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025" windowWidth="17835" windowHeight="6015"/>
  </bookViews>
  <sheets>
    <sheet name="20 ReadMe, Metadata" sheetId="8" r:id="rId1"/>
    <sheet name="21 Arranged by site" sheetId="21" r:id="rId2"/>
    <sheet name="22 Adjusted &amp; filtered data" sheetId="23" r:id="rId3"/>
    <sheet name="23 Prio-criteria applied" sheetId="24" r:id="rId4"/>
    <sheet name="24 All results by site" sheetId="25" r:id="rId5"/>
    <sheet name="25 Rankings by PC1" sheetId="26" r:id="rId6"/>
    <sheet name="26 Rankings by PC2" sheetId="27" r:id="rId7"/>
    <sheet name="27 Rankings by PC3" sheetId="28" r:id="rId8"/>
    <sheet name="28 Populations and thresholds" sheetId="12" r:id="rId9"/>
    <sheet name="29 Site details" sheetId="11" r:id="rId10"/>
    <sheet name="30 Data sources" sheetId="3" r:id="rId11"/>
  </sheets>
  <calcPr calcId="145621"/>
</workbook>
</file>

<file path=xl/calcChain.xml><?xml version="1.0" encoding="utf-8"?>
<calcChain xmlns="http://schemas.openxmlformats.org/spreadsheetml/2006/main">
  <c r="M549" i="3" l="1"/>
  <c r="G549" i="3"/>
  <c r="F549" i="3"/>
  <c r="E549" i="3"/>
  <c r="D549" i="3"/>
  <c r="B549" i="3"/>
  <c r="M548" i="3"/>
  <c r="G548" i="3"/>
  <c r="D548" i="3"/>
  <c r="B548" i="3"/>
  <c r="M547" i="3"/>
  <c r="G547" i="3"/>
  <c r="D547" i="3"/>
  <c r="B547" i="3"/>
  <c r="M546" i="3"/>
  <c r="G546" i="3"/>
  <c r="D546" i="3"/>
  <c r="B546" i="3"/>
  <c r="M545" i="3"/>
  <c r="G545" i="3"/>
  <c r="D545" i="3"/>
  <c r="B545" i="3"/>
  <c r="M544" i="3"/>
  <c r="G544" i="3"/>
  <c r="D544" i="3"/>
  <c r="B544" i="3"/>
  <c r="M543" i="3"/>
  <c r="G543" i="3"/>
  <c r="D543" i="3"/>
  <c r="B543" i="3"/>
  <c r="M542" i="3"/>
  <c r="G542" i="3"/>
  <c r="D542" i="3"/>
  <c r="B542" i="3"/>
  <c r="M541" i="3"/>
  <c r="G541" i="3"/>
  <c r="D541" i="3"/>
  <c r="B541" i="3"/>
  <c r="M540" i="3"/>
  <c r="G540" i="3"/>
  <c r="D540" i="3"/>
  <c r="B540" i="3"/>
  <c r="M539" i="3"/>
  <c r="G539" i="3"/>
  <c r="D539" i="3"/>
  <c r="B539" i="3"/>
  <c r="M538" i="3"/>
  <c r="G538" i="3"/>
  <c r="D538" i="3"/>
  <c r="B538" i="3"/>
  <c r="M537" i="3"/>
  <c r="G537" i="3"/>
  <c r="D537" i="3"/>
  <c r="B537" i="3"/>
  <c r="M536" i="3"/>
  <c r="G536" i="3"/>
  <c r="D536" i="3"/>
  <c r="B536" i="3"/>
  <c r="M535" i="3"/>
  <c r="G535" i="3"/>
  <c r="D535" i="3"/>
  <c r="B535" i="3"/>
  <c r="M534" i="3"/>
  <c r="G534" i="3"/>
  <c r="D534" i="3"/>
  <c r="B534" i="3"/>
  <c r="M533" i="3"/>
  <c r="G533" i="3"/>
  <c r="D533" i="3"/>
  <c r="B533" i="3"/>
  <c r="M532" i="3"/>
  <c r="G532" i="3"/>
  <c r="D532" i="3"/>
  <c r="B532" i="3"/>
  <c r="M531" i="3"/>
  <c r="G531" i="3"/>
  <c r="F531" i="3"/>
  <c r="E531" i="3"/>
  <c r="D531" i="3"/>
  <c r="B531" i="3"/>
  <c r="M530" i="3"/>
  <c r="G530" i="3"/>
  <c r="F530" i="3"/>
  <c r="E530" i="3"/>
  <c r="D530" i="3"/>
  <c r="B530" i="3"/>
  <c r="M529" i="3"/>
  <c r="G529" i="3"/>
  <c r="D529" i="3"/>
  <c r="B529" i="3"/>
  <c r="M528" i="3"/>
  <c r="G528" i="3"/>
  <c r="D528" i="3"/>
  <c r="B528" i="3"/>
  <c r="M527" i="3"/>
  <c r="G527" i="3"/>
  <c r="D527" i="3"/>
  <c r="B527" i="3"/>
  <c r="M526" i="3"/>
  <c r="G526" i="3"/>
  <c r="D526" i="3"/>
  <c r="B526" i="3"/>
  <c r="M525" i="3"/>
  <c r="G525" i="3"/>
  <c r="D525" i="3"/>
  <c r="B525" i="3"/>
  <c r="M524" i="3"/>
  <c r="G524" i="3"/>
  <c r="D524" i="3"/>
  <c r="B524" i="3"/>
  <c r="M523" i="3"/>
  <c r="G523" i="3"/>
  <c r="D523" i="3"/>
  <c r="B523" i="3"/>
  <c r="M522" i="3"/>
  <c r="G522" i="3"/>
  <c r="D522" i="3"/>
  <c r="B522" i="3"/>
  <c r="M521" i="3"/>
  <c r="G521" i="3"/>
  <c r="D521" i="3"/>
  <c r="B521" i="3"/>
  <c r="M520" i="3"/>
  <c r="G520" i="3"/>
  <c r="D520" i="3"/>
  <c r="B520" i="3"/>
  <c r="M519" i="3"/>
  <c r="G519" i="3"/>
  <c r="D519" i="3"/>
  <c r="B519" i="3"/>
  <c r="M518" i="3"/>
  <c r="G518" i="3"/>
  <c r="D518" i="3"/>
  <c r="B518" i="3"/>
  <c r="M517" i="3"/>
  <c r="G517" i="3"/>
  <c r="D517" i="3"/>
  <c r="B517" i="3"/>
  <c r="M516" i="3"/>
  <c r="G516" i="3"/>
  <c r="D516" i="3"/>
  <c r="B516" i="3"/>
  <c r="M515" i="3"/>
  <c r="G515" i="3"/>
  <c r="D515" i="3"/>
  <c r="B515" i="3"/>
  <c r="M514" i="3"/>
  <c r="G514" i="3"/>
  <c r="D514" i="3"/>
  <c r="B514" i="3"/>
  <c r="M513" i="3"/>
  <c r="G513" i="3"/>
  <c r="D513" i="3"/>
  <c r="B513" i="3"/>
  <c r="M512" i="3"/>
  <c r="G512" i="3"/>
  <c r="D512" i="3"/>
  <c r="B512" i="3"/>
  <c r="M511" i="3"/>
  <c r="G511" i="3"/>
  <c r="D511" i="3"/>
  <c r="B511" i="3"/>
  <c r="M510" i="3"/>
  <c r="G510" i="3"/>
  <c r="D510" i="3"/>
  <c r="B510" i="3"/>
  <c r="M509" i="3"/>
  <c r="G509" i="3"/>
  <c r="D509" i="3"/>
  <c r="B509" i="3"/>
  <c r="M508" i="3"/>
  <c r="G508" i="3"/>
  <c r="D508" i="3"/>
  <c r="B508" i="3"/>
  <c r="M507" i="3"/>
  <c r="G507" i="3"/>
  <c r="D507" i="3"/>
  <c r="B507" i="3"/>
  <c r="M506" i="3"/>
  <c r="G506" i="3"/>
  <c r="D506" i="3"/>
  <c r="B506" i="3"/>
  <c r="M505" i="3"/>
  <c r="G505" i="3"/>
  <c r="D505" i="3"/>
  <c r="B505" i="3"/>
  <c r="M504" i="3"/>
  <c r="G504" i="3"/>
  <c r="D504" i="3"/>
  <c r="B504" i="3"/>
  <c r="M503" i="3"/>
  <c r="G503" i="3"/>
  <c r="D503" i="3"/>
  <c r="B503" i="3"/>
  <c r="M502" i="3"/>
  <c r="G502" i="3"/>
  <c r="D502" i="3"/>
  <c r="B502" i="3"/>
  <c r="M501" i="3"/>
  <c r="G501" i="3"/>
  <c r="D501" i="3"/>
  <c r="B501" i="3"/>
  <c r="M500" i="3"/>
  <c r="G500" i="3"/>
  <c r="D500" i="3"/>
  <c r="B500" i="3"/>
  <c r="M499" i="3"/>
  <c r="G499" i="3"/>
  <c r="D499" i="3"/>
  <c r="B499" i="3"/>
  <c r="M498" i="3"/>
  <c r="G498" i="3"/>
  <c r="D498" i="3"/>
  <c r="B498" i="3"/>
  <c r="M497" i="3"/>
  <c r="G497" i="3"/>
  <c r="D497" i="3"/>
  <c r="B497" i="3"/>
  <c r="M496" i="3"/>
  <c r="G496" i="3"/>
  <c r="D496" i="3"/>
  <c r="B496" i="3"/>
  <c r="M495" i="3"/>
  <c r="G495" i="3"/>
  <c r="D495" i="3"/>
  <c r="B495" i="3"/>
  <c r="M494" i="3"/>
  <c r="G494" i="3"/>
  <c r="F494" i="3"/>
  <c r="E494" i="3"/>
  <c r="D494" i="3"/>
  <c r="B494" i="3"/>
  <c r="M493" i="3"/>
  <c r="G493" i="3"/>
  <c r="D493" i="3"/>
  <c r="B493" i="3"/>
  <c r="M492" i="3"/>
  <c r="G492" i="3"/>
  <c r="D492" i="3"/>
  <c r="B492" i="3"/>
  <c r="M491" i="3"/>
  <c r="G491" i="3"/>
  <c r="D491" i="3"/>
  <c r="B491" i="3"/>
  <c r="M490" i="3"/>
  <c r="G490" i="3"/>
  <c r="D490" i="3"/>
  <c r="B490" i="3"/>
  <c r="M489" i="3"/>
  <c r="G489" i="3"/>
  <c r="D489" i="3"/>
  <c r="B489" i="3"/>
  <c r="M488" i="3"/>
  <c r="G488" i="3"/>
  <c r="D488" i="3"/>
  <c r="B488" i="3"/>
  <c r="M487" i="3"/>
  <c r="G487" i="3"/>
  <c r="D487" i="3"/>
  <c r="B487" i="3"/>
  <c r="M486" i="3"/>
  <c r="G486" i="3"/>
  <c r="D486" i="3"/>
  <c r="B486" i="3"/>
  <c r="M485" i="3"/>
  <c r="G485" i="3"/>
  <c r="D485" i="3"/>
  <c r="B485" i="3"/>
  <c r="M484" i="3"/>
  <c r="G484" i="3"/>
  <c r="D484" i="3"/>
  <c r="B484" i="3"/>
  <c r="M483" i="3"/>
  <c r="G483" i="3"/>
  <c r="D483" i="3"/>
  <c r="B483" i="3"/>
  <c r="M482" i="3"/>
  <c r="G482" i="3"/>
  <c r="F482" i="3"/>
  <c r="E482" i="3"/>
  <c r="D482" i="3"/>
  <c r="B482" i="3"/>
  <c r="M481" i="3"/>
  <c r="G481" i="3"/>
  <c r="F481" i="3"/>
  <c r="E481" i="3"/>
  <c r="D481" i="3"/>
  <c r="B481" i="3"/>
  <c r="M480" i="3"/>
  <c r="G480" i="3"/>
  <c r="D480" i="3"/>
  <c r="B480" i="3"/>
  <c r="M479" i="3"/>
  <c r="G479" i="3"/>
  <c r="D479" i="3"/>
  <c r="B479" i="3"/>
  <c r="M478" i="3"/>
  <c r="G478" i="3"/>
  <c r="D478" i="3"/>
  <c r="B478" i="3"/>
  <c r="M477" i="3"/>
  <c r="G477" i="3"/>
  <c r="D477" i="3"/>
  <c r="B477" i="3"/>
  <c r="M476" i="3"/>
  <c r="G476" i="3"/>
  <c r="D476" i="3"/>
  <c r="B476" i="3"/>
  <c r="M475" i="3"/>
  <c r="G475" i="3"/>
  <c r="D475" i="3"/>
  <c r="B475" i="3"/>
  <c r="M474" i="3"/>
  <c r="G474" i="3"/>
  <c r="D474" i="3"/>
  <c r="B474" i="3"/>
  <c r="M473" i="3"/>
  <c r="G473" i="3"/>
  <c r="D473" i="3"/>
  <c r="B473" i="3"/>
  <c r="M472" i="3"/>
  <c r="G472" i="3"/>
  <c r="F472" i="3"/>
  <c r="E472" i="3"/>
  <c r="D472" i="3"/>
  <c r="B472" i="3"/>
  <c r="M471" i="3"/>
  <c r="G471" i="3"/>
  <c r="D471" i="3"/>
  <c r="B471" i="3"/>
  <c r="M470" i="3"/>
  <c r="G470" i="3"/>
  <c r="D470" i="3"/>
  <c r="B470" i="3"/>
  <c r="M469" i="3"/>
  <c r="G469" i="3"/>
  <c r="D469" i="3"/>
  <c r="B469" i="3"/>
  <c r="M468" i="3"/>
  <c r="G468" i="3"/>
  <c r="D468" i="3"/>
  <c r="B468" i="3"/>
  <c r="M467" i="3"/>
  <c r="G467" i="3"/>
  <c r="F467" i="3"/>
  <c r="E467" i="3"/>
  <c r="D467" i="3"/>
  <c r="B467" i="3"/>
  <c r="M466" i="3"/>
  <c r="G466" i="3"/>
  <c r="D466" i="3"/>
  <c r="B466" i="3"/>
  <c r="M465" i="3"/>
  <c r="G465" i="3"/>
  <c r="D465" i="3"/>
  <c r="B465" i="3"/>
  <c r="M464" i="3"/>
  <c r="G464" i="3"/>
  <c r="D464" i="3"/>
  <c r="B464" i="3"/>
  <c r="M463" i="3"/>
  <c r="G463" i="3"/>
  <c r="D463" i="3"/>
  <c r="B463" i="3"/>
  <c r="M462" i="3"/>
  <c r="G462" i="3"/>
  <c r="D462" i="3"/>
  <c r="B462" i="3"/>
  <c r="M461" i="3"/>
  <c r="G461" i="3"/>
  <c r="D461" i="3"/>
  <c r="B461" i="3"/>
  <c r="M460" i="3"/>
  <c r="G460" i="3"/>
  <c r="F460" i="3"/>
  <c r="E460" i="3"/>
  <c r="D460" i="3"/>
  <c r="B460" i="3"/>
  <c r="M459" i="3"/>
  <c r="I459" i="3"/>
  <c r="H459" i="3"/>
  <c r="G459" i="3"/>
  <c r="F459" i="3"/>
  <c r="E459" i="3"/>
  <c r="D459" i="3"/>
  <c r="B459" i="3"/>
  <c r="M458" i="3"/>
  <c r="G458" i="3"/>
  <c r="D458" i="3"/>
  <c r="B458" i="3"/>
  <c r="M457" i="3"/>
  <c r="G457" i="3"/>
  <c r="D457" i="3"/>
  <c r="B457" i="3"/>
  <c r="M456" i="3"/>
  <c r="G456" i="3"/>
  <c r="D456" i="3"/>
  <c r="B456" i="3"/>
  <c r="M455" i="3"/>
  <c r="G455" i="3"/>
  <c r="D455" i="3"/>
  <c r="B455" i="3"/>
  <c r="M454" i="3"/>
  <c r="G454" i="3"/>
  <c r="D454" i="3"/>
  <c r="B454" i="3"/>
  <c r="M453" i="3"/>
  <c r="G453" i="3"/>
  <c r="D453" i="3"/>
  <c r="B453" i="3"/>
  <c r="M452" i="3"/>
  <c r="G452" i="3"/>
  <c r="D452" i="3"/>
  <c r="B452" i="3"/>
  <c r="M451" i="3"/>
  <c r="G451" i="3"/>
  <c r="D451" i="3"/>
  <c r="B451" i="3"/>
  <c r="M450" i="3"/>
  <c r="G450" i="3"/>
  <c r="D450" i="3"/>
  <c r="B450" i="3"/>
  <c r="M449" i="3"/>
  <c r="G449" i="3"/>
  <c r="D449" i="3"/>
  <c r="B449" i="3"/>
  <c r="M448" i="3"/>
  <c r="G448" i="3"/>
  <c r="D448" i="3"/>
  <c r="B448" i="3"/>
  <c r="M447" i="3"/>
  <c r="G447" i="3"/>
  <c r="D447" i="3"/>
  <c r="B447" i="3"/>
  <c r="M446" i="3"/>
  <c r="G446" i="3"/>
  <c r="D446" i="3"/>
  <c r="B446" i="3"/>
  <c r="M445" i="3"/>
  <c r="G445" i="3"/>
  <c r="D445" i="3"/>
  <c r="B445" i="3"/>
  <c r="M444" i="3"/>
  <c r="G444" i="3"/>
  <c r="D444" i="3"/>
  <c r="B444" i="3"/>
  <c r="M443" i="3"/>
  <c r="G443" i="3"/>
  <c r="D443" i="3"/>
  <c r="B443" i="3"/>
  <c r="M442" i="3"/>
  <c r="G442" i="3"/>
  <c r="D442" i="3"/>
  <c r="B442" i="3"/>
  <c r="M441" i="3"/>
  <c r="G441" i="3"/>
  <c r="D441" i="3"/>
  <c r="B441" i="3"/>
  <c r="M440" i="3"/>
  <c r="G440" i="3"/>
  <c r="D440" i="3"/>
  <c r="B440" i="3"/>
  <c r="M439" i="3"/>
  <c r="G439" i="3"/>
  <c r="D439" i="3"/>
  <c r="B439" i="3"/>
  <c r="M438" i="3"/>
  <c r="G438" i="3"/>
  <c r="D438" i="3"/>
  <c r="B438" i="3"/>
  <c r="M437" i="3"/>
  <c r="G437" i="3"/>
  <c r="D437" i="3"/>
  <c r="B437" i="3"/>
  <c r="M436" i="3"/>
  <c r="G436" i="3"/>
  <c r="D436" i="3"/>
  <c r="B436" i="3"/>
  <c r="M435" i="3"/>
  <c r="G435" i="3"/>
  <c r="F435" i="3"/>
  <c r="E435" i="3"/>
  <c r="D435" i="3"/>
  <c r="B435" i="3"/>
  <c r="M434" i="3"/>
  <c r="G434" i="3"/>
  <c r="D434" i="3"/>
  <c r="B434" i="3"/>
  <c r="M432" i="3"/>
  <c r="G432" i="3"/>
  <c r="D432" i="3"/>
  <c r="B432" i="3"/>
  <c r="M431" i="3"/>
  <c r="G431" i="3"/>
  <c r="D431" i="3"/>
  <c r="B431" i="3"/>
  <c r="M430" i="3"/>
  <c r="G430" i="3"/>
  <c r="D430" i="3"/>
  <c r="B430" i="3"/>
  <c r="M429" i="3"/>
  <c r="G429" i="3"/>
  <c r="D429" i="3"/>
  <c r="B429" i="3"/>
  <c r="M428" i="3"/>
  <c r="G428" i="3"/>
  <c r="D428" i="3"/>
  <c r="B428" i="3"/>
  <c r="M427" i="3"/>
  <c r="G427" i="3"/>
  <c r="D427" i="3"/>
  <c r="B427" i="3"/>
  <c r="M426" i="3"/>
  <c r="G426" i="3"/>
  <c r="D426" i="3"/>
  <c r="B426" i="3"/>
  <c r="M425" i="3"/>
  <c r="G425" i="3"/>
  <c r="D425" i="3"/>
  <c r="B425" i="3"/>
  <c r="M424" i="3"/>
  <c r="G424" i="3"/>
  <c r="D424" i="3"/>
  <c r="B424" i="3"/>
  <c r="M423" i="3"/>
  <c r="G423" i="3"/>
  <c r="D423" i="3"/>
  <c r="B423" i="3"/>
  <c r="M422" i="3"/>
  <c r="G422" i="3"/>
  <c r="D422" i="3"/>
  <c r="B422" i="3"/>
  <c r="M421" i="3"/>
  <c r="G421" i="3"/>
  <c r="D421" i="3"/>
  <c r="B421" i="3"/>
  <c r="M420" i="3"/>
  <c r="G420" i="3"/>
  <c r="D420" i="3"/>
  <c r="B420" i="3"/>
  <c r="M419" i="3"/>
  <c r="G419" i="3"/>
  <c r="D419" i="3"/>
  <c r="B419" i="3"/>
  <c r="M418" i="3"/>
  <c r="G418" i="3"/>
  <c r="D418" i="3"/>
  <c r="B418" i="3"/>
  <c r="M417" i="3"/>
  <c r="G417" i="3"/>
  <c r="D417" i="3"/>
  <c r="B417" i="3"/>
  <c r="M416" i="3"/>
  <c r="G416" i="3"/>
  <c r="D416" i="3"/>
  <c r="B416" i="3"/>
  <c r="M415" i="3"/>
  <c r="G415" i="3"/>
  <c r="D415" i="3"/>
  <c r="B415" i="3"/>
  <c r="M414" i="3"/>
  <c r="G414" i="3"/>
  <c r="D414" i="3"/>
  <c r="B414" i="3"/>
  <c r="M413" i="3"/>
  <c r="G413" i="3"/>
  <c r="D413" i="3"/>
  <c r="B413" i="3"/>
  <c r="M412" i="3"/>
  <c r="G412" i="3"/>
  <c r="D412" i="3"/>
  <c r="B412" i="3"/>
  <c r="M411" i="3"/>
  <c r="G411" i="3"/>
  <c r="D411" i="3"/>
  <c r="B411" i="3"/>
  <c r="M410" i="3"/>
  <c r="G410" i="3"/>
  <c r="D410" i="3"/>
  <c r="B410" i="3"/>
  <c r="M409" i="3"/>
  <c r="G409" i="3"/>
  <c r="D409" i="3"/>
  <c r="B409" i="3"/>
  <c r="M408" i="3"/>
  <c r="G408" i="3"/>
  <c r="D408" i="3"/>
  <c r="B408" i="3"/>
  <c r="M407" i="3"/>
  <c r="G407" i="3"/>
  <c r="D407" i="3"/>
  <c r="B407" i="3"/>
  <c r="M406" i="3"/>
  <c r="G406" i="3"/>
  <c r="D406" i="3"/>
  <c r="B406" i="3"/>
  <c r="M405" i="3"/>
  <c r="G405" i="3"/>
  <c r="D405" i="3"/>
  <c r="B405" i="3"/>
  <c r="M404" i="3"/>
  <c r="G404" i="3"/>
  <c r="D404" i="3"/>
  <c r="B404" i="3"/>
  <c r="M403" i="3"/>
  <c r="G403" i="3"/>
  <c r="D403" i="3"/>
  <c r="B403" i="3"/>
  <c r="M402" i="3"/>
  <c r="G402" i="3"/>
  <c r="D402" i="3"/>
  <c r="B402" i="3"/>
  <c r="M401" i="3"/>
  <c r="G401" i="3"/>
  <c r="D401" i="3"/>
  <c r="B401" i="3"/>
  <c r="M400" i="3"/>
  <c r="G400" i="3"/>
  <c r="D400" i="3"/>
  <c r="B400" i="3"/>
  <c r="M399" i="3"/>
  <c r="G399" i="3"/>
  <c r="D399" i="3"/>
  <c r="B399" i="3"/>
  <c r="M398" i="3"/>
  <c r="G398" i="3"/>
  <c r="D398" i="3"/>
  <c r="B398" i="3"/>
  <c r="M397" i="3"/>
  <c r="G397" i="3"/>
  <c r="D397" i="3"/>
  <c r="B397" i="3"/>
  <c r="M396" i="3"/>
  <c r="G396" i="3"/>
  <c r="D396" i="3"/>
  <c r="B396" i="3"/>
  <c r="M395" i="3"/>
  <c r="G395" i="3"/>
  <c r="D395" i="3"/>
  <c r="B395" i="3"/>
  <c r="M394" i="3"/>
  <c r="G394" i="3"/>
  <c r="D394" i="3"/>
  <c r="B394" i="3"/>
  <c r="M393" i="3"/>
  <c r="G393" i="3"/>
  <c r="D393" i="3"/>
  <c r="B393" i="3"/>
  <c r="M392" i="3"/>
  <c r="G392" i="3"/>
  <c r="D392" i="3"/>
  <c r="B392" i="3"/>
  <c r="M391" i="3"/>
  <c r="G391" i="3"/>
  <c r="D391" i="3"/>
  <c r="B391" i="3"/>
  <c r="M390" i="3"/>
  <c r="G390" i="3"/>
  <c r="D390" i="3"/>
  <c r="B390" i="3"/>
  <c r="M389" i="3"/>
  <c r="G389" i="3"/>
  <c r="D389" i="3"/>
  <c r="B389" i="3"/>
  <c r="M388" i="3"/>
  <c r="G388" i="3"/>
  <c r="D388" i="3"/>
  <c r="B388" i="3"/>
  <c r="M387" i="3"/>
  <c r="G387" i="3"/>
  <c r="D387" i="3"/>
  <c r="B387" i="3"/>
  <c r="M386" i="3"/>
  <c r="G386" i="3"/>
  <c r="D386" i="3"/>
  <c r="B386" i="3"/>
  <c r="M385" i="3"/>
  <c r="G385" i="3"/>
  <c r="D385" i="3"/>
  <c r="B385" i="3"/>
  <c r="M384" i="3"/>
  <c r="G384" i="3"/>
  <c r="D384" i="3"/>
  <c r="B384" i="3"/>
  <c r="M383" i="3"/>
  <c r="G383" i="3"/>
  <c r="F383" i="3"/>
  <c r="E383" i="3"/>
  <c r="D383" i="3"/>
  <c r="B383" i="3"/>
  <c r="M382" i="3"/>
  <c r="G382" i="3"/>
  <c r="D382" i="3"/>
  <c r="B382" i="3"/>
  <c r="M381" i="3"/>
  <c r="G381" i="3"/>
  <c r="D381" i="3"/>
  <c r="B381" i="3"/>
  <c r="M380" i="3"/>
  <c r="G380" i="3"/>
  <c r="D380" i="3"/>
  <c r="B380" i="3"/>
  <c r="M379" i="3"/>
  <c r="G379" i="3"/>
  <c r="F379" i="3"/>
  <c r="E379" i="3"/>
  <c r="D379" i="3"/>
  <c r="B379" i="3"/>
  <c r="M378" i="3"/>
  <c r="G378" i="3"/>
  <c r="D378" i="3"/>
  <c r="B378" i="3"/>
  <c r="M377" i="3"/>
  <c r="G377" i="3"/>
  <c r="D377" i="3"/>
  <c r="B377" i="3"/>
  <c r="M376" i="3"/>
  <c r="G376" i="3"/>
  <c r="D376" i="3"/>
  <c r="B376" i="3"/>
  <c r="M375" i="3"/>
  <c r="G375" i="3"/>
  <c r="F375" i="3"/>
  <c r="E375" i="3"/>
  <c r="D375" i="3"/>
  <c r="B375" i="3"/>
  <c r="M374" i="3"/>
  <c r="G374" i="3"/>
  <c r="D374" i="3"/>
  <c r="B374" i="3"/>
  <c r="M373" i="3"/>
  <c r="G373" i="3"/>
  <c r="D373" i="3"/>
  <c r="B373" i="3"/>
  <c r="M372" i="3"/>
  <c r="G372" i="3"/>
  <c r="D372" i="3"/>
  <c r="B372" i="3"/>
  <c r="M371" i="3"/>
  <c r="G371" i="3"/>
  <c r="D371" i="3"/>
  <c r="B371" i="3"/>
  <c r="M370" i="3"/>
  <c r="G370" i="3"/>
  <c r="D370" i="3"/>
  <c r="B370" i="3"/>
  <c r="M369" i="3"/>
  <c r="G369" i="3"/>
  <c r="D369" i="3"/>
  <c r="B369" i="3"/>
  <c r="M368" i="3"/>
  <c r="G368" i="3"/>
  <c r="D368" i="3"/>
  <c r="B368" i="3"/>
  <c r="M367" i="3"/>
  <c r="G367" i="3"/>
  <c r="D367" i="3"/>
  <c r="B367" i="3"/>
  <c r="M366" i="3"/>
  <c r="G366" i="3"/>
  <c r="D366" i="3"/>
  <c r="B366" i="3"/>
  <c r="M365" i="3"/>
  <c r="G365" i="3"/>
  <c r="D365" i="3"/>
  <c r="B365" i="3"/>
  <c r="M364" i="3"/>
  <c r="G364" i="3"/>
  <c r="D364" i="3"/>
  <c r="B364" i="3"/>
  <c r="M363" i="3"/>
  <c r="G363" i="3"/>
  <c r="D363" i="3"/>
  <c r="B363" i="3"/>
  <c r="M362" i="3"/>
  <c r="G362" i="3"/>
  <c r="D362" i="3"/>
  <c r="B362" i="3"/>
  <c r="M361" i="3"/>
  <c r="G361" i="3"/>
  <c r="D361" i="3"/>
  <c r="B361" i="3"/>
  <c r="M360" i="3"/>
  <c r="G360" i="3"/>
  <c r="F360" i="3"/>
  <c r="E360" i="3"/>
  <c r="D360" i="3"/>
  <c r="B360" i="3"/>
  <c r="M359" i="3"/>
  <c r="G359" i="3"/>
  <c r="D359" i="3"/>
  <c r="B359" i="3"/>
  <c r="M358" i="3"/>
  <c r="L358" i="3"/>
  <c r="G358" i="3"/>
  <c r="D358" i="3"/>
  <c r="B358" i="3"/>
  <c r="M357" i="3"/>
  <c r="G357" i="3"/>
  <c r="D357" i="3"/>
  <c r="B357" i="3"/>
  <c r="M356" i="3"/>
  <c r="G356" i="3"/>
  <c r="D356" i="3"/>
  <c r="B356" i="3"/>
  <c r="M355" i="3"/>
  <c r="G355" i="3"/>
  <c r="D355" i="3"/>
  <c r="B355" i="3"/>
  <c r="M354" i="3"/>
  <c r="G354" i="3"/>
  <c r="D354" i="3"/>
  <c r="B354" i="3"/>
  <c r="M353" i="3"/>
  <c r="G353" i="3"/>
  <c r="D353" i="3"/>
  <c r="B353" i="3"/>
  <c r="M352" i="3"/>
  <c r="G352" i="3"/>
  <c r="D352" i="3"/>
  <c r="B352" i="3"/>
  <c r="M351" i="3"/>
  <c r="G351" i="3"/>
  <c r="D351" i="3"/>
  <c r="B351" i="3"/>
  <c r="M350" i="3"/>
  <c r="G350" i="3"/>
  <c r="D350" i="3"/>
  <c r="B350" i="3"/>
  <c r="M349" i="3"/>
  <c r="G349" i="3"/>
  <c r="D349" i="3"/>
  <c r="B349" i="3"/>
  <c r="M348" i="3"/>
  <c r="G348" i="3"/>
  <c r="D348" i="3"/>
  <c r="B348" i="3"/>
  <c r="M347" i="3"/>
  <c r="G347" i="3"/>
  <c r="D347" i="3"/>
  <c r="B347" i="3"/>
  <c r="M346" i="3"/>
  <c r="G346" i="3"/>
  <c r="D346" i="3"/>
  <c r="B346" i="3"/>
  <c r="M345" i="3"/>
  <c r="G345" i="3"/>
  <c r="F345" i="3"/>
  <c r="E345" i="3"/>
  <c r="D345" i="3"/>
  <c r="B345" i="3"/>
  <c r="M344" i="3"/>
  <c r="G344" i="3"/>
  <c r="D344" i="3"/>
  <c r="B344" i="3"/>
  <c r="M343" i="3"/>
  <c r="G343" i="3"/>
  <c r="D343" i="3"/>
  <c r="B343" i="3"/>
  <c r="M342" i="3"/>
  <c r="G342" i="3"/>
  <c r="D342" i="3"/>
  <c r="B342" i="3"/>
  <c r="M341" i="3"/>
  <c r="G341" i="3"/>
  <c r="D341" i="3"/>
  <c r="B341" i="3"/>
  <c r="M340" i="3"/>
  <c r="G340" i="3"/>
  <c r="D340" i="3"/>
  <c r="B340" i="3"/>
  <c r="M339" i="3"/>
  <c r="G339" i="3"/>
  <c r="D339" i="3"/>
  <c r="B339" i="3"/>
  <c r="M338" i="3"/>
  <c r="G338" i="3"/>
  <c r="D338" i="3"/>
  <c r="B338" i="3"/>
  <c r="M337" i="3"/>
  <c r="L337" i="3"/>
  <c r="G337" i="3"/>
  <c r="D337" i="3"/>
  <c r="B337" i="3"/>
  <c r="M336" i="3"/>
  <c r="G336" i="3"/>
  <c r="D336" i="3"/>
  <c r="B336" i="3"/>
  <c r="M335" i="3"/>
  <c r="G335" i="3"/>
  <c r="D335" i="3"/>
  <c r="B335" i="3"/>
  <c r="M334" i="3"/>
  <c r="G334" i="3"/>
  <c r="D334" i="3"/>
  <c r="B334" i="3"/>
  <c r="M333" i="3"/>
  <c r="G333" i="3"/>
  <c r="D333" i="3"/>
  <c r="B333" i="3"/>
  <c r="M332" i="3"/>
  <c r="G332" i="3"/>
  <c r="D332" i="3"/>
  <c r="B332" i="3"/>
  <c r="M331" i="3"/>
  <c r="G331" i="3"/>
  <c r="D331" i="3"/>
  <c r="B331" i="3"/>
  <c r="M330" i="3"/>
  <c r="G330" i="3"/>
  <c r="D330" i="3"/>
  <c r="B330" i="3"/>
  <c r="M329" i="3"/>
  <c r="G329" i="3"/>
  <c r="D329" i="3"/>
  <c r="B329" i="3"/>
  <c r="M328" i="3"/>
  <c r="G328" i="3"/>
  <c r="D328" i="3"/>
  <c r="B328" i="3"/>
  <c r="M327" i="3"/>
  <c r="G327" i="3"/>
  <c r="D327" i="3"/>
  <c r="B327" i="3"/>
  <c r="M326" i="3"/>
  <c r="G326" i="3"/>
  <c r="D326" i="3"/>
  <c r="B326" i="3"/>
  <c r="M325" i="3"/>
  <c r="G325" i="3"/>
  <c r="D325" i="3"/>
  <c r="B325" i="3"/>
  <c r="M324" i="3"/>
  <c r="G324" i="3"/>
  <c r="D324" i="3"/>
  <c r="B324" i="3"/>
  <c r="M323" i="3"/>
  <c r="G323" i="3"/>
  <c r="D323" i="3"/>
  <c r="B323" i="3"/>
  <c r="M322" i="3"/>
  <c r="G322" i="3"/>
  <c r="D322" i="3"/>
  <c r="B322" i="3"/>
  <c r="M321" i="3"/>
  <c r="G321" i="3"/>
  <c r="D321" i="3"/>
  <c r="B321" i="3"/>
  <c r="M320" i="3"/>
  <c r="G320" i="3"/>
  <c r="D320" i="3"/>
  <c r="B320" i="3"/>
  <c r="M319" i="3"/>
  <c r="G319" i="3"/>
  <c r="D319" i="3"/>
  <c r="B319" i="3"/>
  <c r="M318" i="3"/>
  <c r="G318" i="3"/>
  <c r="F318" i="3"/>
  <c r="E318" i="3"/>
  <c r="D318" i="3"/>
  <c r="B318" i="3"/>
  <c r="M317" i="3"/>
  <c r="G317" i="3"/>
  <c r="F317" i="3"/>
  <c r="E317" i="3"/>
  <c r="D317" i="3"/>
  <c r="B317" i="3"/>
  <c r="M316" i="3"/>
  <c r="G316" i="3"/>
  <c r="F316" i="3"/>
  <c r="E316" i="3"/>
  <c r="D316" i="3"/>
  <c r="B316" i="3"/>
  <c r="M315" i="3"/>
  <c r="G315" i="3"/>
  <c r="D315" i="3"/>
  <c r="B315" i="3"/>
  <c r="M314" i="3"/>
  <c r="G314" i="3"/>
  <c r="D314" i="3"/>
  <c r="B314" i="3"/>
  <c r="M313" i="3"/>
  <c r="G313" i="3"/>
  <c r="D313" i="3"/>
  <c r="B313" i="3"/>
  <c r="M312" i="3"/>
  <c r="G312" i="3"/>
  <c r="D312" i="3"/>
  <c r="B312" i="3"/>
  <c r="M311" i="3"/>
  <c r="G311" i="3"/>
  <c r="D311" i="3"/>
  <c r="B311" i="3"/>
  <c r="M310" i="3"/>
  <c r="G310" i="3"/>
  <c r="D310" i="3"/>
  <c r="B310" i="3"/>
  <c r="M309" i="3"/>
  <c r="G309" i="3"/>
  <c r="F309" i="3"/>
  <c r="E309" i="3"/>
  <c r="D309" i="3"/>
  <c r="B309" i="3"/>
  <c r="M308" i="3"/>
  <c r="G308" i="3"/>
  <c r="D308" i="3"/>
  <c r="B308" i="3"/>
  <c r="M307" i="3"/>
  <c r="G307" i="3"/>
  <c r="D307" i="3"/>
  <c r="B307" i="3"/>
  <c r="M306" i="3"/>
  <c r="G306" i="3"/>
  <c r="D306" i="3"/>
  <c r="B306" i="3"/>
  <c r="M305" i="3"/>
  <c r="G305" i="3"/>
  <c r="D305" i="3"/>
  <c r="B305" i="3"/>
  <c r="M304" i="3"/>
  <c r="G304" i="3"/>
  <c r="D304" i="3"/>
  <c r="B304" i="3"/>
  <c r="M303" i="3"/>
  <c r="G303" i="3"/>
  <c r="D303" i="3"/>
  <c r="B303" i="3"/>
  <c r="M302" i="3"/>
  <c r="G302" i="3"/>
  <c r="D302" i="3"/>
  <c r="B302" i="3"/>
  <c r="M301" i="3"/>
  <c r="G301" i="3"/>
  <c r="D301" i="3"/>
  <c r="B301" i="3"/>
  <c r="M300" i="3"/>
  <c r="G300" i="3"/>
  <c r="D300" i="3"/>
  <c r="B300" i="3"/>
  <c r="M299" i="3"/>
  <c r="G299" i="3"/>
  <c r="D299" i="3"/>
  <c r="B299" i="3"/>
  <c r="M298" i="3"/>
  <c r="G298" i="3"/>
  <c r="D298" i="3"/>
  <c r="B298" i="3"/>
  <c r="M297" i="3"/>
  <c r="G297" i="3"/>
  <c r="D297" i="3"/>
  <c r="B297" i="3"/>
  <c r="M296" i="3"/>
  <c r="G296" i="3"/>
  <c r="D296" i="3"/>
  <c r="B296" i="3"/>
  <c r="M295" i="3"/>
  <c r="G295" i="3"/>
  <c r="D295" i="3"/>
  <c r="B295" i="3"/>
  <c r="M294" i="3"/>
  <c r="G294" i="3"/>
  <c r="D294" i="3"/>
  <c r="B294" i="3"/>
  <c r="M293" i="3"/>
  <c r="G293" i="3"/>
  <c r="D293" i="3"/>
  <c r="B293" i="3"/>
  <c r="M292" i="3"/>
  <c r="G292" i="3"/>
  <c r="D292" i="3"/>
  <c r="B292" i="3"/>
  <c r="M291" i="3"/>
  <c r="G291" i="3"/>
  <c r="D291" i="3"/>
  <c r="B291" i="3"/>
  <c r="M290" i="3"/>
  <c r="G290" i="3"/>
  <c r="D290" i="3"/>
  <c r="B290" i="3"/>
  <c r="M289" i="3"/>
  <c r="G289" i="3"/>
  <c r="D289" i="3"/>
  <c r="B289" i="3"/>
  <c r="M288" i="3"/>
  <c r="G288" i="3"/>
  <c r="D288" i="3"/>
  <c r="B288" i="3"/>
  <c r="M287" i="3"/>
  <c r="G287" i="3"/>
  <c r="D287" i="3"/>
  <c r="B287" i="3"/>
  <c r="M286" i="3"/>
  <c r="G286" i="3"/>
  <c r="D286" i="3"/>
  <c r="B286" i="3"/>
  <c r="M285" i="3"/>
  <c r="G285" i="3"/>
  <c r="D285" i="3"/>
  <c r="B285" i="3"/>
  <c r="M284" i="3"/>
  <c r="G284" i="3"/>
  <c r="D284" i="3"/>
  <c r="B284" i="3"/>
  <c r="M283" i="3"/>
  <c r="G283" i="3"/>
  <c r="D283" i="3"/>
  <c r="B283" i="3"/>
  <c r="M282" i="3"/>
  <c r="G282" i="3"/>
  <c r="D282" i="3"/>
  <c r="B282" i="3"/>
  <c r="M281" i="3"/>
  <c r="G281" i="3"/>
  <c r="D281" i="3"/>
  <c r="B281" i="3"/>
  <c r="M280" i="3"/>
  <c r="G280" i="3"/>
  <c r="D280" i="3"/>
  <c r="B280" i="3"/>
  <c r="M279" i="3"/>
  <c r="G279" i="3"/>
  <c r="D279" i="3"/>
  <c r="B279" i="3"/>
  <c r="M278" i="3"/>
  <c r="G278" i="3"/>
  <c r="D278" i="3"/>
  <c r="B278" i="3"/>
  <c r="M277" i="3"/>
  <c r="G277" i="3"/>
  <c r="D277" i="3"/>
  <c r="B277" i="3"/>
  <c r="M276" i="3"/>
  <c r="G276" i="3"/>
  <c r="D276" i="3"/>
  <c r="B276" i="3"/>
  <c r="M275" i="3"/>
  <c r="G275" i="3"/>
  <c r="D275" i="3"/>
  <c r="B275" i="3"/>
  <c r="M274" i="3"/>
  <c r="G274" i="3"/>
  <c r="D274" i="3"/>
  <c r="B274" i="3"/>
  <c r="M273" i="3"/>
  <c r="G273" i="3"/>
  <c r="D273" i="3"/>
  <c r="B273" i="3"/>
  <c r="M272" i="3"/>
  <c r="G272" i="3"/>
  <c r="D272" i="3"/>
  <c r="B272" i="3"/>
  <c r="M271" i="3"/>
  <c r="G271" i="3"/>
  <c r="D271" i="3"/>
  <c r="B271" i="3"/>
  <c r="M270" i="3"/>
  <c r="G270" i="3"/>
  <c r="D270" i="3"/>
  <c r="B270" i="3"/>
  <c r="M269" i="3"/>
  <c r="G269" i="3"/>
  <c r="D269" i="3"/>
  <c r="B269" i="3"/>
  <c r="M268" i="3"/>
  <c r="G268" i="3"/>
  <c r="D268" i="3"/>
  <c r="B268" i="3"/>
  <c r="M267" i="3"/>
  <c r="G267" i="3"/>
  <c r="D267" i="3"/>
  <c r="B267" i="3"/>
  <c r="M266" i="3"/>
  <c r="G266" i="3"/>
  <c r="D266" i="3"/>
  <c r="B266" i="3"/>
  <c r="M265" i="3"/>
  <c r="G265" i="3"/>
  <c r="D265" i="3"/>
  <c r="B265" i="3"/>
  <c r="M264" i="3"/>
  <c r="G264" i="3"/>
  <c r="D264" i="3"/>
  <c r="B264" i="3"/>
  <c r="M263" i="3"/>
  <c r="G263" i="3"/>
  <c r="D263" i="3"/>
  <c r="B263" i="3"/>
  <c r="M262" i="3"/>
  <c r="G262" i="3"/>
  <c r="D262" i="3"/>
  <c r="B262" i="3"/>
  <c r="M261" i="3"/>
  <c r="G261" i="3"/>
  <c r="D261" i="3"/>
  <c r="B261" i="3"/>
  <c r="M260" i="3"/>
  <c r="G260" i="3"/>
  <c r="D260" i="3"/>
  <c r="B260" i="3"/>
  <c r="M259" i="3"/>
  <c r="G259" i="3"/>
  <c r="D259" i="3"/>
  <c r="B259" i="3"/>
  <c r="M258" i="3"/>
  <c r="G258" i="3"/>
  <c r="D258" i="3"/>
  <c r="B258" i="3"/>
  <c r="M257" i="3"/>
  <c r="G257" i="3"/>
  <c r="D257" i="3"/>
  <c r="B257" i="3"/>
  <c r="M256" i="3"/>
  <c r="G256" i="3"/>
  <c r="D256" i="3"/>
  <c r="B256" i="3"/>
  <c r="M255" i="3"/>
  <c r="G255" i="3"/>
  <c r="D255" i="3"/>
  <c r="B255" i="3"/>
  <c r="M254" i="3"/>
  <c r="G254" i="3"/>
  <c r="D254" i="3"/>
  <c r="B254" i="3"/>
  <c r="M253" i="3"/>
  <c r="G253" i="3"/>
  <c r="D253" i="3"/>
  <c r="B253" i="3"/>
  <c r="M252" i="3"/>
  <c r="G252" i="3"/>
  <c r="D252" i="3"/>
  <c r="B252" i="3"/>
  <c r="M251" i="3"/>
  <c r="G251" i="3"/>
  <c r="D251" i="3"/>
  <c r="B251" i="3"/>
  <c r="M250" i="3"/>
  <c r="G250" i="3"/>
  <c r="D250" i="3"/>
  <c r="B250" i="3"/>
  <c r="M249" i="3"/>
  <c r="G249" i="3"/>
  <c r="D249" i="3"/>
  <c r="B249" i="3"/>
  <c r="M248" i="3"/>
  <c r="G248" i="3"/>
  <c r="D248" i="3"/>
  <c r="B248" i="3"/>
  <c r="M247" i="3"/>
  <c r="G247" i="3"/>
  <c r="D247" i="3"/>
  <c r="B247" i="3"/>
  <c r="M246" i="3"/>
  <c r="G246" i="3"/>
  <c r="D246" i="3"/>
  <c r="B246" i="3"/>
  <c r="M245" i="3"/>
  <c r="G245" i="3"/>
  <c r="D245" i="3"/>
  <c r="B245" i="3"/>
  <c r="M244" i="3"/>
  <c r="G244" i="3"/>
  <c r="D244" i="3"/>
  <c r="B244" i="3"/>
  <c r="M243" i="3"/>
  <c r="G243" i="3"/>
  <c r="D243" i="3"/>
  <c r="B243" i="3"/>
  <c r="M242" i="3"/>
  <c r="G242" i="3"/>
  <c r="D242" i="3"/>
  <c r="B242" i="3"/>
  <c r="M241" i="3"/>
  <c r="G241" i="3"/>
  <c r="D241" i="3"/>
  <c r="B241" i="3"/>
  <c r="M240" i="3"/>
  <c r="G240" i="3"/>
  <c r="D240" i="3"/>
  <c r="B240" i="3"/>
  <c r="M239" i="3"/>
  <c r="G239" i="3"/>
  <c r="D239" i="3"/>
  <c r="B239" i="3"/>
  <c r="M238" i="3"/>
  <c r="G238" i="3"/>
  <c r="D238" i="3"/>
  <c r="B238" i="3"/>
  <c r="M237" i="3"/>
  <c r="G237" i="3"/>
  <c r="D237" i="3"/>
  <c r="B237" i="3"/>
  <c r="M236" i="3"/>
  <c r="G236" i="3"/>
  <c r="D236" i="3"/>
  <c r="B236" i="3"/>
  <c r="M235" i="3"/>
  <c r="G235" i="3"/>
  <c r="D235" i="3"/>
  <c r="B235" i="3"/>
  <c r="M234" i="3"/>
  <c r="G234" i="3"/>
  <c r="D234" i="3"/>
  <c r="B234" i="3"/>
  <c r="M233" i="3"/>
  <c r="G233" i="3"/>
  <c r="D233" i="3"/>
  <c r="B233" i="3"/>
  <c r="M232" i="3"/>
  <c r="G232" i="3"/>
  <c r="D232" i="3"/>
  <c r="B232" i="3"/>
  <c r="M231" i="3"/>
  <c r="G231" i="3"/>
  <c r="D231" i="3"/>
  <c r="B231" i="3"/>
  <c r="M230" i="3"/>
  <c r="G230" i="3"/>
  <c r="D230" i="3"/>
  <c r="B230" i="3"/>
  <c r="M229" i="3"/>
  <c r="G229" i="3"/>
  <c r="D229" i="3"/>
  <c r="B229" i="3"/>
  <c r="M228" i="3"/>
  <c r="G228" i="3"/>
  <c r="F228" i="3"/>
  <c r="E228" i="3"/>
  <c r="D228" i="3"/>
  <c r="B228" i="3"/>
  <c r="M227" i="3"/>
  <c r="G227" i="3"/>
  <c r="D227" i="3"/>
  <c r="B227" i="3"/>
  <c r="M226" i="3"/>
  <c r="G226" i="3"/>
  <c r="D226" i="3"/>
  <c r="B226" i="3"/>
  <c r="M225" i="3"/>
  <c r="G225" i="3"/>
  <c r="D225" i="3"/>
  <c r="B225" i="3"/>
  <c r="M224" i="3"/>
  <c r="G224" i="3"/>
  <c r="D224" i="3"/>
  <c r="B224" i="3"/>
  <c r="M223" i="3"/>
  <c r="G223" i="3"/>
  <c r="D223" i="3"/>
  <c r="B223" i="3"/>
  <c r="M222" i="3"/>
  <c r="G222" i="3"/>
  <c r="D222" i="3"/>
  <c r="B222" i="3"/>
  <c r="M221" i="3"/>
  <c r="G221" i="3"/>
  <c r="D221" i="3"/>
  <c r="B221" i="3"/>
  <c r="M220" i="3"/>
  <c r="G220" i="3"/>
  <c r="D220" i="3"/>
  <c r="B220" i="3"/>
  <c r="M219" i="3"/>
  <c r="G219" i="3"/>
  <c r="D219" i="3"/>
  <c r="B219" i="3"/>
  <c r="M218" i="3"/>
  <c r="G218" i="3"/>
  <c r="D218" i="3"/>
  <c r="B218" i="3"/>
  <c r="M217" i="3"/>
  <c r="G217" i="3"/>
  <c r="D217" i="3"/>
  <c r="B217" i="3"/>
  <c r="M216" i="3"/>
  <c r="G216" i="3"/>
  <c r="D216" i="3"/>
  <c r="B216" i="3"/>
  <c r="M215" i="3"/>
  <c r="G215" i="3"/>
  <c r="D215" i="3"/>
  <c r="B215" i="3"/>
  <c r="M214" i="3"/>
  <c r="G214" i="3"/>
  <c r="D214" i="3"/>
  <c r="B214" i="3"/>
  <c r="M213" i="3"/>
  <c r="G213" i="3"/>
  <c r="D213" i="3"/>
  <c r="B213" i="3"/>
  <c r="M212" i="3"/>
  <c r="G212" i="3"/>
  <c r="D212" i="3"/>
  <c r="B212" i="3"/>
  <c r="M211" i="3"/>
  <c r="G211" i="3"/>
  <c r="D211" i="3"/>
  <c r="B211" i="3"/>
  <c r="M210" i="3"/>
  <c r="G210" i="3"/>
  <c r="D210" i="3"/>
  <c r="B210" i="3"/>
  <c r="M209" i="3"/>
  <c r="G209" i="3"/>
  <c r="D209" i="3"/>
  <c r="B209" i="3"/>
  <c r="M208" i="3"/>
  <c r="G208" i="3"/>
  <c r="D208" i="3"/>
  <c r="B208" i="3"/>
  <c r="M207" i="3"/>
  <c r="G207" i="3"/>
  <c r="D207" i="3"/>
  <c r="B207" i="3"/>
  <c r="M206" i="3"/>
  <c r="G206" i="3"/>
  <c r="D206" i="3"/>
  <c r="B206" i="3"/>
  <c r="M205" i="3"/>
  <c r="G205" i="3"/>
  <c r="D205" i="3"/>
  <c r="B205" i="3"/>
  <c r="M204" i="3"/>
  <c r="G204" i="3"/>
  <c r="D204" i="3"/>
  <c r="B204" i="3"/>
  <c r="M203" i="3"/>
  <c r="G203" i="3"/>
  <c r="D203" i="3"/>
  <c r="B203" i="3"/>
  <c r="M202" i="3"/>
  <c r="G202" i="3"/>
  <c r="D202" i="3"/>
  <c r="B202" i="3"/>
  <c r="M201" i="3"/>
  <c r="G201" i="3"/>
  <c r="D201" i="3"/>
  <c r="B201" i="3"/>
  <c r="M200" i="3"/>
  <c r="G200" i="3"/>
  <c r="D200" i="3"/>
  <c r="B200" i="3"/>
  <c r="M199" i="3"/>
  <c r="G199" i="3"/>
  <c r="D199" i="3"/>
  <c r="B199" i="3"/>
  <c r="M198" i="3"/>
  <c r="G198" i="3"/>
  <c r="D198" i="3"/>
  <c r="B198" i="3"/>
  <c r="M197" i="3"/>
  <c r="G197" i="3"/>
  <c r="D197" i="3"/>
  <c r="B197" i="3"/>
  <c r="M196" i="3"/>
  <c r="G196" i="3"/>
  <c r="D196" i="3"/>
  <c r="B196" i="3"/>
  <c r="M195" i="3"/>
  <c r="G195" i="3"/>
  <c r="F195" i="3"/>
  <c r="E195" i="3"/>
  <c r="D195" i="3"/>
  <c r="B195" i="3"/>
  <c r="M194" i="3"/>
  <c r="G194" i="3"/>
  <c r="F194" i="3"/>
  <c r="E194" i="3"/>
  <c r="D194" i="3"/>
  <c r="B194" i="3"/>
  <c r="M193" i="3"/>
  <c r="G193" i="3"/>
  <c r="F193" i="3"/>
  <c r="E193" i="3"/>
  <c r="D193" i="3"/>
  <c r="B193" i="3"/>
  <c r="M192" i="3"/>
  <c r="G192" i="3"/>
  <c r="D192" i="3"/>
  <c r="B192" i="3"/>
  <c r="M191" i="3"/>
  <c r="G191" i="3"/>
  <c r="F191" i="3"/>
  <c r="E191" i="3"/>
  <c r="D191" i="3"/>
  <c r="B191" i="3"/>
  <c r="M190" i="3"/>
  <c r="G190" i="3"/>
  <c r="D190" i="3"/>
  <c r="B190" i="3"/>
  <c r="M189" i="3"/>
  <c r="G189" i="3"/>
  <c r="D189" i="3"/>
  <c r="B189" i="3"/>
  <c r="M188" i="3"/>
  <c r="G188" i="3"/>
  <c r="D188" i="3"/>
  <c r="B188" i="3"/>
  <c r="M187" i="3"/>
  <c r="G187" i="3"/>
  <c r="F187" i="3"/>
  <c r="E187" i="3"/>
  <c r="D187" i="3"/>
  <c r="B187" i="3"/>
  <c r="M186" i="3"/>
  <c r="G186" i="3"/>
  <c r="D186" i="3"/>
  <c r="B186" i="3"/>
  <c r="M185" i="3"/>
  <c r="G185" i="3"/>
  <c r="D185" i="3"/>
  <c r="B185" i="3"/>
  <c r="M184" i="3"/>
  <c r="G184" i="3"/>
  <c r="D184" i="3"/>
  <c r="B184" i="3"/>
  <c r="M183" i="3"/>
  <c r="G183" i="3"/>
  <c r="D183" i="3"/>
  <c r="B183" i="3"/>
  <c r="M182" i="3"/>
  <c r="G182" i="3"/>
  <c r="D182" i="3"/>
  <c r="B182" i="3"/>
  <c r="M181" i="3"/>
  <c r="G181" i="3"/>
  <c r="D181" i="3"/>
  <c r="B181" i="3"/>
  <c r="M180" i="3"/>
  <c r="G180" i="3"/>
  <c r="D180" i="3"/>
  <c r="B180" i="3"/>
  <c r="M179" i="3"/>
  <c r="G179" i="3"/>
  <c r="D179" i="3"/>
  <c r="B179" i="3"/>
  <c r="M178" i="3"/>
  <c r="G178" i="3"/>
  <c r="D178" i="3"/>
  <c r="B178" i="3"/>
  <c r="M177" i="3"/>
  <c r="G177" i="3"/>
  <c r="D177" i="3"/>
  <c r="B177" i="3"/>
  <c r="M176" i="3"/>
  <c r="G176" i="3"/>
  <c r="D176" i="3"/>
  <c r="B176" i="3"/>
  <c r="M175" i="3"/>
  <c r="G175" i="3"/>
  <c r="D175" i="3"/>
  <c r="B175" i="3"/>
  <c r="M174" i="3"/>
  <c r="G174" i="3"/>
  <c r="D174" i="3"/>
  <c r="B174" i="3"/>
  <c r="M173" i="3"/>
  <c r="G173" i="3"/>
  <c r="D173" i="3"/>
  <c r="B173" i="3"/>
  <c r="M172" i="3"/>
  <c r="G172" i="3"/>
  <c r="F172" i="3"/>
  <c r="E172" i="3"/>
  <c r="D172" i="3"/>
  <c r="B172" i="3"/>
  <c r="M171" i="3"/>
  <c r="G171" i="3"/>
  <c r="D171" i="3"/>
  <c r="B171" i="3"/>
  <c r="M170" i="3"/>
  <c r="G170" i="3"/>
  <c r="D170" i="3"/>
  <c r="B170" i="3"/>
  <c r="M169" i="3"/>
  <c r="G169" i="3"/>
  <c r="D169" i="3"/>
  <c r="B169" i="3"/>
  <c r="M168" i="3"/>
  <c r="G168" i="3"/>
  <c r="D168" i="3"/>
  <c r="B168" i="3"/>
  <c r="M167" i="3"/>
  <c r="G167" i="3"/>
  <c r="D167" i="3"/>
  <c r="B167" i="3"/>
  <c r="M166" i="3"/>
  <c r="G166" i="3"/>
  <c r="D166" i="3"/>
  <c r="B166" i="3"/>
  <c r="M165" i="3"/>
  <c r="G165" i="3"/>
  <c r="D165" i="3"/>
  <c r="B165" i="3"/>
  <c r="M164" i="3"/>
  <c r="G164" i="3"/>
  <c r="D164" i="3"/>
  <c r="B164" i="3"/>
  <c r="M163" i="3"/>
  <c r="G163" i="3"/>
  <c r="D163" i="3"/>
  <c r="B163" i="3"/>
  <c r="M162" i="3"/>
  <c r="G162" i="3"/>
  <c r="D162" i="3"/>
  <c r="B162" i="3"/>
  <c r="M161" i="3"/>
  <c r="G161" i="3"/>
  <c r="D161" i="3"/>
  <c r="B161" i="3"/>
  <c r="M160" i="3"/>
  <c r="G160" i="3"/>
  <c r="D160" i="3"/>
  <c r="B160" i="3"/>
  <c r="M159" i="3"/>
  <c r="G159" i="3"/>
  <c r="D159" i="3"/>
  <c r="B159" i="3"/>
  <c r="M158" i="3"/>
  <c r="G158" i="3"/>
  <c r="D158" i="3"/>
  <c r="B158" i="3"/>
  <c r="M157" i="3"/>
  <c r="G157" i="3"/>
  <c r="D157" i="3"/>
  <c r="B157" i="3"/>
  <c r="M156" i="3"/>
  <c r="G156" i="3"/>
  <c r="D156" i="3"/>
  <c r="B156" i="3"/>
  <c r="M155" i="3"/>
  <c r="G155" i="3"/>
  <c r="D155" i="3"/>
  <c r="B155" i="3"/>
  <c r="M154" i="3"/>
  <c r="G154" i="3"/>
  <c r="D154" i="3"/>
  <c r="B154" i="3"/>
  <c r="M153" i="3"/>
  <c r="G153" i="3"/>
  <c r="D153" i="3"/>
  <c r="B153" i="3"/>
  <c r="M152" i="3"/>
  <c r="G152" i="3"/>
  <c r="D152" i="3"/>
  <c r="B152" i="3"/>
  <c r="M151" i="3"/>
  <c r="G151" i="3"/>
  <c r="D151" i="3"/>
  <c r="B151" i="3"/>
  <c r="M150" i="3"/>
  <c r="G150" i="3"/>
  <c r="D150" i="3"/>
  <c r="B150" i="3"/>
  <c r="M149" i="3"/>
  <c r="G149" i="3"/>
  <c r="D149" i="3"/>
  <c r="B149" i="3"/>
  <c r="M148" i="3"/>
  <c r="G148" i="3"/>
  <c r="D148" i="3"/>
  <c r="B148" i="3"/>
  <c r="M147" i="3"/>
  <c r="G147" i="3"/>
  <c r="D147" i="3"/>
  <c r="B147" i="3"/>
  <c r="M146" i="3"/>
  <c r="G146" i="3"/>
  <c r="D146" i="3"/>
  <c r="B146" i="3"/>
  <c r="M145" i="3"/>
  <c r="G145" i="3"/>
  <c r="F145" i="3"/>
  <c r="E145" i="3"/>
  <c r="D145" i="3"/>
  <c r="B145" i="3"/>
  <c r="M144" i="3"/>
  <c r="G144" i="3"/>
  <c r="D144" i="3"/>
  <c r="B144" i="3"/>
  <c r="M143" i="3"/>
  <c r="G143" i="3"/>
  <c r="D143" i="3"/>
  <c r="B143" i="3"/>
  <c r="M142" i="3"/>
  <c r="G142" i="3"/>
  <c r="D142" i="3"/>
  <c r="B142" i="3"/>
  <c r="M141" i="3"/>
  <c r="G141" i="3"/>
  <c r="D141" i="3"/>
  <c r="B141" i="3"/>
  <c r="M140" i="3"/>
  <c r="G140" i="3"/>
  <c r="D140" i="3"/>
  <c r="B140" i="3"/>
  <c r="M139" i="3"/>
  <c r="G139" i="3"/>
  <c r="D139" i="3"/>
  <c r="B139" i="3"/>
  <c r="M138" i="3"/>
  <c r="G138" i="3"/>
  <c r="D138" i="3"/>
  <c r="B138" i="3"/>
  <c r="M137" i="3"/>
  <c r="G137" i="3"/>
  <c r="D137" i="3"/>
  <c r="B137" i="3"/>
  <c r="M136" i="3"/>
  <c r="G136" i="3"/>
  <c r="D136" i="3"/>
  <c r="B136" i="3"/>
  <c r="M135" i="3"/>
  <c r="G135" i="3"/>
  <c r="D135" i="3"/>
  <c r="B135" i="3"/>
  <c r="M134" i="3"/>
  <c r="G134" i="3"/>
  <c r="D134" i="3"/>
  <c r="B134" i="3"/>
  <c r="M133" i="3"/>
  <c r="G133" i="3"/>
  <c r="D133" i="3"/>
  <c r="B133" i="3"/>
  <c r="M132" i="3"/>
  <c r="G132" i="3"/>
  <c r="D132" i="3"/>
  <c r="B132" i="3"/>
  <c r="M131" i="3"/>
  <c r="G131" i="3"/>
  <c r="D131" i="3"/>
  <c r="B131" i="3"/>
  <c r="M130" i="3"/>
  <c r="G130" i="3"/>
  <c r="D130" i="3"/>
  <c r="B130" i="3"/>
  <c r="M129" i="3"/>
  <c r="G129" i="3"/>
  <c r="D129" i="3"/>
  <c r="B129" i="3"/>
  <c r="M128" i="3"/>
  <c r="G128" i="3"/>
  <c r="D128" i="3"/>
  <c r="B128" i="3"/>
  <c r="M127" i="3"/>
  <c r="G127" i="3"/>
  <c r="D127" i="3"/>
  <c r="B127" i="3"/>
  <c r="M126" i="3"/>
  <c r="G126" i="3"/>
  <c r="D126" i="3"/>
  <c r="B126" i="3"/>
  <c r="M125" i="3"/>
  <c r="G125" i="3"/>
  <c r="D125" i="3"/>
  <c r="B125" i="3"/>
  <c r="M124" i="3"/>
  <c r="G124" i="3"/>
  <c r="D124" i="3"/>
  <c r="B124" i="3"/>
  <c r="M123" i="3"/>
  <c r="G123" i="3"/>
  <c r="D123" i="3"/>
  <c r="B123" i="3"/>
  <c r="M122" i="3"/>
  <c r="G122" i="3"/>
  <c r="D122" i="3"/>
  <c r="B122" i="3"/>
  <c r="M121" i="3"/>
  <c r="G121" i="3"/>
  <c r="D121" i="3"/>
  <c r="B121" i="3"/>
  <c r="M120" i="3"/>
  <c r="G120" i="3"/>
  <c r="D120" i="3"/>
  <c r="B120" i="3"/>
  <c r="M119" i="3"/>
  <c r="G119" i="3"/>
  <c r="D119" i="3"/>
  <c r="B119" i="3"/>
  <c r="M118" i="3"/>
  <c r="G118" i="3"/>
  <c r="D118" i="3"/>
  <c r="B118" i="3"/>
  <c r="M117" i="3"/>
  <c r="G117" i="3"/>
  <c r="D117" i="3"/>
  <c r="B117" i="3"/>
  <c r="M116" i="3"/>
  <c r="G116" i="3"/>
  <c r="D116" i="3"/>
  <c r="B116" i="3"/>
  <c r="M115" i="3"/>
  <c r="G115" i="3"/>
  <c r="D115" i="3"/>
  <c r="B115" i="3"/>
  <c r="M114" i="3"/>
  <c r="G114" i="3"/>
  <c r="D114" i="3"/>
  <c r="B114" i="3"/>
  <c r="M113" i="3"/>
  <c r="G113" i="3"/>
  <c r="D113" i="3"/>
  <c r="B113" i="3"/>
  <c r="M112" i="3"/>
  <c r="G112" i="3"/>
  <c r="D112" i="3"/>
  <c r="B112" i="3"/>
  <c r="M111" i="3"/>
  <c r="G111" i="3"/>
  <c r="D111" i="3"/>
  <c r="B111" i="3"/>
  <c r="M110" i="3"/>
  <c r="G110" i="3"/>
  <c r="D110" i="3"/>
  <c r="B110" i="3"/>
  <c r="M109" i="3"/>
  <c r="G109" i="3"/>
  <c r="D109" i="3"/>
  <c r="B109" i="3"/>
  <c r="M108" i="3"/>
  <c r="G108" i="3"/>
  <c r="D108" i="3"/>
  <c r="B108" i="3"/>
  <c r="M107" i="3"/>
  <c r="G107" i="3"/>
  <c r="D107" i="3"/>
  <c r="B107" i="3"/>
  <c r="M106" i="3"/>
  <c r="G106" i="3"/>
  <c r="D106" i="3"/>
  <c r="B106" i="3"/>
  <c r="M105" i="3"/>
  <c r="G105" i="3"/>
  <c r="D105" i="3"/>
  <c r="B105" i="3"/>
  <c r="M104" i="3"/>
  <c r="G104" i="3"/>
  <c r="D104" i="3"/>
  <c r="B104" i="3"/>
  <c r="M103" i="3"/>
  <c r="G103" i="3"/>
  <c r="D103" i="3"/>
  <c r="B103" i="3"/>
  <c r="M102" i="3"/>
  <c r="G102" i="3"/>
  <c r="D102" i="3"/>
  <c r="B102" i="3"/>
  <c r="M101" i="3"/>
  <c r="G101" i="3"/>
  <c r="F101" i="3"/>
  <c r="E101" i="3"/>
  <c r="D101" i="3"/>
  <c r="B101" i="3"/>
  <c r="M100" i="3"/>
  <c r="G100" i="3"/>
  <c r="F100" i="3"/>
  <c r="E100" i="3"/>
  <c r="D100" i="3"/>
  <c r="B100" i="3"/>
  <c r="M99" i="3"/>
  <c r="G99" i="3"/>
  <c r="D99" i="3"/>
  <c r="B99" i="3"/>
  <c r="M98" i="3"/>
  <c r="G98" i="3"/>
  <c r="D98" i="3"/>
  <c r="B98" i="3"/>
  <c r="M97" i="3"/>
  <c r="G97" i="3"/>
  <c r="D97" i="3"/>
  <c r="B97" i="3"/>
  <c r="M96" i="3"/>
  <c r="G96" i="3"/>
  <c r="D96" i="3"/>
  <c r="B96" i="3"/>
  <c r="M95" i="3"/>
  <c r="G95" i="3"/>
  <c r="D95" i="3"/>
  <c r="B95" i="3"/>
  <c r="M94" i="3"/>
  <c r="G94" i="3"/>
  <c r="D94" i="3"/>
  <c r="B94" i="3"/>
  <c r="M93" i="3"/>
  <c r="G93" i="3"/>
  <c r="D93" i="3"/>
  <c r="B93" i="3"/>
  <c r="M92" i="3"/>
  <c r="G92" i="3"/>
  <c r="D92" i="3"/>
  <c r="B92" i="3"/>
  <c r="M91" i="3"/>
  <c r="G91" i="3"/>
  <c r="D91" i="3"/>
  <c r="B91" i="3"/>
  <c r="M90" i="3"/>
  <c r="G90" i="3"/>
  <c r="D90" i="3"/>
  <c r="B90" i="3"/>
  <c r="M89" i="3"/>
  <c r="G89" i="3"/>
  <c r="D89" i="3"/>
  <c r="B89" i="3"/>
  <c r="M88" i="3"/>
  <c r="G88" i="3"/>
  <c r="D88" i="3"/>
  <c r="B88" i="3"/>
  <c r="G87" i="3"/>
  <c r="D87" i="3"/>
  <c r="B87" i="3"/>
  <c r="M86" i="3"/>
  <c r="G86" i="3"/>
  <c r="D86" i="3"/>
  <c r="B86" i="3"/>
  <c r="M85" i="3"/>
  <c r="G85" i="3"/>
  <c r="D85" i="3"/>
  <c r="B85" i="3"/>
  <c r="M84" i="3"/>
  <c r="G84" i="3"/>
  <c r="D84" i="3"/>
  <c r="B84" i="3"/>
  <c r="M83" i="3"/>
  <c r="G83" i="3"/>
  <c r="D83" i="3"/>
  <c r="B83" i="3"/>
  <c r="M82" i="3"/>
  <c r="G82" i="3"/>
  <c r="D82" i="3"/>
  <c r="B82" i="3"/>
  <c r="M80" i="3"/>
  <c r="G80" i="3"/>
  <c r="D80" i="3"/>
  <c r="B80" i="3"/>
  <c r="M79" i="3"/>
  <c r="G79" i="3"/>
  <c r="D79" i="3"/>
  <c r="B79" i="3"/>
  <c r="M78" i="3"/>
  <c r="G78" i="3"/>
  <c r="D78" i="3"/>
  <c r="B78" i="3"/>
  <c r="M77" i="3"/>
  <c r="G77" i="3"/>
  <c r="D77" i="3"/>
  <c r="B77" i="3"/>
  <c r="M76" i="3"/>
  <c r="G76" i="3"/>
  <c r="D76" i="3"/>
  <c r="B76" i="3"/>
  <c r="M75" i="3"/>
  <c r="G75" i="3"/>
  <c r="D75" i="3"/>
  <c r="B75" i="3"/>
  <c r="M74" i="3"/>
  <c r="G74" i="3"/>
  <c r="D74" i="3"/>
  <c r="B74" i="3"/>
  <c r="M73" i="3"/>
  <c r="G73" i="3"/>
  <c r="D73" i="3"/>
  <c r="B73" i="3"/>
  <c r="M72" i="3"/>
  <c r="G72" i="3"/>
  <c r="D72" i="3"/>
  <c r="B72" i="3"/>
  <c r="M71" i="3"/>
  <c r="G71" i="3"/>
  <c r="D71" i="3"/>
  <c r="B71" i="3"/>
  <c r="M70" i="3"/>
  <c r="G70" i="3"/>
  <c r="D70" i="3"/>
  <c r="B70" i="3"/>
  <c r="M69" i="3"/>
  <c r="G69" i="3"/>
  <c r="D69" i="3"/>
  <c r="B69" i="3"/>
  <c r="M68" i="3"/>
  <c r="G68" i="3"/>
  <c r="D68" i="3"/>
  <c r="B68" i="3"/>
  <c r="M67" i="3"/>
  <c r="G67" i="3"/>
  <c r="D67" i="3"/>
  <c r="B67" i="3"/>
  <c r="G66" i="3"/>
  <c r="D66" i="3"/>
  <c r="B66" i="3"/>
  <c r="M65" i="3"/>
  <c r="G65" i="3"/>
  <c r="D65" i="3"/>
  <c r="B65" i="3"/>
  <c r="M64" i="3"/>
  <c r="G64" i="3"/>
  <c r="D64" i="3"/>
  <c r="B64" i="3"/>
  <c r="M63" i="3"/>
  <c r="G63" i="3"/>
  <c r="D63" i="3"/>
  <c r="B63" i="3"/>
  <c r="M62" i="3"/>
  <c r="G62" i="3"/>
  <c r="D62" i="3"/>
  <c r="B62" i="3"/>
  <c r="M61" i="3"/>
  <c r="G61" i="3"/>
  <c r="D61" i="3"/>
  <c r="B61" i="3"/>
  <c r="M60" i="3"/>
  <c r="G60" i="3"/>
  <c r="D60" i="3"/>
  <c r="B60" i="3"/>
  <c r="M59" i="3"/>
  <c r="G59" i="3"/>
  <c r="F59" i="3"/>
  <c r="E59" i="3"/>
  <c r="D59" i="3"/>
  <c r="B59" i="3"/>
  <c r="M58" i="3"/>
  <c r="G58" i="3"/>
  <c r="F58" i="3"/>
  <c r="E58" i="3"/>
  <c r="D58" i="3"/>
  <c r="B58" i="3"/>
  <c r="M57" i="3"/>
  <c r="G57" i="3"/>
  <c r="D57" i="3"/>
  <c r="B57" i="3"/>
  <c r="M56" i="3"/>
  <c r="G56" i="3"/>
  <c r="D56" i="3"/>
  <c r="B56" i="3"/>
  <c r="M55" i="3"/>
  <c r="G55" i="3"/>
  <c r="D55" i="3"/>
  <c r="B55" i="3"/>
  <c r="M54" i="3"/>
  <c r="G54" i="3"/>
  <c r="D54" i="3"/>
  <c r="B54" i="3"/>
  <c r="M53" i="3"/>
  <c r="G53" i="3"/>
  <c r="D53" i="3"/>
  <c r="B53" i="3"/>
  <c r="M52" i="3"/>
  <c r="G52" i="3"/>
  <c r="D52" i="3"/>
  <c r="B52" i="3"/>
  <c r="M51" i="3"/>
  <c r="G51" i="3"/>
  <c r="D51" i="3"/>
  <c r="B51" i="3"/>
  <c r="M50" i="3"/>
  <c r="G50" i="3"/>
  <c r="D50" i="3"/>
  <c r="B50" i="3"/>
  <c r="M49" i="3"/>
  <c r="G49" i="3"/>
  <c r="D49" i="3"/>
  <c r="B49" i="3"/>
  <c r="M48" i="3"/>
  <c r="G48" i="3"/>
  <c r="D48" i="3"/>
  <c r="B48" i="3"/>
  <c r="M47" i="3"/>
  <c r="G47" i="3"/>
  <c r="D47" i="3"/>
  <c r="B47" i="3"/>
  <c r="M46" i="3"/>
  <c r="G46" i="3"/>
  <c r="D46" i="3"/>
  <c r="B46" i="3"/>
  <c r="M45" i="3"/>
  <c r="G45" i="3"/>
  <c r="D45" i="3"/>
  <c r="B45" i="3"/>
  <c r="M44" i="3"/>
  <c r="G44" i="3"/>
  <c r="D44" i="3"/>
  <c r="B44" i="3"/>
  <c r="M43" i="3"/>
  <c r="G43" i="3"/>
  <c r="D43" i="3"/>
  <c r="B43" i="3"/>
  <c r="M42" i="3"/>
  <c r="G42" i="3"/>
  <c r="F42" i="3"/>
  <c r="E42" i="3"/>
  <c r="D42" i="3"/>
  <c r="B42" i="3"/>
  <c r="M41" i="3"/>
  <c r="G41" i="3"/>
  <c r="D41" i="3"/>
  <c r="B41" i="3"/>
  <c r="M40" i="3"/>
  <c r="G40" i="3"/>
  <c r="D40" i="3"/>
  <c r="B40" i="3"/>
  <c r="M39" i="3"/>
  <c r="G39" i="3"/>
  <c r="D39" i="3"/>
  <c r="B39" i="3"/>
  <c r="M38" i="3"/>
  <c r="G38" i="3"/>
  <c r="D38" i="3"/>
  <c r="B38" i="3"/>
  <c r="M37" i="3"/>
  <c r="G37" i="3"/>
  <c r="D37" i="3"/>
  <c r="B37" i="3"/>
  <c r="M36" i="3"/>
  <c r="G36" i="3"/>
  <c r="D36" i="3"/>
  <c r="B36" i="3"/>
  <c r="G35" i="3"/>
  <c r="D35" i="3"/>
  <c r="B35" i="3"/>
  <c r="M34" i="3"/>
  <c r="G34" i="3"/>
  <c r="D34" i="3"/>
  <c r="B34" i="3"/>
  <c r="M33" i="3"/>
  <c r="G33" i="3"/>
  <c r="D33" i="3"/>
  <c r="B33" i="3"/>
  <c r="M32" i="3"/>
  <c r="G32" i="3"/>
  <c r="D32" i="3"/>
  <c r="B32" i="3"/>
  <c r="M31" i="3"/>
  <c r="G31" i="3"/>
  <c r="D31" i="3"/>
  <c r="B31" i="3"/>
  <c r="M30" i="3"/>
  <c r="G30" i="3"/>
  <c r="D30" i="3"/>
  <c r="B30" i="3"/>
  <c r="M29" i="3"/>
  <c r="G29" i="3"/>
  <c r="F29" i="3"/>
  <c r="E29" i="3"/>
  <c r="D29" i="3"/>
  <c r="B29" i="3"/>
  <c r="M28" i="3"/>
  <c r="G28" i="3"/>
  <c r="D28" i="3"/>
  <c r="B28" i="3"/>
  <c r="M27" i="3"/>
  <c r="G27" i="3"/>
  <c r="D27" i="3"/>
  <c r="B27" i="3"/>
  <c r="M26" i="3"/>
  <c r="G26" i="3"/>
  <c r="D26" i="3"/>
  <c r="B26" i="3"/>
  <c r="M25" i="3"/>
  <c r="G25" i="3"/>
  <c r="D25" i="3"/>
  <c r="B25" i="3"/>
  <c r="M24" i="3"/>
  <c r="G24" i="3"/>
  <c r="D24" i="3"/>
  <c r="B24" i="3"/>
  <c r="M23" i="3"/>
  <c r="G23" i="3"/>
  <c r="D23" i="3"/>
  <c r="B23" i="3"/>
  <c r="M22" i="3"/>
  <c r="G22" i="3"/>
  <c r="D22" i="3"/>
  <c r="B22" i="3"/>
  <c r="M20" i="3"/>
  <c r="G20" i="3"/>
  <c r="D20" i="3"/>
  <c r="B20" i="3"/>
  <c r="M19" i="3"/>
  <c r="G19" i="3"/>
  <c r="D19" i="3"/>
  <c r="B19" i="3"/>
  <c r="M18" i="3"/>
  <c r="G18" i="3"/>
  <c r="D18" i="3"/>
  <c r="B18" i="3"/>
  <c r="M17" i="3"/>
  <c r="G17" i="3"/>
  <c r="D17" i="3"/>
  <c r="B17" i="3"/>
  <c r="M16" i="3"/>
  <c r="G16" i="3"/>
  <c r="D16" i="3"/>
  <c r="B16" i="3"/>
  <c r="M15" i="3"/>
  <c r="G15" i="3"/>
  <c r="D15" i="3"/>
  <c r="B15" i="3"/>
  <c r="M14" i="3"/>
  <c r="G14" i="3"/>
  <c r="D14" i="3"/>
  <c r="B14" i="3"/>
  <c r="M13" i="3"/>
  <c r="G13" i="3"/>
  <c r="D13" i="3"/>
  <c r="B13" i="3"/>
  <c r="M12" i="3"/>
  <c r="G12" i="3"/>
  <c r="D12" i="3"/>
  <c r="B12" i="3"/>
  <c r="M11" i="3"/>
  <c r="G11" i="3"/>
  <c r="D11" i="3"/>
  <c r="B11" i="3"/>
  <c r="M10" i="3"/>
  <c r="G10" i="3"/>
  <c r="D10" i="3"/>
  <c r="B10" i="3"/>
  <c r="M9" i="3"/>
  <c r="G9" i="3"/>
  <c r="D9" i="3"/>
  <c r="B9" i="3"/>
  <c r="M8" i="3"/>
  <c r="G8" i="3"/>
  <c r="D8" i="3"/>
  <c r="B8" i="3"/>
  <c r="M7" i="3"/>
  <c r="G7" i="3"/>
  <c r="D7" i="3"/>
  <c r="B7" i="3"/>
  <c r="M6" i="3"/>
  <c r="G6" i="3"/>
  <c r="D6" i="3"/>
  <c r="B6" i="3"/>
  <c r="M5" i="3"/>
  <c r="G5" i="3"/>
  <c r="D5" i="3"/>
  <c r="B5" i="3"/>
  <c r="M4" i="3"/>
  <c r="G4" i="3"/>
  <c r="D4" i="3"/>
  <c r="B4" i="3"/>
  <c r="M3" i="3"/>
  <c r="G3" i="3"/>
  <c r="D3" i="3"/>
  <c r="B3" i="3"/>
  <c r="B2" i="3"/>
  <c r="Q1" i="21" l="1"/>
  <c r="O1" i="21"/>
  <c r="J1" i="21"/>
  <c r="G1" i="21"/>
  <c r="P1065" i="11" l="1"/>
  <c r="N1065" i="11"/>
  <c r="L1065" i="11"/>
  <c r="J1065" i="11"/>
  <c r="F1065" i="11"/>
  <c r="P1064" i="11"/>
  <c r="N1064" i="11"/>
  <c r="L1064" i="11"/>
  <c r="J1064" i="11"/>
  <c r="F1064" i="11"/>
  <c r="P1063" i="11"/>
  <c r="N1063" i="11"/>
  <c r="L1063" i="11"/>
  <c r="J1063" i="11"/>
  <c r="F1063" i="11"/>
  <c r="P1062" i="11"/>
  <c r="N1062" i="11"/>
  <c r="L1062" i="11"/>
  <c r="J1062" i="11"/>
  <c r="F1062" i="11"/>
  <c r="P1061" i="11"/>
  <c r="N1061" i="11"/>
  <c r="L1061" i="11"/>
  <c r="J1061" i="11"/>
  <c r="F1061" i="11"/>
  <c r="P1060" i="11"/>
  <c r="N1060" i="11"/>
  <c r="L1060" i="11"/>
  <c r="J1060" i="11"/>
  <c r="F1060" i="11"/>
  <c r="P1059" i="11"/>
  <c r="N1059" i="11"/>
  <c r="L1059" i="11"/>
  <c r="J1059" i="11"/>
  <c r="F1059" i="11"/>
  <c r="P1058" i="11"/>
  <c r="N1058" i="11"/>
  <c r="L1058" i="11"/>
  <c r="J1058" i="11"/>
  <c r="F1058" i="11"/>
  <c r="P1057" i="11"/>
  <c r="N1057" i="11"/>
  <c r="L1057" i="11"/>
  <c r="J1057" i="11"/>
  <c r="F1057" i="11"/>
  <c r="P1056" i="11"/>
  <c r="N1056" i="11"/>
  <c r="L1056" i="11"/>
  <c r="J1056" i="11"/>
  <c r="F1056" i="11"/>
  <c r="P1055" i="11"/>
  <c r="N1055" i="11"/>
  <c r="L1055" i="11"/>
  <c r="J1055" i="11"/>
  <c r="F1055" i="11"/>
  <c r="P1054" i="11"/>
  <c r="N1054" i="11"/>
  <c r="L1054" i="11"/>
  <c r="J1054" i="11"/>
  <c r="F1054" i="11"/>
  <c r="P1053" i="11"/>
  <c r="N1053" i="11"/>
  <c r="L1053" i="11"/>
  <c r="J1053" i="11"/>
  <c r="F1053" i="11"/>
  <c r="P1052" i="11"/>
  <c r="N1052" i="11"/>
  <c r="L1052" i="11"/>
  <c r="J1052" i="11"/>
  <c r="F1052" i="11"/>
  <c r="P1051" i="11"/>
  <c r="N1051" i="11"/>
  <c r="L1051" i="11"/>
  <c r="J1051" i="11"/>
  <c r="F1051" i="11"/>
  <c r="P1050" i="11"/>
  <c r="N1050" i="11"/>
  <c r="L1050" i="11"/>
  <c r="J1050" i="11"/>
  <c r="F1050" i="11"/>
  <c r="P1049" i="11"/>
  <c r="N1049" i="11"/>
  <c r="L1049" i="11"/>
  <c r="J1049" i="11"/>
  <c r="F1049" i="11"/>
  <c r="P1048" i="11"/>
  <c r="N1048" i="11"/>
  <c r="L1048" i="11"/>
  <c r="J1048" i="11"/>
  <c r="F1048" i="11"/>
  <c r="P1047" i="11"/>
  <c r="N1047" i="11"/>
  <c r="L1047" i="11"/>
  <c r="J1047" i="11"/>
  <c r="F1047" i="11"/>
  <c r="P1046" i="11"/>
  <c r="N1046" i="11"/>
  <c r="L1046" i="11"/>
  <c r="J1046" i="11"/>
  <c r="F1046" i="11"/>
  <c r="P1045" i="11"/>
  <c r="N1045" i="11"/>
  <c r="L1045" i="11"/>
  <c r="J1045" i="11"/>
  <c r="F1045" i="11"/>
  <c r="P1044" i="11"/>
  <c r="N1044" i="11"/>
  <c r="L1044" i="11"/>
  <c r="J1044" i="11"/>
  <c r="F1044" i="11"/>
  <c r="P1043" i="11"/>
  <c r="N1043" i="11"/>
  <c r="L1043" i="11"/>
  <c r="J1043" i="11"/>
  <c r="F1043" i="11"/>
  <c r="P1042" i="11"/>
  <c r="N1042" i="11"/>
  <c r="L1042" i="11"/>
  <c r="J1042" i="11"/>
  <c r="F1042" i="11"/>
  <c r="P1041" i="11"/>
  <c r="N1041" i="11"/>
  <c r="L1041" i="11"/>
  <c r="J1041" i="11"/>
  <c r="F1041" i="11"/>
  <c r="P1040" i="11"/>
  <c r="N1040" i="11"/>
  <c r="L1040" i="11"/>
  <c r="J1040" i="11"/>
  <c r="F1040" i="11"/>
  <c r="P1039" i="11"/>
  <c r="N1039" i="11"/>
  <c r="L1039" i="11"/>
  <c r="J1039" i="11"/>
  <c r="F1039" i="11"/>
  <c r="P1038" i="11"/>
  <c r="N1038" i="11"/>
  <c r="L1038" i="11"/>
  <c r="J1038" i="11"/>
  <c r="F1038" i="11"/>
  <c r="P1037" i="11"/>
  <c r="N1037" i="11"/>
  <c r="L1037" i="11"/>
  <c r="J1037" i="11"/>
  <c r="F1037" i="11"/>
  <c r="P1036" i="11"/>
  <c r="N1036" i="11"/>
  <c r="L1036" i="11"/>
  <c r="J1036" i="11"/>
  <c r="F1036" i="11"/>
  <c r="P1035" i="11"/>
  <c r="N1035" i="11"/>
  <c r="L1035" i="11"/>
  <c r="J1035" i="11"/>
  <c r="F1035" i="11"/>
  <c r="P1034" i="11"/>
  <c r="N1034" i="11"/>
  <c r="L1034" i="11"/>
  <c r="J1034" i="11"/>
  <c r="F1034" i="11"/>
  <c r="P1033" i="11"/>
  <c r="N1033" i="11"/>
  <c r="L1033" i="11"/>
  <c r="J1033" i="11"/>
  <c r="F1033" i="11"/>
  <c r="P1032" i="11"/>
  <c r="N1032" i="11"/>
  <c r="L1032" i="11"/>
  <c r="J1032" i="11"/>
  <c r="F1032" i="11"/>
  <c r="P1031" i="11"/>
  <c r="N1031" i="11"/>
  <c r="L1031" i="11"/>
  <c r="J1031" i="11"/>
  <c r="F1031" i="11"/>
  <c r="P1030" i="11"/>
  <c r="N1030" i="11"/>
  <c r="L1030" i="11"/>
  <c r="J1030" i="11"/>
  <c r="F1030" i="11"/>
  <c r="P1029" i="11"/>
  <c r="N1029" i="11"/>
  <c r="L1029" i="11"/>
  <c r="J1029" i="11"/>
  <c r="F1029" i="11"/>
  <c r="P1028" i="11"/>
  <c r="N1028" i="11"/>
  <c r="L1028" i="11"/>
  <c r="J1028" i="11"/>
  <c r="F1028" i="11"/>
  <c r="P1027" i="11"/>
  <c r="N1027" i="11"/>
  <c r="L1027" i="11"/>
  <c r="J1027" i="11"/>
  <c r="F1027" i="11"/>
  <c r="P1026" i="11"/>
  <c r="N1026" i="11"/>
  <c r="L1026" i="11"/>
  <c r="J1026" i="11"/>
  <c r="F1026" i="11"/>
  <c r="P1025" i="11"/>
  <c r="N1025" i="11"/>
  <c r="L1025" i="11"/>
  <c r="J1025" i="11"/>
  <c r="F1025" i="11"/>
  <c r="P1024" i="11"/>
  <c r="N1024" i="11"/>
  <c r="L1024" i="11"/>
  <c r="J1024" i="11"/>
  <c r="F1024" i="11"/>
  <c r="P1023" i="11"/>
  <c r="N1023" i="11"/>
  <c r="L1023" i="11"/>
  <c r="J1023" i="11"/>
  <c r="F1023" i="11"/>
  <c r="P1022" i="11"/>
  <c r="N1022" i="11"/>
  <c r="L1022" i="11"/>
  <c r="J1022" i="11"/>
  <c r="F1022" i="11"/>
  <c r="P1021" i="11"/>
  <c r="N1021" i="11"/>
  <c r="L1021" i="11"/>
  <c r="J1021" i="11"/>
  <c r="F1021" i="11"/>
  <c r="P1020" i="11"/>
  <c r="N1020" i="11"/>
  <c r="L1020" i="11"/>
  <c r="J1020" i="11"/>
  <c r="F1020" i="11"/>
  <c r="P1019" i="11"/>
  <c r="F1019" i="11"/>
  <c r="P1018" i="11"/>
  <c r="N1018" i="11"/>
  <c r="L1018" i="11"/>
  <c r="J1018" i="11"/>
  <c r="F1018" i="11"/>
  <c r="P1017" i="11"/>
  <c r="N1017" i="11"/>
  <c r="L1017" i="11"/>
  <c r="J1017" i="11"/>
  <c r="F1017" i="11"/>
  <c r="P1016" i="11"/>
  <c r="N1016" i="11"/>
  <c r="L1016" i="11"/>
  <c r="J1016" i="11"/>
  <c r="F1016" i="11"/>
  <c r="P1015" i="11"/>
  <c r="N1015" i="11"/>
  <c r="L1015" i="11"/>
  <c r="J1015" i="11"/>
  <c r="F1015" i="11"/>
  <c r="P1014" i="11"/>
  <c r="N1014" i="11"/>
  <c r="L1014" i="11"/>
  <c r="J1014" i="11"/>
  <c r="F1014" i="11"/>
  <c r="P1013" i="11"/>
  <c r="N1013" i="11"/>
  <c r="L1013" i="11"/>
  <c r="J1013" i="11"/>
  <c r="F1013" i="11"/>
  <c r="P1012" i="11"/>
  <c r="N1012" i="11"/>
  <c r="L1012" i="11"/>
  <c r="J1012" i="11"/>
  <c r="F1012" i="11"/>
  <c r="P1011" i="11"/>
  <c r="N1011" i="11"/>
  <c r="L1011" i="11"/>
  <c r="J1011" i="11"/>
  <c r="F1011" i="11"/>
  <c r="P1010" i="11"/>
  <c r="N1010" i="11"/>
  <c r="L1010" i="11"/>
  <c r="J1010" i="11"/>
  <c r="F1010" i="11"/>
  <c r="P1009" i="11"/>
  <c r="N1009" i="11"/>
  <c r="L1009" i="11"/>
  <c r="J1009" i="11"/>
  <c r="F1009" i="11"/>
  <c r="P1008" i="11"/>
  <c r="N1008" i="11"/>
  <c r="L1008" i="11"/>
  <c r="J1008" i="11"/>
  <c r="F1008" i="11"/>
  <c r="P1007" i="11"/>
  <c r="N1007" i="11"/>
  <c r="L1007" i="11"/>
  <c r="J1007" i="11"/>
  <c r="F1007" i="11"/>
  <c r="P1006" i="11"/>
  <c r="N1006" i="11"/>
  <c r="L1006" i="11"/>
  <c r="J1006" i="11"/>
  <c r="F1006" i="11"/>
  <c r="P1005" i="11"/>
  <c r="N1005" i="11"/>
  <c r="L1005" i="11"/>
  <c r="J1005" i="11"/>
  <c r="F1005" i="11"/>
  <c r="P1004" i="11"/>
  <c r="N1004" i="11"/>
  <c r="L1004" i="11"/>
  <c r="J1004" i="11"/>
  <c r="F1004" i="11"/>
  <c r="P1003" i="11"/>
  <c r="N1003" i="11"/>
  <c r="L1003" i="11"/>
  <c r="J1003" i="11"/>
  <c r="F1003" i="11"/>
  <c r="P1002" i="11"/>
  <c r="N1002" i="11"/>
  <c r="L1002" i="11"/>
  <c r="J1002" i="11"/>
  <c r="F1002" i="11"/>
  <c r="P1001" i="11"/>
  <c r="N1001" i="11"/>
  <c r="L1001" i="11"/>
  <c r="J1001" i="11"/>
  <c r="F1001" i="11"/>
  <c r="P1000" i="11"/>
  <c r="N1000" i="11"/>
  <c r="L1000" i="11"/>
  <c r="J1000" i="11"/>
  <c r="F1000" i="11"/>
  <c r="P999" i="11"/>
  <c r="N999" i="11"/>
  <c r="L999" i="11"/>
  <c r="J999" i="11"/>
  <c r="F999" i="11"/>
  <c r="P998" i="11"/>
  <c r="N998" i="11"/>
  <c r="L998" i="11"/>
  <c r="J998" i="11"/>
  <c r="F998" i="11"/>
  <c r="P997" i="11"/>
  <c r="N997" i="11"/>
  <c r="L997" i="11"/>
  <c r="J997" i="11"/>
  <c r="F997" i="11"/>
  <c r="P996" i="11"/>
  <c r="N996" i="11"/>
  <c r="L996" i="11"/>
  <c r="J996" i="11"/>
  <c r="F996" i="11"/>
  <c r="P995" i="11"/>
  <c r="N995" i="11"/>
  <c r="L995" i="11"/>
  <c r="J995" i="11"/>
  <c r="F995" i="11"/>
  <c r="P994" i="11"/>
  <c r="N994" i="11"/>
  <c r="L994" i="11"/>
  <c r="J994" i="11"/>
  <c r="F994" i="11"/>
  <c r="P993" i="11"/>
  <c r="N993" i="11"/>
  <c r="L993" i="11"/>
  <c r="J993" i="11"/>
  <c r="F993" i="11"/>
  <c r="P992" i="11"/>
  <c r="N992" i="11"/>
  <c r="L992" i="11"/>
  <c r="J992" i="11"/>
  <c r="F992" i="11"/>
  <c r="P991" i="11"/>
  <c r="N991" i="11"/>
  <c r="L991" i="11"/>
  <c r="J991" i="11"/>
  <c r="F991" i="11"/>
  <c r="P990" i="11"/>
  <c r="N990" i="11"/>
  <c r="L990" i="11"/>
  <c r="J990" i="11"/>
  <c r="F990" i="11"/>
  <c r="P989" i="11"/>
  <c r="N989" i="11"/>
  <c r="L989" i="11"/>
  <c r="J989" i="11"/>
  <c r="F989" i="11"/>
  <c r="P988" i="11"/>
  <c r="N988" i="11"/>
  <c r="L988" i="11"/>
  <c r="J988" i="11"/>
  <c r="F988" i="11"/>
  <c r="P987" i="11"/>
  <c r="N987" i="11"/>
  <c r="L987" i="11"/>
  <c r="J987" i="11"/>
  <c r="F987" i="11"/>
  <c r="P986" i="11"/>
  <c r="N986" i="11"/>
  <c r="L986" i="11"/>
  <c r="J986" i="11"/>
  <c r="F986" i="11"/>
  <c r="P985" i="11"/>
  <c r="N985" i="11"/>
  <c r="L985" i="11"/>
  <c r="J985" i="11"/>
  <c r="F985" i="11"/>
  <c r="P984" i="11"/>
  <c r="N984" i="11"/>
  <c r="L984" i="11"/>
  <c r="J984" i="11"/>
  <c r="F984" i="11"/>
  <c r="P983" i="11"/>
  <c r="N983" i="11"/>
  <c r="L983" i="11"/>
  <c r="J983" i="11"/>
  <c r="F983" i="11"/>
  <c r="P982" i="11"/>
  <c r="N982" i="11"/>
  <c r="L982" i="11"/>
  <c r="J982" i="11"/>
  <c r="F982" i="11"/>
  <c r="P981" i="11"/>
  <c r="N981" i="11"/>
  <c r="L981" i="11"/>
  <c r="J981" i="11"/>
  <c r="F981" i="11"/>
  <c r="P980" i="11"/>
  <c r="N980" i="11"/>
  <c r="L980" i="11"/>
  <c r="J980" i="11"/>
  <c r="F980" i="11"/>
  <c r="P979" i="11"/>
  <c r="N979" i="11"/>
  <c r="L979" i="11"/>
  <c r="J979" i="11"/>
  <c r="F979" i="11"/>
  <c r="P978" i="11"/>
  <c r="N978" i="11"/>
  <c r="L978" i="11"/>
  <c r="J978" i="11"/>
  <c r="F978" i="11"/>
  <c r="P977" i="11"/>
  <c r="N977" i="11"/>
  <c r="L977" i="11"/>
  <c r="J977" i="11"/>
  <c r="F977" i="11"/>
  <c r="P976" i="11"/>
  <c r="N976" i="11"/>
  <c r="L976" i="11"/>
  <c r="J976" i="11"/>
  <c r="F976" i="11"/>
  <c r="P975" i="11"/>
  <c r="N975" i="11"/>
  <c r="L975" i="11"/>
  <c r="J975" i="11"/>
  <c r="F975" i="11"/>
  <c r="P974" i="11"/>
  <c r="N974" i="11"/>
  <c r="L974" i="11"/>
  <c r="J974" i="11"/>
  <c r="F974" i="11"/>
  <c r="P973" i="11"/>
  <c r="N973" i="11"/>
  <c r="L973" i="11"/>
  <c r="J973" i="11"/>
  <c r="F973" i="11"/>
  <c r="P972" i="11"/>
  <c r="N972" i="11"/>
  <c r="L972" i="11"/>
  <c r="J972" i="11"/>
  <c r="F972" i="11"/>
  <c r="P971" i="11"/>
  <c r="N971" i="11"/>
  <c r="L971" i="11"/>
  <c r="J971" i="11"/>
  <c r="F971" i="11"/>
  <c r="P970" i="11"/>
  <c r="N970" i="11"/>
  <c r="L970" i="11"/>
  <c r="J970" i="11"/>
  <c r="F970" i="11"/>
  <c r="P969" i="11"/>
  <c r="N969" i="11"/>
  <c r="L969" i="11"/>
  <c r="J969" i="11"/>
  <c r="F969" i="11"/>
  <c r="P968" i="11"/>
  <c r="N968" i="11"/>
  <c r="L968" i="11"/>
  <c r="J968" i="11"/>
  <c r="F968" i="11"/>
  <c r="P967" i="11"/>
  <c r="N967" i="11"/>
  <c r="L967" i="11"/>
  <c r="J967" i="11"/>
  <c r="F967" i="11"/>
  <c r="P966" i="11"/>
  <c r="N966" i="11"/>
  <c r="L966" i="11"/>
  <c r="J966" i="11"/>
  <c r="F966" i="11"/>
  <c r="P965" i="11"/>
  <c r="N965" i="11"/>
  <c r="L965" i="11"/>
  <c r="J965" i="11"/>
  <c r="F965" i="11"/>
  <c r="P964" i="11"/>
  <c r="N964" i="11"/>
  <c r="L964" i="11"/>
  <c r="J964" i="11"/>
  <c r="F964" i="11"/>
  <c r="P963" i="11"/>
  <c r="N963" i="11"/>
  <c r="L963" i="11"/>
  <c r="J963" i="11"/>
  <c r="F963" i="11"/>
  <c r="P962" i="11"/>
  <c r="N962" i="11"/>
  <c r="L962" i="11"/>
  <c r="J962" i="11"/>
  <c r="F962" i="11"/>
  <c r="P961" i="11"/>
  <c r="N961" i="11"/>
  <c r="L961" i="11"/>
  <c r="J961" i="11"/>
  <c r="F961" i="11"/>
  <c r="P960" i="11"/>
  <c r="N960" i="11"/>
  <c r="L960" i="11"/>
  <c r="J960" i="11"/>
  <c r="F960" i="11"/>
  <c r="P959" i="11"/>
  <c r="N959" i="11"/>
  <c r="L959" i="11"/>
  <c r="J959" i="11"/>
  <c r="F959" i="11"/>
  <c r="P958" i="11"/>
  <c r="N958" i="11"/>
  <c r="L958" i="11"/>
  <c r="J958" i="11"/>
  <c r="F958" i="11"/>
  <c r="P957" i="11"/>
  <c r="N957" i="11"/>
  <c r="L957" i="11"/>
  <c r="J957" i="11"/>
  <c r="F957" i="11"/>
  <c r="P956" i="11"/>
  <c r="N956" i="11"/>
  <c r="L956" i="11"/>
  <c r="J956" i="11"/>
  <c r="F956" i="11"/>
  <c r="P955" i="11"/>
  <c r="N955" i="11"/>
  <c r="L955" i="11"/>
  <c r="J955" i="11"/>
  <c r="F955" i="11"/>
  <c r="P954" i="11"/>
  <c r="N954" i="11"/>
  <c r="L954" i="11"/>
  <c r="J954" i="11"/>
  <c r="F954" i="11"/>
  <c r="P953" i="11"/>
  <c r="N953" i="11"/>
  <c r="L953" i="11"/>
  <c r="J953" i="11"/>
  <c r="F953" i="11"/>
  <c r="P952" i="11"/>
  <c r="N952" i="11"/>
  <c r="L952" i="11"/>
  <c r="J952" i="11"/>
  <c r="F952" i="11"/>
  <c r="P951" i="11"/>
  <c r="N951" i="11"/>
  <c r="L951" i="11"/>
  <c r="J951" i="11"/>
  <c r="F951" i="11"/>
  <c r="P950" i="11"/>
  <c r="N950" i="11"/>
  <c r="L950" i="11"/>
  <c r="J950" i="11"/>
  <c r="F950" i="11"/>
  <c r="P949" i="11"/>
  <c r="N949" i="11"/>
  <c r="L949" i="11"/>
  <c r="J949" i="11"/>
  <c r="F949" i="11"/>
  <c r="P948" i="11"/>
  <c r="N948" i="11"/>
  <c r="L948" i="11"/>
  <c r="J948" i="11"/>
  <c r="F948" i="11"/>
  <c r="P947" i="11"/>
  <c r="N947" i="11"/>
  <c r="L947" i="11"/>
  <c r="J947" i="11"/>
  <c r="F947" i="11"/>
  <c r="P946" i="11"/>
  <c r="N946" i="11"/>
  <c r="L946" i="11"/>
  <c r="J946" i="11"/>
  <c r="F946" i="11"/>
  <c r="P945" i="11"/>
  <c r="N945" i="11"/>
  <c r="L945" i="11"/>
  <c r="J945" i="11"/>
  <c r="F945" i="11"/>
  <c r="P944" i="11"/>
  <c r="N944" i="11"/>
  <c r="L944" i="11"/>
  <c r="J944" i="11"/>
  <c r="F944" i="11"/>
  <c r="P943" i="11"/>
  <c r="N943" i="11"/>
  <c r="L943" i="11"/>
  <c r="J943" i="11"/>
  <c r="F943" i="11"/>
  <c r="P942" i="11"/>
  <c r="N942" i="11"/>
  <c r="L942" i="11"/>
  <c r="J942" i="11"/>
  <c r="F942" i="11"/>
  <c r="P941" i="11"/>
  <c r="N941" i="11"/>
  <c r="L941" i="11"/>
  <c r="J941" i="11"/>
  <c r="F941" i="11"/>
  <c r="P940" i="11"/>
  <c r="N940" i="11"/>
  <c r="L940" i="11"/>
  <c r="J940" i="11"/>
  <c r="F940" i="11"/>
  <c r="P939" i="11"/>
  <c r="N939" i="11"/>
  <c r="L939" i="11"/>
  <c r="J939" i="11"/>
  <c r="F939" i="11"/>
  <c r="P938" i="11"/>
  <c r="N938" i="11"/>
  <c r="L938" i="11"/>
  <c r="J938" i="11"/>
  <c r="F938" i="11"/>
  <c r="P937" i="11"/>
  <c r="N937" i="11"/>
  <c r="L937" i="11"/>
  <c r="J937" i="11"/>
  <c r="F937" i="11"/>
  <c r="P936" i="11"/>
  <c r="N936" i="11"/>
  <c r="L936" i="11"/>
  <c r="J936" i="11"/>
  <c r="F936" i="11"/>
  <c r="P935" i="11"/>
  <c r="N935" i="11"/>
  <c r="L935" i="11"/>
  <c r="J935" i="11"/>
  <c r="F935" i="11"/>
  <c r="P934" i="11"/>
  <c r="N934" i="11"/>
  <c r="L934" i="11"/>
  <c r="J934" i="11"/>
  <c r="F934" i="11"/>
  <c r="P933" i="11"/>
  <c r="N933" i="11"/>
  <c r="L933" i="11"/>
  <c r="J933" i="11"/>
  <c r="F933" i="11"/>
  <c r="P932" i="11"/>
  <c r="N932" i="11"/>
  <c r="L932" i="11"/>
  <c r="J932" i="11"/>
  <c r="F932" i="11"/>
  <c r="P931" i="11"/>
  <c r="N931" i="11"/>
  <c r="L931" i="11"/>
  <c r="J931" i="11"/>
  <c r="F931" i="11"/>
  <c r="P930" i="11"/>
  <c r="N930" i="11"/>
  <c r="L930" i="11"/>
  <c r="J930" i="11"/>
  <c r="F930" i="11"/>
  <c r="P929" i="11"/>
  <c r="N929" i="11"/>
  <c r="L929" i="11"/>
  <c r="J929" i="11"/>
  <c r="F929" i="11"/>
  <c r="P928" i="11"/>
  <c r="F928" i="11"/>
  <c r="P927" i="11"/>
  <c r="N927" i="11"/>
  <c r="L927" i="11"/>
  <c r="J927" i="11"/>
  <c r="F927" i="11"/>
  <c r="P926" i="11"/>
  <c r="N926" i="11"/>
  <c r="L926" i="11"/>
  <c r="J926" i="11"/>
  <c r="F926" i="11"/>
  <c r="P925" i="11"/>
  <c r="N925" i="11"/>
  <c r="L925" i="11"/>
  <c r="J925" i="11"/>
  <c r="F925" i="11"/>
  <c r="P924" i="11"/>
  <c r="N924" i="11"/>
  <c r="L924" i="11"/>
  <c r="J924" i="11"/>
  <c r="F924" i="11"/>
  <c r="P923" i="11"/>
  <c r="N923" i="11"/>
  <c r="L923" i="11"/>
  <c r="J923" i="11"/>
  <c r="F923" i="11"/>
  <c r="P922" i="11"/>
  <c r="N922" i="11"/>
  <c r="L922" i="11"/>
  <c r="J922" i="11"/>
  <c r="F922" i="11"/>
  <c r="P921" i="11"/>
  <c r="L921" i="11"/>
  <c r="F921" i="11"/>
  <c r="P920" i="11"/>
  <c r="N920" i="11"/>
  <c r="L920" i="11"/>
  <c r="J920" i="11"/>
  <c r="F920" i="11"/>
  <c r="P919" i="11"/>
  <c r="N919" i="11"/>
  <c r="L919" i="11"/>
  <c r="J919" i="11"/>
  <c r="F919" i="11"/>
  <c r="P918" i="11"/>
  <c r="F918" i="11"/>
  <c r="P917" i="11"/>
  <c r="N917" i="11"/>
  <c r="L917" i="11"/>
  <c r="J917" i="11"/>
  <c r="F917" i="11"/>
  <c r="P916" i="11"/>
  <c r="N916" i="11"/>
  <c r="L916" i="11"/>
  <c r="J916" i="11"/>
  <c r="F916" i="11"/>
  <c r="P915" i="11"/>
  <c r="N915" i="11"/>
  <c r="L915" i="11"/>
  <c r="J915" i="11"/>
  <c r="F915" i="11"/>
  <c r="P914" i="11"/>
  <c r="N914" i="11"/>
  <c r="L914" i="11"/>
  <c r="J914" i="11"/>
  <c r="F914" i="11"/>
  <c r="P913" i="11"/>
  <c r="N913" i="11"/>
  <c r="L913" i="11"/>
  <c r="J913" i="11"/>
  <c r="F913" i="11"/>
  <c r="P912" i="11"/>
  <c r="N912" i="11"/>
  <c r="L912" i="11"/>
  <c r="J912" i="11"/>
  <c r="F912" i="11"/>
  <c r="P911" i="11"/>
  <c r="N911" i="11"/>
  <c r="L911" i="11"/>
  <c r="J911" i="11"/>
  <c r="F911" i="11"/>
  <c r="P910" i="11"/>
  <c r="N910" i="11"/>
  <c r="L910" i="11"/>
  <c r="J910" i="11"/>
  <c r="F910" i="11"/>
  <c r="P909" i="11"/>
  <c r="N909" i="11"/>
  <c r="L909" i="11"/>
  <c r="J909" i="11"/>
  <c r="F909" i="11"/>
  <c r="P908" i="11"/>
  <c r="N908" i="11"/>
  <c r="L908" i="11"/>
  <c r="J908" i="11"/>
  <c r="F908" i="11"/>
  <c r="P907" i="11"/>
  <c r="N907" i="11"/>
  <c r="L907" i="11"/>
  <c r="J907" i="11"/>
  <c r="F907" i="11"/>
  <c r="P906" i="11"/>
  <c r="N906" i="11"/>
  <c r="L906" i="11"/>
  <c r="J906" i="11"/>
  <c r="F906" i="11"/>
  <c r="P905" i="11"/>
  <c r="N905" i="11"/>
  <c r="L905" i="11"/>
  <c r="J905" i="11"/>
  <c r="F905" i="11"/>
  <c r="P904" i="11"/>
  <c r="N904" i="11"/>
  <c r="L904" i="11"/>
  <c r="J904" i="11"/>
  <c r="F904" i="11"/>
  <c r="P903" i="11"/>
  <c r="N903" i="11"/>
  <c r="L903" i="11"/>
  <c r="J903" i="11"/>
  <c r="F903" i="11"/>
  <c r="P902" i="11"/>
  <c r="N902" i="11"/>
  <c r="L902" i="11"/>
  <c r="J902" i="11"/>
  <c r="F902" i="11"/>
  <c r="P901" i="11"/>
  <c r="N901" i="11"/>
  <c r="L901" i="11"/>
  <c r="J901" i="11"/>
  <c r="F901" i="11"/>
  <c r="P900" i="11"/>
  <c r="N900" i="11"/>
  <c r="L900" i="11"/>
  <c r="J900" i="11"/>
  <c r="F900" i="11"/>
  <c r="P899" i="11"/>
  <c r="N899" i="11"/>
  <c r="L899" i="11"/>
  <c r="J899" i="11"/>
  <c r="F899" i="11"/>
  <c r="P898" i="11"/>
  <c r="N898" i="11"/>
  <c r="L898" i="11"/>
  <c r="J898" i="11"/>
  <c r="F898" i="11"/>
  <c r="P897" i="11"/>
  <c r="N897" i="11"/>
  <c r="L897" i="11"/>
  <c r="J897" i="11"/>
  <c r="F897" i="11"/>
  <c r="P896" i="11"/>
  <c r="N896" i="11"/>
  <c r="L896" i="11"/>
  <c r="J896" i="11"/>
  <c r="F896" i="11"/>
  <c r="P895" i="11"/>
  <c r="N895" i="11"/>
  <c r="L895" i="11"/>
  <c r="J895" i="11"/>
  <c r="F895" i="11"/>
  <c r="P894" i="11"/>
  <c r="N894" i="11"/>
  <c r="L894" i="11"/>
  <c r="J894" i="11"/>
  <c r="F894" i="11"/>
  <c r="P893" i="11"/>
  <c r="F893" i="11"/>
  <c r="P892" i="11"/>
  <c r="N892" i="11"/>
  <c r="L892" i="11"/>
  <c r="J892" i="11"/>
  <c r="F892" i="11"/>
  <c r="P891" i="11"/>
  <c r="N891" i="11"/>
  <c r="L891" i="11"/>
  <c r="J891" i="11"/>
  <c r="F891" i="11"/>
  <c r="P890" i="11"/>
  <c r="N890" i="11"/>
  <c r="L890" i="11"/>
  <c r="J890" i="11"/>
  <c r="F890" i="11"/>
  <c r="P889" i="11"/>
  <c r="N889" i="11"/>
  <c r="L889" i="11"/>
  <c r="J889" i="11"/>
  <c r="F889" i="11"/>
  <c r="P888" i="11"/>
  <c r="N888" i="11"/>
  <c r="L888" i="11"/>
  <c r="J888" i="11"/>
  <c r="F888" i="11"/>
  <c r="P887" i="11"/>
  <c r="N887" i="11"/>
  <c r="L887" i="11"/>
  <c r="J887" i="11"/>
  <c r="F887" i="11"/>
  <c r="P886" i="11"/>
  <c r="N886" i="11"/>
  <c r="L886" i="11"/>
  <c r="J886" i="11"/>
  <c r="F886" i="11"/>
  <c r="P885" i="11"/>
  <c r="L885" i="11"/>
  <c r="J885" i="11"/>
  <c r="F885" i="11"/>
  <c r="P884" i="11"/>
  <c r="L884" i="11"/>
  <c r="J884" i="11"/>
  <c r="F884" i="11"/>
  <c r="P883" i="11"/>
  <c r="L883" i="11"/>
  <c r="J883" i="11"/>
  <c r="F883" i="11"/>
  <c r="P882" i="11"/>
  <c r="L882" i="11"/>
  <c r="F882" i="11"/>
  <c r="P881" i="11"/>
  <c r="L881" i="11"/>
  <c r="F881" i="11"/>
  <c r="P880" i="11"/>
  <c r="L880" i="11"/>
  <c r="F880" i="11"/>
  <c r="P879" i="11"/>
  <c r="L879" i="11"/>
  <c r="F879" i="11"/>
  <c r="P878" i="11"/>
  <c r="L878" i="11"/>
  <c r="F878" i="11"/>
  <c r="P877" i="11"/>
  <c r="L877" i="11"/>
  <c r="F877" i="11"/>
  <c r="P876" i="11"/>
  <c r="L876" i="11"/>
  <c r="F876" i="11"/>
  <c r="P875" i="11"/>
  <c r="L875" i="11"/>
  <c r="F875" i="11"/>
  <c r="P874" i="11"/>
  <c r="L874" i="11"/>
  <c r="F874" i="11"/>
  <c r="P873" i="11"/>
  <c r="L873" i="11"/>
  <c r="F873" i="11"/>
  <c r="P872" i="11"/>
  <c r="L872" i="11"/>
  <c r="F872" i="11"/>
  <c r="P871" i="11"/>
  <c r="L871" i="11"/>
  <c r="F871" i="11"/>
  <c r="P870" i="11"/>
  <c r="F870" i="11"/>
  <c r="P869" i="11"/>
  <c r="L869" i="11"/>
  <c r="F869" i="11"/>
  <c r="P868" i="11"/>
  <c r="L868" i="11"/>
  <c r="F868" i="11"/>
  <c r="P867" i="11"/>
  <c r="L867" i="11"/>
  <c r="F867" i="11"/>
  <c r="P866" i="11"/>
  <c r="L866" i="11"/>
  <c r="F866" i="11"/>
  <c r="P865" i="11"/>
  <c r="L865" i="11"/>
  <c r="F865" i="11"/>
  <c r="P864" i="11"/>
  <c r="L864" i="11"/>
  <c r="F864" i="11"/>
  <c r="P863" i="11"/>
  <c r="L863" i="11"/>
  <c r="F863" i="11"/>
  <c r="P862" i="11"/>
  <c r="L862" i="11"/>
  <c r="F862" i="11"/>
  <c r="P861" i="11"/>
  <c r="L861" i="11"/>
  <c r="F861" i="11"/>
  <c r="P860" i="11"/>
  <c r="L860" i="11"/>
  <c r="F860" i="11"/>
  <c r="P859" i="11"/>
  <c r="L859" i="11"/>
  <c r="F859" i="11"/>
  <c r="P858" i="11"/>
  <c r="L858" i="11"/>
  <c r="F858" i="11"/>
  <c r="P857" i="11"/>
  <c r="L857" i="11"/>
  <c r="F857" i="11"/>
  <c r="P856" i="11"/>
  <c r="L856" i="11"/>
  <c r="F856" i="11"/>
  <c r="P855" i="11"/>
  <c r="L855" i="11"/>
  <c r="F855" i="11"/>
  <c r="P854" i="11"/>
  <c r="L854" i="11"/>
  <c r="F854" i="11"/>
  <c r="P853" i="11"/>
  <c r="L853" i="11"/>
  <c r="F853" i="11"/>
  <c r="P852" i="11"/>
  <c r="L852" i="11"/>
  <c r="F852" i="11"/>
  <c r="P851" i="11"/>
  <c r="L851" i="11"/>
  <c r="F851" i="11"/>
  <c r="P850" i="11"/>
  <c r="L850" i="11"/>
  <c r="F850" i="11"/>
  <c r="P849" i="11"/>
  <c r="L849" i="11"/>
  <c r="F849" i="11"/>
  <c r="P848" i="11"/>
  <c r="L848" i="11"/>
  <c r="F848" i="11"/>
  <c r="P847" i="11"/>
  <c r="L847" i="11"/>
  <c r="F847" i="11"/>
  <c r="P846" i="11"/>
  <c r="L846" i="11"/>
  <c r="F846" i="11"/>
  <c r="P845" i="11"/>
  <c r="L845" i="11"/>
  <c r="F845" i="11"/>
  <c r="P844" i="11"/>
  <c r="L844" i="11"/>
  <c r="F844" i="11"/>
  <c r="P843" i="11"/>
  <c r="L843" i="11"/>
  <c r="F843" i="11"/>
  <c r="P842" i="11"/>
  <c r="L842" i="11"/>
  <c r="F842" i="11"/>
  <c r="P841" i="11"/>
  <c r="L841" i="11"/>
  <c r="F841" i="11"/>
  <c r="P840" i="11"/>
  <c r="L840" i="11"/>
  <c r="F840" i="11"/>
  <c r="P839" i="11"/>
  <c r="L839" i="11"/>
  <c r="F839" i="11"/>
  <c r="P838" i="11"/>
  <c r="L838" i="11"/>
  <c r="F838" i="11"/>
  <c r="P837" i="11"/>
  <c r="L837" i="11"/>
  <c r="F837" i="11"/>
  <c r="P836" i="11"/>
  <c r="L836" i="11"/>
  <c r="F836" i="11"/>
  <c r="P835" i="11"/>
  <c r="L835" i="11"/>
  <c r="F835" i="11"/>
  <c r="P834" i="11"/>
  <c r="L834" i="11"/>
  <c r="F834" i="11"/>
  <c r="P833" i="11"/>
  <c r="L833" i="11"/>
  <c r="F833" i="11"/>
  <c r="P832" i="11"/>
  <c r="L832" i="11"/>
  <c r="F832" i="11"/>
  <c r="P831" i="11"/>
  <c r="L831" i="11"/>
  <c r="F831" i="11"/>
  <c r="P830" i="11"/>
  <c r="L830" i="11"/>
  <c r="F830" i="11"/>
  <c r="P829" i="11"/>
  <c r="L829" i="11"/>
  <c r="F829" i="11"/>
  <c r="P828" i="11"/>
  <c r="L828" i="11"/>
  <c r="F828" i="11"/>
  <c r="P827" i="11"/>
  <c r="L827" i="11"/>
  <c r="F827" i="11"/>
  <c r="P826" i="11"/>
  <c r="L826" i="11"/>
  <c r="F826" i="11"/>
  <c r="P825" i="11"/>
  <c r="L825" i="11"/>
  <c r="F825" i="11"/>
  <c r="P824" i="11"/>
  <c r="L824" i="11"/>
  <c r="F824" i="11"/>
  <c r="P823" i="11"/>
  <c r="L823" i="11"/>
  <c r="F823" i="11"/>
  <c r="P822" i="11"/>
  <c r="L822" i="11"/>
  <c r="F822" i="11"/>
  <c r="P821" i="11"/>
  <c r="L821" i="11"/>
  <c r="F821" i="11"/>
  <c r="P820" i="11"/>
  <c r="L820" i="11"/>
  <c r="F820" i="11"/>
  <c r="P819" i="11"/>
  <c r="L819" i="11"/>
  <c r="F819" i="11"/>
  <c r="P818" i="11"/>
  <c r="L818" i="11"/>
  <c r="F818" i="11"/>
  <c r="P817" i="11"/>
  <c r="L817" i="11"/>
  <c r="F817" i="11"/>
  <c r="P816" i="11"/>
  <c r="L816" i="11"/>
  <c r="F816" i="11"/>
  <c r="P815" i="11"/>
  <c r="L815" i="11"/>
  <c r="F815" i="11"/>
  <c r="P814" i="11"/>
  <c r="L814" i="11"/>
  <c r="F814" i="11"/>
  <c r="P813" i="11"/>
  <c r="L813" i="11"/>
  <c r="F813" i="11"/>
  <c r="P812" i="11"/>
  <c r="L812" i="11"/>
  <c r="F812" i="11"/>
  <c r="P811" i="11"/>
  <c r="L811" i="11"/>
  <c r="F811" i="11"/>
  <c r="P810" i="11"/>
  <c r="L810" i="11"/>
  <c r="F810" i="11"/>
  <c r="P809" i="11"/>
  <c r="L809" i="11"/>
  <c r="F809" i="11"/>
  <c r="P808" i="11"/>
  <c r="L808" i="11"/>
  <c r="F808" i="11"/>
  <c r="P807" i="11"/>
  <c r="L807" i="11"/>
  <c r="F807" i="11"/>
  <c r="P806" i="11"/>
  <c r="L806" i="11"/>
  <c r="F806" i="11"/>
  <c r="P805" i="11"/>
  <c r="L805" i="11"/>
  <c r="F805" i="11"/>
  <c r="P804" i="11"/>
  <c r="L804" i="11"/>
  <c r="F804" i="11"/>
  <c r="P803" i="11"/>
  <c r="L803" i="11"/>
  <c r="F803" i="11"/>
  <c r="P802" i="11"/>
  <c r="L802" i="11"/>
  <c r="F802" i="11"/>
  <c r="P801" i="11"/>
  <c r="L801" i="11"/>
  <c r="F801" i="11"/>
  <c r="P800" i="11"/>
  <c r="L800" i="11"/>
  <c r="F800" i="11"/>
  <c r="P799" i="11"/>
  <c r="L799" i="11"/>
  <c r="F799" i="11"/>
  <c r="P798" i="11"/>
  <c r="L798" i="11"/>
  <c r="F798" i="11"/>
  <c r="P797" i="11"/>
  <c r="L797" i="11"/>
  <c r="F797" i="11"/>
  <c r="P796" i="11"/>
  <c r="L796" i="11"/>
  <c r="F796" i="11"/>
  <c r="P795" i="11"/>
  <c r="L795" i="11"/>
  <c r="F795" i="11"/>
  <c r="P794" i="11"/>
  <c r="L794" i="11"/>
  <c r="F794" i="11"/>
  <c r="P793" i="11"/>
  <c r="L793" i="11"/>
  <c r="F793" i="11"/>
  <c r="P792" i="11"/>
  <c r="L792" i="11"/>
  <c r="F792" i="11"/>
  <c r="P791" i="11"/>
  <c r="L791" i="11"/>
  <c r="F791" i="11"/>
  <c r="P790" i="11"/>
  <c r="L790" i="11"/>
  <c r="F790" i="11"/>
  <c r="P789" i="11"/>
  <c r="L789" i="11"/>
  <c r="F789" i="11"/>
  <c r="P788" i="11"/>
  <c r="L788" i="11"/>
  <c r="F788" i="11"/>
  <c r="P787" i="11"/>
  <c r="L787" i="11"/>
  <c r="F787" i="11"/>
  <c r="P786" i="11"/>
  <c r="L786" i="11"/>
  <c r="F786" i="11"/>
  <c r="P785" i="11"/>
  <c r="L785" i="11"/>
  <c r="F785" i="11"/>
  <c r="P784" i="11"/>
  <c r="F784" i="11"/>
  <c r="P783" i="11"/>
  <c r="L783" i="11"/>
  <c r="F783" i="11"/>
  <c r="P782" i="11"/>
  <c r="L782" i="11"/>
  <c r="F782" i="11"/>
  <c r="P781" i="11"/>
  <c r="L781" i="11"/>
  <c r="F781" i="11"/>
  <c r="P780" i="11"/>
  <c r="L780" i="11"/>
  <c r="F780" i="11"/>
  <c r="P779" i="11"/>
  <c r="L779" i="11"/>
  <c r="F779" i="11"/>
  <c r="P778" i="11"/>
  <c r="L778" i="11"/>
  <c r="F778" i="11"/>
  <c r="P777" i="11"/>
  <c r="L777" i="11"/>
  <c r="F777" i="11"/>
  <c r="P776" i="11"/>
  <c r="L776" i="11"/>
  <c r="F776" i="11"/>
  <c r="P775" i="11"/>
  <c r="L775" i="11"/>
  <c r="F775" i="11"/>
  <c r="P774" i="11"/>
  <c r="L774" i="11"/>
  <c r="F774" i="11"/>
  <c r="P773" i="11"/>
  <c r="L773" i="11"/>
  <c r="F773" i="11"/>
  <c r="P772" i="11"/>
  <c r="L772" i="11"/>
  <c r="F772" i="11"/>
  <c r="P771" i="11"/>
  <c r="L771" i="11"/>
  <c r="F771" i="11"/>
  <c r="P770" i="11"/>
  <c r="L770" i="11"/>
  <c r="F770" i="11"/>
  <c r="P769" i="11"/>
  <c r="L769" i="11"/>
  <c r="F769" i="11"/>
  <c r="P768" i="11"/>
  <c r="L768" i="11"/>
  <c r="F768" i="11"/>
  <c r="P767" i="11"/>
  <c r="L767" i="11"/>
  <c r="F767" i="11"/>
  <c r="P766" i="11"/>
  <c r="L766" i="11"/>
  <c r="F766" i="11"/>
  <c r="P765" i="11"/>
  <c r="L765" i="11"/>
  <c r="F765" i="11"/>
  <c r="P764" i="11"/>
  <c r="L764" i="11"/>
  <c r="F764" i="11"/>
  <c r="P763" i="11"/>
  <c r="L763" i="11"/>
  <c r="F763" i="11"/>
  <c r="P762" i="11"/>
  <c r="L762" i="11"/>
  <c r="F762" i="11"/>
  <c r="P761" i="11"/>
  <c r="L761" i="11"/>
  <c r="F761" i="11"/>
  <c r="P760" i="11"/>
  <c r="L760" i="11"/>
  <c r="F760" i="11"/>
  <c r="P759" i="11"/>
  <c r="L759" i="11"/>
  <c r="F759" i="11"/>
  <c r="P758" i="11"/>
  <c r="L758" i="11"/>
  <c r="F758" i="11"/>
  <c r="P757" i="11"/>
  <c r="L757" i="11"/>
  <c r="F757" i="11"/>
  <c r="P756" i="11"/>
  <c r="L756" i="11"/>
  <c r="F756" i="11"/>
  <c r="P755" i="11"/>
  <c r="L755" i="11"/>
  <c r="F755" i="11"/>
  <c r="P754" i="11"/>
  <c r="L754" i="11"/>
  <c r="F754" i="11"/>
  <c r="P753" i="11"/>
  <c r="F753" i="11"/>
  <c r="P752" i="11"/>
  <c r="L752" i="11"/>
  <c r="F752" i="11"/>
  <c r="P751" i="11"/>
  <c r="L751" i="11"/>
  <c r="F751" i="11"/>
  <c r="P750" i="11"/>
  <c r="L750" i="11"/>
  <c r="F750" i="11"/>
  <c r="P749" i="11"/>
  <c r="L749" i="11"/>
  <c r="F749" i="11"/>
  <c r="P748" i="11"/>
  <c r="L748" i="11"/>
  <c r="F748" i="11"/>
  <c r="P747" i="11"/>
  <c r="L747" i="11"/>
  <c r="F747" i="11"/>
  <c r="P746" i="11"/>
  <c r="L746" i="11"/>
  <c r="F746" i="11"/>
  <c r="P745" i="11"/>
  <c r="L745" i="11"/>
  <c r="F745" i="11"/>
  <c r="P744" i="11"/>
  <c r="L744" i="11"/>
  <c r="F744" i="11"/>
  <c r="P743" i="11"/>
  <c r="L743" i="11"/>
  <c r="F743" i="11"/>
  <c r="P742" i="11"/>
  <c r="L742" i="11"/>
  <c r="F742" i="11"/>
  <c r="P741" i="11"/>
  <c r="L741" i="11"/>
  <c r="F741" i="11"/>
  <c r="P740" i="11"/>
  <c r="L740" i="11"/>
  <c r="F740" i="11"/>
  <c r="P739" i="11"/>
  <c r="L739" i="11"/>
  <c r="F739" i="11"/>
  <c r="P738" i="11"/>
  <c r="L738" i="11"/>
  <c r="F738" i="11"/>
  <c r="P737" i="11"/>
  <c r="L737" i="11"/>
  <c r="F737" i="11"/>
  <c r="P736" i="11"/>
  <c r="L736" i="11"/>
  <c r="F736" i="11"/>
  <c r="P735" i="11"/>
  <c r="L735" i="11"/>
  <c r="F735" i="11"/>
  <c r="P734" i="11"/>
  <c r="L734" i="11"/>
  <c r="F734" i="11"/>
  <c r="P733" i="11"/>
  <c r="L733" i="11"/>
  <c r="F733" i="11"/>
  <c r="P732" i="11"/>
  <c r="L732" i="11"/>
  <c r="F732" i="11"/>
  <c r="P731" i="11"/>
  <c r="L731" i="11"/>
  <c r="F731" i="11"/>
  <c r="P730" i="11"/>
  <c r="F730" i="11"/>
  <c r="P729" i="11"/>
  <c r="L729" i="11"/>
  <c r="F729" i="11"/>
  <c r="P728" i="11"/>
  <c r="L728" i="11"/>
  <c r="F728" i="11"/>
  <c r="P727" i="11"/>
  <c r="L727" i="11"/>
  <c r="F727" i="11"/>
  <c r="P726" i="11"/>
  <c r="L726" i="11"/>
  <c r="F726" i="11"/>
  <c r="P725" i="11"/>
  <c r="L725" i="11"/>
  <c r="F725" i="11"/>
  <c r="P724" i="11"/>
  <c r="L724" i="11"/>
  <c r="F724" i="11"/>
  <c r="P723" i="11"/>
  <c r="L723" i="11"/>
  <c r="F723" i="11"/>
  <c r="P722" i="11"/>
  <c r="L722" i="11"/>
  <c r="F722" i="11"/>
  <c r="P721" i="11"/>
  <c r="L721" i="11"/>
  <c r="F721" i="11"/>
  <c r="P720" i="11"/>
  <c r="L720" i="11"/>
  <c r="F720" i="11"/>
  <c r="P719" i="11"/>
  <c r="L719" i="11"/>
  <c r="F719" i="11"/>
  <c r="P718" i="11"/>
  <c r="L718" i="11"/>
  <c r="F718" i="11"/>
  <c r="P717" i="11"/>
  <c r="L717" i="11"/>
  <c r="F717" i="11"/>
  <c r="P716" i="11"/>
  <c r="L716" i="11"/>
  <c r="F716" i="11"/>
  <c r="P715" i="11"/>
  <c r="L715" i="11"/>
  <c r="F715" i="11"/>
  <c r="P714" i="11"/>
  <c r="L714" i="11"/>
  <c r="F714" i="11"/>
  <c r="P713" i="11"/>
  <c r="L713" i="11"/>
  <c r="F713" i="11"/>
  <c r="P712" i="11"/>
  <c r="L712" i="11"/>
  <c r="F712" i="11"/>
  <c r="P711" i="11"/>
  <c r="L711" i="11"/>
  <c r="F711" i="11"/>
  <c r="P710" i="11"/>
  <c r="L710" i="11"/>
  <c r="F710" i="11"/>
  <c r="P709" i="11"/>
  <c r="L709" i="11"/>
  <c r="F709" i="11"/>
  <c r="P708" i="11"/>
  <c r="L708" i="11"/>
  <c r="F708" i="11"/>
  <c r="P707" i="11"/>
  <c r="L707" i="11"/>
  <c r="F707" i="11"/>
  <c r="P706" i="11"/>
  <c r="L706" i="11"/>
  <c r="F706" i="11"/>
  <c r="P705" i="11"/>
  <c r="L705" i="11"/>
  <c r="F705" i="11"/>
  <c r="P704" i="11"/>
  <c r="L704" i="11"/>
  <c r="F704" i="11"/>
  <c r="P703" i="11"/>
  <c r="L703" i="11"/>
  <c r="F703" i="11"/>
  <c r="P702" i="11"/>
  <c r="L702" i="11"/>
  <c r="F702" i="11"/>
  <c r="P701" i="11"/>
  <c r="L701" i="11"/>
  <c r="F701" i="11"/>
  <c r="P700" i="11"/>
  <c r="L700" i="11"/>
  <c r="F700" i="11"/>
  <c r="P699" i="11"/>
  <c r="L699" i="11"/>
  <c r="F699" i="11"/>
  <c r="P698" i="11"/>
  <c r="L698" i="11"/>
  <c r="F698" i="11"/>
  <c r="P697" i="11"/>
  <c r="L697" i="11"/>
  <c r="F697" i="11"/>
  <c r="P696" i="11"/>
  <c r="L696" i="11"/>
  <c r="F696" i="11"/>
  <c r="P695" i="11"/>
  <c r="L695" i="11"/>
  <c r="F695" i="11"/>
  <c r="P694" i="11"/>
  <c r="L694" i="11"/>
  <c r="F694" i="11"/>
  <c r="P693" i="11"/>
  <c r="L693" i="11"/>
  <c r="F693" i="11"/>
  <c r="P692" i="11"/>
  <c r="L692" i="11"/>
  <c r="F692" i="11"/>
  <c r="P691" i="11"/>
  <c r="L691" i="11"/>
  <c r="F691" i="11"/>
  <c r="P690" i="11"/>
  <c r="L690" i="11"/>
  <c r="F690" i="11"/>
  <c r="P689" i="11"/>
  <c r="L689" i="11"/>
  <c r="F689" i="11"/>
  <c r="P688" i="11"/>
  <c r="L688" i="11"/>
  <c r="F688" i="11"/>
  <c r="P687" i="11"/>
  <c r="L687" i="11"/>
  <c r="F687" i="11"/>
  <c r="P686" i="11"/>
  <c r="L686" i="11"/>
  <c r="F686" i="11"/>
  <c r="P685" i="11"/>
  <c r="L685" i="11"/>
  <c r="F685" i="11"/>
  <c r="P684" i="11"/>
  <c r="L684" i="11"/>
  <c r="F684" i="11"/>
  <c r="P683" i="11"/>
  <c r="L683" i="11"/>
  <c r="F683" i="11"/>
  <c r="P682" i="11"/>
  <c r="L682" i="11"/>
  <c r="F682" i="11"/>
  <c r="P681" i="11"/>
  <c r="L681" i="11"/>
  <c r="F681" i="11"/>
  <c r="P680" i="11"/>
  <c r="L680" i="11"/>
  <c r="F680" i="11"/>
  <c r="P679" i="11"/>
  <c r="L679" i="11"/>
  <c r="F679" i="11"/>
  <c r="P678" i="11"/>
  <c r="L678" i="11"/>
  <c r="F678" i="11"/>
  <c r="P677" i="11"/>
  <c r="L677" i="11"/>
  <c r="F677" i="11"/>
  <c r="P676" i="11"/>
  <c r="L676" i="11"/>
  <c r="F676" i="11"/>
  <c r="P675" i="11"/>
  <c r="L675" i="11"/>
  <c r="F675" i="11"/>
  <c r="P674" i="11"/>
  <c r="L674" i="11"/>
  <c r="F674" i="11"/>
  <c r="P673" i="11"/>
  <c r="L673" i="11"/>
  <c r="F673" i="11"/>
  <c r="P672" i="11"/>
  <c r="L672" i="11"/>
  <c r="F672" i="11"/>
  <c r="P671" i="11"/>
  <c r="F671" i="11"/>
  <c r="P670" i="11"/>
  <c r="L670" i="11"/>
  <c r="F670" i="11"/>
  <c r="P669" i="11"/>
  <c r="L669" i="11"/>
  <c r="F669" i="11"/>
  <c r="P668" i="11"/>
  <c r="L668" i="11"/>
  <c r="F668" i="11"/>
  <c r="P667" i="11"/>
  <c r="L667" i="11"/>
  <c r="F667" i="11"/>
  <c r="P666" i="11"/>
  <c r="L666" i="11"/>
  <c r="F666" i="11"/>
  <c r="P665" i="11"/>
  <c r="L665" i="11"/>
  <c r="F665" i="11"/>
  <c r="P664" i="11"/>
  <c r="L664" i="11"/>
  <c r="F664" i="11"/>
  <c r="P663" i="11"/>
  <c r="L663" i="11"/>
  <c r="F663" i="11"/>
  <c r="P662" i="11"/>
  <c r="L662" i="11"/>
  <c r="F662" i="11"/>
  <c r="P661" i="11"/>
  <c r="L661" i="11"/>
  <c r="F661" i="11"/>
  <c r="P660" i="11"/>
  <c r="L660" i="11"/>
  <c r="F660" i="11"/>
  <c r="P659" i="11"/>
  <c r="L659" i="11"/>
  <c r="F659" i="11"/>
  <c r="P658" i="11"/>
  <c r="L658" i="11"/>
  <c r="F658" i="11"/>
  <c r="P657" i="11"/>
  <c r="L657" i="11"/>
  <c r="F657" i="11"/>
  <c r="P656" i="11"/>
  <c r="L656" i="11"/>
  <c r="F656" i="11"/>
  <c r="P655" i="11"/>
  <c r="L655" i="11"/>
  <c r="F655" i="11"/>
  <c r="P654" i="11"/>
  <c r="L654" i="11"/>
  <c r="F654" i="11"/>
  <c r="P653" i="11"/>
  <c r="L653" i="11"/>
  <c r="F653" i="11"/>
  <c r="P652" i="11"/>
  <c r="L652" i="11"/>
  <c r="F652" i="11"/>
  <c r="P651" i="11"/>
  <c r="L651" i="11"/>
  <c r="F651" i="11"/>
  <c r="P650" i="11"/>
  <c r="L650" i="11"/>
  <c r="F650" i="11"/>
  <c r="P649" i="11"/>
  <c r="L649" i="11"/>
  <c r="F649" i="11"/>
  <c r="P648" i="11"/>
  <c r="L648" i="11"/>
  <c r="F648" i="11"/>
  <c r="P647" i="11"/>
  <c r="L647" i="11"/>
  <c r="F647" i="11"/>
  <c r="P646" i="11"/>
  <c r="L646" i="11"/>
  <c r="F646" i="11"/>
  <c r="P645" i="11"/>
  <c r="L645" i="11"/>
  <c r="F645" i="11"/>
  <c r="P644" i="11"/>
  <c r="L644" i="11"/>
  <c r="F644" i="11"/>
  <c r="P643" i="11"/>
  <c r="L643" i="11"/>
  <c r="F643" i="11"/>
  <c r="P642" i="11"/>
  <c r="L642" i="11"/>
  <c r="F642" i="11"/>
  <c r="P641" i="11"/>
  <c r="L641" i="11"/>
  <c r="F641" i="11"/>
  <c r="P640" i="11"/>
  <c r="L640" i="11"/>
  <c r="F640" i="11"/>
  <c r="P639" i="11"/>
  <c r="L639" i="11"/>
  <c r="F639" i="11"/>
  <c r="P638" i="11"/>
  <c r="L638" i="11"/>
  <c r="F638" i="11"/>
  <c r="P637" i="11"/>
  <c r="L637" i="11"/>
  <c r="F637" i="11"/>
  <c r="P636" i="11"/>
  <c r="L636" i="11"/>
  <c r="F636" i="11"/>
  <c r="P635" i="11"/>
  <c r="L635" i="11"/>
  <c r="F635" i="11"/>
  <c r="P634" i="11"/>
  <c r="L634" i="11"/>
  <c r="F634" i="11"/>
  <c r="P633" i="11"/>
  <c r="L633" i="11"/>
  <c r="F633" i="11"/>
  <c r="P632" i="11"/>
  <c r="L632" i="11"/>
  <c r="F632" i="11"/>
  <c r="P631" i="11"/>
  <c r="L631" i="11"/>
  <c r="F631" i="11"/>
  <c r="P630" i="11"/>
  <c r="L630" i="11"/>
  <c r="F630" i="11"/>
  <c r="P629" i="11"/>
  <c r="L629" i="11"/>
  <c r="F629" i="11"/>
  <c r="P628" i="11"/>
  <c r="L628" i="11"/>
  <c r="F628" i="11"/>
  <c r="P627" i="11"/>
  <c r="L627" i="11"/>
  <c r="F627" i="11"/>
  <c r="P626" i="11"/>
  <c r="L626" i="11"/>
  <c r="F626" i="11"/>
  <c r="P625" i="11"/>
  <c r="L625" i="11"/>
  <c r="F625" i="11"/>
  <c r="P624" i="11"/>
  <c r="L624" i="11"/>
  <c r="F624" i="11"/>
  <c r="P623" i="11"/>
  <c r="L623" i="11"/>
  <c r="F623" i="11"/>
  <c r="P622" i="11"/>
  <c r="L622" i="11"/>
  <c r="F622" i="11"/>
  <c r="P621" i="11"/>
  <c r="L621" i="11"/>
  <c r="F621" i="11"/>
  <c r="P620" i="11"/>
  <c r="L620" i="11"/>
  <c r="F620" i="11"/>
  <c r="P619" i="11"/>
  <c r="L619" i="11"/>
  <c r="F619" i="11"/>
  <c r="P618" i="11"/>
  <c r="L618" i="11"/>
  <c r="F618" i="11"/>
  <c r="P617" i="11"/>
  <c r="L617" i="11"/>
  <c r="F617" i="11"/>
  <c r="P616" i="11"/>
  <c r="L616" i="11"/>
  <c r="F616" i="11"/>
  <c r="P615" i="11"/>
  <c r="L615" i="11"/>
  <c r="F615" i="11"/>
  <c r="P614" i="11"/>
  <c r="L614" i="11"/>
  <c r="F614" i="11"/>
  <c r="P613" i="11"/>
  <c r="L613" i="11"/>
  <c r="F613" i="11"/>
  <c r="P612" i="11"/>
  <c r="L612" i="11"/>
  <c r="F612" i="11"/>
  <c r="P611" i="11"/>
  <c r="L611" i="11"/>
  <c r="F611" i="11"/>
  <c r="P610" i="11"/>
  <c r="L610" i="11"/>
  <c r="F610" i="11"/>
  <c r="P609" i="11"/>
  <c r="L609" i="11"/>
  <c r="F609" i="11"/>
  <c r="P608" i="11"/>
  <c r="L608" i="11"/>
  <c r="F608" i="11"/>
  <c r="P607" i="11"/>
  <c r="L607" i="11"/>
  <c r="F607" i="11"/>
  <c r="P606" i="11"/>
  <c r="L606" i="11"/>
  <c r="F606" i="11"/>
  <c r="P605" i="11"/>
  <c r="L605" i="11"/>
  <c r="F605" i="11"/>
  <c r="P604" i="11"/>
  <c r="L604" i="11"/>
  <c r="F604" i="11"/>
  <c r="P603" i="11"/>
  <c r="L603" i="11"/>
  <c r="F603" i="11"/>
  <c r="P602" i="11"/>
  <c r="L602" i="11"/>
  <c r="F602" i="11"/>
  <c r="P601" i="11"/>
  <c r="L601" i="11"/>
  <c r="F601" i="11"/>
  <c r="P600" i="11"/>
  <c r="L600" i="11"/>
  <c r="F600" i="11"/>
  <c r="P599" i="11"/>
  <c r="L599" i="11"/>
  <c r="F599" i="11"/>
  <c r="P598" i="11"/>
  <c r="L598" i="11"/>
  <c r="F598" i="11"/>
  <c r="P597" i="11"/>
  <c r="L597" i="11"/>
  <c r="F597" i="11"/>
  <c r="P596" i="11"/>
  <c r="L596" i="11"/>
  <c r="F596" i="11"/>
  <c r="P595" i="11"/>
  <c r="L595" i="11"/>
  <c r="F595" i="11"/>
  <c r="P594" i="11"/>
  <c r="L594" i="11"/>
  <c r="F594" i="11"/>
  <c r="P593" i="11"/>
  <c r="L593" i="11"/>
  <c r="F593" i="11"/>
  <c r="P592" i="11"/>
  <c r="L592" i="11"/>
  <c r="F592" i="11"/>
  <c r="P591" i="11"/>
  <c r="L591" i="11"/>
  <c r="F591" i="11"/>
  <c r="P590" i="11"/>
  <c r="L590" i="11"/>
  <c r="F590" i="11"/>
  <c r="P589" i="11"/>
  <c r="L589" i="11"/>
  <c r="F589" i="11"/>
  <c r="P588" i="11"/>
  <c r="L588" i="11"/>
  <c r="F588" i="11"/>
  <c r="P587" i="11"/>
  <c r="L587" i="11"/>
  <c r="F587" i="11"/>
  <c r="P586" i="11"/>
  <c r="L586" i="11"/>
  <c r="F586" i="11"/>
  <c r="P585" i="11"/>
  <c r="L585" i="11"/>
  <c r="F585" i="11"/>
  <c r="P584" i="11"/>
  <c r="L584" i="11"/>
  <c r="F584" i="11"/>
  <c r="P583" i="11"/>
  <c r="L583" i="11"/>
  <c r="F583" i="11"/>
  <c r="P582" i="11"/>
  <c r="L582" i="11"/>
  <c r="F582" i="11"/>
  <c r="P581" i="11"/>
  <c r="L581" i="11"/>
  <c r="F581" i="11"/>
  <c r="P580" i="11"/>
  <c r="L580" i="11"/>
  <c r="F580" i="11"/>
  <c r="P579" i="11"/>
  <c r="L579" i="11"/>
  <c r="F579" i="11"/>
  <c r="P578" i="11"/>
  <c r="L578" i="11"/>
  <c r="F578" i="11"/>
  <c r="P577" i="11"/>
  <c r="L577" i="11"/>
  <c r="F577" i="11"/>
  <c r="P576" i="11"/>
  <c r="L576" i="11"/>
  <c r="F576" i="11"/>
  <c r="P575" i="11"/>
  <c r="L575" i="11"/>
  <c r="F575" i="11"/>
  <c r="P574" i="11"/>
  <c r="L574" i="11"/>
  <c r="F574" i="11"/>
  <c r="P573" i="11"/>
  <c r="L573" i="11"/>
  <c r="F573" i="11"/>
  <c r="P572" i="11"/>
  <c r="L572" i="11"/>
  <c r="F572" i="11"/>
  <c r="P571" i="11"/>
  <c r="L571" i="11"/>
  <c r="F571" i="11"/>
  <c r="P570" i="11"/>
  <c r="L570" i="11"/>
  <c r="F570" i="11"/>
  <c r="P569" i="11"/>
  <c r="L569" i="11"/>
  <c r="F569" i="11"/>
  <c r="P568" i="11"/>
  <c r="L568" i="11"/>
  <c r="F568" i="11"/>
  <c r="P567" i="11"/>
  <c r="L567" i="11"/>
  <c r="F567" i="11"/>
  <c r="P566" i="11"/>
  <c r="L566" i="11"/>
  <c r="F566" i="11"/>
  <c r="P565" i="11"/>
  <c r="L565" i="11"/>
  <c r="F565" i="11"/>
  <c r="P564" i="11"/>
  <c r="L564" i="11"/>
  <c r="F564" i="11"/>
  <c r="P563" i="11"/>
  <c r="L563" i="11"/>
  <c r="F563" i="11"/>
  <c r="P562" i="11"/>
  <c r="L562" i="11"/>
  <c r="F562" i="11"/>
  <c r="P561" i="11"/>
  <c r="L561" i="11"/>
  <c r="F561" i="11"/>
  <c r="P560" i="11"/>
  <c r="L560" i="11"/>
  <c r="F560" i="11"/>
  <c r="P559" i="11"/>
  <c r="L559" i="11"/>
  <c r="F559" i="11"/>
  <c r="P558" i="11"/>
  <c r="L558" i="11"/>
  <c r="F558" i="11"/>
  <c r="P557" i="11"/>
  <c r="L557" i="11"/>
  <c r="F557" i="11"/>
  <c r="P556" i="11"/>
  <c r="L556" i="11"/>
  <c r="F556" i="11"/>
  <c r="P555" i="11"/>
  <c r="L555" i="11"/>
  <c r="F555" i="11"/>
  <c r="P554" i="11"/>
  <c r="L554" i="11"/>
  <c r="F554" i="11"/>
  <c r="P553" i="11"/>
  <c r="L553" i="11"/>
  <c r="F553" i="11"/>
  <c r="P552" i="11"/>
  <c r="L552" i="11"/>
  <c r="F552" i="11"/>
  <c r="P551" i="11"/>
  <c r="L551" i="11"/>
  <c r="F551" i="11"/>
  <c r="P550" i="11"/>
  <c r="L550" i="11"/>
  <c r="F550" i="11"/>
  <c r="P549" i="11"/>
  <c r="L549" i="11"/>
  <c r="F549" i="11"/>
  <c r="P548" i="11"/>
  <c r="L548" i="11"/>
  <c r="F548" i="11"/>
  <c r="P547" i="11"/>
  <c r="L547" i="11"/>
  <c r="F547" i="11"/>
  <c r="P546" i="11"/>
  <c r="L546" i="11"/>
  <c r="F546" i="11"/>
  <c r="P545" i="11"/>
  <c r="L545" i="11"/>
  <c r="F545" i="11"/>
  <c r="P544" i="11"/>
  <c r="L544" i="11"/>
  <c r="F544" i="11"/>
  <c r="P543" i="11"/>
  <c r="L543" i="11"/>
  <c r="F543" i="11"/>
  <c r="P542" i="11"/>
  <c r="L542" i="11"/>
  <c r="F542" i="11"/>
  <c r="P541" i="11"/>
  <c r="L541" i="11"/>
  <c r="F541" i="11"/>
  <c r="P540" i="11"/>
  <c r="L540" i="11"/>
  <c r="F540" i="11"/>
  <c r="P539" i="11"/>
  <c r="L539" i="11"/>
  <c r="F539" i="11"/>
  <c r="P538" i="11"/>
  <c r="L538" i="11"/>
  <c r="F538" i="11"/>
  <c r="P537" i="11"/>
  <c r="L537" i="11"/>
  <c r="F537" i="11"/>
  <c r="P536" i="11"/>
  <c r="L536" i="11"/>
  <c r="F536" i="11"/>
  <c r="P535" i="11"/>
  <c r="L535" i="11"/>
  <c r="F535" i="11"/>
  <c r="P534" i="11"/>
  <c r="L534" i="11"/>
  <c r="F534" i="11"/>
  <c r="P533" i="11"/>
  <c r="L533" i="11"/>
  <c r="F533" i="11"/>
  <c r="P532" i="11"/>
  <c r="L532" i="11"/>
  <c r="F532" i="11"/>
  <c r="P531" i="11"/>
  <c r="L531" i="11"/>
  <c r="F531" i="11"/>
  <c r="P530" i="11"/>
  <c r="L530" i="11"/>
  <c r="F530" i="11"/>
  <c r="P529" i="11"/>
  <c r="L529" i="11"/>
  <c r="F529" i="11"/>
  <c r="P528" i="11"/>
  <c r="L528" i="11"/>
  <c r="F528" i="11"/>
  <c r="P527" i="11"/>
  <c r="L527" i="11"/>
  <c r="F527" i="11"/>
  <c r="P526" i="11"/>
  <c r="L526" i="11"/>
  <c r="F526" i="11"/>
  <c r="P525" i="11"/>
  <c r="L525" i="11"/>
  <c r="F525" i="11"/>
  <c r="P524" i="11"/>
  <c r="L524" i="11"/>
  <c r="F524" i="11"/>
  <c r="P523" i="11"/>
  <c r="L523" i="11"/>
  <c r="F523" i="11"/>
  <c r="P522" i="11"/>
  <c r="L522" i="11"/>
  <c r="F522" i="11"/>
  <c r="P521" i="11"/>
  <c r="L521" i="11"/>
  <c r="F521" i="11"/>
  <c r="P520" i="11"/>
  <c r="L520" i="11"/>
  <c r="F520" i="11"/>
  <c r="P519" i="11"/>
  <c r="L519" i="11"/>
  <c r="F519" i="11"/>
  <c r="P518" i="11"/>
  <c r="L518" i="11"/>
  <c r="F518" i="11"/>
  <c r="P517" i="11"/>
  <c r="L517" i="11"/>
  <c r="F517" i="11"/>
  <c r="P516" i="11"/>
  <c r="L516" i="11"/>
  <c r="F516" i="11"/>
  <c r="P515" i="11"/>
  <c r="L515" i="11"/>
  <c r="F515" i="11"/>
  <c r="P514" i="11"/>
  <c r="L514" i="11"/>
  <c r="F514" i="11"/>
  <c r="P513" i="11"/>
  <c r="L513" i="11"/>
  <c r="F513" i="11"/>
  <c r="P512" i="11"/>
  <c r="L512" i="11"/>
  <c r="F512" i="11"/>
  <c r="P511" i="11"/>
  <c r="L511" i="11"/>
  <c r="F511" i="11"/>
  <c r="P510" i="11"/>
  <c r="L510" i="11"/>
  <c r="F510" i="11"/>
  <c r="P509" i="11"/>
  <c r="L509" i="11"/>
  <c r="F509" i="11"/>
  <c r="P508" i="11"/>
  <c r="L508" i="11"/>
  <c r="F508" i="11"/>
  <c r="P507" i="11"/>
  <c r="L507" i="11"/>
  <c r="F507" i="11"/>
  <c r="P506" i="11"/>
  <c r="L506" i="11"/>
  <c r="F506" i="11"/>
  <c r="P505" i="11"/>
  <c r="L505" i="11"/>
  <c r="F505" i="11"/>
  <c r="P504" i="11"/>
  <c r="L504" i="11"/>
  <c r="F504" i="11"/>
  <c r="P503" i="11"/>
  <c r="L503" i="11"/>
  <c r="F503" i="11"/>
  <c r="P502" i="11"/>
  <c r="F502" i="11"/>
  <c r="P501" i="11"/>
  <c r="L501" i="11"/>
  <c r="F501" i="11"/>
  <c r="P500" i="11"/>
  <c r="L500" i="11"/>
  <c r="F500" i="11"/>
  <c r="P499" i="11"/>
  <c r="L499" i="11"/>
  <c r="F499" i="11"/>
  <c r="P498" i="11"/>
  <c r="L498" i="11"/>
  <c r="F498" i="11"/>
  <c r="P497" i="11"/>
  <c r="L497" i="11"/>
  <c r="F497" i="11"/>
  <c r="P496" i="11"/>
  <c r="L496" i="11"/>
  <c r="F496" i="11"/>
  <c r="P495" i="11"/>
  <c r="L495" i="11"/>
  <c r="F495" i="11"/>
  <c r="P494" i="11"/>
  <c r="L494" i="11"/>
  <c r="F494" i="11"/>
  <c r="P493" i="11"/>
  <c r="L493" i="11"/>
  <c r="F493" i="11"/>
  <c r="P492" i="11"/>
  <c r="L492" i="11"/>
  <c r="F492" i="11"/>
  <c r="P491" i="11"/>
  <c r="L491" i="11"/>
  <c r="F491" i="11"/>
  <c r="P490" i="11"/>
  <c r="L490" i="11"/>
  <c r="F490" i="11"/>
  <c r="P489" i="11"/>
  <c r="L489" i="11"/>
  <c r="F489" i="11"/>
  <c r="P488" i="11"/>
  <c r="L488" i="11"/>
  <c r="F488" i="11"/>
  <c r="P487" i="11"/>
  <c r="L487" i="11"/>
  <c r="F487" i="11"/>
  <c r="P486" i="11"/>
  <c r="L486" i="11"/>
  <c r="F486" i="11"/>
  <c r="P485" i="11"/>
  <c r="L485" i="11"/>
  <c r="F485" i="11"/>
  <c r="P484" i="11"/>
  <c r="L484" i="11"/>
  <c r="F484" i="11"/>
  <c r="P483" i="11"/>
  <c r="L483" i="11"/>
  <c r="F483" i="11"/>
  <c r="P482" i="11"/>
  <c r="L482" i="11"/>
  <c r="F482" i="11"/>
  <c r="P481" i="11"/>
  <c r="L481" i="11"/>
  <c r="F481" i="11"/>
  <c r="P480" i="11"/>
  <c r="L480" i="11"/>
  <c r="F480" i="11"/>
  <c r="P479" i="11"/>
  <c r="L479" i="11"/>
  <c r="F479" i="11"/>
  <c r="P478" i="11"/>
  <c r="L478" i="11"/>
  <c r="F478" i="11"/>
  <c r="P477" i="11"/>
  <c r="L477" i="11"/>
  <c r="F477" i="11"/>
  <c r="P476" i="11"/>
  <c r="L476" i="11"/>
  <c r="F476" i="11"/>
  <c r="P475" i="11"/>
  <c r="L475" i="11"/>
  <c r="F475" i="11"/>
  <c r="P474" i="11"/>
  <c r="L474" i="11"/>
  <c r="F474" i="11"/>
  <c r="P473" i="11"/>
  <c r="L473" i="11"/>
  <c r="F473" i="11"/>
  <c r="P472" i="11"/>
  <c r="L472" i="11"/>
  <c r="F472" i="11"/>
  <c r="P471" i="11"/>
  <c r="L471" i="11"/>
  <c r="F471" i="11"/>
  <c r="P470" i="11"/>
  <c r="L470" i="11"/>
  <c r="F470" i="11"/>
  <c r="P469" i="11"/>
  <c r="L469" i="11"/>
  <c r="F469" i="11"/>
  <c r="P468" i="11"/>
  <c r="L468" i="11"/>
  <c r="F468" i="11"/>
  <c r="P467" i="11"/>
  <c r="L467" i="11"/>
  <c r="F467" i="11"/>
  <c r="P466" i="11"/>
  <c r="L466" i="11"/>
  <c r="F466" i="11"/>
  <c r="P465" i="11"/>
  <c r="L465" i="11"/>
  <c r="F465" i="11"/>
  <c r="P464" i="11"/>
  <c r="L464" i="11"/>
  <c r="F464" i="11"/>
  <c r="P463" i="11"/>
  <c r="L463" i="11"/>
  <c r="F463" i="11"/>
  <c r="P462" i="11"/>
  <c r="L462" i="11"/>
  <c r="F462" i="11"/>
  <c r="P461" i="11"/>
  <c r="L461" i="11"/>
  <c r="F461" i="11"/>
  <c r="P460" i="11"/>
  <c r="L460" i="11"/>
  <c r="F460" i="11"/>
  <c r="P459" i="11"/>
  <c r="L459" i="11"/>
  <c r="F459" i="11"/>
  <c r="P458" i="11"/>
  <c r="L458" i="11"/>
  <c r="F458" i="11"/>
  <c r="P457" i="11"/>
  <c r="L457" i="11"/>
  <c r="F457" i="11"/>
  <c r="P456" i="11"/>
  <c r="L456" i="11"/>
  <c r="F456" i="11"/>
  <c r="P455" i="11"/>
  <c r="L455" i="11"/>
  <c r="F455" i="11"/>
  <c r="P454" i="11"/>
  <c r="L454" i="11"/>
  <c r="F454" i="11"/>
  <c r="P453" i="11"/>
  <c r="L453" i="11"/>
  <c r="F453" i="11"/>
  <c r="P452" i="11"/>
  <c r="L452" i="11"/>
  <c r="F452" i="11"/>
  <c r="P451" i="11"/>
  <c r="L451" i="11"/>
  <c r="F451" i="11"/>
  <c r="P450" i="11"/>
  <c r="L450" i="11"/>
  <c r="F450" i="11"/>
  <c r="P449" i="11"/>
  <c r="L449" i="11"/>
  <c r="F449" i="11"/>
  <c r="P448" i="11"/>
  <c r="L448" i="11"/>
  <c r="F448" i="11"/>
  <c r="P447" i="11"/>
  <c r="L447" i="11"/>
  <c r="F447" i="11"/>
  <c r="P446" i="11"/>
  <c r="L446" i="11"/>
  <c r="F446" i="11"/>
  <c r="P445" i="11"/>
  <c r="L445" i="11"/>
  <c r="F445" i="11"/>
  <c r="P444" i="11"/>
  <c r="L444" i="11"/>
  <c r="F444" i="11"/>
  <c r="P443" i="11"/>
  <c r="L443" i="11"/>
  <c r="F443" i="11"/>
  <c r="P442" i="11"/>
  <c r="L442" i="11"/>
  <c r="F442" i="11"/>
  <c r="P441" i="11"/>
  <c r="L441" i="11"/>
  <c r="F441" i="11"/>
  <c r="P440" i="11"/>
  <c r="L440" i="11"/>
  <c r="F440" i="11"/>
  <c r="P439" i="11"/>
  <c r="L439" i="11"/>
  <c r="F439" i="11"/>
  <c r="P438" i="11"/>
  <c r="L438" i="11"/>
  <c r="F438" i="11"/>
  <c r="P437" i="11"/>
  <c r="L437" i="11"/>
  <c r="F437" i="11"/>
  <c r="P436" i="11"/>
  <c r="L436" i="11"/>
  <c r="F436" i="11"/>
  <c r="P435" i="11"/>
  <c r="L435" i="11"/>
  <c r="F435" i="11"/>
  <c r="P434" i="11"/>
  <c r="L434" i="11"/>
  <c r="F434" i="11"/>
  <c r="P433" i="11"/>
  <c r="L433" i="11"/>
  <c r="F433" i="11"/>
  <c r="P432" i="11"/>
  <c r="L432" i="11"/>
  <c r="F432" i="11"/>
  <c r="P431" i="11"/>
  <c r="L431" i="11"/>
  <c r="F431" i="11"/>
  <c r="P430" i="11"/>
  <c r="L430" i="11"/>
  <c r="F430" i="11"/>
  <c r="P429" i="11"/>
  <c r="L429" i="11"/>
  <c r="F429" i="11"/>
  <c r="P428" i="11"/>
  <c r="L428" i="11"/>
  <c r="F428" i="11"/>
  <c r="P427" i="11"/>
  <c r="L427" i="11"/>
  <c r="F427" i="11"/>
  <c r="P426" i="11"/>
  <c r="L426" i="11"/>
  <c r="F426" i="11"/>
  <c r="P425" i="11"/>
  <c r="L425" i="11"/>
  <c r="F425" i="11"/>
  <c r="P424" i="11"/>
  <c r="L424" i="11"/>
  <c r="F424" i="11"/>
  <c r="P423" i="11"/>
  <c r="L423" i="11"/>
  <c r="F423" i="11"/>
  <c r="P422" i="11"/>
  <c r="L422" i="11"/>
  <c r="F422" i="11"/>
  <c r="P421" i="11"/>
  <c r="L421" i="11"/>
  <c r="F421" i="11"/>
  <c r="P420" i="11"/>
  <c r="L420" i="11"/>
  <c r="F420" i="11"/>
  <c r="P419" i="11"/>
  <c r="L419" i="11"/>
  <c r="F419" i="11"/>
  <c r="P418" i="11"/>
  <c r="L418" i="11"/>
  <c r="F418" i="11"/>
  <c r="P417" i="11"/>
  <c r="L417" i="11"/>
  <c r="F417" i="11"/>
  <c r="P416" i="11"/>
  <c r="L416" i="11"/>
  <c r="F416" i="11"/>
  <c r="P415" i="11"/>
  <c r="L415" i="11"/>
  <c r="F415" i="11"/>
  <c r="P414" i="11"/>
  <c r="L414" i="11"/>
  <c r="F414" i="11"/>
  <c r="P413" i="11"/>
  <c r="L413" i="11"/>
  <c r="F413" i="11"/>
  <c r="P412" i="11"/>
  <c r="L412" i="11"/>
  <c r="F412" i="11"/>
  <c r="P411" i="11"/>
  <c r="L411" i="11"/>
  <c r="F411" i="11"/>
  <c r="P410" i="11"/>
  <c r="L410" i="11"/>
  <c r="F410" i="11"/>
  <c r="P409" i="11"/>
  <c r="L409" i="11"/>
  <c r="F409" i="11"/>
  <c r="P408" i="11"/>
  <c r="L408" i="11"/>
  <c r="F408" i="11"/>
  <c r="P407" i="11"/>
  <c r="L407" i="11"/>
  <c r="F407" i="11"/>
  <c r="P406" i="11"/>
  <c r="L406" i="11"/>
  <c r="F406" i="11"/>
  <c r="P405" i="11"/>
  <c r="L405" i="11"/>
  <c r="F405" i="11"/>
  <c r="P404" i="11"/>
  <c r="L404" i="11"/>
  <c r="F404" i="11"/>
  <c r="P403" i="11"/>
  <c r="L403" i="11"/>
  <c r="F403" i="11"/>
  <c r="P402" i="11"/>
  <c r="L402" i="11"/>
  <c r="F402" i="11"/>
  <c r="P401" i="11"/>
  <c r="L401" i="11"/>
  <c r="F401" i="11"/>
  <c r="P400" i="11"/>
  <c r="L400" i="11"/>
  <c r="F400" i="11"/>
  <c r="P399" i="11"/>
  <c r="L399" i="11"/>
  <c r="F399" i="11"/>
  <c r="P398" i="11"/>
  <c r="L398" i="11"/>
  <c r="F398" i="11"/>
  <c r="P397" i="11"/>
  <c r="L397" i="11"/>
  <c r="F397" i="11"/>
  <c r="P396" i="11"/>
  <c r="L396" i="11"/>
  <c r="F396" i="11"/>
  <c r="P395" i="11"/>
  <c r="L395" i="11"/>
  <c r="F395" i="11"/>
  <c r="P394" i="11"/>
  <c r="L394" i="11"/>
  <c r="F394" i="11"/>
  <c r="P393" i="11"/>
  <c r="L393" i="11"/>
  <c r="F393" i="11"/>
  <c r="P392" i="11"/>
  <c r="L392" i="11"/>
  <c r="F392" i="11"/>
  <c r="P391" i="11"/>
  <c r="L391" i="11"/>
  <c r="F391" i="11"/>
  <c r="P390" i="11"/>
  <c r="L390" i="11"/>
  <c r="F390" i="11"/>
  <c r="P389" i="11"/>
  <c r="L389" i="11"/>
  <c r="F389" i="11"/>
  <c r="P388" i="11"/>
  <c r="L388" i="11"/>
  <c r="F388" i="11"/>
  <c r="P387" i="11"/>
  <c r="L387" i="11"/>
  <c r="F387" i="11"/>
  <c r="P386" i="11"/>
  <c r="L386" i="11"/>
  <c r="F386" i="11"/>
  <c r="P385" i="11"/>
  <c r="L385" i="11"/>
  <c r="F385" i="11"/>
  <c r="P384" i="11"/>
  <c r="L384" i="11"/>
  <c r="F384" i="11"/>
  <c r="P383" i="11"/>
  <c r="L383" i="11"/>
  <c r="F383" i="11"/>
  <c r="P382" i="11"/>
  <c r="L382" i="11"/>
  <c r="F382" i="11"/>
  <c r="P381" i="11"/>
  <c r="L381" i="11"/>
  <c r="F381" i="11"/>
  <c r="P380" i="11"/>
  <c r="L380" i="11"/>
  <c r="F380" i="11"/>
  <c r="P379" i="11"/>
  <c r="L379" i="11"/>
  <c r="F379" i="11"/>
  <c r="P378" i="11"/>
  <c r="L378" i="11"/>
  <c r="F378" i="11"/>
  <c r="P377" i="11"/>
  <c r="L377" i="11"/>
  <c r="F377" i="11"/>
  <c r="P376" i="11"/>
  <c r="L376" i="11"/>
  <c r="F376" i="11"/>
  <c r="P375" i="11"/>
  <c r="L375" i="11"/>
  <c r="F375" i="11"/>
  <c r="P374" i="11"/>
  <c r="L374" i="11"/>
  <c r="F374" i="11"/>
  <c r="P373" i="11"/>
  <c r="L373" i="11"/>
  <c r="F373" i="11"/>
  <c r="P372" i="11"/>
  <c r="F372" i="11"/>
  <c r="P371" i="11"/>
  <c r="L371" i="11"/>
  <c r="F371" i="11"/>
  <c r="P370" i="11"/>
  <c r="L370" i="11"/>
  <c r="F370" i="11"/>
  <c r="P369" i="11"/>
  <c r="L369" i="11"/>
  <c r="F369" i="11"/>
  <c r="P368" i="11"/>
  <c r="L368" i="11"/>
  <c r="F368" i="11"/>
  <c r="P367" i="11"/>
  <c r="L367" i="11"/>
  <c r="F367" i="11"/>
  <c r="P366" i="11"/>
  <c r="L366" i="11"/>
  <c r="F366" i="11"/>
  <c r="P365" i="11"/>
  <c r="L365" i="11"/>
  <c r="F365" i="11"/>
  <c r="P364" i="11"/>
  <c r="L364" i="11"/>
  <c r="F364" i="11"/>
  <c r="P363" i="11"/>
  <c r="L363" i="11"/>
  <c r="F363" i="11"/>
  <c r="P362" i="11"/>
  <c r="L362" i="11"/>
  <c r="F362" i="11"/>
  <c r="P361" i="11"/>
  <c r="L361" i="11"/>
  <c r="F361" i="11"/>
  <c r="P360" i="11"/>
  <c r="L360" i="11"/>
  <c r="F360" i="11"/>
  <c r="P359" i="11"/>
  <c r="L359" i="11"/>
  <c r="F359" i="11"/>
  <c r="P358" i="11"/>
  <c r="L358" i="11"/>
  <c r="F358" i="11"/>
  <c r="P357" i="11"/>
  <c r="L357" i="11"/>
  <c r="F357" i="11"/>
  <c r="P356" i="11"/>
  <c r="L356" i="11"/>
  <c r="F356" i="11"/>
  <c r="P355" i="11"/>
  <c r="L355" i="11"/>
  <c r="F355" i="11"/>
  <c r="P354" i="11"/>
  <c r="L354" i="11"/>
  <c r="F354" i="11"/>
  <c r="P353" i="11"/>
  <c r="L353" i="11"/>
  <c r="F353" i="11"/>
  <c r="P352" i="11"/>
  <c r="L352" i="11"/>
  <c r="F352" i="11"/>
  <c r="P351" i="11"/>
  <c r="L351" i="11"/>
  <c r="F351" i="11"/>
  <c r="P350" i="11"/>
  <c r="L350" i="11"/>
  <c r="F350" i="11"/>
  <c r="P349" i="11"/>
  <c r="L349" i="11"/>
  <c r="F349" i="11"/>
  <c r="P348" i="11"/>
  <c r="L348" i="11"/>
  <c r="F348" i="11"/>
  <c r="P347" i="11"/>
  <c r="L347" i="11"/>
  <c r="F347" i="11"/>
  <c r="P346" i="11"/>
  <c r="L346" i="11"/>
  <c r="F346" i="11"/>
  <c r="P345" i="11"/>
  <c r="L345" i="11"/>
  <c r="F345" i="11"/>
  <c r="P344" i="11"/>
  <c r="L344" i="11"/>
  <c r="F344" i="11"/>
  <c r="P343" i="11"/>
  <c r="L343" i="11"/>
  <c r="F343" i="11"/>
  <c r="P342" i="11"/>
  <c r="L342" i="11"/>
  <c r="F342" i="11"/>
  <c r="P341" i="11"/>
  <c r="L341" i="11"/>
  <c r="F341" i="11"/>
  <c r="P340" i="11"/>
  <c r="L340" i="11"/>
  <c r="F340" i="11"/>
  <c r="P339" i="11"/>
  <c r="L339" i="11"/>
  <c r="F339" i="11"/>
  <c r="P338" i="11"/>
  <c r="L338" i="11"/>
  <c r="F338" i="11"/>
  <c r="P337" i="11"/>
  <c r="L337" i="11"/>
  <c r="F337" i="11"/>
  <c r="P336" i="11"/>
  <c r="L336" i="11"/>
  <c r="F336" i="11"/>
  <c r="P335" i="11"/>
  <c r="L335" i="11"/>
  <c r="F335" i="11"/>
  <c r="P334" i="11"/>
  <c r="L334" i="11"/>
  <c r="F334" i="11"/>
  <c r="P333" i="11"/>
  <c r="L333" i="11"/>
  <c r="F333" i="11"/>
  <c r="P332" i="11"/>
  <c r="L332" i="11"/>
  <c r="F332" i="11"/>
  <c r="P331" i="11"/>
  <c r="L331" i="11"/>
  <c r="F331" i="11"/>
  <c r="P330" i="11"/>
  <c r="L330" i="11"/>
  <c r="F330" i="11"/>
  <c r="P329" i="11"/>
  <c r="L329" i="11"/>
  <c r="F329" i="11"/>
  <c r="P328" i="11"/>
  <c r="L328" i="11"/>
  <c r="F328" i="11"/>
  <c r="P327" i="11"/>
  <c r="L327" i="11"/>
  <c r="F327" i="11"/>
  <c r="P326" i="11"/>
  <c r="L326" i="11"/>
  <c r="F326" i="11"/>
  <c r="P325" i="11"/>
  <c r="L325" i="11"/>
  <c r="F325" i="11"/>
  <c r="P324" i="11"/>
  <c r="L324" i="11"/>
  <c r="F324" i="11"/>
  <c r="P323" i="11"/>
  <c r="L323" i="11"/>
  <c r="F323" i="11"/>
  <c r="P322" i="11"/>
  <c r="L322" i="11"/>
  <c r="F322" i="11"/>
  <c r="P321" i="11"/>
  <c r="L321" i="11"/>
  <c r="F321" i="11"/>
  <c r="P320" i="11"/>
  <c r="L320" i="11"/>
  <c r="F320" i="11"/>
  <c r="P319" i="11"/>
  <c r="L319" i="11"/>
  <c r="F319" i="11"/>
  <c r="P318" i="11"/>
  <c r="L318" i="11"/>
  <c r="F318" i="11"/>
  <c r="P317" i="11"/>
  <c r="L317" i="11"/>
  <c r="F317" i="11"/>
  <c r="P316" i="11"/>
  <c r="L316" i="11"/>
  <c r="F316" i="11"/>
  <c r="P315" i="11"/>
  <c r="L315" i="11"/>
  <c r="F315" i="11"/>
  <c r="P314" i="11"/>
  <c r="L314" i="11"/>
  <c r="F314" i="11"/>
  <c r="P313" i="11"/>
  <c r="L313" i="11"/>
  <c r="F313" i="11"/>
  <c r="P312" i="11"/>
  <c r="L312" i="11"/>
  <c r="F312" i="11"/>
  <c r="P311" i="11"/>
  <c r="L311" i="11"/>
  <c r="F311" i="11"/>
  <c r="P310" i="11"/>
  <c r="L310" i="11"/>
  <c r="F310" i="11"/>
  <c r="P309" i="11"/>
  <c r="L309" i="11"/>
  <c r="F309" i="11"/>
  <c r="P308" i="11"/>
  <c r="L308" i="11"/>
  <c r="F308" i="11"/>
  <c r="P307" i="11"/>
  <c r="L307" i="11"/>
  <c r="F307" i="11"/>
  <c r="P306" i="11"/>
  <c r="L306" i="11"/>
  <c r="F306" i="11"/>
  <c r="P305" i="11"/>
  <c r="L305" i="11"/>
  <c r="F305" i="11"/>
  <c r="P304" i="11"/>
  <c r="L304" i="11"/>
  <c r="F304" i="11"/>
  <c r="P303" i="11"/>
  <c r="L303" i="11"/>
  <c r="F303" i="11"/>
  <c r="P302" i="11"/>
  <c r="L302" i="11"/>
  <c r="F302" i="11"/>
  <c r="P301" i="11"/>
  <c r="L301" i="11"/>
  <c r="F301" i="11"/>
  <c r="P300" i="11"/>
  <c r="L300" i="11"/>
  <c r="F300" i="11"/>
  <c r="P299" i="11"/>
  <c r="L299" i="11"/>
  <c r="F299" i="11"/>
  <c r="P298" i="11"/>
  <c r="L298" i="11"/>
  <c r="F298" i="11"/>
  <c r="P297" i="11"/>
  <c r="L297" i="11"/>
  <c r="F297" i="11"/>
  <c r="P296" i="11"/>
  <c r="L296" i="11"/>
  <c r="F296" i="11"/>
  <c r="P295" i="11"/>
  <c r="L295" i="11"/>
  <c r="F295" i="11"/>
  <c r="P294" i="11"/>
  <c r="L294" i="11"/>
  <c r="F294" i="11"/>
  <c r="P293" i="11"/>
  <c r="L293" i="11"/>
  <c r="F293" i="11"/>
  <c r="P292" i="11"/>
  <c r="L292" i="11"/>
  <c r="F292" i="11"/>
  <c r="P291" i="11"/>
  <c r="L291" i="11"/>
  <c r="F291" i="11"/>
  <c r="P290" i="11"/>
  <c r="L290" i="11"/>
  <c r="F290" i="11"/>
  <c r="P289" i="11"/>
  <c r="L289" i="11"/>
  <c r="F289" i="11"/>
  <c r="P288" i="11"/>
  <c r="L288" i="11"/>
  <c r="F288" i="11"/>
  <c r="P287" i="11"/>
  <c r="L287" i="11"/>
  <c r="F287" i="11"/>
  <c r="P286" i="11"/>
  <c r="L286" i="11"/>
  <c r="F286" i="11"/>
  <c r="P285" i="11"/>
  <c r="L285" i="11"/>
  <c r="F285" i="11"/>
  <c r="P284" i="11"/>
  <c r="L284" i="11"/>
  <c r="F284" i="11"/>
  <c r="P283" i="11"/>
  <c r="L283" i="11"/>
  <c r="F283" i="11"/>
  <c r="P282" i="11"/>
  <c r="L282" i="11"/>
  <c r="F282" i="11"/>
  <c r="P281" i="11"/>
  <c r="L281" i="11"/>
  <c r="F281" i="11"/>
  <c r="P280" i="11"/>
  <c r="L280" i="11"/>
  <c r="F280" i="11"/>
  <c r="P279" i="11"/>
  <c r="L279" i="11"/>
  <c r="F279" i="11"/>
  <c r="P278" i="11"/>
  <c r="L278" i="11"/>
  <c r="F278" i="11"/>
  <c r="P277" i="11"/>
  <c r="L277" i="11"/>
  <c r="F277" i="11"/>
  <c r="P276" i="11"/>
  <c r="L276" i="11"/>
  <c r="F276" i="11"/>
  <c r="P275" i="11"/>
  <c r="L275" i="11"/>
  <c r="F275" i="11"/>
  <c r="P274" i="11"/>
  <c r="L274" i="11"/>
  <c r="F274" i="11"/>
  <c r="P273" i="11"/>
  <c r="L273" i="11"/>
  <c r="F273" i="11"/>
  <c r="P272" i="11"/>
  <c r="L272" i="11"/>
  <c r="F272" i="11"/>
  <c r="P271" i="11"/>
  <c r="L271" i="11"/>
  <c r="F271" i="11"/>
  <c r="P270" i="11"/>
  <c r="L270" i="11"/>
  <c r="F270" i="11"/>
  <c r="P269" i="11"/>
  <c r="L269" i="11"/>
  <c r="F269" i="11"/>
  <c r="P268" i="11"/>
  <c r="L268" i="11"/>
  <c r="F268" i="11"/>
  <c r="P267" i="11"/>
  <c r="L267" i="11"/>
  <c r="F267" i="11"/>
  <c r="P266" i="11"/>
  <c r="L266" i="11"/>
  <c r="F266" i="11"/>
  <c r="P265" i="11"/>
  <c r="L265" i="11"/>
  <c r="F265" i="11"/>
  <c r="P264" i="11"/>
  <c r="L264" i="11"/>
  <c r="F264" i="11"/>
  <c r="P263" i="11"/>
  <c r="L263" i="11"/>
  <c r="F263" i="11"/>
  <c r="P262" i="11"/>
  <c r="L262" i="11"/>
  <c r="F262" i="11"/>
  <c r="P261" i="11"/>
  <c r="L261" i="11"/>
  <c r="F261" i="11"/>
  <c r="P260" i="11"/>
  <c r="F260" i="11"/>
  <c r="P259" i="11"/>
  <c r="L259" i="11"/>
  <c r="F259" i="11"/>
  <c r="P258" i="11"/>
  <c r="L258" i="11"/>
  <c r="F258" i="11"/>
  <c r="P257" i="11"/>
  <c r="L257" i="11"/>
  <c r="F257" i="11"/>
  <c r="P256" i="11"/>
  <c r="L256" i="11"/>
  <c r="F256" i="11"/>
  <c r="P255" i="11"/>
  <c r="L255" i="11"/>
  <c r="F255" i="11"/>
  <c r="P254" i="11"/>
  <c r="L254" i="11"/>
  <c r="F254" i="11"/>
  <c r="P253" i="11"/>
  <c r="L253" i="11"/>
  <c r="F253" i="11"/>
  <c r="P252" i="11"/>
  <c r="L252" i="11"/>
  <c r="F252" i="11"/>
  <c r="P251" i="11"/>
  <c r="L251" i="11"/>
  <c r="F251" i="11"/>
  <c r="P250" i="11"/>
  <c r="L250" i="11"/>
  <c r="F250" i="11"/>
  <c r="P249" i="11"/>
  <c r="L249" i="11"/>
  <c r="F249" i="11"/>
  <c r="P248" i="11"/>
  <c r="L248" i="11"/>
  <c r="F248" i="11"/>
  <c r="P247" i="11"/>
  <c r="L247" i="11"/>
  <c r="F247" i="11"/>
  <c r="P246" i="11"/>
  <c r="L246" i="11"/>
  <c r="F246" i="11"/>
  <c r="P245" i="11"/>
  <c r="L245" i="11"/>
  <c r="F245" i="11"/>
  <c r="P244" i="11"/>
  <c r="L244" i="11"/>
  <c r="F244" i="11"/>
  <c r="P243" i="11"/>
  <c r="L243" i="11"/>
  <c r="F243" i="11"/>
  <c r="P242" i="11"/>
  <c r="L242" i="11"/>
  <c r="F242" i="11"/>
  <c r="P241" i="11"/>
  <c r="L241" i="11"/>
  <c r="F241" i="11"/>
  <c r="P240" i="11"/>
  <c r="L240" i="11"/>
  <c r="F240" i="11"/>
  <c r="P239" i="11"/>
  <c r="L239" i="11"/>
  <c r="F239" i="11"/>
  <c r="P238" i="11"/>
  <c r="F238" i="11"/>
  <c r="P237" i="11"/>
  <c r="L237" i="11"/>
  <c r="F237" i="11"/>
  <c r="P236" i="11"/>
  <c r="L236" i="11"/>
  <c r="F236" i="11"/>
  <c r="P235" i="11"/>
  <c r="L235" i="11"/>
  <c r="F235" i="11"/>
  <c r="P234" i="11"/>
  <c r="L234" i="11"/>
  <c r="F234" i="11"/>
  <c r="P233" i="11"/>
  <c r="L233" i="11"/>
  <c r="F233" i="11"/>
  <c r="P232" i="11"/>
  <c r="L232" i="11"/>
  <c r="F232" i="11"/>
  <c r="P231" i="11"/>
  <c r="L231" i="11"/>
  <c r="F231" i="11"/>
  <c r="P230" i="11"/>
  <c r="L230" i="11"/>
  <c r="F230" i="11"/>
  <c r="P229" i="11"/>
  <c r="L229" i="11"/>
  <c r="F229" i="11"/>
  <c r="P228" i="11"/>
  <c r="L228" i="11"/>
  <c r="F228" i="11"/>
  <c r="P227" i="11"/>
  <c r="L227" i="11"/>
  <c r="F227" i="11"/>
  <c r="P226" i="11"/>
  <c r="L226" i="11"/>
  <c r="F226" i="11"/>
  <c r="P225" i="11"/>
  <c r="L225" i="11"/>
  <c r="F225" i="11"/>
  <c r="P224" i="11"/>
  <c r="L224" i="11"/>
  <c r="F224" i="11"/>
  <c r="P223" i="11"/>
  <c r="L223" i="11"/>
  <c r="F223" i="11"/>
  <c r="P222" i="11"/>
  <c r="L222" i="11"/>
  <c r="F222" i="11"/>
  <c r="P221" i="11"/>
  <c r="L221" i="11"/>
  <c r="F221" i="11"/>
  <c r="P220" i="11"/>
  <c r="L220" i="11"/>
  <c r="F220" i="11"/>
  <c r="P219" i="11"/>
  <c r="L219" i="11"/>
  <c r="F219" i="11"/>
  <c r="P218" i="11"/>
  <c r="L218" i="11"/>
  <c r="F218" i="11"/>
  <c r="P217" i="11"/>
  <c r="L217" i="11"/>
  <c r="F217" i="11"/>
  <c r="P216" i="11"/>
  <c r="L216" i="11"/>
  <c r="F216" i="11"/>
  <c r="P215" i="11"/>
  <c r="L215" i="11"/>
  <c r="F215" i="11"/>
  <c r="P214" i="11"/>
  <c r="L214" i="11"/>
  <c r="F214" i="11"/>
  <c r="P213" i="11"/>
  <c r="L213" i="11"/>
  <c r="F213" i="11"/>
  <c r="P212" i="11"/>
  <c r="L212" i="11"/>
  <c r="F212" i="11"/>
  <c r="P211" i="11"/>
  <c r="L211" i="11"/>
  <c r="F211" i="11"/>
  <c r="P210" i="11"/>
  <c r="L210" i="11"/>
  <c r="F210" i="11"/>
  <c r="P209" i="11"/>
  <c r="L209" i="11"/>
  <c r="F209" i="11"/>
  <c r="P208" i="11"/>
  <c r="L208" i="11"/>
  <c r="F208" i="11"/>
  <c r="P207" i="11"/>
  <c r="L207" i="11"/>
  <c r="F207" i="11"/>
  <c r="P206" i="11"/>
  <c r="L206" i="11"/>
  <c r="F206" i="11"/>
  <c r="P205" i="11"/>
  <c r="L205" i="11"/>
  <c r="F205" i="11"/>
  <c r="P204" i="11"/>
  <c r="L204" i="11"/>
  <c r="F204" i="11"/>
  <c r="P203" i="11"/>
  <c r="L203" i="11"/>
  <c r="F203" i="11"/>
  <c r="P202" i="11"/>
  <c r="L202" i="11"/>
  <c r="F202" i="11"/>
  <c r="P201" i="11"/>
  <c r="L201" i="11"/>
  <c r="F201" i="11"/>
  <c r="P200" i="11"/>
  <c r="L200" i="11"/>
  <c r="F200" i="11"/>
  <c r="P199" i="11"/>
  <c r="L199" i="11"/>
  <c r="F199" i="11"/>
  <c r="P198" i="11"/>
  <c r="L198" i="11"/>
  <c r="F198" i="11"/>
  <c r="P197" i="11"/>
  <c r="L197" i="11"/>
  <c r="F197" i="11"/>
  <c r="P196" i="11"/>
  <c r="L196" i="11"/>
  <c r="F196" i="11"/>
  <c r="P195" i="11"/>
  <c r="L195" i="11"/>
  <c r="F195" i="11"/>
  <c r="P194" i="11"/>
  <c r="L194" i="11"/>
  <c r="F194" i="11"/>
  <c r="P193" i="11"/>
  <c r="L193" i="11"/>
  <c r="F193" i="11"/>
  <c r="P192" i="11"/>
  <c r="L192" i="11"/>
  <c r="F192" i="11"/>
  <c r="P191" i="11"/>
  <c r="L191" i="11"/>
  <c r="F191" i="11"/>
  <c r="P190" i="11"/>
  <c r="L190" i="11"/>
  <c r="F190" i="11"/>
  <c r="P189" i="11"/>
  <c r="L189" i="11"/>
  <c r="F189" i="11"/>
  <c r="P188" i="11"/>
  <c r="L188" i="11"/>
  <c r="F188" i="11"/>
  <c r="P187" i="11"/>
  <c r="L187" i="11"/>
  <c r="F187" i="11"/>
  <c r="P186" i="11"/>
  <c r="L186" i="11"/>
  <c r="F186" i="11"/>
  <c r="P185" i="11"/>
  <c r="L185" i="11"/>
  <c r="F185" i="11"/>
  <c r="P184" i="11"/>
  <c r="L184" i="11"/>
  <c r="F184" i="11"/>
  <c r="P183" i="11"/>
  <c r="L183" i="11"/>
  <c r="F183" i="11"/>
  <c r="P182" i="11"/>
  <c r="L182" i="11"/>
  <c r="F182" i="11"/>
  <c r="P181" i="11"/>
  <c r="L181" i="11"/>
  <c r="F181" i="11"/>
  <c r="P180" i="11"/>
  <c r="L180" i="11"/>
  <c r="F180" i="11"/>
  <c r="P179" i="11"/>
  <c r="L179" i="11"/>
  <c r="F179" i="11"/>
  <c r="P178" i="11"/>
  <c r="L178" i="11"/>
  <c r="F178" i="11"/>
  <c r="P177" i="11"/>
  <c r="L177" i="11"/>
  <c r="F177" i="11"/>
  <c r="P176" i="11"/>
  <c r="L176" i="11"/>
  <c r="F176" i="11"/>
  <c r="P175" i="11"/>
  <c r="L175" i="11"/>
  <c r="F175" i="11"/>
  <c r="P174" i="11"/>
  <c r="L174" i="11"/>
  <c r="F174" i="11"/>
  <c r="P173" i="11"/>
  <c r="L173" i="11"/>
  <c r="F173" i="11"/>
  <c r="P172" i="11"/>
  <c r="L172" i="11"/>
  <c r="F172" i="11"/>
  <c r="P171" i="11"/>
  <c r="L171" i="11"/>
  <c r="F171" i="11"/>
  <c r="P170" i="11"/>
  <c r="L170" i="11"/>
  <c r="F170" i="11"/>
  <c r="P169" i="11"/>
  <c r="L169" i="11"/>
  <c r="F169" i="11"/>
  <c r="P168" i="11"/>
  <c r="L168" i="11"/>
  <c r="F168" i="11"/>
  <c r="P167" i="11"/>
  <c r="L167" i="11"/>
  <c r="F167" i="11"/>
  <c r="P166" i="11"/>
  <c r="L166" i="11"/>
  <c r="F166" i="11"/>
  <c r="P165" i="11"/>
  <c r="L165" i="11"/>
  <c r="F165" i="11"/>
  <c r="P164" i="11"/>
  <c r="L164" i="11"/>
  <c r="F164" i="11"/>
  <c r="P163" i="11"/>
  <c r="L163" i="11"/>
  <c r="F163" i="11"/>
  <c r="P162" i="11"/>
  <c r="L162" i="11"/>
  <c r="F162" i="11"/>
  <c r="P161" i="11"/>
  <c r="L161" i="11"/>
  <c r="F161" i="11"/>
  <c r="P160" i="11"/>
  <c r="L160" i="11"/>
  <c r="F160" i="11"/>
  <c r="P159" i="11"/>
  <c r="L159" i="11"/>
  <c r="F159" i="11"/>
  <c r="P158" i="11"/>
  <c r="L158" i="11"/>
  <c r="F158" i="11"/>
  <c r="P157" i="11"/>
  <c r="L157" i="11"/>
  <c r="F157" i="11"/>
  <c r="P156" i="11"/>
  <c r="L156" i="11"/>
  <c r="F156" i="11"/>
  <c r="P155" i="11"/>
  <c r="L155" i="11"/>
  <c r="F155" i="11"/>
  <c r="P154" i="11"/>
  <c r="L154" i="11"/>
  <c r="F154" i="11"/>
  <c r="P153" i="11"/>
  <c r="L153" i="11"/>
  <c r="F153" i="11"/>
  <c r="P152" i="11"/>
  <c r="L152" i="11"/>
  <c r="F152" i="11"/>
  <c r="P151" i="11"/>
  <c r="L151" i="11"/>
  <c r="F151" i="11"/>
  <c r="P150" i="11"/>
  <c r="L150" i="11"/>
  <c r="F150" i="11"/>
  <c r="P149" i="11"/>
  <c r="L149" i="11"/>
  <c r="F149" i="11"/>
  <c r="P148" i="11"/>
  <c r="L148" i="11"/>
  <c r="F148" i="11"/>
  <c r="P147" i="11"/>
  <c r="L147" i="11"/>
  <c r="F147" i="11"/>
  <c r="P146" i="11"/>
  <c r="L146" i="11"/>
  <c r="F146" i="11"/>
  <c r="P145" i="11"/>
  <c r="L145" i="11"/>
  <c r="F145" i="11"/>
  <c r="P144" i="11"/>
  <c r="L144" i="11"/>
  <c r="F144" i="11"/>
  <c r="P143" i="11"/>
  <c r="L143" i="11"/>
  <c r="F143" i="11"/>
  <c r="P142" i="11"/>
  <c r="L142" i="11"/>
  <c r="F142" i="11"/>
  <c r="P141" i="11"/>
  <c r="L141" i="11"/>
  <c r="F141" i="11"/>
  <c r="P140" i="11"/>
  <c r="L140" i="11"/>
  <c r="F140" i="11"/>
  <c r="P139" i="11"/>
  <c r="L139" i="11"/>
  <c r="F139" i="11"/>
  <c r="P138" i="11"/>
  <c r="L138" i="11"/>
  <c r="F138" i="11"/>
  <c r="P137" i="11"/>
  <c r="L137" i="11"/>
  <c r="F137" i="11"/>
  <c r="P136" i="11"/>
  <c r="L136" i="11"/>
  <c r="F136" i="11"/>
  <c r="P135" i="11"/>
  <c r="L135" i="11"/>
  <c r="F135" i="11"/>
  <c r="P134" i="11"/>
  <c r="L134" i="11"/>
  <c r="F134" i="11"/>
  <c r="P133" i="11"/>
  <c r="L133" i="11"/>
  <c r="F133" i="11"/>
  <c r="P132" i="11"/>
  <c r="L132" i="11"/>
  <c r="F132" i="11"/>
  <c r="P131" i="11"/>
  <c r="L131" i="11"/>
  <c r="F131" i="11"/>
  <c r="P130" i="11"/>
  <c r="L130" i="11"/>
  <c r="F130" i="11"/>
  <c r="P129" i="11"/>
  <c r="L129" i="11"/>
  <c r="F129" i="11"/>
  <c r="P128" i="11"/>
  <c r="L128" i="11"/>
  <c r="F128" i="11"/>
  <c r="P127" i="11"/>
  <c r="L127" i="11"/>
  <c r="F127" i="11"/>
  <c r="P126" i="11"/>
  <c r="L126" i="11"/>
  <c r="F126" i="11"/>
  <c r="P125" i="11"/>
  <c r="L125" i="11"/>
  <c r="F125" i="11"/>
  <c r="P124" i="11"/>
  <c r="L124" i="11"/>
  <c r="F124" i="11"/>
  <c r="P123" i="11"/>
  <c r="L123" i="11"/>
  <c r="F123" i="11"/>
  <c r="P122" i="11"/>
  <c r="L122" i="11"/>
  <c r="F122" i="11"/>
  <c r="P121" i="11"/>
  <c r="L121" i="11"/>
  <c r="F121" i="11"/>
  <c r="P120" i="11"/>
  <c r="L120" i="11"/>
  <c r="F120" i="11"/>
  <c r="P119" i="11"/>
  <c r="L119" i="11"/>
  <c r="F119" i="11"/>
  <c r="P118" i="11"/>
  <c r="L118" i="11"/>
  <c r="F118" i="11"/>
  <c r="P117" i="11"/>
  <c r="L117" i="11"/>
  <c r="F117" i="11"/>
  <c r="P116" i="11"/>
  <c r="L116" i="11"/>
  <c r="F116" i="11"/>
  <c r="P115" i="11"/>
  <c r="L115" i="11"/>
  <c r="F115" i="11"/>
  <c r="P114" i="11"/>
  <c r="L114" i="11"/>
  <c r="F114" i="11"/>
  <c r="P113" i="11"/>
  <c r="L113" i="11"/>
  <c r="F113" i="11"/>
  <c r="P112" i="11"/>
  <c r="L112" i="11"/>
  <c r="F112" i="11"/>
  <c r="P111" i="11"/>
  <c r="L111" i="11"/>
  <c r="F111" i="11"/>
  <c r="P110" i="11"/>
  <c r="L110" i="11"/>
  <c r="F110" i="11"/>
  <c r="P109" i="11"/>
  <c r="L109" i="11"/>
  <c r="F109" i="11"/>
  <c r="P108" i="11"/>
  <c r="L108" i="11"/>
  <c r="F108" i="11"/>
  <c r="P107" i="11"/>
  <c r="F107" i="11"/>
  <c r="P106" i="11"/>
  <c r="L106" i="11"/>
  <c r="F106" i="11"/>
  <c r="P105" i="11"/>
  <c r="L105" i="11"/>
  <c r="F105" i="11"/>
  <c r="P104" i="11"/>
  <c r="L104" i="11"/>
  <c r="F104" i="11"/>
  <c r="P103" i="11"/>
  <c r="L103" i="11"/>
  <c r="F103" i="11"/>
  <c r="P102" i="11"/>
  <c r="L102" i="11"/>
  <c r="F102" i="11"/>
  <c r="P101" i="11"/>
  <c r="L101" i="11"/>
  <c r="F101" i="11"/>
  <c r="P100" i="11"/>
  <c r="L100" i="11"/>
  <c r="F100" i="11"/>
  <c r="P99" i="11"/>
  <c r="L99" i="11"/>
  <c r="F99" i="11"/>
  <c r="P98" i="11"/>
  <c r="L98" i="11"/>
  <c r="F98" i="11"/>
  <c r="P97" i="11"/>
  <c r="L97" i="11"/>
  <c r="F97" i="11"/>
  <c r="P96" i="11"/>
  <c r="L96" i="11"/>
  <c r="F96" i="11"/>
  <c r="P95" i="11"/>
  <c r="L95" i="11"/>
  <c r="F95" i="11"/>
  <c r="P94" i="11"/>
  <c r="L94" i="11"/>
  <c r="F94" i="11"/>
  <c r="P93" i="11"/>
  <c r="L93" i="11"/>
  <c r="F93" i="11"/>
  <c r="P92" i="11"/>
  <c r="L92" i="11"/>
  <c r="F92" i="11"/>
  <c r="P91" i="11"/>
  <c r="L91" i="11"/>
  <c r="F91" i="11"/>
  <c r="P90" i="11"/>
  <c r="L90" i="11"/>
  <c r="F90" i="11"/>
  <c r="P89" i="11"/>
  <c r="L89" i="11"/>
  <c r="F89" i="11"/>
  <c r="P88" i="11"/>
  <c r="L88" i="11"/>
  <c r="F88" i="11"/>
  <c r="P87" i="11"/>
  <c r="L87" i="11"/>
  <c r="F87" i="11"/>
  <c r="P86" i="11"/>
  <c r="L86" i="11"/>
  <c r="F86" i="11"/>
  <c r="P85" i="11"/>
  <c r="L85" i="11"/>
  <c r="F85" i="11"/>
  <c r="P84" i="11"/>
  <c r="L84" i="11"/>
  <c r="F84" i="11"/>
  <c r="P83" i="11"/>
  <c r="L83" i="11"/>
  <c r="F83" i="11"/>
  <c r="P82" i="11"/>
  <c r="L82" i="11"/>
  <c r="F82" i="11"/>
  <c r="P81" i="11"/>
  <c r="L81" i="11"/>
  <c r="F81" i="11"/>
  <c r="P80" i="11"/>
  <c r="L80" i="11"/>
  <c r="F80" i="11"/>
  <c r="P79" i="11"/>
  <c r="L79" i="11"/>
  <c r="F79" i="11"/>
  <c r="P78" i="11"/>
  <c r="L78" i="11"/>
  <c r="F78" i="11"/>
  <c r="P77" i="11"/>
  <c r="L77" i="11"/>
  <c r="F77" i="11"/>
  <c r="P76" i="11"/>
  <c r="L76" i="11"/>
  <c r="F76" i="11"/>
  <c r="P75" i="11"/>
  <c r="L75" i="11"/>
  <c r="F75" i="11"/>
  <c r="P74" i="11"/>
  <c r="L74" i="11"/>
  <c r="F74" i="11"/>
  <c r="P73" i="11"/>
  <c r="L73" i="11"/>
  <c r="F73" i="11"/>
  <c r="P72" i="11"/>
  <c r="L72" i="11"/>
  <c r="F72" i="11"/>
  <c r="P71" i="11"/>
  <c r="L71" i="11"/>
  <c r="F71" i="11"/>
  <c r="P70" i="11"/>
  <c r="L70" i="11"/>
  <c r="F70" i="11"/>
  <c r="P69" i="11"/>
  <c r="L69" i="11"/>
  <c r="F69" i="11"/>
  <c r="P68" i="11"/>
  <c r="L68" i="11"/>
  <c r="F68" i="11"/>
  <c r="P67" i="11"/>
  <c r="L67" i="11"/>
  <c r="F67" i="11"/>
  <c r="P66" i="11"/>
  <c r="L66" i="11"/>
  <c r="F66" i="11"/>
  <c r="P65" i="11"/>
  <c r="L65" i="11"/>
  <c r="F65" i="11"/>
  <c r="P64" i="11"/>
  <c r="L64" i="11"/>
  <c r="F64" i="11"/>
  <c r="P63" i="11"/>
  <c r="L63" i="11"/>
  <c r="F63" i="11"/>
  <c r="P62" i="11"/>
  <c r="L62" i="11"/>
  <c r="F62" i="11"/>
  <c r="P61" i="11"/>
  <c r="L61" i="11"/>
  <c r="F61" i="11"/>
  <c r="P60" i="11"/>
  <c r="L60" i="11"/>
  <c r="F60" i="11"/>
  <c r="P59" i="11"/>
  <c r="L59" i="11"/>
  <c r="F59" i="11"/>
  <c r="P58" i="11"/>
  <c r="L58" i="11"/>
  <c r="F58" i="11"/>
  <c r="P57" i="11"/>
  <c r="L57" i="11"/>
  <c r="F57" i="11"/>
  <c r="P56" i="11"/>
  <c r="L56" i="11"/>
  <c r="F56" i="11"/>
  <c r="P55" i="11"/>
  <c r="L55" i="11"/>
  <c r="F55" i="11"/>
  <c r="P54" i="11"/>
  <c r="L54" i="11"/>
  <c r="F54" i="11"/>
  <c r="P53" i="11"/>
  <c r="L53" i="11"/>
  <c r="F53" i="11"/>
  <c r="P52" i="11"/>
  <c r="L52" i="11"/>
  <c r="F52" i="11"/>
  <c r="P51" i="11"/>
  <c r="L51" i="11"/>
  <c r="F51" i="11"/>
  <c r="P50" i="11"/>
  <c r="L50" i="11"/>
  <c r="F50" i="11"/>
  <c r="P49" i="11"/>
  <c r="L49" i="11"/>
  <c r="F49" i="11"/>
  <c r="P48" i="11"/>
  <c r="L48" i="11"/>
  <c r="F48" i="11"/>
  <c r="P47" i="11"/>
  <c r="L47" i="11"/>
  <c r="F47" i="11"/>
  <c r="P46" i="11"/>
  <c r="L46" i="11"/>
  <c r="F46" i="11"/>
  <c r="P45" i="11"/>
  <c r="L45" i="11"/>
  <c r="F45" i="11"/>
  <c r="P44" i="11"/>
  <c r="L44" i="11"/>
  <c r="F44" i="11"/>
  <c r="P43" i="11"/>
  <c r="L43" i="11"/>
  <c r="F43" i="11"/>
  <c r="P42" i="11"/>
  <c r="L42" i="11"/>
  <c r="F42" i="11"/>
  <c r="P41" i="11"/>
  <c r="L41" i="11"/>
  <c r="F41" i="11"/>
  <c r="P40" i="11"/>
  <c r="L40" i="11"/>
  <c r="F40" i="11"/>
  <c r="P39" i="11"/>
  <c r="L39" i="11"/>
  <c r="F39" i="11"/>
  <c r="P38" i="11"/>
  <c r="L38" i="11"/>
  <c r="F38" i="11"/>
  <c r="P37" i="11"/>
  <c r="L37" i="11"/>
  <c r="F37" i="11"/>
  <c r="P36" i="11"/>
  <c r="L36" i="11"/>
  <c r="F36" i="11"/>
  <c r="P35" i="11"/>
  <c r="L35" i="11"/>
  <c r="F35" i="11"/>
  <c r="P34" i="11"/>
  <c r="L34" i="11"/>
  <c r="F34" i="11"/>
  <c r="P33" i="11"/>
  <c r="L33" i="11"/>
  <c r="F33" i="11"/>
  <c r="P32" i="11"/>
  <c r="L32" i="11"/>
  <c r="F32" i="11"/>
  <c r="P31" i="11"/>
  <c r="L31" i="11"/>
  <c r="F31" i="11"/>
  <c r="P30" i="11"/>
  <c r="L30" i="11"/>
  <c r="F30" i="11"/>
  <c r="P29" i="11"/>
  <c r="L29" i="11"/>
  <c r="F29" i="11"/>
  <c r="P28" i="11"/>
  <c r="L28" i="11"/>
  <c r="F28" i="11"/>
  <c r="P27" i="11"/>
  <c r="L27" i="11"/>
  <c r="F27" i="11"/>
  <c r="P26" i="11"/>
  <c r="L26" i="11"/>
  <c r="F26" i="11"/>
  <c r="P25" i="11"/>
  <c r="L25" i="11"/>
  <c r="F25" i="11"/>
  <c r="P24" i="11"/>
  <c r="L24" i="11"/>
  <c r="F24" i="11"/>
  <c r="P23" i="11"/>
  <c r="L23" i="11"/>
  <c r="F23" i="11"/>
  <c r="P22" i="11"/>
  <c r="L22" i="11"/>
  <c r="F22" i="11"/>
  <c r="P21" i="11"/>
  <c r="L21" i="11"/>
  <c r="F21" i="11"/>
  <c r="P20" i="11"/>
  <c r="L20" i="11"/>
  <c r="F20" i="11"/>
  <c r="P19" i="11"/>
  <c r="L19" i="11"/>
  <c r="F19" i="11"/>
  <c r="P18" i="11"/>
  <c r="L18" i="11"/>
  <c r="F18" i="11"/>
  <c r="P17" i="11"/>
  <c r="L17" i="11"/>
  <c r="F17" i="11"/>
  <c r="P16" i="11"/>
  <c r="L16" i="11"/>
  <c r="F16" i="11"/>
  <c r="P15" i="11"/>
  <c r="L15" i="11"/>
  <c r="F15" i="11"/>
  <c r="P14" i="11"/>
  <c r="L14" i="11"/>
  <c r="F14" i="11"/>
  <c r="P13" i="11"/>
  <c r="L13" i="11"/>
  <c r="F13" i="11"/>
  <c r="P12" i="11"/>
  <c r="L12" i="11"/>
  <c r="F12" i="11"/>
  <c r="P11" i="11"/>
  <c r="L11" i="11"/>
  <c r="F11" i="11"/>
  <c r="P10" i="11"/>
  <c r="L10" i="11"/>
  <c r="F10" i="11"/>
  <c r="P9" i="11"/>
  <c r="L9" i="11"/>
  <c r="F9" i="11"/>
  <c r="P8" i="11"/>
  <c r="L8" i="11"/>
  <c r="F8" i="11"/>
  <c r="P7" i="11"/>
  <c r="L7" i="11"/>
  <c r="F7" i="11"/>
  <c r="P6" i="11"/>
  <c r="L6" i="11"/>
  <c r="F6" i="11"/>
  <c r="P5" i="11"/>
  <c r="L5" i="11"/>
  <c r="F5" i="11"/>
  <c r="P4" i="11"/>
  <c r="L4" i="11"/>
  <c r="F4" i="11"/>
  <c r="P3" i="11"/>
  <c r="L3" i="11"/>
  <c r="F3" i="11"/>
  <c r="P2" i="11"/>
  <c r="L2" i="11"/>
  <c r="F2" i="11"/>
  <c r="M2280" i="24" l="1"/>
  <c r="M2280" i="23"/>
  <c r="N2372" i="21"/>
  <c r="U338" i="24" l="1"/>
  <c r="S338" i="24"/>
  <c r="O338" i="24"/>
  <c r="N338" i="24"/>
  <c r="M338" i="24"/>
  <c r="L338" i="24"/>
  <c r="I338" i="24"/>
  <c r="F338" i="24"/>
  <c r="U337" i="24"/>
  <c r="S337" i="24"/>
  <c r="O337" i="24"/>
  <c r="N337" i="24"/>
  <c r="M337" i="24"/>
  <c r="L337" i="24"/>
  <c r="I337" i="24"/>
  <c r="F337" i="24"/>
  <c r="U336" i="24"/>
  <c r="S336" i="24"/>
  <c r="O336" i="24"/>
  <c r="N336" i="24"/>
  <c r="M336" i="24"/>
  <c r="L336" i="24"/>
  <c r="I336" i="24"/>
  <c r="F336" i="24"/>
  <c r="U335" i="24"/>
  <c r="S335" i="24"/>
  <c r="O335" i="24"/>
  <c r="N335" i="24"/>
  <c r="M335" i="24"/>
  <c r="L335" i="24"/>
  <c r="I335" i="24"/>
  <c r="F335" i="24"/>
  <c r="U334" i="24"/>
  <c r="S334" i="24"/>
  <c r="O334" i="24"/>
  <c r="N334" i="24"/>
  <c r="M334" i="24"/>
  <c r="L334" i="24"/>
  <c r="I334" i="24"/>
  <c r="F334" i="24"/>
  <c r="U333" i="24"/>
  <c r="S333" i="24"/>
  <c r="O333" i="24"/>
  <c r="N333" i="24"/>
  <c r="M333" i="24"/>
  <c r="L333" i="24"/>
  <c r="I333" i="24"/>
  <c r="F333" i="24"/>
  <c r="U332" i="24"/>
  <c r="S332" i="24"/>
  <c r="O332" i="24"/>
  <c r="N332" i="24"/>
  <c r="M332" i="24"/>
  <c r="L332" i="24"/>
  <c r="I332" i="24"/>
  <c r="F332" i="24"/>
  <c r="U331" i="24"/>
  <c r="S331" i="24"/>
  <c r="O331" i="24"/>
  <c r="N331" i="24"/>
  <c r="M331" i="24"/>
  <c r="L331" i="24"/>
  <c r="I331" i="24"/>
  <c r="F331" i="24"/>
  <c r="U330" i="24"/>
  <c r="S330" i="24"/>
  <c r="O330" i="24"/>
  <c r="N330" i="24"/>
  <c r="M330" i="24"/>
  <c r="L330" i="24"/>
  <c r="I330" i="24"/>
  <c r="F330" i="24"/>
  <c r="U329" i="24"/>
  <c r="S329" i="24"/>
  <c r="O329" i="24"/>
  <c r="N329" i="24"/>
  <c r="M329" i="24"/>
  <c r="L329" i="24"/>
  <c r="I329" i="24"/>
  <c r="F329" i="24"/>
  <c r="U328" i="24"/>
  <c r="S328" i="24"/>
  <c r="O328" i="24"/>
  <c r="N328" i="24"/>
  <c r="M328" i="24"/>
  <c r="L328" i="24"/>
  <c r="I328" i="24"/>
  <c r="F328" i="24"/>
  <c r="U327" i="24"/>
  <c r="S327" i="24"/>
  <c r="O327" i="24"/>
  <c r="N327" i="24"/>
  <c r="M327" i="24"/>
  <c r="L327" i="24"/>
  <c r="I327" i="24"/>
  <c r="F327" i="24"/>
  <c r="U326" i="24"/>
  <c r="S326" i="24"/>
  <c r="O326" i="24"/>
  <c r="N326" i="24"/>
  <c r="M326" i="24"/>
  <c r="L326" i="24"/>
  <c r="I326" i="24"/>
  <c r="F326" i="24"/>
  <c r="U325" i="24"/>
  <c r="S325" i="24"/>
  <c r="O325" i="24"/>
  <c r="N325" i="24"/>
  <c r="M325" i="24"/>
  <c r="L325" i="24"/>
  <c r="I325" i="24"/>
  <c r="F325" i="24"/>
  <c r="U324" i="24"/>
  <c r="S324" i="24"/>
  <c r="O324" i="24"/>
  <c r="N324" i="24"/>
  <c r="M324" i="24"/>
  <c r="L324" i="24"/>
  <c r="I324" i="24"/>
  <c r="F324" i="24"/>
  <c r="U323" i="24"/>
  <c r="S323" i="24"/>
  <c r="O323" i="24"/>
  <c r="N323" i="24"/>
  <c r="M323" i="24"/>
  <c r="L323" i="24"/>
  <c r="I323" i="24"/>
  <c r="F323" i="24"/>
  <c r="U322" i="24"/>
  <c r="S322" i="24"/>
  <c r="O322" i="24"/>
  <c r="N322" i="24"/>
  <c r="M322" i="24"/>
  <c r="L322" i="24"/>
  <c r="I322" i="24"/>
  <c r="F322" i="24"/>
  <c r="U321" i="24"/>
  <c r="S321" i="24"/>
  <c r="O321" i="24"/>
  <c r="N321" i="24"/>
  <c r="M321" i="24"/>
  <c r="L321" i="24"/>
  <c r="I321" i="24"/>
  <c r="F321" i="24"/>
  <c r="U320" i="24"/>
  <c r="S320" i="24"/>
  <c r="O320" i="24"/>
  <c r="N320" i="24"/>
  <c r="M320" i="24"/>
  <c r="L320" i="24"/>
  <c r="I320" i="24"/>
  <c r="F320" i="24"/>
  <c r="U319" i="24"/>
  <c r="S319" i="24"/>
  <c r="O319" i="24"/>
  <c r="N319" i="24"/>
  <c r="M319" i="24"/>
  <c r="L319" i="24"/>
  <c r="I319" i="24"/>
  <c r="F319" i="24"/>
  <c r="U318" i="24"/>
  <c r="S318" i="24"/>
  <c r="O318" i="24"/>
  <c r="N318" i="24"/>
  <c r="M318" i="24"/>
  <c r="L318" i="24"/>
  <c r="I318" i="24"/>
  <c r="F318" i="24"/>
  <c r="U317" i="24"/>
  <c r="S317" i="24"/>
  <c r="O317" i="24"/>
  <c r="N317" i="24"/>
  <c r="M317" i="24"/>
  <c r="L317" i="24"/>
  <c r="I317" i="24"/>
  <c r="F317" i="24"/>
  <c r="U316" i="24"/>
  <c r="S316" i="24"/>
  <c r="O316" i="24"/>
  <c r="N316" i="24"/>
  <c r="M316" i="24"/>
  <c r="L316" i="24"/>
  <c r="I316" i="24"/>
  <c r="F316" i="24"/>
  <c r="U315" i="24"/>
  <c r="S315" i="24"/>
  <c r="O315" i="24"/>
  <c r="N315" i="24"/>
  <c r="M315" i="24"/>
  <c r="L315" i="24"/>
  <c r="I315" i="24"/>
  <c r="F315" i="24"/>
  <c r="U314" i="24"/>
  <c r="S314" i="24"/>
  <c r="O314" i="24"/>
  <c r="N314" i="24"/>
  <c r="M314" i="24"/>
  <c r="L314" i="24"/>
  <c r="I314" i="24"/>
  <c r="F314" i="24"/>
  <c r="U313" i="24"/>
  <c r="S313" i="24"/>
  <c r="O313" i="24"/>
  <c r="N313" i="24"/>
  <c r="M313" i="24"/>
  <c r="L313" i="24"/>
  <c r="I313" i="24"/>
  <c r="F313" i="24"/>
  <c r="U312" i="24"/>
  <c r="S312" i="24"/>
  <c r="O312" i="24"/>
  <c r="N312" i="24"/>
  <c r="M312" i="24"/>
  <c r="L312" i="24"/>
  <c r="I312" i="24"/>
  <c r="F312" i="24"/>
  <c r="U311" i="24"/>
  <c r="S311" i="24"/>
  <c r="O311" i="24"/>
  <c r="N311" i="24"/>
  <c r="M311" i="24"/>
  <c r="L311" i="24"/>
  <c r="I311" i="24"/>
  <c r="F311" i="24"/>
  <c r="U310" i="24"/>
  <c r="S310" i="24"/>
  <c r="O310" i="24"/>
  <c r="N310" i="24"/>
  <c r="M310" i="24"/>
  <c r="L310" i="24"/>
  <c r="I310" i="24"/>
  <c r="F310" i="24"/>
  <c r="U309" i="24"/>
  <c r="S309" i="24"/>
  <c r="O309" i="24"/>
  <c r="N309" i="24"/>
  <c r="M309" i="24"/>
  <c r="L309" i="24"/>
  <c r="I309" i="24"/>
  <c r="F309" i="24"/>
  <c r="U308" i="24"/>
  <c r="S308" i="24"/>
  <c r="O308" i="24"/>
  <c r="N308" i="24"/>
  <c r="M308" i="24"/>
  <c r="L308" i="24"/>
  <c r="I308" i="24"/>
  <c r="F308" i="24"/>
  <c r="U307" i="24"/>
  <c r="S307" i="24"/>
  <c r="O307" i="24"/>
  <c r="N307" i="24"/>
  <c r="M307" i="24"/>
  <c r="L307" i="24"/>
  <c r="I307" i="24"/>
  <c r="F307" i="24"/>
  <c r="U306" i="24"/>
  <c r="S306" i="24"/>
  <c r="O306" i="24"/>
  <c r="N306" i="24"/>
  <c r="M306" i="24"/>
  <c r="L306" i="24"/>
  <c r="I306" i="24"/>
  <c r="F306" i="24"/>
  <c r="U305" i="24"/>
  <c r="S305" i="24"/>
  <c r="O305" i="24"/>
  <c r="N305" i="24"/>
  <c r="M305" i="24"/>
  <c r="L305" i="24"/>
  <c r="I305" i="24"/>
  <c r="F305" i="24"/>
  <c r="U304" i="24"/>
  <c r="S304" i="24"/>
  <c r="O304" i="24"/>
  <c r="N304" i="24"/>
  <c r="M304" i="24"/>
  <c r="L304" i="24"/>
  <c r="I304" i="24"/>
  <c r="F304" i="24"/>
  <c r="U303" i="24"/>
  <c r="S303" i="24"/>
  <c r="O303" i="24"/>
  <c r="N303" i="24"/>
  <c r="M303" i="24"/>
  <c r="L303" i="24"/>
  <c r="I303" i="24"/>
  <c r="F303" i="24"/>
  <c r="U302" i="24"/>
  <c r="S302" i="24"/>
  <c r="O302" i="24"/>
  <c r="N302" i="24"/>
  <c r="M302" i="24"/>
  <c r="L302" i="24"/>
  <c r="I302" i="24"/>
  <c r="F302" i="24"/>
  <c r="U301" i="24"/>
  <c r="S301" i="24"/>
  <c r="O301" i="24"/>
  <c r="N301" i="24"/>
  <c r="M301" i="24"/>
  <c r="L301" i="24"/>
  <c r="I301" i="24"/>
  <c r="F301" i="24"/>
  <c r="U300" i="24"/>
  <c r="S300" i="24"/>
  <c r="O300" i="24"/>
  <c r="N300" i="24"/>
  <c r="M300" i="24"/>
  <c r="L300" i="24"/>
  <c r="I300" i="24"/>
  <c r="F300" i="24"/>
  <c r="U299" i="24"/>
  <c r="S299" i="24"/>
  <c r="O299" i="24"/>
  <c r="N299" i="24"/>
  <c r="M299" i="24"/>
  <c r="L299" i="24"/>
  <c r="I299" i="24"/>
  <c r="F299" i="24"/>
  <c r="U298" i="24"/>
  <c r="S298" i="24"/>
  <c r="O298" i="24"/>
  <c r="N298" i="24"/>
  <c r="M298" i="24"/>
  <c r="L298" i="24"/>
  <c r="I298" i="24"/>
  <c r="F298" i="24"/>
  <c r="U297" i="24"/>
  <c r="S297" i="24"/>
  <c r="O297" i="24"/>
  <c r="N297" i="24"/>
  <c r="M297" i="24"/>
  <c r="L297" i="24"/>
  <c r="I297" i="24"/>
  <c r="F297" i="24"/>
  <c r="U296" i="24"/>
  <c r="S296" i="24"/>
  <c r="O296" i="24"/>
  <c r="N296" i="24"/>
  <c r="M296" i="24"/>
  <c r="L296" i="24"/>
  <c r="I296" i="24"/>
  <c r="F296" i="24"/>
  <c r="U295" i="24"/>
  <c r="S295" i="24"/>
  <c r="O295" i="24"/>
  <c r="N295" i="24"/>
  <c r="M295" i="24"/>
  <c r="L295" i="24"/>
  <c r="I295" i="24"/>
  <c r="F295" i="24"/>
  <c r="U294" i="24"/>
  <c r="S294" i="24"/>
  <c r="O294" i="24"/>
  <c r="N294" i="24"/>
  <c r="M294" i="24"/>
  <c r="L294" i="24"/>
  <c r="I294" i="24"/>
  <c r="F294" i="24"/>
  <c r="U293" i="24"/>
  <c r="S293" i="24"/>
  <c r="O293" i="24"/>
  <c r="N293" i="24"/>
  <c r="M293" i="24"/>
  <c r="L293" i="24"/>
  <c r="I293" i="24"/>
  <c r="F293" i="24"/>
  <c r="U292" i="24"/>
  <c r="S292" i="24"/>
  <c r="O292" i="24"/>
  <c r="N292" i="24"/>
  <c r="M292" i="24"/>
  <c r="L292" i="24"/>
  <c r="I292" i="24"/>
  <c r="F292" i="24"/>
  <c r="U291" i="24"/>
  <c r="S291" i="24"/>
  <c r="O291" i="24"/>
  <c r="N291" i="24"/>
  <c r="M291" i="24"/>
  <c r="L291" i="24"/>
  <c r="I291" i="24"/>
  <c r="F291" i="24"/>
  <c r="U290" i="24"/>
  <c r="S290" i="24"/>
  <c r="O290" i="24"/>
  <c r="N290" i="24"/>
  <c r="M290" i="24"/>
  <c r="L290" i="24"/>
  <c r="I290" i="24"/>
  <c r="F290" i="24"/>
  <c r="U289" i="24"/>
  <c r="S289" i="24"/>
  <c r="O289" i="24"/>
  <c r="N289" i="24"/>
  <c r="M289" i="24"/>
  <c r="L289" i="24"/>
  <c r="I289" i="24"/>
  <c r="F289" i="24"/>
  <c r="U288" i="24"/>
  <c r="S288" i="24"/>
  <c r="O288" i="24"/>
  <c r="N288" i="24"/>
  <c r="M288" i="24"/>
  <c r="L288" i="24"/>
  <c r="I288" i="24"/>
  <c r="F288" i="24"/>
  <c r="U287" i="24"/>
  <c r="S287" i="24"/>
  <c r="O287" i="24"/>
  <c r="N287" i="24"/>
  <c r="M287" i="24"/>
  <c r="L287" i="24"/>
  <c r="I287" i="24"/>
  <c r="F287" i="24"/>
  <c r="U286" i="24"/>
  <c r="S286" i="24"/>
  <c r="O286" i="24"/>
  <c r="N286" i="24"/>
  <c r="M286" i="24"/>
  <c r="L286" i="24"/>
  <c r="I286" i="24"/>
  <c r="F286" i="24"/>
  <c r="U285" i="24"/>
  <c r="S285" i="24"/>
  <c r="O285" i="24"/>
  <c r="N285" i="24"/>
  <c r="M285" i="24"/>
  <c r="L285" i="24"/>
  <c r="I285" i="24"/>
  <c r="F285" i="24"/>
  <c r="U284" i="24"/>
  <c r="S284" i="24"/>
  <c r="O284" i="24"/>
  <c r="N284" i="24"/>
  <c r="M284" i="24"/>
  <c r="L284" i="24"/>
  <c r="I284" i="24"/>
  <c r="F284" i="24"/>
  <c r="U283" i="24"/>
  <c r="S283" i="24"/>
  <c r="O283" i="24"/>
  <c r="N283" i="24"/>
  <c r="M283" i="24"/>
  <c r="L283" i="24"/>
  <c r="I283" i="24"/>
  <c r="F283" i="24"/>
  <c r="U282" i="24"/>
  <c r="S282" i="24"/>
  <c r="O282" i="24"/>
  <c r="N282" i="24"/>
  <c r="M282" i="24"/>
  <c r="L282" i="24"/>
  <c r="I282" i="24"/>
  <c r="F282" i="24"/>
  <c r="U281" i="24"/>
  <c r="S281" i="24"/>
  <c r="O281" i="24"/>
  <c r="N281" i="24"/>
  <c r="M281" i="24"/>
  <c r="L281" i="24"/>
  <c r="I281" i="24"/>
  <c r="F281" i="24"/>
  <c r="U280" i="24"/>
  <c r="S280" i="24"/>
  <c r="O280" i="24"/>
  <c r="N280" i="24"/>
  <c r="M280" i="24"/>
  <c r="L280" i="24"/>
  <c r="I280" i="24"/>
  <c r="F280" i="24"/>
  <c r="U279" i="24"/>
  <c r="S279" i="24"/>
  <c r="O279" i="24"/>
  <c r="N279" i="24"/>
  <c r="M279" i="24"/>
  <c r="L279" i="24"/>
  <c r="I279" i="24"/>
  <c r="F279" i="24"/>
  <c r="U278" i="24"/>
  <c r="S278" i="24"/>
  <c r="O278" i="24"/>
  <c r="N278" i="24"/>
  <c r="M278" i="24"/>
  <c r="L278" i="24"/>
  <c r="I278" i="24"/>
  <c r="F278" i="24"/>
  <c r="U277" i="24"/>
  <c r="S277" i="24"/>
  <c r="O277" i="24"/>
  <c r="N277" i="24"/>
  <c r="M277" i="24"/>
  <c r="L277" i="24"/>
  <c r="I277" i="24"/>
  <c r="F277" i="24"/>
  <c r="U276" i="24"/>
  <c r="S276" i="24"/>
  <c r="O276" i="24"/>
  <c r="N276" i="24"/>
  <c r="M276" i="24"/>
  <c r="L276" i="24"/>
  <c r="I276" i="24"/>
  <c r="F276" i="24"/>
  <c r="U275" i="24"/>
  <c r="S275" i="24"/>
  <c r="O275" i="24"/>
  <c r="N275" i="24"/>
  <c r="M275" i="24"/>
  <c r="L275" i="24"/>
  <c r="I275" i="24"/>
  <c r="F275" i="24"/>
  <c r="U274" i="24"/>
  <c r="S274" i="24"/>
  <c r="O274" i="24"/>
  <c r="N274" i="24"/>
  <c r="M274" i="24"/>
  <c r="L274" i="24"/>
  <c r="I274" i="24"/>
  <c r="F274" i="24"/>
  <c r="U273" i="24"/>
  <c r="S273" i="24"/>
  <c r="O273" i="24"/>
  <c r="N273" i="24"/>
  <c r="M273" i="24"/>
  <c r="L273" i="24"/>
  <c r="I273" i="24"/>
  <c r="F273" i="24"/>
  <c r="U272" i="24"/>
  <c r="S272" i="24"/>
  <c r="O272" i="24"/>
  <c r="N272" i="24"/>
  <c r="M272" i="24"/>
  <c r="L272" i="24"/>
  <c r="I272" i="24"/>
  <c r="F272" i="24"/>
  <c r="U271" i="24"/>
  <c r="S271" i="24"/>
  <c r="O271" i="24"/>
  <c r="N271" i="24"/>
  <c r="M271" i="24"/>
  <c r="L271" i="24"/>
  <c r="I271" i="24"/>
  <c r="F271" i="24"/>
  <c r="U270" i="24"/>
  <c r="S270" i="24"/>
  <c r="O270" i="24"/>
  <c r="N270" i="24"/>
  <c r="M270" i="24"/>
  <c r="L270" i="24"/>
  <c r="I270" i="24"/>
  <c r="F270" i="24"/>
  <c r="U269" i="24"/>
  <c r="S269" i="24"/>
  <c r="O269" i="24"/>
  <c r="N269" i="24"/>
  <c r="M269" i="24"/>
  <c r="L269" i="24"/>
  <c r="I269" i="24"/>
  <c r="F269" i="24"/>
  <c r="U268" i="24"/>
  <c r="S268" i="24"/>
  <c r="O268" i="24"/>
  <c r="N268" i="24"/>
  <c r="M268" i="24"/>
  <c r="L268" i="24"/>
  <c r="I268" i="24"/>
  <c r="F268" i="24"/>
  <c r="U267" i="24"/>
  <c r="S267" i="24"/>
  <c r="O267" i="24"/>
  <c r="N267" i="24"/>
  <c r="M267" i="24"/>
  <c r="L267" i="24"/>
  <c r="I267" i="24"/>
  <c r="F267" i="24"/>
  <c r="U266" i="24"/>
  <c r="S266" i="24"/>
  <c r="O266" i="24"/>
  <c r="N266" i="24"/>
  <c r="M266" i="24"/>
  <c r="L266" i="24"/>
  <c r="I266" i="24"/>
  <c r="F266" i="24"/>
  <c r="U265" i="24"/>
  <c r="S265" i="24"/>
  <c r="O265" i="24"/>
  <c r="N265" i="24"/>
  <c r="M265" i="24"/>
  <c r="L265" i="24"/>
  <c r="I265" i="24"/>
  <c r="F265" i="24"/>
  <c r="U264" i="24"/>
  <c r="S264" i="24"/>
  <c r="O264" i="24"/>
  <c r="N264" i="24"/>
  <c r="M264" i="24"/>
  <c r="L264" i="24"/>
  <c r="I264" i="24"/>
  <c r="F264" i="24"/>
  <c r="U263" i="24"/>
  <c r="S263" i="24"/>
  <c r="O263" i="24"/>
  <c r="N263" i="24"/>
  <c r="M263" i="24"/>
  <c r="L263" i="24"/>
  <c r="I263" i="24"/>
  <c r="F263" i="24"/>
  <c r="U262" i="24"/>
  <c r="S262" i="24"/>
  <c r="O262" i="24"/>
  <c r="N262" i="24"/>
  <c r="M262" i="24"/>
  <c r="L262" i="24"/>
  <c r="I262" i="24"/>
  <c r="F262" i="24"/>
  <c r="U261" i="24"/>
  <c r="S261" i="24"/>
  <c r="O261" i="24"/>
  <c r="N261" i="24"/>
  <c r="M261" i="24"/>
  <c r="L261" i="24"/>
  <c r="I261" i="24"/>
  <c r="F261" i="24"/>
  <c r="U260" i="24"/>
  <c r="S260" i="24"/>
  <c r="O260" i="24"/>
  <c r="N260" i="24"/>
  <c r="M260" i="24"/>
  <c r="L260" i="24"/>
  <c r="I260" i="24"/>
  <c r="F260" i="24"/>
  <c r="U259" i="24"/>
  <c r="S259" i="24"/>
  <c r="O259" i="24"/>
  <c r="N259" i="24"/>
  <c r="M259" i="24"/>
  <c r="L259" i="24"/>
  <c r="I259" i="24"/>
  <c r="F259" i="24"/>
  <c r="U258" i="24"/>
  <c r="S258" i="24"/>
  <c r="O258" i="24"/>
  <c r="N258" i="24"/>
  <c r="M258" i="24"/>
  <c r="L258" i="24"/>
  <c r="I258" i="24"/>
  <c r="F258" i="24"/>
  <c r="U257" i="24"/>
  <c r="S257" i="24"/>
  <c r="O257" i="24"/>
  <c r="N257" i="24"/>
  <c r="M257" i="24"/>
  <c r="L257" i="24"/>
  <c r="I257" i="24"/>
  <c r="F257" i="24"/>
  <c r="U256" i="24"/>
  <c r="S256" i="24"/>
  <c r="O256" i="24"/>
  <c r="N256" i="24"/>
  <c r="M256" i="24"/>
  <c r="L256" i="24"/>
  <c r="I256" i="24"/>
  <c r="F256" i="24"/>
  <c r="U255" i="24"/>
  <c r="S255" i="24"/>
  <c r="O255" i="24"/>
  <c r="N255" i="24"/>
  <c r="M255" i="24"/>
  <c r="L255" i="24"/>
  <c r="I255" i="24"/>
  <c r="F255" i="24"/>
  <c r="U254" i="24"/>
  <c r="S254" i="24"/>
  <c r="O254" i="24"/>
  <c r="N254" i="24"/>
  <c r="M254" i="24"/>
  <c r="L254" i="24"/>
  <c r="I254" i="24"/>
  <c r="F254" i="24"/>
  <c r="U253" i="24"/>
  <c r="S253" i="24"/>
  <c r="O253" i="24"/>
  <c r="N253" i="24"/>
  <c r="M253" i="24"/>
  <c r="L253" i="24"/>
  <c r="I253" i="24"/>
  <c r="F253" i="24"/>
  <c r="U252" i="24"/>
  <c r="S252" i="24"/>
  <c r="O252" i="24"/>
  <c r="N252" i="24"/>
  <c r="M252" i="24"/>
  <c r="L252" i="24"/>
  <c r="I252" i="24"/>
  <c r="F252" i="24"/>
  <c r="U251" i="24"/>
  <c r="S251" i="24"/>
  <c r="O251" i="24"/>
  <c r="N251" i="24"/>
  <c r="M251" i="24"/>
  <c r="L251" i="24"/>
  <c r="I251" i="24"/>
  <c r="F251" i="24"/>
  <c r="U250" i="24"/>
  <c r="S250" i="24"/>
  <c r="O250" i="24"/>
  <c r="N250" i="24"/>
  <c r="M250" i="24"/>
  <c r="L250" i="24"/>
  <c r="I250" i="24"/>
  <c r="F250" i="24"/>
  <c r="U249" i="24"/>
  <c r="S249" i="24"/>
  <c r="O249" i="24"/>
  <c r="N249" i="24"/>
  <c r="M249" i="24"/>
  <c r="L249" i="24"/>
  <c r="I249" i="24"/>
  <c r="F249" i="24"/>
  <c r="U248" i="24"/>
  <c r="S248" i="24"/>
  <c r="O248" i="24"/>
  <c r="N248" i="24"/>
  <c r="M248" i="24"/>
  <c r="L248" i="24"/>
  <c r="I248" i="24"/>
  <c r="F248" i="24"/>
  <c r="U247" i="24"/>
  <c r="S247" i="24"/>
  <c r="O247" i="24"/>
  <c r="N247" i="24"/>
  <c r="M247" i="24"/>
  <c r="L247" i="24"/>
  <c r="I247" i="24"/>
  <c r="F247" i="24"/>
  <c r="U246" i="24"/>
  <c r="S246" i="24"/>
  <c r="O246" i="24"/>
  <c r="N246" i="24"/>
  <c r="M246" i="24"/>
  <c r="L246" i="24"/>
  <c r="I246" i="24"/>
  <c r="F246" i="24"/>
  <c r="U245" i="24"/>
  <c r="S245" i="24"/>
  <c r="O245" i="24"/>
  <c r="N245" i="24"/>
  <c r="M245" i="24"/>
  <c r="L245" i="24"/>
  <c r="I245" i="24"/>
  <c r="F245" i="24"/>
  <c r="U244" i="24"/>
  <c r="S244" i="24"/>
  <c r="O244" i="24"/>
  <c r="N244" i="24"/>
  <c r="M244" i="24"/>
  <c r="L244" i="24"/>
  <c r="I244" i="24"/>
  <c r="F244" i="24"/>
  <c r="U243" i="24"/>
  <c r="S243" i="24"/>
  <c r="O243" i="24"/>
  <c r="N243" i="24"/>
  <c r="M243" i="24"/>
  <c r="L243" i="24"/>
  <c r="I243" i="24"/>
  <c r="F243" i="24"/>
  <c r="U242" i="24"/>
  <c r="S242" i="24"/>
  <c r="O242" i="24"/>
  <c r="N242" i="24"/>
  <c r="M242" i="24"/>
  <c r="L242" i="24"/>
  <c r="I242" i="24"/>
  <c r="F242" i="24"/>
  <c r="U241" i="24"/>
  <c r="S241" i="24"/>
  <c r="O241" i="24"/>
  <c r="N241" i="24"/>
  <c r="M241" i="24"/>
  <c r="L241" i="24"/>
  <c r="I241" i="24"/>
  <c r="F241" i="24"/>
  <c r="U240" i="24"/>
  <c r="S240" i="24"/>
  <c r="O240" i="24"/>
  <c r="N240" i="24"/>
  <c r="M240" i="24"/>
  <c r="L240" i="24"/>
  <c r="I240" i="24"/>
  <c r="F240" i="24"/>
  <c r="U239" i="24"/>
  <c r="S239" i="24"/>
  <c r="O239" i="24"/>
  <c r="N239" i="24"/>
  <c r="M239" i="24"/>
  <c r="L239" i="24"/>
  <c r="I239" i="24"/>
  <c r="F239" i="24"/>
  <c r="U238" i="24"/>
  <c r="S238" i="24"/>
  <c r="O238" i="24"/>
  <c r="N238" i="24"/>
  <c r="M238" i="24"/>
  <c r="L238" i="24"/>
  <c r="I238" i="24"/>
  <c r="F238" i="24"/>
  <c r="U237" i="24"/>
  <c r="S237" i="24"/>
  <c r="O237" i="24"/>
  <c r="N237" i="24"/>
  <c r="M237" i="24"/>
  <c r="L237" i="24"/>
  <c r="I237" i="24"/>
  <c r="F237" i="24"/>
  <c r="U236" i="24"/>
  <c r="S236" i="24"/>
  <c r="O236" i="24"/>
  <c r="N236" i="24"/>
  <c r="M236" i="24"/>
  <c r="L236" i="24"/>
  <c r="I236" i="24"/>
  <c r="F236" i="24"/>
  <c r="U235" i="24"/>
  <c r="S235" i="24"/>
  <c r="O235" i="24"/>
  <c r="N235" i="24"/>
  <c r="M235" i="24"/>
  <c r="L235" i="24"/>
  <c r="I235" i="24"/>
  <c r="F235" i="24"/>
  <c r="U234" i="24"/>
  <c r="S234" i="24"/>
  <c r="O234" i="24"/>
  <c r="N234" i="24"/>
  <c r="M234" i="24"/>
  <c r="L234" i="24"/>
  <c r="I234" i="24"/>
  <c r="F234" i="24"/>
  <c r="U233" i="24"/>
  <c r="S233" i="24"/>
  <c r="O233" i="24"/>
  <c r="N233" i="24"/>
  <c r="M233" i="24"/>
  <c r="L233" i="24"/>
  <c r="I233" i="24"/>
  <c r="F233" i="24"/>
  <c r="U232" i="24"/>
  <c r="S232" i="24"/>
  <c r="O232" i="24"/>
  <c r="N232" i="24"/>
  <c r="M232" i="24"/>
  <c r="L232" i="24"/>
  <c r="I232" i="24"/>
  <c r="F232" i="24"/>
  <c r="U231" i="24"/>
  <c r="S231" i="24"/>
  <c r="O231" i="24"/>
  <c r="N231" i="24"/>
  <c r="M231" i="24"/>
  <c r="L231" i="24"/>
  <c r="I231" i="24"/>
  <c r="F231" i="24"/>
  <c r="U230" i="24"/>
  <c r="S230" i="24"/>
  <c r="O230" i="24"/>
  <c r="N230" i="24"/>
  <c r="M230" i="24"/>
  <c r="L230" i="24"/>
  <c r="I230" i="24"/>
  <c r="F230" i="24"/>
  <c r="U229" i="24"/>
  <c r="S229" i="24"/>
  <c r="O229" i="24"/>
  <c r="N229" i="24"/>
  <c r="M229" i="24"/>
  <c r="L229" i="24"/>
  <c r="I229" i="24"/>
  <c r="F229" i="24"/>
  <c r="U228" i="24"/>
  <c r="S228" i="24"/>
  <c r="O228" i="24"/>
  <c r="N228" i="24"/>
  <c r="M228" i="24"/>
  <c r="L228" i="24"/>
  <c r="I228" i="24"/>
  <c r="F228" i="24"/>
  <c r="U227" i="24"/>
  <c r="S227" i="24"/>
  <c r="O227" i="24"/>
  <c r="N227" i="24"/>
  <c r="M227" i="24"/>
  <c r="L227" i="24"/>
  <c r="I227" i="24"/>
  <c r="F227" i="24"/>
  <c r="U226" i="24"/>
  <c r="S226" i="24"/>
  <c r="O226" i="24"/>
  <c r="N226" i="24"/>
  <c r="M226" i="24"/>
  <c r="L226" i="24"/>
  <c r="I226" i="24"/>
  <c r="F226" i="24"/>
  <c r="U225" i="24"/>
  <c r="S225" i="24"/>
  <c r="O225" i="24"/>
  <c r="N225" i="24"/>
  <c r="M225" i="24"/>
  <c r="L225" i="24"/>
  <c r="I225" i="24"/>
  <c r="F225" i="24"/>
  <c r="U224" i="24"/>
  <c r="S224" i="24"/>
  <c r="O224" i="24"/>
  <c r="N224" i="24"/>
  <c r="M224" i="24"/>
  <c r="L224" i="24"/>
  <c r="I224" i="24"/>
  <c r="F224" i="24"/>
  <c r="U223" i="24"/>
  <c r="S223" i="24"/>
  <c r="O223" i="24"/>
  <c r="N223" i="24"/>
  <c r="M223" i="24"/>
  <c r="L223" i="24"/>
  <c r="I223" i="24"/>
  <c r="F223" i="24"/>
  <c r="U222" i="24"/>
  <c r="S222" i="24"/>
  <c r="O222" i="24"/>
  <c r="N222" i="24"/>
  <c r="M222" i="24"/>
  <c r="L222" i="24"/>
  <c r="I222" i="24"/>
  <c r="F222" i="24"/>
  <c r="U221" i="24"/>
  <c r="S221" i="24"/>
  <c r="O221" i="24"/>
  <c r="N221" i="24"/>
  <c r="M221" i="24"/>
  <c r="L221" i="24"/>
  <c r="I221" i="24"/>
  <c r="F221" i="24"/>
  <c r="U220" i="24"/>
  <c r="S220" i="24"/>
  <c r="O220" i="24"/>
  <c r="N220" i="24"/>
  <c r="M220" i="24"/>
  <c r="L220" i="24"/>
  <c r="I220" i="24"/>
  <c r="F220" i="24"/>
  <c r="U219" i="24"/>
  <c r="S219" i="24"/>
  <c r="O219" i="24"/>
  <c r="N219" i="24"/>
  <c r="M219" i="24"/>
  <c r="L219" i="24"/>
  <c r="I219" i="24"/>
  <c r="F219" i="24"/>
  <c r="U218" i="24"/>
  <c r="S218" i="24"/>
  <c r="O218" i="24"/>
  <c r="N218" i="24"/>
  <c r="M218" i="24"/>
  <c r="L218" i="24"/>
  <c r="I218" i="24"/>
  <c r="F218" i="24"/>
  <c r="U217" i="24"/>
  <c r="S217" i="24"/>
  <c r="O217" i="24"/>
  <c r="N217" i="24"/>
  <c r="M217" i="24"/>
  <c r="L217" i="24"/>
  <c r="I217" i="24"/>
  <c r="F217" i="24"/>
  <c r="U216" i="24"/>
  <c r="S216" i="24"/>
  <c r="O216" i="24"/>
  <c r="N216" i="24"/>
  <c r="M216" i="24"/>
  <c r="L216" i="24"/>
  <c r="I216" i="24"/>
  <c r="F216" i="24"/>
  <c r="U215" i="24"/>
  <c r="S215" i="24"/>
  <c r="O215" i="24"/>
  <c r="N215" i="24"/>
  <c r="M215" i="24"/>
  <c r="L215" i="24"/>
  <c r="I215" i="24"/>
  <c r="F215" i="24"/>
  <c r="U214" i="24"/>
  <c r="S214" i="24"/>
  <c r="O214" i="24"/>
  <c r="N214" i="24"/>
  <c r="M214" i="24"/>
  <c r="L214" i="24"/>
  <c r="I214" i="24"/>
  <c r="F214" i="24"/>
  <c r="U213" i="24"/>
  <c r="S213" i="24"/>
  <c r="O213" i="24"/>
  <c r="N213" i="24"/>
  <c r="M213" i="24"/>
  <c r="L213" i="24"/>
  <c r="I213" i="24"/>
  <c r="F213" i="24"/>
  <c r="U212" i="24"/>
  <c r="S212" i="24"/>
  <c r="O212" i="24"/>
  <c r="N212" i="24"/>
  <c r="M212" i="24"/>
  <c r="L212" i="24"/>
  <c r="I212" i="24"/>
  <c r="F212" i="24"/>
  <c r="U211" i="24"/>
  <c r="S211" i="24"/>
  <c r="O211" i="24"/>
  <c r="N211" i="24"/>
  <c r="M211" i="24"/>
  <c r="L211" i="24"/>
  <c r="I211" i="24"/>
  <c r="F211" i="24"/>
  <c r="U210" i="24"/>
  <c r="S210" i="24"/>
  <c r="O210" i="24"/>
  <c r="N210" i="24"/>
  <c r="M210" i="24"/>
  <c r="L210" i="24"/>
  <c r="I210" i="24"/>
  <c r="F210" i="24"/>
  <c r="U209" i="24"/>
  <c r="S209" i="24"/>
  <c r="O209" i="24"/>
  <c r="N209" i="24"/>
  <c r="M209" i="24"/>
  <c r="L209" i="24"/>
  <c r="I209" i="24"/>
  <c r="F209" i="24"/>
  <c r="U208" i="24"/>
  <c r="S208" i="24"/>
  <c r="O208" i="24"/>
  <c r="N208" i="24"/>
  <c r="M208" i="24"/>
  <c r="L208" i="24"/>
  <c r="I208" i="24"/>
  <c r="F208" i="24"/>
  <c r="U207" i="24"/>
  <c r="S207" i="24"/>
  <c r="O207" i="24"/>
  <c r="N207" i="24"/>
  <c r="M207" i="24"/>
  <c r="L207" i="24"/>
  <c r="I207" i="24"/>
  <c r="F207" i="24"/>
  <c r="U206" i="24"/>
  <c r="S206" i="24"/>
  <c r="O206" i="24"/>
  <c r="N206" i="24"/>
  <c r="M206" i="24"/>
  <c r="L206" i="24"/>
  <c r="I206" i="24"/>
  <c r="F206" i="24"/>
  <c r="U205" i="24"/>
  <c r="S205" i="24"/>
  <c r="O205" i="24"/>
  <c r="N205" i="24"/>
  <c r="M205" i="24"/>
  <c r="L205" i="24"/>
  <c r="I205" i="24"/>
  <c r="F205" i="24"/>
  <c r="U204" i="24"/>
  <c r="S204" i="24"/>
  <c r="O204" i="24"/>
  <c r="N204" i="24"/>
  <c r="M204" i="24"/>
  <c r="L204" i="24"/>
  <c r="I204" i="24"/>
  <c r="F204" i="24"/>
  <c r="U203" i="24"/>
  <c r="S203" i="24"/>
  <c r="O203" i="24"/>
  <c r="N203" i="24"/>
  <c r="M203" i="24"/>
  <c r="L203" i="24"/>
  <c r="I203" i="24"/>
  <c r="F203" i="24"/>
  <c r="U202" i="24"/>
  <c r="S202" i="24"/>
  <c r="O202" i="24"/>
  <c r="N202" i="24"/>
  <c r="M202" i="24"/>
  <c r="L202" i="24"/>
  <c r="I202" i="24"/>
  <c r="F202" i="24"/>
  <c r="U201" i="24"/>
  <c r="S201" i="24"/>
  <c r="O201" i="24"/>
  <c r="N201" i="24"/>
  <c r="M201" i="24"/>
  <c r="L201" i="24"/>
  <c r="I201" i="24"/>
  <c r="F201" i="24"/>
  <c r="U200" i="24"/>
  <c r="S200" i="24"/>
  <c r="O200" i="24"/>
  <c r="N200" i="24"/>
  <c r="M200" i="24"/>
  <c r="L200" i="24"/>
  <c r="I200" i="24"/>
  <c r="F200" i="24"/>
  <c r="U199" i="24"/>
  <c r="S199" i="24"/>
  <c r="O199" i="24"/>
  <c r="N199" i="24"/>
  <c r="M199" i="24"/>
  <c r="L199" i="24"/>
  <c r="I199" i="24"/>
  <c r="F199" i="24"/>
  <c r="U198" i="24"/>
  <c r="S198" i="24"/>
  <c r="O198" i="24"/>
  <c r="N198" i="24"/>
  <c r="M198" i="24"/>
  <c r="L198" i="24"/>
  <c r="I198" i="24"/>
  <c r="F198" i="24"/>
  <c r="U197" i="24"/>
  <c r="S197" i="24"/>
  <c r="O197" i="24"/>
  <c r="N197" i="24"/>
  <c r="M197" i="24"/>
  <c r="L197" i="24"/>
  <c r="I197" i="24"/>
  <c r="F197" i="24"/>
  <c r="U196" i="24"/>
  <c r="S196" i="24"/>
  <c r="O196" i="24"/>
  <c r="N196" i="24"/>
  <c r="M196" i="24"/>
  <c r="L196" i="24"/>
  <c r="I196" i="24"/>
  <c r="F196" i="24"/>
  <c r="U195" i="24"/>
  <c r="S195" i="24"/>
  <c r="O195" i="24"/>
  <c r="N195" i="24"/>
  <c r="M195" i="24"/>
  <c r="L195" i="24"/>
  <c r="I195" i="24"/>
  <c r="F195" i="24"/>
  <c r="U194" i="24"/>
  <c r="S194" i="24"/>
  <c r="O194" i="24"/>
  <c r="N194" i="24"/>
  <c r="M194" i="24"/>
  <c r="L194" i="24"/>
  <c r="I194" i="24"/>
  <c r="F194" i="24"/>
  <c r="U193" i="24"/>
  <c r="S193" i="24"/>
  <c r="O193" i="24"/>
  <c r="N193" i="24"/>
  <c r="M193" i="24"/>
  <c r="L193" i="24"/>
  <c r="I193" i="24"/>
  <c r="F193" i="24"/>
  <c r="U192" i="24"/>
  <c r="S192" i="24"/>
  <c r="O192" i="24"/>
  <c r="N192" i="24"/>
  <c r="M192" i="24"/>
  <c r="L192" i="24"/>
  <c r="I192" i="24"/>
  <c r="F192" i="24"/>
  <c r="U191" i="24"/>
  <c r="S191" i="24"/>
  <c r="O191" i="24"/>
  <c r="N191" i="24"/>
  <c r="M191" i="24"/>
  <c r="L191" i="24"/>
  <c r="I191" i="24"/>
  <c r="F191" i="24"/>
  <c r="U190" i="24"/>
  <c r="S190" i="24"/>
  <c r="O190" i="24"/>
  <c r="N190" i="24"/>
  <c r="M190" i="24"/>
  <c r="L190" i="24"/>
  <c r="I190" i="24"/>
  <c r="F190" i="24"/>
  <c r="U189" i="24"/>
  <c r="S189" i="24"/>
  <c r="O189" i="24"/>
  <c r="N189" i="24"/>
  <c r="M189" i="24"/>
  <c r="L189" i="24"/>
  <c r="I189" i="24"/>
  <c r="F189" i="24"/>
  <c r="U188" i="24"/>
  <c r="S188" i="24"/>
  <c r="O188" i="24"/>
  <c r="N188" i="24"/>
  <c r="M188" i="24"/>
  <c r="L188" i="24"/>
  <c r="I188" i="24"/>
  <c r="F188" i="24"/>
  <c r="U187" i="24"/>
  <c r="S187" i="24"/>
  <c r="O187" i="24"/>
  <c r="N187" i="24"/>
  <c r="M187" i="24"/>
  <c r="L187" i="24"/>
  <c r="I187" i="24"/>
  <c r="F187" i="24"/>
  <c r="U186" i="24"/>
  <c r="S186" i="24"/>
  <c r="O186" i="24"/>
  <c r="N186" i="24"/>
  <c r="M186" i="24"/>
  <c r="L186" i="24"/>
  <c r="I186" i="24"/>
  <c r="F186" i="24"/>
  <c r="U185" i="24"/>
  <c r="S185" i="24"/>
  <c r="O185" i="24"/>
  <c r="N185" i="24"/>
  <c r="M185" i="24"/>
  <c r="L185" i="24"/>
  <c r="I185" i="24"/>
  <c r="F185" i="24"/>
  <c r="U184" i="24"/>
  <c r="S184" i="24"/>
  <c r="O184" i="24"/>
  <c r="N184" i="24"/>
  <c r="M184" i="24"/>
  <c r="L184" i="24"/>
  <c r="I184" i="24"/>
  <c r="F184" i="24"/>
  <c r="U183" i="24"/>
  <c r="S183" i="24"/>
  <c r="O183" i="24"/>
  <c r="N183" i="24"/>
  <c r="M183" i="24"/>
  <c r="L183" i="24"/>
  <c r="I183" i="24"/>
  <c r="F183" i="24"/>
  <c r="U182" i="24"/>
  <c r="S182" i="24"/>
  <c r="O182" i="24"/>
  <c r="N182" i="24"/>
  <c r="M182" i="24"/>
  <c r="L182" i="24"/>
  <c r="I182" i="24"/>
  <c r="F182" i="24"/>
  <c r="U181" i="24"/>
  <c r="S181" i="24"/>
  <c r="O181" i="24"/>
  <c r="N181" i="24"/>
  <c r="M181" i="24"/>
  <c r="L181" i="24"/>
  <c r="I181" i="24"/>
  <c r="F181" i="24"/>
  <c r="U180" i="24"/>
  <c r="S180" i="24"/>
  <c r="O180" i="24"/>
  <c r="N180" i="24"/>
  <c r="M180" i="24"/>
  <c r="L180" i="24"/>
  <c r="I180" i="24"/>
  <c r="F180" i="24"/>
  <c r="U179" i="24"/>
  <c r="S179" i="24"/>
  <c r="O179" i="24"/>
  <c r="N179" i="24"/>
  <c r="M179" i="24"/>
  <c r="L179" i="24"/>
  <c r="I179" i="24"/>
  <c r="F179" i="24"/>
  <c r="U178" i="24"/>
  <c r="S178" i="24"/>
  <c r="O178" i="24"/>
  <c r="N178" i="24"/>
  <c r="M178" i="24"/>
  <c r="L178" i="24"/>
  <c r="I178" i="24"/>
  <c r="F178" i="24"/>
  <c r="U177" i="24"/>
  <c r="S177" i="24"/>
  <c r="O177" i="24"/>
  <c r="N177" i="24"/>
  <c r="M177" i="24"/>
  <c r="L177" i="24"/>
  <c r="I177" i="24"/>
  <c r="F177" i="24"/>
  <c r="U176" i="24"/>
  <c r="S176" i="24"/>
  <c r="O176" i="24"/>
  <c r="N176" i="24"/>
  <c r="M176" i="24"/>
  <c r="L176" i="24"/>
  <c r="I176" i="24"/>
  <c r="F176" i="24"/>
  <c r="U175" i="24"/>
  <c r="S175" i="24"/>
  <c r="O175" i="24"/>
  <c r="N175" i="24"/>
  <c r="M175" i="24"/>
  <c r="L175" i="24"/>
  <c r="I175" i="24"/>
  <c r="F175" i="24"/>
  <c r="U174" i="24"/>
  <c r="S174" i="24"/>
  <c r="O174" i="24"/>
  <c r="N174" i="24"/>
  <c r="M174" i="24"/>
  <c r="L174" i="24"/>
  <c r="I174" i="24"/>
  <c r="F174" i="24"/>
  <c r="U173" i="24"/>
  <c r="S173" i="24"/>
  <c r="O173" i="24"/>
  <c r="N173" i="24"/>
  <c r="M173" i="24"/>
  <c r="L173" i="24"/>
  <c r="I173" i="24"/>
  <c r="F173" i="24"/>
  <c r="U172" i="24"/>
  <c r="S172" i="24"/>
  <c r="O172" i="24"/>
  <c r="N172" i="24"/>
  <c r="M172" i="24"/>
  <c r="L172" i="24"/>
  <c r="I172" i="24"/>
  <c r="F172" i="24"/>
  <c r="U171" i="24"/>
  <c r="S171" i="24"/>
  <c r="O171" i="24"/>
  <c r="N171" i="24"/>
  <c r="M171" i="24"/>
  <c r="L171" i="24"/>
  <c r="I171" i="24"/>
  <c r="F171" i="24"/>
  <c r="U170" i="24"/>
  <c r="S170" i="24"/>
  <c r="O170" i="24"/>
  <c r="N170" i="24"/>
  <c r="M170" i="24"/>
  <c r="L170" i="24"/>
  <c r="I170" i="24"/>
  <c r="F170" i="24"/>
  <c r="U169" i="24"/>
  <c r="S169" i="24"/>
  <c r="O169" i="24"/>
  <c r="N169" i="24"/>
  <c r="M169" i="24"/>
  <c r="L169" i="24"/>
  <c r="I169" i="24"/>
  <c r="F169" i="24"/>
  <c r="U168" i="24"/>
  <c r="S168" i="24"/>
  <c r="O168" i="24"/>
  <c r="N168" i="24"/>
  <c r="M168" i="24"/>
  <c r="L168" i="24"/>
  <c r="I168" i="24"/>
  <c r="F168" i="24"/>
  <c r="U167" i="24"/>
  <c r="S167" i="24"/>
  <c r="O167" i="24"/>
  <c r="N167" i="24"/>
  <c r="M167" i="24"/>
  <c r="L167" i="24"/>
  <c r="I167" i="24"/>
  <c r="F167" i="24"/>
  <c r="U166" i="24"/>
  <c r="S166" i="24"/>
  <c r="O166" i="24"/>
  <c r="N166" i="24"/>
  <c r="M166" i="24"/>
  <c r="L166" i="24"/>
  <c r="I166" i="24"/>
  <c r="F166" i="24"/>
  <c r="U165" i="24"/>
  <c r="S165" i="24"/>
  <c r="O165" i="24"/>
  <c r="N165" i="24"/>
  <c r="M165" i="24"/>
  <c r="L165" i="24"/>
  <c r="I165" i="24"/>
  <c r="F165" i="24"/>
  <c r="U164" i="24"/>
  <c r="S164" i="24"/>
  <c r="O164" i="24"/>
  <c r="N164" i="24"/>
  <c r="M164" i="24"/>
  <c r="L164" i="24"/>
  <c r="I164" i="24"/>
  <c r="F164" i="24"/>
  <c r="U163" i="24"/>
  <c r="S163" i="24"/>
  <c r="O163" i="24"/>
  <c r="N163" i="24"/>
  <c r="M163" i="24"/>
  <c r="L163" i="24"/>
  <c r="I163" i="24"/>
  <c r="F163" i="24"/>
  <c r="U162" i="24"/>
  <c r="S162" i="24"/>
  <c r="O162" i="24"/>
  <c r="N162" i="24"/>
  <c r="M162" i="24"/>
  <c r="L162" i="24"/>
  <c r="I162" i="24"/>
  <c r="F162" i="24"/>
  <c r="U161" i="24"/>
  <c r="S161" i="24"/>
  <c r="O161" i="24"/>
  <c r="N161" i="24"/>
  <c r="M161" i="24"/>
  <c r="L161" i="24"/>
  <c r="I161" i="24"/>
  <c r="F161" i="24"/>
  <c r="U160" i="24"/>
  <c r="S160" i="24"/>
  <c r="O160" i="24"/>
  <c r="N160" i="24"/>
  <c r="M160" i="24"/>
  <c r="L160" i="24"/>
  <c r="I160" i="24"/>
  <c r="F160" i="24"/>
  <c r="U159" i="24"/>
  <c r="S159" i="24"/>
  <c r="O159" i="24"/>
  <c r="N159" i="24"/>
  <c r="M159" i="24"/>
  <c r="L159" i="24"/>
  <c r="I159" i="24"/>
  <c r="F159" i="24"/>
  <c r="U158" i="24"/>
  <c r="S158" i="24"/>
  <c r="O158" i="24"/>
  <c r="N158" i="24"/>
  <c r="M158" i="24"/>
  <c r="L158" i="24"/>
  <c r="I158" i="24"/>
  <c r="F158" i="24"/>
  <c r="U157" i="24"/>
  <c r="S157" i="24"/>
  <c r="O157" i="24"/>
  <c r="N157" i="24"/>
  <c r="M157" i="24"/>
  <c r="L157" i="24"/>
  <c r="I157" i="24"/>
  <c r="F157" i="24"/>
  <c r="U156" i="24"/>
  <c r="S156" i="24"/>
  <c r="O156" i="24"/>
  <c r="N156" i="24"/>
  <c r="M156" i="24"/>
  <c r="L156" i="24"/>
  <c r="I156" i="24"/>
  <c r="F156" i="24"/>
  <c r="U155" i="24"/>
  <c r="S155" i="24"/>
  <c r="O155" i="24"/>
  <c r="N155" i="24"/>
  <c r="M155" i="24"/>
  <c r="L155" i="24"/>
  <c r="I155" i="24"/>
  <c r="F155" i="24"/>
  <c r="U154" i="24"/>
  <c r="S154" i="24"/>
  <c r="O154" i="24"/>
  <c r="N154" i="24"/>
  <c r="M154" i="24"/>
  <c r="L154" i="24"/>
  <c r="I154" i="24"/>
  <c r="F154" i="24"/>
  <c r="U153" i="24"/>
  <c r="S153" i="24"/>
  <c r="O153" i="24"/>
  <c r="N153" i="24"/>
  <c r="M153" i="24"/>
  <c r="L153" i="24"/>
  <c r="I153" i="24"/>
  <c r="F153" i="24"/>
  <c r="U152" i="24"/>
  <c r="S152" i="24"/>
  <c r="O152" i="24"/>
  <c r="N152" i="24"/>
  <c r="M152" i="24"/>
  <c r="L152" i="24"/>
  <c r="I152" i="24"/>
  <c r="F152" i="24"/>
  <c r="U151" i="24"/>
  <c r="S151" i="24"/>
  <c r="O151" i="24"/>
  <c r="N151" i="24"/>
  <c r="M151" i="24"/>
  <c r="L151" i="24"/>
  <c r="I151" i="24"/>
  <c r="F151" i="24"/>
  <c r="U150" i="24"/>
  <c r="S150" i="24"/>
  <c r="O150" i="24"/>
  <c r="N150" i="24"/>
  <c r="M150" i="24"/>
  <c r="L150" i="24"/>
  <c r="I150" i="24"/>
  <c r="F150" i="24"/>
  <c r="U149" i="24"/>
  <c r="S149" i="24"/>
  <c r="O149" i="24"/>
  <c r="N149" i="24"/>
  <c r="M149" i="24"/>
  <c r="L149" i="24"/>
  <c r="I149" i="24"/>
  <c r="F149" i="24"/>
  <c r="U148" i="24"/>
  <c r="S148" i="24"/>
  <c r="O148" i="24"/>
  <c r="N148" i="24"/>
  <c r="M148" i="24"/>
  <c r="L148" i="24"/>
  <c r="I148" i="24"/>
  <c r="F148" i="24"/>
  <c r="U147" i="24"/>
  <c r="S147" i="24"/>
  <c r="O147" i="24"/>
  <c r="N147" i="24"/>
  <c r="M147" i="24"/>
  <c r="L147" i="24"/>
  <c r="I147" i="24"/>
  <c r="F147" i="24"/>
  <c r="U146" i="24"/>
  <c r="S146" i="24"/>
  <c r="O146" i="24"/>
  <c r="N146" i="24"/>
  <c r="M146" i="24"/>
  <c r="L146" i="24"/>
  <c r="I146" i="24"/>
  <c r="F146" i="24"/>
  <c r="U145" i="24"/>
  <c r="S145" i="24"/>
  <c r="O145" i="24"/>
  <c r="N145" i="24"/>
  <c r="M145" i="24"/>
  <c r="L145" i="24"/>
  <c r="I145" i="24"/>
  <c r="F145" i="24"/>
  <c r="U144" i="24"/>
  <c r="S144" i="24"/>
  <c r="O144" i="24"/>
  <c r="N144" i="24"/>
  <c r="M144" i="24"/>
  <c r="L144" i="24"/>
  <c r="I144" i="24"/>
  <c r="F144" i="24"/>
  <c r="U143" i="24"/>
  <c r="S143" i="24"/>
  <c r="O143" i="24"/>
  <c r="N143" i="24"/>
  <c r="M143" i="24"/>
  <c r="L143" i="24"/>
  <c r="I143" i="24"/>
  <c r="F143" i="24"/>
  <c r="U142" i="24"/>
  <c r="S142" i="24"/>
  <c r="O142" i="24"/>
  <c r="N142" i="24"/>
  <c r="M142" i="24"/>
  <c r="L142" i="24"/>
  <c r="I142" i="24"/>
  <c r="F142" i="24"/>
  <c r="U141" i="24"/>
  <c r="S141" i="24"/>
  <c r="O141" i="24"/>
  <c r="N141" i="24"/>
  <c r="M141" i="24"/>
  <c r="L141" i="24"/>
  <c r="I141" i="24"/>
  <c r="F141" i="24"/>
  <c r="U140" i="24"/>
  <c r="S140" i="24"/>
  <c r="O140" i="24"/>
  <c r="N140" i="24"/>
  <c r="M140" i="24"/>
  <c r="L140" i="24"/>
  <c r="I140" i="24"/>
  <c r="F140" i="24"/>
  <c r="U139" i="24"/>
  <c r="S139" i="24"/>
  <c r="O139" i="24"/>
  <c r="N139" i="24"/>
  <c r="M139" i="24"/>
  <c r="L139" i="24"/>
  <c r="I139" i="24"/>
  <c r="F139" i="24"/>
  <c r="U138" i="24"/>
  <c r="S138" i="24"/>
  <c r="O138" i="24"/>
  <c r="N138" i="24"/>
  <c r="M138" i="24"/>
  <c r="L138" i="24"/>
  <c r="I138" i="24"/>
  <c r="F138" i="24"/>
  <c r="U137" i="24"/>
  <c r="S137" i="24"/>
  <c r="O137" i="24"/>
  <c r="N137" i="24"/>
  <c r="M137" i="24"/>
  <c r="L137" i="24"/>
  <c r="I137" i="24"/>
  <c r="F137" i="24"/>
  <c r="U136" i="24"/>
  <c r="S136" i="24"/>
  <c r="O136" i="24"/>
  <c r="N136" i="24"/>
  <c r="M136" i="24"/>
  <c r="L136" i="24"/>
  <c r="I136" i="24"/>
  <c r="F136" i="24"/>
  <c r="U135" i="24"/>
  <c r="S135" i="24"/>
  <c r="O135" i="24"/>
  <c r="N135" i="24"/>
  <c r="M135" i="24"/>
  <c r="L135" i="24"/>
  <c r="I135" i="24"/>
  <c r="F135" i="24"/>
  <c r="U134" i="24"/>
  <c r="S134" i="24"/>
  <c r="O134" i="24"/>
  <c r="N134" i="24"/>
  <c r="M134" i="24"/>
  <c r="L134" i="24"/>
  <c r="I134" i="24"/>
  <c r="F134" i="24"/>
  <c r="U133" i="24"/>
  <c r="S133" i="24"/>
  <c r="O133" i="24"/>
  <c r="N133" i="24"/>
  <c r="M133" i="24"/>
  <c r="L133" i="24"/>
  <c r="I133" i="24"/>
  <c r="F133" i="24"/>
  <c r="U132" i="24"/>
  <c r="S132" i="24"/>
  <c r="O132" i="24"/>
  <c r="N132" i="24"/>
  <c r="M132" i="24"/>
  <c r="L132" i="24"/>
  <c r="I132" i="24"/>
  <c r="F132" i="24"/>
  <c r="U131" i="24"/>
  <c r="S131" i="24"/>
  <c r="O131" i="24"/>
  <c r="N131" i="24"/>
  <c r="M131" i="24"/>
  <c r="L131" i="24"/>
  <c r="I131" i="24"/>
  <c r="F131" i="24"/>
  <c r="U130" i="24"/>
  <c r="S130" i="24"/>
  <c r="O130" i="24"/>
  <c r="N130" i="24"/>
  <c r="M130" i="24"/>
  <c r="L130" i="24"/>
  <c r="I130" i="24"/>
  <c r="F130" i="24"/>
  <c r="U129" i="24"/>
  <c r="S129" i="24"/>
  <c r="O129" i="24"/>
  <c r="N129" i="24"/>
  <c r="M129" i="24"/>
  <c r="L129" i="24"/>
  <c r="I129" i="24"/>
  <c r="F129" i="24"/>
  <c r="U128" i="24"/>
  <c r="S128" i="24"/>
  <c r="O128" i="24"/>
  <c r="N128" i="24"/>
  <c r="M128" i="24"/>
  <c r="L128" i="24"/>
  <c r="I128" i="24"/>
  <c r="F128" i="24"/>
  <c r="U127" i="24"/>
  <c r="S127" i="24"/>
  <c r="O127" i="24"/>
  <c r="N127" i="24"/>
  <c r="M127" i="24"/>
  <c r="L127" i="24"/>
  <c r="I127" i="24"/>
  <c r="F127" i="24"/>
  <c r="U126" i="24"/>
  <c r="S126" i="24"/>
  <c r="O126" i="24"/>
  <c r="N126" i="24"/>
  <c r="M126" i="24"/>
  <c r="L126" i="24"/>
  <c r="I126" i="24"/>
  <c r="F126" i="24"/>
  <c r="U125" i="24"/>
  <c r="S125" i="24"/>
  <c r="O125" i="24"/>
  <c r="N125" i="24"/>
  <c r="M125" i="24"/>
  <c r="L125" i="24"/>
  <c r="I125" i="24"/>
  <c r="F125" i="24"/>
  <c r="U124" i="24"/>
  <c r="S124" i="24"/>
  <c r="O124" i="24"/>
  <c r="N124" i="24"/>
  <c r="M124" i="24"/>
  <c r="L124" i="24"/>
  <c r="I124" i="24"/>
  <c r="F124" i="24"/>
  <c r="U123" i="24"/>
  <c r="S123" i="24"/>
  <c r="O123" i="24"/>
  <c r="N123" i="24"/>
  <c r="M123" i="24"/>
  <c r="L123" i="24"/>
  <c r="I123" i="24"/>
  <c r="F123" i="24"/>
  <c r="U122" i="24"/>
  <c r="S122" i="24"/>
  <c r="O122" i="24"/>
  <c r="N122" i="24"/>
  <c r="M122" i="24"/>
  <c r="L122" i="24"/>
  <c r="I122" i="24"/>
  <c r="F122" i="24"/>
  <c r="U121" i="24"/>
  <c r="S121" i="24"/>
  <c r="O121" i="24"/>
  <c r="N121" i="24"/>
  <c r="M121" i="24"/>
  <c r="L121" i="24"/>
  <c r="I121" i="24"/>
  <c r="F121" i="24"/>
  <c r="U120" i="24"/>
  <c r="S120" i="24"/>
  <c r="O120" i="24"/>
  <c r="N120" i="24"/>
  <c r="M120" i="24"/>
  <c r="L120" i="24"/>
  <c r="I120" i="24"/>
  <c r="F120" i="24"/>
  <c r="U119" i="24"/>
  <c r="S119" i="24"/>
  <c r="O119" i="24"/>
  <c r="N119" i="24"/>
  <c r="M119" i="24"/>
  <c r="L119" i="24"/>
  <c r="I119" i="24"/>
  <c r="F119" i="24"/>
  <c r="U118" i="24"/>
  <c r="S118" i="24"/>
  <c r="O118" i="24"/>
  <c r="N118" i="24"/>
  <c r="M118" i="24"/>
  <c r="L118" i="24"/>
  <c r="I118" i="24"/>
  <c r="F118" i="24"/>
  <c r="U117" i="24"/>
  <c r="S117" i="24"/>
  <c r="O117" i="24"/>
  <c r="N117" i="24"/>
  <c r="M117" i="24"/>
  <c r="L117" i="24"/>
  <c r="I117" i="24"/>
  <c r="F117" i="24"/>
  <c r="U116" i="24"/>
  <c r="S116" i="24"/>
  <c r="O116" i="24"/>
  <c r="N116" i="24"/>
  <c r="M116" i="24"/>
  <c r="L116" i="24"/>
  <c r="I116" i="24"/>
  <c r="F116" i="24"/>
  <c r="U115" i="24"/>
  <c r="S115" i="24"/>
  <c r="O115" i="24"/>
  <c r="N115" i="24"/>
  <c r="M115" i="24"/>
  <c r="L115" i="24"/>
  <c r="I115" i="24"/>
  <c r="F115" i="24"/>
  <c r="U114" i="24"/>
  <c r="S114" i="24"/>
  <c r="O114" i="24"/>
  <c r="N114" i="24"/>
  <c r="M114" i="24"/>
  <c r="L114" i="24"/>
  <c r="I114" i="24"/>
  <c r="F114" i="24"/>
  <c r="U113" i="24"/>
  <c r="S113" i="24"/>
  <c r="O113" i="24"/>
  <c r="N113" i="24"/>
  <c r="M113" i="24"/>
  <c r="L113" i="24"/>
  <c r="I113" i="24"/>
  <c r="F113" i="24"/>
  <c r="U112" i="24"/>
  <c r="S112" i="24"/>
  <c r="O112" i="24"/>
  <c r="N112" i="24"/>
  <c r="M112" i="24"/>
  <c r="L112" i="24"/>
  <c r="I112" i="24"/>
  <c r="F112" i="24"/>
  <c r="U111" i="24"/>
  <c r="S111" i="24"/>
  <c r="O111" i="24"/>
  <c r="N111" i="24"/>
  <c r="M111" i="24"/>
  <c r="L111" i="24"/>
  <c r="I111" i="24"/>
  <c r="F111" i="24"/>
  <c r="U110" i="24"/>
  <c r="S110" i="24"/>
  <c r="O110" i="24"/>
  <c r="N110" i="24"/>
  <c r="M110" i="24"/>
  <c r="L110" i="24"/>
  <c r="I110" i="24"/>
  <c r="F110" i="24"/>
  <c r="U109" i="24"/>
  <c r="S109" i="24"/>
  <c r="O109" i="24"/>
  <c r="N109" i="24"/>
  <c r="M109" i="24"/>
  <c r="L109" i="24"/>
  <c r="I109" i="24"/>
  <c r="F109" i="24"/>
  <c r="U108" i="24"/>
  <c r="S108" i="24"/>
  <c r="O108" i="24"/>
  <c r="N108" i="24"/>
  <c r="M108" i="24"/>
  <c r="L108" i="24"/>
  <c r="I108" i="24"/>
  <c r="F108" i="24"/>
  <c r="U107" i="24"/>
  <c r="S107" i="24"/>
  <c r="O107" i="24"/>
  <c r="N107" i="24"/>
  <c r="M107" i="24"/>
  <c r="L107" i="24"/>
  <c r="I107" i="24"/>
  <c r="F107" i="24"/>
  <c r="U106" i="24"/>
  <c r="S106" i="24"/>
  <c r="O106" i="24"/>
  <c r="N106" i="24"/>
  <c r="M106" i="24"/>
  <c r="L106" i="24"/>
  <c r="I106" i="24"/>
  <c r="F106" i="24"/>
  <c r="U105" i="24"/>
  <c r="S105" i="24"/>
  <c r="O105" i="24"/>
  <c r="N105" i="24"/>
  <c r="M105" i="24"/>
  <c r="L105" i="24"/>
  <c r="I105" i="24"/>
  <c r="F105" i="24"/>
  <c r="U104" i="24"/>
  <c r="S104" i="24"/>
  <c r="O104" i="24"/>
  <c r="N104" i="24"/>
  <c r="M104" i="24"/>
  <c r="L104" i="24"/>
  <c r="I104" i="24"/>
  <c r="F104" i="24"/>
  <c r="U103" i="24"/>
  <c r="S103" i="24"/>
  <c r="O103" i="24"/>
  <c r="N103" i="24"/>
  <c r="M103" i="24"/>
  <c r="L103" i="24"/>
  <c r="I103" i="24"/>
  <c r="F103" i="24"/>
  <c r="U102" i="24"/>
  <c r="S102" i="24"/>
  <c r="O102" i="24"/>
  <c r="N102" i="24"/>
  <c r="M102" i="24"/>
  <c r="L102" i="24"/>
  <c r="I102" i="24"/>
  <c r="F102" i="24"/>
  <c r="U101" i="24"/>
  <c r="S101" i="24"/>
  <c r="O101" i="24"/>
  <c r="N101" i="24"/>
  <c r="M101" i="24"/>
  <c r="L101" i="24"/>
  <c r="I101" i="24"/>
  <c r="F101" i="24"/>
  <c r="U100" i="24"/>
  <c r="S100" i="24"/>
  <c r="O100" i="24"/>
  <c r="N100" i="24"/>
  <c r="M100" i="24"/>
  <c r="L100" i="24"/>
  <c r="I100" i="24"/>
  <c r="F100" i="24"/>
  <c r="U99" i="24"/>
  <c r="S99" i="24"/>
  <c r="O99" i="24"/>
  <c r="N99" i="24"/>
  <c r="M99" i="24"/>
  <c r="L99" i="24"/>
  <c r="I99" i="24"/>
  <c r="F99" i="24"/>
  <c r="U98" i="24"/>
  <c r="S98" i="24"/>
  <c r="O98" i="24"/>
  <c r="N98" i="24"/>
  <c r="M98" i="24"/>
  <c r="L98" i="24"/>
  <c r="I98" i="24"/>
  <c r="F98" i="24"/>
  <c r="U97" i="24"/>
  <c r="S97" i="24"/>
  <c r="O97" i="24"/>
  <c r="N97" i="24"/>
  <c r="M97" i="24"/>
  <c r="L97" i="24"/>
  <c r="I97" i="24"/>
  <c r="F97" i="24"/>
  <c r="U96" i="24"/>
  <c r="S96" i="24"/>
  <c r="O96" i="24"/>
  <c r="N96" i="24"/>
  <c r="M96" i="24"/>
  <c r="L96" i="24"/>
  <c r="I96" i="24"/>
  <c r="F96" i="24"/>
  <c r="U95" i="24"/>
  <c r="S95" i="24"/>
  <c r="O95" i="24"/>
  <c r="N95" i="24"/>
  <c r="M95" i="24"/>
  <c r="L95" i="24"/>
  <c r="I95" i="24"/>
  <c r="F95" i="24"/>
  <c r="U51" i="24"/>
  <c r="S51" i="24"/>
  <c r="O51" i="24"/>
  <c r="N51" i="24"/>
  <c r="M51" i="24"/>
  <c r="L51" i="24"/>
  <c r="I51" i="24"/>
  <c r="F51" i="24"/>
  <c r="U50" i="24"/>
  <c r="S50" i="24"/>
  <c r="O50" i="24"/>
  <c r="N50" i="24"/>
  <c r="M50" i="24"/>
  <c r="L50" i="24"/>
  <c r="I50" i="24"/>
  <c r="F50" i="24"/>
  <c r="U49" i="24"/>
  <c r="S49" i="24"/>
  <c r="O49" i="24"/>
  <c r="N49" i="24"/>
  <c r="M49" i="24"/>
  <c r="L49" i="24"/>
  <c r="I49" i="24"/>
  <c r="F49" i="24"/>
  <c r="U48" i="24"/>
  <c r="S48" i="24"/>
  <c r="O48" i="24"/>
  <c r="N48" i="24"/>
  <c r="M48" i="24"/>
  <c r="L48" i="24"/>
  <c r="I48" i="24"/>
  <c r="F48" i="24"/>
  <c r="U47" i="24"/>
  <c r="S47" i="24"/>
  <c r="O47" i="24"/>
  <c r="N47" i="24"/>
  <c r="M47" i="24"/>
  <c r="L47" i="24"/>
  <c r="I47" i="24"/>
  <c r="F47" i="24"/>
  <c r="U46" i="24"/>
  <c r="S46" i="24"/>
  <c r="O46" i="24"/>
  <c r="N46" i="24"/>
  <c r="M46" i="24"/>
  <c r="L46" i="24"/>
  <c r="I46" i="24"/>
  <c r="F46" i="24"/>
  <c r="U45" i="24"/>
  <c r="S45" i="24"/>
  <c r="O45" i="24"/>
  <c r="N45" i="24"/>
  <c r="M45" i="24"/>
  <c r="L45" i="24"/>
  <c r="I45" i="24"/>
  <c r="F45" i="24"/>
  <c r="U44" i="24"/>
  <c r="S44" i="24"/>
  <c r="O44" i="24"/>
  <c r="N44" i="24"/>
  <c r="M44" i="24"/>
  <c r="L44" i="24"/>
  <c r="I44" i="24"/>
  <c r="F44" i="24"/>
  <c r="U43" i="24"/>
  <c r="S43" i="24"/>
  <c r="O43" i="24"/>
  <c r="N43" i="24"/>
  <c r="M43" i="24"/>
  <c r="L43" i="24"/>
  <c r="I43" i="24"/>
  <c r="F43" i="24"/>
  <c r="U42" i="24"/>
  <c r="S42" i="24"/>
  <c r="O42" i="24"/>
  <c r="N42" i="24"/>
  <c r="M42" i="24"/>
  <c r="L42" i="24"/>
  <c r="I42" i="24"/>
  <c r="F42" i="24"/>
  <c r="U41" i="24"/>
  <c r="S41" i="24"/>
  <c r="O41" i="24"/>
  <c r="N41" i="24"/>
  <c r="M41" i="24"/>
  <c r="L41" i="24"/>
  <c r="I41" i="24"/>
  <c r="F41" i="24"/>
  <c r="U40" i="24"/>
  <c r="S40" i="24"/>
  <c r="O40" i="24"/>
  <c r="N40" i="24"/>
  <c r="M40" i="24"/>
  <c r="L40" i="24"/>
  <c r="I40" i="24"/>
  <c r="F40" i="24"/>
  <c r="U39" i="24"/>
  <c r="S39" i="24"/>
  <c r="O39" i="24"/>
  <c r="N39" i="24"/>
  <c r="M39" i="24"/>
  <c r="L39" i="24"/>
  <c r="I39" i="24"/>
  <c r="F39" i="24"/>
  <c r="U38" i="24"/>
  <c r="S38" i="24"/>
  <c r="O38" i="24"/>
  <c r="N38" i="24"/>
  <c r="M38" i="24"/>
  <c r="L38" i="24"/>
  <c r="I38" i="24"/>
  <c r="F38" i="24"/>
  <c r="U37" i="24"/>
  <c r="S37" i="24"/>
  <c r="O37" i="24"/>
  <c r="N37" i="24"/>
  <c r="M37" i="24"/>
  <c r="L37" i="24"/>
  <c r="I37" i="24"/>
  <c r="F37" i="24"/>
  <c r="U36" i="24"/>
  <c r="S36" i="24"/>
  <c r="O36" i="24"/>
  <c r="N36" i="24"/>
  <c r="M36" i="24"/>
  <c r="L36" i="24"/>
  <c r="I36" i="24"/>
  <c r="F36" i="24"/>
  <c r="U35" i="24"/>
  <c r="S35" i="24"/>
  <c r="O35" i="24"/>
  <c r="N35" i="24"/>
  <c r="M35" i="24"/>
  <c r="L35" i="24"/>
  <c r="I35" i="24"/>
  <c r="F35" i="24"/>
  <c r="U34" i="24"/>
  <c r="S34" i="24"/>
  <c r="O34" i="24"/>
  <c r="N34" i="24"/>
  <c r="M34" i="24"/>
  <c r="L34" i="24"/>
  <c r="I34" i="24"/>
  <c r="F34" i="24"/>
  <c r="U33" i="24"/>
  <c r="S33" i="24"/>
  <c r="O33" i="24"/>
  <c r="N33" i="24"/>
  <c r="M33" i="24"/>
  <c r="L33" i="24"/>
  <c r="I33" i="24"/>
  <c r="F33" i="24"/>
  <c r="U32" i="24"/>
  <c r="S32" i="24"/>
  <c r="O32" i="24"/>
  <c r="N32" i="24"/>
  <c r="M32" i="24"/>
  <c r="L32" i="24"/>
  <c r="I32" i="24"/>
  <c r="F32" i="24"/>
  <c r="U31" i="24"/>
  <c r="S31" i="24"/>
  <c r="O31" i="24"/>
  <c r="N31" i="24"/>
  <c r="M31" i="24"/>
  <c r="L31" i="24"/>
  <c r="I31" i="24"/>
  <c r="F31" i="24"/>
  <c r="U30" i="24"/>
  <c r="S30" i="24"/>
  <c r="O30" i="24"/>
  <c r="N30" i="24"/>
  <c r="M30" i="24"/>
  <c r="L30" i="24"/>
  <c r="I30" i="24"/>
  <c r="F30" i="24"/>
  <c r="U29" i="24"/>
  <c r="S29" i="24"/>
  <c r="O29" i="24"/>
  <c r="N29" i="24"/>
  <c r="M29" i="24"/>
  <c r="L29" i="24"/>
  <c r="I29" i="24"/>
  <c r="F29" i="24"/>
  <c r="U28" i="24"/>
  <c r="S28" i="24"/>
  <c r="O28" i="24"/>
  <c r="N28" i="24"/>
  <c r="M28" i="24"/>
  <c r="L28" i="24"/>
  <c r="I28" i="24"/>
  <c r="F28" i="24"/>
  <c r="U27" i="24"/>
  <c r="S27" i="24"/>
  <c r="O27" i="24"/>
  <c r="N27" i="24"/>
  <c r="M27" i="24"/>
  <c r="L27" i="24"/>
  <c r="I27" i="24"/>
  <c r="F27" i="24"/>
  <c r="U26" i="24"/>
  <c r="S26" i="24"/>
  <c r="O26" i="24"/>
  <c r="N26" i="24"/>
  <c r="M26" i="24"/>
  <c r="L26" i="24"/>
  <c r="I26" i="24"/>
  <c r="F26" i="24"/>
  <c r="U25" i="24"/>
  <c r="S25" i="24"/>
  <c r="O25" i="24"/>
  <c r="N25" i="24"/>
  <c r="M25" i="24"/>
  <c r="L25" i="24"/>
  <c r="I25" i="24"/>
  <c r="F25" i="24"/>
  <c r="U24" i="24"/>
  <c r="S24" i="24"/>
  <c r="O24" i="24"/>
  <c r="N24" i="24"/>
  <c r="M24" i="24"/>
  <c r="L24" i="24"/>
  <c r="I24" i="24"/>
  <c r="F24" i="24"/>
  <c r="U23" i="24"/>
  <c r="S23" i="24"/>
  <c r="O23" i="24"/>
  <c r="N23" i="24"/>
  <c r="M23" i="24"/>
  <c r="L23" i="24"/>
  <c r="I23" i="24"/>
  <c r="F23" i="24"/>
  <c r="U22" i="24"/>
  <c r="S22" i="24"/>
  <c r="O22" i="24"/>
  <c r="N22" i="24"/>
  <c r="M22" i="24"/>
  <c r="L22" i="24"/>
  <c r="I22" i="24"/>
  <c r="F22" i="24"/>
  <c r="U21" i="24"/>
  <c r="S21" i="24"/>
  <c r="O21" i="24"/>
  <c r="N21" i="24"/>
  <c r="M21" i="24"/>
  <c r="L21" i="24"/>
  <c r="I21" i="24"/>
  <c r="F21" i="24"/>
  <c r="U20" i="24"/>
  <c r="S20" i="24"/>
  <c r="O20" i="24"/>
  <c r="N20" i="24"/>
  <c r="M20" i="24"/>
  <c r="L20" i="24"/>
  <c r="I20" i="24"/>
  <c r="F20" i="24"/>
  <c r="U19" i="24"/>
  <c r="S19" i="24"/>
  <c r="O19" i="24"/>
  <c r="N19" i="24"/>
  <c r="M19" i="24"/>
  <c r="L19" i="24"/>
  <c r="I19" i="24"/>
  <c r="F19" i="24"/>
  <c r="U18" i="24"/>
  <c r="S18" i="24"/>
  <c r="O18" i="24"/>
  <c r="N18" i="24"/>
  <c r="M18" i="24"/>
  <c r="L18" i="24"/>
  <c r="I18" i="24"/>
  <c r="F18" i="24"/>
  <c r="U17" i="24"/>
  <c r="S17" i="24"/>
  <c r="O17" i="24"/>
  <c r="N17" i="24"/>
  <c r="M17" i="24"/>
  <c r="L17" i="24"/>
  <c r="I17" i="24"/>
  <c r="F17" i="24"/>
  <c r="U16" i="24"/>
  <c r="S16" i="24"/>
  <c r="O16" i="24"/>
  <c r="N16" i="24"/>
  <c r="M16" i="24"/>
  <c r="L16" i="24"/>
  <c r="I16" i="24"/>
  <c r="F16" i="24"/>
  <c r="U15" i="24"/>
  <c r="S15" i="24"/>
  <c r="O15" i="24"/>
  <c r="N15" i="24"/>
  <c r="M15" i="24"/>
  <c r="L15" i="24"/>
  <c r="I15" i="24"/>
  <c r="F15" i="24"/>
  <c r="U14" i="24"/>
  <c r="S14" i="24"/>
  <c r="O14" i="24"/>
  <c r="N14" i="24"/>
  <c r="M14" i="24"/>
  <c r="L14" i="24"/>
  <c r="I14" i="24"/>
  <c r="F14" i="24"/>
  <c r="U13" i="24"/>
  <c r="S13" i="24"/>
  <c r="O13" i="24"/>
  <c r="N13" i="24"/>
  <c r="M13" i="24"/>
  <c r="L13" i="24"/>
  <c r="I13" i="24"/>
  <c r="F13" i="24"/>
  <c r="U12" i="24"/>
  <c r="S12" i="24"/>
  <c r="O12" i="24"/>
  <c r="N12" i="24"/>
  <c r="M12" i="24"/>
  <c r="L12" i="24"/>
  <c r="I12" i="24"/>
  <c r="F12" i="24"/>
  <c r="U11" i="24"/>
  <c r="S11" i="24"/>
  <c r="O11" i="24"/>
  <c r="N11" i="24"/>
  <c r="M11" i="24"/>
  <c r="L11" i="24"/>
  <c r="I11" i="24"/>
  <c r="F11" i="24"/>
  <c r="U10" i="24"/>
  <c r="S10" i="24"/>
  <c r="O10" i="24"/>
  <c r="N10" i="24"/>
  <c r="M10" i="24"/>
  <c r="L10" i="24"/>
  <c r="I10" i="24"/>
  <c r="F10" i="24"/>
  <c r="U9" i="24"/>
  <c r="S9" i="24"/>
  <c r="O9" i="24"/>
  <c r="N9" i="24"/>
  <c r="M9" i="24"/>
  <c r="L9" i="24"/>
  <c r="I9" i="24"/>
  <c r="F9" i="24"/>
  <c r="U8" i="24"/>
  <c r="S8" i="24"/>
  <c r="O8" i="24"/>
  <c r="N8" i="24"/>
  <c r="M8" i="24"/>
  <c r="L8" i="24"/>
  <c r="I8" i="24"/>
  <c r="F8" i="24"/>
  <c r="U7" i="24"/>
  <c r="S7" i="24"/>
  <c r="O7" i="24"/>
  <c r="N7" i="24"/>
  <c r="M7" i="24"/>
  <c r="L7" i="24"/>
  <c r="I7" i="24"/>
  <c r="F7" i="24"/>
  <c r="U6" i="24"/>
  <c r="S6" i="24"/>
  <c r="O6" i="24"/>
  <c r="N6" i="24"/>
  <c r="M6" i="24"/>
  <c r="L6" i="24"/>
  <c r="I6" i="24"/>
  <c r="F6" i="24"/>
  <c r="U5" i="24"/>
  <c r="S5" i="24"/>
  <c r="O5" i="24"/>
  <c r="N5" i="24"/>
  <c r="M5" i="24"/>
  <c r="L5" i="24"/>
  <c r="I5" i="24"/>
  <c r="F5" i="24"/>
  <c r="U4" i="24"/>
  <c r="S4" i="24"/>
  <c r="O4" i="24"/>
  <c r="N4" i="24"/>
  <c r="M4" i="24"/>
  <c r="L4" i="24"/>
  <c r="I4" i="24"/>
  <c r="F4" i="24"/>
  <c r="U3" i="24"/>
  <c r="S3" i="24"/>
  <c r="O3" i="24"/>
  <c r="N3" i="24"/>
  <c r="M3" i="24"/>
  <c r="L3" i="24"/>
  <c r="I3" i="24"/>
  <c r="F3" i="24"/>
  <c r="U2" i="24"/>
  <c r="S2" i="24"/>
  <c r="O2" i="24"/>
  <c r="N2" i="24"/>
  <c r="M2" i="24"/>
  <c r="L2" i="24"/>
  <c r="I2" i="24"/>
  <c r="F2" i="24"/>
  <c r="U2902" i="24"/>
  <c r="O2902" i="24"/>
  <c r="I2902" i="24"/>
  <c r="F2902" i="24"/>
  <c r="U2901" i="24"/>
  <c r="O2901" i="24"/>
  <c r="N2901" i="24"/>
  <c r="M2901" i="24"/>
  <c r="L2901" i="24"/>
  <c r="I2901" i="24"/>
  <c r="F2901" i="24"/>
  <c r="U2900" i="24"/>
  <c r="O2900" i="24"/>
  <c r="N2900" i="24"/>
  <c r="M2900" i="24"/>
  <c r="L2900" i="24"/>
  <c r="I2900" i="24"/>
  <c r="F2900" i="24"/>
  <c r="U2899" i="24"/>
  <c r="O2899" i="24"/>
  <c r="N2899" i="24"/>
  <c r="M2899" i="24"/>
  <c r="L2899" i="24"/>
  <c r="J2899" i="24"/>
  <c r="K2899" i="24" s="1"/>
  <c r="I2899" i="24"/>
  <c r="F2899" i="24"/>
  <c r="U2898" i="24"/>
  <c r="O2898" i="24"/>
  <c r="N2898" i="24"/>
  <c r="M2898" i="24"/>
  <c r="L2898" i="24"/>
  <c r="I2898" i="24"/>
  <c r="F2898" i="24"/>
  <c r="U2897" i="24"/>
  <c r="O2897" i="24"/>
  <c r="N2897" i="24"/>
  <c r="M2897" i="24"/>
  <c r="L2897" i="24"/>
  <c r="I2897" i="24"/>
  <c r="F2897" i="24"/>
  <c r="U2896" i="24"/>
  <c r="O2896" i="24"/>
  <c r="N2896" i="24"/>
  <c r="M2896" i="24"/>
  <c r="L2896" i="24"/>
  <c r="I2896" i="24"/>
  <c r="F2896" i="24"/>
  <c r="U2895" i="24"/>
  <c r="O2895" i="24"/>
  <c r="N2895" i="24"/>
  <c r="M2895" i="24"/>
  <c r="L2895" i="24"/>
  <c r="I2895" i="24"/>
  <c r="F2895" i="24"/>
  <c r="U2894" i="24"/>
  <c r="O2894" i="24"/>
  <c r="N2894" i="24"/>
  <c r="M2894" i="24"/>
  <c r="L2894" i="24"/>
  <c r="I2894" i="24"/>
  <c r="F2894" i="24"/>
  <c r="U2893" i="24"/>
  <c r="O2893" i="24"/>
  <c r="N2893" i="24"/>
  <c r="M2893" i="24"/>
  <c r="L2893" i="24"/>
  <c r="I2893" i="24"/>
  <c r="F2893" i="24"/>
  <c r="U2892" i="24"/>
  <c r="O2892" i="24"/>
  <c r="N2892" i="24"/>
  <c r="M2892" i="24"/>
  <c r="L2892" i="24"/>
  <c r="J2892" i="24"/>
  <c r="K2892" i="24" s="1"/>
  <c r="I2892" i="24"/>
  <c r="F2892" i="24"/>
  <c r="U2891" i="24"/>
  <c r="O2891" i="24"/>
  <c r="N2891" i="24"/>
  <c r="M2891" i="24"/>
  <c r="L2891" i="24"/>
  <c r="I2891" i="24"/>
  <c r="F2891" i="24"/>
  <c r="U2890" i="24"/>
  <c r="O2890" i="24"/>
  <c r="N2890" i="24"/>
  <c r="M2890" i="24"/>
  <c r="L2890" i="24"/>
  <c r="I2890" i="24"/>
  <c r="F2890" i="24"/>
  <c r="U2889" i="24"/>
  <c r="O2889" i="24"/>
  <c r="N2889" i="24"/>
  <c r="M2889" i="24"/>
  <c r="L2889" i="24"/>
  <c r="I2889" i="24"/>
  <c r="F2889" i="24"/>
  <c r="U2888" i="24"/>
  <c r="O2888" i="24"/>
  <c r="N2888" i="24"/>
  <c r="M2888" i="24"/>
  <c r="L2888" i="24"/>
  <c r="I2888" i="24"/>
  <c r="F2888" i="24"/>
  <c r="U2887" i="24"/>
  <c r="O2887" i="24"/>
  <c r="N2887" i="24"/>
  <c r="M2887" i="24"/>
  <c r="L2887" i="24"/>
  <c r="I2887" i="24"/>
  <c r="F2887" i="24"/>
  <c r="U2886" i="24"/>
  <c r="O2886" i="24"/>
  <c r="N2886" i="24"/>
  <c r="M2886" i="24"/>
  <c r="L2886" i="24"/>
  <c r="I2886" i="24"/>
  <c r="F2886" i="24"/>
  <c r="U2885" i="24"/>
  <c r="O2885" i="24"/>
  <c r="N2885" i="24"/>
  <c r="M2885" i="24"/>
  <c r="L2885" i="24"/>
  <c r="I2885" i="24"/>
  <c r="F2885" i="24"/>
  <c r="U2884" i="24"/>
  <c r="O2884" i="24"/>
  <c r="N2884" i="24"/>
  <c r="M2884" i="24"/>
  <c r="L2884" i="24"/>
  <c r="I2884" i="24"/>
  <c r="F2884" i="24"/>
  <c r="U2883" i="24"/>
  <c r="O2883" i="24"/>
  <c r="N2883" i="24"/>
  <c r="M2883" i="24"/>
  <c r="L2883" i="24"/>
  <c r="I2883" i="24"/>
  <c r="F2883" i="24"/>
  <c r="U2882" i="24"/>
  <c r="O2882" i="24"/>
  <c r="N2882" i="24"/>
  <c r="M2882" i="24"/>
  <c r="L2882" i="24"/>
  <c r="I2882" i="24"/>
  <c r="F2882" i="24"/>
  <c r="U2881" i="24"/>
  <c r="O2881" i="24"/>
  <c r="N2881" i="24"/>
  <c r="M2881" i="24"/>
  <c r="L2881" i="24"/>
  <c r="I2881" i="24"/>
  <c r="F2881" i="24"/>
  <c r="U2880" i="24"/>
  <c r="O2880" i="24"/>
  <c r="N2880" i="24"/>
  <c r="M2880" i="24"/>
  <c r="L2880" i="24"/>
  <c r="I2880" i="24"/>
  <c r="F2880" i="24"/>
  <c r="U2879" i="24"/>
  <c r="O2879" i="24"/>
  <c r="N2879" i="24"/>
  <c r="M2879" i="24"/>
  <c r="L2879" i="24"/>
  <c r="I2879" i="24"/>
  <c r="F2879" i="24"/>
  <c r="U2878" i="24"/>
  <c r="O2878" i="24"/>
  <c r="N2878" i="24"/>
  <c r="M2878" i="24"/>
  <c r="L2878" i="24"/>
  <c r="I2878" i="24"/>
  <c r="F2878" i="24"/>
  <c r="U2877" i="24"/>
  <c r="O2877" i="24"/>
  <c r="N2877" i="24"/>
  <c r="M2877" i="24"/>
  <c r="L2877" i="24"/>
  <c r="I2877" i="24"/>
  <c r="F2877" i="24"/>
  <c r="U2876" i="24"/>
  <c r="O2876" i="24"/>
  <c r="N2876" i="24"/>
  <c r="M2876" i="24"/>
  <c r="L2876" i="24"/>
  <c r="J2876" i="24"/>
  <c r="K2876" i="24" s="1"/>
  <c r="I2876" i="24"/>
  <c r="F2876" i="24"/>
  <c r="U2875" i="24"/>
  <c r="O2875" i="24"/>
  <c r="N2875" i="24"/>
  <c r="M2875" i="24"/>
  <c r="L2875" i="24"/>
  <c r="I2875" i="24"/>
  <c r="F2875" i="24"/>
  <c r="U2874" i="24"/>
  <c r="O2874" i="24"/>
  <c r="N2874" i="24"/>
  <c r="M2874" i="24"/>
  <c r="L2874" i="24"/>
  <c r="I2874" i="24"/>
  <c r="F2874" i="24"/>
  <c r="U2873" i="24"/>
  <c r="O2873" i="24"/>
  <c r="N2873" i="24"/>
  <c r="M2873" i="24"/>
  <c r="L2873" i="24"/>
  <c r="I2873" i="24"/>
  <c r="F2873" i="24"/>
  <c r="U2872" i="24"/>
  <c r="O2872" i="24"/>
  <c r="N2872" i="24"/>
  <c r="M2872" i="24"/>
  <c r="L2872" i="24"/>
  <c r="I2872" i="24"/>
  <c r="F2872" i="24"/>
  <c r="U2871" i="24"/>
  <c r="O2871" i="24"/>
  <c r="N2871" i="24"/>
  <c r="M2871" i="24"/>
  <c r="L2871" i="24"/>
  <c r="I2871" i="24"/>
  <c r="F2871" i="24"/>
  <c r="U2870" i="24"/>
  <c r="O2870" i="24"/>
  <c r="N2870" i="24"/>
  <c r="M2870" i="24"/>
  <c r="L2870" i="24"/>
  <c r="I2870" i="24"/>
  <c r="F2870" i="24"/>
  <c r="U2869" i="24"/>
  <c r="O2869" i="24"/>
  <c r="N2869" i="24"/>
  <c r="M2869" i="24"/>
  <c r="L2869" i="24"/>
  <c r="I2869" i="24"/>
  <c r="F2869" i="24"/>
  <c r="U2868" i="24"/>
  <c r="O2868" i="24"/>
  <c r="N2868" i="24"/>
  <c r="M2868" i="24"/>
  <c r="L2868" i="24"/>
  <c r="I2868" i="24"/>
  <c r="F2868" i="24"/>
  <c r="U2867" i="24"/>
  <c r="O2867" i="24"/>
  <c r="N2867" i="24"/>
  <c r="M2867" i="24"/>
  <c r="L2867" i="24"/>
  <c r="I2867" i="24"/>
  <c r="F2867" i="24"/>
  <c r="U2866" i="24"/>
  <c r="O2866" i="24"/>
  <c r="N2866" i="24"/>
  <c r="M2866" i="24"/>
  <c r="L2866" i="24"/>
  <c r="I2866" i="24"/>
  <c r="F2866" i="24"/>
  <c r="U2865" i="24"/>
  <c r="O2865" i="24"/>
  <c r="N2865" i="24"/>
  <c r="M2865" i="24"/>
  <c r="L2865" i="24"/>
  <c r="I2865" i="24"/>
  <c r="F2865" i="24"/>
  <c r="U2864" i="24"/>
  <c r="O2864" i="24"/>
  <c r="N2864" i="24"/>
  <c r="M2864" i="24"/>
  <c r="L2864" i="24"/>
  <c r="I2864" i="24"/>
  <c r="H2864" i="24"/>
  <c r="F2864" i="24"/>
  <c r="U2863" i="24"/>
  <c r="O2863" i="24"/>
  <c r="N2863" i="24"/>
  <c r="M2863" i="24"/>
  <c r="L2863" i="24"/>
  <c r="I2863" i="24"/>
  <c r="F2863" i="24"/>
  <c r="U2862" i="24"/>
  <c r="O2862" i="24"/>
  <c r="N2862" i="24"/>
  <c r="M2862" i="24"/>
  <c r="L2862" i="24"/>
  <c r="I2862" i="24"/>
  <c r="F2862" i="24"/>
  <c r="U2861" i="24"/>
  <c r="O2861" i="24"/>
  <c r="N2861" i="24"/>
  <c r="M2861" i="24"/>
  <c r="L2861" i="24"/>
  <c r="I2861" i="24"/>
  <c r="F2861" i="24"/>
  <c r="U2860" i="24"/>
  <c r="O2860" i="24"/>
  <c r="N2860" i="24"/>
  <c r="M2860" i="24"/>
  <c r="L2860" i="24"/>
  <c r="I2860" i="24"/>
  <c r="F2860" i="24"/>
  <c r="U2859" i="24"/>
  <c r="O2859" i="24"/>
  <c r="N2859" i="24"/>
  <c r="M2859" i="24"/>
  <c r="L2859" i="24"/>
  <c r="I2859" i="24"/>
  <c r="F2859" i="24"/>
  <c r="U2858" i="24"/>
  <c r="O2858" i="24"/>
  <c r="N2858" i="24"/>
  <c r="M2858" i="24"/>
  <c r="L2858" i="24"/>
  <c r="I2858" i="24"/>
  <c r="F2858" i="24"/>
  <c r="U2857" i="24"/>
  <c r="O2857" i="24"/>
  <c r="N2857" i="24"/>
  <c r="M2857" i="24"/>
  <c r="L2857" i="24"/>
  <c r="I2857" i="24"/>
  <c r="F2857" i="24"/>
  <c r="U2856" i="24"/>
  <c r="O2856" i="24"/>
  <c r="N2856" i="24"/>
  <c r="M2856" i="24"/>
  <c r="L2856" i="24"/>
  <c r="I2856" i="24"/>
  <c r="F2856" i="24"/>
  <c r="U2855" i="24"/>
  <c r="O2855" i="24"/>
  <c r="N2855" i="24"/>
  <c r="M2855" i="24"/>
  <c r="L2855" i="24"/>
  <c r="I2855" i="24"/>
  <c r="F2855" i="24"/>
  <c r="U2854" i="24"/>
  <c r="O2854" i="24"/>
  <c r="N2854" i="24"/>
  <c r="M2854" i="24"/>
  <c r="L2854" i="24"/>
  <c r="I2854" i="24"/>
  <c r="F2854" i="24"/>
  <c r="U2853" i="24"/>
  <c r="O2853" i="24"/>
  <c r="N2853" i="24"/>
  <c r="M2853" i="24"/>
  <c r="L2853" i="24"/>
  <c r="I2853" i="24"/>
  <c r="F2853" i="24"/>
  <c r="U2852" i="24"/>
  <c r="O2852" i="24"/>
  <c r="N2852" i="24"/>
  <c r="M2852" i="24"/>
  <c r="L2852" i="24"/>
  <c r="I2852" i="24"/>
  <c r="F2852" i="24"/>
  <c r="U2851" i="24"/>
  <c r="O2851" i="24"/>
  <c r="N2851" i="24"/>
  <c r="M2851" i="24"/>
  <c r="L2851" i="24"/>
  <c r="I2851" i="24"/>
  <c r="F2851" i="24"/>
  <c r="U2850" i="24"/>
  <c r="O2850" i="24"/>
  <c r="N2850" i="24"/>
  <c r="M2850" i="24"/>
  <c r="L2850" i="24"/>
  <c r="I2850" i="24"/>
  <c r="F2850" i="24"/>
  <c r="U2849" i="24"/>
  <c r="O2849" i="24"/>
  <c r="N2849" i="24"/>
  <c r="M2849" i="24"/>
  <c r="L2849" i="24"/>
  <c r="I2849" i="24"/>
  <c r="F2849" i="24"/>
  <c r="U2848" i="24"/>
  <c r="O2848" i="24"/>
  <c r="N2848" i="24"/>
  <c r="M2848" i="24"/>
  <c r="L2848" i="24"/>
  <c r="I2848" i="24"/>
  <c r="F2848" i="24"/>
  <c r="U2847" i="24"/>
  <c r="O2847" i="24"/>
  <c r="N2847" i="24"/>
  <c r="M2847" i="24"/>
  <c r="L2847" i="24"/>
  <c r="I2847" i="24"/>
  <c r="F2847" i="24"/>
  <c r="U2846" i="24"/>
  <c r="O2846" i="24"/>
  <c r="N2846" i="24"/>
  <c r="M2846" i="24"/>
  <c r="L2846" i="24"/>
  <c r="I2846" i="24"/>
  <c r="F2846" i="24"/>
  <c r="U2845" i="24"/>
  <c r="O2845" i="24"/>
  <c r="N2845" i="24"/>
  <c r="M2845" i="24"/>
  <c r="L2845" i="24"/>
  <c r="I2845" i="24"/>
  <c r="F2845" i="24"/>
  <c r="U2844" i="24"/>
  <c r="O2844" i="24"/>
  <c r="N2844" i="24"/>
  <c r="M2844" i="24"/>
  <c r="L2844" i="24"/>
  <c r="I2844" i="24"/>
  <c r="F2844" i="24"/>
  <c r="U2843" i="24"/>
  <c r="O2843" i="24"/>
  <c r="N2843" i="24"/>
  <c r="L2843" i="24"/>
  <c r="I2843" i="24"/>
  <c r="F2843" i="24"/>
  <c r="U2842" i="24"/>
  <c r="O2842" i="24"/>
  <c r="N2842" i="24"/>
  <c r="M2842" i="24"/>
  <c r="L2842" i="24"/>
  <c r="I2842" i="24"/>
  <c r="F2842" i="24"/>
  <c r="U2841" i="24"/>
  <c r="O2841" i="24"/>
  <c r="N2841" i="24"/>
  <c r="M2841" i="24"/>
  <c r="L2841" i="24"/>
  <c r="I2841" i="24"/>
  <c r="F2841" i="24"/>
  <c r="U2840" i="24"/>
  <c r="O2840" i="24"/>
  <c r="N2840" i="24"/>
  <c r="M2840" i="24"/>
  <c r="L2840" i="24"/>
  <c r="I2840" i="24"/>
  <c r="F2840" i="24"/>
  <c r="U2839" i="24"/>
  <c r="O2839" i="24"/>
  <c r="N2839" i="24"/>
  <c r="M2839" i="24"/>
  <c r="L2839" i="24"/>
  <c r="I2839" i="24"/>
  <c r="F2839" i="24"/>
  <c r="U2838" i="24"/>
  <c r="O2838" i="24"/>
  <c r="N2838" i="24"/>
  <c r="M2838" i="24"/>
  <c r="L2838" i="24"/>
  <c r="I2838" i="24"/>
  <c r="F2838" i="24"/>
  <c r="U2837" i="24"/>
  <c r="O2837" i="24"/>
  <c r="N2837" i="24"/>
  <c r="M2837" i="24"/>
  <c r="L2837" i="24"/>
  <c r="I2837" i="24"/>
  <c r="F2837" i="24"/>
  <c r="U2836" i="24"/>
  <c r="O2836" i="24"/>
  <c r="N2836" i="24"/>
  <c r="M2836" i="24"/>
  <c r="L2836" i="24"/>
  <c r="I2836" i="24"/>
  <c r="F2836" i="24"/>
  <c r="U2835" i="24"/>
  <c r="O2835" i="24"/>
  <c r="N2835" i="24"/>
  <c r="M2835" i="24"/>
  <c r="L2835" i="24"/>
  <c r="I2835" i="24"/>
  <c r="F2835" i="24"/>
  <c r="U2834" i="24"/>
  <c r="O2834" i="24"/>
  <c r="N2834" i="24"/>
  <c r="M2834" i="24"/>
  <c r="L2834" i="24"/>
  <c r="I2834" i="24"/>
  <c r="F2834" i="24"/>
  <c r="U2833" i="24"/>
  <c r="O2833" i="24"/>
  <c r="N2833" i="24"/>
  <c r="M2833" i="24"/>
  <c r="L2833" i="24"/>
  <c r="I2833" i="24"/>
  <c r="F2833" i="24"/>
  <c r="U2832" i="24"/>
  <c r="O2832" i="24"/>
  <c r="N2832" i="24"/>
  <c r="M2832" i="24"/>
  <c r="L2832" i="24"/>
  <c r="I2832" i="24"/>
  <c r="F2832" i="24"/>
  <c r="U2831" i="24"/>
  <c r="O2831" i="24"/>
  <c r="N2831" i="24"/>
  <c r="M2831" i="24"/>
  <c r="L2831" i="24"/>
  <c r="I2831" i="24"/>
  <c r="F2831" i="24"/>
  <c r="U2830" i="24"/>
  <c r="O2830" i="24"/>
  <c r="N2830" i="24"/>
  <c r="M2830" i="24"/>
  <c r="L2830" i="24"/>
  <c r="I2830" i="24"/>
  <c r="F2830" i="24"/>
  <c r="U2829" i="24"/>
  <c r="O2829" i="24"/>
  <c r="N2829" i="24"/>
  <c r="M2829" i="24"/>
  <c r="L2829" i="24"/>
  <c r="I2829" i="24"/>
  <c r="F2829" i="24"/>
  <c r="U2828" i="24"/>
  <c r="O2828" i="24"/>
  <c r="N2828" i="24"/>
  <c r="M2828" i="24"/>
  <c r="L2828" i="24"/>
  <c r="I2828" i="24"/>
  <c r="F2828" i="24"/>
  <c r="U2827" i="24"/>
  <c r="O2827" i="24"/>
  <c r="N2827" i="24"/>
  <c r="M2827" i="24"/>
  <c r="L2827" i="24"/>
  <c r="I2827" i="24"/>
  <c r="F2827" i="24"/>
  <c r="U2826" i="24"/>
  <c r="O2826" i="24"/>
  <c r="N2826" i="24"/>
  <c r="M2826" i="24"/>
  <c r="L2826" i="24"/>
  <c r="I2826" i="24"/>
  <c r="F2826" i="24"/>
  <c r="U2825" i="24"/>
  <c r="O2825" i="24"/>
  <c r="N2825" i="24"/>
  <c r="M2825" i="24"/>
  <c r="L2825" i="24"/>
  <c r="I2825" i="24"/>
  <c r="F2825" i="24"/>
  <c r="U2824" i="24"/>
  <c r="O2824" i="24"/>
  <c r="N2824" i="24"/>
  <c r="M2824" i="24"/>
  <c r="L2824" i="24"/>
  <c r="I2824" i="24"/>
  <c r="F2824" i="24"/>
  <c r="U2823" i="24"/>
  <c r="O2823" i="24"/>
  <c r="N2823" i="24"/>
  <c r="M2823" i="24"/>
  <c r="L2823" i="24"/>
  <c r="I2823" i="24"/>
  <c r="F2823" i="24"/>
  <c r="U2822" i="24"/>
  <c r="O2822" i="24"/>
  <c r="N2822" i="24"/>
  <c r="M2822" i="24"/>
  <c r="L2822" i="24"/>
  <c r="I2822" i="24"/>
  <c r="F2822" i="24"/>
  <c r="U2821" i="24"/>
  <c r="O2821" i="24"/>
  <c r="N2821" i="24"/>
  <c r="M2821" i="24"/>
  <c r="L2821" i="24"/>
  <c r="I2821" i="24"/>
  <c r="F2821" i="24"/>
  <c r="U2820" i="24"/>
  <c r="O2820" i="24"/>
  <c r="N2820" i="24"/>
  <c r="M2820" i="24"/>
  <c r="L2820" i="24"/>
  <c r="I2820" i="24"/>
  <c r="F2820" i="24"/>
  <c r="U2819" i="24"/>
  <c r="O2819" i="24"/>
  <c r="N2819" i="24"/>
  <c r="M2819" i="24"/>
  <c r="L2819" i="24"/>
  <c r="I2819" i="24"/>
  <c r="F2819" i="24"/>
  <c r="U2818" i="24"/>
  <c r="O2818" i="24"/>
  <c r="N2818" i="24"/>
  <c r="M2818" i="24"/>
  <c r="L2818" i="24"/>
  <c r="I2818" i="24"/>
  <c r="F2818" i="24"/>
  <c r="U2817" i="24"/>
  <c r="O2817" i="24"/>
  <c r="N2817" i="24"/>
  <c r="M2817" i="24"/>
  <c r="L2817" i="24"/>
  <c r="I2817" i="24"/>
  <c r="F2817" i="24"/>
  <c r="U2816" i="24"/>
  <c r="O2816" i="24"/>
  <c r="N2816" i="24"/>
  <c r="M2816" i="24"/>
  <c r="L2816" i="24"/>
  <c r="I2816" i="24"/>
  <c r="F2816" i="24"/>
  <c r="U2815" i="24"/>
  <c r="O2815" i="24"/>
  <c r="N2815" i="24"/>
  <c r="M2815" i="24"/>
  <c r="L2815" i="24"/>
  <c r="J2815" i="24"/>
  <c r="K2815" i="24" s="1"/>
  <c r="I2815" i="24"/>
  <c r="F2815" i="24"/>
  <c r="U2814" i="24"/>
  <c r="O2814" i="24"/>
  <c r="N2814" i="24"/>
  <c r="M2814" i="24"/>
  <c r="L2814" i="24"/>
  <c r="I2814" i="24"/>
  <c r="F2814" i="24"/>
  <c r="U2813" i="24"/>
  <c r="O2813" i="24"/>
  <c r="N2813" i="24"/>
  <c r="M2813" i="24"/>
  <c r="L2813" i="24"/>
  <c r="I2813" i="24"/>
  <c r="F2813" i="24"/>
  <c r="U2812" i="24"/>
  <c r="O2812" i="24"/>
  <c r="N2812" i="24"/>
  <c r="M2812" i="24"/>
  <c r="L2812" i="24"/>
  <c r="I2812" i="24"/>
  <c r="F2812" i="24"/>
  <c r="U2811" i="24"/>
  <c r="O2811" i="24"/>
  <c r="N2811" i="24"/>
  <c r="M2811" i="24"/>
  <c r="L2811" i="24"/>
  <c r="I2811" i="24"/>
  <c r="F2811" i="24"/>
  <c r="U2810" i="24"/>
  <c r="O2810" i="24"/>
  <c r="N2810" i="24"/>
  <c r="M2810" i="24"/>
  <c r="L2810" i="24"/>
  <c r="I2810" i="24"/>
  <c r="F2810" i="24"/>
  <c r="U2809" i="24"/>
  <c r="O2809" i="24"/>
  <c r="N2809" i="24"/>
  <c r="M2809" i="24"/>
  <c r="L2809" i="24"/>
  <c r="I2809" i="24"/>
  <c r="F2809" i="24"/>
  <c r="U2808" i="24"/>
  <c r="O2808" i="24"/>
  <c r="N2808" i="24"/>
  <c r="M2808" i="24"/>
  <c r="L2808" i="24"/>
  <c r="I2808" i="24"/>
  <c r="F2808" i="24"/>
  <c r="U2807" i="24"/>
  <c r="O2807" i="24"/>
  <c r="N2807" i="24"/>
  <c r="M2807" i="24"/>
  <c r="L2807" i="24"/>
  <c r="I2807" i="24"/>
  <c r="F2807" i="24"/>
  <c r="U2806" i="24"/>
  <c r="O2806" i="24"/>
  <c r="N2806" i="24"/>
  <c r="M2806" i="24"/>
  <c r="L2806" i="24"/>
  <c r="I2806" i="24"/>
  <c r="F2806" i="24"/>
  <c r="U2805" i="24"/>
  <c r="O2805" i="24"/>
  <c r="N2805" i="24"/>
  <c r="M2805" i="24"/>
  <c r="L2805" i="24"/>
  <c r="I2805" i="24"/>
  <c r="F2805" i="24"/>
  <c r="U2804" i="24"/>
  <c r="O2804" i="24"/>
  <c r="N2804" i="24"/>
  <c r="M2804" i="24"/>
  <c r="L2804" i="24"/>
  <c r="I2804" i="24"/>
  <c r="F2804" i="24"/>
  <c r="U2803" i="24"/>
  <c r="O2803" i="24"/>
  <c r="N2803" i="24"/>
  <c r="M2803" i="24"/>
  <c r="L2803" i="24"/>
  <c r="I2803" i="24"/>
  <c r="F2803" i="24"/>
  <c r="U2802" i="24"/>
  <c r="O2802" i="24"/>
  <c r="N2802" i="24"/>
  <c r="M2802" i="24"/>
  <c r="L2802" i="24"/>
  <c r="I2802" i="24"/>
  <c r="F2802" i="24"/>
  <c r="U2801" i="24"/>
  <c r="O2801" i="24"/>
  <c r="N2801" i="24"/>
  <c r="M2801" i="24"/>
  <c r="L2801" i="24"/>
  <c r="I2801" i="24"/>
  <c r="F2801" i="24"/>
  <c r="U2800" i="24"/>
  <c r="O2800" i="24"/>
  <c r="N2800" i="24"/>
  <c r="M2800" i="24"/>
  <c r="L2800" i="24"/>
  <c r="I2800" i="24"/>
  <c r="F2800" i="24"/>
  <c r="U2799" i="24"/>
  <c r="O2799" i="24"/>
  <c r="N2799" i="24"/>
  <c r="M2799" i="24"/>
  <c r="L2799" i="24"/>
  <c r="I2799" i="24"/>
  <c r="F2799" i="24"/>
  <c r="U2798" i="24"/>
  <c r="O2798" i="24"/>
  <c r="N2798" i="24"/>
  <c r="M2798" i="24"/>
  <c r="L2798" i="24"/>
  <c r="I2798" i="24"/>
  <c r="F2798" i="24"/>
  <c r="U2797" i="24"/>
  <c r="O2797" i="24"/>
  <c r="N2797" i="24"/>
  <c r="M2797" i="24"/>
  <c r="L2797" i="24"/>
  <c r="I2797" i="24"/>
  <c r="F2797" i="24"/>
  <c r="U2796" i="24"/>
  <c r="O2796" i="24"/>
  <c r="N2796" i="24"/>
  <c r="M2796" i="24"/>
  <c r="L2796" i="24"/>
  <c r="I2796" i="24"/>
  <c r="F2796" i="24"/>
  <c r="U2795" i="24"/>
  <c r="O2795" i="24"/>
  <c r="N2795" i="24"/>
  <c r="M2795" i="24"/>
  <c r="L2795" i="24"/>
  <c r="I2795" i="24"/>
  <c r="F2795" i="24"/>
  <c r="U2794" i="24"/>
  <c r="O2794" i="24"/>
  <c r="N2794" i="24"/>
  <c r="M2794" i="24"/>
  <c r="L2794" i="24"/>
  <c r="I2794" i="24"/>
  <c r="F2794" i="24"/>
  <c r="U2793" i="24"/>
  <c r="O2793" i="24"/>
  <c r="N2793" i="24"/>
  <c r="M2793" i="24"/>
  <c r="L2793" i="24"/>
  <c r="I2793" i="24"/>
  <c r="F2793" i="24"/>
  <c r="U2792" i="24"/>
  <c r="O2792" i="24"/>
  <c r="N2792" i="24"/>
  <c r="M2792" i="24"/>
  <c r="L2792" i="24"/>
  <c r="I2792" i="24"/>
  <c r="F2792" i="24"/>
  <c r="U2791" i="24"/>
  <c r="O2791" i="24"/>
  <c r="N2791" i="24"/>
  <c r="M2791" i="24"/>
  <c r="L2791" i="24"/>
  <c r="I2791" i="24"/>
  <c r="F2791" i="24"/>
  <c r="U2790" i="24"/>
  <c r="O2790" i="24"/>
  <c r="N2790" i="24"/>
  <c r="M2790" i="24"/>
  <c r="L2790" i="24"/>
  <c r="I2790" i="24"/>
  <c r="F2790" i="24"/>
  <c r="U2789" i="24"/>
  <c r="O2789" i="24"/>
  <c r="N2789" i="24"/>
  <c r="M2789" i="24"/>
  <c r="L2789" i="24"/>
  <c r="I2789" i="24"/>
  <c r="F2789" i="24"/>
  <c r="U2788" i="24"/>
  <c r="O2788" i="24"/>
  <c r="N2788" i="24"/>
  <c r="M2788" i="24"/>
  <c r="L2788" i="24"/>
  <c r="I2788" i="24"/>
  <c r="F2788" i="24"/>
  <c r="U2787" i="24"/>
  <c r="O2787" i="24"/>
  <c r="N2787" i="24"/>
  <c r="M2787" i="24"/>
  <c r="L2787" i="24"/>
  <c r="I2787" i="24"/>
  <c r="F2787" i="24"/>
  <c r="U2786" i="24"/>
  <c r="O2786" i="24"/>
  <c r="N2786" i="24"/>
  <c r="M2786" i="24"/>
  <c r="L2786" i="24"/>
  <c r="I2786" i="24"/>
  <c r="F2786" i="24"/>
  <c r="U2785" i="24"/>
  <c r="O2785" i="24"/>
  <c r="N2785" i="24"/>
  <c r="M2785" i="24"/>
  <c r="L2785" i="24"/>
  <c r="I2785" i="24"/>
  <c r="F2785" i="24"/>
  <c r="U2784" i="24"/>
  <c r="O2784" i="24"/>
  <c r="N2784" i="24"/>
  <c r="M2784" i="24"/>
  <c r="L2784" i="24"/>
  <c r="I2784" i="24"/>
  <c r="F2784" i="24"/>
  <c r="U2783" i="24"/>
  <c r="O2783" i="24"/>
  <c r="N2783" i="24"/>
  <c r="M2783" i="24"/>
  <c r="L2783" i="24"/>
  <c r="I2783" i="24"/>
  <c r="F2783" i="24"/>
  <c r="U2782" i="24"/>
  <c r="O2782" i="24"/>
  <c r="N2782" i="24"/>
  <c r="M2782" i="24"/>
  <c r="L2782" i="24"/>
  <c r="I2782" i="24"/>
  <c r="F2782" i="24"/>
  <c r="U2781" i="24"/>
  <c r="O2781" i="24"/>
  <c r="N2781" i="24"/>
  <c r="M2781" i="24"/>
  <c r="L2781" i="24"/>
  <c r="I2781" i="24"/>
  <c r="F2781" i="24"/>
  <c r="U2780" i="24"/>
  <c r="O2780" i="24"/>
  <c r="N2780" i="24"/>
  <c r="M2780" i="24"/>
  <c r="L2780" i="24"/>
  <c r="I2780" i="24"/>
  <c r="F2780" i="24"/>
  <c r="U2779" i="24"/>
  <c r="O2779" i="24"/>
  <c r="N2779" i="24"/>
  <c r="M2779" i="24"/>
  <c r="L2779" i="24"/>
  <c r="I2779" i="24"/>
  <c r="F2779" i="24"/>
  <c r="U2778" i="24"/>
  <c r="O2778" i="24"/>
  <c r="N2778" i="24"/>
  <c r="M2778" i="24"/>
  <c r="L2778" i="24"/>
  <c r="I2778" i="24"/>
  <c r="F2778" i="24"/>
  <c r="U2777" i="24"/>
  <c r="O2777" i="24"/>
  <c r="N2777" i="24"/>
  <c r="M2777" i="24"/>
  <c r="L2777" i="24"/>
  <c r="I2777" i="24"/>
  <c r="F2777" i="24"/>
  <c r="U2776" i="24"/>
  <c r="O2776" i="24"/>
  <c r="N2776" i="24"/>
  <c r="M2776" i="24"/>
  <c r="L2776" i="24"/>
  <c r="I2776" i="24"/>
  <c r="F2776" i="24"/>
  <c r="U2775" i="24"/>
  <c r="O2775" i="24"/>
  <c r="N2775" i="24"/>
  <c r="M2775" i="24"/>
  <c r="L2775" i="24"/>
  <c r="I2775" i="24"/>
  <c r="F2775" i="24"/>
  <c r="U2774" i="24"/>
  <c r="O2774" i="24"/>
  <c r="N2774" i="24"/>
  <c r="M2774" i="24"/>
  <c r="L2774" i="24"/>
  <c r="I2774" i="24"/>
  <c r="F2774" i="24"/>
  <c r="U2773" i="24"/>
  <c r="O2773" i="24"/>
  <c r="N2773" i="24"/>
  <c r="M2773" i="24"/>
  <c r="L2773" i="24"/>
  <c r="I2773" i="24"/>
  <c r="F2773" i="24"/>
  <c r="U2772" i="24"/>
  <c r="O2772" i="24"/>
  <c r="N2772" i="24"/>
  <c r="M2772" i="24"/>
  <c r="L2772" i="24"/>
  <c r="I2772" i="24"/>
  <c r="F2772" i="24"/>
  <c r="U2771" i="24"/>
  <c r="O2771" i="24"/>
  <c r="N2771" i="24"/>
  <c r="M2771" i="24"/>
  <c r="L2771" i="24"/>
  <c r="I2771" i="24"/>
  <c r="F2771" i="24"/>
  <c r="U2770" i="24"/>
  <c r="O2770" i="24"/>
  <c r="N2770" i="24"/>
  <c r="M2770" i="24"/>
  <c r="L2770" i="24"/>
  <c r="I2770" i="24"/>
  <c r="F2770" i="24"/>
  <c r="U2769" i="24"/>
  <c r="O2769" i="24"/>
  <c r="N2769" i="24"/>
  <c r="M2769" i="24"/>
  <c r="L2769" i="24"/>
  <c r="I2769" i="24"/>
  <c r="F2769" i="24"/>
  <c r="U2768" i="24"/>
  <c r="O2768" i="24"/>
  <c r="N2768" i="24"/>
  <c r="M2768" i="24"/>
  <c r="L2768" i="24"/>
  <c r="I2768" i="24"/>
  <c r="F2768" i="24"/>
  <c r="U2767" i="24"/>
  <c r="O2767" i="24"/>
  <c r="N2767" i="24"/>
  <c r="M2767" i="24"/>
  <c r="L2767" i="24"/>
  <c r="I2767" i="24"/>
  <c r="F2767" i="24"/>
  <c r="U2766" i="24"/>
  <c r="O2766" i="24"/>
  <c r="N2766" i="24"/>
  <c r="M2766" i="24"/>
  <c r="L2766" i="24"/>
  <c r="I2766" i="24"/>
  <c r="F2766" i="24"/>
  <c r="U2765" i="24"/>
  <c r="O2765" i="24"/>
  <c r="N2765" i="24"/>
  <c r="M2765" i="24"/>
  <c r="L2765" i="24"/>
  <c r="I2765" i="24"/>
  <c r="F2765" i="24"/>
  <c r="U2764" i="24"/>
  <c r="O2764" i="24"/>
  <c r="N2764" i="24"/>
  <c r="M2764" i="24"/>
  <c r="L2764" i="24"/>
  <c r="I2764" i="24"/>
  <c r="F2764" i="24"/>
  <c r="U2763" i="24"/>
  <c r="O2763" i="24"/>
  <c r="N2763" i="24"/>
  <c r="M2763" i="24"/>
  <c r="L2763" i="24"/>
  <c r="I2763" i="24"/>
  <c r="F2763" i="24"/>
  <c r="U2762" i="24"/>
  <c r="O2762" i="24"/>
  <c r="N2762" i="24"/>
  <c r="M2762" i="24"/>
  <c r="L2762" i="24"/>
  <c r="I2762" i="24"/>
  <c r="F2762" i="24"/>
  <c r="U2761" i="24"/>
  <c r="O2761" i="24"/>
  <c r="N2761" i="24"/>
  <c r="M2761" i="24"/>
  <c r="L2761" i="24"/>
  <c r="I2761" i="24"/>
  <c r="F2761" i="24"/>
  <c r="U2760" i="24"/>
  <c r="O2760" i="24"/>
  <c r="N2760" i="24"/>
  <c r="M2760" i="24"/>
  <c r="L2760" i="24"/>
  <c r="I2760" i="24"/>
  <c r="F2760" i="24"/>
  <c r="U2759" i="24"/>
  <c r="O2759" i="24"/>
  <c r="N2759" i="24"/>
  <c r="M2759" i="24"/>
  <c r="L2759" i="24"/>
  <c r="I2759" i="24"/>
  <c r="F2759" i="24"/>
  <c r="U2758" i="24"/>
  <c r="O2758" i="24"/>
  <c r="N2758" i="24"/>
  <c r="M2758" i="24"/>
  <c r="L2758" i="24"/>
  <c r="I2758" i="24"/>
  <c r="F2758" i="24"/>
  <c r="U2757" i="24"/>
  <c r="O2757" i="24"/>
  <c r="N2757" i="24"/>
  <c r="M2757" i="24"/>
  <c r="L2757" i="24"/>
  <c r="I2757" i="24"/>
  <c r="F2757" i="24"/>
  <c r="U2756" i="24"/>
  <c r="O2756" i="24"/>
  <c r="N2756" i="24"/>
  <c r="M2756" i="24"/>
  <c r="L2756" i="24"/>
  <c r="I2756" i="24"/>
  <c r="F2756" i="24"/>
  <c r="U2755" i="24"/>
  <c r="O2755" i="24"/>
  <c r="N2755" i="24"/>
  <c r="M2755" i="24"/>
  <c r="L2755" i="24"/>
  <c r="I2755" i="24"/>
  <c r="F2755" i="24"/>
  <c r="U2754" i="24"/>
  <c r="O2754" i="24"/>
  <c r="N2754" i="24"/>
  <c r="M2754" i="24"/>
  <c r="L2754" i="24"/>
  <c r="I2754" i="24"/>
  <c r="F2754" i="24"/>
  <c r="U2753" i="24"/>
  <c r="O2753" i="24"/>
  <c r="N2753" i="24"/>
  <c r="M2753" i="24"/>
  <c r="L2753" i="24"/>
  <c r="I2753" i="24"/>
  <c r="F2753" i="24"/>
  <c r="U2752" i="24"/>
  <c r="O2752" i="24"/>
  <c r="N2752" i="24"/>
  <c r="M2752" i="24"/>
  <c r="L2752" i="24"/>
  <c r="I2752" i="24"/>
  <c r="F2752" i="24"/>
  <c r="U2751" i="24"/>
  <c r="O2751" i="24"/>
  <c r="N2751" i="24"/>
  <c r="M2751" i="24"/>
  <c r="L2751" i="24"/>
  <c r="I2751" i="24"/>
  <c r="F2751" i="24"/>
  <c r="U2750" i="24"/>
  <c r="O2750" i="24"/>
  <c r="N2750" i="24"/>
  <c r="M2750" i="24"/>
  <c r="L2750" i="24"/>
  <c r="I2750" i="24"/>
  <c r="F2750" i="24"/>
  <c r="U2749" i="24"/>
  <c r="O2749" i="24"/>
  <c r="N2749" i="24"/>
  <c r="M2749" i="24"/>
  <c r="L2749" i="24"/>
  <c r="I2749" i="24"/>
  <c r="F2749" i="24"/>
  <c r="U2748" i="24"/>
  <c r="O2748" i="24"/>
  <c r="N2748" i="24"/>
  <c r="M2748" i="24"/>
  <c r="L2748" i="24"/>
  <c r="I2748" i="24"/>
  <c r="F2748" i="24"/>
  <c r="U2747" i="24"/>
  <c r="O2747" i="24"/>
  <c r="N2747" i="24"/>
  <c r="M2747" i="24"/>
  <c r="L2747" i="24"/>
  <c r="I2747" i="24"/>
  <c r="F2747" i="24"/>
  <c r="U2746" i="24"/>
  <c r="O2746" i="24"/>
  <c r="N2746" i="24"/>
  <c r="M2746" i="24"/>
  <c r="L2746" i="24"/>
  <c r="I2746" i="24"/>
  <c r="F2746" i="24"/>
  <c r="U2745" i="24"/>
  <c r="O2745" i="24"/>
  <c r="N2745" i="24"/>
  <c r="M2745" i="24"/>
  <c r="L2745" i="24"/>
  <c r="I2745" i="24"/>
  <c r="F2745" i="24"/>
  <c r="U2744" i="24"/>
  <c r="O2744" i="24"/>
  <c r="N2744" i="24"/>
  <c r="M2744" i="24"/>
  <c r="L2744" i="24"/>
  <c r="I2744" i="24"/>
  <c r="F2744" i="24"/>
  <c r="U2743" i="24"/>
  <c r="O2743" i="24"/>
  <c r="N2743" i="24"/>
  <c r="M2743" i="24"/>
  <c r="L2743" i="24"/>
  <c r="I2743" i="24"/>
  <c r="F2743" i="24"/>
  <c r="U2742" i="24"/>
  <c r="O2742" i="24"/>
  <c r="N2742" i="24"/>
  <c r="M2742" i="24"/>
  <c r="L2742" i="24"/>
  <c r="I2742" i="24"/>
  <c r="F2742" i="24"/>
  <c r="U2741" i="24"/>
  <c r="O2741" i="24"/>
  <c r="N2741" i="24"/>
  <c r="M2741" i="24"/>
  <c r="L2741" i="24"/>
  <c r="I2741" i="24"/>
  <c r="F2741" i="24"/>
  <c r="U2740" i="24"/>
  <c r="O2740" i="24"/>
  <c r="N2740" i="24"/>
  <c r="M2740" i="24"/>
  <c r="L2740" i="24"/>
  <c r="I2740" i="24"/>
  <c r="F2740" i="24"/>
  <c r="U2739" i="24"/>
  <c r="O2739" i="24"/>
  <c r="N2739" i="24"/>
  <c r="M2739" i="24"/>
  <c r="L2739" i="24"/>
  <c r="I2739" i="24"/>
  <c r="F2739" i="24"/>
  <c r="U2738" i="24"/>
  <c r="O2738" i="24"/>
  <c r="N2738" i="24"/>
  <c r="M2738" i="24"/>
  <c r="L2738" i="24"/>
  <c r="I2738" i="24"/>
  <c r="F2738" i="24"/>
  <c r="U2737" i="24"/>
  <c r="O2737" i="24"/>
  <c r="N2737" i="24"/>
  <c r="M2737" i="24"/>
  <c r="L2737" i="24"/>
  <c r="I2737" i="24"/>
  <c r="F2737" i="24"/>
  <c r="U2736" i="24"/>
  <c r="O2736" i="24"/>
  <c r="N2736" i="24"/>
  <c r="M2736" i="24"/>
  <c r="L2736" i="24"/>
  <c r="I2736" i="24"/>
  <c r="F2736" i="24"/>
  <c r="U2735" i="24"/>
  <c r="O2735" i="24"/>
  <c r="N2735" i="24"/>
  <c r="M2735" i="24"/>
  <c r="L2735" i="24"/>
  <c r="I2735" i="24"/>
  <c r="F2735" i="24"/>
  <c r="U2734" i="24"/>
  <c r="O2734" i="24"/>
  <c r="N2734" i="24"/>
  <c r="M2734" i="24"/>
  <c r="L2734" i="24"/>
  <c r="I2734" i="24"/>
  <c r="F2734" i="24"/>
  <c r="U2733" i="24"/>
  <c r="O2733" i="24"/>
  <c r="N2733" i="24"/>
  <c r="M2733" i="24"/>
  <c r="L2733" i="24"/>
  <c r="I2733" i="24"/>
  <c r="F2733" i="24"/>
  <c r="U2732" i="24"/>
  <c r="O2732" i="24"/>
  <c r="N2732" i="24"/>
  <c r="M2732" i="24"/>
  <c r="L2732" i="24"/>
  <c r="I2732" i="24"/>
  <c r="F2732" i="24"/>
  <c r="U2731" i="24"/>
  <c r="O2731" i="24"/>
  <c r="N2731" i="24"/>
  <c r="M2731" i="24"/>
  <c r="L2731" i="24"/>
  <c r="I2731" i="24"/>
  <c r="F2731" i="24"/>
  <c r="U2730" i="24"/>
  <c r="O2730" i="24"/>
  <c r="N2730" i="24"/>
  <c r="M2730" i="24"/>
  <c r="L2730" i="24"/>
  <c r="I2730" i="24"/>
  <c r="F2730" i="24"/>
  <c r="U2729" i="24"/>
  <c r="O2729" i="24"/>
  <c r="N2729" i="24"/>
  <c r="M2729" i="24"/>
  <c r="L2729" i="24"/>
  <c r="I2729" i="24"/>
  <c r="F2729" i="24"/>
  <c r="U2728" i="24"/>
  <c r="O2728" i="24"/>
  <c r="N2728" i="24"/>
  <c r="M2728" i="24"/>
  <c r="L2728" i="24"/>
  <c r="I2728" i="24"/>
  <c r="F2728" i="24"/>
  <c r="U2727" i="24"/>
  <c r="O2727" i="24"/>
  <c r="N2727" i="24"/>
  <c r="M2727" i="24"/>
  <c r="L2727" i="24"/>
  <c r="I2727" i="24"/>
  <c r="F2727" i="24"/>
  <c r="U2726" i="24"/>
  <c r="O2726" i="24"/>
  <c r="N2726" i="24"/>
  <c r="M2726" i="24"/>
  <c r="L2726" i="24"/>
  <c r="I2726" i="24"/>
  <c r="F2726" i="24"/>
  <c r="U2725" i="24"/>
  <c r="O2725" i="24"/>
  <c r="N2725" i="24"/>
  <c r="M2725" i="24"/>
  <c r="L2725" i="24"/>
  <c r="I2725" i="24"/>
  <c r="F2725" i="24"/>
  <c r="U2724" i="24"/>
  <c r="O2724" i="24"/>
  <c r="N2724" i="24"/>
  <c r="M2724" i="24"/>
  <c r="L2724" i="24"/>
  <c r="I2724" i="24"/>
  <c r="F2724" i="24"/>
  <c r="U2723" i="24"/>
  <c r="O2723" i="24"/>
  <c r="N2723" i="24"/>
  <c r="M2723" i="24"/>
  <c r="L2723" i="24"/>
  <c r="I2723" i="24"/>
  <c r="F2723" i="24"/>
  <c r="U2722" i="24"/>
  <c r="O2722" i="24"/>
  <c r="N2722" i="24"/>
  <c r="M2722" i="24"/>
  <c r="L2722" i="24"/>
  <c r="I2722" i="24"/>
  <c r="F2722" i="24"/>
  <c r="U2721" i="24"/>
  <c r="O2721" i="24"/>
  <c r="N2721" i="24"/>
  <c r="M2721" i="24"/>
  <c r="L2721" i="24"/>
  <c r="I2721" i="24"/>
  <c r="F2721" i="24"/>
  <c r="U2720" i="24"/>
  <c r="O2720" i="24"/>
  <c r="N2720" i="24"/>
  <c r="M2720" i="24"/>
  <c r="L2720" i="24"/>
  <c r="I2720" i="24"/>
  <c r="F2720" i="24"/>
  <c r="U2719" i="24"/>
  <c r="O2719" i="24"/>
  <c r="N2719" i="24"/>
  <c r="M2719" i="24"/>
  <c r="L2719" i="24"/>
  <c r="I2719" i="24"/>
  <c r="F2719" i="24"/>
  <c r="U2718" i="24"/>
  <c r="O2718" i="24"/>
  <c r="N2718" i="24"/>
  <c r="M2718" i="24"/>
  <c r="L2718" i="24"/>
  <c r="I2718" i="24"/>
  <c r="F2718" i="24"/>
  <c r="U2717" i="24"/>
  <c r="O2717" i="24"/>
  <c r="N2717" i="24"/>
  <c r="M2717" i="24"/>
  <c r="L2717" i="24"/>
  <c r="I2717" i="24"/>
  <c r="F2717" i="24"/>
  <c r="U2716" i="24"/>
  <c r="O2716" i="24"/>
  <c r="N2716" i="24"/>
  <c r="M2716" i="24"/>
  <c r="L2716" i="24"/>
  <c r="I2716" i="24"/>
  <c r="F2716" i="24"/>
  <c r="U2715" i="24"/>
  <c r="O2715" i="24"/>
  <c r="N2715" i="24"/>
  <c r="M2715" i="24"/>
  <c r="L2715" i="24"/>
  <c r="I2715" i="24"/>
  <c r="F2715" i="24"/>
  <c r="U2714" i="24"/>
  <c r="O2714" i="24"/>
  <c r="N2714" i="24"/>
  <c r="M2714" i="24"/>
  <c r="L2714" i="24"/>
  <c r="I2714" i="24"/>
  <c r="F2714" i="24"/>
  <c r="U2713" i="24"/>
  <c r="O2713" i="24"/>
  <c r="N2713" i="24"/>
  <c r="M2713" i="24"/>
  <c r="L2713" i="24"/>
  <c r="I2713" i="24"/>
  <c r="F2713" i="24"/>
  <c r="U2712" i="24"/>
  <c r="O2712" i="24"/>
  <c r="N2712" i="24"/>
  <c r="M2712" i="24"/>
  <c r="L2712" i="24"/>
  <c r="I2712" i="24"/>
  <c r="F2712" i="24"/>
  <c r="U2711" i="24"/>
  <c r="O2711" i="24"/>
  <c r="N2711" i="24"/>
  <c r="M2711" i="24"/>
  <c r="L2711" i="24"/>
  <c r="I2711" i="24"/>
  <c r="F2711" i="24"/>
  <c r="U2710" i="24"/>
  <c r="O2710" i="24"/>
  <c r="N2710" i="24"/>
  <c r="M2710" i="24"/>
  <c r="L2710" i="24"/>
  <c r="I2710" i="24"/>
  <c r="F2710" i="24"/>
  <c r="U2709" i="24"/>
  <c r="O2709" i="24"/>
  <c r="N2709" i="24"/>
  <c r="M2709" i="24"/>
  <c r="L2709" i="24"/>
  <c r="I2709" i="24"/>
  <c r="F2709" i="24"/>
  <c r="U2708" i="24"/>
  <c r="O2708" i="24"/>
  <c r="N2708" i="24"/>
  <c r="M2708" i="24"/>
  <c r="L2708" i="24"/>
  <c r="I2708" i="24"/>
  <c r="F2708" i="24"/>
  <c r="U2707" i="24"/>
  <c r="O2707" i="24"/>
  <c r="N2707" i="24"/>
  <c r="M2707" i="24"/>
  <c r="L2707" i="24"/>
  <c r="I2707" i="24"/>
  <c r="F2707" i="24"/>
  <c r="U2706" i="24"/>
  <c r="O2706" i="24"/>
  <c r="N2706" i="24"/>
  <c r="M2706" i="24"/>
  <c r="L2706" i="24"/>
  <c r="I2706" i="24"/>
  <c r="F2706" i="24"/>
  <c r="U2705" i="24"/>
  <c r="O2705" i="24"/>
  <c r="N2705" i="24"/>
  <c r="M2705" i="24"/>
  <c r="L2705" i="24"/>
  <c r="I2705" i="24"/>
  <c r="F2705" i="24"/>
  <c r="U2704" i="24"/>
  <c r="O2704" i="24"/>
  <c r="N2704" i="24"/>
  <c r="M2704" i="24"/>
  <c r="L2704" i="24"/>
  <c r="I2704" i="24"/>
  <c r="F2704" i="24"/>
  <c r="U2703" i="24"/>
  <c r="O2703" i="24"/>
  <c r="N2703" i="24"/>
  <c r="M2703" i="24"/>
  <c r="L2703" i="24"/>
  <c r="I2703" i="24"/>
  <c r="F2703" i="24"/>
  <c r="U2702" i="24"/>
  <c r="O2702" i="24"/>
  <c r="N2702" i="24"/>
  <c r="M2702" i="24"/>
  <c r="L2702" i="24"/>
  <c r="I2702" i="24"/>
  <c r="F2702" i="24"/>
  <c r="U2701" i="24"/>
  <c r="O2701" i="24"/>
  <c r="N2701" i="24"/>
  <c r="M2701" i="24"/>
  <c r="L2701" i="24"/>
  <c r="I2701" i="24"/>
  <c r="F2701" i="24"/>
  <c r="U2700" i="24"/>
  <c r="O2700" i="24"/>
  <c r="N2700" i="24"/>
  <c r="M2700" i="24"/>
  <c r="L2700" i="24"/>
  <c r="I2700" i="24"/>
  <c r="F2700" i="24"/>
  <c r="U2699" i="24"/>
  <c r="O2699" i="24"/>
  <c r="N2699" i="24"/>
  <c r="M2699" i="24"/>
  <c r="L2699" i="24"/>
  <c r="I2699" i="24"/>
  <c r="F2699" i="24"/>
  <c r="U2698" i="24"/>
  <c r="O2698" i="24"/>
  <c r="N2698" i="24"/>
  <c r="M2698" i="24"/>
  <c r="L2698" i="24"/>
  <c r="I2698" i="24"/>
  <c r="F2698" i="24"/>
  <c r="U2697" i="24"/>
  <c r="O2697" i="24"/>
  <c r="N2697" i="24"/>
  <c r="M2697" i="24"/>
  <c r="L2697" i="24"/>
  <c r="I2697" i="24"/>
  <c r="F2697" i="24"/>
  <c r="U2696" i="24"/>
  <c r="O2696" i="24"/>
  <c r="N2696" i="24"/>
  <c r="M2696" i="24"/>
  <c r="L2696" i="24"/>
  <c r="I2696" i="24"/>
  <c r="F2696" i="24"/>
  <c r="U2695" i="24"/>
  <c r="O2695" i="24"/>
  <c r="N2695" i="24"/>
  <c r="M2695" i="24"/>
  <c r="L2695" i="24"/>
  <c r="I2695" i="24"/>
  <c r="F2695" i="24"/>
  <c r="U2694" i="24"/>
  <c r="O2694" i="24"/>
  <c r="N2694" i="24"/>
  <c r="M2694" i="24"/>
  <c r="L2694" i="24"/>
  <c r="I2694" i="24"/>
  <c r="F2694" i="24"/>
  <c r="U2693" i="24"/>
  <c r="O2693" i="24"/>
  <c r="N2693" i="24"/>
  <c r="M2693" i="24"/>
  <c r="L2693" i="24"/>
  <c r="I2693" i="24"/>
  <c r="F2693" i="24"/>
  <c r="U2692" i="24"/>
  <c r="O2692" i="24"/>
  <c r="N2692" i="24"/>
  <c r="M2692" i="24"/>
  <c r="L2692" i="24"/>
  <c r="I2692" i="24"/>
  <c r="F2692" i="24"/>
  <c r="U2691" i="24"/>
  <c r="O2691" i="24"/>
  <c r="N2691" i="24"/>
  <c r="M2691" i="24"/>
  <c r="L2691" i="24"/>
  <c r="I2691" i="24"/>
  <c r="F2691" i="24"/>
  <c r="U2690" i="24"/>
  <c r="O2690" i="24"/>
  <c r="N2690" i="24"/>
  <c r="M2690" i="24"/>
  <c r="L2690" i="24"/>
  <c r="I2690" i="24"/>
  <c r="F2690" i="24"/>
  <c r="U2689" i="24"/>
  <c r="O2689" i="24"/>
  <c r="N2689" i="24"/>
  <c r="M2689" i="24"/>
  <c r="L2689" i="24"/>
  <c r="I2689" i="24"/>
  <c r="F2689" i="24"/>
  <c r="U2688" i="24"/>
  <c r="O2688" i="24"/>
  <c r="N2688" i="24"/>
  <c r="M2688" i="24"/>
  <c r="L2688" i="24"/>
  <c r="I2688" i="24"/>
  <c r="F2688" i="24"/>
  <c r="U2687" i="24"/>
  <c r="O2687" i="24"/>
  <c r="N2687" i="24"/>
  <c r="M2687" i="24"/>
  <c r="L2687" i="24"/>
  <c r="I2687" i="24"/>
  <c r="F2687" i="24"/>
  <c r="U2686" i="24"/>
  <c r="O2686" i="24"/>
  <c r="N2686" i="24"/>
  <c r="M2686" i="24"/>
  <c r="L2686" i="24"/>
  <c r="I2686" i="24"/>
  <c r="F2686" i="24"/>
  <c r="U2685" i="24"/>
  <c r="O2685" i="24"/>
  <c r="N2685" i="24"/>
  <c r="M2685" i="24"/>
  <c r="L2685" i="24"/>
  <c r="I2685" i="24"/>
  <c r="F2685" i="24"/>
  <c r="U2684" i="24"/>
  <c r="O2684" i="24"/>
  <c r="N2684" i="24"/>
  <c r="M2684" i="24"/>
  <c r="L2684" i="24"/>
  <c r="I2684" i="24"/>
  <c r="F2684" i="24"/>
  <c r="U2683" i="24"/>
  <c r="O2683" i="24"/>
  <c r="N2683" i="24"/>
  <c r="M2683" i="24"/>
  <c r="L2683" i="24"/>
  <c r="I2683" i="24"/>
  <c r="F2683" i="24"/>
  <c r="U2682" i="24"/>
  <c r="O2682" i="24"/>
  <c r="N2682" i="24"/>
  <c r="M2682" i="24"/>
  <c r="L2682" i="24"/>
  <c r="I2682" i="24"/>
  <c r="F2682" i="24"/>
  <c r="U2681" i="24"/>
  <c r="O2681" i="24"/>
  <c r="N2681" i="24"/>
  <c r="M2681" i="24"/>
  <c r="L2681" i="24"/>
  <c r="I2681" i="24"/>
  <c r="F2681" i="24"/>
  <c r="U2680" i="24"/>
  <c r="O2680" i="24"/>
  <c r="N2680" i="24"/>
  <c r="M2680" i="24"/>
  <c r="L2680" i="24"/>
  <c r="I2680" i="24"/>
  <c r="F2680" i="24"/>
  <c r="U2679" i="24"/>
  <c r="O2679" i="24"/>
  <c r="N2679" i="24"/>
  <c r="M2679" i="24"/>
  <c r="L2679" i="24"/>
  <c r="I2679" i="24"/>
  <c r="F2679" i="24"/>
  <c r="U2678" i="24"/>
  <c r="O2678" i="24"/>
  <c r="N2678" i="24"/>
  <c r="M2678" i="24"/>
  <c r="L2678" i="24"/>
  <c r="I2678" i="24"/>
  <c r="F2678" i="24"/>
  <c r="U2677" i="24"/>
  <c r="O2677" i="24"/>
  <c r="N2677" i="24"/>
  <c r="M2677" i="24"/>
  <c r="L2677" i="24"/>
  <c r="I2677" i="24"/>
  <c r="F2677" i="24"/>
  <c r="U2676" i="24"/>
  <c r="O2676" i="24"/>
  <c r="N2676" i="24"/>
  <c r="M2676" i="24"/>
  <c r="L2676" i="24"/>
  <c r="I2676" i="24"/>
  <c r="F2676" i="24"/>
  <c r="U2675" i="24"/>
  <c r="O2675" i="24"/>
  <c r="N2675" i="24"/>
  <c r="M2675" i="24"/>
  <c r="L2675" i="24"/>
  <c r="I2675" i="24"/>
  <c r="F2675" i="24"/>
  <c r="U2674" i="24"/>
  <c r="O2674" i="24"/>
  <c r="N2674" i="24"/>
  <c r="M2674" i="24"/>
  <c r="L2674" i="24"/>
  <c r="I2674" i="24"/>
  <c r="F2674" i="24"/>
  <c r="U2673" i="24"/>
  <c r="O2673" i="24"/>
  <c r="N2673" i="24"/>
  <c r="M2673" i="24"/>
  <c r="L2673" i="24"/>
  <c r="I2673" i="24"/>
  <c r="F2673" i="24"/>
  <c r="U2672" i="24"/>
  <c r="O2672" i="24"/>
  <c r="N2672" i="24"/>
  <c r="M2672" i="24"/>
  <c r="L2672" i="24"/>
  <c r="I2672" i="24"/>
  <c r="F2672" i="24"/>
  <c r="U2671" i="24"/>
  <c r="O2671" i="24"/>
  <c r="N2671" i="24"/>
  <c r="M2671" i="24"/>
  <c r="L2671" i="24"/>
  <c r="I2671" i="24"/>
  <c r="F2671" i="24"/>
  <c r="U2670" i="24"/>
  <c r="O2670" i="24"/>
  <c r="N2670" i="24"/>
  <c r="M2670" i="24"/>
  <c r="L2670" i="24"/>
  <c r="I2670" i="24"/>
  <c r="F2670" i="24"/>
  <c r="U2669" i="24"/>
  <c r="O2669" i="24"/>
  <c r="N2669" i="24"/>
  <c r="M2669" i="24"/>
  <c r="L2669" i="24"/>
  <c r="I2669" i="24"/>
  <c r="F2669" i="24"/>
  <c r="U2668" i="24"/>
  <c r="O2668" i="24"/>
  <c r="N2668" i="24"/>
  <c r="M2668" i="24"/>
  <c r="L2668" i="24"/>
  <c r="I2668" i="24"/>
  <c r="F2668" i="24"/>
  <c r="U2667" i="24"/>
  <c r="O2667" i="24"/>
  <c r="N2667" i="24"/>
  <c r="M2667" i="24"/>
  <c r="L2667" i="24"/>
  <c r="I2667" i="24"/>
  <c r="F2667" i="24"/>
  <c r="U2666" i="24"/>
  <c r="O2666" i="24"/>
  <c r="N2666" i="24"/>
  <c r="M2666" i="24"/>
  <c r="L2666" i="24"/>
  <c r="I2666" i="24"/>
  <c r="F2666" i="24"/>
  <c r="U2665" i="24"/>
  <c r="O2665" i="24"/>
  <c r="N2665" i="24"/>
  <c r="M2665" i="24"/>
  <c r="L2665" i="24"/>
  <c r="I2665" i="24"/>
  <c r="F2665" i="24"/>
  <c r="U2664" i="24"/>
  <c r="O2664" i="24"/>
  <c r="N2664" i="24"/>
  <c r="M2664" i="24"/>
  <c r="L2664" i="24"/>
  <c r="I2664" i="24"/>
  <c r="F2664" i="24"/>
  <c r="U2663" i="24"/>
  <c r="O2663" i="24"/>
  <c r="N2663" i="24"/>
  <c r="M2663" i="24"/>
  <c r="L2663" i="24"/>
  <c r="I2663" i="24"/>
  <c r="F2663" i="24"/>
  <c r="U2662" i="24"/>
  <c r="O2662" i="24"/>
  <c r="N2662" i="24"/>
  <c r="M2662" i="24"/>
  <c r="L2662" i="24"/>
  <c r="I2662" i="24"/>
  <c r="F2662" i="24"/>
  <c r="U2661" i="24"/>
  <c r="O2661" i="24"/>
  <c r="N2661" i="24"/>
  <c r="M2661" i="24"/>
  <c r="L2661" i="24"/>
  <c r="I2661" i="24"/>
  <c r="F2661" i="24"/>
  <c r="U2660" i="24"/>
  <c r="O2660" i="24"/>
  <c r="N2660" i="24"/>
  <c r="M2660" i="24"/>
  <c r="L2660" i="24"/>
  <c r="I2660" i="24"/>
  <c r="F2660" i="24"/>
  <c r="U2659" i="24"/>
  <c r="O2659" i="24"/>
  <c r="N2659" i="24"/>
  <c r="M2659" i="24"/>
  <c r="L2659" i="24"/>
  <c r="I2659" i="24"/>
  <c r="F2659" i="24"/>
  <c r="U2658" i="24"/>
  <c r="O2658" i="24"/>
  <c r="N2658" i="24"/>
  <c r="M2658" i="24"/>
  <c r="L2658" i="24"/>
  <c r="I2658" i="24"/>
  <c r="F2658" i="24"/>
  <c r="U2657" i="24"/>
  <c r="O2657" i="24"/>
  <c r="N2657" i="24"/>
  <c r="M2657" i="24"/>
  <c r="L2657" i="24"/>
  <c r="I2657" i="24"/>
  <c r="F2657" i="24"/>
  <c r="U2656" i="24"/>
  <c r="O2656" i="24"/>
  <c r="N2656" i="24"/>
  <c r="M2656" i="24"/>
  <c r="L2656" i="24"/>
  <c r="I2656" i="24"/>
  <c r="F2656" i="24"/>
  <c r="U2655" i="24"/>
  <c r="O2655" i="24"/>
  <c r="N2655" i="24"/>
  <c r="M2655" i="24"/>
  <c r="L2655" i="24"/>
  <c r="I2655" i="24"/>
  <c r="F2655" i="24"/>
  <c r="U2654" i="24"/>
  <c r="O2654" i="24"/>
  <c r="N2654" i="24"/>
  <c r="M2654" i="24"/>
  <c r="L2654" i="24"/>
  <c r="I2654" i="24"/>
  <c r="F2654" i="24"/>
  <c r="U2653" i="24"/>
  <c r="O2653" i="24"/>
  <c r="N2653" i="24"/>
  <c r="M2653" i="24"/>
  <c r="L2653" i="24"/>
  <c r="I2653" i="24"/>
  <c r="F2653" i="24"/>
  <c r="U2652" i="24"/>
  <c r="O2652" i="24"/>
  <c r="N2652" i="24"/>
  <c r="M2652" i="24"/>
  <c r="L2652" i="24"/>
  <c r="I2652" i="24"/>
  <c r="F2652" i="24"/>
  <c r="U2651" i="24"/>
  <c r="O2651" i="24"/>
  <c r="N2651" i="24"/>
  <c r="M2651" i="24"/>
  <c r="L2651" i="24"/>
  <c r="I2651" i="24"/>
  <c r="F2651" i="24"/>
  <c r="U2650" i="24"/>
  <c r="O2650" i="24"/>
  <c r="N2650" i="24"/>
  <c r="M2650" i="24"/>
  <c r="L2650" i="24"/>
  <c r="I2650" i="24"/>
  <c r="F2650" i="24"/>
  <c r="U2649" i="24"/>
  <c r="O2649" i="24"/>
  <c r="N2649" i="24"/>
  <c r="M2649" i="24"/>
  <c r="L2649" i="24"/>
  <c r="I2649" i="24"/>
  <c r="F2649" i="24"/>
  <c r="U2648" i="24"/>
  <c r="O2648" i="24"/>
  <c r="N2648" i="24"/>
  <c r="M2648" i="24"/>
  <c r="L2648" i="24"/>
  <c r="I2648" i="24"/>
  <c r="F2648" i="24"/>
  <c r="U2647" i="24"/>
  <c r="O2647" i="24"/>
  <c r="N2647" i="24"/>
  <c r="M2647" i="24"/>
  <c r="L2647" i="24"/>
  <c r="I2647" i="24"/>
  <c r="F2647" i="24"/>
  <c r="U2646" i="24"/>
  <c r="O2646" i="24"/>
  <c r="N2646" i="24"/>
  <c r="M2646" i="24"/>
  <c r="L2646" i="24"/>
  <c r="I2646" i="24"/>
  <c r="F2646" i="24"/>
  <c r="U2645" i="24"/>
  <c r="O2645" i="24"/>
  <c r="N2645" i="24"/>
  <c r="M2645" i="24"/>
  <c r="L2645" i="24"/>
  <c r="I2645" i="24"/>
  <c r="F2645" i="24"/>
  <c r="U2644" i="24"/>
  <c r="O2644" i="24"/>
  <c r="N2644" i="24"/>
  <c r="M2644" i="24"/>
  <c r="L2644" i="24"/>
  <c r="I2644" i="24"/>
  <c r="F2644" i="24"/>
  <c r="U2643" i="24"/>
  <c r="O2643" i="24"/>
  <c r="N2643" i="24"/>
  <c r="M2643" i="24"/>
  <c r="L2643" i="24"/>
  <c r="I2643" i="24"/>
  <c r="F2643" i="24"/>
  <c r="U2642" i="24"/>
  <c r="O2642" i="24"/>
  <c r="N2642" i="24"/>
  <c r="M2642" i="24"/>
  <c r="L2642" i="24"/>
  <c r="I2642" i="24"/>
  <c r="F2642" i="24"/>
  <c r="U2641" i="24"/>
  <c r="O2641" i="24"/>
  <c r="N2641" i="24"/>
  <c r="M2641" i="24"/>
  <c r="L2641" i="24"/>
  <c r="I2641" i="24"/>
  <c r="F2641" i="24"/>
  <c r="U2640" i="24"/>
  <c r="O2640" i="24"/>
  <c r="N2640" i="24"/>
  <c r="M2640" i="24"/>
  <c r="L2640" i="24"/>
  <c r="I2640" i="24"/>
  <c r="F2640" i="24"/>
  <c r="U2639" i="24"/>
  <c r="O2639" i="24"/>
  <c r="N2639" i="24"/>
  <c r="M2639" i="24"/>
  <c r="L2639" i="24"/>
  <c r="I2639" i="24"/>
  <c r="F2639" i="24"/>
  <c r="U2638" i="24"/>
  <c r="O2638" i="24"/>
  <c r="N2638" i="24"/>
  <c r="M2638" i="24"/>
  <c r="L2638" i="24"/>
  <c r="I2638" i="24"/>
  <c r="F2638" i="24"/>
  <c r="U2637" i="24"/>
  <c r="O2637" i="24"/>
  <c r="N2637" i="24"/>
  <c r="M2637" i="24"/>
  <c r="L2637" i="24"/>
  <c r="I2637" i="24"/>
  <c r="F2637" i="24"/>
  <c r="U2636" i="24"/>
  <c r="O2636" i="24"/>
  <c r="N2636" i="24"/>
  <c r="M2636" i="24"/>
  <c r="L2636" i="24"/>
  <c r="I2636" i="24"/>
  <c r="F2636" i="24"/>
  <c r="U2635" i="24"/>
  <c r="O2635" i="24"/>
  <c r="N2635" i="24"/>
  <c r="M2635" i="24"/>
  <c r="L2635" i="24"/>
  <c r="I2635" i="24"/>
  <c r="F2635" i="24"/>
  <c r="U2634" i="24"/>
  <c r="O2634" i="24"/>
  <c r="N2634" i="24"/>
  <c r="M2634" i="24"/>
  <c r="L2634" i="24"/>
  <c r="I2634" i="24"/>
  <c r="F2634" i="24"/>
  <c r="U2633" i="24"/>
  <c r="O2633" i="24"/>
  <c r="N2633" i="24"/>
  <c r="M2633" i="24"/>
  <c r="L2633" i="24"/>
  <c r="I2633" i="24"/>
  <c r="F2633" i="24"/>
  <c r="U2632" i="24"/>
  <c r="O2632" i="24"/>
  <c r="N2632" i="24"/>
  <c r="M2632" i="24"/>
  <c r="L2632" i="24"/>
  <c r="I2632" i="24"/>
  <c r="F2632" i="24"/>
  <c r="U2631" i="24"/>
  <c r="O2631" i="24"/>
  <c r="N2631" i="24"/>
  <c r="M2631" i="24"/>
  <c r="L2631" i="24"/>
  <c r="I2631" i="24"/>
  <c r="F2631" i="24"/>
  <c r="U2630" i="24"/>
  <c r="O2630" i="24"/>
  <c r="N2630" i="24"/>
  <c r="M2630" i="24"/>
  <c r="L2630" i="24"/>
  <c r="I2630" i="24"/>
  <c r="F2630" i="24"/>
  <c r="U2629" i="24"/>
  <c r="O2629" i="24"/>
  <c r="N2629" i="24"/>
  <c r="M2629" i="24"/>
  <c r="L2629" i="24"/>
  <c r="I2629" i="24"/>
  <c r="F2629" i="24"/>
  <c r="U2628" i="24"/>
  <c r="O2628" i="24"/>
  <c r="N2628" i="24"/>
  <c r="M2628" i="24"/>
  <c r="L2628" i="24"/>
  <c r="I2628" i="24"/>
  <c r="F2628" i="24"/>
  <c r="U2627" i="24"/>
  <c r="O2627" i="24"/>
  <c r="N2627" i="24"/>
  <c r="M2627" i="24"/>
  <c r="L2627" i="24"/>
  <c r="I2627" i="24"/>
  <c r="F2627" i="24"/>
  <c r="U2626" i="24"/>
  <c r="O2626" i="24"/>
  <c r="N2626" i="24"/>
  <c r="M2626" i="24"/>
  <c r="L2626" i="24"/>
  <c r="I2626" i="24"/>
  <c r="F2626" i="24"/>
  <c r="U2625" i="24"/>
  <c r="O2625" i="24"/>
  <c r="N2625" i="24"/>
  <c r="M2625" i="24"/>
  <c r="L2625" i="24"/>
  <c r="I2625" i="24"/>
  <c r="F2625" i="24"/>
  <c r="U2624" i="24"/>
  <c r="O2624" i="24"/>
  <c r="N2624" i="24"/>
  <c r="M2624" i="24"/>
  <c r="L2624" i="24"/>
  <c r="I2624" i="24"/>
  <c r="F2624" i="24"/>
  <c r="U2623" i="24"/>
  <c r="O2623" i="24"/>
  <c r="N2623" i="24"/>
  <c r="M2623" i="24"/>
  <c r="L2623" i="24"/>
  <c r="I2623" i="24"/>
  <c r="F2623" i="24"/>
  <c r="U2622" i="24"/>
  <c r="O2622" i="24"/>
  <c r="N2622" i="24"/>
  <c r="M2622" i="24"/>
  <c r="L2622" i="24"/>
  <c r="I2622" i="24"/>
  <c r="F2622" i="24"/>
  <c r="U2621" i="24"/>
  <c r="O2621" i="24"/>
  <c r="N2621" i="24"/>
  <c r="M2621" i="24"/>
  <c r="L2621" i="24"/>
  <c r="I2621" i="24"/>
  <c r="F2621" i="24"/>
  <c r="U2620" i="24"/>
  <c r="O2620" i="24"/>
  <c r="N2620" i="24"/>
  <c r="M2620" i="24"/>
  <c r="L2620" i="24"/>
  <c r="I2620" i="24"/>
  <c r="F2620" i="24"/>
  <c r="U2619" i="24"/>
  <c r="O2619" i="24"/>
  <c r="N2619" i="24"/>
  <c r="M2619" i="24"/>
  <c r="L2619" i="24"/>
  <c r="I2619" i="24"/>
  <c r="F2619" i="24"/>
  <c r="U2618" i="24"/>
  <c r="O2618" i="24"/>
  <c r="N2618" i="24"/>
  <c r="M2618" i="24"/>
  <c r="L2618" i="24"/>
  <c r="I2618" i="24"/>
  <c r="F2618" i="24"/>
  <c r="U2617" i="24"/>
  <c r="O2617" i="24"/>
  <c r="N2617" i="24"/>
  <c r="M2617" i="24"/>
  <c r="L2617" i="24"/>
  <c r="I2617" i="24"/>
  <c r="F2617" i="24"/>
  <c r="U2616" i="24"/>
  <c r="O2616" i="24"/>
  <c r="N2616" i="24"/>
  <c r="M2616" i="24"/>
  <c r="L2616" i="24"/>
  <c r="I2616" i="24"/>
  <c r="F2616" i="24"/>
  <c r="U2615" i="24"/>
  <c r="O2615" i="24"/>
  <c r="N2615" i="24"/>
  <c r="M2615" i="24"/>
  <c r="L2615" i="24"/>
  <c r="I2615" i="24"/>
  <c r="F2615" i="24"/>
  <c r="U2614" i="24"/>
  <c r="O2614" i="24"/>
  <c r="N2614" i="24"/>
  <c r="M2614" i="24"/>
  <c r="L2614" i="24"/>
  <c r="I2614" i="24"/>
  <c r="F2614" i="24"/>
  <c r="U2613" i="24"/>
  <c r="O2613" i="24"/>
  <c r="N2613" i="24"/>
  <c r="M2613" i="24"/>
  <c r="L2613" i="24"/>
  <c r="I2613" i="24"/>
  <c r="F2613" i="24"/>
  <c r="U2612" i="24"/>
  <c r="O2612" i="24"/>
  <c r="N2612" i="24"/>
  <c r="M2612" i="24"/>
  <c r="L2612" i="24"/>
  <c r="I2612" i="24"/>
  <c r="F2612" i="24"/>
  <c r="U2611" i="24"/>
  <c r="O2611" i="24"/>
  <c r="N2611" i="24"/>
  <c r="M2611" i="24"/>
  <c r="L2611" i="24"/>
  <c r="I2611" i="24"/>
  <c r="F2611" i="24"/>
  <c r="U2610" i="24"/>
  <c r="O2610" i="24"/>
  <c r="N2610" i="24"/>
  <c r="M2610" i="24"/>
  <c r="L2610" i="24"/>
  <c r="I2610" i="24"/>
  <c r="F2610" i="24"/>
  <c r="U2609" i="24"/>
  <c r="O2609" i="24"/>
  <c r="N2609" i="24"/>
  <c r="M2609" i="24"/>
  <c r="L2609" i="24"/>
  <c r="I2609" i="24"/>
  <c r="F2609" i="24"/>
  <c r="U2608" i="24"/>
  <c r="O2608" i="24"/>
  <c r="N2608" i="24"/>
  <c r="M2608" i="24"/>
  <c r="L2608" i="24"/>
  <c r="I2608" i="24"/>
  <c r="F2608" i="24"/>
  <c r="U2607" i="24"/>
  <c r="O2607" i="24"/>
  <c r="N2607" i="24"/>
  <c r="M2607" i="24"/>
  <c r="L2607" i="24"/>
  <c r="I2607" i="24"/>
  <c r="F2607" i="24"/>
  <c r="U2606" i="24"/>
  <c r="O2606" i="24"/>
  <c r="N2606" i="24"/>
  <c r="M2606" i="24"/>
  <c r="L2606" i="24"/>
  <c r="I2606" i="24"/>
  <c r="F2606" i="24"/>
  <c r="U2605" i="24"/>
  <c r="O2605" i="24"/>
  <c r="N2605" i="24"/>
  <c r="M2605" i="24"/>
  <c r="L2605" i="24"/>
  <c r="I2605" i="24"/>
  <c r="F2605" i="24"/>
  <c r="U2604" i="24"/>
  <c r="O2604" i="24"/>
  <c r="N2604" i="24"/>
  <c r="M2604" i="24"/>
  <c r="L2604" i="24"/>
  <c r="I2604" i="24"/>
  <c r="F2604" i="24"/>
  <c r="U2603" i="24"/>
  <c r="O2603" i="24"/>
  <c r="N2603" i="24"/>
  <c r="M2603" i="24"/>
  <c r="L2603" i="24"/>
  <c r="I2603" i="24"/>
  <c r="F2603" i="24"/>
  <c r="U2602" i="24"/>
  <c r="O2602" i="24"/>
  <c r="N2602" i="24"/>
  <c r="M2602" i="24"/>
  <c r="L2602" i="24"/>
  <c r="I2602" i="24"/>
  <c r="F2602" i="24"/>
  <c r="U2601" i="24"/>
  <c r="O2601" i="24"/>
  <c r="N2601" i="24"/>
  <c r="M2601" i="24"/>
  <c r="L2601" i="24"/>
  <c r="I2601" i="24"/>
  <c r="F2601" i="24"/>
  <c r="U2600" i="24"/>
  <c r="O2600" i="24"/>
  <c r="N2600" i="24"/>
  <c r="M2600" i="24"/>
  <c r="L2600" i="24"/>
  <c r="I2600" i="24"/>
  <c r="F2600" i="24"/>
  <c r="U2599" i="24"/>
  <c r="O2599" i="24"/>
  <c r="N2599" i="24"/>
  <c r="M2599" i="24"/>
  <c r="L2599" i="24"/>
  <c r="I2599" i="24"/>
  <c r="F2599" i="24"/>
  <c r="U2598" i="24"/>
  <c r="O2598" i="24"/>
  <c r="N2598" i="24"/>
  <c r="M2598" i="24"/>
  <c r="L2598" i="24"/>
  <c r="I2598" i="24"/>
  <c r="F2598" i="24"/>
  <c r="U2597" i="24"/>
  <c r="O2597" i="24"/>
  <c r="N2597" i="24"/>
  <c r="M2597" i="24"/>
  <c r="L2597" i="24"/>
  <c r="I2597" i="24"/>
  <c r="F2597" i="24"/>
  <c r="U2596" i="24"/>
  <c r="O2596" i="24"/>
  <c r="N2596" i="24"/>
  <c r="M2596" i="24"/>
  <c r="L2596" i="24"/>
  <c r="I2596" i="24"/>
  <c r="F2596" i="24"/>
  <c r="U2595" i="24"/>
  <c r="O2595" i="24"/>
  <c r="N2595" i="24"/>
  <c r="M2595" i="24"/>
  <c r="L2595" i="24"/>
  <c r="I2595" i="24"/>
  <c r="F2595" i="24"/>
  <c r="U2594" i="24"/>
  <c r="O2594" i="24"/>
  <c r="N2594" i="24"/>
  <c r="M2594" i="24"/>
  <c r="L2594" i="24"/>
  <c r="I2594" i="24"/>
  <c r="F2594" i="24"/>
  <c r="U2593" i="24"/>
  <c r="O2593" i="24"/>
  <c r="N2593" i="24"/>
  <c r="M2593" i="24"/>
  <c r="L2593" i="24"/>
  <c r="I2593" i="24"/>
  <c r="F2593" i="24"/>
  <c r="U2592" i="24"/>
  <c r="O2592" i="24"/>
  <c r="N2592" i="24"/>
  <c r="M2592" i="24"/>
  <c r="L2592" i="24"/>
  <c r="I2592" i="24"/>
  <c r="F2592" i="24"/>
  <c r="U2591" i="24"/>
  <c r="O2591" i="24"/>
  <c r="N2591" i="24"/>
  <c r="M2591" i="24"/>
  <c r="L2591" i="24"/>
  <c r="I2591" i="24"/>
  <c r="F2591" i="24"/>
  <c r="U2590" i="24"/>
  <c r="O2590" i="24"/>
  <c r="N2590" i="24"/>
  <c r="M2590" i="24"/>
  <c r="L2590" i="24"/>
  <c r="I2590" i="24"/>
  <c r="F2590" i="24"/>
  <c r="U2589" i="24"/>
  <c r="O2589" i="24"/>
  <c r="N2589" i="24"/>
  <c r="M2589" i="24"/>
  <c r="L2589" i="24"/>
  <c r="I2589" i="24"/>
  <c r="F2589" i="24"/>
  <c r="U2588" i="24"/>
  <c r="O2588" i="24"/>
  <c r="N2588" i="24"/>
  <c r="M2588" i="24"/>
  <c r="L2588" i="24"/>
  <c r="I2588" i="24"/>
  <c r="F2588" i="24"/>
  <c r="U2587" i="24"/>
  <c r="O2587" i="24"/>
  <c r="N2587" i="24"/>
  <c r="M2587" i="24"/>
  <c r="L2587" i="24"/>
  <c r="I2587" i="24"/>
  <c r="F2587" i="24"/>
  <c r="U2586" i="24"/>
  <c r="O2586" i="24"/>
  <c r="N2586" i="24"/>
  <c r="M2586" i="24"/>
  <c r="L2586" i="24"/>
  <c r="I2586" i="24"/>
  <c r="F2586" i="24"/>
  <c r="U2585" i="24"/>
  <c r="O2585" i="24"/>
  <c r="N2585" i="24"/>
  <c r="M2585" i="24"/>
  <c r="L2585" i="24"/>
  <c r="I2585" i="24"/>
  <c r="F2585" i="24"/>
  <c r="U2584" i="24"/>
  <c r="O2584" i="24"/>
  <c r="N2584" i="24"/>
  <c r="M2584" i="24"/>
  <c r="L2584" i="24"/>
  <c r="I2584" i="24"/>
  <c r="F2584" i="24"/>
  <c r="U2583" i="24"/>
  <c r="O2583" i="24"/>
  <c r="N2583" i="24"/>
  <c r="M2583" i="24"/>
  <c r="L2583" i="24"/>
  <c r="I2583" i="24"/>
  <c r="F2583" i="24"/>
  <c r="U2582" i="24"/>
  <c r="O2582" i="24"/>
  <c r="N2582" i="24"/>
  <c r="M2582" i="24"/>
  <c r="L2582" i="24"/>
  <c r="I2582" i="24"/>
  <c r="F2582" i="24"/>
  <c r="U2581" i="24"/>
  <c r="O2581" i="24"/>
  <c r="N2581" i="24"/>
  <c r="M2581" i="24"/>
  <c r="L2581" i="24"/>
  <c r="I2581" i="24"/>
  <c r="F2581" i="24"/>
  <c r="U2580" i="24"/>
  <c r="O2580" i="24"/>
  <c r="N2580" i="24"/>
  <c r="M2580" i="24"/>
  <c r="L2580" i="24"/>
  <c r="I2580" i="24"/>
  <c r="F2580" i="24"/>
  <c r="U2579" i="24"/>
  <c r="O2579" i="24"/>
  <c r="N2579" i="24"/>
  <c r="M2579" i="24"/>
  <c r="L2579" i="24"/>
  <c r="I2579" i="24"/>
  <c r="F2579" i="24"/>
  <c r="U2578" i="24"/>
  <c r="O2578" i="24"/>
  <c r="N2578" i="24"/>
  <c r="M2578" i="24"/>
  <c r="L2578" i="24"/>
  <c r="I2578" i="24"/>
  <c r="F2578" i="24"/>
  <c r="U2577" i="24"/>
  <c r="O2577" i="24"/>
  <c r="N2577" i="24"/>
  <c r="M2577" i="24"/>
  <c r="L2577" i="24"/>
  <c r="I2577" i="24"/>
  <c r="F2577" i="24"/>
  <c r="U2576" i="24"/>
  <c r="O2576" i="24"/>
  <c r="N2576" i="24"/>
  <c r="M2576" i="24"/>
  <c r="L2576" i="24"/>
  <c r="I2576" i="24"/>
  <c r="F2576" i="24"/>
  <c r="U2575" i="24"/>
  <c r="O2575" i="24"/>
  <c r="N2575" i="24"/>
  <c r="M2575" i="24"/>
  <c r="L2575" i="24"/>
  <c r="I2575" i="24"/>
  <c r="F2575" i="24"/>
  <c r="U2574" i="24"/>
  <c r="O2574" i="24"/>
  <c r="N2574" i="24"/>
  <c r="M2574" i="24"/>
  <c r="L2574" i="24"/>
  <c r="I2574" i="24"/>
  <c r="F2574" i="24"/>
  <c r="U2573" i="24"/>
  <c r="O2573" i="24"/>
  <c r="N2573" i="24"/>
  <c r="M2573" i="24"/>
  <c r="L2573" i="24"/>
  <c r="I2573" i="24"/>
  <c r="F2573" i="24"/>
  <c r="U2572" i="24"/>
  <c r="O2572" i="24"/>
  <c r="N2572" i="24"/>
  <c r="M2572" i="24"/>
  <c r="L2572" i="24"/>
  <c r="I2572" i="24"/>
  <c r="F2572" i="24"/>
  <c r="U2571" i="24"/>
  <c r="O2571" i="24"/>
  <c r="N2571" i="24"/>
  <c r="M2571" i="24"/>
  <c r="L2571" i="24"/>
  <c r="I2571" i="24"/>
  <c r="F2571" i="24"/>
  <c r="U2570" i="24"/>
  <c r="O2570" i="24"/>
  <c r="N2570" i="24"/>
  <c r="M2570" i="24"/>
  <c r="L2570" i="24"/>
  <c r="I2570" i="24"/>
  <c r="F2570" i="24"/>
  <c r="U2569" i="24"/>
  <c r="O2569" i="24"/>
  <c r="N2569" i="24"/>
  <c r="M2569" i="24"/>
  <c r="L2569" i="24"/>
  <c r="I2569" i="24"/>
  <c r="F2569" i="24"/>
  <c r="U2568" i="24"/>
  <c r="O2568" i="24"/>
  <c r="N2568" i="24"/>
  <c r="M2568" i="24"/>
  <c r="L2568" i="24"/>
  <c r="I2568" i="24"/>
  <c r="F2568" i="24"/>
  <c r="U2567" i="24"/>
  <c r="O2567" i="24"/>
  <c r="N2567" i="24"/>
  <c r="M2567" i="24"/>
  <c r="L2567" i="24"/>
  <c r="I2567" i="24"/>
  <c r="F2567" i="24"/>
  <c r="U2566" i="24"/>
  <c r="O2566" i="24"/>
  <c r="N2566" i="24"/>
  <c r="M2566" i="24"/>
  <c r="L2566" i="24"/>
  <c r="I2566" i="24"/>
  <c r="F2566" i="24"/>
  <c r="U2565" i="24"/>
  <c r="O2565" i="24"/>
  <c r="N2565" i="24"/>
  <c r="M2565" i="24"/>
  <c r="L2565" i="24"/>
  <c r="I2565" i="24"/>
  <c r="F2565" i="24"/>
  <c r="U2564" i="24"/>
  <c r="O2564" i="24"/>
  <c r="N2564" i="24"/>
  <c r="M2564" i="24"/>
  <c r="L2564" i="24"/>
  <c r="I2564" i="24"/>
  <c r="F2564" i="24"/>
  <c r="U2563" i="24"/>
  <c r="O2563" i="24"/>
  <c r="N2563" i="24"/>
  <c r="M2563" i="24"/>
  <c r="L2563" i="24"/>
  <c r="I2563" i="24"/>
  <c r="F2563" i="24"/>
  <c r="U2562" i="24"/>
  <c r="O2562" i="24"/>
  <c r="N2562" i="24"/>
  <c r="M2562" i="24"/>
  <c r="L2562" i="24"/>
  <c r="I2562" i="24"/>
  <c r="F2562" i="24"/>
  <c r="U2561" i="24"/>
  <c r="O2561" i="24"/>
  <c r="N2561" i="24"/>
  <c r="M2561" i="24"/>
  <c r="L2561" i="24"/>
  <c r="I2561" i="24"/>
  <c r="F2561" i="24"/>
  <c r="U2560" i="24"/>
  <c r="O2560" i="24"/>
  <c r="N2560" i="24"/>
  <c r="M2560" i="24"/>
  <c r="L2560" i="24"/>
  <c r="I2560" i="24"/>
  <c r="F2560" i="24"/>
  <c r="U2559" i="24"/>
  <c r="O2559" i="24"/>
  <c r="N2559" i="24"/>
  <c r="M2559" i="24"/>
  <c r="L2559" i="24"/>
  <c r="I2559" i="24"/>
  <c r="F2559" i="24"/>
  <c r="U2558" i="24"/>
  <c r="O2558" i="24"/>
  <c r="N2558" i="24"/>
  <c r="M2558" i="24"/>
  <c r="L2558" i="24"/>
  <c r="I2558" i="24"/>
  <c r="F2558" i="24"/>
  <c r="U2557" i="24"/>
  <c r="O2557" i="24"/>
  <c r="N2557" i="24"/>
  <c r="M2557" i="24"/>
  <c r="L2557" i="24"/>
  <c r="I2557" i="24"/>
  <c r="F2557" i="24"/>
  <c r="U2556" i="24"/>
  <c r="O2556" i="24"/>
  <c r="N2556" i="24"/>
  <c r="M2556" i="24"/>
  <c r="L2556" i="24"/>
  <c r="I2556" i="24"/>
  <c r="F2556" i="24"/>
  <c r="U2555" i="24"/>
  <c r="O2555" i="24"/>
  <c r="N2555" i="24"/>
  <c r="M2555" i="24"/>
  <c r="L2555" i="24"/>
  <c r="I2555" i="24"/>
  <c r="F2555" i="24"/>
  <c r="U2554" i="24"/>
  <c r="O2554" i="24"/>
  <c r="N2554" i="24"/>
  <c r="M2554" i="24"/>
  <c r="L2554" i="24"/>
  <c r="I2554" i="24"/>
  <c r="F2554" i="24"/>
  <c r="U2553" i="24"/>
  <c r="O2553" i="24"/>
  <c r="N2553" i="24"/>
  <c r="M2553" i="24"/>
  <c r="L2553" i="24"/>
  <c r="I2553" i="24"/>
  <c r="F2553" i="24"/>
  <c r="U2552" i="24"/>
  <c r="O2552" i="24"/>
  <c r="N2552" i="24"/>
  <c r="M2552" i="24"/>
  <c r="L2552" i="24"/>
  <c r="I2552" i="24"/>
  <c r="F2552" i="24"/>
  <c r="U2551" i="24"/>
  <c r="O2551" i="24"/>
  <c r="N2551" i="24"/>
  <c r="M2551" i="24"/>
  <c r="L2551" i="24"/>
  <c r="I2551" i="24"/>
  <c r="F2551" i="24"/>
  <c r="U2550" i="24"/>
  <c r="O2550" i="24"/>
  <c r="N2550" i="24"/>
  <c r="M2550" i="24"/>
  <c r="L2550" i="24"/>
  <c r="I2550" i="24"/>
  <c r="F2550" i="24"/>
  <c r="U2549" i="24"/>
  <c r="O2549" i="24"/>
  <c r="N2549" i="24"/>
  <c r="M2549" i="24"/>
  <c r="L2549" i="24"/>
  <c r="I2549" i="24"/>
  <c r="F2549" i="24"/>
  <c r="U2548" i="24"/>
  <c r="O2548" i="24"/>
  <c r="N2548" i="24"/>
  <c r="M2548" i="24"/>
  <c r="L2548" i="24"/>
  <c r="I2548" i="24"/>
  <c r="F2548" i="24"/>
  <c r="U2547" i="24"/>
  <c r="O2547" i="24"/>
  <c r="N2547" i="24"/>
  <c r="M2547" i="24"/>
  <c r="L2547" i="24"/>
  <c r="I2547" i="24"/>
  <c r="F2547" i="24"/>
  <c r="U2546" i="24"/>
  <c r="O2546" i="24"/>
  <c r="N2546" i="24"/>
  <c r="M2546" i="24"/>
  <c r="L2546" i="24"/>
  <c r="I2546" i="24"/>
  <c r="F2546" i="24"/>
  <c r="U2545" i="24"/>
  <c r="O2545" i="24"/>
  <c r="N2545" i="24"/>
  <c r="M2545" i="24"/>
  <c r="L2545" i="24"/>
  <c r="I2545" i="24"/>
  <c r="F2545" i="24"/>
  <c r="U2544" i="24"/>
  <c r="O2544" i="24"/>
  <c r="N2544" i="24"/>
  <c r="M2544" i="24"/>
  <c r="L2544" i="24"/>
  <c r="I2544" i="24"/>
  <c r="F2544" i="24"/>
  <c r="U2543" i="24"/>
  <c r="O2543" i="24"/>
  <c r="N2543" i="24"/>
  <c r="M2543" i="24"/>
  <c r="L2543" i="24"/>
  <c r="I2543" i="24"/>
  <c r="F2543" i="24"/>
  <c r="U2542" i="24"/>
  <c r="O2542" i="24"/>
  <c r="N2542" i="24"/>
  <c r="M2542" i="24"/>
  <c r="L2542" i="24"/>
  <c r="I2542" i="24"/>
  <c r="F2542" i="24"/>
  <c r="U2541" i="24"/>
  <c r="O2541" i="24"/>
  <c r="N2541" i="24"/>
  <c r="M2541" i="24"/>
  <c r="L2541" i="24"/>
  <c r="I2541" i="24"/>
  <c r="F2541" i="24"/>
  <c r="U2540" i="24"/>
  <c r="O2540" i="24"/>
  <c r="N2540" i="24"/>
  <c r="M2540" i="24"/>
  <c r="L2540" i="24"/>
  <c r="I2540" i="24"/>
  <c r="F2540" i="24"/>
  <c r="U2539" i="24"/>
  <c r="O2539" i="24"/>
  <c r="N2539" i="24"/>
  <c r="M2539" i="24"/>
  <c r="L2539" i="24"/>
  <c r="I2539" i="24"/>
  <c r="F2539" i="24"/>
  <c r="U2538" i="24"/>
  <c r="O2538" i="24"/>
  <c r="N2538" i="24"/>
  <c r="M2538" i="24"/>
  <c r="L2538" i="24"/>
  <c r="I2538" i="24"/>
  <c r="F2538" i="24"/>
  <c r="U2537" i="24"/>
  <c r="O2537" i="24"/>
  <c r="N2537" i="24"/>
  <c r="M2537" i="24"/>
  <c r="L2537" i="24"/>
  <c r="I2537" i="24"/>
  <c r="F2537" i="24"/>
  <c r="U2536" i="24"/>
  <c r="O2536" i="24"/>
  <c r="N2536" i="24"/>
  <c r="M2536" i="24"/>
  <c r="L2536" i="24"/>
  <c r="I2536" i="24"/>
  <c r="F2536" i="24"/>
  <c r="U2535" i="24"/>
  <c r="O2535" i="24"/>
  <c r="N2535" i="24"/>
  <c r="M2535" i="24"/>
  <c r="L2535" i="24"/>
  <c r="I2535" i="24"/>
  <c r="F2535" i="24"/>
  <c r="U2534" i="24"/>
  <c r="O2534" i="24"/>
  <c r="N2534" i="24"/>
  <c r="M2534" i="24"/>
  <c r="L2534" i="24"/>
  <c r="I2534" i="24"/>
  <c r="F2534" i="24"/>
  <c r="U2533" i="24"/>
  <c r="O2533" i="24"/>
  <c r="N2533" i="24"/>
  <c r="M2533" i="24"/>
  <c r="L2533" i="24"/>
  <c r="I2533" i="24"/>
  <c r="F2533" i="24"/>
  <c r="U2532" i="24"/>
  <c r="O2532" i="24"/>
  <c r="N2532" i="24"/>
  <c r="M2532" i="24"/>
  <c r="L2532" i="24"/>
  <c r="I2532" i="24"/>
  <c r="F2532" i="24"/>
  <c r="U2531" i="24"/>
  <c r="O2531" i="24"/>
  <c r="N2531" i="24"/>
  <c r="M2531" i="24"/>
  <c r="L2531" i="24"/>
  <c r="I2531" i="24"/>
  <c r="F2531" i="24"/>
  <c r="U2530" i="24"/>
  <c r="O2530" i="24"/>
  <c r="N2530" i="24"/>
  <c r="M2530" i="24"/>
  <c r="L2530" i="24"/>
  <c r="I2530" i="24"/>
  <c r="F2530" i="24"/>
  <c r="U2529" i="24"/>
  <c r="O2529" i="24"/>
  <c r="N2529" i="24"/>
  <c r="M2529" i="24"/>
  <c r="L2529" i="24"/>
  <c r="I2529" i="24"/>
  <c r="F2529" i="24"/>
  <c r="U2528" i="24"/>
  <c r="O2528" i="24"/>
  <c r="N2528" i="24"/>
  <c r="M2528" i="24"/>
  <c r="L2528" i="24"/>
  <c r="I2528" i="24"/>
  <c r="F2528" i="24"/>
  <c r="U2527" i="24"/>
  <c r="O2527" i="24"/>
  <c r="N2527" i="24"/>
  <c r="M2527" i="24"/>
  <c r="L2527" i="24"/>
  <c r="I2527" i="24"/>
  <c r="F2527" i="24"/>
  <c r="U2526" i="24"/>
  <c r="O2526" i="24"/>
  <c r="N2526" i="24"/>
  <c r="M2526" i="24"/>
  <c r="L2526" i="24"/>
  <c r="I2526" i="24"/>
  <c r="F2526" i="24"/>
  <c r="U2525" i="24"/>
  <c r="O2525" i="24"/>
  <c r="N2525" i="24"/>
  <c r="M2525" i="24"/>
  <c r="L2525" i="24"/>
  <c r="I2525" i="24"/>
  <c r="F2525" i="24"/>
  <c r="U2524" i="24"/>
  <c r="O2524" i="24"/>
  <c r="N2524" i="24"/>
  <c r="M2524" i="24"/>
  <c r="L2524" i="24"/>
  <c r="I2524" i="24"/>
  <c r="F2524" i="24"/>
  <c r="U2523" i="24"/>
  <c r="O2523" i="24"/>
  <c r="N2523" i="24"/>
  <c r="M2523" i="24"/>
  <c r="L2523" i="24"/>
  <c r="I2523" i="24"/>
  <c r="F2523" i="24"/>
  <c r="U2522" i="24"/>
  <c r="O2522" i="24"/>
  <c r="N2522" i="24"/>
  <c r="M2522" i="24"/>
  <c r="L2522" i="24"/>
  <c r="I2522" i="24"/>
  <c r="F2522" i="24"/>
  <c r="U2521" i="24"/>
  <c r="O2521" i="24"/>
  <c r="N2521" i="24"/>
  <c r="M2521" i="24"/>
  <c r="L2521" i="24"/>
  <c r="I2521" i="24"/>
  <c r="F2521" i="24"/>
  <c r="U2520" i="24"/>
  <c r="O2520" i="24"/>
  <c r="N2520" i="24"/>
  <c r="M2520" i="24"/>
  <c r="L2520" i="24"/>
  <c r="I2520" i="24"/>
  <c r="F2520" i="24"/>
  <c r="U2519" i="24"/>
  <c r="O2519" i="24"/>
  <c r="N2519" i="24"/>
  <c r="M2519" i="24"/>
  <c r="L2519" i="24"/>
  <c r="I2519" i="24"/>
  <c r="F2519" i="24"/>
  <c r="U2518" i="24"/>
  <c r="O2518" i="24"/>
  <c r="N2518" i="24"/>
  <c r="M2518" i="24"/>
  <c r="L2518" i="24"/>
  <c r="I2518" i="24"/>
  <c r="F2518" i="24"/>
  <c r="U2517" i="24"/>
  <c r="O2517" i="24"/>
  <c r="N2517" i="24"/>
  <c r="M2517" i="24"/>
  <c r="L2517" i="24"/>
  <c r="I2517" i="24"/>
  <c r="F2517" i="24"/>
  <c r="U2516" i="24"/>
  <c r="O2516" i="24"/>
  <c r="N2516" i="24"/>
  <c r="M2516" i="24"/>
  <c r="L2516" i="24"/>
  <c r="I2516" i="24"/>
  <c r="F2516" i="24"/>
  <c r="U2515" i="24"/>
  <c r="O2515" i="24"/>
  <c r="N2515" i="24"/>
  <c r="M2515" i="24"/>
  <c r="L2515" i="24"/>
  <c r="I2515" i="24"/>
  <c r="F2515" i="24"/>
  <c r="U2514" i="24"/>
  <c r="O2514" i="24"/>
  <c r="N2514" i="24"/>
  <c r="M2514" i="24"/>
  <c r="L2514" i="24"/>
  <c r="I2514" i="24"/>
  <c r="F2514" i="24"/>
  <c r="U2513" i="24"/>
  <c r="O2513" i="24"/>
  <c r="N2513" i="24"/>
  <c r="M2513" i="24"/>
  <c r="L2513" i="24"/>
  <c r="I2513" i="24"/>
  <c r="F2513" i="24"/>
  <c r="U2512" i="24"/>
  <c r="O2512" i="24"/>
  <c r="N2512" i="24"/>
  <c r="M2512" i="24"/>
  <c r="L2512" i="24"/>
  <c r="I2512" i="24"/>
  <c r="F2512" i="24"/>
  <c r="U2511" i="24"/>
  <c r="O2511" i="24"/>
  <c r="N2511" i="24"/>
  <c r="M2511" i="24"/>
  <c r="L2511" i="24"/>
  <c r="I2511" i="24"/>
  <c r="F2511" i="24"/>
  <c r="U2510" i="24"/>
  <c r="O2510" i="24"/>
  <c r="N2510" i="24"/>
  <c r="M2510" i="24"/>
  <c r="L2510" i="24"/>
  <c r="I2510" i="24"/>
  <c r="F2510" i="24"/>
  <c r="U2509" i="24"/>
  <c r="O2509" i="24"/>
  <c r="N2509" i="24"/>
  <c r="M2509" i="24"/>
  <c r="L2509" i="24"/>
  <c r="I2509" i="24"/>
  <c r="F2509" i="24"/>
  <c r="U2508" i="24"/>
  <c r="O2508" i="24"/>
  <c r="N2508" i="24"/>
  <c r="M2508" i="24"/>
  <c r="L2508" i="24"/>
  <c r="I2508" i="24"/>
  <c r="F2508" i="24"/>
  <c r="U2507" i="24"/>
  <c r="O2507" i="24"/>
  <c r="N2507" i="24"/>
  <c r="M2507" i="24"/>
  <c r="L2507" i="24"/>
  <c r="I2507" i="24"/>
  <c r="F2507" i="24"/>
  <c r="U2506" i="24"/>
  <c r="O2506" i="24"/>
  <c r="N2506" i="24"/>
  <c r="M2506" i="24"/>
  <c r="L2506" i="24"/>
  <c r="I2506" i="24"/>
  <c r="F2506" i="24"/>
  <c r="U2505" i="24"/>
  <c r="O2505" i="24"/>
  <c r="N2505" i="24"/>
  <c r="M2505" i="24"/>
  <c r="L2505" i="24"/>
  <c r="I2505" i="24"/>
  <c r="F2505" i="24"/>
  <c r="U2504" i="24"/>
  <c r="O2504" i="24"/>
  <c r="N2504" i="24"/>
  <c r="M2504" i="24"/>
  <c r="L2504" i="24"/>
  <c r="I2504" i="24"/>
  <c r="F2504" i="24"/>
  <c r="U2503" i="24"/>
  <c r="O2503" i="24"/>
  <c r="N2503" i="24"/>
  <c r="M2503" i="24"/>
  <c r="L2503" i="24"/>
  <c r="I2503" i="24"/>
  <c r="F2503" i="24"/>
  <c r="U2502" i="24"/>
  <c r="O2502" i="24"/>
  <c r="N2502" i="24"/>
  <c r="M2502" i="24"/>
  <c r="L2502" i="24"/>
  <c r="I2502" i="24"/>
  <c r="F2502" i="24"/>
  <c r="U2501" i="24"/>
  <c r="O2501" i="24"/>
  <c r="N2501" i="24"/>
  <c r="M2501" i="24"/>
  <c r="L2501" i="24"/>
  <c r="I2501" i="24"/>
  <c r="F2501" i="24"/>
  <c r="U2500" i="24"/>
  <c r="O2500" i="24"/>
  <c r="N2500" i="24"/>
  <c r="M2500" i="24"/>
  <c r="L2500" i="24"/>
  <c r="I2500" i="24"/>
  <c r="F2500" i="24"/>
  <c r="U2499" i="24"/>
  <c r="O2499" i="24"/>
  <c r="N2499" i="24"/>
  <c r="M2499" i="24"/>
  <c r="L2499" i="24"/>
  <c r="I2499" i="24"/>
  <c r="F2499" i="24"/>
  <c r="U2498" i="24"/>
  <c r="O2498" i="24"/>
  <c r="N2498" i="24"/>
  <c r="M2498" i="24"/>
  <c r="L2498" i="24"/>
  <c r="I2498" i="24"/>
  <c r="F2498" i="24"/>
  <c r="U2497" i="24"/>
  <c r="O2497" i="24"/>
  <c r="N2497" i="24"/>
  <c r="M2497" i="24"/>
  <c r="L2497" i="24"/>
  <c r="I2497" i="24"/>
  <c r="F2497" i="24"/>
  <c r="U2496" i="24"/>
  <c r="O2496" i="24"/>
  <c r="N2496" i="24"/>
  <c r="M2496" i="24"/>
  <c r="L2496" i="24"/>
  <c r="I2496" i="24"/>
  <c r="F2496" i="24"/>
  <c r="U2495" i="24"/>
  <c r="O2495" i="24"/>
  <c r="N2495" i="24"/>
  <c r="M2495" i="24"/>
  <c r="L2495" i="24"/>
  <c r="I2495" i="24"/>
  <c r="F2495" i="24"/>
  <c r="U2494" i="24"/>
  <c r="O2494" i="24"/>
  <c r="N2494" i="24"/>
  <c r="M2494" i="24"/>
  <c r="L2494" i="24"/>
  <c r="I2494" i="24"/>
  <c r="F2494" i="24"/>
  <c r="U2493" i="24"/>
  <c r="O2493" i="24"/>
  <c r="N2493" i="24"/>
  <c r="M2493" i="24"/>
  <c r="L2493" i="24"/>
  <c r="I2493" i="24"/>
  <c r="F2493" i="24"/>
  <c r="U2492" i="24"/>
  <c r="O2492" i="24"/>
  <c r="N2492" i="24"/>
  <c r="M2492" i="24"/>
  <c r="L2492" i="24"/>
  <c r="I2492" i="24"/>
  <c r="F2492" i="24"/>
  <c r="U2491" i="24"/>
  <c r="O2491" i="24"/>
  <c r="N2491" i="24"/>
  <c r="M2491" i="24"/>
  <c r="L2491" i="24"/>
  <c r="I2491" i="24"/>
  <c r="F2491" i="24"/>
  <c r="U2490" i="24"/>
  <c r="O2490" i="24"/>
  <c r="N2490" i="24"/>
  <c r="M2490" i="24"/>
  <c r="L2490" i="24"/>
  <c r="I2490" i="24"/>
  <c r="F2490" i="24"/>
  <c r="U2489" i="24"/>
  <c r="O2489" i="24"/>
  <c r="N2489" i="24"/>
  <c r="M2489" i="24"/>
  <c r="L2489" i="24"/>
  <c r="I2489" i="24"/>
  <c r="F2489" i="24"/>
  <c r="U2488" i="24"/>
  <c r="O2488" i="24"/>
  <c r="N2488" i="24"/>
  <c r="M2488" i="24"/>
  <c r="L2488" i="24"/>
  <c r="I2488" i="24"/>
  <c r="F2488" i="24"/>
  <c r="U2487" i="24"/>
  <c r="O2487" i="24"/>
  <c r="N2487" i="24"/>
  <c r="M2487" i="24"/>
  <c r="L2487" i="24"/>
  <c r="I2487" i="24"/>
  <c r="F2487" i="24"/>
  <c r="U2486" i="24"/>
  <c r="O2486" i="24"/>
  <c r="N2486" i="24"/>
  <c r="M2486" i="24"/>
  <c r="L2486" i="24"/>
  <c r="I2486" i="24"/>
  <c r="F2486" i="24"/>
  <c r="U2485" i="24"/>
  <c r="O2485" i="24"/>
  <c r="N2485" i="24"/>
  <c r="M2485" i="24"/>
  <c r="L2485" i="24"/>
  <c r="I2485" i="24"/>
  <c r="F2485" i="24"/>
  <c r="U2484" i="24"/>
  <c r="O2484" i="24"/>
  <c r="N2484" i="24"/>
  <c r="M2484" i="24"/>
  <c r="L2484" i="24"/>
  <c r="I2484" i="24"/>
  <c r="F2484" i="24"/>
  <c r="U2483" i="24"/>
  <c r="O2483" i="24"/>
  <c r="N2483" i="24"/>
  <c r="M2483" i="24"/>
  <c r="L2483" i="24"/>
  <c r="I2483" i="24"/>
  <c r="F2483" i="24"/>
  <c r="U2482" i="24"/>
  <c r="O2482" i="24"/>
  <c r="N2482" i="24"/>
  <c r="M2482" i="24"/>
  <c r="L2482" i="24"/>
  <c r="I2482" i="24"/>
  <c r="F2482" i="24"/>
  <c r="U2481" i="24"/>
  <c r="O2481" i="24"/>
  <c r="N2481" i="24"/>
  <c r="M2481" i="24"/>
  <c r="L2481" i="24"/>
  <c r="I2481" i="24"/>
  <c r="F2481" i="24"/>
  <c r="U2480" i="24"/>
  <c r="O2480" i="24"/>
  <c r="N2480" i="24"/>
  <c r="M2480" i="24"/>
  <c r="L2480" i="24"/>
  <c r="I2480" i="24"/>
  <c r="F2480" i="24"/>
  <c r="U2479" i="24"/>
  <c r="O2479" i="24"/>
  <c r="N2479" i="24"/>
  <c r="M2479" i="24"/>
  <c r="L2479" i="24"/>
  <c r="I2479" i="24"/>
  <c r="F2479" i="24"/>
  <c r="U2478" i="24"/>
  <c r="O2478" i="24"/>
  <c r="N2478" i="24"/>
  <c r="M2478" i="24"/>
  <c r="L2478" i="24"/>
  <c r="I2478" i="24"/>
  <c r="F2478" i="24"/>
  <c r="U2477" i="24"/>
  <c r="O2477" i="24"/>
  <c r="N2477" i="24"/>
  <c r="M2477" i="24"/>
  <c r="L2477" i="24"/>
  <c r="I2477" i="24"/>
  <c r="F2477" i="24"/>
  <c r="U2476" i="24"/>
  <c r="O2476" i="24"/>
  <c r="N2476" i="24"/>
  <c r="M2476" i="24"/>
  <c r="L2476" i="24"/>
  <c r="I2476" i="24"/>
  <c r="F2476" i="24"/>
  <c r="U2475" i="24"/>
  <c r="O2475" i="24"/>
  <c r="N2475" i="24"/>
  <c r="M2475" i="24"/>
  <c r="L2475" i="24"/>
  <c r="I2475" i="24"/>
  <c r="F2475" i="24"/>
  <c r="U2474" i="24"/>
  <c r="O2474" i="24"/>
  <c r="N2474" i="24"/>
  <c r="M2474" i="24"/>
  <c r="L2474" i="24"/>
  <c r="I2474" i="24"/>
  <c r="F2474" i="24"/>
  <c r="U2473" i="24"/>
  <c r="O2473" i="24"/>
  <c r="N2473" i="24"/>
  <c r="M2473" i="24"/>
  <c r="L2473" i="24"/>
  <c r="I2473" i="24"/>
  <c r="F2473" i="24"/>
  <c r="U2472" i="24"/>
  <c r="O2472" i="24"/>
  <c r="N2472" i="24"/>
  <c r="M2472" i="24"/>
  <c r="L2472" i="24"/>
  <c r="I2472" i="24"/>
  <c r="F2472" i="24"/>
  <c r="U2471" i="24"/>
  <c r="O2471" i="24"/>
  <c r="N2471" i="24"/>
  <c r="M2471" i="24"/>
  <c r="L2471" i="24"/>
  <c r="I2471" i="24"/>
  <c r="F2471" i="24"/>
  <c r="U2470" i="24"/>
  <c r="O2470" i="24"/>
  <c r="N2470" i="24"/>
  <c r="M2470" i="24"/>
  <c r="L2470" i="24"/>
  <c r="I2470" i="24"/>
  <c r="F2470" i="24"/>
  <c r="U2469" i="24"/>
  <c r="O2469" i="24"/>
  <c r="N2469" i="24"/>
  <c r="M2469" i="24"/>
  <c r="L2469" i="24"/>
  <c r="I2469" i="24"/>
  <c r="F2469" i="24"/>
  <c r="U2468" i="24"/>
  <c r="O2468" i="24"/>
  <c r="N2468" i="24"/>
  <c r="M2468" i="24"/>
  <c r="L2468" i="24"/>
  <c r="I2468" i="24"/>
  <c r="F2468" i="24"/>
  <c r="U2467" i="24"/>
  <c r="O2467" i="24"/>
  <c r="N2467" i="24"/>
  <c r="M2467" i="24"/>
  <c r="L2467" i="24"/>
  <c r="I2467" i="24"/>
  <c r="F2467" i="24"/>
  <c r="U2466" i="24"/>
  <c r="O2466" i="24"/>
  <c r="N2466" i="24"/>
  <c r="M2466" i="24"/>
  <c r="L2466" i="24"/>
  <c r="I2466" i="24"/>
  <c r="F2466" i="24"/>
  <c r="U2465" i="24"/>
  <c r="O2465" i="24"/>
  <c r="N2465" i="24"/>
  <c r="M2465" i="24"/>
  <c r="L2465" i="24"/>
  <c r="I2465" i="24"/>
  <c r="F2465" i="24"/>
  <c r="U2464" i="24"/>
  <c r="O2464" i="24"/>
  <c r="N2464" i="24"/>
  <c r="M2464" i="24"/>
  <c r="L2464" i="24"/>
  <c r="I2464" i="24"/>
  <c r="F2464" i="24"/>
  <c r="U2463" i="24"/>
  <c r="O2463" i="24"/>
  <c r="N2463" i="24"/>
  <c r="M2463" i="24"/>
  <c r="L2463" i="24"/>
  <c r="I2463" i="24"/>
  <c r="F2463" i="24"/>
  <c r="U2462" i="24"/>
  <c r="O2462" i="24"/>
  <c r="N2462" i="24"/>
  <c r="M2462" i="24"/>
  <c r="L2462" i="24"/>
  <c r="I2462" i="24"/>
  <c r="F2462" i="24"/>
  <c r="U2461" i="24"/>
  <c r="O2461" i="24"/>
  <c r="N2461" i="24"/>
  <c r="M2461" i="24"/>
  <c r="L2461" i="24"/>
  <c r="I2461" i="24"/>
  <c r="F2461" i="24"/>
  <c r="U2460" i="24"/>
  <c r="O2460" i="24"/>
  <c r="N2460" i="24"/>
  <c r="M2460" i="24"/>
  <c r="L2460" i="24"/>
  <c r="I2460" i="24"/>
  <c r="F2460" i="24"/>
  <c r="U2459" i="24"/>
  <c r="O2459" i="24"/>
  <c r="N2459" i="24"/>
  <c r="M2459" i="24"/>
  <c r="L2459" i="24"/>
  <c r="I2459" i="24"/>
  <c r="F2459" i="24"/>
  <c r="U2458" i="24"/>
  <c r="O2458" i="24"/>
  <c r="N2458" i="24"/>
  <c r="M2458" i="24"/>
  <c r="L2458" i="24"/>
  <c r="I2458" i="24"/>
  <c r="F2458" i="24"/>
  <c r="U2457" i="24"/>
  <c r="O2457" i="24"/>
  <c r="N2457" i="24"/>
  <c r="M2457" i="24"/>
  <c r="L2457" i="24"/>
  <c r="I2457" i="24"/>
  <c r="F2457" i="24"/>
  <c r="U2456" i="24"/>
  <c r="O2456" i="24"/>
  <c r="N2456" i="24"/>
  <c r="M2456" i="24"/>
  <c r="L2456" i="24"/>
  <c r="I2456" i="24"/>
  <c r="F2456" i="24"/>
  <c r="U2455" i="24"/>
  <c r="O2455" i="24"/>
  <c r="N2455" i="24"/>
  <c r="M2455" i="24"/>
  <c r="L2455" i="24"/>
  <c r="I2455" i="24"/>
  <c r="F2455" i="24"/>
  <c r="U2454" i="24"/>
  <c r="O2454" i="24"/>
  <c r="N2454" i="24"/>
  <c r="M2454" i="24"/>
  <c r="L2454" i="24"/>
  <c r="I2454" i="24"/>
  <c r="F2454" i="24"/>
  <c r="U2453" i="24"/>
  <c r="O2453" i="24"/>
  <c r="N2453" i="24"/>
  <c r="M2453" i="24"/>
  <c r="L2453" i="24"/>
  <c r="I2453" i="24"/>
  <c r="F2453" i="24"/>
  <c r="U2452" i="24"/>
  <c r="O2452" i="24"/>
  <c r="N2452" i="24"/>
  <c r="M2452" i="24"/>
  <c r="L2452" i="24"/>
  <c r="I2452" i="24"/>
  <c r="F2452" i="24"/>
  <c r="U2451" i="24"/>
  <c r="O2451" i="24"/>
  <c r="N2451" i="24"/>
  <c r="M2451" i="24"/>
  <c r="L2451" i="24"/>
  <c r="I2451" i="24"/>
  <c r="F2451" i="24"/>
  <c r="U2450" i="24"/>
  <c r="O2450" i="24"/>
  <c r="N2450" i="24"/>
  <c r="M2450" i="24"/>
  <c r="L2450" i="24"/>
  <c r="I2450" i="24"/>
  <c r="F2450" i="24"/>
  <c r="U2449" i="24"/>
  <c r="O2449" i="24"/>
  <c r="N2449" i="24"/>
  <c r="M2449" i="24"/>
  <c r="L2449" i="24"/>
  <c r="I2449" i="24"/>
  <c r="F2449" i="24"/>
  <c r="U2448" i="24"/>
  <c r="O2448" i="24"/>
  <c r="N2448" i="24"/>
  <c r="M2448" i="24"/>
  <c r="L2448" i="24"/>
  <c r="I2448" i="24"/>
  <c r="F2448" i="24"/>
  <c r="U2447" i="24"/>
  <c r="O2447" i="24"/>
  <c r="N2447" i="24"/>
  <c r="M2447" i="24"/>
  <c r="L2447" i="24"/>
  <c r="I2447" i="24"/>
  <c r="F2447" i="24"/>
  <c r="U2446" i="24"/>
  <c r="O2446" i="24"/>
  <c r="N2446" i="24"/>
  <c r="M2446" i="24"/>
  <c r="L2446" i="24"/>
  <c r="I2446" i="24"/>
  <c r="F2446" i="24"/>
  <c r="U2445" i="24"/>
  <c r="O2445" i="24"/>
  <c r="N2445" i="24"/>
  <c r="M2445" i="24"/>
  <c r="L2445" i="24"/>
  <c r="I2445" i="24"/>
  <c r="F2445" i="24"/>
  <c r="U2444" i="24"/>
  <c r="O2444" i="24"/>
  <c r="N2444" i="24"/>
  <c r="M2444" i="24"/>
  <c r="L2444" i="24"/>
  <c r="I2444" i="24"/>
  <c r="F2444" i="24"/>
  <c r="U2443" i="24"/>
  <c r="O2443" i="24"/>
  <c r="N2443" i="24"/>
  <c r="M2443" i="24"/>
  <c r="L2443" i="24"/>
  <c r="I2443" i="24"/>
  <c r="F2443" i="24"/>
  <c r="U2442" i="24"/>
  <c r="O2442" i="24"/>
  <c r="N2442" i="24"/>
  <c r="M2442" i="24"/>
  <c r="L2442" i="24"/>
  <c r="I2442" i="24"/>
  <c r="F2442" i="24"/>
  <c r="U2441" i="24"/>
  <c r="O2441" i="24"/>
  <c r="N2441" i="24"/>
  <c r="M2441" i="24"/>
  <c r="L2441" i="24"/>
  <c r="I2441" i="24"/>
  <c r="F2441" i="24"/>
  <c r="U2440" i="24"/>
  <c r="O2440" i="24"/>
  <c r="N2440" i="24"/>
  <c r="M2440" i="24"/>
  <c r="L2440" i="24"/>
  <c r="I2440" i="24"/>
  <c r="F2440" i="24"/>
  <c r="U2439" i="24"/>
  <c r="O2439" i="24"/>
  <c r="N2439" i="24"/>
  <c r="M2439" i="24"/>
  <c r="L2439" i="24"/>
  <c r="I2439" i="24"/>
  <c r="F2439" i="24"/>
  <c r="U2438" i="24"/>
  <c r="O2438" i="24"/>
  <c r="N2438" i="24"/>
  <c r="M2438" i="24"/>
  <c r="L2438" i="24"/>
  <c r="I2438" i="24"/>
  <c r="F2438" i="24"/>
  <c r="U2437" i="24"/>
  <c r="O2437" i="24"/>
  <c r="N2437" i="24"/>
  <c r="M2437" i="24"/>
  <c r="L2437" i="24"/>
  <c r="I2437" i="24"/>
  <c r="F2437" i="24"/>
  <c r="U2436" i="24"/>
  <c r="O2436" i="24"/>
  <c r="N2436" i="24"/>
  <c r="M2436" i="24"/>
  <c r="L2436" i="24"/>
  <c r="I2436" i="24"/>
  <c r="F2436" i="24"/>
  <c r="U2435" i="24"/>
  <c r="O2435" i="24"/>
  <c r="N2435" i="24"/>
  <c r="M2435" i="24"/>
  <c r="L2435" i="24"/>
  <c r="I2435" i="24"/>
  <c r="F2435" i="24"/>
  <c r="U2434" i="24"/>
  <c r="O2434" i="24"/>
  <c r="N2434" i="24"/>
  <c r="M2434" i="24"/>
  <c r="L2434" i="24"/>
  <c r="I2434" i="24"/>
  <c r="F2434" i="24"/>
  <c r="U2433" i="24"/>
  <c r="O2433" i="24"/>
  <c r="N2433" i="24"/>
  <c r="M2433" i="24"/>
  <c r="L2433" i="24"/>
  <c r="I2433" i="24"/>
  <c r="F2433" i="24"/>
  <c r="U2432" i="24"/>
  <c r="O2432" i="24"/>
  <c r="N2432" i="24"/>
  <c r="M2432" i="24"/>
  <c r="L2432" i="24"/>
  <c r="I2432" i="24"/>
  <c r="F2432" i="24"/>
  <c r="U2431" i="24"/>
  <c r="O2431" i="24"/>
  <c r="N2431" i="24"/>
  <c r="M2431" i="24"/>
  <c r="L2431" i="24"/>
  <c r="I2431" i="24"/>
  <c r="F2431" i="24"/>
  <c r="U2430" i="24"/>
  <c r="O2430" i="24"/>
  <c r="N2430" i="24"/>
  <c r="M2430" i="24"/>
  <c r="L2430" i="24"/>
  <c r="I2430" i="24"/>
  <c r="F2430" i="24"/>
  <c r="U2429" i="24"/>
  <c r="O2429" i="24"/>
  <c r="N2429" i="24"/>
  <c r="M2429" i="24"/>
  <c r="L2429" i="24"/>
  <c r="I2429" i="24"/>
  <c r="F2429" i="24"/>
  <c r="U2428" i="24"/>
  <c r="O2428" i="24"/>
  <c r="N2428" i="24"/>
  <c r="M2428" i="24"/>
  <c r="L2428" i="24"/>
  <c r="I2428" i="24"/>
  <c r="F2428" i="24"/>
  <c r="U2427" i="24"/>
  <c r="O2427" i="24"/>
  <c r="N2427" i="24"/>
  <c r="M2427" i="24"/>
  <c r="L2427" i="24"/>
  <c r="I2427" i="24"/>
  <c r="F2427" i="24"/>
  <c r="U2426" i="24"/>
  <c r="O2426" i="24"/>
  <c r="N2426" i="24"/>
  <c r="M2426" i="24"/>
  <c r="L2426" i="24"/>
  <c r="I2426" i="24"/>
  <c r="F2426" i="24"/>
  <c r="U2425" i="24"/>
  <c r="O2425" i="24"/>
  <c r="N2425" i="24"/>
  <c r="M2425" i="24"/>
  <c r="L2425" i="24"/>
  <c r="I2425" i="24"/>
  <c r="F2425" i="24"/>
  <c r="U2424" i="24"/>
  <c r="O2424" i="24"/>
  <c r="N2424" i="24"/>
  <c r="M2424" i="24"/>
  <c r="L2424" i="24"/>
  <c r="I2424" i="24"/>
  <c r="F2424" i="24"/>
  <c r="U2423" i="24"/>
  <c r="O2423" i="24"/>
  <c r="N2423" i="24"/>
  <c r="M2423" i="24"/>
  <c r="L2423" i="24"/>
  <c r="I2423" i="24"/>
  <c r="F2423" i="24"/>
  <c r="U2422" i="24"/>
  <c r="O2422" i="24"/>
  <c r="N2422" i="24"/>
  <c r="M2422" i="24"/>
  <c r="L2422" i="24"/>
  <c r="I2422" i="24"/>
  <c r="F2422" i="24"/>
  <c r="U2421" i="24"/>
  <c r="O2421" i="24"/>
  <c r="N2421" i="24"/>
  <c r="M2421" i="24"/>
  <c r="L2421" i="24"/>
  <c r="I2421" i="24"/>
  <c r="F2421" i="24"/>
  <c r="U2420" i="24"/>
  <c r="O2420" i="24"/>
  <c r="N2420" i="24"/>
  <c r="M2420" i="24"/>
  <c r="L2420" i="24"/>
  <c r="I2420" i="24"/>
  <c r="F2420" i="24"/>
  <c r="U2419" i="24"/>
  <c r="O2419" i="24"/>
  <c r="N2419" i="24"/>
  <c r="M2419" i="24"/>
  <c r="L2419" i="24"/>
  <c r="I2419" i="24"/>
  <c r="F2419" i="24"/>
  <c r="U2418" i="24"/>
  <c r="O2418" i="24"/>
  <c r="N2418" i="24"/>
  <c r="M2418" i="24"/>
  <c r="L2418" i="24"/>
  <c r="I2418" i="24"/>
  <c r="F2418" i="24"/>
  <c r="U2417" i="24"/>
  <c r="O2417" i="24"/>
  <c r="N2417" i="24"/>
  <c r="M2417" i="24"/>
  <c r="L2417" i="24"/>
  <c r="I2417" i="24"/>
  <c r="F2417" i="24"/>
  <c r="U2416" i="24"/>
  <c r="O2416" i="24"/>
  <c r="N2416" i="24"/>
  <c r="M2416" i="24"/>
  <c r="L2416" i="24"/>
  <c r="I2416" i="24"/>
  <c r="F2416" i="24"/>
  <c r="U2415" i="24"/>
  <c r="O2415" i="24"/>
  <c r="N2415" i="24"/>
  <c r="M2415" i="24"/>
  <c r="L2415" i="24"/>
  <c r="I2415" i="24"/>
  <c r="F2415" i="24"/>
  <c r="U2414" i="24"/>
  <c r="O2414" i="24"/>
  <c r="N2414" i="24"/>
  <c r="M2414" i="24"/>
  <c r="L2414" i="24"/>
  <c r="I2414" i="24"/>
  <c r="F2414" i="24"/>
  <c r="U2413" i="24"/>
  <c r="O2413" i="24"/>
  <c r="N2413" i="24"/>
  <c r="M2413" i="24"/>
  <c r="L2413" i="24"/>
  <c r="I2413" i="24"/>
  <c r="F2413" i="24"/>
  <c r="U2412" i="24"/>
  <c r="O2412" i="24"/>
  <c r="N2412" i="24"/>
  <c r="M2412" i="24"/>
  <c r="L2412" i="24"/>
  <c r="I2412" i="24"/>
  <c r="F2412" i="24"/>
  <c r="U2411" i="24"/>
  <c r="O2411" i="24"/>
  <c r="N2411" i="24"/>
  <c r="M2411" i="24"/>
  <c r="L2411" i="24"/>
  <c r="I2411" i="24"/>
  <c r="F2411" i="24"/>
  <c r="U2410" i="24"/>
  <c r="O2410" i="24"/>
  <c r="N2410" i="24"/>
  <c r="M2410" i="24"/>
  <c r="L2410" i="24"/>
  <c r="I2410" i="24"/>
  <c r="F2410" i="24"/>
  <c r="U2409" i="24"/>
  <c r="O2409" i="24"/>
  <c r="N2409" i="24"/>
  <c r="M2409" i="24"/>
  <c r="L2409" i="24"/>
  <c r="I2409" i="24"/>
  <c r="F2409" i="24"/>
  <c r="U2408" i="24"/>
  <c r="O2408" i="24"/>
  <c r="N2408" i="24"/>
  <c r="M2408" i="24"/>
  <c r="L2408" i="24"/>
  <c r="I2408" i="24"/>
  <c r="F2408" i="24"/>
  <c r="U2407" i="24"/>
  <c r="O2407" i="24"/>
  <c r="N2407" i="24"/>
  <c r="M2407" i="24"/>
  <c r="L2407" i="24"/>
  <c r="I2407" i="24"/>
  <c r="F2407" i="24"/>
  <c r="U2406" i="24"/>
  <c r="O2406" i="24"/>
  <c r="N2406" i="24"/>
  <c r="M2406" i="24"/>
  <c r="L2406" i="24"/>
  <c r="I2406" i="24"/>
  <c r="F2406" i="24"/>
  <c r="U2405" i="24"/>
  <c r="O2405" i="24"/>
  <c r="N2405" i="24"/>
  <c r="M2405" i="24"/>
  <c r="L2405" i="24"/>
  <c r="I2405" i="24"/>
  <c r="F2405" i="24"/>
  <c r="U2404" i="24"/>
  <c r="O2404" i="24"/>
  <c r="N2404" i="24"/>
  <c r="M2404" i="24"/>
  <c r="L2404" i="24"/>
  <c r="I2404" i="24"/>
  <c r="F2404" i="24"/>
  <c r="U2403" i="24"/>
  <c r="O2403" i="24"/>
  <c r="N2403" i="24"/>
  <c r="M2403" i="24"/>
  <c r="L2403" i="24"/>
  <c r="I2403" i="24"/>
  <c r="F2403" i="24"/>
  <c r="U2402" i="24"/>
  <c r="O2402" i="24"/>
  <c r="N2402" i="24"/>
  <c r="M2402" i="24"/>
  <c r="L2402" i="24"/>
  <c r="I2402" i="24"/>
  <c r="F2402" i="24"/>
  <c r="U2401" i="24"/>
  <c r="O2401" i="24"/>
  <c r="N2401" i="24"/>
  <c r="M2401" i="24"/>
  <c r="L2401" i="24"/>
  <c r="I2401" i="24"/>
  <c r="F2401" i="24"/>
  <c r="U2400" i="24"/>
  <c r="O2400" i="24"/>
  <c r="N2400" i="24"/>
  <c r="M2400" i="24"/>
  <c r="L2400" i="24"/>
  <c r="I2400" i="24"/>
  <c r="F2400" i="24"/>
  <c r="U2399" i="24"/>
  <c r="O2399" i="24"/>
  <c r="N2399" i="24"/>
  <c r="M2399" i="24"/>
  <c r="L2399" i="24"/>
  <c r="I2399" i="24"/>
  <c r="F2399" i="24"/>
  <c r="U2398" i="24"/>
  <c r="O2398" i="24"/>
  <c r="N2398" i="24"/>
  <c r="M2398" i="24"/>
  <c r="L2398" i="24"/>
  <c r="I2398" i="24"/>
  <c r="F2398" i="24"/>
  <c r="U2397" i="24"/>
  <c r="O2397" i="24"/>
  <c r="N2397" i="24"/>
  <c r="M2397" i="24"/>
  <c r="L2397" i="24"/>
  <c r="I2397" i="24"/>
  <c r="F2397" i="24"/>
  <c r="U2396" i="24"/>
  <c r="O2396" i="24"/>
  <c r="N2396" i="24"/>
  <c r="M2396" i="24"/>
  <c r="L2396" i="24"/>
  <c r="I2396" i="24"/>
  <c r="F2396" i="24"/>
  <c r="U2395" i="24"/>
  <c r="O2395" i="24"/>
  <c r="N2395" i="24"/>
  <c r="M2395" i="24"/>
  <c r="L2395" i="24"/>
  <c r="I2395" i="24"/>
  <c r="F2395" i="24"/>
  <c r="U2394" i="24"/>
  <c r="O2394" i="24"/>
  <c r="N2394" i="24"/>
  <c r="M2394" i="24"/>
  <c r="L2394" i="24"/>
  <c r="I2394" i="24"/>
  <c r="F2394" i="24"/>
  <c r="U2393" i="24"/>
  <c r="O2393" i="24"/>
  <c r="N2393" i="24"/>
  <c r="M2393" i="24"/>
  <c r="L2393" i="24"/>
  <c r="I2393" i="24"/>
  <c r="F2393" i="24"/>
  <c r="U2392" i="24"/>
  <c r="O2392" i="24"/>
  <c r="N2392" i="24"/>
  <c r="M2392" i="24"/>
  <c r="L2392" i="24"/>
  <c r="I2392" i="24"/>
  <c r="F2392" i="24"/>
  <c r="U2391" i="24"/>
  <c r="O2391" i="24"/>
  <c r="N2391" i="24"/>
  <c r="M2391" i="24"/>
  <c r="L2391" i="24"/>
  <c r="I2391" i="24"/>
  <c r="F2391" i="24"/>
  <c r="U2390" i="24"/>
  <c r="O2390" i="24"/>
  <c r="N2390" i="24"/>
  <c r="M2390" i="24"/>
  <c r="L2390" i="24"/>
  <c r="I2390" i="24"/>
  <c r="F2390" i="24"/>
  <c r="U2389" i="24"/>
  <c r="O2389" i="24"/>
  <c r="N2389" i="24"/>
  <c r="M2389" i="24"/>
  <c r="L2389" i="24"/>
  <c r="I2389" i="24"/>
  <c r="F2389" i="24"/>
  <c r="U2388" i="24"/>
  <c r="O2388" i="24"/>
  <c r="N2388" i="24"/>
  <c r="M2388" i="24"/>
  <c r="L2388" i="24"/>
  <c r="I2388" i="24"/>
  <c r="F2388" i="24"/>
  <c r="U2387" i="24"/>
  <c r="O2387" i="24"/>
  <c r="N2387" i="24"/>
  <c r="M2387" i="24"/>
  <c r="L2387" i="24"/>
  <c r="I2387" i="24"/>
  <c r="F2387" i="24"/>
  <c r="U2386" i="24"/>
  <c r="O2386" i="24"/>
  <c r="N2386" i="24"/>
  <c r="M2386" i="24"/>
  <c r="L2386" i="24"/>
  <c r="I2386" i="24"/>
  <c r="F2386" i="24"/>
  <c r="U2385" i="24"/>
  <c r="O2385" i="24"/>
  <c r="N2385" i="24"/>
  <c r="M2385" i="24"/>
  <c r="L2385" i="24"/>
  <c r="I2385" i="24"/>
  <c r="F2385" i="24"/>
  <c r="U2384" i="24"/>
  <c r="O2384" i="24"/>
  <c r="N2384" i="24"/>
  <c r="M2384" i="24"/>
  <c r="L2384" i="24"/>
  <c r="I2384" i="24"/>
  <c r="F2384" i="24"/>
  <c r="U2383" i="24"/>
  <c r="O2383" i="24"/>
  <c r="N2383" i="24"/>
  <c r="M2383" i="24"/>
  <c r="L2383" i="24"/>
  <c r="I2383" i="24"/>
  <c r="F2383" i="24"/>
  <c r="U2382" i="24"/>
  <c r="O2382" i="24"/>
  <c r="N2382" i="24"/>
  <c r="M2382" i="24"/>
  <c r="L2382" i="24"/>
  <c r="I2382" i="24"/>
  <c r="F2382" i="24"/>
  <c r="U2381" i="24"/>
  <c r="O2381" i="24"/>
  <c r="N2381" i="24"/>
  <c r="M2381" i="24"/>
  <c r="L2381" i="24"/>
  <c r="I2381" i="24"/>
  <c r="F2381" i="24"/>
  <c r="U2380" i="24"/>
  <c r="O2380" i="24"/>
  <c r="N2380" i="24"/>
  <c r="M2380" i="24"/>
  <c r="L2380" i="24"/>
  <c r="I2380" i="24"/>
  <c r="F2380" i="24"/>
  <c r="U2379" i="24"/>
  <c r="O2379" i="24"/>
  <c r="N2379" i="24"/>
  <c r="M2379" i="24"/>
  <c r="L2379" i="24"/>
  <c r="I2379" i="24"/>
  <c r="F2379" i="24"/>
  <c r="U2378" i="24"/>
  <c r="O2378" i="24"/>
  <c r="N2378" i="24"/>
  <c r="M2378" i="24"/>
  <c r="L2378" i="24"/>
  <c r="I2378" i="24"/>
  <c r="F2378" i="24"/>
  <c r="U2377" i="24"/>
  <c r="O2377" i="24"/>
  <c r="N2377" i="24"/>
  <c r="M2377" i="24"/>
  <c r="L2377" i="24"/>
  <c r="I2377" i="24"/>
  <c r="F2377" i="24"/>
  <c r="U2376" i="24"/>
  <c r="O2376" i="24"/>
  <c r="N2376" i="24"/>
  <c r="M2376" i="24"/>
  <c r="L2376" i="24"/>
  <c r="I2376" i="24"/>
  <c r="F2376" i="24"/>
  <c r="U2375" i="24"/>
  <c r="O2375" i="24"/>
  <c r="N2375" i="24"/>
  <c r="M2375" i="24"/>
  <c r="L2375" i="24"/>
  <c r="I2375" i="24"/>
  <c r="F2375" i="24"/>
  <c r="U2374" i="24"/>
  <c r="O2374" i="24"/>
  <c r="N2374" i="24"/>
  <c r="M2374" i="24"/>
  <c r="L2374" i="24"/>
  <c r="I2374" i="24"/>
  <c r="F2374" i="24"/>
  <c r="U2373" i="24"/>
  <c r="O2373" i="24"/>
  <c r="N2373" i="24"/>
  <c r="M2373" i="24"/>
  <c r="L2373" i="24"/>
  <c r="I2373" i="24"/>
  <c r="F2373" i="24"/>
  <c r="U2372" i="24"/>
  <c r="O2372" i="24"/>
  <c r="N2372" i="24"/>
  <c r="M2372" i="24"/>
  <c r="L2372" i="24"/>
  <c r="I2372" i="24"/>
  <c r="F2372" i="24"/>
  <c r="U2371" i="24"/>
  <c r="O2371" i="24"/>
  <c r="N2371" i="24"/>
  <c r="M2371" i="24"/>
  <c r="L2371" i="24"/>
  <c r="I2371" i="24"/>
  <c r="F2371" i="24"/>
  <c r="U2370" i="24"/>
  <c r="O2370" i="24"/>
  <c r="N2370" i="24"/>
  <c r="M2370" i="24"/>
  <c r="L2370" i="24"/>
  <c r="I2370" i="24"/>
  <c r="F2370" i="24"/>
  <c r="U2369" i="24"/>
  <c r="O2369" i="24"/>
  <c r="N2369" i="24"/>
  <c r="M2369" i="24"/>
  <c r="L2369" i="24"/>
  <c r="I2369" i="24"/>
  <c r="F2369" i="24"/>
  <c r="U2368" i="24"/>
  <c r="O2368" i="24"/>
  <c r="N2368" i="24"/>
  <c r="M2368" i="24"/>
  <c r="L2368" i="24"/>
  <c r="I2368" i="24"/>
  <c r="F2368" i="24"/>
  <c r="U2367" i="24"/>
  <c r="O2367" i="24"/>
  <c r="N2367" i="24"/>
  <c r="M2367" i="24"/>
  <c r="L2367" i="24"/>
  <c r="I2367" i="24"/>
  <c r="F2367" i="24"/>
  <c r="U2366" i="24"/>
  <c r="O2366" i="24"/>
  <c r="N2366" i="24"/>
  <c r="M2366" i="24"/>
  <c r="L2366" i="24"/>
  <c r="I2366" i="24"/>
  <c r="F2366" i="24"/>
  <c r="U2365" i="24"/>
  <c r="O2365" i="24"/>
  <c r="N2365" i="24"/>
  <c r="M2365" i="24"/>
  <c r="L2365" i="24"/>
  <c r="I2365" i="24"/>
  <c r="F2365" i="24"/>
  <c r="U2364" i="24"/>
  <c r="O2364" i="24"/>
  <c r="N2364" i="24"/>
  <c r="M2364" i="24"/>
  <c r="L2364" i="24"/>
  <c r="I2364" i="24"/>
  <c r="F2364" i="24"/>
  <c r="U2363" i="24"/>
  <c r="O2363" i="24"/>
  <c r="N2363" i="24"/>
  <c r="M2363" i="24"/>
  <c r="L2363" i="24"/>
  <c r="I2363" i="24"/>
  <c r="F2363" i="24"/>
  <c r="U2362" i="24"/>
  <c r="O2362" i="24"/>
  <c r="N2362" i="24"/>
  <c r="M2362" i="24"/>
  <c r="L2362" i="24"/>
  <c r="I2362" i="24"/>
  <c r="F2362" i="24"/>
  <c r="U2361" i="24"/>
  <c r="O2361" i="24"/>
  <c r="N2361" i="24"/>
  <c r="M2361" i="24"/>
  <c r="L2361" i="24"/>
  <c r="I2361" i="24"/>
  <c r="F2361" i="24"/>
  <c r="U2360" i="24"/>
  <c r="O2360" i="24"/>
  <c r="N2360" i="24"/>
  <c r="M2360" i="24"/>
  <c r="L2360" i="24"/>
  <c r="I2360" i="24"/>
  <c r="F2360" i="24"/>
  <c r="U2359" i="24"/>
  <c r="O2359" i="24"/>
  <c r="N2359" i="24"/>
  <c r="M2359" i="24"/>
  <c r="L2359" i="24"/>
  <c r="I2359" i="24"/>
  <c r="F2359" i="24"/>
  <c r="U2358" i="24"/>
  <c r="O2358" i="24"/>
  <c r="N2358" i="24"/>
  <c r="M2358" i="24"/>
  <c r="L2358" i="24"/>
  <c r="I2358" i="24"/>
  <c r="F2358" i="24"/>
  <c r="U2357" i="24"/>
  <c r="O2357" i="24"/>
  <c r="N2357" i="24"/>
  <c r="M2357" i="24"/>
  <c r="L2357" i="24"/>
  <c r="I2357" i="24"/>
  <c r="F2357" i="24"/>
  <c r="U2356" i="24"/>
  <c r="O2356" i="24"/>
  <c r="N2356" i="24"/>
  <c r="M2356" i="24"/>
  <c r="L2356" i="24"/>
  <c r="I2356" i="24"/>
  <c r="F2356" i="24"/>
  <c r="U2355" i="24"/>
  <c r="O2355" i="24"/>
  <c r="N2355" i="24"/>
  <c r="M2355" i="24"/>
  <c r="L2355" i="24"/>
  <c r="I2355" i="24"/>
  <c r="F2355" i="24"/>
  <c r="U2354" i="24"/>
  <c r="O2354" i="24"/>
  <c r="N2354" i="24"/>
  <c r="M2354" i="24"/>
  <c r="L2354" i="24"/>
  <c r="I2354" i="24"/>
  <c r="F2354" i="24"/>
  <c r="U2353" i="24"/>
  <c r="O2353" i="24"/>
  <c r="N2353" i="24"/>
  <c r="M2353" i="24"/>
  <c r="L2353" i="24"/>
  <c r="I2353" i="24"/>
  <c r="F2353" i="24"/>
  <c r="U2352" i="24"/>
  <c r="O2352" i="24"/>
  <c r="N2352" i="24"/>
  <c r="M2352" i="24"/>
  <c r="L2352" i="24"/>
  <c r="I2352" i="24"/>
  <c r="F2352" i="24"/>
  <c r="U2351" i="24"/>
  <c r="O2351" i="24"/>
  <c r="N2351" i="24"/>
  <c r="M2351" i="24"/>
  <c r="L2351" i="24"/>
  <c r="I2351" i="24"/>
  <c r="F2351" i="24"/>
  <c r="U2350" i="24"/>
  <c r="O2350" i="24"/>
  <c r="N2350" i="24"/>
  <c r="M2350" i="24"/>
  <c r="L2350" i="24"/>
  <c r="J2350" i="24"/>
  <c r="K2350" i="24" s="1"/>
  <c r="I2350" i="24"/>
  <c r="F2350" i="24"/>
  <c r="U2349" i="24"/>
  <c r="O2349" i="24"/>
  <c r="N2349" i="24"/>
  <c r="M2349" i="24"/>
  <c r="L2349" i="24"/>
  <c r="I2349" i="24"/>
  <c r="F2349" i="24"/>
  <c r="U2348" i="24"/>
  <c r="O2348" i="24"/>
  <c r="N2348" i="24"/>
  <c r="M2348" i="24"/>
  <c r="L2348" i="24"/>
  <c r="I2348" i="24"/>
  <c r="F2348" i="24"/>
  <c r="U2347" i="24"/>
  <c r="O2347" i="24"/>
  <c r="N2347" i="24"/>
  <c r="M2347" i="24"/>
  <c r="L2347" i="24"/>
  <c r="I2347" i="24"/>
  <c r="F2347" i="24"/>
  <c r="U2346" i="24"/>
  <c r="O2346" i="24"/>
  <c r="N2346" i="24"/>
  <c r="M2346" i="24"/>
  <c r="L2346" i="24"/>
  <c r="I2346" i="24"/>
  <c r="F2346" i="24"/>
  <c r="U2345" i="24"/>
  <c r="O2345" i="24"/>
  <c r="N2345" i="24"/>
  <c r="M2345" i="24"/>
  <c r="L2345" i="24"/>
  <c r="I2345" i="24"/>
  <c r="F2345" i="24"/>
  <c r="U2344" i="24"/>
  <c r="O2344" i="24"/>
  <c r="N2344" i="24"/>
  <c r="M2344" i="24"/>
  <c r="L2344" i="24"/>
  <c r="I2344" i="24"/>
  <c r="F2344" i="24"/>
  <c r="U2343" i="24"/>
  <c r="O2343" i="24"/>
  <c r="N2343" i="24"/>
  <c r="M2343" i="24"/>
  <c r="L2343" i="24"/>
  <c r="I2343" i="24"/>
  <c r="F2343" i="24"/>
  <c r="U2342" i="24"/>
  <c r="O2342" i="24"/>
  <c r="N2342" i="24"/>
  <c r="M2342" i="24"/>
  <c r="L2342" i="24"/>
  <c r="I2342" i="24"/>
  <c r="F2342" i="24"/>
  <c r="U2341" i="24"/>
  <c r="O2341" i="24"/>
  <c r="N2341" i="24"/>
  <c r="M2341" i="24"/>
  <c r="L2341" i="24"/>
  <c r="I2341" i="24"/>
  <c r="F2341" i="24"/>
  <c r="U2340" i="24"/>
  <c r="O2340" i="24"/>
  <c r="N2340" i="24"/>
  <c r="M2340" i="24"/>
  <c r="L2340" i="24"/>
  <c r="I2340" i="24"/>
  <c r="F2340" i="24"/>
  <c r="U2339" i="24"/>
  <c r="O2339" i="24"/>
  <c r="N2339" i="24"/>
  <c r="M2339" i="24"/>
  <c r="L2339" i="24"/>
  <c r="I2339" i="24"/>
  <c r="F2339" i="24"/>
  <c r="U2338" i="24"/>
  <c r="O2338" i="24"/>
  <c r="N2338" i="24"/>
  <c r="M2338" i="24"/>
  <c r="L2338" i="24"/>
  <c r="I2338" i="24"/>
  <c r="F2338" i="24"/>
  <c r="U2337" i="24"/>
  <c r="O2337" i="24"/>
  <c r="N2337" i="24"/>
  <c r="M2337" i="24"/>
  <c r="L2337" i="24"/>
  <c r="I2337" i="24"/>
  <c r="F2337" i="24"/>
  <c r="U2336" i="24"/>
  <c r="O2336" i="24"/>
  <c r="N2336" i="24"/>
  <c r="M2336" i="24"/>
  <c r="L2336" i="24"/>
  <c r="I2336" i="24"/>
  <c r="F2336" i="24"/>
  <c r="U2335" i="24"/>
  <c r="O2335" i="24"/>
  <c r="N2335" i="24"/>
  <c r="M2335" i="24"/>
  <c r="L2335" i="24"/>
  <c r="I2335" i="24"/>
  <c r="F2335" i="24"/>
  <c r="U2334" i="24"/>
  <c r="O2334" i="24"/>
  <c r="N2334" i="24"/>
  <c r="M2334" i="24"/>
  <c r="L2334" i="24"/>
  <c r="I2334" i="24"/>
  <c r="F2334" i="24"/>
  <c r="U2333" i="24"/>
  <c r="O2333" i="24"/>
  <c r="N2333" i="24"/>
  <c r="M2333" i="24"/>
  <c r="L2333" i="24"/>
  <c r="I2333" i="24"/>
  <c r="F2333" i="24"/>
  <c r="U2332" i="24"/>
  <c r="O2332" i="24"/>
  <c r="N2332" i="24"/>
  <c r="M2332" i="24"/>
  <c r="L2332" i="24"/>
  <c r="I2332" i="24"/>
  <c r="F2332" i="24"/>
  <c r="U2331" i="24"/>
  <c r="O2331" i="24"/>
  <c r="N2331" i="24"/>
  <c r="M2331" i="24"/>
  <c r="L2331" i="24"/>
  <c r="I2331" i="24"/>
  <c r="F2331" i="24"/>
  <c r="U2330" i="24"/>
  <c r="O2330" i="24"/>
  <c r="N2330" i="24"/>
  <c r="M2330" i="24"/>
  <c r="L2330" i="24"/>
  <c r="I2330" i="24"/>
  <c r="F2330" i="24"/>
  <c r="U2329" i="24"/>
  <c r="O2329" i="24"/>
  <c r="N2329" i="24"/>
  <c r="M2329" i="24"/>
  <c r="L2329" i="24"/>
  <c r="I2329" i="24"/>
  <c r="F2329" i="24"/>
  <c r="U2328" i="24"/>
  <c r="O2328" i="24"/>
  <c r="N2328" i="24"/>
  <c r="M2328" i="24"/>
  <c r="L2328" i="24"/>
  <c r="I2328" i="24"/>
  <c r="F2328" i="24"/>
  <c r="U2327" i="24"/>
  <c r="O2327" i="24"/>
  <c r="N2327" i="24"/>
  <c r="M2327" i="24"/>
  <c r="L2327" i="24"/>
  <c r="I2327" i="24"/>
  <c r="F2327" i="24"/>
  <c r="U2326" i="24"/>
  <c r="O2326" i="24"/>
  <c r="N2326" i="24"/>
  <c r="M2326" i="24"/>
  <c r="L2326" i="24"/>
  <c r="I2326" i="24"/>
  <c r="F2326" i="24"/>
  <c r="U2325" i="24"/>
  <c r="O2325" i="24"/>
  <c r="N2325" i="24"/>
  <c r="M2325" i="24"/>
  <c r="L2325" i="24"/>
  <c r="I2325" i="24"/>
  <c r="F2325" i="24"/>
  <c r="U2324" i="24"/>
  <c r="O2324" i="24"/>
  <c r="N2324" i="24"/>
  <c r="M2324" i="24"/>
  <c r="L2324" i="24"/>
  <c r="I2324" i="24"/>
  <c r="F2324" i="24"/>
  <c r="U2323" i="24"/>
  <c r="O2323" i="24"/>
  <c r="N2323" i="24"/>
  <c r="M2323" i="24"/>
  <c r="L2323" i="24"/>
  <c r="I2323" i="24"/>
  <c r="F2323" i="24"/>
  <c r="U2322" i="24"/>
  <c r="O2322" i="24"/>
  <c r="N2322" i="24"/>
  <c r="M2322" i="24"/>
  <c r="L2322" i="24"/>
  <c r="I2322" i="24"/>
  <c r="F2322" i="24"/>
  <c r="U2321" i="24"/>
  <c r="O2321" i="24"/>
  <c r="N2321" i="24"/>
  <c r="M2321" i="24"/>
  <c r="L2321" i="24"/>
  <c r="I2321" i="24"/>
  <c r="F2321" i="24"/>
  <c r="U2320" i="24"/>
  <c r="O2320" i="24"/>
  <c r="N2320" i="24"/>
  <c r="M2320" i="24"/>
  <c r="L2320" i="24"/>
  <c r="I2320" i="24"/>
  <c r="F2320" i="24"/>
  <c r="U2319" i="24"/>
  <c r="O2319" i="24"/>
  <c r="N2319" i="24"/>
  <c r="M2319" i="24"/>
  <c r="L2319" i="24"/>
  <c r="I2319" i="24"/>
  <c r="F2319" i="24"/>
  <c r="U2318" i="24"/>
  <c r="O2318" i="24"/>
  <c r="N2318" i="24"/>
  <c r="M2318" i="24"/>
  <c r="L2318" i="24"/>
  <c r="I2318" i="24"/>
  <c r="F2318" i="24"/>
  <c r="U2317" i="24"/>
  <c r="O2317" i="24"/>
  <c r="N2317" i="24"/>
  <c r="M2317" i="24"/>
  <c r="L2317" i="24"/>
  <c r="I2317" i="24"/>
  <c r="F2317" i="24"/>
  <c r="U2316" i="24"/>
  <c r="O2316" i="24"/>
  <c r="N2316" i="24"/>
  <c r="M2316" i="24"/>
  <c r="L2316" i="24"/>
  <c r="I2316" i="24"/>
  <c r="F2316" i="24"/>
  <c r="U2315" i="24"/>
  <c r="O2315" i="24"/>
  <c r="N2315" i="24"/>
  <c r="M2315" i="24"/>
  <c r="L2315" i="24"/>
  <c r="I2315" i="24"/>
  <c r="F2315" i="24"/>
  <c r="U2314" i="24"/>
  <c r="O2314" i="24"/>
  <c r="N2314" i="24"/>
  <c r="M2314" i="24"/>
  <c r="L2314" i="24"/>
  <c r="I2314" i="24"/>
  <c r="F2314" i="24"/>
  <c r="U2313" i="24"/>
  <c r="O2313" i="24"/>
  <c r="N2313" i="24"/>
  <c r="M2313" i="24"/>
  <c r="L2313" i="24"/>
  <c r="I2313" i="24"/>
  <c r="F2313" i="24"/>
  <c r="U2312" i="24"/>
  <c r="O2312" i="24"/>
  <c r="N2312" i="24"/>
  <c r="M2312" i="24"/>
  <c r="L2312" i="24"/>
  <c r="I2312" i="24"/>
  <c r="F2312" i="24"/>
  <c r="U2311" i="24"/>
  <c r="O2311" i="24"/>
  <c r="N2311" i="24"/>
  <c r="M2311" i="24"/>
  <c r="L2311" i="24"/>
  <c r="I2311" i="24"/>
  <c r="F2311" i="24"/>
  <c r="U2310" i="24"/>
  <c r="O2310" i="24"/>
  <c r="N2310" i="24"/>
  <c r="M2310" i="24"/>
  <c r="L2310" i="24"/>
  <c r="I2310" i="24"/>
  <c r="F2310" i="24"/>
  <c r="U2309" i="24"/>
  <c r="O2309" i="24"/>
  <c r="N2309" i="24"/>
  <c r="M2309" i="24"/>
  <c r="L2309" i="24"/>
  <c r="I2309" i="24"/>
  <c r="F2309" i="24"/>
  <c r="U2308" i="24"/>
  <c r="O2308" i="24"/>
  <c r="N2308" i="24"/>
  <c r="M2308" i="24"/>
  <c r="L2308" i="24"/>
  <c r="I2308" i="24"/>
  <c r="F2308" i="24"/>
  <c r="U2307" i="24"/>
  <c r="O2307" i="24"/>
  <c r="N2307" i="24"/>
  <c r="M2307" i="24"/>
  <c r="L2307" i="24"/>
  <c r="I2307" i="24"/>
  <c r="F2307" i="24"/>
  <c r="U2306" i="24"/>
  <c r="O2306" i="24"/>
  <c r="N2306" i="24"/>
  <c r="M2306" i="24"/>
  <c r="L2306" i="24"/>
  <c r="I2306" i="24"/>
  <c r="F2306" i="24"/>
  <c r="U2305" i="24"/>
  <c r="O2305" i="24"/>
  <c r="N2305" i="24"/>
  <c r="M2305" i="24"/>
  <c r="L2305" i="24"/>
  <c r="I2305" i="24"/>
  <c r="F2305" i="24"/>
  <c r="U2304" i="24"/>
  <c r="O2304" i="24"/>
  <c r="N2304" i="24"/>
  <c r="M2304" i="24"/>
  <c r="L2304" i="24"/>
  <c r="I2304" i="24"/>
  <c r="F2304" i="24"/>
  <c r="U2303" i="24"/>
  <c r="O2303" i="24"/>
  <c r="N2303" i="24"/>
  <c r="M2303" i="24"/>
  <c r="L2303" i="24"/>
  <c r="I2303" i="24"/>
  <c r="F2303" i="24"/>
  <c r="U2302" i="24"/>
  <c r="O2302" i="24"/>
  <c r="N2302" i="24"/>
  <c r="M2302" i="24"/>
  <c r="L2302" i="24"/>
  <c r="I2302" i="24"/>
  <c r="F2302" i="24"/>
  <c r="U2301" i="24"/>
  <c r="O2301" i="24"/>
  <c r="N2301" i="24"/>
  <c r="M2301" i="24"/>
  <c r="L2301" i="24"/>
  <c r="I2301" i="24"/>
  <c r="F2301" i="24"/>
  <c r="U2300" i="24"/>
  <c r="O2300" i="24"/>
  <c r="N2300" i="24"/>
  <c r="M2300" i="24"/>
  <c r="L2300" i="24"/>
  <c r="I2300" i="24"/>
  <c r="F2300" i="24"/>
  <c r="U2299" i="24"/>
  <c r="O2299" i="24"/>
  <c r="N2299" i="24"/>
  <c r="M2299" i="24"/>
  <c r="L2299" i="24"/>
  <c r="I2299" i="24"/>
  <c r="F2299" i="24"/>
  <c r="U2298" i="24"/>
  <c r="O2298" i="24"/>
  <c r="N2298" i="24"/>
  <c r="M2298" i="24"/>
  <c r="L2298" i="24"/>
  <c r="I2298" i="24"/>
  <c r="F2298" i="24"/>
  <c r="U2297" i="24"/>
  <c r="O2297" i="24"/>
  <c r="N2297" i="24"/>
  <c r="M2297" i="24"/>
  <c r="L2297" i="24"/>
  <c r="I2297" i="24"/>
  <c r="F2297" i="24"/>
  <c r="U2296" i="24"/>
  <c r="O2296" i="24"/>
  <c r="N2296" i="24"/>
  <c r="M2296" i="24"/>
  <c r="L2296" i="24"/>
  <c r="I2296" i="24"/>
  <c r="F2296" i="24"/>
  <c r="U2295" i="24"/>
  <c r="O2295" i="24"/>
  <c r="N2295" i="24"/>
  <c r="M2295" i="24"/>
  <c r="L2295" i="24"/>
  <c r="I2295" i="24"/>
  <c r="F2295" i="24"/>
  <c r="U2294" i="24"/>
  <c r="O2294" i="24"/>
  <c r="N2294" i="24"/>
  <c r="M2294" i="24"/>
  <c r="L2294" i="24"/>
  <c r="I2294" i="24"/>
  <c r="F2294" i="24"/>
  <c r="U2293" i="24"/>
  <c r="O2293" i="24"/>
  <c r="N2293" i="24"/>
  <c r="M2293" i="24"/>
  <c r="L2293" i="24"/>
  <c r="I2293" i="24"/>
  <c r="F2293" i="24"/>
  <c r="U2292" i="24"/>
  <c r="O2292" i="24"/>
  <c r="N2292" i="24"/>
  <c r="M2292" i="24"/>
  <c r="L2292" i="24"/>
  <c r="I2292" i="24"/>
  <c r="F2292" i="24"/>
  <c r="U2291" i="24"/>
  <c r="O2291" i="24"/>
  <c r="N2291" i="24"/>
  <c r="M2291" i="24"/>
  <c r="L2291" i="24"/>
  <c r="I2291" i="24"/>
  <c r="F2291" i="24"/>
  <c r="U2290" i="24"/>
  <c r="O2290" i="24"/>
  <c r="N2290" i="24"/>
  <c r="M2290" i="24"/>
  <c r="L2290" i="24"/>
  <c r="I2290" i="24"/>
  <c r="F2290" i="24"/>
  <c r="U2289" i="24"/>
  <c r="O2289" i="24"/>
  <c r="N2289" i="24"/>
  <c r="M2289" i="24"/>
  <c r="L2289" i="24"/>
  <c r="I2289" i="24"/>
  <c r="F2289" i="24"/>
  <c r="U2288" i="24"/>
  <c r="O2288" i="24"/>
  <c r="N2288" i="24"/>
  <c r="M2288" i="24"/>
  <c r="L2288" i="24"/>
  <c r="I2288" i="24"/>
  <c r="F2288" i="24"/>
  <c r="U2287" i="24"/>
  <c r="O2287" i="24"/>
  <c r="N2287" i="24"/>
  <c r="M2287" i="24"/>
  <c r="L2287" i="24"/>
  <c r="I2287" i="24"/>
  <c r="F2287" i="24"/>
  <c r="U2286" i="24"/>
  <c r="O2286" i="24"/>
  <c r="N2286" i="24"/>
  <c r="M2286" i="24"/>
  <c r="L2286" i="24"/>
  <c r="I2286" i="24"/>
  <c r="F2286" i="24"/>
  <c r="U2285" i="24"/>
  <c r="O2285" i="24"/>
  <c r="N2285" i="24"/>
  <c r="M2285" i="24"/>
  <c r="L2285" i="24"/>
  <c r="I2285" i="24"/>
  <c r="F2285" i="24"/>
  <c r="U2284" i="24"/>
  <c r="O2284" i="24"/>
  <c r="N2284" i="24"/>
  <c r="M2284" i="24"/>
  <c r="L2284" i="24"/>
  <c r="I2284" i="24"/>
  <c r="F2284" i="24"/>
  <c r="U2283" i="24"/>
  <c r="O2283" i="24"/>
  <c r="N2283" i="24"/>
  <c r="M2283" i="24"/>
  <c r="L2283" i="24"/>
  <c r="I2283" i="24"/>
  <c r="F2283" i="24"/>
  <c r="U2282" i="24"/>
  <c r="O2282" i="24"/>
  <c r="N2282" i="24"/>
  <c r="M2282" i="24"/>
  <c r="L2282" i="24"/>
  <c r="I2282" i="24"/>
  <c r="F2282" i="24"/>
  <c r="U2281" i="24"/>
  <c r="O2281" i="24"/>
  <c r="N2281" i="24"/>
  <c r="M2281" i="24"/>
  <c r="L2281" i="24"/>
  <c r="I2281" i="24"/>
  <c r="F2281" i="24"/>
  <c r="U2280" i="24"/>
  <c r="O2280" i="24"/>
  <c r="N2280" i="24"/>
  <c r="L2280" i="24"/>
  <c r="I2280" i="24"/>
  <c r="F2280" i="24"/>
  <c r="U2279" i="24"/>
  <c r="O2279" i="24"/>
  <c r="N2279" i="24"/>
  <c r="M2279" i="24"/>
  <c r="L2279" i="24"/>
  <c r="I2279" i="24"/>
  <c r="F2279" i="24"/>
  <c r="U2278" i="24"/>
  <c r="O2278" i="24"/>
  <c r="N2278" i="24"/>
  <c r="M2278" i="24"/>
  <c r="L2278" i="24"/>
  <c r="I2278" i="24"/>
  <c r="F2278" i="24"/>
  <c r="U2277" i="24"/>
  <c r="O2277" i="24"/>
  <c r="N2277" i="24"/>
  <c r="M2277" i="24"/>
  <c r="L2277" i="24"/>
  <c r="I2277" i="24"/>
  <c r="F2277" i="24"/>
  <c r="U2276" i="24"/>
  <c r="O2276" i="24"/>
  <c r="N2276" i="24"/>
  <c r="M2276" i="24"/>
  <c r="L2276" i="24"/>
  <c r="I2276" i="24"/>
  <c r="F2276" i="24"/>
  <c r="U2275" i="24"/>
  <c r="O2275" i="24"/>
  <c r="N2275" i="24"/>
  <c r="M2275" i="24"/>
  <c r="L2275" i="24"/>
  <c r="I2275" i="24"/>
  <c r="F2275" i="24"/>
  <c r="U2274" i="24"/>
  <c r="O2274" i="24"/>
  <c r="N2274" i="24"/>
  <c r="M2274" i="24"/>
  <c r="L2274" i="24"/>
  <c r="I2274" i="24"/>
  <c r="F2274" i="24"/>
  <c r="U2273" i="24"/>
  <c r="O2273" i="24"/>
  <c r="N2273" i="24"/>
  <c r="M2273" i="24"/>
  <c r="L2273" i="24"/>
  <c r="I2273" i="24"/>
  <c r="F2273" i="24"/>
  <c r="U2272" i="24"/>
  <c r="O2272" i="24"/>
  <c r="N2272" i="24"/>
  <c r="M2272" i="24"/>
  <c r="L2272" i="24"/>
  <c r="I2272" i="24"/>
  <c r="F2272" i="24"/>
  <c r="U2271" i="24"/>
  <c r="O2271" i="24"/>
  <c r="N2271" i="24"/>
  <c r="M2271" i="24"/>
  <c r="L2271" i="24"/>
  <c r="I2271" i="24"/>
  <c r="F2271" i="24"/>
  <c r="U2270" i="24"/>
  <c r="O2270" i="24"/>
  <c r="N2270" i="24"/>
  <c r="M2270" i="24"/>
  <c r="L2270" i="24"/>
  <c r="I2270" i="24"/>
  <c r="F2270" i="24"/>
  <c r="U2269" i="24"/>
  <c r="O2269" i="24"/>
  <c r="N2269" i="24"/>
  <c r="M2269" i="24"/>
  <c r="L2269" i="24"/>
  <c r="I2269" i="24"/>
  <c r="F2269" i="24"/>
  <c r="U2268" i="24"/>
  <c r="O2268" i="24"/>
  <c r="N2268" i="24"/>
  <c r="M2268" i="24"/>
  <c r="L2268" i="24"/>
  <c r="I2268" i="24"/>
  <c r="F2268" i="24"/>
  <c r="U2267" i="24"/>
  <c r="O2267" i="24"/>
  <c r="N2267" i="24"/>
  <c r="M2267" i="24"/>
  <c r="L2267" i="24"/>
  <c r="I2267" i="24"/>
  <c r="F2267" i="24"/>
  <c r="U2266" i="24"/>
  <c r="O2266" i="24"/>
  <c r="N2266" i="24"/>
  <c r="M2266" i="24"/>
  <c r="L2266" i="24"/>
  <c r="I2266" i="24"/>
  <c r="F2266" i="24"/>
  <c r="U2265" i="24"/>
  <c r="O2265" i="24"/>
  <c r="N2265" i="24"/>
  <c r="M2265" i="24"/>
  <c r="L2265" i="24"/>
  <c r="I2265" i="24"/>
  <c r="F2265" i="24"/>
  <c r="U2264" i="24"/>
  <c r="O2264" i="24"/>
  <c r="N2264" i="24"/>
  <c r="M2264" i="24"/>
  <c r="L2264" i="24"/>
  <c r="I2264" i="24"/>
  <c r="F2264" i="24"/>
  <c r="U2263" i="24"/>
  <c r="O2263" i="24"/>
  <c r="N2263" i="24"/>
  <c r="M2263" i="24"/>
  <c r="L2263" i="24"/>
  <c r="I2263" i="24"/>
  <c r="F2263" i="24"/>
  <c r="U2262" i="24"/>
  <c r="O2262" i="24"/>
  <c r="N2262" i="24"/>
  <c r="M2262" i="24"/>
  <c r="L2262" i="24"/>
  <c r="I2262" i="24"/>
  <c r="F2262" i="24"/>
  <c r="U2261" i="24"/>
  <c r="O2261" i="24"/>
  <c r="N2261" i="24"/>
  <c r="M2261" i="24"/>
  <c r="L2261" i="24"/>
  <c r="I2261" i="24"/>
  <c r="F2261" i="24"/>
  <c r="U2260" i="24"/>
  <c r="O2260" i="24"/>
  <c r="N2260" i="24"/>
  <c r="M2260" i="24"/>
  <c r="L2260" i="24"/>
  <c r="I2260" i="24"/>
  <c r="F2260" i="24"/>
  <c r="U2259" i="24"/>
  <c r="O2259" i="24"/>
  <c r="N2259" i="24"/>
  <c r="M2259" i="24"/>
  <c r="L2259" i="24"/>
  <c r="I2259" i="24"/>
  <c r="F2259" i="24"/>
  <c r="U2258" i="24"/>
  <c r="O2258" i="24"/>
  <c r="N2258" i="24"/>
  <c r="M2258" i="24"/>
  <c r="L2258" i="24"/>
  <c r="I2258" i="24"/>
  <c r="F2258" i="24"/>
  <c r="U2257" i="24"/>
  <c r="O2257" i="24"/>
  <c r="N2257" i="24"/>
  <c r="M2257" i="24"/>
  <c r="L2257" i="24"/>
  <c r="I2257" i="24"/>
  <c r="F2257" i="24"/>
  <c r="U2256" i="24"/>
  <c r="O2256" i="24"/>
  <c r="N2256" i="24"/>
  <c r="M2256" i="24"/>
  <c r="L2256" i="24"/>
  <c r="I2256" i="24"/>
  <c r="F2256" i="24"/>
  <c r="U2255" i="24"/>
  <c r="O2255" i="24"/>
  <c r="N2255" i="24"/>
  <c r="M2255" i="24"/>
  <c r="L2255" i="24"/>
  <c r="I2255" i="24"/>
  <c r="F2255" i="24"/>
  <c r="U2254" i="24"/>
  <c r="O2254" i="24"/>
  <c r="N2254" i="24"/>
  <c r="M2254" i="24"/>
  <c r="L2254" i="24"/>
  <c r="I2254" i="24"/>
  <c r="F2254" i="24"/>
  <c r="U2253" i="24"/>
  <c r="O2253" i="24"/>
  <c r="N2253" i="24"/>
  <c r="M2253" i="24"/>
  <c r="L2253" i="24"/>
  <c r="I2253" i="24"/>
  <c r="F2253" i="24"/>
  <c r="U2252" i="24"/>
  <c r="O2252" i="24"/>
  <c r="N2252" i="24"/>
  <c r="M2252" i="24"/>
  <c r="L2252" i="24"/>
  <c r="I2252" i="24"/>
  <c r="F2252" i="24"/>
  <c r="U2251" i="24"/>
  <c r="O2251" i="24"/>
  <c r="N2251" i="24"/>
  <c r="M2251" i="24"/>
  <c r="L2251" i="24"/>
  <c r="I2251" i="24"/>
  <c r="F2251" i="24"/>
  <c r="U2250" i="24"/>
  <c r="O2250" i="24"/>
  <c r="N2250" i="24"/>
  <c r="M2250" i="24"/>
  <c r="L2250" i="24"/>
  <c r="I2250" i="24"/>
  <c r="F2250" i="24"/>
  <c r="U2249" i="24"/>
  <c r="O2249" i="24"/>
  <c r="N2249" i="24"/>
  <c r="M2249" i="24"/>
  <c r="L2249" i="24"/>
  <c r="I2249" i="24"/>
  <c r="F2249" i="24"/>
  <c r="U2248" i="24"/>
  <c r="O2248" i="24"/>
  <c r="N2248" i="24"/>
  <c r="M2248" i="24"/>
  <c r="L2248" i="24"/>
  <c r="I2248" i="24"/>
  <c r="F2248" i="24"/>
  <c r="U2247" i="24"/>
  <c r="O2247" i="24"/>
  <c r="N2247" i="24"/>
  <c r="M2247" i="24"/>
  <c r="L2247" i="24"/>
  <c r="I2247" i="24"/>
  <c r="F2247" i="24"/>
  <c r="U2246" i="24"/>
  <c r="O2246" i="24"/>
  <c r="N2246" i="24"/>
  <c r="M2246" i="24"/>
  <c r="L2246" i="24"/>
  <c r="I2246" i="24"/>
  <c r="F2246" i="24"/>
  <c r="U2245" i="24"/>
  <c r="O2245" i="24"/>
  <c r="N2245" i="24"/>
  <c r="M2245" i="24"/>
  <c r="L2245" i="24"/>
  <c r="I2245" i="24"/>
  <c r="F2245" i="24"/>
  <c r="U2244" i="24"/>
  <c r="O2244" i="24"/>
  <c r="N2244" i="24"/>
  <c r="M2244" i="24"/>
  <c r="L2244" i="24"/>
  <c r="I2244" i="24"/>
  <c r="F2244" i="24"/>
  <c r="U2243" i="24"/>
  <c r="O2243" i="24"/>
  <c r="N2243" i="24"/>
  <c r="M2243" i="24"/>
  <c r="L2243" i="24"/>
  <c r="I2243" i="24"/>
  <c r="F2243" i="24"/>
  <c r="U2242" i="24"/>
  <c r="O2242" i="24"/>
  <c r="N2242" i="24"/>
  <c r="M2242" i="24"/>
  <c r="L2242" i="24"/>
  <c r="I2242" i="24"/>
  <c r="F2242" i="24"/>
  <c r="U2241" i="24"/>
  <c r="O2241" i="24"/>
  <c r="N2241" i="24"/>
  <c r="M2241" i="24"/>
  <c r="L2241" i="24"/>
  <c r="I2241" i="24"/>
  <c r="F2241" i="24"/>
  <c r="U2240" i="24"/>
  <c r="O2240" i="24"/>
  <c r="N2240" i="24"/>
  <c r="M2240" i="24"/>
  <c r="L2240" i="24"/>
  <c r="I2240" i="24"/>
  <c r="F2240" i="24"/>
  <c r="U2239" i="24"/>
  <c r="O2239" i="24"/>
  <c r="N2239" i="24"/>
  <c r="M2239" i="24"/>
  <c r="L2239" i="24"/>
  <c r="I2239" i="24"/>
  <c r="F2239" i="24"/>
  <c r="U2238" i="24"/>
  <c r="O2238" i="24"/>
  <c r="N2238" i="24"/>
  <c r="M2238" i="24"/>
  <c r="L2238" i="24"/>
  <c r="I2238" i="24"/>
  <c r="F2238" i="24"/>
  <c r="U2237" i="24"/>
  <c r="O2237" i="24"/>
  <c r="N2237" i="24"/>
  <c r="M2237" i="24"/>
  <c r="L2237" i="24"/>
  <c r="I2237" i="24"/>
  <c r="F2237" i="24"/>
  <c r="U2236" i="24"/>
  <c r="O2236" i="24"/>
  <c r="N2236" i="24"/>
  <c r="M2236" i="24"/>
  <c r="L2236" i="24"/>
  <c r="I2236" i="24"/>
  <c r="F2236" i="24"/>
  <c r="U2235" i="24"/>
  <c r="O2235" i="24"/>
  <c r="N2235" i="24"/>
  <c r="M2235" i="24"/>
  <c r="L2235" i="24"/>
  <c r="I2235" i="24"/>
  <c r="F2235" i="24"/>
  <c r="U2234" i="24"/>
  <c r="O2234" i="24"/>
  <c r="N2234" i="24"/>
  <c r="M2234" i="24"/>
  <c r="L2234" i="24"/>
  <c r="I2234" i="24"/>
  <c r="F2234" i="24"/>
  <c r="U2233" i="24"/>
  <c r="O2233" i="24"/>
  <c r="N2233" i="24"/>
  <c r="M2233" i="24"/>
  <c r="L2233" i="24"/>
  <c r="I2233" i="24"/>
  <c r="F2233" i="24"/>
  <c r="U2232" i="24"/>
  <c r="O2232" i="24"/>
  <c r="N2232" i="24"/>
  <c r="M2232" i="24"/>
  <c r="L2232" i="24"/>
  <c r="I2232" i="24"/>
  <c r="F2232" i="24"/>
  <c r="U2231" i="24"/>
  <c r="O2231" i="24"/>
  <c r="N2231" i="24"/>
  <c r="M2231" i="24"/>
  <c r="L2231" i="24"/>
  <c r="I2231" i="24"/>
  <c r="F2231" i="24"/>
  <c r="U2230" i="24"/>
  <c r="O2230" i="24"/>
  <c r="N2230" i="24"/>
  <c r="M2230" i="24"/>
  <c r="L2230" i="24"/>
  <c r="I2230" i="24"/>
  <c r="F2230" i="24"/>
  <c r="U2229" i="24"/>
  <c r="O2229" i="24"/>
  <c r="N2229" i="24"/>
  <c r="M2229" i="24"/>
  <c r="L2229" i="24"/>
  <c r="I2229" i="24"/>
  <c r="F2229" i="24"/>
  <c r="U2228" i="24"/>
  <c r="O2228" i="24"/>
  <c r="N2228" i="24"/>
  <c r="M2228" i="24"/>
  <c r="L2228" i="24"/>
  <c r="I2228" i="24"/>
  <c r="F2228" i="24"/>
  <c r="U2227" i="24"/>
  <c r="O2227" i="24"/>
  <c r="N2227" i="24"/>
  <c r="M2227" i="24"/>
  <c r="L2227" i="24"/>
  <c r="I2227" i="24"/>
  <c r="F2227" i="24"/>
  <c r="U2226" i="24"/>
  <c r="O2226" i="24"/>
  <c r="N2226" i="24"/>
  <c r="M2226" i="24"/>
  <c r="L2226" i="24"/>
  <c r="I2226" i="24"/>
  <c r="F2226" i="24"/>
  <c r="U2225" i="24"/>
  <c r="O2225" i="24"/>
  <c r="N2225" i="24"/>
  <c r="M2225" i="24"/>
  <c r="L2225" i="24"/>
  <c r="I2225" i="24"/>
  <c r="F2225" i="24"/>
  <c r="U2224" i="24"/>
  <c r="O2224" i="24"/>
  <c r="N2224" i="24"/>
  <c r="M2224" i="24"/>
  <c r="L2224" i="24"/>
  <c r="I2224" i="24"/>
  <c r="F2224" i="24"/>
  <c r="U2223" i="24"/>
  <c r="O2223" i="24"/>
  <c r="N2223" i="24"/>
  <c r="M2223" i="24"/>
  <c r="L2223" i="24"/>
  <c r="I2223" i="24"/>
  <c r="F2223" i="24"/>
  <c r="U2222" i="24"/>
  <c r="O2222" i="24"/>
  <c r="N2222" i="24"/>
  <c r="M2222" i="24"/>
  <c r="L2222" i="24"/>
  <c r="I2222" i="24"/>
  <c r="F2222" i="24"/>
  <c r="U2221" i="24"/>
  <c r="O2221" i="24"/>
  <c r="N2221" i="24"/>
  <c r="M2221" i="24"/>
  <c r="L2221" i="24"/>
  <c r="I2221" i="24"/>
  <c r="F2221" i="24"/>
  <c r="U2220" i="24"/>
  <c r="O2220" i="24"/>
  <c r="N2220" i="24"/>
  <c r="M2220" i="24"/>
  <c r="L2220" i="24"/>
  <c r="I2220" i="24"/>
  <c r="F2220" i="24"/>
  <c r="U2219" i="24"/>
  <c r="O2219" i="24"/>
  <c r="N2219" i="24"/>
  <c r="L2219" i="24"/>
  <c r="I2219" i="24"/>
  <c r="F2219" i="24"/>
  <c r="U2218" i="24"/>
  <c r="O2218" i="24"/>
  <c r="N2218" i="24"/>
  <c r="M2218" i="24"/>
  <c r="L2218" i="24"/>
  <c r="I2218" i="24"/>
  <c r="F2218" i="24"/>
  <c r="U2217" i="24"/>
  <c r="O2217" i="24"/>
  <c r="N2217" i="24"/>
  <c r="M2217" i="24"/>
  <c r="L2217" i="24"/>
  <c r="I2217" i="24"/>
  <c r="F2217" i="24"/>
  <c r="U2216" i="24"/>
  <c r="O2216" i="24"/>
  <c r="N2216" i="24"/>
  <c r="M2216" i="24"/>
  <c r="L2216" i="24"/>
  <c r="I2216" i="24"/>
  <c r="F2216" i="24"/>
  <c r="U2215" i="24"/>
  <c r="O2215" i="24"/>
  <c r="N2215" i="24"/>
  <c r="M2215" i="24"/>
  <c r="L2215" i="24"/>
  <c r="I2215" i="24"/>
  <c r="F2215" i="24"/>
  <c r="U2214" i="24"/>
  <c r="O2214" i="24"/>
  <c r="N2214" i="24"/>
  <c r="M2214" i="24"/>
  <c r="L2214" i="24"/>
  <c r="I2214" i="24"/>
  <c r="F2214" i="24"/>
  <c r="U2213" i="24"/>
  <c r="O2213" i="24"/>
  <c r="N2213" i="24"/>
  <c r="M2213" i="24"/>
  <c r="L2213" i="24"/>
  <c r="I2213" i="24"/>
  <c r="F2213" i="24"/>
  <c r="U2212" i="24"/>
  <c r="O2212" i="24"/>
  <c r="N2212" i="24"/>
  <c r="M2212" i="24"/>
  <c r="L2212" i="24"/>
  <c r="I2212" i="24"/>
  <c r="F2212" i="24"/>
  <c r="U2211" i="24"/>
  <c r="O2211" i="24"/>
  <c r="N2211" i="24"/>
  <c r="M2211" i="24"/>
  <c r="L2211" i="24"/>
  <c r="I2211" i="24"/>
  <c r="F2211" i="24"/>
  <c r="U2210" i="24"/>
  <c r="O2210" i="24"/>
  <c r="N2210" i="24"/>
  <c r="M2210" i="24"/>
  <c r="L2210" i="24"/>
  <c r="I2210" i="24"/>
  <c r="F2210" i="24"/>
  <c r="U2209" i="24"/>
  <c r="O2209" i="24"/>
  <c r="N2209" i="24"/>
  <c r="M2209" i="24"/>
  <c r="L2209" i="24"/>
  <c r="I2209" i="24"/>
  <c r="F2209" i="24"/>
  <c r="U2208" i="24"/>
  <c r="O2208" i="24"/>
  <c r="N2208" i="24"/>
  <c r="M2208" i="24"/>
  <c r="L2208" i="24"/>
  <c r="I2208" i="24"/>
  <c r="F2208" i="24"/>
  <c r="U2207" i="24"/>
  <c r="O2207" i="24"/>
  <c r="N2207" i="24"/>
  <c r="M2207" i="24"/>
  <c r="L2207" i="24"/>
  <c r="I2207" i="24"/>
  <c r="F2207" i="24"/>
  <c r="U2206" i="24"/>
  <c r="O2206" i="24"/>
  <c r="N2206" i="24"/>
  <c r="M2206" i="24"/>
  <c r="L2206" i="24"/>
  <c r="I2206" i="24"/>
  <c r="F2206" i="24"/>
  <c r="U2205" i="24"/>
  <c r="O2205" i="24"/>
  <c r="N2205" i="24"/>
  <c r="M2205" i="24"/>
  <c r="L2205" i="24"/>
  <c r="I2205" i="24"/>
  <c r="F2205" i="24"/>
  <c r="U2204" i="24"/>
  <c r="O2204" i="24"/>
  <c r="N2204" i="24"/>
  <c r="M2204" i="24"/>
  <c r="L2204" i="24"/>
  <c r="I2204" i="24"/>
  <c r="F2204" i="24"/>
  <c r="U2203" i="24"/>
  <c r="O2203" i="24"/>
  <c r="N2203" i="24"/>
  <c r="M2203" i="24"/>
  <c r="L2203" i="24"/>
  <c r="I2203" i="24"/>
  <c r="F2203" i="24"/>
  <c r="U2202" i="24"/>
  <c r="O2202" i="24"/>
  <c r="N2202" i="24"/>
  <c r="M2202" i="24"/>
  <c r="L2202" i="24"/>
  <c r="I2202" i="24"/>
  <c r="F2202" i="24"/>
  <c r="U2201" i="24"/>
  <c r="O2201" i="24"/>
  <c r="N2201" i="24"/>
  <c r="M2201" i="24"/>
  <c r="L2201" i="24"/>
  <c r="I2201" i="24"/>
  <c r="F2201" i="24"/>
  <c r="U2200" i="24"/>
  <c r="O2200" i="24"/>
  <c r="N2200" i="24"/>
  <c r="M2200" i="24"/>
  <c r="L2200" i="24"/>
  <c r="I2200" i="24"/>
  <c r="F2200" i="24"/>
  <c r="U2199" i="24"/>
  <c r="O2199" i="24"/>
  <c r="N2199" i="24"/>
  <c r="M2199" i="24"/>
  <c r="L2199" i="24"/>
  <c r="I2199" i="24"/>
  <c r="F2199" i="24"/>
  <c r="U2198" i="24"/>
  <c r="O2198" i="24"/>
  <c r="N2198" i="24"/>
  <c r="M2198" i="24"/>
  <c r="L2198" i="24"/>
  <c r="I2198" i="24"/>
  <c r="F2198" i="24"/>
  <c r="U2197" i="24"/>
  <c r="O2197" i="24"/>
  <c r="N2197" i="24"/>
  <c r="M2197" i="24"/>
  <c r="L2197" i="24"/>
  <c r="I2197" i="24"/>
  <c r="F2197" i="24"/>
  <c r="U2196" i="24"/>
  <c r="O2196" i="24"/>
  <c r="N2196" i="24"/>
  <c r="M2196" i="24"/>
  <c r="L2196" i="24"/>
  <c r="I2196" i="24"/>
  <c r="F2196" i="24"/>
  <c r="U2195" i="24"/>
  <c r="O2195" i="24"/>
  <c r="N2195" i="24"/>
  <c r="M2195" i="24"/>
  <c r="L2195" i="24"/>
  <c r="I2195" i="24"/>
  <c r="F2195" i="24"/>
  <c r="U2194" i="24"/>
  <c r="O2194" i="24"/>
  <c r="N2194" i="24"/>
  <c r="M2194" i="24"/>
  <c r="L2194" i="24"/>
  <c r="I2194" i="24"/>
  <c r="F2194" i="24"/>
  <c r="U2193" i="24"/>
  <c r="O2193" i="24"/>
  <c r="N2193" i="24"/>
  <c r="M2193" i="24"/>
  <c r="L2193" i="24"/>
  <c r="I2193" i="24"/>
  <c r="F2193" i="24"/>
  <c r="U2192" i="24"/>
  <c r="O2192" i="24"/>
  <c r="N2192" i="24"/>
  <c r="M2192" i="24"/>
  <c r="L2192" i="24"/>
  <c r="I2192" i="24"/>
  <c r="F2192" i="24"/>
  <c r="U2191" i="24"/>
  <c r="O2191" i="24"/>
  <c r="N2191" i="24"/>
  <c r="M2191" i="24"/>
  <c r="L2191" i="24"/>
  <c r="I2191" i="24"/>
  <c r="F2191" i="24"/>
  <c r="U2190" i="24"/>
  <c r="O2190" i="24"/>
  <c r="N2190" i="24"/>
  <c r="M2190" i="24"/>
  <c r="L2190" i="24"/>
  <c r="I2190" i="24"/>
  <c r="F2190" i="24"/>
  <c r="U2189" i="24"/>
  <c r="O2189" i="24"/>
  <c r="N2189" i="24"/>
  <c r="M2189" i="24"/>
  <c r="L2189" i="24"/>
  <c r="I2189" i="24"/>
  <c r="F2189" i="24"/>
  <c r="U2188" i="24"/>
  <c r="O2188" i="24"/>
  <c r="N2188" i="24"/>
  <c r="M2188" i="24"/>
  <c r="L2188" i="24"/>
  <c r="I2188" i="24"/>
  <c r="F2188" i="24"/>
  <c r="U2187" i="24"/>
  <c r="O2187" i="24"/>
  <c r="N2187" i="24"/>
  <c r="M2187" i="24"/>
  <c r="L2187" i="24"/>
  <c r="I2187" i="24"/>
  <c r="F2187" i="24"/>
  <c r="U2186" i="24"/>
  <c r="O2186" i="24"/>
  <c r="N2186" i="24"/>
  <c r="M2186" i="24"/>
  <c r="L2186" i="24"/>
  <c r="I2186" i="24"/>
  <c r="F2186" i="24"/>
  <c r="U2185" i="24"/>
  <c r="O2185" i="24"/>
  <c r="N2185" i="24"/>
  <c r="M2185" i="24"/>
  <c r="L2185" i="24"/>
  <c r="I2185" i="24"/>
  <c r="F2185" i="24"/>
  <c r="U2184" i="24"/>
  <c r="O2184" i="24"/>
  <c r="N2184" i="24"/>
  <c r="M2184" i="24"/>
  <c r="L2184" i="24"/>
  <c r="I2184" i="24"/>
  <c r="F2184" i="24"/>
  <c r="U2183" i="24"/>
  <c r="O2183" i="24"/>
  <c r="N2183" i="24"/>
  <c r="M2183" i="24"/>
  <c r="L2183" i="24"/>
  <c r="I2183" i="24"/>
  <c r="F2183" i="24"/>
  <c r="U2182" i="24"/>
  <c r="O2182" i="24"/>
  <c r="N2182" i="24"/>
  <c r="M2182" i="24"/>
  <c r="L2182" i="24"/>
  <c r="I2182" i="24"/>
  <c r="F2182" i="24"/>
  <c r="U2181" i="24"/>
  <c r="O2181" i="24"/>
  <c r="N2181" i="24"/>
  <c r="M2181" i="24"/>
  <c r="L2181" i="24"/>
  <c r="I2181" i="24"/>
  <c r="F2181" i="24"/>
  <c r="U2180" i="24"/>
  <c r="O2180" i="24"/>
  <c r="N2180" i="24"/>
  <c r="M2180" i="24"/>
  <c r="L2180" i="24"/>
  <c r="I2180" i="24"/>
  <c r="F2180" i="24"/>
  <c r="U2179" i="24"/>
  <c r="O2179" i="24"/>
  <c r="N2179" i="24"/>
  <c r="M2179" i="24"/>
  <c r="L2179" i="24"/>
  <c r="I2179" i="24"/>
  <c r="F2179" i="24"/>
  <c r="U2178" i="24"/>
  <c r="O2178" i="24"/>
  <c r="N2178" i="24"/>
  <c r="M2178" i="24"/>
  <c r="L2178" i="24"/>
  <c r="I2178" i="24"/>
  <c r="F2178" i="24"/>
  <c r="U2177" i="24"/>
  <c r="O2177" i="24"/>
  <c r="N2177" i="24"/>
  <c r="M2177" i="24"/>
  <c r="L2177" i="24"/>
  <c r="I2177" i="24"/>
  <c r="F2177" i="24"/>
  <c r="U2176" i="24"/>
  <c r="O2176" i="24"/>
  <c r="N2176" i="24"/>
  <c r="M2176" i="24"/>
  <c r="L2176" i="24"/>
  <c r="I2176" i="24"/>
  <c r="F2176" i="24"/>
  <c r="U2175" i="24"/>
  <c r="O2175" i="24"/>
  <c r="N2175" i="24"/>
  <c r="L2175" i="24"/>
  <c r="J2175" i="24"/>
  <c r="K2175" i="24" s="1"/>
  <c r="I2175" i="24"/>
  <c r="F2175" i="24"/>
  <c r="U2174" i="24"/>
  <c r="O2174" i="24"/>
  <c r="N2174" i="24"/>
  <c r="M2174" i="24"/>
  <c r="L2174" i="24"/>
  <c r="I2174" i="24"/>
  <c r="F2174" i="24"/>
  <c r="U2173" i="24"/>
  <c r="O2173" i="24"/>
  <c r="N2173" i="24"/>
  <c r="M2173" i="24"/>
  <c r="L2173" i="24"/>
  <c r="I2173" i="24"/>
  <c r="F2173" i="24"/>
  <c r="U2172" i="24"/>
  <c r="O2172" i="24"/>
  <c r="N2172" i="24"/>
  <c r="M2172" i="24"/>
  <c r="L2172" i="24"/>
  <c r="I2172" i="24"/>
  <c r="F2172" i="24"/>
  <c r="U2171" i="24"/>
  <c r="O2171" i="24"/>
  <c r="N2171" i="24"/>
  <c r="M2171" i="24"/>
  <c r="L2171" i="24"/>
  <c r="I2171" i="24"/>
  <c r="F2171" i="24"/>
  <c r="U2170" i="24"/>
  <c r="O2170" i="24"/>
  <c r="N2170" i="24"/>
  <c r="M2170" i="24"/>
  <c r="L2170" i="24"/>
  <c r="I2170" i="24"/>
  <c r="F2170" i="24"/>
  <c r="U2169" i="24"/>
  <c r="O2169" i="24"/>
  <c r="N2169" i="24"/>
  <c r="M2169" i="24"/>
  <c r="L2169" i="24"/>
  <c r="I2169" i="24"/>
  <c r="F2169" i="24"/>
  <c r="U2168" i="24"/>
  <c r="O2168" i="24"/>
  <c r="N2168" i="24"/>
  <c r="M2168" i="24"/>
  <c r="L2168" i="24"/>
  <c r="I2168" i="24"/>
  <c r="F2168" i="24"/>
  <c r="U2167" i="24"/>
  <c r="O2167" i="24"/>
  <c r="N2167" i="24"/>
  <c r="M2167" i="24"/>
  <c r="L2167" i="24"/>
  <c r="I2167" i="24"/>
  <c r="F2167" i="24"/>
  <c r="U2166" i="24"/>
  <c r="O2166" i="24"/>
  <c r="N2166" i="24"/>
  <c r="M2166" i="24"/>
  <c r="L2166" i="24"/>
  <c r="I2166" i="24"/>
  <c r="F2166" i="24"/>
  <c r="U2165" i="24"/>
  <c r="O2165" i="24"/>
  <c r="N2165" i="24"/>
  <c r="M2165" i="24"/>
  <c r="L2165" i="24"/>
  <c r="I2165" i="24"/>
  <c r="F2165" i="24"/>
  <c r="U2164" i="24"/>
  <c r="O2164" i="24"/>
  <c r="N2164" i="24"/>
  <c r="M2164" i="24"/>
  <c r="L2164" i="24"/>
  <c r="I2164" i="24"/>
  <c r="F2164" i="24"/>
  <c r="U2163" i="24"/>
  <c r="O2163" i="24"/>
  <c r="N2163" i="24"/>
  <c r="M2163" i="24"/>
  <c r="L2163" i="24"/>
  <c r="I2163" i="24"/>
  <c r="F2163" i="24"/>
  <c r="U2162" i="24"/>
  <c r="O2162" i="24"/>
  <c r="N2162" i="24"/>
  <c r="M2162" i="24"/>
  <c r="L2162" i="24"/>
  <c r="I2162" i="24"/>
  <c r="F2162" i="24"/>
  <c r="U2161" i="24"/>
  <c r="O2161" i="24"/>
  <c r="N2161" i="24"/>
  <c r="M2161" i="24"/>
  <c r="L2161" i="24"/>
  <c r="I2161" i="24"/>
  <c r="F2161" i="24"/>
  <c r="U2160" i="24"/>
  <c r="O2160" i="24"/>
  <c r="N2160" i="24"/>
  <c r="M2160" i="24"/>
  <c r="L2160" i="24"/>
  <c r="I2160" i="24"/>
  <c r="F2160" i="24"/>
  <c r="U2159" i="24"/>
  <c r="O2159" i="24"/>
  <c r="N2159" i="24"/>
  <c r="M2159" i="24"/>
  <c r="L2159" i="24"/>
  <c r="I2159" i="24"/>
  <c r="F2159" i="24"/>
  <c r="U2158" i="24"/>
  <c r="O2158" i="24"/>
  <c r="N2158" i="24"/>
  <c r="M2158" i="24"/>
  <c r="L2158" i="24"/>
  <c r="I2158" i="24"/>
  <c r="F2158" i="24"/>
  <c r="U2157" i="24"/>
  <c r="O2157" i="24"/>
  <c r="N2157" i="24"/>
  <c r="M2157" i="24"/>
  <c r="L2157" i="24"/>
  <c r="I2157" i="24"/>
  <c r="F2157" i="24"/>
  <c r="U2156" i="24"/>
  <c r="O2156" i="24"/>
  <c r="N2156" i="24"/>
  <c r="M2156" i="24"/>
  <c r="L2156" i="24"/>
  <c r="I2156" i="24"/>
  <c r="F2156" i="24"/>
  <c r="U2155" i="24"/>
  <c r="O2155" i="24"/>
  <c r="N2155" i="24"/>
  <c r="M2155" i="24"/>
  <c r="L2155" i="24"/>
  <c r="I2155" i="24"/>
  <c r="F2155" i="24"/>
  <c r="U2154" i="24"/>
  <c r="O2154" i="24"/>
  <c r="N2154" i="24"/>
  <c r="M2154" i="24"/>
  <c r="L2154" i="24"/>
  <c r="I2154" i="24"/>
  <c r="F2154" i="24"/>
  <c r="U2153" i="24"/>
  <c r="O2153" i="24"/>
  <c r="N2153" i="24"/>
  <c r="M2153" i="24"/>
  <c r="L2153" i="24"/>
  <c r="I2153" i="24"/>
  <c r="F2153" i="24"/>
  <c r="U2152" i="24"/>
  <c r="O2152" i="24"/>
  <c r="N2152" i="24"/>
  <c r="M2152" i="24"/>
  <c r="L2152" i="24"/>
  <c r="I2152" i="24"/>
  <c r="F2152" i="24"/>
  <c r="U2151" i="24"/>
  <c r="O2151" i="24"/>
  <c r="N2151" i="24"/>
  <c r="M2151" i="24"/>
  <c r="L2151" i="24"/>
  <c r="I2151" i="24"/>
  <c r="F2151" i="24"/>
  <c r="U2150" i="24"/>
  <c r="O2150" i="24"/>
  <c r="N2150" i="24"/>
  <c r="M2150" i="24"/>
  <c r="L2150" i="24"/>
  <c r="I2150" i="24"/>
  <c r="F2150" i="24"/>
  <c r="U2149" i="24"/>
  <c r="O2149" i="24"/>
  <c r="N2149" i="24"/>
  <c r="M2149" i="24"/>
  <c r="L2149" i="24"/>
  <c r="I2149" i="24"/>
  <c r="F2149" i="24"/>
  <c r="U2148" i="24"/>
  <c r="O2148" i="24"/>
  <c r="N2148" i="24"/>
  <c r="M2148" i="24"/>
  <c r="L2148" i="24"/>
  <c r="I2148" i="24"/>
  <c r="F2148" i="24"/>
  <c r="U2147" i="24"/>
  <c r="O2147" i="24"/>
  <c r="N2147" i="24"/>
  <c r="M2147" i="24"/>
  <c r="L2147" i="24"/>
  <c r="I2147" i="24"/>
  <c r="F2147" i="24"/>
  <c r="U2146" i="24"/>
  <c r="O2146" i="24"/>
  <c r="N2146" i="24"/>
  <c r="M2146" i="24"/>
  <c r="L2146" i="24"/>
  <c r="I2146" i="24"/>
  <c r="F2146" i="24"/>
  <c r="U2145" i="24"/>
  <c r="O2145" i="24"/>
  <c r="N2145" i="24"/>
  <c r="M2145" i="24"/>
  <c r="L2145" i="24"/>
  <c r="I2145" i="24"/>
  <c r="F2145" i="24"/>
  <c r="U2144" i="24"/>
  <c r="O2144" i="24"/>
  <c r="N2144" i="24"/>
  <c r="M2144" i="24"/>
  <c r="L2144" i="24"/>
  <c r="I2144" i="24"/>
  <c r="F2144" i="24"/>
  <c r="U2143" i="24"/>
  <c r="O2143" i="24"/>
  <c r="N2143" i="24"/>
  <c r="M2143" i="24"/>
  <c r="L2143" i="24"/>
  <c r="I2143" i="24"/>
  <c r="F2143" i="24"/>
  <c r="U2142" i="24"/>
  <c r="O2142" i="24"/>
  <c r="N2142" i="24"/>
  <c r="M2142" i="24"/>
  <c r="L2142" i="24"/>
  <c r="I2142" i="24"/>
  <c r="F2142" i="24"/>
  <c r="U2141" i="24"/>
  <c r="O2141" i="24"/>
  <c r="N2141" i="24"/>
  <c r="M2141" i="24"/>
  <c r="L2141" i="24"/>
  <c r="I2141" i="24"/>
  <c r="F2141" i="24"/>
  <c r="U2140" i="24"/>
  <c r="O2140" i="24"/>
  <c r="N2140" i="24"/>
  <c r="M2140" i="24"/>
  <c r="L2140" i="24"/>
  <c r="I2140" i="24"/>
  <c r="F2140" i="24"/>
  <c r="U2139" i="24"/>
  <c r="O2139" i="24"/>
  <c r="N2139" i="24"/>
  <c r="M2139" i="24"/>
  <c r="L2139" i="24"/>
  <c r="I2139" i="24"/>
  <c r="F2139" i="24"/>
  <c r="U2138" i="24"/>
  <c r="O2138" i="24"/>
  <c r="N2138" i="24"/>
  <c r="M2138" i="24"/>
  <c r="L2138" i="24"/>
  <c r="I2138" i="24"/>
  <c r="F2138" i="24"/>
  <c r="U2137" i="24"/>
  <c r="O2137" i="24"/>
  <c r="N2137" i="24"/>
  <c r="M2137" i="24"/>
  <c r="L2137" i="24"/>
  <c r="I2137" i="24"/>
  <c r="F2137" i="24"/>
  <c r="U2136" i="24"/>
  <c r="O2136" i="24"/>
  <c r="N2136" i="24"/>
  <c r="M2136" i="24"/>
  <c r="L2136" i="24"/>
  <c r="I2136" i="24"/>
  <c r="F2136" i="24"/>
  <c r="U2135" i="24"/>
  <c r="O2135" i="24"/>
  <c r="N2135" i="24"/>
  <c r="M2135" i="24"/>
  <c r="L2135" i="24"/>
  <c r="I2135" i="24"/>
  <c r="F2135" i="24"/>
  <c r="U2134" i="24"/>
  <c r="O2134" i="24"/>
  <c r="N2134" i="24"/>
  <c r="M2134" i="24"/>
  <c r="L2134" i="24"/>
  <c r="I2134" i="24"/>
  <c r="F2134" i="24"/>
  <c r="U2133" i="24"/>
  <c r="O2133" i="24"/>
  <c r="N2133" i="24"/>
  <c r="M2133" i="24"/>
  <c r="L2133" i="24"/>
  <c r="I2133" i="24"/>
  <c r="F2133" i="24"/>
  <c r="U2132" i="24"/>
  <c r="O2132" i="24"/>
  <c r="N2132" i="24"/>
  <c r="M2132" i="24"/>
  <c r="L2132" i="24"/>
  <c r="I2132" i="24"/>
  <c r="F2132" i="24"/>
  <c r="U2131" i="24"/>
  <c r="O2131" i="24"/>
  <c r="N2131" i="24"/>
  <c r="M2131" i="24"/>
  <c r="L2131" i="24"/>
  <c r="I2131" i="24"/>
  <c r="F2131" i="24"/>
  <c r="U2130" i="24"/>
  <c r="O2130" i="24"/>
  <c r="N2130" i="24"/>
  <c r="M2130" i="24"/>
  <c r="L2130" i="24"/>
  <c r="I2130" i="24"/>
  <c r="F2130" i="24"/>
  <c r="U2129" i="24"/>
  <c r="O2129" i="24"/>
  <c r="N2129" i="24"/>
  <c r="M2129" i="24"/>
  <c r="L2129" i="24"/>
  <c r="I2129" i="24"/>
  <c r="F2129" i="24"/>
  <c r="U2128" i="24"/>
  <c r="O2128" i="24"/>
  <c r="N2128" i="24"/>
  <c r="M2128" i="24"/>
  <c r="L2128" i="24"/>
  <c r="I2128" i="24"/>
  <c r="F2128" i="24"/>
  <c r="U2127" i="24"/>
  <c r="O2127" i="24"/>
  <c r="N2127" i="24"/>
  <c r="M2127" i="24"/>
  <c r="L2127" i="24"/>
  <c r="I2127" i="24"/>
  <c r="F2127" i="24"/>
  <c r="U2126" i="24"/>
  <c r="O2126" i="24"/>
  <c r="N2126" i="24"/>
  <c r="M2126" i="24"/>
  <c r="L2126" i="24"/>
  <c r="I2126" i="24"/>
  <c r="F2126" i="24"/>
  <c r="U2125" i="24"/>
  <c r="O2125" i="24"/>
  <c r="N2125" i="24"/>
  <c r="M2125" i="24"/>
  <c r="L2125" i="24"/>
  <c r="I2125" i="24"/>
  <c r="F2125" i="24"/>
  <c r="U2124" i="24"/>
  <c r="O2124" i="24"/>
  <c r="N2124" i="24"/>
  <c r="M2124" i="24"/>
  <c r="L2124" i="24"/>
  <c r="I2124" i="24"/>
  <c r="F2124" i="24"/>
  <c r="U2123" i="24"/>
  <c r="O2123" i="24"/>
  <c r="N2123" i="24"/>
  <c r="M2123" i="24"/>
  <c r="L2123" i="24"/>
  <c r="I2123" i="24"/>
  <c r="F2123" i="24"/>
  <c r="U2122" i="24"/>
  <c r="O2122" i="24"/>
  <c r="N2122" i="24"/>
  <c r="M2122" i="24"/>
  <c r="L2122" i="24"/>
  <c r="I2122" i="24"/>
  <c r="F2122" i="24"/>
  <c r="U2121" i="24"/>
  <c r="O2121" i="24"/>
  <c r="N2121" i="24"/>
  <c r="M2121" i="24"/>
  <c r="L2121" i="24"/>
  <c r="I2121" i="24"/>
  <c r="F2121" i="24"/>
  <c r="U2120" i="24"/>
  <c r="O2120" i="24"/>
  <c r="N2120" i="24"/>
  <c r="M2120" i="24"/>
  <c r="L2120" i="24"/>
  <c r="I2120" i="24"/>
  <c r="F2120" i="24"/>
  <c r="U2119" i="24"/>
  <c r="O2119" i="24"/>
  <c r="N2119" i="24"/>
  <c r="M2119" i="24"/>
  <c r="L2119" i="24"/>
  <c r="I2119" i="24"/>
  <c r="F2119" i="24"/>
  <c r="U2118" i="24"/>
  <c r="O2118" i="24"/>
  <c r="N2118" i="24"/>
  <c r="M2118" i="24"/>
  <c r="L2118" i="24"/>
  <c r="I2118" i="24"/>
  <c r="F2118" i="24"/>
  <c r="U2117" i="24"/>
  <c r="O2117" i="24"/>
  <c r="N2117" i="24"/>
  <c r="M2117" i="24"/>
  <c r="L2117" i="24"/>
  <c r="I2117" i="24"/>
  <c r="F2117" i="24"/>
  <c r="U2116" i="24"/>
  <c r="O2116" i="24"/>
  <c r="N2116" i="24"/>
  <c r="M2116" i="24"/>
  <c r="L2116" i="24"/>
  <c r="I2116" i="24"/>
  <c r="F2116" i="24"/>
  <c r="U2115" i="24"/>
  <c r="O2115" i="24"/>
  <c r="N2115" i="24"/>
  <c r="M2115" i="24"/>
  <c r="L2115" i="24"/>
  <c r="I2115" i="24"/>
  <c r="F2115" i="24"/>
  <c r="U2114" i="24"/>
  <c r="O2114" i="24"/>
  <c r="N2114" i="24"/>
  <c r="M2114" i="24"/>
  <c r="L2114" i="24"/>
  <c r="I2114" i="24"/>
  <c r="F2114" i="24"/>
  <c r="U2113" i="24"/>
  <c r="O2113" i="24"/>
  <c r="N2113" i="24"/>
  <c r="M2113" i="24"/>
  <c r="L2113" i="24"/>
  <c r="I2113" i="24"/>
  <c r="F2113" i="24"/>
  <c r="U2112" i="24"/>
  <c r="O2112" i="24"/>
  <c r="N2112" i="24"/>
  <c r="M2112" i="24"/>
  <c r="L2112" i="24"/>
  <c r="I2112" i="24"/>
  <c r="F2112" i="24"/>
  <c r="U2111" i="24"/>
  <c r="O2111" i="24"/>
  <c r="N2111" i="24"/>
  <c r="M2111" i="24"/>
  <c r="L2111" i="24"/>
  <c r="I2111" i="24"/>
  <c r="F2111" i="24"/>
  <c r="U2110" i="24"/>
  <c r="O2110" i="24"/>
  <c r="N2110" i="24"/>
  <c r="M2110" i="24"/>
  <c r="L2110" i="24"/>
  <c r="I2110" i="24"/>
  <c r="F2110" i="24"/>
  <c r="U2109" i="24"/>
  <c r="O2109" i="24"/>
  <c r="N2109" i="24"/>
  <c r="M2109" i="24"/>
  <c r="L2109" i="24"/>
  <c r="I2109" i="24"/>
  <c r="F2109" i="24"/>
  <c r="U2108" i="24"/>
  <c r="O2108" i="24"/>
  <c r="N2108" i="24"/>
  <c r="M2108" i="24"/>
  <c r="L2108" i="24"/>
  <c r="I2108" i="24"/>
  <c r="F2108" i="24"/>
  <c r="U2107" i="24"/>
  <c r="O2107" i="24"/>
  <c r="N2107" i="24"/>
  <c r="M2107" i="24"/>
  <c r="L2107" i="24"/>
  <c r="I2107" i="24"/>
  <c r="F2107" i="24"/>
  <c r="U2106" i="24"/>
  <c r="O2106" i="24"/>
  <c r="N2106" i="24"/>
  <c r="M2106" i="24"/>
  <c r="L2106" i="24"/>
  <c r="I2106" i="24"/>
  <c r="F2106" i="24"/>
  <c r="U2105" i="24"/>
  <c r="O2105" i="24"/>
  <c r="N2105" i="24"/>
  <c r="M2105" i="24"/>
  <c r="L2105" i="24"/>
  <c r="I2105" i="24"/>
  <c r="F2105" i="24"/>
  <c r="U2104" i="24"/>
  <c r="O2104" i="24"/>
  <c r="N2104" i="24"/>
  <c r="M2104" i="24"/>
  <c r="L2104" i="24"/>
  <c r="I2104" i="24"/>
  <c r="F2104" i="24"/>
  <c r="U2103" i="24"/>
  <c r="O2103" i="24"/>
  <c r="N2103" i="24"/>
  <c r="M2103" i="24"/>
  <c r="L2103" i="24"/>
  <c r="I2103" i="24"/>
  <c r="F2103" i="24"/>
  <c r="U2102" i="24"/>
  <c r="O2102" i="24"/>
  <c r="N2102" i="24"/>
  <c r="M2102" i="24"/>
  <c r="L2102" i="24"/>
  <c r="I2102" i="24"/>
  <c r="F2102" i="24"/>
  <c r="U2101" i="24"/>
  <c r="O2101" i="24"/>
  <c r="N2101" i="24"/>
  <c r="M2101" i="24"/>
  <c r="L2101" i="24"/>
  <c r="I2101" i="24"/>
  <c r="F2101" i="24"/>
  <c r="U2100" i="24"/>
  <c r="O2100" i="24"/>
  <c r="N2100" i="24"/>
  <c r="M2100" i="24"/>
  <c r="L2100" i="24"/>
  <c r="I2100" i="24"/>
  <c r="F2100" i="24"/>
  <c r="U2099" i="24"/>
  <c r="O2099" i="24"/>
  <c r="N2099" i="24"/>
  <c r="M2099" i="24"/>
  <c r="L2099" i="24"/>
  <c r="I2099" i="24"/>
  <c r="F2099" i="24"/>
  <c r="U2098" i="24"/>
  <c r="O2098" i="24"/>
  <c r="N2098" i="24"/>
  <c r="M2098" i="24"/>
  <c r="L2098" i="24"/>
  <c r="I2098" i="24"/>
  <c r="F2098" i="24"/>
  <c r="U2097" i="24"/>
  <c r="O2097" i="24"/>
  <c r="N2097" i="24"/>
  <c r="M2097" i="24"/>
  <c r="L2097" i="24"/>
  <c r="I2097" i="24"/>
  <c r="F2097" i="24"/>
  <c r="U2096" i="24"/>
  <c r="O2096" i="24"/>
  <c r="N2096" i="24"/>
  <c r="M2096" i="24"/>
  <c r="L2096" i="24"/>
  <c r="I2096" i="24"/>
  <c r="F2096" i="24"/>
  <c r="U2095" i="24"/>
  <c r="O2095" i="24"/>
  <c r="N2095" i="24"/>
  <c r="M2095" i="24"/>
  <c r="L2095" i="24"/>
  <c r="I2095" i="24"/>
  <c r="F2095" i="24"/>
  <c r="U2094" i="24"/>
  <c r="O2094" i="24"/>
  <c r="N2094" i="24"/>
  <c r="M2094" i="24"/>
  <c r="L2094" i="24"/>
  <c r="I2094" i="24"/>
  <c r="F2094" i="24"/>
  <c r="U2093" i="24"/>
  <c r="O2093" i="24"/>
  <c r="N2093" i="24"/>
  <c r="M2093" i="24"/>
  <c r="L2093" i="24"/>
  <c r="I2093" i="24"/>
  <c r="F2093" i="24"/>
  <c r="U2092" i="24"/>
  <c r="O2092" i="24"/>
  <c r="N2092" i="24"/>
  <c r="M2092" i="24"/>
  <c r="L2092" i="24"/>
  <c r="I2092" i="24"/>
  <c r="F2092" i="24"/>
  <c r="U2091" i="24"/>
  <c r="O2091" i="24"/>
  <c r="N2091" i="24"/>
  <c r="M2091" i="24"/>
  <c r="L2091" i="24"/>
  <c r="I2091" i="24"/>
  <c r="F2091" i="24"/>
  <c r="U2090" i="24"/>
  <c r="O2090" i="24"/>
  <c r="N2090" i="24"/>
  <c r="M2090" i="24"/>
  <c r="L2090" i="24"/>
  <c r="I2090" i="24"/>
  <c r="F2090" i="24"/>
  <c r="U2089" i="24"/>
  <c r="O2089" i="24"/>
  <c r="N2089" i="24"/>
  <c r="M2089" i="24"/>
  <c r="L2089" i="24"/>
  <c r="I2089" i="24"/>
  <c r="F2089" i="24"/>
  <c r="U2088" i="24"/>
  <c r="O2088" i="24"/>
  <c r="N2088" i="24"/>
  <c r="M2088" i="24"/>
  <c r="L2088" i="24"/>
  <c r="I2088" i="24"/>
  <c r="F2088" i="24"/>
  <c r="U2087" i="24"/>
  <c r="O2087" i="24"/>
  <c r="N2087" i="24"/>
  <c r="M2087" i="24"/>
  <c r="L2087" i="24"/>
  <c r="I2087" i="24"/>
  <c r="F2087" i="24"/>
  <c r="U2086" i="24"/>
  <c r="O2086" i="24"/>
  <c r="N2086" i="24"/>
  <c r="M2086" i="24"/>
  <c r="L2086" i="24"/>
  <c r="I2086" i="24"/>
  <c r="F2086" i="24"/>
  <c r="U2085" i="24"/>
  <c r="O2085" i="24"/>
  <c r="N2085" i="24"/>
  <c r="M2085" i="24"/>
  <c r="L2085" i="24"/>
  <c r="I2085" i="24"/>
  <c r="F2085" i="24"/>
  <c r="U2084" i="24"/>
  <c r="O2084" i="24"/>
  <c r="N2084" i="24"/>
  <c r="M2084" i="24"/>
  <c r="L2084" i="24"/>
  <c r="I2084" i="24"/>
  <c r="F2084" i="24"/>
  <c r="U2083" i="24"/>
  <c r="O2083" i="24"/>
  <c r="N2083" i="24"/>
  <c r="M2083" i="24"/>
  <c r="L2083" i="24"/>
  <c r="I2083" i="24"/>
  <c r="F2083" i="24"/>
  <c r="U2082" i="24"/>
  <c r="O2082" i="24"/>
  <c r="N2082" i="24"/>
  <c r="M2082" i="24"/>
  <c r="L2082" i="24"/>
  <c r="I2082" i="24"/>
  <c r="F2082" i="24"/>
  <c r="U2081" i="24"/>
  <c r="O2081" i="24"/>
  <c r="N2081" i="24"/>
  <c r="M2081" i="24"/>
  <c r="L2081" i="24"/>
  <c r="I2081" i="24"/>
  <c r="F2081" i="24"/>
  <c r="U2080" i="24"/>
  <c r="O2080" i="24"/>
  <c r="N2080" i="24"/>
  <c r="M2080" i="24"/>
  <c r="L2080" i="24"/>
  <c r="I2080" i="24"/>
  <c r="F2080" i="24"/>
  <c r="U2079" i="24"/>
  <c r="O2079" i="24"/>
  <c r="N2079" i="24"/>
  <c r="M2079" i="24"/>
  <c r="L2079" i="24"/>
  <c r="I2079" i="24"/>
  <c r="F2079" i="24"/>
  <c r="U2078" i="24"/>
  <c r="O2078" i="24"/>
  <c r="N2078" i="24"/>
  <c r="M2078" i="24"/>
  <c r="L2078" i="24"/>
  <c r="I2078" i="24"/>
  <c r="F2078" i="24"/>
  <c r="U2077" i="24"/>
  <c r="O2077" i="24"/>
  <c r="N2077" i="24"/>
  <c r="M2077" i="24"/>
  <c r="L2077" i="24"/>
  <c r="I2077" i="24"/>
  <c r="F2077" i="24"/>
  <c r="U2076" i="24"/>
  <c r="O2076" i="24"/>
  <c r="N2076" i="24"/>
  <c r="M2076" i="24"/>
  <c r="L2076" i="24"/>
  <c r="I2076" i="24"/>
  <c r="F2076" i="24"/>
  <c r="U2075" i="24"/>
  <c r="O2075" i="24"/>
  <c r="N2075" i="24"/>
  <c r="M2075" i="24"/>
  <c r="L2075" i="24"/>
  <c r="I2075" i="24"/>
  <c r="F2075" i="24"/>
  <c r="U2074" i="24"/>
  <c r="O2074" i="24"/>
  <c r="N2074" i="24"/>
  <c r="M2074" i="24"/>
  <c r="L2074" i="24"/>
  <c r="I2074" i="24"/>
  <c r="F2074" i="24"/>
  <c r="U2073" i="24"/>
  <c r="O2073" i="24"/>
  <c r="N2073" i="24"/>
  <c r="M2073" i="24"/>
  <c r="L2073" i="24"/>
  <c r="I2073" i="24"/>
  <c r="F2073" i="24"/>
  <c r="U2072" i="24"/>
  <c r="O2072" i="24"/>
  <c r="N2072" i="24"/>
  <c r="M2072" i="24"/>
  <c r="L2072" i="24"/>
  <c r="I2072" i="24"/>
  <c r="F2072" i="24"/>
  <c r="U2071" i="24"/>
  <c r="O2071" i="24"/>
  <c r="N2071" i="24"/>
  <c r="M2071" i="24"/>
  <c r="L2071" i="24"/>
  <c r="I2071" i="24"/>
  <c r="F2071" i="24"/>
  <c r="U2070" i="24"/>
  <c r="O2070" i="24"/>
  <c r="N2070" i="24"/>
  <c r="M2070" i="24"/>
  <c r="L2070" i="24"/>
  <c r="I2070" i="24"/>
  <c r="F2070" i="24"/>
  <c r="U2069" i="24"/>
  <c r="O2069" i="24"/>
  <c r="N2069" i="24"/>
  <c r="M2069" i="24"/>
  <c r="L2069" i="24"/>
  <c r="I2069" i="24"/>
  <c r="F2069" i="24"/>
  <c r="U2068" i="24"/>
  <c r="O2068" i="24"/>
  <c r="N2068" i="24"/>
  <c r="M2068" i="24"/>
  <c r="L2068" i="24"/>
  <c r="I2068" i="24"/>
  <c r="F2068" i="24"/>
  <c r="U2067" i="24"/>
  <c r="O2067" i="24"/>
  <c r="N2067" i="24"/>
  <c r="M2067" i="24"/>
  <c r="L2067" i="24"/>
  <c r="I2067" i="24"/>
  <c r="F2067" i="24"/>
  <c r="U2066" i="24"/>
  <c r="O2066" i="24"/>
  <c r="N2066" i="24"/>
  <c r="M2066" i="24"/>
  <c r="L2066" i="24"/>
  <c r="I2066" i="24"/>
  <c r="F2066" i="24"/>
  <c r="U2065" i="24"/>
  <c r="O2065" i="24"/>
  <c r="N2065" i="24"/>
  <c r="M2065" i="24"/>
  <c r="L2065" i="24"/>
  <c r="I2065" i="24"/>
  <c r="F2065" i="24"/>
  <c r="U2064" i="24"/>
  <c r="O2064" i="24"/>
  <c r="N2064" i="24"/>
  <c r="M2064" i="24"/>
  <c r="L2064" i="24"/>
  <c r="I2064" i="24"/>
  <c r="F2064" i="24"/>
  <c r="U2063" i="24"/>
  <c r="O2063" i="24"/>
  <c r="N2063" i="24"/>
  <c r="M2063" i="24"/>
  <c r="L2063" i="24"/>
  <c r="I2063" i="24"/>
  <c r="F2063" i="24"/>
  <c r="U2062" i="24"/>
  <c r="O2062" i="24"/>
  <c r="N2062" i="24"/>
  <c r="M2062" i="24"/>
  <c r="L2062" i="24"/>
  <c r="I2062" i="24"/>
  <c r="F2062" i="24"/>
  <c r="U2061" i="24"/>
  <c r="O2061" i="24"/>
  <c r="N2061" i="24"/>
  <c r="M2061" i="24"/>
  <c r="L2061" i="24"/>
  <c r="I2061" i="24"/>
  <c r="F2061" i="24"/>
  <c r="U2060" i="24"/>
  <c r="O2060" i="24"/>
  <c r="N2060" i="24"/>
  <c r="M2060" i="24"/>
  <c r="L2060" i="24"/>
  <c r="I2060" i="24"/>
  <c r="F2060" i="24"/>
  <c r="U2059" i="24"/>
  <c r="O2059" i="24"/>
  <c r="N2059" i="24"/>
  <c r="M2059" i="24"/>
  <c r="L2059" i="24"/>
  <c r="I2059" i="24"/>
  <c r="F2059" i="24"/>
  <c r="U2058" i="24"/>
  <c r="O2058" i="24"/>
  <c r="N2058" i="24"/>
  <c r="M2058" i="24"/>
  <c r="L2058" i="24"/>
  <c r="I2058" i="24"/>
  <c r="F2058" i="24"/>
  <c r="U2057" i="24"/>
  <c r="O2057" i="24"/>
  <c r="N2057" i="24"/>
  <c r="M2057" i="24"/>
  <c r="L2057" i="24"/>
  <c r="I2057" i="24"/>
  <c r="F2057" i="24"/>
  <c r="U2056" i="24"/>
  <c r="O2056" i="24"/>
  <c r="N2056" i="24"/>
  <c r="M2056" i="24"/>
  <c r="L2056" i="24"/>
  <c r="I2056" i="24"/>
  <c r="F2056" i="24"/>
  <c r="U2055" i="24"/>
  <c r="O2055" i="24"/>
  <c r="N2055" i="24"/>
  <c r="M2055" i="24"/>
  <c r="L2055" i="24"/>
  <c r="I2055" i="24"/>
  <c r="F2055" i="24"/>
  <c r="U2054" i="24"/>
  <c r="O2054" i="24"/>
  <c r="N2054" i="24"/>
  <c r="M2054" i="24"/>
  <c r="L2054" i="24"/>
  <c r="I2054" i="24"/>
  <c r="F2054" i="24"/>
  <c r="U2053" i="24"/>
  <c r="O2053" i="24"/>
  <c r="N2053" i="24"/>
  <c r="M2053" i="24"/>
  <c r="L2053" i="24"/>
  <c r="I2053" i="24"/>
  <c r="F2053" i="24"/>
  <c r="U2052" i="24"/>
  <c r="O2052" i="24"/>
  <c r="N2052" i="24"/>
  <c r="M2052" i="24"/>
  <c r="L2052" i="24"/>
  <c r="I2052" i="24"/>
  <c r="F2052" i="24"/>
  <c r="U2051" i="24"/>
  <c r="O2051" i="24"/>
  <c r="N2051" i="24"/>
  <c r="M2051" i="24"/>
  <c r="L2051" i="24"/>
  <c r="I2051" i="24"/>
  <c r="F2051" i="24"/>
  <c r="U2050" i="24"/>
  <c r="O2050" i="24"/>
  <c r="N2050" i="24"/>
  <c r="M2050" i="24"/>
  <c r="L2050" i="24"/>
  <c r="I2050" i="24"/>
  <c r="F2050" i="24"/>
  <c r="U2049" i="24"/>
  <c r="O2049" i="24"/>
  <c r="N2049" i="24"/>
  <c r="M2049" i="24"/>
  <c r="L2049" i="24"/>
  <c r="I2049" i="24"/>
  <c r="F2049" i="24"/>
  <c r="U2048" i="24"/>
  <c r="O2048" i="24"/>
  <c r="N2048" i="24"/>
  <c r="M2048" i="24"/>
  <c r="L2048" i="24"/>
  <c r="I2048" i="24"/>
  <c r="F2048" i="24"/>
  <c r="U2047" i="24"/>
  <c r="O2047" i="24"/>
  <c r="N2047" i="24"/>
  <c r="M2047" i="24"/>
  <c r="L2047" i="24"/>
  <c r="I2047" i="24"/>
  <c r="F2047" i="24"/>
  <c r="U2046" i="24"/>
  <c r="O2046" i="24"/>
  <c r="N2046" i="24"/>
  <c r="M2046" i="24"/>
  <c r="L2046" i="24"/>
  <c r="I2046" i="24"/>
  <c r="F2046" i="24"/>
  <c r="U2045" i="24"/>
  <c r="O2045" i="24"/>
  <c r="N2045" i="24"/>
  <c r="M2045" i="24"/>
  <c r="L2045" i="24"/>
  <c r="I2045" i="24"/>
  <c r="F2045" i="24"/>
  <c r="U2044" i="24"/>
  <c r="O2044" i="24"/>
  <c r="N2044" i="24"/>
  <c r="M2044" i="24"/>
  <c r="L2044" i="24"/>
  <c r="I2044" i="24"/>
  <c r="F2044" i="24"/>
  <c r="U2043" i="24"/>
  <c r="O2043" i="24"/>
  <c r="N2043" i="24"/>
  <c r="M2043" i="24"/>
  <c r="L2043" i="24"/>
  <c r="I2043" i="24"/>
  <c r="F2043" i="24"/>
  <c r="U2042" i="24"/>
  <c r="O2042" i="24"/>
  <c r="N2042" i="24"/>
  <c r="M2042" i="24"/>
  <c r="L2042" i="24"/>
  <c r="I2042" i="24"/>
  <c r="F2042" i="24"/>
  <c r="U2041" i="24"/>
  <c r="O2041" i="24"/>
  <c r="N2041" i="24"/>
  <c r="M2041" i="24"/>
  <c r="L2041" i="24"/>
  <c r="I2041" i="24"/>
  <c r="F2041" i="24"/>
  <c r="U2040" i="24"/>
  <c r="O2040" i="24"/>
  <c r="N2040" i="24"/>
  <c r="M2040" i="24"/>
  <c r="L2040" i="24"/>
  <c r="I2040" i="24"/>
  <c r="F2040" i="24"/>
  <c r="U2039" i="24"/>
  <c r="O2039" i="24"/>
  <c r="N2039" i="24"/>
  <c r="M2039" i="24"/>
  <c r="L2039" i="24"/>
  <c r="I2039" i="24"/>
  <c r="F2039" i="24"/>
  <c r="U2038" i="24"/>
  <c r="O2038" i="24"/>
  <c r="N2038" i="24"/>
  <c r="M2038" i="24"/>
  <c r="L2038" i="24"/>
  <c r="I2038" i="24"/>
  <c r="F2038" i="24"/>
  <c r="U2037" i="24"/>
  <c r="O2037" i="24"/>
  <c r="N2037" i="24"/>
  <c r="M2037" i="24"/>
  <c r="L2037" i="24"/>
  <c r="I2037" i="24"/>
  <c r="F2037" i="24"/>
  <c r="U2036" i="24"/>
  <c r="O2036" i="24"/>
  <c r="N2036" i="24"/>
  <c r="M2036" i="24"/>
  <c r="L2036" i="24"/>
  <c r="I2036" i="24"/>
  <c r="F2036" i="24"/>
  <c r="U2035" i="24"/>
  <c r="O2035" i="24"/>
  <c r="N2035" i="24"/>
  <c r="M2035" i="24"/>
  <c r="L2035" i="24"/>
  <c r="I2035" i="24"/>
  <c r="F2035" i="24"/>
  <c r="U2034" i="24"/>
  <c r="O2034" i="24"/>
  <c r="N2034" i="24"/>
  <c r="M2034" i="24"/>
  <c r="L2034" i="24"/>
  <c r="I2034" i="24"/>
  <c r="F2034" i="24"/>
  <c r="U2033" i="24"/>
  <c r="O2033" i="24"/>
  <c r="N2033" i="24"/>
  <c r="M2033" i="24"/>
  <c r="L2033" i="24"/>
  <c r="I2033" i="24"/>
  <c r="F2033" i="24"/>
  <c r="U2032" i="24"/>
  <c r="O2032" i="24"/>
  <c r="N2032" i="24"/>
  <c r="M2032" i="24"/>
  <c r="L2032" i="24"/>
  <c r="I2032" i="24"/>
  <c r="F2032" i="24"/>
  <c r="U2031" i="24"/>
  <c r="O2031" i="24"/>
  <c r="N2031" i="24"/>
  <c r="M2031" i="24"/>
  <c r="L2031" i="24"/>
  <c r="I2031" i="24"/>
  <c r="F2031" i="24"/>
  <c r="U2030" i="24"/>
  <c r="O2030" i="24"/>
  <c r="N2030" i="24"/>
  <c r="M2030" i="24"/>
  <c r="L2030" i="24"/>
  <c r="I2030" i="24"/>
  <c r="F2030" i="24"/>
  <c r="U2029" i="24"/>
  <c r="O2029" i="24"/>
  <c r="N2029" i="24"/>
  <c r="M2029" i="24"/>
  <c r="L2029" i="24"/>
  <c r="I2029" i="24"/>
  <c r="F2029" i="24"/>
  <c r="U2028" i="24"/>
  <c r="O2028" i="24"/>
  <c r="N2028" i="24"/>
  <c r="M2028" i="24"/>
  <c r="L2028" i="24"/>
  <c r="I2028" i="24"/>
  <c r="F2028" i="24"/>
  <c r="U2027" i="24"/>
  <c r="O2027" i="24"/>
  <c r="N2027" i="24"/>
  <c r="M2027" i="24"/>
  <c r="L2027" i="24"/>
  <c r="I2027" i="24"/>
  <c r="F2027" i="24"/>
  <c r="U2026" i="24"/>
  <c r="O2026" i="24"/>
  <c r="N2026" i="24"/>
  <c r="M2026" i="24"/>
  <c r="L2026" i="24"/>
  <c r="I2026" i="24"/>
  <c r="F2026" i="24"/>
  <c r="U2025" i="24"/>
  <c r="O2025" i="24"/>
  <c r="N2025" i="24"/>
  <c r="M2025" i="24"/>
  <c r="L2025" i="24"/>
  <c r="I2025" i="24"/>
  <c r="F2025" i="24"/>
  <c r="U2024" i="24"/>
  <c r="O2024" i="24"/>
  <c r="N2024" i="24"/>
  <c r="M2024" i="24"/>
  <c r="L2024" i="24"/>
  <c r="I2024" i="24"/>
  <c r="F2024" i="24"/>
  <c r="U2023" i="24"/>
  <c r="O2023" i="24"/>
  <c r="N2023" i="24"/>
  <c r="M2023" i="24"/>
  <c r="L2023" i="24"/>
  <c r="I2023" i="24"/>
  <c r="F2023" i="24"/>
  <c r="U2022" i="24"/>
  <c r="O2022" i="24"/>
  <c r="N2022" i="24"/>
  <c r="M2022" i="24"/>
  <c r="L2022" i="24"/>
  <c r="I2022" i="24"/>
  <c r="F2022" i="24"/>
  <c r="U2021" i="24"/>
  <c r="O2021" i="24"/>
  <c r="N2021" i="24"/>
  <c r="M2021" i="24"/>
  <c r="L2021" i="24"/>
  <c r="I2021" i="24"/>
  <c r="F2021" i="24"/>
  <c r="U2020" i="24"/>
  <c r="O2020" i="24"/>
  <c r="N2020" i="24"/>
  <c r="M2020" i="24"/>
  <c r="L2020" i="24"/>
  <c r="I2020" i="24"/>
  <c r="F2020" i="24"/>
  <c r="U2019" i="24"/>
  <c r="O2019" i="24"/>
  <c r="N2019" i="24"/>
  <c r="M2019" i="24"/>
  <c r="L2019" i="24"/>
  <c r="I2019" i="24"/>
  <c r="F2019" i="24"/>
  <c r="U2018" i="24"/>
  <c r="O2018" i="24"/>
  <c r="N2018" i="24"/>
  <c r="M2018" i="24"/>
  <c r="L2018" i="24"/>
  <c r="I2018" i="24"/>
  <c r="F2018" i="24"/>
  <c r="U2017" i="24"/>
  <c r="O2017" i="24"/>
  <c r="N2017" i="24"/>
  <c r="M2017" i="24"/>
  <c r="L2017" i="24"/>
  <c r="I2017" i="24"/>
  <c r="F2017" i="24"/>
  <c r="U2016" i="24"/>
  <c r="O2016" i="24"/>
  <c r="N2016" i="24"/>
  <c r="M2016" i="24"/>
  <c r="L2016" i="24"/>
  <c r="I2016" i="24"/>
  <c r="F2016" i="24"/>
  <c r="U2015" i="24"/>
  <c r="O2015" i="24"/>
  <c r="N2015" i="24"/>
  <c r="M2015" i="24"/>
  <c r="L2015" i="24"/>
  <c r="I2015" i="24"/>
  <c r="F2015" i="24"/>
  <c r="U2014" i="24"/>
  <c r="O2014" i="24"/>
  <c r="N2014" i="24"/>
  <c r="M2014" i="24"/>
  <c r="L2014" i="24"/>
  <c r="I2014" i="24"/>
  <c r="F2014" i="24"/>
  <c r="U2013" i="24"/>
  <c r="O2013" i="24"/>
  <c r="N2013" i="24"/>
  <c r="M2013" i="24"/>
  <c r="L2013" i="24"/>
  <c r="I2013" i="24"/>
  <c r="F2013" i="24"/>
  <c r="U2012" i="24"/>
  <c r="O2012" i="24"/>
  <c r="N2012" i="24"/>
  <c r="M2012" i="24"/>
  <c r="L2012" i="24"/>
  <c r="I2012" i="24"/>
  <c r="F2012" i="24"/>
  <c r="U2011" i="24"/>
  <c r="O2011" i="24"/>
  <c r="N2011" i="24"/>
  <c r="M2011" i="24"/>
  <c r="L2011" i="24"/>
  <c r="I2011" i="24"/>
  <c r="F2011" i="24"/>
  <c r="U2010" i="24"/>
  <c r="O2010" i="24"/>
  <c r="N2010" i="24"/>
  <c r="M2010" i="24"/>
  <c r="L2010" i="24"/>
  <c r="I2010" i="24"/>
  <c r="F2010" i="24"/>
  <c r="U2009" i="24"/>
  <c r="O2009" i="24"/>
  <c r="N2009" i="24"/>
  <c r="M2009" i="24"/>
  <c r="L2009" i="24"/>
  <c r="I2009" i="24"/>
  <c r="F2009" i="24"/>
  <c r="U2008" i="24"/>
  <c r="O2008" i="24"/>
  <c r="N2008" i="24"/>
  <c r="M2008" i="24"/>
  <c r="L2008" i="24"/>
  <c r="I2008" i="24"/>
  <c r="F2008" i="24"/>
  <c r="U2007" i="24"/>
  <c r="O2007" i="24"/>
  <c r="N2007" i="24"/>
  <c r="M2007" i="24"/>
  <c r="L2007" i="24"/>
  <c r="I2007" i="24"/>
  <c r="F2007" i="24"/>
  <c r="U2006" i="24"/>
  <c r="O2006" i="24"/>
  <c r="N2006" i="24"/>
  <c r="M2006" i="24"/>
  <c r="L2006" i="24"/>
  <c r="I2006" i="24"/>
  <c r="F2006" i="24"/>
  <c r="U2005" i="24"/>
  <c r="O2005" i="24"/>
  <c r="N2005" i="24"/>
  <c r="M2005" i="24"/>
  <c r="L2005" i="24"/>
  <c r="I2005" i="24"/>
  <c r="F2005" i="24"/>
  <c r="U2004" i="24"/>
  <c r="O2004" i="24"/>
  <c r="N2004" i="24"/>
  <c r="M2004" i="24"/>
  <c r="L2004" i="24"/>
  <c r="I2004" i="24"/>
  <c r="F2004" i="24"/>
  <c r="U2003" i="24"/>
  <c r="O2003" i="24"/>
  <c r="N2003" i="24"/>
  <c r="M2003" i="24"/>
  <c r="L2003" i="24"/>
  <c r="I2003" i="24"/>
  <c r="F2003" i="24"/>
  <c r="U2002" i="24"/>
  <c r="O2002" i="24"/>
  <c r="N2002" i="24"/>
  <c r="M2002" i="24"/>
  <c r="L2002" i="24"/>
  <c r="I2002" i="24"/>
  <c r="F2002" i="24"/>
  <c r="U2001" i="24"/>
  <c r="O2001" i="24"/>
  <c r="N2001" i="24"/>
  <c r="M2001" i="24"/>
  <c r="L2001" i="24"/>
  <c r="I2001" i="24"/>
  <c r="F2001" i="24"/>
  <c r="U2000" i="24"/>
  <c r="O2000" i="24"/>
  <c r="N2000" i="24"/>
  <c r="M2000" i="24"/>
  <c r="L2000" i="24"/>
  <c r="I2000" i="24"/>
  <c r="F2000" i="24"/>
  <c r="U1999" i="24"/>
  <c r="O1999" i="24"/>
  <c r="N1999" i="24"/>
  <c r="M1999" i="24"/>
  <c r="L1999" i="24"/>
  <c r="I1999" i="24"/>
  <c r="F1999" i="24"/>
  <c r="U1998" i="24"/>
  <c r="O1998" i="24"/>
  <c r="N1998" i="24"/>
  <c r="M1998" i="24"/>
  <c r="L1998" i="24"/>
  <c r="I1998" i="24"/>
  <c r="F1998" i="24"/>
  <c r="U1997" i="24"/>
  <c r="O1997" i="24"/>
  <c r="N1997" i="24"/>
  <c r="L1997" i="24"/>
  <c r="I1997" i="24"/>
  <c r="F1997" i="24"/>
  <c r="U1996" i="24"/>
  <c r="O1996" i="24"/>
  <c r="N1996" i="24"/>
  <c r="M1996" i="24"/>
  <c r="L1996" i="24"/>
  <c r="I1996" i="24"/>
  <c r="F1996" i="24"/>
  <c r="U1995" i="24"/>
  <c r="O1995" i="24"/>
  <c r="M1995" i="24"/>
  <c r="L1995" i="24"/>
  <c r="I1995" i="24"/>
  <c r="F1995" i="24"/>
  <c r="U1994" i="24"/>
  <c r="O1994" i="24"/>
  <c r="N1994" i="24"/>
  <c r="M1994" i="24"/>
  <c r="L1994" i="24"/>
  <c r="I1994" i="24"/>
  <c r="F1994" i="24"/>
  <c r="U1993" i="24"/>
  <c r="O1993" i="24"/>
  <c r="N1993" i="24"/>
  <c r="M1993" i="24"/>
  <c r="L1993" i="24"/>
  <c r="I1993" i="24"/>
  <c r="F1993" i="24"/>
  <c r="U1992" i="24"/>
  <c r="O1992" i="24"/>
  <c r="N1992" i="24"/>
  <c r="M1992" i="24"/>
  <c r="L1992" i="24"/>
  <c r="I1992" i="24"/>
  <c r="F1992" i="24"/>
  <c r="U1991" i="24"/>
  <c r="O1991" i="24"/>
  <c r="N1991" i="24"/>
  <c r="M1991" i="24"/>
  <c r="L1991" i="24"/>
  <c r="I1991" i="24"/>
  <c r="F1991" i="24"/>
  <c r="U1990" i="24"/>
  <c r="O1990" i="24"/>
  <c r="M1990" i="24"/>
  <c r="L1990" i="24"/>
  <c r="I1990" i="24"/>
  <c r="F1990" i="24"/>
  <c r="U1989" i="24"/>
  <c r="O1989" i="24"/>
  <c r="N1989" i="24"/>
  <c r="M1989" i="24"/>
  <c r="L1989" i="24"/>
  <c r="I1989" i="24"/>
  <c r="F1989" i="24"/>
  <c r="U1988" i="24"/>
  <c r="O1988" i="24"/>
  <c r="N1988" i="24"/>
  <c r="M1988" i="24"/>
  <c r="L1988" i="24"/>
  <c r="I1988" i="24"/>
  <c r="F1988" i="24"/>
  <c r="U1987" i="24"/>
  <c r="O1987" i="24"/>
  <c r="N1987" i="24"/>
  <c r="M1987" i="24"/>
  <c r="L1987" i="24"/>
  <c r="J1987" i="24"/>
  <c r="K1987" i="24" s="1"/>
  <c r="I1987" i="24"/>
  <c r="F1987" i="24"/>
  <c r="U1986" i="24"/>
  <c r="O1986" i="24"/>
  <c r="M1986" i="24"/>
  <c r="L1986" i="24"/>
  <c r="I1986" i="24"/>
  <c r="F1986" i="24"/>
  <c r="U1985" i="24"/>
  <c r="O1985" i="24"/>
  <c r="N1985" i="24"/>
  <c r="M1985" i="24"/>
  <c r="L1985" i="24"/>
  <c r="I1985" i="24"/>
  <c r="F1985" i="24"/>
  <c r="U1984" i="24"/>
  <c r="O1984" i="24"/>
  <c r="N1984" i="24"/>
  <c r="M1984" i="24"/>
  <c r="L1984" i="24"/>
  <c r="I1984" i="24"/>
  <c r="F1984" i="24"/>
  <c r="U1983" i="24"/>
  <c r="O1983" i="24"/>
  <c r="N1983" i="24"/>
  <c r="M1983" i="24"/>
  <c r="L1983" i="24"/>
  <c r="I1983" i="24"/>
  <c r="F1983" i="24"/>
  <c r="U1982" i="24"/>
  <c r="O1982" i="24"/>
  <c r="N1982" i="24"/>
  <c r="M1982" i="24"/>
  <c r="L1982" i="24"/>
  <c r="I1982" i="24"/>
  <c r="F1982" i="24"/>
  <c r="U1981" i="24"/>
  <c r="O1981" i="24"/>
  <c r="N1981" i="24"/>
  <c r="M1981" i="24"/>
  <c r="L1981" i="24"/>
  <c r="I1981" i="24"/>
  <c r="F1981" i="24"/>
  <c r="U1980" i="24"/>
  <c r="O1980" i="24"/>
  <c r="N1980" i="24"/>
  <c r="M1980" i="24"/>
  <c r="L1980" i="24"/>
  <c r="I1980" i="24"/>
  <c r="F1980" i="24"/>
  <c r="U1979" i="24"/>
  <c r="O1979" i="24"/>
  <c r="N1979" i="24"/>
  <c r="M1979" i="24"/>
  <c r="L1979" i="24"/>
  <c r="I1979" i="24"/>
  <c r="F1979" i="24"/>
  <c r="U1978" i="24"/>
  <c r="O1978" i="24"/>
  <c r="N1978" i="24"/>
  <c r="M1978" i="24"/>
  <c r="L1978" i="24"/>
  <c r="I1978" i="24"/>
  <c r="F1978" i="24"/>
  <c r="U1977" i="24"/>
  <c r="O1977" i="24"/>
  <c r="N1977" i="24"/>
  <c r="M1977" i="24"/>
  <c r="L1977" i="24"/>
  <c r="I1977" i="24"/>
  <c r="F1977" i="24"/>
  <c r="U1976" i="24"/>
  <c r="O1976" i="24"/>
  <c r="N1976" i="24"/>
  <c r="M1976" i="24"/>
  <c r="L1976" i="24"/>
  <c r="J1976" i="24"/>
  <c r="K1976" i="24" s="1"/>
  <c r="I1976" i="24"/>
  <c r="F1976" i="24"/>
  <c r="U1975" i="24"/>
  <c r="O1975" i="24"/>
  <c r="N1975" i="24"/>
  <c r="M1975" i="24"/>
  <c r="L1975" i="24"/>
  <c r="I1975" i="24"/>
  <c r="F1975" i="24"/>
  <c r="U1974" i="24"/>
  <c r="O1974" i="24"/>
  <c r="N1974" i="24"/>
  <c r="M1974" i="24"/>
  <c r="L1974" i="24"/>
  <c r="I1974" i="24"/>
  <c r="F1974" i="24"/>
  <c r="U1973" i="24"/>
  <c r="O1973" i="24"/>
  <c r="N1973" i="24"/>
  <c r="M1973" i="24"/>
  <c r="L1973" i="24"/>
  <c r="I1973" i="24"/>
  <c r="F1973" i="24"/>
  <c r="U1972" i="24"/>
  <c r="O1972" i="24"/>
  <c r="N1972" i="24"/>
  <c r="M1972" i="24"/>
  <c r="L1972" i="24"/>
  <c r="I1972" i="24"/>
  <c r="F1972" i="24"/>
  <c r="U1971" i="24"/>
  <c r="O1971" i="24"/>
  <c r="N1971" i="24"/>
  <c r="M1971" i="24"/>
  <c r="L1971" i="24"/>
  <c r="J1971" i="24"/>
  <c r="K1971" i="24" s="1"/>
  <c r="I1971" i="24"/>
  <c r="F1971" i="24"/>
  <c r="U1970" i="24"/>
  <c r="O1970" i="24"/>
  <c r="N1970" i="24"/>
  <c r="M1970" i="24"/>
  <c r="L1970" i="24"/>
  <c r="I1970" i="24"/>
  <c r="F1970" i="24"/>
  <c r="U1969" i="24"/>
  <c r="O1969" i="24"/>
  <c r="N1969" i="24"/>
  <c r="M1969" i="24"/>
  <c r="L1969" i="24"/>
  <c r="I1969" i="24"/>
  <c r="F1969" i="24"/>
  <c r="U1968" i="24"/>
  <c r="O1968" i="24"/>
  <c r="N1968" i="24"/>
  <c r="M1968" i="24"/>
  <c r="L1968" i="24"/>
  <c r="I1968" i="24"/>
  <c r="F1968" i="24"/>
  <c r="U1967" i="24"/>
  <c r="O1967" i="24"/>
  <c r="N1967" i="24"/>
  <c r="M1967" i="24"/>
  <c r="L1967" i="24"/>
  <c r="I1967" i="24"/>
  <c r="F1967" i="24"/>
  <c r="U1966" i="24"/>
  <c r="O1966" i="24"/>
  <c r="N1966" i="24"/>
  <c r="M1966" i="24"/>
  <c r="L1966" i="24"/>
  <c r="I1966" i="24"/>
  <c r="F1966" i="24"/>
  <c r="U1965" i="24"/>
  <c r="O1965" i="24"/>
  <c r="N1965" i="24"/>
  <c r="M1965" i="24"/>
  <c r="L1965" i="24"/>
  <c r="I1965" i="24"/>
  <c r="F1965" i="24"/>
  <c r="U1964" i="24"/>
  <c r="O1964" i="24"/>
  <c r="N1964" i="24"/>
  <c r="M1964" i="24"/>
  <c r="L1964" i="24"/>
  <c r="I1964" i="24"/>
  <c r="F1964" i="24"/>
  <c r="U1963" i="24"/>
  <c r="O1963" i="24"/>
  <c r="N1963" i="24"/>
  <c r="M1963" i="24"/>
  <c r="L1963" i="24"/>
  <c r="I1963" i="24"/>
  <c r="F1963" i="24"/>
  <c r="U1962" i="24"/>
  <c r="O1962" i="24"/>
  <c r="N1962" i="24"/>
  <c r="M1962" i="24"/>
  <c r="L1962" i="24"/>
  <c r="J1962" i="24"/>
  <c r="K1962" i="24" s="1"/>
  <c r="I1962" i="24"/>
  <c r="F1962" i="24"/>
  <c r="U1961" i="24"/>
  <c r="O1961" i="24"/>
  <c r="N1961" i="24"/>
  <c r="M1961" i="24"/>
  <c r="L1961" i="24"/>
  <c r="I1961" i="24"/>
  <c r="F1961" i="24"/>
  <c r="U1960" i="24"/>
  <c r="O1960" i="24"/>
  <c r="N1960" i="24"/>
  <c r="M1960" i="24"/>
  <c r="L1960" i="24"/>
  <c r="I1960" i="24"/>
  <c r="F1960" i="24"/>
  <c r="U1959" i="24"/>
  <c r="O1959" i="24"/>
  <c r="N1959" i="24"/>
  <c r="L1959" i="24"/>
  <c r="I1959" i="24"/>
  <c r="F1959" i="24"/>
  <c r="U1958" i="24"/>
  <c r="O1958" i="24"/>
  <c r="N1958" i="24"/>
  <c r="M1958" i="24"/>
  <c r="L1958" i="24"/>
  <c r="J1958" i="24"/>
  <c r="K1958" i="24" s="1"/>
  <c r="I1958" i="24"/>
  <c r="F1958" i="24"/>
  <c r="U1957" i="24"/>
  <c r="O1957" i="24"/>
  <c r="N1957" i="24"/>
  <c r="M1957" i="24"/>
  <c r="L1957" i="24"/>
  <c r="I1957" i="24"/>
  <c r="F1957" i="24"/>
  <c r="U1956" i="24"/>
  <c r="O1956" i="24"/>
  <c r="N1956" i="24"/>
  <c r="M1956" i="24"/>
  <c r="L1956" i="24"/>
  <c r="I1956" i="24"/>
  <c r="F1956" i="24"/>
  <c r="U1955" i="24"/>
  <c r="O1955" i="24"/>
  <c r="N1955" i="24"/>
  <c r="M1955" i="24"/>
  <c r="L1955" i="24"/>
  <c r="I1955" i="24"/>
  <c r="F1955" i="24"/>
  <c r="U1954" i="24"/>
  <c r="O1954" i="24"/>
  <c r="N1954" i="24"/>
  <c r="M1954" i="24"/>
  <c r="L1954" i="24"/>
  <c r="I1954" i="24"/>
  <c r="F1954" i="24"/>
  <c r="U1953" i="24"/>
  <c r="O1953" i="24"/>
  <c r="N1953" i="24"/>
  <c r="M1953" i="24"/>
  <c r="L1953" i="24"/>
  <c r="I1953" i="24"/>
  <c r="F1953" i="24"/>
  <c r="U1952" i="24"/>
  <c r="O1952" i="24"/>
  <c r="N1952" i="24"/>
  <c r="M1952" i="24"/>
  <c r="L1952" i="24"/>
  <c r="I1952" i="24"/>
  <c r="F1952" i="24"/>
  <c r="U1951" i="24"/>
  <c r="O1951" i="24"/>
  <c r="N1951" i="24"/>
  <c r="M1951" i="24"/>
  <c r="L1951" i="24"/>
  <c r="J1951" i="24"/>
  <c r="K1951" i="24" s="1"/>
  <c r="I1951" i="24"/>
  <c r="F1951" i="24"/>
  <c r="U1950" i="24"/>
  <c r="O1950" i="24"/>
  <c r="N1950" i="24"/>
  <c r="M1950" i="24"/>
  <c r="L1950" i="24"/>
  <c r="I1950" i="24"/>
  <c r="F1950" i="24"/>
  <c r="U1949" i="24"/>
  <c r="O1949" i="24"/>
  <c r="N1949" i="24"/>
  <c r="M1949" i="24"/>
  <c r="L1949" i="24"/>
  <c r="I1949" i="24"/>
  <c r="F1949" i="24"/>
  <c r="U1948" i="24"/>
  <c r="O1948" i="24"/>
  <c r="N1948" i="24"/>
  <c r="M1948" i="24"/>
  <c r="L1948" i="24"/>
  <c r="I1948" i="24"/>
  <c r="F1948" i="24"/>
  <c r="U1947" i="24"/>
  <c r="O1947" i="24"/>
  <c r="N1947" i="24"/>
  <c r="M1947" i="24"/>
  <c r="L1947" i="24"/>
  <c r="J1947" i="24"/>
  <c r="K1947" i="24" s="1"/>
  <c r="I1947" i="24"/>
  <c r="F1947" i="24"/>
  <c r="U1946" i="24"/>
  <c r="O1946" i="24"/>
  <c r="N1946" i="24"/>
  <c r="M1946" i="24"/>
  <c r="L1946" i="24"/>
  <c r="I1946" i="24"/>
  <c r="F1946" i="24"/>
  <c r="U1945" i="24"/>
  <c r="O1945" i="24"/>
  <c r="N1945" i="24"/>
  <c r="M1945" i="24"/>
  <c r="L1945" i="24"/>
  <c r="I1945" i="24"/>
  <c r="F1945" i="24"/>
  <c r="U1944" i="24"/>
  <c r="O1944" i="24"/>
  <c r="N1944" i="24"/>
  <c r="M1944" i="24"/>
  <c r="L1944" i="24"/>
  <c r="I1944" i="24"/>
  <c r="F1944" i="24"/>
  <c r="U1943" i="24"/>
  <c r="O1943" i="24"/>
  <c r="N1943" i="24"/>
  <c r="M1943" i="24"/>
  <c r="L1943" i="24"/>
  <c r="I1943" i="24"/>
  <c r="F1943" i="24"/>
  <c r="U1942" i="24"/>
  <c r="O1942" i="24"/>
  <c r="M1942" i="24"/>
  <c r="L1942" i="24"/>
  <c r="I1942" i="24"/>
  <c r="F1942" i="24"/>
  <c r="U1941" i="24"/>
  <c r="O1941" i="24"/>
  <c r="N1941" i="24"/>
  <c r="M1941" i="24"/>
  <c r="L1941" i="24"/>
  <c r="I1941" i="24"/>
  <c r="F1941" i="24"/>
  <c r="U1940" i="24"/>
  <c r="O1940" i="24"/>
  <c r="N1940" i="24"/>
  <c r="M1940" i="24"/>
  <c r="L1940" i="24"/>
  <c r="I1940" i="24"/>
  <c r="F1940" i="24"/>
  <c r="U1939" i="24"/>
  <c r="O1939" i="24"/>
  <c r="N1939" i="24"/>
  <c r="M1939" i="24"/>
  <c r="L1939" i="24"/>
  <c r="I1939" i="24"/>
  <c r="F1939" i="24"/>
  <c r="U1938" i="24"/>
  <c r="O1938" i="24"/>
  <c r="N1938" i="24"/>
  <c r="M1938" i="24"/>
  <c r="L1938" i="24"/>
  <c r="I1938" i="24"/>
  <c r="F1938" i="24"/>
  <c r="U1937" i="24"/>
  <c r="O1937" i="24"/>
  <c r="N1937" i="24"/>
  <c r="M1937" i="24"/>
  <c r="L1937" i="24"/>
  <c r="I1937" i="24"/>
  <c r="F1937" i="24"/>
  <c r="U1936" i="24"/>
  <c r="O1936" i="24"/>
  <c r="N1936" i="24"/>
  <c r="M1936" i="24"/>
  <c r="L1936" i="24"/>
  <c r="I1936" i="24"/>
  <c r="F1936" i="24"/>
  <c r="U1935" i="24"/>
  <c r="O1935" i="24"/>
  <c r="N1935" i="24"/>
  <c r="M1935" i="24"/>
  <c r="L1935" i="24"/>
  <c r="I1935" i="24"/>
  <c r="F1935" i="24"/>
  <c r="U1934" i="24"/>
  <c r="O1934" i="24"/>
  <c r="N1934" i="24"/>
  <c r="M1934" i="24"/>
  <c r="L1934" i="24"/>
  <c r="I1934" i="24"/>
  <c r="F1934" i="24"/>
  <c r="U1933" i="24"/>
  <c r="O1933" i="24"/>
  <c r="N1933" i="24"/>
  <c r="M1933" i="24"/>
  <c r="L1933" i="24"/>
  <c r="I1933" i="24"/>
  <c r="F1933" i="24"/>
  <c r="U1932" i="24"/>
  <c r="O1932" i="24"/>
  <c r="N1932" i="24"/>
  <c r="M1932" i="24"/>
  <c r="L1932" i="24"/>
  <c r="I1932" i="24"/>
  <c r="F1932" i="24"/>
  <c r="U1931" i="24"/>
  <c r="O1931" i="24"/>
  <c r="N1931" i="24"/>
  <c r="M1931" i="24"/>
  <c r="L1931" i="24"/>
  <c r="I1931" i="24"/>
  <c r="F1931" i="24"/>
  <c r="U1930" i="24"/>
  <c r="O1930" i="24"/>
  <c r="N1930" i="24"/>
  <c r="M1930" i="24"/>
  <c r="L1930" i="24"/>
  <c r="J1930" i="24"/>
  <c r="K1930" i="24" s="1"/>
  <c r="I1930" i="24"/>
  <c r="F1930" i="24"/>
  <c r="U1929" i="24"/>
  <c r="O1929" i="24"/>
  <c r="N1929" i="24"/>
  <c r="M1929" i="24"/>
  <c r="L1929" i="24"/>
  <c r="J1929" i="24"/>
  <c r="K1929" i="24" s="1"/>
  <c r="I1929" i="24"/>
  <c r="F1929" i="24"/>
  <c r="U1928" i="24"/>
  <c r="O1928" i="24"/>
  <c r="N1928" i="24"/>
  <c r="M1928" i="24"/>
  <c r="L1928" i="24"/>
  <c r="I1928" i="24"/>
  <c r="F1928" i="24"/>
  <c r="U1927" i="24"/>
  <c r="O1927" i="24"/>
  <c r="N1927" i="24"/>
  <c r="M1927" i="24"/>
  <c r="L1927" i="24"/>
  <c r="J1927" i="24"/>
  <c r="K1927" i="24" s="1"/>
  <c r="I1927" i="24"/>
  <c r="F1927" i="24"/>
  <c r="U1926" i="24"/>
  <c r="O1926" i="24"/>
  <c r="N1926" i="24"/>
  <c r="M1926" i="24"/>
  <c r="L1926" i="24"/>
  <c r="I1926" i="24"/>
  <c r="F1926" i="24"/>
  <c r="U1925" i="24"/>
  <c r="O1925" i="24"/>
  <c r="N1925" i="24"/>
  <c r="M1925" i="24"/>
  <c r="L1925" i="24"/>
  <c r="I1925" i="24"/>
  <c r="F1925" i="24"/>
  <c r="U1924" i="24"/>
  <c r="O1924" i="24"/>
  <c r="N1924" i="24"/>
  <c r="M1924" i="24"/>
  <c r="L1924" i="24"/>
  <c r="I1924" i="24"/>
  <c r="F1924" i="24"/>
  <c r="U1923" i="24"/>
  <c r="O1923" i="24"/>
  <c r="N1923" i="24"/>
  <c r="M1923" i="24"/>
  <c r="L1923" i="24"/>
  <c r="I1923" i="24"/>
  <c r="F1923" i="24"/>
  <c r="U1922" i="24"/>
  <c r="O1922" i="24"/>
  <c r="N1922" i="24"/>
  <c r="M1922" i="24"/>
  <c r="L1922" i="24"/>
  <c r="I1922" i="24"/>
  <c r="F1922" i="24"/>
  <c r="U1921" i="24"/>
  <c r="O1921" i="24"/>
  <c r="N1921" i="24"/>
  <c r="M1921" i="24"/>
  <c r="L1921" i="24"/>
  <c r="I1921" i="24"/>
  <c r="F1921" i="24"/>
  <c r="U1920" i="24"/>
  <c r="O1920" i="24"/>
  <c r="N1920" i="24"/>
  <c r="M1920" i="24"/>
  <c r="L1920" i="24"/>
  <c r="J1920" i="24"/>
  <c r="K1920" i="24" s="1"/>
  <c r="I1920" i="24"/>
  <c r="F1920" i="24"/>
  <c r="U1919" i="24"/>
  <c r="O1919" i="24"/>
  <c r="N1919" i="24"/>
  <c r="M1919" i="24"/>
  <c r="L1919" i="24"/>
  <c r="I1919" i="24"/>
  <c r="F1919" i="24"/>
  <c r="U1918" i="24"/>
  <c r="O1918" i="24"/>
  <c r="N1918" i="24"/>
  <c r="M1918" i="24"/>
  <c r="L1918" i="24"/>
  <c r="I1918" i="24"/>
  <c r="F1918" i="24"/>
  <c r="U1917" i="24"/>
  <c r="O1917" i="24"/>
  <c r="N1917" i="24"/>
  <c r="M1917" i="24"/>
  <c r="L1917" i="24"/>
  <c r="I1917" i="24"/>
  <c r="F1917" i="24"/>
  <c r="U1916" i="24"/>
  <c r="O1916" i="24"/>
  <c r="N1916" i="24"/>
  <c r="M1916" i="24"/>
  <c r="L1916" i="24"/>
  <c r="I1916" i="24"/>
  <c r="F1916" i="24"/>
  <c r="U1915" i="24"/>
  <c r="O1915" i="24"/>
  <c r="N1915" i="24"/>
  <c r="M1915" i="24"/>
  <c r="L1915" i="24"/>
  <c r="I1915" i="24"/>
  <c r="F1915" i="24"/>
  <c r="U1914" i="24"/>
  <c r="O1914" i="24"/>
  <c r="N1914" i="24"/>
  <c r="M1914" i="24"/>
  <c r="L1914" i="24"/>
  <c r="I1914" i="24"/>
  <c r="F1914" i="24"/>
  <c r="U1913" i="24"/>
  <c r="O1913" i="24"/>
  <c r="N1913" i="24"/>
  <c r="M1913" i="24"/>
  <c r="L1913" i="24"/>
  <c r="I1913" i="24"/>
  <c r="F1913" i="24"/>
  <c r="U1912" i="24"/>
  <c r="O1912" i="24"/>
  <c r="N1912" i="24"/>
  <c r="M1912" i="24"/>
  <c r="L1912" i="24"/>
  <c r="I1912" i="24"/>
  <c r="F1912" i="24"/>
  <c r="U1911" i="24"/>
  <c r="O1911" i="24"/>
  <c r="N1911" i="24"/>
  <c r="M1911" i="24"/>
  <c r="L1911" i="24"/>
  <c r="I1911" i="24"/>
  <c r="F1911" i="24"/>
  <c r="U1910" i="24"/>
  <c r="O1910" i="24"/>
  <c r="N1910" i="24"/>
  <c r="M1910" i="24"/>
  <c r="L1910" i="24"/>
  <c r="I1910" i="24"/>
  <c r="F1910" i="24"/>
  <c r="U1909" i="24"/>
  <c r="O1909" i="24"/>
  <c r="N1909" i="24"/>
  <c r="M1909" i="24"/>
  <c r="L1909" i="24"/>
  <c r="I1909" i="24"/>
  <c r="F1909" i="24"/>
  <c r="U1908" i="24"/>
  <c r="O1908" i="24"/>
  <c r="N1908" i="24"/>
  <c r="M1908" i="24"/>
  <c r="L1908" i="24"/>
  <c r="I1908" i="24"/>
  <c r="F1908" i="24"/>
  <c r="U1907" i="24"/>
  <c r="O1907" i="24"/>
  <c r="N1907" i="24"/>
  <c r="M1907" i="24"/>
  <c r="L1907" i="24"/>
  <c r="I1907" i="24"/>
  <c r="F1907" i="24"/>
  <c r="U1906" i="24"/>
  <c r="O1906" i="24"/>
  <c r="N1906" i="24"/>
  <c r="M1906" i="24"/>
  <c r="L1906" i="24"/>
  <c r="I1906" i="24"/>
  <c r="F1906" i="24"/>
  <c r="U1905" i="24"/>
  <c r="O1905" i="24"/>
  <c r="N1905" i="24"/>
  <c r="M1905" i="24"/>
  <c r="L1905" i="24"/>
  <c r="I1905" i="24"/>
  <c r="F1905" i="24"/>
  <c r="U1904" i="24"/>
  <c r="O1904" i="24"/>
  <c r="N1904" i="24"/>
  <c r="M1904" i="24"/>
  <c r="L1904" i="24"/>
  <c r="J1904" i="24"/>
  <c r="K1904" i="24" s="1"/>
  <c r="I1904" i="24"/>
  <c r="F1904" i="24"/>
  <c r="U1903" i="24"/>
  <c r="O1903" i="24"/>
  <c r="N1903" i="24"/>
  <c r="M1903" i="24"/>
  <c r="L1903" i="24"/>
  <c r="I1903" i="24"/>
  <c r="F1903" i="24"/>
  <c r="U1902" i="24"/>
  <c r="O1902" i="24"/>
  <c r="N1902" i="24"/>
  <c r="M1902" i="24"/>
  <c r="L1902" i="24"/>
  <c r="I1902" i="24"/>
  <c r="F1902" i="24"/>
  <c r="U1901" i="24"/>
  <c r="O1901" i="24"/>
  <c r="N1901" i="24"/>
  <c r="M1901" i="24"/>
  <c r="L1901" i="24"/>
  <c r="I1901" i="24"/>
  <c r="F1901" i="24"/>
  <c r="U1900" i="24"/>
  <c r="O1900" i="24"/>
  <c r="N1900" i="24"/>
  <c r="M1900" i="24"/>
  <c r="L1900" i="24"/>
  <c r="I1900" i="24"/>
  <c r="F1900" i="24"/>
  <c r="U1899" i="24"/>
  <c r="O1899" i="24"/>
  <c r="N1899" i="24"/>
  <c r="M1899" i="24"/>
  <c r="L1899" i="24"/>
  <c r="I1899" i="24"/>
  <c r="F1899" i="24"/>
  <c r="U1898" i="24"/>
  <c r="O1898" i="24"/>
  <c r="N1898" i="24"/>
  <c r="M1898" i="24"/>
  <c r="L1898" i="24"/>
  <c r="I1898" i="24"/>
  <c r="F1898" i="24"/>
  <c r="U1897" i="24"/>
  <c r="O1897" i="24"/>
  <c r="N1897" i="24"/>
  <c r="M1897" i="24"/>
  <c r="L1897" i="24"/>
  <c r="I1897" i="24"/>
  <c r="F1897" i="24"/>
  <c r="U1896" i="24"/>
  <c r="O1896" i="24"/>
  <c r="N1896" i="24"/>
  <c r="M1896" i="24"/>
  <c r="L1896" i="24"/>
  <c r="I1896" i="24"/>
  <c r="F1896" i="24"/>
  <c r="U1895" i="24"/>
  <c r="O1895" i="24"/>
  <c r="N1895" i="24"/>
  <c r="M1895" i="24"/>
  <c r="L1895" i="24"/>
  <c r="I1895" i="24"/>
  <c r="F1895" i="24"/>
  <c r="U1894" i="24"/>
  <c r="O1894" i="24"/>
  <c r="N1894" i="24"/>
  <c r="M1894" i="24"/>
  <c r="L1894" i="24"/>
  <c r="I1894" i="24"/>
  <c r="F1894" i="24"/>
  <c r="U1893" i="24"/>
  <c r="O1893" i="24"/>
  <c r="N1893" i="24"/>
  <c r="M1893" i="24"/>
  <c r="L1893" i="24"/>
  <c r="I1893" i="24"/>
  <c r="F1893" i="24"/>
  <c r="U1892" i="24"/>
  <c r="O1892" i="24"/>
  <c r="N1892" i="24"/>
  <c r="M1892" i="24"/>
  <c r="L1892" i="24"/>
  <c r="I1892" i="24"/>
  <c r="F1892" i="24"/>
  <c r="U1891" i="24"/>
  <c r="O1891" i="24"/>
  <c r="N1891" i="24"/>
  <c r="M1891" i="24"/>
  <c r="L1891" i="24"/>
  <c r="I1891" i="24"/>
  <c r="F1891" i="24"/>
  <c r="U1890" i="24"/>
  <c r="O1890" i="24"/>
  <c r="N1890" i="24"/>
  <c r="M1890" i="24"/>
  <c r="L1890" i="24"/>
  <c r="I1890" i="24"/>
  <c r="F1890" i="24"/>
  <c r="U1889" i="24"/>
  <c r="O1889" i="24"/>
  <c r="N1889" i="24"/>
  <c r="M1889" i="24"/>
  <c r="L1889" i="24"/>
  <c r="I1889" i="24"/>
  <c r="F1889" i="24"/>
  <c r="U1888" i="24"/>
  <c r="O1888" i="24"/>
  <c r="N1888" i="24"/>
  <c r="M1888" i="24"/>
  <c r="L1888" i="24"/>
  <c r="I1888" i="24"/>
  <c r="F1888" i="24"/>
  <c r="U1887" i="24"/>
  <c r="O1887" i="24"/>
  <c r="N1887" i="24"/>
  <c r="M1887" i="24"/>
  <c r="L1887" i="24"/>
  <c r="I1887" i="24"/>
  <c r="F1887" i="24"/>
  <c r="U1886" i="24"/>
  <c r="O1886" i="24"/>
  <c r="N1886" i="24"/>
  <c r="M1886" i="24"/>
  <c r="L1886" i="24"/>
  <c r="I1886" i="24"/>
  <c r="F1886" i="24"/>
  <c r="U1885" i="24"/>
  <c r="O1885" i="24"/>
  <c r="N1885" i="24"/>
  <c r="M1885" i="24"/>
  <c r="L1885" i="24"/>
  <c r="I1885" i="24"/>
  <c r="F1885" i="24"/>
  <c r="U1884" i="24"/>
  <c r="O1884" i="24"/>
  <c r="N1884" i="24"/>
  <c r="M1884" i="24"/>
  <c r="L1884" i="24"/>
  <c r="I1884" i="24"/>
  <c r="F1884" i="24"/>
  <c r="U1883" i="24"/>
  <c r="O1883" i="24"/>
  <c r="N1883" i="24"/>
  <c r="M1883" i="24"/>
  <c r="L1883" i="24"/>
  <c r="I1883" i="24"/>
  <c r="F1883" i="24"/>
  <c r="U1882" i="24"/>
  <c r="O1882" i="24"/>
  <c r="N1882" i="24"/>
  <c r="M1882" i="24"/>
  <c r="L1882" i="24"/>
  <c r="I1882" i="24"/>
  <c r="F1882" i="24"/>
  <c r="U1881" i="24"/>
  <c r="O1881" i="24"/>
  <c r="N1881" i="24"/>
  <c r="M1881" i="24"/>
  <c r="L1881" i="24"/>
  <c r="I1881" i="24"/>
  <c r="F1881" i="24"/>
  <c r="U1880" i="24"/>
  <c r="O1880" i="24"/>
  <c r="N1880" i="24"/>
  <c r="M1880" i="24"/>
  <c r="L1880" i="24"/>
  <c r="I1880" i="24"/>
  <c r="F1880" i="24"/>
  <c r="U1879" i="24"/>
  <c r="O1879" i="24"/>
  <c r="N1879" i="24"/>
  <c r="M1879" i="24"/>
  <c r="L1879" i="24"/>
  <c r="I1879" i="24"/>
  <c r="F1879" i="24"/>
  <c r="U1878" i="24"/>
  <c r="O1878" i="24"/>
  <c r="N1878" i="24"/>
  <c r="M1878" i="24"/>
  <c r="L1878" i="24"/>
  <c r="I1878" i="24"/>
  <c r="F1878" i="24"/>
  <c r="U1877" i="24"/>
  <c r="O1877" i="24"/>
  <c r="N1877" i="24"/>
  <c r="M1877" i="24"/>
  <c r="L1877" i="24"/>
  <c r="I1877" i="24"/>
  <c r="F1877" i="24"/>
  <c r="U1876" i="24"/>
  <c r="O1876" i="24"/>
  <c r="N1876" i="24"/>
  <c r="M1876" i="24"/>
  <c r="L1876" i="24"/>
  <c r="I1876" i="24"/>
  <c r="F1876" i="24"/>
  <c r="U1875" i="24"/>
  <c r="O1875" i="24"/>
  <c r="N1875" i="24"/>
  <c r="M1875" i="24"/>
  <c r="L1875" i="24"/>
  <c r="J1875" i="24"/>
  <c r="K1875" i="24" s="1"/>
  <c r="I1875" i="24"/>
  <c r="F1875" i="24"/>
  <c r="U1874" i="24"/>
  <c r="O1874" i="24"/>
  <c r="N1874" i="24"/>
  <c r="M1874" i="24"/>
  <c r="L1874" i="24"/>
  <c r="I1874" i="24"/>
  <c r="F1874" i="24"/>
  <c r="U1873" i="24"/>
  <c r="O1873" i="24"/>
  <c r="N1873" i="24"/>
  <c r="M1873" i="24"/>
  <c r="L1873" i="24"/>
  <c r="I1873" i="24"/>
  <c r="F1873" i="24"/>
  <c r="U1872" i="24"/>
  <c r="O1872" i="24"/>
  <c r="N1872" i="24"/>
  <c r="M1872" i="24"/>
  <c r="L1872" i="24"/>
  <c r="I1872" i="24"/>
  <c r="F1872" i="24"/>
  <c r="U1871" i="24"/>
  <c r="O1871" i="24"/>
  <c r="N1871" i="24"/>
  <c r="M1871" i="24"/>
  <c r="L1871" i="24"/>
  <c r="I1871" i="24"/>
  <c r="F1871" i="24"/>
  <c r="U1870" i="24"/>
  <c r="O1870" i="24"/>
  <c r="N1870" i="24"/>
  <c r="M1870" i="24"/>
  <c r="L1870" i="24"/>
  <c r="I1870" i="24"/>
  <c r="F1870" i="24"/>
  <c r="U1869" i="24"/>
  <c r="O1869" i="24"/>
  <c r="N1869" i="24"/>
  <c r="M1869" i="24"/>
  <c r="L1869" i="24"/>
  <c r="I1869" i="24"/>
  <c r="F1869" i="24"/>
  <c r="U1868" i="24"/>
  <c r="O1868" i="24"/>
  <c r="N1868" i="24"/>
  <c r="M1868" i="24"/>
  <c r="L1868" i="24"/>
  <c r="I1868" i="24"/>
  <c r="F1868" i="24"/>
  <c r="U1867" i="24"/>
  <c r="O1867" i="24"/>
  <c r="N1867" i="24"/>
  <c r="M1867" i="24"/>
  <c r="L1867" i="24"/>
  <c r="I1867" i="24"/>
  <c r="F1867" i="24"/>
  <c r="U1866" i="24"/>
  <c r="O1866" i="24"/>
  <c r="N1866" i="24"/>
  <c r="M1866" i="24"/>
  <c r="L1866" i="24"/>
  <c r="I1866" i="24"/>
  <c r="F1866" i="24"/>
  <c r="U1865" i="24"/>
  <c r="O1865" i="24"/>
  <c r="N1865" i="24"/>
  <c r="M1865" i="24"/>
  <c r="L1865" i="24"/>
  <c r="I1865" i="24"/>
  <c r="F1865" i="24"/>
  <c r="U1864" i="24"/>
  <c r="O1864" i="24"/>
  <c r="N1864" i="24"/>
  <c r="M1864" i="24"/>
  <c r="L1864" i="24"/>
  <c r="I1864" i="24"/>
  <c r="F1864" i="24"/>
  <c r="U1863" i="24"/>
  <c r="O1863" i="24"/>
  <c r="N1863" i="24"/>
  <c r="M1863" i="24"/>
  <c r="L1863" i="24"/>
  <c r="I1863" i="24"/>
  <c r="F1863" i="24"/>
  <c r="U1862" i="24"/>
  <c r="O1862" i="24"/>
  <c r="N1862" i="24"/>
  <c r="M1862" i="24"/>
  <c r="L1862" i="24"/>
  <c r="I1862" i="24"/>
  <c r="F1862" i="24"/>
  <c r="U1861" i="24"/>
  <c r="O1861" i="24"/>
  <c r="N1861" i="24"/>
  <c r="M1861" i="24"/>
  <c r="L1861" i="24"/>
  <c r="I1861" i="24"/>
  <c r="F1861" i="24"/>
  <c r="U1860" i="24"/>
  <c r="O1860" i="24"/>
  <c r="N1860" i="24"/>
  <c r="L1860" i="24"/>
  <c r="I1860" i="24"/>
  <c r="F1860" i="24"/>
  <c r="U1859" i="24"/>
  <c r="O1859" i="24"/>
  <c r="N1859" i="24"/>
  <c r="M1859" i="24"/>
  <c r="L1859" i="24"/>
  <c r="I1859" i="24"/>
  <c r="F1859" i="24"/>
  <c r="U1858" i="24"/>
  <c r="O1858" i="24"/>
  <c r="N1858" i="24"/>
  <c r="M1858" i="24"/>
  <c r="L1858" i="24"/>
  <c r="I1858" i="24"/>
  <c r="F1858" i="24"/>
  <c r="U1857" i="24"/>
  <c r="O1857" i="24"/>
  <c r="N1857" i="24"/>
  <c r="M1857" i="24"/>
  <c r="L1857" i="24"/>
  <c r="I1857" i="24"/>
  <c r="F1857" i="24"/>
  <c r="U1856" i="24"/>
  <c r="O1856" i="24"/>
  <c r="N1856" i="24"/>
  <c r="M1856" i="24"/>
  <c r="L1856" i="24"/>
  <c r="I1856" i="24"/>
  <c r="F1856" i="24"/>
  <c r="U1855" i="24"/>
  <c r="O1855" i="24"/>
  <c r="N1855" i="24"/>
  <c r="M1855" i="24"/>
  <c r="L1855" i="24"/>
  <c r="I1855" i="24"/>
  <c r="F1855" i="24"/>
  <c r="U1854" i="24"/>
  <c r="O1854" i="24"/>
  <c r="N1854" i="24"/>
  <c r="M1854" i="24"/>
  <c r="L1854" i="24"/>
  <c r="I1854" i="24"/>
  <c r="F1854" i="24"/>
  <c r="U1853" i="24"/>
  <c r="O1853" i="24"/>
  <c r="N1853" i="24"/>
  <c r="M1853" i="24"/>
  <c r="L1853" i="24"/>
  <c r="I1853" i="24"/>
  <c r="F1853" i="24"/>
  <c r="U1852" i="24"/>
  <c r="O1852" i="24"/>
  <c r="N1852" i="24"/>
  <c r="M1852" i="24"/>
  <c r="L1852" i="24"/>
  <c r="I1852" i="24"/>
  <c r="F1852" i="24"/>
  <c r="U1851" i="24"/>
  <c r="O1851" i="24"/>
  <c r="N1851" i="24"/>
  <c r="M1851" i="24"/>
  <c r="L1851" i="24"/>
  <c r="I1851" i="24"/>
  <c r="F1851" i="24"/>
  <c r="U1850" i="24"/>
  <c r="O1850" i="24"/>
  <c r="N1850" i="24"/>
  <c r="M1850" i="24"/>
  <c r="L1850" i="24"/>
  <c r="I1850" i="24"/>
  <c r="F1850" i="24"/>
  <c r="U1849" i="24"/>
  <c r="O1849" i="24"/>
  <c r="N1849" i="24"/>
  <c r="M1849" i="24"/>
  <c r="L1849" i="24"/>
  <c r="I1849" i="24"/>
  <c r="F1849" i="24"/>
  <c r="U1848" i="24"/>
  <c r="O1848" i="24"/>
  <c r="N1848" i="24"/>
  <c r="M1848" i="24"/>
  <c r="L1848" i="24"/>
  <c r="I1848" i="24"/>
  <c r="F1848" i="24"/>
  <c r="U1847" i="24"/>
  <c r="O1847" i="24"/>
  <c r="N1847" i="24"/>
  <c r="M1847" i="24"/>
  <c r="L1847" i="24"/>
  <c r="I1847" i="24"/>
  <c r="F1847" i="24"/>
  <c r="U1846" i="24"/>
  <c r="O1846" i="24"/>
  <c r="N1846" i="24"/>
  <c r="M1846" i="24"/>
  <c r="L1846" i="24"/>
  <c r="I1846" i="24"/>
  <c r="F1846" i="24"/>
  <c r="U1845" i="24"/>
  <c r="O1845" i="24"/>
  <c r="N1845" i="24"/>
  <c r="M1845" i="24"/>
  <c r="L1845" i="24"/>
  <c r="I1845" i="24"/>
  <c r="F1845" i="24"/>
  <c r="U1844" i="24"/>
  <c r="O1844" i="24"/>
  <c r="N1844" i="24"/>
  <c r="M1844" i="24"/>
  <c r="L1844" i="24"/>
  <c r="I1844" i="24"/>
  <c r="F1844" i="24"/>
  <c r="U1843" i="24"/>
  <c r="O1843" i="24"/>
  <c r="N1843" i="24"/>
  <c r="M1843" i="24"/>
  <c r="L1843" i="24"/>
  <c r="I1843" i="24"/>
  <c r="F1843" i="24"/>
  <c r="U1842" i="24"/>
  <c r="O1842" i="24"/>
  <c r="N1842" i="24"/>
  <c r="M1842" i="24"/>
  <c r="L1842" i="24"/>
  <c r="I1842" i="24"/>
  <c r="F1842" i="24"/>
  <c r="U1841" i="24"/>
  <c r="O1841" i="24"/>
  <c r="N1841" i="24"/>
  <c r="M1841" i="24"/>
  <c r="L1841" i="24"/>
  <c r="I1841" i="24"/>
  <c r="F1841" i="24"/>
  <c r="U1840" i="24"/>
  <c r="O1840" i="24"/>
  <c r="N1840" i="24"/>
  <c r="M1840" i="24"/>
  <c r="L1840" i="24"/>
  <c r="I1840" i="24"/>
  <c r="F1840" i="24"/>
  <c r="U1839" i="24"/>
  <c r="O1839" i="24"/>
  <c r="N1839" i="24"/>
  <c r="M1839" i="24"/>
  <c r="L1839" i="24"/>
  <c r="I1839" i="24"/>
  <c r="F1839" i="24"/>
  <c r="U1838" i="24"/>
  <c r="O1838" i="24"/>
  <c r="N1838" i="24"/>
  <c r="M1838" i="24"/>
  <c r="L1838" i="24"/>
  <c r="I1838" i="24"/>
  <c r="F1838" i="24"/>
  <c r="U1837" i="24"/>
  <c r="O1837" i="24"/>
  <c r="N1837" i="24"/>
  <c r="M1837" i="24"/>
  <c r="L1837" i="24"/>
  <c r="I1837" i="24"/>
  <c r="F1837" i="24"/>
  <c r="U1836" i="24"/>
  <c r="O1836" i="24"/>
  <c r="N1836" i="24"/>
  <c r="M1836" i="24"/>
  <c r="L1836" i="24"/>
  <c r="I1836" i="24"/>
  <c r="F1836" i="24"/>
  <c r="U1835" i="24"/>
  <c r="O1835" i="24"/>
  <c r="N1835" i="24"/>
  <c r="M1835" i="24"/>
  <c r="L1835" i="24"/>
  <c r="I1835" i="24"/>
  <c r="F1835" i="24"/>
  <c r="U1834" i="24"/>
  <c r="O1834" i="24"/>
  <c r="N1834" i="24"/>
  <c r="M1834" i="24"/>
  <c r="L1834" i="24"/>
  <c r="I1834" i="24"/>
  <c r="F1834" i="24"/>
  <c r="U1833" i="24"/>
  <c r="O1833" i="24"/>
  <c r="N1833" i="24"/>
  <c r="M1833" i="24"/>
  <c r="L1833" i="24"/>
  <c r="I1833" i="24"/>
  <c r="F1833" i="24"/>
  <c r="U1832" i="24"/>
  <c r="O1832" i="24"/>
  <c r="N1832" i="24"/>
  <c r="M1832" i="24"/>
  <c r="L1832" i="24"/>
  <c r="I1832" i="24"/>
  <c r="F1832" i="24"/>
  <c r="U1831" i="24"/>
  <c r="O1831" i="24"/>
  <c r="N1831" i="24"/>
  <c r="M1831" i="24"/>
  <c r="L1831" i="24"/>
  <c r="I1831" i="24"/>
  <c r="F1831" i="24"/>
  <c r="U1830" i="24"/>
  <c r="O1830" i="24"/>
  <c r="N1830" i="24"/>
  <c r="M1830" i="24"/>
  <c r="L1830" i="24"/>
  <c r="I1830" i="24"/>
  <c r="F1830" i="24"/>
  <c r="U1829" i="24"/>
  <c r="O1829" i="24"/>
  <c r="N1829" i="24"/>
  <c r="M1829" i="24"/>
  <c r="L1829" i="24"/>
  <c r="I1829" i="24"/>
  <c r="F1829" i="24"/>
  <c r="U1828" i="24"/>
  <c r="O1828" i="24"/>
  <c r="N1828" i="24"/>
  <c r="M1828" i="24"/>
  <c r="L1828" i="24"/>
  <c r="I1828" i="24"/>
  <c r="F1828" i="24"/>
  <c r="U1827" i="24"/>
  <c r="O1827" i="24"/>
  <c r="N1827" i="24"/>
  <c r="M1827" i="24"/>
  <c r="L1827" i="24"/>
  <c r="I1827" i="24"/>
  <c r="F1827" i="24"/>
  <c r="U1826" i="24"/>
  <c r="O1826" i="24"/>
  <c r="N1826" i="24"/>
  <c r="M1826" i="24"/>
  <c r="L1826" i="24"/>
  <c r="I1826" i="24"/>
  <c r="F1826" i="24"/>
  <c r="U1825" i="24"/>
  <c r="O1825" i="24"/>
  <c r="N1825" i="24"/>
  <c r="M1825" i="24"/>
  <c r="L1825" i="24"/>
  <c r="I1825" i="24"/>
  <c r="F1825" i="24"/>
  <c r="U1824" i="24"/>
  <c r="O1824" i="24"/>
  <c r="N1824" i="24"/>
  <c r="M1824" i="24"/>
  <c r="L1824" i="24"/>
  <c r="I1824" i="24"/>
  <c r="F1824" i="24"/>
  <c r="U1823" i="24"/>
  <c r="O1823" i="24"/>
  <c r="N1823" i="24"/>
  <c r="M1823" i="24"/>
  <c r="L1823" i="24"/>
  <c r="I1823" i="24"/>
  <c r="F1823" i="24"/>
  <c r="U1822" i="24"/>
  <c r="O1822" i="24"/>
  <c r="N1822" i="24"/>
  <c r="M1822" i="24"/>
  <c r="L1822" i="24"/>
  <c r="I1822" i="24"/>
  <c r="F1822" i="24"/>
  <c r="U1821" i="24"/>
  <c r="O1821" i="24"/>
  <c r="N1821" i="24"/>
  <c r="M1821" i="24"/>
  <c r="L1821" i="24"/>
  <c r="I1821" i="24"/>
  <c r="F1821" i="24"/>
  <c r="U1820" i="24"/>
  <c r="O1820" i="24"/>
  <c r="N1820" i="24"/>
  <c r="M1820" i="24"/>
  <c r="L1820" i="24"/>
  <c r="I1820" i="24"/>
  <c r="F1820" i="24"/>
  <c r="U1819" i="24"/>
  <c r="O1819" i="24"/>
  <c r="N1819" i="24"/>
  <c r="M1819" i="24"/>
  <c r="L1819" i="24"/>
  <c r="I1819" i="24"/>
  <c r="F1819" i="24"/>
  <c r="U1818" i="24"/>
  <c r="O1818" i="24"/>
  <c r="N1818" i="24"/>
  <c r="M1818" i="24"/>
  <c r="L1818" i="24"/>
  <c r="I1818" i="24"/>
  <c r="F1818" i="24"/>
  <c r="U1817" i="24"/>
  <c r="O1817" i="24"/>
  <c r="N1817" i="24"/>
  <c r="M1817" i="24"/>
  <c r="L1817" i="24"/>
  <c r="I1817" i="24"/>
  <c r="F1817" i="24"/>
  <c r="U1816" i="24"/>
  <c r="O1816" i="24"/>
  <c r="N1816" i="24"/>
  <c r="M1816" i="24"/>
  <c r="L1816" i="24"/>
  <c r="I1816" i="24"/>
  <c r="F1816" i="24"/>
  <c r="U1815" i="24"/>
  <c r="O1815" i="24"/>
  <c r="N1815" i="24"/>
  <c r="M1815" i="24"/>
  <c r="L1815" i="24"/>
  <c r="I1815" i="24"/>
  <c r="F1815" i="24"/>
  <c r="U1814" i="24"/>
  <c r="O1814" i="24"/>
  <c r="N1814" i="24"/>
  <c r="M1814" i="24"/>
  <c r="L1814" i="24"/>
  <c r="I1814" i="24"/>
  <c r="F1814" i="24"/>
  <c r="U1813" i="24"/>
  <c r="O1813" i="24"/>
  <c r="N1813" i="24"/>
  <c r="M1813" i="24"/>
  <c r="L1813" i="24"/>
  <c r="I1813" i="24"/>
  <c r="F1813" i="24"/>
  <c r="U1812" i="24"/>
  <c r="O1812" i="24"/>
  <c r="N1812" i="24"/>
  <c r="M1812" i="24"/>
  <c r="L1812" i="24"/>
  <c r="I1812" i="24"/>
  <c r="F1812" i="24"/>
  <c r="U1811" i="24"/>
  <c r="O1811" i="24"/>
  <c r="N1811" i="24"/>
  <c r="M1811" i="24"/>
  <c r="L1811" i="24"/>
  <c r="I1811" i="24"/>
  <c r="F1811" i="24"/>
  <c r="U1810" i="24"/>
  <c r="O1810" i="24"/>
  <c r="N1810" i="24"/>
  <c r="M1810" i="24"/>
  <c r="L1810" i="24"/>
  <c r="I1810" i="24"/>
  <c r="F1810" i="24"/>
  <c r="U1809" i="24"/>
  <c r="O1809" i="24"/>
  <c r="N1809" i="24"/>
  <c r="M1809" i="24"/>
  <c r="L1809" i="24"/>
  <c r="I1809" i="24"/>
  <c r="F1809" i="24"/>
  <c r="U1808" i="24"/>
  <c r="O1808" i="24"/>
  <c r="N1808" i="24"/>
  <c r="M1808" i="24"/>
  <c r="L1808" i="24"/>
  <c r="I1808" i="24"/>
  <c r="F1808" i="24"/>
  <c r="U1807" i="24"/>
  <c r="O1807" i="24"/>
  <c r="N1807" i="24"/>
  <c r="M1807" i="24"/>
  <c r="L1807" i="24"/>
  <c r="I1807" i="24"/>
  <c r="F1807" i="24"/>
  <c r="U1806" i="24"/>
  <c r="O1806" i="24"/>
  <c r="N1806" i="24"/>
  <c r="M1806" i="24"/>
  <c r="L1806" i="24"/>
  <c r="I1806" i="24"/>
  <c r="F1806" i="24"/>
  <c r="U1805" i="24"/>
  <c r="O1805" i="24"/>
  <c r="N1805" i="24"/>
  <c r="M1805" i="24"/>
  <c r="L1805" i="24"/>
  <c r="I1805" i="24"/>
  <c r="F1805" i="24"/>
  <c r="U1804" i="24"/>
  <c r="O1804" i="24"/>
  <c r="N1804" i="24"/>
  <c r="M1804" i="24"/>
  <c r="L1804" i="24"/>
  <c r="I1804" i="24"/>
  <c r="F1804" i="24"/>
  <c r="U1803" i="24"/>
  <c r="O1803" i="24"/>
  <c r="N1803" i="24"/>
  <c r="M1803" i="24"/>
  <c r="L1803" i="24"/>
  <c r="I1803" i="24"/>
  <c r="F1803" i="24"/>
  <c r="U1802" i="24"/>
  <c r="O1802" i="24"/>
  <c r="N1802" i="24"/>
  <c r="M1802" i="24"/>
  <c r="L1802" i="24"/>
  <c r="I1802" i="24"/>
  <c r="F1802" i="24"/>
  <c r="U1801" i="24"/>
  <c r="O1801" i="24"/>
  <c r="N1801" i="24"/>
  <c r="M1801" i="24"/>
  <c r="L1801" i="24"/>
  <c r="I1801" i="24"/>
  <c r="F1801" i="24"/>
  <c r="U1800" i="24"/>
  <c r="O1800" i="24"/>
  <c r="N1800" i="24"/>
  <c r="M1800" i="24"/>
  <c r="L1800" i="24"/>
  <c r="I1800" i="24"/>
  <c r="F1800" i="24"/>
  <c r="U1799" i="24"/>
  <c r="O1799" i="24"/>
  <c r="N1799" i="24"/>
  <c r="M1799" i="24"/>
  <c r="L1799" i="24"/>
  <c r="I1799" i="24"/>
  <c r="F1799" i="24"/>
  <c r="U1798" i="24"/>
  <c r="O1798" i="24"/>
  <c r="N1798" i="24"/>
  <c r="M1798" i="24"/>
  <c r="L1798" i="24"/>
  <c r="I1798" i="24"/>
  <c r="F1798" i="24"/>
  <c r="U1797" i="24"/>
  <c r="O1797" i="24"/>
  <c r="N1797" i="24"/>
  <c r="M1797" i="24"/>
  <c r="L1797" i="24"/>
  <c r="I1797" i="24"/>
  <c r="F1797" i="24"/>
  <c r="U1796" i="24"/>
  <c r="O1796" i="24"/>
  <c r="N1796" i="24"/>
  <c r="M1796" i="24"/>
  <c r="L1796" i="24"/>
  <c r="I1796" i="24"/>
  <c r="F1796" i="24"/>
  <c r="U1795" i="24"/>
  <c r="O1795" i="24"/>
  <c r="N1795" i="24"/>
  <c r="M1795" i="24"/>
  <c r="L1795" i="24"/>
  <c r="I1795" i="24"/>
  <c r="F1795" i="24"/>
  <c r="U1794" i="24"/>
  <c r="O1794" i="24"/>
  <c r="N1794" i="24"/>
  <c r="M1794" i="24"/>
  <c r="L1794" i="24"/>
  <c r="I1794" i="24"/>
  <c r="F1794" i="24"/>
  <c r="U1793" i="24"/>
  <c r="O1793" i="24"/>
  <c r="N1793" i="24"/>
  <c r="M1793" i="24"/>
  <c r="L1793" i="24"/>
  <c r="I1793" i="24"/>
  <c r="F1793" i="24"/>
  <c r="U1792" i="24"/>
  <c r="O1792" i="24"/>
  <c r="N1792" i="24"/>
  <c r="M1792" i="24"/>
  <c r="L1792" i="24"/>
  <c r="I1792" i="24"/>
  <c r="F1792" i="24"/>
  <c r="U1791" i="24"/>
  <c r="O1791" i="24"/>
  <c r="N1791" i="24"/>
  <c r="M1791" i="24"/>
  <c r="L1791" i="24"/>
  <c r="I1791" i="24"/>
  <c r="F1791" i="24"/>
  <c r="U1790" i="24"/>
  <c r="O1790" i="24"/>
  <c r="N1790" i="24"/>
  <c r="M1790" i="24"/>
  <c r="L1790" i="24"/>
  <c r="I1790" i="24"/>
  <c r="F1790" i="24"/>
  <c r="U1789" i="24"/>
  <c r="O1789" i="24"/>
  <c r="N1789" i="24"/>
  <c r="M1789" i="24"/>
  <c r="L1789" i="24"/>
  <c r="I1789" i="24"/>
  <c r="F1789" i="24"/>
  <c r="U1788" i="24"/>
  <c r="O1788" i="24"/>
  <c r="N1788" i="24"/>
  <c r="M1788" i="24"/>
  <c r="L1788" i="24"/>
  <c r="I1788" i="24"/>
  <c r="F1788" i="24"/>
  <c r="U1787" i="24"/>
  <c r="O1787" i="24"/>
  <c r="N1787" i="24"/>
  <c r="M1787" i="24"/>
  <c r="L1787" i="24"/>
  <c r="I1787" i="24"/>
  <c r="F1787" i="24"/>
  <c r="U1786" i="24"/>
  <c r="O1786" i="24"/>
  <c r="N1786" i="24"/>
  <c r="M1786" i="24"/>
  <c r="L1786" i="24"/>
  <c r="I1786" i="24"/>
  <c r="F1786" i="24"/>
  <c r="U1785" i="24"/>
  <c r="O1785" i="24"/>
  <c r="N1785" i="24"/>
  <c r="M1785" i="24"/>
  <c r="L1785" i="24"/>
  <c r="I1785" i="24"/>
  <c r="F1785" i="24"/>
  <c r="U1784" i="24"/>
  <c r="O1784" i="24"/>
  <c r="N1784" i="24"/>
  <c r="M1784" i="24"/>
  <c r="L1784" i="24"/>
  <c r="I1784" i="24"/>
  <c r="F1784" i="24"/>
  <c r="U1783" i="24"/>
  <c r="O1783" i="24"/>
  <c r="N1783" i="24"/>
  <c r="M1783" i="24"/>
  <c r="L1783" i="24"/>
  <c r="I1783" i="24"/>
  <c r="F1783" i="24"/>
  <c r="U1782" i="24"/>
  <c r="O1782" i="24"/>
  <c r="N1782" i="24"/>
  <c r="M1782" i="24"/>
  <c r="L1782" i="24"/>
  <c r="I1782" i="24"/>
  <c r="F1782" i="24"/>
  <c r="U1781" i="24"/>
  <c r="O1781" i="24"/>
  <c r="N1781" i="24"/>
  <c r="M1781" i="24"/>
  <c r="L1781" i="24"/>
  <c r="I1781" i="24"/>
  <c r="F1781" i="24"/>
  <c r="U1780" i="24"/>
  <c r="O1780" i="24"/>
  <c r="N1780" i="24"/>
  <c r="M1780" i="24"/>
  <c r="L1780" i="24"/>
  <c r="I1780" i="24"/>
  <c r="F1780" i="24"/>
  <c r="U1779" i="24"/>
  <c r="O1779" i="24"/>
  <c r="N1779" i="24"/>
  <c r="M1779" i="24"/>
  <c r="L1779" i="24"/>
  <c r="I1779" i="24"/>
  <c r="F1779" i="24"/>
  <c r="U1778" i="24"/>
  <c r="O1778" i="24"/>
  <c r="N1778" i="24"/>
  <c r="M1778" i="24"/>
  <c r="L1778" i="24"/>
  <c r="I1778" i="24"/>
  <c r="F1778" i="24"/>
  <c r="U1777" i="24"/>
  <c r="O1777" i="24"/>
  <c r="N1777" i="24"/>
  <c r="M1777" i="24"/>
  <c r="L1777" i="24"/>
  <c r="I1777" i="24"/>
  <c r="F1777" i="24"/>
  <c r="U1776" i="24"/>
  <c r="O1776" i="24"/>
  <c r="N1776" i="24"/>
  <c r="M1776" i="24"/>
  <c r="L1776" i="24"/>
  <c r="I1776" i="24"/>
  <c r="F1776" i="24"/>
  <c r="U1775" i="24"/>
  <c r="O1775" i="24"/>
  <c r="N1775" i="24"/>
  <c r="M1775" i="24"/>
  <c r="L1775" i="24"/>
  <c r="I1775" i="24"/>
  <c r="F1775" i="24"/>
  <c r="U1774" i="24"/>
  <c r="O1774" i="24"/>
  <c r="N1774" i="24"/>
  <c r="M1774" i="24"/>
  <c r="L1774" i="24"/>
  <c r="I1774" i="24"/>
  <c r="F1774" i="24"/>
  <c r="U1773" i="24"/>
  <c r="O1773" i="24"/>
  <c r="N1773" i="24"/>
  <c r="M1773" i="24"/>
  <c r="L1773" i="24"/>
  <c r="I1773" i="24"/>
  <c r="F1773" i="24"/>
  <c r="U1772" i="24"/>
  <c r="O1772" i="24"/>
  <c r="N1772" i="24"/>
  <c r="M1772" i="24"/>
  <c r="L1772" i="24"/>
  <c r="I1772" i="24"/>
  <c r="F1772" i="24"/>
  <c r="U1771" i="24"/>
  <c r="O1771" i="24"/>
  <c r="N1771" i="24"/>
  <c r="M1771" i="24"/>
  <c r="L1771" i="24"/>
  <c r="I1771" i="24"/>
  <c r="F1771" i="24"/>
  <c r="U1770" i="24"/>
  <c r="O1770" i="24"/>
  <c r="N1770" i="24"/>
  <c r="M1770" i="24"/>
  <c r="L1770" i="24"/>
  <c r="I1770" i="24"/>
  <c r="F1770" i="24"/>
  <c r="U1769" i="24"/>
  <c r="O1769" i="24"/>
  <c r="N1769" i="24"/>
  <c r="M1769" i="24"/>
  <c r="L1769" i="24"/>
  <c r="I1769" i="24"/>
  <c r="F1769" i="24"/>
  <c r="U1768" i="24"/>
  <c r="O1768" i="24"/>
  <c r="N1768" i="24"/>
  <c r="M1768" i="24"/>
  <c r="L1768" i="24"/>
  <c r="I1768" i="24"/>
  <c r="F1768" i="24"/>
  <c r="U1767" i="24"/>
  <c r="O1767" i="24"/>
  <c r="N1767" i="24"/>
  <c r="M1767" i="24"/>
  <c r="L1767" i="24"/>
  <c r="I1767" i="24"/>
  <c r="F1767" i="24"/>
  <c r="U1766" i="24"/>
  <c r="O1766" i="24"/>
  <c r="N1766" i="24"/>
  <c r="M1766" i="24"/>
  <c r="L1766" i="24"/>
  <c r="I1766" i="24"/>
  <c r="F1766" i="24"/>
  <c r="U1765" i="24"/>
  <c r="O1765" i="24"/>
  <c r="N1765" i="24"/>
  <c r="M1765" i="24"/>
  <c r="L1765" i="24"/>
  <c r="I1765" i="24"/>
  <c r="F1765" i="24"/>
  <c r="U1764" i="24"/>
  <c r="O1764" i="24"/>
  <c r="N1764" i="24"/>
  <c r="M1764" i="24"/>
  <c r="L1764" i="24"/>
  <c r="I1764" i="24"/>
  <c r="F1764" i="24"/>
  <c r="U1763" i="24"/>
  <c r="O1763" i="24"/>
  <c r="N1763" i="24"/>
  <c r="M1763" i="24"/>
  <c r="L1763" i="24"/>
  <c r="I1763" i="24"/>
  <c r="F1763" i="24"/>
  <c r="U1762" i="24"/>
  <c r="O1762" i="24"/>
  <c r="N1762" i="24"/>
  <c r="M1762" i="24"/>
  <c r="L1762" i="24"/>
  <c r="I1762" i="24"/>
  <c r="F1762" i="24"/>
  <c r="U1761" i="24"/>
  <c r="O1761" i="24"/>
  <c r="N1761" i="24"/>
  <c r="M1761" i="24"/>
  <c r="L1761" i="24"/>
  <c r="I1761" i="24"/>
  <c r="F1761" i="24"/>
  <c r="U1760" i="24"/>
  <c r="O1760" i="24"/>
  <c r="N1760" i="24"/>
  <c r="M1760" i="24"/>
  <c r="L1760" i="24"/>
  <c r="I1760" i="24"/>
  <c r="F1760" i="24"/>
  <c r="U1759" i="24"/>
  <c r="O1759" i="24"/>
  <c r="N1759" i="24"/>
  <c r="M1759" i="24"/>
  <c r="L1759" i="24"/>
  <c r="I1759" i="24"/>
  <c r="F1759" i="24"/>
  <c r="U1758" i="24"/>
  <c r="O1758" i="24"/>
  <c r="N1758" i="24"/>
  <c r="M1758" i="24"/>
  <c r="L1758" i="24"/>
  <c r="I1758" i="24"/>
  <c r="F1758" i="24"/>
  <c r="U1757" i="24"/>
  <c r="O1757" i="24"/>
  <c r="N1757" i="24"/>
  <c r="M1757" i="24"/>
  <c r="L1757" i="24"/>
  <c r="I1757" i="24"/>
  <c r="F1757" i="24"/>
  <c r="U1756" i="24"/>
  <c r="O1756" i="24"/>
  <c r="N1756" i="24"/>
  <c r="M1756" i="24"/>
  <c r="L1756" i="24"/>
  <c r="I1756" i="24"/>
  <c r="F1756" i="24"/>
  <c r="U1755" i="24"/>
  <c r="O1755" i="24"/>
  <c r="N1755" i="24"/>
  <c r="M1755" i="24"/>
  <c r="L1755" i="24"/>
  <c r="I1755" i="24"/>
  <c r="F1755" i="24"/>
  <c r="U1754" i="24"/>
  <c r="O1754" i="24"/>
  <c r="N1754" i="24"/>
  <c r="M1754" i="24"/>
  <c r="L1754" i="24"/>
  <c r="I1754" i="24"/>
  <c r="F1754" i="24"/>
  <c r="U1753" i="24"/>
  <c r="O1753" i="24"/>
  <c r="N1753" i="24"/>
  <c r="M1753" i="24"/>
  <c r="L1753" i="24"/>
  <c r="I1753" i="24"/>
  <c r="F1753" i="24"/>
  <c r="U1752" i="24"/>
  <c r="O1752" i="24"/>
  <c r="N1752" i="24"/>
  <c r="M1752" i="24"/>
  <c r="L1752" i="24"/>
  <c r="I1752" i="24"/>
  <c r="F1752" i="24"/>
  <c r="U1751" i="24"/>
  <c r="O1751" i="24"/>
  <c r="N1751" i="24"/>
  <c r="M1751" i="24"/>
  <c r="L1751" i="24"/>
  <c r="I1751" i="24"/>
  <c r="F1751" i="24"/>
  <c r="U1750" i="24"/>
  <c r="O1750" i="24"/>
  <c r="N1750" i="24"/>
  <c r="M1750" i="24"/>
  <c r="L1750" i="24"/>
  <c r="I1750" i="24"/>
  <c r="F1750" i="24"/>
  <c r="U1749" i="24"/>
  <c r="O1749" i="24"/>
  <c r="N1749" i="24"/>
  <c r="M1749" i="24"/>
  <c r="L1749" i="24"/>
  <c r="I1749" i="24"/>
  <c r="F1749" i="24"/>
  <c r="U1748" i="24"/>
  <c r="O1748" i="24"/>
  <c r="N1748" i="24"/>
  <c r="M1748" i="24"/>
  <c r="L1748" i="24"/>
  <c r="I1748" i="24"/>
  <c r="F1748" i="24"/>
  <c r="U1747" i="24"/>
  <c r="O1747" i="24"/>
  <c r="N1747" i="24"/>
  <c r="M1747" i="24"/>
  <c r="L1747" i="24"/>
  <c r="I1747" i="24"/>
  <c r="F1747" i="24"/>
  <c r="U1746" i="24"/>
  <c r="O1746" i="24"/>
  <c r="N1746" i="24"/>
  <c r="M1746" i="24"/>
  <c r="L1746" i="24"/>
  <c r="I1746" i="24"/>
  <c r="F1746" i="24"/>
  <c r="U1745" i="24"/>
  <c r="O1745" i="24"/>
  <c r="N1745" i="24"/>
  <c r="M1745" i="24"/>
  <c r="L1745" i="24"/>
  <c r="I1745" i="24"/>
  <c r="F1745" i="24"/>
  <c r="U1744" i="24"/>
  <c r="O1744" i="24"/>
  <c r="N1744" i="24"/>
  <c r="M1744" i="24"/>
  <c r="L1744" i="24"/>
  <c r="I1744" i="24"/>
  <c r="F1744" i="24"/>
  <c r="U1743" i="24"/>
  <c r="O1743" i="24"/>
  <c r="N1743" i="24"/>
  <c r="M1743" i="24"/>
  <c r="L1743" i="24"/>
  <c r="I1743" i="24"/>
  <c r="F1743" i="24"/>
  <c r="U1742" i="24"/>
  <c r="O1742" i="24"/>
  <c r="N1742" i="24"/>
  <c r="M1742" i="24"/>
  <c r="L1742" i="24"/>
  <c r="I1742" i="24"/>
  <c r="F1742" i="24"/>
  <c r="U1741" i="24"/>
  <c r="O1741" i="24"/>
  <c r="N1741" i="24"/>
  <c r="M1741" i="24"/>
  <c r="L1741" i="24"/>
  <c r="I1741" i="24"/>
  <c r="F1741" i="24"/>
  <c r="U1740" i="24"/>
  <c r="O1740" i="24"/>
  <c r="N1740" i="24"/>
  <c r="M1740" i="24"/>
  <c r="L1740" i="24"/>
  <c r="I1740" i="24"/>
  <c r="F1740" i="24"/>
  <c r="U1739" i="24"/>
  <c r="O1739" i="24"/>
  <c r="N1739" i="24"/>
  <c r="M1739" i="24"/>
  <c r="L1739" i="24"/>
  <c r="I1739" i="24"/>
  <c r="F1739" i="24"/>
  <c r="U1738" i="24"/>
  <c r="O1738" i="24"/>
  <c r="N1738" i="24"/>
  <c r="M1738" i="24"/>
  <c r="L1738" i="24"/>
  <c r="I1738" i="24"/>
  <c r="F1738" i="24"/>
  <c r="U1737" i="24"/>
  <c r="O1737" i="24"/>
  <c r="N1737" i="24"/>
  <c r="M1737" i="24"/>
  <c r="L1737" i="24"/>
  <c r="I1737" i="24"/>
  <c r="F1737" i="24"/>
  <c r="U1736" i="24"/>
  <c r="O1736" i="24"/>
  <c r="N1736" i="24"/>
  <c r="M1736" i="24"/>
  <c r="L1736" i="24"/>
  <c r="I1736" i="24"/>
  <c r="F1736" i="24"/>
  <c r="U1735" i="24"/>
  <c r="O1735" i="24"/>
  <c r="N1735" i="24"/>
  <c r="M1735" i="24"/>
  <c r="L1735" i="24"/>
  <c r="I1735" i="24"/>
  <c r="F1735" i="24"/>
  <c r="U1734" i="24"/>
  <c r="O1734" i="24"/>
  <c r="N1734" i="24"/>
  <c r="M1734" i="24"/>
  <c r="L1734" i="24"/>
  <c r="I1734" i="24"/>
  <c r="F1734" i="24"/>
  <c r="U1733" i="24"/>
  <c r="O1733" i="24"/>
  <c r="N1733" i="24"/>
  <c r="M1733" i="24"/>
  <c r="L1733" i="24"/>
  <c r="I1733" i="24"/>
  <c r="F1733" i="24"/>
  <c r="U1732" i="24"/>
  <c r="O1732" i="24"/>
  <c r="N1732" i="24"/>
  <c r="M1732" i="24"/>
  <c r="L1732" i="24"/>
  <c r="I1732" i="24"/>
  <c r="F1732" i="24"/>
  <c r="U1731" i="24"/>
  <c r="O1731" i="24"/>
  <c r="N1731" i="24"/>
  <c r="M1731" i="24"/>
  <c r="L1731" i="24"/>
  <c r="I1731" i="24"/>
  <c r="F1731" i="24"/>
  <c r="U1730" i="24"/>
  <c r="O1730" i="24"/>
  <c r="N1730" i="24"/>
  <c r="M1730" i="24"/>
  <c r="L1730" i="24"/>
  <c r="I1730" i="24"/>
  <c r="F1730" i="24"/>
  <c r="U1729" i="24"/>
  <c r="O1729" i="24"/>
  <c r="N1729" i="24"/>
  <c r="M1729" i="24"/>
  <c r="L1729" i="24"/>
  <c r="I1729" i="24"/>
  <c r="F1729" i="24"/>
  <c r="U1728" i="24"/>
  <c r="O1728" i="24"/>
  <c r="N1728" i="24"/>
  <c r="M1728" i="24"/>
  <c r="L1728" i="24"/>
  <c r="I1728" i="24"/>
  <c r="F1728" i="24"/>
  <c r="U1727" i="24"/>
  <c r="O1727" i="24"/>
  <c r="N1727" i="24"/>
  <c r="M1727" i="24"/>
  <c r="L1727" i="24"/>
  <c r="I1727" i="24"/>
  <c r="F1727" i="24"/>
  <c r="U1726" i="24"/>
  <c r="O1726" i="24"/>
  <c r="N1726" i="24"/>
  <c r="M1726" i="24"/>
  <c r="L1726" i="24"/>
  <c r="I1726" i="24"/>
  <c r="F1726" i="24"/>
  <c r="U1725" i="24"/>
  <c r="O1725" i="24"/>
  <c r="N1725" i="24"/>
  <c r="M1725" i="24"/>
  <c r="L1725" i="24"/>
  <c r="I1725" i="24"/>
  <c r="F1725" i="24"/>
  <c r="U1724" i="24"/>
  <c r="O1724" i="24"/>
  <c r="N1724" i="24"/>
  <c r="M1724" i="24"/>
  <c r="L1724" i="24"/>
  <c r="I1724" i="24"/>
  <c r="F1724" i="24"/>
  <c r="U1723" i="24"/>
  <c r="O1723" i="24"/>
  <c r="N1723" i="24"/>
  <c r="M1723" i="24"/>
  <c r="L1723" i="24"/>
  <c r="I1723" i="24"/>
  <c r="F1723" i="24"/>
  <c r="U1722" i="24"/>
  <c r="O1722" i="24"/>
  <c r="N1722" i="24"/>
  <c r="M1722" i="24"/>
  <c r="L1722" i="24"/>
  <c r="I1722" i="24"/>
  <c r="F1722" i="24"/>
  <c r="U1721" i="24"/>
  <c r="O1721" i="24"/>
  <c r="N1721" i="24"/>
  <c r="M1721" i="24"/>
  <c r="L1721" i="24"/>
  <c r="I1721" i="24"/>
  <c r="F1721" i="24"/>
  <c r="U1720" i="24"/>
  <c r="O1720" i="24"/>
  <c r="N1720" i="24"/>
  <c r="M1720" i="24"/>
  <c r="L1720" i="24"/>
  <c r="I1720" i="24"/>
  <c r="F1720" i="24"/>
  <c r="U1719" i="24"/>
  <c r="O1719" i="24"/>
  <c r="N1719" i="24"/>
  <c r="M1719" i="24"/>
  <c r="L1719" i="24"/>
  <c r="I1719" i="24"/>
  <c r="F1719" i="24"/>
  <c r="U1718" i="24"/>
  <c r="O1718" i="24"/>
  <c r="N1718" i="24"/>
  <c r="M1718" i="24"/>
  <c r="L1718" i="24"/>
  <c r="I1718" i="24"/>
  <c r="F1718" i="24"/>
  <c r="U1717" i="24"/>
  <c r="O1717" i="24"/>
  <c r="N1717" i="24"/>
  <c r="M1717" i="24"/>
  <c r="L1717" i="24"/>
  <c r="I1717" i="24"/>
  <c r="F1717" i="24"/>
  <c r="U1716" i="24"/>
  <c r="O1716" i="24"/>
  <c r="N1716" i="24"/>
  <c r="M1716" i="24"/>
  <c r="L1716" i="24"/>
  <c r="I1716" i="24"/>
  <c r="F1716" i="24"/>
  <c r="U1715" i="24"/>
  <c r="O1715" i="24"/>
  <c r="N1715" i="24"/>
  <c r="M1715" i="24"/>
  <c r="L1715" i="24"/>
  <c r="I1715" i="24"/>
  <c r="F1715" i="24"/>
  <c r="U1714" i="24"/>
  <c r="O1714" i="24"/>
  <c r="N1714" i="24"/>
  <c r="M1714" i="24"/>
  <c r="L1714" i="24"/>
  <c r="I1714" i="24"/>
  <c r="F1714" i="24"/>
  <c r="U1713" i="24"/>
  <c r="O1713" i="24"/>
  <c r="N1713" i="24"/>
  <c r="M1713" i="24"/>
  <c r="L1713" i="24"/>
  <c r="I1713" i="24"/>
  <c r="F1713" i="24"/>
  <c r="U1712" i="24"/>
  <c r="O1712" i="24"/>
  <c r="N1712" i="24"/>
  <c r="M1712" i="24"/>
  <c r="L1712" i="24"/>
  <c r="I1712" i="24"/>
  <c r="F1712" i="24"/>
  <c r="U1711" i="24"/>
  <c r="O1711" i="24"/>
  <c r="N1711" i="24"/>
  <c r="M1711" i="24"/>
  <c r="L1711" i="24"/>
  <c r="I1711" i="24"/>
  <c r="F1711" i="24"/>
  <c r="U1710" i="24"/>
  <c r="O1710" i="24"/>
  <c r="N1710" i="24"/>
  <c r="M1710" i="24"/>
  <c r="L1710" i="24"/>
  <c r="I1710" i="24"/>
  <c r="F1710" i="24"/>
  <c r="U1709" i="24"/>
  <c r="O1709" i="24"/>
  <c r="N1709" i="24"/>
  <c r="M1709" i="24"/>
  <c r="L1709" i="24"/>
  <c r="I1709" i="24"/>
  <c r="F1709" i="24"/>
  <c r="U1708" i="24"/>
  <c r="O1708" i="24"/>
  <c r="N1708" i="24"/>
  <c r="M1708" i="24"/>
  <c r="L1708" i="24"/>
  <c r="I1708" i="24"/>
  <c r="F1708" i="24"/>
  <c r="U1707" i="24"/>
  <c r="O1707" i="24"/>
  <c r="N1707" i="24"/>
  <c r="M1707" i="24"/>
  <c r="L1707" i="24"/>
  <c r="I1707" i="24"/>
  <c r="F1707" i="24"/>
  <c r="U1706" i="24"/>
  <c r="O1706" i="24"/>
  <c r="N1706" i="24"/>
  <c r="M1706" i="24"/>
  <c r="L1706" i="24"/>
  <c r="I1706" i="24"/>
  <c r="F1706" i="24"/>
  <c r="U1705" i="24"/>
  <c r="O1705" i="24"/>
  <c r="N1705" i="24"/>
  <c r="M1705" i="24"/>
  <c r="L1705" i="24"/>
  <c r="I1705" i="24"/>
  <c r="F1705" i="24"/>
  <c r="U1704" i="24"/>
  <c r="O1704" i="24"/>
  <c r="N1704" i="24"/>
  <c r="M1704" i="24"/>
  <c r="L1704" i="24"/>
  <c r="I1704" i="24"/>
  <c r="F1704" i="24"/>
  <c r="U1703" i="24"/>
  <c r="O1703" i="24"/>
  <c r="N1703" i="24"/>
  <c r="M1703" i="24"/>
  <c r="L1703" i="24"/>
  <c r="I1703" i="24"/>
  <c r="F1703" i="24"/>
  <c r="U1702" i="24"/>
  <c r="O1702" i="24"/>
  <c r="N1702" i="24"/>
  <c r="M1702" i="24"/>
  <c r="L1702" i="24"/>
  <c r="I1702" i="24"/>
  <c r="F1702" i="24"/>
  <c r="U1701" i="24"/>
  <c r="O1701" i="24"/>
  <c r="N1701" i="24"/>
  <c r="M1701" i="24"/>
  <c r="L1701" i="24"/>
  <c r="I1701" i="24"/>
  <c r="F1701" i="24"/>
  <c r="U1700" i="24"/>
  <c r="O1700" i="24"/>
  <c r="N1700" i="24"/>
  <c r="M1700" i="24"/>
  <c r="L1700" i="24"/>
  <c r="I1700" i="24"/>
  <c r="F1700" i="24"/>
  <c r="U1699" i="24"/>
  <c r="O1699" i="24"/>
  <c r="N1699" i="24"/>
  <c r="M1699" i="24"/>
  <c r="L1699" i="24"/>
  <c r="I1699" i="24"/>
  <c r="F1699" i="24"/>
  <c r="U1698" i="24"/>
  <c r="O1698" i="24"/>
  <c r="N1698" i="24"/>
  <c r="M1698" i="24"/>
  <c r="L1698" i="24"/>
  <c r="I1698" i="24"/>
  <c r="F1698" i="24"/>
  <c r="U1697" i="24"/>
  <c r="O1697" i="24"/>
  <c r="N1697" i="24"/>
  <c r="M1697" i="24"/>
  <c r="L1697" i="24"/>
  <c r="I1697" i="24"/>
  <c r="F1697" i="24"/>
  <c r="U1696" i="24"/>
  <c r="O1696" i="24"/>
  <c r="N1696" i="24"/>
  <c r="M1696" i="24"/>
  <c r="L1696" i="24"/>
  <c r="I1696" i="24"/>
  <c r="F1696" i="24"/>
  <c r="U1695" i="24"/>
  <c r="O1695" i="24"/>
  <c r="N1695" i="24"/>
  <c r="M1695" i="24"/>
  <c r="L1695" i="24"/>
  <c r="I1695" i="24"/>
  <c r="F1695" i="24"/>
  <c r="U1694" i="24"/>
  <c r="O1694" i="24"/>
  <c r="N1694" i="24"/>
  <c r="M1694" i="24"/>
  <c r="L1694" i="24"/>
  <c r="I1694" i="24"/>
  <c r="F1694" i="24"/>
  <c r="U1693" i="24"/>
  <c r="O1693" i="24"/>
  <c r="N1693" i="24"/>
  <c r="M1693" i="24"/>
  <c r="L1693" i="24"/>
  <c r="I1693" i="24"/>
  <c r="F1693" i="24"/>
  <c r="U1692" i="24"/>
  <c r="O1692" i="24"/>
  <c r="N1692" i="24"/>
  <c r="M1692" i="24"/>
  <c r="L1692" i="24"/>
  <c r="I1692" i="24"/>
  <c r="F1692" i="24"/>
  <c r="U1691" i="24"/>
  <c r="O1691" i="24"/>
  <c r="N1691" i="24"/>
  <c r="M1691" i="24"/>
  <c r="L1691" i="24"/>
  <c r="I1691" i="24"/>
  <c r="F1691" i="24"/>
  <c r="U1690" i="24"/>
  <c r="O1690" i="24"/>
  <c r="N1690" i="24"/>
  <c r="M1690" i="24"/>
  <c r="L1690" i="24"/>
  <c r="I1690" i="24"/>
  <c r="F1690" i="24"/>
  <c r="U1689" i="24"/>
  <c r="O1689" i="24"/>
  <c r="N1689" i="24"/>
  <c r="M1689" i="24"/>
  <c r="L1689" i="24"/>
  <c r="I1689" i="24"/>
  <c r="F1689" i="24"/>
  <c r="U1688" i="24"/>
  <c r="O1688" i="24"/>
  <c r="N1688" i="24"/>
  <c r="M1688" i="24"/>
  <c r="L1688" i="24"/>
  <c r="I1688" i="24"/>
  <c r="F1688" i="24"/>
  <c r="U1687" i="24"/>
  <c r="O1687" i="24"/>
  <c r="N1687" i="24"/>
  <c r="M1687" i="24"/>
  <c r="L1687" i="24"/>
  <c r="I1687" i="24"/>
  <c r="F1687" i="24"/>
  <c r="U1686" i="24"/>
  <c r="O1686" i="24"/>
  <c r="N1686" i="24"/>
  <c r="M1686" i="24"/>
  <c r="L1686" i="24"/>
  <c r="I1686" i="24"/>
  <c r="F1686" i="24"/>
  <c r="U1685" i="24"/>
  <c r="O1685" i="24"/>
  <c r="N1685" i="24"/>
  <c r="M1685" i="24"/>
  <c r="L1685" i="24"/>
  <c r="I1685" i="24"/>
  <c r="F1685" i="24"/>
  <c r="U1684" i="24"/>
  <c r="O1684" i="24"/>
  <c r="N1684" i="24"/>
  <c r="M1684" i="24"/>
  <c r="L1684" i="24"/>
  <c r="I1684" i="24"/>
  <c r="F1684" i="24"/>
  <c r="U1683" i="24"/>
  <c r="O1683" i="24"/>
  <c r="N1683" i="24"/>
  <c r="M1683" i="24"/>
  <c r="L1683" i="24"/>
  <c r="I1683" i="24"/>
  <c r="F1683" i="24"/>
  <c r="U1682" i="24"/>
  <c r="O1682" i="24"/>
  <c r="N1682" i="24"/>
  <c r="M1682" i="24"/>
  <c r="L1682" i="24"/>
  <c r="I1682" i="24"/>
  <c r="F1682" i="24"/>
  <c r="U1681" i="24"/>
  <c r="O1681" i="24"/>
  <c r="N1681" i="24"/>
  <c r="M1681" i="24"/>
  <c r="L1681" i="24"/>
  <c r="I1681" i="24"/>
  <c r="F1681" i="24"/>
  <c r="U1680" i="24"/>
  <c r="O1680" i="24"/>
  <c r="N1680" i="24"/>
  <c r="M1680" i="24"/>
  <c r="L1680" i="24"/>
  <c r="I1680" i="24"/>
  <c r="F1680" i="24"/>
  <c r="U1679" i="24"/>
  <c r="O1679" i="24"/>
  <c r="N1679" i="24"/>
  <c r="M1679" i="24"/>
  <c r="L1679" i="24"/>
  <c r="I1679" i="24"/>
  <c r="F1679" i="24"/>
  <c r="U1678" i="24"/>
  <c r="O1678" i="24"/>
  <c r="N1678" i="24"/>
  <c r="M1678" i="24"/>
  <c r="L1678" i="24"/>
  <c r="I1678" i="24"/>
  <c r="F1678" i="24"/>
  <c r="U1677" i="24"/>
  <c r="O1677" i="24"/>
  <c r="N1677" i="24"/>
  <c r="M1677" i="24"/>
  <c r="L1677" i="24"/>
  <c r="I1677" i="24"/>
  <c r="F1677" i="24"/>
  <c r="U1676" i="24"/>
  <c r="O1676" i="24"/>
  <c r="N1676" i="24"/>
  <c r="M1676" i="24"/>
  <c r="L1676" i="24"/>
  <c r="I1676" i="24"/>
  <c r="F1676" i="24"/>
  <c r="U1675" i="24"/>
  <c r="O1675" i="24"/>
  <c r="N1675" i="24"/>
  <c r="M1675" i="24"/>
  <c r="L1675" i="24"/>
  <c r="I1675" i="24"/>
  <c r="F1675" i="24"/>
  <c r="U1674" i="24"/>
  <c r="O1674" i="24"/>
  <c r="N1674" i="24"/>
  <c r="M1674" i="24"/>
  <c r="L1674" i="24"/>
  <c r="I1674" i="24"/>
  <c r="F1674" i="24"/>
  <c r="U1673" i="24"/>
  <c r="O1673" i="24"/>
  <c r="N1673" i="24"/>
  <c r="M1673" i="24"/>
  <c r="L1673" i="24"/>
  <c r="I1673" i="24"/>
  <c r="F1673" i="24"/>
  <c r="U1672" i="24"/>
  <c r="O1672" i="24"/>
  <c r="N1672" i="24"/>
  <c r="M1672" i="24"/>
  <c r="L1672" i="24"/>
  <c r="I1672" i="24"/>
  <c r="F1672" i="24"/>
  <c r="U1671" i="24"/>
  <c r="O1671" i="24"/>
  <c r="N1671" i="24"/>
  <c r="M1671" i="24"/>
  <c r="L1671" i="24"/>
  <c r="I1671" i="24"/>
  <c r="F1671" i="24"/>
  <c r="U1670" i="24"/>
  <c r="O1670" i="24"/>
  <c r="N1670" i="24"/>
  <c r="M1670" i="24"/>
  <c r="L1670" i="24"/>
  <c r="I1670" i="24"/>
  <c r="F1670" i="24"/>
  <c r="U1669" i="24"/>
  <c r="O1669" i="24"/>
  <c r="N1669" i="24"/>
  <c r="M1669" i="24"/>
  <c r="L1669" i="24"/>
  <c r="I1669" i="24"/>
  <c r="F1669" i="24"/>
  <c r="U1668" i="24"/>
  <c r="O1668" i="24"/>
  <c r="N1668" i="24"/>
  <c r="M1668" i="24"/>
  <c r="L1668" i="24"/>
  <c r="I1668" i="24"/>
  <c r="F1668" i="24"/>
  <c r="U1667" i="24"/>
  <c r="O1667" i="24"/>
  <c r="N1667" i="24"/>
  <c r="M1667" i="24"/>
  <c r="L1667" i="24"/>
  <c r="I1667" i="24"/>
  <c r="F1667" i="24"/>
  <c r="U1666" i="24"/>
  <c r="O1666" i="24"/>
  <c r="N1666" i="24"/>
  <c r="M1666" i="24"/>
  <c r="L1666" i="24"/>
  <c r="I1666" i="24"/>
  <c r="F1666" i="24"/>
  <c r="U1665" i="24"/>
  <c r="O1665" i="24"/>
  <c r="N1665" i="24"/>
  <c r="M1665" i="24"/>
  <c r="L1665" i="24"/>
  <c r="I1665" i="24"/>
  <c r="F1665" i="24"/>
  <c r="U1664" i="24"/>
  <c r="O1664" i="24"/>
  <c r="N1664" i="24"/>
  <c r="M1664" i="24"/>
  <c r="L1664" i="24"/>
  <c r="I1664" i="24"/>
  <c r="F1664" i="24"/>
  <c r="U1663" i="24"/>
  <c r="O1663" i="24"/>
  <c r="N1663" i="24"/>
  <c r="M1663" i="24"/>
  <c r="L1663" i="24"/>
  <c r="I1663" i="24"/>
  <c r="F1663" i="24"/>
  <c r="U1662" i="24"/>
  <c r="O1662" i="24"/>
  <c r="N1662" i="24"/>
  <c r="M1662" i="24"/>
  <c r="L1662" i="24"/>
  <c r="I1662" i="24"/>
  <c r="F1662" i="24"/>
  <c r="U1661" i="24"/>
  <c r="O1661" i="24"/>
  <c r="N1661" i="24"/>
  <c r="M1661" i="24"/>
  <c r="L1661" i="24"/>
  <c r="I1661" i="24"/>
  <c r="F1661" i="24"/>
  <c r="U1660" i="24"/>
  <c r="O1660" i="24"/>
  <c r="N1660" i="24"/>
  <c r="M1660" i="24"/>
  <c r="L1660" i="24"/>
  <c r="I1660" i="24"/>
  <c r="F1660" i="24"/>
  <c r="U1659" i="24"/>
  <c r="O1659" i="24"/>
  <c r="N1659" i="24"/>
  <c r="M1659" i="24"/>
  <c r="L1659" i="24"/>
  <c r="I1659" i="24"/>
  <c r="F1659" i="24"/>
  <c r="U1658" i="24"/>
  <c r="O1658" i="24"/>
  <c r="N1658" i="24"/>
  <c r="M1658" i="24"/>
  <c r="L1658" i="24"/>
  <c r="I1658" i="24"/>
  <c r="F1658" i="24"/>
  <c r="U1657" i="24"/>
  <c r="O1657" i="24"/>
  <c r="N1657" i="24"/>
  <c r="M1657" i="24"/>
  <c r="L1657" i="24"/>
  <c r="I1657" i="24"/>
  <c r="F1657" i="24"/>
  <c r="U1656" i="24"/>
  <c r="O1656" i="24"/>
  <c r="N1656" i="24"/>
  <c r="L1656" i="24"/>
  <c r="I1656" i="24"/>
  <c r="F1656" i="24"/>
  <c r="U1655" i="24"/>
  <c r="O1655" i="24"/>
  <c r="N1655" i="24"/>
  <c r="M1655" i="24"/>
  <c r="L1655" i="24"/>
  <c r="I1655" i="24"/>
  <c r="F1655" i="24"/>
  <c r="U1654" i="24"/>
  <c r="O1654" i="24"/>
  <c r="N1654" i="24"/>
  <c r="M1654" i="24"/>
  <c r="L1654" i="24"/>
  <c r="I1654" i="24"/>
  <c r="F1654" i="24"/>
  <c r="U1653" i="24"/>
  <c r="O1653" i="24"/>
  <c r="N1653" i="24"/>
  <c r="M1653" i="24"/>
  <c r="L1653" i="24"/>
  <c r="I1653" i="24"/>
  <c r="F1653" i="24"/>
  <c r="U1652" i="24"/>
  <c r="O1652" i="24"/>
  <c r="N1652" i="24"/>
  <c r="M1652" i="24"/>
  <c r="L1652" i="24"/>
  <c r="I1652" i="24"/>
  <c r="F1652" i="24"/>
  <c r="U1651" i="24"/>
  <c r="O1651" i="24"/>
  <c r="N1651" i="24"/>
  <c r="M1651" i="24"/>
  <c r="L1651" i="24"/>
  <c r="I1651" i="24"/>
  <c r="F1651" i="24"/>
  <c r="U1650" i="24"/>
  <c r="O1650" i="24"/>
  <c r="N1650" i="24"/>
  <c r="M1650" i="24"/>
  <c r="L1650" i="24"/>
  <c r="I1650" i="24"/>
  <c r="F1650" i="24"/>
  <c r="U1649" i="24"/>
  <c r="O1649" i="24"/>
  <c r="N1649" i="24"/>
  <c r="M1649" i="24"/>
  <c r="L1649" i="24"/>
  <c r="I1649" i="24"/>
  <c r="F1649" i="24"/>
  <c r="U1648" i="24"/>
  <c r="O1648" i="24"/>
  <c r="N1648" i="24"/>
  <c r="M1648" i="24"/>
  <c r="L1648" i="24"/>
  <c r="I1648" i="24"/>
  <c r="F1648" i="24"/>
  <c r="U1647" i="24"/>
  <c r="O1647" i="24"/>
  <c r="N1647" i="24"/>
  <c r="M1647" i="24"/>
  <c r="L1647" i="24"/>
  <c r="I1647" i="24"/>
  <c r="F1647" i="24"/>
  <c r="U1646" i="24"/>
  <c r="O1646" i="24"/>
  <c r="N1646" i="24"/>
  <c r="M1646" i="24"/>
  <c r="L1646" i="24"/>
  <c r="I1646" i="24"/>
  <c r="F1646" i="24"/>
  <c r="U1645" i="24"/>
  <c r="O1645" i="24"/>
  <c r="N1645" i="24"/>
  <c r="M1645" i="24"/>
  <c r="L1645" i="24"/>
  <c r="I1645" i="24"/>
  <c r="F1645" i="24"/>
  <c r="U1644" i="24"/>
  <c r="O1644" i="24"/>
  <c r="N1644" i="24"/>
  <c r="M1644" i="24"/>
  <c r="L1644" i="24"/>
  <c r="I1644" i="24"/>
  <c r="F1644" i="24"/>
  <c r="U1643" i="24"/>
  <c r="O1643" i="24"/>
  <c r="N1643" i="24"/>
  <c r="M1643" i="24"/>
  <c r="L1643" i="24"/>
  <c r="I1643" i="24"/>
  <c r="F1643" i="24"/>
  <c r="U1642" i="24"/>
  <c r="O1642" i="24"/>
  <c r="N1642" i="24"/>
  <c r="M1642" i="24"/>
  <c r="L1642" i="24"/>
  <c r="I1642" i="24"/>
  <c r="F1642" i="24"/>
  <c r="U1641" i="24"/>
  <c r="O1641" i="24"/>
  <c r="N1641" i="24"/>
  <c r="M1641" i="24"/>
  <c r="L1641" i="24"/>
  <c r="I1641" i="24"/>
  <c r="F1641" i="24"/>
  <c r="U1640" i="24"/>
  <c r="O1640" i="24"/>
  <c r="N1640" i="24"/>
  <c r="M1640" i="24"/>
  <c r="L1640" i="24"/>
  <c r="I1640" i="24"/>
  <c r="F1640" i="24"/>
  <c r="U1639" i="24"/>
  <c r="O1639" i="24"/>
  <c r="N1639" i="24"/>
  <c r="M1639" i="24"/>
  <c r="L1639" i="24"/>
  <c r="I1639" i="24"/>
  <c r="F1639" i="24"/>
  <c r="U1638" i="24"/>
  <c r="O1638" i="24"/>
  <c r="N1638" i="24"/>
  <c r="M1638" i="24"/>
  <c r="L1638" i="24"/>
  <c r="I1638" i="24"/>
  <c r="F1638" i="24"/>
  <c r="U1637" i="24"/>
  <c r="O1637" i="24"/>
  <c r="N1637" i="24"/>
  <c r="M1637" i="24"/>
  <c r="L1637" i="24"/>
  <c r="I1637" i="24"/>
  <c r="F1637" i="24"/>
  <c r="U1636" i="24"/>
  <c r="O1636" i="24"/>
  <c r="N1636" i="24"/>
  <c r="M1636" i="24"/>
  <c r="L1636" i="24"/>
  <c r="I1636" i="24"/>
  <c r="F1636" i="24"/>
  <c r="U1635" i="24"/>
  <c r="O1635" i="24"/>
  <c r="N1635" i="24"/>
  <c r="M1635" i="24"/>
  <c r="L1635" i="24"/>
  <c r="I1635" i="24"/>
  <c r="F1635" i="24"/>
  <c r="U1634" i="24"/>
  <c r="O1634" i="24"/>
  <c r="N1634" i="24"/>
  <c r="M1634" i="24"/>
  <c r="L1634" i="24"/>
  <c r="I1634" i="24"/>
  <c r="F1634" i="24"/>
  <c r="U1633" i="24"/>
  <c r="O1633" i="24"/>
  <c r="N1633" i="24"/>
  <c r="M1633" i="24"/>
  <c r="L1633" i="24"/>
  <c r="I1633" i="24"/>
  <c r="F1633" i="24"/>
  <c r="U1632" i="24"/>
  <c r="O1632" i="24"/>
  <c r="N1632" i="24"/>
  <c r="M1632" i="24"/>
  <c r="L1632" i="24"/>
  <c r="I1632" i="24"/>
  <c r="F1632" i="24"/>
  <c r="U1631" i="24"/>
  <c r="O1631" i="24"/>
  <c r="N1631" i="24"/>
  <c r="M1631" i="24"/>
  <c r="L1631" i="24"/>
  <c r="I1631" i="24"/>
  <c r="F1631" i="24"/>
  <c r="U1630" i="24"/>
  <c r="O1630" i="24"/>
  <c r="N1630" i="24"/>
  <c r="M1630" i="24"/>
  <c r="L1630" i="24"/>
  <c r="I1630" i="24"/>
  <c r="F1630" i="24"/>
  <c r="U1629" i="24"/>
  <c r="O1629" i="24"/>
  <c r="N1629" i="24"/>
  <c r="M1629" i="24"/>
  <c r="L1629" i="24"/>
  <c r="I1629" i="24"/>
  <c r="F1629" i="24"/>
  <c r="U1628" i="24"/>
  <c r="O1628" i="24"/>
  <c r="N1628" i="24"/>
  <c r="M1628" i="24"/>
  <c r="L1628" i="24"/>
  <c r="I1628" i="24"/>
  <c r="F1628" i="24"/>
  <c r="U1627" i="24"/>
  <c r="O1627" i="24"/>
  <c r="N1627" i="24"/>
  <c r="M1627" i="24"/>
  <c r="L1627" i="24"/>
  <c r="I1627" i="24"/>
  <c r="F1627" i="24"/>
  <c r="U1626" i="24"/>
  <c r="O1626" i="24"/>
  <c r="N1626" i="24"/>
  <c r="M1626" i="24"/>
  <c r="L1626" i="24"/>
  <c r="I1626" i="24"/>
  <c r="F1626" i="24"/>
  <c r="U1625" i="24"/>
  <c r="O1625" i="24"/>
  <c r="N1625" i="24"/>
  <c r="M1625" i="24"/>
  <c r="L1625" i="24"/>
  <c r="I1625" i="24"/>
  <c r="F1625" i="24"/>
  <c r="U1624" i="24"/>
  <c r="O1624" i="24"/>
  <c r="N1624" i="24"/>
  <c r="M1624" i="24"/>
  <c r="L1624" i="24"/>
  <c r="I1624" i="24"/>
  <c r="F1624" i="24"/>
  <c r="U1623" i="24"/>
  <c r="O1623" i="24"/>
  <c r="N1623" i="24"/>
  <c r="M1623" i="24"/>
  <c r="L1623" i="24"/>
  <c r="I1623" i="24"/>
  <c r="F1623" i="24"/>
  <c r="U1622" i="24"/>
  <c r="O1622" i="24"/>
  <c r="N1622" i="24"/>
  <c r="M1622" i="24"/>
  <c r="L1622" i="24"/>
  <c r="I1622" i="24"/>
  <c r="F1622" i="24"/>
  <c r="U1621" i="24"/>
  <c r="O1621" i="24"/>
  <c r="N1621" i="24"/>
  <c r="M1621" i="24"/>
  <c r="L1621" i="24"/>
  <c r="I1621" i="24"/>
  <c r="F1621" i="24"/>
  <c r="U1620" i="24"/>
  <c r="O1620" i="24"/>
  <c r="N1620" i="24"/>
  <c r="M1620" i="24"/>
  <c r="L1620" i="24"/>
  <c r="I1620" i="24"/>
  <c r="F1620" i="24"/>
  <c r="U1619" i="24"/>
  <c r="O1619" i="24"/>
  <c r="N1619" i="24"/>
  <c r="M1619" i="24"/>
  <c r="L1619" i="24"/>
  <c r="I1619" i="24"/>
  <c r="F1619" i="24"/>
  <c r="U1618" i="24"/>
  <c r="O1618" i="24"/>
  <c r="N1618" i="24"/>
  <c r="M1618" i="24"/>
  <c r="L1618" i="24"/>
  <c r="I1618" i="24"/>
  <c r="F1618" i="24"/>
  <c r="U1617" i="24"/>
  <c r="O1617" i="24"/>
  <c r="N1617" i="24"/>
  <c r="M1617" i="24"/>
  <c r="L1617" i="24"/>
  <c r="I1617" i="24"/>
  <c r="F1617" i="24"/>
  <c r="U1616" i="24"/>
  <c r="O1616" i="24"/>
  <c r="N1616" i="24"/>
  <c r="M1616" i="24"/>
  <c r="L1616" i="24"/>
  <c r="I1616" i="24"/>
  <c r="F1616" i="24"/>
  <c r="U1615" i="24"/>
  <c r="O1615" i="24"/>
  <c r="N1615" i="24"/>
  <c r="M1615" i="24"/>
  <c r="L1615" i="24"/>
  <c r="I1615" i="24"/>
  <c r="F1615" i="24"/>
  <c r="U1614" i="24"/>
  <c r="O1614" i="24"/>
  <c r="N1614" i="24"/>
  <c r="M1614" i="24"/>
  <c r="L1614" i="24"/>
  <c r="I1614" i="24"/>
  <c r="F1614" i="24"/>
  <c r="U1613" i="24"/>
  <c r="O1613" i="24"/>
  <c r="N1613" i="24"/>
  <c r="M1613" i="24"/>
  <c r="L1613" i="24"/>
  <c r="I1613" i="24"/>
  <c r="F1613" i="24"/>
  <c r="U1612" i="24"/>
  <c r="O1612" i="24"/>
  <c r="N1612" i="24"/>
  <c r="M1612" i="24"/>
  <c r="L1612" i="24"/>
  <c r="I1612" i="24"/>
  <c r="F1612" i="24"/>
  <c r="U1611" i="24"/>
  <c r="O1611" i="24"/>
  <c r="N1611" i="24"/>
  <c r="M1611" i="24"/>
  <c r="L1611" i="24"/>
  <c r="I1611" i="24"/>
  <c r="F1611" i="24"/>
  <c r="U1610" i="24"/>
  <c r="O1610" i="24"/>
  <c r="N1610" i="24"/>
  <c r="M1610" i="24"/>
  <c r="L1610" i="24"/>
  <c r="I1610" i="24"/>
  <c r="F1610" i="24"/>
  <c r="U1609" i="24"/>
  <c r="O1609" i="24"/>
  <c r="N1609" i="24"/>
  <c r="M1609" i="24"/>
  <c r="L1609" i="24"/>
  <c r="I1609" i="24"/>
  <c r="F1609" i="24"/>
  <c r="U1608" i="24"/>
  <c r="O1608" i="24"/>
  <c r="N1608" i="24"/>
  <c r="M1608" i="24"/>
  <c r="L1608" i="24"/>
  <c r="I1608" i="24"/>
  <c r="F1608" i="24"/>
  <c r="U1607" i="24"/>
  <c r="O1607" i="24"/>
  <c r="N1607" i="24"/>
  <c r="M1607" i="24"/>
  <c r="L1607" i="24"/>
  <c r="I1607" i="24"/>
  <c r="F1607" i="24"/>
  <c r="U1606" i="24"/>
  <c r="O1606" i="24"/>
  <c r="N1606" i="24"/>
  <c r="M1606" i="24"/>
  <c r="L1606" i="24"/>
  <c r="I1606" i="24"/>
  <c r="F1606" i="24"/>
  <c r="U1605" i="24"/>
  <c r="O1605" i="24"/>
  <c r="N1605" i="24"/>
  <c r="M1605" i="24"/>
  <c r="L1605" i="24"/>
  <c r="I1605" i="24"/>
  <c r="F1605" i="24"/>
  <c r="U1604" i="24"/>
  <c r="O1604" i="24"/>
  <c r="N1604" i="24"/>
  <c r="M1604" i="24"/>
  <c r="L1604" i="24"/>
  <c r="I1604" i="24"/>
  <c r="F1604" i="24"/>
  <c r="U1603" i="24"/>
  <c r="O1603" i="24"/>
  <c r="N1603" i="24"/>
  <c r="M1603" i="24"/>
  <c r="L1603" i="24"/>
  <c r="I1603" i="24"/>
  <c r="F1603" i="24"/>
  <c r="U1602" i="24"/>
  <c r="O1602" i="24"/>
  <c r="N1602" i="24"/>
  <c r="M1602" i="24"/>
  <c r="L1602" i="24"/>
  <c r="I1602" i="24"/>
  <c r="F1602" i="24"/>
  <c r="U1601" i="24"/>
  <c r="O1601" i="24"/>
  <c r="N1601" i="24"/>
  <c r="M1601" i="24"/>
  <c r="L1601" i="24"/>
  <c r="I1601" i="24"/>
  <c r="F1601" i="24"/>
  <c r="U1600" i="24"/>
  <c r="O1600" i="24"/>
  <c r="N1600" i="24"/>
  <c r="M1600" i="24"/>
  <c r="L1600" i="24"/>
  <c r="I1600" i="24"/>
  <c r="F1600" i="24"/>
  <c r="U1599" i="24"/>
  <c r="O1599" i="24"/>
  <c r="N1599" i="24"/>
  <c r="M1599" i="24"/>
  <c r="L1599" i="24"/>
  <c r="I1599" i="24"/>
  <c r="F1599" i="24"/>
  <c r="U1598" i="24"/>
  <c r="O1598" i="24"/>
  <c r="N1598" i="24"/>
  <c r="M1598" i="24"/>
  <c r="L1598" i="24"/>
  <c r="I1598" i="24"/>
  <c r="F1598" i="24"/>
  <c r="U1597" i="24"/>
  <c r="O1597" i="24"/>
  <c r="N1597" i="24"/>
  <c r="M1597" i="24"/>
  <c r="L1597" i="24"/>
  <c r="I1597" i="24"/>
  <c r="F1597" i="24"/>
  <c r="U1596" i="24"/>
  <c r="O1596" i="24"/>
  <c r="N1596" i="24"/>
  <c r="M1596" i="24"/>
  <c r="L1596" i="24"/>
  <c r="I1596" i="24"/>
  <c r="F1596" i="24"/>
  <c r="U1595" i="24"/>
  <c r="O1595" i="24"/>
  <c r="N1595" i="24"/>
  <c r="M1595" i="24"/>
  <c r="L1595" i="24"/>
  <c r="I1595" i="24"/>
  <c r="F1595" i="24"/>
  <c r="U1594" i="24"/>
  <c r="O1594" i="24"/>
  <c r="N1594" i="24"/>
  <c r="M1594" i="24"/>
  <c r="L1594" i="24"/>
  <c r="I1594" i="24"/>
  <c r="F1594" i="24"/>
  <c r="U1593" i="24"/>
  <c r="O1593" i="24"/>
  <c r="N1593" i="24"/>
  <c r="M1593" i="24"/>
  <c r="L1593" i="24"/>
  <c r="I1593" i="24"/>
  <c r="F1593" i="24"/>
  <c r="U1592" i="24"/>
  <c r="O1592" i="24"/>
  <c r="N1592" i="24"/>
  <c r="M1592" i="24"/>
  <c r="L1592" i="24"/>
  <c r="I1592" i="24"/>
  <c r="F1592" i="24"/>
  <c r="U1591" i="24"/>
  <c r="O1591" i="24"/>
  <c r="N1591" i="24"/>
  <c r="M1591" i="24"/>
  <c r="L1591" i="24"/>
  <c r="I1591" i="24"/>
  <c r="F1591" i="24"/>
  <c r="U1590" i="24"/>
  <c r="O1590" i="24"/>
  <c r="N1590" i="24"/>
  <c r="M1590" i="24"/>
  <c r="L1590" i="24"/>
  <c r="I1590" i="24"/>
  <c r="F1590" i="24"/>
  <c r="U1589" i="24"/>
  <c r="O1589" i="24"/>
  <c r="N1589" i="24"/>
  <c r="M1589" i="24"/>
  <c r="L1589" i="24"/>
  <c r="I1589" i="24"/>
  <c r="F1589" i="24"/>
  <c r="U1588" i="24"/>
  <c r="O1588" i="24"/>
  <c r="N1588" i="24"/>
  <c r="M1588" i="24"/>
  <c r="L1588" i="24"/>
  <c r="I1588" i="24"/>
  <c r="F1588" i="24"/>
  <c r="U1587" i="24"/>
  <c r="O1587" i="24"/>
  <c r="N1587" i="24"/>
  <c r="M1587" i="24"/>
  <c r="L1587" i="24"/>
  <c r="I1587" i="24"/>
  <c r="F1587" i="24"/>
  <c r="U1586" i="24"/>
  <c r="O1586" i="24"/>
  <c r="N1586" i="24"/>
  <c r="M1586" i="24"/>
  <c r="L1586" i="24"/>
  <c r="I1586" i="24"/>
  <c r="F1586" i="24"/>
  <c r="U1585" i="24"/>
  <c r="O1585" i="24"/>
  <c r="N1585" i="24"/>
  <c r="M1585" i="24"/>
  <c r="L1585" i="24"/>
  <c r="I1585" i="24"/>
  <c r="F1585" i="24"/>
  <c r="U1584" i="24"/>
  <c r="O1584" i="24"/>
  <c r="N1584" i="24"/>
  <c r="M1584" i="24"/>
  <c r="L1584" i="24"/>
  <c r="I1584" i="24"/>
  <c r="F1584" i="24"/>
  <c r="U1583" i="24"/>
  <c r="O1583" i="24"/>
  <c r="N1583" i="24"/>
  <c r="M1583" i="24"/>
  <c r="L1583" i="24"/>
  <c r="I1583" i="24"/>
  <c r="F1583" i="24"/>
  <c r="U1582" i="24"/>
  <c r="O1582" i="24"/>
  <c r="N1582" i="24"/>
  <c r="M1582" i="24"/>
  <c r="L1582" i="24"/>
  <c r="I1582" i="24"/>
  <c r="F1582" i="24"/>
  <c r="U1581" i="24"/>
  <c r="O1581" i="24"/>
  <c r="N1581" i="24"/>
  <c r="M1581" i="24"/>
  <c r="L1581" i="24"/>
  <c r="I1581" i="24"/>
  <c r="F1581" i="24"/>
  <c r="U1580" i="24"/>
  <c r="O1580" i="24"/>
  <c r="N1580" i="24"/>
  <c r="M1580" i="24"/>
  <c r="L1580" i="24"/>
  <c r="I1580" i="24"/>
  <c r="F1580" i="24"/>
  <c r="U1579" i="24"/>
  <c r="O1579" i="24"/>
  <c r="N1579" i="24"/>
  <c r="M1579" i="24"/>
  <c r="L1579" i="24"/>
  <c r="I1579" i="24"/>
  <c r="F1579" i="24"/>
  <c r="U1578" i="24"/>
  <c r="O1578" i="24"/>
  <c r="N1578" i="24"/>
  <c r="M1578" i="24"/>
  <c r="L1578" i="24"/>
  <c r="I1578" i="24"/>
  <c r="F1578" i="24"/>
  <c r="U1577" i="24"/>
  <c r="O1577" i="24"/>
  <c r="N1577" i="24"/>
  <c r="M1577" i="24"/>
  <c r="L1577" i="24"/>
  <c r="I1577" i="24"/>
  <c r="F1577" i="24"/>
  <c r="U1576" i="24"/>
  <c r="O1576" i="24"/>
  <c r="N1576" i="24"/>
  <c r="M1576" i="24"/>
  <c r="L1576" i="24"/>
  <c r="I1576" i="24"/>
  <c r="F1576" i="24"/>
  <c r="U1575" i="24"/>
  <c r="O1575" i="24"/>
  <c r="N1575" i="24"/>
  <c r="M1575" i="24"/>
  <c r="L1575" i="24"/>
  <c r="I1575" i="24"/>
  <c r="F1575" i="24"/>
  <c r="U1574" i="24"/>
  <c r="O1574" i="24"/>
  <c r="N1574" i="24"/>
  <c r="M1574" i="24"/>
  <c r="L1574" i="24"/>
  <c r="I1574" i="24"/>
  <c r="F1574" i="24"/>
  <c r="U1573" i="24"/>
  <c r="O1573" i="24"/>
  <c r="N1573" i="24"/>
  <c r="M1573" i="24"/>
  <c r="L1573" i="24"/>
  <c r="I1573" i="24"/>
  <c r="F1573" i="24"/>
  <c r="U1572" i="24"/>
  <c r="O1572" i="24"/>
  <c r="N1572" i="24"/>
  <c r="M1572" i="24"/>
  <c r="L1572" i="24"/>
  <c r="I1572" i="24"/>
  <c r="F1572" i="24"/>
  <c r="U1571" i="24"/>
  <c r="O1571" i="24"/>
  <c r="N1571" i="24"/>
  <c r="M1571" i="24"/>
  <c r="L1571" i="24"/>
  <c r="I1571" i="24"/>
  <c r="F1571" i="24"/>
  <c r="U1570" i="24"/>
  <c r="O1570" i="24"/>
  <c r="N1570" i="24"/>
  <c r="M1570" i="24"/>
  <c r="L1570" i="24"/>
  <c r="I1570" i="24"/>
  <c r="F1570" i="24"/>
  <c r="U1569" i="24"/>
  <c r="O1569" i="24"/>
  <c r="N1569" i="24"/>
  <c r="M1569" i="24"/>
  <c r="L1569" i="24"/>
  <c r="I1569" i="24"/>
  <c r="F1569" i="24"/>
  <c r="U1568" i="24"/>
  <c r="O1568" i="24"/>
  <c r="N1568" i="24"/>
  <c r="M1568" i="24"/>
  <c r="L1568" i="24"/>
  <c r="I1568" i="24"/>
  <c r="F1568" i="24"/>
  <c r="U1567" i="24"/>
  <c r="O1567" i="24"/>
  <c r="N1567" i="24"/>
  <c r="M1567" i="24"/>
  <c r="L1567" i="24"/>
  <c r="I1567" i="24"/>
  <c r="F1567" i="24"/>
  <c r="U1566" i="24"/>
  <c r="O1566" i="24"/>
  <c r="N1566" i="24"/>
  <c r="M1566" i="24"/>
  <c r="L1566" i="24"/>
  <c r="I1566" i="24"/>
  <c r="F1566" i="24"/>
  <c r="U1565" i="24"/>
  <c r="O1565" i="24"/>
  <c r="N1565" i="24"/>
  <c r="M1565" i="24"/>
  <c r="L1565" i="24"/>
  <c r="I1565" i="24"/>
  <c r="F1565" i="24"/>
  <c r="U1564" i="24"/>
  <c r="O1564" i="24"/>
  <c r="N1564" i="24"/>
  <c r="M1564" i="24"/>
  <c r="L1564" i="24"/>
  <c r="I1564" i="24"/>
  <c r="F1564" i="24"/>
  <c r="U1563" i="24"/>
  <c r="O1563" i="24"/>
  <c r="N1563" i="24"/>
  <c r="M1563" i="24"/>
  <c r="L1563" i="24"/>
  <c r="I1563" i="24"/>
  <c r="F1563" i="24"/>
  <c r="U1562" i="24"/>
  <c r="O1562" i="24"/>
  <c r="N1562" i="24"/>
  <c r="M1562" i="24"/>
  <c r="L1562" i="24"/>
  <c r="I1562" i="24"/>
  <c r="F1562" i="24"/>
  <c r="U1561" i="24"/>
  <c r="O1561" i="24"/>
  <c r="N1561" i="24"/>
  <c r="M1561" i="24"/>
  <c r="L1561" i="24"/>
  <c r="I1561" i="24"/>
  <c r="F1561" i="24"/>
  <c r="U1560" i="24"/>
  <c r="O1560" i="24"/>
  <c r="N1560" i="24"/>
  <c r="M1560" i="24"/>
  <c r="L1560" i="24"/>
  <c r="I1560" i="24"/>
  <c r="F1560" i="24"/>
  <c r="U1559" i="24"/>
  <c r="O1559" i="24"/>
  <c r="N1559" i="24"/>
  <c r="M1559" i="24"/>
  <c r="L1559" i="24"/>
  <c r="I1559" i="24"/>
  <c r="F1559" i="24"/>
  <c r="U1558" i="24"/>
  <c r="O1558" i="24"/>
  <c r="N1558" i="24"/>
  <c r="M1558" i="24"/>
  <c r="L1558" i="24"/>
  <c r="I1558" i="24"/>
  <c r="F1558" i="24"/>
  <c r="U1557" i="24"/>
  <c r="O1557" i="24"/>
  <c r="N1557" i="24"/>
  <c r="M1557" i="24"/>
  <c r="L1557" i="24"/>
  <c r="I1557" i="24"/>
  <c r="F1557" i="24"/>
  <c r="U1556" i="24"/>
  <c r="O1556" i="24"/>
  <c r="N1556" i="24"/>
  <c r="M1556" i="24"/>
  <c r="L1556" i="24"/>
  <c r="I1556" i="24"/>
  <c r="F1556" i="24"/>
  <c r="U1555" i="24"/>
  <c r="O1555" i="24"/>
  <c r="N1555" i="24"/>
  <c r="M1555" i="24"/>
  <c r="L1555" i="24"/>
  <c r="I1555" i="24"/>
  <c r="F1555" i="24"/>
  <c r="U1554" i="24"/>
  <c r="O1554" i="24"/>
  <c r="N1554" i="24"/>
  <c r="M1554" i="24"/>
  <c r="L1554" i="24"/>
  <c r="I1554" i="24"/>
  <c r="F1554" i="24"/>
  <c r="U1553" i="24"/>
  <c r="O1553" i="24"/>
  <c r="N1553" i="24"/>
  <c r="M1553" i="24"/>
  <c r="L1553" i="24"/>
  <c r="I1553" i="24"/>
  <c r="F1553" i="24"/>
  <c r="U1552" i="24"/>
  <c r="O1552" i="24"/>
  <c r="N1552" i="24"/>
  <c r="M1552" i="24"/>
  <c r="L1552" i="24"/>
  <c r="I1552" i="24"/>
  <c r="F1552" i="24"/>
  <c r="U1551" i="24"/>
  <c r="O1551" i="24"/>
  <c r="N1551" i="24"/>
  <c r="M1551" i="24"/>
  <c r="L1551" i="24"/>
  <c r="I1551" i="24"/>
  <c r="F1551" i="24"/>
  <c r="U1550" i="24"/>
  <c r="O1550" i="24"/>
  <c r="N1550" i="24"/>
  <c r="M1550" i="24"/>
  <c r="L1550" i="24"/>
  <c r="I1550" i="24"/>
  <c r="F1550" i="24"/>
  <c r="U1549" i="24"/>
  <c r="O1549" i="24"/>
  <c r="N1549" i="24"/>
  <c r="M1549" i="24"/>
  <c r="L1549" i="24"/>
  <c r="I1549" i="24"/>
  <c r="F1549" i="24"/>
  <c r="U1548" i="24"/>
  <c r="O1548" i="24"/>
  <c r="N1548" i="24"/>
  <c r="M1548" i="24"/>
  <c r="L1548" i="24"/>
  <c r="I1548" i="24"/>
  <c r="F1548" i="24"/>
  <c r="U1547" i="24"/>
  <c r="O1547" i="24"/>
  <c r="N1547" i="24"/>
  <c r="M1547" i="24"/>
  <c r="L1547" i="24"/>
  <c r="I1547" i="24"/>
  <c r="F1547" i="24"/>
  <c r="U1546" i="24"/>
  <c r="O1546" i="24"/>
  <c r="N1546" i="24"/>
  <c r="M1546" i="24"/>
  <c r="L1546" i="24"/>
  <c r="I1546" i="24"/>
  <c r="F1546" i="24"/>
  <c r="U1545" i="24"/>
  <c r="O1545" i="24"/>
  <c r="N1545" i="24"/>
  <c r="M1545" i="24"/>
  <c r="L1545" i="24"/>
  <c r="I1545" i="24"/>
  <c r="F1545" i="24"/>
  <c r="U1544" i="24"/>
  <c r="O1544" i="24"/>
  <c r="N1544" i="24"/>
  <c r="M1544" i="24"/>
  <c r="L1544" i="24"/>
  <c r="I1544" i="24"/>
  <c r="F1544" i="24"/>
  <c r="U1543" i="24"/>
  <c r="O1543" i="24"/>
  <c r="N1543" i="24"/>
  <c r="M1543" i="24"/>
  <c r="L1543" i="24"/>
  <c r="I1543" i="24"/>
  <c r="F1543" i="24"/>
  <c r="U1542" i="24"/>
  <c r="O1542" i="24"/>
  <c r="N1542" i="24"/>
  <c r="M1542" i="24"/>
  <c r="L1542" i="24"/>
  <c r="I1542" i="24"/>
  <c r="F1542" i="24"/>
  <c r="U1541" i="24"/>
  <c r="O1541" i="24"/>
  <c r="N1541" i="24"/>
  <c r="M1541" i="24"/>
  <c r="L1541" i="24"/>
  <c r="I1541" i="24"/>
  <c r="F1541" i="24"/>
  <c r="U1540" i="24"/>
  <c r="O1540" i="24"/>
  <c r="N1540" i="24"/>
  <c r="M1540" i="24"/>
  <c r="L1540" i="24"/>
  <c r="I1540" i="24"/>
  <c r="F1540" i="24"/>
  <c r="U1539" i="24"/>
  <c r="O1539" i="24"/>
  <c r="N1539" i="24"/>
  <c r="M1539" i="24"/>
  <c r="L1539" i="24"/>
  <c r="I1539" i="24"/>
  <c r="F1539" i="24"/>
  <c r="U1538" i="24"/>
  <c r="O1538" i="24"/>
  <c r="N1538" i="24"/>
  <c r="M1538" i="24"/>
  <c r="L1538" i="24"/>
  <c r="I1538" i="24"/>
  <c r="F1538" i="24"/>
  <c r="U1537" i="24"/>
  <c r="O1537" i="24"/>
  <c r="N1537" i="24"/>
  <c r="M1537" i="24"/>
  <c r="L1537" i="24"/>
  <c r="I1537" i="24"/>
  <c r="F1537" i="24"/>
  <c r="U1536" i="24"/>
  <c r="O1536" i="24"/>
  <c r="N1536" i="24"/>
  <c r="M1536" i="24"/>
  <c r="L1536" i="24"/>
  <c r="I1536" i="24"/>
  <c r="F1536" i="24"/>
  <c r="U1535" i="24"/>
  <c r="O1535" i="24"/>
  <c r="N1535" i="24"/>
  <c r="M1535" i="24"/>
  <c r="L1535" i="24"/>
  <c r="I1535" i="24"/>
  <c r="F1535" i="24"/>
  <c r="U1534" i="24"/>
  <c r="O1534" i="24"/>
  <c r="N1534" i="24"/>
  <c r="M1534" i="24"/>
  <c r="L1534" i="24"/>
  <c r="I1534" i="24"/>
  <c r="F1534" i="24"/>
  <c r="U1533" i="24"/>
  <c r="O1533" i="24"/>
  <c r="N1533" i="24"/>
  <c r="M1533" i="24"/>
  <c r="L1533" i="24"/>
  <c r="I1533" i="24"/>
  <c r="F1533" i="24"/>
  <c r="U1532" i="24"/>
  <c r="O1532" i="24"/>
  <c r="N1532" i="24"/>
  <c r="M1532" i="24"/>
  <c r="L1532" i="24"/>
  <c r="I1532" i="24"/>
  <c r="F1532" i="24"/>
  <c r="U1531" i="24"/>
  <c r="O1531" i="24"/>
  <c r="N1531" i="24"/>
  <c r="M1531" i="24"/>
  <c r="L1531" i="24"/>
  <c r="I1531" i="24"/>
  <c r="F1531" i="24"/>
  <c r="U1530" i="24"/>
  <c r="O1530" i="24"/>
  <c r="N1530" i="24"/>
  <c r="M1530" i="24"/>
  <c r="L1530" i="24"/>
  <c r="I1530" i="24"/>
  <c r="F1530" i="24"/>
  <c r="U1529" i="24"/>
  <c r="O1529" i="24"/>
  <c r="N1529" i="24"/>
  <c r="M1529" i="24"/>
  <c r="L1529" i="24"/>
  <c r="I1529" i="24"/>
  <c r="F1529" i="24"/>
  <c r="U1528" i="24"/>
  <c r="O1528" i="24"/>
  <c r="N1528" i="24"/>
  <c r="M1528" i="24"/>
  <c r="L1528" i="24"/>
  <c r="I1528" i="24"/>
  <c r="F1528" i="24"/>
  <c r="U1527" i="24"/>
  <c r="O1527" i="24"/>
  <c r="N1527" i="24"/>
  <c r="M1527" i="24"/>
  <c r="L1527" i="24"/>
  <c r="I1527" i="24"/>
  <c r="F1527" i="24"/>
  <c r="U1526" i="24"/>
  <c r="O1526" i="24"/>
  <c r="N1526" i="24"/>
  <c r="M1526" i="24"/>
  <c r="L1526" i="24"/>
  <c r="I1526" i="24"/>
  <c r="F1526" i="24"/>
  <c r="U1525" i="24"/>
  <c r="O1525" i="24"/>
  <c r="N1525" i="24"/>
  <c r="M1525" i="24"/>
  <c r="L1525" i="24"/>
  <c r="I1525" i="24"/>
  <c r="F1525" i="24"/>
  <c r="U1524" i="24"/>
  <c r="O1524" i="24"/>
  <c r="N1524" i="24"/>
  <c r="M1524" i="24"/>
  <c r="L1524" i="24"/>
  <c r="I1524" i="24"/>
  <c r="F1524" i="24"/>
  <c r="U1523" i="24"/>
  <c r="O1523" i="24"/>
  <c r="N1523" i="24"/>
  <c r="M1523" i="24"/>
  <c r="L1523" i="24"/>
  <c r="I1523" i="24"/>
  <c r="F1523" i="24"/>
  <c r="U1522" i="24"/>
  <c r="O1522" i="24"/>
  <c r="N1522" i="24"/>
  <c r="M1522" i="24"/>
  <c r="L1522" i="24"/>
  <c r="I1522" i="24"/>
  <c r="F1522" i="24"/>
  <c r="U1521" i="24"/>
  <c r="O1521" i="24"/>
  <c r="N1521" i="24"/>
  <c r="M1521" i="24"/>
  <c r="L1521" i="24"/>
  <c r="I1521" i="24"/>
  <c r="F1521" i="24"/>
  <c r="U1520" i="24"/>
  <c r="O1520" i="24"/>
  <c r="N1520" i="24"/>
  <c r="M1520" i="24"/>
  <c r="L1520" i="24"/>
  <c r="I1520" i="24"/>
  <c r="F1520" i="24"/>
  <c r="U1519" i="24"/>
  <c r="O1519" i="24"/>
  <c r="N1519" i="24"/>
  <c r="M1519" i="24"/>
  <c r="L1519" i="24"/>
  <c r="I1519" i="24"/>
  <c r="F1519" i="24"/>
  <c r="U1518" i="24"/>
  <c r="O1518" i="24"/>
  <c r="N1518" i="24"/>
  <c r="M1518" i="24"/>
  <c r="L1518" i="24"/>
  <c r="I1518" i="24"/>
  <c r="F1518" i="24"/>
  <c r="U1517" i="24"/>
  <c r="O1517" i="24"/>
  <c r="N1517" i="24"/>
  <c r="M1517" i="24"/>
  <c r="L1517" i="24"/>
  <c r="I1517" i="24"/>
  <c r="F1517" i="24"/>
  <c r="U1516" i="24"/>
  <c r="O1516" i="24"/>
  <c r="N1516" i="24"/>
  <c r="M1516" i="24"/>
  <c r="L1516" i="24"/>
  <c r="I1516" i="24"/>
  <c r="F1516" i="24"/>
  <c r="U1515" i="24"/>
  <c r="O1515" i="24"/>
  <c r="N1515" i="24"/>
  <c r="M1515" i="24"/>
  <c r="L1515" i="24"/>
  <c r="I1515" i="24"/>
  <c r="F1515" i="24"/>
  <c r="U1514" i="24"/>
  <c r="O1514" i="24"/>
  <c r="N1514" i="24"/>
  <c r="M1514" i="24"/>
  <c r="L1514" i="24"/>
  <c r="I1514" i="24"/>
  <c r="F1514" i="24"/>
  <c r="U1513" i="24"/>
  <c r="O1513" i="24"/>
  <c r="N1513" i="24"/>
  <c r="M1513" i="24"/>
  <c r="L1513" i="24"/>
  <c r="I1513" i="24"/>
  <c r="F1513" i="24"/>
  <c r="U1512" i="24"/>
  <c r="O1512" i="24"/>
  <c r="N1512" i="24"/>
  <c r="M1512" i="24"/>
  <c r="L1512" i="24"/>
  <c r="I1512" i="24"/>
  <c r="F1512" i="24"/>
  <c r="U1511" i="24"/>
  <c r="O1511" i="24"/>
  <c r="N1511" i="24"/>
  <c r="M1511" i="24"/>
  <c r="L1511" i="24"/>
  <c r="I1511" i="24"/>
  <c r="F1511" i="24"/>
  <c r="U1510" i="24"/>
  <c r="O1510" i="24"/>
  <c r="N1510" i="24"/>
  <c r="M1510" i="24"/>
  <c r="L1510" i="24"/>
  <c r="I1510" i="24"/>
  <c r="F1510" i="24"/>
  <c r="U1509" i="24"/>
  <c r="O1509" i="24"/>
  <c r="N1509" i="24"/>
  <c r="M1509" i="24"/>
  <c r="L1509" i="24"/>
  <c r="I1509" i="24"/>
  <c r="F1509" i="24"/>
  <c r="U1508" i="24"/>
  <c r="O1508" i="24"/>
  <c r="N1508" i="24"/>
  <c r="M1508" i="24"/>
  <c r="L1508" i="24"/>
  <c r="I1508" i="24"/>
  <c r="F1508" i="24"/>
  <c r="U1507" i="24"/>
  <c r="O1507" i="24"/>
  <c r="N1507" i="24"/>
  <c r="M1507" i="24"/>
  <c r="L1507" i="24"/>
  <c r="I1507" i="24"/>
  <c r="F1507" i="24"/>
  <c r="U1506" i="24"/>
  <c r="O1506" i="24"/>
  <c r="N1506" i="24"/>
  <c r="M1506" i="24"/>
  <c r="L1506" i="24"/>
  <c r="I1506" i="24"/>
  <c r="F1506" i="24"/>
  <c r="U1505" i="24"/>
  <c r="O1505" i="24"/>
  <c r="N1505" i="24"/>
  <c r="M1505" i="24"/>
  <c r="L1505" i="24"/>
  <c r="I1505" i="24"/>
  <c r="F1505" i="24"/>
  <c r="U1504" i="24"/>
  <c r="O1504" i="24"/>
  <c r="N1504" i="24"/>
  <c r="M1504" i="24"/>
  <c r="L1504" i="24"/>
  <c r="I1504" i="24"/>
  <c r="F1504" i="24"/>
  <c r="U1503" i="24"/>
  <c r="O1503" i="24"/>
  <c r="N1503" i="24"/>
  <c r="M1503" i="24"/>
  <c r="L1503" i="24"/>
  <c r="I1503" i="24"/>
  <c r="F1503" i="24"/>
  <c r="U1502" i="24"/>
  <c r="O1502" i="24"/>
  <c r="N1502" i="24"/>
  <c r="M1502" i="24"/>
  <c r="L1502" i="24"/>
  <c r="I1502" i="24"/>
  <c r="F1502" i="24"/>
  <c r="U1501" i="24"/>
  <c r="O1501" i="24"/>
  <c r="N1501" i="24"/>
  <c r="M1501" i="24"/>
  <c r="L1501" i="24"/>
  <c r="I1501" i="24"/>
  <c r="F1501" i="24"/>
  <c r="U1500" i="24"/>
  <c r="O1500" i="24"/>
  <c r="N1500" i="24"/>
  <c r="M1500" i="24"/>
  <c r="L1500" i="24"/>
  <c r="I1500" i="24"/>
  <c r="F1500" i="24"/>
  <c r="U1499" i="24"/>
  <c r="O1499" i="24"/>
  <c r="N1499" i="24"/>
  <c r="M1499" i="24"/>
  <c r="L1499" i="24"/>
  <c r="I1499" i="24"/>
  <c r="F1499" i="24"/>
  <c r="U1498" i="24"/>
  <c r="O1498" i="24"/>
  <c r="N1498" i="24"/>
  <c r="M1498" i="24"/>
  <c r="L1498" i="24"/>
  <c r="I1498" i="24"/>
  <c r="F1498" i="24"/>
  <c r="U1497" i="24"/>
  <c r="O1497" i="24"/>
  <c r="N1497" i="24"/>
  <c r="M1497" i="24"/>
  <c r="L1497" i="24"/>
  <c r="I1497" i="24"/>
  <c r="F1497" i="24"/>
  <c r="U1496" i="24"/>
  <c r="O1496" i="24"/>
  <c r="N1496" i="24"/>
  <c r="M1496" i="24"/>
  <c r="L1496" i="24"/>
  <c r="I1496" i="24"/>
  <c r="F1496" i="24"/>
  <c r="U1495" i="24"/>
  <c r="O1495" i="24"/>
  <c r="N1495" i="24"/>
  <c r="M1495" i="24"/>
  <c r="L1495" i="24"/>
  <c r="I1495" i="24"/>
  <c r="F1495" i="24"/>
  <c r="U1494" i="24"/>
  <c r="O1494" i="24"/>
  <c r="N1494" i="24"/>
  <c r="M1494" i="24"/>
  <c r="L1494" i="24"/>
  <c r="I1494" i="24"/>
  <c r="F1494" i="24"/>
  <c r="U1493" i="24"/>
  <c r="O1493" i="24"/>
  <c r="N1493" i="24"/>
  <c r="M1493" i="24"/>
  <c r="L1493" i="24"/>
  <c r="I1493" i="24"/>
  <c r="F1493" i="24"/>
  <c r="U1492" i="24"/>
  <c r="O1492" i="24"/>
  <c r="N1492" i="24"/>
  <c r="M1492" i="24"/>
  <c r="L1492" i="24"/>
  <c r="I1492" i="24"/>
  <c r="F1492" i="24"/>
  <c r="U1491" i="24"/>
  <c r="O1491" i="24"/>
  <c r="N1491" i="24"/>
  <c r="M1491" i="24"/>
  <c r="L1491" i="24"/>
  <c r="I1491" i="24"/>
  <c r="F1491" i="24"/>
  <c r="U1490" i="24"/>
  <c r="O1490" i="24"/>
  <c r="N1490" i="24"/>
  <c r="M1490" i="24"/>
  <c r="L1490" i="24"/>
  <c r="I1490" i="24"/>
  <c r="F1490" i="24"/>
  <c r="U1489" i="24"/>
  <c r="O1489" i="24"/>
  <c r="N1489" i="24"/>
  <c r="M1489" i="24"/>
  <c r="L1489" i="24"/>
  <c r="I1489" i="24"/>
  <c r="F1489" i="24"/>
  <c r="U1488" i="24"/>
  <c r="O1488" i="24"/>
  <c r="N1488" i="24"/>
  <c r="M1488" i="24"/>
  <c r="L1488" i="24"/>
  <c r="I1488" i="24"/>
  <c r="F1488" i="24"/>
  <c r="U1487" i="24"/>
  <c r="O1487" i="24"/>
  <c r="N1487" i="24"/>
  <c r="M1487" i="24"/>
  <c r="L1487" i="24"/>
  <c r="I1487" i="24"/>
  <c r="F1487" i="24"/>
  <c r="U1486" i="24"/>
  <c r="O1486" i="24"/>
  <c r="N1486" i="24"/>
  <c r="M1486" i="24"/>
  <c r="L1486" i="24"/>
  <c r="I1486" i="24"/>
  <c r="F1486" i="24"/>
  <c r="U1485" i="24"/>
  <c r="O1485" i="24"/>
  <c r="N1485" i="24"/>
  <c r="M1485" i="24"/>
  <c r="L1485" i="24"/>
  <c r="I1485" i="24"/>
  <c r="F1485" i="24"/>
  <c r="U1484" i="24"/>
  <c r="O1484" i="24"/>
  <c r="N1484" i="24"/>
  <c r="M1484" i="24"/>
  <c r="L1484" i="24"/>
  <c r="I1484" i="24"/>
  <c r="F1484" i="24"/>
  <c r="U1483" i="24"/>
  <c r="O1483" i="24"/>
  <c r="N1483" i="24"/>
  <c r="M1483" i="24"/>
  <c r="L1483" i="24"/>
  <c r="I1483" i="24"/>
  <c r="F1483" i="24"/>
  <c r="U1482" i="24"/>
  <c r="O1482" i="24"/>
  <c r="N1482" i="24"/>
  <c r="M1482" i="24"/>
  <c r="L1482" i="24"/>
  <c r="I1482" i="24"/>
  <c r="F1482" i="24"/>
  <c r="U1481" i="24"/>
  <c r="O1481" i="24"/>
  <c r="N1481" i="24"/>
  <c r="M1481" i="24"/>
  <c r="L1481" i="24"/>
  <c r="I1481" i="24"/>
  <c r="F1481" i="24"/>
  <c r="U1480" i="24"/>
  <c r="O1480" i="24"/>
  <c r="N1480" i="24"/>
  <c r="M1480" i="24"/>
  <c r="L1480" i="24"/>
  <c r="I1480" i="24"/>
  <c r="F1480" i="24"/>
  <c r="U1479" i="24"/>
  <c r="O1479" i="24"/>
  <c r="N1479" i="24"/>
  <c r="M1479" i="24"/>
  <c r="L1479" i="24"/>
  <c r="I1479" i="24"/>
  <c r="F1479" i="24"/>
  <c r="U1478" i="24"/>
  <c r="O1478" i="24"/>
  <c r="N1478" i="24"/>
  <c r="M1478" i="24"/>
  <c r="L1478" i="24"/>
  <c r="I1478" i="24"/>
  <c r="F1478" i="24"/>
  <c r="U1477" i="24"/>
  <c r="O1477" i="24"/>
  <c r="N1477" i="24"/>
  <c r="M1477" i="24"/>
  <c r="L1477" i="24"/>
  <c r="I1477" i="24"/>
  <c r="F1477" i="24"/>
  <c r="U1476" i="24"/>
  <c r="O1476" i="24"/>
  <c r="N1476" i="24"/>
  <c r="M1476" i="24"/>
  <c r="L1476" i="24"/>
  <c r="I1476" i="24"/>
  <c r="F1476" i="24"/>
  <c r="U1475" i="24"/>
  <c r="O1475" i="24"/>
  <c r="N1475" i="24"/>
  <c r="M1475" i="24"/>
  <c r="L1475" i="24"/>
  <c r="I1475" i="24"/>
  <c r="F1475" i="24"/>
  <c r="U1474" i="24"/>
  <c r="O1474" i="24"/>
  <c r="N1474" i="24"/>
  <c r="M1474" i="24"/>
  <c r="L1474" i="24"/>
  <c r="I1474" i="24"/>
  <c r="F1474" i="24"/>
  <c r="U1473" i="24"/>
  <c r="O1473" i="24"/>
  <c r="N1473" i="24"/>
  <c r="M1473" i="24"/>
  <c r="L1473" i="24"/>
  <c r="I1473" i="24"/>
  <c r="F1473" i="24"/>
  <c r="U1472" i="24"/>
  <c r="O1472" i="24"/>
  <c r="N1472" i="24"/>
  <c r="M1472" i="24"/>
  <c r="L1472" i="24"/>
  <c r="I1472" i="24"/>
  <c r="F1472" i="24"/>
  <c r="U1471" i="24"/>
  <c r="O1471" i="24"/>
  <c r="N1471" i="24"/>
  <c r="M1471" i="24"/>
  <c r="L1471" i="24"/>
  <c r="I1471" i="24"/>
  <c r="F1471" i="24"/>
  <c r="U1470" i="24"/>
  <c r="O1470" i="24"/>
  <c r="N1470" i="24"/>
  <c r="L1470" i="24"/>
  <c r="I1470" i="24"/>
  <c r="F1470" i="24"/>
  <c r="U1469" i="24"/>
  <c r="O1469" i="24"/>
  <c r="N1469" i="24"/>
  <c r="M1469" i="24"/>
  <c r="L1469" i="24"/>
  <c r="I1469" i="24"/>
  <c r="F1469" i="24"/>
  <c r="U1468" i="24"/>
  <c r="O1468" i="24"/>
  <c r="N1468" i="24"/>
  <c r="M1468" i="24"/>
  <c r="L1468" i="24"/>
  <c r="I1468" i="24"/>
  <c r="F1468" i="24"/>
  <c r="U1467" i="24"/>
  <c r="O1467" i="24"/>
  <c r="N1467" i="24"/>
  <c r="M1467" i="24"/>
  <c r="L1467" i="24"/>
  <c r="I1467" i="24"/>
  <c r="F1467" i="24"/>
  <c r="U1466" i="24"/>
  <c r="O1466" i="24"/>
  <c r="N1466" i="24"/>
  <c r="M1466" i="24"/>
  <c r="L1466" i="24"/>
  <c r="I1466" i="24"/>
  <c r="F1466" i="24"/>
  <c r="U1465" i="24"/>
  <c r="O1465" i="24"/>
  <c r="N1465" i="24"/>
  <c r="M1465" i="24"/>
  <c r="L1465" i="24"/>
  <c r="I1465" i="24"/>
  <c r="F1465" i="24"/>
  <c r="U1464" i="24"/>
  <c r="O1464" i="24"/>
  <c r="N1464" i="24"/>
  <c r="M1464" i="24"/>
  <c r="L1464" i="24"/>
  <c r="I1464" i="24"/>
  <c r="F1464" i="24"/>
  <c r="U1463" i="24"/>
  <c r="O1463" i="24"/>
  <c r="N1463" i="24"/>
  <c r="M1463" i="24"/>
  <c r="L1463" i="24"/>
  <c r="I1463" i="24"/>
  <c r="F1463" i="24"/>
  <c r="U1462" i="24"/>
  <c r="O1462" i="24"/>
  <c r="N1462" i="24"/>
  <c r="M1462" i="24"/>
  <c r="L1462" i="24"/>
  <c r="I1462" i="24"/>
  <c r="F1462" i="24"/>
  <c r="U1461" i="24"/>
  <c r="O1461" i="24"/>
  <c r="N1461" i="24"/>
  <c r="M1461" i="24"/>
  <c r="L1461" i="24"/>
  <c r="I1461" i="24"/>
  <c r="F1461" i="24"/>
  <c r="U1460" i="24"/>
  <c r="O1460" i="24"/>
  <c r="N1460" i="24"/>
  <c r="M1460" i="24"/>
  <c r="L1460" i="24"/>
  <c r="I1460" i="24"/>
  <c r="F1460" i="24"/>
  <c r="U1459" i="24"/>
  <c r="O1459" i="24"/>
  <c r="N1459" i="24"/>
  <c r="M1459" i="24"/>
  <c r="L1459" i="24"/>
  <c r="I1459" i="24"/>
  <c r="F1459" i="24"/>
  <c r="U1458" i="24"/>
  <c r="O1458" i="24"/>
  <c r="N1458" i="24"/>
  <c r="M1458" i="24"/>
  <c r="L1458" i="24"/>
  <c r="I1458" i="24"/>
  <c r="F1458" i="24"/>
  <c r="U1457" i="24"/>
  <c r="O1457" i="24"/>
  <c r="N1457" i="24"/>
  <c r="M1457" i="24"/>
  <c r="L1457" i="24"/>
  <c r="I1457" i="24"/>
  <c r="F1457" i="24"/>
  <c r="U1456" i="24"/>
  <c r="O1456" i="24"/>
  <c r="N1456" i="24"/>
  <c r="M1456" i="24"/>
  <c r="L1456" i="24"/>
  <c r="I1456" i="24"/>
  <c r="F1456" i="24"/>
  <c r="U1455" i="24"/>
  <c r="O1455" i="24"/>
  <c r="N1455" i="24"/>
  <c r="M1455" i="24"/>
  <c r="L1455" i="24"/>
  <c r="I1455" i="24"/>
  <c r="F1455" i="24"/>
  <c r="U1454" i="24"/>
  <c r="O1454" i="24"/>
  <c r="N1454" i="24"/>
  <c r="M1454" i="24"/>
  <c r="L1454" i="24"/>
  <c r="I1454" i="24"/>
  <c r="F1454" i="24"/>
  <c r="U1453" i="24"/>
  <c r="O1453" i="24"/>
  <c r="N1453" i="24"/>
  <c r="M1453" i="24"/>
  <c r="L1453" i="24"/>
  <c r="I1453" i="24"/>
  <c r="F1453" i="24"/>
  <c r="U1452" i="24"/>
  <c r="O1452" i="24"/>
  <c r="N1452" i="24"/>
  <c r="M1452" i="24"/>
  <c r="L1452" i="24"/>
  <c r="I1452" i="24"/>
  <c r="F1452" i="24"/>
  <c r="U1451" i="24"/>
  <c r="O1451" i="24"/>
  <c r="N1451" i="24"/>
  <c r="M1451" i="24"/>
  <c r="L1451" i="24"/>
  <c r="I1451" i="24"/>
  <c r="F1451" i="24"/>
  <c r="U1450" i="24"/>
  <c r="O1450" i="24"/>
  <c r="N1450" i="24"/>
  <c r="M1450" i="24"/>
  <c r="L1450" i="24"/>
  <c r="I1450" i="24"/>
  <c r="F1450" i="24"/>
  <c r="U1449" i="24"/>
  <c r="O1449" i="24"/>
  <c r="N1449" i="24"/>
  <c r="M1449" i="24"/>
  <c r="L1449" i="24"/>
  <c r="I1449" i="24"/>
  <c r="F1449" i="24"/>
  <c r="U1448" i="24"/>
  <c r="O1448" i="24"/>
  <c r="N1448" i="24"/>
  <c r="M1448" i="24"/>
  <c r="L1448" i="24"/>
  <c r="I1448" i="24"/>
  <c r="F1448" i="24"/>
  <c r="U1447" i="24"/>
  <c r="O1447" i="24"/>
  <c r="N1447" i="24"/>
  <c r="M1447" i="24"/>
  <c r="L1447" i="24"/>
  <c r="I1447" i="24"/>
  <c r="F1447" i="24"/>
  <c r="U1446" i="24"/>
  <c r="O1446" i="24"/>
  <c r="N1446" i="24"/>
  <c r="M1446" i="24"/>
  <c r="L1446" i="24"/>
  <c r="I1446" i="24"/>
  <c r="F1446" i="24"/>
  <c r="U1445" i="24"/>
  <c r="O1445" i="24"/>
  <c r="N1445" i="24"/>
  <c r="M1445" i="24"/>
  <c r="L1445" i="24"/>
  <c r="I1445" i="24"/>
  <c r="F1445" i="24"/>
  <c r="U1444" i="24"/>
  <c r="O1444" i="24"/>
  <c r="N1444" i="24"/>
  <c r="M1444" i="24"/>
  <c r="L1444" i="24"/>
  <c r="I1444" i="24"/>
  <c r="F1444" i="24"/>
  <c r="U1443" i="24"/>
  <c r="O1443" i="24"/>
  <c r="N1443" i="24"/>
  <c r="M1443" i="24"/>
  <c r="L1443" i="24"/>
  <c r="I1443" i="24"/>
  <c r="F1443" i="24"/>
  <c r="U1442" i="24"/>
  <c r="O1442" i="24"/>
  <c r="N1442" i="24"/>
  <c r="M1442" i="24"/>
  <c r="L1442" i="24"/>
  <c r="I1442" i="24"/>
  <c r="F1442" i="24"/>
  <c r="U1441" i="24"/>
  <c r="O1441" i="24"/>
  <c r="N1441" i="24"/>
  <c r="M1441" i="24"/>
  <c r="L1441" i="24"/>
  <c r="I1441" i="24"/>
  <c r="F1441" i="24"/>
  <c r="U1440" i="24"/>
  <c r="O1440" i="24"/>
  <c r="N1440" i="24"/>
  <c r="M1440" i="24"/>
  <c r="L1440" i="24"/>
  <c r="I1440" i="24"/>
  <c r="F1440" i="24"/>
  <c r="U1439" i="24"/>
  <c r="O1439" i="24"/>
  <c r="N1439" i="24"/>
  <c r="M1439" i="24"/>
  <c r="L1439" i="24"/>
  <c r="I1439" i="24"/>
  <c r="F1439" i="24"/>
  <c r="U1438" i="24"/>
  <c r="O1438" i="24"/>
  <c r="N1438" i="24"/>
  <c r="M1438" i="24"/>
  <c r="L1438" i="24"/>
  <c r="I1438" i="24"/>
  <c r="F1438" i="24"/>
  <c r="U1437" i="24"/>
  <c r="O1437" i="24"/>
  <c r="N1437" i="24"/>
  <c r="M1437" i="24"/>
  <c r="L1437" i="24"/>
  <c r="I1437" i="24"/>
  <c r="F1437" i="24"/>
  <c r="U1436" i="24"/>
  <c r="O1436" i="24"/>
  <c r="N1436" i="24"/>
  <c r="M1436" i="24"/>
  <c r="L1436" i="24"/>
  <c r="I1436" i="24"/>
  <c r="F1436" i="24"/>
  <c r="U1435" i="24"/>
  <c r="O1435" i="24"/>
  <c r="N1435" i="24"/>
  <c r="M1435" i="24"/>
  <c r="L1435" i="24"/>
  <c r="I1435" i="24"/>
  <c r="F1435" i="24"/>
  <c r="U1434" i="24"/>
  <c r="O1434" i="24"/>
  <c r="N1434" i="24"/>
  <c r="M1434" i="24"/>
  <c r="L1434" i="24"/>
  <c r="I1434" i="24"/>
  <c r="F1434" i="24"/>
  <c r="U1433" i="24"/>
  <c r="O1433" i="24"/>
  <c r="N1433" i="24"/>
  <c r="M1433" i="24"/>
  <c r="L1433" i="24"/>
  <c r="I1433" i="24"/>
  <c r="F1433" i="24"/>
  <c r="U1432" i="24"/>
  <c r="O1432" i="24"/>
  <c r="N1432" i="24"/>
  <c r="M1432" i="24"/>
  <c r="L1432" i="24"/>
  <c r="I1432" i="24"/>
  <c r="F1432" i="24"/>
  <c r="U1431" i="24"/>
  <c r="O1431" i="24"/>
  <c r="N1431" i="24"/>
  <c r="M1431" i="24"/>
  <c r="L1431" i="24"/>
  <c r="I1431" i="24"/>
  <c r="F1431" i="24"/>
  <c r="U1430" i="24"/>
  <c r="O1430" i="24"/>
  <c r="N1430" i="24"/>
  <c r="M1430" i="24"/>
  <c r="L1430" i="24"/>
  <c r="I1430" i="24"/>
  <c r="F1430" i="24"/>
  <c r="U1429" i="24"/>
  <c r="O1429" i="24"/>
  <c r="N1429" i="24"/>
  <c r="M1429" i="24"/>
  <c r="L1429" i="24"/>
  <c r="I1429" i="24"/>
  <c r="F1429" i="24"/>
  <c r="U1428" i="24"/>
  <c r="O1428" i="24"/>
  <c r="N1428" i="24"/>
  <c r="M1428" i="24"/>
  <c r="L1428" i="24"/>
  <c r="I1428" i="24"/>
  <c r="F1428" i="24"/>
  <c r="U1427" i="24"/>
  <c r="O1427" i="24"/>
  <c r="N1427" i="24"/>
  <c r="M1427" i="24"/>
  <c r="L1427" i="24"/>
  <c r="I1427" i="24"/>
  <c r="F1427" i="24"/>
  <c r="U1426" i="24"/>
  <c r="O1426" i="24"/>
  <c r="N1426" i="24"/>
  <c r="M1426" i="24"/>
  <c r="L1426" i="24"/>
  <c r="I1426" i="24"/>
  <c r="F1426" i="24"/>
  <c r="U1425" i="24"/>
  <c r="O1425" i="24"/>
  <c r="N1425" i="24"/>
  <c r="M1425" i="24"/>
  <c r="L1425" i="24"/>
  <c r="I1425" i="24"/>
  <c r="F1425" i="24"/>
  <c r="U1424" i="24"/>
  <c r="O1424" i="24"/>
  <c r="N1424" i="24"/>
  <c r="M1424" i="24"/>
  <c r="L1424" i="24"/>
  <c r="I1424" i="24"/>
  <c r="F1424" i="24"/>
  <c r="U1423" i="24"/>
  <c r="O1423" i="24"/>
  <c r="N1423" i="24"/>
  <c r="M1423" i="24"/>
  <c r="L1423" i="24"/>
  <c r="I1423" i="24"/>
  <c r="F1423" i="24"/>
  <c r="U1422" i="24"/>
  <c r="O1422" i="24"/>
  <c r="N1422" i="24"/>
  <c r="M1422" i="24"/>
  <c r="L1422" i="24"/>
  <c r="I1422" i="24"/>
  <c r="F1422" i="24"/>
  <c r="U1421" i="24"/>
  <c r="O1421" i="24"/>
  <c r="N1421" i="24"/>
  <c r="M1421" i="24"/>
  <c r="L1421" i="24"/>
  <c r="I1421" i="24"/>
  <c r="F1421" i="24"/>
  <c r="U1420" i="24"/>
  <c r="O1420" i="24"/>
  <c r="N1420" i="24"/>
  <c r="M1420" i="24"/>
  <c r="L1420" i="24"/>
  <c r="I1420" i="24"/>
  <c r="F1420" i="24"/>
  <c r="U1419" i="24"/>
  <c r="O1419" i="24"/>
  <c r="N1419" i="24"/>
  <c r="M1419" i="24"/>
  <c r="L1419" i="24"/>
  <c r="I1419" i="24"/>
  <c r="F1419" i="24"/>
  <c r="U1418" i="24"/>
  <c r="O1418" i="24"/>
  <c r="N1418" i="24"/>
  <c r="M1418" i="24"/>
  <c r="L1418" i="24"/>
  <c r="I1418" i="24"/>
  <c r="F1418" i="24"/>
  <c r="U1417" i="24"/>
  <c r="O1417" i="24"/>
  <c r="N1417" i="24"/>
  <c r="M1417" i="24"/>
  <c r="L1417" i="24"/>
  <c r="I1417" i="24"/>
  <c r="F1417" i="24"/>
  <c r="U1416" i="24"/>
  <c r="O1416" i="24"/>
  <c r="N1416" i="24"/>
  <c r="M1416" i="24"/>
  <c r="L1416" i="24"/>
  <c r="I1416" i="24"/>
  <c r="F1416" i="24"/>
  <c r="U1415" i="24"/>
  <c r="O1415" i="24"/>
  <c r="N1415" i="24"/>
  <c r="M1415" i="24"/>
  <c r="L1415" i="24"/>
  <c r="I1415" i="24"/>
  <c r="F1415" i="24"/>
  <c r="U1414" i="24"/>
  <c r="O1414" i="24"/>
  <c r="N1414" i="24"/>
  <c r="M1414" i="24"/>
  <c r="L1414" i="24"/>
  <c r="I1414" i="24"/>
  <c r="F1414" i="24"/>
  <c r="U1413" i="24"/>
  <c r="O1413" i="24"/>
  <c r="N1413" i="24"/>
  <c r="M1413" i="24"/>
  <c r="L1413" i="24"/>
  <c r="I1413" i="24"/>
  <c r="F1413" i="24"/>
  <c r="U1412" i="24"/>
  <c r="O1412" i="24"/>
  <c r="N1412" i="24"/>
  <c r="M1412" i="24"/>
  <c r="L1412" i="24"/>
  <c r="I1412" i="24"/>
  <c r="F1412" i="24"/>
  <c r="U1411" i="24"/>
  <c r="O1411" i="24"/>
  <c r="N1411" i="24"/>
  <c r="M1411" i="24"/>
  <c r="L1411" i="24"/>
  <c r="I1411" i="24"/>
  <c r="F1411" i="24"/>
  <c r="U1410" i="24"/>
  <c r="O1410" i="24"/>
  <c r="N1410" i="24"/>
  <c r="M1410" i="24"/>
  <c r="L1410" i="24"/>
  <c r="I1410" i="24"/>
  <c r="F1410" i="24"/>
  <c r="U1409" i="24"/>
  <c r="O1409" i="24"/>
  <c r="N1409" i="24"/>
  <c r="M1409" i="24"/>
  <c r="L1409" i="24"/>
  <c r="I1409" i="24"/>
  <c r="F1409" i="24"/>
  <c r="U1408" i="24"/>
  <c r="O1408" i="24"/>
  <c r="N1408" i="24"/>
  <c r="M1408" i="24"/>
  <c r="L1408" i="24"/>
  <c r="I1408" i="24"/>
  <c r="F1408" i="24"/>
  <c r="U1407" i="24"/>
  <c r="O1407" i="24"/>
  <c r="N1407" i="24"/>
  <c r="M1407" i="24"/>
  <c r="L1407" i="24"/>
  <c r="I1407" i="24"/>
  <c r="F1407" i="24"/>
  <c r="U1406" i="24"/>
  <c r="O1406" i="24"/>
  <c r="N1406" i="24"/>
  <c r="M1406" i="24"/>
  <c r="L1406" i="24"/>
  <c r="I1406" i="24"/>
  <c r="F1406" i="24"/>
  <c r="U1405" i="24"/>
  <c r="O1405" i="24"/>
  <c r="N1405" i="24"/>
  <c r="M1405" i="24"/>
  <c r="L1405" i="24"/>
  <c r="I1405" i="24"/>
  <c r="F1405" i="24"/>
  <c r="U1404" i="24"/>
  <c r="O1404" i="24"/>
  <c r="N1404" i="24"/>
  <c r="M1404" i="24"/>
  <c r="L1404" i="24"/>
  <c r="I1404" i="24"/>
  <c r="F1404" i="24"/>
  <c r="U1403" i="24"/>
  <c r="O1403" i="24"/>
  <c r="N1403" i="24"/>
  <c r="M1403" i="24"/>
  <c r="L1403" i="24"/>
  <c r="I1403" i="24"/>
  <c r="F1403" i="24"/>
  <c r="U1402" i="24"/>
  <c r="O1402" i="24"/>
  <c r="N1402" i="24"/>
  <c r="M1402" i="24"/>
  <c r="L1402" i="24"/>
  <c r="I1402" i="24"/>
  <c r="F1402" i="24"/>
  <c r="U1401" i="24"/>
  <c r="O1401" i="24"/>
  <c r="N1401" i="24"/>
  <c r="M1401" i="24"/>
  <c r="L1401" i="24"/>
  <c r="I1401" i="24"/>
  <c r="F1401" i="24"/>
  <c r="U1400" i="24"/>
  <c r="O1400" i="24"/>
  <c r="N1400" i="24"/>
  <c r="M1400" i="24"/>
  <c r="L1400" i="24"/>
  <c r="I1400" i="24"/>
  <c r="F1400" i="24"/>
  <c r="U1399" i="24"/>
  <c r="O1399" i="24"/>
  <c r="N1399" i="24"/>
  <c r="M1399" i="24"/>
  <c r="L1399" i="24"/>
  <c r="I1399" i="24"/>
  <c r="F1399" i="24"/>
  <c r="U1398" i="24"/>
  <c r="O1398" i="24"/>
  <c r="N1398" i="24"/>
  <c r="M1398" i="24"/>
  <c r="L1398" i="24"/>
  <c r="I1398" i="24"/>
  <c r="F1398" i="24"/>
  <c r="U1397" i="24"/>
  <c r="O1397" i="24"/>
  <c r="N1397" i="24"/>
  <c r="M1397" i="24"/>
  <c r="L1397" i="24"/>
  <c r="I1397" i="24"/>
  <c r="F1397" i="24"/>
  <c r="U1396" i="24"/>
  <c r="O1396" i="24"/>
  <c r="N1396" i="24"/>
  <c r="M1396" i="24"/>
  <c r="L1396" i="24"/>
  <c r="I1396" i="24"/>
  <c r="F1396" i="24"/>
  <c r="U1395" i="24"/>
  <c r="O1395" i="24"/>
  <c r="N1395" i="24"/>
  <c r="M1395" i="24"/>
  <c r="L1395" i="24"/>
  <c r="I1395" i="24"/>
  <c r="F1395" i="24"/>
  <c r="U1394" i="24"/>
  <c r="O1394" i="24"/>
  <c r="N1394" i="24"/>
  <c r="M1394" i="24"/>
  <c r="L1394" i="24"/>
  <c r="I1394" i="24"/>
  <c r="F1394" i="24"/>
  <c r="U1393" i="24"/>
  <c r="O1393" i="24"/>
  <c r="N1393" i="24"/>
  <c r="M1393" i="24"/>
  <c r="L1393" i="24"/>
  <c r="I1393" i="24"/>
  <c r="F1393" i="24"/>
  <c r="U1392" i="24"/>
  <c r="O1392" i="24"/>
  <c r="N1392" i="24"/>
  <c r="M1392" i="24"/>
  <c r="L1392" i="24"/>
  <c r="I1392" i="24"/>
  <c r="F1392" i="24"/>
  <c r="U1391" i="24"/>
  <c r="O1391" i="24"/>
  <c r="N1391" i="24"/>
  <c r="M1391" i="24"/>
  <c r="L1391" i="24"/>
  <c r="I1391" i="24"/>
  <c r="F1391" i="24"/>
  <c r="U1390" i="24"/>
  <c r="O1390" i="24"/>
  <c r="N1390" i="24"/>
  <c r="M1390" i="24"/>
  <c r="L1390" i="24"/>
  <c r="I1390" i="24"/>
  <c r="F1390" i="24"/>
  <c r="U1389" i="24"/>
  <c r="O1389" i="24"/>
  <c r="N1389" i="24"/>
  <c r="M1389" i="24"/>
  <c r="L1389" i="24"/>
  <c r="I1389" i="24"/>
  <c r="F1389" i="24"/>
  <c r="U1388" i="24"/>
  <c r="O1388" i="24"/>
  <c r="N1388" i="24"/>
  <c r="M1388" i="24"/>
  <c r="L1388" i="24"/>
  <c r="I1388" i="24"/>
  <c r="F1388" i="24"/>
  <c r="U1387" i="24"/>
  <c r="O1387" i="24"/>
  <c r="N1387" i="24"/>
  <c r="M1387" i="24"/>
  <c r="L1387" i="24"/>
  <c r="I1387" i="24"/>
  <c r="F1387" i="24"/>
  <c r="U1386" i="24"/>
  <c r="O1386" i="24"/>
  <c r="N1386" i="24"/>
  <c r="M1386" i="24"/>
  <c r="L1386" i="24"/>
  <c r="I1386" i="24"/>
  <c r="F1386" i="24"/>
  <c r="U1385" i="24"/>
  <c r="O1385" i="24"/>
  <c r="N1385" i="24"/>
  <c r="M1385" i="24"/>
  <c r="L1385" i="24"/>
  <c r="I1385" i="24"/>
  <c r="F1385" i="24"/>
  <c r="U1384" i="24"/>
  <c r="O1384" i="24"/>
  <c r="N1384" i="24"/>
  <c r="M1384" i="24"/>
  <c r="L1384" i="24"/>
  <c r="I1384" i="24"/>
  <c r="F1384" i="24"/>
  <c r="U1383" i="24"/>
  <c r="O1383" i="24"/>
  <c r="N1383" i="24"/>
  <c r="M1383" i="24"/>
  <c r="L1383" i="24"/>
  <c r="I1383" i="24"/>
  <c r="F1383" i="24"/>
  <c r="U1382" i="24"/>
  <c r="O1382" i="24"/>
  <c r="N1382" i="24"/>
  <c r="M1382" i="24"/>
  <c r="L1382" i="24"/>
  <c r="I1382" i="24"/>
  <c r="F1382" i="24"/>
  <c r="U1381" i="24"/>
  <c r="O1381" i="24"/>
  <c r="N1381" i="24"/>
  <c r="M1381" i="24"/>
  <c r="L1381" i="24"/>
  <c r="I1381" i="24"/>
  <c r="F1381" i="24"/>
  <c r="U1380" i="24"/>
  <c r="O1380" i="24"/>
  <c r="N1380" i="24"/>
  <c r="M1380" i="24"/>
  <c r="L1380" i="24"/>
  <c r="I1380" i="24"/>
  <c r="F1380" i="24"/>
  <c r="U1379" i="24"/>
  <c r="O1379" i="24"/>
  <c r="N1379" i="24"/>
  <c r="M1379" i="24"/>
  <c r="L1379" i="24"/>
  <c r="I1379" i="24"/>
  <c r="F1379" i="24"/>
  <c r="U1378" i="24"/>
  <c r="O1378" i="24"/>
  <c r="N1378" i="24"/>
  <c r="M1378" i="24"/>
  <c r="L1378" i="24"/>
  <c r="I1378" i="24"/>
  <c r="F1378" i="24"/>
  <c r="U1377" i="24"/>
  <c r="O1377" i="24"/>
  <c r="N1377" i="24"/>
  <c r="M1377" i="24"/>
  <c r="L1377" i="24"/>
  <c r="I1377" i="24"/>
  <c r="F1377" i="24"/>
  <c r="U1376" i="24"/>
  <c r="O1376" i="24"/>
  <c r="N1376" i="24"/>
  <c r="M1376" i="24"/>
  <c r="L1376" i="24"/>
  <c r="I1376" i="24"/>
  <c r="F1376" i="24"/>
  <c r="U1375" i="24"/>
  <c r="O1375" i="24"/>
  <c r="N1375" i="24"/>
  <c r="M1375" i="24"/>
  <c r="L1375" i="24"/>
  <c r="I1375" i="24"/>
  <c r="F1375" i="24"/>
  <c r="U1374" i="24"/>
  <c r="O1374" i="24"/>
  <c r="N1374" i="24"/>
  <c r="M1374" i="24"/>
  <c r="L1374" i="24"/>
  <c r="I1374" i="24"/>
  <c r="F1374" i="24"/>
  <c r="U1373" i="24"/>
  <c r="O1373" i="24"/>
  <c r="N1373" i="24"/>
  <c r="M1373" i="24"/>
  <c r="L1373" i="24"/>
  <c r="I1373" i="24"/>
  <c r="F1373" i="24"/>
  <c r="U1372" i="24"/>
  <c r="O1372" i="24"/>
  <c r="N1372" i="24"/>
  <c r="M1372" i="24"/>
  <c r="L1372" i="24"/>
  <c r="I1372" i="24"/>
  <c r="F1372" i="24"/>
  <c r="U1371" i="24"/>
  <c r="O1371" i="24"/>
  <c r="N1371" i="24"/>
  <c r="M1371" i="24"/>
  <c r="L1371" i="24"/>
  <c r="I1371" i="24"/>
  <c r="F1371" i="24"/>
  <c r="U1370" i="24"/>
  <c r="O1370" i="24"/>
  <c r="N1370" i="24"/>
  <c r="M1370" i="24"/>
  <c r="L1370" i="24"/>
  <c r="I1370" i="24"/>
  <c r="F1370" i="24"/>
  <c r="U1369" i="24"/>
  <c r="O1369" i="24"/>
  <c r="N1369" i="24"/>
  <c r="M1369" i="24"/>
  <c r="L1369" i="24"/>
  <c r="K1369" i="24"/>
  <c r="J1369" i="24"/>
  <c r="I1369" i="24"/>
  <c r="F1369" i="24"/>
  <c r="U1368" i="24"/>
  <c r="O1368" i="24"/>
  <c r="N1368" i="24"/>
  <c r="M1368" i="24"/>
  <c r="L1368" i="24"/>
  <c r="I1368" i="24"/>
  <c r="F1368" i="24"/>
  <c r="U1367" i="24"/>
  <c r="O1367" i="24"/>
  <c r="N1367" i="24"/>
  <c r="M1367" i="24"/>
  <c r="L1367" i="24"/>
  <c r="I1367" i="24"/>
  <c r="F1367" i="24"/>
  <c r="U1366" i="24"/>
  <c r="O1366" i="24"/>
  <c r="N1366" i="24"/>
  <c r="M1366" i="24"/>
  <c r="L1366" i="24"/>
  <c r="I1366" i="24"/>
  <c r="F1366" i="24"/>
  <c r="U1365" i="24"/>
  <c r="O1365" i="24"/>
  <c r="N1365" i="24"/>
  <c r="M1365" i="24"/>
  <c r="L1365" i="24"/>
  <c r="I1365" i="24"/>
  <c r="F1365" i="24"/>
  <c r="U1364" i="24"/>
  <c r="O1364" i="24"/>
  <c r="N1364" i="24"/>
  <c r="M1364" i="24"/>
  <c r="L1364" i="24"/>
  <c r="I1364" i="24"/>
  <c r="F1364" i="24"/>
  <c r="U1363" i="24"/>
  <c r="O1363" i="24"/>
  <c r="N1363" i="24"/>
  <c r="M1363" i="24"/>
  <c r="L1363" i="24"/>
  <c r="I1363" i="24"/>
  <c r="F1363" i="24"/>
  <c r="U1362" i="24"/>
  <c r="O1362" i="24"/>
  <c r="N1362" i="24"/>
  <c r="M1362" i="24"/>
  <c r="L1362" i="24"/>
  <c r="I1362" i="24"/>
  <c r="F1362" i="24"/>
  <c r="U1361" i="24"/>
  <c r="O1361" i="24"/>
  <c r="N1361" i="24"/>
  <c r="M1361" i="24"/>
  <c r="L1361" i="24"/>
  <c r="I1361" i="24"/>
  <c r="F1361" i="24"/>
  <c r="U1360" i="24"/>
  <c r="O1360" i="24"/>
  <c r="N1360" i="24"/>
  <c r="M1360" i="24"/>
  <c r="L1360" i="24"/>
  <c r="I1360" i="24"/>
  <c r="F1360" i="24"/>
  <c r="U1359" i="24"/>
  <c r="O1359" i="24"/>
  <c r="N1359" i="24"/>
  <c r="M1359" i="24"/>
  <c r="L1359" i="24"/>
  <c r="I1359" i="24"/>
  <c r="F1359" i="24"/>
  <c r="U1358" i="24"/>
  <c r="O1358" i="24"/>
  <c r="N1358" i="24"/>
  <c r="M1358" i="24"/>
  <c r="L1358" i="24"/>
  <c r="I1358" i="24"/>
  <c r="F1358" i="24"/>
  <c r="U1357" i="24"/>
  <c r="O1357" i="24"/>
  <c r="N1357" i="24"/>
  <c r="M1357" i="24"/>
  <c r="L1357" i="24"/>
  <c r="I1357" i="24"/>
  <c r="F1357" i="24"/>
  <c r="U1356" i="24"/>
  <c r="O1356" i="24"/>
  <c r="N1356" i="24"/>
  <c r="M1356" i="24"/>
  <c r="L1356" i="24"/>
  <c r="I1356" i="24"/>
  <c r="F1356" i="24"/>
  <c r="U1355" i="24"/>
  <c r="O1355" i="24"/>
  <c r="N1355" i="24"/>
  <c r="M1355" i="24"/>
  <c r="L1355" i="24"/>
  <c r="I1355" i="24"/>
  <c r="F1355" i="24"/>
  <c r="U1354" i="24"/>
  <c r="O1354" i="24"/>
  <c r="N1354" i="24"/>
  <c r="M1354" i="24"/>
  <c r="L1354" i="24"/>
  <c r="I1354" i="24"/>
  <c r="F1354" i="24"/>
  <c r="U1353" i="24"/>
  <c r="O1353" i="24"/>
  <c r="N1353" i="24"/>
  <c r="M1353" i="24"/>
  <c r="L1353" i="24"/>
  <c r="I1353" i="24"/>
  <c r="F1353" i="24"/>
  <c r="U1352" i="24"/>
  <c r="O1352" i="24"/>
  <c r="N1352" i="24"/>
  <c r="M1352" i="24"/>
  <c r="L1352" i="24"/>
  <c r="I1352" i="24"/>
  <c r="F1352" i="24"/>
  <c r="U1351" i="24"/>
  <c r="O1351" i="24"/>
  <c r="N1351" i="24"/>
  <c r="M1351" i="24"/>
  <c r="L1351" i="24"/>
  <c r="I1351" i="24"/>
  <c r="F1351" i="24"/>
  <c r="U1350" i="24"/>
  <c r="O1350" i="24"/>
  <c r="N1350" i="24"/>
  <c r="M1350" i="24"/>
  <c r="L1350" i="24"/>
  <c r="I1350" i="24"/>
  <c r="F1350" i="24"/>
  <c r="U1349" i="24"/>
  <c r="O1349" i="24"/>
  <c r="N1349" i="24"/>
  <c r="M1349" i="24"/>
  <c r="L1349" i="24"/>
  <c r="I1349" i="24"/>
  <c r="F1349" i="24"/>
  <c r="U1348" i="24"/>
  <c r="O1348" i="24"/>
  <c r="N1348" i="24"/>
  <c r="M1348" i="24"/>
  <c r="L1348" i="24"/>
  <c r="I1348" i="24"/>
  <c r="F1348" i="24"/>
  <c r="U1347" i="24"/>
  <c r="O1347" i="24"/>
  <c r="N1347" i="24"/>
  <c r="M1347" i="24"/>
  <c r="L1347" i="24"/>
  <c r="I1347" i="24"/>
  <c r="F1347" i="24"/>
  <c r="U1346" i="24"/>
  <c r="O1346" i="24"/>
  <c r="N1346" i="24"/>
  <c r="M1346" i="24"/>
  <c r="L1346" i="24"/>
  <c r="I1346" i="24"/>
  <c r="F1346" i="24"/>
  <c r="U1345" i="24"/>
  <c r="O1345" i="24"/>
  <c r="N1345" i="24"/>
  <c r="M1345" i="24"/>
  <c r="L1345" i="24"/>
  <c r="I1345" i="24"/>
  <c r="F1345" i="24"/>
  <c r="U1344" i="24"/>
  <c r="O1344" i="24"/>
  <c r="N1344" i="24"/>
  <c r="M1344" i="24"/>
  <c r="L1344" i="24"/>
  <c r="I1344" i="24"/>
  <c r="F1344" i="24"/>
  <c r="U1343" i="24"/>
  <c r="O1343" i="24"/>
  <c r="N1343" i="24"/>
  <c r="M1343" i="24"/>
  <c r="L1343" i="24"/>
  <c r="I1343" i="24"/>
  <c r="F1343" i="24"/>
  <c r="U1342" i="24"/>
  <c r="O1342" i="24"/>
  <c r="N1342" i="24"/>
  <c r="M1342" i="24"/>
  <c r="L1342" i="24"/>
  <c r="I1342" i="24"/>
  <c r="F1342" i="24"/>
  <c r="U1341" i="24"/>
  <c r="O1341" i="24"/>
  <c r="N1341" i="24"/>
  <c r="M1341" i="24"/>
  <c r="L1341" i="24"/>
  <c r="I1341" i="24"/>
  <c r="F1341" i="24"/>
  <c r="U1340" i="24"/>
  <c r="O1340" i="24"/>
  <c r="N1340" i="24"/>
  <c r="M1340" i="24"/>
  <c r="L1340" i="24"/>
  <c r="I1340" i="24"/>
  <c r="F1340" i="24"/>
  <c r="U1339" i="24"/>
  <c r="O1339" i="24"/>
  <c r="N1339" i="24"/>
  <c r="M1339" i="24"/>
  <c r="L1339" i="24"/>
  <c r="I1339" i="24"/>
  <c r="F1339" i="24"/>
  <c r="U1338" i="24"/>
  <c r="O1338" i="24"/>
  <c r="N1338" i="24"/>
  <c r="M1338" i="24"/>
  <c r="L1338" i="24"/>
  <c r="I1338" i="24"/>
  <c r="F1338" i="24"/>
  <c r="U1337" i="24"/>
  <c r="O1337" i="24"/>
  <c r="N1337" i="24"/>
  <c r="M1337" i="24"/>
  <c r="L1337" i="24"/>
  <c r="I1337" i="24"/>
  <c r="F1337" i="24"/>
  <c r="U1336" i="24"/>
  <c r="O1336" i="24"/>
  <c r="N1336" i="24"/>
  <c r="M1336" i="24"/>
  <c r="L1336" i="24"/>
  <c r="I1336" i="24"/>
  <c r="F1336" i="24"/>
  <c r="U1335" i="24"/>
  <c r="O1335" i="24"/>
  <c r="N1335" i="24"/>
  <c r="M1335" i="24"/>
  <c r="L1335" i="24"/>
  <c r="I1335" i="24"/>
  <c r="F1335" i="24"/>
  <c r="U1334" i="24"/>
  <c r="O1334" i="24"/>
  <c r="N1334" i="24"/>
  <c r="M1334" i="24"/>
  <c r="L1334" i="24"/>
  <c r="I1334" i="24"/>
  <c r="F1334" i="24"/>
  <c r="U1333" i="24"/>
  <c r="O1333" i="24"/>
  <c r="N1333" i="24"/>
  <c r="M1333" i="24"/>
  <c r="L1333" i="24"/>
  <c r="I1333" i="24"/>
  <c r="F1333" i="24"/>
  <c r="U1332" i="24"/>
  <c r="O1332" i="24"/>
  <c r="N1332" i="24"/>
  <c r="M1332" i="24"/>
  <c r="L1332" i="24"/>
  <c r="I1332" i="24"/>
  <c r="F1332" i="24"/>
  <c r="U1331" i="24"/>
  <c r="O1331" i="24"/>
  <c r="N1331" i="24"/>
  <c r="M1331" i="24"/>
  <c r="L1331" i="24"/>
  <c r="I1331" i="24"/>
  <c r="F1331" i="24"/>
  <c r="U1330" i="24"/>
  <c r="O1330" i="24"/>
  <c r="N1330" i="24"/>
  <c r="M1330" i="24"/>
  <c r="L1330" i="24"/>
  <c r="J1330" i="24"/>
  <c r="K1330" i="24" s="1"/>
  <c r="I1330" i="24"/>
  <c r="F1330" i="24"/>
  <c r="U1329" i="24"/>
  <c r="O1329" i="24"/>
  <c r="N1329" i="24"/>
  <c r="M1329" i="24"/>
  <c r="L1329" i="24"/>
  <c r="I1329" i="24"/>
  <c r="F1329" i="24"/>
  <c r="U1328" i="24"/>
  <c r="O1328" i="24"/>
  <c r="N1328" i="24"/>
  <c r="M1328" i="24"/>
  <c r="L1328" i="24"/>
  <c r="I1328" i="24"/>
  <c r="F1328" i="24"/>
  <c r="U1327" i="24"/>
  <c r="O1327" i="24"/>
  <c r="N1327" i="24"/>
  <c r="M1327" i="24"/>
  <c r="L1327" i="24"/>
  <c r="I1327" i="24"/>
  <c r="F1327" i="24"/>
  <c r="U1326" i="24"/>
  <c r="O1326" i="24"/>
  <c r="N1326" i="24"/>
  <c r="M1326" i="24"/>
  <c r="L1326" i="24"/>
  <c r="I1326" i="24"/>
  <c r="F1326" i="24"/>
  <c r="U1325" i="24"/>
  <c r="O1325" i="24"/>
  <c r="N1325" i="24"/>
  <c r="M1325" i="24"/>
  <c r="L1325" i="24"/>
  <c r="I1325" i="24"/>
  <c r="F1325" i="24"/>
  <c r="U1324" i="24"/>
  <c r="O1324" i="24"/>
  <c r="N1324" i="24"/>
  <c r="M1324" i="24"/>
  <c r="L1324" i="24"/>
  <c r="I1324" i="24"/>
  <c r="F1324" i="24"/>
  <c r="U1323" i="24"/>
  <c r="O1323" i="24"/>
  <c r="N1323" i="24"/>
  <c r="M1323" i="24"/>
  <c r="L1323" i="24"/>
  <c r="I1323" i="24"/>
  <c r="F1323" i="24"/>
  <c r="U1322" i="24"/>
  <c r="O1322" i="24"/>
  <c r="N1322" i="24"/>
  <c r="M1322" i="24"/>
  <c r="L1322" i="24"/>
  <c r="I1322" i="24"/>
  <c r="F1322" i="24"/>
  <c r="U1321" i="24"/>
  <c r="O1321" i="24"/>
  <c r="N1321" i="24"/>
  <c r="L1321" i="24"/>
  <c r="I1321" i="24"/>
  <c r="F1321" i="24"/>
  <c r="U1320" i="24"/>
  <c r="O1320" i="24"/>
  <c r="N1320" i="24"/>
  <c r="M1320" i="24"/>
  <c r="L1320" i="24"/>
  <c r="I1320" i="24"/>
  <c r="F1320" i="24"/>
  <c r="U1319" i="24"/>
  <c r="O1319" i="24"/>
  <c r="N1319" i="24"/>
  <c r="M1319" i="24"/>
  <c r="L1319" i="24"/>
  <c r="I1319" i="24"/>
  <c r="F1319" i="24"/>
  <c r="U1318" i="24"/>
  <c r="O1318" i="24"/>
  <c r="N1318" i="24"/>
  <c r="M1318" i="24"/>
  <c r="L1318" i="24"/>
  <c r="I1318" i="24"/>
  <c r="F1318" i="24"/>
  <c r="U1317" i="24"/>
  <c r="O1317" i="24"/>
  <c r="N1317" i="24"/>
  <c r="M1317" i="24"/>
  <c r="L1317" i="24"/>
  <c r="I1317" i="24"/>
  <c r="F1317" i="24"/>
  <c r="U1316" i="24"/>
  <c r="O1316" i="24"/>
  <c r="N1316" i="24"/>
  <c r="M1316" i="24"/>
  <c r="L1316" i="24"/>
  <c r="I1316" i="24"/>
  <c r="F1316" i="24"/>
  <c r="U1315" i="24"/>
  <c r="O1315" i="24"/>
  <c r="N1315" i="24"/>
  <c r="M1315" i="24"/>
  <c r="L1315" i="24"/>
  <c r="I1315" i="24"/>
  <c r="F1315" i="24"/>
  <c r="U1314" i="24"/>
  <c r="O1314" i="24"/>
  <c r="N1314" i="24"/>
  <c r="M1314" i="24"/>
  <c r="L1314" i="24"/>
  <c r="I1314" i="24"/>
  <c r="F1314" i="24"/>
  <c r="U1313" i="24"/>
  <c r="O1313" i="24"/>
  <c r="N1313" i="24"/>
  <c r="M1313" i="24"/>
  <c r="L1313" i="24"/>
  <c r="I1313" i="24"/>
  <c r="F1313" i="24"/>
  <c r="U1312" i="24"/>
  <c r="O1312" i="24"/>
  <c r="N1312" i="24"/>
  <c r="M1312" i="24"/>
  <c r="L1312" i="24"/>
  <c r="I1312" i="24"/>
  <c r="F1312" i="24"/>
  <c r="U1311" i="24"/>
  <c r="O1311" i="24"/>
  <c r="N1311" i="24"/>
  <c r="M1311" i="24"/>
  <c r="L1311" i="24"/>
  <c r="I1311" i="24"/>
  <c r="F1311" i="24"/>
  <c r="U1310" i="24"/>
  <c r="O1310" i="24"/>
  <c r="N1310" i="24"/>
  <c r="M1310" i="24"/>
  <c r="L1310" i="24"/>
  <c r="I1310" i="24"/>
  <c r="F1310" i="24"/>
  <c r="U1309" i="24"/>
  <c r="O1309" i="24"/>
  <c r="N1309" i="24"/>
  <c r="M1309" i="24"/>
  <c r="L1309" i="24"/>
  <c r="I1309" i="24"/>
  <c r="F1309" i="24"/>
  <c r="U1308" i="24"/>
  <c r="O1308" i="24"/>
  <c r="N1308" i="24"/>
  <c r="M1308" i="24"/>
  <c r="L1308" i="24"/>
  <c r="I1308" i="24"/>
  <c r="F1308" i="24"/>
  <c r="U1307" i="24"/>
  <c r="O1307" i="24"/>
  <c r="N1307" i="24"/>
  <c r="M1307" i="24"/>
  <c r="L1307" i="24"/>
  <c r="I1307" i="24"/>
  <c r="F1307" i="24"/>
  <c r="U1306" i="24"/>
  <c r="O1306" i="24"/>
  <c r="N1306" i="24"/>
  <c r="M1306" i="24"/>
  <c r="L1306" i="24"/>
  <c r="I1306" i="24"/>
  <c r="F1306" i="24"/>
  <c r="U1305" i="24"/>
  <c r="O1305" i="24"/>
  <c r="N1305" i="24"/>
  <c r="M1305" i="24"/>
  <c r="L1305" i="24"/>
  <c r="I1305" i="24"/>
  <c r="F1305" i="24"/>
  <c r="U1304" i="24"/>
  <c r="O1304" i="24"/>
  <c r="N1304" i="24"/>
  <c r="M1304" i="24"/>
  <c r="L1304" i="24"/>
  <c r="I1304" i="24"/>
  <c r="F1304" i="24"/>
  <c r="U1303" i="24"/>
  <c r="O1303" i="24"/>
  <c r="N1303" i="24"/>
  <c r="M1303" i="24"/>
  <c r="L1303" i="24"/>
  <c r="I1303" i="24"/>
  <c r="F1303" i="24"/>
  <c r="U1302" i="24"/>
  <c r="O1302" i="24"/>
  <c r="N1302" i="24"/>
  <c r="M1302" i="24"/>
  <c r="L1302" i="24"/>
  <c r="I1302" i="24"/>
  <c r="F1302" i="24"/>
  <c r="U1301" i="24"/>
  <c r="O1301" i="24"/>
  <c r="N1301" i="24"/>
  <c r="M1301" i="24"/>
  <c r="L1301" i="24"/>
  <c r="I1301" i="24"/>
  <c r="F1301" i="24"/>
  <c r="U1300" i="24"/>
  <c r="O1300" i="24"/>
  <c r="N1300" i="24"/>
  <c r="M1300" i="24"/>
  <c r="L1300" i="24"/>
  <c r="I1300" i="24"/>
  <c r="F1300" i="24"/>
  <c r="U1299" i="24"/>
  <c r="O1299" i="24"/>
  <c r="N1299" i="24"/>
  <c r="M1299" i="24"/>
  <c r="L1299" i="24"/>
  <c r="I1299" i="24"/>
  <c r="F1299" i="24"/>
  <c r="U1298" i="24"/>
  <c r="O1298" i="24"/>
  <c r="N1298" i="24"/>
  <c r="M1298" i="24"/>
  <c r="L1298" i="24"/>
  <c r="I1298" i="24"/>
  <c r="F1298" i="24"/>
  <c r="U1297" i="24"/>
  <c r="O1297" i="24"/>
  <c r="N1297" i="24"/>
  <c r="M1297" i="24"/>
  <c r="L1297" i="24"/>
  <c r="I1297" i="24"/>
  <c r="F1297" i="24"/>
  <c r="U1296" i="24"/>
  <c r="O1296" i="24"/>
  <c r="N1296" i="24"/>
  <c r="M1296" i="24"/>
  <c r="L1296" i="24"/>
  <c r="I1296" i="24"/>
  <c r="F1296" i="24"/>
  <c r="U1295" i="24"/>
  <c r="O1295" i="24"/>
  <c r="N1295" i="24"/>
  <c r="M1295" i="24"/>
  <c r="L1295" i="24"/>
  <c r="I1295" i="24"/>
  <c r="F1295" i="24"/>
  <c r="U1294" i="24"/>
  <c r="O1294" i="24"/>
  <c r="N1294" i="24"/>
  <c r="M1294" i="24"/>
  <c r="L1294" i="24"/>
  <c r="I1294" i="24"/>
  <c r="F1294" i="24"/>
  <c r="U1293" i="24"/>
  <c r="O1293" i="24"/>
  <c r="N1293" i="24"/>
  <c r="M1293" i="24"/>
  <c r="L1293" i="24"/>
  <c r="I1293" i="24"/>
  <c r="F1293" i="24"/>
  <c r="U1292" i="24"/>
  <c r="O1292" i="24"/>
  <c r="N1292" i="24"/>
  <c r="M1292" i="24"/>
  <c r="L1292" i="24"/>
  <c r="I1292" i="24"/>
  <c r="F1292" i="24"/>
  <c r="U1291" i="24"/>
  <c r="O1291" i="24"/>
  <c r="N1291" i="24"/>
  <c r="M1291" i="24"/>
  <c r="L1291" i="24"/>
  <c r="I1291" i="24"/>
  <c r="F1291" i="24"/>
  <c r="U1290" i="24"/>
  <c r="O1290" i="24"/>
  <c r="N1290" i="24"/>
  <c r="M1290" i="24"/>
  <c r="L1290" i="24"/>
  <c r="I1290" i="24"/>
  <c r="F1290" i="24"/>
  <c r="U1289" i="24"/>
  <c r="O1289" i="24"/>
  <c r="N1289" i="24"/>
  <c r="M1289" i="24"/>
  <c r="L1289" i="24"/>
  <c r="I1289" i="24"/>
  <c r="F1289" i="24"/>
  <c r="U1288" i="24"/>
  <c r="O1288" i="24"/>
  <c r="N1288" i="24"/>
  <c r="M1288" i="24"/>
  <c r="L1288" i="24"/>
  <c r="I1288" i="24"/>
  <c r="F1288" i="24"/>
  <c r="U1287" i="24"/>
  <c r="O1287" i="24"/>
  <c r="N1287" i="24"/>
  <c r="M1287" i="24"/>
  <c r="L1287" i="24"/>
  <c r="I1287" i="24"/>
  <c r="F1287" i="24"/>
  <c r="U1286" i="24"/>
  <c r="O1286" i="24"/>
  <c r="N1286" i="24"/>
  <c r="M1286" i="24"/>
  <c r="L1286" i="24"/>
  <c r="I1286" i="24"/>
  <c r="F1286" i="24"/>
  <c r="U1285" i="24"/>
  <c r="O1285" i="24"/>
  <c r="N1285" i="24"/>
  <c r="M1285" i="24"/>
  <c r="L1285" i="24"/>
  <c r="I1285" i="24"/>
  <c r="F1285" i="24"/>
  <c r="U1284" i="24"/>
  <c r="O1284" i="24"/>
  <c r="N1284" i="24"/>
  <c r="M1284" i="24"/>
  <c r="L1284" i="24"/>
  <c r="I1284" i="24"/>
  <c r="F1284" i="24"/>
  <c r="U1283" i="24"/>
  <c r="O1283" i="24"/>
  <c r="N1283" i="24"/>
  <c r="M1283" i="24"/>
  <c r="L1283" i="24"/>
  <c r="I1283" i="24"/>
  <c r="F1283" i="24"/>
  <c r="U1282" i="24"/>
  <c r="O1282" i="24"/>
  <c r="N1282" i="24"/>
  <c r="M1282" i="24"/>
  <c r="L1282" i="24"/>
  <c r="I1282" i="24"/>
  <c r="F1282" i="24"/>
  <c r="U1281" i="24"/>
  <c r="O1281" i="24"/>
  <c r="N1281" i="24"/>
  <c r="M1281" i="24"/>
  <c r="L1281" i="24"/>
  <c r="I1281" i="24"/>
  <c r="F1281" i="24"/>
  <c r="U1280" i="24"/>
  <c r="O1280" i="24"/>
  <c r="N1280" i="24"/>
  <c r="M1280" i="24"/>
  <c r="L1280" i="24"/>
  <c r="I1280" i="24"/>
  <c r="F1280" i="24"/>
  <c r="U1279" i="24"/>
  <c r="O1279" i="24"/>
  <c r="N1279" i="24"/>
  <c r="M1279" i="24"/>
  <c r="L1279" i="24"/>
  <c r="I1279" i="24"/>
  <c r="F1279" i="24"/>
  <c r="U1278" i="24"/>
  <c r="O1278" i="24"/>
  <c r="N1278" i="24"/>
  <c r="M1278" i="24"/>
  <c r="L1278" i="24"/>
  <c r="I1278" i="24"/>
  <c r="F1278" i="24"/>
  <c r="U1277" i="24"/>
  <c r="O1277" i="24"/>
  <c r="N1277" i="24"/>
  <c r="M1277" i="24"/>
  <c r="L1277" i="24"/>
  <c r="I1277" i="24"/>
  <c r="F1277" i="24"/>
  <c r="U1276" i="24"/>
  <c r="O1276" i="24"/>
  <c r="N1276" i="24"/>
  <c r="M1276" i="24"/>
  <c r="L1276" i="24"/>
  <c r="I1276" i="24"/>
  <c r="F1276" i="24"/>
  <c r="U1275" i="24"/>
  <c r="O1275" i="24"/>
  <c r="N1275" i="24"/>
  <c r="M1275" i="24"/>
  <c r="L1275" i="24"/>
  <c r="I1275" i="24"/>
  <c r="F1275" i="24"/>
  <c r="U1274" i="24"/>
  <c r="O1274" i="24"/>
  <c r="N1274" i="24"/>
  <c r="M1274" i="24"/>
  <c r="L1274" i="24"/>
  <c r="I1274" i="24"/>
  <c r="F1274" i="24"/>
  <c r="U1273" i="24"/>
  <c r="O1273" i="24"/>
  <c r="N1273" i="24"/>
  <c r="M1273" i="24"/>
  <c r="L1273" i="24"/>
  <c r="I1273" i="24"/>
  <c r="F1273" i="24"/>
  <c r="U1272" i="24"/>
  <c r="O1272" i="24"/>
  <c r="N1272" i="24"/>
  <c r="M1272" i="24"/>
  <c r="L1272" i="24"/>
  <c r="I1272" i="24"/>
  <c r="F1272" i="24"/>
  <c r="U1271" i="24"/>
  <c r="O1271" i="24"/>
  <c r="N1271" i="24"/>
  <c r="M1271" i="24"/>
  <c r="L1271" i="24"/>
  <c r="I1271" i="24"/>
  <c r="F1271" i="24"/>
  <c r="U1270" i="24"/>
  <c r="O1270" i="24"/>
  <c r="N1270" i="24"/>
  <c r="M1270" i="24"/>
  <c r="L1270" i="24"/>
  <c r="I1270" i="24"/>
  <c r="F1270" i="24"/>
  <c r="U1269" i="24"/>
  <c r="O1269" i="24"/>
  <c r="N1269" i="24"/>
  <c r="M1269" i="24"/>
  <c r="L1269" i="24"/>
  <c r="I1269" i="24"/>
  <c r="F1269" i="24"/>
  <c r="U1268" i="24"/>
  <c r="O1268" i="24"/>
  <c r="N1268" i="24"/>
  <c r="M1268" i="24"/>
  <c r="L1268" i="24"/>
  <c r="I1268" i="24"/>
  <c r="F1268" i="24"/>
  <c r="U1267" i="24"/>
  <c r="O1267" i="24"/>
  <c r="N1267" i="24"/>
  <c r="M1267" i="24"/>
  <c r="L1267" i="24"/>
  <c r="I1267" i="24"/>
  <c r="F1267" i="24"/>
  <c r="U1266" i="24"/>
  <c r="O1266" i="24"/>
  <c r="N1266" i="24"/>
  <c r="M1266" i="24"/>
  <c r="L1266" i="24"/>
  <c r="I1266" i="24"/>
  <c r="F1266" i="24"/>
  <c r="U1265" i="24"/>
  <c r="O1265" i="24"/>
  <c r="N1265" i="24"/>
  <c r="M1265" i="24"/>
  <c r="L1265" i="24"/>
  <c r="I1265" i="24"/>
  <c r="F1265" i="24"/>
  <c r="U1264" i="24"/>
  <c r="O1264" i="24"/>
  <c r="N1264" i="24"/>
  <c r="M1264" i="24"/>
  <c r="L1264" i="24"/>
  <c r="I1264" i="24"/>
  <c r="F1264" i="24"/>
  <c r="U1263" i="24"/>
  <c r="O1263" i="24"/>
  <c r="N1263" i="24"/>
  <c r="M1263" i="24"/>
  <c r="L1263" i="24"/>
  <c r="I1263" i="24"/>
  <c r="F1263" i="24"/>
  <c r="U1262" i="24"/>
  <c r="O1262" i="24"/>
  <c r="N1262" i="24"/>
  <c r="M1262" i="24"/>
  <c r="L1262" i="24"/>
  <c r="I1262" i="24"/>
  <c r="F1262" i="24"/>
  <c r="U1261" i="24"/>
  <c r="O1261" i="24"/>
  <c r="N1261" i="24"/>
  <c r="M1261" i="24"/>
  <c r="L1261" i="24"/>
  <c r="I1261" i="24"/>
  <c r="F1261" i="24"/>
  <c r="U1260" i="24"/>
  <c r="O1260" i="24"/>
  <c r="N1260" i="24"/>
  <c r="M1260" i="24"/>
  <c r="L1260" i="24"/>
  <c r="I1260" i="24"/>
  <c r="F1260" i="24"/>
  <c r="U1259" i="24"/>
  <c r="O1259" i="24"/>
  <c r="N1259" i="24"/>
  <c r="M1259" i="24"/>
  <c r="L1259" i="24"/>
  <c r="I1259" i="24"/>
  <c r="F1259" i="24"/>
  <c r="U1258" i="24"/>
  <c r="O1258" i="24"/>
  <c r="N1258" i="24"/>
  <c r="M1258" i="24"/>
  <c r="L1258" i="24"/>
  <c r="I1258" i="24"/>
  <c r="F1258" i="24"/>
  <c r="U1257" i="24"/>
  <c r="O1257" i="24"/>
  <c r="N1257" i="24"/>
  <c r="M1257" i="24"/>
  <c r="L1257" i="24"/>
  <c r="I1257" i="24"/>
  <c r="F1257" i="24"/>
  <c r="U1256" i="24"/>
  <c r="O1256" i="24"/>
  <c r="N1256" i="24"/>
  <c r="M1256" i="24"/>
  <c r="L1256" i="24"/>
  <c r="I1256" i="24"/>
  <c r="F1256" i="24"/>
  <c r="U1255" i="24"/>
  <c r="O1255" i="24"/>
  <c r="N1255" i="24"/>
  <c r="M1255" i="24"/>
  <c r="L1255" i="24"/>
  <c r="I1255" i="24"/>
  <c r="F1255" i="24"/>
  <c r="U1254" i="24"/>
  <c r="O1254" i="24"/>
  <c r="N1254" i="24"/>
  <c r="M1254" i="24"/>
  <c r="L1254" i="24"/>
  <c r="I1254" i="24"/>
  <c r="F1254" i="24"/>
  <c r="U1253" i="24"/>
  <c r="O1253" i="24"/>
  <c r="N1253" i="24"/>
  <c r="M1253" i="24"/>
  <c r="L1253" i="24"/>
  <c r="I1253" i="24"/>
  <c r="F1253" i="24"/>
  <c r="U1252" i="24"/>
  <c r="O1252" i="24"/>
  <c r="N1252" i="24"/>
  <c r="M1252" i="24"/>
  <c r="L1252" i="24"/>
  <c r="I1252" i="24"/>
  <c r="F1252" i="24"/>
  <c r="U1251" i="24"/>
  <c r="O1251" i="24"/>
  <c r="N1251" i="24"/>
  <c r="M1251" i="24"/>
  <c r="L1251" i="24"/>
  <c r="I1251" i="24"/>
  <c r="F1251" i="24"/>
  <c r="U1250" i="24"/>
  <c r="O1250" i="24"/>
  <c r="N1250" i="24"/>
  <c r="M1250" i="24"/>
  <c r="L1250" i="24"/>
  <c r="I1250" i="24"/>
  <c r="F1250" i="24"/>
  <c r="U1249" i="24"/>
  <c r="O1249" i="24"/>
  <c r="N1249" i="24"/>
  <c r="M1249" i="24"/>
  <c r="L1249" i="24"/>
  <c r="I1249" i="24"/>
  <c r="F1249" i="24"/>
  <c r="U1248" i="24"/>
  <c r="O1248" i="24"/>
  <c r="N1248" i="24"/>
  <c r="M1248" i="24"/>
  <c r="L1248" i="24"/>
  <c r="I1248" i="24"/>
  <c r="F1248" i="24"/>
  <c r="U1247" i="24"/>
  <c r="O1247" i="24"/>
  <c r="N1247" i="24"/>
  <c r="M1247" i="24"/>
  <c r="L1247" i="24"/>
  <c r="I1247" i="24"/>
  <c r="F1247" i="24"/>
  <c r="U1246" i="24"/>
  <c r="O1246" i="24"/>
  <c r="N1246" i="24"/>
  <c r="M1246" i="24"/>
  <c r="L1246" i="24"/>
  <c r="I1246" i="24"/>
  <c r="F1246" i="24"/>
  <c r="U1245" i="24"/>
  <c r="O1245" i="24"/>
  <c r="N1245" i="24"/>
  <c r="M1245" i="24"/>
  <c r="L1245" i="24"/>
  <c r="I1245" i="24"/>
  <c r="F1245" i="24"/>
  <c r="U1244" i="24"/>
  <c r="O1244" i="24"/>
  <c r="N1244" i="24"/>
  <c r="M1244" i="24"/>
  <c r="L1244" i="24"/>
  <c r="I1244" i="24"/>
  <c r="F1244" i="24"/>
  <c r="U1243" i="24"/>
  <c r="O1243" i="24"/>
  <c r="N1243" i="24"/>
  <c r="M1243" i="24"/>
  <c r="L1243" i="24"/>
  <c r="I1243" i="24"/>
  <c r="F1243" i="24"/>
  <c r="U1242" i="24"/>
  <c r="O1242" i="24"/>
  <c r="N1242" i="24"/>
  <c r="M1242" i="24"/>
  <c r="L1242" i="24"/>
  <c r="I1242" i="24"/>
  <c r="F1242" i="24"/>
  <c r="U1241" i="24"/>
  <c r="O1241" i="24"/>
  <c r="N1241" i="24"/>
  <c r="M1241" i="24"/>
  <c r="L1241" i="24"/>
  <c r="I1241" i="24"/>
  <c r="F1241" i="24"/>
  <c r="U1240" i="24"/>
  <c r="O1240" i="24"/>
  <c r="N1240" i="24"/>
  <c r="M1240" i="24"/>
  <c r="L1240" i="24"/>
  <c r="I1240" i="24"/>
  <c r="F1240" i="24"/>
  <c r="U1239" i="24"/>
  <c r="O1239" i="24"/>
  <c r="N1239" i="24"/>
  <c r="M1239" i="24"/>
  <c r="L1239" i="24"/>
  <c r="I1239" i="24"/>
  <c r="F1239" i="24"/>
  <c r="U1238" i="24"/>
  <c r="O1238" i="24"/>
  <c r="N1238" i="24"/>
  <c r="M1238" i="24"/>
  <c r="L1238" i="24"/>
  <c r="I1238" i="24"/>
  <c r="F1238" i="24"/>
  <c r="U1237" i="24"/>
  <c r="O1237" i="24"/>
  <c r="N1237" i="24"/>
  <c r="M1237" i="24"/>
  <c r="L1237" i="24"/>
  <c r="I1237" i="24"/>
  <c r="F1237" i="24"/>
  <c r="U1236" i="24"/>
  <c r="O1236" i="24"/>
  <c r="N1236" i="24"/>
  <c r="M1236" i="24"/>
  <c r="L1236" i="24"/>
  <c r="I1236" i="24"/>
  <c r="F1236" i="24"/>
  <c r="U1235" i="24"/>
  <c r="O1235" i="24"/>
  <c r="N1235" i="24"/>
  <c r="M1235" i="24"/>
  <c r="L1235" i="24"/>
  <c r="I1235" i="24"/>
  <c r="F1235" i="24"/>
  <c r="U1234" i="24"/>
  <c r="O1234" i="24"/>
  <c r="N1234" i="24"/>
  <c r="M1234" i="24"/>
  <c r="L1234" i="24"/>
  <c r="I1234" i="24"/>
  <c r="F1234" i="24"/>
  <c r="U1233" i="24"/>
  <c r="O1233" i="24"/>
  <c r="N1233" i="24"/>
  <c r="M1233" i="24"/>
  <c r="L1233" i="24"/>
  <c r="I1233" i="24"/>
  <c r="F1233" i="24"/>
  <c r="U1232" i="24"/>
  <c r="O1232" i="24"/>
  <c r="N1232" i="24"/>
  <c r="M1232" i="24"/>
  <c r="L1232" i="24"/>
  <c r="I1232" i="24"/>
  <c r="F1232" i="24"/>
  <c r="U1231" i="24"/>
  <c r="O1231" i="24"/>
  <c r="N1231" i="24"/>
  <c r="M1231" i="24"/>
  <c r="L1231" i="24"/>
  <c r="I1231" i="24"/>
  <c r="F1231" i="24"/>
  <c r="U1230" i="24"/>
  <c r="O1230" i="24"/>
  <c r="N1230" i="24"/>
  <c r="M1230" i="24"/>
  <c r="L1230" i="24"/>
  <c r="I1230" i="24"/>
  <c r="F1230" i="24"/>
  <c r="U1229" i="24"/>
  <c r="O1229" i="24"/>
  <c r="N1229" i="24"/>
  <c r="M1229" i="24"/>
  <c r="L1229" i="24"/>
  <c r="I1229" i="24"/>
  <c r="F1229" i="24"/>
  <c r="U1228" i="24"/>
  <c r="O1228" i="24"/>
  <c r="N1228" i="24"/>
  <c r="M1228" i="24"/>
  <c r="L1228" i="24"/>
  <c r="I1228" i="24"/>
  <c r="F1228" i="24"/>
  <c r="U1227" i="24"/>
  <c r="O1227" i="24"/>
  <c r="N1227" i="24"/>
  <c r="M1227" i="24"/>
  <c r="L1227" i="24"/>
  <c r="I1227" i="24"/>
  <c r="F1227" i="24"/>
  <c r="U1226" i="24"/>
  <c r="O1226" i="24"/>
  <c r="N1226" i="24"/>
  <c r="M1226" i="24"/>
  <c r="L1226" i="24"/>
  <c r="I1226" i="24"/>
  <c r="F1226" i="24"/>
  <c r="U1225" i="24"/>
  <c r="O1225" i="24"/>
  <c r="N1225" i="24"/>
  <c r="M1225" i="24"/>
  <c r="L1225" i="24"/>
  <c r="I1225" i="24"/>
  <c r="F1225" i="24"/>
  <c r="U1224" i="24"/>
  <c r="O1224" i="24"/>
  <c r="N1224" i="24"/>
  <c r="M1224" i="24"/>
  <c r="L1224" i="24"/>
  <c r="I1224" i="24"/>
  <c r="F1224" i="24"/>
  <c r="U1223" i="24"/>
  <c r="O1223" i="24"/>
  <c r="N1223" i="24"/>
  <c r="M1223" i="24"/>
  <c r="L1223" i="24"/>
  <c r="I1223" i="24"/>
  <c r="F1223" i="24"/>
  <c r="U1222" i="24"/>
  <c r="O1222" i="24"/>
  <c r="N1222" i="24"/>
  <c r="M1222" i="24"/>
  <c r="L1222" i="24"/>
  <c r="I1222" i="24"/>
  <c r="F1222" i="24"/>
  <c r="U1221" i="24"/>
  <c r="O1221" i="24"/>
  <c r="M1221" i="24"/>
  <c r="L1221" i="24"/>
  <c r="I1221" i="24"/>
  <c r="F1221" i="24"/>
  <c r="U1220" i="24"/>
  <c r="O1220" i="24"/>
  <c r="N1220" i="24"/>
  <c r="M1220" i="24"/>
  <c r="L1220" i="24"/>
  <c r="I1220" i="24"/>
  <c r="F1220" i="24"/>
  <c r="U1219" i="24"/>
  <c r="O1219" i="24"/>
  <c r="N1219" i="24"/>
  <c r="M1219" i="24"/>
  <c r="L1219" i="24"/>
  <c r="I1219" i="24"/>
  <c r="F1219" i="24"/>
  <c r="U1218" i="24"/>
  <c r="O1218" i="24"/>
  <c r="N1218" i="24"/>
  <c r="M1218" i="24"/>
  <c r="L1218" i="24"/>
  <c r="J1218" i="24"/>
  <c r="K1218" i="24" s="1"/>
  <c r="I1218" i="24"/>
  <c r="F1218" i="24"/>
  <c r="U1217" i="24"/>
  <c r="O1217" i="24"/>
  <c r="N1217" i="24"/>
  <c r="M1217" i="24"/>
  <c r="L1217" i="24"/>
  <c r="I1217" i="24"/>
  <c r="F1217" i="24"/>
  <c r="U1216" i="24"/>
  <c r="O1216" i="24"/>
  <c r="N1216" i="24"/>
  <c r="M1216" i="24"/>
  <c r="L1216" i="24"/>
  <c r="I1216" i="24"/>
  <c r="F1216" i="24"/>
  <c r="U1215" i="24"/>
  <c r="O1215" i="24"/>
  <c r="N1215" i="24"/>
  <c r="M1215" i="24"/>
  <c r="L1215" i="24"/>
  <c r="I1215" i="24"/>
  <c r="F1215" i="24"/>
  <c r="U1214" i="24"/>
  <c r="O1214" i="24"/>
  <c r="N1214" i="24"/>
  <c r="M1214" i="24"/>
  <c r="L1214" i="24"/>
  <c r="I1214" i="24"/>
  <c r="F1214" i="24"/>
  <c r="U1213" i="24"/>
  <c r="O1213" i="24"/>
  <c r="N1213" i="24"/>
  <c r="M1213" i="24"/>
  <c r="L1213" i="24"/>
  <c r="I1213" i="24"/>
  <c r="F1213" i="24"/>
  <c r="U1212" i="24"/>
  <c r="O1212" i="24"/>
  <c r="N1212" i="24"/>
  <c r="M1212" i="24"/>
  <c r="L1212" i="24"/>
  <c r="I1212" i="24"/>
  <c r="F1212" i="24"/>
  <c r="U1211" i="24"/>
  <c r="O1211" i="24"/>
  <c r="N1211" i="24"/>
  <c r="M1211" i="24"/>
  <c r="L1211" i="24"/>
  <c r="I1211" i="24"/>
  <c r="F1211" i="24"/>
  <c r="U1210" i="24"/>
  <c r="O1210" i="24"/>
  <c r="N1210" i="24"/>
  <c r="M1210" i="24"/>
  <c r="L1210" i="24"/>
  <c r="I1210" i="24"/>
  <c r="F1210" i="24"/>
  <c r="U1209" i="24"/>
  <c r="O1209" i="24"/>
  <c r="N1209" i="24"/>
  <c r="M1209" i="24"/>
  <c r="L1209" i="24"/>
  <c r="I1209" i="24"/>
  <c r="F1209" i="24"/>
  <c r="U1208" i="24"/>
  <c r="O1208" i="24"/>
  <c r="N1208" i="24"/>
  <c r="M1208" i="24"/>
  <c r="L1208" i="24"/>
  <c r="I1208" i="24"/>
  <c r="F1208" i="24"/>
  <c r="U1207" i="24"/>
  <c r="O1207" i="24"/>
  <c r="N1207" i="24"/>
  <c r="M1207" i="24"/>
  <c r="L1207" i="24"/>
  <c r="I1207" i="24"/>
  <c r="F1207" i="24"/>
  <c r="U1206" i="24"/>
  <c r="O1206" i="24"/>
  <c r="N1206" i="24"/>
  <c r="M1206" i="24"/>
  <c r="L1206" i="24"/>
  <c r="I1206" i="24"/>
  <c r="F1206" i="24"/>
  <c r="U1205" i="24"/>
  <c r="O1205" i="24"/>
  <c r="N1205" i="24"/>
  <c r="M1205" i="24"/>
  <c r="L1205" i="24"/>
  <c r="I1205" i="24"/>
  <c r="F1205" i="24"/>
  <c r="U1204" i="24"/>
  <c r="O1204" i="24"/>
  <c r="N1204" i="24"/>
  <c r="M1204" i="24"/>
  <c r="L1204" i="24"/>
  <c r="I1204" i="24"/>
  <c r="F1204" i="24"/>
  <c r="U1203" i="24"/>
  <c r="O1203" i="24"/>
  <c r="N1203" i="24"/>
  <c r="M1203" i="24"/>
  <c r="L1203" i="24"/>
  <c r="I1203" i="24"/>
  <c r="F1203" i="24"/>
  <c r="U1202" i="24"/>
  <c r="O1202" i="24"/>
  <c r="N1202" i="24"/>
  <c r="M1202" i="24"/>
  <c r="L1202" i="24"/>
  <c r="I1202" i="24"/>
  <c r="F1202" i="24"/>
  <c r="U1201" i="24"/>
  <c r="O1201" i="24"/>
  <c r="N1201" i="24"/>
  <c r="M1201" i="24"/>
  <c r="L1201" i="24"/>
  <c r="I1201" i="24"/>
  <c r="F1201" i="24"/>
  <c r="U1200" i="24"/>
  <c r="O1200" i="24"/>
  <c r="N1200" i="24"/>
  <c r="M1200" i="24"/>
  <c r="L1200" i="24"/>
  <c r="I1200" i="24"/>
  <c r="F1200" i="24"/>
  <c r="U1199" i="24"/>
  <c r="O1199" i="24"/>
  <c r="N1199" i="24"/>
  <c r="M1199" i="24"/>
  <c r="L1199" i="24"/>
  <c r="I1199" i="24"/>
  <c r="F1199" i="24"/>
  <c r="U1198" i="24"/>
  <c r="O1198" i="24"/>
  <c r="N1198" i="24"/>
  <c r="M1198" i="24"/>
  <c r="L1198" i="24"/>
  <c r="I1198" i="24"/>
  <c r="F1198" i="24"/>
  <c r="U1197" i="24"/>
  <c r="O1197" i="24"/>
  <c r="N1197" i="24"/>
  <c r="M1197" i="24"/>
  <c r="L1197" i="24"/>
  <c r="I1197" i="24"/>
  <c r="F1197" i="24"/>
  <c r="U1196" i="24"/>
  <c r="O1196" i="24"/>
  <c r="N1196" i="24"/>
  <c r="M1196" i="24"/>
  <c r="L1196" i="24"/>
  <c r="I1196" i="24"/>
  <c r="F1196" i="24"/>
  <c r="U1195" i="24"/>
  <c r="O1195" i="24"/>
  <c r="N1195" i="24"/>
  <c r="M1195" i="24"/>
  <c r="L1195" i="24"/>
  <c r="I1195" i="24"/>
  <c r="F1195" i="24"/>
  <c r="U1194" i="24"/>
  <c r="O1194" i="24"/>
  <c r="N1194" i="24"/>
  <c r="M1194" i="24"/>
  <c r="L1194" i="24"/>
  <c r="I1194" i="24"/>
  <c r="F1194" i="24"/>
  <c r="U1193" i="24"/>
  <c r="O1193" i="24"/>
  <c r="N1193" i="24"/>
  <c r="M1193" i="24"/>
  <c r="L1193" i="24"/>
  <c r="I1193" i="24"/>
  <c r="F1193" i="24"/>
  <c r="U1192" i="24"/>
  <c r="O1192" i="24"/>
  <c r="N1192" i="24"/>
  <c r="M1192" i="24"/>
  <c r="L1192" i="24"/>
  <c r="I1192" i="24"/>
  <c r="F1192" i="24"/>
  <c r="U1191" i="24"/>
  <c r="O1191" i="24"/>
  <c r="N1191" i="24"/>
  <c r="M1191" i="24"/>
  <c r="L1191" i="24"/>
  <c r="I1191" i="24"/>
  <c r="F1191" i="24"/>
  <c r="U1190" i="24"/>
  <c r="O1190" i="24"/>
  <c r="N1190" i="24"/>
  <c r="M1190" i="24"/>
  <c r="L1190" i="24"/>
  <c r="I1190" i="24"/>
  <c r="F1190" i="24"/>
  <c r="U1189" i="24"/>
  <c r="O1189" i="24"/>
  <c r="N1189" i="24"/>
  <c r="M1189" i="24"/>
  <c r="L1189" i="24"/>
  <c r="I1189" i="24"/>
  <c r="F1189" i="24"/>
  <c r="U1188" i="24"/>
  <c r="O1188" i="24"/>
  <c r="N1188" i="24"/>
  <c r="M1188" i="24"/>
  <c r="L1188" i="24"/>
  <c r="I1188" i="24"/>
  <c r="F1188" i="24"/>
  <c r="U1187" i="24"/>
  <c r="O1187" i="24"/>
  <c r="N1187" i="24"/>
  <c r="M1187" i="24"/>
  <c r="L1187" i="24"/>
  <c r="I1187" i="24"/>
  <c r="F1187" i="24"/>
  <c r="U1186" i="24"/>
  <c r="O1186" i="24"/>
  <c r="N1186" i="24"/>
  <c r="M1186" i="24"/>
  <c r="L1186" i="24"/>
  <c r="I1186" i="24"/>
  <c r="F1186" i="24"/>
  <c r="U1185" i="24"/>
  <c r="O1185" i="24"/>
  <c r="N1185" i="24"/>
  <c r="M1185" i="24"/>
  <c r="L1185" i="24"/>
  <c r="I1185" i="24"/>
  <c r="F1185" i="24"/>
  <c r="U1184" i="24"/>
  <c r="O1184" i="24"/>
  <c r="N1184" i="24"/>
  <c r="M1184" i="24"/>
  <c r="L1184" i="24"/>
  <c r="I1184" i="24"/>
  <c r="F1184" i="24"/>
  <c r="U1183" i="24"/>
  <c r="O1183" i="24"/>
  <c r="N1183" i="24"/>
  <c r="M1183" i="24"/>
  <c r="L1183" i="24"/>
  <c r="I1183" i="24"/>
  <c r="F1183" i="24"/>
  <c r="U1182" i="24"/>
  <c r="O1182" i="24"/>
  <c r="N1182" i="24"/>
  <c r="M1182" i="24"/>
  <c r="L1182" i="24"/>
  <c r="I1182" i="24"/>
  <c r="F1182" i="24"/>
  <c r="U1181" i="24"/>
  <c r="O1181" i="24"/>
  <c r="N1181" i="24"/>
  <c r="M1181" i="24"/>
  <c r="L1181" i="24"/>
  <c r="I1181" i="24"/>
  <c r="F1181" i="24"/>
  <c r="U1180" i="24"/>
  <c r="O1180" i="24"/>
  <c r="N1180" i="24"/>
  <c r="M1180" i="24"/>
  <c r="L1180" i="24"/>
  <c r="I1180" i="24"/>
  <c r="F1180" i="24"/>
  <c r="U1179" i="24"/>
  <c r="O1179" i="24"/>
  <c r="N1179" i="24"/>
  <c r="M1179" i="24"/>
  <c r="L1179" i="24"/>
  <c r="I1179" i="24"/>
  <c r="F1179" i="24"/>
  <c r="U1178" i="24"/>
  <c r="O1178" i="24"/>
  <c r="N1178" i="24"/>
  <c r="M1178" i="24"/>
  <c r="L1178" i="24"/>
  <c r="I1178" i="24"/>
  <c r="F1178" i="24"/>
  <c r="U1177" i="24"/>
  <c r="O1177" i="24"/>
  <c r="N1177" i="24"/>
  <c r="M1177" i="24"/>
  <c r="L1177" i="24"/>
  <c r="I1177" i="24"/>
  <c r="F1177" i="24"/>
  <c r="U1176" i="24"/>
  <c r="O1176" i="24"/>
  <c r="N1176" i="24"/>
  <c r="M1176" i="24"/>
  <c r="L1176" i="24"/>
  <c r="I1176" i="24"/>
  <c r="F1176" i="24"/>
  <c r="U1175" i="24"/>
  <c r="O1175" i="24"/>
  <c r="N1175" i="24"/>
  <c r="M1175" i="24"/>
  <c r="L1175" i="24"/>
  <c r="I1175" i="24"/>
  <c r="F1175" i="24"/>
  <c r="U1174" i="24"/>
  <c r="O1174" i="24"/>
  <c r="N1174" i="24"/>
  <c r="M1174" i="24"/>
  <c r="L1174" i="24"/>
  <c r="I1174" i="24"/>
  <c r="F1174" i="24"/>
  <c r="U1173" i="24"/>
  <c r="O1173" i="24"/>
  <c r="N1173" i="24"/>
  <c r="M1173" i="24"/>
  <c r="L1173" i="24"/>
  <c r="I1173" i="24"/>
  <c r="F1173" i="24"/>
  <c r="U1172" i="24"/>
  <c r="O1172" i="24"/>
  <c r="N1172" i="24"/>
  <c r="M1172" i="24"/>
  <c r="L1172" i="24"/>
  <c r="I1172" i="24"/>
  <c r="F1172" i="24"/>
  <c r="U1171" i="24"/>
  <c r="O1171" i="24"/>
  <c r="N1171" i="24"/>
  <c r="M1171" i="24"/>
  <c r="L1171" i="24"/>
  <c r="I1171" i="24"/>
  <c r="F1171" i="24"/>
  <c r="U1170" i="24"/>
  <c r="O1170" i="24"/>
  <c r="N1170" i="24"/>
  <c r="M1170" i="24"/>
  <c r="L1170" i="24"/>
  <c r="I1170" i="24"/>
  <c r="F1170" i="24"/>
  <c r="U1169" i="24"/>
  <c r="O1169" i="24"/>
  <c r="N1169" i="24"/>
  <c r="M1169" i="24"/>
  <c r="L1169" i="24"/>
  <c r="I1169" i="24"/>
  <c r="F1169" i="24"/>
  <c r="U1168" i="24"/>
  <c r="O1168" i="24"/>
  <c r="N1168" i="24"/>
  <c r="M1168" i="24"/>
  <c r="L1168" i="24"/>
  <c r="I1168" i="24"/>
  <c r="F1168" i="24"/>
  <c r="U1167" i="24"/>
  <c r="O1167" i="24"/>
  <c r="N1167" i="24"/>
  <c r="M1167" i="24"/>
  <c r="L1167" i="24"/>
  <c r="I1167" i="24"/>
  <c r="F1167" i="24"/>
  <c r="U1166" i="24"/>
  <c r="O1166" i="24"/>
  <c r="N1166" i="24"/>
  <c r="M1166" i="24"/>
  <c r="L1166" i="24"/>
  <c r="I1166" i="24"/>
  <c r="F1166" i="24"/>
  <c r="U1165" i="24"/>
  <c r="O1165" i="24"/>
  <c r="N1165" i="24"/>
  <c r="M1165" i="24"/>
  <c r="L1165" i="24"/>
  <c r="I1165" i="24"/>
  <c r="F1165" i="24"/>
  <c r="U1164" i="24"/>
  <c r="O1164" i="24"/>
  <c r="N1164" i="24"/>
  <c r="M1164" i="24"/>
  <c r="L1164" i="24"/>
  <c r="I1164" i="24"/>
  <c r="F1164" i="24"/>
  <c r="U1163" i="24"/>
  <c r="O1163" i="24"/>
  <c r="N1163" i="24"/>
  <c r="M1163" i="24"/>
  <c r="L1163" i="24"/>
  <c r="I1163" i="24"/>
  <c r="F1163" i="24"/>
  <c r="U1162" i="24"/>
  <c r="O1162" i="24"/>
  <c r="N1162" i="24"/>
  <c r="M1162" i="24"/>
  <c r="L1162" i="24"/>
  <c r="I1162" i="24"/>
  <c r="F1162" i="24"/>
  <c r="U1161" i="24"/>
  <c r="O1161" i="24"/>
  <c r="N1161" i="24"/>
  <c r="M1161" i="24"/>
  <c r="L1161" i="24"/>
  <c r="I1161" i="24"/>
  <c r="F1161" i="24"/>
  <c r="U1160" i="24"/>
  <c r="O1160" i="24"/>
  <c r="N1160" i="24"/>
  <c r="M1160" i="24"/>
  <c r="L1160" i="24"/>
  <c r="I1160" i="24"/>
  <c r="F1160" i="24"/>
  <c r="U1159" i="24"/>
  <c r="O1159" i="24"/>
  <c r="N1159" i="24"/>
  <c r="M1159" i="24"/>
  <c r="L1159" i="24"/>
  <c r="I1159" i="24"/>
  <c r="F1159" i="24"/>
  <c r="U1158" i="24"/>
  <c r="O1158" i="24"/>
  <c r="N1158" i="24"/>
  <c r="M1158" i="24"/>
  <c r="L1158" i="24"/>
  <c r="I1158" i="24"/>
  <c r="F1158" i="24"/>
  <c r="U1157" i="24"/>
  <c r="O1157" i="24"/>
  <c r="N1157" i="24"/>
  <c r="M1157" i="24"/>
  <c r="L1157" i="24"/>
  <c r="I1157" i="24"/>
  <c r="F1157" i="24"/>
  <c r="U1156" i="24"/>
  <c r="O1156" i="24"/>
  <c r="N1156" i="24"/>
  <c r="M1156" i="24"/>
  <c r="L1156" i="24"/>
  <c r="I1156" i="24"/>
  <c r="F1156" i="24"/>
  <c r="U1155" i="24"/>
  <c r="O1155" i="24"/>
  <c r="N1155" i="24"/>
  <c r="M1155" i="24"/>
  <c r="L1155" i="24"/>
  <c r="I1155" i="24"/>
  <c r="F1155" i="24"/>
  <c r="U1154" i="24"/>
  <c r="O1154" i="24"/>
  <c r="N1154" i="24"/>
  <c r="M1154" i="24"/>
  <c r="L1154" i="24"/>
  <c r="I1154" i="24"/>
  <c r="F1154" i="24"/>
  <c r="U1153" i="24"/>
  <c r="O1153" i="24"/>
  <c r="N1153" i="24"/>
  <c r="M1153" i="24"/>
  <c r="L1153" i="24"/>
  <c r="I1153" i="24"/>
  <c r="F1153" i="24"/>
  <c r="U1152" i="24"/>
  <c r="O1152" i="24"/>
  <c r="N1152" i="24"/>
  <c r="M1152" i="24"/>
  <c r="L1152" i="24"/>
  <c r="I1152" i="24"/>
  <c r="F1152" i="24"/>
  <c r="U1151" i="24"/>
  <c r="O1151" i="24"/>
  <c r="N1151" i="24"/>
  <c r="M1151" i="24"/>
  <c r="L1151" i="24"/>
  <c r="I1151" i="24"/>
  <c r="F1151" i="24"/>
  <c r="U1150" i="24"/>
  <c r="O1150" i="24"/>
  <c r="N1150" i="24"/>
  <c r="M1150" i="24"/>
  <c r="L1150" i="24"/>
  <c r="I1150" i="24"/>
  <c r="F1150" i="24"/>
  <c r="U1149" i="24"/>
  <c r="O1149" i="24"/>
  <c r="N1149" i="24"/>
  <c r="M1149" i="24"/>
  <c r="L1149" i="24"/>
  <c r="I1149" i="24"/>
  <c r="F1149" i="24"/>
  <c r="U1148" i="24"/>
  <c r="O1148" i="24"/>
  <c r="N1148" i="24"/>
  <c r="M1148" i="24"/>
  <c r="L1148" i="24"/>
  <c r="I1148" i="24"/>
  <c r="F1148" i="24"/>
  <c r="U1147" i="24"/>
  <c r="O1147" i="24"/>
  <c r="N1147" i="24"/>
  <c r="M1147" i="24"/>
  <c r="L1147" i="24"/>
  <c r="I1147" i="24"/>
  <c r="F1147" i="24"/>
  <c r="U1146" i="24"/>
  <c r="O1146" i="24"/>
  <c r="N1146" i="24"/>
  <c r="M1146" i="24"/>
  <c r="L1146" i="24"/>
  <c r="I1146" i="24"/>
  <c r="F1146" i="24"/>
  <c r="U1145" i="24"/>
  <c r="O1145" i="24"/>
  <c r="N1145" i="24"/>
  <c r="M1145" i="24"/>
  <c r="L1145" i="24"/>
  <c r="I1145" i="24"/>
  <c r="F1145" i="24"/>
  <c r="U1144" i="24"/>
  <c r="O1144" i="24"/>
  <c r="N1144" i="24"/>
  <c r="M1144" i="24"/>
  <c r="L1144" i="24"/>
  <c r="I1144" i="24"/>
  <c r="F1144" i="24"/>
  <c r="U1143" i="24"/>
  <c r="O1143" i="24"/>
  <c r="N1143" i="24"/>
  <c r="M1143" i="24"/>
  <c r="L1143" i="24"/>
  <c r="I1143" i="24"/>
  <c r="F1143" i="24"/>
  <c r="U1142" i="24"/>
  <c r="O1142" i="24"/>
  <c r="N1142" i="24"/>
  <c r="M1142" i="24"/>
  <c r="L1142" i="24"/>
  <c r="I1142" i="24"/>
  <c r="F1142" i="24"/>
  <c r="U1141" i="24"/>
  <c r="O1141" i="24"/>
  <c r="N1141" i="24"/>
  <c r="M1141" i="24"/>
  <c r="L1141" i="24"/>
  <c r="I1141" i="24"/>
  <c r="F1141" i="24"/>
  <c r="U1140" i="24"/>
  <c r="O1140" i="24"/>
  <c r="N1140" i="24"/>
  <c r="M1140" i="24"/>
  <c r="L1140" i="24"/>
  <c r="I1140" i="24"/>
  <c r="F1140" i="24"/>
  <c r="U1139" i="24"/>
  <c r="O1139" i="24"/>
  <c r="N1139" i="24"/>
  <c r="M1139" i="24"/>
  <c r="L1139" i="24"/>
  <c r="I1139" i="24"/>
  <c r="F1139" i="24"/>
  <c r="U1138" i="24"/>
  <c r="O1138" i="24"/>
  <c r="N1138" i="24"/>
  <c r="M1138" i="24"/>
  <c r="L1138" i="24"/>
  <c r="I1138" i="24"/>
  <c r="F1138" i="24"/>
  <c r="U1137" i="24"/>
  <c r="O1137" i="24"/>
  <c r="N1137" i="24"/>
  <c r="M1137" i="24"/>
  <c r="L1137" i="24"/>
  <c r="I1137" i="24"/>
  <c r="F1137" i="24"/>
  <c r="U1136" i="24"/>
  <c r="O1136" i="24"/>
  <c r="N1136" i="24"/>
  <c r="M1136" i="24"/>
  <c r="L1136" i="24"/>
  <c r="I1136" i="24"/>
  <c r="F1136" i="24"/>
  <c r="U1135" i="24"/>
  <c r="O1135" i="24"/>
  <c r="N1135" i="24"/>
  <c r="M1135" i="24"/>
  <c r="L1135" i="24"/>
  <c r="I1135" i="24"/>
  <c r="F1135" i="24"/>
  <c r="U1134" i="24"/>
  <c r="O1134" i="24"/>
  <c r="N1134" i="24"/>
  <c r="M1134" i="24"/>
  <c r="L1134" i="24"/>
  <c r="I1134" i="24"/>
  <c r="F1134" i="24"/>
  <c r="U1133" i="24"/>
  <c r="O1133" i="24"/>
  <c r="N1133" i="24"/>
  <c r="M1133" i="24"/>
  <c r="L1133" i="24"/>
  <c r="I1133" i="24"/>
  <c r="F1133" i="24"/>
  <c r="U1132" i="24"/>
  <c r="O1132" i="24"/>
  <c r="N1132" i="24"/>
  <c r="M1132" i="24"/>
  <c r="L1132" i="24"/>
  <c r="I1132" i="24"/>
  <c r="F1132" i="24"/>
  <c r="U1131" i="24"/>
  <c r="O1131" i="24"/>
  <c r="N1131" i="24"/>
  <c r="M1131" i="24"/>
  <c r="L1131" i="24"/>
  <c r="I1131" i="24"/>
  <c r="F1131" i="24"/>
  <c r="U1130" i="24"/>
  <c r="O1130" i="24"/>
  <c r="N1130" i="24"/>
  <c r="M1130" i="24"/>
  <c r="L1130" i="24"/>
  <c r="I1130" i="24"/>
  <c r="F1130" i="24"/>
  <c r="U1129" i="24"/>
  <c r="O1129" i="24"/>
  <c r="N1129" i="24"/>
  <c r="M1129" i="24"/>
  <c r="L1129" i="24"/>
  <c r="I1129" i="24"/>
  <c r="F1129" i="24"/>
  <c r="U1128" i="24"/>
  <c r="O1128" i="24"/>
  <c r="N1128" i="24"/>
  <c r="M1128" i="24"/>
  <c r="L1128" i="24"/>
  <c r="I1128" i="24"/>
  <c r="F1128" i="24"/>
  <c r="U1127" i="24"/>
  <c r="O1127" i="24"/>
  <c r="N1127" i="24"/>
  <c r="M1127" i="24"/>
  <c r="L1127" i="24"/>
  <c r="I1127" i="24"/>
  <c r="F1127" i="24"/>
  <c r="U1126" i="24"/>
  <c r="O1126" i="24"/>
  <c r="N1126" i="24"/>
  <c r="M1126" i="24"/>
  <c r="L1126" i="24"/>
  <c r="I1126" i="24"/>
  <c r="F1126" i="24"/>
  <c r="U1125" i="24"/>
  <c r="O1125" i="24"/>
  <c r="N1125" i="24"/>
  <c r="M1125" i="24"/>
  <c r="L1125" i="24"/>
  <c r="I1125" i="24"/>
  <c r="F1125" i="24"/>
  <c r="U1124" i="24"/>
  <c r="O1124" i="24"/>
  <c r="N1124" i="24"/>
  <c r="M1124" i="24"/>
  <c r="L1124" i="24"/>
  <c r="I1124" i="24"/>
  <c r="F1124" i="24"/>
  <c r="U1123" i="24"/>
  <c r="O1123" i="24"/>
  <c r="N1123" i="24"/>
  <c r="M1123" i="24"/>
  <c r="L1123" i="24"/>
  <c r="I1123" i="24"/>
  <c r="F1123" i="24"/>
  <c r="U1122" i="24"/>
  <c r="O1122" i="24"/>
  <c r="N1122" i="24"/>
  <c r="M1122" i="24"/>
  <c r="L1122" i="24"/>
  <c r="I1122" i="24"/>
  <c r="F1122" i="24"/>
  <c r="U1121" i="24"/>
  <c r="O1121" i="24"/>
  <c r="N1121" i="24"/>
  <c r="M1121" i="24"/>
  <c r="L1121" i="24"/>
  <c r="I1121" i="24"/>
  <c r="F1121" i="24"/>
  <c r="U1120" i="24"/>
  <c r="O1120" i="24"/>
  <c r="N1120" i="24"/>
  <c r="M1120" i="24"/>
  <c r="L1120" i="24"/>
  <c r="I1120" i="24"/>
  <c r="F1120" i="24"/>
  <c r="U1119" i="24"/>
  <c r="O1119" i="24"/>
  <c r="N1119" i="24"/>
  <c r="M1119" i="24"/>
  <c r="L1119" i="24"/>
  <c r="I1119" i="24"/>
  <c r="F1119" i="24"/>
  <c r="U1118" i="24"/>
  <c r="O1118" i="24"/>
  <c r="N1118" i="24"/>
  <c r="M1118" i="24"/>
  <c r="L1118" i="24"/>
  <c r="I1118" i="24"/>
  <c r="F1118" i="24"/>
  <c r="U1117" i="24"/>
  <c r="O1117" i="24"/>
  <c r="N1117" i="24"/>
  <c r="M1117" i="24"/>
  <c r="L1117" i="24"/>
  <c r="I1117" i="24"/>
  <c r="F1117" i="24"/>
  <c r="U1116" i="24"/>
  <c r="O1116" i="24"/>
  <c r="N1116" i="24"/>
  <c r="M1116" i="24"/>
  <c r="L1116" i="24"/>
  <c r="I1116" i="24"/>
  <c r="F1116" i="24"/>
  <c r="U1115" i="24"/>
  <c r="O1115" i="24"/>
  <c r="N1115" i="24"/>
  <c r="M1115" i="24"/>
  <c r="L1115" i="24"/>
  <c r="I1115" i="24"/>
  <c r="F1115" i="24"/>
  <c r="U1114" i="24"/>
  <c r="O1114" i="24"/>
  <c r="N1114" i="24"/>
  <c r="M1114" i="24"/>
  <c r="L1114" i="24"/>
  <c r="I1114" i="24"/>
  <c r="F1114" i="24"/>
  <c r="U1113" i="24"/>
  <c r="O1113" i="24"/>
  <c r="N1113" i="24"/>
  <c r="M1113" i="24"/>
  <c r="L1113" i="24"/>
  <c r="I1113" i="24"/>
  <c r="F1113" i="24"/>
  <c r="U1112" i="24"/>
  <c r="O1112" i="24"/>
  <c r="N1112" i="24"/>
  <c r="M1112" i="24"/>
  <c r="L1112" i="24"/>
  <c r="I1112" i="24"/>
  <c r="F1112" i="24"/>
  <c r="U1111" i="24"/>
  <c r="O1111" i="24"/>
  <c r="N1111" i="24"/>
  <c r="M1111" i="24"/>
  <c r="L1111" i="24"/>
  <c r="I1111" i="24"/>
  <c r="F1111" i="24"/>
  <c r="U1110" i="24"/>
  <c r="O1110" i="24"/>
  <c r="N1110" i="24"/>
  <c r="M1110" i="24"/>
  <c r="L1110" i="24"/>
  <c r="I1110" i="24"/>
  <c r="F1110" i="24"/>
  <c r="U1109" i="24"/>
  <c r="O1109" i="24"/>
  <c r="N1109" i="24"/>
  <c r="M1109" i="24"/>
  <c r="L1109" i="24"/>
  <c r="I1109" i="24"/>
  <c r="F1109" i="24"/>
  <c r="U1108" i="24"/>
  <c r="O1108" i="24"/>
  <c r="N1108" i="24"/>
  <c r="M1108" i="24"/>
  <c r="L1108" i="24"/>
  <c r="I1108" i="24"/>
  <c r="F1108" i="24"/>
  <c r="U1107" i="24"/>
  <c r="O1107" i="24"/>
  <c r="N1107" i="24"/>
  <c r="M1107" i="24"/>
  <c r="L1107" i="24"/>
  <c r="I1107" i="24"/>
  <c r="F1107" i="24"/>
  <c r="U1106" i="24"/>
  <c r="O1106" i="24"/>
  <c r="N1106" i="24"/>
  <c r="M1106" i="24"/>
  <c r="L1106" i="24"/>
  <c r="I1106" i="24"/>
  <c r="F1106" i="24"/>
  <c r="U1105" i="24"/>
  <c r="O1105" i="24"/>
  <c r="N1105" i="24"/>
  <c r="M1105" i="24"/>
  <c r="L1105" i="24"/>
  <c r="I1105" i="24"/>
  <c r="F1105" i="24"/>
  <c r="U1104" i="24"/>
  <c r="O1104" i="24"/>
  <c r="N1104" i="24"/>
  <c r="M1104" i="24"/>
  <c r="L1104" i="24"/>
  <c r="I1104" i="24"/>
  <c r="F1104" i="24"/>
  <c r="U1103" i="24"/>
  <c r="O1103" i="24"/>
  <c r="N1103" i="24"/>
  <c r="M1103" i="24"/>
  <c r="L1103" i="24"/>
  <c r="I1103" i="24"/>
  <c r="F1103" i="24"/>
  <c r="U1102" i="24"/>
  <c r="O1102" i="24"/>
  <c r="N1102" i="24"/>
  <c r="M1102" i="24"/>
  <c r="L1102" i="24"/>
  <c r="I1102" i="24"/>
  <c r="F1102" i="24"/>
  <c r="U1101" i="24"/>
  <c r="O1101" i="24"/>
  <c r="N1101" i="24"/>
  <c r="M1101" i="24"/>
  <c r="L1101" i="24"/>
  <c r="I1101" i="24"/>
  <c r="F1101" i="24"/>
  <c r="U1100" i="24"/>
  <c r="O1100" i="24"/>
  <c r="N1100" i="24"/>
  <c r="M1100" i="24"/>
  <c r="L1100" i="24"/>
  <c r="I1100" i="24"/>
  <c r="F1100" i="24"/>
  <c r="U1099" i="24"/>
  <c r="O1099" i="24"/>
  <c r="N1099" i="24"/>
  <c r="M1099" i="24"/>
  <c r="L1099" i="24"/>
  <c r="I1099" i="24"/>
  <c r="F1099" i="24"/>
  <c r="U1098" i="24"/>
  <c r="O1098" i="24"/>
  <c r="N1098" i="24"/>
  <c r="M1098" i="24"/>
  <c r="L1098" i="24"/>
  <c r="I1098" i="24"/>
  <c r="F1098" i="24"/>
  <c r="U1097" i="24"/>
  <c r="O1097" i="24"/>
  <c r="N1097" i="24"/>
  <c r="M1097" i="24"/>
  <c r="L1097" i="24"/>
  <c r="I1097" i="24"/>
  <c r="F1097" i="24"/>
  <c r="U1096" i="24"/>
  <c r="O1096" i="24"/>
  <c r="N1096" i="24"/>
  <c r="M1096" i="24"/>
  <c r="L1096" i="24"/>
  <c r="I1096" i="24"/>
  <c r="F1096" i="24"/>
  <c r="U1095" i="24"/>
  <c r="O1095" i="24"/>
  <c r="N1095" i="24"/>
  <c r="M1095" i="24"/>
  <c r="L1095" i="24"/>
  <c r="I1095" i="24"/>
  <c r="F1095" i="24"/>
  <c r="U1094" i="24"/>
  <c r="O1094" i="24"/>
  <c r="N1094" i="24"/>
  <c r="M1094" i="24"/>
  <c r="L1094" i="24"/>
  <c r="I1094" i="24"/>
  <c r="F1094" i="24"/>
  <c r="U1093" i="24"/>
  <c r="O1093" i="24"/>
  <c r="N1093" i="24"/>
  <c r="M1093" i="24"/>
  <c r="L1093" i="24"/>
  <c r="I1093" i="24"/>
  <c r="F1093" i="24"/>
  <c r="U1092" i="24"/>
  <c r="O1092" i="24"/>
  <c r="N1092" i="24"/>
  <c r="M1092" i="24"/>
  <c r="L1092" i="24"/>
  <c r="I1092" i="24"/>
  <c r="F1092" i="24"/>
  <c r="U1091" i="24"/>
  <c r="O1091" i="24"/>
  <c r="N1091" i="24"/>
  <c r="M1091" i="24"/>
  <c r="L1091" i="24"/>
  <c r="I1091" i="24"/>
  <c r="F1091" i="24"/>
  <c r="U1090" i="24"/>
  <c r="O1090" i="24"/>
  <c r="N1090" i="24"/>
  <c r="M1090" i="24"/>
  <c r="L1090" i="24"/>
  <c r="I1090" i="24"/>
  <c r="F1090" i="24"/>
  <c r="U1089" i="24"/>
  <c r="O1089" i="24"/>
  <c r="N1089" i="24"/>
  <c r="M1089" i="24"/>
  <c r="L1089" i="24"/>
  <c r="I1089" i="24"/>
  <c r="F1089" i="24"/>
  <c r="U1088" i="24"/>
  <c r="O1088" i="24"/>
  <c r="N1088" i="24"/>
  <c r="M1088" i="24"/>
  <c r="L1088" i="24"/>
  <c r="I1088" i="24"/>
  <c r="F1088" i="24"/>
  <c r="U1087" i="24"/>
  <c r="O1087" i="24"/>
  <c r="N1087" i="24"/>
  <c r="M1087" i="24"/>
  <c r="L1087" i="24"/>
  <c r="I1087" i="24"/>
  <c r="F1087" i="24"/>
  <c r="U1086" i="24"/>
  <c r="O1086" i="24"/>
  <c r="N1086" i="24"/>
  <c r="M1086" i="24"/>
  <c r="L1086" i="24"/>
  <c r="I1086" i="24"/>
  <c r="F1086" i="24"/>
  <c r="U1085" i="24"/>
  <c r="O1085" i="24"/>
  <c r="N1085" i="24"/>
  <c r="M1085" i="24"/>
  <c r="L1085" i="24"/>
  <c r="I1085" i="24"/>
  <c r="F1085" i="24"/>
  <c r="U1084" i="24"/>
  <c r="O1084" i="24"/>
  <c r="N1084" i="24"/>
  <c r="M1084" i="24"/>
  <c r="L1084" i="24"/>
  <c r="I1084" i="24"/>
  <c r="F1084" i="24"/>
  <c r="U1083" i="24"/>
  <c r="O1083" i="24"/>
  <c r="N1083" i="24"/>
  <c r="M1083" i="24"/>
  <c r="L1083" i="24"/>
  <c r="I1083" i="24"/>
  <c r="F1083" i="24"/>
  <c r="U1082" i="24"/>
  <c r="O1082" i="24"/>
  <c r="N1082" i="24"/>
  <c r="M1082" i="24"/>
  <c r="L1082" i="24"/>
  <c r="I1082" i="24"/>
  <c r="F1082" i="24"/>
  <c r="U1081" i="24"/>
  <c r="O1081" i="24"/>
  <c r="N1081" i="24"/>
  <c r="M1081" i="24"/>
  <c r="L1081" i="24"/>
  <c r="I1081" i="24"/>
  <c r="F1081" i="24"/>
  <c r="U1080" i="24"/>
  <c r="O1080" i="24"/>
  <c r="N1080" i="24"/>
  <c r="M1080" i="24"/>
  <c r="L1080" i="24"/>
  <c r="I1080" i="24"/>
  <c r="F1080" i="24"/>
  <c r="U1079" i="24"/>
  <c r="O1079" i="24"/>
  <c r="N1079" i="24"/>
  <c r="M1079" i="24"/>
  <c r="L1079" i="24"/>
  <c r="I1079" i="24"/>
  <c r="F1079" i="24"/>
  <c r="U1078" i="24"/>
  <c r="O1078" i="24"/>
  <c r="N1078" i="24"/>
  <c r="M1078" i="24"/>
  <c r="L1078" i="24"/>
  <c r="I1078" i="24"/>
  <c r="F1078" i="24"/>
  <c r="U1077" i="24"/>
  <c r="O1077" i="24"/>
  <c r="N1077" i="24"/>
  <c r="M1077" i="24"/>
  <c r="L1077" i="24"/>
  <c r="I1077" i="24"/>
  <c r="F1077" i="24"/>
  <c r="U1076" i="24"/>
  <c r="O1076" i="24"/>
  <c r="N1076" i="24"/>
  <c r="M1076" i="24"/>
  <c r="L1076" i="24"/>
  <c r="I1076" i="24"/>
  <c r="F1076" i="24"/>
  <c r="U1075" i="24"/>
  <c r="O1075" i="24"/>
  <c r="N1075" i="24"/>
  <c r="M1075" i="24"/>
  <c r="L1075" i="24"/>
  <c r="I1075" i="24"/>
  <c r="F1075" i="24"/>
  <c r="U1074" i="24"/>
  <c r="O1074" i="24"/>
  <c r="N1074" i="24"/>
  <c r="M1074" i="24"/>
  <c r="L1074" i="24"/>
  <c r="I1074" i="24"/>
  <c r="F1074" i="24"/>
  <c r="U1073" i="24"/>
  <c r="O1073" i="24"/>
  <c r="N1073" i="24"/>
  <c r="M1073" i="24"/>
  <c r="L1073" i="24"/>
  <c r="I1073" i="24"/>
  <c r="F1073" i="24"/>
  <c r="U1072" i="24"/>
  <c r="O1072" i="24"/>
  <c r="N1072" i="24"/>
  <c r="M1072" i="24"/>
  <c r="L1072" i="24"/>
  <c r="I1072" i="24"/>
  <c r="F1072" i="24"/>
  <c r="U1071" i="24"/>
  <c r="O1071" i="24"/>
  <c r="N1071" i="24"/>
  <c r="M1071" i="24"/>
  <c r="L1071" i="24"/>
  <c r="I1071" i="24"/>
  <c r="F1071" i="24"/>
  <c r="U1070" i="24"/>
  <c r="O1070" i="24"/>
  <c r="N1070" i="24"/>
  <c r="M1070" i="24"/>
  <c r="L1070" i="24"/>
  <c r="I1070" i="24"/>
  <c r="F1070" i="24"/>
  <c r="U1069" i="24"/>
  <c r="O1069" i="24"/>
  <c r="N1069" i="24"/>
  <c r="M1069" i="24"/>
  <c r="L1069" i="24"/>
  <c r="I1069" i="24"/>
  <c r="F1069" i="24"/>
  <c r="U1068" i="24"/>
  <c r="O1068" i="24"/>
  <c r="N1068" i="24"/>
  <c r="M1068" i="24"/>
  <c r="L1068" i="24"/>
  <c r="I1068" i="24"/>
  <c r="F1068" i="24"/>
  <c r="U1067" i="24"/>
  <c r="O1067" i="24"/>
  <c r="N1067" i="24"/>
  <c r="M1067" i="24"/>
  <c r="L1067" i="24"/>
  <c r="I1067" i="24"/>
  <c r="F1067" i="24"/>
  <c r="U1066" i="24"/>
  <c r="O1066" i="24"/>
  <c r="N1066" i="24"/>
  <c r="M1066" i="24"/>
  <c r="L1066" i="24"/>
  <c r="I1066" i="24"/>
  <c r="F1066" i="24"/>
  <c r="U1065" i="24"/>
  <c r="O1065" i="24"/>
  <c r="N1065" i="24"/>
  <c r="M1065" i="24"/>
  <c r="L1065" i="24"/>
  <c r="I1065" i="24"/>
  <c r="F1065" i="24"/>
  <c r="U1064" i="24"/>
  <c r="O1064" i="24"/>
  <c r="N1064" i="24"/>
  <c r="M1064" i="24"/>
  <c r="L1064" i="24"/>
  <c r="J1064" i="24"/>
  <c r="K1064" i="24" s="1"/>
  <c r="I1064" i="24"/>
  <c r="F1064" i="24"/>
  <c r="U1063" i="24"/>
  <c r="O1063" i="24"/>
  <c r="N1063" i="24"/>
  <c r="M1063" i="24"/>
  <c r="L1063" i="24"/>
  <c r="I1063" i="24"/>
  <c r="F1063" i="24"/>
  <c r="U1062" i="24"/>
  <c r="O1062" i="24"/>
  <c r="N1062" i="24"/>
  <c r="M1062" i="24"/>
  <c r="L1062" i="24"/>
  <c r="I1062" i="24"/>
  <c r="F1062" i="24"/>
  <c r="U1061" i="24"/>
  <c r="O1061" i="24"/>
  <c r="N1061" i="24"/>
  <c r="M1061" i="24"/>
  <c r="L1061" i="24"/>
  <c r="I1061" i="24"/>
  <c r="F1061" i="24"/>
  <c r="U1060" i="24"/>
  <c r="O1060" i="24"/>
  <c r="N1060" i="24"/>
  <c r="M1060" i="24"/>
  <c r="L1060" i="24"/>
  <c r="I1060" i="24"/>
  <c r="F1060" i="24"/>
  <c r="U1059" i="24"/>
  <c r="O1059" i="24"/>
  <c r="N1059" i="24"/>
  <c r="M1059" i="24"/>
  <c r="L1059" i="24"/>
  <c r="I1059" i="24"/>
  <c r="F1059" i="24"/>
  <c r="U1058" i="24"/>
  <c r="O1058" i="24"/>
  <c r="N1058" i="24"/>
  <c r="M1058" i="24"/>
  <c r="L1058" i="24"/>
  <c r="I1058" i="24"/>
  <c r="F1058" i="24"/>
  <c r="U1057" i="24"/>
  <c r="O1057" i="24"/>
  <c r="N1057" i="24"/>
  <c r="M1057" i="24"/>
  <c r="L1057" i="24"/>
  <c r="I1057" i="24"/>
  <c r="F1057" i="24"/>
  <c r="U1056" i="24"/>
  <c r="O1056" i="24"/>
  <c r="N1056" i="24"/>
  <c r="M1056" i="24"/>
  <c r="L1056" i="24"/>
  <c r="I1056" i="24"/>
  <c r="F1056" i="24"/>
  <c r="U1055" i="24"/>
  <c r="O1055" i="24"/>
  <c r="N1055" i="24"/>
  <c r="M1055" i="24"/>
  <c r="L1055" i="24"/>
  <c r="I1055" i="24"/>
  <c r="F1055" i="24"/>
  <c r="U1054" i="24"/>
  <c r="O1054" i="24"/>
  <c r="N1054" i="24"/>
  <c r="M1054" i="24"/>
  <c r="L1054" i="24"/>
  <c r="I1054" i="24"/>
  <c r="F1054" i="24"/>
  <c r="U1053" i="24"/>
  <c r="O1053" i="24"/>
  <c r="N1053" i="24"/>
  <c r="M1053" i="24"/>
  <c r="L1053" i="24"/>
  <c r="I1053" i="24"/>
  <c r="F1053" i="24"/>
  <c r="U1052" i="24"/>
  <c r="O1052" i="24"/>
  <c r="N1052" i="24"/>
  <c r="M1052" i="24"/>
  <c r="L1052" i="24"/>
  <c r="I1052" i="24"/>
  <c r="F1052" i="24"/>
  <c r="U1051" i="24"/>
  <c r="O1051" i="24"/>
  <c r="N1051" i="24"/>
  <c r="M1051" i="24"/>
  <c r="L1051" i="24"/>
  <c r="I1051" i="24"/>
  <c r="F1051" i="24"/>
  <c r="U1050" i="24"/>
  <c r="O1050" i="24"/>
  <c r="N1050" i="24"/>
  <c r="M1050" i="24"/>
  <c r="L1050" i="24"/>
  <c r="I1050" i="24"/>
  <c r="F1050" i="24"/>
  <c r="U1049" i="24"/>
  <c r="O1049" i="24"/>
  <c r="N1049" i="24"/>
  <c r="M1049" i="24"/>
  <c r="L1049" i="24"/>
  <c r="I1049" i="24"/>
  <c r="F1049" i="24"/>
  <c r="U1048" i="24"/>
  <c r="O1048" i="24"/>
  <c r="N1048" i="24"/>
  <c r="M1048" i="24"/>
  <c r="L1048" i="24"/>
  <c r="I1048" i="24"/>
  <c r="F1048" i="24"/>
  <c r="U1047" i="24"/>
  <c r="O1047" i="24"/>
  <c r="N1047" i="24"/>
  <c r="M1047" i="24"/>
  <c r="L1047" i="24"/>
  <c r="I1047" i="24"/>
  <c r="F1047" i="24"/>
  <c r="U1046" i="24"/>
  <c r="O1046" i="24"/>
  <c r="N1046" i="24"/>
  <c r="M1046" i="24"/>
  <c r="L1046" i="24"/>
  <c r="I1046" i="24"/>
  <c r="F1046" i="24"/>
  <c r="U1045" i="24"/>
  <c r="O1045" i="24"/>
  <c r="N1045" i="24"/>
  <c r="M1045" i="24"/>
  <c r="L1045" i="24"/>
  <c r="I1045" i="24"/>
  <c r="F1045" i="24"/>
  <c r="U1044" i="24"/>
  <c r="O1044" i="24"/>
  <c r="N1044" i="24"/>
  <c r="M1044" i="24"/>
  <c r="L1044" i="24"/>
  <c r="I1044" i="24"/>
  <c r="F1044" i="24"/>
  <c r="U1043" i="24"/>
  <c r="O1043" i="24"/>
  <c r="N1043" i="24"/>
  <c r="M1043" i="24"/>
  <c r="L1043" i="24"/>
  <c r="I1043" i="24"/>
  <c r="F1043" i="24"/>
  <c r="U1042" i="24"/>
  <c r="O1042" i="24"/>
  <c r="N1042" i="24"/>
  <c r="M1042" i="24"/>
  <c r="L1042" i="24"/>
  <c r="I1042" i="24"/>
  <c r="F1042" i="24"/>
  <c r="U1041" i="24"/>
  <c r="O1041" i="24"/>
  <c r="N1041" i="24"/>
  <c r="M1041" i="24"/>
  <c r="L1041" i="24"/>
  <c r="I1041" i="24"/>
  <c r="F1041" i="24"/>
  <c r="U1040" i="24"/>
  <c r="O1040" i="24"/>
  <c r="N1040" i="24"/>
  <c r="M1040" i="24"/>
  <c r="L1040" i="24"/>
  <c r="I1040" i="24"/>
  <c r="F1040" i="24"/>
  <c r="U1039" i="24"/>
  <c r="O1039" i="24"/>
  <c r="N1039" i="24"/>
  <c r="M1039" i="24"/>
  <c r="L1039" i="24"/>
  <c r="I1039" i="24"/>
  <c r="F1039" i="24"/>
  <c r="U1038" i="24"/>
  <c r="O1038" i="24"/>
  <c r="N1038" i="24"/>
  <c r="M1038" i="24"/>
  <c r="L1038" i="24"/>
  <c r="J1038" i="24"/>
  <c r="K1038" i="24" s="1"/>
  <c r="I1038" i="24"/>
  <c r="F1038" i="24"/>
  <c r="U1037" i="24"/>
  <c r="O1037" i="24"/>
  <c r="N1037" i="24"/>
  <c r="M1037" i="24"/>
  <c r="L1037" i="24"/>
  <c r="I1037" i="24"/>
  <c r="F1037" i="24"/>
  <c r="U1036" i="24"/>
  <c r="O1036" i="24"/>
  <c r="N1036" i="24"/>
  <c r="M1036" i="24"/>
  <c r="L1036" i="24"/>
  <c r="I1036" i="24"/>
  <c r="F1036" i="24"/>
  <c r="U1035" i="24"/>
  <c r="O1035" i="24"/>
  <c r="N1035" i="24"/>
  <c r="M1035" i="24"/>
  <c r="L1035" i="24"/>
  <c r="I1035" i="24"/>
  <c r="F1035" i="24"/>
  <c r="U1034" i="24"/>
  <c r="O1034" i="24"/>
  <c r="N1034" i="24"/>
  <c r="M1034" i="24"/>
  <c r="L1034" i="24"/>
  <c r="I1034" i="24"/>
  <c r="F1034" i="24"/>
  <c r="U1033" i="24"/>
  <c r="O1033" i="24"/>
  <c r="N1033" i="24"/>
  <c r="M1033" i="24"/>
  <c r="L1033" i="24"/>
  <c r="I1033" i="24"/>
  <c r="F1033" i="24"/>
  <c r="U1032" i="24"/>
  <c r="O1032" i="24"/>
  <c r="N1032" i="24"/>
  <c r="L1032" i="24"/>
  <c r="I1032" i="24"/>
  <c r="F1032" i="24"/>
  <c r="U1031" i="24"/>
  <c r="O1031" i="24"/>
  <c r="N1031" i="24"/>
  <c r="M1031" i="24"/>
  <c r="L1031" i="24"/>
  <c r="I1031" i="24"/>
  <c r="F1031" i="24"/>
  <c r="U1030" i="24"/>
  <c r="O1030" i="24"/>
  <c r="N1030" i="24"/>
  <c r="M1030" i="24"/>
  <c r="L1030" i="24"/>
  <c r="I1030" i="24"/>
  <c r="F1030" i="24"/>
  <c r="U1029" i="24"/>
  <c r="O1029" i="24"/>
  <c r="N1029" i="24"/>
  <c r="M1029" i="24"/>
  <c r="L1029" i="24"/>
  <c r="I1029" i="24"/>
  <c r="F1029" i="24"/>
  <c r="U1028" i="24"/>
  <c r="O1028" i="24"/>
  <c r="N1028" i="24"/>
  <c r="M1028" i="24"/>
  <c r="L1028" i="24"/>
  <c r="I1028" i="24"/>
  <c r="F1028" i="24"/>
  <c r="U1027" i="24"/>
  <c r="O1027" i="24"/>
  <c r="N1027" i="24"/>
  <c r="L1027" i="24"/>
  <c r="I1027" i="24"/>
  <c r="F1027" i="24"/>
  <c r="U1026" i="24"/>
  <c r="O1026" i="24"/>
  <c r="N1026" i="24"/>
  <c r="M1026" i="24"/>
  <c r="L1026" i="24"/>
  <c r="I1026" i="24"/>
  <c r="F1026" i="24"/>
  <c r="U1025" i="24"/>
  <c r="O1025" i="24"/>
  <c r="N1025" i="24"/>
  <c r="M1025" i="24"/>
  <c r="L1025" i="24"/>
  <c r="I1025" i="24"/>
  <c r="F1025" i="24"/>
  <c r="U1024" i="24"/>
  <c r="O1024" i="24"/>
  <c r="N1024" i="24"/>
  <c r="M1024" i="24"/>
  <c r="L1024" i="24"/>
  <c r="I1024" i="24"/>
  <c r="F1024" i="24"/>
  <c r="U1023" i="24"/>
  <c r="O1023" i="24"/>
  <c r="M1023" i="24"/>
  <c r="L1023" i="24"/>
  <c r="I1023" i="24"/>
  <c r="F1023" i="24"/>
  <c r="U1022" i="24"/>
  <c r="O1022" i="24"/>
  <c r="N1022" i="24"/>
  <c r="M1022" i="24"/>
  <c r="L1022" i="24"/>
  <c r="I1022" i="24"/>
  <c r="F1022" i="24"/>
  <c r="U1021" i="24"/>
  <c r="O1021" i="24"/>
  <c r="N1021" i="24"/>
  <c r="M1021" i="24"/>
  <c r="L1021" i="24"/>
  <c r="I1021" i="24"/>
  <c r="F1021" i="24"/>
  <c r="U1020" i="24"/>
  <c r="O1020" i="24"/>
  <c r="N1020" i="24"/>
  <c r="M1020" i="24"/>
  <c r="L1020" i="24"/>
  <c r="I1020" i="24"/>
  <c r="F1020" i="24"/>
  <c r="U1019" i="24"/>
  <c r="O1019" i="24"/>
  <c r="N1019" i="24"/>
  <c r="L1019" i="24"/>
  <c r="I1019" i="24"/>
  <c r="F1019" i="24"/>
  <c r="U1018" i="24"/>
  <c r="O1018" i="24"/>
  <c r="N1018" i="24"/>
  <c r="M1018" i="24"/>
  <c r="L1018" i="24"/>
  <c r="I1018" i="24"/>
  <c r="F1018" i="24"/>
  <c r="U1017" i="24"/>
  <c r="O1017" i="24"/>
  <c r="N1017" i="24"/>
  <c r="M1017" i="24"/>
  <c r="L1017" i="24"/>
  <c r="I1017" i="24"/>
  <c r="F1017" i="24"/>
  <c r="U1016" i="24"/>
  <c r="O1016" i="24"/>
  <c r="N1016" i="24"/>
  <c r="M1016" i="24"/>
  <c r="L1016" i="24"/>
  <c r="I1016" i="24"/>
  <c r="F1016" i="24"/>
  <c r="U1015" i="24"/>
  <c r="O1015" i="24"/>
  <c r="N1015" i="24"/>
  <c r="M1015" i="24"/>
  <c r="L1015" i="24"/>
  <c r="I1015" i="24"/>
  <c r="F1015" i="24"/>
  <c r="U1014" i="24"/>
  <c r="O1014" i="24"/>
  <c r="N1014" i="24"/>
  <c r="M1014" i="24"/>
  <c r="L1014" i="24"/>
  <c r="I1014" i="24"/>
  <c r="F1014" i="24"/>
  <c r="U1013" i="24"/>
  <c r="O1013" i="24"/>
  <c r="N1013" i="24"/>
  <c r="M1013" i="24"/>
  <c r="L1013" i="24"/>
  <c r="I1013" i="24"/>
  <c r="F1013" i="24"/>
  <c r="U1012" i="24"/>
  <c r="O1012" i="24"/>
  <c r="N1012" i="24"/>
  <c r="M1012" i="24"/>
  <c r="L1012" i="24"/>
  <c r="I1012" i="24"/>
  <c r="F1012" i="24"/>
  <c r="U1011" i="24"/>
  <c r="O1011" i="24"/>
  <c r="N1011" i="24"/>
  <c r="M1011" i="24"/>
  <c r="L1011" i="24"/>
  <c r="I1011" i="24"/>
  <c r="F1011" i="24"/>
  <c r="U1010" i="24"/>
  <c r="O1010" i="24"/>
  <c r="N1010" i="24"/>
  <c r="M1010" i="24"/>
  <c r="L1010" i="24"/>
  <c r="I1010" i="24"/>
  <c r="F1010" i="24"/>
  <c r="U1009" i="24"/>
  <c r="O1009" i="24"/>
  <c r="N1009" i="24"/>
  <c r="L1009" i="24"/>
  <c r="I1009" i="24"/>
  <c r="F1009" i="24"/>
  <c r="U1008" i="24"/>
  <c r="O1008" i="24"/>
  <c r="N1008" i="24"/>
  <c r="M1008" i="24"/>
  <c r="L1008" i="24"/>
  <c r="I1008" i="24"/>
  <c r="F1008" i="24"/>
  <c r="U1007" i="24"/>
  <c r="O1007" i="24"/>
  <c r="N1007" i="24"/>
  <c r="M1007" i="24"/>
  <c r="L1007" i="24"/>
  <c r="I1007" i="24"/>
  <c r="F1007" i="24"/>
  <c r="U1006" i="24"/>
  <c r="O1006" i="24"/>
  <c r="N1006" i="24"/>
  <c r="M1006" i="24"/>
  <c r="L1006" i="24"/>
  <c r="I1006" i="24"/>
  <c r="F1006" i="24"/>
  <c r="U1005" i="24"/>
  <c r="O1005" i="24"/>
  <c r="N1005" i="24"/>
  <c r="M1005" i="24"/>
  <c r="L1005" i="24"/>
  <c r="I1005" i="24"/>
  <c r="F1005" i="24"/>
  <c r="U1004" i="24"/>
  <c r="O1004" i="24"/>
  <c r="N1004" i="24"/>
  <c r="M1004" i="24"/>
  <c r="L1004" i="24"/>
  <c r="I1004" i="24"/>
  <c r="F1004" i="24"/>
  <c r="U1003" i="24"/>
  <c r="O1003" i="24"/>
  <c r="N1003" i="24"/>
  <c r="L1003" i="24"/>
  <c r="I1003" i="24"/>
  <c r="F1003" i="24"/>
  <c r="U1002" i="24"/>
  <c r="O1002" i="24"/>
  <c r="N1002" i="24"/>
  <c r="M1002" i="24"/>
  <c r="L1002" i="24"/>
  <c r="I1002" i="24"/>
  <c r="F1002" i="24"/>
  <c r="U1001" i="24"/>
  <c r="O1001" i="24"/>
  <c r="N1001" i="24"/>
  <c r="M1001" i="24"/>
  <c r="L1001" i="24"/>
  <c r="I1001" i="24"/>
  <c r="F1001" i="24"/>
  <c r="U1000" i="24"/>
  <c r="O1000" i="24"/>
  <c r="N1000" i="24"/>
  <c r="M1000" i="24"/>
  <c r="L1000" i="24"/>
  <c r="I1000" i="24"/>
  <c r="F1000" i="24"/>
  <c r="U999" i="24"/>
  <c r="O999" i="24"/>
  <c r="N999" i="24"/>
  <c r="M999" i="24"/>
  <c r="L999" i="24"/>
  <c r="I999" i="24"/>
  <c r="F999" i="24"/>
  <c r="U998" i="24"/>
  <c r="O998" i="24"/>
  <c r="N998" i="24"/>
  <c r="M998" i="24"/>
  <c r="L998" i="24"/>
  <c r="I998" i="24"/>
  <c r="F998" i="24"/>
  <c r="U997" i="24"/>
  <c r="O997" i="24"/>
  <c r="N997" i="24"/>
  <c r="M997" i="24"/>
  <c r="L997" i="24"/>
  <c r="I997" i="24"/>
  <c r="F997" i="24"/>
  <c r="U996" i="24"/>
  <c r="O996" i="24"/>
  <c r="N996" i="24"/>
  <c r="M996" i="24"/>
  <c r="L996" i="24"/>
  <c r="I996" i="24"/>
  <c r="F996" i="24"/>
  <c r="U995" i="24"/>
  <c r="O995" i="24"/>
  <c r="N995" i="24"/>
  <c r="M995" i="24"/>
  <c r="L995" i="24"/>
  <c r="I995" i="24"/>
  <c r="F995" i="24"/>
  <c r="U994" i="24"/>
  <c r="O994" i="24"/>
  <c r="N994" i="24"/>
  <c r="M994" i="24"/>
  <c r="L994" i="24"/>
  <c r="I994" i="24"/>
  <c r="F994" i="24"/>
  <c r="U993" i="24"/>
  <c r="O993" i="24"/>
  <c r="N993" i="24"/>
  <c r="M993" i="24"/>
  <c r="L993" i="24"/>
  <c r="I993" i="24"/>
  <c r="F993" i="24"/>
  <c r="U992" i="24"/>
  <c r="O992" i="24"/>
  <c r="N992" i="24"/>
  <c r="M992" i="24"/>
  <c r="L992" i="24"/>
  <c r="I992" i="24"/>
  <c r="F992" i="24"/>
  <c r="U991" i="24"/>
  <c r="O991" i="24"/>
  <c r="N991" i="24"/>
  <c r="M991" i="24"/>
  <c r="L991" i="24"/>
  <c r="J991" i="24"/>
  <c r="K991" i="24" s="1"/>
  <c r="I991" i="24"/>
  <c r="F991" i="24"/>
  <c r="U990" i="24"/>
  <c r="O990" i="24"/>
  <c r="N990" i="24"/>
  <c r="M990" i="24"/>
  <c r="L990" i="24"/>
  <c r="I990" i="24"/>
  <c r="F990" i="24"/>
  <c r="U989" i="24"/>
  <c r="O989" i="24"/>
  <c r="N989" i="24"/>
  <c r="M989" i="24"/>
  <c r="L989" i="24"/>
  <c r="I989" i="24"/>
  <c r="F989" i="24"/>
  <c r="U988" i="24"/>
  <c r="O988" i="24"/>
  <c r="N988" i="24"/>
  <c r="M988" i="24"/>
  <c r="L988" i="24"/>
  <c r="I988" i="24"/>
  <c r="F988" i="24"/>
  <c r="U987" i="24"/>
  <c r="O987" i="24"/>
  <c r="N987" i="24"/>
  <c r="M987" i="24"/>
  <c r="L987" i="24"/>
  <c r="I987" i="24"/>
  <c r="F987" i="24"/>
  <c r="U986" i="24"/>
  <c r="O986" i="24"/>
  <c r="N986" i="24"/>
  <c r="M986" i="24"/>
  <c r="L986" i="24"/>
  <c r="I986" i="24"/>
  <c r="F986" i="24"/>
  <c r="U985" i="24"/>
  <c r="O985" i="24"/>
  <c r="N985" i="24"/>
  <c r="M985" i="24"/>
  <c r="L985" i="24"/>
  <c r="I985" i="24"/>
  <c r="F985" i="24"/>
  <c r="U984" i="24"/>
  <c r="O984" i="24"/>
  <c r="N984" i="24"/>
  <c r="M984" i="24"/>
  <c r="L984" i="24"/>
  <c r="I984" i="24"/>
  <c r="F984" i="24"/>
  <c r="U983" i="24"/>
  <c r="O983" i="24"/>
  <c r="N983" i="24"/>
  <c r="M983" i="24"/>
  <c r="L983" i="24"/>
  <c r="I983" i="24"/>
  <c r="F983" i="24"/>
  <c r="U982" i="24"/>
  <c r="O982" i="24"/>
  <c r="N982" i="24"/>
  <c r="M982" i="24"/>
  <c r="L982" i="24"/>
  <c r="I982" i="24"/>
  <c r="F982" i="24"/>
  <c r="U981" i="24"/>
  <c r="O981" i="24"/>
  <c r="N981" i="24"/>
  <c r="M981" i="24"/>
  <c r="L981" i="24"/>
  <c r="I981" i="24"/>
  <c r="F981" i="24"/>
  <c r="U980" i="24"/>
  <c r="O980" i="24"/>
  <c r="N980" i="24"/>
  <c r="L980" i="24"/>
  <c r="I980" i="24"/>
  <c r="F980" i="24"/>
  <c r="U979" i="24"/>
  <c r="O979" i="24"/>
  <c r="N979" i="24"/>
  <c r="M979" i="24"/>
  <c r="L979" i="24"/>
  <c r="I979" i="24"/>
  <c r="F979" i="24"/>
  <c r="U978" i="24"/>
  <c r="O978" i="24"/>
  <c r="N978" i="24"/>
  <c r="M978" i="24"/>
  <c r="L978" i="24"/>
  <c r="I978" i="24"/>
  <c r="F978" i="24"/>
  <c r="U977" i="24"/>
  <c r="O977" i="24"/>
  <c r="N977" i="24"/>
  <c r="M977" i="24"/>
  <c r="L977" i="24"/>
  <c r="I977" i="24"/>
  <c r="F977" i="24"/>
  <c r="U976" i="24"/>
  <c r="O976" i="24"/>
  <c r="N976" i="24"/>
  <c r="M976" i="24"/>
  <c r="L976" i="24"/>
  <c r="I976" i="24"/>
  <c r="F976" i="24"/>
  <c r="U975" i="24"/>
  <c r="O975" i="24"/>
  <c r="N975" i="24"/>
  <c r="M975" i="24"/>
  <c r="L975" i="24"/>
  <c r="I975" i="24"/>
  <c r="F975" i="24"/>
  <c r="U974" i="24"/>
  <c r="O974" i="24"/>
  <c r="N974" i="24"/>
  <c r="M974" i="24"/>
  <c r="L974" i="24"/>
  <c r="I974" i="24"/>
  <c r="F974" i="24"/>
  <c r="U973" i="24"/>
  <c r="O973" i="24"/>
  <c r="N973" i="24"/>
  <c r="M973" i="24"/>
  <c r="L973" i="24"/>
  <c r="I973" i="24"/>
  <c r="F973" i="24"/>
  <c r="U972" i="24"/>
  <c r="O972" i="24"/>
  <c r="N972" i="24"/>
  <c r="M972" i="24"/>
  <c r="L972" i="24"/>
  <c r="I972" i="24"/>
  <c r="F972" i="24"/>
  <c r="U971" i="24"/>
  <c r="O971" i="24"/>
  <c r="N971" i="24"/>
  <c r="M971" i="24"/>
  <c r="L971" i="24"/>
  <c r="I971" i="24"/>
  <c r="F971" i="24"/>
  <c r="U970" i="24"/>
  <c r="O970" i="24"/>
  <c r="N970" i="24"/>
  <c r="M970" i="24"/>
  <c r="L970" i="24"/>
  <c r="I970" i="24"/>
  <c r="F970" i="24"/>
  <c r="U969" i="24"/>
  <c r="O969" i="24"/>
  <c r="N969" i="24"/>
  <c r="M969" i="24"/>
  <c r="L969" i="24"/>
  <c r="I969" i="24"/>
  <c r="F969" i="24"/>
  <c r="U968" i="24"/>
  <c r="O968" i="24"/>
  <c r="N968" i="24"/>
  <c r="M968" i="24"/>
  <c r="L968" i="24"/>
  <c r="I968" i="24"/>
  <c r="F968" i="24"/>
  <c r="U967" i="24"/>
  <c r="O967" i="24"/>
  <c r="N967" i="24"/>
  <c r="M967" i="24"/>
  <c r="L967" i="24"/>
  <c r="I967" i="24"/>
  <c r="F967" i="24"/>
  <c r="U966" i="24"/>
  <c r="O966" i="24"/>
  <c r="N966" i="24"/>
  <c r="M966" i="24"/>
  <c r="L966" i="24"/>
  <c r="I966" i="24"/>
  <c r="F966" i="24"/>
  <c r="U965" i="24"/>
  <c r="O965" i="24"/>
  <c r="N965" i="24"/>
  <c r="M965" i="24"/>
  <c r="L965" i="24"/>
  <c r="I965" i="24"/>
  <c r="F965" i="24"/>
  <c r="U964" i="24"/>
  <c r="O964" i="24"/>
  <c r="N964" i="24"/>
  <c r="M964" i="24"/>
  <c r="L964" i="24"/>
  <c r="I964" i="24"/>
  <c r="F964" i="24"/>
  <c r="U963" i="24"/>
  <c r="O963" i="24"/>
  <c r="N963" i="24"/>
  <c r="M963" i="24"/>
  <c r="L963" i="24"/>
  <c r="I963" i="24"/>
  <c r="F963" i="24"/>
  <c r="U962" i="24"/>
  <c r="O962" i="24"/>
  <c r="N962" i="24"/>
  <c r="M962" i="24"/>
  <c r="L962" i="24"/>
  <c r="I962" i="24"/>
  <c r="F962" i="24"/>
  <c r="U961" i="24"/>
  <c r="O961" i="24"/>
  <c r="N961" i="24"/>
  <c r="M961" i="24"/>
  <c r="L961" i="24"/>
  <c r="I961" i="24"/>
  <c r="F961" i="24"/>
  <c r="U960" i="24"/>
  <c r="O960" i="24"/>
  <c r="N960" i="24"/>
  <c r="M960" i="24"/>
  <c r="L960" i="24"/>
  <c r="I960" i="24"/>
  <c r="F960" i="24"/>
  <c r="U959" i="24"/>
  <c r="O959" i="24"/>
  <c r="N959" i="24"/>
  <c r="M959" i="24"/>
  <c r="L959" i="24"/>
  <c r="I959" i="24"/>
  <c r="F959" i="24"/>
  <c r="U958" i="24"/>
  <c r="O958" i="24"/>
  <c r="N958" i="24"/>
  <c r="M958" i="24"/>
  <c r="L958" i="24"/>
  <c r="I958" i="24"/>
  <c r="F958" i="24"/>
  <c r="U957" i="24"/>
  <c r="O957" i="24"/>
  <c r="N957" i="24"/>
  <c r="M957" i="24"/>
  <c r="L957" i="24"/>
  <c r="I957" i="24"/>
  <c r="F957" i="24"/>
  <c r="U956" i="24"/>
  <c r="O956" i="24"/>
  <c r="N956" i="24"/>
  <c r="M956" i="24"/>
  <c r="L956" i="24"/>
  <c r="I956" i="24"/>
  <c r="F956" i="24"/>
  <c r="U955" i="24"/>
  <c r="O955" i="24"/>
  <c r="N955" i="24"/>
  <c r="M955" i="24"/>
  <c r="L955" i="24"/>
  <c r="I955" i="24"/>
  <c r="F955" i="24"/>
  <c r="U954" i="24"/>
  <c r="O954" i="24"/>
  <c r="N954" i="24"/>
  <c r="M954" i="24"/>
  <c r="L954" i="24"/>
  <c r="I954" i="24"/>
  <c r="F954" i="24"/>
  <c r="U953" i="24"/>
  <c r="O953" i="24"/>
  <c r="N953" i="24"/>
  <c r="M953" i="24"/>
  <c r="L953" i="24"/>
  <c r="I953" i="24"/>
  <c r="F953" i="24"/>
  <c r="U952" i="24"/>
  <c r="O952" i="24"/>
  <c r="N952" i="24"/>
  <c r="M952" i="24"/>
  <c r="L952" i="24"/>
  <c r="I952" i="24"/>
  <c r="F952" i="24"/>
  <c r="U951" i="24"/>
  <c r="O951" i="24"/>
  <c r="N951" i="24"/>
  <c r="M951" i="24"/>
  <c r="L951" i="24"/>
  <c r="I951" i="24"/>
  <c r="F951" i="24"/>
  <c r="U950" i="24"/>
  <c r="O950" i="24"/>
  <c r="N950" i="24"/>
  <c r="M950" i="24"/>
  <c r="L950" i="24"/>
  <c r="I950" i="24"/>
  <c r="F950" i="24"/>
  <c r="U949" i="24"/>
  <c r="O949" i="24"/>
  <c r="N949" i="24"/>
  <c r="M949" i="24"/>
  <c r="L949" i="24"/>
  <c r="I949" i="24"/>
  <c r="F949" i="24"/>
  <c r="U948" i="24"/>
  <c r="O948" i="24"/>
  <c r="N948" i="24"/>
  <c r="M948" i="24"/>
  <c r="L948" i="24"/>
  <c r="I948" i="24"/>
  <c r="F948" i="24"/>
  <c r="U947" i="24"/>
  <c r="O947" i="24"/>
  <c r="N947" i="24"/>
  <c r="M947" i="24"/>
  <c r="L947" i="24"/>
  <c r="I947" i="24"/>
  <c r="F947" i="24"/>
  <c r="U946" i="24"/>
  <c r="O946" i="24"/>
  <c r="N946" i="24"/>
  <c r="M946" i="24"/>
  <c r="L946" i="24"/>
  <c r="I946" i="24"/>
  <c r="F946" i="24"/>
  <c r="U945" i="24"/>
  <c r="O945" i="24"/>
  <c r="N945" i="24"/>
  <c r="M945" i="24"/>
  <c r="L945" i="24"/>
  <c r="I945" i="24"/>
  <c r="F945" i="24"/>
  <c r="U944" i="24"/>
  <c r="O944" i="24"/>
  <c r="N944" i="24"/>
  <c r="M944" i="24"/>
  <c r="L944" i="24"/>
  <c r="I944" i="24"/>
  <c r="F944" i="24"/>
  <c r="U943" i="24"/>
  <c r="O943" i="24"/>
  <c r="N943" i="24"/>
  <c r="M943" i="24"/>
  <c r="L943" i="24"/>
  <c r="I943" i="24"/>
  <c r="F943" i="24"/>
  <c r="U942" i="24"/>
  <c r="O942" i="24"/>
  <c r="N942" i="24"/>
  <c r="M942" i="24"/>
  <c r="L942" i="24"/>
  <c r="I942" i="24"/>
  <c r="F942" i="24"/>
  <c r="U941" i="24"/>
  <c r="O941" i="24"/>
  <c r="N941" i="24"/>
  <c r="M941" i="24"/>
  <c r="L941" i="24"/>
  <c r="I941" i="24"/>
  <c r="F941" i="24"/>
  <c r="U940" i="24"/>
  <c r="O940" i="24"/>
  <c r="N940" i="24"/>
  <c r="M940" i="24"/>
  <c r="L940" i="24"/>
  <c r="I940" i="24"/>
  <c r="F940" i="24"/>
  <c r="U939" i="24"/>
  <c r="O939" i="24"/>
  <c r="N939" i="24"/>
  <c r="M939" i="24"/>
  <c r="L939" i="24"/>
  <c r="I939" i="24"/>
  <c r="F939" i="24"/>
  <c r="U938" i="24"/>
  <c r="O938" i="24"/>
  <c r="N938" i="24"/>
  <c r="M938" i="24"/>
  <c r="L938" i="24"/>
  <c r="I938" i="24"/>
  <c r="F938" i="24"/>
  <c r="U937" i="24"/>
  <c r="O937" i="24"/>
  <c r="N937" i="24"/>
  <c r="M937" i="24"/>
  <c r="L937" i="24"/>
  <c r="I937" i="24"/>
  <c r="F937" i="24"/>
  <c r="U936" i="24"/>
  <c r="O936" i="24"/>
  <c r="N936" i="24"/>
  <c r="M936" i="24"/>
  <c r="L936" i="24"/>
  <c r="I936" i="24"/>
  <c r="F936" i="24"/>
  <c r="U935" i="24"/>
  <c r="O935" i="24"/>
  <c r="N935" i="24"/>
  <c r="M935" i="24"/>
  <c r="L935" i="24"/>
  <c r="I935" i="24"/>
  <c r="F935" i="24"/>
  <c r="U934" i="24"/>
  <c r="O934" i="24"/>
  <c r="N934" i="24"/>
  <c r="M934" i="24"/>
  <c r="L934" i="24"/>
  <c r="I934" i="24"/>
  <c r="F934" i="24"/>
  <c r="U933" i="24"/>
  <c r="O933" i="24"/>
  <c r="N933" i="24"/>
  <c r="M933" i="24"/>
  <c r="L933" i="24"/>
  <c r="I933" i="24"/>
  <c r="F933" i="24"/>
  <c r="U932" i="24"/>
  <c r="O932" i="24"/>
  <c r="N932" i="24"/>
  <c r="M932" i="24"/>
  <c r="L932" i="24"/>
  <c r="I932" i="24"/>
  <c r="F932" i="24"/>
  <c r="U931" i="24"/>
  <c r="O931" i="24"/>
  <c r="N931" i="24"/>
  <c r="M931" i="24"/>
  <c r="L931" i="24"/>
  <c r="I931" i="24"/>
  <c r="F931" i="24"/>
  <c r="U930" i="24"/>
  <c r="O930" i="24"/>
  <c r="N930" i="24"/>
  <c r="M930" i="24"/>
  <c r="L930" i="24"/>
  <c r="I930" i="24"/>
  <c r="F930" i="24"/>
  <c r="U929" i="24"/>
  <c r="O929" i="24"/>
  <c r="N929" i="24"/>
  <c r="M929" i="24"/>
  <c r="L929" i="24"/>
  <c r="I929" i="24"/>
  <c r="F929" i="24"/>
  <c r="U928" i="24"/>
  <c r="O928" i="24"/>
  <c r="N928" i="24"/>
  <c r="M928" i="24"/>
  <c r="L928" i="24"/>
  <c r="I928" i="24"/>
  <c r="F928" i="24"/>
  <c r="U927" i="24"/>
  <c r="O927" i="24"/>
  <c r="N927" i="24"/>
  <c r="M927" i="24"/>
  <c r="L927" i="24"/>
  <c r="I927" i="24"/>
  <c r="F927" i="24"/>
  <c r="U926" i="24"/>
  <c r="O926" i="24"/>
  <c r="N926" i="24"/>
  <c r="M926" i="24"/>
  <c r="L926" i="24"/>
  <c r="I926" i="24"/>
  <c r="F926" i="24"/>
  <c r="U925" i="24"/>
  <c r="O925" i="24"/>
  <c r="N925" i="24"/>
  <c r="M925" i="24"/>
  <c r="L925" i="24"/>
  <c r="I925" i="24"/>
  <c r="F925" i="24"/>
  <c r="U924" i="24"/>
  <c r="O924" i="24"/>
  <c r="N924" i="24"/>
  <c r="M924" i="24"/>
  <c r="L924" i="24"/>
  <c r="I924" i="24"/>
  <c r="F924" i="24"/>
  <c r="U923" i="24"/>
  <c r="O923" i="24"/>
  <c r="N923" i="24"/>
  <c r="M923" i="24"/>
  <c r="L923" i="24"/>
  <c r="I923" i="24"/>
  <c r="F923" i="24"/>
  <c r="U922" i="24"/>
  <c r="O922" i="24"/>
  <c r="N922" i="24"/>
  <c r="M922" i="24"/>
  <c r="L922" i="24"/>
  <c r="I922" i="24"/>
  <c r="F922" i="24"/>
  <c r="U921" i="24"/>
  <c r="O921" i="24"/>
  <c r="N921" i="24"/>
  <c r="M921" i="24"/>
  <c r="L921" i="24"/>
  <c r="I921" i="24"/>
  <c r="F921" i="24"/>
  <c r="U920" i="24"/>
  <c r="O920" i="24"/>
  <c r="N920" i="24"/>
  <c r="M920" i="24"/>
  <c r="L920" i="24"/>
  <c r="I920" i="24"/>
  <c r="F920" i="24"/>
  <c r="U919" i="24"/>
  <c r="O919" i="24"/>
  <c r="N919" i="24"/>
  <c r="M919" i="24"/>
  <c r="L919" i="24"/>
  <c r="I919" i="24"/>
  <c r="F919" i="24"/>
  <c r="U918" i="24"/>
  <c r="O918" i="24"/>
  <c r="N918" i="24"/>
  <c r="M918" i="24"/>
  <c r="L918" i="24"/>
  <c r="I918" i="24"/>
  <c r="F918" i="24"/>
  <c r="U917" i="24"/>
  <c r="O917" i="24"/>
  <c r="N917" i="24"/>
  <c r="M917" i="24"/>
  <c r="L917" i="24"/>
  <c r="I917" i="24"/>
  <c r="F917" i="24"/>
  <c r="U916" i="24"/>
  <c r="O916" i="24"/>
  <c r="N916" i="24"/>
  <c r="M916" i="24"/>
  <c r="L916" i="24"/>
  <c r="I916" i="24"/>
  <c r="F916" i="24"/>
  <c r="U915" i="24"/>
  <c r="O915" i="24"/>
  <c r="N915" i="24"/>
  <c r="M915" i="24"/>
  <c r="L915" i="24"/>
  <c r="I915" i="24"/>
  <c r="F915" i="24"/>
  <c r="U914" i="24"/>
  <c r="O914" i="24"/>
  <c r="M914" i="24"/>
  <c r="L914" i="24"/>
  <c r="I914" i="24"/>
  <c r="F914" i="24"/>
  <c r="U913" i="24"/>
  <c r="O913" i="24"/>
  <c r="N913" i="24"/>
  <c r="M913" i="24"/>
  <c r="L913" i="24"/>
  <c r="I913" i="24"/>
  <c r="F913" i="24"/>
  <c r="U912" i="24"/>
  <c r="O912" i="24"/>
  <c r="N912" i="24"/>
  <c r="M912" i="24"/>
  <c r="L912" i="24"/>
  <c r="I912" i="24"/>
  <c r="F912" i="24"/>
  <c r="U911" i="24"/>
  <c r="O911" i="24"/>
  <c r="N911" i="24"/>
  <c r="M911" i="24"/>
  <c r="L911" i="24"/>
  <c r="I911" i="24"/>
  <c r="F911" i="24"/>
  <c r="U910" i="24"/>
  <c r="O910" i="24"/>
  <c r="N910" i="24"/>
  <c r="M910" i="24"/>
  <c r="L910" i="24"/>
  <c r="I910" i="24"/>
  <c r="F910" i="24"/>
  <c r="U909" i="24"/>
  <c r="O909" i="24"/>
  <c r="N909" i="24"/>
  <c r="M909" i="24"/>
  <c r="L909" i="24"/>
  <c r="I909" i="24"/>
  <c r="F909" i="24"/>
  <c r="U908" i="24"/>
  <c r="O908" i="24"/>
  <c r="N908" i="24"/>
  <c r="M908" i="24"/>
  <c r="L908" i="24"/>
  <c r="J908" i="24"/>
  <c r="K908" i="24" s="1"/>
  <c r="I908" i="24"/>
  <c r="F908" i="24"/>
  <c r="U907" i="24"/>
  <c r="O907" i="24"/>
  <c r="N907" i="24"/>
  <c r="M907" i="24"/>
  <c r="L907" i="24"/>
  <c r="I907" i="24"/>
  <c r="F907" i="24"/>
  <c r="U906" i="24"/>
  <c r="O906" i="24"/>
  <c r="N906" i="24"/>
  <c r="M906" i="24"/>
  <c r="L906" i="24"/>
  <c r="I906" i="24"/>
  <c r="F906" i="24"/>
  <c r="U905" i="24"/>
  <c r="O905" i="24"/>
  <c r="N905" i="24"/>
  <c r="M905" i="24"/>
  <c r="L905" i="24"/>
  <c r="I905" i="24"/>
  <c r="F905" i="24"/>
  <c r="U904" i="24"/>
  <c r="O904" i="24"/>
  <c r="N904" i="24"/>
  <c r="M904" i="24"/>
  <c r="L904" i="24"/>
  <c r="I904" i="24"/>
  <c r="F904" i="24"/>
  <c r="U903" i="24"/>
  <c r="O903" i="24"/>
  <c r="N903" i="24"/>
  <c r="M903" i="24"/>
  <c r="L903" i="24"/>
  <c r="I903" i="24"/>
  <c r="F903" i="24"/>
  <c r="U902" i="24"/>
  <c r="O902" i="24"/>
  <c r="N902" i="24"/>
  <c r="M902" i="24"/>
  <c r="L902" i="24"/>
  <c r="J902" i="24"/>
  <c r="K902" i="24" s="1"/>
  <c r="I902" i="24"/>
  <c r="F902" i="24"/>
  <c r="U901" i="24"/>
  <c r="O901" i="24"/>
  <c r="N901" i="24"/>
  <c r="M901" i="24"/>
  <c r="L901" i="24"/>
  <c r="I901" i="24"/>
  <c r="F901" i="24"/>
  <c r="U900" i="24"/>
  <c r="O900" i="24"/>
  <c r="N900" i="24"/>
  <c r="M900" i="24"/>
  <c r="L900" i="24"/>
  <c r="I900" i="24"/>
  <c r="F900" i="24"/>
  <c r="U899" i="24"/>
  <c r="O899" i="24"/>
  <c r="N899" i="24"/>
  <c r="M899" i="24"/>
  <c r="L899" i="24"/>
  <c r="I899" i="24"/>
  <c r="F899" i="24"/>
  <c r="U898" i="24"/>
  <c r="O898" i="24"/>
  <c r="N898" i="24"/>
  <c r="M898" i="24"/>
  <c r="L898" i="24"/>
  <c r="I898" i="24"/>
  <c r="F898" i="24"/>
  <c r="U897" i="24"/>
  <c r="O897" i="24"/>
  <c r="N897" i="24"/>
  <c r="M897" i="24"/>
  <c r="L897" i="24"/>
  <c r="I897" i="24"/>
  <c r="F897" i="24"/>
  <c r="U896" i="24"/>
  <c r="O896" i="24"/>
  <c r="N896" i="24"/>
  <c r="M896" i="24"/>
  <c r="L896" i="24"/>
  <c r="I896" i="24"/>
  <c r="F896" i="24"/>
  <c r="U895" i="24"/>
  <c r="O895" i="24"/>
  <c r="N895" i="24"/>
  <c r="M895" i="24"/>
  <c r="L895" i="24"/>
  <c r="I895" i="24"/>
  <c r="F895" i="24"/>
  <c r="U894" i="24"/>
  <c r="O894" i="24"/>
  <c r="N894" i="24"/>
  <c r="M894" i="24"/>
  <c r="L894" i="24"/>
  <c r="I894" i="24"/>
  <c r="F894" i="24"/>
  <c r="U893" i="24"/>
  <c r="O893" i="24"/>
  <c r="N893" i="24"/>
  <c r="M893" i="24"/>
  <c r="L893" i="24"/>
  <c r="I893" i="24"/>
  <c r="F893" i="24"/>
  <c r="U892" i="24"/>
  <c r="O892" i="24"/>
  <c r="N892" i="24"/>
  <c r="M892" i="24"/>
  <c r="L892" i="24"/>
  <c r="I892" i="24"/>
  <c r="F892" i="24"/>
  <c r="U891" i="24"/>
  <c r="O891" i="24"/>
  <c r="N891" i="24"/>
  <c r="M891" i="24"/>
  <c r="L891" i="24"/>
  <c r="I891" i="24"/>
  <c r="F891" i="24"/>
  <c r="U890" i="24"/>
  <c r="O890" i="24"/>
  <c r="N890" i="24"/>
  <c r="M890" i="24"/>
  <c r="L890" i="24"/>
  <c r="I890" i="24"/>
  <c r="F890" i="24"/>
  <c r="U889" i="24"/>
  <c r="O889" i="24"/>
  <c r="N889" i="24"/>
  <c r="M889" i="24"/>
  <c r="L889" i="24"/>
  <c r="I889" i="24"/>
  <c r="F889" i="24"/>
  <c r="U888" i="24"/>
  <c r="O888" i="24"/>
  <c r="N888" i="24"/>
  <c r="M888" i="24"/>
  <c r="L888" i="24"/>
  <c r="I888" i="24"/>
  <c r="F888" i="24"/>
  <c r="U887" i="24"/>
  <c r="O887" i="24"/>
  <c r="N887" i="24"/>
  <c r="M887" i="24"/>
  <c r="L887" i="24"/>
  <c r="I887" i="24"/>
  <c r="F887" i="24"/>
  <c r="U886" i="24"/>
  <c r="O886" i="24"/>
  <c r="N886" i="24"/>
  <c r="M886" i="24"/>
  <c r="L886" i="24"/>
  <c r="I886" i="24"/>
  <c r="F886" i="24"/>
  <c r="U885" i="24"/>
  <c r="O885" i="24"/>
  <c r="N885" i="24"/>
  <c r="M885" i="24"/>
  <c r="L885" i="24"/>
  <c r="I885" i="24"/>
  <c r="F885" i="24"/>
  <c r="U884" i="24"/>
  <c r="O884" i="24"/>
  <c r="N884" i="24"/>
  <c r="M884" i="24"/>
  <c r="L884" i="24"/>
  <c r="I884" i="24"/>
  <c r="F884" i="24"/>
  <c r="U883" i="24"/>
  <c r="O883" i="24"/>
  <c r="N883" i="24"/>
  <c r="M883" i="24"/>
  <c r="L883" i="24"/>
  <c r="I883" i="24"/>
  <c r="F883" i="24"/>
  <c r="U882" i="24"/>
  <c r="O882" i="24"/>
  <c r="N882" i="24"/>
  <c r="M882" i="24"/>
  <c r="L882" i="24"/>
  <c r="I882" i="24"/>
  <c r="F882" i="24"/>
  <c r="U881" i="24"/>
  <c r="O881" i="24"/>
  <c r="N881" i="24"/>
  <c r="M881" i="24"/>
  <c r="L881" i="24"/>
  <c r="I881" i="24"/>
  <c r="F881" i="24"/>
  <c r="U880" i="24"/>
  <c r="O880" i="24"/>
  <c r="N880" i="24"/>
  <c r="M880" i="24"/>
  <c r="L880" i="24"/>
  <c r="I880" i="24"/>
  <c r="F880" i="24"/>
  <c r="U879" i="24"/>
  <c r="O879" i="24"/>
  <c r="N879" i="24"/>
  <c r="M879" i="24"/>
  <c r="L879" i="24"/>
  <c r="I879" i="24"/>
  <c r="F879" i="24"/>
  <c r="U878" i="24"/>
  <c r="O878" i="24"/>
  <c r="N878" i="24"/>
  <c r="M878" i="24"/>
  <c r="L878" i="24"/>
  <c r="I878" i="24"/>
  <c r="F878" i="24"/>
  <c r="U877" i="24"/>
  <c r="O877" i="24"/>
  <c r="N877" i="24"/>
  <c r="M877" i="24"/>
  <c r="L877" i="24"/>
  <c r="I877" i="24"/>
  <c r="F877" i="24"/>
  <c r="U876" i="24"/>
  <c r="O876" i="24"/>
  <c r="N876" i="24"/>
  <c r="M876" i="24"/>
  <c r="L876" i="24"/>
  <c r="I876" i="24"/>
  <c r="F876" i="24"/>
  <c r="U875" i="24"/>
  <c r="O875" i="24"/>
  <c r="N875" i="24"/>
  <c r="M875" i="24"/>
  <c r="L875" i="24"/>
  <c r="I875" i="24"/>
  <c r="F875" i="24"/>
  <c r="U874" i="24"/>
  <c r="O874" i="24"/>
  <c r="N874" i="24"/>
  <c r="M874" i="24"/>
  <c r="L874" i="24"/>
  <c r="I874" i="24"/>
  <c r="F874" i="24"/>
  <c r="U873" i="24"/>
  <c r="O873" i="24"/>
  <c r="N873" i="24"/>
  <c r="M873" i="24"/>
  <c r="L873" i="24"/>
  <c r="I873" i="24"/>
  <c r="F873" i="24"/>
  <c r="U872" i="24"/>
  <c r="O872" i="24"/>
  <c r="N872" i="24"/>
  <c r="M872" i="24"/>
  <c r="L872" i="24"/>
  <c r="I872" i="24"/>
  <c r="F872" i="24"/>
  <c r="U871" i="24"/>
  <c r="O871" i="24"/>
  <c r="N871" i="24"/>
  <c r="M871" i="24"/>
  <c r="L871" i="24"/>
  <c r="I871" i="24"/>
  <c r="F871" i="24"/>
  <c r="U870" i="24"/>
  <c r="O870" i="24"/>
  <c r="N870" i="24"/>
  <c r="M870" i="24"/>
  <c r="L870" i="24"/>
  <c r="I870" i="24"/>
  <c r="F870" i="24"/>
  <c r="U869" i="24"/>
  <c r="O869" i="24"/>
  <c r="N869" i="24"/>
  <c r="M869" i="24"/>
  <c r="L869" i="24"/>
  <c r="I869" i="24"/>
  <c r="F869" i="24"/>
  <c r="U868" i="24"/>
  <c r="O868" i="24"/>
  <c r="N868" i="24"/>
  <c r="M868" i="24"/>
  <c r="L868" i="24"/>
  <c r="I868" i="24"/>
  <c r="F868" i="24"/>
  <c r="U867" i="24"/>
  <c r="O867" i="24"/>
  <c r="N867" i="24"/>
  <c r="M867" i="24"/>
  <c r="L867" i="24"/>
  <c r="I867" i="24"/>
  <c r="F867" i="24"/>
  <c r="U866" i="24"/>
  <c r="O866" i="24"/>
  <c r="N866" i="24"/>
  <c r="M866" i="24"/>
  <c r="L866" i="24"/>
  <c r="I866" i="24"/>
  <c r="F866" i="24"/>
  <c r="U865" i="24"/>
  <c r="O865" i="24"/>
  <c r="N865" i="24"/>
  <c r="M865" i="24"/>
  <c r="L865" i="24"/>
  <c r="I865" i="24"/>
  <c r="F865" i="24"/>
  <c r="U864" i="24"/>
  <c r="O864" i="24"/>
  <c r="N864" i="24"/>
  <c r="M864" i="24"/>
  <c r="L864" i="24"/>
  <c r="I864" i="24"/>
  <c r="F864" i="24"/>
  <c r="U863" i="24"/>
  <c r="O863" i="24"/>
  <c r="N863" i="24"/>
  <c r="M863" i="24"/>
  <c r="L863" i="24"/>
  <c r="I863" i="24"/>
  <c r="F863" i="24"/>
  <c r="U862" i="24"/>
  <c r="O862" i="24"/>
  <c r="N862" i="24"/>
  <c r="M862" i="24"/>
  <c r="L862" i="24"/>
  <c r="I862" i="24"/>
  <c r="F862" i="24"/>
  <c r="U861" i="24"/>
  <c r="O861" i="24"/>
  <c r="N861" i="24"/>
  <c r="M861" i="24"/>
  <c r="L861" i="24"/>
  <c r="I861" i="24"/>
  <c r="F861" i="24"/>
  <c r="U860" i="24"/>
  <c r="O860" i="24"/>
  <c r="N860" i="24"/>
  <c r="M860" i="24"/>
  <c r="L860" i="24"/>
  <c r="I860" i="24"/>
  <c r="F860" i="24"/>
  <c r="U859" i="24"/>
  <c r="O859" i="24"/>
  <c r="N859" i="24"/>
  <c r="M859" i="24"/>
  <c r="L859" i="24"/>
  <c r="I859" i="24"/>
  <c r="F859" i="24"/>
  <c r="U858" i="24"/>
  <c r="O858" i="24"/>
  <c r="N858" i="24"/>
  <c r="M858" i="24"/>
  <c r="L858" i="24"/>
  <c r="I858" i="24"/>
  <c r="F858" i="24"/>
  <c r="U857" i="24"/>
  <c r="O857" i="24"/>
  <c r="N857" i="24"/>
  <c r="M857" i="24"/>
  <c r="L857" i="24"/>
  <c r="I857" i="24"/>
  <c r="F857" i="24"/>
  <c r="U856" i="24"/>
  <c r="O856" i="24"/>
  <c r="N856" i="24"/>
  <c r="M856" i="24"/>
  <c r="L856" i="24"/>
  <c r="I856" i="24"/>
  <c r="F856" i="24"/>
  <c r="U855" i="24"/>
  <c r="O855" i="24"/>
  <c r="N855" i="24"/>
  <c r="M855" i="24"/>
  <c r="L855" i="24"/>
  <c r="I855" i="24"/>
  <c r="F855" i="24"/>
  <c r="U854" i="24"/>
  <c r="O854" i="24"/>
  <c r="N854" i="24"/>
  <c r="M854" i="24"/>
  <c r="L854" i="24"/>
  <c r="J854" i="24"/>
  <c r="K854" i="24" s="1"/>
  <c r="I854" i="24"/>
  <c r="F854" i="24"/>
  <c r="U853" i="24"/>
  <c r="O853" i="24"/>
  <c r="N853" i="24"/>
  <c r="M853" i="24"/>
  <c r="L853" i="24"/>
  <c r="I853" i="24"/>
  <c r="F853" i="24"/>
  <c r="U852" i="24"/>
  <c r="O852" i="24"/>
  <c r="N852" i="24"/>
  <c r="M852" i="24"/>
  <c r="L852" i="24"/>
  <c r="I852" i="24"/>
  <c r="F852" i="24"/>
  <c r="U851" i="24"/>
  <c r="O851" i="24"/>
  <c r="N851" i="24"/>
  <c r="M851" i="24"/>
  <c r="L851" i="24"/>
  <c r="I851" i="24"/>
  <c r="F851" i="24"/>
  <c r="U850" i="24"/>
  <c r="O850" i="24"/>
  <c r="N850" i="24"/>
  <c r="M850" i="24"/>
  <c r="L850" i="24"/>
  <c r="I850" i="24"/>
  <c r="F850" i="24"/>
  <c r="U849" i="24"/>
  <c r="O849" i="24"/>
  <c r="N849" i="24"/>
  <c r="M849" i="24"/>
  <c r="L849" i="24"/>
  <c r="J849" i="24"/>
  <c r="K849" i="24" s="1"/>
  <c r="I849" i="24"/>
  <c r="F849" i="24"/>
  <c r="U848" i="24"/>
  <c r="O848" i="24"/>
  <c r="N848" i="24"/>
  <c r="M848" i="24"/>
  <c r="L848" i="24"/>
  <c r="I848" i="24"/>
  <c r="F848" i="24"/>
  <c r="U847" i="24"/>
  <c r="O847" i="24"/>
  <c r="N847" i="24"/>
  <c r="M847" i="24"/>
  <c r="L847" i="24"/>
  <c r="I847" i="24"/>
  <c r="F847" i="24"/>
  <c r="U846" i="24"/>
  <c r="O846" i="24"/>
  <c r="N846" i="24"/>
  <c r="M846" i="24"/>
  <c r="L846" i="24"/>
  <c r="I846" i="24"/>
  <c r="F846" i="24"/>
  <c r="U845" i="24"/>
  <c r="O845" i="24"/>
  <c r="N845" i="24"/>
  <c r="M845" i="24"/>
  <c r="L845" i="24"/>
  <c r="I845" i="24"/>
  <c r="F845" i="24"/>
  <c r="U844" i="24"/>
  <c r="O844" i="24"/>
  <c r="N844" i="24"/>
  <c r="M844" i="24"/>
  <c r="L844" i="24"/>
  <c r="I844" i="24"/>
  <c r="F844" i="24"/>
  <c r="U843" i="24"/>
  <c r="O843" i="24"/>
  <c r="N843" i="24"/>
  <c r="M843" i="24"/>
  <c r="L843" i="24"/>
  <c r="I843" i="24"/>
  <c r="F843" i="24"/>
  <c r="U842" i="24"/>
  <c r="O842" i="24"/>
  <c r="N842" i="24"/>
  <c r="M842" i="24"/>
  <c r="L842" i="24"/>
  <c r="I842" i="24"/>
  <c r="F842" i="24"/>
  <c r="U841" i="24"/>
  <c r="O841" i="24"/>
  <c r="N841" i="24"/>
  <c r="M841" i="24"/>
  <c r="L841" i="24"/>
  <c r="I841" i="24"/>
  <c r="F841" i="24"/>
  <c r="U840" i="24"/>
  <c r="O840" i="24"/>
  <c r="N840" i="24"/>
  <c r="M840" i="24"/>
  <c r="L840" i="24"/>
  <c r="I840" i="24"/>
  <c r="F840" i="24"/>
  <c r="U839" i="24"/>
  <c r="O839" i="24"/>
  <c r="N839" i="24"/>
  <c r="M839" i="24"/>
  <c r="L839" i="24"/>
  <c r="I839" i="24"/>
  <c r="F839" i="24"/>
  <c r="U838" i="24"/>
  <c r="O838" i="24"/>
  <c r="N838" i="24"/>
  <c r="M838" i="24"/>
  <c r="L838" i="24"/>
  <c r="I838" i="24"/>
  <c r="F838" i="24"/>
  <c r="U837" i="24"/>
  <c r="O837" i="24"/>
  <c r="N837" i="24"/>
  <c r="M837" i="24"/>
  <c r="L837" i="24"/>
  <c r="I837" i="24"/>
  <c r="F837" i="24"/>
  <c r="U836" i="24"/>
  <c r="O836" i="24"/>
  <c r="N836" i="24"/>
  <c r="M836" i="24"/>
  <c r="L836" i="24"/>
  <c r="I836" i="24"/>
  <c r="F836" i="24"/>
  <c r="U835" i="24"/>
  <c r="O835" i="24"/>
  <c r="N835" i="24"/>
  <c r="L835" i="24"/>
  <c r="I835" i="24"/>
  <c r="F835" i="24"/>
  <c r="U834" i="24"/>
  <c r="O834" i="24"/>
  <c r="N834" i="24"/>
  <c r="M834" i="24"/>
  <c r="L834" i="24"/>
  <c r="I834" i="24"/>
  <c r="F834" i="24"/>
  <c r="U833" i="24"/>
  <c r="O833" i="24"/>
  <c r="N833" i="24"/>
  <c r="M833" i="24"/>
  <c r="L833" i="24"/>
  <c r="I833" i="24"/>
  <c r="F833" i="24"/>
  <c r="U832" i="24"/>
  <c r="O832" i="24"/>
  <c r="N832" i="24"/>
  <c r="M832" i="24"/>
  <c r="L832" i="24"/>
  <c r="I832" i="24"/>
  <c r="F832" i="24"/>
  <c r="U831" i="24"/>
  <c r="O831" i="24"/>
  <c r="N831" i="24"/>
  <c r="M831" i="24"/>
  <c r="L831" i="24"/>
  <c r="I831" i="24"/>
  <c r="F831" i="24"/>
  <c r="U830" i="24"/>
  <c r="O830" i="24"/>
  <c r="N830" i="24"/>
  <c r="M830" i="24"/>
  <c r="L830" i="24"/>
  <c r="I830" i="24"/>
  <c r="F830" i="24"/>
  <c r="U829" i="24"/>
  <c r="O829" i="24"/>
  <c r="N829" i="24"/>
  <c r="M829" i="24"/>
  <c r="L829" i="24"/>
  <c r="I829" i="24"/>
  <c r="F829" i="24"/>
  <c r="U828" i="24"/>
  <c r="O828" i="24"/>
  <c r="N828" i="24"/>
  <c r="L828" i="24"/>
  <c r="I828" i="24"/>
  <c r="F828" i="24"/>
  <c r="U827" i="24"/>
  <c r="O827" i="24"/>
  <c r="N827" i="24"/>
  <c r="M827" i="24"/>
  <c r="L827" i="24"/>
  <c r="I827" i="24"/>
  <c r="F827" i="24"/>
  <c r="U826" i="24"/>
  <c r="O826" i="24"/>
  <c r="N826" i="24"/>
  <c r="M826" i="24"/>
  <c r="L826" i="24"/>
  <c r="I826" i="24"/>
  <c r="F826" i="24"/>
  <c r="U825" i="24"/>
  <c r="O825" i="24"/>
  <c r="N825" i="24"/>
  <c r="M825" i="24"/>
  <c r="L825" i="24"/>
  <c r="I825" i="24"/>
  <c r="F825" i="24"/>
  <c r="U824" i="24"/>
  <c r="O824" i="24"/>
  <c r="N824" i="24"/>
  <c r="M824" i="24"/>
  <c r="L824" i="24"/>
  <c r="I824" i="24"/>
  <c r="F824" i="24"/>
  <c r="U823" i="24"/>
  <c r="O823" i="24"/>
  <c r="N823" i="24"/>
  <c r="M823" i="24"/>
  <c r="L823" i="24"/>
  <c r="I823" i="24"/>
  <c r="F823" i="24"/>
  <c r="U822" i="24"/>
  <c r="O822" i="24"/>
  <c r="N822" i="24"/>
  <c r="M822" i="24"/>
  <c r="L822" i="24"/>
  <c r="I822" i="24"/>
  <c r="F822" i="24"/>
  <c r="U821" i="24"/>
  <c r="O821" i="24"/>
  <c r="N821" i="24"/>
  <c r="M821" i="24"/>
  <c r="L821" i="24"/>
  <c r="I821" i="24"/>
  <c r="F821" i="24"/>
  <c r="U820" i="24"/>
  <c r="O820" i="24"/>
  <c r="N820" i="24"/>
  <c r="M820" i="24"/>
  <c r="L820" i="24"/>
  <c r="I820" i="24"/>
  <c r="F820" i="24"/>
  <c r="U819" i="24"/>
  <c r="O819" i="24"/>
  <c r="N819" i="24"/>
  <c r="M819" i="24"/>
  <c r="L819" i="24"/>
  <c r="I819" i="24"/>
  <c r="F819" i="24"/>
  <c r="U818" i="24"/>
  <c r="O818" i="24"/>
  <c r="M818" i="24"/>
  <c r="L818" i="24"/>
  <c r="I818" i="24"/>
  <c r="F818" i="24"/>
  <c r="U817" i="24"/>
  <c r="O817" i="24"/>
  <c r="N817" i="24"/>
  <c r="M817" i="24"/>
  <c r="L817" i="24"/>
  <c r="I817" i="24"/>
  <c r="F817" i="24"/>
  <c r="U816" i="24"/>
  <c r="O816" i="24"/>
  <c r="N816" i="24"/>
  <c r="M816" i="24"/>
  <c r="L816" i="24"/>
  <c r="I816" i="24"/>
  <c r="F816" i="24"/>
  <c r="U815" i="24"/>
  <c r="O815" i="24"/>
  <c r="N815" i="24"/>
  <c r="M815" i="24"/>
  <c r="L815" i="24"/>
  <c r="I815" i="24"/>
  <c r="F815" i="24"/>
  <c r="U814" i="24"/>
  <c r="O814" i="24"/>
  <c r="N814" i="24"/>
  <c r="M814" i="24"/>
  <c r="L814" i="24"/>
  <c r="I814" i="24"/>
  <c r="F814" i="24"/>
  <c r="U813" i="24"/>
  <c r="O813" i="24"/>
  <c r="N813" i="24"/>
  <c r="M813" i="24"/>
  <c r="L813" i="24"/>
  <c r="I813" i="24"/>
  <c r="F813" i="24"/>
  <c r="U812" i="24"/>
  <c r="O812" i="24"/>
  <c r="N812" i="24"/>
  <c r="M812" i="24"/>
  <c r="L812" i="24"/>
  <c r="I812" i="24"/>
  <c r="F812" i="24"/>
  <c r="U811" i="24"/>
  <c r="O811" i="24"/>
  <c r="N811" i="24"/>
  <c r="M811" i="24"/>
  <c r="L811" i="24"/>
  <c r="I811" i="24"/>
  <c r="F811" i="24"/>
  <c r="U810" i="24"/>
  <c r="O810" i="24"/>
  <c r="N810" i="24"/>
  <c r="M810" i="24"/>
  <c r="L810" i="24"/>
  <c r="I810" i="24"/>
  <c r="F810" i="24"/>
  <c r="U809" i="24"/>
  <c r="O809" i="24"/>
  <c r="N809" i="24"/>
  <c r="M809" i="24"/>
  <c r="L809" i="24"/>
  <c r="I809" i="24"/>
  <c r="F809" i="24"/>
  <c r="U808" i="24"/>
  <c r="O808" i="24"/>
  <c r="N808" i="24"/>
  <c r="M808" i="24"/>
  <c r="L808" i="24"/>
  <c r="I808" i="24"/>
  <c r="F808" i="24"/>
  <c r="U807" i="24"/>
  <c r="O807" i="24"/>
  <c r="N807" i="24"/>
  <c r="M807" i="24"/>
  <c r="L807" i="24"/>
  <c r="I807" i="24"/>
  <c r="F807" i="24"/>
  <c r="U806" i="24"/>
  <c r="O806" i="24"/>
  <c r="N806" i="24"/>
  <c r="L806" i="24"/>
  <c r="I806" i="24"/>
  <c r="F806" i="24"/>
  <c r="U805" i="24"/>
  <c r="O805" i="24"/>
  <c r="N805" i="24"/>
  <c r="M805" i="24"/>
  <c r="L805" i="24"/>
  <c r="I805" i="24"/>
  <c r="F805" i="24"/>
  <c r="U804" i="24"/>
  <c r="O804" i="24"/>
  <c r="N804" i="24"/>
  <c r="M804" i="24"/>
  <c r="L804" i="24"/>
  <c r="I804" i="24"/>
  <c r="F804" i="24"/>
  <c r="U803" i="24"/>
  <c r="O803" i="24"/>
  <c r="N803" i="24"/>
  <c r="M803" i="24"/>
  <c r="L803" i="24"/>
  <c r="I803" i="24"/>
  <c r="F803" i="24"/>
  <c r="U802" i="24"/>
  <c r="O802" i="24"/>
  <c r="N802" i="24"/>
  <c r="M802" i="24"/>
  <c r="L802" i="24"/>
  <c r="I802" i="24"/>
  <c r="F802" i="24"/>
  <c r="U801" i="24"/>
  <c r="O801" i="24"/>
  <c r="N801" i="24"/>
  <c r="M801" i="24"/>
  <c r="L801" i="24"/>
  <c r="I801" i="24"/>
  <c r="F801" i="24"/>
  <c r="U800" i="24"/>
  <c r="O800" i="24"/>
  <c r="N800" i="24"/>
  <c r="M800" i="24"/>
  <c r="L800" i="24"/>
  <c r="I800" i="24"/>
  <c r="F800" i="24"/>
  <c r="U799" i="24"/>
  <c r="O799" i="24"/>
  <c r="N799" i="24"/>
  <c r="M799" i="24"/>
  <c r="L799" i="24"/>
  <c r="I799" i="24"/>
  <c r="F799" i="24"/>
  <c r="U798" i="24"/>
  <c r="O798" i="24"/>
  <c r="N798" i="24"/>
  <c r="M798" i="24"/>
  <c r="L798" i="24"/>
  <c r="I798" i="24"/>
  <c r="F798" i="24"/>
  <c r="U797" i="24"/>
  <c r="O797" i="24"/>
  <c r="N797" i="24"/>
  <c r="M797" i="24"/>
  <c r="L797" i="24"/>
  <c r="I797" i="24"/>
  <c r="F797" i="24"/>
  <c r="U796" i="24"/>
  <c r="O796" i="24"/>
  <c r="N796" i="24"/>
  <c r="M796" i="24"/>
  <c r="L796" i="24"/>
  <c r="I796" i="24"/>
  <c r="F796" i="24"/>
  <c r="U795" i="24"/>
  <c r="O795" i="24"/>
  <c r="N795" i="24"/>
  <c r="M795" i="24"/>
  <c r="L795" i="24"/>
  <c r="I795" i="24"/>
  <c r="F795" i="24"/>
  <c r="U794" i="24"/>
  <c r="O794" i="24"/>
  <c r="N794" i="24"/>
  <c r="M794" i="24"/>
  <c r="L794" i="24"/>
  <c r="I794" i="24"/>
  <c r="F794" i="24"/>
  <c r="U793" i="24"/>
  <c r="O793" i="24"/>
  <c r="N793" i="24"/>
  <c r="M793" i="24"/>
  <c r="L793" i="24"/>
  <c r="I793" i="24"/>
  <c r="F793" i="24"/>
  <c r="U792" i="24"/>
  <c r="O792" i="24"/>
  <c r="N792" i="24"/>
  <c r="M792" i="24"/>
  <c r="L792" i="24"/>
  <c r="I792" i="24"/>
  <c r="F792" i="24"/>
  <c r="U791" i="24"/>
  <c r="O791" i="24"/>
  <c r="N791" i="24"/>
  <c r="M791" i="24"/>
  <c r="L791" i="24"/>
  <c r="I791" i="24"/>
  <c r="F791" i="24"/>
  <c r="U790" i="24"/>
  <c r="O790" i="24"/>
  <c r="N790" i="24"/>
  <c r="M790" i="24"/>
  <c r="L790" i="24"/>
  <c r="I790" i="24"/>
  <c r="F790" i="24"/>
  <c r="U789" i="24"/>
  <c r="O789" i="24"/>
  <c r="N789" i="24"/>
  <c r="M789" i="24"/>
  <c r="L789" i="24"/>
  <c r="I789" i="24"/>
  <c r="F789" i="24"/>
  <c r="U788" i="24"/>
  <c r="O788" i="24"/>
  <c r="N788" i="24"/>
  <c r="M788" i="24"/>
  <c r="L788" i="24"/>
  <c r="I788" i="24"/>
  <c r="F788" i="24"/>
  <c r="U787" i="24"/>
  <c r="O787" i="24"/>
  <c r="N787" i="24"/>
  <c r="M787" i="24"/>
  <c r="L787" i="24"/>
  <c r="I787" i="24"/>
  <c r="F787" i="24"/>
  <c r="U786" i="24"/>
  <c r="O786" i="24"/>
  <c r="N786" i="24"/>
  <c r="M786" i="24"/>
  <c r="L786" i="24"/>
  <c r="I786" i="24"/>
  <c r="F786" i="24"/>
  <c r="U785" i="24"/>
  <c r="O785" i="24"/>
  <c r="N785" i="24"/>
  <c r="M785" i="24"/>
  <c r="L785" i="24"/>
  <c r="I785" i="24"/>
  <c r="F785" i="24"/>
  <c r="U784" i="24"/>
  <c r="O784" i="24"/>
  <c r="N784" i="24"/>
  <c r="M784" i="24"/>
  <c r="L784" i="24"/>
  <c r="I784" i="24"/>
  <c r="F784" i="24"/>
  <c r="U783" i="24"/>
  <c r="O783" i="24"/>
  <c r="N783" i="24"/>
  <c r="M783" i="24"/>
  <c r="L783" i="24"/>
  <c r="I783" i="24"/>
  <c r="F783" i="24"/>
  <c r="U782" i="24"/>
  <c r="O782" i="24"/>
  <c r="N782" i="24"/>
  <c r="M782" i="24"/>
  <c r="L782" i="24"/>
  <c r="I782" i="24"/>
  <c r="F782" i="24"/>
  <c r="U781" i="24"/>
  <c r="O781" i="24"/>
  <c r="N781" i="24"/>
  <c r="M781" i="24"/>
  <c r="L781" i="24"/>
  <c r="I781" i="24"/>
  <c r="F781" i="24"/>
  <c r="U780" i="24"/>
  <c r="O780" i="24"/>
  <c r="N780" i="24"/>
  <c r="M780" i="24"/>
  <c r="L780" i="24"/>
  <c r="I780" i="24"/>
  <c r="F780" i="24"/>
  <c r="U779" i="24"/>
  <c r="O779" i="24"/>
  <c r="N779" i="24"/>
  <c r="M779" i="24"/>
  <c r="L779" i="24"/>
  <c r="I779" i="24"/>
  <c r="F779" i="24"/>
  <c r="U778" i="24"/>
  <c r="O778" i="24"/>
  <c r="N778" i="24"/>
  <c r="M778" i="24"/>
  <c r="L778" i="24"/>
  <c r="I778" i="24"/>
  <c r="F778" i="24"/>
  <c r="U777" i="24"/>
  <c r="O777" i="24"/>
  <c r="N777" i="24"/>
  <c r="M777" i="24"/>
  <c r="L777" i="24"/>
  <c r="I777" i="24"/>
  <c r="F777" i="24"/>
  <c r="U776" i="24"/>
  <c r="O776" i="24"/>
  <c r="N776" i="24"/>
  <c r="M776" i="24"/>
  <c r="L776" i="24"/>
  <c r="I776" i="24"/>
  <c r="F776" i="24"/>
  <c r="U775" i="24"/>
  <c r="O775" i="24"/>
  <c r="N775" i="24"/>
  <c r="M775" i="24"/>
  <c r="L775" i="24"/>
  <c r="I775" i="24"/>
  <c r="F775" i="24"/>
  <c r="U774" i="24"/>
  <c r="O774" i="24"/>
  <c r="N774" i="24"/>
  <c r="M774" i="24"/>
  <c r="L774" i="24"/>
  <c r="I774" i="24"/>
  <c r="F774" i="24"/>
  <c r="U773" i="24"/>
  <c r="O773" i="24"/>
  <c r="N773" i="24"/>
  <c r="M773" i="24"/>
  <c r="L773" i="24"/>
  <c r="I773" i="24"/>
  <c r="F773" i="24"/>
  <c r="U772" i="24"/>
  <c r="O772" i="24"/>
  <c r="N772" i="24"/>
  <c r="M772" i="24"/>
  <c r="L772" i="24"/>
  <c r="I772" i="24"/>
  <c r="F772" i="24"/>
  <c r="U771" i="24"/>
  <c r="O771" i="24"/>
  <c r="N771" i="24"/>
  <c r="M771" i="24"/>
  <c r="L771" i="24"/>
  <c r="I771" i="24"/>
  <c r="F771" i="24"/>
  <c r="U770" i="24"/>
  <c r="O770" i="24"/>
  <c r="N770" i="24"/>
  <c r="M770" i="24"/>
  <c r="L770" i="24"/>
  <c r="I770" i="24"/>
  <c r="F770" i="24"/>
  <c r="U769" i="24"/>
  <c r="O769" i="24"/>
  <c r="N769" i="24"/>
  <c r="M769" i="24"/>
  <c r="L769" i="24"/>
  <c r="I769" i="24"/>
  <c r="F769" i="24"/>
  <c r="U768" i="24"/>
  <c r="O768" i="24"/>
  <c r="N768" i="24"/>
  <c r="M768" i="24"/>
  <c r="L768" i="24"/>
  <c r="I768" i="24"/>
  <c r="F768" i="24"/>
  <c r="U767" i="24"/>
  <c r="O767" i="24"/>
  <c r="N767" i="24"/>
  <c r="M767" i="24"/>
  <c r="L767" i="24"/>
  <c r="I767" i="24"/>
  <c r="F767" i="24"/>
  <c r="U766" i="24"/>
  <c r="O766" i="24"/>
  <c r="N766" i="24"/>
  <c r="M766" i="24"/>
  <c r="L766" i="24"/>
  <c r="I766" i="24"/>
  <c r="F766" i="24"/>
  <c r="U765" i="24"/>
  <c r="O765" i="24"/>
  <c r="N765" i="24"/>
  <c r="M765" i="24"/>
  <c r="L765" i="24"/>
  <c r="I765" i="24"/>
  <c r="F765" i="24"/>
  <c r="U764" i="24"/>
  <c r="O764" i="24"/>
  <c r="N764" i="24"/>
  <c r="M764" i="24"/>
  <c r="L764" i="24"/>
  <c r="I764" i="24"/>
  <c r="F764" i="24"/>
  <c r="U763" i="24"/>
  <c r="O763" i="24"/>
  <c r="N763" i="24"/>
  <c r="M763" i="24"/>
  <c r="L763" i="24"/>
  <c r="I763" i="24"/>
  <c r="F763" i="24"/>
  <c r="U762" i="24"/>
  <c r="O762" i="24"/>
  <c r="N762" i="24"/>
  <c r="M762" i="24"/>
  <c r="L762" i="24"/>
  <c r="I762" i="24"/>
  <c r="F762" i="24"/>
  <c r="U761" i="24"/>
  <c r="O761" i="24"/>
  <c r="N761" i="24"/>
  <c r="M761" i="24"/>
  <c r="L761" i="24"/>
  <c r="I761" i="24"/>
  <c r="F761" i="24"/>
  <c r="U760" i="24"/>
  <c r="O760" i="24"/>
  <c r="N760" i="24"/>
  <c r="M760" i="24"/>
  <c r="L760" i="24"/>
  <c r="I760" i="24"/>
  <c r="F760" i="24"/>
  <c r="U759" i="24"/>
  <c r="O759" i="24"/>
  <c r="N759" i="24"/>
  <c r="M759" i="24"/>
  <c r="L759" i="24"/>
  <c r="I759" i="24"/>
  <c r="F759" i="24"/>
  <c r="U758" i="24"/>
  <c r="O758" i="24"/>
  <c r="N758" i="24"/>
  <c r="M758" i="24"/>
  <c r="L758" i="24"/>
  <c r="I758" i="24"/>
  <c r="F758" i="24"/>
  <c r="U757" i="24"/>
  <c r="O757" i="24"/>
  <c r="N757" i="24"/>
  <c r="M757" i="24"/>
  <c r="L757" i="24"/>
  <c r="I757" i="24"/>
  <c r="F757" i="24"/>
  <c r="U756" i="24"/>
  <c r="O756" i="24"/>
  <c r="N756" i="24"/>
  <c r="M756" i="24"/>
  <c r="L756" i="24"/>
  <c r="I756" i="24"/>
  <c r="F756" i="24"/>
  <c r="U755" i="24"/>
  <c r="O755" i="24"/>
  <c r="N755" i="24"/>
  <c r="M755" i="24"/>
  <c r="L755" i="24"/>
  <c r="I755" i="24"/>
  <c r="F755" i="24"/>
  <c r="U754" i="24"/>
  <c r="O754" i="24"/>
  <c r="N754" i="24"/>
  <c r="M754" i="24"/>
  <c r="L754" i="24"/>
  <c r="I754" i="24"/>
  <c r="F754" i="24"/>
  <c r="U753" i="24"/>
  <c r="O753" i="24"/>
  <c r="N753" i="24"/>
  <c r="M753" i="24"/>
  <c r="L753" i="24"/>
  <c r="I753" i="24"/>
  <c r="F753" i="24"/>
  <c r="U752" i="24"/>
  <c r="O752" i="24"/>
  <c r="N752" i="24"/>
  <c r="M752" i="24"/>
  <c r="L752" i="24"/>
  <c r="I752" i="24"/>
  <c r="F752" i="24"/>
  <c r="U751" i="24"/>
  <c r="O751" i="24"/>
  <c r="N751" i="24"/>
  <c r="M751" i="24"/>
  <c r="L751" i="24"/>
  <c r="I751" i="24"/>
  <c r="F751" i="24"/>
  <c r="U750" i="24"/>
  <c r="O750" i="24"/>
  <c r="N750" i="24"/>
  <c r="M750" i="24"/>
  <c r="L750" i="24"/>
  <c r="I750" i="24"/>
  <c r="F750" i="24"/>
  <c r="U749" i="24"/>
  <c r="O749" i="24"/>
  <c r="N749" i="24"/>
  <c r="M749" i="24"/>
  <c r="L749" i="24"/>
  <c r="I749" i="24"/>
  <c r="F749" i="24"/>
  <c r="U748" i="24"/>
  <c r="O748" i="24"/>
  <c r="N748" i="24"/>
  <c r="M748" i="24"/>
  <c r="L748" i="24"/>
  <c r="I748" i="24"/>
  <c r="F748" i="24"/>
  <c r="U747" i="24"/>
  <c r="O747" i="24"/>
  <c r="N747" i="24"/>
  <c r="M747" i="24"/>
  <c r="L747" i="24"/>
  <c r="I747" i="24"/>
  <c r="F747" i="24"/>
  <c r="U746" i="24"/>
  <c r="O746" i="24"/>
  <c r="N746" i="24"/>
  <c r="M746" i="24"/>
  <c r="L746" i="24"/>
  <c r="I746" i="24"/>
  <c r="F746" i="24"/>
  <c r="U745" i="24"/>
  <c r="O745" i="24"/>
  <c r="N745" i="24"/>
  <c r="M745" i="24"/>
  <c r="L745" i="24"/>
  <c r="I745" i="24"/>
  <c r="F745" i="24"/>
  <c r="U744" i="24"/>
  <c r="O744" i="24"/>
  <c r="N744" i="24"/>
  <c r="M744" i="24"/>
  <c r="L744" i="24"/>
  <c r="I744" i="24"/>
  <c r="F744" i="24"/>
  <c r="U743" i="24"/>
  <c r="O743" i="24"/>
  <c r="N743" i="24"/>
  <c r="M743" i="24"/>
  <c r="L743" i="24"/>
  <c r="I743" i="24"/>
  <c r="F743" i="24"/>
  <c r="U742" i="24"/>
  <c r="O742" i="24"/>
  <c r="N742" i="24"/>
  <c r="M742" i="24"/>
  <c r="L742" i="24"/>
  <c r="I742" i="24"/>
  <c r="F742" i="24"/>
  <c r="U741" i="24"/>
  <c r="O741" i="24"/>
  <c r="N741" i="24"/>
  <c r="M741" i="24"/>
  <c r="L741" i="24"/>
  <c r="I741" i="24"/>
  <c r="F741" i="24"/>
  <c r="U740" i="24"/>
  <c r="O740" i="24"/>
  <c r="N740" i="24"/>
  <c r="M740" i="24"/>
  <c r="L740" i="24"/>
  <c r="I740" i="24"/>
  <c r="F740" i="24"/>
  <c r="U739" i="24"/>
  <c r="O739" i="24"/>
  <c r="N739" i="24"/>
  <c r="M739" i="24"/>
  <c r="L739" i="24"/>
  <c r="I739" i="24"/>
  <c r="F739" i="24"/>
  <c r="U738" i="24"/>
  <c r="O738" i="24"/>
  <c r="N738" i="24"/>
  <c r="M738" i="24"/>
  <c r="L738" i="24"/>
  <c r="I738" i="24"/>
  <c r="F738" i="24"/>
  <c r="U737" i="24"/>
  <c r="O737" i="24"/>
  <c r="N737" i="24"/>
  <c r="M737" i="24"/>
  <c r="L737" i="24"/>
  <c r="I737" i="24"/>
  <c r="F737" i="24"/>
  <c r="U736" i="24"/>
  <c r="O736" i="24"/>
  <c r="N736" i="24"/>
  <c r="M736" i="24"/>
  <c r="L736" i="24"/>
  <c r="I736" i="24"/>
  <c r="F736" i="24"/>
  <c r="U735" i="24"/>
  <c r="O735" i="24"/>
  <c r="N735" i="24"/>
  <c r="M735" i="24"/>
  <c r="L735" i="24"/>
  <c r="I735" i="24"/>
  <c r="F735" i="24"/>
  <c r="U734" i="24"/>
  <c r="O734" i="24"/>
  <c r="N734" i="24"/>
  <c r="M734" i="24"/>
  <c r="L734" i="24"/>
  <c r="I734" i="24"/>
  <c r="F734" i="24"/>
  <c r="U733" i="24"/>
  <c r="O733" i="24"/>
  <c r="N733" i="24"/>
  <c r="M733" i="24"/>
  <c r="L733" i="24"/>
  <c r="I733" i="24"/>
  <c r="F733" i="24"/>
  <c r="U732" i="24"/>
  <c r="O732" i="24"/>
  <c r="N732" i="24"/>
  <c r="M732" i="24"/>
  <c r="L732" i="24"/>
  <c r="I732" i="24"/>
  <c r="F732" i="24"/>
  <c r="U731" i="24"/>
  <c r="O731" i="24"/>
  <c r="N731" i="24"/>
  <c r="M731" i="24"/>
  <c r="L731" i="24"/>
  <c r="I731" i="24"/>
  <c r="F731" i="24"/>
  <c r="U730" i="24"/>
  <c r="O730" i="24"/>
  <c r="N730" i="24"/>
  <c r="M730" i="24"/>
  <c r="L730" i="24"/>
  <c r="I730" i="24"/>
  <c r="F730" i="24"/>
  <c r="U729" i="24"/>
  <c r="O729" i="24"/>
  <c r="N729" i="24"/>
  <c r="M729" i="24"/>
  <c r="L729" i="24"/>
  <c r="I729" i="24"/>
  <c r="F729" i="24"/>
  <c r="U728" i="24"/>
  <c r="O728" i="24"/>
  <c r="N728" i="24"/>
  <c r="M728" i="24"/>
  <c r="L728" i="24"/>
  <c r="I728" i="24"/>
  <c r="F728" i="24"/>
  <c r="U727" i="24"/>
  <c r="O727" i="24"/>
  <c r="N727" i="24"/>
  <c r="M727" i="24"/>
  <c r="L727" i="24"/>
  <c r="I727" i="24"/>
  <c r="F727" i="24"/>
  <c r="U726" i="24"/>
  <c r="O726" i="24"/>
  <c r="N726" i="24"/>
  <c r="M726" i="24"/>
  <c r="L726" i="24"/>
  <c r="I726" i="24"/>
  <c r="F726" i="24"/>
  <c r="U725" i="24"/>
  <c r="O725" i="24"/>
  <c r="N725" i="24"/>
  <c r="M725" i="24"/>
  <c r="L725" i="24"/>
  <c r="I725" i="24"/>
  <c r="F725" i="24"/>
  <c r="U724" i="24"/>
  <c r="O724" i="24"/>
  <c r="N724" i="24"/>
  <c r="M724" i="24"/>
  <c r="L724" i="24"/>
  <c r="I724" i="24"/>
  <c r="F724" i="24"/>
  <c r="U723" i="24"/>
  <c r="O723" i="24"/>
  <c r="N723" i="24"/>
  <c r="M723" i="24"/>
  <c r="L723" i="24"/>
  <c r="I723" i="24"/>
  <c r="F723" i="24"/>
  <c r="U722" i="24"/>
  <c r="O722" i="24"/>
  <c r="N722" i="24"/>
  <c r="M722" i="24"/>
  <c r="L722" i="24"/>
  <c r="I722" i="24"/>
  <c r="F722" i="24"/>
  <c r="U721" i="24"/>
  <c r="O721" i="24"/>
  <c r="N721" i="24"/>
  <c r="M721" i="24"/>
  <c r="L721" i="24"/>
  <c r="I721" i="24"/>
  <c r="F721" i="24"/>
  <c r="U720" i="24"/>
  <c r="O720" i="24"/>
  <c r="N720" i="24"/>
  <c r="M720" i="24"/>
  <c r="L720" i="24"/>
  <c r="I720" i="24"/>
  <c r="F720" i="24"/>
  <c r="U719" i="24"/>
  <c r="O719" i="24"/>
  <c r="N719" i="24"/>
  <c r="M719" i="24"/>
  <c r="L719" i="24"/>
  <c r="I719" i="24"/>
  <c r="F719" i="24"/>
  <c r="U718" i="24"/>
  <c r="O718" i="24"/>
  <c r="N718" i="24"/>
  <c r="M718" i="24"/>
  <c r="L718" i="24"/>
  <c r="I718" i="24"/>
  <c r="F718" i="24"/>
  <c r="U717" i="24"/>
  <c r="O717" i="24"/>
  <c r="N717" i="24"/>
  <c r="M717" i="24"/>
  <c r="L717" i="24"/>
  <c r="I717" i="24"/>
  <c r="F717" i="24"/>
  <c r="U716" i="24"/>
  <c r="O716" i="24"/>
  <c r="N716" i="24"/>
  <c r="M716" i="24"/>
  <c r="L716" i="24"/>
  <c r="I716" i="24"/>
  <c r="F716" i="24"/>
  <c r="U715" i="24"/>
  <c r="O715" i="24"/>
  <c r="N715" i="24"/>
  <c r="M715" i="24"/>
  <c r="L715" i="24"/>
  <c r="I715" i="24"/>
  <c r="F715" i="24"/>
  <c r="U714" i="24"/>
  <c r="O714" i="24"/>
  <c r="N714" i="24"/>
  <c r="M714" i="24"/>
  <c r="L714" i="24"/>
  <c r="I714" i="24"/>
  <c r="F714" i="24"/>
  <c r="U713" i="24"/>
  <c r="O713" i="24"/>
  <c r="N713" i="24"/>
  <c r="M713" i="24"/>
  <c r="L713" i="24"/>
  <c r="I713" i="24"/>
  <c r="F713" i="24"/>
  <c r="U712" i="24"/>
  <c r="O712" i="24"/>
  <c r="N712" i="24"/>
  <c r="M712" i="24"/>
  <c r="L712" i="24"/>
  <c r="I712" i="24"/>
  <c r="F712" i="24"/>
  <c r="U711" i="24"/>
  <c r="O711" i="24"/>
  <c r="N711" i="24"/>
  <c r="M711" i="24"/>
  <c r="L711" i="24"/>
  <c r="I711" i="24"/>
  <c r="F711" i="24"/>
  <c r="U710" i="24"/>
  <c r="O710" i="24"/>
  <c r="N710" i="24"/>
  <c r="M710" i="24"/>
  <c r="L710" i="24"/>
  <c r="I710" i="24"/>
  <c r="F710" i="24"/>
  <c r="U709" i="24"/>
  <c r="O709" i="24"/>
  <c r="N709" i="24"/>
  <c r="M709" i="24"/>
  <c r="L709" i="24"/>
  <c r="I709" i="24"/>
  <c r="F709" i="24"/>
  <c r="U708" i="24"/>
  <c r="O708" i="24"/>
  <c r="N708" i="24"/>
  <c r="M708" i="24"/>
  <c r="L708" i="24"/>
  <c r="I708" i="24"/>
  <c r="F708" i="24"/>
  <c r="U707" i="24"/>
  <c r="O707" i="24"/>
  <c r="N707" i="24"/>
  <c r="M707" i="24"/>
  <c r="L707" i="24"/>
  <c r="I707" i="24"/>
  <c r="F707" i="24"/>
  <c r="U706" i="24"/>
  <c r="O706" i="24"/>
  <c r="N706" i="24"/>
  <c r="M706" i="24"/>
  <c r="L706" i="24"/>
  <c r="I706" i="24"/>
  <c r="F706" i="24"/>
  <c r="U705" i="24"/>
  <c r="O705" i="24"/>
  <c r="N705" i="24"/>
  <c r="M705" i="24"/>
  <c r="L705" i="24"/>
  <c r="I705" i="24"/>
  <c r="F705" i="24"/>
  <c r="U704" i="24"/>
  <c r="O704" i="24"/>
  <c r="N704" i="24"/>
  <c r="M704" i="24"/>
  <c r="L704" i="24"/>
  <c r="I704" i="24"/>
  <c r="F704" i="24"/>
  <c r="U703" i="24"/>
  <c r="O703" i="24"/>
  <c r="N703" i="24"/>
  <c r="M703" i="24"/>
  <c r="L703" i="24"/>
  <c r="I703" i="24"/>
  <c r="F703" i="24"/>
  <c r="U702" i="24"/>
  <c r="O702" i="24"/>
  <c r="N702" i="24"/>
  <c r="M702" i="24"/>
  <c r="L702" i="24"/>
  <c r="I702" i="24"/>
  <c r="F702" i="24"/>
  <c r="U701" i="24"/>
  <c r="O701" i="24"/>
  <c r="N701" i="24"/>
  <c r="M701" i="24"/>
  <c r="L701" i="24"/>
  <c r="I701" i="24"/>
  <c r="F701" i="24"/>
  <c r="U700" i="24"/>
  <c r="O700" i="24"/>
  <c r="N700" i="24"/>
  <c r="L700" i="24"/>
  <c r="I700" i="24"/>
  <c r="F700" i="24"/>
  <c r="U699" i="24"/>
  <c r="O699" i="24"/>
  <c r="N699" i="24"/>
  <c r="M699" i="24"/>
  <c r="L699" i="24"/>
  <c r="I699" i="24"/>
  <c r="F699" i="24"/>
  <c r="U698" i="24"/>
  <c r="O698" i="24"/>
  <c r="N698" i="24"/>
  <c r="M698" i="24"/>
  <c r="L698" i="24"/>
  <c r="I698" i="24"/>
  <c r="F698" i="24"/>
  <c r="U697" i="24"/>
  <c r="O697" i="24"/>
  <c r="N697" i="24"/>
  <c r="M697" i="24"/>
  <c r="L697" i="24"/>
  <c r="I697" i="24"/>
  <c r="F697" i="24"/>
  <c r="U696" i="24"/>
  <c r="O696" i="24"/>
  <c r="N696" i="24"/>
  <c r="M696" i="24"/>
  <c r="L696" i="24"/>
  <c r="I696" i="24"/>
  <c r="F696" i="24"/>
  <c r="U695" i="24"/>
  <c r="O695" i="24"/>
  <c r="N695" i="24"/>
  <c r="M695" i="24"/>
  <c r="L695" i="24"/>
  <c r="I695" i="24"/>
  <c r="F695" i="24"/>
  <c r="U694" i="24"/>
  <c r="O694" i="24"/>
  <c r="N694" i="24"/>
  <c r="M694" i="24"/>
  <c r="L694" i="24"/>
  <c r="I694" i="24"/>
  <c r="F694" i="24"/>
  <c r="U693" i="24"/>
  <c r="O693" i="24"/>
  <c r="N693" i="24"/>
  <c r="M693" i="24"/>
  <c r="L693" i="24"/>
  <c r="I693" i="24"/>
  <c r="F693" i="24"/>
  <c r="U692" i="24"/>
  <c r="O692" i="24"/>
  <c r="N692" i="24"/>
  <c r="M692" i="24"/>
  <c r="L692" i="24"/>
  <c r="I692" i="24"/>
  <c r="F692" i="24"/>
  <c r="U691" i="24"/>
  <c r="O691" i="24"/>
  <c r="N691" i="24"/>
  <c r="M691" i="24"/>
  <c r="L691" i="24"/>
  <c r="J691" i="24"/>
  <c r="K691" i="24" s="1"/>
  <c r="I691" i="24"/>
  <c r="F691" i="24"/>
  <c r="U690" i="24"/>
  <c r="O690" i="24"/>
  <c r="N690" i="24"/>
  <c r="M690" i="24"/>
  <c r="L690" i="24"/>
  <c r="I690" i="24"/>
  <c r="F690" i="24"/>
  <c r="U689" i="24"/>
  <c r="O689" i="24"/>
  <c r="N689" i="24"/>
  <c r="M689" i="24"/>
  <c r="L689" i="24"/>
  <c r="I689" i="24"/>
  <c r="F689" i="24"/>
  <c r="U688" i="24"/>
  <c r="O688" i="24"/>
  <c r="N688" i="24"/>
  <c r="M688" i="24"/>
  <c r="L688" i="24"/>
  <c r="I688" i="24"/>
  <c r="F688" i="24"/>
  <c r="U687" i="24"/>
  <c r="O687" i="24"/>
  <c r="N687" i="24"/>
  <c r="M687" i="24"/>
  <c r="L687" i="24"/>
  <c r="I687" i="24"/>
  <c r="F687" i="24"/>
  <c r="U686" i="24"/>
  <c r="O686" i="24"/>
  <c r="N686" i="24"/>
  <c r="M686" i="24"/>
  <c r="L686" i="24"/>
  <c r="I686" i="24"/>
  <c r="F686" i="24"/>
  <c r="U685" i="24"/>
  <c r="O685" i="24"/>
  <c r="N685" i="24"/>
  <c r="M685" i="24"/>
  <c r="L685" i="24"/>
  <c r="I685" i="24"/>
  <c r="F685" i="24"/>
  <c r="U684" i="24"/>
  <c r="O684" i="24"/>
  <c r="N684" i="24"/>
  <c r="M684" i="24"/>
  <c r="L684" i="24"/>
  <c r="I684" i="24"/>
  <c r="F684" i="24"/>
  <c r="U683" i="24"/>
  <c r="O683" i="24"/>
  <c r="N683" i="24"/>
  <c r="M683" i="24"/>
  <c r="L683" i="24"/>
  <c r="I683" i="24"/>
  <c r="F683" i="24"/>
  <c r="U682" i="24"/>
  <c r="O682" i="24"/>
  <c r="N682" i="24"/>
  <c r="M682" i="24"/>
  <c r="L682" i="24"/>
  <c r="I682" i="24"/>
  <c r="F682" i="24"/>
  <c r="U681" i="24"/>
  <c r="O681" i="24"/>
  <c r="N681" i="24"/>
  <c r="M681" i="24"/>
  <c r="L681" i="24"/>
  <c r="I681" i="24"/>
  <c r="F681" i="24"/>
  <c r="U680" i="24"/>
  <c r="O680" i="24"/>
  <c r="N680" i="24"/>
  <c r="M680" i="24"/>
  <c r="L680" i="24"/>
  <c r="I680" i="24"/>
  <c r="F680" i="24"/>
  <c r="U679" i="24"/>
  <c r="O679" i="24"/>
  <c r="N679" i="24"/>
  <c r="M679" i="24"/>
  <c r="L679" i="24"/>
  <c r="I679" i="24"/>
  <c r="F679" i="24"/>
  <c r="U678" i="24"/>
  <c r="O678" i="24"/>
  <c r="N678" i="24"/>
  <c r="M678" i="24"/>
  <c r="L678" i="24"/>
  <c r="I678" i="24"/>
  <c r="F678" i="24"/>
  <c r="U677" i="24"/>
  <c r="O677" i="24"/>
  <c r="N677" i="24"/>
  <c r="M677" i="24"/>
  <c r="L677" i="24"/>
  <c r="I677" i="24"/>
  <c r="F677" i="24"/>
  <c r="U676" i="24"/>
  <c r="O676" i="24"/>
  <c r="N676" i="24"/>
  <c r="M676" i="24"/>
  <c r="L676" i="24"/>
  <c r="I676" i="24"/>
  <c r="F676" i="24"/>
  <c r="U675" i="24"/>
  <c r="O675" i="24"/>
  <c r="N675" i="24"/>
  <c r="M675" i="24"/>
  <c r="L675" i="24"/>
  <c r="I675" i="24"/>
  <c r="F675" i="24"/>
  <c r="U674" i="24"/>
  <c r="O674" i="24"/>
  <c r="N674" i="24"/>
  <c r="M674" i="24"/>
  <c r="L674" i="24"/>
  <c r="I674" i="24"/>
  <c r="F674" i="24"/>
  <c r="U673" i="24"/>
  <c r="O673" i="24"/>
  <c r="N673" i="24"/>
  <c r="M673" i="24"/>
  <c r="L673" i="24"/>
  <c r="I673" i="24"/>
  <c r="F673" i="24"/>
  <c r="U672" i="24"/>
  <c r="O672" i="24"/>
  <c r="N672" i="24"/>
  <c r="M672" i="24"/>
  <c r="L672" i="24"/>
  <c r="I672" i="24"/>
  <c r="F672" i="24"/>
  <c r="U671" i="24"/>
  <c r="O671" i="24"/>
  <c r="N671" i="24"/>
  <c r="M671" i="24"/>
  <c r="L671" i="24"/>
  <c r="I671" i="24"/>
  <c r="F671" i="24"/>
  <c r="U670" i="24"/>
  <c r="O670" i="24"/>
  <c r="N670" i="24"/>
  <c r="M670" i="24"/>
  <c r="L670" i="24"/>
  <c r="I670" i="24"/>
  <c r="F670" i="24"/>
  <c r="U669" i="24"/>
  <c r="O669" i="24"/>
  <c r="N669" i="24"/>
  <c r="M669" i="24"/>
  <c r="L669" i="24"/>
  <c r="I669" i="24"/>
  <c r="F669" i="24"/>
  <c r="U668" i="24"/>
  <c r="O668" i="24"/>
  <c r="N668" i="24"/>
  <c r="M668" i="24"/>
  <c r="L668" i="24"/>
  <c r="I668" i="24"/>
  <c r="F668" i="24"/>
  <c r="U667" i="24"/>
  <c r="O667" i="24"/>
  <c r="N667" i="24"/>
  <c r="M667" i="24"/>
  <c r="L667" i="24"/>
  <c r="I667" i="24"/>
  <c r="F667" i="24"/>
  <c r="U666" i="24"/>
  <c r="O666" i="24"/>
  <c r="N666" i="24"/>
  <c r="M666" i="24"/>
  <c r="L666" i="24"/>
  <c r="I666" i="24"/>
  <c r="F666" i="24"/>
  <c r="U665" i="24"/>
  <c r="O665" i="24"/>
  <c r="N665" i="24"/>
  <c r="M665" i="24"/>
  <c r="L665" i="24"/>
  <c r="I665" i="24"/>
  <c r="F665" i="24"/>
  <c r="U664" i="24"/>
  <c r="O664" i="24"/>
  <c r="N664" i="24"/>
  <c r="M664" i="24"/>
  <c r="L664" i="24"/>
  <c r="I664" i="24"/>
  <c r="F664" i="24"/>
  <c r="U663" i="24"/>
  <c r="O663" i="24"/>
  <c r="N663" i="24"/>
  <c r="M663" i="24"/>
  <c r="L663" i="24"/>
  <c r="I663" i="24"/>
  <c r="F663" i="24"/>
  <c r="U662" i="24"/>
  <c r="O662" i="24"/>
  <c r="N662" i="24"/>
  <c r="M662" i="24"/>
  <c r="L662" i="24"/>
  <c r="I662" i="24"/>
  <c r="F662" i="24"/>
  <c r="U661" i="24"/>
  <c r="O661" i="24"/>
  <c r="N661" i="24"/>
  <c r="M661" i="24"/>
  <c r="L661" i="24"/>
  <c r="I661" i="24"/>
  <c r="F661" i="24"/>
  <c r="U660" i="24"/>
  <c r="O660" i="24"/>
  <c r="N660" i="24"/>
  <c r="M660" i="24"/>
  <c r="L660" i="24"/>
  <c r="I660" i="24"/>
  <c r="F660" i="24"/>
  <c r="U659" i="24"/>
  <c r="O659" i="24"/>
  <c r="N659" i="24"/>
  <c r="M659" i="24"/>
  <c r="L659" i="24"/>
  <c r="I659" i="24"/>
  <c r="F659" i="24"/>
  <c r="U658" i="24"/>
  <c r="O658" i="24"/>
  <c r="N658" i="24"/>
  <c r="M658" i="24"/>
  <c r="L658" i="24"/>
  <c r="I658" i="24"/>
  <c r="F658" i="24"/>
  <c r="U657" i="24"/>
  <c r="O657" i="24"/>
  <c r="N657" i="24"/>
  <c r="M657" i="24"/>
  <c r="L657" i="24"/>
  <c r="I657" i="24"/>
  <c r="F657" i="24"/>
  <c r="U656" i="24"/>
  <c r="O656" i="24"/>
  <c r="N656" i="24"/>
  <c r="M656" i="24"/>
  <c r="L656" i="24"/>
  <c r="I656" i="24"/>
  <c r="F656" i="24"/>
  <c r="U655" i="24"/>
  <c r="O655" i="24"/>
  <c r="N655" i="24"/>
  <c r="M655" i="24"/>
  <c r="L655" i="24"/>
  <c r="I655" i="24"/>
  <c r="F655" i="24"/>
  <c r="U654" i="24"/>
  <c r="O654" i="24"/>
  <c r="N654" i="24"/>
  <c r="M654" i="24"/>
  <c r="L654" i="24"/>
  <c r="I654" i="24"/>
  <c r="F654" i="24"/>
  <c r="U653" i="24"/>
  <c r="O653" i="24"/>
  <c r="N653" i="24"/>
  <c r="M653" i="24"/>
  <c r="L653" i="24"/>
  <c r="I653" i="24"/>
  <c r="F653" i="24"/>
  <c r="U652" i="24"/>
  <c r="O652" i="24"/>
  <c r="N652" i="24"/>
  <c r="M652" i="24"/>
  <c r="L652" i="24"/>
  <c r="I652" i="24"/>
  <c r="F652" i="24"/>
  <c r="U651" i="24"/>
  <c r="O651" i="24"/>
  <c r="N651" i="24"/>
  <c r="M651" i="24"/>
  <c r="L651" i="24"/>
  <c r="I651" i="24"/>
  <c r="F651" i="24"/>
  <c r="U650" i="24"/>
  <c r="O650" i="24"/>
  <c r="N650" i="24"/>
  <c r="M650" i="24"/>
  <c r="L650" i="24"/>
  <c r="I650" i="24"/>
  <c r="F650" i="24"/>
  <c r="U649" i="24"/>
  <c r="O649" i="24"/>
  <c r="N649" i="24"/>
  <c r="M649" i="24"/>
  <c r="L649" i="24"/>
  <c r="I649" i="24"/>
  <c r="F649" i="24"/>
  <c r="U648" i="24"/>
  <c r="O648" i="24"/>
  <c r="N648" i="24"/>
  <c r="M648" i="24"/>
  <c r="L648" i="24"/>
  <c r="I648" i="24"/>
  <c r="F648" i="24"/>
  <c r="U647" i="24"/>
  <c r="O647" i="24"/>
  <c r="N647" i="24"/>
  <c r="M647" i="24"/>
  <c r="L647" i="24"/>
  <c r="I647" i="24"/>
  <c r="F647" i="24"/>
  <c r="U646" i="24"/>
  <c r="O646" i="24"/>
  <c r="N646" i="24"/>
  <c r="M646" i="24"/>
  <c r="L646" i="24"/>
  <c r="I646" i="24"/>
  <c r="F646" i="24"/>
  <c r="U645" i="24"/>
  <c r="O645" i="24"/>
  <c r="N645" i="24"/>
  <c r="M645" i="24"/>
  <c r="L645" i="24"/>
  <c r="I645" i="24"/>
  <c r="F645" i="24"/>
  <c r="U644" i="24"/>
  <c r="O644" i="24"/>
  <c r="N644" i="24"/>
  <c r="M644" i="24"/>
  <c r="L644" i="24"/>
  <c r="I644" i="24"/>
  <c r="F644" i="24"/>
  <c r="U643" i="24"/>
  <c r="O643" i="24"/>
  <c r="N643" i="24"/>
  <c r="M643" i="24"/>
  <c r="L643" i="24"/>
  <c r="I643" i="24"/>
  <c r="F643" i="24"/>
  <c r="U642" i="24"/>
  <c r="O642" i="24"/>
  <c r="N642" i="24"/>
  <c r="M642" i="24"/>
  <c r="L642" i="24"/>
  <c r="I642" i="24"/>
  <c r="F642" i="24"/>
  <c r="U641" i="24"/>
  <c r="O641" i="24"/>
  <c r="N641" i="24"/>
  <c r="M641" i="24"/>
  <c r="L641" i="24"/>
  <c r="I641" i="24"/>
  <c r="F641" i="24"/>
  <c r="U640" i="24"/>
  <c r="O640" i="24"/>
  <c r="N640" i="24"/>
  <c r="M640" i="24"/>
  <c r="L640" i="24"/>
  <c r="I640" i="24"/>
  <c r="F640" i="24"/>
  <c r="U639" i="24"/>
  <c r="O639" i="24"/>
  <c r="N639" i="24"/>
  <c r="M639" i="24"/>
  <c r="L639" i="24"/>
  <c r="I639" i="24"/>
  <c r="F639" i="24"/>
  <c r="U638" i="24"/>
  <c r="O638" i="24"/>
  <c r="N638" i="24"/>
  <c r="M638" i="24"/>
  <c r="L638" i="24"/>
  <c r="I638" i="24"/>
  <c r="F638" i="24"/>
  <c r="U637" i="24"/>
  <c r="O637" i="24"/>
  <c r="N637" i="24"/>
  <c r="M637" i="24"/>
  <c r="L637" i="24"/>
  <c r="I637" i="24"/>
  <c r="F637" i="24"/>
  <c r="U636" i="24"/>
  <c r="O636" i="24"/>
  <c r="N636" i="24"/>
  <c r="M636" i="24"/>
  <c r="L636" i="24"/>
  <c r="I636" i="24"/>
  <c r="F636" i="24"/>
  <c r="U635" i="24"/>
  <c r="O635" i="24"/>
  <c r="N635" i="24"/>
  <c r="M635" i="24"/>
  <c r="L635" i="24"/>
  <c r="I635" i="24"/>
  <c r="F635" i="24"/>
  <c r="U634" i="24"/>
  <c r="O634" i="24"/>
  <c r="N634" i="24"/>
  <c r="M634" i="24"/>
  <c r="L634" i="24"/>
  <c r="I634" i="24"/>
  <c r="F634" i="24"/>
  <c r="U633" i="24"/>
  <c r="O633" i="24"/>
  <c r="N633" i="24"/>
  <c r="M633" i="24"/>
  <c r="L633" i="24"/>
  <c r="I633" i="24"/>
  <c r="F633" i="24"/>
  <c r="U632" i="24"/>
  <c r="O632" i="24"/>
  <c r="N632" i="24"/>
  <c r="M632" i="24"/>
  <c r="L632" i="24"/>
  <c r="I632" i="24"/>
  <c r="F632" i="24"/>
  <c r="U631" i="24"/>
  <c r="O631" i="24"/>
  <c r="N631" i="24"/>
  <c r="M631" i="24"/>
  <c r="L631" i="24"/>
  <c r="I631" i="24"/>
  <c r="F631" i="24"/>
  <c r="U630" i="24"/>
  <c r="O630" i="24"/>
  <c r="N630" i="24"/>
  <c r="M630" i="24"/>
  <c r="L630" i="24"/>
  <c r="I630" i="24"/>
  <c r="F630" i="24"/>
  <c r="U629" i="24"/>
  <c r="O629" i="24"/>
  <c r="N629" i="24"/>
  <c r="M629" i="24"/>
  <c r="L629" i="24"/>
  <c r="I629" i="24"/>
  <c r="F629" i="24"/>
  <c r="U628" i="24"/>
  <c r="O628" i="24"/>
  <c r="N628" i="24"/>
  <c r="M628" i="24"/>
  <c r="L628" i="24"/>
  <c r="I628" i="24"/>
  <c r="F628" i="24"/>
  <c r="U627" i="24"/>
  <c r="O627" i="24"/>
  <c r="N627" i="24"/>
  <c r="M627" i="24"/>
  <c r="L627" i="24"/>
  <c r="I627" i="24"/>
  <c r="F627" i="24"/>
  <c r="U626" i="24"/>
  <c r="O626" i="24"/>
  <c r="N626" i="24"/>
  <c r="M626" i="24"/>
  <c r="L626" i="24"/>
  <c r="I626" i="24"/>
  <c r="F626" i="24"/>
  <c r="U625" i="24"/>
  <c r="O625" i="24"/>
  <c r="N625" i="24"/>
  <c r="M625" i="24"/>
  <c r="L625" i="24"/>
  <c r="I625" i="24"/>
  <c r="F625" i="24"/>
  <c r="U624" i="24"/>
  <c r="O624" i="24"/>
  <c r="N624" i="24"/>
  <c r="M624" i="24"/>
  <c r="L624" i="24"/>
  <c r="I624" i="24"/>
  <c r="F624" i="24"/>
  <c r="U623" i="24"/>
  <c r="O623" i="24"/>
  <c r="N623" i="24"/>
  <c r="M623" i="24"/>
  <c r="L623" i="24"/>
  <c r="I623" i="24"/>
  <c r="F623" i="24"/>
  <c r="U622" i="24"/>
  <c r="O622" i="24"/>
  <c r="N622" i="24"/>
  <c r="M622" i="24"/>
  <c r="L622" i="24"/>
  <c r="I622" i="24"/>
  <c r="F622" i="24"/>
  <c r="U621" i="24"/>
  <c r="O621" i="24"/>
  <c r="N621" i="24"/>
  <c r="M621" i="24"/>
  <c r="L621" i="24"/>
  <c r="I621" i="24"/>
  <c r="F621" i="24"/>
  <c r="U620" i="24"/>
  <c r="O620" i="24"/>
  <c r="N620" i="24"/>
  <c r="M620" i="24"/>
  <c r="L620" i="24"/>
  <c r="I620" i="24"/>
  <c r="F620" i="24"/>
  <c r="U619" i="24"/>
  <c r="O619" i="24"/>
  <c r="N619" i="24"/>
  <c r="M619" i="24"/>
  <c r="L619" i="24"/>
  <c r="I619" i="24"/>
  <c r="F619" i="24"/>
  <c r="U618" i="24"/>
  <c r="O618" i="24"/>
  <c r="N618" i="24"/>
  <c r="M618" i="24"/>
  <c r="L618" i="24"/>
  <c r="I618" i="24"/>
  <c r="F618" i="24"/>
  <c r="U617" i="24"/>
  <c r="O617" i="24"/>
  <c r="N617" i="24"/>
  <c r="M617" i="24"/>
  <c r="L617" i="24"/>
  <c r="I617" i="24"/>
  <c r="F617" i="24"/>
  <c r="U616" i="24"/>
  <c r="O616" i="24"/>
  <c r="N616" i="24"/>
  <c r="M616" i="24"/>
  <c r="L616" i="24"/>
  <c r="I616" i="24"/>
  <c r="F616" i="24"/>
  <c r="U615" i="24"/>
  <c r="O615" i="24"/>
  <c r="N615" i="24"/>
  <c r="M615" i="24"/>
  <c r="L615" i="24"/>
  <c r="I615" i="24"/>
  <c r="F615" i="24"/>
  <c r="U614" i="24"/>
  <c r="O614" i="24"/>
  <c r="N614" i="24"/>
  <c r="M614" i="24"/>
  <c r="L614" i="24"/>
  <c r="I614" i="24"/>
  <c r="F614" i="24"/>
  <c r="U613" i="24"/>
  <c r="O613" i="24"/>
  <c r="N613" i="24"/>
  <c r="M613" i="24"/>
  <c r="L613" i="24"/>
  <c r="I613" i="24"/>
  <c r="F613" i="24"/>
  <c r="U612" i="24"/>
  <c r="O612" i="24"/>
  <c r="N612" i="24"/>
  <c r="M612" i="24"/>
  <c r="L612" i="24"/>
  <c r="I612" i="24"/>
  <c r="F612" i="24"/>
  <c r="U611" i="24"/>
  <c r="O611" i="24"/>
  <c r="N611" i="24"/>
  <c r="M611" i="24"/>
  <c r="L611" i="24"/>
  <c r="I611" i="24"/>
  <c r="F611" i="24"/>
  <c r="U610" i="24"/>
  <c r="O610" i="24"/>
  <c r="N610" i="24"/>
  <c r="M610" i="24"/>
  <c r="L610" i="24"/>
  <c r="I610" i="24"/>
  <c r="F610" i="24"/>
  <c r="U609" i="24"/>
  <c r="O609" i="24"/>
  <c r="N609" i="24"/>
  <c r="M609" i="24"/>
  <c r="L609" i="24"/>
  <c r="I609" i="24"/>
  <c r="F609" i="24"/>
  <c r="U608" i="24"/>
  <c r="O608" i="24"/>
  <c r="N608" i="24"/>
  <c r="M608" i="24"/>
  <c r="L608" i="24"/>
  <c r="I608" i="24"/>
  <c r="F608" i="24"/>
  <c r="U607" i="24"/>
  <c r="O607" i="24"/>
  <c r="N607" i="24"/>
  <c r="M607" i="24"/>
  <c r="L607" i="24"/>
  <c r="I607" i="24"/>
  <c r="F607" i="24"/>
  <c r="U606" i="24"/>
  <c r="O606" i="24"/>
  <c r="N606" i="24"/>
  <c r="M606" i="24"/>
  <c r="L606" i="24"/>
  <c r="I606" i="24"/>
  <c r="F606" i="24"/>
  <c r="U605" i="24"/>
  <c r="O605" i="24"/>
  <c r="N605" i="24"/>
  <c r="M605" i="24"/>
  <c r="L605" i="24"/>
  <c r="I605" i="24"/>
  <c r="F605" i="24"/>
  <c r="U604" i="24"/>
  <c r="O604" i="24"/>
  <c r="N604" i="24"/>
  <c r="M604" i="24"/>
  <c r="L604" i="24"/>
  <c r="I604" i="24"/>
  <c r="F604" i="24"/>
  <c r="U603" i="24"/>
  <c r="O603" i="24"/>
  <c r="N603" i="24"/>
  <c r="M603" i="24"/>
  <c r="L603" i="24"/>
  <c r="I603" i="24"/>
  <c r="F603" i="24"/>
  <c r="U602" i="24"/>
  <c r="O602" i="24"/>
  <c r="N602" i="24"/>
  <c r="M602" i="24"/>
  <c r="L602" i="24"/>
  <c r="I602" i="24"/>
  <c r="F602" i="24"/>
  <c r="U601" i="24"/>
  <c r="O601" i="24"/>
  <c r="N601" i="24"/>
  <c r="M601" i="24"/>
  <c r="L601" i="24"/>
  <c r="I601" i="24"/>
  <c r="F601" i="24"/>
  <c r="U600" i="24"/>
  <c r="O600" i="24"/>
  <c r="N600" i="24"/>
  <c r="M600" i="24"/>
  <c r="L600" i="24"/>
  <c r="I600" i="24"/>
  <c r="F600" i="24"/>
  <c r="U599" i="24"/>
  <c r="O599" i="24"/>
  <c r="N599" i="24"/>
  <c r="M599" i="24"/>
  <c r="L599" i="24"/>
  <c r="I599" i="24"/>
  <c r="F599" i="24"/>
  <c r="U598" i="24"/>
  <c r="O598" i="24"/>
  <c r="N598" i="24"/>
  <c r="M598" i="24"/>
  <c r="L598" i="24"/>
  <c r="I598" i="24"/>
  <c r="F598" i="24"/>
  <c r="U597" i="24"/>
  <c r="O597" i="24"/>
  <c r="N597" i="24"/>
  <c r="M597" i="24"/>
  <c r="L597" i="24"/>
  <c r="I597" i="24"/>
  <c r="F597" i="24"/>
  <c r="U596" i="24"/>
  <c r="O596" i="24"/>
  <c r="N596" i="24"/>
  <c r="M596" i="24"/>
  <c r="L596" i="24"/>
  <c r="I596" i="24"/>
  <c r="F596" i="24"/>
  <c r="U595" i="24"/>
  <c r="O595" i="24"/>
  <c r="N595" i="24"/>
  <c r="M595" i="24"/>
  <c r="L595" i="24"/>
  <c r="I595" i="24"/>
  <c r="F595" i="24"/>
  <c r="U594" i="24"/>
  <c r="O594" i="24"/>
  <c r="N594" i="24"/>
  <c r="M594" i="24"/>
  <c r="L594" i="24"/>
  <c r="I594" i="24"/>
  <c r="F594" i="24"/>
  <c r="U593" i="24"/>
  <c r="O593" i="24"/>
  <c r="N593" i="24"/>
  <c r="M593" i="24"/>
  <c r="L593" i="24"/>
  <c r="I593" i="24"/>
  <c r="F593" i="24"/>
  <c r="U592" i="24"/>
  <c r="O592" i="24"/>
  <c r="N592" i="24"/>
  <c r="M592" i="24"/>
  <c r="L592" i="24"/>
  <c r="I592" i="24"/>
  <c r="F592" i="24"/>
  <c r="U591" i="24"/>
  <c r="O591" i="24"/>
  <c r="N591" i="24"/>
  <c r="M591" i="24"/>
  <c r="L591" i="24"/>
  <c r="I591" i="24"/>
  <c r="F591" i="24"/>
  <c r="U590" i="24"/>
  <c r="O590" i="24"/>
  <c r="N590" i="24"/>
  <c r="M590" i="24"/>
  <c r="L590" i="24"/>
  <c r="I590" i="24"/>
  <c r="F590" i="24"/>
  <c r="U589" i="24"/>
  <c r="O589" i="24"/>
  <c r="N589" i="24"/>
  <c r="M589" i="24"/>
  <c r="L589" i="24"/>
  <c r="I589" i="24"/>
  <c r="F589" i="24"/>
  <c r="U588" i="24"/>
  <c r="O588" i="24"/>
  <c r="N588" i="24"/>
  <c r="M588" i="24"/>
  <c r="L588" i="24"/>
  <c r="I588" i="24"/>
  <c r="F588" i="24"/>
  <c r="U587" i="24"/>
  <c r="O587" i="24"/>
  <c r="N587" i="24"/>
  <c r="M587" i="24"/>
  <c r="L587" i="24"/>
  <c r="I587" i="24"/>
  <c r="F587" i="24"/>
  <c r="U586" i="24"/>
  <c r="O586" i="24"/>
  <c r="N586" i="24"/>
  <c r="M586" i="24"/>
  <c r="L586" i="24"/>
  <c r="I586" i="24"/>
  <c r="F586" i="24"/>
  <c r="U585" i="24"/>
  <c r="O585" i="24"/>
  <c r="N585" i="24"/>
  <c r="M585" i="24"/>
  <c r="L585" i="24"/>
  <c r="I585" i="24"/>
  <c r="F585" i="24"/>
  <c r="U584" i="24"/>
  <c r="O584" i="24"/>
  <c r="N584" i="24"/>
  <c r="M584" i="24"/>
  <c r="L584" i="24"/>
  <c r="I584" i="24"/>
  <c r="F584" i="24"/>
  <c r="U583" i="24"/>
  <c r="O583" i="24"/>
  <c r="N583" i="24"/>
  <c r="M583" i="24"/>
  <c r="L583" i="24"/>
  <c r="I583" i="24"/>
  <c r="F583" i="24"/>
  <c r="U582" i="24"/>
  <c r="O582" i="24"/>
  <c r="N582" i="24"/>
  <c r="M582" i="24"/>
  <c r="L582" i="24"/>
  <c r="I582" i="24"/>
  <c r="F582" i="24"/>
  <c r="U581" i="24"/>
  <c r="O581" i="24"/>
  <c r="N581" i="24"/>
  <c r="M581" i="24"/>
  <c r="L581" i="24"/>
  <c r="I581" i="24"/>
  <c r="F581" i="24"/>
  <c r="U580" i="24"/>
  <c r="O580" i="24"/>
  <c r="N580" i="24"/>
  <c r="M580" i="24"/>
  <c r="L580" i="24"/>
  <c r="I580" i="24"/>
  <c r="F580" i="24"/>
  <c r="U579" i="24"/>
  <c r="O579" i="24"/>
  <c r="N579" i="24"/>
  <c r="M579" i="24"/>
  <c r="L579" i="24"/>
  <c r="I579" i="24"/>
  <c r="F579" i="24"/>
  <c r="U578" i="24"/>
  <c r="O578" i="24"/>
  <c r="N578" i="24"/>
  <c r="M578" i="24"/>
  <c r="L578" i="24"/>
  <c r="I578" i="24"/>
  <c r="F578" i="24"/>
  <c r="U577" i="24"/>
  <c r="O577" i="24"/>
  <c r="N577" i="24"/>
  <c r="M577" i="24"/>
  <c r="L577" i="24"/>
  <c r="I577" i="24"/>
  <c r="F577" i="24"/>
  <c r="U576" i="24"/>
  <c r="O576" i="24"/>
  <c r="N576" i="24"/>
  <c r="M576" i="24"/>
  <c r="L576" i="24"/>
  <c r="I576" i="24"/>
  <c r="F576" i="24"/>
  <c r="U575" i="24"/>
  <c r="O575" i="24"/>
  <c r="N575" i="24"/>
  <c r="M575" i="24"/>
  <c r="L575" i="24"/>
  <c r="I575" i="24"/>
  <c r="F575" i="24"/>
  <c r="U574" i="24"/>
  <c r="O574" i="24"/>
  <c r="N574" i="24"/>
  <c r="M574" i="24"/>
  <c r="L574" i="24"/>
  <c r="I574" i="24"/>
  <c r="F574" i="24"/>
  <c r="U573" i="24"/>
  <c r="O573" i="24"/>
  <c r="N573" i="24"/>
  <c r="M573" i="24"/>
  <c r="L573" i="24"/>
  <c r="I573" i="24"/>
  <c r="F573" i="24"/>
  <c r="U572" i="24"/>
  <c r="O572" i="24"/>
  <c r="N572" i="24"/>
  <c r="M572" i="24"/>
  <c r="L572" i="24"/>
  <c r="I572" i="24"/>
  <c r="F572" i="24"/>
  <c r="U571" i="24"/>
  <c r="O571" i="24"/>
  <c r="N571" i="24"/>
  <c r="M571" i="24"/>
  <c r="L571" i="24"/>
  <c r="I571" i="24"/>
  <c r="F571" i="24"/>
  <c r="U570" i="24"/>
  <c r="O570" i="24"/>
  <c r="N570" i="24"/>
  <c r="M570" i="24"/>
  <c r="L570" i="24"/>
  <c r="I570" i="24"/>
  <c r="F570" i="24"/>
  <c r="U569" i="24"/>
  <c r="O569" i="24"/>
  <c r="N569" i="24"/>
  <c r="M569" i="24"/>
  <c r="L569" i="24"/>
  <c r="I569" i="24"/>
  <c r="F569" i="24"/>
  <c r="U568" i="24"/>
  <c r="O568" i="24"/>
  <c r="N568" i="24"/>
  <c r="M568" i="24"/>
  <c r="L568" i="24"/>
  <c r="I568" i="24"/>
  <c r="F568" i="24"/>
  <c r="U567" i="24"/>
  <c r="O567" i="24"/>
  <c r="N567" i="24"/>
  <c r="M567" i="24"/>
  <c r="L567" i="24"/>
  <c r="I567" i="24"/>
  <c r="F567" i="24"/>
  <c r="U566" i="24"/>
  <c r="O566" i="24"/>
  <c r="N566" i="24"/>
  <c r="M566" i="24"/>
  <c r="L566" i="24"/>
  <c r="I566" i="24"/>
  <c r="F566" i="24"/>
  <c r="U565" i="24"/>
  <c r="O565" i="24"/>
  <c r="N565" i="24"/>
  <c r="M565" i="24"/>
  <c r="L565" i="24"/>
  <c r="I565" i="24"/>
  <c r="F565" i="24"/>
  <c r="U564" i="24"/>
  <c r="O564" i="24"/>
  <c r="N564" i="24"/>
  <c r="M564" i="24"/>
  <c r="L564" i="24"/>
  <c r="I564" i="24"/>
  <c r="F564" i="24"/>
  <c r="U563" i="24"/>
  <c r="O563" i="24"/>
  <c r="N563" i="24"/>
  <c r="M563" i="24"/>
  <c r="L563" i="24"/>
  <c r="I563" i="24"/>
  <c r="F563" i="24"/>
  <c r="U562" i="24"/>
  <c r="O562" i="24"/>
  <c r="N562" i="24"/>
  <c r="M562" i="24"/>
  <c r="L562" i="24"/>
  <c r="I562" i="24"/>
  <c r="F562" i="24"/>
  <c r="U561" i="24"/>
  <c r="O561" i="24"/>
  <c r="N561" i="24"/>
  <c r="M561" i="24"/>
  <c r="L561" i="24"/>
  <c r="I561" i="24"/>
  <c r="F561" i="24"/>
  <c r="U560" i="24"/>
  <c r="O560" i="24"/>
  <c r="N560" i="24"/>
  <c r="M560" i="24"/>
  <c r="L560" i="24"/>
  <c r="I560" i="24"/>
  <c r="F560" i="24"/>
  <c r="U559" i="24"/>
  <c r="O559" i="24"/>
  <c r="N559" i="24"/>
  <c r="M559" i="24"/>
  <c r="L559" i="24"/>
  <c r="I559" i="24"/>
  <c r="F559" i="24"/>
  <c r="U558" i="24"/>
  <c r="O558" i="24"/>
  <c r="N558" i="24"/>
  <c r="M558" i="24"/>
  <c r="L558" i="24"/>
  <c r="I558" i="24"/>
  <c r="F558" i="24"/>
  <c r="U557" i="24"/>
  <c r="O557" i="24"/>
  <c r="N557" i="24"/>
  <c r="M557" i="24"/>
  <c r="L557" i="24"/>
  <c r="I557" i="24"/>
  <c r="F557" i="24"/>
  <c r="U556" i="24"/>
  <c r="O556" i="24"/>
  <c r="N556" i="24"/>
  <c r="M556" i="24"/>
  <c r="L556" i="24"/>
  <c r="I556" i="24"/>
  <c r="F556" i="24"/>
  <c r="U555" i="24"/>
  <c r="O555" i="24"/>
  <c r="N555" i="24"/>
  <c r="M555" i="24"/>
  <c r="L555" i="24"/>
  <c r="I555" i="24"/>
  <c r="F555" i="24"/>
  <c r="U554" i="24"/>
  <c r="O554" i="24"/>
  <c r="N554" i="24"/>
  <c r="M554" i="24"/>
  <c r="L554" i="24"/>
  <c r="I554" i="24"/>
  <c r="F554" i="24"/>
  <c r="U553" i="24"/>
  <c r="O553" i="24"/>
  <c r="N553" i="24"/>
  <c r="M553" i="24"/>
  <c r="L553" i="24"/>
  <c r="I553" i="24"/>
  <c r="F553" i="24"/>
  <c r="U552" i="24"/>
  <c r="O552" i="24"/>
  <c r="N552" i="24"/>
  <c r="M552" i="24"/>
  <c r="L552" i="24"/>
  <c r="I552" i="24"/>
  <c r="F552" i="24"/>
  <c r="U551" i="24"/>
  <c r="O551" i="24"/>
  <c r="N551" i="24"/>
  <c r="M551" i="24"/>
  <c r="L551" i="24"/>
  <c r="I551" i="24"/>
  <c r="F551" i="24"/>
  <c r="U550" i="24"/>
  <c r="O550" i="24"/>
  <c r="N550" i="24"/>
  <c r="M550" i="24"/>
  <c r="L550" i="24"/>
  <c r="I550" i="24"/>
  <c r="F550" i="24"/>
  <c r="U549" i="24"/>
  <c r="O549" i="24"/>
  <c r="N549" i="24"/>
  <c r="M549" i="24"/>
  <c r="L549" i="24"/>
  <c r="I549" i="24"/>
  <c r="F549" i="24"/>
  <c r="U548" i="24"/>
  <c r="O548" i="24"/>
  <c r="N548" i="24"/>
  <c r="M548" i="24"/>
  <c r="L548" i="24"/>
  <c r="I548" i="24"/>
  <c r="F548" i="24"/>
  <c r="U547" i="24"/>
  <c r="O547" i="24"/>
  <c r="N547" i="24"/>
  <c r="M547" i="24"/>
  <c r="L547" i="24"/>
  <c r="I547" i="24"/>
  <c r="F547" i="24"/>
  <c r="U546" i="24"/>
  <c r="O546" i="24"/>
  <c r="N546" i="24"/>
  <c r="M546" i="24"/>
  <c r="L546" i="24"/>
  <c r="I546" i="24"/>
  <c r="F546" i="24"/>
  <c r="U545" i="24"/>
  <c r="O545" i="24"/>
  <c r="N545" i="24"/>
  <c r="M545" i="24"/>
  <c r="L545" i="24"/>
  <c r="I545" i="24"/>
  <c r="F545" i="24"/>
  <c r="U544" i="24"/>
  <c r="O544" i="24"/>
  <c r="N544" i="24"/>
  <c r="M544" i="24"/>
  <c r="L544" i="24"/>
  <c r="I544" i="24"/>
  <c r="F544" i="24"/>
  <c r="U543" i="24"/>
  <c r="O543" i="24"/>
  <c r="N543" i="24"/>
  <c r="M543" i="24"/>
  <c r="L543" i="24"/>
  <c r="I543" i="24"/>
  <c r="F543" i="24"/>
  <c r="U542" i="24"/>
  <c r="O542" i="24"/>
  <c r="N542" i="24"/>
  <c r="M542" i="24"/>
  <c r="L542" i="24"/>
  <c r="I542" i="24"/>
  <c r="F542" i="24"/>
  <c r="U541" i="24"/>
  <c r="O541" i="24"/>
  <c r="N541" i="24"/>
  <c r="M541" i="24"/>
  <c r="L541" i="24"/>
  <c r="I541" i="24"/>
  <c r="F541" i="24"/>
  <c r="U540" i="24"/>
  <c r="O540" i="24"/>
  <c r="N540" i="24"/>
  <c r="M540" i="24"/>
  <c r="L540" i="24"/>
  <c r="I540" i="24"/>
  <c r="F540" i="24"/>
  <c r="U539" i="24"/>
  <c r="O539" i="24"/>
  <c r="N539" i="24"/>
  <c r="M539" i="24"/>
  <c r="L539" i="24"/>
  <c r="I539" i="24"/>
  <c r="F539" i="24"/>
  <c r="U538" i="24"/>
  <c r="O538" i="24"/>
  <c r="N538" i="24"/>
  <c r="M538" i="24"/>
  <c r="L538" i="24"/>
  <c r="I538" i="24"/>
  <c r="F538" i="24"/>
  <c r="U537" i="24"/>
  <c r="O537" i="24"/>
  <c r="N537" i="24"/>
  <c r="M537" i="24"/>
  <c r="L537" i="24"/>
  <c r="I537" i="24"/>
  <c r="F537" i="24"/>
  <c r="U536" i="24"/>
  <c r="O536" i="24"/>
  <c r="N536" i="24"/>
  <c r="M536" i="24"/>
  <c r="L536" i="24"/>
  <c r="I536" i="24"/>
  <c r="F536" i="24"/>
  <c r="U535" i="24"/>
  <c r="O535" i="24"/>
  <c r="N535" i="24"/>
  <c r="M535" i="24"/>
  <c r="L535" i="24"/>
  <c r="I535" i="24"/>
  <c r="F535" i="24"/>
  <c r="U534" i="24"/>
  <c r="O534" i="24"/>
  <c r="N534" i="24"/>
  <c r="M534" i="24"/>
  <c r="L534" i="24"/>
  <c r="K534" i="24"/>
  <c r="I534" i="24"/>
  <c r="F534" i="24"/>
  <c r="U533" i="24"/>
  <c r="O533" i="24"/>
  <c r="N533" i="24"/>
  <c r="M533" i="24"/>
  <c r="L533" i="24"/>
  <c r="I533" i="24"/>
  <c r="F533" i="24"/>
  <c r="U532" i="24"/>
  <c r="O532" i="24"/>
  <c r="N532" i="24"/>
  <c r="M532" i="24"/>
  <c r="L532" i="24"/>
  <c r="I532" i="24"/>
  <c r="F532" i="24"/>
  <c r="U531" i="24"/>
  <c r="O531" i="24"/>
  <c r="N531" i="24"/>
  <c r="M531" i="24"/>
  <c r="L531" i="24"/>
  <c r="I531" i="24"/>
  <c r="F531" i="24"/>
  <c r="U530" i="24"/>
  <c r="O530" i="24"/>
  <c r="N530" i="24"/>
  <c r="M530" i="24"/>
  <c r="L530" i="24"/>
  <c r="I530" i="24"/>
  <c r="F530" i="24"/>
  <c r="U529" i="24"/>
  <c r="O529" i="24"/>
  <c r="N529" i="24"/>
  <c r="M529" i="24"/>
  <c r="L529" i="24"/>
  <c r="I529" i="24"/>
  <c r="F529" i="24"/>
  <c r="U528" i="24"/>
  <c r="O528" i="24"/>
  <c r="N528" i="24"/>
  <c r="M528" i="24"/>
  <c r="L528" i="24"/>
  <c r="I528" i="24"/>
  <c r="F528" i="24"/>
  <c r="U527" i="24"/>
  <c r="O527" i="24"/>
  <c r="N527" i="24"/>
  <c r="M527" i="24"/>
  <c r="L527" i="24"/>
  <c r="I527" i="24"/>
  <c r="F527" i="24"/>
  <c r="U526" i="24"/>
  <c r="O526" i="24"/>
  <c r="N526" i="24"/>
  <c r="M526" i="24"/>
  <c r="L526" i="24"/>
  <c r="I526" i="24"/>
  <c r="F526" i="24"/>
  <c r="U525" i="24"/>
  <c r="O525" i="24"/>
  <c r="N525" i="24"/>
  <c r="M525" i="24"/>
  <c r="L525" i="24"/>
  <c r="I525" i="24"/>
  <c r="F525" i="24"/>
  <c r="U524" i="24"/>
  <c r="O524" i="24"/>
  <c r="N524" i="24"/>
  <c r="M524" i="24"/>
  <c r="L524" i="24"/>
  <c r="I524" i="24"/>
  <c r="F524" i="24"/>
  <c r="U523" i="24"/>
  <c r="O523" i="24"/>
  <c r="N523" i="24"/>
  <c r="M523" i="24"/>
  <c r="L523" i="24"/>
  <c r="I523" i="24"/>
  <c r="F523" i="24"/>
  <c r="U522" i="24"/>
  <c r="O522" i="24"/>
  <c r="N522" i="24"/>
  <c r="M522" i="24"/>
  <c r="L522" i="24"/>
  <c r="I522" i="24"/>
  <c r="F522" i="24"/>
  <c r="U521" i="24"/>
  <c r="O521" i="24"/>
  <c r="N521" i="24"/>
  <c r="L521" i="24"/>
  <c r="I521" i="24"/>
  <c r="F521" i="24"/>
  <c r="U520" i="24"/>
  <c r="O520" i="24"/>
  <c r="N520" i="24"/>
  <c r="M520" i="24"/>
  <c r="L520" i="24"/>
  <c r="I520" i="24"/>
  <c r="F520" i="24"/>
  <c r="U519" i="24"/>
  <c r="O519" i="24"/>
  <c r="N519" i="24"/>
  <c r="M519" i="24"/>
  <c r="L519" i="24"/>
  <c r="I519" i="24"/>
  <c r="F519" i="24"/>
  <c r="U518" i="24"/>
  <c r="O518" i="24"/>
  <c r="N518" i="24"/>
  <c r="M518" i="24"/>
  <c r="L518" i="24"/>
  <c r="I518" i="24"/>
  <c r="F518" i="24"/>
  <c r="U517" i="24"/>
  <c r="O517" i="24"/>
  <c r="N517" i="24"/>
  <c r="M517" i="24"/>
  <c r="L517" i="24"/>
  <c r="I517" i="24"/>
  <c r="F517" i="24"/>
  <c r="U516" i="24"/>
  <c r="O516" i="24"/>
  <c r="N516" i="24"/>
  <c r="M516" i="24"/>
  <c r="L516" i="24"/>
  <c r="I516" i="24"/>
  <c r="F516" i="24"/>
  <c r="U515" i="24"/>
  <c r="O515" i="24"/>
  <c r="N515" i="24"/>
  <c r="M515" i="24"/>
  <c r="L515" i="24"/>
  <c r="I515" i="24"/>
  <c r="F515" i="24"/>
  <c r="U514" i="24"/>
  <c r="O514" i="24"/>
  <c r="N514" i="24"/>
  <c r="M514" i="24"/>
  <c r="L514" i="24"/>
  <c r="I514" i="24"/>
  <c r="F514" i="24"/>
  <c r="U513" i="24"/>
  <c r="O513" i="24"/>
  <c r="N513" i="24"/>
  <c r="M513" i="24"/>
  <c r="L513" i="24"/>
  <c r="I513" i="24"/>
  <c r="F513" i="24"/>
  <c r="U512" i="24"/>
  <c r="O512" i="24"/>
  <c r="N512" i="24"/>
  <c r="M512" i="24"/>
  <c r="L512" i="24"/>
  <c r="I512" i="24"/>
  <c r="F512" i="24"/>
  <c r="U511" i="24"/>
  <c r="O511" i="24"/>
  <c r="N511" i="24"/>
  <c r="M511" i="24"/>
  <c r="L511" i="24"/>
  <c r="I511" i="24"/>
  <c r="F511" i="24"/>
  <c r="U510" i="24"/>
  <c r="O510" i="24"/>
  <c r="N510" i="24"/>
  <c r="M510" i="24"/>
  <c r="L510" i="24"/>
  <c r="I510" i="24"/>
  <c r="F510" i="24"/>
  <c r="U509" i="24"/>
  <c r="O509" i="24"/>
  <c r="N509" i="24"/>
  <c r="M509" i="24"/>
  <c r="L509" i="24"/>
  <c r="I509" i="24"/>
  <c r="F509" i="24"/>
  <c r="U508" i="24"/>
  <c r="O508" i="24"/>
  <c r="N508" i="24"/>
  <c r="M508" i="24"/>
  <c r="L508" i="24"/>
  <c r="I508" i="24"/>
  <c r="F508" i="24"/>
  <c r="U507" i="24"/>
  <c r="O507" i="24"/>
  <c r="N507" i="24"/>
  <c r="M507" i="24"/>
  <c r="L507" i="24"/>
  <c r="I507" i="24"/>
  <c r="F507" i="24"/>
  <c r="U506" i="24"/>
  <c r="O506" i="24"/>
  <c r="N506" i="24"/>
  <c r="M506" i="24"/>
  <c r="L506" i="24"/>
  <c r="I506" i="24"/>
  <c r="F506" i="24"/>
  <c r="U505" i="24"/>
  <c r="O505" i="24"/>
  <c r="N505" i="24"/>
  <c r="M505" i="24"/>
  <c r="L505" i="24"/>
  <c r="I505" i="24"/>
  <c r="F505" i="24"/>
  <c r="U504" i="24"/>
  <c r="O504" i="24"/>
  <c r="N504" i="24"/>
  <c r="M504" i="24"/>
  <c r="L504" i="24"/>
  <c r="I504" i="24"/>
  <c r="F504" i="24"/>
  <c r="U503" i="24"/>
  <c r="O503" i="24"/>
  <c r="N503" i="24"/>
  <c r="M503" i="24"/>
  <c r="L503" i="24"/>
  <c r="I503" i="24"/>
  <c r="F503" i="24"/>
  <c r="U502" i="24"/>
  <c r="O502" i="24"/>
  <c r="N502" i="24"/>
  <c r="M502" i="24"/>
  <c r="L502" i="24"/>
  <c r="I502" i="24"/>
  <c r="F502" i="24"/>
  <c r="U501" i="24"/>
  <c r="O501" i="24"/>
  <c r="N501" i="24"/>
  <c r="M501" i="24"/>
  <c r="L501" i="24"/>
  <c r="I501" i="24"/>
  <c r="F501" i="24"/>
  <c r="U500" i="24"/>
  <c r="O500" i="24"/>
  <c r="N500" i="24"/>
  <c r="M500" i="24"/>
  <c r="L500" i="24"/>
  <c r="I500" i="24"/>
  <c r="F500" i="24"/>
  <c r="U499" i="24"/>
  <c r="O499" i="24"/>
  <c r="N499" i="24"/>
  <c r="M499" i="24"/>
  <c r="L499" i="24"/>
  <c r="I499" i="24"/>
  <c r="F499" i="24"/>
  <c r="U498" i="24"/>
  <c r="O498" i="24"/>
  <c r="N498" i="24"/>
  <c r="M498" i="24"/>
  <c r="L498" i="24"/>
  <c r="I498" i="24"/>
  <c r="F498" i="24"/>
  <c r="U497" i="24"/>
  <c r="O497" i="24"/>
  <c r="N497" i="24"/>
  <c r="M497" i="24"/>
  <c r="L497" i="24"/>
  <c r="I497" i="24"/>
  <c r="F497" i="24"/>
  <c r="U496" i="24"/>
  <c r="O496" i="24"/>
  <c r="N496" i="24"/>
  <c r="M496" i="24"/>
  <c r="L496" i="24"/>
  <c r="I496" i="24"/>
  <c r="F496" i="24"/>
  <c r="U495" i="24"/>
  <c r="O495" i="24"/>
  <c r="N495" i="24"/>
  <c r="M495" i="24"/>
  <c r="L495" i="24"/>
  <c r="I495" i="24"/>
  <c r="F495" i="24"/>
  <c r="U494" i="24"/>
  <c r="O494" i="24"/>
  <c r="N494" i="24"/>
  <c r="M494" i="24"/>
  <c r="L494" i="24"/>
  <c r="I494" i="24"/>
  <c r="F494" i="24"/>
  <c r="U493" i="24"/>
  <c r="O493" i="24"/>
  <c r="N493" i="24"/>
  <c r="M493" i="24"/>
  <c r="L493" i="24"/>
  <c r="I493" i="24"/>
  <c r="F493" i="24"/>
  <c r="U492" i="24"/>
  <c r="O492" i="24"/>
  <c r="N492" i="24"/>
  <c r="M492" i="24"/>
  <c r="L492" i="24"/>
  <c r="J492" i="24"/>
  <c r="K492" i="24" s="1"/>
  <c r="I492" i="24"/>
  <c r="F492" i="24"/>
  <c r="U491" i="24"/>
  <c r="O491" i="24"/>
  <c r="N491" i="24"/>
  <c r="M491" i="24"/>
  <c r="L491" i="24"/>
  <c r="I491" i="24"/>
  <c r="F491" i="24"/>
  <c r="U490" i="24"/>
  <c r="O490" i="24"/>
  <c r="N490" i="24"/>
  <c r="M490" i="24"/>
  <c r="L490" i="24"/>
  <c r="I490" i="24"/>
  <c r="F490" i="24"/>
  <c r="U489" i="24"/>
  <c r="O489" i="24"/>
  <c r="N489" i="24"/>
  <c r="M489" i="24"/>
  <c r="L489" i="24"/>
  <c r="I489" i="24"/>
  <c r="F489" i="24"/>
  <c r="U488" i="24"/>
  <c r="O488" i="24"/>
  <c r="N488" i="24"/>
  <c r="M488" i="24"/>
  <c r="L488" i="24"/>
  <c r="I488" i="24"/>
  <c r="F488" i="24"/>
  <c r="U487" i="24"/>
  <c r="O487" i="24"/>
  <c r="N487" i="24"/>
  <c r="M487" i="24"/>
  <c r="L487" i="24"/>
  <c r="I487" i="24"/>
  <c r="F487" i="24"/>
  <c r="U486" i="24"/>
  <c r="O486" i="24"/>
  <c r="N486" i="24"/>
  <c r="M486" i="24"/>
  <c r="L486" i="24"/>
  <c r="I486" i="24"/>
  <c r="F486" i="24"/>
  <c r="U485" i="24"/>
  <c r="O485" i="24"/>
  <c r="N485" i="24"/>
  <c r="M485" i="24"/>
  <c r="L485" i="24"/>
  <c r="I485" i="24"/>
  <c r="F485" i="24"/>
  <c r="U484" i="24"/>
  <c r="O484" i="24"/>
  <c r="N484" i="24"/>
  <c r="M484" i="24"/>
  <c r="L484" i="24"/>
  <c r="I484" i="24"/>
  <c r="F484" i="24"/>
  <c r="U483" i="24"/>
  <c r="O483" i="24"/>
  <c r="N483" i="24"/>
  <c r="M483" i="24"/>
  <c r="L483" i="24"/>
  <c r="I483" i="24"/>
  <c r="F483" i="24"/>
  <c r="U482" i="24"/>
  <c r="O482" i="24"/>
  <c r="N482" i="24"/>
  <c r="M482" i="24"/>
  <c r="L482" i="24"/>
  <c r="I482" i="24"/>
  <c r="F482" i="24"/>
  <c r="U481" i="24"/>
  <c r="O481" i="24"/>
  <c r="N481" i="24"/>
  <c r="M481" i="24"/>
  <c r="L481" i="24"/>
  <c r="I481" i="24"/>
  <c r="F481" i="24"/>
  <c r="U480" i="24"/>
  <c r="O480" i="24"/>
  <c r="N480" i="24"/>
  <c r="M480" i="24"/>
  <c r="L480" i="24"/>
  <c r="I480" i="24"/>
  <c r="F480" i="24"/>
  <c r="U479" i="24"/>
  <c r="O479" i="24"/>
  <c r="N479" i="24"/>
  <c r="M479" i="24"/>
  <c r="L479" i="24"/>
  <c r="I479" i="24"/>
  <c r="F479" i="24"/>
  <c r="U478" i="24"/>
  <c r="O478" i="24"/>
  <c r="N478" i="24"/>
  <c r="M478" i="24"/>
  <c r="L478" i="24"/>
  <c r="I478" i="24"/>
  <c r="F478" i="24"/>
  <c r="U477" i="24"/>
  <c r="O477" i="24"/>
  <c r="N477" i="24"/>
  <c r="M477" i="24"/>
  <c r="L477" i="24"/>
  <c r="I477" i="24"/>
  <c r="F477" i="24"/>
  <c r="U476" i="24"/>
  <c r="O476" i="24"/>
  <c r="N476" i="24"/>
  <c r="M476" i="24"/>
  <c r="L476" i="24"/>
  <c r="I476" i="24"/>
  <c r="F476" i="24"/>
  <c r="U475" i="24"/>
  <c r="O475" i="24"/>
  <c r="N475" i="24"/>
  <c r="M475" i="24"/>
  <c r="L475" i="24"/>
  <c r="I475" i="24"/>
  <c r="F475" i="24"/>
  <c r="U474" i="24"/>
  <c r="O474" i="24"/>
  <c r="N474" i="24"/>
  <c r="M474" i="24"/>
  <c r="L474" i="24"/>
  <c r="I474" i="24"/>
  <c r="F474" i="24"/>
  <c r="U473" i="24"/>
  <c r="O473" i="24"/>
  <c r="N473" i="24"/>
  <c r="M473" i="24"/>
  <c r="L473" i="24"/>
  <c r="I473" i="24"/>
  <c r="F473" i="24"/>
  <c r="U472" i="24"/>
  <c r="O472" i="24"/>
  <c r="N472" i="24"/>
  <c r="M472" i="24"/>
  <c r="L472" i="24"/>
  <c r="I472" i="24"/>
  <c r="F472" i="24"/>
  <c r="U471" i="24"/>
  <c r="O471" i="24"/>
  <c r="N471" i="24"/>
  <c r="M471" i="24"/>
  <c r="L471" i="24"/>
  <c r="I471" i="24"/>
  <c r="F471" i="24"/>
  <c r="U470" i="24"/>
  <c r="O470" i="24"/>
  <c r="N470" i="24"/>
  <c r="M470" i="24"/>
  <c r="L470" i="24"/>
  <c r="I470" i="24"/>
  <c r="F470" i="24"/>
  <c r="U469" i="24"/>
  <c r="O469" i="24"/>
  <c r="N469" i="24"/>
  <c r="M469" i="24"/>
  <c r="L469" i="24"/>
  <c r="I469" i="24"/>
  <c r="F469" i="24"/>
  <c r="U468" i="24"/>
  <c r="O468" i="24"/>
  <c r="N468" i="24"/>
  <c r="M468" i="24"/>
  <c r="L468" i="24"/>
  <c r="I468" i="24"/>
  <c r="F468" i="24"/>
  <c r="U467" i="24"/>
  <c r="O467" i="24"/>
  <c r="N467" i="24"/>
  <c r="M467" i="24"/>
  <c r="L467" i="24"/>
  <c r="I467" i="24"/>
  <c r="F467" i="24"/>
  <c r="U466" i="24"/>
  <c r="O466" i="24"/>
  <c r="N466" i="24"/>
  <c r="M466" i="24"/>
  <c r="L466" i="24"/>
  <c r="I466" i="24"/>
  <c r="F466" i="24"/>
  <c r="U465" i="24"/>
  <c r="O465" i="24"/>
  <c r="N465" i="24"/>
  <c r="M465" i="24"/>
  <c r="L465" i="24"/>
  <c r="I465" i="24"/>
  <c r="F465" i="24"/>
  <c r="U464" i="24"/>
  <c r="O464" i="24"/>
  <c r="N464" i="24"/>
  <c r="M464" i="24"/>
  <c r="L464" i="24"/>
  <c r="I464" i="24"/>
  <c r="F464" i="24"/>
  <c r="U463" i="24"/>
  <c r="O463" i="24"/>
  <c r="N463" i="24"/>
  <c r="M463" i="24"/>
  <c r="L463" i="24"/>
  <c r="I463" i="24"/>
  <c r="F463" i="24"/>
  <c r="U462" i="24"/>
  <c r="O462" i="24"/>
  <c r="N462" i="24"/>
  <c r="M462" i="24"/>
  <c r="L462" i="24"/>
  <c r="I462" i="24"/>
  <c r="F462" i="24"/>
  <c r="U461" i="24"/>
  <c r="O461" i="24"/>
  <c r="N461" i="24"/>
  <c r="M461" i="24"/>
  <c r="L461" i="24"/>
  <c r="J461" i="24"/>
  <c r="K461" i="24" s="1"/>
  <c r="I461" i="24"/>
  <c r="F461" i="24"/>
  <c r="U460" i="24"/>
  <c r="O460" i="24"/>
  <c r="N460" i="24"/>
  <c r="M460" i="24"/>
  <c r="L460" i="24"/>
  <c r="I460" i="24"/>
  <c r="F460" i="24"/>
  <c r="U459" i="24"/>
  <c r="O459" i="24"/>
  <c r="N459" i="24"/>
  <c r="M459" i="24"/>
  <c r="L459" i="24"/>
  <c r="I459" i="24"/>
  <c r="F459" i="24"/>
  <c r="U458" i="24"/>
  <c r="O458" i="24"/>
  <c r="N458" i="24"/>
  <c r="M458" i="24"/>
  <c r="L458" i="24"/>
  <c r="I458" i="24"/>
  <c r="F458" i="24"/>
  <c r="U457" i="24"/>
  <c r="O457" i="24"/>
  <c r="N457" i="24"/>
  <c r="M457" i="24"/>
  <c r="L457" i="24"/>
  <c r="I457" i="24"/>
  <c r="F457" i="24"/>
  <c r="U456" i="24"/>
  <c r="O456" i="24"/>
  <c r="N456" i="24"/>
  <c r="M456" i="24"/>
  <c r="L456" i="24"/>
  <c r="I456" i="24"/>
  <c r="F456" i="24"/>
  <c r="U455" i="24"/>
  <c r="O455" i="24"/>
  <c r="N455" i="24"/>
  <c r="M455" i="24"/>
  <c r="L455" i="24"/>
  <c r="I455" i="24"/>
  <c r="F455" i="24"/>
  <c r="U454" i="24"/>
  <c r="O454" i="24"/>
  <c r="N454" i="24"/>
  <c r="M454" i="24"/>
  <c r="L454" i="24"/>
  <c r="I454" i="24"/>
  <c r="F454" i="24"/>
  <c r="U453" i="24"/>
  <c r="O453" i="24"/>
  <c r="N453" i="24"/>
  <c r="M453" i="24"/>
  <c r="L453" i="24"/>
  <c r="I453" i="24"/>
  <c r="F453" i="24"/>
  <c r="U452" i="24"/>
  <c r="O452" i="24"/>
  <c r="N452" i="24"/>
  <c r="M452" i="24"/>
  <c r="L452" i="24"/>
  <c r="I452" i="24"/>
  <c r="F452" i="24"/>
  <c r="U451" i="24"/>
  <c r="O451" i="24"/>
  <c r="N451" i="24"/>
  <c r="M451" i="24"/>
  <c r="L451" i="24"/>
  <c r="I451" i="24"/>
  <c r="F451" i="24"/>
  <c r="U450" i="24"/>
  <c r="O450" i="24"/>
  <c r="N450" i="24"/>
  <c r="M450" i="24"/>
  <c r="L450" i="24"/>
  <c r="I450" i="24"/>
  <c r="F450" i="24"/>
  <c r="U449" i="24"/>
  <c r="O449" i="24"/>
  <c r="N449" i="24"/>
  <c r="M449" i="24"/>
  <c r="L449" i="24"/>
  <c r="I449" i="24"/>
  <c r="F449" i="24"/>
  <c r="U448" i="24"/>
  <c r="O448" i="24"/>
  <c r="N448" i="24"/>
  <c r="M448" i="24"/>
  <c r="L448" i="24"/>
  <c r="I448" i="24"/>
  <c r="F448" i="24"/>
  <c r="U447" i="24"/>
  <c r="O447" i="24"/>
  <c r="N447" i="24"/>
  <c r="M447" i="24"/>
  <c r="L447" i="24"/>
  <c r="I447" i="24"/>
  <c r="F447" i="24"/>
  <c r="U446" i="24"/>
  <c r="O446" i="24"/>
  <c r="N446" i="24"/>
  <c r="M446" i="24"/>
  <c r="L446" i="24"/>
  <c r="I446" i="24"/>
  <c r="F446" i="24"/>
  <c r="U445" i="24"/>
  <c r="O445" i="24"/>
  <c r="N445" i="24"/>
  <c r="M445" i="24"/>
  <c r="L445" i="24"/>
  <c r="I445" i="24"/>
  <c r="F445" i="24"/>
  <c r="U444" i="24"/>
  <c r="O444" i="24"/>
  <c r="N444" i="24"/>
  <c r="M444" i="24"/>
  <c r="L444" i="24"/>
  <c r="I444" i="24"/>
  <c r="F444" i="24"/>
  <c r="U443" i="24"/>
  <c r="O443" i="24"/>
  <c r="N443" i="24"/>
  <c r="M443" i="24"/>
  <c r="L443" i="24"/>
  <c r="I443" i="24"/>
  <c r="F443" i="24"/>
  <c r="U442" i="24"/>
  <c r="O442" i="24"/>
  <c r="N442" i="24"/>
  <c r="M442" i="24"/>
  <c r="L442" i="24"/>
  <c r="I442" i="24"/>
  <c r="F442" i="24"/>
  <c r="U441" i="24"/>
  <c r="O441" i="24"/>
  <c r="N441" i="24"/>
  <c r="M441" i="24"/>
  <c r="L441" i="24"/>
  <c r="I441" i="24"/>
  <c r="F441" i="24"/>
  <c r="U440" i="24"/>
  <c r="O440" i="24"/>
  <c r="N440" i="24"/>
  <c r="L440" i="24"/>
  <c r="I440" i="24"/>
  <c r="F440" i="24"/>
  <c r="U439" i="24"/>
  <c r="O439" i="24"/>
  <c r="N439" i="24"/>
  <c r="M439" i="24"/>
  <c r="L439" i="24"/>
  <c r="J439" i="24"/>
  <c r="K439" i="24" s="1"/>
  <c r="I439" i="24"/>
  <c r="F439" i="24"/>
  <c r="U438" i="24"/>
  <c r="O438" i="24"/>
  <c r="N438" i="24"/>
  <c r="L438" i="24"/>
  <c r="I438" i="24"/>
  <c r="F438" i="24"/>
  <c r="U437" i="24"/>
  <c r="O437" i="24"/>
  <c r="N437" i="24"/>
  <c r="M437" i="24"/>
  <c r="L437" i="24"/>
  <c r="J437" i="24"/>
  <c r="K437" i="24" s="1"/>
  <c r="I437" i="24"/>
  <c r="F437" i="24"/>
  <c r="U436" i="24"/>
  <c r="O436" i="24"/>
  <c r="N436" i="24"/>
  <c r="M436" i="24"/>
  <c r="L436" i="24"/>
  <c r="I436" i="24"/>
  <c r="F436" i="24"/>
  <c r="U435" i="24"/>
  <c r="O435" i="24"/>
  <c r="N435" i="24"/>
  <c r="M435" i="24"/>
  <c r="L435" i="24"/>
  <c r="I435" i="24"/>
  <c r="F435" i="24"/>
  <c r="U434" i="24"/>
  <c r="O434" i="24"/>
  <c r="N434" i="24"/>
  <c r="M434" i="24"/>
  <c r="L434" i="24"/>
  <c r="I434" i="24"/>
  <c r="F434" i="24"/>
  <c r="U433" i="24"/>
  <c r="O433" i="24"/>
  <c r="N433" i="24"/>
  <c r="M433" i="24"/>
  <c r="L433" i="24"/>
  <c r="I433" i="24"/>
  <c r="F433" i="24"/>
  <c r="U432" i="24"/>
  <c r="O432" i="24"/>
  <c r="N432" i="24"/>
  <c r="M432" i="24"/>
  <c r="L432" i="24"/>
  <c r="J432" i="24"/>
  <c r="K432" i="24" s="1"/>
  <c r="I432" i="24"/>
  <c r="F432" i="24"/>
  <c r="U431" i="24"/>
  <c r="O431" i="24"/>
  <c r="N431" i="24"/>
  <c r="M431" i="24"/>
  <c r="L431" i="24"/>
  <c r="I431" i="24"/>
  <c r="F431" i="24"/>
  <c r="U430" i="24"/>
  <c r="O430" i="24"/>
  <c r="N430" i="24"/>
  <c r="M430" i="24"/>
  <c r="L430" i="24"/>
  <c r="I430" i="24"/>
  <c r="F430" i="24"/>
  <c r="U429" i="24"/>
  <c r="O429" i="24"/>
  <c r="N429" i="24"/>
  <c r="M429" i="24"/>
  <c r="L429" i="24"/>
  <c r="I429" i="24"/>
  <c r="F429" i="24"/>
  <c r="U428" i="24"/>
  <c r="O428" i="24"/>
  <c r="N428" i="24"/>
  <c r="M428" i="24"/>
  <c r="L428" i="24"/>
  <c r="I428" i="24"/>
  <c r="F428" i="24"/>
  <c r="U427" i="24"/>
  <c r="O427" i="24"/>
  <c r="N427" i="24"/>
  <c r="M427" i="24"/>
  <c r="L427" i="24"/>
  <c r="I427" i="24"/>
  <c r="F427" i="24"/>
  <c r="U426" i="24"/>
  <c r="O426" i="24"/>
  <c r="N426" i="24"/>
  <c r="M426" i="24"/>
  <c r="L426" i="24"/>
  <c r="I426" i="24"/>
  <c r="F426" i="24"/>
  <c r="U425" i="24"/>
  <c r="O425" i="24"/>
  <c r="N425" i="24"/>
  <c r="M425" i="24"/>
  <c r="L425" i="24"/>
  <c r="I425" i="24"/>
  <c r="F425" i="24"/>
  <c r="U424" i="24"/>
  <c r="O424" i="24"/>
  <c r="N424" i="24"/>
  <c r="M424" i="24"/>
  <c r="L424" i="24"/>
  <c r="I424" i="24"/>
  <c r="F424" i="24"/>
  <c r="U423" i="24"/>
  <c r="O423" i="24"/>
  <c r="N423" i="24"/>
  <c r="M423" i="24"/>
  <c r="L423" i="24"/>
  <c r="I423" i="24"/>
  <c r="F423" i="24"/>
  <c r="U422" i="24"/>
  <c r="O422" i="24"/>
  <c r="N422" i="24"/>
  <c r="M422" i="24"/>
  <c r="L422" i="24"/>
  <c r="I422" i="24"/>
  <c r="F422" i="24"/>
  <c r="U421" i="24"/>
  <c r="O421" i="24"/>
  <c r="N421" i="24"/>
  <c r="M421" i="24"/>
  <c r="L421" i="24"/>
  <c r="I421" i="24"/>
  <c r="F421" i="24"/>
  <c r="U420" i="24"/>
  <c r="O420" i="24"/>
  <c r="N420" i="24"/>
  <c r="M420" i="24"/>
  <c r="L420" i="24"/>
  <c r="I420" i="24"/>
  <c r="F420" i="24"/>
  <c r="U419" i="24"/>
  <c r="O419" i="24"/>
  <c r="N419" i="24"/>
  <c r="M419" i="24"/>
  <c r="L419" i="24"/>
  <c r="J419" i="24"/>
  <c r="K419" i="24" s="1"/>
  <c r="I419" i="24"/>
  <c r="F419" i="24"/>
  <c r="U418" i="24"/>
  <c r="O418" i="24"/>
  <c r="N418" i="24"/>
  <c r="M418" i="24"/>
  <c r="L418" i="24"/>
  <c r="I418" i="24"/>
  <c r="F418" i="24"/>
  <c r="U417" i="24"/>
  <c r="O417" i="24"/>
  <c r="N417" i="24"/>
  <c r="M417" i="24"/>
  <c r="L417" i="24"/>
  <c r="J417" i="24"/>
  <c r="K417" i="24" s="1"/>
  <c r="I417" i="24"/>
  <c r="F417" i="24"/>
  <c r="U416" i="24"/>
  <c r="O416" i="24"/>
  <c r="N416" i="24"/>
  <c r="M416" i="24"/>
  <c r="L416" i="24"/>
  <c r="I416" i="24"/>
  <c r="F416" i="24"/>
  <c r="U415" i="24"/>
  <c r="O415" i="24"/>
  <c r="N415" i="24"/>
  <c r="M415" i="24"/>
  <c r="L415" i="24"/>
  <c r="I415" i="24"/>
  <c r="F415" i="24"/>
  <c r="U414" i="24"/>
  <c r="O414" i="24"/>
  <c r="N414" i="24"/>
  <c r="M414" i="24"/>
  <c r="L414" i="24"/>
  <c r="I414" i="24"/>
  <c r="F414" i="24"/>
  <c r="U413" i="24"/>
  <c r="O413" i="24"/>
  <c r="N413" i="24"/>
  <c r="M413" i="24"/>
  <c r="L413" i="24"/>
  <c r="I413" i="24"/>
  <c r="F413" i="24"/>
  <c r="U412" i="24"/>
  <c r="O412" i="24"/>
  <c r="N412" i="24"/>
  <c r="M412" i="24"/>
  <c r="L412" i="24"/>
  <c r="I412" i="24"/>
  <c r="F412" i="24"/>
  <c r="U411" i="24"/>
  <c r="O411" i="24"/>
  <c r="N411" i="24"/>
  <c r="M411" i="24"/>
  <c r="L411" i="24"/>
  <c r="I411" i="24"/>
  <c r="F411" i="24"/>
  <c r="U410" i="24"/>
  <c r="O410" i="24"/>
  <c r="N410" i="24"/>
  <c r="M410" i="24"/>
  <c r="L410" i="24"/>
  <c r="I410" i="24"/>
  <c r="F410" i="24"/>
  <c r="U409" i="24"/>
  <c r="O409" i="24"/>
  <c r="N409" i="24"/>
  <c r="M409" i="24"/>
  <c r="L409" i="24"/>
  <c r="I409" i="24"/>
  <c r="F409" i="24"/>
  <c r="U408" i="24"/>
  <c r="O408" i="24"/>
  <c r="N408" i="24"/>
  <c r="M408" i="24"/>
  <c r="L408" i="24"/>
  <c r="I408" i="24"/>
  <c r="F408" i="24"/>
  <c r="U407" i="24"/>
  <c r="O407" i="24"/>
  <c r="N407" i="24"/>
  <c r="M407" i="24"/>
  <c r="L407" i="24"/>
  <c r="I407" i="24"/>
  <c r="F407" i="24"/>
  <c r="U406" i="24"/>
  <c r="O406" i="24"/>
  <c r="N406" i="24"/>
  <c r="M406" i="24"/>
  <c r="L406" i="24"/>
  <c r="I406" i="24"/>
  <c r="F406" i="24"/>
  <c r="U405" i="24"/>
  <c r="O405" i="24"/>
  <c r="N405" i="24"/>
  <c r="M405" i="24"/>
  <c r="L405" i="24"/>
  <c r="I405" i="24"/>
  <c r="F405" i="24"/>
  <c r="U404" i="24"/>
  <c r="O404" i="24"/>
  <c r="N404" i="24"/>
  <c r="M404" i="24"/>
  <c r="L404" i="24"/>
  <c r="I404" i="24"/>
  <c r="F404" i="24"/>
  <c r="U403" i="24"/>
  <c r="O403" i="24"/>
  <c r="N403" i="24"/>
  <c r="M403" i="24"/>
  <c r="L403" i="24"/>
  <c r="I403" i="24"/>
  <c r="F403" i="24"/>
  <c r="U402" i="24"/>
  <c r="O402" i="24"/>
  <c r="N402" i="24"/>
  <c r="M402" i="24"/>
  <c r="L402" i="24"/>
  <c r="I402" i="24"/>
  <c r="F402" i="24"/>
  <c r="U401" i="24"/>
  <c r="O401" i="24"/>
  <c r="N401" i="24"/>
  <c r="M401" i="24"/>
  <c r="L401" i="24"/>
  <c r="I401" i="24"/>
  <c r="F401" i="24"/>
  <c r="U400" i="24"/>
  <c r="O400" i="24"/>
  <c r="N400" i="24"/>
  <c r="M400" i="24"/>
  <c r="L400" i="24"/>
  <c r="I400" i="24"/>
  <c r="F400" i="24"/>
  <c r="U399" i="24"/>
  <c r="O399" i="24"/>
  <c r="N399" i="24"/>
  <c r="M399" i="24"/>
  <c r="L399" i="24"/>
  <c r="I399" i="24"/>
  <c r="F399" i="24"/>
  <c r="U398" i="24"/>
  <c r="O398" i="24"/>
  <c r="N398" i="24"/>
  <c r="M398" i="24"/>
  <c r="L398" i="24"/>
  <c r="I398" i="24"/>
  <c r="F398" i="24"/>
  <c r="U397" i="24"/>
  <c r="O397" i="24"/>
  <c r="N397" i="24"/>
  <c r="M397" i="24"/>
  <c r="L397" i="24"/>
  <c r="I397" i="24"/>
  <c r="F397" i="24"/>
  <c r="U396" i="24"/>
  <c r="O396" i="24"/>
  <c r="N396" i="24"/>
  <c r="M396" i="24"/>
  <c r="L396" i="24"/>
  <c r="I396" i="24"/>
  <c r="F396" i="24"/>
  <c r="U395" i="24"/>
  <c r="O395" i="24"/>
  <c r="N395" i="24"/>
  <c r="M395" i="24"/>
  <c r="L395" i="24"/>
  <c r="I395" i="24"/>
  <c r="F395" i="24"/>
  <c r="U394" i="24"/>
  <c r="O394" i="24"/>
  <c r="N394" i="24"/>
  <c r="M394" i="24"/>
  <c r="L394" i="24"/>
  <c r="I394" i="24"/>
  <c r="F394" i="24"/>
  <c r="U393" i="24"/>
  <c r="O393" i="24"/>
  <c r="N393" i="24"/>
  <c r="L393" i="24"/>
  <c r="I393" i="24"/>
  <c r="F393" i="24"/>
  <c r="U392" i="24"/>
  <c r="O392" i="24"/>
  <c r="N392" i="24"/>
  <c r="M392" i="24"/>
  <c r="L392" i="24"/>
  <c r="I392" i="24"/>
  <c r="F392" i="24"/>
  <c r="U391" i="24"/>
  <c r="O391" i="24"/>
  <c r="N391" i="24"/>
  <c r="M391" i="24"/>
  <c r="L391" i="24"/>
  <c r="I391" i="24"/>
  <c r="F391" i="24"/>
  <c r="U390" i="24"/>
  <c r="O390" i="24"/>
  <c r="N390" i="24"/>
  <c r="M390" i="24"/>
  <c r="L390" i="24"/>
  <c r="I390" i="24"/>
  <c r="F390" i="24"/>
  <c r="U389" i="24"/>
  <c r="O389" i="24"/>
  <c r="N389" i="24"/>
  <c r="M389" i="24"/>
  <c r="L389" i="24"/>
  <c r="I389" i="24"/>
  <c r="F389" i="24"/>
  <c r="U388" i="24"/>
  <c r="O388" i="24"/>
  <c r="N388" i="24"/>
  <c r="M388" i="24"/>
  <c r="L388" i="24"/>
  <c r="I388" i="24"/>
  <c r="F388" i="24"/>
  <c r="U387" i="24"/>
  <c r="O387" i="24"/>
  <c r="N387" i="24"/>
  <c r="M387" i="24"/>
  <c r="L387" i="24"/>
  <c r="I387" i="24"/>
  <c r="F387" i="24"/>
  <c r="U386" i="24"/>
  <c r="O386" i="24"/>
  <c r="N386" i="24"/>
  <c r="M386" i="24"/>
  <c r="L386" i="24"/>
  <c r="I386" i="24"/>
  <c r="F386" i="24"/>
  <c r="U385" i="24"/>
  <c r="O385" i="24"/>
  <c r="N385" i="24"/>
  <c r="M385" i="24"/>
  <c r="L385" i="24"/>
  <c r="I385" i="24"/>
  <c r="F385" i="24"/>
  <c r="U384" i="24"/>
  <c r="O384" i="24"/>
  <c r="N384" i="24"/>
  <c r="M384" i="24"/>
  <c r="L384" i="24"/>
  <c r="I384" i="24"/>
  <c r="F384" i="24"/>
  <c r="U383" i="24"/>
  <c r="O383" i="24"/>
  <c r="N383" i="24"/>
  <c r="M383" i="24"/>
  <c r="L383" i="24"/>
  <c r="I383" i="24"/>
  <c r="F383" i="24"/>
  <c r="U382" i="24"/>
  <c r="O382" i="24"/>
  <c r="N382" i="24"/>
  <c r="M382" i="24"/>
  <c r="L382" i="24"/>
  <c r="I382" i="24"/>
  <c r="F382" i="24"/>
  <c r="U381" i="24"/>
  <c r="O381" i="24"/>
  <c r="N381" i="24"/>
  <c r="M381" i="24"/>
  <c r="L381" i="24"/>
  <c r="I381" i="24"/>
  <c r="F381" i="24"/>
  <c r="U380" i="24"/>
  <c r="O380" i="24"/>
  <c r="N380" i="24"/>
  <c r="M380" i="24"/>
  <c r="L380" i="24"/>
  <c r="I380" i="24"/>
  <c r="F380" i="24"/>
  <c r="U379" i="24"/>
  <c r="O379" i="24"/>
  <c r="N379" i="24"/>
  <c r="M379" i="24"/>
  <c r="L379" i="24"/>
  <c r="I379" i="24"/>
  <c r="F379" i="24"/>
  <c r="U378" i="24"/>
  <c r="O378" i="24"/>
  <c r="N378" i="24"/>
  <c r="M378" i="24"/>
  <c r="L378" i="24"/>
  <c r="I378" i="24"/>
  <c r="F378" i="24"/>
  <c r="U377" i="24"/>
  <c r="O377" i="24"/>
  <c r="N377" i="24"/>
  <c r="M377" i="24"/>
  <c r="L377" i="24"/>
  <c r="I377" i="24"/>
  <c r="F377" i="24"/>
  <c r="U376" i="24"/>
  <c r="O376" i="24"/>
  <c r="N376" i="24"/>
  <c r="M376" i="24"/>
  <c r="L376" i="24"/>
  <c r="I376" i="24"/>
  <c r="F376" i="24"/>
  <c r="U375" i="24"/>
  <c r="O375" i="24"/>
  <c r="N375" i="24"/>
  <c r="M375" i="24"/>
  <c r="L375" i="24"/>
  <c r="I375" i="24"/>
  <c r="F375" i="24"/>
  <c r="U374" i="24"/>
  <c r="O374" i="24"/>
  <c r="N374" i="24"/>
  <c r="M374" i="24"/>
  <c r="L374" i="24"/>
  <c r="I374" i="24"/>
  <c r="F374" i="24"/>
  <c r="U373" i="24"/>
  <c r="O373" i="24"/>
  <c r="N373" i="24"/>
  <c r="M373" i="24"/>
  <c r="L373" i="24"/>
  <c r="I373" i="24"/>
  <c r="F373" i="24"/>
  <c r="U372" i="24"/>
  <c r="O372" i="24"/>
  <c r="N372" i="24"/>
  <c r="M372" i="24"/>
  <c r="L372" i="24"/>
  <c r="I372" i="24"/>
  <c r="F372" i="24"/>
  <c r="U371" i="24"/>
  <c r="O371" i="24"/>
  <c r="N371" i="24"/>
  <c r="M371" i="24"/>
  <c r="L371" i="24"/>
  <c r="I371" i="24"/>
  <c r="F371" i="24"/>
  <c r="U370" i="24"/>
  <c r="O370" i="24"/>
  <c r="N370" i="24"/>
  <c r="M370" i="24"/>
  <c r="L370" i="24"/>
  <c r="I370" i="24"/>
  <c r="F370" i="24"/>
  <c r="U369" i="24"/>
  <c r="O369" i="24"/>
  <c r="N369" i="24"/>
  <c r="M369" i="24"/>
  <c r="L369" i="24"/>
  <c r="I369" i="24"/>
  <c r="F369" i="24"/>
  <c r="U368" i="24"/>
  <c r="O368" i="24"/>
  <c r="N368" i="24"/>
  <c r="M368" i="24"/>
  <c r="L368" i="24"/>
  <c r="I368" i="24"/>
  <c r="F368" i="24"/>
  <c r="U367" i="24"/>
  <c r="O367" i="24"/>
  <c r="N367" i="24"/>
  <c r="M367" i="24"/>
  <c r="L367" i="24"/>
  <c r="I367" i="24"/>
  <c r="F367" i="24"/>
  <c r="U366" i="24"/>
  <c r="O366" i="24"/>
  <c r="N366" i="24"/>
  <c r="M366" i="24"/>
  <c r="L366" i="24"/>
  <c r="I366" i="24"/>
  <c r="F366" i="24"/>
  <c r="U365" i="24"/>
  <c r="O365" i="24"/>
  <c r="N365" i="24"/>
  <c r="M365" i="24"/>
  <c r="L365" i="24"/>
  <c r="I365" i="24"/>
  <c r="F365" i="24"/>
  <c r="U364" i="24"/>
  <c r="O364" i="24"/>
  <c r="N364" i="24"/>
  <c r="M364" i="24"/>
  <c r="L364" i="24"/>
  <c r="I364" i="24"/>
  <c r="F364" i="24"/>
  <c r="U363" i="24"/>
  <c r="O363" i="24"/>
  <c r="N363" i="24"/>
  <c r="M363" i="24"/>
  <c r="L363" i="24"/>
  <c r="I363" i="24"/>
  <c r="F363" i="24"/>
  <c r="U362" i="24"/>
  <c r="O362" i="24"/>
  <c r="N362" i="24"/>
  <c r="M362" i="24"/>
  <c r="L362" i="24"/>
  <c r="I362" i="24"/>
  <c r="F362" i="24"/>
  <c r="U361" i="24"/>
  <c r="O361" i="24"/>
  <c r="N361" i="24"/>
  <c r="M361" i="24"/>
  <c r="L361" i="24"/>
  <c r="I361" i="24"/>
  <c r="F361" i="24"/>
  <c r="U360" i="24"/>
  <c r="O360" i="24"/>
  <c r="N360" i="24"/>
  <c r="M360" i="24"/>
  <c r="L360" i="24"/>
  <c r="I360" i="24"/>
  <c r="F360" i="24"/>
  <c r="U359" i="24"/>
  <c r="O359" i="24"/>
  <c r="N359" i="24"/>
  <c r="M359" i="24"/>
  <c r="L359" i="24"/>
  <c r="I359" i="24"/>
  <c r="F359" i="24"/>
  <c r="U358" i="24"/>
  <c r="O358" i="24"/>
  <c r="N358" i="24"/>
  <c r="M358" i="24"/>
  <c r="L358" i="24"/>
  <c r="I358" i="24"/>
  <c r="F358" i="24"/>
  <c r="U357" i="24"/>
  <c r="O357" i="24"/>
  <c r="N357" i="24"/>
  <c r="M357" i="24"/>
  <c r="L357" i="24"/>
  <c r="I357" i="24"/>
  <c r="F357" i="24"/>
  <c r="U356" i="24"/>
  <c r="O356" i="24"/>
  <c r="N356" i="24"/>
  <c r="M356" i="24"/>
  <c r="L356" i="24"/>
  <c r="I356" i="24"/>
  <c r="F356" i="24"/>
  <c r="U355" i="24"/>
  <c r="O355" i="24"/>
  <c r="N355" i="24"/>
  <c r="M355" i="24"/>
  <c r="L355" i="24"/>
  <c r="I355" i="24"/>
  <c r="F355" i="24"/>
  <c r="U354" i="24"/>
  <c r="O354" i="24"/>
  <c r="N354" i="24"/>
  <c r="M354" i="24"/>
  <c r="L354" i="24"/>
  <c r="I354" i="24"/>
  <c r="F354" i="24"/>
  <c r="U353" i="24"/>
  <c r="O353" i="24"/>
  <c r="N353" i="24"/>
  <c r="M353" i="24"/>
  <c r="L353" i="24"/>
  <c r="I353" i="24"/>
  <c r="F353" i="24"/>
  <c r="U352" i="24"/>
  <c r="O352" i="24"/>
  <c r="N352" i="24"/>
  <c r="M352" i="24"/>
  <c r="L352" i="24"/>
  <c r="I352" i="24"/>
  <c r="F352" i="24"/>
  <c r="U351" i="24"/>
  <c r="O351" i="24"/>
  <c r="N351" i="24"/>
  <c r="M351" i="24"/>
  <c r="L351" i="24"/>
  <c r="I351" i="24"/>
  <c r="F351" i="24"/>
  <c r="U350" i="24"/>
  <c r="O350" i="24"/>
  <c r="N350" i="24"/>
  <c r="M350" i="24"/>
  <c r="L350" i="24"/>
  <c r="I350" i="24"/>
  <c r="F350" i="24"/>
  <c r="U349" i="24"/>
  <c r="O349" i="24"/>
  <c r="N349" i="24"/>
  <c r="M349" i="24"/>
  <c r="L349" i="24"/>
  <c r="I349" i="24"/>
  <c r="F349" i="24"/>
  <c r="U348" i="24"/>
  <c r="O348" i="24"/>
  <c r="N348" i="24"/>
  <c r="M348" i="24"/>
  <c r="L348" i="24"/>
  <c r="I348" i="24"/>
  <c r="F348" i="24"/>
  <c r="U347" i="24"/>
  <c r="O347" i="24"/>
  <c r="N347" i="24"/>
  <c r="M347" i="24"/>
  <c r="L347" i="24"/>
  <c r="I347" i="24"/>
  <c r="F347" i="24"/>
  <c r="U346" i="24"/>
  <c r="O346" i="24"/>
  <c r="N346" i="24"/>
  <c r="M346" i="24"/>
  <c r="L346" i="24"/>
  <c r="I346" i="24"/>
  <c r="F346" i="24"/>
  <c r="U345" i="24"/>
  <c r="O345" i="24"/>
  <c r="N345" i="24"/>
  <c r="M345" i="24"/>
  <c r="L345" i="24"/>
  <c r="I345" i="24"/>
  <c r="F345" i="24"/>
  <c r="U344" i="24"/>
  <c r="O344" i="24"/>
  <c r="N344" i="24"/>
  <c r="M344" i="24"/>
  <c r="L344" i="24"/>
  <c r="I344" i="24"/>
  <c r="F344" i="24"/>
  <c r="U343" i="24"/>
  <c r="O343" i="24"/>
  <c r="N343" i="24"/>
  <c r="M343" i="24"/>
  <c r="L343" i="24"/>
  <c r="I343" i="24"/>
  <c r="F343" i="24"/>
  <c r="U342" i="24"/>
  <c r="O342" i="24"/>
  <c r="N342" i="24"/>
  <c r="M342" i="24"/>
  <c r="L342" i="24"/>
  <c r="I342" i="24"/>
  <c r="F342" i="24"/>
  <c r="U341" i="24"/>
  <c r="O341" i="24"/>
  <c r="N341" i="24"/>
  <c r="M341" i="24"/>
  <c r="L341" i="24"/>
  <c r="I341" i="24"/>
  <c r="F341" i="24"/>
  <c r="U340" i="24"/>
  <c r="O340" i="24"/>
  <c r="N340" i="24"/>
  <c r="M340" i="24"/>
  <c r="L340" i="24"/>
  <c r="I340" i="24"/>
  <c r="F340" i="24"/>
  <c r="U339" i="24"/>
  <c r="O339" i="24"/>
  <c r="N339" i="24"/>
  <c r="M339" i="24"/>
  <c r="L339" i="24"/>
  <c r="I339" i="24"/>
  <c r="F339" i="24"/>
  <c r="U94" i="24"/>
  <c r="O94" i="24"/>
  <c r="N94" i="24"/>
  <c r="M94" i="24"/>
  <c r="L94" i="24"/>
  <c r="I94" i="24"/>
  <c r="F94" i="24"/>
  <c r="U93" i="24"/>
  <c r="O93" i="24"/>
  <c r="N93" i="24"/>
  <c r="M93" i="24"/>
  <c r="L93" i="24"/>
  <c r="I93" i="24"/>
  <c r="F93" i="24"/>
  <c r="U92" i="24"/>
  <c r="O92" i="24"/>
  <c r="N92" i="24"/>
  <c r="M92" i="24"/>
  <c r="L92" i="24"/>
  <c r="I92" i="24"/>
  <c r="F92" i="24"/>
  <c r="U91" i="24"/>
  <c r="O91" i="24"/>
  <c r="N91" i="24"/>
  <c r="M91" i="24"/>
  <c r="L91" i="24"/>
  <c r="I91" i="24"/>
  <c r="F91" i="24"/>
  <c r="U90" i="24"/>
  <c r="O90" i="24"/>
  <c r="N90" i="24"/>
  <c r="M90" i="24"/>
  <c r="L90" i="24"/>
  <c r="I90" i="24"/>
  <c r="F90" i="24"/>
  <c r="U89" i="24"/>
  <c r="O89" i="24"/>
  <c r="N89" i="24"/>
  <c r="M89" i="24"/>
  <c r="L89" i="24"/>
  <c r="I89" i="24"/>
  <c r="F89" i="24"/>
  <c r="U88" i="24"/>
  <c r="O88" i="24"/>
  <c r="N88" i="24"/>
  <c r="L88" i="24"/>
  <c r="I88" i="24"/>
  <c r="F88" i="24"/>
  <c r="U87" i="24"/>
  <c r="O87" i="24"/>
  <c r="N87" i="24"/>
  <c r="M87" i="24"/>
  <c r="L87" i="24"/>
  <c r="I87" i="24"/>
  <c r="F87" i="24"/>
  <c r="U86" i="24"/>
  <c r="O86" i="24"/>
  <c r="N86" i="24"/>
  <c r="M86" i="24"/>
  <c r="L86" i="24"/>
  <c r="I86" i="24"/>
  <c r="F86" i="24"/>
  <c r="U85" i="24"/>
  <c r="O85" i="24"/>
  <c r="N85" i="24"/>
  <c r="M85" i="24"/>
  <c r="L85" i="24"/>
  <c r="I85" i="24"/>
  <c r="F85" i="24"/>
  <c r="U84" i="24"/>
  <c r="O84" i="24"/>
  <c r="N84" i="24"/>
  <c r="M84" i="24"/>
  <c r="L84" i="24"/>
  <c r="I84" i="24"/>
  <c r="F84" i="24"/>
  <c r="U83" i="24"/>
  <c r="O83" i="24"/>
  <c r="N83" i="24"/>
  <c r="M83" i="24"/>
  <c r="L83" i="24"/>
  <c r="I83" i="24"/>
  <c r="F83" i="24"/>
  <c r="U82" i="24"/>
  <c r="O82" i="24"/>
  <c r="N82" i="24"/>
  <c r="M82" i="24"/>
  <c r="L82" i="24"/>
  <c r="I82" i="24"/>
  <c r="F82" i="24"/>
  <c r="U81" i="24"/>
  <c r="O81" i="24"/>
  <c r="N81" i="24"/>
  <c r="M81" i="24"/>
  <c r="L81" i="24"/>
  <c r="I81" i="24"/>
  <c r="F81" i="24"/>
  <c r="U80" i="24"/>
  <c r="O80" i="24"/>
  <c r="N80" i="24"/>
  <c r="M80" i="24"/>
  <c r="L80" i="24"/>
  <c r="I80" i="24"/>
  <c r="F80" i="24"/>
  <c r="U79" i="24"/>
  <c r="O79" i="24"/>
  <c r="N79" i="24"/>
  <c r="M79" i="24"/>
  <c r="L79" i="24"/>
  <c r="I79" i="24"/>
  <c r="F79" i="24"/>
  <c r="U78" i="24"/>
  <c r="O78" i="24"/>
  <c r="N78" i="24"/>
  <c r="M78" i="24"/>
  <c r="L78" i="24"/>
  <c r="I78" i="24"/>
  <c r="F78" i="24"/>
  <c r="U77" i="24"/>
  <c r="O77" i="24"/>
  <c r="N77" i="24"/>
  <c r="M77" i="24"/>
  <c r="L77" i="24"/>
  <c r="I77" i="24"/>
  <c r="F77" i="24"/>
  <c r="U76" i="24"/>
  <c r="O76" i="24"/>
  <c r="N76" i="24"/>
  <c r="M76" i="24"/>
  <c r="L76" i="24"/>
  <c r="I76" i="24"/>
  <c r="F76" i="24"/>
  <c r="U75" i="24"/>
  <c r="O75" i="24"/>
  <c r="N75" i="24"/>
  <c r="M75" i="24"/>
  <c r="L75" i="24"/>
  <c r="I75" i="24"/>
  <c r="F75" i="24"/>
  <c r="U74" i="24"/>
  <c r="O74" i="24"/>
  <c r="N74" i="24"/>
  <c r="M74" i="24"/>
  <c r="L74" i="24"/>
  <c r="I74" i="24"/>
  <c r="F74" i="24"/>
  <c r="U73" i="24"/>
  <c r="O73" i="24"/>
  <c r="N73" i="24"/>
  <c r="M73" i="24"/>
  <c r="L73" i="24"/>
  <c r="I73" i="24"/>
  <c r="F73" i="24"/>
  <c r="U72" i="24"/>
  <c r="O72" i="24"/>
  <c r="N72" i="24"/>
  <c r="M72" i="24"/>
  <c r="L72" i="24"/>
  <c r="I72" i="24"/>
  <c r="F72" i="24"/>
  <c r="U71" i="24"/>
  <c r="O71" i="24"/>
  <c r="N71" i="24"/>
  <c r="M71" i="24"/>
  <c r="L71" i="24"/>
  <c r="I71" i="24"/>
  <c r="F71" i="24"/>
  <c r="U70" i="24"/>
  <c r="O70" i="24"/>
  <c r="N70" i="24"/>
  <c r="M70" i="24"/>
  <c r="L70" i="24"/>
  <c r="I70" i="24"/>
  <c r="F70" i="24"/>
  <c r="U69" i="24"/>
  <c r="O69" i="24"/>
  <c r="N69" i="24"/>
  <c r="M69" i="24"/>
  <c r="L69" i="24"/>
  <c r="I69" i="24"/>
  <c r="F69" i="24"/>
  <c r="U68" i="24"/>
  <c r="O68" i="24"/>
  <c r="N68" i="24"/>
  <c r="M68" i="24"/>
  <c r="L68" i="24"/>
  <c r="I68" i="24"/>
  <c r="F68" i="24"/>
  <c r="U67" i="24"/>
  <c r="O67" i="24"/>
  <c r="N67" i="24"/>
  <c r="M67" i="24"/>
  <c r="L67" i="24"/>
  <c r="I67" i="24"/>
  <c r="F67" i="24"/>
  <c r="U66" i="24"/>
  <c r="O66" i="24"/>
  <c r="N66" i="24"/>
  <c r="M66" i="24"/>
  <c r="L66" i="24"/>
  <c r="I66" i="24"/>
  <c r="F66" i="24"/>
  <c r="U65" i="24"/>
  <c r="O65" i="24"/>
  <c r="N65" i="24"/>
  <c r="M65" i="24"/>
  <c r="L65" i="24"/>
  <c r="I65" i="24"/>
  <c r="F65" i="24"/>
  <c r="U64" i="24"/>
  <c r="O64" i="24"/>
  <c r="N64" i="24"/>
  <c r="M64" i="24"/>
  <c r="L64" i="24"/>
  <c r="I64" i="24"/>
  <c r="F64" i="24"/>
  <c r="U63" i="24"/>
  <c r="O63" i="24"/>
  <c r="N63" i="24"/>
  <c r="M63" i="24"/>
  <c r="L63" i="24"/>
  <c r="I63" i="24"/>
  <c r="F63" i="24"/>
  <c r="U62" i="24"/>
  <c r="O62" i="24"/>
  <c r="N62" i="24"/>
  <c r="M62" i="24"/>
  <c r="L62" i="24"/>
  <c r="I62" i="24"/>
  <c r="F62" i="24"/>
  <c r="U61" i="24"/>
  <c r="O61" i="24"/>
  <c r="N61" i="24"/>
  <c r="M61" i="24"/>
  <c r="L61" i="24"/>
  <c r="I61" i="24"/>
  <c r="F61" i="24"/>
  <c r="U60" i="24"/>
  <c r="O60" i="24"/>
  <c r="N60" i="24"/>
  <c r="M60" i="24"/>
  <c r="L60" i="24"/>
  <c r="I60" i="24"/>
  <c r="F60" i="24"/>
  <c r="U59" i="24"/>
  <c r="O59" i="24"/>
  <c r="N59" i="24"/>
  <c r="M59" i="24"/>
  <c r="L59" i="24"/>
  <c r="I59" i="24"/>
  <c r="F59" i="24"/>
  <c r="U58" i="24"/>
  <c r="O58" i="24"/>
  <c r="N58" i="24"/>
  <c r="M58" i="24"/>
  <c r="L58" i="24"/>
  <c r="I58" i="24"/>
  <c r="F58" i="24"/>
  <c r="U57" i="24"/>
  <c r="O57" i="24"/>
  <c r="N57" i="24"/>
  <c r="M57" i="24"/>
  <c r="L57" i="24"/>
  <c r="I57" i="24"/>
  <c r="F57" i="24"/>
  <c r="U56" i="24"/>
  <c r="O56" i="24"/>
  <c r="N56" i="24"/>
  <c r="M56" i="24"/>
  <c r="L56" i="24"/>
  <c r="I56" i="24"/>
  <c r="F56" i="24"/>
  <c r="U55" i="24"/>
  <c r="O55" i="24"/>
  <c r="N55" i="24"/>
  <c r="M55" i="24"/>
  <c r="L55" i="24"/>
  <c r="I55" i="24"/>
  <c r="F55" i="24"/>
  <c r="U54" i="24"/>
  <c r="O54" i="24"/>
  <c r="N54" i="24"/>
  <c r="M54" i="24"/>
  <c r="L54" i="24"/>
  <c r="I54" i="24"/>
  <c r="F54" i="24"/>
  <c r="U53" i="24"/>
  <c r="O53" i="24"/>
  <c r="N53" i="24"/>
  <c r="M53" i="24"/>
  <c r="L53" i="24"/>
  <c r="I53" i="24"/>
  <c r="F53" i="24"/>
  <c r="U52" i="24"/>
  <c r="O52" i="24"/>
  <c r="N52" i="24"/>
  <c r="M52" i="24"/>
  <c r="L52" i="24"/>
  <c r="I52" i="24"/>
  <c r="F52" i="24"/>
  <c r="U1" i="24"/>
  <c r="O1" i="24"/>
  <c r="I1" i="24"/>
  <c r="F1" i="24"/>
  <c r="I2" i="23"/>
  <c r="I3" i="23"/>
  <c r="I4" i="23"/>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378" i="23"/>
  <c r="I379" i="23"/>
  <c r="I380" i="23"/>
  <c r="I381" i="23"/>
  <c r="I382" i="23"/>
  <c r="I383" i="23"/>
  <c r="I384" i="23"/>
  <c r="I385" i="23"/>
  <c r="I386" i="23"/>
  <c r="I387" i="23"/>
  <c r="I388" i="23"/>
  <c r="I389" i="23"/>
  <c r="I390" i="23"/>
  <c r="I391" i="23"/>
  <c r="I392" i="23"/>
  <c r="I393" i="23"/>
  <c r="I394" i="23"/>
  <c r="I395" i="23"/>
  <c r="I396" i="23"/>
  <c r="I397" i="23"/>
  <c r="I398" i="23"/>
  <c r="I399" i="23"/>
  <c r="I400" i="23"/>
  <c r="I401" i="23"/>
  <c r="I402" i="23"/>
  <c r="I403" i="23"/>
  <c r="I404" i="23"/>
  <c r="I405" i="23"/>
  <c r="I406" i="23"/>
  <c r="I407" i="23"/>
  <c r="I408" i="23"/>
  <c r="I409" i="23"/>
  <c r="I410" i="23"/>
  <c r="I411" i="23"/>
  <c r="I412" i="23"/>
  <c r="I413" i="23"/>
  <c r="I414" i="23"/>
  <c r="I415" i="23"/>
  <c r="I416" i="23"/>
  <c r="I417" i="23"/>
  <c r="I418" i="23"/>
  <c r="I419" i="23"/>
  <c r="I420" i="23"/>
  <c r="I421" i="23"/>
  <c r="I422" i="23"/>
  <c r="I423" i="23"/>
  <c r="I424" i="23"/>
  <c r="I425" i="23"/>
  <c r="I426" i="23"/>
  <c r="I427" i="23"/>
  <c r="I428" i="23"/>
  <c r="I429" i="23"/>
  <c r="I430" i="23"/>
  <c r="I431" i="23"/>
  <c r="I432" i="23"/>
  <c r="I433" i="23"/>
  <c r="I434" i="23"/>
  <c r="I435" i="23"/>
  <c r="I436" i="23"/>
  <c r="I437" i="23"/>
  <c r="I438" i="23"/>
  <c r="I439" i="23"/>
  <c r="I440" i="23"/>
  <c r="I441" i="23"/>
  <c r="I442" i="23"/>
  <c r="I443" i="23"/>
  <c r="I444" i="23"/>
  <c r="I445" i="23"/>
  <c r="I446" i="23"/>
  <c r="I447" i="23"/>
  <c r="I448" i="23"/>
  <c r="I449" i="23"/>
  <c r="I450" i="23"/>
  <c r="I451" i="23"/>
  <c r="I452" i="23"/>
  <c r="I453" i="23"/>
  <c r="I454" i="23"/>
  <c r="I455" i="23"/>
  <c r="I456" i="23"/>
  <c r="I457" i="23"/>
  <c r="I458" i="23"/>
  <c r="I459" i="23"/>
  <c r="I460" i="23"/>
  <c r="I461" i="23"/>
  <c r="I462" i="23"/>
  <c r="I463" i="23"/>
  <c r="I464" i="23"/>
  <c r="I465" i="23"/>
  <c r="I466" i="23"/>
  <c r="I467" i="23"/>
  <c r="I468" i="23"/>
  <c r="I469" i="23"/>
  <c r="I470" i="23"/>
  <c r="I471" i="23"/>
  <c r="I472" i="23"/>
  <c r="I473" i="23"/>
  <c r="I474" i="23"/>
  <c r="I475" i="23"/>
  <c r="I476" i="23"/>
  <c r="I477" i="23"/>
  <c r="I478" i="23"/>
  <c r="I479" i="23"/>
  <c r="I480" i="23"/>
  <c r="I481" i="23"/>
  <c r="I482" i="23"/>
  <c r="I483" i="23"/>
  <c r="I484" i="23"/>
  <c r="I485" i="23"/>
  <c r="I486" i="23"/>
  <c r="I487" i="23"/>
  <c r="I488" i="23"/>
  <c r="I489" i="23"/>
  <c r="I490" i="23"/>
  <c r="I491" i="23"/>
  <c r="I492" i="23"/>
  <c r="I493" i="23"/>
  <c r="I494" i="23"/>
  <c r="I495" i="23"/>
  <c r="I496" i="23"/>
  <c r="I497" i="23"/>
  <c r="I498" i="23"/>
  <c r="I499" i="23"/>
  <c r="I500" i="23"/>
  <c r="I501" i="23"/>
  <c r="I502" i="23"/>
  <c r="I503" i="23"/>
  <c r="I504" i="23"/>
  <c r="I505" i="23"/>
  <c r="I506" i="23"/>
  <c r="I507" i="23"/>
  <c r="I508" i="23"/>
  <c r="I509" i="23"/>
  <c r="I510" i="23"/>
  <c r="I511" i="23"/>
  <c r="I512" i="23"/>
  <c r="I513" i="23"/>
  <c r="I514" i="23"/>
  <c r="I515" i="23"/>
  <c r="I516" i="23"/>
  <c r="I517" i="23"/>
  <c r="I518" i="23"/>
  <c r="I519" i="23"/>
  <c r="I520" i="23"/>
  <c r="I521" i="23"/>
  <c r="I522" i="23"/>
  <c r="I523" i="23"/>
  <c r="I524" i="23"/>
  <c r="I525" i="23"/>
  <c r="I526" i="23"/>
  <c r="I527" i="23"/>
  <c r="I528" i="23"/>
  <c r="I529" i="23"/>
  <c r="I530" i="23"/>
  <c r="I531" i="23"/>
  <c r="I532" i="23"/>
  <c r="I533" i="23"/>
  <c r="I534" i="23"/>
  <c r="I535" i="23"/>
  <c r="I536" i="23"/>
  <c r="I537" i="23"/>
  <c r="I538" i="23"/>
  <c r="I539" i="23"/>
  <c r="I540" i="23"/>
  <c r="I541" i="23"/>
  <c r="I542" i="23"/>
  <c r="I543" i="23"/>
  <c r="I544" i="23"/>
  <c r="I545" i="23"/>
  <c r="I546" i="23"/>
  <c r="I547" i="23"/>
  <c r="I548" i="23"/>
  <c r="I549" i="23"/>
  <c r="I550" i="23"/>
  <c r="I551" i="23"/>
  <c r="I552" i="23"/>
  <c r="I553" i="23"/>
  <c r="I554" i="23"/>
  <c r="I555" i="23"/>
  <c r="I556" i="23"/>
  <c r="I557" i="23"/>
  <c r="I558" i="23"/>
  <c r="I559" i="23"/>
  <c r="I560" i="23"/>
  <c r="I561" i="23"/>
  <c r="I562" i="23"/>
  <c r="I563" i="23"/>
  <c r="I564" i="23"/>
  <c r="I565" i="23"/>
  <c r="I566" i="23"/>
  <c r="I567" i="23"/>
  <c r="I568" i="23"/>
  <c r="I569" i="23"/>
  <c r="I570" i="23"/>
  <c r="I571" i="23"/>
  <c r="I572" i="23"/>
  <c r="I573" i="23"/>
  <c r="I574" i="23"/>
  <c r="I575" i="23"/>
  <c r="I576" i="23"/>
  <c r="I577" i="23"/>
  <c r="I578" i="23"/>
  <c r="I579" i="23"/>
  <c r="I580" i="23"/>
  <c r="I581" i="23"/>
  <c r="I582" i="23"/>
  <c r="I583" i="23"/>
  <c r="I584" i="23"/>
  <c r="I585" i="23"/>
  <c r="I586" i="23"/>
  <c r="I587" i="23"/>
  <c r="I588" i="23"/>
  <c r="I589" i="23"/>
  <c r="I590" i="23"/>
  <c r="I591" i="23"/>
  <c r="I592" i="23"/>
  <c r="I593" i="23"/>
  <c r="I594" i="23"/>
  <c r="I595" i="23"/>
  <c r="I596" i="23"/>
  <c r="I597" i="23"/>
  <c r="I598" i="23"/>
  <c r="I599" i="23"/>
  <c r="I600" i="23"/>
  <c r="I601" i="23"/>
  <c r="I602" i="23"/>
  <c r="I603" i="23"/>
  <c r="I604" i="23"/>
  <c r="I605" i="23"/>
  <c r="I606" i="23"/>
  <c r="I607" i="23"/>
  <c r="I608" i="23"/>
  <c r="I609" i="23"/>
  <c r="I610" i="23"/>
  <c r="I611" i="23"/>
  <c r="I612" i="23"/>
  <c r="I613" i="23"/>
  <c r="I614" i="23"/>
  <c r="I615" i="23"/>
  <c r="I616" i="23"/>
  <c r="I617" i="23"/>
  <c r="I618" i="23"/>
  <c r="I619" i="23"/>
  <c r="I620" i="23"/>
  <c r="I621" i="23"/>
  <c r="I622" i="23"/>
  <c r="I623" i="23"/>
  <c r="I624" i="23"/>
  <c r="I625" i="23"/>
  <c r="I626" i="23"/>
  <c r="I627" i="23"/>
  <c r="I628" i="23"/>
  <c r="I629" i="23"/>
  <c r="I630" i="23"/>
  <c r="I631" i="23"/>
  <c r="I632" i="23"/>
  <c r="I633" i="23"/>
  <c r="I634" i="23"/>
  <c r="I635" i="23"/>
  <c r="I636" i="23"/>
  <c r="I637" i="23"/>
  <c r="I638" i="23"/>
  <c r="I639" i="23"/>
  <c r="I640" i="23"/>
  <c r="I641" i="23"/>
  <c r="I642" i="23"/>
  <c r="I643" i="23"/>
  <c r="I644" i="23"/>
  <c r="I645" i="23"/>
  <c r="I646" i="23"/>
  <c r="I647" i="23"/>
  <c r="I648" i="23"/>
  <c r="I649" i="23"/>
  <c r="I650" i="23"/>
  <c r="I651" i="23"/>
  <c r="I652" i="23"/>
  <c r="I653" i="23"/>
  <c r="I654" i="23"/>
  <c r="I655" i="23"/>
  <c r="I656" i="23"/>
  <c r="I657" i="23"/>
  <c r="I658" i="23"/>
  <c r="I659" i="23"/>
  <c r="I660" i="23"/>
  <c r="I661" i="23"/>
  <c r="I662" i="23"/>
  <c r="I663" i="23"/>
  <c r="I664" i="23"/>
  <c r="I665" i="23"/>
  <c r="I666" i="23"/>
  <c r="I667" i="23"/>
  <c r="I668" i="23"/>
  <c r="I669" i="23"/>
  <c r="I670" i="23"/>
  <c r="I671" i="23"/>
  <c r="I672" i="23"/>
  <c r="I673" i="23"/>
  <c r="I674" i="23"/>
  <c r="I675" i="23"/>
  <c r="I676" i="23"/>
  <c r="I677" i="23"/>
  <c r="I678" i="23"/>
  <c r="I679" i="23"/>
  <c r="I680" i="23"/>
  <c r="I681" i="23"/>
  <c r="I682" i="23"/>
  <c r="I683" i="23"/>
  <c r="I684" i="23"/>
  <c r="I685" i="23"/>
  <c r="I686" i="23"/>
  <c r="I687" i="23"/>
  <c r="I688" i="23"/>
  <c r="I689" i="23"/>
  <c r="I690" i="23"/>
  <c r="I691" i="23"/>
  <c r="I692" i="23"/>
  <c r="I693" i="23"/>
  <c r="I694" i="23"/>
  <c r="I695" i="23"/>
  <c r="I696" i="23"/>
  <c r="I697" i="23"/>
  <c r="I698" i="23"/>
  <c r="I699" i="23"/>
  <c r="I700" i="23"/>
  <c r="I701" i="23"/>
  <c r="I702" i="23"/>
  <c r="I703" i="23"/>
  <c r="I704" i="23"/>
  <c r="I705" i="23"/>
  <c r="I706" i="23"/>
  <c r="I707" i="23"/>
  <c r="I708" i="23"/>
  <c r="I709" i="23"/>
  <c r="I710" i="23"/>
  <c r="I711" i="23"/>
  <c r="I712" i="23"/>
  <c r="I713" i="23"/>
  <c r="I714" i="23"/>
  <c r="I715" i="23"/>
  <c r="I716" i="23"/>
  <c r="I717" i="23"/>
  <c r="I718" i="23"/>
  <c r="I719" i="23"/>
  <c r="I720" i="23"/>
  <c r="I721" i="23"/>
  <c r="I722" i="23"/>
  <c r="I723" i="23"/>
  <c r="I724" i="23"/>
  <c r="I725" i="23"/>
  <c r="I726" i="23"/>
  <c r="I727" i="23"/>
  <c r="I728" i="23"/>
  <c r="I729" i="23"/>
  <c r="I730" i="23"/>
  <c r="I731" i="23"/>
  <c r="I732" i="23"/>
  <c r="I733" i="23"/>
  <c r="I734" i="23"/>
  <c r="I735" i="23"/>
  <c r="I736" i="23"/>
  <c r="I737" i="23"/>
  <c r="I738" i="23"/>
  <c r="I739" i="23"/>
  <c r="I740" i="23"/>
  <c r="I741" i="23"/>
  <c r="I742" i="23"/>
  <c r="I743" i="23"/>
  <c r="I744" i="23"/>
  <c r="I745" i="23"/>
  <c r="I746" i="23"/>
  <c r="I747" i="23"/>
  <c r="I748" i="23"/>
  <c r="I749" i="23"/>
  <c r="I750" i="23"/>
  <c r="I751" i="23"/>
  <c r="I752" i="23"/>
  <c r="I753" i="23"/>
  <c r="I754" i="23"/>
  <c r="I755" i="23"/>
  <c r="I756" i="23"/>
  <c r="I757" i="23"/>
  <c r="I758" i="23"/>
  <c r="I759" i="23"/>
  <c r="I760" i="23"/>
  <c r="I761" i="23"/>
  <c r="I762" i="23"/>
  <c r="I763" i="23"/>
  <c r="I764" i="23"/>
  <c r="I765" i="23"/>
  <c r="I766" i="23"/>
  <c r="I767" i="23"/>
  <c r="I768" i="23"/>
  <c r="I769" i="23"/>
  <c r="I770" i="23"/>
  <c r="I771" i="23"/>
  <c r="I772" i="23"/>
  <c r="I773" i="23"/>
  <c r="I774" i="23"/>
  <c r="I775" i="23"/>
  <c r="I776" i="23"/>
  <c r="I777" i="23"/>
  <c r="I778" i="23"/>
  <c r="I779" i="23"/>
  <c r="I780" i="23"/>
  <c r="I781" i="23"/>
  <c r="I782" i="23"/>
  <c r="I783" i="23"/>
  <c r="I784" i="23"/>
  <c r="I785" i="23"/>
  <c r="I786" i="23"/>
  <c r="I787" i="23"/>
  <c r="I788" i="23"/>
  <c r="I789" i="23"/>
  <c r="I790" i="23"/>
  <c r="I791" i="23"/>
  <c r="I792" i="23"/>
  <c r="I793" i="23"/>
  <c r="I794" i="23"/>
  <c r="I795" i="23"/>
  <c r="I796" i="23"/>
  <c r="I797" i="23"/>
  <c r="I798" i="23"/>
  <c r="I799" i="23"/>
  <c r="I800" i="23"/>
  <c r="I801" i="23"/>
  <c r="I802" i="23"/>
  <c r="I803" i="23"/>
  <c r="I804" i="23"/>
  <c r="I805" i="23"/>
  <c r="I806" i="23"/>
  <c r="I807" i="23"/>
  <c r="I808" i="23"/>
  <c r="I809" i="23"/>
  <c r="I810" i="23"/>
  <c r="I811" i="23"/>
  <c r="I812" i="23"/>
  <c r="I813" i="23"/>
  <c r="I814" i="23"/>
  <c r="I815" i="23"/>
  <c r="I816" i="23"/>
  <c r="I817" i="23"/>
  <c r="I818" i="23"/>
  <c r="I819" i="23"/>
  <c r="I820" i="23"/>
  <c r="I821" i="23"/>
  <c r="I822" i="23"/>
  <c r="I823" i="23"/>
  <c r="I824" i="23"/>
  <c r="I825" i="23"/>
  <c r="I826" i="23"/>
  <c r="I827" i="23"/>
  <c r="I828" i="23"/>
  <c r="I829" i="23"/>
  <c r="I830" i="23"/>
  <c r="I831" i="23"/>
  <c r="I832" i="23"/>
  <c r="I833" i="23"/>
  <c r="I834" i="23"/>
  <c r="I835" i="23"/>
  <c r="I836" i="23"/>
  <c r="I837" i="23"/>
  <c r="I838" i="23"/>
  <c r="I839" i="23"/>
  <c r="I840" i="23"/>
  <c r="I841" i="23"/>
  <c r="I842" i="23"/>
  <c r="I843" i="23"/>
  <c r="I844" i="23"/>
  <c r="I845" i="23"/>
  <c r="I846" i="23"/>
  <c r="I847" i="23"/>
  <c r="I848" i="23"/>
  <c r="I849" i="23"/>
  <c r="I850" i="23"/>
  <c r="I851" i="23"/>
  <c r="I852" i="23"/>
  <c r="I853" i="23"/>
  <c r="I854" i="23"/>
  <c r="I855" i="23"/>
  <c r="I856" i="23"/>
  <c r="I857" i="23"/>
  <c r="I858" i="23"/>
  <c r="I859" i="23"/>
  <c r="I860" i="23"/>
  <c r="I861" i="23"/>
  <c r="I862" i="23"/>
  <c r="I863" i="23"/>
  <c r="I864" i="23"/>
  <c r="I865" i="23"/>
  <c r="I866" i="23"/>
  <c r="I867" i="23"/>
  <c r="I868" i="23"/>
  <c r="I869" i="23"/>
  <c r="I870" i="23"/>
  <c r="I871" i="23"/>
  <c r="I872" i="23"/>
  <c r="I873" i="23"/>
  <c r="I874" i="23"/>
  <c r="I875" i="23"/>
  <c r="I876" i="23"/>
  <c r="I877" i="23"/>
  <c r="I878" i="23"/>
  <c r="I879" i="23"/>
  <c r="I880" i="23"/>
  <c r="I881" i="23"/>
  <c r="I882" i="23"/>
  <c r="I883" i="23"/>
  <c r="I884" i="23"/>
  <c r="I885" i="23"/>
  <c r="I886" i="23"/>
  <c r="I887" i="23"/>
  <c r="I888" i="23"/>
  <c r="I889" i="23"/>
  <c r="I890" i="23"/>
  <c r="I891" i="23"/>
  <c r="I892" i="23"/>
  <c r="I893" i="23"/>
  <c r="I894" i="23"/>
  <c r="I895" i="23"/>
  <c r="I896" i="23"/>
  <c r="I897" i="23"/>
  <c r="I898" i="23"/>
  <c r="I899" i="23"/>
  <c r="I900" i="23"/>
  <c r="I901" i="23"/>
  <c r="I902" i="23"/>
  <c r="I903" i="23"/>
  <c r="I904" i="23"/>
  <c r="I905" i="23"/>
  <c r="I906" i="23"/>
  <c r="I907" i="23"/>
  <c r="I908" i="23"/>
  <c r="I909" i="23"/>
  <c r="I910" i="23"/>
  <c r="I911" i="23"/>
  <c r="I912" i="23"/>
  <c r="I913" i="23"/>
  <c r="I914" i="23"/>
  <c r="I915" i="23"/>
  <c r="I916" i="23"/>
  <c r="I917" i="23"/>
  <c r="I918" i="23"/>
  <c r="I919" i="23"/>
  <c r="I920" i="23"/>
  <c r="I921" i="23"/>
  <c r="I922" i="23"/>
  <c r="I923" i="23"/>
  <c r="I924" i="23"/>
  <c r="I925" i="23"/>
  <c r="I926" i="23"/>
  <c r="I927" i="23"/>
  <c r="I928" i="23"/>
  <c r="I929" i="23"/>
  <c r="I930" i="23"/>
  <c r="I931" i="23"/>
  <c r="I932" i="23"/>
  <c r="I933" i="23"/>
  <c r="I934" i="23"/>
  <c r="I935" i="23"/>
  <c r="I936" i="23"/>
  <c r="I937" i="23"/>
  <c r="I938" i="23"/>
  <c r="I939" i="23"/>
  <c r="I940" i="23"/>
  <c r="I941" i="23"/>
  <c r="I942" i="23"/>
  <c r="I943" i="23"/>
  <c r="I944" i="23"/>
  <c r="I945" i="23"/>
  <c r="I946" i="23"/>
  <c r="I947" i="23"/>
  <c r="I948" i="23"/>
  <c r="I949" i="23"/>
  <c r="I950" i="23"/>
  <c r="I951" i="23"/>
  <c r="I952" i="23"/>
  <c r="I953" i="23"/>
  <c r="I954" i="23"/>
  <c r="I955" i="23"/>
  <c r="I956" i="23"/>
  <c r="I957" i="23"/>
  <c r="I958" i="23"/>
  <c r="I959" i="23"/>
  <c r="I960" i="23"/>
  <c r="I961" i="23"/>
  <c r="I962" i="23"/>
  <c r="I963" i="23"/>
  <c r="I964" i="23"/>
  <c r="I965" i="23"/>
  <c r="I966" i="23"/>
  <c r="I967" i="23"/>
  <c r="I968" i="23"/>
  <c r="I969" i="23"/>
  <c r="I970" i="23"/>
  <c r="I971" i="23"/>
  <c r="I972" i="23"/>
  <c r="I973" i="23"/>
  <c r="I974" i="23"/>
  <c r="I975" i="23"/>
  <c r="I976" i="23"/>
  <c r="I977" i="23"/>
  <c r="I978" i="23"/>
  <c r="I979" i="23"/>
  <c r="I980" i="23"/>
  <c r="I981" i="23"/>
  <c r="I982" i="23"/>
  <c r="I983" i="23"/>
  <c r="I984" i="23"/>
  <c r="I985" i="23"/>
  <c r="I986" i="23"/>
  <c r="I987" i="23"/>
  <c r="I988" i="23"/>
  <c r="I989" i="23"/>
  <c r="I990" i="23"/>
  <c r="I991" i="23"/>
  <c r="I992" i="23"/>
  <c r="I993" i="23"/>
  <c r="I994" i="23"/>
  <c r="I995" i="23"/>
  <c r="I996" i="23"/>
  <c r="I997" i="23"/>
  <c r="I998" i="23"/>
  <c r="I999" i="23"/>
  <c r="I1000" i="23"/>
  <c r="I1001" i="23"/>
  <c r="I1002" i="23"/>
  <c r="I1003" i="23"/>
  <c r="I1004" i="23"/>
  <c r="I1005" i="23"/>
  <c r="I1006" i="23"/>
  <c r="I1007" i="23"/>
  <c r="I1008" i="23"/>
  <c r="I1009" i="23"/>
  <c r="I1010" i="23"/>
  <c r="I1011" i="23"/>
  <c r="I1012" i="23"/>
  <c r="I1013" i="23"/>
  <c r="I1014" i="23"/>
  <c r="I1015" i="23"/>
  <c r="I1016" i="23"/>
  <c r="I1017" i="23"/>
  <c r="I1018" i="23"/>
  <c r="I1019" i="23"/>
  <c r="I1020" i="23"/>
  <c r="I1021" i="23"/>
  <c r="I1022" i="23"/>
  <c r="I1023" i="23"/>
  <c r="I1024" i="23"/>
  <c r="I1025" i="23"/>
  <c r="I1026" i="23"/>
  <c r="I1027" i="23"/>
  <c r="I1028" i="23"/>
  <c r="I1029" i="23"/>
  <c r="I1030" i="23"/>
  <c r="I1031" i="23"/>
  <c r="I1032" i="23"/>
  <c r="I1033" i="23"/>
  <c r="I1034" i="23"/>
  <c r="I1035" i="23"/>
  <c r="I1036" i="23"/>
  <c r="I1037" i="23"/>
  <c r="I1038" i="23"/>
  <c r="I1039" i="23"/>
  <c r="I1040" i="23"/>
  <c r="I1041" i="23"/>
  <c r="I1042" i="23"/>
  <c r="I1043" i="23"/>
  <c r="I1044" i="23"/>
  <c r="I1045" i="23"/>
  <c r="I1046" i="23"/>
  <c r="I1047" i="23"/>
  <c r="I1048" i="23"/>
  <c r="I1049" i="23"/>
  <c r="I1050" i="23"/>
  <c r="I1051" i="23"/>
  <c r="I1052" i="23"/>
  <c r="I1053" i="23"/>
  <c r="I1054" i="23"/>
  <c r="I1055" i="23"/>
  <c r="I1056" i="23"/>
  <c r="I1057" i="23"/>
  <c r="I1058" i="23"/>
  <c r="I1059" i="23"/>
  <c r="I1060" i="23"/>
  <c r="I1061" i="23"/>
  <c r="I1062" i="23"/>
  <c r="I1063" i="23"/>
  <c r="I1064" i="23"/>
  <c r="I1065" i="23"/>
  <c r="I1066" i="23"/>
  <c r="I1067" i="23"/>
  <c r="I1068" i="23"/>
  <c r="I1069" i="23"/>
  <c r="I1070" i="23"/>
  <c r="I1071" i="23"/>
  <c r="I1072" i="23"/>
  <c r="I1073" i="23"/>
  <c r="I1074" i="23"/>
  <c r="I1075" i="23"/>
  <c r="I1076" i="23"/>
  <c r="I1077" i="23"/>
  <c r="I1078" i="23"/>
  <c r="I1079" i="23"/>
  <c r="I1080" i="23"/>
  <c r="I1081" i="23"/>
  <c r="I1082" i="23"/>
  <c r="I1083" i="23"/>
  <c r="I1084" i="23"/>
  <c r="I1085" i="23"/>
  <c r="I1086" i="23"/>
  <c r="I1087" i="23"/>
  <c r="I1088" i="23"/>
  <c r="I1089" i="23"/>
  <c r="I1090" i="23"/>
  <c r="I1091" i="23"/>
  <c r="I1092" i="23"/>
  <c r="I1093" i="23"/>
  <c r="I1094" i="23"/>
  <c r="I1095" i="23"/>
  <c r="I1096" i="23"/>
  <c r="I1097" i="23"/>
  <c r="I1098" i="23"/>
  <c r="I1099" i="23"/>
  <c r="I1100" i="23"/>
  <c r="I1101" i="23"/>
  <c r="I1102" i="23"/>
  <c r="I1103" i="23"/>
  <c r="I1104" i="23"/>
  <c r="I1105" i="23"/>
  <c r="I1106" i="23"/>
  <c r="I1107" i="23"/>
  <c r="I1108" i="23"/>
  <c r="I1109" i="23"/>
  <c r="I1110" i="23"/>
  <c r="I1111" i="23"/>
  <c r="I1112" i="23"/>
  <c r="I1113" i="23"/>
  <c r="I1114" i="23"/>
  <c r="I1115" i="23"/>
  <c r="I1116" i="23"/>
  <c r="I1117" i="23"/>
  <c r="I1118" i="23"/>
  <c r="I1119" i="23"/>
  <c r="I1120" i="23"/>
  <c r="I1121" i="23"/>
  <c r="I1122" i="23"/>
  <c r="I1123" i="23"/>
  <c r="I1124" i="23"/>
  <c r="I1125" i="23"/>
  <c r="I1126" i="23"/>
  <c r="I1127" i="23"/>
  <c r="I1128" i="23"/>
  <c r="I1129" i="23"/>
  <c r="I1130" i="23"/>
  <c r="I1131" i="23"/>
  <c r="I1132" i="23"/>
  <c r="I1133" i="23"/>
  <c r="I1134" i="23"/>
  <c r="I1135" i="23"/>
  <c r="I1136" i="23"/>
  <c r="I1137" i="23"/>
  <c r="I1138" i="23"/>
  <c r="I1139" i="23"/>
  <c r="I1140" i="23"/>
  <c r="I1141" i="23"/>
  <c r="I1142" i="23"/>
  <c r="I1143" i="23"/>
  <c r="I1144" i="23"/>
  <c r="I1145" i="23"/>
  <c r="I1146" i="23"/>
  <c r="I1147" i="23"/>
  <c r="I1148" i="23"/>
  <c r="I1149" i="23"/>
  <c r="I1150" i="23"/>
  <c r="I1151" i="23"/>
  <c r="I1152" i="23"/>
  <c r="I1153" i="23"/>
  <c r="I1154" i="23"/>
  <c r="I1155" i="23"/>
  <c r="I1156" i="23"/>
  <c r="I1157" i="23"/>
  <c r="I1158" i="23"/>
  <c r="I1159" i="23"/>
  <c r="I1160" i="23"/>
  <c r="I1161" i="23"/>
  <c r="I1162" i="23"/>
  <c r="I1163" i="23"/>
  <c r="I1164" i="23"/>
  <c r="I1165" i="23"/>
  <c r="I1166" i="23"/>
  <c r="I1167" i="23"/>
  <c r="I1168" i="23"/>
  <c r="I1169" i="23"/>
  <c r="I1170" i="23"/>
  <c r="I1171" i="23"/>
  <c r="I1172" i="23"/>
  <c r="I1173" i="23"/>
  <c r="I1174" i="23"/>
  <c r="I1175" i="23"/>
  <c r="I1176" i="23"/>
  <c r="I1177" i="23"/>
  <c r="I1178" i="23"/>
  <c r="I1179" i="23"/>
  <c r="I1180" i="23"/>
  <c r="I1181" i="23"/>
  <c r="I1182" i="23"/>
  <c r="I1183" i="23"/>
  <c r="I1184" i="23"/>
  <c r="I1185" i="23"/>
  <c r="I1186" i="23"/>
  <c r="I1187" i="23"/>
  <c r="I1188" i="23"/>
  <c r="I1189" i="23"/>
  <c r="I1190" i="23"/>
  <c r="I1191" i="23"/>
  <c r="I1192" i="23"/>
  <c r="I1193" i="23"/>
  <c r="I1194" i="23"/>
  <c r="I1195" i="23"/>
  <c r="I1196" i="23"/>
  <c r="I1197" i="23"/>
  <c r="I1198" i="23"/>
  <c r="I1199" i="23"/>
  <c r="I1200" i="23"/>
  <c r="I1201" i="23"/>
  <c r="I1202" i="23"/>
  <c r="I1203" i="23"/>
  <c r="I1204" i="23"/>
  <c r="I1205" i="23"/>
  <c r="I1206" i="23"/>
  <c r="I1207" i="23"/>
  <c r="I1208" i="23"/>
  <c r="I1209" i="23"/>
  <c r="I1210" i="23"/>
  <c r="I1211" i="23"/>
  <c r="I1212" i="23"/>
  <c r="I1213" i="23"/>
  <c r="I1214" i="23"/>
  <c r="I1215" i="23"/>
  <c r="I1216" i="23"/>
  <c r="I1217" i="23"/>
  <c r="I1218" i="23"/>
  <c r="I1219" i="23"/>
  <c r="I1220" i="23"/>
  <c r="I1221" i="23"/>
  <c r="I1222" i="23"/>
  <c r="I1223" i="23"/>
  <c r="I1224" i="23"/>
  <c r="I1225" i="23"/>
  <c r="I1226" i="23"/>
  <c r="I1227" i="23"/>
  <c r="I1228" i="23"/>
  <c r="I1229" i="23"/>
  <c r="I1230" i="23"/>
  <c r="I1231" i="23"/>
  <c r="I1232" i="23"/>
  <c r="I1233" i="23"/>
  <c r="I1234" i="23"/>
  <c r="I1235" i="23"/>
  <c r="I1236" i="23"/>
  <c r="I1237" i="23"/>
  <c r="I1238" i="23"/>
  <c r="I1239" i="23"/>
  <c r="I1240" i="23"/>
  <c r="I1241" i="23"/>
  <c r="I1242" i="23"/>
  <c r="I1243" i="23"/>
  <c r="I1244" i="23"/>
  <c r="I1245" i="23"/>
  <c r="I1246" i="23"/>
  <c r="I1247" i="23"/>
  <c r="I1248" i="23"/>
  <c r="I1249" i="23"/>
  <c r="I1250" i="23"/>
  <c r="I1251" i="23"/>
  <c r="I1252" i="23"/>
  <c r="I1253" i="23"/>
  <c r="I1254" i="23"/>
  <c r="I1255" i="23"/>
  <c r="I1256" i="23"/>
  <c r="I1257" i="23"/>
  <c r="I1258" i="23"/>
  <c r="I1259" i="23"/>
  <c r="I1260" i="23"/>
  <c r="I1261" i="23"/>
  <c r="I1262" i="23"/>
  <c r="I1263" i="23"/>
  <c r="I1264" i="23"/>
  <c r="I1265" i="23"/>
  <c r="I1266" i="23"/>
  <c r="I1267" i="23"/>
  <c r="I1268" i="23"/>
  <c r="I1269" i="23"/>
  <c r="I1270" i="23"/>
  <c r="I1271" i="23"/>
  <c r="I1272" i="23"/>
  <c r="I1273" i="23"/>
  <c r="I1274" i="23"/>
  <c r="I1275" i="23"/>
  <c r="I1276" i="23"/>
  <c r="I1277" i="23"/>
  <c r="I1278" i="23"/>
  <c r="I1279" i="23"/>
  <c r="I1280" i="23"/>
  <c r="I1281" i="23"/>
  <c r="I1282" i="23"/>
  <c r="I1283" i="23"/>
  <c r="I1284" i="23"/>
  <c r="I1285" i="23"/>
  <c r="I1286" i="23"/>
  <c r="I1287" i="23"/>
  <c r="I1288" i="23"/>
  <c r="I1289" i="23"/>
  <c r="I1290" i="23"/>
  <c r="I1291" i="23"/>
  <c r="I1292" i="23"/>
  <c r="I1293" i="23"/>
  <c r="I1294" i="23"/>
  <c r="I1295" i="23"/>
  <c r="I1296" i="23"/>
  <c r="I1297" i="23"/>
  <c r="I1298" i="23"/>
  <c r="I1299" i="23"/>
  <c r="I1300" i="23"/>
  <c r="I1301" i="23"/>
  <c r="I1302" i="23"/>
  <c r="I1303" i="23"/>
  <c r="I1304" i="23"/>
  <c r="I1305" i="23"/>
  <c r="I1306" i="23"/>
  <c r="I1307" i="23"/>
  <c r="I1308" i="23"/>
  <c r="I1309" i="23"/>
  <c r="I1310" i="23"/>
  <c r="I1311" i="23"/>
  <c r="I1312" i="23"/>
  <c r="I1313" i="23"/>
  <c r="I1314" i="23"/>
  <c r="I1315" i="23"/>
  <c r="I1316" i="23"/>
  <c r="I1317" i="23"/>
  <c r="I1318" i="23"/>
  <c r="I1319" i="23"/>
  <c r="I1320" i="23"/>
  <c r="I1321" i="23"/>
  <c r="I1322" i="23"/>
  <c r="I1323" i="23"/>
  <c r="I1324" i="23"/>
  <c r="I1325" i="23"/>
  <c r="I1326" i="23"/>
  <c r="I1327" i="23"/>
  <c r="I1328" i="23"/>
  <c r="I1329" i="23"/>
  <c r="I1330" i="23"/>
  <c r="I1331" i="23"/>
  <c r="I1332" i="23"/>
  <c r="I1333" i="23"/>
  <c r="I1334" i="23"/>
  <c r="I1335" i="23"/>
  <c r="I1336" i="23"/>
  <c r="I1337" i="23"/>
  <c r="I1338" i="23"/>
  <c r="I1339" i="23"/>
  <c r="I1340" i="23"/>
  <c r="I1341" i="23"/>
  <c r="I1342" i="23"/>
  <c r="I1343" i="23"/>
  <c r="I1344" i="23"/>
  <c r="I1345" i="23"/>
  <c r="I1346" i="23"/>
  <c r="I1347" i="23"/>
  <c r="I1348" i="23"/>
  <c r="I1349" i="23"/>
  <c r="I1350" i="23"/>
  <c r="I1351" i="23"/>
  <c r="I1352" i="23"/>
  <c r="I1353" i="23"/>
  <c r="I1354" i="23"/>
  <c r="I1355" i="23"/>
  <c r="I1356" i="23"/>
  <c r="I1357" i="23"/>
  <c r="I1358" i="23"/>
  <c r="I1359" i="23"/>
  <c r="I1360" i="23"/>
  <c r="I1361" i="23"/>
  <c r="I1362" i="23"/>
  <c r="I1363" i="23"/>
  <c r="I1364" i="23"/>
  <c r="I1365" i="23"/>
  <c r="I1366" i="23"/>
  <c r="I1367" i="23"/>
  <c r="I1368" i="23"/>
  <c r="I1369" i="23"/>
  <c r="I1370" i="23"/>
  <c r="I1371" i="23"/>
  <c r="I1372" i="23"/>
  <c r="I1373" i="23"/>
  <c r="I1374" i="23"/>
  <c r="I1375" i="23"/>
  <c r="I1376" i="23"/>
  <c r="I1377" i="23"/>
  <c r="I1378" i="23"/>
  <c r="I1379" i="23"/>
  <c r="I1380" i="23"/>
  <c r="I1381" i="23"/>
  <c r="I1382" i="23"/>
  <c r="I1383" i="23"/>
  <c r="I1384" i="23"/>
  <c r="I1385" i="23"/>
  <c r="I1386" i="23"/>
  <c r="I1387" i="23"/>
  <c r="I1388" i="23"/>
  <c r="I1389" i="23"/>
  <c r="I1390" i="23"/>
  <c r="I1391" i="23"/>
  <c r="I1392" i="23"/>
  <c r="I1393" i="23"/>
  <c r="I1394" i="23"/>
  <c r="I1395" i="23"/>
  <c r="I1396" i="23"/>
  <c r="I1397" i="23"/>
  <c r="I1398" i="23"/>
  <c r="I1399" i="23"/>
  <c r="I1400" i="23"/>
  <c r="I1401" i="23"/>
  <c r="I1402" i="23"/>
  <c r="I1403" i="23"/>
  <c r="I1404" i="23"/>
  <c r="I1405" i="23"/>
  <c r="I1406" i="23"/>
  <c r="I1407" i="23"/>
  <c r="I1408" i="23"/>
  <c r="I1409" i="23"/>
  <c r="I1410" i="23"/>
  <c r="I1411" i="23"/>
  <c r="I1412" i="23"/>
  <c r="I1413" i="23"/>
  <c r="I1414" i="23"/>
  <c r="I1415" i="23"/>
  <c r="I1416" i="23"/>
  <c r="I1417" i="23"/>
  <c r="I1418" i="23"/>
  <c r="I1419" i="23"/>
  <c r="I1420" i="23"/>
  <c r="I1421" i="23"/>
  <c r="I1422" i="23"/>
  <c r="I1423" i="23"/>
  <c r="I1424" i="23"/>
  <c r="I1425" i="23"/>
  <c r="I1426" i="23"/>
  <c r="I1427" i="23"/>
  <c r="I1428" i="23"/>
  <c r="I1429" i="23"/>
  <c r="I1430" i="23"/>
  <c r="I1431" i="23"/>
  <c r="I1432" i="23"/>
  <c r="I1433" i="23"/>
  <c r="I1434" i="23"/>
  <c r="I1435" i="23"/>
  <c r="I1436" i="23"/>
  <c r="I1437" i="23"/>
  <c r="I1438" i="23"/>
  <c r="I1439" i="23"/>
  <c r="I1440" i="23"/>
  <c r="I1441" i="23"/>
  <c r="I1442" i="23"/>
  <c r="I1443" i="23"/>
  <c r="I1444" i="23"/>
  <c r="I1445" i="23"/>
  <c r="I1446" i="23"/>
  <c r="I1447" i="23"/>
  <c r="I1448" i="23"/>
  <c r="I1449" i="23"/>
  <c r="I1450" i="23"/>
  <c r="I1451" i="23"/>
  <c r="I1452" i="23"/>
  <c r="I1453" i="23"/>
  <c r="I1454" i="23"/>
  <c r="I1455" i="23"/>
  <c r="I1456" i="23"/>
  <c r="I1457" i="23"/>
  <c r="I1458" i="23"/>
  <c r="I1459" i="23"/>
  <c r="I1460" i="23"/>
  <c r="I1461" i="23"/>
  <c r="I1462" i="23"/>
  <c r="I1463" i="23"/>
  <c r="I1464" i="23"/>
  <c r="I1465" i="23"/>
  <c r="I1466" i="23"/>
  <c r="I1467" i="23"/>
  <c r="I1468" i="23"/>
  <c r="I1469" i="23"/>
  <c r="I1470" i="23"/>
  <c r="I1471" i="23"/>
  <c r="I1472" i="23"/>
  <c r="I1473" i="23"/>
  <c r="I1474" i="23"/>
  <c r="I1475" i="23"/>
  <c r="I1476" i="23"/>
  <c r="I1477" i="23"/>
  <c r="I1478" i="23"/>
  <c r="I1479" i="23"/>
  <c r="I1480" i="23"/>
  <c r="I1481" i="23"/>
  <c r="I1482" i="23"/>
  <c r="I1483" i="23"/>
  <c r="I1484" i="23"/>
  <c r="I1485" i="23"/>
  <c r="I1486" i="23"/>
  <c r="I1487" i="23"/>
  <c r="I1488" i="23"/>
  <c r="I1489" i="23"/>
  <c r="I1490" i="23"/>
  <c r="I1491" i="23"/>
  <c r="I1492" i="23"/>
  <c r="I1493" i="23"/>
  <c r="I1494" i="23"/>
  <c r="I1495" i="23"/>
  <c r="I1496" i="23"/>
  <c r="I1497" i="23"/>
  <c r="I1498" i="23"/>
  <c r="I1499" i="23"/>
  <c r="I1500" i="23"/>
  <c r="I1501" i="23"/>
  <c r="I1502" i="23"/>
  <c r="I1503" i="23"/>
  <c r="I1504" i="23"/>
  <c r="I1505" i="23"/>
  <c r="I1506" i="23"/>
  <c r="I1507" i="23"/>
  <c r="I1508" i="23"/>
  <c r="I1509" i="23"/>
  <c r="I1510" i="23"/>
  <c r="I1511" i="23"/>
  <c r="I1512" i="23"/>
  <c r="I1513" i="23"/>
  <c r="I1514" i="23"/>
  <c r="I1515" i="23"/>
  <c r="I1516" i="23"/>
  <c r="I1517" i="23"/>
  <c r="I1518" i="23"/>
  <c r="I1519" i="23"/>
  <c r="I1520" i="23"/>
  <c r="I1521" i="23"/>
  <c r="I1522" i="23"/>
  <c r="I1523" i="23"/>
  <c r="I1524" i="23"/>
  <c r="I1525" i="23"/>
  <c r="I1526" i="23"/>
  <c r="I1527" i="23"/>
  <c r="I1528" i="23"/>
  <c r="I1529" i="23"/>
  <c r="I1530" i="23"/>
  <c r="I1531" i="23"/>
  <c r="I1532" i="23"/>
  <c r="I1533" i="23"/>
  <c r="I1534" i="23"/>
  <c r="I1535" i="23"/>
  <c r="I1536" i="23"/>
  <c r="I1537" i="23"/>
  <c r="I1538" i="23"/>
  <c r="I1539" i="23"/>
  <c r="I1540" i="23"/>
  <c r="I1541" i="23"/>
  <c r="I1542" i="23"/>
  <c r="I1543" i="23"/>
  <c r="I1544" i="23"/>
  <c r="I1545" i="23"/>
  <c r="I1546" i="23"/>
  <c r="I1547" i="23"/>
  <c r="I1548" i="23"/>
  <c r="I1549" i="23"/>
  <c r="I1550" i="23"/>
  <c r="I1551" i="23"/>
  <c r="I1552" i="23"/>
  <c r="I1553" i="23"/>
  <c r="I1554" i="23"/>
  <c r="I1555" i="23"/>
  <c r="I1556" i="23"/>
  <c r="I1557" i="23"/>
  <c r="I1558" i="23"/>
  <c r="I1559" i="23"/>
  <c r="I1560" i="23"/>
  <c r="I1561" i="23"/>
  <c r="I1562" i="23"/>
  <c r="I1563" i="23"/>
  <c r="I1564" i="23"/>
  <c r="I1565" i="23"/>
  <c r="I1566" i="23"/>
  <c r="I1567" i="23"/>
  <c r="I1568" i="23"/>
  <c r="I1569" i="23"/>
  <c r="I1570" i="23"/>
  <c r="I1571" i="23"/>
  <c r="I1572" i="23"/>
  <c r="I1573" i="23"/>
  <c r="I1574" i="23"/>
  <c r="I1575" i="23"/>
  <c r="I1576" i="23"/>
  <c r="I1577" i="23"/>
  <c r="I1578" i="23"/>
  <c r="I1579" i="23"/>
  <c r="I1580" i="23"/>
  <c r="I1581" i="23"/>
  <c r="I1582" i="23"/>
  <c r="I1583" i="23"/>
  <c r="I1584" i="23"/>
  <c r="I1585" i="23"/>
  <c r="I1586" i="23"/>
  <c r="I1587" i="23"/>
  <c r="I1588" i="23"/>
  <c r="I1589" i="23"/>
  <c r="I1590" i="23"/>
  <c r="I1591" i="23"/>
  <c r="I1592" i="23"/>
  <c r="I1593" i="23"/>
  <c r="I1594" i="23"/>
  <c r="I1595" i="23"/>
  <c r="I1596" i="23"/>
  <c r="I1597" i="23"/>
  <c r="I1598" i="23"/>
  <c r="I1599" i="23"/>
  <c r="I1600" i="23"/>
  <c r="I1601" i="23"/>
  <c r="I1602" i="23"/>
  <c r="I1603" i="23"/>
  <c r="I1604" i="23"/>
  <c r="I1605" i="23"/>
  <c r="I1606" i="23"/>
  <c r="I1607" i="23"/>
  <c r="I1608" i="23"/>
  <c r="I1609" i="23"/>
  <c r="I1610" i="23"/>
  <c r="I1611" i="23"/>
  <c r="I1612" i="23"/>
  <c r="I1613" i="23"/>
  <c r="I1614" i="23"/>
  <c r="I1615" i="23"/>
  <c r="I1616" i="23"/>
  <c r="I1617" i="23"/>
  <c r="I1618" i="23"/>
  <c r="I1619" i="23"/>
  <c r="I1620" i="23"/>
  <c r="I1621" i="23"/>
  <c r="I1622" i="23"/>
  <c r="I1623" i="23"/>
  <c r="I1624" i="23"/>
  <c r="I1625" i="23"/>
  <c r="I1626" i="23"/>
  <c r="I1627" i="23"/>
  <c r="I1628" i="23"/>
  <c r="I1629" i="23"/>
  <c r="I1630" i="23"/>
  <c r="I1631" i="23"/>
  <c r="I1632" i="23"/>
  <c r="I1633" i="23"/>
  <c r="I1634" i="23"/>
  <c r="I1635" i="23"/>
  <c r="I1636" i="23"/>
  <c r="I1637" i="23"/>
  <c r="I1638" i="23"/>
  <c r="I1639" i="23"/>
  <c r="I1640" i="23"/>
  <c r="I1641" i="23"/>
  <c r="I1642" i="23"/>
  <c r="I1643" i="23"/>
  <c r="I1644" i="23"/>
  <c r="I1645" i="23"/>
  <c r="I1646" i="23"/>
  <c r="I1647" i="23"/>
  <c r="I1648" i="23"/>
  <c r="I1649" i="23"/>
  <c r="I1650" i="23"/>
  <c r="I1651" i="23"/>
  <c r="I1652" i="23"/>
  <c r="I1653" i="23"/>
  <c r="I1654" i="23"/>
  <c r="I1655" i="23"/>
  <c r="I1656" i="23"/>
  <c r="I1657" i="23"/>
  <c r="I1658" i="23"/>
  <c r="I1659" i="23"/>
  <c r="I1660" i="23"/>
  <c r="I1661" i="23"/>
  <c r="I1662" i="23"/>
  <c r="I1663" i="23"/>
  <c r="I1664" i="23"/>
  <c r="I1665" i="23"/>
  <c r="I1666" i="23"/>
  <c r="I1667" i="23"/>
  <c r="I1668" i="23"/>
  <c r="I1669" i="23"/>
  <c r="I1670" i="23"/>
  <c r="I1671" i="23"/>
  <c r="I1672" i="23"/>
  <c r="I1673" i="23"/>
  <c r="I1674" i="23"/>
  <c r="I1675" i="23"/>
  <c r="I1676" i="23"/>
  <c r="I1677" i="23"/>
  <c r="I1678" i="23"/>
  <c r="I1679" i="23"/>
  <c r="I1680" i="23"/>
  <c r="I1681" i="23"/>
  <c r="I1682" i="23"/>
  <c r="I1683" i="23"/>
  <c r="I1684" i="23"/>
  <c r="I1685" i="23"/>
  <c r="I1686" i="23"/>
  <c r="I1687" i="23"/>
  <c r="I1688" i="23"/>
  <c r="I1689" i="23"/>
  <c r="I1690" i="23"/>
  <c r="I1691" i="23"/>
  <c r="I1692" i="23"/>
  <c r="I1693" i="23"/>
  <c r="I1694" i="23"/>
  <c r="I1695" i="23"/>
  <c r="I1696" i="23"/>
  <c r="I1697" i="23"/>
  <c r="I1698" i="23"/>
  <c r="I1699" i="23"/>
  <c r="I1700" i="23"/>
  <c r="I1701" i="23"/>
  <c r="I1702" i="23"/>
  <c r="I1703" i="23"/>
  <c r="I1704" i="23"/>
  <c r="I1705" i="23"/>
  <c r="I1706" i="23"/>
  <c r="I1707" i="23"/>
  <c r="I1708" i="23"/>
  <c r="I1709" i="23"/>
  <c r="I1710" i="23"/>
  <c r="I1711" i="23"/>
  <c r="I1712" i="23"/>
  <c r="I1713" i="23"/>
  <c r="I1714" i="23"/>
  <c r="I1715" i="23"/>
  <c r="I1716" i="23"/>
  <c r="I1717" i="23"/>
  <c r="I1718" i="23"/>
  <c r="I1719" i="23"/>
  <c r="I1720" i="23"/>
  <c r="I1721" i="23"/>
  <c r="I1722" i="23"/>
  <c r="I1723" i="23"/>
  <c r="I1724" i="23"/>
  <c r="I1725" i="23"/>
  <c r="I1726" i="23"/>
  <c r="I1727" i="23"/>
  <c r="I1728" i="23"/>
  <c r="I1729" i="23"/>
  <c r="I1730" i="23"/>
  <c r="I1731" i="23"/>
  <c r="I1732" i="23"/>
  <c r="I1733" i="23"/>
  <c r="I1734" i="23"/>
  <c r="I1735" i="23"/>
  <c r="I1736" i="23"/>
  <c r="I1737" i="23"/>
  <c r="I1738" i="23"/>
  <c r="I1739" i="23"/>
  <c r="I1740" i="23"/>
  <c r="I1741" i="23"/>
  <c r="I1742" i="23"/>
  <c r="I1743" i="23"/>
  <c r="I1744" i="23"/>
  <c r="I1745" i="23"/>
  <c r="I1746" i="23"/>
  <c r="I1747" i="23"/>
  <c r="I1748" i="23"/>
  <c r="I1749" i="23"/>
  <c r="I1750" i="23"/>
  <c r="I1751" i="23"/>
  <c r="I1752" i="23"/>
  <c r="I1753" i="23"/>
  <c r="I1754" i="23"/>
  <c r="I1755" i="23"/>
  <c r="I1756" i="23"/>
  <c r="I1757" i="23"/>
  <c r="I1758" i="23"/>
  <c r="I1759" i="23"/>
  <c r="I1760" i="23"/>
  <c r="I1761" i="23"/>
  <c r="I1762" i="23"/>
  <c r="I1763" i="23"/>
  <c r="I1764" i="23"/>
  <c r="I1765" i="23"/>
  <c r="I1766" i="23"/>
  <c r="I1767" i="23"/>
  <c r="I1768" i="23"/>
  <c r="I1769" i="23"/>
  <c r="I1770" i="23"/>
  <c r="I1771" i="23"/>
  <c r="I1772" i="23"/>
  <c r="I1773" i="23"/>
  <c r="I1774" i="23"/>
  <c r="I1775" i="23"/>
  <c r="I1776" i="23"/>
  <c r="I1777" i="23"/>
  <c r="I1778" i="23"/>
  <c r="I1779" i="23"/>
  <c r="I1780" i="23"/>
  <c r="I1781" i="23"/>
  <c r="I1782" i="23"/>
  <c r="I1783" i="23"/>
  <c r="I1784" i="23"/>
  <c r="I1785" i="23"/>
  <c r="I1786" i="23"/>
  <c r="I1787" i="23"/>
  <c r="I1788" i="23"/>
  <c r="I1789" i="23"/>
  <c r="I1790" i="23"/>
  <c r="I1791" i="23"/>
  <c r="I1792" i="23"/>
  <c r="I1793" i="23"/>
  <c r="I1794" i="23"/>
  <c r="I1795" i="23"/>
  <c r="I1796" i="23"/>
  <c r="I1797" i="23"/>
  <c r="I1798" i="23"/>
  <c r="I1799" i="23"/>
  <c r="I1800" i="23"/>
  <c r="I1801" i="23"/>
  <c r="I1802" i="23"/>
  <c r="I1803" i="23"/>
  <c r="I1804" i="23"/>
  <c r="I1805" i="23"/>
  <c r="I1806" i="23"/>
  <c r="I1807" i="23"/>
  <c r="I1808" i="23"/>
  <c r="I1809" i="23"/>
  <c r="I1810" i="23"/>
  <c r="I1811" i="23"/>
  <c r="I1812" i="23"/>
  <c r="I1813" i="23"/>
  <c r="I1814" i="23"/>
  <c r="I1815" i="23"/>
  <c r="I1816" i="23"/>
  <c r="I1817" i="23"/>
  <c r="I1818" i="23"/>
  <c r="I1819" i="23"/>
  <c r="I1820" i="23"/>
  <c r="I1821" i="23"/>
  <c r="I1822" i="23"/>
  <c r="I1823" i="23"/>
  <c r="I1824" i="23"/>
  <c r="I1825" i="23"/>
  <c r="I1826" i="23"/>
  <c r="I1827" i="23"/>
  <c r="I1828" i="23"/>
  <c r="I1829" i="23"/>
  <c r="I1830" i="23"/>
  <c r="I1831" i="23"/>
  <c r="I1832" i="23"/>
  <c r="I1833" i="23"/>
  <c r="I1834" i="23"/>
  <c r="I1835" i="23"/>
  <c r="I1836" i="23"/>
  <c r="I1837" i="23"/>
  <c r="I1838" i="23"/>
  <c r="I1839" i="23"/>
  <c r="I1840" i="23"/>
  <c r="I1841" i="23"/>
  <c r="I1842" i="23"/>
  <c r="I1843" i="23"/>
  <c r="I1844" i="23"/>
  <c r="I1845" i="23"/>
  <c r="I1846" i="23"/>
  <c r="I1847" i="23"/>
  <c r="I1848" i="23"/>
  <c r="I1849" i="23"/>
  <c r="I1850" i="23"/>
  <c r="I1851" i="23"/>
  <c r="I1852" i="23"/>
  <c r="I1853" i="23"/>
  <c r="I1854" i="23"/>
  <c r="I1855" i="23"/>
  <c r="I1856" i="23"/>
  <c r="I1857" i="23"/>
  <c r="I1858" i="23"/>
  <c r="I1859" i="23"/>
  <c r="I1860" i="23"/>
  <c r="I1861" i="23"/>
  <c r="I1862" i="23"/>
  <c r="I1863" i="23"/>
  <c r="I1864" i="23"/>
  <c r="I1865" i="23"/>
  <c r="I1866" i="23"/>
  <c r="I1867" i="23"/>
  <c r="I1868" i="23"/>
  <c r="I1869" i="23"/>
  <c r="I1870" i="23"/>
  <c r="I1871" i="23"/>
  <c r="I1872" i="23"/>
  <c r="I1873" i="23"/>
  <c r="I1874" i="23"/>
  <c r="I1875" i="23"/>
  <c r="I1876" i="23"/>
  <c r="I1877" i="23"/>
  <c r="I1878" i="23"/>
  <c r="I1879" i="23"/>
  <c r="I1880" i="23"/>
  <c r="I1881" i="23"/>
  <c r="I1882" i="23"/>
  <c r="I1883" i="23"/>
  <c r="I1884" i="23"/>
  <c r="I1885" i="23"/>
  <c r="I1886" i="23"/>
  <c r="I1887" i="23"/>
  <c r="I1888" i="23"/>
  <c r="I1889" i="23"/>
  <c r="I1890" i="23"/>
  <c r="I1891" i="23"/>
  <c r="I1892" i="23"/>
  <c r="I1893" i="23"/>
  <c r="I1894" i="23"/>
  <c r="I1895" i="23"/>
  <c r="I1896" i="23"/>
  <c r="I1897" i="23"/>
  <c r="I1898" i="23"/>
  <c r="I1899" i="23"/>
  <c r="I1900" i="23"/>
  <c r="I1901" i="23"/>
  <c r="I1902" i="23"/>
  <c r="I1903" i="23"/>
  <c r="I1904" i="23"/>
  <c r="I1905" i="23"/>
  <c r="I1906" i="23"/>
  <c r="I1907" i="23"/>
  <c r="I1908" i="23"/>
  <c r="I1909" i="23"/>
  <c r="I1910" i="23"/>
  <c r="I1911" i="23"/>
  <c r="I1912" i="23"/>
  <c r="I1913" i="23"/>
  <c r="I1914" i="23"/>
  <c r="I1915" i="23"/>
  <c r="I1916" i="23"/>
  <c r="I1917" i="23"/>
  <c r="I1918" i="23"/>
  <c r="I1919" i="23"/>
  <c r="I1920" i="23"/>
  <c r="I1921" i="23"/>
  <c r="I1922" i="23"/>
  <c r="I1923" i="23"/>
  <c r="I1924" i="23"/>
  <c r="I1925" i="23"/>
  <c r="I1926" i="23"/>
  <c r="I1927" i="23"/>
  <c r="I1928" i="23"/>
  <c r="I1929" i="23"/>
  <c r="I1930" i="23"/>
  <c r="I1931" i="23"/>
  <c r="I1932" i="23"/>
  <c r="I1933" i="23"/>
  <c r="I1934" i="23"/>
  <c r="I1935" i="23"/>
  <c r="I1936" i="23"/>
  <c r="I1937" i="23"/>
  <c r="I1938" i="23"/>
  <c r="I1939" i="23"/>
  <c r="I1940" i="23"/>
  <c r="I1941" i="23"/>
  <c r="I1942" i="23"/>
  <c r="I1943" i="23"/>
  <c r="I1944" i="23"/>
  <c r="I1945" i="23"/>
  <c r="I1946" i="23"/>
  <c r="I1947" i="23"/>
  <c r="I1948" i="23"/>
  <c r="I1949" i="23"/>
  <c r="I1950" i="23"/>
  <c r="I1951" i="23"/>
  <c r="I1952" i="23"/>
  <c r="I1953" i="23"/>
  <c r="I1954" i="23"/>
  <c r="I1955" i="23"/>
  <c r="I1956" i="23"/>
  <c r="I1957" i="23"/>
  <c r="I1958" i="23"/>
  <c r="I1959" i="23"/>
  <c r="I1960" i="23"/>
  <c r="I1961" i="23"/>
  <c r="I1962" i="23"/>
  <c r="I1963" i="23"/>
  <c r="I1964" i="23"/>
  <c r="I1965" i="23"/>
  <c r="I1966" i="23"/>
  <c r="I1967" i="23"/>
  <c r="I1968" i="23"/>
  <c r="I1969" i="23"/>
  <c r="I1970" i="23"/>
  <c r="I1971" i="23"/>
  <c r="I1972" i="23"/>
  <c r="I1973" i="23"/>
  <c r="I1974" i="23"/>
  <c r="I1975" i="23"/>
  <c r="I1976" i="23"/>
  <c r="I1977" i="23"/>
  <c r="I1978" i="23"/>
  <c r="I1979" i="23"/>
  <c r="I1980" i="23"/>
  <c r="I1981" i="23"/>
  <c r="I1982" i="23"/>
  <c r="I1983" i="23"/>
  <c r="I1984" i="23"/>
  <c r="I1985" i="23"/>
  <c r="I1986" i="23"/>
  <c r="I1987" i="23"/>
  <c r="I1988" i="23"/>
  <c r="I1989" i="23"/>
  <c r="I1990" i="23"/>
  <c r="I1991" i="23"/>
  <c r="I1992" i="23"/>
  <c r="I1993" i="23"/>
  <c r="I1994" i="23"/>
  <c r="I1995" i="23"/>
  <c r="I1996" i="23"/>
  <c r="I1997" i="23"/>
  <c r="I1998" i="23"/>
  <c r="I1999" i="23"/>
  <c r="I2000" i="23"/>
  <c r="I2001" i="23"/>
  <c r="I2002" i="23"/>
  <c r="I2003" i="23"/>
  <c r="I2004" i="23"/>
  <c r="I2005" i="23"/>
  <c r="I2006" i="23"/>
  <c r="I2007" i="23"/>
  <c r="I2008" i="23"/>
  <c r="I2009" i="23"/>
  <c r="I2010" i="23"/>
  <c r="I2011" i="23"/>
  <c r="I2012" i="23"/>
  <c r="I2013" i="23"/>
  <c r="I2014" i="23"/>
  <c r="I2015" i="23"/>
  <c r="I2016" i="23"/>
  <c r="I2017" i="23"/>
  <c r="I2018" i="23"/>
  <c r="I2019" i="23"/>
  <c r="I2020" i="23"/>
  <c r="I2021" i="23"/>
  <c r="I2022" i="23"/>
  <c r="I2023" i="23"/>
  <c r="I2024" i="23"/>
  <c r="I2025" i="23"/>
  <c r="I2026" i="23"/>
  <c r="I2027" i="23"/>
  <c r="I2028" i="23"/>
  <c r="I2029" i="23"/>
  <c r="I2030" i="23"/>
  <c r="I2031" i="23"/>
  <c r="I2032" i="23"/>
  <c r="I2033" i="23"/>
  <c r="I2034" i="23"/>
  <c r="I2035" i="23"/>
  <c r="I2036" i="23"/>
  <c r="I2037" i="23"/>
  <c r="I2038" i="23"/>
  <c r="I2039" i="23"/>
  <c r="I2040" i="23"/>
  <c r="I2041" i="23"/>
  <c r="I2042" i="23"/>
  <c r="I2043" i="23"/>
  <c r="I2044" i="23"/>
  <c r="I2045" i="23"/>
  <c r="I2046" i="23"/>
  <c r="I2047" i="23"/>
  <c r="I2048" i="23"/>
  <c r="I2049" i="23"/>
  <c r="I2050" i="23"/>
  <c r="I2051" i="23"/>
  <c r="I2052" i="23"/>
  <c r="I2053" i="23"/>
  <c r="I2054" i="23"/>
  <c r="I2055" i="23"/>
  <c r="I2056" i="23"/>
  <c r="I2057" i="23"/>
  <c r="I2058" i="23"/>
  <c r="I2059" i="23"/>
  <c r="I2060" i="23"/>
  <c r="I2061" i="23"/>
  <c r="I2062" i="23"/>
  <c r="I2063" i="23"/>
  <c r="I2064" i="23"/>
  <c r="I2065" i="23"/>
  <c r="I2066" i="23"/>
  <c r="I2067" i="23"/>
  <c r="I2068" i="23"/>
  <c r="I2069" i="23"/>
  <c r="I2070" i="23"/>
  <c r="I2071" i="23"/>
  <c r="I2072" i="23"/>
  <c r="I2073" i="23"/>
  <c r="I2074" i="23"/>
  <c r="I2075" i="23"/>
  <c r="I2076" i="23"/>
  <c r="I2077" i="23"/>
  <c r="I2078" i="23"/>
  <c r="I2079" i="23"/>
  <c r="I2080" i="23"/>
  <c r="I2081" i="23"/>
  <c r="I2082" i="23"/>
  <c r="I2083" i="23"/>
  <c r="I2084" i="23"/>
  <c r="I2085" i="23"/>
  <c r="I2086" i="23"/>
  <c r="I2087" i="23"/>
  <c r="I2088" i="23"/>
  <c r="I2089" i="23"/>
  <c r="I2090" i="23"/>
  <c r="I2091" i="23"/>
  <c r="I2092" i="23"/>
  <c r="I2093" i="23"/>
  <c r="I2094" i="23"/>
  <c r="I2095" i="23"/>
  <c r="I2096" i="23"/>
  <c r="I2097" i="23"/>
  <c r="I2098" i="23"/>
  <c r="I2099" i="23"/>
  <c r="I2100" i="23"/>
  <c r="I2101" i="23"/>
  <c r="I2102" i="23"/>
  <c r="I2103" i="23"/>
  <c r="I2104" i="23"/>
  <c r="I2105" i="23"/>
  <c r="I2106" i="23"/>
  <c r="I2107" i="23"/>
  <c r="I2108" i="23"/>
  <c r="I2109" i="23"/>
  <c r="I2110" i="23"/>
  <c r="I2111" i="23"/>
  <c r="I2112" i="23"/>
  <c r="I2113" i="23"/>
  <c r="I2114" i="23"/>
  <c r="I2115" i="23"/>
  <c r="I2116" i="23"/>
  <c r="I2117" i="23"/>
  <c r="I2118" i="23"/>
  <c r="I2119" i="23"/>
  <c r="I2120" i="23"/>
  <c r="I2121" i="23"/>
  <c r="I2122" i="23"/>
  <c r="I2123" i="23"/>
  <c r="I2124" i="23"/>
  <c r="I2125" i="23"/>
  <c r="I2126" i="23"/>
  <c r="I2127" i="23"/>
  <c r="I2128" i="23"/>
  <c r="I2129" i="23"/>
  <c r="I2130" i="23"/>
  <c r="I2131" i="23"/>
  <c r="I2132" i="23"/>
  <c r="I2133" i="23"/>
  <c r="I2134" i="23"/>
  <c r="I2135" i="23"/>
  <c r="I2136" i="23"/>
  <c r="I2137" i="23"/>
  <c r="I2138" i="23"/>
  <c r="I2139" i="23"/>
  <c r="I2140" i="23"/>
  <c r="I2141" i="23"/>
  <c r="I2142" i="23"/>
  <c r="I2143" i="23"/>
  <c r="I2144" i="23"/>
  <c r="I2145" i="23"/>
  <c r="I2146" i="23"/>
  <c r="I2147" i="23"/>
  <c r="I2148" i="23"/>
  <c r="I2149" i="23"/>
  <c r="I2150" i="23"/>
  <c r="I2151" i="23"/>
  <c r="I2152" i="23"/>
  <c r="I2153" i="23"/>
  <c r="I2154" i="23"/>
  <c r="I2155" i="23"/>
  <c r="I2156" i="23"/>
  <c r="I2157" i="23"/>
  <c r="I2158" i="23"/>
  <c r="I2159" i="23"/>
  <c r="I2160" i="23"/>
  <c r="I2161" i="23"/>
  <c r="I2162" i="23"/>
  <c r="I2163" i="23"/>
  <c r="I2164" i="23"/>
  <c r="I2165" i="23"/>
  <c r="I2166" i="23"/>
  <c r="I2167" i="23"/>
  <c r="I2168" i="23"/>
  <c r="I2169" i="23"/>
  <c r="I2170" i="23"/>
  <c r="I2171" i="23"/>
  <c r="I2172" i="23"/>
  <c r="I2173" i="23"/>
  <c r="I2174" i="23"/>
  <c r="I2175" i="23"/>
  <c r="I2176" i="23"/>
  <c r="I2177" i="23"/>
  <c r="I2178" i="23"/>
  <c r="I2179" i="23"/>
  <c r="I2180" i="23"/>
  <c r="I2181" i="23"/>
  <c r="I2182" i="23"/>
  <c r="I2183" i="23"/>
  <c r="I2184" i="23"/>
  <c r="I2185" i="23"/>
  <c r="I2186" i="23"/>
  <c r="I2187" i="23"/>
  <c r="I2188" i="23"/>
  <c r="I2189" i="23"/>
  <c r="I2190" i="23"/>
  <c r="I2191" i="23"/>
  <c r="I2192" i="23"/>
  <c r="I2193" i="23"/>
  <c r="I2194" i="23"/>
  <c r="I2195" i="23"/>
  <c r="I2196" i="23"/>
  <c r="I2197" i="23"/>
  <c r="I2198" i="23"/>
  <c r="I2199" i="23"/>
  <c r="I2200" i="23"/>
  <c r="I2201" i="23"/>
  <c r="I2202" i="23"/>
  <c r="I2203" i="23"/>
  <c r="I2204" i="23"/>
  <c r="I2205" i="23"/>
  <c r="I2206" i="23"/>
  <c r="I2207" i="23"/>
  <c r="I2208" i="23"/>
  <c r="I2209" i="23"/>
  <c r="I2210" i="23"/>
  <c r="I2211" i="23"/>
  <c r="I2212" i="23"/>
  <c r="I2213" i="23"/>
  <c r="I2214" i="23"/>
  <c r="I2215" i="23"/>
  <c r="I2216" i="23"/>
  <c r="I2217" i="23"/>
  <c r="I2218" i="23"/>
  <c r="I2219" i="23"/>
  <c r="I2220" i="23"/>
  <c r="I2221" i="23"/>
  <c r="I2222" i="23"/>
  <c r="I2223" i="23"/>
  <c r="I2224" i="23"/>
  <c r="I2225" i="23"/>
  <c r="I2226" i="23"/>
  <c r="I2227" i="23"/>
  <c r="I2228" i="23"/>
  <c r="I2229" i="23"/>
  <c r="I2230" i="23"/>
  <c r="I2231" i="23"/>
  <c r="I2232" i="23"/>
  <c r="I2233" i="23"/>
  <c r="I2234" i="23"/>
  <c r="I2235" i="23"/>
  <c r="I2236" i="23"/>
  <c r="I2237" i="23"/>
  <c r="I2238" i="23"/>
  <c r="I2239" i="23"/>
  <c r="I2240" i="23"/>
  <c r="I2241" i="23"/>
  <c r="I2242" i="23"/>
  <c r="I2243" i="23"/>
  <c r="I2244" i="23"/>
  <c r="I2245" i="23"/>
  <c r="I2246" i="23"/>
  <c r="I2247" i="23"/>
  <c r="I2248" i="23"/>
  <c r="I2249" i="23"/>
  <c r="I2250" i="23"/>
  <c r="I2251" i="23"/>
  <c r="I2252" i="23"/>
  <c r="I2253" i="23"/>
  <c r="I2254" i="23"/>
  <c r="I2255" i="23"/>
  <c r="I2256" i="23"/>
  <c r="I2257" i="23"/>
  <c r="I2258" i="23"/>
  <c r="I2259" i="23"/>
  <c r="I2260" i="23"/>
  <c r="I2261" i="23"/>
  <c r="I2262" i="23"/>
  <c r="I2263" i="23"/>
  <c r="I2264" i="23"/>
  <c r="I2265" i="23"/>
  <c r="I2266" i="23"/>
  <c r="I2267" i="23"/>
  <c r="I2268" i="23"/>
  <c r="I2269" i="23"/>
  <c r="I2270" i="23"/>
  <c r="I2271" i="23"/>
  <c r="I2272" i="23"/>
  <c r="I2273" i="23"/>
  <c r="I2274" i="23"/>
  <c r="I2275" i="23"/>
  <c r="I2276" i="23"/>
  <c r="I2277" i="23"/>
  <c r="I2278" i="23"/>
  <c r="I2279" i="23"/>
  <c r="I2280" i="23"/>
  <c r="I2281" i="23"/>
  <c r="I2282" i="23"/>
  <c r="I2283" i="23"/>
  <c r="I2284" i="23"/>
  <c r="I2285" i="23"/>
  <c r="I2286" i="23"/>
  <c r="I2287" i="23"/>
  <c r="I2288" i="23"/>
  <c r="I2289" i="23"/>
  <c r="I2290" i="23"/>
  <c r="I2291" i="23"/>
  <c r="I2292" i="23"/>
  <c r="I2293" i="23"/>
  <c r="I2294" i="23"/>
  <c r="I2295" i="23"/>
  <c r="I2296" i="23"/>
  <c r="I2297" i="23"/>
  <c r="I2298" i="23"/>
  <c r="I2299" i="23"/>
  <c r="I2300" i="23"/>
  <c r="I2301" i="23"/>
  <c r="I2302" i="23"/>
  <c r="I2303" i="23"/>
  <c r="I2304" i="23"/>
  <c r="I2305" i="23"/>
  <c r="I2306" i="23"/>
  <c r="I2307" i="23"/>
  <c r="I2308" i="23"/>
  <c r="I2309" i="23"/>
  <c r="I2310" i="23"/>
  <c r="I2311" i="23"/>
  <c r="I2312" i="23"/>
  <c r="I2313" i="23"/>
  <c r="I2314" i="23"/>
  <c r="I2315" i="23"/>
  <c r="I2316" i="23"/>
  <c r="I2317" i="23"/>
  <c r="I2318" i="23"/>
  <c r="I2319" i="23"/>
  <c r="I2320" i="23"/>
  <c r="I2321" i="23"/>
  <c r="I2322" i="23"/>
  <c r="I2323" i="23"/>
  <c r="I2324" i="23"/>
  <c r="I2325" i="23"/>
  <c r="I2326" i="23"/>
  <c r="I2327" i="23"/>
  <c r="I2328" i="23"/>
  <c r="I2329" i="23"/>
  <c r="I2330" i="23"/>
  <c r="I2331" i="23"/>
  <c r="I2332" i="23"/>
  <c r="I2333" i="23"/>
  <c r="I2334" i="23"/>
  <c r="I2335" i="23"/>
  <c r="I2336" i="23"/>
  <c r="I2337" i="23"/>
  <c r="I2338" i="23"/>
  <c r="I2339" i="23"/>
  <c r="I2340" i="23"/>
  <c r="I2341" i="23"/>
  <c r="I2342" i="23"/>
  <c r="I2343" i="23"/>
  <c r="I2344" i="23"/>
  <c r="I2345" i="23"/>
  <c r="I2346" i="23"/>
  <c r="I2347" i="23"/>
  <c r="I2348" i="23"/>
  <c r="I2349" i="23"/>
  <c r="I2350" i="23"/>
  <c r="I2351" i="23"/>
  <c r="I2352" i="23"/>
  <c r="I2353" i="23"/>
  <c r="I2354" i="23"/>
  <c r="I2355" i="23"/>
  <c r="I2356" i="23"/>
  <c r="I2357" i="23"/>
  <c r="I2358" i="23"/>
  <c r="I2359" i="23"/>
  <c r="I2360" i="23"/>
  <c r="I2361" i="23"/>
  <c r="I2362" i="23"/>
  <c r="I2363" i="23"/>
  <c r="I2364" i="23"/>
  <c r="I2365" i="23"/>
  <c r="I2366" i="23"/>
  <c r="I2367" i="23"/>
  <c r="I2368" i="23"/>
  <c r="I2369" i="23"/>
  <c r="I2370" i="23"/>
  <c r="I2371" i="23"/>
  <c r="I2372" i="23"/>
  <c r="I2373" i="23"/>
  <c r="I2374" i="23"/>
  <c r="I2375" i="23"/>
  <c r="I2376" i="23"/>
  <c r="I2377" i="23"/>
  <c r="I2378" i="23"/>
  <c r="I2379" i="23"/>
  <c r="I2380" i="23"/>
  <c r="I2381" i="23"/>
  <c r="I2382" i="23"/>
  <c r="I2383" i="23"/>
  <c r="I2384" i="23"/>
  <c r="I2385" i="23"/>
  <c r="I2386" i="23"/>
  <c r="I2387" i="23"/>
  <c r="I2388" i="23"/>
  <c r="I2389" i="23"/>
  <c r="I2390" i="23"/>
  <c r="I2391" i="23"/>
  <c r="I2392" i="23"/>
  <c r="I2393" i="23"/>
  <c r="I2394" i="23"/>
  <c r="I2395" i="23"/>
  <c r="I2396" i="23"/>
  <c r="I2397" i="23"/>
  <c r="I2398" i="23"/>
  <c r="I2399" i="23"/>
  <c r="I2400" i="23"/>
  <c r="I2401" i="23"/>
  <c r="I2402" i="23"/>
  <c r="I2403" i="23"/>
  <c r="I2404" i="23"/>
  <c r="I2405" i="23"/>
  <c r="I2406" i="23"/>
  <c r="I2407" i="23"/>
  <c r="I2408" i="23"/>
  <c r="I2409" i="23"/>
  <c r="I2410" i="23"/>
  <c r="I2411" i="23"/>
  <c r="I2412" i="23"/>
  <c r="I2413" i="23"/>
  <c r="I2414" i="23"/>
  <c r="I2415" i="23"/>
  <c r="I2416" i="23"/>
  <c r="I2417" i="23"/>
  <c r="I2418" i="23"/>
  <c r="I2419" i="23"/>
  <c r="I2420" i="23"/>
  <c r="I2421" i="23"/>
  <c r="I2422" i="23"/>
  <c r="I2423" i="23"/>
  <c r="I2424" i="23"/>
  <c r="I2425" i="23"/>
  <c r="I2426" i="23"/>
  <c r="I2427" i="23"/>
  <c r="I2428" i="23"/>
  <c r="I2429" i="23"/>
  <c r="I2430" i="23"/>
  <c r="I2431" i="23"/>
  <c r="I2432" i="23"/>
  <c r="I2433" i="23"/>
  <c r="I2434" i="23"/>
  <c r="I2435" i="23"/>
  <c r="I2436" i="23"/>
  <c r="I2437" i="23"/>
  <c r="I2438" i="23"/>
  <c r="I2439" i="23"/>
  <c r="I2440" i="23"/>
  <c r="I2441" i="23"/>
  <c r="I2442" i="23"/>
  <c r="I2443" i="23"/>
  <c r="I2444" i="23"/>
  <c r="I2445" i="23"/>
  <c r="I2446" i="23"/>
  <c r="I2447" i="23"/>
  <c r="I2448" i="23"/>
  <c r="I2449" i="23"/>
  <c r="I2450" i="23"/>
  <c r="I2451" i="23"/>
  <c r="I2452" i="23"/>
  <c r="I2453" i="23"/>
  <c r="I2454" i="23"/>
  <c r="I2455" i="23"/>
  <c r="I2456" i="23"/>
  <c r="I2457" i="23"/>
  <c r="I2458" i="23"/>
  <c r="I2459" i="23"/>
  <c r="I2460" i="23"/>
  <c r="I2461" i="23"/>
  <c r="I2462" i="23"/>
  <c r="I2463" i="23"/>
  <c r="I2464" i="23"/>
  <c r="I2465" i="23"/>
  <c r="I2466" i="23"/>
  <c r="I2467" i="23"/>
  <c r="I2468" i="23"/>
  <c r="I2469" i="23"/>
  <c r="I2470" i="23"/>
  <c r="I2471" i="23"/>
  <c r="I2472" i="23"/>
  <c r="I2473" i="23"/>
  <c r="I2474" i="23"/>
  <c r="I2475" i="23"/>
  <c r="I2476" i="23"/>
  <c r="I2477" i="23"/>
  <c r="I2478" i="23"/>
  <c r="I2479" i="23"/>
  <c r="I2480" i="23"/>
  <c r="I2481" i="23"/>
  <c r="I2482" i="23"/>
  <c r="I2483" i="23"/>
  <c r="I2484" i="23"/>
  <c r="I2485" i="23"/>
  <c r="I2486" i="23"/>
  <c r="I2487" i="23"/>
  <c r="I2488" i="23"/>
  <c r="I2489" i="23"/>
  <c r="I2490" i="23"/>
  <c r="I2491" i="23"/>
  <c r="I2492" i="23"/>
  <c r="I2493" i="23"/>
  <c r="I2494" i="23"/>
  <c r="I2495" i="23"/>
  <c r="I2496" i="23"/>
  <c r="I2497" i="23"/>
  <c r="I2498" i="23"/>
  <c r="I2499" i="23"/>
  <c r="I2500" i="23"/>
  <c r="I2501" i="23"/>
  <c r="I2502" i="23"/>
  <c r="I2503" i="23"/>
  <c r="I2504" i="23"/>
  <c r="I2505" i="23"/>
  <c r="I2506" i="23"/>
  <c r="I2507" i="23"/>
  <c r="I2508" i="23"/>
  <c r="I2509" i="23"/>
  <c r="I2510" i="23"/>
  <c r="I2511" i="23"/>
  <c r="I2512" i="23"/>
  <c r="I2513" i="23"/>
  <c r="I2514" i="23"/>
  <c r="I2515" i="23"/>
  <c r="I2516" i="23"/>
  <c r="I2517" i="23"/>
  <c r="I2518" i="23"/>
  <c r="I2519" i="23"/>
  <c r="I2520" i="23"/>
  <c r="I2521" i="23"/>
  <c r="I2522" i="23"/>
  <c r="I2523" i="23"/>
  <c r="I2524" i="23"/>
  <c r="I2525" i="23"/>
  <c r="I2526" i="23"/>
  <c r="I2527" i="23"/>
  <c r="I2528" i="23"/>
  <c r="I2529" i="23"/>
  <c r="I2530" i="23"/>
  <c r="I2531" i="23"/>
  <c r="I2532" i="23"/>
  <c r="I2533" i="23"/>
  <c r="I2534" i="23"/>
  <c r="I2535" i="23"/>
  <c r="I2536" i="23"/>
  <c r="I2537" i="23"/>
  <c r="I2538" i="23"/>
  <c r="I2539" i="23"/>
  <c r="I2540" i="23"/>
  <c r="I2541" i="23"/>
  <c r="I2542" i="23"/>
  <c r="I2543" i="23"/>
  <c r="I2544" i="23"/>
  <c r="I2545" i="23"/>
  <c r="I2546" i="23"/>
  <c r="I2547" i="23"/>
  <c r="I2548" i="23"/>
  <c r="I2549" i="23"/>
  <c r="I2550" i="23"/>
  <c r="I2551" i="23"/>
  <c r="I2552" i="23"/>
  <c r="I2553" i="23"/>
  <c r="I2554" i="23"/>
  <c r="I2555" i="23"/>
  <c r="I2556" i="23"/>
  <c r="I2557" i="23"/>
  <c r="I2558" i="23"/>
  <c r="I2559" i="23"/>
  <c r="I2560" i="23"/>
  <c r="I2561" i="23"/>
  <c r="I2562" i="23"/>
  <c r="I2563" i="23"/>
  <c r="I2564" i="23"/>
  <c r="I2565" i="23"/>
  <c r="I2566" i="23"/>
  <c r="I2567" i="23"/>
  <c r="I2568" i="23"/>
  <c r="I2569" i="23"/>
  <c r="I2570" i="23"/>
  <c r="I2571" i="23"/>
  <c r="I2572" i="23"/>
  <c r="I2573" i="23"/>
  <c r="I2574" i="23"/>
  <c r="I2575" i="23"/>
  <c r="I2576" i="23"/>
  <c r="I2577" i="23"/>
  <c r="I2578" i="23"/>
  <c r="I2579" i="23"/>
  <c r="I2580" i="23"/>
  <c r="I2581" i="23"/>
  <c r="I2582" i="23"/>
  <c r="I2583" i="23"/>
  <c r="I2584" i="23"/>
  <c r="I2585" i="23"/>
  <c r="I2586" i="23"/>
  <c r="I2587" i="23"/>
  <c r="I2588" i="23"/>
  <c r="I2589" i="23"/>
  <c r="I2590" i="23"/>
  <c r="I2591" i="23"/>
  <c r="I2592" i="23"/>
  <c r="I2593" i="23"/>
  <c r="I2594" i="23"/>
  <c r="I2595" i="23"/>
  <c r="I2596" i="23"/>
  <c r="I2597" i="23"/>
  <c r="I2598" i="23"/>
  <c r="I2599" i="23"/>
  <c r="I2600" i="23"/>
  <c r="I2601" i="23"/>
  <c r="I2602" i="23"/>
  <c r="I2603" i="23"/>
  <c r="I2604" i="23"/>
  <c r="I2605" i="23"/>
  <c r="I2606" i="23"/>
  <c r="I2607" i="23"/>
  <c r="I2608" i="23"/>
  <c r="I2609" i="23"/>
  <c r="I2610" i="23"/>
  <c r="I2611" i="23"/>
  <c r="I2612" i="23"/>
  <c r="I2613" i="23"/>
  <c r="I2614" i="23"/>
  <c r="I2615" i="23"/>
  <c r="I2616" i="23"/>
  <c r="I2617" i="23"/>
  <c r="I2618" i="23"/>
  <c r="I2619" i="23"/>
  <c r="I2620" i="23"/>
  <c r="I2621" i="23"/>
  <c r="I2622" i="23"/>
  <c r="I2623" i="23"/>
  <c r="I2624" i="23"/>
  <c r="I2625" i="23"/>
  <c r="I2626" i="23"/>
  <c r="I2627" i="23"/>
  <c r="I2628" i="23"/>
  <c r="I2629" i="23"/>
  <c r="I2630" i="23"/>
  <c r="I2631" i="23"/>
  <c r="I2632" i="23"/>
  <c r="I2633" i="23"/>
  <c r="I2634" i="23"/>
  <c r="I2635" i="23"/>
  <c r="I2636" i="23"/>
  <c r="I2637" i="23"/>
  <c r="I2638" i="23"/>
  <c r="I2639" i="23"/>
  <c r="I2640" i="23"/>
  <c r="I2641" i="23"/>
  <c r="I2642" i="23"/>
  <c r="I2643" i="23"/>
  <c r="I2644" i="23"/>
  <c r="I2645" i="23"/>
  <c r="I2646" i="23"/>
  <c r="I2647" i="23"/>
  <c r="I2648" i="23"/>
  <c r="I2649" i="23"/>
  <c r="I2650" i="23"/>
  <c r="I2651" i="23"/>
  <c r="I2652" i="23"/>
  <c r="I2653" i="23"/>
  <c r="I2654" i="23"/>
  <c r="I2655" i="23"/>
  <c r="I2656" i="23"/>
  <c r="I2657" i="23"/>
  <c r="I2658" i="23"/>
  <c r="I2659" i="23"/>
  <c r="I2660" i="23"/>
  <c r="I2661" i="23"/>
  <c r="I2662" i="23"/>
  <c r="I2663" i="23"/>
  <c r="I2664" i="23"/>
  <c r="I2665" i="23"/>
  <c r="I2666" i="23"/>
  <c r="I2667" i="23"/>
  <c r="I2668" i="23"/>
  <c r="I2669" i="23"/>
  <c r="I2670" i="23"/>
  <c r="I2671" i="23"/>
  <c r="I2672" i="23"/>
  <c r="I2673" i="23"/>
  <c r="I2674" i="23"/>
  <c r="I2675" i="23"/>
  <c r="I2676" i="23"/>
  <c r="I2677" i="23"/>
  <c r="I2678" i="23"/>
  <c r="I2679" i="23"/>
  <c r="I2680" i="23"/>
  <c r="I2681" i="23"/>
  <c r="I2682" i="23"/>
  <c r="I2683" i="23"/>
  <c r="I2684" i="23"/>
  <c r="I2685" i="23"/>
  <c r="I2686" i="23"/>
  <c r="I2687" i="23"/>
  <c r="I2688" i="23"/>
  <c r="I2689" i="23"/>
  <c r="I2690" i="23"/>
  <c r="I2691" i="23"/>
  <c r="I2692" i="23"/>
  <c r="I2693" i="23"/>
  <c r="I2694" i="23"/>
  <c r="I2695" i="23"/>
  <c r="I2696" i="23"/>
  <c r="I2697" i="23"/>
  <c r="I2698" i="23"/>
  <c r="I2699" i="23"/>
  <c r="I2700" i="23"/>
  <c r="I2701" i="23"/>
  <c r="I2702" i="23"/>
  <c r="I2703" i="23"/>
  <c r="I2704" i="23"/>
  <c r="I2705" i="23"/>
  <c r="I2706" i="23"/>
  <c r="I2707" i="23"/>
  <c r="I2708" i="23"/>
  <c r="I2709" i="23"/>
  <c r="I2710" i="23"/>
  <c r="I2711" i="23"/>
  <c r="I2712" i="23"/>
  <c r="I2713" i="23"/>
  <c r="I2714" i="23"/>
  <c r="I2715" i="23"/>
  <c r="I2716" i="23"/>
  <c r="I2717" i="23"/>
  <c r="I2718" i="23"/>
  <c r="I2719" i="23"/>
  <c r="I2720" i="23"/>
  <c r="I2721" i="23"/>
  <c r="I2722" i="23"/>
  <c r="I2723" i="23"/>
  <c r="I2724" i="23"/>
  <c r="I2725" i="23"/>
  <c r="I2726" i="23"/>
  <c r="I2727" i="23"/>
  <c r="I2728" i="23"/>
  <c r="I2729" i="23"/>
  <c r="I2730" i="23"/>
  <c r="I2731" i="23"/>
  <c r="I2732" i="23"/>
  <c r="I2733" i="23"/>
  <c r="I2734" i="23"/>
  <c r="I2735" i="23"/>
  <c r="I2736" i="23"/>
  <c r="I2737" i="23"/>
  <c r="I2738" i="23"/>
  <c r="I2739" i="23"/>
  <c r="I2740" i="23"/>
  <c r="I2741" i="23"/>
  <c r="I2742" i="23"/>
  <c r="I2743" i="23"/>
  <c r="I2744" i="23"/>
  <c r="I2745" i="23"/>
  <c r="I2746" i="23"/>
  <c r="I2747" i="23"/>
  <c r="I2748" i="23"/>
  <c r="I2749" i="23"/>
  <c r="I2750" i="23"/>
  <c r="I2751" i="23"/>
  <c r="I2752" i="23"/>
  <c r="I2753" i="23"/>
  <c r="I2754" i="23"/>
  <c r="I2755" i="23"/>
  <c r="I2756" i="23"/>
  <c r="I2757" i="23"/>
  <c r="I2758" i="23"/>
  <c r="I2759" i="23"/>
  <c r="I2760" i="23"/>
  <c r="I2761" i="23"/>
  <c r="I2762" i="23"/>
  <c r="I2763" i="23"/>
  <c r="I2764" i="23"/>
  <c r="I2765" i="23"/>
  <c r="I2766" i="23"/>
  <c r="I2767" i="23"/>
  <c r="I2768" i="23"/>
  <c r="I2769" i="23"/>
  <c r="I2770" i="23"/>
  <c r="I2771" i="23"/>
  <c r="I2772" i="23"/>
  <c r="I2773" i="23"/>
  <c r="I2774" i="23"/>
  <c r="I2775" i="23"/>
  <c r="I2776" i="23"/>
  <c r="I2777" i="23"/>
  <c r="I2778" i="23"/>
  <c r="I2779" i="23"/>
  <c r="I2780" i="23"/>
  <c r="I2781" i="23"/>
  <c r="I2782" i="23"/>
  <c r="I2783" i="23"/>
  <c r="I2784" i="23"/>
  <c r="I2785" i="23"/>
  <c r="I2786" i="23"/>
  <c r="I2787" i="23"/>
  <c r="I2788" i="23"/>
  <c r="I2789" i="23"/>
  <c r="I2790" i="23"/>
  <c r="I2791" i="23"/>
  <c r="I2792" i="23"/>
  <c r="I2793" i="23"/>
  <c r="I2794" i="23"/>
  <c r="I2795" i="23"/>
  <c r="I2796" i="23"/>
  <c r="I2797" i="23"/>
  <c r="I2798" i="23"/>
  <c r="I2799" i="23"/>
  <c r="I2800" i="23"/>
  <c r="I2801" i="23"/>
  <c r="I2802" i="23"/>
  <c r="I2803" i="23"/>
  <c r="I2804" i="23"/>
  <c r="I2805" i="23"/>
  <c r="I2806" i="23"/>
  <c r="I2807" i="23"/>
  <c r="I2808" i="23"/>
  <c r="I2809" i="23"/>
  <c r="I2810" i="23"/>
  <c r="I2811" i="23"/>
  <c r="I2812" i="23"/>
  <c r="I2813" i="23"/>
  <c r="I2814" i="23"/>
  <c r="I2815" i="23"/>
  <c r="I2816" i="23"/>
  <c r="I2817" i="23"/>
  <c r="I2818" i="23"/>
  <c r="I2819" i="23"/>
  <c r="I2820" i="23"/>
  <c r="I2821" i="23"/>
  <c r="I2822" i="23"/>
  <c r="I2823" i="23"/>
  <c r="I2824" i="23"/>
  <c r="I2825" i="23"/>
  <c r="I2826" i="23"/>
  <c r="I2827" i="23"/>
  <c r="I2828" i="23"/>
  <c r="I2829" i="23"/>
  <c r="I2830" i="23"/>
  <c r="I2831" i="23"/>
  <c r="I2832" i="23"/>
  <c r="I2833" i="23"/>
  <c r="I2834" i="23"/>
  <c r="I2835" i="23"/>
  <c r="I2836" i="23"/>
  <c r="I2837" i="23"/>
  <c r="I2838" i="23"/>
  <c r="I2839" i="23"/>
  <c r="I2840" i="23"/>
  <c r="I2841" i="23"/>
  <c r="I2842" i="23"/>
  <c r="I2843" i="23"/>
  <c r="I2844" i="23"/>
  <c r="I2845" i="23"/>
  <c r="I2846" i="23"/>
  <c r="I2847" i="23"/>
  <c r="I2848" i="23"/>
  <c r="I2849" i="23"/>
  <c r="I2850" i="23"/>
  <c r="I2851" i="23"/>
  <c r="I2852" i="23"/>
  <c r="I2853" i="23"/>
  <c r="I2854" i="23"/>
  <c r="I2855" i="23"/>
  <c r="I2856" i="23"/>
  <c r="I2857" i="23"/>
  <c r="I2858" i="23"/>
  <c r="I2859" i="23"/>
  <c r="I2860" i="23"/>
  <c r="I2861" i="23"/>
  <c r="I2862" i="23"/>
  <c r="I2863" i="23"/>
  <c r="I2864" i="23"/>
  <c r="I2865" i="23"/>
  <c r="I2866" i="23"/>
  <c r="I2867" i="23"/>
  <c r="I2868" i="23"/>
  <c r="I2869" i="23"/>
  <c r="I2870" i="23"/>
  <c r="I2871" i="23"/>
  <c r="I2872" i="23"/>
  <c r="I2873" i="23"/>
  <c r="I2874" i="23"/>
  <c r="I2875" i="23"/>
  <c r="I2876" i="23"/>
  <c r="I2877" i="23"/>
  <c r="I2878" i="23"/>
  <c r="I2879" i="23"/>
  <c r="I2880" i="23"/>
  <c r="I2881" i="23"/>
  <c r="I2882" i="23"/>
  <c r="I2883" i="23"/>
  <c r="I2884" i="23"/>
  <c r="I2885" i="23"/>
  <c r="I2886" i="23"/>
  <c r="I2887" i="23"/>
  <c r="I2888" i="23"/>
  <c r="I2889" i="23"/>
  <c r="I2890" i="23"/>
  <c r="I2891" i="23"/>
  <c r="I2892" i="23"/>
  <c r="I2893" i="23"/>
  <c r="I2894" i="23"/>
  <c r="I2895" i="23"/>
  <c r="I2896" i="23"/>
  <c r="I2897" i="23"/>
  <c r="I2898" i="23"/>
  <c r="I2899" i="23"/>
  <c r="I2900" i="23"/>
  <c r="I2901" i="23"/>
  <c r="I2902" i="23"/>
  <c r="F2" i="23"/>
  <c r="F3" i="23"/>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F663" i="23"/>
  <c r="F664" i="23"/>
  <c r="F665" i="23"/>
  <c r="F666" i="23"/>
  <c r="F667" i="23"/>
  <c r="F668" i="23"/>
  <c r="F669" i="23"/>
  <c r="F670" i="23"/>
  <c r="F671" i="23"/>
  <c r="F672" i="23"/>
  <c r="F673" i="23"/>
  <c r="F674" i="23"/>
  <c r="F675" i="23"/>
  <c r="F676" i="23"/>
  <c r="F677" i="23"/>
  <c r="F678" i="23"/>
  <c r="F679" i="23"/>
  <c r="F680" i="23"/>
  <c r="F681" i="23"/>
  <c r="F682" i="23"/>
  <c r="F683" i="23"/>
  <c r="F684" i="23"/>
  <c r="F685" i="23"/>
  <c r="F686" i="23"/>
  <c r="F687" i="23"/>
  <c r="F688" i="23"/>
  <c r="F689" i="23"/>
  <c r="F690" i="23"/>
  <c r="F691" i="23"/>
  <c r="F692" i="23"/>
  <c r="F693" i="23"/>
  <c r="F694" i="23"/>
  <c r="F695" i="23"/>
  <c r="F696" i="23"/>
  <c r="F697" i="23"/>
  <c r="F698" i="23"/>
  <c r="F699" i="23"/>
  <c r="F700" i="23"/>
  <c r="F701" i="23"/>
  <c r="F702" i="23"/>
  <c r="F703" i="23"/>
  <c r="F704" i="23"/>
  <c r="F705" i="23"/>
  <c r="F706" i="23"/>
  <c r="F707" i="23"/>
  <c r="F708" i="23"/>
  <c r="F709" i="23"/>
  <c r="F710" i="23"/>
  <c r="F711" i="23"/>
  <c r="F712" i="23"/>
  <c r="F713" i="23"/>
  <c r="F714" i="23"/>
  <c r="F715" i="23"/>
  <c r="F716" i="23"/>
  <c r="F717" i="23"/>
  <c r="F718" i="23"/>
  <c r="F719" i="23"/>
  <c r="F720" i="23"/>
  <c r="F721" i="23"/>
  <c r="F722" i="23"/>
  <c r="F723" i="23"/>
  <c r="F724" i="23"/>
  <c r="F725" i="23"/>
  <c r="F726" i="23"/>
  <c r="F727" i="23"/>
  <c r="F728" i="23"/>
  <c r="F729" i="23"/>
  <c r="F730" i="23"/>
  <c r="F731" i="23"/>
  <c r="F732" i="23"/>
  <c r="F733" i="23"/>
  <c r="F734" i="23"/>
  <c r="F735" i="23"/>
  <c r="F736" i="23"/>
  <c r="F737" i="23"/>
  <c r="F738" i="23"/>
  <c r="F739" i="23"/>
  <c r="F740" i="23"/>
  <c r="F741" i="23"/>
  <c r="F742" i="23"/>
  <c r="F743" i="23"/>
  <c r="F744" i="23"/>
  <c r="F745" i="23"/>
  <c r="F746" i="23"/>
  <c r="F747" i="23"/>
  <c r="F748" i="23"/>
  <c r="F749" i="23"/>
  <c r="F750" i="23"/>
  <c r="F751" i="23"/>
  <c r="F752" i="23"/>
  <c r="F753" i="23"/>
  <c r="F754" i="23"/>
  <c r="F755" i="23"/>
  <c r="F756" i="23"/>
  <c r="F757" i="23"/>
  <c r="F758" i="23"/>
  <c r="F759" i="23"/>
  <c r="F760" i="23"/>
  <c r="F761" i="23"/>
  <c r="F762" i="23"/>
  <c r="F763" i="23"/>
  <c r="F764" i="23"/>
  <c r="F765" i="23"/>
  <c r="F766" i="23"/>
  <c r="F767" i="23"/>
  <c r="F768" i="23"/>
  <c r="F769" i="23"/>
  <c r="F770" i="23"/>
  <c r="F771" i="23"/>
  <c r="F772" i="23"/>
  <c r="F773" i="23"/>
  <c r="F774" i="23"/>
  <c r="F775" i="23"/>
  <c r="F776" i="23"/>
  <c r="F777" i="23"/>
  <c r="F778" i="23"/>
  <c r="F779" i="23"/>
  <c r="F780" i="23"/>
  <c r="F781" i="23"/>
  <c r="F782" i="23"/>
  <c r="F783" i="23"/>
  <c r="F784" i="23"/>
  <c r="F785" i="23"/>
  <c r="F786" i="23"/>
  <c r="F787" i="23"/>
  <c r="F788" i="23"/>
  <c r="F789" i="23"/>
  <c r="F790" i="23"/>
  <c r="F791" i="23"/>
  <c r="F792" i="23"/>
  <c r="F793" i="23"/>
  <c r="F794" i="23"/>
  <c r="F795" i="23"/>
  <c r="F796" i="23"/>
  <c r="F797" i="23"/>
  <c r="F798" i="23"/>
  <c r="F799" i="23"/>
  <c r="F800" i="23"/>
  <c r="F801" i="23"/>
  <c r="F802" i="23"/>
  <c r="F803" i="23"/>
  <c r="F804" i="23"/>
  <c r="F805" i="23"/>
  <c r="F806" i="23"/>
  <c r="F807" i="23"/>
  <c r="F808" i="23"/>
  <c r="F809" i="23"/>
  <c r="F810" i="23"/>
  <c r="F811" i="23"/>
  <c r="F812" i="23"/>
  <c r="F813" i="23"/>
  <c r="F814" i="23"/>
  <c r="F815" i="23"/>
  <c r="F816" i="23"/>
  <c r="F817" i="23"/>
  <c r="F818" i="23"/>
  <c r="F819" i="23"/>
  <c r="F820" i="23"/>
  <c r="F821" i="23"/>
  <c r="F822" i="23"/>
  <c r="F823" i="23"/>
  <c r="F824" i="23"/>
  <c r="F825" i="23"/>
  <c r="F826" i="23"/>
  <c r="F827" i="23"/>
  <c r="F828" i="23"/>
  <c r="F829" i="23"/>
  <c r="F830" i="23"/>
  <c r="F831" i="23"/>
  <c r="F832" i="23"/>
  <c r="F833" i="23"/>
  <c r="F834" i="23"/>
  <c r="F835" i="23"/>
  <c r="F836" i="23"/>
  <c r="F837" i="23"/>
  <c r="F838" i="23"/>
  <c r="F839" i="23"/>
  <c r="F840" i="23"/>
  <c r="F841" i="23"/>
  <c r="F842" i="23"/>
  <c r="F843" i="23"/>
  <c r="F844" i="23"/>
  <c r="F845" i="23"/>
  <c r="F846" i="23"/>
  <c r="F847" i="23"/>
  <c r="F848" i="23"/>
  <c r="F849" i="23"/>
  <c r="F850" i="23"/>
  <c r="F851" i="23"/>
  <c r="F852" i="23"/>
  <c r="F853" i="23"/>
  <c r="F854" i="23"/>
  <c r="F855" i="23"/>
  <c r="F856" i="23"/>
  <c r="F857" i="23"/>
  <c r="F858" i="23"/>
  <c r="F859" i="23"/>
  <c r="F860" i="23"/>
  <c r="F861" i="23"/>
  <c r="F862" i="23"/>
  <c r="F863" i="23"/>
  <c r="F864" i="23"/>
  <c r="F865" i="23"/>
  <c r="F866" i="23"/>
  <c r="F867" i="23"/>
  <c r="F868" i="23"/>
  <c r="F869" i="23"/>
  <c r="F870" i="23"/>
  <c r="F871" i="23"/>
  <c r="F872" i="23"/>
  <c r="F873" i="23"/>
  <c r="F874" i="23"/>
  <c r="F875" i="23"/>
  <c r="F876" i="23"/>
  <c r="F877" i="23"/>
  <c r="F878" i="23"/>
  <c r="F879" i="23"/>
  <c r="F880" i="23"/>
  <c r="F881" i="23"/>
  <c r="F882" i="23"/>
  <c r="F883" i="23"/>
  <c r="F884" i="23"/>
  <c r="F885" i="23"/>
  <c r="F886" i="23"/>
  <c r="F887" i="23"/>
  <c r="F888" i="23"/>
  <c r="F889" i="23"/>
  <c r="F890" i="23"/>
  <c r="F891" i="23"/>
  <c r="F892" i="23"/>
  <c r="F893" i="23"/>
  <c r="F894" i="23"/>
  <c r="F895" i="23"/>
  <c r="F896" i="23"/>
  <c r="F897" i="23"/>
  <c r="F898" i="23"/>
  <c r="F899" i="23"/>
  <c r="F900" i="23"/>
  <c r="F901" i="23"/>
  <c r="F902" i="23"/>
  <c r="F903" i="23"/>
  <c r="F904" i="23"/>
  <c r="F905" i="23"/>
  <c r="F906" i="23"/>
  <c r="F907" i="23"/>
  <c r="F908" i="23"/>
  <c r="F909" i="23"/>
  <c r="F910" i="23"/>
  <c r="F911" i="23"/>
  <c r="F912" i="23"/>
  <c r="F913" i="23"/>
  <c r="F914" i="23"/>
  <c r="F915" i="23"/>
  <c r="F916" i="23"/>
  <c r="F917" i="23"/>
  <c r="F918" i="23"/>
  <c r="F919" i="23"/>
  <c r="F920" i="23"/>
  <c r="F921" i="23"/>
  <c r="F922" i="23"/>
  <c r="F923" i="23"/>
  <c r="F924" i="23"/>
  <c r="F925" i="23"/>
  <c r="F926" i="23"/>
  <c r="F927" i="23"/>
  <c r="F928" i="23"/>
  <c r="F929" i="23"/>
  <c r="F930" i="23"/>
  <c r="F931" i="23"/>
  <c r="F932" i="23"/>
  <c r="F933" i="23"/>
  <c r="F934" i="23"/>
  <c r="F935" i="23"/>
  <c r="F936" i="23"/>
  <c r="F937" i="23"/>
  <c r="F938" i="23"/>
  <c r="F939" i="23"/>
  <c r="F940" i="23"/>
  <c r="F941" i="23"/>
  <c r="F942" i="23"/>
  <c r="F943" i="23"/>
  <c r="F944" i="23"/>
  <c r="F945" i="23"/>
  <c r="F946" i="23"/>
  <c r="F947" i="23"/>
  <c r="F948" i="23"/>
  <c r="F949" i="23"/>
  <c r="F950" i="23"/>
  <c r="F951" i="23"/>
  <c r="F952" i="23"/>
  <c r="F953" i="23"/>
  <c r="F954" i="23"/>
  <c r="F955" i="23"/>
  <c r="F956" i="23"/>
  <c r="F957" i="23"/>
  <c r="F958" i="23"/>
  <c r="F959" i="23"/>
  <c r="F960" i="23"/>
  <c r="F961" i="23"/>
  <c r="F962" i="23"/>
  <c r="F963" i="23"/>
  <c r="F964" i="23"/>
  <c r="F965" i="23"/>
  <c r="F966" i="23"/>
  <c r="F967" i="23"/>
  <c r="F968" i="23"/>
  <c r="F969" i="23"/>
  <c r="F970" i="23"/>
  <c r="F971" i="23"/>
  <c r="F972" i="23"/>
  <c r="F973" i="23"/>
  <c r="F974" i="23"/>
  <c r="F975" i="23"/>
  <c r="F976" i="23"/>
  <c r="F977" i="23"/>
  <c r="F978" i="23"/>
  <c r="F979" i="23"/>
  <c r="F980" i="23"/>
  <c r="F981" i="23"/>
  <c r="F982" i="23"/>
  <c r="F983" i="23"/>
  <c r="F984" i="23"/>
  <c r="F985" i="23"/>
  <c r="F986" i="23"/>
  <c r="F987" i="23"/>
  <c r="F988" i="23"/>
  <c r="F989" i="23"/>
  <c r="F990" i="23"/>
  <c r="F991" i="23"/>
  <c r="F992" i="23"/>
  <c r="F993" i="23"/>
  <c r="F994" i="23"/>
  <c r="F995" i="23"/>
  <c r="F996" i="23"/>
  <c r="F997" i="23"/>
  <c r="F998" i="23"/>
  <c r="F999" i="23"/>
  <c r="F1000" i="23"/>
  <c r="F1001" i="23"/>
  <c r="F1002" i="23"/>
  <c r="F1003" i="23"/>
  <c r="F1004" i="23"/>
  <c r="F1005" i="23"/>
  <c r="F1006" i="23"/>
  <c r="F1007" i="23"/>
  <c r="F1008" i="23"/>
  <c r="F1009" i="23"/>
  <c r="F1010" i="23"/>
  <c r="F1011" i="23"/>
  <c r="F1012" i="23"/>
  <c r="F1013" i="23"/>
  <c r="F1014" i="23"/>
  <c r="F1015" i="23"/>
  <c r="F1016" i="23"/>
  <c r="F1017" i="23"/>
  <c r="F1018" i="23"/>
  <c r="F1019" i="23"/>
  <c r="F1020" i="23"/>
  <c r="F1021" i="23"/>
  <c r="F1022" i="23"/>
  <c r="F1023" i="23"/>
  <c r="F1024" i="23"/>
  <c r="F1025" i="23"/>
  <c r="F1026" i="23"/>
  <c r="F1027" i="23"/>
  <c r="F1028" i="23"/>
  <c r="F1029" i="23"/>
  <c r="F1030" i="23"/>
  <c r="F1031" i="23"/>
  <c r="F1032" i="23"/>
  <c r="F1033" i="23"/>
  <c r="F1034" i="23"/>
  <c r="F1035" i="23"/>
  <c r="F1036" i="23"/>
  <c r="F1037" i="23"/>
  <c r="F1038" i="23"/>
  <c r="F1039" i="23"/>
  <c r="F1040" i="23"/>
  <c r="F1041" i="23"/>
  <c r="F1042" i="23"/>
  <c r="F1043" i="23"/>
  <c r="F1044" i="23"/>
  <c r="F1045" i="23"/>
  <c r="F1046" i="23"/>
  <c r="F1047" i="23"/>
  <c r="F1048" i="23"/>
  <c r="F1049" i="23"/>
  <c r="F1050" i="23"/>
  <c r="F1051" i="23"/>
  <c r="F1052" i="23"/>
  <c r="F1053" i="23"/>
  <c r="F1054" i="23"/>
  <c r="F1055" i="23"/>
  <c r="F1056" i="23"/>
  <c r="F1057" i="23"/>
  <c r="F1058" i="23"/>
  <c r="F1059" i="23"/>
  <c r="F1060" i="23"/>
  <c r="F1061" i="23"/>
  <c r="F1062" i="23"/>
  <c r="F1063" i="23"/>
  <c r="F1064" i="23"/>
  <c r="F1065" i="23"/>
  <c r="F1066" i="23"/>
  <c r="F1067" i="23"/>
  <c r="F1068" i="23"/>
  <c r="F1069" i="23"/>
  <c r="F1070" i="23"/>
  <c r="F1071" i="23"/>
  <c r="F1072" i="23"/>
  <c r="F1073" i="23"/>
  <c r="F1074" i="23"/>
  <c r="F1075" i="23"/>
  <c r="F1076" i="23"/>
  <c r="F1077" i="23"/>
  <c r="F1078" i="23"/>
  <c r="F1079" i="23"/>
  <c r="F1080" i="23"/>
  <c r="F1081" i="23"/>
  <c r="F1082" i="23"/>
  <c r="F1083" i="23"/>
  <c r="F1084" i="23"/>
  <c r="F1085" i="23"/>
  <c r="F1086" i="23"/>
  <c r="F1087" i="23"/>
  <c r="F1088" i="23"/>
  <c r="F1089" i="23"/>
  <c r="F1090" i="23"/>
  <c r="F1091" i="23"/>
  <c r="F1092" i="23"/>
  <c r="F1093" i="23"/>
  <c r="F1094" i="23"/>
  <c r="F1095" i="23"/>
  <c r="F1096" i="23"/>
  <c r="F1097" i="23"/>
  <c r="F1098" i="23"/>
  <c r="F1099" i="23"/>
  <c r="F1100" i="23"/>
  <c r="F1101" i="23"/>
  <c r="F1102" i="23"/>
  <c r="F1103" i="23"/>
  <c r="F1104" i="23"/>
  <c r="F1105" i="23"/>
  <c r="F1106" i="23"/>
  <c r="F1107" i="23"/>
  <c r="F1108" i="23"/>
  <c r="F1109" i="23"/>
  <c r="F1110" i="23"/>
  <c r="F1111" i="23"/>
  <c r="F1112" i="23"/>
  <c r="F1113" i="23"/>
  <c r="F1114" i="23"/>
  <c r="F1115" i="23"/>
  <c r="F1116" i="23"/>
  <c r="F1117" i="23"/>
  <c r="F1118" i="23"/>
  <c r="F1119" i="23"/>
  <c r="F1120" i="23"/>
  <c r="F1121" i="23"/>
  <c r="F1122" i="23"/>
  <c r="F1123" i="23"/>
  <c r="F1124" i="23"/>
  <c r="F1125" i="23"/>
  <c r="F1126" i="23"/>
  <c r="F1127" i="23"/>
  <c r="F1128" i="23"/>
  <c r="F1129" i="23"/>
  <c r="F1130" i="23"/>
  <c r="F1131" i="23"/>
  <c r="F1132" i="23"/>
  <c r="F1133" i="23"/>
  <c r="F1134" i="23"/>
  <c r="F1135" i="23"/>
  <c r="F1136" i="23"/>
  <c r="F1137" i="23"/>
  <c r="F1138" i="23"/>
  <c r="F1139" i="23"/>
  <c r="F1140" i="23"/>
  <c r="F1141" i="23"/>
  <c r="F1142" i="23"/>
  <c r="F1143" i="23"/>
  <c r="F1144" i="23"/>
  <c r="F1145" i="23"/>
  <c r="F1146" i="23"/>
  <c r="F1147" i="23"/>
  <c r="F1148" i="23"/>
  <c r="F1149" i="23"/>
  <c r="F1150" i="23"/>
  <c r="F1151" i="23"/>
  <c r="F1152" i="23"/>
  <c r="F1153" i="23"/>
  <c r="F1154" i="23"/>
  <c r="F1155" i="23"/>
  <c r="F1156" i="23"/>
  <c r="F1157" i="23"/>
  <c r="F1158" i="23"/>
  <c r="F1159" i="23"/>
  <c r="F1160" i="23"/>
  <c r="F1161" i="23"/>
  <c r="F1162" i="23"/>
  <c r="F1163" i="23"/>
  <c r="F1164" i="23"/>
  <c r="F1165" i="23"/>
  <c r="F1166" i="23"/>
  <c r="F1167" i="23"/>
  <c r="F1168" i="23"/>
  <c r="F1169" i="23"/>
  <c r="F1170" i="23"/>
  <c r="F1171" i="23"/>
  <c r="F1172" i="23"/>
  <c r="F1173" i="23"/>
  <c r="F1174" i="23"/>
  <c r="F1175" i="23"/>
  <c r="F1176" i="23"/>
  <c r="F1177" i="23"/>
  <c r="F1178" i="23"/>
  <c r="F1179" i="23"/>
  <c r="F1180" i="23"/>
  <c r="F1181" i="23"/>
  <c r="F1182" i="23"/>
  <c r="F1183" i="23"/>
  <c r="F1184" i="23"/>
  <c r="F1185" i="23"/>
  <c r="F1186" i="23"/>
  <c r="F1187" i="23"/>
  <c r="F1188" i="23"/>
  <c r="F1189" i="23"/>
  <c r="F1190" i="23"/>
  <c r="F1191" i="23"/>
  <c r="F1192" i="23"/>
  <c r="F1193" i="23"/>
  <c r="F1194" i="23"/>
  <c r="F1195" i="23"/>
  <c r="F1196" i="23"/>
  <c r="F1197" i="23"/>
  <c r="F1198" i="23"/>
  <c r="F1199" i="23"/>
  <c r="F1200" i="23"/>
  <c r="F1201" i="23"/>
  <c r="F1202" i="23"/>
  <c r="F1203" i="23"/>
  <c r="F1204" i="23"/>
  <c r="F1205" i="23"/>
  <c r="F1206" i="23"/>
  <c r="F1207" i="23"/>
  <c r="F1208" i="23"/>
  <c r="F1209" i="23"/>
  <c r="F1210" i="23"/>
  <c r="F1211" i="23"/>
  <c r="F1212" i="23"/>
  <c r="F1213" i="23"/>
  <c r="F1214" i="23"/>
  <c r="F1215" i="23"/>
  <c r="F1216" i="23"/>
  <c r="F1217" i="23"/>
  <c r="F1218" i="23"/>
  <c r="F1219" i="23"/>
  <c r="F1220" i="23"/>
  <c r="F1221" i="23"/>
  <c r="F1222" i="23"/>
  <c r="F1223" i="23"/>
  <c r="F1224" i="23"/>
  <c r="F1225" i="23"/>
  <c r="F1226" i="23"/>
  <c r="F1227" i="23"/>
  <c r="F1228" i="23"/>
  <c r="F1229" i="23"/>
  <c r="F1230" i="23"/>
  <c r="F1231" i="23"/>
  <c r="F1232" i="23"/>
  <c r="F1233" i="23"/>
  <c r="F1234" i="23"/>
  <c r="F1235" i="23"/>
  <c r="F1236" i="23"/>
  <c r="F1237" i="23"/>
  <c r="F1238" i="23"/>
  <c r="F1239" i="23"/>
  <c r="F1240" i="23"/>
  <c r="F1241" i="23"/>
  <c r="F1242" i="23"/>
  <c r="F1243" i="23"/>
  <c r="F1244" i="23"/>
  <c r="F1245" i="23"/>
  <c r="F1246" i="23"/>
  <c r="F1247" i="23"/>
  <c r="F1248" i="23"/>
  <c r="F1249" i="23"/>
  <c r="F1250" i="23"/>
  <c r="F1251" i="23"/>
  <c r="F1252" i="23"/>
  <c r="F1253" i="23"/>
  <c r="F1254" i="23"/>
  <c r="F1255" i="23"/>
  <c r="F1256" i="23"/>
  <c r="F1257" i="23"/>
  <c r="F1258" i="23"/>
  <c r="F1259" i="23"/>
  <c r="F1260" i="23"/>
  <c r="F1261" i="23"/>
  <c r="F1262" i="23"/>
  <c r="F1263" i="23"/>
  <c r="F1264" i="23"/>
  <c r="F1265" i="23"/>
  <c r="F1266" i="23"/>
  <c r="F1267" i="23"/>
  <c r="F1268" i="23"/>
  <c r="F1269" i="23"/>
  <c r="F1270" i="23"/>
  <c r="F1271" i="23"/>
  <c r="F1272" i="23"/>
  <c r="F1273" i="23"/>
  <c r="F1274" i="23"/>
  <c r="F1275" i="23"/>
  <c r="F1276" i="23"/>
  <c r="F1277" i="23"/>
  <c r="F1278" i="23"/>
  <c r="F1279" i="23"/>
  <c r="F1280" i="23"/>
  <c r="F1281" i="23"/>
  <c r="F1282" i="23"/>
  <c r="F1283" i="23"/>
  <c r="F1284" i="23"/>
  <c r="F1285" i="23"/>
  <c r="F1286" i="23"/>
  <c r="F1287" i="23"/>
  <c r="F1288" i="23"/>
  <c r="F1289" i="23"/>
  <c r="F1290" i="23"/>
  <c r="F1291" i="23"/>
  <c r="F1292" i="23"/>
  <c r="F1293" i="23"/>
  <c r="F1294" i="23"/>
  <c r="F1295" i="23"/>
  <c r="F1296" i="23"/>
  <c r="F1297" i="23"/>
  <c r="F1298" i="23"/>
  <c r="F1299" i="23"/>
  <c r="F1300" i="23"/>
  <c r="F1301" i="23"/>
  <c r="F1302" i="23"/>
  <c r="F1303" i="23"/>
  <c r="F1304" i="23"/>
  <c r="F1305" i="23"/>
  <c r="F1306" i="23"/>
  <c r="F1307" i="23"/>
  <c r="F1308" i="23"/>
  <c r="F1309" i="23"/>
  <c r="F1310" i="23"/>
  <c r="F1311" i="23"/>
  <c r="F1312" i="23"/>
  <c r="F1313" i="23"/>
  <c r="F1314" i="23"/>
  <c r="F1315" i="23"/>
  <c r="F1316" i="23"/>
  <c r="F1317" i="23"/>
  <c r="F1318" i="23"/>
  <c r="F1319" i="23"/>
  <c r="F1320" i="23"/>
  <c r="F1321" i="23"/>
  <c r="F1322" i="23"/>
  <c r="F1323" i="23"/>
  <c r="F1324" i="23"/>
  <c r="F1325" i="23"/>
  <c r="F1326" i="23"/>
  <c r="F1327" i="23"/>
  <c r="F1328" i="23"/>
  <c r="F1329" i="23"/>
  <c r="F1330" i="23"/>
  <c r="F1331" i="23"/>
  <c r="F1332" i="23"/>
  <c r="F1333" i="23"/>
  <c r="F1334" i="23"/>
  <c r="F1335" i="23"/>
  <c r="F1336" i="23"/>
  <c r="F1337" i="23"/>
  <c r="F1338" i="23"/>
  <c r="F1339" i="23"/>
  <c r="F1340" i="23"/>
  <c r="F1341" i="23"/>
  <c r="F1342" i="23"/>
  <c r="F1343" i="23"/>
  <c r="F1344" i="23"/>
  <c r="F1345" i="23"/>
  <c r="F1346" i="23"/>
  <c r="F1347" i="23"/>
  <c r="F1348" i="23"/>
  <c r="F1349" i="23"/>
  <c r="F1350" i="23"/>
  <c r="F1351" i="23"/>
  <c r="F1352" i="23"/>
  <c r="F1353" i="23"/>
  <c r="F1354" i="23"/>
  <c r="F1355" i="23"/>
  <c r="F1356" i="23"/>
  <c r="F1357" i="23"/>
  <c r="F1358" i="23"/>
  <c r="F1359" i="23"/>
  <c r="F1360" i="23"/>
  <c r="F1361" i="23"/>
  <c r="F1362" i="23"/>
  <c r="F1363" i="23"/>
  <c r="F1364" i="23"/>
  <c r="F1365" i="23"/>
  <c r="F1366" i="23"/>
  <c r="F1367" i="23"/>
  <c r="F1368" i="23"/>
  <c r="F1369" i="23"/>
  <c r="F1370" i="23"/>
  <c r="F1371" i="23"/>
  <c r="F1372" i="23"/>
  <c r="F1373" i="23"/>
  <c r="F1374" i="23"/>
  <c r="F1375" i="23"/>
  <c r="F1376" i="23"/>
  <c r="F1377" i="23"/>
  <c r="F1378" i="23"/>
  <c r="F1379" i="23"/>
  <c r="F1380" i="23"/>
  <c r="F1381" i="23"/>
  <c r="F1382" i="23"/>
  <c r="F1383" i="23"/>
  <c r="F1384" i="23"/>
  <c r="F1385" i="23"/>
  <c r="F1386" i="23"/>
  <c r="F1387" i="23"/>
  <c r="F1388" i="23"/>
  <c r="F1389" i="23"/>
  <c r="F1390" i="23"/>
  <c r="F1391" i="23"/>
  <c r="F1392" i="23"/>
  <c r="F1393" i="23"/>
  <c r="F1394" i="23"/>
  <c r="F1395" i="23"/>
  <c r="F1396" i="23"/>
  <c r="F1397" i="23"/>
  <c r="F1398" i="23"/>
  <c r="F1399" i="23"/>
  <c r="F1400" i="23"/>
  <c r="F1401" i="23"/>
  <c r="F1402" i="23"/>
  <c r="F1403" i="23"/>
  <c r="F1404" i="23"/>
  <c r="F1405" i="23"/>
  <c r="F1406" i="23"/>
  <c r="F1407" i="23"/>
  <c r="F1408" i="23"/>
  <c r="F1409" i="23"/>
  <c r="F1410" i="23"/>
  <c r="F1411" i="23"/>
  <c r="F1412" i="23"/>
  <c r="F1413" i="23"/>
  <c r="F1414" i="23"/>
  <c r="F1415" i="23"/>
  <c r="F1416" i="23"/>
  <c r="F1417" i="23"/>
  <c r="F1418" i="23"/>
  <c r="F1419" i="23"/>
  <c r="F1420" i="23"/>
  <c r="F1421" i="23"/>
  <c r="F1422" i="23"/>
  <c r="F1423" i="23"/>
  <c r="F1424" i="23"/>
  <c r="F1425" i="23"/>
  <c r="F1426" i="23"/>
  <c r="F1427" i="23"/>
  <c r="F1428" i="23"/>
  <c r="F1429" i="23"/>
  <c r="F1430" i="23"/>
  <c r="F1431" i="23"/>
  <c r="F1432" i="23"/>
  <c r="F1433" i="23"/>
  <c r="F1434" i="23"/>
  <c r="F1435" i="23"/>
  <c r="F1436" i="23"/>
  <c r="F1437" i="23"/>
  <c r="F1438" i="23"/>
  <c r="F1439" i="23"/>
  <c r="F1440" i="23"/>
  <c r="F1441" i="23"/>
  <c r="F1442" i="23"/>
  <c r="F1443" i="23"/>
  <c r="F1444" i="23"/>
  <c r="F1445" i="23"/>
  <c r="F1446" i="23"/>
  <c r="F1447" i="23"/>
  <c r="F1448" i="23"/>
  <c r="F1449" i="23"/>
  <c r="F1450" i="23"/>
  <c r="F1451" i="23"/>
  <c r="F1452" i="23"/>
  <c r="F1453" i="23"/>
  <c r="F1454" i="23"/>
  <c r="F1455" i="23"/>
  <c r="F1456" i="23"/>
  <c r="F1457" i="23"/>
  <c r="F1458" i="23"/>
  <c r="F1459" i="23"/>
  <c r="F1460" i="23"/>
  <c r="F1461" i="23"/>
  <c r="F1462" i="23"/>
  <c r="F1463" i="23"/>
  <c r="F1464" i="23"/>
  <c r="F1465" i="23"/>
  <c r="F1466" i="23"/>
  <c r="F1467" i="23"/>
  <c r="F1468" i="23"/>
  <c r="F1469" i="23"/>
  <c r="F1470" i="23"/>
  <c r="F1471" i="23"/>
  <c r="F1472" i="23"/>
  <c r="F1473" i="23"/>
  <c r="F1474" i="23"/>
  <c r="F1475" i="23"/>
  <c r="F1476" i="23"/>
  <c r="F1477" i="23"/>
  <c r="F1478" i="23"/>
  <c r="F1479" i="23"/>
  <c r="F1480" i="23"/>
  <c r="F1481" i="23"/>
  <c r="F1482" i="23"/>
  <c r="F1483" i="23"/>
  <c r="F1484" i="23"/>
  <c r="F1485" i="23"/>
  <c r="F1486" i="23"/>
  <c r="F1487" i="23"/>
  <c r="F1488" i="23"/>
  <c r="F1489" i="23"/>
  <c r="F1490" i="23"/>
  <c r="F1491" i="23"/>
  <c r="F1492" i="23"/>
  <c r="F1493" i="23"/>
  <c r="F1494" i="23"/>
  <c r="F1495" i="23"/>
  <c r="F1496" i="23"/>
  <c r="F1497" i="23"/>
  <c r="F1498" i="23"/>
  <c r="F1499" i="23"/>
  <c r="F1500" i="23"/>
  <c r="F1501" i="23"/>
  <c r="F1502" i="23"/>
  <c r="F1503" i="23"/>
  <c r="F1504" i="23"/>
  <c r="F1505" i="23"/>
  <c r="F1506" i="23"/>
  <c r="F1507" i="23"/>
  <c r="F1508" i="23"/>
  <c r="F1509" i="23"/>
  <c r="F1510" i="23"/>
  <c r="F1511" i="23"/>
  <c r="F1512" i="23"/>
  <c r="F1513" i="23"/>
  <c r="F1514" i="23"/>
  <c r="F1515" i="23"/>
  <c r="F1516" i="23"/>
  <c r="F1517" i="23"/>
  <c r="F1518" i="23"/>
  <c r="F1519" i="23"/>
  <c r="F1520" i="23"/>
  <c r="F1521" i="23"/>
  <c r="F1522" i="23"/>
  <c r="F1523" i="23"/>
  <c r="F1524" i="23"/>
  <c r="F1525" i="23"/>
  <c r="F1526" i="23"/>
  <c r="F1527" i="23"/>
  <c r="F1528" i="23"/>
  <c r="F1529" i="23"/>
  <c r="F1530" i="23"/>
  <c r="F1531" i="23"/>
  <c r="F1532" i="23"/>
  <c r="F1533" i="23"/>
  <c r="F1534" i="23"/>
  <c r="F1535" i="23"/>
  <c r="F1536" i="23"/>
  <c r="F1537" i="23"/>
  <c r="F1538" i="23"/>
  <c r="F1539" i="23"/>
  <c r="F1540" i="23"/>
  <c r="F1541" i="23"/>
  <c r="F1542" i="23"/>
  <c r="F1543" i="23"/>
  <c r="F1544" i="23"/>
  <c r="F1545" i="23"/>
  <c r="F1546" i="23"/>
  <c r="F1547" i="23"/>
  <c r="F1548" i="23"/>
  <c r="F1549" i="23"/>
  <c r="F1550" i="23"/>
  <c r="F1551" i="23"/>
  <c r="F1552" i="23"/>
  <c r="F1553" i="23"/>
  <c r="F1554" i="23"/>
  <c r="F1555" i="23"/>
  <c r="F1556" i="23"/>
  <c r="F1557" i="23"/>
  <c r="F1558" i="23"/>
  <c r="F1559" i="23"/>
  <c r="F1560" i="23"/>
  <c r="F1561" i="23"/>
  <c r="F1562" i="23"/>
  <c r="F1563" i="23"/>
  <c r="F1564" i="23"/>
  <c r="F1565" i="23"/>
  <c r="F1566" i="23"/>
  <c r="F1567" i="23"/>
  <c r="F1568" i="23"/>
  <c r="F1569" i="23"/>
  <c r="F1570" i="23"/>
  <c r="F1571" i="23"/>
  <c r="F1572" i="23"/>
  <c r="F1573" i="23"/>
  <c r="F1574" i="23"/>
  <c r="F1575" i="23"/>
  <c r="F1576" i="23"/>
  <c r="F1577" i="23"/>
  <c r="F1578" i="23"/>
  <c r="F1579" i="23"/>
  <c r="F1580" i="23"/>
  <c r="F1581" i="23"/>
  <c r="F1582" i="23"/>
  <c r="F1583" i="23"/>
  <c r="F1584" i="23"/>
  <c r="F1585" i="23"/>
  <c r="F1586" i="23"/>
  <c r="F1587" i="23"/>
  <c r="F1588" i="23"/>
  <c r="F1589" i="23"/>
  <c r="F1590" i="23"/>
  <c r="F1591" i="23"/>
  <c r="F1592" i="23"/>
  <c r="F1593" i="23"/>
  <c r="F1594" i="23"/>
  <c r="F1595" i="23"/>
  <c r="F1596" i="23"/>
  <c r="F1597" i="23"/>
  <c r="F1598" i="23"/>
  <c r="F1599" i="23"/>
  <c r="F1600" i="23"/>
  <c r="F1601" i="23"/>
  <c r="F1602" i="23"/>
  <c r="F1603" i="23"/>
  <c r="F1604" i="23"/>
  <c r="F1605" i="23"/>
  <c r="F1606" i="23"/>
  <c r="F1607" i="23"/>
  <c r="F1608" i="23"/>
  <c r="F1609" i="23"/>
  <c r="F1610" i="23"/>
  <c r="F1611" i="23"/>
  <c r="F1612" i="23"/>
  <c r="F1613" i="23"/>
  <c r="F1614" i="23"/>
  <c r="F1615" i="23"/>
  <c r="F1616" i="23"/>
  <c r="F1617" i="23"/>
  <c r="F1618" i="23"/>
  <c r="F1619" i="23"/>
  <c r="F1620" i="23"/>
  <c r="F1621" i="23"/>
  <c r="F1622" i="23"/>
  <c r="F1623" i="23"/>
  <c r="F1624" i="23"/>
  <c r="F1625" i="23"/>
  <c r="F1626" i="23"/>
  <c r="F1627" i="23"/>
  <c r="F1628" i="23"/>
  <c r="F1629" i="23"/>
  <c r="F1630" i="23"/>
  <c r="F1631" i="23"/>
  <c r="F1632" i="23"/>
  <c r="F1633" i="23"/>
  <c r="F1634" i="23"/>
  <c r="F1635" i="23"/>
  <c r="F1636" i="23"/>
  <c r="F1637" i="23"/>
  <c r="F1638" i="23"/>
  <c r="F1639" i="23"/>
  <c r="F1640" i="23"/>
  <c r="F1641" i="23"/>
  <c r="F1642" i="23"/>
  <c r="F1643" i="23"/>
  <c r="F1644" i="23"/>
  <c r="F1645" i="23"/>
  <c r="F1646" i="23"/>
  <c r="F1647" i="23"/>
  <c r="F1648" i="23"/>
  <c r="F1649" i="23"/>
  <c r="F1650" i="23"/>
  <c r="F1651" i="23"/>
  <c r="F1652" i="23"/>
  <c r="F1653" i="23"/>
  <c r="F1654" i="23"/>
  <c r="F1655" i="23"/>
  <c r="F1656" i="23"/>
  <c r="F1657" i="23"/>
  <c r="F1658" i="23"/>
  <c r="F1659" i="23"/>
  <c r="F1660" i="23"/>
  <c r="F1661" i="23"/>
  <c r="F1662" i="23"/>
  <c r="F1663" i="23"/>
  <c r="F1664" i="23"/>
  <c r="F1665" i="23"/>
  <c r="F1666" i="23"/>
  <c r="F1667" i="23"/>
  <c r="F1668" i="23"/>
  <c r="F1669" i="23"/>
  <c r="F1670" i="23"/>
  <c r="F1671" i="23"/>
  <c r="F1672" i="23"/>
  <c r="F1673" i="23"/>
  <c r="F1674" i="23"/>
  <c r="F1675" i="23"/>
  <c r="F1676" i="23"/>
  <c r="F1677" i="23"/>
  <c r="F1678" i="23"/>
  <c r="F1679" i="23"/>
  <c r="F1680" i="23"/>
  <c r="F1681" i="23"/>
  <c r="F1682" i="23"/>
  <c r="F1683" i="23"/>
  <c r="F1684" i="23"/>
  <c r="F1685" i="23"/>
  <c r="F1686" i="23"/>
  <c r="F1687" i="23"/>
  <c r="F1688" i="23"/>
  <c r="F1689" i="23"/>
  <c r="F1690" i="23"/>
  <c r="F1691" i="23"/>
  <c r="F1692" i="23"/>
  <c r="F1693" i="23"/>
  <c r="F1694" i="23"/>
  <c r="F1695" i="23"/>
  <c r="F1696" i="23"/>
  <c r="F1697" i="23"/>
  <c r="F1698" i="23"/>
  <c r="F1699" i="23"/>
  <c r="F1700" i="23"/>
  <c r="F1701" i="23"/>
  <c r="F1702" i="23"/>
  <c r="F1703" i="23"/>
  <c r="F1704" i="23"/>
  <c r="F1705" i="23"/>
  <c r="F1706" i="23"/>
  <c r="F1707" i="23"/>
  <c r="F1708" i="23"/>
  <c r="F1709" i="23"/>
  <c r="F1710" i="23"/>
  <c r="F1711" i="23"/>
  <c r="F1712" i="23"/>
  <c r="F1713" i="23"/>
  <c r="F1714" i="23"/>
  <c r="F1715" i="23"/>
  <c r="F1716" i="23"/>
  <c r="F1717" i="23"/>
  <c r="F1718" i="23"/>
  <c r="F1719" i="23"/>
  <c r="F1720" i="23"/>
  <c r="F1721" i="23"/>
  <c r="F1722" i="23"/>
  <c r="F1723" i="23"/>
  <c r="F1724" i="23"/>
  <c r="F1725" i="23"/>
  <c r="F1726" i="23"/>
  <c r="F1727" i="23"/>
  <c r="F1728" i="23"/>
  <c r="F1729" i="23"/>
  <c r="F1730" i="23"/>
  <c r="F1731" i="23"/>
  <c r="F1732" i="23"/>
  <c r="F1733" i="23"/>
  <c r="F1734" i="23"/>
  <c r="F1735" i="23"/>
  <c r="F1736" i="23"/>
  <c r="F1737" i="23"/>
  <c r="F1738" i="23"/>
  <c r="F1739" i="23"/>
  <c r="F1740" i="23"/>
  <c r="F1741" i="23"/>
  <c r="F1742" i="23"/>
  <c r="F1743" i="23"/>
  <c r="F1744" i="23"/>
  <c r="F1745" i="23"/>
  <c r="F1746" i="23"/>
  <c r="F1747" i="23"/>
  <c r="F1748" i="23"/>
  <c r="F1749" i="23"/>
  <c r="F1750" i="23"/>
  <c r="F1751" i="23"/>
  <c r="F1752" i="23"/>
  <c r="F1753" i="23"/>
  <c r="F1754" i="23"/>
  <c r="F1755" i="23"/>
  <c r="F1756" i="23"/>
  <c r="F1757" i="23"/>
  <c r="F1758" i="23"/>
  <c r="F1759" i="23"/>
  <c r="F1760" i="23"/>
  <c r="F1761" i="23"/>
  <c r="F1762" i="23"/>
  <c r="F1763" i="23"/>
  <c r="F1764" i="23"/>
  <c r="F1765" i="23"/>
  <c r="F1766" i="23"/>
  <c r="F1767" i="23"/>
  <c r="F1768" i="23"/>
  <c r="F1769" i="23"/>
  <c r="F1770" i="23"/>
  <c r="F1771" i="23"/>
  <c r="F1772" i="23"/>
  <c r="F1773" i="23"/>
  <c r="F1774" i="23"/>
  <c r="F1775" i="23"/>
  <c r="F1776" i="23"/>
  <c r="F1777" i="23"/>
  <c r="F1778" i="23"/>
  <c r="F1779" i="23"/>
  <c r="F1780" i="23"/>
  <c r="F1781" i="23"/>
  <c r="F1782" i="23"/>
  <c r="F1783" i="23"/>
  <c r="F1784" i="23"/>
  <c r="F1785" i="23"/>
  <c r="F1786" i="23"/>
  <c r="F1787" i="23"/>
  <c r="F1788" i="23"/>
  <c r="F1789" i="23"/>
  <c r="F1790" i="23"/>
  <c r="F1791" i="23"/>
  <c r="F1792" i="23"/>
  <c r="F1793" i="23"/>
  <c r="F1794" i="23"/>
  <c r="F1795" i="23"/>
  <c r="F1796" i="23"/>
  <c r="F1797" i="23"/>
  <c r="F1798" i="23"/>
  <c r="F1799" i="23"/>
  <c r="F1800" i="23"/>
  <c r="F1801" i="23"/>
  <c r="F1802" i="23"/>
  <c r="F1803" i="23"/>
  <c r="F1804" i="23"/>
  <c r="F1805" i="23"/>
  <c r="F1806" i="23"/>
  <c r="F1807" i="23"/>
  <c r="F1808" i="23"/>
  <c r="F1809" i="23"/>
  <c r="F1810" i="23"/>
  <c r="F1811" i="23"/>
  <c r="F1812" i="23"/>
  <c r="F1813" i="23"/>
  <c r="F1814" i="23"/>
  <c r="F1815" i="23"/>
  <c r="F1816" i="23"/>
  <c r="F1817" i="23"/>
  <c r="F1818" i="23"/>
  <c r="F1819" i="23"/>
  <c r="F1820" i="23"/>
  <c r="F1821" i="23"/>
  <c r="F1822" i="23"/>
  <c r="F1823" i="23"/>
  <c r="F1824" i="23"/>
  <c r="F1825" i="23"/>
  <c r="F1826" i="23"/>
  <c r="F1827" i="23"/>
  <c r="F1828" i="23"/>
  <c r="F1829" i="23"/>
  <c r="F1830" i="23"/>
  <c r="F1831" i="23"/>
  <c r="F1832" i="23"/>
  <c r="F1833" i="23"/>
  <c r="F1834" i="23"/>
  <c r="F1835" i="23"/>
  <c r="F1836" i="23"/>
  <c r="F1837" i="23"/>
  <c r="F1838" i="23"/>
  <c r="F1839" i="23"/>
  <c r="F1840" i="23"/>
  <c r="F1841" i="23"/>
  <c r="F1842" i="23"/>
  <c r="F1843" i="23"/>
  <c r="F1844" i="23"/>
  <c r="F1845" i="23"/>
  <c r="F1846" i="23"/>
  <c r="F1847" i="23"/>
  <c r="F1848" i="23"/>
  <c r="F1849" i="23"/>
  <c r="F1850" i="23"/>
  <c r="F1851" i="23"/>
  <c r="F1852" i="23"/>
  <c r="F1853" i="23"/>
  <c r="F1854" i="23"/>
  <c r="F1855" i="23"/>
  <c r="F1856" i="23"/>
  <c r="F1857" i="23"/>
  <c r="F1858" i="23"/>
  <c r="F1859" i="23"/>
  <c r="F1860" i="23"/>
  <c r="F1861" i="23"/>
  <c r="F1862" i="23"/>
  <c r="F1863" i="23"/>
  <c r="F1864" i="23"/>
  <c r="F1865" i="23"/>
  <c r="F1866" i="23"/>
  <c r="F1867" i="23"/>
  <c r="F1868" i="23"/>
  <c r="F1869" i="23"/>
  <c r="F1870" i="23"/>
  <c r="F1871" i="23"/>
  <c r="F1872" i="23"/>
  <c r="F1873" i="23"/>
  <c r="F1874" i="23"/>
  <c r="F1875" i="23"/>
  <c r="F1876" i="23"/>
  <c r="F1877" i="23"/>
  <c r="F1878" i="23"/>
  <c r="F1879" i="23"/>
  <c r="F1880" i="23"/>
  <c r="F1881" i="23"/>
  <c r="F1882" i="23"/>
  <c r="F1883" i="23"/>
  <c r="F1884" i="23"/>
  <c r="F1885" i="23"/>
  <c r="F1886" i="23"/>
  <c r="F1887" i="23"/>
  <c r="F1888" i="23"/>
  <c r="F1889" i="23"/>
  <c r="F1890" i="23"/>
  <c r="F1891" i="23"/>
  <c r="F1892" i="23"/>
  <c r="F1893" i="23"/>
  <c r="F1894" i="23"/>
  <c r="F1895" i="23"/>
  <c r="F1896" i="23"/>
  <c r="F1897" i="23"/>
  <c r="F1898" i="23"/>
  <c r="F1899" i="23"/>
  <c r="F1900" i="23"/>
  <c r="F1901" i="23"/>
  <c r="F1902" i="23"/>
  <c r="F1903" i="23"/>
  <c r="F1904" i="23"/>
  <c r="F1905" i="23"/>
  <c r="F1906" i="23"/>
  <c r="F1907" i="23"/>
  <c r="F1908" i="23"/>
  <c r="F1909" i="23"/>
  <c r="F1910" i="23"/>
  <c r="F1911" i="23"/>
  <c r="F1912" i="23"/>
  <c r="F1913" i="23"/>
  <c r="F1914" i="23"/>
  <c r="F1915" i="23"/>
  <c r="F1916" i="23"/>
  <c r="F1917" i="23"/>
  <c r="F1918" i="23"/>
  <c r="F1919" i="23"/>
  <c r="F1920" i="23"/>
  <c r="F1921" i="23"/>
  <c r="F1922" i="23"/>
  <c r="F1923" i="23"/>
  <c r="F1924" i="23"/>
  <c r="F1925" i="23"/>
  <c r="F1926" i="23"/>
  <c r="F1927" i="23"/>
  <c r="F1928" i="23"/>
  <c r="F1929" i="23"/>
  <c r="F1930" i="23"/>
  <c r="F1931" i="23"/>
  <c r="F1932" i="23"/>
  <c r="F1933" i="23"/>
  <c r="F1934" i="23"/>
  <c r="F1935" i="23"/>
  <c r="F1936" i="23"/>
  <c r="F1937" i="23"/>
  <c r="F1938" i="23"/>
  <c r="F1939" i="23"/>
  <c r="F1940" i="23"/>
  <c r="F1941" i="23"/>
  <c r="F1942" i="23"/>
  <c r="F1943" i="23"/>
  <c r="F1944" i="23"/>
  <c r="F1945" i="23"/>
  <c r="F1946" i="23"/>
  <c r="F1947" i="23"/>
  <c r="F1948" i="23"/>
  <c r="F1949" i="23"/>
  <c r="F1950" i="23"/>
  <c r="F1951" i="23"/>
  <c r="F1952" i="23"/>
  <c r="F1953" i="23"/>
  <c r="F1954" i="23"/>
  <c r="F1955" i="23"/>
  <c r="F1956" i="23"/>
  <c r="F1957" i="23"/>
  <c r="F1958" i="23"/>
  <c r="F1959" i="23"/>
  <c r="F1960" i="23"/>
  <c r="F1961" i="23"/>
  <c r="F1962" i="23"/>
  <c r="F1963" i="23"/>
  <c r="F1964" i="23"/>
  <c r="F1965" i="23"/>
  <c r="F1966" i="23"/>
  <c r="F1967" i="23"/>
  <c r="F1968" i="23"/>
  <c r="F1969" i="23"/>
  <c r="F1970" i="23"/>
  <c r="F1971" i="23"/>
  <c r="F1972" i="23"/>
  <c r="F1973" i="23"/>
  <c r="F1974" i="23"/>
  <c r="F1975" i="23"/>
  <c r="F1976" i="23"/>
  <c r="F1977" i="23"/>
  <c r="F1978" i="23"/>
  <c r="F1979" i="23"/>
  <c r="F1980" i="23"/>
  <c r="F1981" i="23"/>
  <c r="F1982" i="23"/>
  <c r="F1983" i="23"/>
  <c r="F1984" i="23"/>
  <c r="F1985" i="23"/>
  <c r="F1986" i="23"/>
  <c r="F1987" i="23"/>
  <c r="F1988" i="23"/>
  <c r="F1989" i="23"/>
  <c r="F1990" i="23"/>
  <c r="F1991" i="23"/>
  <c r="F1992" i="23"/>
  <c r="F1993" i="23"/>
  <c r="F1994" i="23"/>
  <c r="F1995" i="23"/>
  <c r="F1996" i="23"/>
  <c r="F1997" i="23"/>
  <c r="F1998" i="23"/>
  <c r="F1999" i="23"/>
  <c r="F2000" i="23"/>
  <c r="F2001" i="23"/>
  <c r="F2002" i="23"/>
  <c r="F2003" i="23"/>
  <c r="F2004" i="23"/>
  <c r="F2005" i="23"/>
  <c r="F2006" i="23"/>
  <c r="F2007" i="23"/>
  <c r="F2008" i="23"/>
  <c r="F2009" i="23"/>
  <c r="F2010" i="23"/>
  <c r="F2011" i="23"/>
  <c r="F2012" i="23"/>
  <c r="F2013" i="23"/>
  <c r="F2014" i="23"/>
  <c r="F2015" i="23"/>
  <c r="F2016" i="23"/>
  <c r="F2017" i="23"/>
  <c r="F2018" i="23"/>
  <c r="F2019" i="23"/>
  <c r="F2020" i="23"/>
  <c r="F2021" i="23"/>
  <c r="F2022" i="23"/>
  <c r="F2023" i="23"/>
  <c r="F2024" i="23"/>
  <c r="F2025" i="23"/>
  <c r="F2026" i="23"/>
  <c r="F2027" i="23"/>
  <c r="F2028" i="23"/>
  <c r="F2029" i="23"/>
  <c r="F2030" i="23"/>
  <c r="F2031" i="23"/>
  <c r="F2032" i="23"/>
  <c r="F2033" i="23"/>
  <c r="F2034" i="23"/>
  <c r="F2035" i="23"/>
  <c r="F2036" i="23"/>
  <c r="F2037" i="23"/>
  <c r="F2038" i="23"/>
  <c r="F2039" i="23"/>
  <c r="F2040" i="23"/>
  <c r="F2041" i="23"/>
  <c r="F2042" i="23"/>
  <c r="F2043" i="23"/>
  <c r="F2044" i="23"/>
  <c r="F2045" i="23"/>
  <c r="F2046" i="23"/>
  <c r="F2047" i="23"/>
  <c r="F2048" i="23"/>
  <c r="F2049" i="23"/>
  <c r="F2050" i="23"/>
  <c r="F2051" i="23"/>
  <c r="F2052" i="23"/>
  <c r="F2053" i="23"/>
  <c r="F2054" i="23"/>
  <c r="F2055" i="23"/>
  <c r="F2056" i="23"/>
  <c r="F2057" i="23"/>
  <c r="F2058" i="23"/>
  <c r="F2059" i="23"/>
  <c r="F2060" i="23"/>
  <c r="F2061" i="23"/>
  <c r="F2062" i="23"/>
  <c r="F2063" i="23"/>
  <c r="F2064" i="23"/>
  <c r="F2065" i="23"/>
  <c r="F2066" i="23"/>
  <c r="F2067" i="23"/>
  <c r="F2068" i="23"/>
  <c r="F2069" i="23"/>
  <c r="F2070" i="23"/>
  <c r="F2071" i="23"/>
  <c r="F2072" i="23"/>
  <c r="F2073" i="23"/>
  <c r="F2074" i="23"/>
  <c r="F2075" i="23"/>
  <c r="F2076" i="23"/>
  <c r="F2077" i="23"/>
  <c r="F2078" i="23"/>
  <c r="F2079" i="23"/>
  <c r="F2080" i="23"/>
  <c r="F2081" i="23"/>
  <c r="F2082" i="23"/>
  <c r="F2083" i="23"/>
  <c r="F2084" i="23"/>
  <c r="F2085" i="23"/>
  <c r="F2086" i="23"/>
  <c r="F2087" i="23"/>
  <c r="F2088" i="23"/>
  <c r="F2089" i="23"/>
  <c r="F2090" i="23"/>
  <c r="F2091" i="23"/>
  <c r="F2092" i="23"/>
  <c r="F2093" i="23"/>
  <c r="F2094" i="23"/>
  <c r="F2095" i="23"/>
  <c r="F2096" i="23"/>
  <c r="F2097" i="23"/>
  <c r="F2098" i="23"/>
  <c r="F2099" i="23"/>
  <c r="F2100" i="23"/>
  <c r="F2101" i="23"/>
  <c r="F2102" i="23"/>
  <c r="F2103" i="23"/>
  <c r="F2104" i="23"/>
  <c r="F2105" i="23"/>
  <c r="F2106" i="23"/>
  <c r="F2107" i="23"/>
  <c r="F2108" i="23"/>
  <c r="F2109" i="23"/>
  <c r="F2110" i="23"/>
  <c r="F2111" i="23"/>
  <c r="F2112" i="23"/>
  <c r="F2113" i="23"/>
  <c r="F2114" i="23"/>
  <c r="F2115" i="23"/>
  <c r="F2116" i="23"/>
  <c r="F2117" i="23"/>
  <c r="F2118" i="23"/>
  <c r="F2119" i="23"/>
  <c r="F2120" i="23"/>
  <c r="F2121" i="23"/>
  <c r="F2122" i="23"/>
  <c r="F2123" i="23"/>
  <c r="F2124" i="23"/>
  <c r="F2125" i="23"/>
  <c r="F2126" i="23"/>
  <c r="F2127" i="23"/>
  <c r="F2128" i="23"/>
  <c r="F2129" i="23"/>
  <c r="F2130" i="23"/>
  <c r="F2131" i="23"/>
  <c r="F2132" i="23"/>
  <c r="F2133" i="23"/>
  <c r="F2134" i="23"/>
  <c r="F2135" i="23"/>
  <c r="F2136" i="23"/>
  <c r="F2137" i="23"/>
  <c r="F2138" i="23"/>
  <c r="F2139" i="23"/>
  <c r="F2140" i="23"/>
  <c r="F2141" i="23"/>
  <c r="F2142" i="23"/>
  <c r="F2143" i="23"/>
  <c r="F2144" i="23"/>
  <c r="F2145" i="23"/>
  <c r="F2146" i="23"/>
  <c r="F2147" i="23"/>
  <c r="F2148" i="23"/>
  <c r="F2149" i="23"/>
  <c r="F2150" i="23"/>
  <c r="F2151" i="23"/>
  <c r="F2152" i="23"/>
  <c r="F2153" i="23"/>
  <c r="F2154" i="23"/>
  <c r="F2155" i="23"/>
  <c r="F2156" i="23"/>
  <c r="F2157" i="23"/>
  <c r="F2158" i="23"/>
  <c r="F2159" i="23"/>
  <c r="F2160" i="23"/>
  <c r="F2161" i="23"/>
  <c r="F2162" i="23"/>
  <c r="F2163" i="23"/>
  <c r="F2164" i="23"/>
  <c r="F2165" i="23"/>
  <c r="F2166" i="23"/>
  <c r="F2167" i="23"/>
  <c r="F2168" i="23"/>
  <c r="F2169" i="23"/>
  <c r="F2170" i="23"/>
  <c r="F2171" i="23"/>
  <c r="F2172" i="23"/>
  <c r="F2173" i="23"/>
  <c r="F2174" i="23"/>
  <c r="F2175" i="23"/>
  <c r="F2176" i="23"/>
  <c r="F2177" i="23"/>
  <c r="F2178" i="23"/>
  <c r="F2179" i="23"/>
  <c r="F2180" i="23"/>
  <c r="F2181" i="23"/>
  <c r="F2182" i="23"/>
  <c r="F2183" i="23"/>
  <c r="F2184" i="23"/>
  <c r="F2185" i="23"/>
  <c r="F2186" i="23"/>
  <c r="F2187" i="23"/>
  <c r="F2188" i="23"/>
  <c r="F2189" i="23"/>
  <c r="F2190" i="23"/>
  <c r="F2191" i="23"/>
  <c r="F2192" i="23"/>
  <c r="F2193" i="23"/>
  <c r="F2194" i="23"/>
  <c r="F2195" i="23"/>
  <c r="F2196" i="23"/>
  <c r="F2197" i="23"/>
  <c r="F2198" i="23"/>
  <c r="F2199" i="23"/>
  <c r="F2200" i="23"/>
  <c r="F2201" i="23"/>
  <c r="F2202" i="23"/>
  <c r="F2203" i="23"/>
  <c r="F2204" i="23"/>
  <c r="F2205" i="23"/>
  <c r="F2206" i="23"/>
  <c r="F2207" i="23"/>
  <c r="F2208" i="23"/>
  <c r="F2209" i="23"/>
  <c r="F2210" i="23"/>
  <c r="F2211" i="23"/>
  <c r="F2212" i="23"/>
  <c r="F2213" i="23"/>
  <c r="F2214" i="23"/>
  <c r="F2215" i="23"/>
  <c r="F2216" i="23"/>
  <c r="F2217" i="23"/>
  <c r="F2218" i="23"/>
  <c r="F2219" i="23"/>
  <c r="F2220" i="23"/>
  <c r="F2221" i="23"/>
  <c r="F2222" i="23"/>
  <c r="F2223" i="23"/>
  <c r="F2224" i="23"/>
  <c r="F2225" i="23"/>
  <c r="F2226" i="23"/>
  <c r="F2227" i="23"/>
  <c r="F2228" i="23"/>
  <c r="F2229" i="23"/>
  <c r="F2230" i="23"/>
  <c r="F2231" i="23"/>
  <c r="F2232" i="23"/>
  <c r="F2233" i="23"/>
  <c r="F2234" i="23"/>
  <c r="F2235" i="23"/>
  <c r="F2236" i="23"/>
  <c r="F2237" i="23"/>
  <c r="F2238" i="23"/>
  <c r="F2239" i="23"/>
  <c r="F2240" i="23"/>
  <c r="F2241" i="23"/>
  <c r="F2242" i="23"/>
  <c r="F2243" i="23"/>
  <c r="F2244" i="23"/>
  <c r="F2245" i="23"/>
  <c r="F2246" i="23"/>
  <c r="F2247" i="23"/>
  <c r="F2248" i="23"/>
  <c r="F2249" i="23"/>
  <c r="F2250" i="23"/>
  <c r="F2251" i="23"/>
  <c r="F2252" i="23"/>
  <c r="F2253" i="23"/>
  <c r="F2254" i="23"/>
  <c r="F2255" i="23"/>
  <c r="F2256" i="23"/>
  <c r="F2257" i="23"/>
  <c r="F2258" i="23"/>
  <c r="F2259" i="23"/>
  <c r="F2260" i="23"/>
  <c r="F2261" i="23"/>
  <c r="F2262" i="23"/>
  <c r="F2263" i="23"/>
  <c r="F2264" i="23"/>
  <c r="F2265" i="23"/>
  <c r="F2266" i="23"/>
  <c r="F2267" i="23"/>
  <c r="F2268" i="23"/>
  <c r="F2269" i="23"/>
  <c r="F2270" i="23"/>
  <c r="F2271" i="23"/>
  <c r="F2272" i="23"/>
  <c r="F2273" i="23"/>
  <c r="F2274" i="23"/>
  <c r="F2275" i="23"/>
  <c r="F2276" i="23"/>
  <c r="F2277" i="23"/>
  <c r="F2278" i="23"/>
  <c r="F2279" i="23"/>
  <c r="F2280" i="23"/>
  <c r="F2281" i="23"/>
  <c r="F2282" i="23"/>
  <c r="F2283" i="23"/>
  <c r="F2284" i="23"/>
  <c r="F2285" i="23"/>
  <c r="F2286" i="23"/>
  <c r="F2287" i="23"/>
  <c r="F2288" i="23"/>
  <c r="F2289" i="23"/>
  <c r="F2290" i="23"/>
  <c r="F2291" i="23"/>
  <c r="F2292" i="23"/>
  <c r="F2293" i="23"/>
  <c r="F2294" i="23"/>
  <c r="F2295" i="23"/>
  <c r="F2296" i="23"/>
  <c r="F2297" i="23"/>
  <c r="F2298" i="23"/>
  <c r="F2299" i="23"/>
  <c r="F2300" i="23"/>
  <c r="F2301" i="23"/>
  <c r="F2302" i="23"/>
  <c r="F2303" i="23"/>
  <c r="F2304" i="23"/>
  <c r="F2305" i="23"/>
  <c r="F2306" i="23"/>
  <c r="F2307" i="23"/>
  <c r="F2308" i="23"/>
  <c r="F2309" i="23"/>
  <c r="F2310" i="23"/>
  <c r="F2311" i="23"/>
  <c r="F2312" i="23"/>
  <c r="F2313" i="23"/>
  <c r="F2314" i="23"/>
  <c r="F2315" i="23"/>
  <c r="F2316" i="23"/>
  <c r="F2317" i="23"/>
  <c r="F2318" i="23"/>
  <c r="F2319" i="23"/>
  <c r="F2320" i="23"/>
  <c r="F2321" i="23"/>
  <c r="F2322" i="23"/>
  <c r="F2323" i="23"/>
  <c r="F2324" i="23"/>
  <c r="F2325" i="23"/>
  <c r="F2326" i="23"/>
  <c r="F2327" i="23"/>
  <c r="F2328" i="23"/>
  <c r="F2329" i="23"/>
  <c r="F2330" i="23"/>
  <c r="F2331" i="23"/>
  <c r="F2332" i="23"/>
  <c r="F2333" i="23"/>
  <c r="F2334" i="23"/>
  <c r="F2335" i="23"/>
  <c r="F2336" i="23"/>
  <c r="F2337" i="23"/>
  <c r="F2338" i="23"/>
  <c r="F2339" i="23"/>
  <c r="F2340" i="23"/>
  <c r="F2341" i="23"/>
  <c r="F2342" i="23"/>
  <c r="F2343" i="23"/>
  <c r="F2344" i="23"/>
  <c r="F2345" i="23"/>
  <c r="F2346" i="23"/>
  <c r="F2347" i="23"/>
  <c r="F2348" i="23"/>
  <c r="F2349" i="23"/>
  <c r="F2350" i="23"/>
  <c r="F2351" i="23"/>
  <c r="F2352" i="23"/>
  <c r="F2353" i="23"/>
  <c r="F2354" i="23"/>
  <c r="F2355" i="23"/>
  <c r="F2356" i="23"/>
  <c r="F2357" i="23"/>
  <c r="F2358" i="23"/>
  <c r="F2359" i="23"/>
  <c r="F2360" i="23"/>
  <c r="F2361" i="23"/>
  <c r="F2362" i="23"/>
  <c r="F2363" i="23"/>
  <c r="F2364" i="23"/>
  <c r="F2365" i="23"/>
  <c r="F2366" i="23"/>
  <c r="F2367" i="23"/>
  <c r="F2368" i="23"/>
  <c r="F2369" i="23"/>
  <c r="F2370" i="23"/>
  <c r="F2371" i="23"/>
  <c r="F2372" i="23"/>
  <c r="F2373" i="23"/>
  <c r="F2374" i="23"/>
  <c r="F2375" i="23"/>
  <c r="F2376" i="23"/>
  <c r="F2377" i="23"/>
  <c r="F2378" i="23"/>
  <c r="F2379" i="23"/>
  <c r="F2380" i="23"/>
  <c r="F2381" i="23"/>
  <c r="F2382" i="23"/>
  <c r="F2383" i="23"/>
  <c r="F2384" i="23"/>
  <c r="F2385" i="23"/>
  <c r="F2386" i="23"/>
  <c r="F2387" i="23"/>
  <c r="F2388" i="23"/>
  <c r="F2389" i="23"/>
  <c r="F2390" i="23"/>
  <c r="F2391" i="23"/>
  <c r="F2392" i="23"/>
  <c r="F2393" i="23"/>
  <c r="F2394" i="23"/>
  <c r="F2395" i="23"/>
  <c r="F2396" i="23"/>
  <c r="F2397" i="23"/>
  <c r="F2398" i="23"/>
  <c r="F2399" i="23"/>
  <c r="F2400" i="23"/>
  <c r="F2401" i="23"/>
  <c r="F2402" i="23"/>
  <c r="F2403" i="23"/>
  <c r="F2404" i="23"/>
  <c r="F2405" i="23"/>
  <c r="F2406" i="23"/>
  <c r="F2407" i="23"/>
  <c r="F2408" i="23"/>
  <c r="F2409" i="23"/>
  <c r="F2410" i="23"/>
  <c r="F2411" i="23"/>
  <c r="F2412" i="23"/>
  <c r="F2413" i="23"/>
  <c r="F2414" i="23"/>
  <c r="F2415" i="23"/>
  <c r="F2416" i="23"/>
  <c r="F2417" i="23"/>
  <c r="F2418" i="23"/>
  <c r="F2419" i="23"/>
  <c r="F2420" i="23"/>
  <c r="F2421" i="23"/>
  <c r="F2422" i="23"/>
  <c r="F2423" i="23"/>
  <c r="F2424" i="23"/>
  <c r="F2425" i="23"/>
  <c r="F2426" i="23"/>
  <c r="F2427" i="23"/>
  <c r="F2428" i="23"/>
  <c r="F2429" i="23"/>
  <c r="F2430" i="23"/>
  <c r="F2431" i="23"/>
  <c r="F2432" i="23"/>
  <c r="F2433" i="23"/>
  <c r="F2434" i="23"/>
  <c r="F2435" i="23"/>
  <c r="F2436" i="23"/>
  <c r="F2437" i="23"/>
  <c r="F2438" i="23"/>
  <c r="F2439" i="23"/>
  <c r="F2440" i="23"/>
  <c r="F2441" i="23"/>
  <c r="F2442" i="23"/>
  <c r="F2443" i="23"/>
  <c r="F2444" i="23"/>
  <c r="F2445" i="23"/>
  <c r="F2446" i="23"/>
  <c r="F2447" i="23"/>
  <c r="F2448" i="23"/>
  <c r="F2449" i="23"/>
  <c r="F2450" i="23"/>
  <c r="F2451" i="23"/>
  <c r="F2452" i="23"/>
  <c r="F2453" i="23"/>
  <c r="F2454" i="23"/>
  <c r="F2455" i="23"/>
  <c r="F2456" i="23"/>
  <c r="F2457" i="23"/>
  <c r="F2458" i="23"/>
  <c r="F2459" i="23"/>
  <c r="F2460" i="23"/>
  <c r="F2461" i="23"/>
  <c r="F2462" i="23"/>
  <c r="F2463" i="23"/>
  <c r="F2464" i="23"/>
  <c r="F2465" i="23"/>
  <c r="F2466" i="23"/>
  <c r="F2467" i="23"/>
  <c r="F2468" i="23"/>
  <c r="F2469" i="23"/>
  <c r="F2470" i="23"/>
  <c r="F2471" i="23"/>
  <c r="F2472" i="23"/>
  <c r="F2473" i="23"/>
  <c r="F2474" i="23"/>
  <c r="F2475" i="23"/>
  <c r="F2476" i="23"/>
  <c r="F2477" i="23"/>
  <c r="F2478" i="23"/>
  <c r="F2479" i="23"/>
  <c r="F2480" i="23"/>
  <c r="F2481" i="23"/>
  <c r="F2482" i="23"/>
  <c r="F2483" i="23"/>
  <c r="F2484" i="23"/>
  <c r="F2485" i="23"/>
  <c r="F2486" i="23"/>
  <c r="F2487" i="23"/>
  <c r="F2488" i="23"/>
  <c r="F2489" i="23"/>
  <c r="F2490" i="23"/>
  <c r="F2491" i="23"/>
  <c r="F2492" i="23"/>
  <c r="F2493" i="23"/>
  <c r="F2494" i="23"/>
  <c r="F2495" i="23"/>
  <c r="F2496" i="23"/>
  <c r="F2497" i="23"/>
  <c r="F2498" i="23"/>
  <c r="F2499" i="23"/>
  <c r="F2500" i="23"/>
  <c r="F2501" i="23"/>
  <c r="F2502" i="23"/>
  <c r="F2503" i="23"/>
  <c r="F2504" i="23"/>
  <c r="F2505" i="23"/>
  <c r="F2506" i="23"/>
  <c r="F2507" i="23"/>
  <c r="F2508" i="23"/>
  <c r="F2509" i="23"/>
  <c r="F2510" i="23"/>
  <c r="F2511" i="23"/>
  <c r="F2512" i="23"/>
  <c r="F2513" i="23"/>
  <c r="F2514" i="23"/>
  <c r="F2515" i="23"/>
  <c r="F2516" i="23"/>
  <c r="F2517" i="23"/>
  <c r="F2518" i="23"/>
  <c r="F2519" i="23"/>
  <c r="F2520" i="23"/>
  <c r="F2521" i="23"/>
  <c r="F2522" i="23"/>
  <c r="F2523" i="23"/>
  <c r="F2524" i="23"/>
  <c r="F2525" i="23"/>
  <c r="F2526" i="23"/>
  <c r="F2527" i="23"/>
  <c r="F2528" i="23"/>
  <c r="F2529" i="23"/>
  <c r="F2530" i="23"/>
  <c r="F2531" i="23"/>
  <c r="F2532" i="23"/>
  <c r="F2533" i="23"/>
  <c r="F2534" i="23"/>
  <c r="F2535" i="23"/>
  <c r="F2536" i="23"/>
  <c r="F2537" i="23"/>
  <c r="F2538" i="23"/>
  <c r="F2539" i="23"/>
  <c r="F2540" i="23"/>
  <c r="F2541" i="23"/>
  <c r="F2542" i="23"/>
  <c r="F2543" i="23"/>
  <c r="F2544" i="23"/>
  <c r="F2545" i="23"/>
  <c r="F2546" i="23"/>
  <c r="F2547" i="23"/>
  <c r="F2548" i="23"/>
  <c r="F2549" i="23"/>
  <c r="F2550" i="23"/>
  <c r="F2551" i="23"/>
  <c r="F2552" i="23"/>
  <c r="F2553" i="23"/>
  <c r="F2554" i="23"/>
  <c r="F2555" i="23"/>
  <c r="F2556" i="23"/>
  <c r="F2557" i="23"/>
  <c r="F2558" i="23"/>
  <c r="F2559" i="23"/>
  <c r="F2560" i="23"/>
  <c r="F2561" i="23"/>
  <c r="F2562" i="23"/>
  <c r="F2563" i="23"/>
  <c r="F2564" i="23"/>
  <c r="F2565" i="23"/>
  <c r="F2566" i="23"/>
  <c r="F2567" i="23"/>
  <c r="F2568" i="23"/>
  <c r="F2569" i="23"/>
  <c r="F2570" i="23"/>
  <c r="F2571" i="23"/>
  <c r="F2572" i="23"/>
  <c r="F2573" i="23"/>
  <c r="F2574" i="23"/>
  <c r="F2575" i="23"/>
  <c r="F2576" i="23"/>
  <c r="F2577" i="23"/>
  <c r="F2578" i="23"/>
  <c r="F2579" i="23"/>
  <c r="F2580" i="23"/>
  <c r="F2581" i="23"/>
  <c r="F2582" i="23"/>
  <c r="F2583" i="23"/>
  <c r="F2584" i="23"/>
  <c r="F2585" i="23"/>
  <c r="F2586" i="23"/>
  <c r="F2587" i="23"/>
  <c r="F2588" i="23"/>
  <c r="F2589" i="23"/>
  <c r="F2590" i="23"/>
  <c r="F2591" i="23"/>
  <c r="F2592" i="23"/>
  <c r="F2593" i="23"/>
  <c r="F2594" i="23"/>
  <c r="F2595" i="23"/>
  <c r="F2596" i="23"/>
  <c r="F2597" i="23"/>
  <c r="F2598" i="23"/>
  <c r="F2599" i="23"/>
  <c r="F2600" i="23"/>
  <c r="F2601" i="23"/>
  <c r="F2602" i="23"/>
  <c r="F2603" i="23"/>
  <c r="F2604" i="23"/>
  <c r="F2605" i="23"/>
  <c r="F2606" i="23"/>
  <c r="F2607" i="23"/>
  <c r="F2608" i="23"/>
  <c r="F2609" i="23"/>
  <c r="F2610" i="23"/>
  <c r="F2611" i="23"/>
  <c r="F2612" i="23"/>
  <c r="F2613" i="23"/>
  <c r="F2614" i="23"/>
  <c r="F2615" i="23"/>
  <c r="F2616" i="23"/>
  <c r="F2617" i="23"/>
  <c r="F2618" i="23"/>
  <c r="F2619" i="23"/>
  <c r="F2620" i="23"/>
  <c r="F2621" i="23"/>
  <c r="F2622" i="23"/>
  <c r="F2623" i="23"/>
  <c r="F2624" i="23"/>
  <c r="F2625" i="23"/>
  <c r="F2626" i="23"/>
  <c r="F2627" i="23"/>
  <c r="F2628" i="23"/>
  <c r="F2629" i="23"/>
  <c r="F2630" i="23"/>
  <c r="F2631" i="23"/>
  <c r="F2632" i="23"/>
  <c r="F2633" i="23"/>
  <c r="F2634" i="23"/>
  <c r="F2635" i="23"/>
  <c r="F2636" i="23"/>
  <c r="F2637" i="23"/>
  <c r="F2638" i="23"/>
  <c r="F2639" i="23"/>
  <c r="F2640" i="23"/>
  <c r="F2641" i="23"/>
  <c r="F2642" i="23"/>
  <c r="F2643" i="23"/>
  <c r="F2644" i="23"/>
  <c r="F2645" i="23"/>
  <c r="F2646" i="23"/>
  <c r="F2647" i="23"/>
  <c r="F2648" i="23"/>
  <c r="F2649" i="23"/>
  <c r="F2650" i="23"/>
  <c r="F2651" i="23"/>
  <c r="F2652" i="23"/>
  <c r="F2653" i="23"/>
  <c r="F2654" i="23"/>
  <c r="F2655" i="23"/>
  <c r="F2656" i="23"/>
  <c r="F2657" i="23"/>
  <c r="F2658" i="23"/>
  <c r="F2659" i="23"/>
  <c r="F2660" i="23"/>
  <c r="F2661" i="23"/>
  <c r="F2662" i="23"/>
  <c r="F2663" i="23"/>
  <c r="F2664" i="23"/>
  <c r="F2665" i="23"/>
  <c r="F2666" i="23"/>
  <c r="F2667" i="23"/>
  <c r="F2668" i="23"/>
  <c r="F2669" i="23"/>
  <c r="F2670" i="23"/>
  <c r="F2671" i="23"/>
  <c r="F2672" i="23"/>
  <c r="F2673" i="23"/>
  <c r="F2674" i="23"/>
  <c r="F2675" i="23"/>
  <c r="F2676" i="23"/>
  <c r="F2677" i="23"/>
  <c r="F2678" i="23"/>
  <c r="F2679" i="23"/>
  <c r="F2680" i="23"/>
  <c r="F2681" i="23"/>
  <c r="F2682" i="23"/>
  <c r="F2683" i="23"/>
  <c r="F2684" i="23"/>
  <c r="F2685" i="23"/>
  <c r="F2686" i="23"/>
  <c r="F2687" i="23"/>
  <c r="F2688" i="23"/>
  <c r="F2689" i="23"/>
  <c r="F2690" i="23"/>
  <c r="F2691" i="23"/>
  <c r="F2692" i="23"/>
  <c r="F2693" i="23"/>
  <c r="F2694" i="23"/>
  <c r="F2695" i="23"/>
  <c r="F2696" i="23"/>
  <c r="F2697" i="23"/>
  <c r="F2698" i="23"/>
  <c r="F2699" i="23"/>
  <c r="F2700" i="23"/>
  <c r="F2701" i="23"/>
  <c r="F2702" i="23"/>
  <c r="F2703" i="23"/>
  <c r="F2704" i="23"/>
  <c r="F2705" i="23"/>
  <c r="F2706" i="23"/>
  <c r="F2707" i="23"/>
  <c r="F2708" i="23"/>
  <c r="F2709" i="23"/>
  <c r="F2710" i="23"/>
  <c r="F2711" i="23"/>
  <c r="F2712" i="23"/>
  <c r="F2713" i="23"/>
  <c r="F2714" i="23"/>
  <c r="F2715" i="23"/>
  <c r="F2716" i="23"/>
  <c r="F2717" i="23"/>
  <c r="F2718" i="23"/>
  <c r="F2719" i="23"/>
  <c r="F2720" i="23"/>
  <c r="F2721" i="23"/>
  <c r="F2722" i="23"/>
  <c r="F2723" i="23"/>
  <c r="F2724" i="23"/>
  <c r="F2725" i="23"/>
  <c r="F2726" i="23"/>
  <c r="F2727" i="23"/>
  <c r="F2728" i="23"/>
  <c r="F2729" i="23"/>
  <c r="F2730" i="23"/>
  <c r="F2731" i="23"/>
  <c r="F2732" i="23"/>
  <c r="F2733" i="23"/>
  <c r="F2734" i="23"/>
  <c r="F2735" i="23"/>
  <c r="F2736" i="23"/>
  <c r="F2737" i="23"/>
  <c r="F2738" i="23"/>
  <c r="F2739" i="23"/>
  <c r="F2740" i="23"/>
  <c r="F2741" i="23"/>
  <c r="F2742" i="23"/>
  <c r="F2743" i="23"/>
  <c r="F2744" i="23"/>
  <c r="F2745" i="23"/>
  <c r="F2746" i="23"/>
  <c r="F2747" i="23"/>
  <c r="F2748" i="23"/>
  <c r="F2749" i="23"/>
  <c r="F2750" i="23"/>
  <c r="F2751" i="23"/>
  <c r="F2752" i="23"/>
  <c r="F2753" i="23"/>
  <c r="F2754" i="23"/>
  <c r="F2755" i="23"/>
  <c r="F2756" i="23"/>
  <c r="F2757" i="23"/>
  <c r="F2758" i="23"/>
  <c r="F2759" i="23"/>
  <c r="F2760" i="23"/>
  <c r="F2761" i="23"/>
  <c r="F2762" i="23"/>
  <c r="F2763" i="23"/>
  <c r="F2764" i="23"/>
  <c r="F2765" i="23"/>
  <c r="F2766" i="23"/>
  <c r="F2767" i="23"/>
  <c r="F2768" i="23"/>
  <c r="F2769" i="23"/>
  <c r="F2770" i="23"/>
  <c r="F2771" i="23"/>
  <c r="F2772" i="23"/>
  <c r="F2773" i="23"/>
  <c r="F2774" i="23"/>
  <c r="F2775" i="23"/>
  <c r="F2776" i="23"/>
  <c r="F2777" i="23"/>
  <c r="F2778" i="23"/>
  <c r="F2779" i="23"/>
  <c r="F2780" i="23"/>
  <c r="F2781" i="23"/>
  <c r="F2782" i="23"/>
  <c r="F2783" i="23"/>
  <c r="F2784" i="23"/>
  <c r="F2785" i="23"/>
  <c r="F2786" i="23"/>
  <c r="F2787" i="23"/>
  <c r="F2788" i="23"/>
  <c r="F2789" i="23"/>
  <c r="F2790" i="23"/>
  <c r="F2791" i="23"/>
  <c r="F2792" i="23"/>
  <c r="F2793" i="23"/>
  <c r="F2794" i="23"/>
  <c r="F2795" i="23"/>
  <c r="F2796" i="23"/>
  <c r="F2797" i="23"/>
  <c r="F2798" i="23"/>
  <c r="F2799" i="23"/>
  <c r="F2800" i="23"/>
  <c r="F2801" i="23"/>
  <c r="F2802" i="23"/>
  <c r="F2803" i="23"/>
  <c r="F2804" i="23"/>
  <c r="F2805" i="23"/>
  <c r="F2806" i="23"/>
  <c r="F2807" i="23"/>
  <c r="F2808" i="23"/>
  <c r="F2809" i="23"/>
  <c r="F2810" i="23"/>
  <c r="F2811" i="23"/>
  <c r="F2812" i="23"/>
  <c r="F2813" i="23"/>
  <c r="F2814" i="23"/>
  <c r="F2815" i="23"/>
  <c r="F2816" i="23"/>
  <c r="F2817" i="23"/>
  <c r="F2818" i="23"/>
  <c r="F2819" i="23"/>
  <c r="F2820" i="23"/>
  <c r="F2821" i="23"/>
  <c r="F2822" i="23"/>
  <c r="F2823" i="23"/>
  <c r="F2824" i="23"/>
  <c r="F2825" i="23"/>
  <c r="F2826" i="23"/>
  <c r="F2827" i="23"/>
  <c r="F2828" i="23"/>
  <c r="F2829" i="23"/>
  <c r="F2830" i="23"/>
  <c r="F2831" i="23"/>
  <c r="F2832" i="23"/>
  <c r="F2833" i="23"/>
  <c r="F2834" i="23"/>
  <c r="F2835" i="23"/>
  <c r="F2836" i="23"/>
  <c r="F2837" i="23"/>
  <c r="F2838" i="23"/>
  <c r="F2839" i="23"/>
  <c r="F2840" i="23"/>
  <c r="F2841" i="23"/>
  <c r="F2842" i="23"/>
  <c r="F2843" i="23"/>
  <c r="F2844" i="23"/>
  <c r="F2845" i="23"/>
  <c r="F2846" i="23"/>
  <c r="F2847" i="23"/>
  <c r="F2848" i="23"/>
  <c r="F2849" i="23"/>
  <c r="F2850" i="23"/>
  <c r="F2851" i="23"/>
  <c r="F2852" i="23"/>
  <c r="F2853" i="23"/>
  <c r="F2854" i="23"/>
  <c r="F2855" i="23"/>
  <c r="F2856" i="23"/>
  <c r="F2857" i="23"/>
  <c r="F2858" i="23"/>
  <c r="F2859" i="23"/>
  <c r="F2860" i="23"/>
  <c r="F2861" i="23"/>
  <c r="F2862" i="23"/>
  <c r="F2863" i="23"/>
  <c r="F2864" i="23"/>
  <c r="F2865" i="23"/>
  <c r="F2866" i="23"/>
  <c r="F2867" i="23"/>
  <c r="F2868" i="23"/>
  <c r="F2869" i="23"/>
  <c r="F2870" i="23"/>
  <c r="F2871" i="23"/>
  <c r="F2872" i="23"/>
  <c r="F2873" i="23"/>
  <c r="F2874" i="23"/>
  <c r="F2875" i="23"/>
  <c r="F2876" i="23"/>
  <c r="F2877" i="23"/>
  <c r="F2878" i="23"/>
  <c r="F2879" i="23"/>
  <c r="F2880" i="23"/>
  <c r="F2881" i="23"/>
  <c r="F2882" i="23"/>
  <c r="F2883" i="23"/>
  <c r="F2884" i="23"/>
  <c r="F2885" i="23"/>
  <c r="F2886" i="23"/>
  <c r="F2887" i="23"/>
  <c r="F2888" i="23"/>
  <c r="F2889" i="23"/>
  <c r="F2890" i="23"/>
  <c r="F2891" i="23"/>
  <c r="F2892" i="23"/>
  <c r="F2893" i="23"/>
  <c r="F2894" i="23"/>
  <c r="F2895" i="23"/>
  <c r="F2896" i="23"/>
  <c r="F2897" i="23"/>
  <c r="F2898" i="23"/>
  <c r="F2899" i="23"/>
  <c r="F2900" i="23"/>
  <c r="F2901" i="23"/>
  <c r="F2902" i="23"/>
  <c r="P2" i="23"/>
  <c r="P3" i="23"/>
  <c r="P4" i="23"/>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P399" i="23"/>
  <c r="P400" i="23"/>
  <c r="P401" i="23"/>
  <c r="P402" i="23"/>
  <c r="P403" i="23"/>
  <c r="P404" i="23"/>
  <c r="P405" i="23"/>
  <c r="P406" i="23"/>
  <c r="P407" i="23"/>
  <c r="P408" i="23"/>
  <c r="P409" i="23"/>
  <c r="P410" i="23"/>
  <c r="P411" i="23"/>
  <c r="P412" i="23"/>
  <c r="P413" i="23"/>
  <c r="P414" i="23"/>
  <c r="P415" i="23"/>
  <c r="P416" i="23"/>
  <c r="P417" i="23"/>
  <c r="P418" i="23"/>
  <c r="P419" i="23"/>
  <c r="P420" i="23"/>
  <c r="P421" i="23"/>
  <c r="P422" i="23"/>
  <c r="P423" i="23"/>
  <c r="P424" i="23"/>
  <c r="P425" i="23"/>
  <c r="P426" i="23"/>
  <c r="P427" i="23"/>
  <c r="P428" i="23"/>
  <c r="P429" i="23"/>
  <c r="P430" i="23"/>
  <c r="P431" i="23"/>
  <c r="P432" i="23"/>
  <c r="P433" i="23"/>
  <c r="P434" i="23"/>
  <c r="P435" i="23"/>
  <c r="P436" i="23"/>
  <c r="P437" i="23"/>
  <c r="P438" i="23"/>
  <c r="P439" i="23"/>
  <c r="P440" i="23"/>
  <c r="P441" i="23"/>
  <c r="P442" i="23"/>
  <c r="P443" i="23"/>
  <c r="P444" i="23"/>
  <c r="P445" i="23"/>
  <c r="P446" i="23"/>
  <c r="P447" i="23"/>
  <c r="P448" i="23"/>
  <c r="P449" i="23"/>
  <c r="P450" i="23"/>
  <c r="P451" i="23"/>
  <c r="P452" i="23"/>
  <c r="P453" i="23"/>
  <c r="P454" i="23"/>
  <c r="P455" i="23"/>
  <c r="P456" i="23"/>
  <c r="P457" i="23"/>
  <c r="P458" i="23"/>
  <c r="P459" i="23"/>
  <c r="P460" i="23"/>
  <c r="P461" i="23"/>
  <c r="P462" i="23"/>
  <c r="P463" i="23"/>
  <c r="P464" i="23"/>
  <c r="P465" i="23"/>
  <c r="P466" i="23"/>
  <c r="P467" i="23"/>
  <c r="P468" i="23"/>
  <c r="P469" i="23"/>
  <c r="P470" i="23"/>
  <c r="P471" i="23"/>
  <c r="P472" i="23"/>
  <c r="P473" i="23"/>
  <c r="P474" i="23"/>
  <c r="P475" i="23"/>
  <c r="P476" i="23"/>
  <c r="P477" i="23"/>
  <c r="P478" i="23"/>
  <c r="P479" i="23"/>
  <c r="P480" i="23"/>
  <c r="P481" i="23"/>
  <c r="P482" i="23"/>
  <c r="P483" i="23"/>
  <c r="P484" i="23"/>
  <c r="P485" i="23"/>
  <c r="P486" i="23"/>
  <c r="P487" i="23"/>
  <c r="P488" i="23"/>
  <c r="P489" i="23"/>
  <c r="P490" i="23"/>
  <c r="P491" i="23"/>
  <c r="P492" i="23"/>
  <c r="P493" i="23"/>
  <c r="P494" i="23"/>
  <c r="P495" i="23"/>
  <c r="P496" i="23"/>
  <c r="P497" i="23"/>
  <c r="P498" i="23"/>
  <c r="P499" i="23"/>
  <c r="P500" i="23"/>
  <c r="P501" i="23"/>
  <c r="P502" i="23"/>
  <c r="P503" i="23"/>
  <c r="P504" i="23"/>
  <c r="P505" i="23"/>
  <c r="P506" i="23"/>
  <c r="P507" i="23"/>
  <c r="P508" i="23"/>
  <c r="P509" i="23"/>
  <c r="P510" i="23"/>
  <c r="P511" i="23"/>
  <c r="P512" i="23"/>
  <c r="P513" i="23"/>
  <c r="P514" i="23"/>
  <c r="P515" i="23"/>
  <c r="P516" i="23"/>
  <c r="P517" i="23"/>
  <c r="P518" i="23"/>
  <c r="P519" i="23"/>
  <c r="P520" i="23"/>
  <c r="P521" i="23"/>
  <c r="P522" i="23"/>
  <c r="P523" i="23"/>
  <c r="P524" i="23"/>
  <c r="P525" i="23"/>
  <c r="P526" i="23"/>
  <c r="P527" i="23"/>
  <c r="P528" i="23"/>
  <c r="P529" i="23"/>
  <c r="P530" i="23"/>
  <c r="P531" i="23"/>
  <c r="P532" i="23"/>
  <c r="P533" i="23"/>
  <c r="P534" i="23"/>
  <c r="P535" i="23"/>
  <c r="P536" i="23"/>
  <c r="P537" i="23"/>
  <c r="P538" i="23"/>
  <c r="P539" i="23"/>
  <c r="P540" i="23"/>
  <c r="P541" i="23"/>
  <c r="P542" i="23"/>
  <c r="P543" i="23"/>
  <c r="P544" i="23"/>
  <c r="P545" i="23"/>
  <c r="P546" i="23"/>
  <c r="P547" i="23"/>
  <c r="P548" i="23"/>
  <c r="P549" i="23"/>
  <c r="P550" i="23"/>
  <c r="P551" i="23"/>
  <c r="P552" i="23"/>
  <c r="P553" i="23"/>
  <c r="P554" i="23"/>
  <c r="P555" i="23"/>
  <c r="P556" i="23"/>
  <c r="P557" i="23"/>
  <c r="P558" i="23"/>
  <c r="P559" i="23"/>
  <c r="P560" i="23"/>
  <c r="P561" i="23"/>
  <c r="P562" i="23"/>
  <c r="P563" i="23"/>
  <c r="P564" i="23"/>
  <c r="P565" i="23"/>
  <c r="P566" i="23"/>
  <c r="P567" i="23"/>
  <c r="P568" i="23"/>
  <c r="P569" i="23"/>
  <c r="P570" i="23"/>
  <c r="P571" i="23"/>
  <c r="P572" i="23"/>
  <c r="P573" i="23"/>
  <c r="P574" i="23"/>
  <c r="P575" i="23"/>
  <c r="P576" i="23"/>
  <c r="P577" i="23"/>
  <c r="P578" i="23"/>
  <c r="P579" i="23"/>
  <c r="P580" i="23"/>
  <c r="P581" i="23"/>
  <c r="P582" i="23"/>
  <c r="P583" i="23"/>
  <c r="P584" i="23"/>
  <c r="P585" i="23"/>
  <c r="P586" i="23"/>
  <c r="P587" i="23"/>
  <c r="P588" i="23"/>
  <c r="P589" i="23"/>
  <c r="P590" i="23"/>
  <c r="P591" i="23"/>
  <c r="P592" i="23"/>
  <c r="P593" i="23"/>
  <c r="P594" i="23"/>
  <c r="P595" i="23"/>
  <c r="P596" i="23"/>
  <c r="P597" i="23"/>
  <c r="P598" i="23"/>
  <c r="P599" i="23"/>
  <c r="P600" i="23"/>
  <c r="P601" i="23"/>
  <c r="P602" i="23"/>
  <c r="P603" i="23"/>
  <c r="P604" i="23"/>
  <c r="P605" i="23"/>
  <c r="P606" i="23"/>
  <c r="P607" i="23"/>
  <c r="P608" i="23"/>
  <c r="P609" i="23"/>
  <c r="P610" i="23"/>
  <c r="P611" i="23"/>
  <c r="P612" i="23"/>
  <c r="P613" i="23"/>
  <c r="P614" i="23"/>
  <c r="P615" i="23"/>
  <c r="P616" i="23"/>
  <c r="P617" i="23"/>
  <c r="P618" i="23"/>
  <c r="P619" i="23"/>
  <c r="P620" i="23"/>
  <c r="P621" i="23"/>
  <c r="P622" i="23"/>
  <c r="P623" i="23"/>
  <c r="P624" i="23"/>
  <c r="P625" i="23"/>
  <c r="P626" i="23"/>
  <c r="P627" i="23"/>
  <c r="P628" i="23"/>
  <c r="P629" i="23"/>
  <c r="P630" i="23"/>
  <c r="P631" i="23"/>
  <c r="P632" i="23"/>
  <c r="P633" i="23"/>
  <c r="P634" i="23"/>
  <c r="P635" i="23"/>
  <c r="P636" i="23"/>
  <c r="P637" i="23"/>
  <c r="P638" i="23"/>
  <c r="P639" i="23"/>
  <c r="P640" i="23"/>
  <c r="P641" i="23"/>
  <c r="P642" i="23"/>
  <c r="P643" i="23"/>
  <c r="P644" i="23"/>
  <c r="P645" i="23"/>
  <c r="P646" i="23"/>
  <c r="P647" i="23"/>
  <c r="P648" i="23"/>
  <c r="P649" i="23"/>
  <c r="P650" i="23"/>
  <c r="P651" i="23"/>
  <c r="P652" i="23"/>
  <c r="P653" i="23"/>
  <c r="P654" i="23"/>
  <c r="P655" i="23"/>
  <c r="P656" i="23"/>
  <c r="P657" i="23"/>
  <c r="P658" i="23"/>
  <c r="P659" i="23"/>
  <c r="P660" i="23"/>
  <c r="P661" i="23"/>
  <c r="P662" i="23"/>
  <c r="P663" i="23"/>
  <c r="P664" i="23"/>
  <c r="P665" i="23"/>
  <c r="P666" i="23"/>
  <c r="P667" i="23"/>
  <c r="P668" i="23"/>
  <c r="P669" i="23"/>
  <c r="P670" i="23"/>
  <c r="P671" i="23"/>
  <c r="P672" i="23"/>
  <c r="P673" i="23"/>
  <c r="P674" i="23"/>
  <c r="P675" i="23"/>
  <c r="P676" i="23"/>
  <c r="P677" i="23"/>
  <c r="P678" i="23"/>
  <c r="P679" i="23"/>
  <c r="P680" i="23"/>
  <c r="P681" i="23"/>
  <c r="P682" i="23"/>
  <c r="P683" i="23"/>
  <c r="P684" i="23"/>
  <c r="P685" i="23"/>
  <c r="P686" i="23"/>
  <c r="P687" i="23"/>
  <c r="P688" i="23"/>
  <c r="P689" i="23"/>
  <c r="P690" i="23"/>
  <c r="P691" i="23"/>
  <c r="P692" i="23"/>
  <c r="P693" i="23"/>
  <c r="P694" i="23"/>
  <c r="P695" i="23"/>
  <c r="P696" i="23"/>
  <c r="P697" i="23"/>
  <c r="P698" i="23"/>
  <c r="P699" i="23"/>
  <c r="P700" i="23"/>
  <c r="P701" i="23"/>
  <c r="P702" i="23"/>
  <c r="P703" i="23"/>
  <c r="P704" i="23"/>
  <c r="P705" i="23"/>
  <c r="P706" i="23"/>
  <c r="P707" i="23"/>
  <c r="P708" i="23"/>
  <c r="P709" i="23"/>
  <c r="P710" i="23"/>
  <c r="P711" i="23"/>
  <c r="P712" i="23"/>
  <c r="P713" i="23"/>
  <c r="P714" i="23"/>
  <c r="P715" i="23"/>
  <c r="P716" i="23"/>
  <c r="P717" i="23"/>
  <c r="P718" i="23"/>
  <c r="P719" i="23"/>
  <c r="P720" i="23"/>
  <c r="P721" i="23"/>
  <c r="P722" i="23"/>
  <c r="P723" i="23"/>
  <c r="P724" i="23"/>
  <c r="P725" i="23"/>
  <c r="P726" i="23"/>
  <c r="P727" i="23"/>
  <c r="P728" i="23"/>
  <c r="P729" i="23"/>
  <c r="P730" i="23"/>
  <c r="P731" i="23"/>
  <c r="P732" i="23"/>
  <c r="P733" i="23"/>
  <c r="P734" i="23"/>
  <c r="P735" i="23"/>
  <c r="P736" i="23"/>
  <c r="P737" i="23"/>
  <c r="P738" i="23"/>
  <c r="P739" i="23"/>
  <c r="P740" i="23"/>
  <c r="P741" i="23"/>
  <c r="P742" i="23"/>
  <c r="P743" i="23"/>
  <c r="P744" i="23"/>
  <c r="P745" i="23"/>
  <c r="P746" i="23"/>
  <c r="P747" i="23"/>
  <c r="P748" i="23"/>
  <c r="P749" i="23"/>
  <c r="P750" i="23"/>
  <c r="P751" i="23"/>
  <c r="P752" i="23"/>
  <c r="P753" i="23"/>
  <c r="P754" i="23"/>
  <c r="P755" i="23"/>
  <c r="P756" i="23"/>
  <c r="P757" i="23"/>
  <c r="P758" i="23"/>
  <c r="P759" i="23"/>
  <c r="P760" i="23"/>
  <c r="P761" i="23"/>
  <c r="P762" i="23"/>
  <c r="P763" i="23"/>
  <c r="P764" i="23"/>
  <c r="P765" i="23"/>
  <c r="P766" i="23"/>
  <c r="P767" i="23"/>
  <c r="P768" i="23"/>
  <c r="P769" i="23"/>
  <c r="P770" i="23"/>
  <c r="P771" i="23"/>
  <c r="P772" i="23"/>
  <c r="P773" i="23"/>
  <c r="P774" i="23"/>
  <c r="P775" i="23"/>
  <c r="P776" i="23"/>
  <c r="P777" i="23"/>
  <c r="P778" i="23"/>
  <c r="P779" i="23"/>
  <c r="P780" i="23"/>
  <c r="P781" i="23"/>
  <c r="P782" i="23"/>
  <c r="P783" i="23"/>
  <c r="P784" i="23"/>
  <c r="P785" i="23"/>
  <c r="P786" i="23"/>
  <c r="P787" i="23"/>
  <c r="P788" i="23"/>
  <c r="P789" i="23"/>
  <c r="P790" i="23"/>
  <c r="P791" i="23"/>
  <c r="P792" i="23"/>
  <c r="P793" i="23"/>
  <c r="P794" i="23"/>
  <c r="P795" i="23"/>
  <c r="P796" i="23"/>
  <c r="P797" i="23"/>
  <c r="P798" i="23"/>
  <c r="P799" i="23"/>
  <c r="P800" i="23"/>
  <c r="P801" i="23"/>
  <c r="P802" i="23"/>
  <c r="P803" i="23"/>
  <c r="P804" i="23"/>
  <c r="P805" i="23"/>
  <c r="P806" i="23"/>
  <c r="P807" i="23"/>
  <c r="P808" i="23"/>
  <c r="P809" i="23"/>
  <c r="P810" i="23"/>
  <c r="P811" i="23"/>
  <c r="P812" i="23"/>
  <c r="P813" i="23"/>
  <c r="P814" i="23"/>
  <c r="P815" i="23"/>
  <c r="P816" i="23"/>
  <c r="P817" i="23"/>
  <c r="P818" i="23"/>
  <c r="P819" i="23"/>
  <c r="P820" i="23"/>
  <c r="P821" i="23"/>
  <c r="P822" i="23"/>
  <c r="P823" i="23"/>
  <c r="P824" i="23"/>
  <c r="P825" i="23"/>
  <c r="P826" i="23"/>
  <c r="P827" i="23"/>
  <c r="P828" i="23"/>
  <c r="P829" i="23"/>
  <c r="P830" i="23"/>
  <c r="P831" i="23"/>
  <c r="P832" i="23"/>
  <c r="P833" i="23"/>
  <c r="P834" i="23"/>
  <c r="P835" i="23"/>
  <c r="P836" i="23"/>
  <c r="P837" i="23"/>
  <c r="P838" i="23"/>
  <c r="P839" i="23"/>
  <c r="P840" i="23"/>
  <c r="P841" i="23"/>
  <c r="P842" i="23"/>
  <c r="P843" i="23"/>
  <c r="P844" i="23"/>
  <c r="P845" i="23"/>
  <c r="P846" i="23"/>
  <c r="P847" i="23"/>
  <c r="P848" i="23"/>
  <c r="P849" i="23"/>
  <c r="P850" i="23"/>
  <c r="P851" i="23"/>
  <c r="P852" i="23"/>
  <c r="P853" i="23"/>
  <c r="P854" i="23"/>
  <c r="P855" i="23"/>
  <c r="P856" i="23"/>
  <c r="P857" i="23"/>
  <c r="P858" i="23"/>
  <c r="P859" i="23"/>
  <c r="P860" i="23"/>
  <c r="P861" i="23"/>
  <c r="P862" i="23"/>
  <c r="P863" i="23"/>
  <c r="P864" i="23"/>
  <c r="P865" i="23"/>
  <c r="P866" i="23"/>
  <c r="P867" i="23"/>
  <c r="P868" i="23"/>
  <c r="P869" i="23"/>
  <c r="P870" i="23"/>
  <c r="P871" i="23"/>
  <c r="P872" i="23"/>
  <c r="P873" i="23"/>
  <c r="P874" i="23"/>
  <c r="P875" i="23"/>
  <c r="P876" i="23"/>
  <c r="P877" i="23"/>
  <c r="P878" i="23"/>
  <c r="P879" i="23"/>
  <c r="P880" i="23"/>
  <c r="P881" i="23"/>
  <c r="P882" i="23"/>
  <c r="P883" i="23"/>
  <c r="P884" i="23"/>
  <c r="P885" i="23"/>
  <c r="P886" i="23"/>
  <c r="P887" i="23"/>
  <c r="P888" i="23"/>
  <c r="P889" i="23"/>
  <c r="P890" i="23"/>
  <c r="P891" i="23"/>
  <c r="P892" i="23"/>
  <c r="P893" i="23"/>
  <c r="P894" i="23"/>
  <c r="P895" i="23"/>
  <c r="P896" i="23"/>
  <c r="P897" i="23"/>
  <c r="P898" i="23"/>
  <c r="P899" i="23"/>
  <c r="P900" i="23"/>
  <c r="P901" i="23"/>
  <c r="P902" i="23"/>
  <c r="P903" i="23"/>
  <c r="P904" i="23"/>
  <c r="P905" i="23"/>
  <c r="P906" i="23"/>
  <c r="P907" i="23"/>
  <c r="P908" i="23"/>
  <c r="P909" i="23"/>
  <c r="P910" i="23"/>
  <c r="P911" i="23"/>
  <c r="P912" i="23"/>
  <c r="P913" i="23"/>
  <c r="P914" i="23"/>
  <c r="P915" i="23"/>
  <c r="P916" i="23"/>
  <c r="P917" i="23"/>
  <c r="P918" i="23"/>
  <c r="P919" i="23"/>
  <c r="P920" i="23"/>
  <c r="P921" i="23"/>
  <c r="P922" i="23"/>
  <c r="P923" i="23"/>
  <c r="P924" i="23"/>
  <c r="P925" i="23"/>
  <c r="P926" i="23"/>
  <c r="P927" i="23"/>
  <c r="P928" i="23"/>
  <c r="P929" i="23"/>
  <c r="P930" i="23"/>
  <c r="P931" i="23"/>
  <c r="P932" i="23"/>
  <c r="P933" i="23"/>
  <c r="P934" i="23"/>
  <c r="P935" i="23"/>
  <c r="P936" i="23"/>
  <c r="P937" i="23"/>
  <c r="P938" i="23"/>
  <c r="P939" i="23"/>
  <c r="P940" i="23"/>
  <c r="P941" i="23"/>
  <c r="P942" i="23"/>
  <c r="P943" i="23"/>
  <c r="P944" i="23"/>
  <c r="P945" i="23"/>
  <c r="P946" i="23"/>
  <c r="P947" i="23"/>
  <c r="P948" i="23"/>
  <c r="P949" i="23"/>
  <c r="P950" i="23"/>
  <c r="P951" i="23"/>
  <c r="P952" i="23"/>
  <c r="P953" i="23"/>
  <c r="P954" i="23"/>
  <c r="P955" i="23"/>
  <c r="P956" i="23"/>
  <c r="P957" i="23"/>
  <c r="P958" i="23"/>
  <c r="P959" i="23"/>
  <c r="P960" i="23"/>
  <c r="P961" i="23"/>
  <c r="P962" i="23"/>
  <c r="P963" i="23"/>
  <c r="P964" i="23"/>
  <c r="P965" i="23"/>
  <c r="P966" i="23"/>
  <c r="P967" i="23"/>
  <c r="P968" i="23"/>
  <c r="P969" i="23"/>
  <c r="P970" i="23"/>
  <c r="P971" i="23"/>
  <c r="P972" i="23"/>
  <c r="P973" i="23"/>
  <c r="P974" i="23"/>
  <c r="P975" i="23"/>
  <c r="P976" i="23"/>
  <c r="P977" i="23"/>
  <c r="P978" i="23"/>
  <c r="P979" i="23"/>
  <c r="P980" i="23"/>
  <c r="P981" i="23"/>
  <c r="P982" i="23"/>
  <c r="P983" i="23"/>
  <c r="P984" i="23"/>
  <c r="P985" i="23"/>
  <c r="P986" i="23"/>
  <c r="P987" i="23"/>
  <c r="P988" i="23"/>
  <c r="P989" i="23"/>
  <c r="P990" i="23"/>
  <c r="P991" i="23"/>
  <c r="P992" i="23"/>
  <c r="P993" i="23"/>
  <c r="P994" i="23"/>
  <c r="P995" i="23"/>
  <c r="P996" i="23"/>
  <c r="P997" i="23"/>
  <c r="P998" i="23"/>
  <c r="P999" i="23"/>
  <c r="P1000" i="23"/>
  <c r="P1001" i="23"/>
  <c r="P1002" i="23"/>
  <c r="P1003" i="23"/>
  <c r="P1004" i="23"/>
  <c r="P1005" i="23"/>
  <c r="P1006" i="23"/>
  <c r="P1007" i="23"/>
  <c r="P1008" i="23"/>
  <c r="P1009" i="23"/>
  <c r="P1010" i="23"/>
  <c r="P1011" i="23"/>
  <c r="P1012" i="23"/>
  <c r="P1013" i="23"/>
  <c r="P1014" i="23"/>
  <c r="P1015" i="23"/>
  <c r="P1016" i="23"/>
  <c r="P1017" i="23"/>
  <c r="P1018" i="23"/>
  <c r="P1019" i="23"/>
  <c r="P1020" i="23"/>
  <c r="P1021" i="23"/>
  <c r="P1022" i="23"/>
  <c r="P1023" i="23"/>
  <c r="P1024" i="23"/>
  <c r="P1025" i="23"/>
  <c r="P1026" i="23"/>
  <c r="P1027" i="23"/>
  <c r="P1028" i="23"/>
  <c r="P1029" i="23"/>
  <c r="P1030" i="23"/>
  <c r="P1031" i="23"/>
  <c r="P1032" i="23"/>
  <c r="P1033" i="23"/>
  <c r="P1034" i="23"/>
  <c r="P1035" i="23"/>
  <c r="P1036" i="23"/>
  <c r="P1037" i="23"/>
  <c r="P1038" i="23"/>
  <c r="P1039" i="23"/>
  <c r="P1040" i="23"/>
  <c r="P1041" i="23"/>
  <c r="P1042" i="23"/>
  <c r="P1043" i="23"/>
  <c r="P1044" i="23"/>
  <c r="P1045" i="23"/>
  <c r="P1046" i="23"/>
  <c r="P1047" i="23"/>
  <c r="P1048" i="23"/>
  <c r="P1049" i="23"/>
  <c r="P1050" i="23"/>
  <c r="P1051" i="23"/>
  <c r="P1052" i="23"/>
  <c r="P1053" i="23"/>
  <c r="P1054" i="23"/>
  <c r="P1055" i="23"/>
  <c r="P1056" i="23"/>
  <c r="P1057" i="23"/>
  <c r="P1058" i="23"/>
  <c r="P1059" i="23"/>
  <c r="P1060" i="23"/>
  <c r="P1061" i="23"/>
  <c r="P1062" i="23"/>
  <c r="P1063" i="23"/>
  <c r="P1064" i="23"/>
  <c r="P1065" i="23"/>
  <c r="P1066" i="23"/>
  <c r="P1067" i="23"/>
  <c r="P1068" i="23"/>
  <c r="P1069" i="23"/>
  <c r="P1070" i="23"/>
  <c r="P1071" i="23"/>
  <c r="P1072" i="23"/>
  <c r="P1073" i="23"/>
  <c r="P1074" i="23"/>
  <c r="P1075" i="23"/>
  <c r="P1076" i="23"/>
  <c r="P1077" i="23"/>
  <c r="P1078" i="23"/>
  <c r="P1079" i="23"/>
  <c r="P1080" i="23"/>
  <c r="P1081" i="23"/>
  <c r="P1082" i="23"/>
  <c r="P1083" i="23"/>
  <c r="P1084" i="23"/>
  <c r="P1085" i="23"/>
  <c r="P1086" i="23"/>
  <c r="P1087" i="23"/>
  <c r="P1088" i="23"/>
  <c r="P1089" i="23"/>
  <c r="P1090" i="23"/>
  <c r="P1091" i="23"/>
  <c r="P1092" i="23"/>
  <c r="P1093" i="23"/>
  <c r="P1094" i="23"/>
  <c r="P1095" i="23"/>
  <c r="P1096" i="23"/>
  <c r="P1097" i="23"/>
  <c r="P1098" i="23"/>
  <c r="P1099" i="23"/>
  <c r="P1100" i="23"/>
  <c r="P1101" i="23"/>
  <c r="P1102" i="23"/>
  <c r="P1103" i="23"/>
  <c r="P1104" i="23"/>
  <c r="P1105" i="23"/>
  <c r="P1106" i="23"/>
  <c r="P1107" i="23"/>
  <c r="P1108" i="23"/>
  <c r="P1109" i="23"/>
  <c r="P1110" i="23"/>
  <c r="P1111" i="23"/>
  <c r="P1112" i="23"/>
  <c r="P1113" i="23"/>
  <c r="P1114" i="23"/>
  <c r="P1115" i="23"/>
  <c r="P1116" i="23"/>
  <c r="P1117" i="23"/>
  <c r="P1118" i="23"/>
  <c r="P1119" i="23"/>
  <c r="P1120" i="23"/>
  <c r="P1121" i="23"/>
  <c r="P1122" i="23"/>
  <c r="P1123" i="23"/>
  <c r="P1124" i="23"/>
  <c r="P1125" i="23"/>
  <c r="P1126" i="23"/>
  <c r="P1127" i="23"/>
  <c r="P1128" i="23"/>
  <c r="P1129" i="23"/>
  <c r="P1130" i="23"/>
  <c r="P1131" i="23"/>
  <c r="P1132" i="23"/>
  <c r="P1133" i="23"/>
  <c r="P1134" i="23"/>
  <c r="P1135" i="23"/>
  <c r="P1136" i="23"/>
  <c r="P1137" i="23"/>
  <c r="P1138" i="23"/>
  <c r="P1139" i="23"/>
  <c r="P1140" i="23"/>
  <c r="P1141" i="23"/>
  <c r="P1142" i="23"/>
  <c r="P1143" i="23"/>
  <c r="P1144" i="23"/>
  <c r="P1145" i="23"/>
  <c r="P1146" i="23"/>
  <c r="P1147" i="23"/>
  <c r="P1148" i="23"/>
  <c r="P1149" i="23"/>
  <c r="P1150" i="23"/>
  <c r="P1151" i="23"/>
  <c r="P1152" i="23"/>
  <c r="P1153" i="23"/>
  <c r="P1154" i="23"/>
  <c r="P1155" i="23"/>
  <c r="P1156" i="23"/>
  <c r="P1157" i="23"/>
  <c r="P1158" i="23"/>
  <c r="P1159" i="23"/>
  <c r="P1160" i="23"/>
  <c r="P1161" i="23"/>
  <c r="P1162" i="23"/>
  <c r="P1163" i="23"/>
  <c r="P1164" i="23"/>
  <c r="P1165" i="23"/>
  <c r="P1166" i="23"/>
  <c r="P1167" i="23"/>
  <c r="P1168" i="23"/>
  <c r="P1169" i="23"/>
  <c r="P1170" i="23"/>
  <c r="P1171" i="23"/>
  <c r="P1172" i="23"/>
  <c r="P1173" i="23"/>
  <c r="P1174" i="23"/>
  <c r="P1175" i="23"/>
  <c r="P1176" i="23"/>
  <c r="P1177" i="23"/>
  <c r="P1178" i="23"/>
  <c r="P1179" i="23"/>
  <c r="P1180" i="23"/>
  <c r="P1181" i="23"/>
  <c r="P1182" i="23"/>
  <c r="P1183" i="23"/>
  <c r="P1184" i="23"/>
  <c r="P1185" i="23"/>
  <c r="P1186" i="23"/>
  <c r="P1187" i="23"/>
  <c r="P1188" i="23"/>
  <c r="P1189" i="23"/>
  <c r="P1190" i="23"/>
  <c r="P1191" i="23"/>
  <c r="P1192" i="23"/>
  <c r="P1193" i="23"/>
  <c r="P1194" i="23"/>
  <c r="P1195" i="23"/>
  <c r="P1196" i="23"/>
  <c r="P1197" i="23"/>
  <c r="P1198" i="23"/>
  <c r="P1199" i="23"/>
  <c r="P1200" i="23"/>
  <c r="P1201" i="23"/>
  <c r="P1202" i="23"/>
  <c r="P1203" i="23"/>
  <c r="P1204" i="23"/>
  <c r="P1205" i="23"/>
  <c r="P1206" i="23"/>
  <c r="P1207" i="23"/>
  <c r="P1208" i="23"/>
  <c r="P1209" i="23"/>
  <c r="P1210" i="23"/>
  <c r="P1211" i="23"/>
  <c r="P1212" i="23"/>
  <c r="P1213" i="23"/>
  <c r="P1214" i="23"/>
  <c r="P1215" i="23"/>
  <c r="P1216" i="23"/>
  <c r="P1217" i="23"/>
  <c r="P1218" i="23"/>
  <c r="P1219" i="23"/>
  <c r="P1220" i="23"/>
  <c r="P1221" i="23"/>
  <c r="P1222" i="23"/>
  <c r="P1223" i="23"/>
  <c r="P1224" i="23"/>
  <c r="P1225" i="23"/>
  <c r="P1226" i="23"/>
  <c r="P1227" i="23"/>
  <c r="P1228" i="23"/>
  <c r="P1229" i="23"/>
  <c r="P1230" i="23"/>
  <c r="P1231" i="23"/>
  <c r="P1232" i="23"/>
  <c r="P1233" i="23"/>
  <c r="P1234" i="23"/>
  <c r="P1235" i="23"/>
  <c r="P1236" i="23"/>
  <c r="P1237" i="23"/>
  <c r="P1238" i="23"/>
  <c r="P1239" i="23"/>
  <c r="P1240" i="23"/>
  <c r="P1241" i="23"/>
  <c r="P1242" i="23"/>
  <c r="P1243" i="23"/>
  <c r="P1244" i="23"/>
  <c r="P1245" i="23"/>
  <c r="P1246" i="23"/>
  <c r="P1247" i="23"/>
  <c r="P1248" i="23"/>
  <c r="P1249" i="23"/>
  <c r="P1250" i="23"/>
  <c r="P1251" i="23"/>
  <c r="P1252" i="23"/>
  <c r="P1253" i="23"/>
  <c r="P1254" i="23"/>
  <c r="P1255" i="23"/>
  <c r="P1256" i="23"/>
  <c r="P1257" i="23"/>
  <c r="P1258" i="23"/>
  <c r="P1259" i="23"/>
  <c r="P1260" i="23"/>
  <c r="P1261" i="23"/>
  <c r="P1262" i="23"/>
  <c r="P1263" i="23"/>
  <c r="P1264" i="23"/>
  <c r="P1265" i="23"/>
  <c r="P1266" i="23"/>
  <c r="P1267" i="23"/>
  <c r="P1268" i="23"/>
  <c r="P1269" i="23"/>
  <c r="P1270" i="23"/>
  <c r="P1271" i="23"/>
  <c r="P1272" i="23"/>
  <c r="P1273" i="23"/>
  <c r="P1274" i="23"/>
  <c r="P1275" i="23"/>
  <c r="P1276" i="23"/>
  <c r="P1277" i="23"/>
  <c r="P1278" i="23"/>
  <c r="P1279" i="23"/>
  <c r="P1280" i="23"/>
  <c r="P1281" i="23"/>
  <c r="P1282" i="23"/>
  <c r="P1283" i="23"/>
  <c r="P1284" i="23"/>
  <c r="P1285" i="23"/>
  <c r="P1286" i="23"/>
  <c r="P1287" i="23"/>
  <c r="P1288" i="23"/>
  <c r="P1289" i="23"/>
  <c r="P1290" i="23"/>
  <c r="P1291" i="23"/>
  <c r="P1292" i="23"/>
  <c r="P1293" i="23"/>
  <c r="P1294" i="23"/>
  <c r="P1295" i="23"/>
  <c r="P1296" i="23"/>
  <c r="P1297" i="23"/>
  <c r="P1298" i="23"/>
  <c r="P1299" i="23"/>
  <c r="P1300" i="23"/>
  <c r="P1301" i="23"/>
  <c r="P1302" i="23"/>
  <c r="P1303" i="23"/>
  <c r="P1304" i="23"/>
  <c r="P1305" i="23"/>
  <c r="P1306" i="23"/>
  <c r="P1307" i="23"/>
  <c r="P1308" i="23"/>
  <c r="P1309" i="23"/>
  <c r="P1310" i="23"/>
  <c r="P1311" i="23"/>
  <c r="P1312" i="23"/>
  <c r="P1313" i="23"/>
  <c r="P1314" i="23"/>
  <c r="P1315" i="23"/>
  <c r="P1316" i="23"/>
  <c r="P1317" i="23"/>
  <c r="P1318" i="23"/>
  <c r="P1319" i="23"/>
  <c r="P1320" i="23"/>
  <c r="P1321" i="23"/>
  <c r="P1322" i="23"/>
  <c r="P1323" i="23"/>
  <c r="P1324" i="23"/>
  <c r="P1325" i="23"/>
  <c r="P1326" i="23"/>
  <c r="P1327" i="23"/>
  <c r="P1328" i="23"/>
  <c r="P1329" i="23"/>
  <c r="P1330" i="23"/>
  <c r="P1331" i="23"/>
  <c r="P1332" i="23"/>
  <c r="P1333" i="23"/>
  <c r="P1334" i="23"/>
  <c r="P1335" i="23"/>
  <c r="P1336" i="23"/>
  <c r="P1337" i="23"/>
  <c r="P1338" i="23"/>
  <c r="P1339" i="23"/>
  <c r="P1340" i="23"/>
  <c r="P1341" i="23"/>
  <c r="P1342" i="23"/>
  <c r="P1343" i="23"/>
  <c r="P1344" i="23"/>
  <c r="P1345" i="23"/>
  <c r="P1346" i="23"/>
  <c r="P1347" i="23"/>
  <c r="P1348" i="23"/>
  <c r="P1349" i="23"/>
  <c r="P1350" i="23"/>
  <c r="P1351" i="23"/>
  <c r="P1352" i="23"/>
  <c r="P1353" i="23"/>
  <c r="P1354" i="23"/>
  <c r="P1355" i="23"/>
  <c r="P1356" i="23"/>
  <c r="P1357" i="23"/>
  <c r="P1358" i="23"/>
  <c r="P1359" i="23"/>
  <c r="P1360" i="23"/>
  <c r="P1361" i="23"/>
  <c r="P1362" i="23"/>
  <c r="P1363" i="23"/>
  <c r="P1364" i="23"/>
  <c r="P1365" i="23"/>
  <c r="P1366" i="23"/>
  <c r="P1367" i="23"/>
  <c r="P1368" i="23"/>
  <c r="P1369" i="23"/>
  <c r="P1370" i="23"/>
  <c r="P1371" i="23"/>
  <c r="P1372" i="23"/>
  <c r="P1373" i="23"/>
  <c r="P1374" i="23"/>
  <c r="P1375" i="23"/>
  <c r="P1376" i="23"/>
  <c r="P1377" i="23"/>
  <c r="P1378" i="23"/>
  <c r="P1379" i="23"/>
  <c r="P1380" i="23"/>
  <c r="P1381" i="23"/>
  <c r="P1382" i="23"/>
  <c r="P1383" i="23"/>
  <c r="P1384" i="23"/>
  <c r="P1385" i="23"/>
  <c r="P1386" i="23"/>
  <c r="P1387" i="23"/>
  <c r="P1388" i="23"/>
  <c r="P1389" i="23"/>
  <c r="P1390" i="23"/>
  <c r="P1391" i="23"/>
  <c r="P1392" i="23"/>
  <c r="P1393" i="23"/>
  <c r="P1394" i="23"/>
  <c r="P1395" i="23"/>
  <c r="P1396" i="23"/>
  <c r="P1397" i="23"/>
  <c r="P1398" i="23"/>
  <c r="P1399" i="23"/>
  <c r="P1400" i="23"/>
  <c r="P1401" i="23"/>
  <c r="P1402" i="23"/>
  <c r="P1403" i="23"/>
  <c r="P1404" i="23"/>
  <c r="P1405" i="23"/>
  <c r="P1406" i="23"/>
  <c r="P1407" i="23"/>
  <c r="P1408" i="23"/>
  <c r="P1409" i="23"/>
  <c r="P1410" i="23"/>
  <c r="P1411" i="23"/>
  <c r="P1412" i="23"/>
  <c r="P1413" i="23"/>
  <c r="P1414" i="23"/>
  <c r="P1415" i="23"/>
  <c r="P1416" i="23"/>
  <c r="P1417" i="23"/>
  <c r="P1418" i="23"/>
  <c r="P1419" i="23"/>
  <c r="P1420" i="23"/>
  <c r="P1421" i="23"/>
  <c r="P1422" i="23"/>
  <c r="P1423" i="23"/>
  <c r="P1424" i="23"/>
  <c r="P1425" i="23"/>
  <c r="P1426" i="23"/>
  <c r="P1427" i="23"/>
  <c r="P1428" i="23"/>
  <c r="P1429" i="23"/>
  <c r="P1430" i="23"/>
  <c r="P1431" i="23"/>
  <c r="P1432" i="23"/>
  <c r="P1433" i="23"/>
  <c r="P1434" i="23"/>
  <c r="P1435" i="23"/>
  <c r="P1436" i="23"/>
  <c r="P1437" i="23"/>
  <c r="P1438" i="23"/>
  <c r="P1439" i="23"/>
  <c r="P1440" i="23"/>
  <c r="P1441" i="23"/>
  <c r="P1442" i="23"/>
  <c r="P1443" i="23"/>
  <c r="P1444" i="23"/>
  <c r="P1445" i="23"/>
  <c r="P1446" i="23"/>
  <c r="P1447" i="23"/>
  <c r="P1448" i="23"/>
  <c r="P1449" i="23"/>
  <c r="P1450" i="23"/>
  <c r="P1451" i="23"/>
  <c r="P1452" i="23"/>
  <c r="P1453" i="23"/>
  <c r="P1454" i="23"/>
  <c r="P1455" i="23"/>
  <c r="P1456" i="23"/>
  <c r="P1457" i="23"/>
  <c r="P1458" i="23"/>
  <c r="P1459" i="23"/>
  <c r="P1460" i="23"/>
  <c r="P1461" i="23"/>
  <c r="P1462" i="23"/>
  <c r="P1463" i="23"/>
  <c r="P1464" i="23"/>
  <c r="P1465" i="23"/>
  <c r="P1466" i="23"/>
  <c r="P1467" i="23"/>
  <c r="P1468" i="23"/>
  <c r="P1469" i="23"/>
  <c r="P1470" i="23"/>
  <c r="P1471" i="23"/>
  <c r="P1472" i="23"/>
  <c r="P1473" i="23"/>
  <c r="P1474" i="23"/>
  <c r="P1475" i="23"/>
  <c r="P1476" i="23"/>
  <c r="P1477" i="23"/>
  <c r="P1478" i="23"/>
  <c r="P1479" i="23"/>
  <c r="P1480" i="23"/>
  <c r="P1481" i="23"/>
  <c r="P1482" i="23"/>
  <c r="P1483" i="23"/>
  <c r="P1484" i="23"/>
  <c r="P1485" i="23"/>
  <c r="P1486" i="23"/>
  <c r="P1487" i="23"/>
  <c r="P1488" i="23"/>
  <c r="P1489" i="23"/>
  <c r="P1490" i="23"/>
  <c r="P1491" i="23"/>
  <c r="P1492" i="23"/>
  <c r="P1493" i="23"/>
  <c r="P1494" i="23"/>
  <c r="P1495" i="23"/>
  <c r="P1496" i="23"/>
  <c r="P1497" i="23"/>
  <c r="P1498" i="23"/>
  <c r="P1499" i="23"/>
  <c r="P1500" i="23"/>
  <c r="P1501" i="23"/>
  <c r="P1502" i="23"/>
  <c r="P1503" i="23"/>
  <c r="P1504" i="23"/>
  <c r="P1505" i="23"/>
  <c r="P1506" i="23"/>
  <c r="P1507" i="23"/>
  <c r="P1508" i="23"/>
  <c r="P1509" i="23"/>
  <c r="P1510" i="23"/>
  <c r="P1511" i="23"/>
  <c r="P1512" i="23"/>
  <c r="P1513" i="23"/>
  <c r="P1514" i="23"/>
  <c r="P1515" i="23"/>
  <c r="P1516" i="23"/>
  <c r="P1517" i="23"/>
  <c r="P1518" i="23"/>
  <c r="P1519" i="23"/>
  <c r="P1520" i="23"/>
  <c r="P1521" i="23"/>
  <c r="P1522" i="23"/>
  <c r="P1523" i="23"/>
  <c r="P1524" i="23"/>
  <c r="P1525" i="23"/>
  <c r="P1526" i="23"/>
  <c r="P1527" i="23"/>
  <c r="P1528" i="23"/>
  <c r="P1529" i="23"/>
  <c r="P1530" i="23"/>
  <c r="P1531" i="23"/>
  <c r="P1532" i="23"/>
  <c r="P1533" i="23"/>
  <c r="P1534" i="23"/>
  <c r="P1535" i="23"/>
  <c r="P1536" i="23"/>
  <c r="P1537" i="23"/>
  <c r="P1538" i="23"/>
  <c r="P1539" i="23"/>
  <c r="P1540" i="23"/>
  <c r="P1541" i="23"/>
  <c r="P1542" i="23"/>
  <c r="P1543" i="23"/>
  <c r="P1544" i="23"/>
  <c r="P1545" i="23"/>
  <c r="P1546" i="23"/>
  <c r="P1547" i="23"/>
  <c r="P1548" i="23"/>
  <c r="P1549" i="23"/>
  <c r="P1550" i="23"/>
  <c r="P1551" i="23"/>
  <c r="P1552" i="23"/>
  <c r="P1553" i="23"/>
  <c r="P1554" i="23"/>
  <c r="P1555" i="23"/>
  <c r="P1556" i="23"/>
  <c r="P1557" i="23"/>
  <c r="P1558" i="23"/>
  <c r="P1559" i="23"/>
  <c r="P1560" i="23"/>
  <c r="P1561" i="23"/>
  <c r="P1562" i="23"/>
  <c r="P1563" i="23"/>
  <c r="P1564" i="23"/>
  <c r="P1565" i="23"/>
  <c r="P1566" i="23"/>
  <c r="P1567" i="23"/>
  <c r="P1568" i="23"/>
  <c r="P1569" i="23"/>
  <c r="P1570" i="23"/>
  <c r="P1571" i="23"/>
  <c r="P1572" i="23"/>
  <c r="P1573" i="23"/>
  <c r="P1574" i="23"/>
  <c r="P1575" i="23"/>
  <c r="P1576" i="23"/>
  <c r="P1577" i="23"/>
  <c r="P1578" i="23"/>
  <c r="P1579" i="23"/>
  <c r="P1580" i="23"/>
  <c r="P1581" i="23"/>
  <c r="P1582" i="23"/>
  <c r="P1583" i="23"/>
  <c r="P1584" i="23"/>
  <c r="P1585" i="23"/>
  <c r="P1586" i="23"/>
  <c r="P1587" i="23"/>
  <c r="P1588" i="23"/>
  <c r="P1589" i="23"/>
  <c r="P1590" i="23"/>
  <c r="P1591" i="23"/>
  <c r="P1592" i="23"/>
  <c r="P1593" i="23"/>
  <c r="P1594" i="23"/>
  <c r="P1595" i="23"/>
  <c r="P1596" i="23"/>
  <c r="P1597" i="23"/>
  <c r="P1598" i="23"/>
  <c r="P1599" i="23"/>
  <c r="P1600" i="23"/>
  <c r="P1601" i="23"/>
  <c r="P1602" i="23"/>
  <c r="P1603" i="23"/>
  <c r="P1604" i="23"/>
  <c r="P1605" i="23"/>
  <c r="P1606" i="23"/>
  <c r="P1607" i="23"/>
  <c r="P1608" i="23"/>
  <c r="P1609" i="23"/>
  <c r="P1610" i="23"/>
  <c r="P1611" i="23"/>
  <c r="P1612" i="23"/>
  <c r="P1613" i="23"/>
  <c r="P1614" i="23"/>
  <c r="P1615" i="23"/>
  <c r="P1616" i="23"/>
  <c r="P1617" i="23"/>
  <c r="P1618" i="23"/>
  <c r="P1619" i="23"/>
  <c r="P1620" i="23"/>
  <c r="P1621" i="23"/>
  <c r="P1622" i="23"/>
  <c r="P1623" i="23"/>
  <c r="P1624" i="23"/>
  <c r="P1625" i="23"/>
  <c r="P1626" i="23"/>
  <c r="P1627" i="23"/>
  <c r="P1628" i="23"/>
  <c r="P1629" i="23"/>
  <c r="P1630" i="23"/>
  <c r="P1631" i="23"/>
  <c r="P1632" i="23"/>
  <c r="P1633" i="23"/>
  <c r="P1634" i="23"/>
  <c r="P1635" i="23"/>
  <c r="P1636" i="23"/>
  <c r="P1637" i="23"/>
  <c r="P1638" i="23"/>
  <c r="P1639" i="23"/>
  <c r="P1640" i="23"/>
  <c r="P1641" i="23"/>
  <c r="P1642" i="23"/>
  <c r="P1643" i="23"/>
  <c r="P1644" i="23"/>
  <c r="P1645" i="23"/>
  <c r="P1646" i="23"/>
  <c r="P1647" i="23"/>
  <c r="P1648" i="23"/>
  <c r="P1649" i="23"/>
  <c r="P1650" i="23"/>
  <c r="P1651" i="23"/>
  <c r="P1652" i="23"/>
  <c r="P1653" i="23"/>
  <c r="P1654" i="23"/>
  <c r="P1655" i="23"/>
  <c r="P1656" i="23"/>
  <c r="P1657" i="23"/>
  <c r="P1658" i="23"/>
  <c r="P1659" i="23"/>
  <c r="P1660" i="23"/>
  <c r="P1661" i="23"/>
  <c r="P1662" i="23"/>
  <c r="P1663" i="23"/>
  <c r="P1664" i="23"/>
  <c r="P1665" i="23"/>
  <c r="P1666" i="23"/>
  <c r="P1667" i="23"/>
  <c r="P1668" i="23"/>
  <c r="P1669" i="23"/>
  <c r="P1670" i="23"/>
  <c r="P1671" i="23"/>
  <c r="P1672" i="23"/>
  <c r="P1673" i="23"/>
  <c r="P1674" i="23"/>
  <c r="P1675" i="23"/>
  <c r="P1676" i="23"/>
  <c r="P1677" i="23"/>
  <c r="P1678" i="23"/>
  <c r="P1679" i="23"/>
  <c r="P1680" i="23"/>
  <c r="P1681" i="23"/>
  <c r="P1682" i="23"/>
  <c r="P1683" i="23"/>
  <c r="P1684" i="23"/>
  <c r="P1685" i="23"/>
  <c r="P1686" i="23"/>
  <c r="P1687" i="23"/>
  <c r="P1688" i="23"/>
  <c r="P1689" i="23"/>
  <c r="P1690" i="23"/>
  <c r="P1691" i="23"/>
  <c r="P1692" i="23"/>
  <c r="P1693" i="23"/>
  <c r="P1694" i="23"/>
  <c r="P1695" i="23"/>
  <c r="P1696" i="23"/>
  <c r="P1697" i="23"/>
  <c r="P1698" i="23"/>
  <c r="P1699" i="23"/>
  <c r="P1700" i="23"/>
  <c r="P1701" i="23"/>
  <c r="P1702" i="23"/>
  <c r="P1703" i="23"/>
  <c r="P1704" i="23"/>
  <c r="P1705" i="23"/>
  <c r="P1706" i="23"/>
  <c r="P1707" i="23"/>
  <c r="P1708" i="23"/>
  <c r="P1709" i="23"/>
  <c r="P1710" i="23"/>
  <c r="P1711" i="23"/>
  <c r="P1712" i="23"/>
  <c r="P1713" i="23"/>
  <c r="P1714" i="23"/>
  <c r="P1715" i="23"/>
  <c r="P1716" i="23"/>
  <c r="P1717" i="23"/>
  <c r="P1718" i="23"/>
  <c r="P1719" i="23"/>
  <c r="P1720" i="23"/>
  <c r="P1721" i="23"/>
  <c r="P1722" i="23"/>
  <c r="P1723" i="23"/>
  <c r="P1724" i="23"/>
  <c r="P1725" i="23"/>
  <c r="P1726" i="23"/>
  <c r="P1727" i="23"/>
  <c r="P1728" i="23"/>
  <c r="P1729" i="23"/>
  <c r="P1730" i="23"/>
  <c r="P1731" i="23"/>
  <c r="P1732" i="23"/>
  <c r="P1733" i="23"/>
  <c r="P1734" i="23"/>
  <c r="P1735" i="23"/>
  <c r="P1736" i="23"/>
  <c r="P1737" i="23"/>
  <c r="P1738" i="23"/>
  <c r="P1739" i="23"/>
  <c r="P1740" i="23"/>
  <c r="P1741" i="23"/>
  <c r="P1742" i="23"/>
  <c r="P1743" i="23"/>
  <c r="P1744" i="23"/>
  <c r="P1745" i="23"/>
  <c r="P1746" i="23"/>
  <c r="P1747" i="23"/>
  <c r="P1748" i="23"/>
  <c r="P1749" i="23"/>
  <c r="P1750" i="23"/>
  <c r="P1751" i="23"/>
  <c r="P1752" i="23"/>
  <c r="P1753" i="23"/>
  <c r="P1754" i="23"/>
  <c r="P1755" i="23"/>
  <c r="P1756" i="23"/>
  <c r="P1757" i="23"/>
  <c r="P1758" i="23"/>
  <c r="P1759" i="23"/>
  <c r="P1760" i="23"/>
  <c r="P1761" i="23"/>
  <c r="P1762" i="23"/>
  <c r="P1763" i="23"/>
  <c r="P1764" i="23"/>
  <c r="P1765" i="23"/>
  <c r="P1766" i="23"/>
  <c r="P1767" i="23"/>
  <c r="P1768" i="23"/>
  <c r="P1769" i="23"/>
  <c r="P1770" i="23"/>
  <c r="P1771" i="23"/>
  <c r="P1772" i="23"/>
  <c r="P1773" i="23"/>
  <c r="P1774" i="23"/>
  <c r="P1775" i="23"/>
  <c r="P1776" i="23"/>
  <c r="P1777" i="23"/>
  <c r="P1778" i="23"/>
  <c r="P1779" i="23"/>
  <c r="P1780" i="23"/>
  <c r="P1781" i="23"/>
  <c r="P1782" i="23"/>
  <c r="P1783" i="23"/>
  <c r="P1784" i="23"/>
  <c r="P1785" i="23"/>
  <c r="P1786" i="23"/>
  <c r="P1787" i="23"/>
  <c r="P1788" i="23"/>
  <c r="P1789" i="23"/>
  <c r="P1790" i="23"/>
  <c r="P1791" i="23"/>
  <c r="P1792" i="23"/>
  <c r="P1793" i="23"/>
  <c r="P1794" i="23"/>
  <c r="P1795" i="23"/>
  <c r="P1796" i="23"/>
  <c r="P1797" i="23"/>
  <c r="P1798" i="23"/>
  <c r="P1799" i="23"/>
  <c r="P1800" i="23"/>
  <c r="P1801" i="23"/>
  <c r="P1802" i="23"/>
  <c r="P1803" i="23"/>
  <c r="P1804" i="23"/>
  <c r="P1805" i="23"/>
  <c r="P1806" i="23"/>
  <c r="P1807" i="23"/>
  <c r="P1808" i="23"/>
  <c r="P1809" i="23"/>
  <c r="P1810" i="23"/>
  <c r="P1811" i="23"/>
  <c r="P1812" i="23"/>
  <c r="P1813" i="23"/>
  <c r="P1814" i="23"/>
  <c r="P1815" i="23"/>
  <c r="P1816" i="23"/>
  <c r="P1817" i="23"/>
  <c r="P1818" i="23"/>
  <c r="P1819" i="23"/>
  <c r="P1820" i="23"/>
  <c r="P1821" i="23"/>
  <c r="P1822" i="23"/>
  <c r="P1823" i="23"/>
  <c r="P1824" i="23"/>
  <c r="P1825" i="23"/>
  <c r="P1826" i="23"/>
  <c r="P1827" i="23"/>
  <c r="P1828" i="23"/>
  <c r="P1829" i="23"/>
  <c r="P1830" i="23"/>
  <c r="P1831" i="23"/>
  <c r="P1832" i="23"/>
  <c r="P1833" i="23"/>
  <c r="P1834" i="23"/>
  <c r="P1835" i="23"/>
  <c r="P1836" i="23"/>
  <c r="P1837" i="23"/>
  <c r="P1838" i="23"/>
  <c r="P1839" i="23"/>
  <c r="P1840" i="23"/>
  <c r="P1841" i="23"/>
  <c r="P1842" i="23"/>
  <c r="P1843" i="23"/>
  <c r="P1844" i="23"/>
  <c r="P1845" i="23"/>
  <c r="P1846" i="23"/>
  <c r="P1847" i="23"/>
  <c r="P1848" i="23"/>
  <c r="P1849" i="23"/>
  <c r="P1850" i="23"/>
  <c r="P1851" i="23"/>
  <c r="P1852" i="23"/>
  <c r="P1853" i="23"/>
  <c r="P1854" i="23"/>
  <c r="P1855" i="23"/>
  <c r="P1856" i="23"/>
  <c r="P1857" i="23"/>
  <c r="P1858" i="23"/>
  <c r="P1859" i="23"/>
  <c r="P1860" i="23"/>
  <c r="P1861" i="23"/>
  <c r="P1862" i="23"/>
  <c r="P1863" i="23"/>
  <c r="P1864" i="23"/>
  <c r="P1865" i="23"/>
  <c r="P1866" i="23"/>
  <c r="P1867" i="23"/>
  <c r="P1868" i="23"/>
  <c r="P1869" i="23"/>
  <c r="P1870" i="23"/>
  <c r="P1871" i="23"/>
  <c r="P1872" i="23"/>
  <c r="P1873" i="23"/>
  <c r="P1874" i="23"/>
  <c r="P1875" i="23"/>
  <c r="P1876" i="23"/>
  <c r="P1877" i="23"/>
  <c r="P1878" i="23"/>
  <c r="P1879" i="23"/>
  <c r="P1880" i="23"/>
  <c r="P1881" i="23"/>
  <c r="P1882" i="23"/>
  <c r="P1883" i="23"/>
  <c r="P1884" i="23"/>
  <c r="P1885" i="23"/>
  <c r="P1886" i="23"/>
  <c r="P1887" i="23"/>
  <c r="P1888" i="23"/>
  <c r="P1889" i="23"/>
  <c r="P1890" i="23"/>
  <c r="P1891" i="23"/>
  <c r="P1892" i="23"/>
  <c r="P1893" i="23"/>
  <c r="P1894" i="23"/>
  <c r="P1895" i="23"/>
  <c r="P1896" i="23"/>
  <c r="P1897" i="23"/>
  <c r="P1898" i="23"/>
  <c r="P1899" i="23"/>
  <c r="P1900" i="23"/>
  <c r="P1901" i="23"/>
  <c r="P1902" i="23"/>
  <c r="P1903" i="23"/>
  <c r="P1904" i="23"/>
  <c r="P1905" i="23"/>
  <c r="P1906" i="23"/>
  <c r="P1907" i="23"/>
  <c r="P1908" i="23"/>
  <c r="P1909" i="23"/>
  <c r="P1910" i="23"/>
  <c r="P1911" i="23"/>
  <c r="P1912" i="23"/>
  <c r="P1913" i="23"/>
  <c r="P1914" i="23"/>
  <c r="P1915" i="23"/>
  <c r="P1916" i="23"/>
  <c r="P1917" i="23"/>
  <c r="P1918" i="23"/>
  <c r="P1919" i="23"/>
  <c r="P1920" i="23"/>
  <c r="P1921" i="23"/>
  <c r="P1922" i="23"/>
  <c r="P1923" i="23"/>
  <c r="P1924" i="23"/>
  <c r="P1925" i="23"/>
  <c r="P1926" i="23"/>
  <c r="P1927" i="23"/>
  <c r="P1928" i="23"/>
  <c r="P1929" i="23"/>
  <c r="P1930" i="23"/>
  <c r="P1931" i="23"/>
  <c r="P1932" i="23"/>
  <c r="P1933" i="23"/>
  <c r="P1934" i="23"/>
  <c r="P1935" i="23"/>
  <c r="P1936" i="23"/>
  <c r="P1937" i="23"/>
  <c r="P1938" i="23"/>
  <c r="P1939" i="23"/>
  <c r="P1940" i="23"/>
  <c r="P1941" i="23"/>
  <c r="P1942" i="23"/>
  <c r="P1943" i="23"/>
  <c r="P1944" i="23"/>
  <c r="P1945" i="23"/>
  <c r="P1946" i="23"/>
  <c r="P1947" i="23"/>
  <c r="P1948" i="23"/>
  <c r="P1949" i="23"/>
  <c r="P1950" i="23"/>
  <c r="P1951" i="23"/>
  <c r="P1952" i="23"/>
  <c r="P1953" i="23"/>
  <c r="P1954" i="23"/>
  <c r="P1955" i="23"/>
  <c r="P1956" i="23"/>
  <c r="P1957" i="23"/>
  <c r="P1958" i="23"/>
  <c r="P1959" i="23"/>
  <c r="P1960" i="23"/>
  <c r="P1961" i="23"/>
  <c r="P1962" i="23"/>
  <c r="P1963" i="23"/>
  <c r="P1964" i="23"/>
  <c r="P1965" i="23"/>
  <c r="P1966" i="23"/>
  <c r="P1967" i="23"/>
  <c r="P1968" i="23"/>
  <c r="P1969" i="23"/>
  <c r="P1970" i="23"/>
  <c r="P1971" i="23"/>
  <c r="P1972" i="23"/>
  <c r="P1973" i="23"/>
  <c r="P1974" i="23"/>
  <c r="P1975" i="23"/>
  <c r="P1976" i="23"/>
  <c r="P1977" i="23"/>
  <c r="P1978" i="23"/>
  <c r="P1979" i="23"/>
  <c r="P1980" i="23"/>
  <c r="P1981" i="23"/>
  <c r="P1982" i="23"/>
  <c r="P1983" i="23"/>
  <c r="P1984" i="23"/>
  <c r="P1985" i="23"/>
  <c r="P1986" i="23"/>
  <c r="P1987" i="23"/>
  <c r="P1988" i="23"/>
  <c r="P1989" i="23"/>
  <c r="P1990" i="23"/>
  <c r="P1991" i="23"/>
  <c r="P1992" i="23"/>
  <c r="P1993" i="23"/>
  <c r="P1994" i="23"/>
  <c r="P1995" i="23"/>
  <c r="P1996" i="23"/>
  <c r="P1997" i="23"/>
  <c r="P1998" i="23"/>
  <c r="P1999" i="23"/>
  <c r="P2000" i="23"/>
  <c r="P2001" i="23"/>
  <c r="P2002" i="23"/>
  <c r="P2003" i="23"/>
  <c r="P2004" i="23"/>
  <c r="P2005" i="23"/>
  <c r="P2006" i="23"/>
  <c r="P2007" i="23"/>
  <c r="P2008" i="23"/>
  <c r="P2009" i="23"/>
  <c r="P2010" i="23"/>
  <c r="P2011" i="23"/>
  <c r="P2012" i="23"/>
  <c r="P2013" i="23"/>
  <c r="P2014" i="23"/>
  <c r="P2015" i="23"/>
  <c r="P2016" i="23"/>
  <c r="P2017" i="23"/>
  <c r="P2018" i="23"/>
  <c r="P2019" i="23"/>
  <c r="P2020" i="23"/>
  <c r="P2021" i="23"/>
  <c r="P2022" i="23"/>
  <c r="P2023" i="23"/>
  <c r="P2024" i="23"/>
  <c r="P2025" i="23"/>
  <c r="P2026" i="23"/>
  <c r="P2027" i="23"/>
  <c r="P2028" i="23"/>
  <c r="P2029" i="23"/>
  <c r="P2030" i="23"/>
  <c r="P2031" i="23"/>
  <c r="P2032" i="23"/>
  <c r="P2033" i="23"/>
  <c r="P2034" i="23"/>
  <c r="P2035" i="23"/>
  <c r="P2036" i="23"/>
  <c r="P2037" i="23"/>
  <c r="P2038" i="23"/>
  <c r="P2039" i="23"/>
  <c r="P2040" i="23"/>
  <c r="P2041" i="23"/>
  <c r="P2042" i="23"/>
  <c r="P2043" i="23"/>
  <c r="P2044" i="23"/>
  <c r="P2045" i="23"/>
  <c r="P2046" i="23"/>
  <c r="P2047" i="23"/>
  <c r="P2048" i="23"/>
  <c r="P2049" i="23"/>
  <c r="P2050" i="23"/>
  <c r="P2051" i="23"/>
  <c r="P2052" i="23"/>
  <c r="P2053" i="23"/>
  <c r="P2054" i="23"/>
  <c r="P2055" i="23"/>
  <c r="P2056" i="23"/>
  <c r="P2057" i="23"/>
  <c r="P2058" i="23"/>
  <c r="P2059" i="23"/>
  <c r="P2060" i="23"/>
  <c r="P2061" i="23"/>
  <c r="P2062" i="23"/>
  <c r="P2063" i="23"/>
  <c r="P2064" i="23"/>
  <c r="P2065" i="23"/>
  <c r="P2066" i="23"/>
  <c r="P2067" i="23"/>
  <c r="P2068" i="23"/>
  <c r="P2069" i="23"/>
  <c r="P2070" i="23"/>
  <c r="P2071" i="23"/>
  <c r="P2072" i="23"/>
  <c r="P2073" i="23"/>
  <c r="P2074" i="23"/>
  <c r="P2075" i="23"/>
  <c r="P2076" i="23"/>
  <c r="P2077" i="23"/>
  <c r="P2078" i="23"/>
  <c r="P2079" i="23"/>
  <c r="P2080" i="23"/>
  <c r="P2081" i="23"/>
  <c r="P2082" i="23"/>
  <c r="P2083" i="23"/>
  <c r="P2084" i="23"/>
  <c r="P2085" i="23"/>
  <c r="P2086" i="23"/>
  <c r="P2087" i="23"/>
  <c r="P2088" i="23"/>
  <c r="P2089" i="23"/>
  <c r="P2090" i="23"/>
  <c r="P2091" i="23"/>
  <c r="P2092" i="23"/>
  <c r="P2093" i="23"/>
  <c r="P2094" i="23"/>
  <c r="P2095" i="23"/>
  <c r="P2096" i="23"/>
  <c r="P2097" i="23"/>
  <c r="P2098" i="23"/>
  <c r="P2099" i="23"/>
  <c r="P2100" i="23"/>
  <c r="P2101" i="23"/>
  <c r="P2102" i="23"/>
  <c r="P2103" i="23"/>
  <c r="P2104" i="23"/>
  <c r="P2105" i="23"/>
  <c r="P2106" i="23"/>
  <c r="P2107" i="23"/>
  <c r="P2108" i="23"/>
  <c r="P2109" i="23"/>
  <c r="P2110" i="23"/>
  <c r="P2111" i="23"/>
  <c r="P2112" i="23"/>
  <c r="P2113" i="23"/>
  <c r="P2114" i="23"/>
  <c r="P2115" i="23"/>
  <c r="P2116" i="23"/>
  <c r="P2117" i="23"/>
  <c r="P2118" i="23"/>
  <c r="P2119" i="23"/>
  <c r="P2120" i="23"/>
  <c r="P2121" i="23"/>
  <c r="P2122" i="23"/>
  <c r="P2123" i="23"/>
  <c r="P2124" i="23"/>
  <c r="P2125" i="23"/>
  <c r="P2126" i="23"/>
  <c r="P2127" i="23"/>
  <c r="P2128" i="23"/>
  <c r="P2129" i="23"/>
  <c r="P2130" i="23"/>
  <c r="P2131" i="23"/>
  <c r="P2132" i="23"/>
  <c r="P2133" i="23"/>
  <c r="P2134" i="23"/>
  <c r="P2135" i="23"/>
  <c r="P2136" i="23"/>
  <c r="P2137" i="23"/>
  <c r="P2138" i="23"/>
  <c r="P2139" i="23"/>
  <c r="P2140" i="23"/>
  <c r="P2141" i="23"/>
  <c r="P2142" i="23"/>
  <c r="P2143" i="23"/>
  <c r="P2144" i="23"/>
  <c r="P2145" i="23"/>
  <c r="P2146" i="23"/>
  <c r="P2147" i="23"/>
  <c r="P2148" i="23"/>
  <c r="P2149" i="23"/>
  <c r="P2150" i="23"/>
  <c r="P2151" i="23"/>
  <c r="P2152" i="23"/>
  <c r="P2153" i="23"/>
  <c r="P2154" i="23"/>
  <c r="P2155" i="23"/>
  <c r="P2156" i="23"/>
  <c r="P2157" i="23"/>
  <c r="P2158" i="23"/>
  <c r="P2159" i="23"/>
  <c r="P2160" i="23"/>
  <c r="P2161" i="23"/>
  <c r="P2162" i="23"/>
  <c r="P2163" i="23"/>
  <c r="P2164" i="23"/>
  <c r="P2165" i="23"/>
  <c r="P2166" i="23"/>
  <c r="P2167" i="23"/>
  <c r="P2168" i="23"/>
  <c r="P2169" i="23"/>
  <c r="P2170" i="23"/>
  <c r="P2171" i="23"/>
  <c r="P2172" i="23"/>
  <c r="P2173" i="23"/>
  <c r="P2174" i="23"/>
  <c r="P2175" i="23"/>
  <c r="P2176" i="23"/>
  <c r="P2177" i="23"/>
  <c r="P2178" i="23"/>
  <c r="P2179" i="23"/>
  <c r="P2180" i="23"/>
  <c r="P2181" i="23"/>
  <c r="P2182" i="23"/>
  <c r="P2183" i="23"/>
  <c r="P2184" i="23"/>
  <c r="P2185" i="23"/>
  <c r="P2186" i="23"/>
  <c r="P2187" i="23"/>
  <c r="P2188" i="23"/>
  <c r="P2189" i="23"/>
  <c r="P2190" i="23"/>
  <c r="P2191" i="23"/>
  <c r="P2192" i="23"/>
  <c r="P2193" i="23"/>
  <c r="P2194" i="23"/>
  <c r="P2195" i="23"/>
  <c r="P2196" i="23"/>
  <c r="P2197" i="23"/>
  <c r="P2198" i="23"/>
  <c r="P2199" i="23"/>
  <c r="P2200" i="23"/>
  <c r="P2201" i="23"/>
  <c r="P2202" i="23"/>
  <c r="P2203" i="23"/>
  <c r="P2204" i="23"/>
  <c r="P2205" i="23"/>
  <c r="P2206" i="23"/>
  <c r="P2207" i="23"/>
  <c r="P2208" i="23"/>
  <c r="P2209" i="23"/>
  <c r="P2210" i="23"/>
  <c r="P2211" i="23"/>
  <c r="P2212" i="23"/>
  <c r="P2213" i="23"/>
  <c r="P2214" i="23"/>
  <c r="P2215" i="23"/>
  <c r="P2216" i="23"/>
  <c r="P2217" i="23"/>
  <c r="P2218" i="23"/>
  <c r="P2219" i="23"/>
  <c r="P2220" i="23"/>
  <c r="P2221" i="23"/>
  <c r="P2222" i="23"/>
  <c r="P2223" i="23"/>
  <c r="P2224" i="23"/>
  <c r="P2225" i="23"/>
  <c r="P2226" i="23"/>
  <c r="P2227" i="23"/>
  <c r="P2228" i="23"/>
  <c r="P2229" i="23"/>
  <c r="P2230" i="23"/>
  <c r="P2231" i="23"/>
  <c r="P2232" i="23"/>
  <c r="P2233" i="23"/>
  <c r="P2234" i="23"/>
  <c r="P2235" i="23"/>
  <c r="P2236" i="23"/>
  <c r="P2237" i="23"/>
  <c r="P2238" i="23"/>
  <c r="P2239" i="23"/>
  <c r="P2240" i="23"/>
  <c r="P2241" i="23"/>
  <c r="P2242" i="23"/>
  <c r="P2243" i="23"/>
  <c r="P2244" i="23"/>
  <c r="P2245" i="23"/>
  <c r="P2246" i="23"/>
  <c r="P2247" i="23"/>
  <c r="P2248" i="23"/>
  <c r="P2249" i="23"/>
  <c r="P2250" i="23"/>
  <c r="P2251" i="23"/>
  <c r="P2252" i="23"/>
  <c r="P2253" i="23"/>
  <c r="P2254" i="23"/>
  <c r="P2255" i="23"/>
  <c r="P2256" i="23"/>
  <c r="P2257" i="23"/>
  <c r="P2258" i="23"/>
  <c r="P2259" i="23"/>
  <c r="P2260" i="23"/>
  <c r="P2261" i="23"/>
  <c r="P2262" i="23"/>
  <c r="P2263" i="23"/>
  <c r="P2264" i="23"/>
  <c r="P2265" i="23"/>
  <c r="P2266" i="23"/>
  <c r="P2267" i="23"/>
  <c r="P2268" i="23"/>
  <c r="P2269" i="23"/>
  <c r="P2270" i="23"/>
  <c r="P2271" i="23"/>
  <c r="P2272" i="23"/>
  <c r="P2273" i="23"/>
  <c r="P2274" i="23"/>
  <c r="P2275" i="23"/>
  <c r="P2276" i="23"/>
  <c r="P2277" i="23"/>
  <c r="P2278" i="23"/>
  <c r="P2279" i="23"/>
  <c r="P2280" i="23"/>
  <c r="P2281" i="23"/>
  <c r="P2282" i="23"/>
  <c r="P2283" i="23"/>
  <c r="P2284" i="23"/>
  <c r="P2285" i="23"/>
  <c r="P2286" i="23"/>
  <c r="P2287" i="23"/>
  <c r="P2288" i="23"/>
  <c r="P2289" i="23"/>
  <c r="P2290" i="23"/>
  <c r="P2291" i="23"/>
  <c r="P2292" i="23"/>
  <c r="P2293" i="23"/>
  <c r="P2294" i="23"/>
  <c r="P2295" i="23"/>
  <c r="P2296" i="23"/>
  <c r="P2297" i="23"/>
  <c r="P2298" i="23"/>
  <c r="P2299" i="23"/>
  <c r="P2300" i="23"/>
  <c r="P2301" i="23"/>
  <c r="P2302" i="23"/>
  <c r="P2303" i="23"/>
  <c r="P2304" i="23"/>
  <c r="P2305" i="23"/>
  <c r="P2306" i="23"/>
  <c r="P2307" i="23"/>
  <c r="P2308" i="23"/>
  <c r="P2309" i="23"/>
  <c r="P2310" i="23"/>
  <c r="P2311" i="23"/>
  <c r="P2312" i="23"/>
  <c r="P2313" i="23"/>
  <c r="P2314" i="23"/>
  <c r="P2315" i="23"/>
  <c r="P2316" i="23"/>
  <c r="P2317" i="23"/>
  <c r="P2318" i="23"/>
  <c r="P2319" i="23"/>
  <c r="P2320" i="23"/>
  <c r="P2321" i="23"/>
  <c r="P2322" i="23"/>
  <c r="P2323" i="23"/>
  <c r="P2324" i="23"/>
  <c r="P2325" i="23"/>
  <c r="P2326" i="23"/>
  <c r="P2327" i="23"/>
  <c r="P2328" i="23"/>
  <c r="P2329" i="23"/>
  <c r="P2330" i="23"/>
  <c r="P2331" i="23"/>
  <c r="P2332" i="23"/>
  <c r="P2333" i="23"/>
  <c r="P2334" i="23"/>
  <c r="P2335" i="23"/>
  <c r="P2336" i="23"/>
  <c r="P2337" i="23"/>
  <c r="P2338" i="23"/>
  <c r="P2339" i="23"/>
  <c r="P2340" i="23"/>
  <c r="P2341" i="23"/>
  <c r="P2342" i="23"/>
  <c r="P2343" i="23"/>
  <c r="P2344" i="23"/>
  <c r="P2345" i="23"/>
  <c r="P2346" i="23"/>
  <c r="P2347" i="23"/>
  <c r="P2348" i="23"/>
  <c r="P2349" i="23"/>
  <c r="P2350" i="23"/>
  <c r="P2351" i="23"/>
  <c r="P2352" i="23"/>
  <c r="P2353" i="23"/>
  <c r="P2354" i="23"/>
  <c r="P2355" i="23"/>
  <c r="P2356" i="23"/>
  <c r="P2357" i="23"/>
  <c r="P2358" i="23"/>
  <c r="P2359" i="23"/>
  <c r="P2360" i="23"/>
  <c r="P2361" i="23"/>
  <c r="P2362" i="23"/>
  <c r="P2363" i="23"/>
  <c r="P2364" i="23"/>
  <c r="P2365" i="23"/>
  <c r="P2366" i="23"/>
  <c r="P2367" i="23"/>
  <c r="P2368" i="23"/>
  <c r="P2369" i="23"/>
  <c r="P2370" i="23"/>
  <c r="P2371" i="23"/>
  <c r="P2372" i="23"/>
  <c r="P2373" i="23"/>
  <c r="P2374" i="23"/>
  <c r="P2375" i="23"/>
  <c r="P2376" i="23"/>
  <c r="P2377" i="23"/>
  <c r="P2378" i="23"/>
  <c r="P2379" i="23"/>
  <c r="P2380" i="23"/>
  <c r="P2381" i="23"/>
  <c r="P2382" i="23"/>
  <c r="P2383" i="23"/>
  <c r="P2384" i="23"/>
  <c r="P2385" i="23"/>
  <c r="P2386" i="23"/>
  <c r="P2387" i="23"/>
  <c r="P2388" i="23"/>
  <c r="P2389" i="23"/>
  <c r="P2390" i="23"/>
  <c r="P2391" i="23"/>
  <c r="P2392" i="23"/>
  <c r="P2393" i="23"/>
  <c r="P2394" i="23"/>
  <c r="P2395" i="23"/>
  <c r="P2396" i="23"/>
  <c r="P2397" i="23"/>
  <c r="P2398" i="23"/>
  <c r="P2399" i="23"/>
  <c r="P2400" i="23"/>
  <c r="P2401" i="23"/>
  <c r="P2402" i="23"/>
  <c r="P2403" i="23"/>
  <c r="P2404" i="23"/>
  <c r="P2405" i="23"/>
  <c r="P2406" i="23"/>
  <c r="P2407" i="23"/>
  <c r="P2408" i="23"/>
  <c r="P2409" i="23"/>
  <c r="P2410" i="23"/>
  <c r="P2411" i="23"/>
  <c r="P2412" i="23"/>
  <c r="P2413" i="23"/>
  <c r="P2414" i="23"/>
  <c r="P2415" i="23"/>
  <c r="P2416" i="23"/>
  <c r="P2417" i="23"/>
  <c r="P2418" i="23"/>
  <c r="P2419" i="23"/>
  <c r="P2420" i="23"/>
  <c r="P2421" i="23"/>
  <c r="P2422" i="23"/>
  <c r="P2423" i="23"/>
  <c r="P2424" i="23"/>
  <c r="P2425" i="23"/>
  <c r="P2426" i="23"/>
  <c r="P2427" i="23"/>
  <c r="P2428" i="23"/>
  <c r="P2429" i="23"/>
  <c r="P2430" i="23"/>
  <c r="P2431" i="23"/>
  <c r="P2432" i="23"/>
  <c r="P2433" i="23"/>
  <c r="P2434" i="23"/>
  <c r="P2435" i="23"/>
  <c r="P2436" i="23"/>
  <c r="P2437" i="23"/>
  <c r="P2438" i="23"/>
  <c r="P2439" i="23"/>
  <c r="P2440" i="23"/>
  <c r="P2441" i="23"/>
  <c r="P2442" i="23"/>
  <c r="P2443" i="23"/>
  <c r="P2444" i="23"/>
  <c r="P2445" i="23"/>
  <c r="P2446" i="23"/>
  <c r="P2447" i="23"/>
  <c r="P2448" i="23"/>
  <c r="P2449" i="23"/>
  <c r="P2450" i="23"/>
  <c r="P2451" i="23"/>
  <c r="P2452" i="23"/>
  <c r="P2453" i="23"/>
  <c r="P2454" i="23"/>
  <c r="P2455" i="23"/>
  <c r="P2456" i="23"/>
  <c r="P2457" i="23"/>
  <c r="P2458" i="23"/>
  <c r="P2459" i="23"/>
  <c r="P2460" i="23"/>
  <c r="P2461" i="23"/>
  <c r="P2462" i="23"/>
  <c r="P2463" i="23"/>
  <c r="P2464" i="23"/>
  <c r="P2465" i="23"/>
  <c r="P2466" i="23"/>
  <c r="P2467" i="23"/>
  <c r="P2468" i="23"/>
  <c r="P2469" i="23"/>
  <c r="P2470" i="23"/>
  <c r="P2471" i="23"/>
  <c r="P2472" i="23"/>
  <c r="P2473" i="23"/>
  <c r="P2474" i="23"/>
  <c r="P2475" i="23"/>
  <c r="P2476" i="23"/>
  <c r="P2477" i="23"/>
  <c r="P2478" i="23"/>
  <c r="P2479" i="23"/>
  <c r="P2480" i="23"/>
  <c r="P2481" i="23"/>
  <c r="P2482" i="23"/>
  <c r="P2483" i="23"/>
  <c r="P2484" i="23"/>
  <c r="P2485" i="23"/>
  <c r="P2486" i="23"/>
  <c r="P2487" i="23"/>
  <c r="P2488" i="23"/>
  <c r="P2489" i="23"/>
  <c r="P2490" i="23"/>
  <c r="P2491" i="23"/>
  <c r="P2492" i="23"/>
  <c r="P2493" i="23"/>
  <c r="P2494" i="23"/>
  <c r="P2495" i="23"/>
  <c r="P2496" i="23"/>
  <c r="P2497" i="23"/>
  <c r="P2498" i="23"/>
  <c r="P2499" i="23"/>
  <c r="P2500" i="23"/>
  <c r="P2501" i="23"/>
  <c r="P2502" i="23"/>
  <c r="P2503" i="23"/>
  <c r="P2504" i="23"/>
  <c r="P2505" i="23"/>
  <c r="P2506" i="23"/>
  <c r="P2507" i="23"/>
  <c r="P2508" i="23"/>
  <c r="P2509" i="23"/>
  <c r="P2510" i="23"/>
  <c r="P2511" i="23"/>
  <c r="P2512" i="23"/>
  <c r="P2513" i="23"/>
  <c r="P2514" i="23"/>
  <c r="P2515" i="23"/>
  <c r="P2516" i="23"/>
  <c r="P2517" i="23"/>
  <c r="P2518" i="23"/>
  <c r="P2519" i="23"/>
  <c r="P2520" i="23"/>
  <c r="P2521" i="23"/>
  <c r="P2522" i="23"/>
  <c r="P2523" i="23"/>
  <c r="P2524" i="23"/>
  <c r="P2525" i="23"/>
  <c r="P2526" i="23"/>
  <c r="P2527" i="23"/>
  <c r="P2528" i="23"/>
  <c r="P2529" i="23"/>
  <c r="P2530" i="23"/>
  <c r="P2531" i="23"/>
  <c r="P2532" i="23"/>
  <c r="P2533" i="23"/>
  <c r="P2534" i="23"/>
  <c r="P2535" i="23"/>
  <c r="P2536" i="23"/>
  <c r="P2537" i="23"/>
  <c r="P2538" i="23"/>
  <c r="P2539" i="23"/>
  <c r="P2540" i="23"/>
  <c r="P2541" i="23"/>
  <c r="P2542" i="23"/>
  <c r="P2543" i="23"/>
  <c r="P2544" i="23"/>
  <c r="P2545" i="23"/>
  <c r="P2546" i="23"/>
  <c r="P2547" i="23"/>
  <c r="P2548" i="23"/>
  <c r="P2549" i="23"/>
  <c r="P2550" i="23"/>
  <c r="P2551" i="23"/>
  <c r="P2552" i="23"/>
  <c r="P2553" i="23"/>
  <c r="P2554" i="23"/>
  <c r="P2555" i="23"/>
  <c r="P2556" i="23"/>
  <c r="P2557" i="23"/>
  <c r="P2558" i="23"/>
  <c r="P2559" i="23"/>
  <c r="P2560" i="23"/>
  <c r="P2561" i="23"/>
  <c r="P2562" i="23"/>
  <c r="P2563" i="23"/>
  <c r="P2564" i="23"/>
  <c r="P2565" i="23"/>
  <c r="P2566" i="23"/>
  <c r="P2567" i="23"/>
  <c r="P2568" i="23"/>
  <c r="P2569" i="23"/>
  <c r="P2570" i="23"/>
  <c r="P2571" i="23"/>
  <c r="P2572" i="23"/>
  <c r="P2573" i="23"/>
  <c r="P2574" i="23"/>
  <c r="P2575" i="23"/>
  <c r="P2576" i="23"/>
  <c r="P2577" i="23"/>
  <c r="P2578" i="23"/>
  <c r="P2579" i="23"/>
  <c r="P2580" i="23"/>
  <c r="P2581" i="23"/>
  <c r="P2582" i="23"/>
  <c r="P2583" i="23"/>
  <c r="P2584" i="23"/>
  <c r="P2585" i="23"/>
  <c r="P2586" i="23"/>
  <c r="P2587" i="23"/>
  <c r="P2588" i="23"/>
  <c r="P2589" i="23"/>
  <c r="P2590" i="23"/>
  <c r="P2591" i="23"/>
  <c r="P2592" i="23"/>
  <c r="P2593" i="23"/>
  <c r="P2594" i="23"/>
  <c r="P2595" i="23"/>
  <c r="P2596" i="23"/>
  <c r="P2597" i="23"/>
  <c r="P2598" i="23"/>
  <c r="P2599" i="23"/>
  <c r="P2600" i="23"/>
  <c r="P2601" i="23"/>
  <c r="P2602" i="23"/>
  <c r="P2603" i="23"/>
  <c r="P2604" i="23"/>
  <c r="P2605" i="23"/>
  <c r="P2606" i="23"/>
  <c r="P2607" i="23"/>
  <c r="P2608" i="23"/>
  <c r="P2609" i="23"/>
  <c r="P2610" i="23"/>
  <c r="P2611" i="23"/>
  <c r="P2612" i="23"/>
  <c r="P2613" i="23"/>
  <c r="P2614" i="23"/>
  <c r="P2615" i="23"/>
  <c r="P2616" i="23"/>
  <c r="P2617" i="23"/>
  <c r="P2618" i="23"/>
  <c r="P2619" i="23"/>
  <c r="P2620" i="23"/>
  <c r="P2621" i="23"/>
  <c r="P2622" i="23"/>
  <c r="P2623" i="23"/>
  <c r="P2624" i="23"/>
  <c r="P2625" i="23"/>
  <c r="P2626" i="23"/>
  <c r="P2627" i="23"/>
  <c r="P2628" i="23"/>
  <c r="P2629" i="23"/>
  <c r="P2630" i="23"/>
  <c r="P2631" i="23"/>
  <c r="P2632" i="23"/>
  <c r="P2633" i="23"/>
  <c r="P2634" i="23"/>
  <c r="P2635" i="23"/>
  <c r="P2636" i="23"/>
  <c r="P2637" i="23"/>
  <c r="P2638" i="23"/>
  <c r="P2639" i="23"/>
  <c r="P2640" i="23"/>
  <c r="P2641" i="23"/>
  <c r="P2642" i="23"/>
  <c r="P2643" i="23"/>
  <c r="P2644" i="23"/>
  <c r="P2645" i="23"/>
  <c r="P2646" i="23"/>
  <c r="P2647" i="23"/>
  <c r="P2648" i="23"/>
  <c r="P2649" i="23"/>
  <c r="P2650" i="23"/>
  <c r="P2651" i="23"/>
  <c r="P2652" i="23"/>
  <c r="P2653" i="23"/>
  <c r="P2654" i="23"/>
  <c r="P2655" i="23"/>
  <c r="P2656" i="23"/>
  <c r="P2657" i="23"/>
  <c r="P2658" i="23"/>
  <c r="P2659" i="23"/>
  <c r="P2660" i="23"/>
  <c r="P2661" i="23"/>
  <c r="P2662" i="23"/>
  <c r="P2663" i="23"/>
  <c r="P2664" i="23"/>
  <c r="P2665" i="23"/>
  <c r="P2666" i="23"/>
  <c r="P2667" i="23"/>
  <c r="P2668" i="23"/>
  <c r="P2669" i="23"/>
  <c r="P2670" i="23"/>
  <c r="P2671" i="23"/>
  <c r="P2672" i="23"/>
  <c r="P2673" i="23"/>
  <c r="P2674" i="23"/>
  <c r="P2675" i="23"/>
  <c r="P2676" i="23"/>
  <c r="P2677" i="23"/>
  <c r="P2678" i="23"/>
  <c r="P2679" i="23"/>
  <c r="P2680" i="23"/>
  <c r="P2681" i="23"/>
  <c r="P2682" i="23"/>
  <c r="P2683" i="23"/>
  <c r="P2684" i="23"/>
  <c r="P2685" i="23"/>
  <c r="P2686" i="23"/>
  <c r="P2687" i="23"/>
  <c r="P2688" i="23"/>
  <c r="P2689" i="23"/>
  <c r="P2690" i="23"/>
  <c r="P2691" i="23"/>
  <c r="P2692" i="23"/>
  <c r="P2693" i="23"/>
  <c r="P2694" i="23"/>
  <c r="P2695" i="23"/>
  <c r="P2696" i="23"/>
  <c r="P2697" i="23"/>
  <c r="P2698" i="23"/>
  <c r="P2699" i="23"/>
  <c r="P2700" i="23"/>
  <c r="P2701" i="23"/>
  <c r="P2702" i="23"/>
  <c r="P2703" i="23"/>
  <c r="P2704" i="23"/>
  <c r="P2705" i="23"/>
  <c r="P2706" i="23"/>
  <c r="P2707" i="23"/>
  <c r="P2708" i="23"/>
  <c r="P2709" i="23"/>
  <c r="P2710" i="23"/>
  <c r="P2711" i="23"/>
  <c r="P2712" i="23"/>
  <c r="P2713" i="23"/>
  <c r="P2714" i="23"/>
  <c r="P2715" i="23"/>
  <c r="P2716" i="23"/>
  <c r="P2717" i="23"/>
  <c r="P2718" i="23"/>
  <c r="P2719" i="23"/>
  <c r="P2720" i="23"/>
  <c r="P2721" i="23"/>
  <c r="P2722" i="23"/>
  <c r="P2723" i="23"/>
  <c r="P2724" i="23"/>
  <c r="P2725" i="23"/>
  <c r="P2726" i="23"/>
  <c r="P2727" i="23"/>
  <c r="P2728" i="23"/>
  <c r="P2729" i="23"/>
  <c r="P2730" i="23"/>
  <c r="P2731" i="23"/>
  <c r="P2732" i="23"/>
  <c r="P2733" i="23"/>
  <c r="P2734" i="23"/>
  <c r="P2735" i="23"/>
  <c r="P2736" i="23"/>
  <c r="P2737" i="23"/>
  <c r="P2738" i="23"/>
  <c r="P2739" i="23"/>
  <c r="P2740" i="23"/>
  <c r="P2741" i="23"/>
  <c r="P2742" i="23"/>
  <c r="P2743" i="23"/>
  <c r="P2744" i="23"/>
  <c r="P2745" i="23"/>
  <c r="P2746" i="23"/>
  <c r="P2747" i="23"/>
  <c r="P2748" i="23"/>
  <c r="P2749" i="23"/>
  <c r="P2750" i="23"/>
  <c r="P2751" i="23"/>
  <c r="P2752" i="23"/>
  <c r="P2753" i="23"/>
  <c r="P2754" i="23"/>
  <c r="P2755" i="23"/>
  <c r="P2756" i="23"/>
  <c r="P2757" i="23"/>
  <c r="P2758" i="23"/>
  <c r="P2759" i="23"/>
  <c r="P2760" i="23"/>
  <c r="P2761" i="23"/>
  <c r="P2762" i="23"/>
  <c r="P2763" i="23"/>
  <c r="P2764" i="23"/>
  <c r="P2765" i="23"/>
  <c r="P2766" i="23"/>
  <c r="P2767" i="23"/>
  <c r="P2768" i="23"/>
  <c r="P2769" i="23"/>
  <c r="P2770" i="23"/>
  <c r="P2771" i="23"/>
  <c r="P2772" i="23"/>
  <c r="P2773" i="23"/>
  <c r="P2774" i="23"/>
  <c r="P2775" i="23"/>
  <c r="P2776" i="23"/>
  <c r="P2777" i="23"/>
  <c r="P2778" i="23"/>
  <c r="P2779" i="23"/>
  <c r="P2780" i="23"/>
  <c r="P2781" i="23"/>
  <c r="P2782" i="23"/>
  <c r="P2783" i="23"/>
  <c r="P2784" i="23"/>
  <c r="P2785" i="23"/>
  <c r="P2786" i="23"/>
  <c r="P2787" i="23"/>
  <c r="P2788" i="23"/>
  <c r="P2789" i="23"/>
  <c r="P2790" i="23"/>
  <c r="P2791" i="23"/>
  <c r="P2792" i="23"/>
  <c r="P2793" i="23"/>
  <c r="P2794" i="23"/>
  <c r="P2795" i="23"/>
  <c r="P2796" i="23"/>
  <c r="P2797" i="23"/>
  <c r="P2798" i="23"/>
  <c r="P2799" i="23"/>
  <c r="P2800" i="23"/>
  <c r="P2801" i="23"/>
  <c r="P2802" i="23"/>
  <c r="P2803" i="23"/>
  <c r="P2804" i="23"/>
  <c r="P2805" i="23"/>
  <c r="P2806" i="23"/>
  <c r="P2807" i="23"/>
  <c r="P2808" i="23"/>
  <c r="P2809" i="23"/>
  <c r="P2810" i="23"/>
  <c r="P2811" i="23"/>
  <c r="P2812" i="23"/>
  <c r="P2813" i="23"/>
  <c r="P2814" i="23"/>
  <c r="P2815" i="23"/>
  <c r="P2816" i="23"/>
  <c r="P2817" i="23"/>
  <c r="P2818" i="23"/>
  <c r="P2819" i="23"/>
  <c r="P2820" i="23"/>
  <c r="P2821" i="23"/>
  <c r="P2822" i="23"/>
  <c r="P2823" i="23"/>
  <c r="P2824" i="23"/>
  <c r="P2825" i="23"/>
  <c r="P2826" i="23"/>
  <c r="P2827" i="23"/>
  <c r="P2828" i="23"/>
  <c r="P2829" i="23"/>
  <c r="P2830" i="23"/>
  <c r="P2831" i="23"/>
  <c r="P2832" i="23"/>
  <c r="P2833" i="23"/>
  <c r="P2834" i="23"/>
  <c r="P2835" i="23"/>
  <c r="P2836" i="23"/>
  <c r="P2837" i="23"/>
  <c r="P2838" i="23"/>
  <c r="P2839" i="23"/>
  <c r="P2840" i="23"/>
  <c r="P2841" i="23"/>
  <c r="P2842" i="23"/>
  <c r="P2843" i="23"/>
  <c r="P2844" i="23"/>
  <c r="P2845" i="23"/>
  <c r="P2846" i="23"/>
  <c r="P2847" i="23"/>
  <c r="P2848" i="23"/>
  <c r="P2849" i="23"/>
  <c r="P2850" i="23"/>
  <c r="P2851" i="23"/>
  <c r="P2852" i="23"/>
  <c r="P2853" i="23"/>
  <c r="P2854" i="23"/>
  <c r="P2855" i="23"/>
  <c r="P2856" i="23"/>
  <c r="P2857" i="23"/>
  <c r="P2858" i="23"/>
  <c r="P2859" i="23"/>
  <c r="P2860" i="23"/>
  <c r="P2861" i="23"/>
  <c r="P2862" i="23"/>
  <c r="P2863" i="23"/>
  <c r="P2864" i="23"/>
  <c r="P2865" i="23"/>
  <c r="P2866" i="23"/>
  <c r="P2867" i="23"/>
  <c r="P2868" i="23"/>
  <c r="P2869" i="23"/>
  <c r="P2870" i="23"/>
  <c r="P2871" i="23"/>
  <c r="P2872" i="23"/>
  <c r="P2873" i="23"/>
  <c r="P2874" i="23"/>
  <c r="P2875" i="23"/>
  <c r="P2876" i="23"/>
  <c r="P2877" i="23"/>
  <c r="P2878" i="23"/>
  <c r="P2879" i="23"/>
  <c r="P2880" i="23"/>
  <c r="P2881" i="23"/>
  <c r="P2882" i="23"/>
  <c r="P2883" i="23"/>
  <c r="P2884" i="23"/>
  <c r="P2885" i="23"/>
  <c r="P2886" i="23"/>
  <c r="P2887" i="23"/>
  <c r="P2888" i="23"/>
  <c r="P2889" i="23"/>
  <c r="P2890" i="23"/>
  <c r="P2891" i="23"/>
  <c r="P2892" i="23"/>
  <c r="P2893" i="23"/>
  <c r="P2894" i="23"/>
  <c r="P2895" i="23"/>
  <c r="P2896" i="23"/>
  <c r="P2897" i="23"/>
  <c r="P2898" i="23"/>
  <c r="P2899" i="23"/>
  <c r="P2900" i="23"/>
  <c r="P2901" i="23"/>
  <c r="P2902" i="23"/>
  <c r="N2" i="23"/>
  <c r="N3" i="23"/>
  <c r="N4" i="23"/>
  <c r="N5" i="23"/>
  <c r="N6" i="23"/>
  <c r="N7" i="23"/>
  <c r="N8" i="23"/>
  <c r="N9" i="23"/>
  <c r="N10" i="23"/>
  <c r="N11" i="23"/>
  <c r="N12" i="23"/>
  <c r="N13" i="23"/>
  <c r="N14" i="23"/>
  <c r="N15" i="23"/>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1026" i="23"/>
  <c r="N1027" i="23"/>
  <c r="N1028" i="23"/>
  <c r="N1029" i="23"/>
  <c r="N1030" i="23"/>
  <c r="N1031" i="23"/>
  <c r="N1032" i="23"/>
  <c r="N1033" i="23"/>
  <c r="N1034" i="23"/>
  <c r="N1035" i="23"/>
  <c r="N1036" i="23"/>
  <c r="N1037" i="23"/>
  <c r="N1038" i="23"/>
  <c r="N1039" i="23"/>
  <c r="N1040" i="23"/>
  <c r="N1041" i="23"/>
  <c r="N1042" i="23"/>
  <c r="N1043" i="23"/>
  <c r="N1044" i="23"/>
  <c r="N1045" i="23"/>
  <c r="N1046" i="23"/>
  <c r="N1047" i="23"/>
  <c r="N1048" i="23"/>
  <c r="N1049" i="23"/>
  <c r="N1050" i="23"/>
  <c r="N1051" i="23"/>
  <c r="N1052" i="23"/>
  <c r="N1053" i="23"/>
  <c r="N1054" i="23"/>
  <c r="N1055" i="23"/>
  <c r="N1056" i="23"/>
  <c r="N1057" i="23"/>
  <c r="N1058" i="23"/>
  <c r="N1059" i="23"/>
  <c r="N1060" i="23"/>
  <c r="N1061" i="23"/>
  <c r="N1062" i="23"/>
  <c r="N1063" i="23"/>
  <c r="N1064" i="23"/>
  <c r="N1065" i="23"/>
  <c r="N1066" i="23"/>
  <c r="N1067" i="23"/>
  <c r="N1068" i="23"/>
  <c r="N1069" i="23"/>
  <c r="N1070" i="23"/>
  <c r="N1071" i="23"/>
  <c r="N1072" i="23"/>
  <c r="N1073" i="23"/>
  <c r="N1074" i="23"/>
  <c r="N1075" i="23"/>
  <c r="N1076" i="23"/>
  <c r="N1077" i="23"/>
  <c r="N1078" i="23"/>
  <c r="N1079" i="23"/>
  <c r="N1080" i="23"/>
  <c r="N1081" i="23"/>
  <c r="N1082" i="23"/>
  <c r="N1083" i="23"/>
  <c r="N1084" i="23"/>
  <c r="N1085" i="23"/>
  <c r="N1086" i="23"/>
  <c r="N1087" i="23"/>
  <c r="N1088" i="23"/>
  <c r="N1089" i="23"/>
  <c r="N1090" i="23"/>
  <c r="N1091" i="23"/>
  <c r="N1092" i="23"/>
  <c r="N1093" i="23"/>
  <c r="N1094" i="23"/>
  <c r="N1095" i="23"/>
  <c r="N1096" i="23"/>
  <c r="N1097" i="23"/>
  <c r="N1098" i="23"/>
  <c r="N1099" i="23"/>
  <c r="N1100" i="23"/>
  <c r="N1101" i="23"/>
  <c r="N1102" i="23"/>
  <c r="N1103" i="23"/>
  <c r="N1104" i="23"/>
  <c r="N1105" i="23"/>
  <c r="N1106" i="23"/>
  <c r="N1107" i="23"/>
  <c r="N1108" i="23"/>
  <c r="N1109" i="23"/>
  <c r="N1110" i="23"/>
  <c r="N1111" i="23"/>
  <c r="N1112" i="23"/>
  <c r="N1113" i="23"/>
  <c r="N1114" i="23"/>
  <c r="N1115" i="23"/>
  <c r="N1116" i="23"/>
  <c r="N1117" i="23"/>
  <c r="N1118" i="23"/>
  <c r="N1119" i="23"/>
  <c r="N1120" i="23"/>
  <c r="N1121" i="23"/>
  <c r="N1122" i="23"/>
  <c r="N1123" i="23"/>
  <c r="N1124" i="23"/>
  <c r="N1125" i="23"/>
  <c r="N1126" i="23"/>
  <c r="N1127" i="23"/>
  <c r="N1128" i="23"/>
  <c r="N1129" i="23"/>
  <c r="N1130" i="23"/>
  <c r="N1131" i="23"/>
  <c r="N1132" i="23"/>
  <c r="N1133" i="23"/>
  <c r="N1134" i="23"/>
  <c r="N1135" i="23"/>
  <c r="N1136" i="23"/>
  <c r="N1137" i="23"/>
  <c r="N1138" i="23"/>
  <c r="N1139" i="23"/>
  <c r="N1140" i="23"/>
  <c r="N1141" i="23"/>
  <c r="N1142" i="23"/>
  <c r="N1143" i="23"/>
  <c r="N1144" i="23"/>
  <c r="N1145" i="23"/>
  <c r="N1146" i="23"/>
  <c r="N1147" i="23"/>
  <c r="N1148" i="23"/>
  <c r="N1149" i="23"/>
  <c r="N1150" i="23"/>
  <c r="N1151" i="23"/>
  <c r="N1152" i="23"/>
  <c r="N1153" i="23"/>
  <c r="N1154" i="23"/>
  <c r="N1155" i="23"/>
  <c r="N1156" i="23"/>
  <c r="N1157" i="23"/>
  <c r="N1158" i="23"/>
  <c r="N1159" i="23"/>
  <c r="N1160" i="23"/>
  <c r="N1161" i="23"/>
  <c r="N1162" i="23"/>
  <c r="N1163" i="23"/>
  <c r="N1164" i="23"/>
  <c r="N1165" i="23"/>
  <c r="N1166" i="23"/>
  <c r="N1167" i="23"/>
  <c r="N1168" i="23"/>
  <c r="N1169" i="23"/>
  <c r="N1170" i="23"/>
  <c r="N1171" i="23"/>
  <c r="N1172" i="23"/>
  <c r="N1173" i="23"/>
  <c r="N1174" i="23"/>
  <c r="N1175" i="23"/>
  <c r="N1176" i="23"/>
  <c r="N1177" i="23"/>
  <c r="N1178" i="23"/>
  <c r="N1179" i="23"/>
  <c r="N1180" i="23"/>
  <c r="N1181" i="23"/>
  <c r="N1182" i="23"/>
  <c r="N1183" i="23"/>
  <c r="N1184" i="23"/>
  <c r="N1185" i="23"/>
  <c r="N1186" i="23"/>
  <c r="N1187" i="23"/>
  <c r="N1188" i="23"/>
  <c r="N1189" i="23"/>
  <c r="N1190" i="23"/>
  <c r="N1191" i="23"/>
  <c r="N1192" i="23"/>
  <c r="N1193" i="23"/>
  <c r="N1194" i="23"/>
  <c r="N1195" i="23"/>
  <c r="N1196" i="23"/>
  <c r="N1197" i="23"/>
  <c r="N1198" i="23"/>
  <c r="N1199" i="23"/>
  <c r="N1200" i="23"/>
  <c r="N1201" i="23"/>
  <c r="N1202" i="23"/>
  <c r="N1203" i="23"/>
  <c r="N1204" i="23"/>
  <c r="N1205" i="23"/>
  <c r="N1206" i="23"/>
  <c r="N1207" i="23"/>
  <c r="N1208" i="23"/>
  <c r="N1209" i="23"/>
  <c r="N1210" i="23"/>
  <c r="N1211" i="23"/>
  <c r="N1212" i="23"/>
  <c r="N1213" i="23"/>
  <c r="N1214" i="23"/>
  <c r="N1215" i="23"/>
  <c r="N1216" i="23"/>
  <c r="N1217" i="23"/>
  <c r="N1218" i="23"/>
  <c r="N1219" i="23"/>
  <c r="N1220" i="23"/>
  <c r="N1221" i="23"/>
  <c r="N1222" i="23"/>
  <c r="N1223" i="23"/>
  <c r="N1224" i="23"/>
  <c r="N1225" i="23"/>
  <c r="N1226" i="23"/>
  <c r="N1227" i="23"/>
  <c r="N1228" i="23"/>
  <c r="N1229" i="23"/>
  <c r="N1230" i="23"/>
  <c r="N1231" i="23"/>
  <c r="N1232" i="23"/>
  <c r="N1233" i="23"/>
  <c r="N1234" i="23"/>
  <c r="N1235" i="23"/>
  <c r="N1236" i="23"/>
  <c r="N1237" i="23"/>
  <c r="N1238" i="23"/>
  <c r="N1239" i="23"/>
  <c r="N1240" i="23"/>
  <c r="N1241" i="23"/>
  <c r="N1242" i="23"/>
  <c r="N1243" i="23"/>
  <c r="N1244" i="23"/>
  <c r="N1245" i="23"/>
  <c r="N1246" i="23"/>
  <c r="N1247" i="23"/>
  <c r="N1248" i="23"/>
  <c r="N1249" i="23"/>
  <c r="N1250" i="23"/>
  <c r="N1251" i="23"/>
  <c r="N1252" i="23"/>
  <c r="N1253" i="23"/>
  <c r="N1254" i="23"/>
  <c r="N1255" i="23"/>
  <c r="N1256" i="23"/>
  <c r="N1257" i="23"/>
  <c r="N1258" i="23"/>
  <c r="N1259" i="23"/>
  <c r="N1260" i="23"/>
  <c r="N1261" i="23"/>
  <c r="N1262" i="23"/>
  <c r="N1263" i="23"/>
  <c r="N1264" i="23"/>
  <c r="N1265" i="23"/>
  <c r="N1266" i="23"/>
  <c r="N1267" i="23"/>
  <c r="N1268" i="23"/>
  <c r="N1269" i="23"/>
  <c r="N1270" i="23"/>
  <c r="N1271" i="23"/>
  <c r="N1272" i="23"/>
  <c r="N1273" i="23"/>
  <c r="N1274" i="23"/>
  <c r="N1275" i="23"/>
  <c r="N1276" i="23"/>
  <c r="N1277" i="23"/>
  <c r="N1278" i="23"/>
  <c r="N1279" i="23"/>
  <c r="N1280" i="23"/>
  <c r="N1281" i="23"/>
  <c r="N1282" i="23"/>
  <c r="N1283" i="23"/>
  <c r="N1284" i="23"/>
  <c r="N1285" i="23"/>
  <c r="N1286" i="23"/>
  <c r="N1287" i="23"/>
  <c r="N1288" i="23"/>
  <c r="N1289" i="23"/>
  <c r="N1290" i="23"/>
  <c r="N1291" i="23"/>
  <c r="N1292" i="23"/>
  <c r="N1293" i="23"/>
  <c r="N1294" i="23"/>
  <c r="N1295" i="23"/>
  <c r="N1296" i="23"/>
  <c r="N1297" i="23"/>
  <c r="N1298" i="23"/>
  <c r="N1299" i="23"/>
  <c r="N1300" i="23"/>
  <c r="N1301" i="23"/>
  <c r="N1302" i="23"/>
  <c r="N1303" i="23"/>
  <c r="N1304" i="23"/>
  <c r="N1305" i="23"/>
  <c r="N1306" i="23"/>
  <c r="N1307" i="23"/>
  <c r="N1308" i="23"/>
  <c r="N1309" i="23"/>
  <c r="N1310" i="23"/>
  <c r="N1311" i="23"/>
  <c r="N1312" i="23"/>
  <c r="N1313" i="23"/>
  <c r="N1314" i="23"/>
  <c r="N1315" i="23"/>
  <c r="N1316" i="23"/>
  <c r="N1317" i="23"/>
  <c r="N1318" i="23"/>
  <c r="N1319" i="23"/>
  <c r="N1320" i="23"/>
  <c r="N1321" i="23"/>
  <c r="N1322" i="23"/>
  <c r="N1323" i="23"/>
  <c r="N1324" i="23"/>
  <c r="N1325" i="23"/>
  <c r="N1326" i="23"/>
  <c r="N1327" i="23"/>
  <c r="N1328" i="23"/>
  <c r="N1329" i="23"/>
  <c r="N1330" i="23"/>
  <c r="N1331" i="23"/>
  <c r="N1332" i="23"/>
  <c r="N1333" i="23"/>
  <c r="N1334" i="23"/>
  <c r="N1335" i="23"/>
  <c r="N1336" i="23"/>
  <c r="N1337" i="23"/>
  <c r="N1338" i="23"/>
  <c r="N1339" i="23"/>
  <c r="N1340" i="23"/>
  <c r="N1341" i="23"/>
  <c r="N1342" i="23"/>
  <c r="N1343" i="23"/>
  <c r="N1344" i="23"/>
  <c r="N1345" i="23"/>
  <c r="N1346" i="23"/>
  <c r="N1347" i="23"/>
  <c r="N1348" i="23"/>
  <c r="N1349" i="23"/>
  <c r="N1350" i="23"/>
  <c r="N1351" i="23"/>
  <c r="N1352" i="23"/>
  <c r="N1353" i="23"/>
  <c r="N1354" i="23"/>
  <c r="N1355" i="23"/>
  <c r="N1356" i="23"/>
  <c r="N1357" i="23"/>
  <c r="N1358" i="23"/>
  <c r="N1359" i="23"/>
  <c r="N1360" i="23"/>
  <c r="N1361" i="23"/>
  <c r="N1362" i="23"/>
  <c r="N1363" i="23"/>
  <c r="N1364" i="23"/>
  <c r="N1365" i="23"/>
  <c r="N1366" i="23"/>
  <c r="N1367" i="23"/>
  <c r="N1368" i="23"/>
  <c r="N1369" i="23"/>
  <c r="N1370" i="23"/>
  <c r="N1371" i="23"/>
  <c r="N1372" i="23"/>
  <c r="N1373" i="23"/>
  <c r="N1374" i="23"/>
  <c r="N1375" i="23"/>
  <c r="N1376" i="23"/>
  <c r="N1377" i="23"/>
  <c r="N1378" i="23"/>
  <c r="N1379" i="23"/>
  <c r="N1380" i="23"/>
  <c r="N1381" i="23"/>
  <c r="N1382" i="23"/>
  <c r="N1383" i="23"/>
  <c r="N1384" i="23"/>
  <c r="N1385" i="23"/>
  <c r="N1386" i="23"/>
  <c r="N1387" i="23"/>
  <c r="N1388" i="23"/>
  <c r="N1389" i="23"/>
  <c r="N1390" i="23"/>
  <c r="N1391" i="23"/>
  <c r="N1392" i="23"/>
  <c r="N1393" i="23"/>
  <c r="N1394" i="23"/>
  <c r="N1395" i="23"/>
  <c r="N1396" i="23"/>
  <c r="N1397" i="23"/>
  <c r="N1398" i="23"/>
  <c r="N1399" i="23"/>
  <c r="N1400" i="23"/>
  <c r="N1401" i="23"/>
  <c r="N1402" i="23"/>
  <c r="N1403" i="23"/>
  <c r="N1404" i="23"/>
  <c r="N1405" i="23"/>
  <c r="N1406" i="23"/>
  <c r="N1407" i="23"/>
  <c r="N1408" i="23"/>
  <c r="N1409" i="23"/>
  <c r="N1410" i="23"/>
  <c r="N1411" i="23"/>
  <c r="N1412" i="23"/>
  <c r="N1413" i="23"/>
  <c r="N1414" i="23"/>
  <c r="N1415" i="23"/>
  <c r="N1416" i="23"/>
  <c r="N1417" i="23"/>
  <c r="N1418" i="23"/>
  <c r="N1419" i="23"/>
  <c r="N1420" i="23"/>
  <c r="N1421" i="23"/>
  <c r="N1422" i="23"/>
  <c r="N1423" i="23"/>
  <c r="N1424" i="23"/>
  <c r="N1425" i="23"/>
  <c r="N1426" i="23"/>
  <c r="N1427" i="23"/>
  <c r="N1428" i="23"/>
  <c r="N1429" i="23"/>
  <c r="N1430" i="23"/>
  <c r="N1431" i="23"/>
  <c r="N1432" i="23"/>
  <c r="N1433" i="23"/>
  <c r="N1434" i="23"/>
  <c r="N1435" i="23"/>
  <c r="N1436" i="23"/>
  <c r="N1437" i="23"/>
  <c r="N1438" i="23"/>
  <c r="N1439" i="23"/>
  <c r="N1440" i="23"/>
  <c r="N1441" i="23"/>
  <c r="N1442" i="23"/>
  <c r="N1443" i="23"/>
  <c r="N1444" i="23"/>
  <c r="N1445" i="23"/>
  <c r="N1446" i="23"/>
  <c r="N1447" i="23"/>
  <c r="N1448" i="23"/>
  <c r="N1449" i="23"/>
  <c r="N1450" i="23"/>
  <c r="N1451" i="23"/>
  <c r="N1452" i="23"/>
  <c r="N1453" i="23"/>
  <c r="N1454" i="23"/>
  <c r="N1455" i="23"/>
  <c r="N1456" i="23"/>
  <c r="N1457" i="23"/>
  <c r="N1458" i="23"/>
  <c r="N1459" i="23"/>
  <c r="N1460" i="23"/>
  <c r="N1461" i="23"/>
  <c r="N1462" i="23"/>
  <c r="N1463" i="23"/>
  <c r="N1464" i="23"/>
  <c r="N1465" i="23"/>
  <c r="N1466" i="23"/>
  <c r="N1467" i="23"/>
  <c r="N1468" i="23"/>
  <c r="N1469" i="23"/>
  <c r="N1470" i="23"/>
  <c r="N1471" i="23"/>
  <c r="N1472" i="23"/>
  <c r="N1473" i="23"/>
  <c r="N1474" i="23"/>
  <c r="N1475" i="23"/>
  <c r="N1476" i="23"/>
  <c r="N1477" i="23"/>
  <c r="N1478" i="23"/>
  <c r="N1479" i="23"/>
  <c r="N1480" i="23"/>
  <c r="N1481" i="23"/>
  <c r="N1482" i="23"/>
  <c r="N1483" i="23"/>
  <c r="N1484" i="23"/>
  <c r="N1485" i="23"/>
  <c r="N1486" i="23"/>
  <c r="N1487" i="23"/>
  <c r="N1488" i="23"/>
  <c r="N1489" i="23"/>
  <c r="N1490" i="23"/>
  <c r="N1491" i="23"/>
  <c r="N1492" i="23"/>
  <c r="N1493" i="23"/>
  <c r="N1494" i="23"/>
  <c r="N1495" i="23"/>
  <c r="N1496" i="23"/>
  <c r="N1497" i="23"/>
  <c r="N1498" i="23"/>
  <c r="N1499" i="23"/>
  <c r="N1500" i="23"/>
  <c r="N1501" i="23"/>
  <c r="N1502" i="23"/>
  <c r="N1503" i="23"/>
  <c r="N1504" i="23"/>
  <c r="N1505" i="23"/>
  <c r="N1506" i="23"/>
  <c r="N1507" i="23"/>
  <c r="N1508" i="23"/>
  <c r="N1509" i="23"/>
  <c r="N1510" i="23"/>
  <c r="N1511" i="23"/>
  <c r="N1512" i="23"/>
  <c r="N1513" i="23"/>
  <c r="N1514" i="23"/>
  <c r="N1515" i="23"/>
  <c r="N1516" i="23"/>
  <c r="N1517" i="23"/>
  <c r="N1518" i="23"/>
  <c r="N1519" i="23"/>
  <c r="N1520" i="23"/>
  <c r="N1521" i="23"/>
  <c r="N1522" i="23"/>
  <c r="N1523" i="23"/>
  <c r="N1524" i="23"/>
  <c r="N1525" i="23"/>
  <c r="N1526" i="23"/>
  <c r="N1527" i="23"/>
  <c r="N1528" i="23"/>
  <c r="N1529" i="23"/>
  <c r="N1530" i="23"/>
  <c r="N1531" i="23"/>
  <c r="N1532" i="23"/>
  <c r="N1533" i="23"/>
  <c r="N1534" i="23"/>
  <c r="N1535" i="23"/>
  <c r="N1536" i="23"/>
  <c r="N1537" i="23"/>
  <c r="N1538" i="23"/>
  <c r="N1539" i="23"/>
  <c r="N1540" i="23"/>
  <c r="N1541" i="23"/>
  <c r="N1542" i="23"/>
  <c r="N1543" i="23"/>
  <c r="N1544" i="23"/>
  <c r="N1545" i="23"/>
  <c r="N1546" i="23"/>
  <c r="N1547" i="23"/>
  <c r="N1548" i="23"/>
  <c r="N1549" i="23"/>
  <c r="N1550" i="23"/>
  <c r="N1551" i="23"/>
  <c r="N1552" i="23"/>
  <c r="N1553" i="23"/>
  <c r="N1554" i="23"/>
  <c r="N1555" i="23"/>
  <c r="N1556" i="23"/>
  <c r="N1557" i="23"/>
  <c r="N1558" i="23"/>
  <c r="N1559" i="23"/>
  <c r="N1560" i="23"/>
  <c r="N1561" i="23"/>
  <c r="N1562" i="23"/>
  <c r="N1563" i="23"/>
  <c r="N1564" i="23"/>
  <c r="N1565" i="23"/>
  <c r="N1566" i="23"/>
  <c r="N1567" i="23"/>
  <c r="N1568" i="23"/>
  <c r="N1569" i="23"/>
  <c r="N1570" i="23"/>
  <c r="N1571" i="23"/>
  <c r="N1572" i="23"/>
  <c r="N1573" i="23"/>
  <c r="N1574" i="23"/>
  <c r="N1575" i="23"/>
  <c r="N1576" i="23"/>
  <c r="N1577" i="23"/>
  <c r="N1578" i="23"/>
  <c r="N1579" i="23"/>
  <c r="N1580" i="23"/>
  <c r="N1581" i="23"/>
  <c r="N1582" i="23"/>
  <c r="N1583" i="23"/>
  <c r="N1584" i="23"/>
  <c r="N1585" i="23"/>
  <c r="N1586" i="23"/>
  <c r="N1587" i="23"/>
  <c r="N1588" i="23"/>
  <c r="N1589" i="23"/>
  <c r="N1590" i="23"/>
  <c r="N1591" i="23"/>
  <c r="N1592" i="23"/>
  <c r="N1593" i="23"/>
  <c r="N1594" i="23"/>
  <c r="N1595" i="23"/>
  <c r="N1596" i="23"/>
  <c r="N1597" i="23"/>
  <c r="N1598" i="23"/>
  <c r="N1599" i="23"/>
  <c r="N1600" i="23"/>
  <c r="N1601" i="23"/>
  <c r="N1602" i="23"/>
  <c r="N1603" i="23"/>
  <c r="N1604" i="23"/>
  <c r="N1605" i="23"/>
  <c r="N1606" i="23"/>
  <c r="N1607" i="23"/>
  <c r="N1608" i="23"/>
  <c r="N1609" i="23"/>
  <c r="N1610" i="23"/>
  <c r="N1611" i="23"/>
  <c r="N1612" i="23"/>
  <c r="N1613" i="23"/>
  <c r="N1614" i="23"/>
  <c r="N1615" i="23"/>
  <c r="N1616" i="23"/>
  <c r="N1617" i="23"/>
  <c r="N1618" i="23"/>
  <c r="N1619" i="23"/>
  <c r="N1620" i="23"/>
  <c r="N1621" i="23"/>
  <c r="N1622" i="23"/>
  <c r="N1623" i="23"/>
  <c r="N1624" i="23"/>
  <c r="N1625" i="23"/>
  <c r="N1626" i="23"/>
  <c r="N1627" i="23"/>
  <c r="N1628" i="23"/>
  <c r="N1629" i="23"/>
  <c r="N1630" i="23"/>
  <c r="N1631" i="23"/>
  <c r="N1632" i="23"/>
  <c r="N1633" i="23"/>
  <c r="N1634" i="23"/>
  <c r="N1635" i="23"/>
  <c r="N1636" i="23"/>
  <c r="N1637" i="23"/>
  <c r="N1638" i="23"/>
  <c r="N1639" i="23"/>
  <c r="N1640" i="23"/>
  <c r="N1641" i="23"/>
  <c r="N1642" i="23"/>
  <c r="N1643" i="23"/>
  <c r="N1644" i="23"/>
  <c r="N1645" i="23"/>
  <c r="N1646" i="23"/>
  <c r="N1647" i="23"/>
  <c r="N1648" i="23"/>
  <c r="N1649" i="23"/>
  <c r="N1650" i="23"/>
  <c r="N1651" i="23"/>
  <c r="N1652" i="23"/>
  <c r="N1653" i="23"/>
  <c r="N1654" i="23"/>
  <c r="N1655" i="23"/>
  <c r="N1656" i="23"/>
  <c r="N1657" i="23"/>
  <c r="N1658" i="23"/>
  <c r="N1659" i="23"/>
  <c r="N1660" i="23"/>
  <c r="N1661" i="23"/>
  <c r="N1662" i="23"/>
  <c r="N1663" i="23"/>
  <c r="N1664" i="23"/>
  <c r="N1665" i="23"/>
  <c r="N1666" i="23"/>
  <c r="N1667" i="23"/>
  <c r="N1668" i="23"/>
  <c r="N1669" i="23"/>
  <c r="N1670" i="23"/>
  <c r="N1671" i="23"/>
  <c r="N1672" i="23"/>
  <c r="N1673" i="23"/>
  <c r="N1674" i="23"/>
  <c r="N1675" i="23"/>
  <c r="N1676" i="23"/>
  <c r="N1677" i="23"/>
  <c r="N1678" i="23"/>
  <c r="N1679" i="23"/>
  <c r="N1680" i="23"/>
  <c r="N1681" i="23"/>
  <c r="N1682" i="23"/>
  <c r="N1683" i="23"/>
  <c r="N1684" i="23"/>
  <c r="N1685" i="23"/>
  <c r="N1686" i="23"/>
  <c r="N1687" i="23"/>
  <c r="N1688" i="23"/>
  <c r="N1689" i="23"/>
  <c r="N1690" i="23"/>
  <c r="N1691" i="23"/>
  <c r="N1692" i="23"/>
  <c r="N1693" i="23"/>
  <c r="N1694" i="23"/>
  <c r="N1695" i="23"/>
  <c r="N1696" i="23"/>
  <c r="N1697" i="23"/>
  <c r="N1698" i="23"/>
  <c r="N1699" i="23"/>
  <c r="N1700" i="23"/>
  <c r="N1701" i="23"/>
  <c r="N1702" i="23"/>
  <c r="N1703" i="23"/>
  <c r="N1704" i="23"/>
  <c r="N1705" i="23"/>
  <c r="N1706" i="23"/>
  <c r="N1707" i="23"/>
  <c r="N1708" i="23"/>
  <c r="N1709" i="23"/>
  <c r="N1710" i="23"/>
  <c r="N1711" i="23"/>
  <c r="N1712" i="23"/>
  <c r="N1713" i="23"/>
  <c r="N1714" i="23"/>
  <c r="N1715" i="23"/>
  <c r="N1716" i="23"/>
  <c r="N1717" i="23"/>
  <c r="N1718" i="23"/>
  <c r="N1719" i="23"/>
  <c r="N1720" i="23"/>
  <c r="N1721" i="23"/>
  <c r="N1722" i="23"/>
  <c r="N1723" i="23"/>
  <c r="N1724" i="23"/>
  <c r="N1725" i="23"/>
  <c r="N1726" i="23"/>
  <c r="N1727" i="23"/>
  <c r="N1728" i="23"/>
  <c r="N1729" i="23"/>
  <c r="N1730" i="23"/>
  <c r="N1731" i="23"/>
  <c r="N1732" i="23"/>
  <c r="N1733" i="23"/>
  <c r="N1734" i="23"/>
  <c r="N1735" i="23"/>
  <c r="N1736" i="23"/>
  <c r="N1737" i="23"/>
  <c r="N1738" i="23"/>
  <c r="N1739" i="23"/>
  <c r="N1740" i="23"/>
  <c r="N1741" i="23"/>
  <c r="N1742" i="23"/>
  <c r="N1743" i="23"/>
  <c r="N1744" i="23"/>
  <c r="N1745" i="23"/>
  <c r="N1746" i="23"/>
  <c r="N1747" i="23"/>
  <c r="N1748" i="23"/>
  <c r="N1749" i="23"/>
  <c r="N1750" i="23"/>
  <c r="N1751" i="23"/>
  <c r="N1752" i="23"/>
  <c r="N1753" i="23"/>
  <c r="N1754" i="23"/>
  <c r="N1755" i="23"/>
  <c r="N1756" i="23"/>
  <c r="N1757" i="23"/>
  <c r="N1758" i="23"/>
  <c r="N1759" i="23"/>
  <c r="N1760" i="23"/>
  <c r="N1761" i="23"/>
  <c r="N1762" i="23"/>
  <c r="N1763" i="23"/>
  <c r="N1764" i="23"/>
  <c r="N1765" i="23"/>
  <c r="N1766" i="23"/>
  <c r="N1767" i="23"/>
  <c r="N1768" i="23"/>
  <c r="N1769" i="23"/>
  <c r="N1770" i="23"/>
  <c r="N1771" i="23"/>
  <c r="N1772" i="23"/>
  <c r="N1773" i="23"/>
  <c r="N1774" i="23"/>
  <c r="N1775" i="23"/>
  <c r="N1776" i="23"/>
  <c r="N1777" i="23"/>
  <c r="N1778" i="23"/>
  <c r="N1779" i="23"/>
  <c r="N1780" i="23"/>
  <c r="N1781" i="23"/>
  <c r="N1782" i="23"/>
  <c r="N1783" i="23"/>
  <c r="N1784" i="23"/>
  <c r="N1785" i="23"/>
  <c r="N1786" i="23"/>
  <c r="N1787" i="23"/>
  <c r="N1788" i="23"/>
  <c r="N1789" i="23"/>
  <c r="N1790" i="23"/>
  <c r="N1791" i="23"/>
  <c r="N1792" i="23"/>
  <c r="N1793" i="23"/>
  <c r="N1794" i="23"/>
  <c r="N1795" i="23"/>
  <c r="N1796" i="23"/>
  <c r="N1797" i="23"/>
  <c r="N1798" i="23"/>
  <c r="N1799" i="23"/>
  <c r="N1800" i="23"/>
  <c r="N1801" i="23"/>
  <c r="N1802" i="23"/>
  <c r="N1803" i="23"/>
  <c r="N1804" i="23"/>
  <c r="N1805" i="23"/>
  <c r="N1806" i="23"/>
  <c r="N1807" i="23"/>
  <c r="N1808" i="23"/>
  <c r="N1809" i="23"/>
  <c r="N1810" i="23"/>
  <c r="N1811" i="23"/>
  <c r="N1812" i="23"/>
  <c r="N1813" i="23"/>
  <c r="N1814" i="23"/>
  <c r="N1815" i="23"/>
  <c r="N1816" i="23"/>
  <c r="N1817" i="23"/>
  <c r="N1818" i="23"/>
  <c r="N1819" i="23"/>
  <c r="N1820" i="23"/>
  <c r="N1821" i="23"/>
  <c r="N1822" i="23"/>
  <c r="N1823" i="23"/>
  <c r="N1824" i="23"/>
  <c r="N1825" i="23"/>
  <c r="N1826" i="23"/>
  <c r="N1827" i="23"/>
  <c r="N1828" i="23"/>
  <c r="N1829" i="23"/>
  <c r="N1830" i="23"/>
  <c r="N1831" i="23"/>
  <c r="N1832" i="23"/>
  <c r="N1833" i="23"/>
  <c r="N1834" i="23"/>
  <c r="N1835" i="23"/>
  <c r="N1836" i="23"/>
  <c r="N1837" i="23"/>
  <c r="N1838" i="23"/>
  <c r="N1839" i="23"/>
  <c r="N1840" i="23"/>
  <c r="N1841" i="23"/>
  <c r="N1842" i="23"/>
  <c r="N1843" i="23"/>
  <c r="N1844" i="23"/>
  <c r="N1845" i="23"/>
  <c r="N1846" i="23"/>
  <c r="N1847" i="23"/>
  <c r="N1848" i="23"/>
  <c r="N1849" i="23"/>
  <c r="N1850" i="23"/>
  <c r="N1851" i="23"/>
  <c r="N1852" i="23"/>
  <c r="N1853" i="23"/>
  <c r="N1854" i="23"/>
  <c r="N1855" i="23"/>
  <c r="N1856" i="23"/>
  <c r="N1857" i="23"/>
  <c r="N1858" i="23"/>
  <c r="N1859" i="23"/>
  <c r="N1860" i="23"/>
  <c r="N1861" i="23"/>
  <c r="N1862" i="23"/>
  <c r="N1863" i="23"/>
  <c r="N1864" i="23"/>
  <c r="N1865" i="23"/>
  <c r="N1866" i="23"/>
  <c r="N1867" i="23"/>
  <c r="N1868" i="23"/>
  <c r="N1869" i="23"/>
  <c r="N1870" i="23"/>
  <c r="N1871" i="23"/>
  <c r="N1872" i="23"/>
  <c r="N1873" i="23"/>
  <c r="N1874" i="23"/>
  <c r="N1875" i="23"/>
  <c r="N1876" i="23"/>
  <c r="N1877" i="23"/>
  <c r="N1878" i="23"/>
  <c r="N1879" i="23"/>
  <c r="N1880" i="23"/>
  <c r="N1881" i="23"/>
  <c r="N1882" i="23"/>
  <c r="N1883" i="23"/>
  <c r="N1884" i="23"/>
  <c r="N1885" i="23"/>
  <c r="N1886" i="23"/>
  <c r="N1887" i="23"/>
  <c r="N1888" i="23"/>
  <c r="N1889" i="23"/>
  <c r="N1890" i="23"/>
  <c r="N1891" i="23"/>
  <c r="N1892" i="23"/>
  <c r="N1893" i="23"/>
  <c r="N1894" i="23"/>
  <c r="N1895" i="23"/>
  <c r="N1896" i="23"/>
  <c r="N1897" i="23"/>
  <c r="N1898" i="23"/>
  <c r="N1899" i="23"/>
  <c r="N1900" i="23"/>
  <c r="N1901" i="23"/>
  <c r="N1902" i="23"/>
  <c r="N1903" i="23"/>
  <c r="N1904" i="23"/>
  <c r="N1905" i="23"/>
  <c r="N1906" i="23"/>
  <c r="N1907" i="23"/>
  <c r="N1908" i="23"/>
  <c r="N1909" i="23"/>
  <c r="N1910" i="23"/>
  <c r="N1911" i="23"/>
  <c r="N1912" i="23"/>
  <c r="N1913" i="23"/>
  <c r="N1914" i="23"/>
  <c r="N1915" i="23"/>
  <c r="N1916" i="23"/>
  <c r="N1917" i="23"/>
  <c r="N1918" i="23"/>
  <c r="N1919" i="23"/>
  <c r="N1920" i="23"/>
  <c r="N1921" i="23"/>
  <c r="N1922" i="23"/>
  <c r="N1923" i="23"/>
  <c r="N1924" i="23"/>
  <c r="N1925" i="23"/>
  <c r="N1926" i="23"/>
  <c r="N1927" i="23"/>
  <c r="N1928" i="23"/>
  <c r="N1929" i="23"/>
  <c r="N1930" i="23"/>
  <c r="N1931" i="23"/>
  <c r="N1932" i="23"/>
  <c r="N1933" i="23"/>
  <c r="N1934" i="23"/>
  <c r="N1935" i="23"/>
  <c r="N1936" i="23"/>
  <c r="N1937" i="23"/>
  <c r="N1938" i="23"/>
  <c r="N1939" i="23"/>
  <c r="N1940" i="23"/>
  <c r="N1941" i="23"/>
  <c r="N1942" i="23"/>
  <c r="N1943" i="23"/>
  <c r="N1944" i="23"/>
  <c r="N1945" i="23"/>
  <c r="N1946" i="23"/>
  <c r="N1947" i="23"/>
  <c r="N1948" i="23"/>
  <c r="N1949" i="23"/>
  <c r="N1950" i="23"/>
  <c r="N1951" i="23"/>
  <c r="N1952" i="23"/>
  <c r="N1953" i="23"/>
  <c r="N1954" i="23"/>
  <c r="N1955" i="23"/>
  <c r="N1956" i="23"/>
  <c r="N1957" i="23"/>
  <c r="N1958" i="23"/>
  <c r="N1959" i="23"/>
  <c r="N1960" i="23"/>
  <c r="N1961" i="23"/>
  <c r="N1962" i="23"/>
  <c r="N1963" i="23"/>
  <c r="N1964" i="23"/>
  <c r="N1965" i="23"/>
  <c r="N1966" i="23"/>
  <c r="N1967" i="23"/>
  <c r="N1968" i="23"/>
  <c r="N1969" i="23"/>
  <c r="N1970" i="23"/>
  <c r="N1971" i="23"/>
  <c r="N1972" i="23"/>
  <c r="N1973" i="23"/>
  <c r="N1974" i="23"/>
  <c r="N1975" i="23"/>
  <c r="N1976" i="23"/>
  <c r="N1977" i="23"/>
  <c r="N1978" i="23"/>
  <c r="N1979" i="23"/>
  <c r="N1980" i="23"/>
  <c r="N1981" i="23"/>
  <c r="N1982" i="23"/>
  <c r="N1983" i="23"/>
  <c r="N1984" i="23"/>
  <c r="N1985" i="23"/>
  <c r="N1986" i="23"/>
  <c r="N1987" i="23"/>
  <c r="N1988" i="23"/>
  <c r="N1989" i="23"/>
  <c r="N1990" i="23"/>
  <c r="N1991" i="23"/>
  <c r="N1992" i="23"/>
  <c r="N1993" i="23"/>
  <c r="N1994" i="23"/>
  <c r="N1995" i="23"/>
  <c r="N1996" i="23"/>
  <c r="N1997" i="23"/>
  <c r="N1998" i="23"/>
  <c r="N1999" i="23"/>
  <c r="N2000" i="23"/>
  <c r="N2001" i="23"/>
  <c r="N2002" i="23"/>
  <c r="N2003" i="23"/>
  <c r="N2004" i="23"/>
  <c r="N2005" i="23"/>
  <c r="N2006" i="23"/>
  <c r="N2007" i="23"/>
  <c r="N2008" i="23"/>
  <c r="N2009" i="23"/>
  <c r="N2010" i="23"/>
  <c r="N2011" i="23"/>
  <c r="N2012" i="23"/>
  <c r="N2013" i="23"/>
  <c r="N2014" i="23"/>
  <c r="N2015" i="23"/>
  <c r="N2016" i="23"/>
  <c r="N2017" i="23"/>
  <c r="N2018" i="23"/>
  <c r="N2019" i="23"/>
  <c r="N2020" i="23"/>
  <c r="N2021" i="23"/>
  <c r="N2022" i="23"/>
  <c r="N2023" i="23"/>
  <c r="N2024" i="23"/>
  <c r="N2025" i="23"/>
  <c r="N2026" i="23"/>
  <c r="N2027" i="23"/>
  <c r="N2028" i="23"/>
  <c r="N2029" i="23"/>
  <c r="N2030" i="23"/>
  <c r="N2031" i="23"/>
  <c r="N2032" i="23"/>
  <c r="N2033" i="23"/>
  <c r="N2034" i="23"/>
  <c r="N2035" i="23"/>
  <c r="N2036" i="23"/>
  <c r="N2037" i="23"/>
  <c r="N2038" i="23"/>
  <c r="N2039" i="23"/>
  <c r="N2040" i="23"/>
  <c r="N2041" i="23"/>
  <c r="N2042" i="23"/>
  <c r="N2043" i="23"/>
  <c r="N2044" i="23"/>
  <c r="N2045" i="23"/>
  <c r="N2046" i="23"/>
  <c r="N2047" i="23"/>
  <c r="N2048" i="23"/>
  <c r="N2049" i="23"/>
  <c r="N2050" i="23"/>
  <c r="N2051" i="23"/>
  <c r="N2052" i="23"/>
  <c r="N2053" i="23"/>
  <c r="N2054" i="23"/>
  <c r="N2055" i="23"/>
  <c r="N2056" i="23"/>
  <c r="N2057" i="23"/>
  <c r="N2058" i="23"/>
  <c r="N2059" i="23"/>
  <c r="N2060" i="23"/>
  <c r="N2061" i="23"/>
  <c r="N2062" i="23"/>
  <c r="N2063" i="23"/>
  <c r="N2064" i="23"/>
  <c r="N2065" i="23"/>
  <c r="N2066" i="23"/>
  <c r="N2067" i="23"/>
  <c r="N2068" i="23"/>
  <c r="N2069" i="23"/>
  <c r="N2070" i="23"/>
  <c r="N2071" i="23"/>
  <c r="N2072" i="23"/>
  <c r="N2073" i="23"/>
  <c r="N2074" i="23"/>
  <c r="N2075" i="23"/>
  <c r="N2076" i="23"/>
  <c r="N2077" i="23"/>
  <c r="N2078" i="23"/>
  <c r="N2079" i="23"/>
  <c r="N2080" i="23"/>
  <c r="N2081" i="23"/>
  <c r="N2082" i="23"/>
  <c r="N2083" i="23"/>
  <c r="N2084" i="23"/>
  <c r="N2085" i="23"/>
  <c r="N2086" i="23"/>
  <c r="N2087" i="23"/>
  <c r="N2088" i="23"/>
  <c r="N2089" i="23"/>
  <c r="N2090" i="23"/>
  <c r="N2091" i="23"/>
  <c r="N2092" i="23"/>
  <c r="N2093" i="23"/>
  <c r="N2094" i="23"/>
  <c r="N2095" i="23"/>
  <c r="N2096" i="23"/>
  <c r="N2097" i="23"/>
  <c r="N2098" i="23"/>
  <c r="N2099" i="23"/>
  <c r="N2100" i="23"/>
  <c r="N2101" i="23"/>
  <c r="N2102" i="23"/>
  <c r="N2103" i="23"/>
  <c r="N2104" i="23"/>
  <c r="N2105" i="23"/>
  <c r="N2106" i="23"/>
  <c r="N2107" i="23"/>
  <c r="N2108" i="23"/>
  <c r="N2109" i="23"/>
  <c r="N2110" i="23"/>
  <c r="N2111" i="23"/>
  <c r="N2112" i="23"/>
  <c r="N2113" i="23"/>
  <c r="N2114" i="23"/>
  <c r="N2115" i="23"/>
  <c r="N2116" i="23"/>
  <c r="N2117" i="23"/>
  <c r="N2118" i="23"/>
  <c r="N2119" i="23"/>
  <c r="N2120" i="23"/>
  <c r="N2121" i="23"/>
  <c r="N2122" i="23"/>
  <c r="N2123" i="23"/>
  <c r="N2124" i="23"/>
  <c r="N2125" i="23"/>
  <c r="N2126" i="23"/>
  <c r="N2127" i="23"/>
  <c r="N2128" i="23"/>
  <c r="N2129" i="23"/>
  <c r="N2130" i="23"/>
  <c r="N2131" i="23"/>
  <c r="N2132" i="23"/>
  <c r="N2133" i="23"/>
  <c r="N2134" i="23"/>
  <c r="N2135" i="23"/>
  <c r="N2136" i="23"/>
  <c r="N2137" i="23"/>
  <c r="N2138" i="23"/>
  <c r="N2139" i="23"/>
  <c r="N2140" i="23"/>
  <c r="N2141" i="23"/>
  <c r="N2142" i="23"/>
  <c r="N2143" i="23"/>
  <c r="N2144" i="23"/>
  <c r="N2145" i="23"/>
  <c r="N2146" i="23"/>
  <c r="N2147" i="23"/>
  <c r="N2148" i="23"/>
  <c r="N2149" i="23"/>
  <c r="N2150" i="23"/>
  <c r="N2151" i="23"/>
  <c r="N2152" i="23"/>
  <c r="N2153" i="23"/>
  <c r="N2154" i="23"/>
  <c r="N2155" i="23"/>
  <c r="N2156" i="23"/>
  <c r="N2157" i="23"/>
  <c r="N2158" i="23"/>
  <c r="N2159" i="23"/>
  <c r="N2160" i="23"/>
  <c r="N2161" i="23"/>
  <c r="N2162" i="23"/>
  <c r="N2163" i="23"/>
  <c r="N2164" i="23"/>
  <c r="N2165" i="23"/>
  <c r="N2166" i="23"/>
  <c r="N2167" i="23"/>
  <c r="N2168" i="23"/>
  <c r="N2169" i="23"/>
  <c r="N2170" i="23"/>
  <c r="N2171" i="23"/>
  <c r="N2172" i="23"/>
  <c r="N2173" i="23"/>
  <c r="N2174" i="23"/>
  <c r="N2175" i="23"/>
  <c r="N2176" i="23"/>
  <c r="N2177" i="23"/>
  <c r="N2178" i="23"/>
  <c r="N2179" i="23"/>
  <c r="N2180" i="23"/>
  <c r="N2181" i="23"/>
  <c r="N2182" i="23"/>
  <c r="N2183" i="23"/>
  <c r="N2184" i="23"/>
  <c r="N2185" i="23"/>
  <c r="N2186" i="23"/>
  <c r="N2187" i="23"/>
  <c r="N2188" i="23"/>
  <c r="N2189" i="23"/>
  <c r="N2190" i="23"/>
  <c r="N2191" i="23"/>
  <c r="N2192" i="23"/>
  <c r="N2193" i="23"/>
  <c r="N2194" i="23"/>
  <c r="N2195" i="23"/>
  <c r="N2196" i="23"/>
  <c r="N2197" i="23"/>
  <c r="N2198" i="23"/>
  <c r="N2199" i="23"/>
  <c r="N2200" i="23"/>
  <c r="N2201" i="23"/>
  <c r="N2202" i="23"/>
  <c r="N2203" i="23"/>
  <c r="N2204" i="23"/>
  <c r="N2205" i="23"/>
  <c r="N2206" i="23"/>
  <c r="N2207" i="23"/>
  <c r="N2208" i="23"/>
  <c r="N2209" i="23"/>
  <c r="N2210" i="23"/>
  <c r="N2211" i="23"/>
  <c r="N2212" i="23"/>
  <c r="N2213" i="23"/>
  <c r="N2214" i="23"/>
  <c r="N2215" i="23"/>
  <c r="N2216" i="23"/>
  <c r="N2217" i="23"/>
  <c r="N2218" i="23"/>
  <c r="N2219" i="23"/>
  <c r="N2220" i="23"/>
  <c r="N2221" i="23"/>
  <c r="N2222" i="23"/>
  <c r="N2223" i="23"/>
  <c r="N2224" i="23"/>
  <c r="N2225" i="23"/>
  <c r="N2226" i="23"/>
  <c r="N2227" i="23"/>
  <c r="N2228" i="23"/>
  <c r="N2229" i="23"/>
  <c r="N2230" i="23"/>
  <c r="N2231" i="23"/>
  <c r="N2232" i="23"/>
  <c r="N2233" i="23"/>
  <c r="N2234" i="23"/>
  <c r="N2235" i="23"/>
  <c r="N2236" i="23"/>
  <c r="N2237" i="23"/>
  <c r="N2238" i="23"/>
  <c r="N2239" i="23"/>
  <c r="N2240" i="23"/>
  <c r="N2241" i="23"/>
  <c r="N2242" i="23"/>
  <c r="N2243" i="23"/>
  <c r="N2244" i="23"/>
  <c r="N2245" i="23"/>
  <c r="N2246" i="23"/>
  <c r="N2247" i="23"/>
  <c r="N2248" i="23"/>
  <c r="N2249" i="23"/>
  <c r="N2250" i="23"/>
  <c r="N2251" i="23"/>
  <c r="N2252" i="23"/>
  <c r="N2253" i="23"/>
  <c r="N2254" i="23"/>
  <c r="N2255" i="23"/>
  <c r="N2256" i="23"/>
  <c r="N2257" i="23"/>
  <c r="N2258" i="23"/>
  <c r="N2259" i="23"/>
  <c r="N2260" i="23"/>
  <c r="N2261" i="23"/>
  <c r="N2262" i="23"/>
  <c r="N2263" i="23"/>
  <c r="N2264" i="23"/>
  <c r="N2265" i="23"/>
  <c r="N2266" i="23"/>
  <c r="N2267" i="23"/>
  <c r="N2268" i="23"/>
  <c r="N2269" i="23"/>
  <c r="N2270" i="23"/>
  <c r="N2271" i="23"/>
  <c r="N2272" i="23"/>
  <c r="N2273" i="23"/>
  <c r="N2274" i="23"/>
  <c r="N2275" i="23"/>
  <c r="N2276" i="23"/>
  <c r="N2277" i="23"/>
  <c r="N2278" i="23"/>
  <c r="N2279" i="23"/>
  <c r="N2280" i="23"/>
  <c r="N2281" i="23"/>
  <c r="N2282" i="23"/>
  <c r="N2283" i="23"/>
  <c r="N2284" i="23"/>
  <c r="N2285" i="23"/>
  <c r="N2286" i="23"/>
  <c r="N2287" i="23"/>
  <c r="N2288" i="23"/>
  <c r="N2289" i="23"/>
  <c r="N2290" i="23"/>
  <c r="N2291" i="23"/>
  <c r="N2292" i="23"/>
  <c r="N2293" i="23"/>
  <c r="N2294" i="23"/>
  <c r="N2295" i="23"/>
  <c r="N2296" i="23"/>
  <c r="N2297" i="23"/>
  <c r="N2298" i="23"/>
  <c r="N2299" i="23"/>
  <c r="N2300" i="23"/>
  <c r="N2301" i="23"/>
  <c r="N2302" i="23"/>
  <c r="N2303" i="23"/>
  <c r="N2304" i="23"/>
  <c r="N2305" i="23"/>
  <c r="N2306" i="23"/>
  <c r="N2307" i="23"/>
  <c r="N2308" i="23"/>
  <c r="N2309" i="23"/>
  <c r="N2310" i="23"/>
  <c r="N2311" i="23"/>
  <c r="N2312" i="23"/>
  <c r="N2313" i="23"/>
  <c r="N2314" i="23"/>
  <c r="N2315" i="23"/>
  <c r="N2316" i="23"/>
  <c r="N2317" i="23"/>
  <c r="N2318" i="23"/>
  <c r="N2319" i="23"/>
  <c r="N2320" i="23"/>
  <c r="N2321" i="23"/>
  <c r="N2322" i="23"/>
  <c r="N2323" i="23"/>
  <c r="N2324" i="23"/>
  <c r="N2325" i="23"/>
  <c r="N2326" i="23"/>
  <c r="N2327" i="23"/>
  <c r="N2328" i="23"/>
  <c r="N2329" i="23"/>
  <c r="N2330" i="23"/>
  <c r="N2331" i="23"/>
  <c r="N2332" i="23"/>
  <c r="N2333" i="23"/>
  <c r="N2334" i="23"/>
  <c r="N2335" i="23"/>
  <c r="N2336" i="23"/>
  <c r="N2337" i="23"/>
  <c r="N2338" i="23"/>
  <c r="N2339" i="23"/>
  <c r="N2340" i="23"/>
  <c r="N2341" i="23"/>
  <c r="N2342" i="23"/>
  <c r="N2343" i="23"/>
  <c r="N2344" i="23"/>
  <c r="N2345" i="23"/>
  <c r="N2346" i="23"/>
  <c r="N2347" i="23"/>
  <c r="N2348" i="23"/>
  <c r="N2349" i="23"/>
  <c r="N2350" i="23"/>
  <c r="N2351" i="23"/>
  <c r="N2352" i="23"/>
  <c r="N2353" i="23"/>
  <c r="N2354" i="23"/>
  <c r="N2355" i="23"/>
  <c r="N2356" i="23"/>
  <c r="N2357" i="23"/>
  <c r="N2358" i="23"/>
  <c r="N2359" i="23"/>
  <c r="N2360" i="23"/>
  <c r="N2361" i="23"/>
  <c r="N2362" i="23"/>
  <c r="N2363" i="23"/>
  <c r="N2364" i="23"/>
  <c r="N2365" i="23"/>
  <c r="N2366" i="23"/>
  <c r="N2367" i="23"/>
  <c r="N2368" i="23"/>
  <c r="N2369" i="23"/>
  <c r="N2370" i="23"/>
  <c r="N2371" i="23"/>
  <c r="N2372" i="23"/>
  <c r="N2373" i="23"/>
  <c r="N2374" i="23"/>
  <c r="N2375" i="23"/>
  <c r="N2376" i="23"/>
  <c r="N2377" i="23"/>
  <c r="N2378" i="23"/>
  <c r="N2379" i="23"/>
  <c r="N2380" i="23"/>
  <c r="N2381" i="23"/>
  <c r="N2382" i="23"/>
  <c r="N2383" i="23"/>
  <c r="N2384" i="23"/>
  <c r="N2385" i="23"/>
  <c r="N2386" i="23"/>
  <c r="N2387" i="23"/>
  <c r="N2388" i="23"/>
  <c r="N2389" i="23"/>
  <c r="N2390" i="23"/>
  <c r="N2391" i="23"/>
  <c r="N2392" i="23"/>
  <c r="N2393" i="23"/>
  <c r="N2394" i="23"/>
  <c r="N2395" i="23"/>
  <c r="N2396" i="23"/>
  <c r="N2397" i="23"/>
  <c r="N2398" i="23"/>
  <c r="N2399" i="23"/>
  <c r="N2400" i="23"/>
  <c r="N2401" i="23"/>
  <c r="N2402" i="23"/>
  <c r="N2403" i="23"/>
  <c r="N2404" i="23"/>
  <c r="N2405" i="23"/>
  <c r="N2406" i="23"/>
  <c r="N2407" i="23"/>
  <c r="N2408" i="23"/>
  <c r="N2409" i="23"/>
  <c r="N2410" i="23"/>
  <c r="N2411" i="23"/>
  <c r="N2412" i="23"/>
  <c r="N2413" i="23"/>
  <c r="N2414" i="23"/>
  <c r="N2415" i="23"/>
  <c r="N2416" i="23"/>
  <c r="N2417" i="23"/>
  <c r="N2418" i="23"/>
  <c r="N2419" i="23"/>
  <c r="N2420" i="23"/>
  <c r="N2421" i="23"/>
  <c r="N2422" i="23"/>
  <c r="N2423" i="23"/>
  <c r="N2424" i="23"/>
  <c r="N2425" i="23"/>
  <c r="N2426" i="23"/>
  <c r="N2427" i="23"/>
  <c r="N2428" i="23"/>
  <c r="N2429" i="23"/>
  <c r="N2430" i="23"/>
  <c r="N2431" i="23"/>
  <c r="N2432" i="23"/>
  <c r="N2433" i="23"/>
  <c r="N2434" i="23"/>
  <c r="N2435" i="23"/>
  <c r="N2436" i="23"/>
  <c r="N2437" i="23"/>
  <c r="N2438" i="23"/>
  <c r="N2439" i="23"/>
  <c r="N2440" i="23"/>
  <c r="N2441" i="23"/>
  <c r="N2442" i="23"/>
  <c r="N2443" i="23"/>
  <c r="N2444" i="23"/>
  <c r="N2445" i="23"/>
  <c r="N2446" i="23"/>
  <c r="N2447" i="23"/>
  <c r="N2448" i="23"/>
  <c r="N2449" i="23"/>
  <c r="N2450" i="23"/>
  <c r="N2451" i="23"/>
  <c r="N2452" i="23"/>
  <c r="N2453" i="23"/>
  <c r="N2454" i="23"/>
  <c r="N2455" i="23"/>
  <c r="N2456" i="23"/>
  <c r="N2457" i="23"/>
  <c r="N2458" i="23"/>
  <c r="N2459" i="23"/>
  <c r="N2460" i="23"/>
  <c r="N2461" i="23"/>
  <c r="N2462" i="23"/>
  <c r="N2463" i="23"/>
  <c r="N2464" i="23"/>
  <c r="N2465" i="23"/>
  <c r="N2466" i="23"/>
  <c r="N2467" i="23"/>
  <c r="N2468" i="23"/>
  <c r="N2469" i="23"/>
  <c r="N2470" i="23"/>
  <c r="N2471" i="23"/>
  <c r="N2472" i="23"/>
  <c r="N2473" i="23"/>
  <c r="N2474" i="23"/>
  <c r="N2475" i="23"/>
  <c r="N2476" i="23"/>
  <c r="N2477" i="23"/>
  <c r="N2478" i="23"/>
  <c r="N2479" i="23"/>
  <c r="N2480" i="23"/>
  <c r="N2481" i="23"/>
  <c r="N2482" i="23"/>
  <c r="N2483" i="23"/>
  <c r="N2484" i="23"/>
  <c r="N2485" i="23"/>
  <c r="N2486" i="23"/>
  <c r="N2487" i="23"/>
  <c r="N2488" i="23"/>
  <c r="N2489" i="23"/>
  <c r="N2490" i="23"/>
  <c r="N2491" i="23"/>
  <c r="N2492" i="23"/>
  <c r="N2493" i="23"/>
  <c r="N2494" i="23"/>
  <c r="N2495" i="23"/>
  <c r="N2496" i="23"/>
  <c r="N2497" i="23"/>
  <c r="N2498" i="23"/>
  <c r="N2499" i="23"/>
  <c r="N2500" i="23"/>
  <c r="N2501" i="23"/>
  <c r="N2502" i="23"/>
  <c r="N2503" i="23"/>
  <c r="N2504" i="23"/>
  <c r="N2505" i="23"/>
  <c r="N2506" i="23"/>
  <c r="N2507" i="23"/>
  <c r="N2508" i="23"/>
  <c r="N2509" i="23"/>
  <c r="N2510" i="23"/>
  <c r="N2511" i="23"/>
  <c r="N2512" i="23"/>
  <c r="N2513" i="23"/>
  <c r="N2514" i="23"/>
  <c r="N2515" i="23"/>
  <c r="N2516" i="23"/>
  <c r="N2517" i="23"/>
  <c r="N2518" i="23"/>
  <c r="N2519" i="23"/>
  <c r="N2520" i="23"/>
  <c r="N2521" i="23"/>
  <c r="N2522" i="23"/>
  <c r="N2523" i="23"/>
  <c r="N2524" i="23"/>
  <c r="N2525" i="23"/>
  <c r="N2526" i="23"/>
  <c r="N2527" i="23"/>
  <c r="N2528" i="23"/>
  <c r="N2529" i="23"/>
  <c r="N2530" i="23"/>
  <c r="N2531" i="23"/>
  <c r="N2532" i="23"/>
  <c r="N2533" i="23"/>
  <c r="N2534" i="23"/>
  <c r="N2535" i="23"/>
  <c r="N2536" i="23"/>
  <c r="N2537" i="23"/>
  <c r="N2538" i="23"/>
  <c r="N2539" i="23"/>
  <c r="N2540" i="23"/>
  <c r="N2541" i="23"/>
  <c r="N2542" i="23"/>
  <c r="N2543" i="23"/>
  <c r="N2544" i="23"/>
  <c r="N2545" i="23"/>
  <c r="N2546" i="23"/>
  <c r="N2547" i="23"/>
  <c r="N2548" i="23"/>
  <c r="N2549" i="23"/>
  <c r="N2550" i="23"/>
  <c r="N2551" i="23"/>
  <c r="N2552" i="23"/>
  <c r="N2553" i="23"/>
  <c r="N2554" i="23"/>
  <c r="N2555" i="23"/>
  <c r="N2556" i="23"/>
  <c r="N2557" i="23"/>
  <c r="N2558" i="23"/>
  <c r="N2559" i="23"/>
  <c r="N2560" i="23"/>
  <c r="N2561" i="23"/>
  <c r="N2562" i="23"/>
  <c r="N2563" i="23"/>
  <c r="N2564" i="23"/>
  <c r="N2565" i="23"/>
  <c r="N2566" i="23"/>
  <c r="N2567" i="23"/>
  <c r="N2568" i="23"/>
  <c r="N2569" i="23"/>
  <c r="N2570" i="23"/>
  <c r="N2571" i="23"/>
  <c r="N2572" i="23"/>
  <c r="N2573" i="23"/>
  <c r="N2574" i="23"/>
  <c r="N2575" i="23"/>
  <c r="N2576" i="23"/>
  <c r="N2577" i="23"/>
  <c r="N2578" i="23"/>
  <c r="N2579" i="23"/>
  <c r="N2580" i="23"/>
  <c r="N2581" i="23"/>
  <c r="N2582" i="23"/>
  <c r="N2583" i="23"/>
  <c r="N2584" i="23"/>
  <c r="N2585" i="23"/>
  <c r="N2586" i="23"/>
  <c r="N2587" i="23"/>
  <c r="N2588" i="23"/>
  <c r="N2589" i="23"/>
  <c r="N2590" i="23"/>
  <c r="N2591" i="23"/>
  <c r="N2592" i="23"/>
  <c r="N2593" i="23"/>
  <c r="N2594" i="23"/>
  <c r="N2595" i="23"/>
  <c r="N2596" i="23"/>
  <c r="N2597" i="23"/>
  <c r="N2598" i="23"/>
  <c r="N2599" i="23"/>
  <c r="N2600" i="23"/>
  <c r="N2601" i="23"/>
  <c r="N2602" i="23"/>
  <c r="N2603" i="23"/>
  <c r="N2604" i="23"/>
  <c r="N2605" i="23"/>
  <c r="N2606" i="23"/>
  <c r="N2607" i="23"/>
  <c r="N2608" i="23"/>
  <c r="N2609" i="23"/>
  <c r="N2610" i="23"/>
  <c r="N2611" i="23"/>
  <c r="N2612" i="23"/>
  <c r="N2613" i="23"/>
  <c r="N2614" i="23"/>
  <c r="N2615" i="23"/>
  <c r="N2616" i="23"/>
  <c r="N2617" i="23"/>
  <c r="N2618" i="23"/>
  <c r="N2619" i="23"/>
  <c r="N2620" i="23"/>
  <c r="N2621" i="23"/>
  <c r="N2622" i="23"/>
  <c r="N2623" i="23"/>
  <c r="N2624" i="23"/>
  <c r="N2625" i="23"/>
  <c r="N2626" i="23"/>
  <c r="N2627" i="23"/>
  <c r="N2628" i="23"/>
  <c r="N2629" i="23"/>
  <c r="N2630" i="23"/>
  <c r="N2631" i="23"/>
  <c r="N2632" i="23"/>
  <c r="N2633" i="23"/>
  <c r="N2634" i="23"/>
  <c r="N2635" i="23"/>
  <c r="N2636" i="23"/>
  <c r="N2637" i="23"/>
  <c r="N2638" i="23"/>
  <c r="N2639" i="23"/>
  <c r="N2640" i="23"/>
  <c r="N2641" i="23"/>
  <c r="N2642" i="23"/>
  <c r="N2643" i="23"/>
  <c r="N2644" i="23"/>
  <c r="N2645" i="23"/>
  <c r="N2646" i="23"/>
  <c r="N2647" i="23"/>
  <c r="N2648" i="23"/>
  <c r="N2649" i="23"/>
  <c r="N2650" i="23"/>
  <c r="N2651" i="23"/>
  <c r="N2652" i="23"/>
  <c r="N2653" i="23"/>
  <c r="N2654" i="23"/>
  <c r="N2655" i="23"/>
  <c r="N2656" i="23"/>
  <c r="N2657" i="23"/>
  <c r="N2658" i="23"/>
  <c r="N2659" i="23"/>
  <c r="N2660" i="23"/>
  <c r="N2661" i="23"/>
  <c r="N2662" i="23"/>
  <c r="N2663" i="23"/>
  <c r="N2664" i="23"/>
  <c r="N2665" i="23"/>
  <c r="N2666" i="23"/>
  <c r="N2667" i="23"/>
  <c r="N2668" i="23"/>
  <c r="N2669" i="23"/>
  <c r="N2670" i="23"/>
  <c r="N2671" i="23"/>
  <c r="N2672" i="23"/>
  <c r="N2673" i="23"/>
  <c r="N2674" i="23"/>
  <c r="N2675" i="23"/>
  <c r="N2676" i="23"/>
  <c r="N2677" i="23"/>
  <c r="N2678" i="23"/>
  <c r="N2679" i="23"/>
  <c r="N2680" i="23"/>
  <c r="N2681" i="23"/>
  <c r="N2682" i="23"/>
  <c r="N2683" i="23"/>
  <c r="N2684" i="23"/>
  <c r="N2685" i="23"/>
  <c r="N2686" i="23"/>
  <c r="N2687" i="23"/>
  <c r="N2688" i="23"/>
  <c r="N2689" i="23"/>
  <c r="N2690" i="23"/>
  <c r="N2691" i="23"/>
  <c r="N2692" i="23"/>
  <c r="N2693" i="23"/>
  <c r="N2694" i="23"/>
  <c r="N2695" i="23"/>
  <c r="N2696" i="23"/>
  <c r="N2697" i="23"/>
  <c r="N2698" i="23"/>
  <c r="N2699" i="23"/>
  <c r="N2700" i="23"/>
  <c r="N2701" i="23"/>
  <c r="N2702" i="23"/>
  <c r="N2703" i="23"/>
  <c r="N2704" i="23"/>
  <c r="N2705" i="23"/>
  <c r="N2706" i="23"/>
  <c r="N2707" i="23"/>
  <c r="N2708" i="23"/>
  <c r="N2709" i="23"/>
  <c r="N2710" i="23"/>
  <c r="N2711" i="23"/>
  <c r="N2712" i="23"/>
  <c r="N2713" i="23"/>
  <c r="N2714" i="23"/>
  <c r="N2715" i="23"/>
  <c r="N2716" i="23"/>
  <c r="N2717" i="23"/>
  <c r="N2718" i="23"/>
  <c r="N2719" i="23"/>
  <c r="N2720" i="23"/>
  <c r="N2721" i="23"/>
  <c r="N2722" i="23"/>
  <c r="N2723" i="23"/>
  <c r="N2724" i="23"/>
  <c r="N2725" i="23"/>
  <c r="N2726" i="23"/>
  <c r="N2727" i="23"/>
  <c r="N2728" i="23"/>
  <c r="N2729" i="23"/>
  <c r="N2730" i="23"/>
  <c r="N2731" i="23"/>
  <c r="N2732" i="23"/>
  <c r="N2733" i="23"/>
  <c r="N2734" i="23"/>
  <c r="N2735" i="23"/>
  <c r="N2736" i="23"/>
  <c r="N2737" i="23"/>
  <c r="N2738" i="23"/>
  <c r="N2739" i="23"/>
  <c r="N2740" i="23"/>
  <c r="N2741" i="23"/>
  <c r="N2742" i="23"/>
  <c r="N2743" i="23"/>
  <c r="N2744" i="23"/>
  <c r="N2745" i="23"/>
  <c r="N2746" i="23"/>
  <c r="N2747" i="23"/>
  <c r="N2748" i="23"/>
  <c r="N2749" i="23"/>
  <c r="N2750" i="23"/>
  <c r="N2751" i="23"/>
  <c r="N2752" i="23"/>
  <c r="N2753" i="23"/>
  <c r="N2754" i="23"/>
  <c r="N2755" i="23"/>
  <c r="N2756" i="23"/>
  <c r="N2757" i="23"/>
  <c r="N2758" i="23"/>
  <c r="N2759" i="23"/>
  <c r="N2760" i="23"/>
  <c r="N2761" i="23"/>
  <c r="N2762" i="23"/>
  <c r="N2763" i="23"/>
  <c r="N2764" i="23"/>
  <c r="N2765" i="23"/>
  <c r="N2766" i="23"/>
  <c r="N2767" i="23"/>
  <c r="N2768" i="23"/>
  <c r="N2769" i="23"/>
  <c r="N2770" i="23"/>
  <c r="N2771" i="23"/>
  <c r="N2772" i="23"/>
  <c r="N2773" i="23"/>
  <c r="N2774" i="23"/>
  <c r="N2775" i="23"/>
  <c r="N2776" i="23"/>
  <c r="N2777" i="23"/>
  <c r="N2778" i="23"/>
  <c r="N2779" i="23"/>
  <c r="N2780" i="23"/>
  <c r="N2781" i="23"/>
  <c r="N2782" i="23"/>
  <c r="N2783" i="23"/>
  <c r="N2784" i="23"/>
  <c r="N2785" i="23"/>
  <c r="N2786" i="23"/>
  <c r="N2787" i="23"/>
  <c r="N2788" i="23"/>
  <c r="N2789" i="23"/>
  <c r="N2790" i="23"/>
  <c r="N2791" i="23"/>
  <c r="N2792" i="23"/>
  <c r="N2793" i="23"/>
  <c r="N2794" i="23"/>
  <c r="N2795" i="23"/>
  <c r="N2796" i="23"/>
  <c r="N2797" i="23"/>
  <c r="N2798" i="23"/>
  <c r="N2799" i="23"/>
  <c r="N2800" i="23"/>
  <c r="N2801" i="23"/>
  <c r="N2802" i="23"/>
  <c r="N2803" i="23"/>
  <c r="N2804" i="23"/>
  <c r="N2805" i="23"/>
  <c r="N2806" i="23"/>
  <c r="N2807" i="23"/>
  <c r="N2808" i="23"/>
  <c r="N2809" i="23"/>
  <c r="N2810" i="23"/>
  <c r="N2811" i="23"/>
  <c r="N2812" i="23"/>
  <c r="N2813" i="23"/>
  <c r="N2814" i="23"/>
  <c r="N2815" i="23"/>
  <c r="N2816" i="23"/>
  <c r="N2817" i="23"/>
  <c r="N2818" i="23"/>
  <c r="N2819" i="23"/>
  <c r="N2820" i="23"/>
  <c r="N2821" i="23"/>
  <c r="N2822" i="23"/>
  <c r="N2823" i="23"/>
  <c r="N2824" i="23"/>
  <c r="N2825" i="23"/>
  <c r="N2826" i="23"/>
  <c r="N2827" i="23"/>
  <c r="N2828" i="23"/>
  <c r="N2829" i="23"/>
  <c r="N2830" i="23"/>
  <c r="N2831" i="23"/>
  <c r="N2832" i="23"/>
  <c r="N2833" i="23"/>
  <c r="N2834" i="23"/>
  <c r="N2835" i="23"/>
  <c r="N2836" i="23"/>
  <c r="N2837" i="23"/>
  <c r="N2838" i="23"/>
  <c r="N2839" i="23"/>
  <c r="N2840" i="23"/>
  <c r="N2841" i="23"/>
  <c r="N2842" i="23"/>
  <c r="N2843" i="23"/>
  <c r="N2844" i="23"/>
  <c r="N2845" i="23"/>
  <c r="N2846" i="23"/>
  <c r="N2847" i="23"/>
  <c r="N2848" i="23"/>
  <c r="N2849" i="23"/>
  <c r="N2850" i="23"/>
  <c r="N2851" i="23"/>
  <c r="N2852" i="23"/>
  <c r="N2853" i="23"/>
  <c r="N2854" i="23"/>
  <c r="N2855" i="23"/>
  <c r="N2856" i="23"/>
  <c r="N2857" i="23"/>
  <c r="N2858" i="23"/>
  <c r="N2859" i="23"/>
  <c r="N2860" i="23"/>
  <c r="N2861" i="23"/>
  <c r="N2862" i="23"/>
  <c r="N2863" i="23"/>
  <c r="N2864" i="23"/>
  <c r="N2865" i="23"/>
  <c r="N2866" i="23"/>
  <c r="N2867" i="23"/>
  <c r="N2868" i="23"/>
  <c r="N2869" i="23"/>
  <c r="N2870" i="23"/>
  <c r="N2871" i="23"/>
  <c r="N2872" i="23"/>
  <c r="N2873" i="23"/>
  <c r="N2874" i="23"/>
  <c r="N2875" i="23"/>
  <c r="N2876" i="23"/>
  <c r="N2877" i="23"/>
  <c r="N2878" i="23"/>
  <c r="N2879" i="23"/>
  <c r="N2880" i="23"/>
  <c r="N2881" i="23"/>
  <c r="N2882" i="23"/>
  <c r="N2883" i="23"/>
  <c r="N2884" i="23"/>
  <c r="N2885" i="23"/>
  <c r="N2886" i="23"/>
  <c r="N2887" i="23"/>
  <c r="N2888" i="23"/>
  <c r="N2889" i="23"/>
  <c r="N2890" i="23"/>
  <c r="N2891" i="23"/>
  <c r="N2892" i="23"/>
  <c r="N2893" i="23"/>
  <c r="N2894" i="23"/>
  <c r="N2895" i="23"/>
  <c r="N2896" i="23"/>
  <c r="N2897" i="23"/>
  <c r="N2898" i="23"/>
  <c r="N2899" i="23"/>
  <c r="N2900" i="23"/>
  <c r="N2901" i="23"/>
  <c r="N2902" i="23"/>
  <c r="L357" i="23"/>
  <c r="M357" i="23"/>
  <c r="L379" i="23"/>
  <c r="M379" i="23"/>
  <c r="L401" i="23"/>
  <c r="M401" i="23"/>
  <c r="M2901" i="23" l="1"/>
  <c r="L2901" i="23"/>
  <c r="M2900" i="23"/>
  <c r="L2900" i="23"/>
  <c r="M2899" i="23"/>
  <c r="L2899" i="23"/>
  <c r="J2899" i="23"/>
  <c r="K2899" i="23" s="1"/>
  <c r="M2898" i="23"/>
  <c r="L2898" i="23"/>
  <c r="M2897" i="23"/>
  <c r="L2897" i="23"/>
  <c r="M2896" i="23"/>
  <c r="L2896" i="23"/>
  <c r="M2895" i="23"/>
  <c r="L2895" i="23"/>
  <c r="M2894" i="23"/>
  <c r="L2894" i="23"/>
  <c r="M2893" i="23"/>
  <c r="L2893" i="23"/>
  <c r="M2892" i="23"/>
  <c r="L2892" i="23"/>
  <c r="J2892" i="23"/>
  <c r="K2892" i="23" s="1"/>
  <c r="M2891" i="23"/>
  <c r="L2891" i="23"/>
  <c r="M2890" i="23"/>
  <c r="L2890" i="23"/>
  <c r="M2889" i="23"/>
  <c r="L2889" i="23"/>
  <c r="M2888" i="23"/>
  <c r="L2888" i="23"/>
  <c r="M2887" i="23"/>
  <c r="L2887" i="23"/>
  <c r="M2886" i="23"/>
  <c r="L2886" i="23"/>
  <c r="M2885" i="23"/>
  <c r="L2885" i="23"/>
  <c r="M2884" i="23"/>
  <c r="L2884" i="23"/>
  <c r="M2883" i="23"/>
  <c r="L2883" i="23"/>
  <c r="M2882" i="23"/>
  <c r="L2882" i="23"/>
  <c r="M2881" i="23"/>
  <c r="L2881" i="23"/>
  <c r="M2880" i="23"/>
  <c r="L2880" i="23"/>
  <c r="M2879" i="23"/>
  <c r="L2879" i="23"/>
  <c r="M2878" i="23"/>
  <c r="L2878" i="23"/>
  <c r="M2877" i="23"/>
  <c r="L2877" i="23"/>
  <c r="M2876" i="23"/>
  <c r="L2876" i="23"/>
  <c r="J2876" i="23"/>
  <c r="K2876" i="23" s="1"/>
  <c r="M2875" i="23"/>
  <c r="L2875" i="23"/>
  <c r="M2874" i="23"/>
  <c r="L2874" i="23"/>
  <c r="M2873" i="23"/>
  <c r="L2873" i="23"/>
  <c r="M2872" i="23"/>
  <c r="L2872" i="23"/>
  <c r="M2871" i="23"/>
  <c r="L2871" i="23"/>
  <c r="M2870" i="23"/>
  <c r="L2870" i="23"/>
  <c r="M2869" i="23"/>
  <c r="L2869" i="23"/>
  <c r="M2868" i="23"/>
  <c r="L2868" i="23"/>
  <c r="M2867" i="23"/>
  <c r="L2867" i="23"/>
  <c r="M2866" i="23"/>
  <c r="L2866" i="23"/>
  <c r="M2865" i="23"/>
  <c r="L2865" i="23"/>
  <c r="M2864" i="23"/>
  <c r="L2864" i="23"/>
  <c r="H2864" i="23"/>
  <c r="M2863" i="23"/>
  <c r="L2863" i="23"/>
  <c r="M2862" i="23"/>
  <c r="L2862" i="23"/>
  <c r="M2861" i="23"/>
  <c r="L2861" i="23"/>
  <c r="M2860" i="23"/>
  <c r="L2860" i="23"/>
  <c r="M2859" i="23"/>
  <c r="L2859" i="23"/>
  <c r="M2858" i="23"/>
  <c r="L2858" i="23"/>
  <c r="M2857" i="23"/>
  <c r="L2857" i="23"/>
  <c r="M2856" i="23"/>
  <c r="L2856" i="23"/>
  <c r="M2855" i="23"/>
  <c r="L2855" i="23"/>
  <c r="M2854" i="23"/>
  <c r="L2854" i="23"/>
  <c r="M2853" i="23"/>
  <c r="L2853" i="23"/>
  <c r="M2852" i="23"/>
  <c r="L2852" i="23"/>
  <c r="M2851" i="23"/>
  <c r="L2851" i="23"/>
  <c r="M2850" i="23"/>
  <c r="L2850" i="23"/>
  <c r="M2849" i="23"/>
  <c r="L2849" i="23"/>
  <c r="M2848" i="23"/>
  <c r="L2848" i="23"/>
  <c r="M2847" i="23"/>
  <c r="L2847" i="23"/>
  <c r="M2846" i="23"/>
  <c r="L2846" i="23"/>
  <c r="M2845" i="23"/>
  <c r="L2845" i="23"/>
  <c r="M2844" i="23"/>
  <c r="L2844" i="23"/>
  <c r="L2843" i="23"/>
  <c r="M2842" i="23"/>
  <c r="L2842" i="23"/>
  <c r="M2841" i="23"/>
  <c r="L2841" i="23"/>
  <c r="M2840" i="23"/>
  <c r="L2840" i="23"/>
  <c r="M2839" i="23"/>
  <c r="L2839" i="23"/>
  <c r="M2838" i="23"/>
  <c r="L2838" i="23"/>
  <c r="M2837" i="23"/>
  <c r="L2837" i="23"/>
  <c r="M2836" i="23"/>
  <c r="L2836" i="23"/>
  <c r="M2835" i="23"/>
  <c r="L2835" i="23"/>
  <c r="M2834" i="23"/>
  <c r="L2834" i="23"/>
  <c r="M2833" i="23"/>
  <c r="L2833" i="23"/>
  <c r="M2832" i="23"/>
  <c r="L2832" i="23"/>
  <c r="M2831" i="23"/>
  <c r="L2831" i="23"/>
  <c r="M2830" i="23"/>
  <c r="L2830" i="23"/>
  <c r="M2829" i="23"/>
  <c r="L2829" i="23"/>
  <c r="M2828" i="23"/>
  <c r="L2828" i="23"/>
  <c r="M2827" i="23"/>
  <c r="L2827" i="23"/>
  <c r="M2826" i="23"/>
  <c r="L2826" i="23"/>
  <c r="M2825" i="23"/>
  <c r="L2825" i="23"/>
  <c r="M2824" i="23"/>
  <c r="L2824" i="23"/>
  <c r="M2823" i="23"/>
  <c r="L2823" i="23"/>
  <c r="M2822" i="23"/>
  <c r="L2822" i="23"/>
  <c r="M2821" i="23"/>
  <c r="L2821" i="23"/>
  <c r="M2820" i="23"/>
  <c r="L2820" i="23"/>
  <c r="M2819" i="23"/>
  <c r="L2819" i="23"/>
  <c r="M2818" i="23"/>
  <c r="L2818" i="23"/>
  <c r="M2817" i="23"/>
  <c r="L2817" i="23"/>
  <c r="M2816" i="23"/>
  <c r="L2816" i="23"/>
  <c r="M2815" i="23"/>
  <c r="L2815" i="23"/>
  <c r="J2815" i="23"/>
  <c r="K2815" i="23" s="1"/>
  <c r="M2814" i="23"/>
  <c r="L2814" i="23"/>
  <c r="M2813" i="23"/>
  <c r="L2813" i="23"/>
  <c r="M2812" i="23"/>
  <c r="L2812" i="23"/>
  <c r="M2811" i="23"/>
  <c r="L2811" i="23"/>
  <c r="M2810" i="23"/>
  <c r="L2810" i="23"/>
  <c r="M2809" i="23"/>
  <c r="L2809" i="23"/>
  <c r="M2808" i="23"/>
  <c r="L2808" i="23"/>
  <c r="M2807" i="23"/>
  <c r="L2807" i="23"/>
  <c r="M2806" i="23"/>
  <c r="L2806" i="23"/>
  <c r="M2805" i="23"/>
  <c r="L2805" i="23"/>
  <c r="M2804" i="23"/>
  <c r="L2804" i="23"/>
  <c r="M2803" i="23"/>
  <c r="L2803" i="23"/>
  <c r="M2802" i="23"/>
  <c r="L2802" i="23"/>
  <c r="M2801" i="23"/>
  <c r="L2801" i="23"/>
  <c r="M2800" i="23"/>
  <c r="L2800" i="23"/>
  <c r="M2799" i="23"/>
  <c r="L2799" i="23"/>
  <c r="M2798" i="23"/>
  <c r="L2798" i="23"/>
  <c r="M2797" i="23"/>
  <c r="L2797" i="23"/>
  <c r="M2796" i="23"/>
  <c r="L2796" i="23"/>
  <c r="M2795" i="23"/>
  <c r="L2795" i="23"/>
  <c r="M2794" i="23"/>
  <c r="L2794" i="23"/>
  <c r="M2793" i="23"/>
  <c r="L2793" i="23"/>
  <c r="M2792" i="23"/>
  <c r="L2792" i="23"/>
  <c r="M2791" i="23"/>
  <c r="L2791" i="23"/>
  <c r="M2790" i="23"/>
  <c r="L2790" i="23"/>
  <c r="M2789" i="23"/>
  <c r="L2789" i="23"/>
  <c r="M2788" i="23"/>
  <c r="L2788" i="23"/>
  <c r="M2787" i="23"/>
  <c r="L2787" i="23"/>
  <c r="M2786" i="23"/>
  <c r="L2786" i="23"/>
  <c r="M2785" i="23"/>
  <c r="L2785" i="23"/>
  <c r="M2784" i="23"/>
  <c r="L2784" i="23"/>
  <c r="M2783" i="23"/>
  <c r="L2783" i="23"/>
  <c r="M2782" i="23"/>
  <c r="L2782" i="23"/>
  <c r="M2781" i="23"/>
  <c r="L2781" i="23"/>
  <c r="M2780" i="23"/>
  <c r="L2780" i="23"/>
  <c r="M2779" i="23"/>
  <c r="L2779" i="23"/>
  <c r="M2778" i="23"/>
  <c r="L2778" i="23"/>
  <c r="M2777" i="23"/>
  <c r="L2777" i="23"/>
  <c r="M2776" i="23"/>
  <c r="L2776" i="23"/>
  <c r="M2775" i="23"/>
  <c r="L2775" i="23"/>
  <c r="M2774" i="23"/>
  <c r="L2774" i="23"/>
  <c r="M2773" i="23"/>
  <c r="L2773" i="23"/>
  <c r="M2772" i="23"/>
  <c r="L2772" i="23"/>
  <c r="M2771" i="23"/>
  <c r="L2771" i="23"/>
  <c r="M2770" i="23"/>
  <c r="L2770" i="23"/>
  <c r="M2769" i="23"/>
  <c r="L2769" i="23"/>
  <c r="M2768" i="23"/>
  <c r="L2768" i="23"/>
  <c r="M2767" i="23"/>
  <c r="L2767" i="23"/>
  <c r="M2766" i="23"/>
  <c r="L2766" i="23"/>
  <c r="M2765" i="23"/>
  <c r="L2765" i="23"/>
  <c r="M2764" i="23"/>
  <c r="L2764" i="23"/>
  <c r="M2763" i="23"/>
  <c r="L2763" i="23"/>
  <c r="M2762" i="23"/>
  <c r="L2762" i="23"/>
  <c r="M2761" i="23"/>
  <c r="L2761" i="23"/>
  <c r="M2760" i="23"/>
  <c r="L2760" i="23"/>
  <c r="M2759" i="23"/>
  <c r="L2759" i="23"/>
  <c r="M2758" i="23"/>
  <c r="L2758" i="23"/>
  <c r="M2757" i="23"/>
  <c r="L2757" i="23"/>
  <c r="M2756" i="23"/>
  <c r="L2756" i="23"/>
  <c r="M2755" i="23"/>
  <c r="L2755" i="23"/>
  <c r="M2754" i="23"/>
  <c r="L2754" i="23"/>
  <c r="M2753" i="23"/>
  <c r="L2753" i="23"/>
  <c r="M2752" i="23"/>
  <c r="L2752" i="23"/>
  <c r="M2751" i="23"/>
  <c r="L2751" i="23"/>
  <c r="M2750" i="23"/>
  <c r="L2750" i="23"/>
  <c r="M2749" i="23"/>
  <c r="L2749" i="23"/>
  <c r="M2748" i="23"/>
  <c r="L2748" i="23"/>
  <c r="M2746" i="23"/>
  <c r="L2746" i="23"/>
  <c r="M2747" i="23"/>
  <c r="L2747" i="23"/>
  <c r="M2745" i="23"/>
  <c r="L2745" i="23"/>
  <c r="M2744" i="23"/>
  <c r="L2744" i="23"/>
  <c r="M2743" i="23"/>
  <c r="L2743" i="23"/>
  <c r="M2742" i="23"/>
  <c r="L2742" i="23"/>
  <c r="M2741" i="23"/>
  <c r="L2741" i="23"/>
  <c r="M2740" i="23"/>
  <c r="L2740" i="23"/>
  <c r="M2739" i="23"/>
  <c r="L2739" i="23"/>
  <c r="M2738" i="23"/>
  <c r="L2738" i="23"/>
  <c r="M2737" i="23"/>
  <c r="L2737" i="23"/>
  <c r="M2736" i="23"/>
  <c r="L2736" i="23"/>
  <c r="M2735" i="23"/>
  <c r="L2735" i="23"/>
  <c r="M2734" i="23"/>
  <c r="L2734" i="23"/>
  <c r="M2733" i="23"/>
  <c r="L2733" i="23"/>
  <c r="M2732" i="23"/>
  <c r="L2732" i="23"/>
  <c r="M2731" i="23"/>
  <c r="L2731" i="23"/>
  <c r="M2730" i="23"/>
  <c r="L2730" i="23"/>
  <c r="M2729" i="23"/>
  <c r="L2729" i="23"/>
  <c r="M2728" i="23"/>
  <c r="L2728" i="23"/>
  <c r="M2727" i="23"/>
  <c r="L2727" i="23"/>
  <c r="M2726" i="23"/>
  <c r="L2726" i="23"/>
  <c r="M2725" i="23"/>
  <c r="L2725" i="23"/>
  <c r="M2724" i="23"/>
  <c r="L2724" i="23"/>
  <c r="M2723" i="23"/>
  <c r="L2723" i="23"/>
  <c r="M2722" i="23"/>
  <c r="L2722" i="23"/>
  <c r="M2721" i="23"/>
  <c r="L2721" i="23"/>
  <c r="M2720" i="23"/>
  <c r="L2720" i="23"/>
  <c r="M2719" i="23"/>
  <c r="L2719" i="23"/>
  <c r="M2718" i="23"/>
  <c r="L2718" i="23"/>
  <c r="M2717" i="23"/>
  <c r="L2717" i="23"/>
  <c r="M2716" i="23"/>
  <c r="L2716" i="23"/>
  <c r="M2715" i="23"/>
  <c r="L2715" i="23"/>
  <c r="M2714" i="23"/>
  <c r="L2714" i="23"/>
  <c r="M2713" i="23"/>
  <c r="L2713" i="23"/>
  <c r="M2712" i="23"/>
  <c r="L2712" i="23"/>
  <c r="M2711" i="23"/>
  <c r="L2711" i="23"/>
  <c r="M2710" i="23"/>
  <c r="L2710" i="23"/>
  <c r="M2709" i="23"/>
  <c r="L2709" i="23"/>
  <c r="M2708" i="23"/>
  <c r="L2708" i="23"/>
  <c r="M2707" i="23"/>
  <c r="L2707" i="23"/>
  <c r="M2706" i="23"/>
  <c r="L2706" i="23"/>
  <c r="M2705" i="23"/>
  <c r="L2705" i="23"/>
  <c r="M2704" i="23"/>
  <c r="L2704" i="23"/>
  <c r="M2703" i="23"/>
  <c r="L2703" i="23"/>
  <c r="M2702" i="23"/>
  <c r="L2702" i="23"/>
  <c r="M2699" i="23"/>
  <c r="L2699" i="23"/>
  <c r="M2698" i="23"/>
  <c r="L2698" i="23"/>
  <c r="M2697" i="23"/>
  <c r="L2697" i="23"/>
  <c r="M2696" i="23"/>
  <c r="L2696" i="23"/>
  <c r="M2695" i="23"/>
  <c r="L2695" i="23"/>
  <c r="M2694" i="23"/>
  <c r="L2694" i="23"/>
  <c r="M2693" i="23"/>
  <c r="L2693" i="23"/>
  <c r="M2692" i="23"/>
  <c r="L2692" i="23"/>
  <c r="M2701" i="23"/>
  <c r="L2701" i="23"/>
  <c r="M2691" i="23"/>
  <c r="L2691" i="23"/>
  <c r="M2690" i="23"/>
  <c r="L2690" i="23"/>
  <c r="M2700" i="23"/>
  <c r="L2700" i="23"/>
  <c r="M2689" i="23"/>
  <c r="L2689" i="23"/>
  <c r="M2688" i="23"/>
  <c r="L2688" i="23"/>
  <c r="M2687" i="23"/>
  <c r="L2687" i="23"/>
  <c r="M2686" i="23"/>
  <c r="L2686" i="23"/>
  <c r="M2685" i="23"/>
  <c r="L2685" i="23"/>
  <c r="M2684" i="23"/>
  <c r="L2684" i="23"/>
  <c r="M2683" i="23"/>
  <c r="L2683" i="23"/>
  <c r="M2682" i="23"/>
  <c r="L2682" i="23"/>
  <c r="M2681" i="23"/>
  <c r="L2681" i="23"/>
  <c r="M2680" i="23"/>
  <c r="L2680" i="23"/>
  <c r="M2679" i="23"/>
  <c r="L2679" i="23"/>
  <c r="M2678" i="23"/>
  <c r="L2678" i="23"/>
  <c r="M2677" i="23"/>
  <c r="L2677" i="23"/>
  <c r="M2676" i="23"/>
  <c r="L2676" i="23"/>
  <c r="M2675" i="23"/>
  <c r="L2675" i="23"/>
  <c r="M2674" i="23"/>
  <c r="L2674" i="23"/>
  <c r="M2673" i="23"/>
  <c r="L2673" i="23"/>
  <c r="M2672" i="23"/>
  <c r="L2672" i="23"/>
  <c r="M2670" i="23"/>
  <c r="L2670" i="23"/>
  <c r="M2669" i="23"/>
  <c r="L2669" i="23"/>
  <c r="M2668" i="23"/>
  <c r="L2668" i="23"/>
  <c r="M2667" i="23"/>
  <c r="L2667" i="23"/>
  <c r="M2666" i="23"/>
  <c r="L2666" i="23"/>
  <c r="M2665" i="23"/>
  <c r="L2665" i="23"/>
  <c r="M2664" i="23"/>
  <c r="L2664" i="23"/>
  <c r="M2663" i="23"/>
  <c r="L2663" i="23"/>
  <c r="M2662" i="23"/>
  <c r="L2662" i="23"/>
  <c r="M2661" i="23"/>
  <c r="L2661" i="23"/>
  <c r="M2660" i="23"/>
  <c r="L2660" i="23"/>
  <c r="M2659" i="23"/>
  <c r="L2659" i="23"/>
  <c r="M2658" i="23"/>
  <c r="L2658" i="23"/>
  <c r="M2657" i="23"/>
  <c r="L2657" i="23"/>
  <c r="M2671" i="23"/>
  <c r="L2671" i="23"/>
  <c r="M2656" i="23"/>
  <c r="L2656" i="23"/>
  <c r="M2655" i="23"/>
  <c r="L2655" i="23"/>
  <c r="M2654" i="23"/>
  <c r="L2654" i="23"/>
  <c r="M2653" i="23"/>
  <c r="L2653" i="23"/>
  <c r="M2652" i="23"/>
  <c r="L2652" i="23"/>
  <c r="M2651" i="23"/>
  <c r="L2651" i="23"/>
  <c r="M2650" i="23"/>
  <c r="L2650" i="23"/>
  <c r="M2649" i="23"/>
  <c r="L2649" i="23"/>
  <c r="M2648" i="23"/>
  <c r="L2648" i="23"/>
  <c r="M2647" i="23"/>
  <c r="L2647" i="23"/>
  <c r="M2646" i="23"/>
  <c r="L2646" i="23"/>
  <c r="M2645" i="23"/>
  <c r="L2645" i="23"/>
  <c r="M2644" i="23"/>
  <c r="L2644" i="23"/>
  <c r="M2643" i="23"/>
  <c r="L2643" i="23"/>
  <c r="M2642" i="23"/>
  <c r="L2642" i="23"/>
  <c r="M2641" i="23"/>
  <c r="L2641" i="23"/>
  <c r="M2640" i="23"/>
  <c r="L2640" i="23"/>
  <c r="M2639" i="23"/>
  <c r="L2639" i="23"/>
  <c r="M2638" i="23"/>
  <c r="L2638" i="23"/>
  <c r="M2637" i="23"/>
  <c r="L2637" i="23"/>
  <c r="M2636" i="23"/>
  <c r="L2636" i="23"/>
  <c r="M2635" i="23"/>
  <c r="L2635" i="23"/>
  <c r="M2634" i="23"/>
  <c r="L2634" i="23"/>
  <c r="M2633" i="23"/>
  <c r="L2633" i="23"/>
  <c r="M2632" i="23"/>
  <c r="L2632" i="23"/>
  <c r="M2631" i="23"/>
  <c r="L2631" i="23"/>
  <c r="M2630" i="23"/>
  <c r="L2630" i="23"/>
  <c r="M2629" i="23"/>
  <c r="L2629" i="23"/>
  <c r="M2628" i="23"/>
  <c r="L2628" i="23"/>
  <c r="M2627" i="23"/>
  <c r="L2627" i="23"/>
  <c r="M2626" i="23"/>
  <c r="L2626" i="23"/>
  <c r="M2625" i="23"/>
  <c r="L2625" i="23"/>
  <c r="M2624" i="23"/>
  <c r="L2624" i="23"/>
  <c r="M2623" i="23"/>
  <c r="L2623" i="23"/>
  <c r="M2622" i="23"/>
  <c r="L2622" i="23"/>
  <c r="M2619" i="23"/>
  <c r="L2619" i="23"/>
  <c r="M2618" i="23"/>
  <c r="L2618" i="23"/>
  <c r="M2617" i="23"/>
  <c r="L2617" i="23"/>
  <c r="M2616" i="23"/>
  <c r="L2616" i="23"/>
  <c r="M2615" i="23"/>
  <c r="L2615" i="23"/>
  <c r="M2614" i="23"/>
  <c r="L2614" i="23"/>
  <c r="M2621" i="23"/>
  <c r="L2621" i="23"/>
  <c r="M2613" i="23"/>
  <c r="L2613" i="23"/>
  <c r="M2620" i="23"/>
  <c r="L2620" i="23"/>
  <c r="M2612" i="23"/>
  <c r="L2612" i="23"/>
  <c r="M2611" i="23"/>
  <c r="L2611" i="23"/>
  <c r="M2610" i="23"/>
  <c r="L2610" i="23"/>
  <c r="M2609" i="23"/>
  <c r="L2609" i="23"/>
  <c r="M2608" i="23"/>
  <c r="L2608" i="23"/>
  <c r="M2607" i="23"/>
  <c r="L2607" i="23"/>
  <c r="M2606" i="23"/>
  <c r="L2606" i="23"/>
  <c r="M2605" i="23"/>
  <c r="L2605" i="23"/>
  <c r="M2604" i="23"/>
  <c r="L2604" i="23"/>
  <c r="M2603" i="23"/>
  <c r="L2603" i="23"/>
  <c r="M2602" i="23"/>
  <c r="L2602" i="23"/>
  <c r="M2601" i="23"/>
  <c r="L2601" i="23"/>
  <c r="M2600" i="23"/>
  <c r="L2600" i="23"/>
  <c r="M2599" i="23"/>
  <c r="L2599" i="23"/>
  <c r="M2598" i="23"/>
  <c r="L2598" i="23"/>
  <c r="M2597" i="23"/>
  <c r="L2597" i="23"/>
  <c r="M2596" i="23"/>
  <c r="L2596" i="23"/>
  <c r="M2595" i="23"/>
  <c r="L2595" i="23"/>
  <c r="M2594" i="23"/>
  <c r="L2594" i="23"/>
  <c r="M2593" i="23"/>
  <c r="L2593" i="23"/>
  <c r="M2592" i="23"/>
  <c r="L2592" i="23"/>
  <c r="M2591" i="23"/>
  <c r="L2591" i="23"/>
  <c r="M2590" i="23"/>
  <c r="L2590" i="23"/>
  <c r="M2589" i="23"/>
  <c r="L2589" i="23"/>
  <c r="M2588" i="23"/>
  <c r="L2588" i="23"/>
  <c r="M2587" i="23"/>
  <c r="L2587" i="23"/>
  <c r="M2586" i="23"/>
  <c r="L2586" i="23"/>
  <c r="M2585" i="23"/>
  <c r="L2585" i="23"/>
  <c r="M2584" i="23"/>
  <c r="L2584" i="23"/>
  <c r="M2583" i="23"/>
  <c r="L2583" i="23"/>
  <c r="M2582" i="23"/>
  <c r="L2582" i="23"/>
  <c r="M2581" i="23"/>
  <c r="L2581" i="23"/>
  <c r="M2580" i="23"/>
  <c r="L2580" i="23"/>
  <c r="M2579" i="23"/>
  <c r="L2579" i="23"/>
  <c r="M2578" i="23"/>
  <c r="L2578" i="23"/>
  <c r="M2577" i="23"/>
  <c r="L2577" i="23"/>
  <c r="M2576" i="23"/>
  <c r="L2576" i="23"/>
  <c r="M2575" i="23"/>
  <c r="L2575" i="23"/>
  <c r="M2574" i="23"/>
  <c r="L2574" i="23"/>
  <c r="M2573" i="23"/>
  <c r="L2573" i="23"/>
  <c r="M2572" i="23"/>
  <c r="L2572" i="23"/>
  <c r="M2571" i="23"/>
  <c r="L2571" i="23"/>
  <c r="M2570" i="23"/>
  <c r="L2570" i="23"/>
  <c r="M2569" i="23"/>
  <c r="L2569" i="23"/>
  <c r="M2568" i="23"/>
  <c r="L2568" i="23"/>
  <c r="M2567" i="23"/>
  <c r="L2567" i="23"/>
  <c r="M2566" i="23"/>
  <c r="L2566" i="23"/>
  <c r="M2565" i="23"/>
  <c r="L2565" i="23"/>
  <c r="M2564" i="23"/>
  <c r="L2564" i="23"/>
  <c r="M2563" i="23"/>
  <c r="L2563" i="23"/>
  <c r="M2562" i="23"/>
  <c r="L2562" i="23"/>
  <c r="M2561" i="23"/>
  <c r="L2561" i="23"/>
  <c r="M2560" i="23"/>
  <c r="L2560" i="23"/>
  <c r="M2559" i="23"/>
  <c r="L2559" i="23"/>
  <c r="M2558" i="23"/>
  <c r="L2558" i="23"/>
  <c r="M2557" i="23"/>
  <c r="L2557" i="23"/>
  <c r="M2556" i="23"/>
  <c r="L2556" i="23"/>
  <c r="M2555" i="23"/>
  <c r="L2555" i="23"/>
  <c r="M2554" i="23"/>
  <c r="L2554" i="23"/>
  <c r="M2553" i="23"/>
  <c r="L2553" i="23"/>
  <c r="M2552" i="23"/>
  <c r="L2552" i="23"/>
  <c r="M2551" i="23"/>
  <c r="L2551" i="23"/>
  <c r="M2550" i="23"/>
  <c r="L2550" i="23"/>
  <c r="M2549" i="23"/>
  <c r="L2549" i="23"/>
  <c r="M2548" i="23"/>
  <c r="L2548" i="23"/>
  <c r="M2547" i="23"/>
  <c r="L2547" i="23"/>
  <c r="M2546" i="23"/>
  <c r="L2546" i="23"/>
  <c r="M2545" i="23"/>
  <c r="L2545" i="23"/>
  <c r="M2544" i="23"/>
  <c r="L2544" i="23"/>
  <c r="M2543" i="23"/>
  <c r="L2543" i="23"/>
  <c r="M2542" i="23"/>
  <c r="L2542" i="23"/>
  <c r="M2541" i="23"/>
  <c r="L2541" i="23"/>
  <c r="M2540" i="23"/>
  <c r="L2540" i="23"/>
  <c r="M2539" i="23"/>
  <c r="L2539" i="23"/>
  <c r="M2538" i="23"/>
  <c r="L2538" i="23"/>
  <c r="M2537" i="23"/>
  <c r="L2537" i="23"/>
  <c r="M2536" i="23"/>
  <c r="L2536" i="23"/>
  <c r="M2535" i="23"/>
  <c r="L2535" i="23"/>
  <c r="M2534" i="23"/>
  <c r="L2534" i="23"/>
  <c r="M2533" i="23"/>
  <c r="L2533" i="23"/>
  <c r="M2532" i="23"/>
  <c r="L2532" i="23"/>
  <c r="M2531" i="23"/>
  <c r="L2531" i="23"/>
  <c r="M2530" i="23"/>
  <c r="L2530" i="23"/>
  <c r="M2529" i="23"/>
  <c r="L2529" i="23"/>
  <c r="M2528" i="23"/>
  <c r="L2528" i="23"/>
  <c r="M2527" i="23"/>
  <c r="L2527" i="23"/>
  <c r="M2526" i="23"/>
  <c r="L2526" i="23"/>
  <c r="M2525" i="23"/>
  <c r="L2525" i="23"/>
  <c r="M2524" i="23"/>
  <c r="L2524" i="23"/>
  <c r="M2523" i="23"/>
  <c r="L2523" i="23"/>
  <c r="M2522" i="23"/>
  <c r="L2522" i="23"/>
  <c r="M2521" i="23"/>
  <c r="L2521" i="23"/>
  <c r="M2520" i="23"/>
  <c r="L2520" i="23"/>
  <c r="M2519" i="23"/>
  <c r="L2519" i="23"/>
  <c r="M2518" i="23"/>
  <c r="L2518" i="23"/>
  <c r="M2517" i="23"/>
  <c r="L2517" i="23"/>
  <c r="M2516" i="23"/>
  <c r="L2516" i="23"/>
  <c r="M2515" i="23"/>
  <c r="L2515" i="23"/>
  <c r="M2514" i="23"/>
  <c r="L2514" i="23"/>
  <c r="M2513" i="23"/>
  <c r="L2513" i="23"/>
  <c r="M2512" i="23"/>
  <c r="L2512" i="23"/>
  <c r="M2511" i="23"/>
  <c r="L2511" i="23"/>
  <c r="M2510" i="23"/>
  <c r="L2510" i="23"/>
  <c r="M2509" i="23"/>
  <c r="L2509" i="23"/>
  <c r="M2508" i="23"/>
  <c r="L2508" i="23"/>
  <c r="M2507" i="23"/>
  <c r="L2507" i="23"/>
  <c r="M2506" i="23"/>
  <c r="L2506" i="23"/>
  <c r="M2505" i="23"/>
  <c r="L2505" i="23"/>
  <c r="M2504" i="23"/>
  <c r="L2504" i="23"/>
  <c r="M2503" i="23"/>
  <c r="L2503" i="23"/>
  <c r="M2502" i="23"/>
  <c r="L2502" i="23"/>
  <c r="M2501" i="23"/>
  <c r="L2501" i="23"/>
  <c r="M2500" i="23"/>
  <c r="L2500" i="23"/>
  <c r="M2499" i="23"/>
  <c r="L2499" i="23"/>
  <c r="M2498" i="23"/>
  <c r="L2498" i="23"/>
  <c r="M2497" i="23"/>
  <c r="L2497" i="23"/>
  <c r="M2496" i="23"/>
  <c r="L2496" i="23"/>
  <c r="M2495" i="23"/>
  <c r="L2495" i="23"/>
  <c r="M2494" i="23"/>
  <c r="L2494" i="23"/>
  <c r="M2493" i="23"/>
  <c r="L2493" i="23"/>
  <c r="M2492" i="23"/>
  <c r="L2492" i="23"/>
  <c r="M2491" i="23"/>
  <c r="L2491" i="23"/>
  <c r="M2490" i="23"/>
  <c r="L2490" i="23"/>
  <c r="M2489" i="23"/>
  <c r="L2489" i="23"/>
  <c r="M2488" i="23"/>
  <c r="L2488" i="23"/>
  <c r="M2487" i="23"/>
  <c r="L2487" i="23"/>
  <c r="M2486" i="23"/>
  <c r="L2486" i="23"/>
  <c r="M2485" i="23"/>
  <c r="L2485" i="23"/>
  <c r="M2484" i="23"/>
  <c r="L2484" i="23"/>
  <c r="M2483" i="23"/>
  <c r="L2483" i="23"/>
  <c r="M2482" i="23"/>
  <c r="L2482" i="23"/>
  <c r="M2481" i="23"/>
  <c r="L2481" i="23"/>
  <c r="M2480" i="23"/>
  <c r="L2480" i="23"/>
  <c r="M2479" i="23"/>
  <c r="L2479" i="23"/>
  <c r="M2478" i="23"/>
  <c r="L2478" i="23"/>
  <c r="M2477" i="23"/>
  <c r="L2477" i="23"/>
  <c r="M2476" i="23"/>
  <c r="L2476" i="23"/>
  <c r="M2475" i="23"/>
  <c r="L2475" i="23"/>
  <c r="M2474" i="23"/>
  <c r="L2474" i="23"/>
  <c r="M2473" i="23"/>
  <c r="L2473" i="23"/>
  <c r="M2472" i="23"/>
  <c r="L2472" i="23"/>
  <c r="M2471" i="23"/>
  <c r="L2471" i="23"/>
  <c r="M2470" i="23"/>
  <c r="L2470" i="23"/>
  <c r="M2469" i="23"/>
  <c r="L2469" i="23"/>
  <c r="M2468" i="23"/>
  <c r="L2468" i="23"/>
  <c r="M2467" i="23"/>
  <c r="L2467" i="23"/>
  <c r="M2466" i="23"/>
  <c r="L2466" i="23"/>
  <c r="M2465" i="23"/>
  <c r="L2465" i="23"/>
  <c r="M2464" i="23"/>
  <c r="L2464" i="23"/>
  <c r="M2463" i="23"/>
  <c r="L2463" i="23"/>
  <c r="M2462" i="23"/>
  <c r="L2462" i="23"/>
  <c r="M2461" i="23"/>
  <c r="L2461" i="23"/>
  <c r="M2460" i="23"/>
  <c r="L2460" i="23"/>
  <c r="M2459" i="23"/>
  <c r="L2459" i="23"/>
  <c r="M2458" i="23"/>
  <c r="L2458" i="23"/>
  <c r="M2457" i="23"/>
  <c r="L2457" i="23"/>
  <c r="M2456" i="23"/>
  <c r="L2456" i="23"/>
  <c r="M2455" i="23"/>
  <c r="L2455" i="23"/>
  <c r="M2454" i="23"/>
  <c r="L2454" i="23"/>
  <c r="M2453" i="23"/>
  <c r="L2453" i="23"/>
  <c r="M2452" i="23"/>
  <c r="L2452" i="23"/>
  <c r="M2451" i="23"/>
  <c r="L2451" i="23"/>
  <c r="M2450" i="23"/>
  <c r="L2450" i="23"/>
  <c r="M2449" i="23"/>
  <c r="L2449" i="23"/>
  <c r="M2448" i="23"/>
  <c r="L2448" i="23"/>
  <c r="M2447" i="23"/>
  <c r="L2447" i="23"/>
  <c r="M2446" i="23"/>
  <c r="L2446" i="23"/>
  <c r="M2445" i="23"/>
  <c r="L2445" i="23"/>
  <c r="M2444" i="23"/>
  <c r="L2444" i="23"/>
  <c r="M2443" i="23"/>
  <c r="L2443" i="23"/>
  <c r="M2442" i="23"/>
  <c r="L2442" i="23"/>
  <c r="M2441" i="23"/>
  <c r="L2441" i="23"/>
  <c r="M2440" i="23"/>
  <c r="L2440" i="23"/>
  <c r="M2439" i="23"/>
  <c r="L2439" i="23"/>
  <c r="M2438" i="23"/>
  <c r="L2438" i="23"/>
  <c r="M2437" i="23"/>
  <c r="L2437" i="23"/>
  <c r="M2436" i="23"/>
  <c r="L2436" i="23"/>
  <c r="M2435" i="23"/>
  <c r="L2435" i="23"/>
  <c r="M2434" i="23"/>
  <c r="L2434" i="23"/>
  <c r="M2433" i="23"/>
  <c r="L2433" i="23"/>
  <c r="M2432" i="23"/>
  <c r="L2432" i="23"/>
  <c r="M2431" i="23"/>
  <c r="L2431" i="23"/>
  <c r="M2430" i="23"/>
  <c r="L2430" i="23"/>
  <c r="M2429" i="23"/>
  <c r="L2429" i="23"/>
  <c r="M2428" i="23"/>
  <c r="L2428" i="23"/>
  <c r="M2427" i="23"/>
  <c r="L2427" i="23"/>
  <c r="M2426" i="23"/>
  <c r="L2426" i="23"/>
  <c r="M2425" i="23"/>
  <c r="L2425" i="23"/>
  <c r="M2424" i="23"/>
  <c r="L2424" i="23"/>
  <c r="M2423" i="23"/>
  <c r="L2423" i="23"/>
  <c r="M2422" i="23"/>
  <c r="L2422" i="23"/>
  <c r="M2421" i="23"/>
  <c r="L2421" i="23"/>
  <c r="M2420" i="23"/>
  <c r="L2420" i="23"/>
  <c r="M2419" i="23"/>
  <c r="L2419" i="23"/>
  <c r="M2418" i="23"/>
  <c r="L2418" i="23"/>
  <c r="M2417" i="23"/>
  <c r="L2417" i="23"/>
  <c r="M2416" i="23"/>
  <c r="L2416" i="23"/>
  <c r="M2415" i="23"/>
  <c r="L2415" i="23"/>
  <c r="M2414" i="23"/>
  <c r="L2414" i="23"/>
  <c r="M2413" i="23"/>
  <c r="L2413" i="23"/>
  <c r="M2412" i="23"/>
  <c r="L2412" i="23"/>
  <c r="M2411" i="23"/>
  <c r="L2411" i="23"/>
  <c r="M2410" i="23"/>
  <c r="L2410" i="23"/>
  <c r="M2409" i="23"/>
  <c r="L2409" i="23"/>
  <c r="M2408" i="23"/>
  <c r="L2408" i="23"/>
  <c r="M2407" i="23"/>
  <c r="L2407" i="23"/>
  <c r="M2406" i="23"/>
  <c r="L2406" i="23"/>
  <c r="M2405" i="23"/>
  <c r="L2405" i="23"/>
  <c r="M2404" i="23"/>
  <c r="L2404" i="23"/>
  <c r="M2403" i="23"/>
  <c r="L2403" i="23"/>
  <c r="M2402" i="23"/>
  <c r="L2402" i="23"/>
  <c r="M2401" i="23"/>
  <c r="L2401" i="23"/>
  <c r="M2400" i="23"/>
  <c r="L2400" i="23"/>
  <c r="M2398" i="23"/>
  <c r="L2398" i="23"/>
  <c r="M2399" i="23"/>
  <c r="L2399" i="23"/>
  <c r="M2397" i="23"/>
  <c r="L2397" i="23"/>
  <c r="M2396" i="23"/>
  <c r="L2396" i="23"/>
  <c r="M2395" i="23"/>
  <c r="L2395" i="23"/>
  <c r="M2394" i="23"/>
  <c r="L2394" i="23"/>
  <c r="M2393" i="23"/>
  <c r="L2393" i="23"/>
  <c r="M2392" i="23"/>
  <c r="L2392" i="23"/>
  <c r="M2391" i="23"/>
  <c r="L2391" i="23"/>
  <c r="M2390" i="23"/>
  <c r="L2390" i="23"/>
  <c r="M2389" i="23"/>
  <c r="L2389" i="23"/>
  <c r="M2388" i="23"/>
  <c r="L2388" i="23"/>
  <c r="M2387" i="23"/>
  <c r="L2387" i="23"/>
  <c r="M2386" i="23"/>
  <c r="L2386" i="23"/>
  <c r="M2385" i="23"/>
  <c r="L2385" i="23"/>
  <c r="M2384" i="23"/>
  <c r="L2384" i="23"/>
  <c r="M2383" i="23"/>
  <c r="L2383" i="23"/>
  <c r="M2382" i="23"/>
  <c r="L2382" i="23"/>
  <c r="M2381" i="23"/>
  <c r="L2381" i="23"/>
  <c r="M2380" i="23"/>
  <c r="L2380" i="23"/>
  <c r="M2379" i="23"/>
  <c r="L2379" i="23"/>
  <c r="M2378" i="23"/>
  <c r="L2378" i="23"/>
  <c r="M2377" i="23"/>
  <c r="L2377" i="23"/>
  <c r="M2376" i="23"/>
  <c r="L2376" i="23"/>
  <c r="M2375" i="23"/>
  <c r="L2375" i="23"/>
  <c r="M2374" i="23"/>
  <c r="L2374" i="23"/>
  <c r="M2373" i="23"/>
  <c r="L2373" i="23"/>
  <c r="M2372" i="23"/>
  <c r="L2372" i="23"/>
  <c r="M2371" i="23"/>
  <c r="L2371" i="23"/>
  <c r="M2370" i="23"/>
  <c r="L2370" i="23"/>
  <c r="M2369" i="23"/>
  <c r="L2369" i="23"/>
  <c r="M2368" i="23"/>
  <c r="L2368" i="23"/>
  <c r="M2367" i="23"/>
  <c r="L2367" i="23"/>
  <c r="M2366" i="23"/>
  <c r="L2366" i="23"/>
  <c r="M2365" i="23"/>
  <c r="L2365" i="23"/>
  <c r="M2364" i="23"/>
  <c r="L2364" i="23"/>
  <c r="M2363" i="23"/>
  <c r="L2363" i="23"/>
  <c r="M2362" i="23"/>
  <c r="L2362" i="23"/>
  <c r="M2361" i="23"/>
  <c r="L2361" i="23"/>
  <c r="M2360" i="23"/>
  <c r="L2360" i="23"/>
  <c r="M2359" i="23"/>
  <c r="L2359" i="23"/>
  <c r="M2358" i="23"/>
  <c r="L2358" i="23"/>
  <c r="M2357" i="23"/>
  <c r="L2357" i="23"/>
  <c r="M2356" i="23"/>
  <c r="L2356" i="23"/>
  <c r="M2355" i="23"/>
  <c r="L2355" i="23"/>
  <c r="M2354" i="23"/>
  <c r="L2354" i="23"/>
  <c r="M2353" i="23"/>
  <c r="L2353" i="23"/>
  <c r="M2352" i="23"/>
  <c r="L2352" i="23"/>
  <c r="M2351" i="23"/>
  <c r="L2351" i="23"/>
  <c r="M2350" i="23"/>
  <c r="L2350" i="23"/>
  <c r="J2350" i="23"/>
  <c r="K2350" i="23" s="1"/>
  <c r="M2349" i="23"/>
  <c r="L2349" i="23"/>
  <c r="M2348" i="23"/>
  <c r="L2348" i="23"/>
  <c r="M2347" i="23"/>
  <c r="L2347" i="23"/>
  <c r="M2346" i="23"/>
  <c r="L2346" i="23"/>
  <c r="M2345" i="23"/>
  <c r="L2345" i="23"/>
  <c r="M2344" i="23"/>
  <c r="L2344" i="23"/>
  <c r="M2343" i="23"/>
  <c r="L2343" i="23"/>
  <c r="M2342" i="23"/>
  <c r="L2342" i="23"/>
  <c r="M2341" i="23"/>
  <c r="L2341" i="23"/>
  <c r="M2340" i="23"/>
  <c r="L2340" i="23"/>
  <c r="M2339" i="23"/>
  <c r="L2339" i="23"/>
  <c r="M2338" i="23"/>
  <c r="L2338" i="23"/>
  <c r="M2337" i="23"/>
  <c r="L2337" i="23"/>
  <c r="M2336" i="23"/>
  <c r="L2336" i="23"/>
  <c r="M2335" i="23"/>
  <c r="L2335" i="23"/>
  <c r="M2334" i="23"/>
  <c r="L2334" i="23"/>
  <c r="M2333" i="23"/>
  <c r="L2333" i="23"/>
  <c r="M2332" i="23"/>
  <c r="L2332" i="23"/>
  <c r="M2331" i="23"/>
  <c r="L2331" i="23"/>
  <c r="M2330" i="23"/>
  <c r="L2330" i="23"/>
  <c r="M2329" i="23"/>
  <c r="L2329" i="23"/>
  <c r="M2328" i="23"/>
  <c r="L2328" i="23"/>
  <c r="M2327" i="23"/>
  <c r="L2327" i="23"/>
  <c r="M2326" i="23"/>
  <c r="L2326" i="23"/>
  <c r="M2325" i="23"/>
  <c r="L2325" i="23"/>
  <c r="M2324" i="23"/>
  <c r="L2324" i="23"/>
  <c r="M2323" i="23"/>
  <c r="L2323" i="23"/>
  <c r="M2322" i="23"/>
  <c r="L2322" i="23"/>
  <c r="M2321" i="23"/>
  <c r="L2321" i="23"/>
  <c r="M2320" i="23"/>
  <c r="L2320" i="23"/>
  <c r="M2319" i="23"/>
  <c r="L2319" i="23"/>
  <c r="M2318" i="23"/>
  <c r="L2318" i="23"/>
  <c r="M2317" i="23"/>
  <c r="L2317" i="23"/>
  <c r="M2316" i="23"/>
  <c r="L2316" i="23"/>
  <c r="M2315" i="23"/>
  <c r="L2315" i="23"/>
  <c r="M2314" i="23"/>
  <c r="L2314" i="23"/>
  <c r="M2313" i="23"/>
  <c r="L2313" i="23"/>
  <c r="M2312" i="23"/>
  <c r="L2312" i="23"/>
  <c r="M2311" i="23"/>
  <c r="L2311" i="23"/>
  <c r="M2310" i="23"/>
  <c r="L2310" i="23"/>
  <c r="M2309" i="23"/>
  <c r="L2309" i="23"/>
  <c r="M2308" i="23"/>
  <c r="L2308" i="23"/>
  <c r="M2307" i="23"/>
  <c r="L2307" i="23"/>
  <c r="M2306" i="23"/>
  <c r="L2306" i="23"/>
  <c r="M2305" i="23"/>
  <c r="L2305" i="23"/>
  <c r="M2304" i="23"/>
  <c r="L2304" i="23"/>
  <c r="M2303" i="23"/>
  <c r="L2303" i="23"/>
  <c r="M2302" i="23"/>
  <c r="L2302" i="23"/>
  <c r="M2301" i="23"/>
  <c r="L2301" i="23"/>
  <c r="M2300" i="23"/>
  <c r="L2300" i="23"/>
  <c r="M2299" i="23"/>
  <c r="L2299" i="23"/>
  <c r="M2298" i="23"/>
  <c r="L2298" i="23"/>
  <c r="M2297" i="23"/>
  <c r="L2297" i="23"/>
  <c r="M2296" i="23"/>
  <c r="L2296" i="23"/>
  <c r="M2295" i="23"/>
  <c r="L2295" i="23"/>
  <c r="M2294" i="23"/>
  <c r="L2294" i="23"/>
  <c r="M2293" i="23"/>
  <c r="L2293" i="23"/>
  <c r="M2292" i="23"/>
  <c r="L2292" i="23"/>
  <c r="M2291" i="23"/>
  <c r="L2291" i="23"/>
  <c r="M2290" i="23"/>
  <c r="L2290" i="23"/>
  <c r="M2289" i="23"/>
  <c r="L2289" i="23"/>
  <c r="M2288" i="23"/>
  <c r="L2288" i="23"/>
  <c r="M2287" i="23"/>
  <c r="L2287" i="23"/>
  <c r="M2286" i="23"/>
  <c r="L2286" i="23"/>
  <c r="M2285" i="23"/>
  <c r="L2285" i="23"/>
  <c r="M2284" i="23"/>
  <c r="L2284" i="23"/>
  <c r="M2283" i="23"/>
  <c r="L2283" i="23"/>
  <c r="M2282" i="23"/>
  <c r="L2282" i="23"/>
  <c r="M2281" i="23"/>
  <c r="L2281" i="23"/>
  <c r="L2280" i="23"/>
  <c r="M2279" i="23"/>
  <c r="L2279" i="23"/>
  <c r="M2278" i="23"/>
  <c r="L2278" i="23"/>
  <c r="M2277" i="23"/>
  <c r="L2277" i="23"/>
  <c r="M2276" i="23"/>
  <c r="L2276" i="23"/>
  <c r="M2275" i="23"/>
  <c r="L2275" i="23"/>
  <c r="M2274" i="23"/>
  <c r="L2274" i="23"/>
  <c r="M2273" i="23"/>
  <c r="L2273" i="23"/>
  <c r="M2272" i="23"/>
  <c r="L2272" i="23"/>
  <c r="M2271" i="23"/>
  <c r="L2271" i="23"/>
  <c r="M2270" i="23"/>
  <c r="L2270" i="23"/>
  <c r="M2269" i="23"/>
  <c r="L2269" i="23"/>
  <c r="M2268" i="23"/>
  <c r="L2268" i="23"/>
  <c r="M2267" i="23"/>
  <c r="L2267" i="23"/>
  <c r="M2266" i="23"/>
  <c r="L2266" i="23"/>
  <c r="M2265" i="23"/>
  <c r="L2265" i="23"/>
  <c r="M2264" i="23"/>
  <c r="L2264" i="23"/>
  <c r="M2263" i="23"/>
  <c r="L2263" i="23"/>
  <c r="M2262" i="23"/>
  <c r="L2262" i="23"/>
  <c r="M2261" i="23"/>
  <c r="L2261" i="23"/>
  <c r="M2260" i="23"/>
  <c r="L2260" i="23"/>
  <c r="M2259" i="23"/>
  <c r="L2259" i="23"/>
  <c r="M2258" i="23"/>
  <c r="L2258" i="23"/>
  <c r="M2257" i="23"/>
  <c r="L2257" i="23"/>
  <c r="M2256" i="23"/>
  <c r="L2256" i="23"/>
  <c r="M2255" i="23"/>
  <c r="L2255" i="23"/>
  <c r="M2254" i="23"/>
  <c r="L2254" i="23"/>
  <c r="M2253" i="23"/>
  <c r="L2253" i="23"/>
  <c r="M2252" i="23"/>
  <c r="L2252" i="23"/>
  <c r="M2251" i="23"/>
  <c r="L2251" i="23"/>
  <c r="M2250" i="23"/>
  <c r="L2250" i="23"/>
  <c r="M2249" i="23"/>
  <c r="L2249" i="23"/>
  <c r="M2248" i="23"/>
  <c r="L2248" i="23"/>
  <c r="M2247" i="23"/>
  <c r="L2247" i="23"/>
  <c r="M2246" i="23"/>
  <c r="L2246" i="23"/>
  <c r="M2245" i="23"/>
  <c r="L2245" i="23"/>
  <c r="M2244" i="23"/>
  <c r="L2244" i="23"/>
  <c r="M2243" i="23"/>
  <c r="L2243" i="23"/>
  <c r="M2242" i="23"/>
  <c r="L2242" i="23"/>
  <c r="M2241" i="23"/>
  <c r="L2241" i="23"/>
  <c r="M2240" i="23"/>
  <c r="L2240" i="23"/>
  <c r="M2239" i="23"/>
  <c r="L2239" i="23"/>
  <c r="M2238" i="23"/>
  <c r="L2238" i="23"/>
  <c r="M2237" i="23"/>
  <c r="L2237" i="23"/>
  <c r="M2236" i="23"/>
  <c r="L2236" i="23"/>
  <c r="M2235" i="23"/>
  <c r="L2235" i="23"/>
  <c r="M2234" i="23"/>
  <c r="L2234" i="23"/>
  <c r="M2233" i="23"/>
  <c r="L2233" i="23"/>
  <c r="M2232" i="23"/>
  <c r="L2232" i="23"/>
  <c r="M2231" i="23"/>
  <c r="L2231" i="23"/>
  <c r="M2230" i="23"/>
  <c r="L2230" i="23"/>
  <c r="M2229" i="23"/>
  <c r="L2229" i="23"/>
  <c r="M2228" i="23"/>
  <c r="L2228" i="23"/>
  <c r="M2227" i="23"/>
  <c r="L2227" i="23"/>
  <c r="M2226" i="23"/>
  <c r="L2226" i="23"/>
  <c r="M2225" i="23"/>
  <c r="L2225" i="23"/>
  <c r="M2224" i="23"/>
  <c r="L2224" i="23"/>
  <c r="M2223" i="23"/>
  <c r="L2223" i="23"/>
  <c r="M2222" i="23"/>
  <c r="L2222" i="23"/>
  <c r="M2221" i="23"/>
  <c r="L2221" i="23"/>
  <c r="M2220" i="23"/>
  <c r="L2220" i="23"/>
  <c r="L2219" i="23"/>
  <c r="M2218" i="23"/>
  <c r="L2218" i="23"/>
  <c r="M2217" i="23"/>
  <c r="L2217" i="23"/>
  <c r="M2216" i="23"/>
  <c r="L2216" i="23"/>
  <c r="M2215" i="23"/>
  <c r="L2215" i="23"/>
  <c r="M2214" i="23"/>
  <c r="L2214" i="23"/>
  <c r="M2213" i="23"/>
  <c r="L2213" i="23"/>
  <c r="M2212" i="23"/>
  <c r="L2212" i="23"/>
  <c r="M2211" i="23"/>
  <c r="L2211" i="23"/>
  <c r="M2210" i="23"/>
  <c r="L2210" i="23"/>
  <c r="M2209" i="23"/>
  <c r="L2209" i="23"/>
  <c r="M2208" i="23"/>
  <c r="L2208" i="23"/>
  <c r="M2207" i="23"/>
  <c r="L2207" i="23"/>
  <c r="M2206" i="23"/>
  <c r="L2206" i="23"/>
  <c r="M2205" i="23"/>
  <c r="L2205" i="23"/>
  <c r="M2204" i="23"/>
  <c r="L2204" i="23"/>
  <c r="M2203" i="23"/>
  <c r="L2203" i="23"/>
  <c r="M2202" i="23"/>
  <c r="L2202" i="23"/>
  <c r="M2201" i="23"/>
  <c r="L2201" i="23"/>
  <c r="M2200" i="23"/>
  <c r="L2200" i="23"/>
  <c r="M2199" i="23"/>
  <c r="L2199" i="23"/>
  <c r="M2198" i="23"/>
  <c r="L2198" i="23"/>
  <c r="M2197" i="23"/>
  <c r="L2197" i="23"/>
  <c r="M2196" i="23"/>
  <c r="L2196" i="23"/>
  <c r="M2195" i="23"/>
  <c r="L2195" i="23"/>
  <c r="M2194" i="23"/>
  <c r="L2194" i="23"/>
  <c r="M2193" i="23"/>
  <c r="L2193" i="23"/>
  <c r="M2192" i="23"/>
  <c r="L2192" i="23"/>
  <c r="M2191" i="23"/>
  <c r="L2191" i="23"/>
  <c r="M2190" i="23"/>
  <c r="L2190" i="23"/>
  <c r="M2189" i="23"/>
  <c r="L2189" i="23"/>
  <c r="M2188" i="23"/>
  <c r="L2188" i="23"/>
  <c r="M2187" i="23"/>
  <c r="L2187" i="23"/>
  <c r="M2186" i="23"/>
  <c r="L2186" i="23"/>
  <c r="M2185" i="23"/>
  <c r="L2185" i="23"/>
  <c r="M2184" i="23"/>
  <c r="L2184" i="23"/>
  <c r="M2183" i="23"/>
  <c r="L2183" i="23"/>
  <c r="M2182" i="23"/>
  <c r="L2182" i="23"/>
  <c r="M2181" i="23"/>
  <c r="L2181" i="23"/>
  <c r="M2180" i="23"/>
  <c r="L2180" i="23"/>
  <c r="M2179" i="23"/>
  <c r="L2179" i="23"/>
  <c r="M2178" i="23"/>
  <c r="L2178" i="23"/>
  <c r="M2177" i="23"/>
  <c r="L2177" i="23"/>
  <c r="M2176" i="23"/>
  <c r="L2176" i="23"/>
  <c r="L2175" i="23"/>
  <c r="J2175" i="23"/>
  <c r="K2175" i="23" s="1"/>
  <c r="M2174" i="23"/>
  <c r="L2174" i="23"/>
  <c r="M2173" i="23"/>
  <c r="L2173" i="23"/>
  <c r="M2172" i="23"/>
  <c r="L2172" i="23"/>
  <c r="M2171" i="23"/>
  <c r="L2171" i="23"/>
  <c r="M2170" i="23"/>
  <c r="L2170" i="23"/>
  <c r="M2169" i="23"/>
  <c r="L2169" i="23"/>
  <c r="M2168" i="23"/>
  <c r="L2168" i="23"/>
  <c r="M2167" i="23"/>
  <c r="L2167" i="23"/>
  <c r="M2166" i="23"/>
  <c r="L2166" i="23"/>
  <c r="M2165" i="23"/>
  <c r="L2165" i="23"/>
  <c r="M2164" i="23"/>
  <c r="L2164" i="23"/>
  <c r="M2163" i="23"/>
  <c r="L2163" i="23"/>
  <c r="M2162" i="23"/>
  <c r="L2162" i="23"/>
  <c r="M2161" i="23"/>
  <c r="L2161" i="23"/>
  <c r="M2160" i="23"/>
  <c r="L2160" i="23"/>
  <c r="M2159" i="23"/>
  <c r="L2159" i="23"/>
  <c r="M2158" i="23"/>
  <c r="L2158" i="23"/>
  <c r="M2157" i="23"/>
  <c r="L2157" i="23"/>
  <c r="M2156" i="23"/>
  <c r="L2156" i="23"/>
  <c r="M2155" i="23"/>
  <c r="L2155" i="23"/>
  <c r="M2154" i="23"/>
  <c r="L2154" i="23"/>
  <c r="M2153" i="23"/>
  <c r="L2153" i="23"/>
  <c r="M2152" i="23"/>
  <c r="L2152" i="23"/>
  <c r="M2151" i="23"/>
  <c r="L2151" i="23"/>
  <c r="M2150" i="23"/>
  <c r="L2150" i="23"/>
  <c r="M2149" i="23"/>
  <c r="L2149" i="23"/>
  <c r="M2148" i="23"/>
  <c r="L2148" i="23"/>
  <c r="M2147" i="23"/>
  <c r="L2147" i="23"/>
  <c r="M2146" i="23"/>
  <c r="L2146" i="23"/>
  <c r="M2145" i="23"/>
  <c r="L2145" i="23"/>
  <c r="M2144" i="23"/>
  <c r="L2144" i="23"/>
  <c r="M2143" i="23"/>
  <c r="L2143" i="23"/>
  <c r="M2142" i="23"/>
  <c r="L2142" i="23"/>
  <c r="M2141" i="23"/>
  <c r="L2141" i="23"/>
  <c r="M2140" i="23"/>
  <c r="L2140" i="23"/>
  <c r="M2139" i="23"/>
  <c r="L2139" i="23"/>
  <c r="M2138" i="23"/>
  <c r="L2138" i="23"/>
  <c r="M2137" i="23"/>
  <c r="L2137" i="23"/>
  <c r="M2136" i="23"/>
  <c r="L2136" i="23"/>
  <c r="M2135" i="23"/>
  <c r="L2135" i="23"/>
  <c r="M2134" i="23"/>
  <c r="L2134" i="23"/>
  <c r="M2133" i="23"/>
  <c r="L2133" i="23"/>
  <c r="M2132" i="23"/>
  <c r="L2132" i="23"/>
  <c r="M2131" i="23"/>
  <c r="L2131" i="23"/>
  <c r="M2130" i="23"/>
  <c r="L2130" i="23"/>
  <c r="M2129" i="23"/>
  <c r="L2129" i="23"/>
  <c r="M2128" i="23"/>
  <c r="L2128" i="23"/>
  <c r="M2127" i="23"/>
  <c r="L2127" i="23"/>
  <c r="M2126" i="23"/>
  <c r="L2126" i="23"/>
  <c r="M2125" i="23"/>
  <c r="L2125" i="23"/>
  <c r="M2124" i="23"/>
  <c r="L2124" i="23"/>
  <c r="M2123" i="23"/>
  <c r="L2123" i="23"/>
  <c r="M2122" i="23"/>
  <c r="L2122" i="23"/>
  <c r="M2121" i="23"/>
  <c r="L2121" i="23"/>
  <c r="M2120" i="23"/>
  <c r="L2120" i="23"/>
  <c r="M2119" i="23"/>
  <c r="L2119" i="23"/>
  <c r="M2118" i="23"/>
  <c r="L2118" i="23"/>
  <c r="M2117" i="23"/>
  <c r="L2117" i="23"/>
  <c r="M2116" i="23"/>
  <c r="L2116" i="23"/>
  <c r="M2115" i="23"/>
  <c r="L2115" i="23"/>
  <c r="M2114" i="23"/>
  <c r="L2114" i="23"/>
  <c r="M2113" i="23"/>
  <c r="L2113" i="23"/>
  <c r="M2112" i="23"/>
  <c r="L2112" i="23"/>
  <c r="M2111" i="23"/>
  <c r="L2111" i="23"/>
  <c r="M2110" i="23"/>
  <c r="L2110" i="23"/>
  <c r="M2109" i="23"/>
  <c r="L2109" i="23"/>
  <c r="M2108" i="23"/>
  <c r="L2108" i="23"/>
  <c r="M2107" i="23"/>
  <c r="L2107" i="23"/>
  <c r="M2106" i="23"/>
  <c r="L2106" i="23"/>
  <c r="M2105" i="23"/>
  <c r="L2105" i="23"/>
  <c r="M2104" i="23"/>
  <c r="L2104" i="23"/>
  <c r="M2103" i="23"/>
  <c r="L2103" i="23"/>
  <c r="M2102" i="23"/>
  <c r="L2102" i="23"/>
  <c r="M2101" i="23"/>
  <c r="L2101" i="23"/>
  <c r="M2100" i="23"/>
  <c r="L2100" i="23"/>
  <c r="M2099" i="23"/>
  <c r="L2099" i="23"/>
  <c r="M2098" i="23"/>
  <c r="L2098" i="23"/>
  <c r="M2097" i="23"/>
  <c r="L2097" i="23"/>
  <c r="M2096" i="23"/>
  <c r="L2096" i="23"/>
  <c r="M2095" i="23"/>
  <c r="L2095" i="23"/>
  <c r="M2094" i="23"/>
  <c r="L2094" i="23"/>
  <c r="M2093" i="23"/>
  <c r="L2093" i="23"/>
  <c r="M2091" i="23"/>
  <c r="L2091" i="23"/>
  <c r="M2092" i="23"/>
  <c r="L2092" i="23"/>
  <c r="M2090" i="23"/>
  <c r="L2090" i="23"/>
  <c r="M2089" i="23"/>
  <c r="L2089" i="23"/>
  <c r="M2088" i="23"/>
  <c r="L2088" i="23"/>
  <c r="M2087" i="23"/>
  <c r="L2087" i="23"/>
  <c r="M2086" i="23"/>
  <c r="L2086" i="23"/>
  <c r="M2085" i="23"/>
  <c r="L2085" i="23"/>
  <c r="M2084" i="23"/>
  <c r="L2084" i="23"/>
  <c r="M2083" i="23"/>
  <c r="L2083" i="23"/>
  <c r="M2082" i="23"/>
  <c r="L2082" i="23"/>
  <c r="M2081" i="23"/>
  <c r="L2081" i="23"/>
  <c r="M2080" i="23"/>
  <c r="L2080" i="23"/>
  <c r="M2079" i="23"/>
  <c r="L2079" i="23"/>
  <c r="M2078" i="23"/>
  <c r="L2078" i="23"/>
  <c r="M2077" i="23"/>
  <c r="L2077" i="23"/>
  <c r="M2076" i="23"/>
  <c r="L2076" i="23"/>
  <c r="M2075" i="23"/>
  <c r="L2075" i="23"/>
  <c r="M2074" i="23"/>
  <c r="L2074" i="23"/>
  <c r="M2073" i="23"/>
  <c r="L2073" i="23"/>
  <c r="M2072" i="23"/>
  <c r="L2072" i="23"/>
  <c r="M2071" i="23"/>
  <c r="L2071" i="23"/>
  <c r="M2070" i="23"/>
  <c r="L2070" i="23"/>
  <c r="M2069" i="23"/>
  <c r="L2069" i="23"/>
  <c r="M2068" i="23"/>
  <c r="L2068" i="23"/>
  <c r="M2067" i="23"/>
  <c r="L2067" i="23"/>
  <c r="M2066" i="23"/>
  <c r="L2066" i="23"/>
  <c r="M2065" i="23"/>
  <c r="L2065" i="23"/>
  <c r="M2064" i="23"/>
  <c r="L2064" i="23"/>
  <c r="M2063" i="23"/>
  <c r="L2063" i="23"/>
  <c r="M2062" i="23"/>
  <c r="L2062" i="23"/>
  <c r="M2061" i="23"/>
  <c r="L2061" i="23"/>
  <c r="M2060" i="23"/>
  <c r="L2060" i="23"/>
  <c r="M2059" i="23"/>
  <c r="L2059" i="23"/>
  <c r="M2058" i="23"/>
  <c r="L2058" i="23"/>
  <c r="M2057" i="23"/>
  <c r="L2057" i="23"/>
  <c r="M2056" i="23"/>
  <c r="L2056" i="23"/>
  <c r="M2055" i="23"/>
  <c r="L2055" i="23"/>
  <c r="M2054" i="23"/>
  <c r="L2054" i="23"/>
  <c r="M2053" i="23"/>
  <c r="L2053" i="23"/>
  <c r="M2052" i="23"/>
  <c r="L2052" i="23"/>
  <c r="M2051" i="23"/>
  <c r="L2051" i="23"/>
  <c r="M2050" i="23"/>
  <c r="L2050" i="23"/>
  <c r="M2049" i="23"/>
  <c r="L2049" i="23"/>
  <c r="M2048" i="23"/>
  <c r="L2048" i="23"/>
  <c r="M2047" i="23"/>
  <c r="L2047" i="23"/>
  <c r="M2046" i="23"/>
  <c r="L2046" i="23"/>
  <c r="M2045" i="23"/>
  <c r="L2045" i="23"/>
  <c r="M2044" i="23"/>
  <c r="L2044" i="23"/>
  <c r="M2043" i="23"/>
  <c r="L2043" i="23"/>
  <c r="M2040" i="23"/>
  <c r="L2040" i="23"/>
  <c r="M2042" i="23"/>
  <c r="L2042" i="23"/>
  <c r="M2041" i="23"/>
  <c r="L2041" i="23"/>
  <c r="M2039" i="23"/>
  <c r="L2039" i="23"/>
  <c r="M2038" i="23"/>
  <c r="L2038" i="23"/>
  <c r="M2037" i="23"/>
  <c r="L2037" i="23"/>
  <c r="M2036" i="23"/>
  <c r="L2036" i="23"/>
  <c r="M2035" i="23"/>
  <c r="L2035" i="23"/>
  <c r="M2034" i="23"/>
  <c r="L2034" i="23"/>
  <c r="M2033" i="23"/>
  <c r="L2033" i="23"/>
  <c r="M2032" i="23"/>
  <c r="L2032" i="23"/>
  <c r="M2031" i="23"/>
  <c r="L2031" i="23"/>
  <c r="M2030" i="23"/>
  <c r="L2030" i="23"/>
  <c r="M2029" i="23"/>
  <c r="L2029" i="23"/>
  <c r="M2028" i="23"/>
  <c r="L2028" i="23"/>
  <c r="M2027" i="23"/>
  <c r="L2027" i="23"/>
  <c r="M2026" i="23"/>
  <c r="L2026" i="23"/>
  <c r="M2025" i="23"/>
  <c r="L2025" i="23"/>
  <c r="M2024" i="23"/>
  <c r="L2024" i="23"/>
  <c r="M2023" i="23"/>
  <c r="L2023" i="23"/>
  <c r="M2022" i="23"/>
  <c r="L2022" i="23"/>
  <c r="M2021" i="23"/>
  <c r="L2021" i="23"/>
  <c r="M2020" i="23"/>
  <c r="L2020" i="23"/>
  <c r="M2019" i="23"/>
  <c r="L2019" i="23"/>
  <c r="M2018" i="23"/>
  <c r="L2018" i="23"/>
  <c r="M2017" i="23"/>
  <c r="L2017" i="23"/>
  <c r="M2016" i="23"/>
  <c r="L2016" i="23"/>
  <c r="M2015" i="23"/>
  <c r="L2015" i="23"/>
  <c r="M2014" i="23"/>
  <c r="L2014" i="23"/>
  <c r="M2013" i="23"/>
  <c r="L2013" i="23"/>
  <c r="M2012" i="23"/>
  <c r="L2012" i="23"/>
  <c r="M2011" i="23"/>
  <c r="L2011" i="23"/>
  <c r="M2010" i="23"/>
  <c r="L2010" i="23"/>
  <c r="M2009" i="23"/>
  <c r="L2009" i="23"/>
  <c r="M2008" i="23"/>
  <c r="L2008" i="23"/>
  <c r="M2007" i="23"/>
  <c r="L2007" i="23"/>
  <c r="M2006" i="23"/>
  <c r="L2006" i="23"/>
  <c r="M2005" i="23"/>
  <c r="L2005" i="23"/>
  <c r="M2004" i="23"/>
  <c r="L2004" i="23"/>
  <c r="M2003" i="23"/>
  <c r="L2003" i="23"/>
  <c r="M2002" i="23"/>
  <c r="L2002" i="23"/>
  <c r="M2001" i="23"/>
  <c r="L2001" i="23"/>
  <c r="M2000" i="23"/>
  <c r="L2000" i="23"/>
  <c r="M1999" i="23"/>
  <c r="L1999" i="23"/>
  <c r="M1998" i="23"/>
  <c r="L1998" i="23"/>
  <c r="L1997" i="23"/>
  <c r="M1996" i="23"/>
  <c r="L1996" i="23"/>
  <c r="M1995" i="23"/>
  <c r="L1995" i="23"/>
  <c r="M1994" i="23"/>
  <c r="L1994" i="23"/>
  <c r="M1993" i="23"/>
  <c r="L1993" i="23"/>
  <c r="M1992" i="23"/>
  <c r="L1992" i="23"/>
  <c r="M1991" i="23"/>
  <c r="L1991" i="23"/>
  <c r="M1990" i="23"/>
  <c r="L1990" i="23"/>
  <c r="M1989" i="23"/>
  <c r="L1989" i="23"/>
  <c r="M1988" i="23"/>
  <c r="L1988" i="23"/>
  <c r="M1987" i="23"/>
  <c r="L1987" i="23"/>
  <c r="J1987" i="23"/>
  <c r="K1987" i="23" s="1"/>
  <c r="M1986" i="23"/>
  <c r="L1986" i="23"/>
  <c r="M1985" i="23"/>
  <c r="L1985" i="23"/>
  <c r="M1984" i="23"/>
  <c r="L1984" i="23"/>
  <c r="M1983" i="23"/>
  <c r="L1983" i="23"/>
  <c r="M1982" i="23"/>
  <c r="L1982" i="23"/>
  <c r="M1981" i="23"/>
  <c r="L1981" i="23"/>
  <c r="M1980" i="23"/>
  <c r="L1980" i="23"/>
  <c r="M1979" i="23"/>
  <c r="L1979" i="23"/>
  <c r="M1978" i="23"/>
  <c r="L1978" i="23"/>
  <c r="M1977" i="23"/>
  <c r="L1977" i="23"/>
  <c r="M1976" i="23"/>
  <c r="L1976" i="23"/>
  <c r="J1976" i="23"/>
  <c r="K1976" i="23" s="1"/>
  <c r="M1975" i="23"/>
  <c r="L1975" i="23"/>
  <c r="M1974" i="23"/>
  <c r="L1974" i="23"/>
  <c r="M1973" i="23"/>
  <c r="L1973" i="23"/>
  <c r="M1972" i="23"/>
  <c r="L1972" i="23"/>
  <c r="M1971" i="23"/>
  <c r="L1971" i="23"/>
  <c r="J1971" i="23"/>
  <c r="K1971" i="23" s="1"/>
  <c r="M1970" i="23"/>
  <c r="L1970" i="23"/>
  <c r="M1969" i="23"/>
  <c r="L1969" i="23"/>
  <c r="M1968" i="23"/>
  <c r="L1968" i="23"/>
  <c r="M1967" i="23"/>
  <c r="L1967" i="23"/>
  <c r="M1966" i="23"/>
  <c r="L1966" i="23"/>
  <c r="M1965" i="23"/>
  <c r="L1965" i="23"/>
  <c r="M1964" i="23"/>
  <c r="L1964" i="23"/>
  <c r="M1963" i="23"/>
  <c r="L1963" i="23"/>
  <c r="M1962" i="23"/>
  <c r="L1962" i="23"/>
  <c r="J1962" i="23"/>
  <c r="K1962" i="23" s="1"/>
  <c r="M1961" i="23"/>
  <c r="L1961" i="23"/>
  <c r="M1960" i="23"/>
  <c r="L1960" i="23"/>
  <c r="L1959" i="23"/>
  <c r="M1958" i="23"/>
  <c r="L1958" i="23"/>
  <c r="J1958" i="23"/>
  <c r="K1958" i="23" s="1"/>
  <c r="M1957" i="23"/>
  <c r="L1957" i="23"/>
  <c r="M1956" i="23"/>
  <c r="L1956" i="23"/>
  <c r="M1955" i="23"/>
  <c r="L1955" i="23"/>
  <c r="M1954" i="23"/>
  <c r="L1954" i="23"/>
  <c r="M1953" i="23"/>
  <c r="L1953" i="23"/>
  <c r="M1950" i="23"/>
  <c r="L1950" i="23"/>
  <c r="M1949" i="23"/>
  <c r="L1949" i="23"/>
  <c r="M1948" i="23"/>
  <c r="L1948" i="23"/>
  <c r="M1947" i="23"/>
  <c r="L1947" i="23"/>
  <c r="J1947" i="23"/>
  <c r="K1947" i="23" s="1"/>
  <c r="M1946" i="23"/>
  <c r="L1946" i="23"/>
  <c r="M1952" i="23"/>
  <c r="L1952" i="23"/>
  <c r="M1945" i="23"/>
  <c r="L1945" i="23"/>
  <c r="M1944" i="23"/>
  <c r="L1944" i="23"/>
  <c r="M1951" i="23"/>
  <c r="L1951" i="23"/>
  <c r="J1951" i="23"/>
  <c r="K1951" i="23" s="1"/>
  <c r="M1943" i="23"/>
  <c r="L1943" i="23"/>
  <c r="M1942" i="23"/>
  <c r="L1942" i="23"/>
  <c r="M1941" i="23"/>
  <c r="L1941" i="23"/>
  <c r="M1940" i="23"/>
  <c r="L1940" i="23"/>
  <c r="M1938" i="23"/>
  <c r="L1938" i="23"/>
  <c r="M1937" i="23"/>
  <c r="L1937" i="23"/>
  <c r="M1936" i="23"/>
  <c r="L1936" i="23"/>
  <c r="M1939" i="23"/>
  <c r="L1939" i="23"/>
  <c r="M1935" i="23"/>
  <c r="L1935" i="23"/>
  <c r="M1934" i="23"/>
  <c r="L1934" i="23"/>
  <c r="M1933" i="23"/>
  <c r="L1933" i="23"/>
  <c r="M1932" i="23"/>
  <c r="L1932" i="23"/>
  <c r="M1931" i="23"/>
  <c r="L1931" i="23"/>
  <c r="M1930" i="23"/>
  <c r="L1930" i="23"/>
  <c r="J1930" i="23"/>
  <c r="K1930" i="23" s="1"/>
  <c r="M1929" i="23"/>
  <c r="L1929" i="23"/>
  <c r="J1929" i="23"/>
  <c r="K1929" i="23" s="1"/>
  <c r="M1928" i="23"/>
  <c r="L1928" i="23"/>
  <c r="M1927" i="23"/>
  <c r="L1927" i="23"/>
  <c r="J1927" i="23"/>
  <c r="K1927" i="23" s="1"/>
  <c r="M1926" i="23"/>
  <c r="L1926" i="23"/>
  <c r="M1925" i="23"/>
  <c r="L1925" i="23"/>
  <c r="M1924" i="23"/>
  <c r="L1924" i="23"/>
  <c r="M1923" i="23"/>
  <c r="L1923" i="23"/>
  <c r="M1922" i="23"/>
  <c r="L1922" i="23"/>
  <c r="M1921" i="23"/>
  <c r="L1921" i="23"/>
  <c r="M1920" i="23"/>
  <c r="L1920" i="23"/>
  <c r="J1920" i="23"/>
  <c r="K1920" i="23" s="1"/>
  <c r="M1919" i="23"/>
  <c r="L1919" i="23"/>
  <c r="M1918" i="23"/>
  <c r="L1918" i="23"/>
  <c r="M1917" i="23"/>
  <c r="L1917" i="23"/>
  <c r="M1916" i="23"/>
  <c r="L1916" i="23"/>
  <c r="M1915" i="23"/>
  <c r="L1915" i="23"/>
  <c r="M1914" i="23"/>
  <c r="L1914" i="23"/>
  <c r="M1913" i="23"/>
  <c r="L1913" i="23"/>
  <c r="M1912" i="23"/>
  <c r="L1912" i="23"/>
  <c r="M1911" i="23"/>
  <c r="L1911" i="23"/>
  <c r="M1910" i="23"/>
  <c r="L1910" i="23"/>
  <c r="M1909" i="23"/>
  <c r="L1909" i="23"/>
  <c r="M1908" i="23"/>
  <c r="L1908" i="23"/>
  <c r="M1907" i="23"/>
  <c r="L1907" i="23"/>
  <c r="M1906" i="23"/>
  <c r="L1906" i="23"/>
  <c r="M1905" i="23"/>
  <c r="L1905" i="23"/>
  <c r="M1904" i="23"/>
  <c r="L1904" i="23"/>
  <c r="J1904" i="23"/>
  <c r="K1904" i="23" s="1"/>
  <c r="M1903" i="23"/>
  <c r="L1903" i="23"/>
  <c r="M1902" i="23"/>
  <c r="L1902" i="23"/>
  <c r="M1901" i="23"/>
  <c r="L1901" i="23"/>
  <c r="M1900" i="23"/>
  <c r="L1900" i="23"/>
  <c r="M1899" i="23"/>
  <c r="L1899" i="23"/>
  <c r="M1898" i="23"/>
  <c r="L1898" i="23"/>
  <c r="M1897" i="23"/>
  <c r="L1897" i="23"/>
  <c r="M1896" i="23"/>
  <c r="L1896" i="23"/>
  <c r="M1895" i="23"/>
  <c r="L1895" i="23"/>
  <c r="M1894" i="23"/>
  <c r="L1894" i="23"/>
  <c r="M1893" i="23"/>
  <c r="L1893" i="23"/>
  <c r="M1892" i="23"/>
  <c r="L1892" i="23"/>
  <c r="M1891" i="23"/>
  <c r="L1891" i="23"/>
  <c r="M1890" i="23"/>
  <c r="L1890" i="23"/>
  <c r="M1889" i="23"/>
  <c r="L1889" i="23"/>
  <c r="M1888" i="23"/>
  <c r="L1888" i="23"/>
  <c r="M1887" i="23"/>
  <c r="L1887" i="23"/>
  <c r="M1886" i="23"/>
  <c r="L1886" i="23"/>
  <c r="M1884" i="23"/>
  <c r="L1884" i="23"/>
  <c r="M1885" i="23"/>
  <c r="L1885" i="23"/>
  <c r="M1883" i="23"/>
  <c r="L1883" i="23"/>
  <c r="M1882" i="23"/>
  <c r="L1882" i="23"/>
  <c r="M1881" i="23"/>
  <c r="L1881" i="23"/>
  <c r="M1880" i="23"/>
  <c r="L1880" i="23"/>
  <c r="M1879" i="23"/>
  <c r="L1879" i="23"/>
  <c r="M1878" i="23"/>
  <c r="L1878" i="23"/>
  <c r="M1877" i="23"/>
  <c r="L1877" i="23"/>
  <c r="M1876" i="23"/>
  <c r="L1876" i="23"/>
  <c r="M1875" i="23"/>
  <c r="L1875" i="23"/>
  <c r="J1875" i="23"/>
  <c r="K1875" i="23" s="1"/>
  <c r="M1874" i="23"/>
  <c r="L1874" i="23"/>
  <c r="M1873" i="23"/>
  <c r="L1873" i="23"/>
  <c r="M1872" i="23"/>
  <c r="L1872" i="23"/>
  <c r="M1871" i="23"/>
  <c r="L1871" i="23"/>
  <c r="M1870" i="23"/>
  <c r="L1870" i="23"/>
  <c r="M1869" i="23"/>
  <c r="L1869" i="23"/>
  <c r="M1868" i="23"/>
  <c r="L1868" i="23"/>
  <c r="M1867" i="23"/>
  <c r="L1867" i="23"/>
  <c r="M1866" i="23"/>
  <c r="L1866" i="23"/>
  <c r="M1865" i="23"/>
  <c r="L1865" i="23"/>
  <c r="M1864" i="23"/>
  <c r="L1864" i="23"/>
  <c r="M1863" i="23"/>
  <c r="L1863" i="23"/>
  <c r="M1862" i="23"/>
  <c r="L1862" i="23"/>
  <c r="M1861" i="23"/>
  <c r="L1861" i="23"/>
  <c r="L1860" i="23"/>
  <c r="M1859" i="23"/>
  <c r="L1859" i="23"/>
  <c r="M1858" i="23"/>
  <c r="L1858" i="23"/>
  <c r="M1857" i="23"/>
  <c r="L1857" i="23"/>
  <c r="M1856" i="23"/>
  <c r="L1856" i="23"/>
  <c r="M1855" i="23"/>
  <c r="L1855" i="23"/>
  <c r="M1854" i="23"/>
  <c r="L1854" i="23"/>
  <c r="M1853" i="23"/>
  <c r="L1853" i="23"/>
  <c r="M1852" i="23"/>
  <c r="L1852" i="23"/>
  <c r="M1851" i="23"/>
  <c r="L1851" i="23"/>
  <c r="M1850" i="23"/>
  <c r="L1850" i="23"/>
  <c r="M1849" i="23"/>
  <c r="L1849" i="23"/>
  <c r="M1848" i="23"/>
  <c r="L1848" i="23"/>
  <c r="M1847" i="23"/>
  <c r="L1847" i="23"/>
  <c r="M1846" i="23"/>
  <c r="L1846" i="23"/>
  <c r="M1845" i="23"/>
  <c r="L1845" i="23"/>
  <c r="M1844" i="23"/>
  <c r="L1844" i="23"/>
  <c r="M1843" i="23"/>
  <c r="L1843" i="23"/>
  <c r="M1842" i="23"/>
  <c r="L1842" i="23"/>
  <c r="M1841" i="23"/>
  <c r="L1841" i="23"/>
  <c r="M1840" i="23"/>
  <c r="L1840" i="23"/>
  <c r="M1839" i="23"/>
  <c r="L1839" i="23"/>
  <c r="M1838" i="23"/>
  <c r="L1838" i="23"/>
  <c r="M1837" i="23"/>
  <c r="L1837" i="23"/>
  <c r="M1836" i="23"/>
  <c r="L1836" i="23"/>
  <c r="M1835" i="23"/>
  <c r="L1835" i="23"/>
  <c r="M1834" i="23"/>
  <c r="L1834" i="23"/>
  <c r="M1833" i="23"/>
  <c r="L1833" i="23"/>
  <c r="M1832" i="23"/>
  <c r="L1832" i="23"/>
  <c r="M1831" i="23"/>
  <c r="L1831" i="23"/>
  <c r="M1830" i="23"/>
  <c r="L1830" i="23"/>
  <c r="M1829" i="23"/>
  <c r="L1829" i="23"/>
  <c r="M1828" i="23"/>
  <c r="L1828" i="23"/>
  <c r="M1827" i="23"/>
  <c r="L1827" i="23"/>
  <c r="M1826" i="23"/>
  <c r="L1826" i="23"/>
  <c r="M1824" i="23"/>
  <c r="L1824" i="23"/>
  <c r="M1825" i="23"/>
  <c r="L1825" i="23"/>
  <c r="M1823" i="23"/>
  <c r="L1823" i="23"/>
  <c r="M1822" i="23"/>
  <c r="L1822" i="23"/>
  <c r="M1821" i="23"/>
  <c r="L1821" i="23"/>
  <c r="M1820" i="23"/>
  <c r="L1820" i="23"/>
  <c r="M1819" i="23"/>
  <c r="L1819" i="23"/>
  <c r="M1818" i="23"/>
  <c r="L1818" i="23"/>
  <c r="M1817" i="23"/>
  <c r="L1817" i="23"/>
  <c r="M1816" i="23"/>
  <c r="L1816" i="23"/>
  <c r="M1815" i="23"/>
  <c r="L1815" i="23"/>
  <c r="M1814" i="23"/>
  <c r="L1814" i="23"/>
  <c r="M1813" i="23"/>
  <c r="L1813" i="23"/>
  <c r="M1812" i="23"/>
  <c r="L1812" i="23"/>
  <c r="M1811" i="23"/>
  <c r="L1811" i="23"/>
  <c r="M1810" i="23"/>
  <c r="L1810" i="23"/>
  <c r="M1809" i="23"/>
  <c r="L1809" i="23"/>
  <c r="M1808" i="23"/>
  <c r="L1808" i="23"/>
  <c r="M1807" i="23"/>
  <c r="L1807" i="23"/>
  <c r="M1806" i="23"/>
  <c r="L1806" i="23"/>
  <c r="M1805" i="23"/>
  <c r="L1805" i="23"/>
  <c r="M1804" i="23"/>
  <c r="L1804" i="23"/>
  <c r="M1803" i="23"/>
  <c r="L1803" i="23"/>
  <c r="M1802" i="23"/>
  <c r="L1802" i="23"/>
  <c r="M1801" i="23"/>
  <c r="L1801" i="23"/>
  <c r="M1800" i="23"/>
  <c r="L1800" i="23"/>
  <c r="M1799" i="23"/>
  <c r="L1799" i="23"/>
  <c r="M1798" i="23"/>
  <c r="L1798" i="23"/>
  <c r="M1797" i="23"/>
  <c r="L1797" i="23"/>
  <c r="M1796" i="23"/>
  <c r="L1796" i="23"/>
  <c r="M1795" i="23"/>
  <c r="L1795" i="23"/>
  <c r="M1794" i="23"/>
  <c r="L1794" i="23"/>
  <c r="M1793" i="23"/>
  <c r="L1793" i="23"/>
  <c r="M1792" i="23"/>
  <c r="L1792" i="23"/>
  <c r="M1791" i="23"/>
  <c r="L1791" i="23"/>
  <c r="M1790" i="23"/>
  <c r="L1790" i="23"/>
  <c r="M1789" i="23"/>
  <c r="L1789" i="23"/>
  <c r="M1788" i="23"/>
  <c r="L1788" i="23"/>
  <c r="M1787" i="23"/>
  <c r="L1787" i="23"/>
  <c r="M1786" i="23"/>
  <c r="L1786" i="23"/>
  <c r="M1785" i="23"/>
  <c r="L1785" i="23"/>
  <c r="M1784" i="23"/>
  <c r="L1784" i="23"/>
  <c r="M1783" i="23"/>
  <c r="L1783" i="23"/>
  <c r="M1782" i="23"/>
  <c r="L1782" i="23"/>
  <c r="M1781" i="23"/>
  <c r="L1781" i="23"/>
  <c r="M1780" i="23"/>
  <c r="L1780" i="23"/>
  <c r="M1779" i="23"/>
  <c r="L1779" i="23"/>
  <c r="M1778" i="23"/>
  <c r="L1778" i="23"/>
  <c r="M1777" i="23"/>
  <c r="L1777" i="23"/>
  <c r="M1776" i="23"/>
  <c r="L1776" i="23"/>
  <c r="M1775" i="23"/>
  <c r="L1775" i="23"/>
  <c r="M1774" i="23"/>
  <c r="L1774" i="23"/>
  <c r="M1773" i="23"/>
  <c r="L1773" i="23"/>
  <c r="M1772" i="23"/>
  <c r="L1772" i="23"/>
  <c r="M1771" i="23"/>
  <c r="L1771" i="23"/>
  <c r="M1770" i="23"/>
  <c r="L1770" i="23"/>
  <c r="M1769" i="23"/>
  <c r="L1769" i="23"/>
  <c r="M1768" i="23"/>
  <c r="L1768" i="23"/>
  <c r="M1767" i="23"/>
  <c r="L1767" i="23"/>
  <c r="M1766" i="23"/>
  <c r="L1766" i="23"/>
  <c r="M1765" i="23"/>
  <c r="L1765" i="23"/>
  <c r="M1764" i="23"/>
  <c r="L1764" i="23"/>
  <c r="M1763" i="23"/>
  <c r="L1763" i="23"/>
  <c r="M1762" i="23"/>
  <c r="L1762" i="23"/>
  <c r="M1761" i="23"/>
  <c r="L1761" i="23"/>
  <c r="M1760" i="23"/>
  <c r="L1760" i="23"/>
  <c r="M1759" i="23"/>
  <c r="L1759" i="23"/>
  <c r="M1758" i="23"/>
  <c r="L1758" i="23"/>
  <c r="M1757" i="23"/>
  <c r="L1757" i="23"/>
  <c r="M1756" i="23"/>
  <c r="L1756" i="23"/>
  <c r="M1755" i="23"/>
  <c r="L1755" i="23"/>
  <c r="M1754" i="23"/>
  <c r="L1754" i="23"/>
  <c r="M1753" i="23"/>
  <c r="L1753" i="23"/>
  <c r="M1752" i="23"/>
  <c r="L1752" i="23"/>
  <c r="M1751" i="23"/>
  <c r="L1751" i="23"/>
  <c r="M1750" i="23"/>
  <c r="L1750" i="23"/>
  <c r="M1749" i="23"/>
  <c r="L1749" i="23"/>
  <c r="M1748" i="23"/>
  <c r="L1748" i="23"/>
  <c r="M1747" i="23"/>
  <c r="L1747" i="23"/>
  <c r="M1746" i="23"/>
  <c r="L1746" i="23"/>
  <c r="M1745" i="23"/>
  <c r="L1745" i="23"/>
  <c r="M1744" i="23"/>
  <c r="L1744" i="23"/>
  <c r="M1743" i="23"/>
  <c r="L1743" i="23"/>
  <c r="M1742" i="23"/>
  <c r="L1742" i="23"/>
  <c r="M1741" i="23"/>
  <c r="L1741" i="23"/>
  <c r="M1740" i="23"/>
  <c r="L1740" i="23"/>
  <c r="M1739" i="23"/>
  <c r="L1739" i="23"/>
  <c r="M1738" i="23"/>
  <c r="L1738" i="23"/>
  <c r="M1737" i="23"/>
  <c r="L1737" i="23"/>
  <c r="M1736" i="23"/>
  <c r="L1736" i="23"/>
  <c r="M1735" i="23"/>
  <c r="L1735" i="23"/>
  <c r="M1734" i="23"/>
  <c r="L1734" i="23"/>
  <c r="M1733" i="23"/>
  <c r="L1733" i="23"/>
  <c r="M1732" i="23"/>
  <c r="L1732" i="23"/>
  <c r="M1731" i="23"/>
  <c r="L1731" i="23"/>
  <c r="M1730" i="23"/>
  <c r="L1730" i="23"/>
  <c r="M1729" i="23"/>
  <c r="L1729" i="23"/>
  <c r="M1728" i="23"/>
  <c r="L1728" i="23"/>
  <c r="M1727" i="23"/>
  <c r="L1727" i="23"/>
  <c r="M1726" i="23"/>
  <c r="L1726" i="23"/>
  <c r="M1725" i="23"/>
  <c r="L1725" i="23"/>
  <c r="M1724" i="23"/>
  <c r="L1724" i="23"/>
  <c r="M1723" i="23"/>
  <c r="L1723" i="23"/>
  <c r="M1722" i="23"/>
  <c r="L1722" i="23"/>
  <c r="M1721" i="23"/>
  <c r="L1721" i="23"/>
  <c r="M1720" i="23"/>
  <c r="L1720" i="23"/>
  <c r="M1719" i="23"/>
  <c r="L1719" i="23"/>
  <c r="M1718" i="23"/>
  <c r="L1718" i="23"/>
  <c r="M1717" i="23"/>
  <c r="L1717" i="23"/>
  <c r="M1716" i="23"/>
  <c r="L1716" i="23"/>
  <c r="M1715" i="23"/>
  <c r="L1715" i="23"/>
  <c r="M1714" i="23"/>
  <c r="L1714" i="23"/>
  <c r="M1713" i="23"/>
  <c r="L1713" i="23"/>
  <c r="M1712" i="23"/>
  <c r="L1712" i="23"/>
  <c r="M1711" i="23"/>
  <c r="L1711" i="23"/>
  <c r="M1710" i="23"/>
  <c r="L1710" i="23"/>
  <c r="M1709" i="23"/>
  <c r="L1709" i="23"/>
  <c r="M1708" i="23"/>
  <c r="L1708" i="23"/>
  <c r="M1707" i="23"/>
  <c r="L1707" i="23"/>
  <c r="M1706" i="23"/>
  <c r="L1706" i="23"/>
  <c r="M1705" i="23"/>
  <c r="L1705" i="23"/>
  <c r="M1704" i="23"/>
  <c r="L1704" i="23"/>
  <c r="M1703" i="23"/>
  <c r="L1703" i="23"/>
  <c r="M1702" i="23"/>
  <c r="L1702" i="23"/>
  <c r="M1701" i="23"/>
  <c r="L1701" i="23"/>
  <c r="M1700" i="23"/>
  <c r="L1700" i="23"/>
  <c r="M1699" i="23"/>
  <c r="L1699" i="23"/>
  <c r="M1698" i="23"/>
  <c r="L1698" i="23"/>
  <c r="M1697" i="23"/>
  <c r="L1697" i="23"/>
  <c r="M1696" i="23"/>
  <c r="L1696" i="23"/>
  <c r="M1695" i="23"/>
  <c r="L1695" i="23"/>
  <c r="M1694" i="23"/>
  <c r="L1694" i="23"/>
  <c r="M1693" i="23"/>
  <c r="L1693" i="23"/>
  <c r="M1692" i="23"/>
  <c r="L1692" i="23"/>
  <c r="M1691" i="23"/>
  <c r="L1691" i="23"/>
  <c r="M1690" i="23"/>
  <c r="L1690" i="23"/>
  <c r="M1689" i="23"/>
  <c r="L1689" i="23"/>
  <c r="M1688" i="23"/>
  <c r="L1688" i="23"/>
  <c r="M1687" i="23"/>
  <c r="L1687" i="23"/>
  <c r="M1686" i="23"/>
  <c r="L1686" i="23"/>
  <c r="M1685" i="23"/>
  <c r="L1685" i="23"/>
  <c r="M1684" i="23"/>
  <c r="L1684" i="23"/>
  <c r="M1683" i="23"/>
  <c r="L1683" i="23"/>
  <c r="M1682" i="23"/>
  <c r="L1682" i="23"/>
  <c r="M1681" i="23"/>
  <c r="L1681" i="23"/>
  <c r="M1680" i="23"/>
  <c r="L1680" i="23"/>
  <c r="M1679" i="23"/>
  <c r="L1679" i="23"/>
  <c r="M1678" i="23"/>
  <c r="L1678" i="23"/>
  <c r="M1677" i="23"/>
  <c r="L1677" i="23"/>
  <c r="M1676" i="23"/>
  <c r="L1676" i="23"/>
  <c r="M1675" i="23"/>
  <c r="L1675" i="23"/>
  <c r="M1674" i="23"/>
  <c r="L1674" i="23"/>
  <c r="M1673" i="23"/>
  <c r="L1673" i="23"/>
  <c r="M1672" i="23"/>
  <c r="L1672" i="23"/>
  <c r="M1671" i="23"/>
  <c r="L1671" i="23"/>
  <c r="M1670" i="23"/>
  <c r="L1670" i="23"/>
  <c r="M1669" i="23"/>
  <c r="L1669" i="23"/>
  <c r="M1668" i="23"/>
  <c r="L1668" i="23"/>
  <c r="M1667" i="23"/>
  <c r="L1667" i="23"/>
  <c r="M1666" i="23"/>
  <c r="L1666" i="23"/>
  <c r="M1665" i="23"/>
  <c r="L1665" i="23"/>
  <c r="M1664" i="23"/>
  <c r="L1664" i="23"/>
  <c r="M1663" i="23"/>
  <c r="L1663" i="23"/>
  <c r="M1662" i="23"/>
  <c r="L1662" i="23"/>
  <c r="M1661" i="23"/>
  <c r="L1661" i="23"/>
  <c r="M1660" i="23"/>
  <c r="L1660" i="23"/>
  <c r="M1659" i="23"/>
  <c r="L1659" i="23"/>
  <c r="M1658" i="23"/>
  <c r="L1658" i="23"/>
  <c r="M1657" i="23"/>
  <c r="L1657" i="23"/>
  <c r="L1656" i="23"/>
  <c r="M1655" i="23"/>
  <c r="L1655" i="23"/>
  <c r="M1654" i="23"/>
  <c r="L1654" i="23"/>
  <c r="M1653" i="23"/>
  <c r="L1653" i="23"/>
  <c r="M1652" i="23"/>
  <c r="L1652" i="23"/>
  <c r="M1651" i="23"/>
  <c r="L1651" i="23"/>
  <c r="M1650" i="23"/>
  <c r="L1650" i="23"/>
  <c r="M1649" i="23"/>
  <c r="L1649" i="23"/>
  <c r="M1648" i="23"/>
  <c r="L1648" i="23"/>
  <c r="M1647" i="23"/>
  <c r="L1647" i="23"/>
  <c r="M1646" i="23"/>
  <c r="L1646" i="23"/>
  <c r="M1645" i="23"/>
  <c r="L1645" i="23"/>
  <c r="M1644" i="23"/>
  <c r="L1644" i="23"/>
  <c r="M1643" i="23"/>
  <c r="L1643" i="23"/>
  <c r="M1642" i="23"/>
  <c r="L1642" i="23"/>
  <c r="M1641" i="23"/>
  <c r="L1641" i="23"/>
  <c r="M1640" i="23"/>
  <c r="L1640" i="23"/>
  <c r="M1639" i="23"/>
  <c r="L1639" i="23"/>
  <c r="M1638" i="23"/>
  <c r="L1638" i="23"/>
  <c r="M1637" i="23"/>
  <c r="L1637" i="23"/>
  <c r="M1636" i="23"/>
  <c r="L1636" i="23"/>
  <c r="M1635" i="23"/>
  <c r="L1635" i="23"/>
  <c r="M1634" i="23"/>
  <c r="L1634" i="23"/>
  <c r="M1632" i="23"/>
  <c r="L1632" i="23"/>
  <c r="M1631" i="23"/>
  <c r="L1631" i="23"/>
  <c r="M1630" i="23"/>
  <c r="L1630" i="23"/>
  <c r="M1633" i="23"/>
  <c r="L1633" i="23"/>
  <c r="M1629" i="23"/>
  <c r="L1629" i="23"/>
  <c r="M1628" i="23"/>
  <c r="L1628" i="23"/>
  <c r="M1627" i="23"/>
  <c r="L1627" i="23"/>
  <c r="M1626" i="23"/>
  <c r="L1626" i="23"/>
  <c r="M1625" i="23"/>
  <c r="L1625" i="23"/>
  <c r="M1624" i="23"/>
  <c r="L1624" i="23"/>
  <c r="M1623" i="23"/>
  <c r="L1623" i="23"/>
  <c r="M1622" i="23"/>
  <c r="L1622" i="23"/>
  <c r="M1621" i="23"/>
  <c r="L1621" i="23"/>
  <c r="M1620" i="23"/>
  <c r="L1620" i="23"/>
  <c r="M1619" i="23"/>
  <c r="L1619" i="23"/>
  <c r="M1618" i="23"/>
  <c r="L1618" i="23"/>
  <c r="M1617" i="23"/>
  <c r="L1617" i="23"/>
  <c r="M1616" i="23"/>
  <c r="L1616" i="23"/>
  <c r="M1615" i="23"/>
  <c r="L1615" i="23"/>
  <c r="M1614" i="23"/>
  <c r="L1614" i="23"/>
  <c r="M1613" i="23"/>
  <c r="L1613" i="23"/>
  <c r="M1612" i="23"/>
  <c r="L1612" i="23"/>
  <c r="M1611" i="23"/>
  <c r="L1611" i="23"/>
  <c r="M1610" i="23"/>
  <c r="L1610" i="23"/>
  <c r="M1609" i="23"/>
  <c r="L1609" i="23"/>
  <c r="M1608" i="23"/>
  <c r="L1608" i="23"/>
  <c r="M1607" i="23"/>
  <c r="L1607" i="23"/>
  <c r="M1606" i="23"/>
  <c r="L1606" i="23"/>
  <c r="M1605" i="23"/>
  <c r="L1605" i="23"/>
  <c r="M1604" i="23"/>
  <c r="L1604" i="23"/>
  <c r="M1603" i="23"/>
  <c r="L1603" i="23"/>
  <c r="M1602" i="23"/>
  <c r="L1602" i="23"/>
  <c r="M1601" i="23"/>
  <c r="L1601" i="23"/>
  <c r="M1600" i="23"/>
  <c r="L1600" i="23"/>
  <c r="M1599" i="23"/>
  <c r="L1599" i="23"/>
  <c r="M1598" i="23"/>
  <c r="L1598" i="23"/>
  <c r="M1597" i="23"/>
  <c r="L1597" i="23"/>
  <c r="M1596" i="23"/>
  <c r="L1596" i="23"/>
  <c r="M1595" i="23"/>
  <c r="L1595" i="23"/>
  <c r="M1594" i="23"/>
  <c r="L1594" i="23"/>
  <c r="M1593" i="23"/>
  <c r="L1593" i="23"/>
  <c r="M1592" i="23"/>
  <c r="L1592" i="23"/>
  <c r="M1591" i="23"/>
  <c r="L1591" i="23"/>
  <c r="M1590" i="23"/>
  <c r="L1590" i="23"/>
  <c r="M1589" i="23"/>
  <c r="L1589" i="23"/>
  <c r="M1588" i="23"/>
  <c r="L1588" i="23"/>
  <c r="M1587" i="23"/>
  <c r="L1587" i="23"/>
  <c r="M1586" i="23"/>
  <c r="L1586" i="23"/>
  <c r="M1585" i="23"/>
  <c r="L1585" i="23"/>
  <c r="M1584" i="23"/>
  <c r="L1584" i="23"/>
  <c r="M1583" i="23"/>
  <c r="L1583" i="23"/>
  <c r="M1582" i="23"/>
  <c r="L1582" i="23"/>
  <c r="M1581" i="23"/>
  <c r="L1581" i="23"/>
  <c r="M1580" i="23"/>
  <c r="L1580" i="23"/>
  <c r="M1579" i="23"/>
  <c r="L1579" i="23"/>
  <c r="M1578" i="23"/>
  <c r="L1578" i="23"/>
  <c r="M1577" i="23"/>
  <c r="L1577" i="23"/>
  <c r="M1576" i="23"/>
  <c r="L1576" i="23"/>
  <c r="M1575" i="23"/>
  <c r="L1575" i="23"/>
  <c r="M1574" i="23"/>
  <c r="L1574" i="23"/>
  <c r="M1573" i="23"/>
  <c r="L1573" i="23"/>
  <c r="M1572" i="23"/>
  <c r="L1572" i="23"/>
  <c r="M1571" i="23"/>
  <c r="L1571" i="23"/>
  <c r="M1570" i="23"/>
  <c r="L1570" i="23"/>
  <c r="M1569" i="23"/>
  <c r="L1569" i="23"/>
  <c r="M1568" i="23"/>
  <c r="L1568" i="23"/>
  <c r="M1567" i="23"/>
  <c r="L1567" i="23"/>
  <c r="M1566" i="23"/>
  <c r="L1566" i="23"/>
  <c r="M1565" i="23"/>
  <c r="L1565" i="23"/>
  <c r="M1564" i="23"/>
  <c r="L1564" i="23"/>
  <c r="M1563" i="23"/>
  <c r="L1563" i="23"/>
  <c r="M1562" i="23"/>
  <c r="L1562" i="23"/>
  <c r="M1561" i="23"/>
  <c r="L1561" i="23"/>
  <c r="M1560" i="23"/>
  <c r="L1560" i="23"/>
  <c r="M1559" i="23"/>
  <c r="L1559" i="23"/>
  <c r="M1558" i="23"/>
  <c r="L1558" i="23"/>
  <c r="M1557" i="23"/>
  <c r="L1557" i="23"/>
  <c r="M1556" i="23"/>
  <c r="L1556" i="23"/>
  <c r="M1555" i="23"/>
  <c r="L1555" i="23"/>
  <c r="M1554" i="23"/>
  <c r="L1554" i="23"/>
  <c r="M1553" i="23"/>
  <c r="L1553" i="23"/>
  <c r="M1552" i="23"/>
  <c r="L1552" i="23"/>
  <c r="M1551" i="23"/>
  <c r="L1551" i="23"/>
  <c r="M1550" i="23"/>
  <c r="L1550" i="23"/>
  <c r="M1549" i="23"/>
  <c r="L1549" i="23"/>
  <c r="M1548" i="23"/>
  <c r="L1548" i="23"/>
  <c r="M1547" i="23"/>
  <c r="L1547" i="23"/>
  <c r="M1546" i="23"/>
  <c r="L1546" i="23"/>
  <c r="M1545" i="23"/>
  <c r="L1545" i="23"/>
  <c r="M1544" i="23"/>
  <c r="L1544" i="23"/>
  <c r="M1543" i="23"/>
  <c r="L1543" i="23"/>
  <c r="M1542" i="23"/>
  <c r="L1542" i="23"/>
  <c r="M1541" i="23"/>
  <c r="L1541" i="23"/>
  <c r="M1540" i="23"/>
  <c r="L1540" i="23"/>
  <c r="M1539" i="23"/>
  <c r="L1539" i="23"/>
  <c r="M1538" i="23"/>
  <c r="L1538" i="23"/>
  <c r="M1537" i="23"/>
  <c r="L1537" i="23"/>
  <c r="M1536" i="23"/>
  <c r="L1536" i="23"/>
  <c r="M1535" i="23"/>
  <c r="L1535" i="23"/>
  <c r="M1534" i="23"/>
  <c r="L1534" i="23"/>
  <c r="M1533" i="23"/>
  <c r="L1533" i="23"/>
  <c r="M1532" i="23"/>
  <c r="L1532" i="23"/>
  <c r="M1531" i="23"/>
  <c r="L1531" i="23"/>
  <c r="M1530" i="23"/>
  <c r="L1530" i="23"/>
  <c r="M1529" i="23"/>
  <c r="L1529" i="23"/>
  <c r="M1528" i="23"/>
  <c r="L1528" i="23"/>
  <c r="M1527" i="23"/>
  <c r="L1527" i="23"/>
  <c r="M1526" i="23"/>
  <c r="L1526" i="23"/>
  <c r="M1525" i="23"/>
  <c r="L1525" i="23"/>
  <c r="M1524" i="23"/>
  <c r="L1524" i="23"/>
  <c r="M1523" i="23"/>
  <c r="L1523" i="23"/>
  <c r="M1522" i="23"/>
  <c r="L1522" i="23"/>
  <c r="M1521" i="23"/>
  <c r="L1521" i="23"/>
  <c r="M1520" i="23"/>
  <c r="L1520" i="23"/>
  <c r="M1519" i="23"/>
  <c r="L1519" i="23"/>
  <c r="M1518" i="23"/>
  <c r="L1518" i="23"/>
  <c r="M1517" i="23"/>
  <c r="L1517" i="23"/>
  <c r="M1516" i="23"/>
  <c r="L1516" i="23"/>
  <c r="M1515" i="23"/>
  <c r="L1515" i="23"/>
  <c r="M1514" i="23"/>
  <c r="L1514" i="23"/>
  <c r="M1513" i="23"/>
  <c r="L1513" i="23"/>
  <c r="M1512" i="23"/>
  <c r="L1512" i="23"/>
  <c r="M1511" i="23"/>
  <c r="L1511" i="23"/>
  <c r="M1510" i="23"/>
  <c r="L1510" i="23"/>
  <c r="M1509" i="23"/>
  <c r="L1509" i="23"/>
  <c r="M1508" i="23"/>
  <c r="L1508" i="23"/>
  <c r="M1507" i="23"/>
  <c r="L1507" i="23"/>
  <c r="M1506" i="23"/>
  <c r="L1506" i="23"/>
  <c r="M1505" i="23"/>
  <c r="L1505" i="23"/>
  <c r="M1504" i="23"/>
  <c r="L1504" i="23"/>
  <c r="M1503" i="23"/>
  <c r="L1503" i="23"/>
  <c r="M1502" i="23"/>
  <c r="L1502" i="23"/>
  <c r="M1501" i="23"/>
  <c r="L1501" i="23"/>
  <c r="M1500" i="23"/>
  <c r="L1500" i="23"/>
  <c r="M1499" i="23"/>
  <c r="L1499" i="23"/>
  <c r="M1498" i="23"/>
  <c r="L1498" i="23"/>
  <c r="M1497" i="23"/>
  <c r="L1497" i="23"/>
  <c r="M1496" i="23"/>
  <c r="L1496" i="23"/>
  <c r="M1495" i="23"/>
  <c r="L1495" i="23"/>
  <c r="M1494" i="23"/>
  <c r="L1494" i="23"/>
  <c r="M1493" i="23"/>
  <c r="L1493" i="23"/>
  <c r="M1492" i="23"/>
  <c r="L1492" i="23"/>
  <c r="M1491" i="23"/>
  <c r="L1491" i="23"/>
  <c r="M1490" i="23"/>
  <c r="L1490" i="23"/>
  <c r="M1489" i="23"/>
  <c r="L1489" i="23"/>
  <c r="M1488" i="23"/>
  <c r="L1488" i="23"/>
  <c r="M1487" i="23"/>
  <c r="L1487" i="23"/>
  <c r="M1486" i="23"/>
  <c r="L1486" i="23"/>
  <c r="M1485" i="23"/>
  <c r="L1485" i="23"/>
  <c r="M1484" i="23"/>
  <c r="L1484" i="23"/>
  <c r="M1483" i="23"/>
  <c r="L1483" i="23"/>
  <c r="M1482" i="23"/>
  <c r="L1482" i="23"/>
  <c r="M1481" i="23"/>
  <c r="L1481" i="23"/>
  <c r="M1480" i="23"/>
  <c r="L1480" i="23"/>
  <c r="M1479" i="23"/>
  <c r="L1479" i="23"/>
  <c r="M1478" i="23"/>
  <c r="L1478" i="23"/>
  <c r="M1477" i="23"/>
  <c r="L1477" i="23"/>
  <c r="M1476" i="23"/>
  <c r="L1476" i="23"/>
  <c r="M1475" i="23"/>
  <c r="L1475" i="23"/>
  <c r="M1474" i="23"/>
  <c r="L1474" i="23"/>
  <c r="M1473" i="23"/>
  <c r="L1473" i="23"/>
  <c r="M1472" i="23"/>
  <c r="L1472" i="23"/>
  <c r="M1471" i="23"/>
  <c r="L1471" i="23"/>
  <c r="L1470" i="23"/>
  <c r="M1469" i="23"/>
  <c r="L1469" i="23"/>
  <c r="M1464" i="23"/>
  <c r="L1464" i="23"/>
  <c r="M1463" i="23"/>
  <c r="L1463" i="23"/>
  <c r="M1462" i="23"/>
  <c r="L1462" i="23"/>
  <c r="M1461" i="23"/>
  <c r="L1461" i="23"/>
  <c r="M1460" i="23"/>
  <c r="L1460" i="23"/>
  <c r="M1459" i="23"/>
  <c r="L1459" i="23"/>
  <c r="M1458" i="23"/>
  <c r="L1458" i="23"/>
  <c r="M1457" i="23"/>
  <c r="L1457" i="23"/>
  <c r="M1456" i="23"/>
  <c r="L1456" i="23"/>
  <c r="M1455" i="23"/>
  <c r="L1455" i="23"/>
  <c r="M1454" i="23"/>
  <c r="L1454" i="23"/>
  <c r="M1453" i="23"/>
  <c r="L1453" i="23"/>
  <c r="M1452" i="23"/>
  <c r="L1452" i="23"/>
  <c r="M1451" i="23"/>
  <c r="L1451" i="23"/>
  <c r="M1450" i="23"/>
  <c r="L1450" i="23"/>
  <c r="M1468" i="23"/>
  <c r="L1468" i="23"/>
  <c r="M1467" i="23"/>
  <c r="L1467" i="23"/>
  <c r="M1466" i="23"/>
  <c r="L1466" i="23"/>
  <c r="M1465" i="23"/>
  <c r="L1465" i="23"/>
  <c r="M1449" i="23"/>
  <c r="L1449" i="23"/>
  <c r="M1448" i="23"/>
  <c r="L1448" i="23"/>
  <c r="M1447" i="23"/>
  <c r="L1447" i="23"/>
  <c r="M1446" i="23"/>
  <c r="L1446" i="23"/>
  <c r="M1445" i="23"/>
  <c r="L1445" i="23"/>
  <c r="M1444" i="23"/>
  <c r="L1444" i="23"/>
  <c r="M1443" i="23"/>
  <c r="L1443" i="23"/>
  <c r="M1442" i="23"/>
  <c r="L1442" i="23"/>
  <c r="M1441" i="23"/>
  <c r="L1441" i="23"/>
  <c r="M1440" i="23"/>
  <c r="L1440" i="23"/>
  <c r="M1439" i="23"/>
  <c r="L1439" i="23"/>
  <c r="M1438" i="23"/>
  <c r="L1438" i="23"/>
  <c r="M1437" i="23"/>
  <c r="L1437" i="23"/>
  <c r="M1436" i="23"/>
  <c r="L1436" i="23"/>
  <c r="M1435" i="23"/>
  <c r="L1435" i="23"/>
  <c r="M1434" i="23"/>
  <c r="L1434" i="23"/>
  <c r="M1433" i="23"/>
  <c r="L1433" i="23"/>
  <c r="M1432" i="23"/>
  <c r="L1432" i="23"/>
  <c r="M1431" i="23"/>
  <c r="L1431" i="23"/>
  <c r="M1430" i="23"/>
  <c r="L1430" i="23"/>
  <c r="M1429" i="23"/>
  <c r="L1429" i="23"/>
  <c r="M1428" i="23"/>
  <c r="L1428" i="23"/>
  <c r="M1427" i="23"/>
  <c r="L1427" i="23"/>
  <c r="M1426" i="23"/>
  <c r="L1426" i="23"/>
  <c r="M1425" i="23"/>
  <c r="L1425" i="23"/>
  <c r="M1424" i="23"/>
  <c r="L1424" i="23"/>
  <c r="M1423" i="23"/>
  <c r="L1423" i="23"/>
  <c r="M1422" i="23"/>
  <c r="L1422" i="23"/>
  <c r="M1421" i="23"/>
  <c r="L1421" i="23"/>
  <c r="M1420" i="23"/>
  <c r="L1420" i="23"/>
  <c r="M1419" i="23"/>
  <c r="L1419" i="23"/>
  <c r="M1418" i="23"/>
  <c r="L1418" i="23"/>
  <c r="M1417" i="23"/>
  <c r="L1417" i="23"/>
  <c r="M1416" i="23"/>
  <c r="L1416" i="23"/>
  <c r="M1415" i="23"/>
  <c r="L1415" i="23"/>
  <c r="M1414" i="23"/>
  <c r="L1414" i="23"/>
  <c r="M1413" i="23"/>
  <c r="L1413" i="23"/>
  <c r="M1412" i="23"/>
  <c r="L1412" i="23"/>
  <c r="M1411" i="23"/>
  <c r="L1411" i="23"/>
  <c r="M1410" i="23"/>
  <c r="L1410" i="23"/>
  <c r="M1409" i="23"/>
  <c r="L1409" i="23"/>
  <c r="M1408" i="23"/>
  <c r="L1408" i="23"/>
  <c r="M1407" i="23"/>
  <c r="L1407" i="23"/>
  <c r="M1406" i="23"/>
  <c r="L1406" i="23"/>
  <c r="M1405" i="23"/>
  <c r="L1405" i="23"/>
  <c r="M1404" i="23"/>
  <c r="L1404" i="23"/>
  <c r="M1403" i="23"/>
  <c r="L1403" i="23"/>
  <c r="M1402" i="23"/>
  <c r="L1402" i="23"/>
  <c r="M1401" i="23"/>
  <c r="L1401" i="23"/>
  <c r="M1400" i="23"/>
  <c r="L1400" i="23"/>
  <c r="M1399" i="23"/>
  <c r="L1399" i="23"/>
  <c r="M1398" i="23"/>
  <c r="L1398" i="23"/>
  <c r="M1397" i="23"/>
  <c r="L1397" i="23"/>
  <c r="M1396" i="23"/>
  <c r="L1396" i="23"/>
  <c r="M1395" i="23"/>
  <c r="L1395" i="23"/>
  <c r="M1394" i="23"/>
  <c r="L1394" i="23"/>
  <c r="M1393" i="23"/>
  <c r="L1393" i="23"/>
  <c r="M1392" i="23"/>
  <c r="L1392" i="23"/>
  <c r="M1391" i="23"/>
  <c r="L1391" i="23"/>
  <c r="M1390" i="23"/>
  <c r="L1390" i="23"/>
  <c r="M1389" i="23"/>
  <c r="L1389" i="23"/>
  <c r="M1388" i="23"/>
  <c r="L1388" i="23"/>
  <c r="M1387" i="23"/>
  <c r="L1387" i="23"/>
  <c r="M1386" i="23"/>
  <c r="L1386" i="23"/>
  <c r="M1385" i="23"/>
  <c r="L1385" i="23"/>
  <c r="M1384" i="23"/>
  <c r="L1384" i="23"/>
  <c r="M1383" i="23"/>
  <c r="L1383" i="23"/>
  <c r="M1382" i="23"/>
  <c r="L1382" i="23"/>
  <c r="M1381" i="23"/>
  <c r="L1381" i="23"/>
  <c r="M1380" i="23"/>
  <c r="L1380" i="23"/>
  <c r="M1379" i="23"/>
  <c r="L1379" i="23"/>
  <c r="M1378" i="23"/>
  <c r="L1378" i="23"/>
  <c r="M1377" i="23"/>
  <c r="L1377" i="23"/>
  <c r="M1376" i="23"/>
  <c r="L1376" i="23"/>
  <c r="M1375" i="23"/>
  <c r="L1375" i="23"/>
  <c r="M1374" i="23"/>
  <c r="L1374" i="23"/>
  <c r="M1373" i="23"/>
  <c r="L1373" i="23"/>
  <c r="M1372" i="23"/>
  <c r="L1372" i="23"/>
  <c r="M1371" i="23"/>
  <c r="L1371" i="23"/>
  <c r="M1370" i="23"/>
  <c r="L1370" i="23"/>
  <c r="M1369" i="23"/>
  <c r="L1369" i="23"/>
  <c r="J1369" i="23"/>
  <c r="K1369" i="23" s="1"/>
  <c r="M1368" i="23"/>
  <c r="L1368" i="23"/>
  <c r="M1367" i="23"/>
  <c r="L1367" i="23"/>
  <c r="M1366" i="23"/>
  <c r="L1366" i="23"/>
  <c r="M1365" i="23"/>
  <c r="L1365" i="23"/>
  <c r="M1364" i="23"/>
  <c r="L1364" i="23"/>
  <c r="M1363" i="23"/>
  <c r="L1363" i="23"/>
  <c r="M1362" i="23"/>
  <c r="L1362" i="23"/>
  <c r="M1361" i="23"/>
  <c r="L1361" i="23"/>
  <c r="M1360" i="23"/>
  <c r="L1360" i="23"/>
  <c r="M1359" i="23"/>
  <c r="L1359" i="23"/>
  <c r="M1358" i="23"/>
  <c r="L1358" i="23"/>
  <c r="M1357" i="23"/>
  <c r="L1357" i="23"/>
  <c r="M1356" i="23"/>
  <c r="L1356" i="23"/>
  <c r="M1355" i="23"/>
  <c r="L1355" i="23"/>
  <c r="M1354" i="23"/>
  <c r="L1354" i="23"/>
  <c r="M1353" i="23"/>
  <c r="L1353" i="23"/>
  <c r="M1352" i="23"/>
  <c r="L1352" i="23"/>
  <c r="M1351" i="23"/>
  <c r="L1351" i="23"/>
  <c r="M1350" i="23"/>
  <c r="L1350" i="23"/>
  <c r="M1349" i="23"/>
  <c r="L1349" i="23"/>
  <c r="M1348" i="23"/>
  <c r="L1348" i="23"/>
  <c r="M1347" i="23"/>
  <c r="L1347" i="23"/>
  <c r="M1346" i="23"/>
  <c r="L1346" i="23"/>
  <c r="M1345" i="23"/>
  <c r="L1345" i="23"/>
  <c r="M1344" i="23"/>
  <c r="L1344" i="23"/>
  <c r="M1343" i="23"/>
  <c r="L1343" i="23"/>
  <c r="M1342" i="23"/>
  <c r="L1342" i="23"/>
  <c r="M1341" i="23"/>
  <c r="L1341" i="23"/>
  <c r="M1340" i="23"/>
  <c r="L1340" i="23"/>
  <c r="M1339" i="23"/>
  <c r="L1339" i="23"/>
  <c r="M1337" i="23"/>
  <c r="L1337" i="23"/>
  <c r="M1336" i="23"/>
  <c r="L1336" i="23"/>
  <c r="M1335" i="23"/>
  <c r="L1335" i="23"/>
  <c r="M1334" i="23"/>
  <c r="L1334" i="23"/>
  <c r="M1333" i="23"/>
  <c r="L1333" i="23"/>
  <c r="M1332" i="23"/>
  <c r="L1332" i="23"/>
  <c r="M1331" i="23"/>
  <c r="L1331" i="23"/>
  <c r="M1330" i="23"/>
  <c r="L1330" i="23"/>
  <c r="J1330" i="23"/>
  <c r="K1330" i="23" s="1"/>
  <c r="M1329" i="23"/>
  <c r="L1329" i="23"/>
  <c r="M1328" i="23"/>
  <c r="L1328" i="23"/>
  <c r="M1327" i="23"/>
  <c r="L1327" i="23"/>
  <c r="M1326" i="23"/>
  <c r="L1326" i="23"/>
  <c r="M1325" i="23"/>
  <c r="L1325" i="23"/>
  <c r="M1324" i="23"/>
  <c r="L1324" i="23"/>
  <c r="M1323" i="23"/>
  <c r="L1323" i="23"/>
  <c r="M1322" i="23"/>
  <c r="L1322" i="23"/>
  <c r="L1321" i="23"/>
  <c r="M1320" i="23"/>
  <c r="L1320" i="23"/>
  <c r="M1319" i="23"/>
  <c r="L1319" i="23"/>
  <c r="M1318" i="23"/>
  <c r="L1318" i="23"/>
  <c r="M1317" i="23"/>
  <c r="L1317" i="23"/>
  <c r="M1316" i="23"/>
  <c r="L1316" i="23"/>
  <c r="M1315" i="23"/>
  <c r="L1315" i="23"/>
  <c r="M1314" i="23"/>
  <c r="L1314" i="23"/>
  <c r="M1313" i="23"/>
  <c r="L1313" i="23"/>
  <c r="M1312" i="23"/>
  <c r="L1312" i="23"/>
  <c r="M1311" i="23"/>
  <c r="L1311" i="23"/>
  <c r="M1310" i="23"/>
  <c r="L1310" i="23"/>
  <c r="M1309" i="23"/>
  <c r="L1309" i="23"/>
  <c r="M1308" i="23"/>
  <c r="L1308" i="23"/>
  <c r="M1307" i="23"/>
  <c r="L1307" i="23"/>
  <c r="M1306" i="23"/>
  <c r="L1306" i="23"/>
  <c r="M1305" i="23"/>
  <c r="L1305" i="23"/>
  <c r="M1304" i="23"/>
  <c r="L1304" i="23"/>
  <c r="M1303" i="23"/>
  <c r="L1303" i="23"/>
  <c r="M1302" i="23"/>
  <c r="L1302" i="23"/>
  <c r="M1301" i="23"/>
  <c r="L1301" i="23"/>
  <c r="M1300" i="23"/>
  <c r="L1300" i="23"/>
  <c r="M1299" i="23"/>
  <c r="L1299" i="23"/>
  <c r="M1298" i="23"/>
  <c r="L1298" i="23"/>
  <c r="M1297" i="23"/>
  <c r="L1297" i="23"/>
  <c r="M1296" i="23"/>
  <c r="L1296" i="23"/>
  <c r="M1295" i="23"/>
  <c r="L1295" i="23"/>
  <c r="M1294" i="23"/>
  <c r="L1294" i="23"/>
  <c r="M1293" i="23"/>
  <c r="L1293" i="23"/>
  <c r="M1292" i="23"/>
  <c r="L1292" i="23"/>
  <c r="M1291" i="23"/>
  <c r="L1291" i="23"/>
  <c r="M1290" i="23"/>
  <c r="L1290" i="23"/>
  <c r="M1289" i="23"/>
  <c r="L1289" i="23"/>
  <c r="M1288" i="23"/>
  <c r="L1288" i="23"/>
  <c r="M1287" i="23"/>
  <c r="L1287" i="23"/>
  <c r="M1286" i="23"/>
  <c r="L1286" i="23"/>
  <c r="M1285" i="23"/>
  <c r="L1285" i="23"/>
  <c r="M1284" i="23"/>
  <c r="L1284" i="23"/>
  <c r="M1283" i="23"/>
  <c r="L1283" i="23"/>
  <c r="M1282" i="23"/>
  <c r="L1282" i="23"/>
  <c r="M1281" i="23"/>
  <c r="L1281" i="23"/>
  <c r="M1280" i="23"/>
  <c r="L1280" i="23"/>
  <c r="M1338" i="23"/>
  <c r="L1338" i="23"/>
  <c r="M1279" i="23"/>
  <c r="L1279" i="23"/>
  <c r="M1278" i="23"/>
  <c r="L1278" i="23"/>
  <c r="M1277" i="23"/>
  <c r="L1277" i="23"/>
  <c r="M1276" i="23"/>
  <c r="L1276" i="23"/>
  <c r="M1275" i="23"/>
  <c r="L1275" i="23"/>
  <c r="M1274" i="23"/>
  <c r="L1274" i="23"/>
  <c r="M1273" i="23"/>
  <c r="L1273" i="23"/>
  <c r="M1272" i="23"/>
  <c r="L1272" i="23"/>
  <c r="M1271" i="23"/>
  <c r="L1271" i="23"/>
  <c r="M1270" i="23"/>
  <c r="L1270" i="23"/>
  <c r="M1269" i="23"/>
  <c r="L1269" i="23"/>
  <c r="M1268" i="23"/>
  <c r="L1268" i="23"/>
  <c r="M1267" i="23"/>
  <c r="L1267" i="23"/>
  <c r="M1266" i="23"/>
  <c r="L1266" i="23"/>
  <c r="M1265" i="23"/>
  <c r="L1265" i="23"/>
  <c r="M1264" i="23"/>
  <c r="L1264" i="23"/>
  <c r="M1263" i="23"/>
  <c r="L1263" i="23"/>
  <c r="M1262" i="23"/>
  <c r="L1262" i="23"/>
  <c r="M1261" i="23"/>
  <c r="L1261" i="23"/>
  <c r="M1260" i="23"/>
  <c r="L1260" i="23"/>
  <c r="M1259" i="23"/>
  <c r="L1259" i="23"/>
  <c r="M1258" i="23"/>
  <c r="L1258" i="23"/>
  <c r="M1257" i="23"/>
  <c r="L1257" i="23"/>
  <c r="M1256" i="23"/>
  <c r="L1256" i="23"/>
  <c r="M1255" i="23"/>
  <c r="L1255" i="23"/>
  <c r="M1254" i="23"/>
  <c r="L1254" i="23"/>
  <c r="M1253" i="23"/>
  <c r="L1253" i="23"/>
  <c r="M1252" i="23"/>
  <c r="L1252" i="23"/>
  <c r="M1251" i="23"/>
  <c r="L1251" i="23"/>
  <c r="M1250" i="23"/>
  <c r="L1250" i="23"/>
  <c r="M1249" i="23"/>
  <c r="L1249" i="23"/>
  <c r="M1248" i="23"/>
  <c r="L1248" i="23"/>
  <c r="M1247" i="23"/>
  <c r="L1247" i="23"/>
  <c r="M1246" i="23"/>
  <c r="L1246" i="23"/>
  <c r="M1245" i="23"/>
  <c r="L1245" i="23"/>
  <c r="M1244" i="23"/>
  <c r="L1244" i="23"/>
  <c r="M1243" i="23"/>
  <c r="L1243" i="23"/>
  <c r="M1242" i="23"/>
  <c r="L1242" i="23"/>
  <c r="M1241" i="23"/>
  <c r="L1241" i="23"/>
  <c r="M1240" i="23"/>
  <c r="L1240" i="23"/>
  <c r="M1238" i="23"/>
  <c r="L1238" i="23"/>
  <c r="M1239" i="23"/>
  <c r="L1239" i="23"/>
  <c r="M1237" i="23"/>
  <c r="L1237" i="23"/>
  <c r="M1236" i="23"/>
  <c r="L1236" i="23"/>
  <c r="M1235" i="23"/>
  <c r="L1235" i="23"/>
  <c r="M1234" i="23"/>
  <c r="L1234" i="23"/>
  <c r="M1233" i="23"/>
  <c r="L1233" i="23"/>
  <c r="M1232" i="23"/>
  <c r="L1232" i="23"/>
  <c r="M1231" i="23"/>
  <c r="L1231" i="23"/>
  <c r="M1230" i="23"/>
  <c r="L1230" i="23"/>
  <c r="M1229" i="23"/>
  <c r="L1229" i="23"/>
  <c r="M1228" i="23"/>
  <c r="L1228" i="23"/>
  <c r="M1227" i="23"/>
  <c r="L1227" i="23"/>
  <c r="M1226" i="23"/>
  <c r="L1226" i="23"/>
  <c r="M1225" i="23"/>
  <c r="L1225" i="23"/>
  <c r="M1224" i="23"/>
  <c r="L1224" i="23"/>
  <c r="M1223" i="23"/>
  <c r="L1223" i="23"/>
  <c r="M1222" i="23"/>
  <c r="L1222" i="23"/>
  <c r="M1221" i="23"/>
  <c r="L1221" i="23"/>
  <c r="M1220" i="23"/>
  <c r="L1220" i="23"/>
  <c r="M1219" i="23"/>
  <c r="L1219" i="23"/>
  <c r="M1218" i="23"/>
  <c r="L1218" i="23"/>
  <c r="J1218" i="23"/>
  <c r="K1218" i="23" s="1"/>
  <c r="M1217" i="23"/>
  <c r="L1217" i="23"/>
  <c r="M1216" i="23"/>
  <c r="L1216" i="23"/>
  <c r="M1215" i="23"/>
  <c r="L1215" i="23"/>
  <c r="M1214" i="23"/>
  <c r="L1214" i="23"/>
  <c r="M1213" i="23"/>
  <c r="L1213" i="23"/>
  <c r="M1212" i="23"/>
  <c r="L1212" i="23"/>
  <c r="M1211" i="23"/>
  <c r="L1211" i="23"/>
  <c r="M1210" i="23"/>
  <c r="L1210" i="23"/>
  <c r="M1209" i="23"/>
  <c r="L1209" i="23"/>
  <c r="M1208" i="23"/>
  <c r="L1208" i="23"/>
  <c r="M1207" i="23"/>
  <c r="L1207" i="23"/>
  <c r="M1206" i="23"/>
  <c r="L1206" i="23"/>
  <c r="M1205" i="23"/>
  <c r="L1205" i="23"/>
  <c r="M1204" i="23"/>
  <c r="L1204" i="23"/>
  <c r="M1203" i="23"/>
  <c r="L1203" i="23"/>
  <c r="M1202" i="23"/>
  <c r="L1202" i="23"/>
  <c r="M1201" i="23"/>
  <c r="L1201" i="23"/>
  <c r="M1200" i="23"/>
  <c r="L1200" i="23"/>
  <c r="M1199" i="23"/>
  <c r="L1199" i="23"/>
  <c r="M1198" i="23"/>
  <c r="L1198" i="23"/>
  <c r="M1197" i="23"/>
  <c r="L1197" i="23"/>
  <c r="M1196" i="23"/>
  <c r="L1196" i="23"/>
  <c r="M1195" i="23"/>
  <c r="L1195" i="23"/>
  <c r="M1194" i="23"/>
  <c r="L1194" i="23"/>
  <c r="M1193" i="23"/>
  <c r="L1193" i="23"/>
  <c r="M1192" i="23"/>
  <c r="L1192" i="23"/>
  <c r="M1191" i="23"/>
  <c r="L1191" i="23"/>
  <c r="M1190" i="23"/>
  <c r="L1190" i="23"/>
  <c r="M1189" i="23"/>
  <c r="L1189" i="23"/>
  <c r="M1188" i="23"/>
  <c r="L1188" i="23"/>
  <c r="M1187" i="23"/>
  <c r="L1187" i="23"/>
  <c r="M1186" i="23"/>
  <c r="L1186" i="23"/>
  <c r="M1185" i="23"/>
  <c r="L1185" i="23"/>
  <c r="M1184" i="23"/>
  <c r="L1184" i="23"/>
  <c r="M1183" i="23"/>
  <c r="L1183" i="23"/>
  <c r="M1182" i="23"/>
  <c r="L1182" i="23"/>
  <c r="M1181" i="23"/>
  <c r="L1181" i="23"/>
  <c r="M1180" i="23"/>
  <c r="L1180" i="23"/>
  <c r="M1179" i="23"/>
  <c r="L1179" i="23"/>
  <c r="M1178" i="23"/>
  <c r="L1178" i="23"/>
  <c r="M1177" i="23"/>
  <c r="L1177" i="23"/>
  <c r="M1176" i="23"/>
  <c r="L1176" i="23"/>
  <c r="M1175" i="23"/>
  <c r="L1175" i="23"/>
  <c r="M1174" i="23"/>
  <c r="L1174" i="23"/>
  <c r="M1173" i="23"/>
  <c r="L1173" i="23"/>
  <c r="M1172" i="23"/>
  <c r="L1172" i="23"/>
  <c r="M1171" i="23"/>
  <c r="L1171" i="23"/>
  <c r="M1170" i="23"/>
  <c r="L1170" i="23"/>
  <c r="M1169" i="23"/>
  <c r="L1169" i="23"/>
  <c r="M1168" i="23"/>
  <c r="L1168" i="23"/>
  <c r="M1167" i="23"/>
  <c r="L1167" i="23"/>
  <c r="M1166" i="23"/>
  <c r="L1166" i="23"/>
  <c r="M1165" i="23"/>
  <c r="L1165" i="23"/>
  <c r="M1164" i="23"/>
  <c r="L1164" i="23"/>
  <c r="M1163" i="23"/>
  <c r="L1163" i="23"/>
  <c r="M1162" i="23"/>
  <c r="L1162" i="23"/>
  <c r="M1161" i="23"/>
  <c r="L1161" i="23"/>
  <c r="M1160" i="23"/>
  <c r="L1160" i="23"/>
  <c r="M1159" i="23"/>
  <c r="L1159" i="23"/>
  <c r="M1158" i="23"/>
  <c r="L1158" i="23"/>
  <c r="M1157" i="23"/>
  <c r="L1157" i="23"/>
  <c r="M1156" i="23"/>
  <c r="L1156" i="23"/>
  <c r="M1155" i="23"/>
  <c r="L1155" i="23"/>
  <c r="M1154" i="23"/>
  <c r="L1154" i="23"/>
  <c r="M1153" i="23"/>
  <c r="L1153" i="23"/>
  <c r="M1152" i="23"/>
  <c r="L1152" i="23"/>
  <c r="M1151" i="23"/>
  <c r="L1151" i="23"/>
  <c r="M1150" i="23"/>
  <c r="L1150" i="23"/>
  <c r="M1149" i="23"/>
  <c r="L1149" i="23"/>
  <c r="M1148" i="23"/>
  <c r="L1148" i="23"/>
  <c r="M1147" i="23"/>
  <c r="L1147" i="23"/>
  <c r="M1146" i="23"/>
  <c r="L1146" i="23"/>
  <c r="M1145" i="23"/>
  <c r="L1145" i="23"/>
  <c r="M1144" i="23"/>
  <c r="L1144" i="23"/>
  <c r="M1143" i="23"/>
  <c r="L1143" i="23"/>
  <c r="M1142" i="23"/>
  <c r="L1142" i="23"/>
  <c r="M1141" i="23"/>
  <c r="L1141" i="23"/>
  <c r="M1140" i="23"/>
  <c r="L1140" i="23"/>
  <c r="M1139" i="23"/>
  <c r="L1139" i="23"/>
  <c r="M1138" i="23"/>
  <c r="L1138" i="23"/>
  <c r="M1137" i="23"/>
  <c r="L1137" i="23"/>
  <c r="M1136" i="23"/>
  <c r="L1136" i="23"/>
  <c r="M1135" i="23"/>
  <c r="L1135" i="23"/>
  <c r="M1134" i="23"/>
  <c r="L1134" i="23"/>
  <c r="M1133" i="23"/>
  <c r="L1133" i="23"/>
  <c r="M1132" i="23"/>
  <c r="L1132" i="23"/>
  <c r="M1131" i="23"/>
  <c r="L1131" i="23"/>
  <c r="M1130" i="23"/>
  <c r="L1130" i="23"/>
  <c r="M1129" i="23"/>
  <c r="L1129" i="23"/>
  <c r="M1128" i="23"/>
  <c r="L1128" i="23"/>
  <c r="M1127" i="23"/>
  <c r="L1127" i="23"/>
  <c r="M1126" i="23"/>
  <c r="L1126" i="23"/>
  <c r="M1125" i="23"/>
  <c r="L1125" i="23"/>
  <c r="M1124" i="23"/>
  <c r="L1124" i="23"/>
  <c r="M1123" i="23"/>
  <c r="L1123" i="23"/>
  <c r="M1122" i="23"/>
  <c r="L1122" i="23"/>
  <c r="M1121" i="23"/>
  <c r="L1121" i="23"/>
  <c r="M1120" i="23"/>
  <c r="L1120" i="23"/>
  <c r="M1119" i="23"/>
  <c r="L1119" i="23"/>
  <c r="M1118" i="23"/>
  <c r="L1118" i="23"/>
  <c r="M1117" i="23"/>
  <c r="L1117" i="23"/>
  <c r="M1116" i="23"/>
  <c r="L1116" i="23"/>
  <c r="M1115" i="23"/>
  <c r="L1115" i="23"/>
  <c r="M1114" i="23"/>
  <c r="L1114" i="23"/>
  <c r="M1113" i="23"/>
  <c r="L1113" i="23"/>
  <c r="M1112" i="23"/>
  <c r="L1112" i="23"/>
  <c r="M1111" i="23"/>
  <c r="L1111" i="23"/>
  <c r="M1110" i="23"/>
  <c r="L1110" i="23"/>
  <c r="M1109" i="23"/>
  <c r="L1109" i="23"/>
  <c r="M1108" i="23"/>
  <c r="L1108" i="23"/>
  <c r="M1107" i="23"/>
  <c r="L1107" i="23"/>
  <c r="M1106" i="23"/>
  <c r="L1106" i="23"/>
  <c r="M1105" i="23"/>
  <c r="L1105" i="23"/>
  <c r="M1104" i="23"/>
  <c r="L1104" i="23"/>
  <c r="M1103" i="23"/>
  <c r="L1103" i="23"/>
  <c r="M1102" i="23"/>
  <c r="L1102" i="23"/>
  <c r="M1101" i="23"/>
  <c r="L1101" i="23"/>
  <c r="M1100" i="23"/>
  <c r="L1100" i="23"/>
  <c r="M1099" i="23"/>
  <c r="L1099" i="23"/>
  <c r="M1098" i="23"/>
  <c r="L1098" i="23"/>
  <c r="M1097" i="23"/>
  <c r="L1097" i="23"/>
  <c r="M1096" i="23"/>
  <c r="L1096" i="23"/>
  <c r="M1095" i="23"/>
  <c r="L1095" i="23"/>
  <c r="M1094" i="23"/>
  <c r="L1094" i="23"/>
  <c r="M1093" i="23"/>
  <c r="L1093" i="23"/>
  <c r="M1092" i="23"/>
  <c r="L1092" i="23"/>
  <c r="M1091" i="23"/>
  <c r="L1091" i="23"/>
  <c r="M1090" i="23"/>
  <c r="L1090" i="23"/>
  <c r="M1089" i="23"/>
  <c r="L1089" i="23"/>
  <c r="M1088" i="23"/>
  <c r="L1088" i="23"/>
  <c r="M1087" i="23"/>
  <c r="L1087" i="23"/>
  <c r="M1086" i="23"/>
  <c r="L1086" i="23"/>
  <c r="M1085" i="23"/>
  <c r="L1085" i="23"/>
  <c r="M1084" i="23"/>
  <c r="L1084" i="23"/>
  <c r="M1083" i="23"/>
  <c r="L1083" i="23"/>
  <c r="M1082" i="23"/>
  <c r="L1082" i="23"/>
  <c r="M1081" i="23"/>
  <c r="L1081" i="23"/>
  <c r="M1080" i="23"/>
  <c r="L1080" i="23"/>
  <c r="M1079" i="23"/>
  <c r="L1079" i="23"/>
  <c r="M1078" i="23"/>
  <c r="L1078" i="23"/>
  <c r="M1077" i="23"/>
  <c r="L1077" i="23"/>
  <c r="M1076" i="23"/>
  <c r="L1076" i="23"/>
  <c r="M1075" i="23"/>
  <c r="L1075" i="23"/>
  <c r="M1074" i="23"/>
  <c r="L1074" i="23"/>
  <c r="M1073" i="23"/>
  <c r="L1073" i="23"/>
  <c r="M1072" i="23"/>
  <c r="L1072" i="23"/>
  <c r="M1071" i="23"/>
  <c r="L1071" i="23"/>
  <c r="M1070" i="23"/>
  <c r="L1070" i="23"/>
  <c r="M1069" i="23"/>
  <c r="L1069" i="23"/>
  <c r="M1068" i="23"/>
  <c r="L1068" i="23"/>
  <c r="M1067" i="23"/>
  <c r="L1067" i="23"/>
  <c r="M1066" i="23"/>
  <c r="L1066" i="23"/>
  <c r="M1065" i="23"/>
  <c r="L1065" i="23"/>
  <c r="M1064" i="23"/>
  <c r="L1064" i="23"/>
  <c r="J1064" i="23"/>
  <c r="K1064" i="23" s="1"/>
  <c r="M1063" i="23"/>
  <c r="L1063" i="23"/>
  <c r="M1062" i="23"/>
  <c r="L1062" i="23"/>
  <c r="M1061" i="23"/>
  <c r="L1061" i="23"/>
  <c r="M1060" i="23"/>
  <c r="L1060" i="23"/>
  <c r="M1059" i="23"/>
  <c r="L1059" i="23"/>
  <c r="M1058" i="23"/>
  <c r="L1058" i="23"/>
  <c r="M1057" i="23"/>
  <c r="L1057" i="23"/>
  <c r="M1056" i="23"/>
  <c r="L1056" i="23"/>
  <c r="M1055" i="23"/>
  <c r="L1055" i="23"/>
  <c r="M1054" i="23"/>
  <c r="L1054" i="23"/>
  <c r="M1053" i="23"/>
  <c r="L1053" i="23"/>
  <c r="M1052" i="23"/>
  <c r="L1052" i="23"/>
  <c r="M1051" i="23"/>
  <c r="L1051" i="23"/>
  <c r="M1050" i="23"/>
  <c r="L1050" i="23"/>
  <c r="M1049" i="23"/>
  <c r="L1049" i="23"/>
  <c r="M1048" i="23"/>
  <c r="L1048" i="23"/>
  <c r="M1047" i="23"/>
  <c r="L1047" i="23"/>
  <c r="M1046" i="23"/>
  <c r="L1046" i="23"/>
  <c r="M1045" i="23"/>
  <c r="L1045" i="23"/>
  <c r="M1044" i="23"/>
  <c r="L1044" i="23"/>
  <c r="M1040" i="23"/>
  <c r="L1040" i="23"/>
  <c r="M1043" i="23"/>
  <c r="L1043" i="23"/>
  <c r="M1042" i="23"/>
  <c r="L1042" i="23"/>
  <c r="M1041" i="23"/>
  <c r="L1041" i="23"/>
  <c r="M1039" i="23"/>
  <c r="L1039" i="23"/>
  <c r="M1038" i="23"/>
  <c r="L1038" i="23"/>
  <c r="J1038" i="23"/>
  <c r="K1038" i="23" s="1"/>
  <c r="M1037" i="23"/>
  <c r="L1037" i="23"/>
  <c r="M1036" i="23"/>
  <c r="L1036" i="23"/>
  <c r="M1035" i="23"/>
  <c r="L1035" i="23"/>
  <c r="M1034" i="23"/>
  <c r="L1034" i="23"/>
  <c r="M1033" i="23"/>
  <c r="L1033" i="23"/>
  <c r="L1032" i="23"/>
  <c r="M1031" i="23"/>
  <c r="L1031" i="23"/>
  <c r="M1030" i="23"/>
  <c r="L1030" i="23"/>
  <c r="M1029" i="23"/>
  <c r="L1029" i="23"/>
  <c r="M1028" i="23"/>
  <c r="L1028" i="23"/>
  <c r="L1027" i="23"/>
  <c r="M1026" i="23"/>
  <c r="L1026" i="23"/>
  <c r="M1025" i="23"/>
  <c r="L1025" i="23"/>
  <c r="M1024" i="23"/>
  <c r="L1024" i="23"/>
  <c r="M1023" i="23"/>
  <c r="L1023" i="23"/>
  <c r="M1022" i="23"/>
  <c r="L1022" i="23"/>
  <c r="M1021" i="23"/>
  <c r="L1021" i="23"/>
  <c r="M1020" i="23"/>
  <c r="L1020" i="23"/>
  <c r="L1019" i="23"/>
  <c r="M1018" i="23"/>
  <c r="L1018" i="23"/>
  <c r="M1017" i="23"/>
  <c r="L1017" i="23"/>
  <c r="M1016" i="23"/>
  <c r="L1016" i="23"/>
  <c r="M1015" i="23"/>
  <c r="L1015" i="23"/>
  <c r="M1014" i="23"/>
  <c r="L1014" i="23"/>
  <c r="M1013" i="23"/>
  <c r="L1013" i="23"/>
  <c r="M1012" i="23"/>
  <c r="L1012" i="23"/>
  <c r="M1011" i="23"/>
  <c r="L1011" i="23"/>
  <c r="M1010" i="23"/>
  <c r="L1010" i="23"/>
  <c r="L1009" i="23"/>
  <c r="M1008" i="23"/>
  <c r="L1008" i="23"/>
  <c r="M1007" i="23"/>
  <c r="L1007" i="23"/>
  <c r="M1006" i="23"/>
  <c r="L1006" i="23"/>
  <c r="M1005" i="23"/>
  <c r="L1005" i="23"/>
  <c r="M1004" i="23"/>
  <c r="L1004" i="23"/>
  <c r="L1003" i="23"/>
  <c r="M1002" i="23"/>
  <c r="L1002" i="23"/>
  <c r="M1001" i="23"/>
  <c r="L1001" i="23"/>
  <c r="M1000" i="23"/>
  <c r="L1000" i="23"/>
  <c r="M999" i="23"/>
  <c r="L999" i="23"/>
  <c r="M998" i="23"/>
  <c r="L998" i="23"/>
  <c r="M997" i="23"/>
  <c r="L997" i="23"/>
  <c r="M996" i="23"/>
  <c r="L996" i="23"/>
  <c r="M995" i="23"/>
  <c r="L995" i="23"/>
  <c r="M994" i="23"/>
  <c r="L994" i="23"/>
  <c r="M993" i="23"/>
  <c r="L993" i="23"/>
  <c r="M992" i="23"/>
  <c r="L992" i="23"/>
  <c r="M991" i="23"/>
  <c r="L991" i="23"/>
  <c r="J991" i="23"/>
  <c r="K991" i="23" s="1"/>
  <c r="M990" i="23"/>
  <c r="L990" i="23"/>
  <c r="M989" i="23"/>
  <c r="L989" i="23"/>
  <c r="M988" i="23"/>
  <c r="L988" i="23"/>
  <c r="M987" i="23"/>
  <c r="L987" i="23"/>
  <c r="M986" i="23"/>
  <c r="L986" i="23"/>
  <c r="M985" i="23"/>
  <c r="L985" i="23"/>
  <c r="M984" i="23"/>
  <c r="L984" i="23"/>
  <c r="M983" i="23"/>
  <c r="L983" i="23"/>
  <c r="M982" i="23"/>
  <c r="L982" i="23"/>
  <c r="M981" i="23"/>
  <c r="L981" i="23"/>
  <c r="L980" i="23"/>
  <c r="M979" i="23"/>
  <c r="L979" i="23"/>
  <c r="M978" i="23"/>
  <c r="L978" i="23"/>
  <c r="M977" i="23"/>
  <c r="L977" i="23"/>
  <c r="M976" i="23"/>
  <c r="L976" i="23"/>
  <c r="M975" i="23"/>
  <c r="L975" i="23"/>
  <c r="M974" i="23"/>
  <c r="L974" i="23"/>
  <c r="M973" i="23"/>
  <c r="L973" i="23"/>
  <c r="M972" i="23"/>
  <c r="L972" i="23"/>
  <c r="M971" i="23"/>
  <c r="L971" i="23"/>
  <c r="M970" i="23"/>
  <c r="L970" i="23"/>
  <c r="M969" i="23"/>
  <c r="L969" i="23"/>
  <c r="M968" i="23"/>
  <c r="L968" i="23"/>
  <c r="M967" i="23"/>
  <c r="L967" i="23"/>
  <c r="M966" i="23"/>
  <c r="L966" i="23"/>
  <c r="M965" i="23"/>
  <c r="L965" i="23"/>
  <c r="M964" i="23"/>
  <c r="L964" i="23"/>
  <c r="M963" i="23"/>
  <c r="L963" i="23"/>
  <c r="M962" i="23"/>
  <c r="L962" i="23"/>
  <c r="M961" i="23"/>
  <c r="L961" i="23"/>
  <c r="M960" i="23"/>
  <c r="L960" i="23"/>
  <c r="M959" i="23"/>
  <c r="L959" i="23"/>
  <c r="M958" i="23"/>
  <c r="L958" i="23"/>
  <c r="M957" i="23"/>
  <c r="L957" i="23"/>
  <c r="M956" i="23"/>
  <c r="L956" i="23"/>
  <c r="M955" i="23"/>
  <c r="L955" i="23"/>
  <c r="M954" i="23"/>
  <c r="L954" i="23"/>
  <c r="M953" i="23"/>
  <c r="L953" i="23"/>
  <c r="M952" i="23"/>
  <c r="L952" i="23"/>
  <c r="M951" i="23"/>
  <c r="L951" i="23"/>
  <c r="M950" i="23"/>
  <c r="L950" i="23"/>
  <c r="M949" i="23"/>
  <c r="L949" i="23"/>
  <c r="M948" i="23"/>
  <c r="L948" i="23"/>
  <c r="M947" i="23"/>
  <c r="L947" i="23"/>
  <c r="M946" i="23"/>
  <c r="L946" i="23"/>
  <c r="M945" i="23"/>
  <c r="L945" i="23"/>
  <c r="M944" i="23"/>
  <c r="L944" i="23"/>
  <c r="M943" i="23"/>
  <c r="L943" i="23"/>
  <c r="M942" i="23"/>
  <c r="L942" i="23"/>
  <c r="M941" i="23"/>
  <c r="L941" i="23"/>
  <c r="M940" i="23"/>
  <c r="L940" i="23"/>
  <c r="M939" i="23"/>
  <c r="L939" i="23"/>
  <c r="M938" i="23"/>
  <c r="L938" i="23"/>
  <c r="M937" i="23"/>
  <c r="L937" i="23"/>
  <c r="M936" i="23"/>
  <c r="L936" i="23"/>
  <c r="M935" i="23"/>
  <c r="L935" i="23"/>
  <c r="M934" i="23"/>
  <c r="L934" i="23"/>
  <c r="M933" i="23"/>
  <c r="L933" i="23"/>
  <c r="M932" i="23"/>
  <c r="L932" i="23"/>
  <c r="M931" i="23"/>
  <c r="L931" i="23"/>
  <c r="M930" i="23"/>
  <c r="L930" i="23"/>
  <c r="M929" i="23"/>
  <c r="L929" i="23"/>
  <c r="M928" i="23"/>
  <c r="L928" i="23"/>
  <c r="M927" i="23"/>
  <c r="L927" i="23"/>
  <c r="M926" i="23"/>
  <c r="L926" i="23"/>
  <c r="M925" i="23"/>
  <c r="L925" i="23"/>
  <c r="M924" i="23"/>
  <c r="L924" i="23"/>
  <c r="M923" i="23"/>
  <c r="L923" i="23"/>
  <c r="M922" i="23"/>
  <c r="L922" i="23"/>
  <c r="M921" i="23"/>
  <c r="L921" i="23"/>
  <c r="M920" i="23"/>
  <c r="L920" i="23"/>
  <c r="M919" i="23"/>
  <c r="L919" i="23"/>
  <c r="M918" i="23"/>
  <c r="L918" i="23"/>
  <c r="M917" i="23"/>
  <c r="L917" i="23"/>
  <c r="M916" i="23"/>
  <c r="L916" i="23"/>
  <c r="M915" i="23"/>
  <c r="L915" i="23"/>
  <c r="M914" i="23"/>
  <c r="L914" i="23"/>
  <c r="M913" i="23"/>
  <c r="L913" i="23"/>
  <c r="M912" i="23"/>
  <c r="L912" i="23"/>
  <c r="M911" i="23"/>
  <c r="L911" i="23"/>
  <c r="M910" i="23"/>
  <c r="L910" i="23"/>
  <c r="M909" i="23"/>
  <c r="L909" i="23"/>
  <c r="M908" i="23"/>
  <c r="L908" i="23"/>
  <c r="J908" i="23"/>
  <c r="K908" i="23" s="1"/>
  <c r="M907" i="23"/>
  <c r="L907" i="23"/>
  <c r="M906" i="23"/>
  <c r="L906" i="23"/>
  <c r="M905" i="23"/>
  <c r="L905" i="23"/>
  <c r="M904" i="23"/>
  <c r="L904" i="23"/>
  <c r="M903" i="23"/>
  <c r="L903" i="23"/>
  <c r="M902" i="23"/>
  <c r="L902" i="23"/>
  <c r="J902" i="23"/>
  <c r="K902" i="23" s="1"/>
  <c r="M901" i="23"/>
  <c r="L901" i="23"/>
  <c r="M900" i="23"/>
  <c r="L900" i="23"/>
  <c r="M899" i="23"/>
  <c r="L899" i="23"/>
  <c r="M898" i="23"/>
  <c r="L898" i="23"/>
  <c r="M897" i="23"/>
  <c r="L897" i="23"/>
  <c r="M896" i="23"/>
  <c r="L896" i="23"/>
  <c r="M895" i="23"/>
  <c r="L895" i="23"/>
  <c r="M894" i="23"/>
  <c r="L894" i="23"/>
  <c r="M893" i="23"/>
  <c r="L893" i="23"/>
  <c r="M892" i="23"/>
  <c r="L892" i="23"/>
  <c r="M891" i="23"/>
  <c r="L891" i="23"/>
  <c r="M890" i="23"/>
  <c r="L890" i="23"/>
  <c r="M889" i="23"/>
  <c r="L889" i="23"/>
  <c r="M888" i="23"/>
  <c r="L888" i="23"/>
  <c r="M887" i="23"/>
  <c r="L887" i="23"/>
  <c r="M886" i="23"/>
  <c r="L886" i="23"/>
  <c r="M885" i="23"/>
  <c r="L885" i="23"/>
  <c r="M884" i="23"/>
  <c r="L884" i="23"/>
  <c r="M883" i="23"/>
  <c r="L883" i="23"/>
  <c r="M882" i="23"/>
  <c r="L882" i="23"/>
  <c r="M881" i="23"/>
  <c r="L881" i="23"/>
  <c r="M880" i="23"/>
  <c r="L880" i="23"/>
  <c r="M879" i="23"/>
  <c r="L879" i="23"/>
  <c r="M878" i="23"/>
  <c r="L878" i="23"/>
  <c r="M877" i="23"/>
  <c r="L877" i="23"/>
  <c r="M876" i="23"/>
  <c r="L876" i="23"/>
  <c r="M875" i="23"/>
  <c r="L875" i="23"/>
  <c r="M874" i="23"/>
  <c r="L874" i="23"/>
  <c r="M873" i="23"/>
  <c r="L873" i="23"/>
  <c r="M872" i="23"/>
  <c r="L872" i="23"/>
  <c r="M871" i="23"/>
  <c r="L871" i="23"/>
  <c r="M870" i="23"/>
  <c r="L870" i="23"/>
  <c r="M869" i="23"/>
  <c r="L869" i="23"/>
  <c r="M868" i="23"/>
  <c r="L868" i="23"/>
  <c r="M867" i="23"/>
  <c r="L867" i="23"/>
  <c r="M866" i="23"/>
  <c r="L866" i="23"/>
  <c r="M865" i="23"/>
  <c r="L865" i="23"/>
  <c r="M864" i="23"/>
  <c r="L864" i="23"/>
  <c r="M863" i="23"/>
  <c r="L863" i="23"/>
  <c r="M862" i="23"/>
  <c r="L862" i="23"/>
  <c r="M861" i="23"/>
  <c r="L861" i="23"/>
  <c r="M860" i="23"/>
  <c r="L860" i="23"/>
  <c r="M859" i="23"/>
  <c r="L859" i="23"/>
  <c r="M858" i="23"/>
  <c r="L858" i="23"/>
  <c r="M857" i="23"/>
  <c r="L857" i="23"/>
  <c r="M856" i="23"/>
  <c r="L856" i="23"/>
  <c r="M855" i="23"/>
  <c r="L855" i="23"/>
  <c r="M854" i="23"/>
  <c r="L854" i="23"/>
  <c r="J854" i="23"/>
  <c r="K854" i="23" s="1"/>
  <c r="M853" i="23"/>
  <c r="L853" i="23"/>
  <c r="M852" i="23"/>
  <c r="L852" i="23"/>
  <c r="M851" i="23"/>
  <c r="L851" i="23"/>
  <c r="M850" i="23"/>
  <c r="L850" i="23"/>
  <c r="M849" i="23"/>
  <c r="L849" i="23"/>
  <c r="J849" i="23"/>
  <c r="K849" i="23" s="1"/>
  <c r="M848" i="23"/>
  <c r="L848" i="23"/>
  <c r="M847" i="23"/>
  <c r="L847" i="23"/>
  <c r="M846" i="23"/>
  <c r="L846" i="23"/>
  <c r="M845" i="23"/>
  <c r="L845" i="23"/>
  <c r="M844" i="23"/>
  <c r="L844" i="23"/>
  <c r="M843" i="23"/>
  <c r="L843" i="23"/>
  <c r="M842" i="23"/>
  <c r="L842" i="23"/>
  <c r="M841" i="23"/>
  <c r="L841" i="23"/>
  <c r="M840" i="23"/>
  <c r="L840" i="23"/>
  <c r="M839" i="23"/>
  <c r="L839" i="23"/>
  <c r="M838" i="23"/>
  <c r="L838" i="23"/>
  <c r="M837" i="23"/>
  <c r="L837" i="23"/>
  <c r="M836" i="23"/>
  <c r="L836" i="23"/>
  <c r="L835" i="23"/>
  <c r="M834" i="23"/>
  <c r="L834" i="23"/>
  <c r="M833" i="23"/>
  <c r="L833" i="23"/>
  <c r="M832" i="23"/>
  <c r="L832" i="23"/>
  <c r="M831" i="23"/>
  <c r="L831" i="23"/>
  <c r="M830" i="23"/>
  <c r="L830" i="23"/>
  <c r="M829" i="23"/>
  <c r="L829" i="23"/>
  <c r="L828" i="23"/>
  <c r="M827" i="23"/>
  <c r="L827" i="23"/>
  <c r="M826" i="23"/>
  <c r="L826" i="23"/>
  <c r="M825" i="23"/>
  <c r="L825" i="23"/>
  <c r="M824" i="23"/>
  <c r="L824" i="23"/>
  <c r="M823" i="23"/>
  <c r="L823" i="23"/>
  <c r="M822" i="23"/>
  <c r="L822" i="23"/>
  <c r="M821" i="23"/>
  <c r="L821" i="23"/>
  <c r="M820" i="23"/>
  <c r="L820" i="23"/>
  <c r="M819" i="23"/>
  <c r="L819" i="23"/>
  <c r="M818" i="23"/>
  <c r="L818" i="23"/>
  <c r="M817" i="23"/>
  <c r="L817" i="23"/>
  <c r="M816" i="23"/>
  <c r="L816" i="23"/>
  <c r="M815" i="23"/>
  <c r="L815" i="23"/>
  <c r="M814" i="23"/>
  <c r="L814" i="23"/>
  <c r="M813" i="23"/>
  <c r="L813" i="23"/>
  <c r="M812" i="23"/>
  <c r="L812" i="23"/>
  <c r="M811" i="23"/>
  <c r="L811" i="23"/>
  <c r="M810" i="23"/>
  <c r="L810" i="23"/>
  <c r="M809" i="23"/>
  <c r="L809" i="23"/>
  <c r="M808" i="23"/>
  <c r="L808" i="23"/>
  <c r="M807" i="23"/>
  <c r="L807" i="23"/>
  <c r="L806" i="23"/>
  <c r="M805" i="23"/>
  <c r="L805" i="23"/>
  <c r="M804" i="23"/>
  <c r="L804" i="23"/>
  <c r="M803" i="23"/>
  <c r="L803" i="23"/>
  <c r="M802" i="23"/>
  <c r="L802" i="23"/>
  <c r="M801" i="23"/>
  <c r="L801" i="23"/>
  <c r="M800" i="23"/>
  <c r="L800" i="23"/>
  <c r="M799" i="23"/>
  <c r="L799" i="23"/>
  <c r="M798" i="23"/>
  <c r="L798" i="23"/>
  <c r="M797" i="23"/>
  <c r="L797" i="23"/>
  <c r="M796" i="23"/>
  <c r="L796" i="23"/>
  <c r="M795" i="23"/>
  <c r="L795" i="23"/>
  <c r="M794" i="23"/>
  <c r="L794" i="23"/>
  <c r="M793" i="23"/>
  <c r="L793" i="23"/>
  <c r="M792" i="23"/>
  <c r="L792" i="23"/>
  <c r="M791" i="23"/>
  <c r="L791" i="23"/>
  <c r="M790" i="23"/>
  <c r="L790" i="23"/>
  <c r="M789" i="23"/>
  <c r="L789" i="23"/>
  <c r="M788" i="23"/>
  <c r="L788" i="23"/>
  <c r="M787" i="23"/>
  <c r="L787" i="23"/>
  <c r="M786" i="23"/>
  <c r="L786" i="23"/>
  <c r="M785" i="23"/>
  <c r="L785" i="23"/>
  <c r="M784" i="23"/>
  <c r="L784" i="23"/>
  <c r="M783" i="23"/>
  <c r="L783" i="23"/>
  <c r="M782" i="23"/>
  <c r="L782" i="23"/>
  <c r="M781" i="23"/>
  <c r="L781" i="23"/>
  <c r="M780" i="23"/>
  <c r="L780" i="23"/>
  <c r="M779" i="23"/>
  <c r="L779" i="23"/>
  <c r="M778" i="23"/>
  <c r="L778" i="23"/>
  <c r="M777" i="23"/>
  <c r="L777" i="23"/>
  <c r="M776" i="23"/>
  <c r="L776" i="23"/>
  <c r="M775" i="23"/>
  <c r="L775" i="23"/>
  <c r="M774" i="23"/>
  <c r="L774" i="23"/>
  <c r="M773" i="23"/>
  <c r="L773" i="23"/>
  <c r="M772" i="23"/>
  <c r="L772" i="23"/>
  <c r="M771" i="23"/>
  <c r="L771" i="23"/>
  <c r="M770" i="23"/>
  <c r="L770" i="23"/>
  <c r="M769" i="23"/>
  <c r="L769" i="23"/>
  <c r="M768" i="23"/>
  <c r="L768" i="23"/>
  <c r="M767" i="23"/>
  <c r="L767" i="23"/>
  <c r="M766" i="23"/>
  <c r="L766" i="23"/>
  <c r="M765" i="23"/>
  <c r="L765" i="23"/>
  <c r="M764" i="23"/>
  <c r="L764" i="23"/>
  <c r="M763" i="23"/>
  <c r="L763" i="23"/>
  <c r="M762" i="23"/>
  <c r="L762" i="23"/>
  <c r="M761" i="23"/>
  <c r="L761" i="23"/>
  <c r="M760" i="23"/>
  <c r="L760" i="23"/>
  <c r="M759" i="23"/>
  <c r="L759" i="23"/>
  <c r="M758" i="23"/>
  <c r="L758" i="23"/>
  <c r="M757" i="23"/>
  <c r="L757" i="23"/>
  <c r="M756" i="23"/>
  <c r="L756" i="23"/>
  <c r="M755" i="23"/>
  <c r="L755" i="23"/>
  <c r="M754" i="23"/>
  <c r="L754" i="23"/>
  <c r="M753" i="23"/>
  <c r="L753" i="23"/>
  <c r="M752" i="23"/>
  <c r="L752" i="23"/>
  <c r="M751" i="23"/>
  <c r="L751" i="23"/>
  <c r="M750" i="23"/>
  <c r="L750" i="23"/>
  <c r="M749" i="23"/>
  <c r="L749" i="23"/>
  <c r="M748" i="23"/>
  <c r="L748" i="23"/>
  <c r="M747" i="23"/>
  <c r="L747" i="23"/>
  <c r="M746" i="23"/>
  <c r="L746" i="23"/>
  <c r="M745" i="23"/>
  <c r="L745" i="23"/>
  <c r="M744" i="23"/>
  <c r="L744" i="23"/>
  <c r="M743" i="23"/>
  <c r="L743" i="23"/>
  <c r="M742" i="23"/>
  <c r="L742" i="23"/>
  <c r="M741" i="23"/>
  <c r="L741" i="23"/>
  <c r="M740" i="23"/>
  <c r="L740" i="23"/>
  <c r="M739" i="23"/>
  <c r="L739" i="23"/>
  <c r="M738" i="23"/>
  <c r="L738" i="23"/>
  <c r="M737" i="23"/>
  <c r="L737" i="23"/>
  <c r="M736" i="23"/>
  <c r="L736" i="23"/>
  <c r="M735" i="23"/>
  <c r="L735" i="23"/>
  <c r="M734" i="23"/>
  <c r="L734" i="23"/>
  <c r="M733" i="23"/>
  <c r="L733" i="23"/>
  <c r="M732" i="23"/>
  <c r="L732" i="23"/>
  <c r="M731" i="23"/>
  <c r="L731" i="23"/>
  <c r="M730" i="23"/>
  <c r="L730" i="23"/>
  <c r="M729" i="23"/>
  <c r="L729" i="23"/>
  <c r="M728" i="23"/>
  <c r="L728" i="23"/>
  <c r="M727" i="23"/>
  <c r="L727" i="23"/>
  <c r="M726" i="23"/>
  <c r="L726" i="23"/>
  <c r="M725" i="23"/>
  <c r="L725" i="23"/>
  <c r="M724" i="23"/>
  <c r="L724" i="23"/>
  <c r="M723" i="23"/>
  <c r="L723" i="23"/>
  <c r="M722" i="23"/>
  <c r="L722" i="23"/>
  <c r="M721" i="23"/>
  <c r="L721" i="23"/>
  <c r="M720" i="23"/>
  <c r="L720" i="23"/>
  <c r="M719" i="23"/>
  <c r="L719" i="23"/>
  <c r="M718" i="23"/>
  <c r="L718" i="23"/>
  <c r="M717" i="23"/>
  <c r="L717" i="23"/>
  <c r="M716" i="23"/>
  <c r="L716" i="23"/>
  <c r="M715" i="23"/>
  <c r="L715" i="23"/>
  <c r="M714" i="23"/>
  <c r="L714" i="23"/>
  <c r="M713" i="23"/>
  <c r="L713" i="23"/>
  <c r="M712" i="23"/>
  <c r="L712" i="23"/>
  <c r="M711" i="23"/>
  <c r="L711" i="23"/>
  <c r="M710" i="23"/>
  <c r="L710" i="23"/>
  <c r="M709" i="23"/>
  <c r="L709" i="23"/>
  <c r="M708" i="23"/>
  <c r="L708" i="23"/>
  <c r="M707" i="23"/>
  <c r="L707" i="23"/>
  <c r="M706" i="23"/>
  <c r="L706" i="23"/>
  <c r="M705" i="23"/>
  <c r="L705" i="23"/>
  <c r="M704" i="23"/>
  <c r="L704" i="23"/>
  <c r="M703" i="23"/>
  <c r="L703" i="23"/>
  <c r="M702" i="23"/>
  <c r="L702" i="23"/>
  <c r="M701" i="23"/>
  <c r="L701" i="23"/>
  <c r="L700" i="23"/>
  <c r="M699" i="23"/>
  <c r="L699" i="23"/>
  <c r="M698" i="23"/>
  <c r="L698" i="23"/>
  <c r="M697" i="23"/>
  <c r="L697" i="23"/>
  <c r="M696" i="23"/>
  <c r="L696" i="23"/>
  <c r="M695" i="23"/>
  <c r="L695" i="23"/>
  <c r="M694" i="23"/>
  <c r="L694" i="23"/>
  <c r="M693" i="23"/>
  <c r="L693" i="23"/>
  <c r="M692" i="23"/>
  <c r="L692" i="23"/>
  <c r="M691" i="23"/>
  <c r="L691" i="23"/>
  <c r="J691" i="23"/>
  <c r="K691" i="23" s="1"/>
  <c r="M690" i="23"/>
  <c r="L690" i="23"/>
  <c r="M689" i="23"/>
  <c r="L689" i="23"/>
  <c r="M688" i="23"/>
  <c r="L688" i="23"/>
  <c r="M687" i="23"/>
  <c r="L687" i="23"/>
  <c r="M686" i="23"/>
  <c r="L686" i="23"/>
  <c r="M685" i="23"/>
  <c r="L685" i="23"/>
  <c r="M684" i="23"/>
  <c r="L684" i="23"/>
  <c r="M683" i="23"/>
  <c r="L683" i="23"/>
  <c r="M682" i="23"/>
  <c r="L682" i="23"/>
  <c r="M681" i="23"/>
  <c r="L681" i="23"/>
  <c r="M680" i="23"/>
  <c r="L680" i="23"/>
  <c r="M679" i="23"/>
  <c r="L679" i="23"/>
  <c r="M678" i="23"/>
  <c r="L678" i="23"/>
  <c r="M677" i="23"/>
  <c r="L677" i="23"/>
  <c r="M676" i="23"/>
  <c r="L676" i="23"/>
  <c r="M675" i="23"/>
  <c r="L675" i="23"/>
  <c r="M674" i="23"/>
  <c r="L674" i="23"/>
  <c r="M673" i="23"/>
  <c r="L673" i="23"/>
  <c r="M672" i="23"/>
  <c r="L672" i="23"/>
  <c r="M671" i="23"/>
  <c r="L671" i="23"/>
  <c r="M670" i="23"/>
  <c r="L670" i="23"/>
  <c r="M669" i="23"/>
  <c r="L669" i="23"/>
  <c r="M668" i="23"/>
  <c r="L668" i="23"/>
  <c r="M667" i="23"/>
  <c r="L667" i="23"/>
  <c r="M666" i="23"/>
  <c r="L666" i="23"/>
  <c r="M665" i="23"/>
  <c r="L665" i="23"/>
  <c r="M664" i="23"/>
  <c r="L664" i="23"/>
  <c r="M663" i="23"/>
  <c r="L663" i="23"/>
  <c r="M662" i="23"/>
  <c r="L662" i="23"/>
  <c r="M661" i="23"/>
  <c r="L661" i="23"/>
  <c r="M660" i="23"/>
  <c r="L660" i="23"/>
  <c r="M659" i="23"/>
  <c r="L659" i="23"/>
  <c r="M658" i="23"/>
  <c r="L658" i="23"/>
  <c r="M657" i="23"/>
  <c r="L657" i="23"/>
  <c r="M656" i="23"/>
  <c r="L656" i="23"/>
  <c r="M655" i="23"/>
  <c r="L655" i="23"/>
  <c r="M654" i="23"/>
  <c r="L654" i="23"/>
  <c r="M653" i="23"/>
  <c r="L653" i="23"/>
  <c r="M652" i="23"/>
  <c r="L652" i="23"/>
  <c r="M651" i="23"/>
  <c r="L651" i="23"/>
  <c r="M650" i="23"/>
  <c r="L650" i="23"/>
  <c r="M649" i="23"/>
  <c r="L649" i="23"/>
  <c r="M648" i="23"/>
  <c r="L648" i="23"/>
  <c r="M647" i="23"/>
  <c r="L647" i="23"/>
  <c r="M646" i="23"/>
  <c r="L646" i="23"/>
  <c r="M645" i="23"/>
  <c r="L645" i="23"/>
  <c r="M644" i="23"/>
  <c r="L644" i="23"/>
  <c r="M643" i="23"/>
  <c r="L643" i="23"/>
  <c r="M642" i="23"/>
  <c r="L642" i="23"/>
  <c r="M641" i="23"/>
  <c r="L641" i="23"/>
  <c r="M640" i="23"/>
  <c r="L640" i="23"/>
  <c r="M639" i="23"/>
  <c r="L639" i="23"/>
  <c r="M638" i="23"/>
  <c r="L638" i="23"/>
  <c r="M637" i="23"/>
  <c r="L637" i="23"/>
  <c r="M636" i="23"/>
  <c r="L636" i="23"/>
  <c r="M635" i="23"/>
  <c r="L635" i="23"/>
  <c r="M634" i="23"/>
  <c r="L634" i="23"/>
  <c r="M633" i="23"/>
  <c r="L633" i="23"/>
  <c r="M632" i="23"/>
  <c r="L632" i="23"/>
  <c r="M631" i="23"/>
  <c r="L631" i="23"/>
  <c r="M630" i="23"/>
  <c r="L630" i="23"/>
  <c r="M629" i="23"/>
  <c r="L629" i="23"/>
  <c r="M628" i="23"/>
  <c r="L628" i="23"/>
  <c r="M627" i="23"/>
  <c r="L627" i="23"/>
  <c r="M626" i="23"/>
  <c r="L626" i="23"/>
  <c r="M625" i="23"/>
  <c r="L625" i="23"/>
  <c r="M624" i="23"/>
  <c r="L624" i="23"/>
  <c r="M623" i="23"/>
  <c r="L623" i="23"/>
  <c r="M622" i="23"/>
  <c r="L622" i="23"/>
  <c r="M621" i="23"/>
  <c r="L621" i="23"/>
  <c r="M620" i="23"/>
  <c r="L620" i="23"/>
  <c r="M619" i="23"/>
  <c r="L619" i="23"/>
  <c r="M618" i="23"/>
  <c r="L618" i="23"/>
  <c r="M617" i="23"/>
  <c r="L617" i="23"/>
  <c r="M616" i="23"/>
  <c r="L616" i="23"/>
  <c r="M615" i="23"/>
  <c r="L615" i="23"/>
  <c r="M614" i="23"/>
  <c r="L614" i="23"/>
  <c r="M613" i="23"/>
  <c r="L613" i="23"/>
  <c r="M612" i="23"/>
  <c r="L612" i="23"/>
  <c r="M611" i="23"/>
  <c r="L611" i="23"/>
  <c r="M610" i="23"/>
  <c r="L610" i="23"/>
  <c r="M609" i="23"/>
  <c r="L609" i="23"/>
  <c r="M608" i="23"/>
  <c r="L608" i="23"/>
  <c r="M607" i="23"/>
  <c r="L607" i="23"/>
  <c r="M606" i="23"/>
  <c r="L606" i="23"/>
  <c r="M605" i="23"/>
  <c r="L605" i="23"/>
  <c r="M604" i="23"/>
  <c r="L604" i="23"/>
  <c r="M603" i="23"/>
  <c r="L603" i="23"/>
  <c r="M602" i="23"/>
  <c r="L602" i="23"/>
  <c r="M601" i="23"/>
  <c r="L601" i="23"/>
  <c r="M600" i="23"/>
  <c r="L600" i="23"/>
  <c r="M599" i="23"/>
  <c r="L599" i="23"/>
  <c r="M598" i="23"/>
  <c r="L598" i="23"/>
  <c r="M597" i="23"/>
  <c r="L597" i="23"/>
  <c r="M596" i="23"/>
  <c r="L596" i="23"/>
  <c r="M595" i="23"/>
  <c r="L595" i="23"/>
  <c r="M594" i="23"/>
  <c r="L594" i="23"/>
  <c r="M593" i="23"/>
  <c r="L593" i="23"/>
  <c r="M592" i="23"/>
  <c r="L592" i="23"/>
  <c r="M591" i="23"/>
  <c r="L591" i="23"/>
  <c r="M590" i="23"/>
  <c r="L590" i="23"/>
  <c r="M589" i="23"/>
  <c r="L589" i="23"/>
  <c r="M588" i="23"/>
  <c r="L588" i="23"/>
  <c r="M587" i="23"/>
  <c r="L587" i="23"/>
  <c r="M586" i="23"/>
  <c r="L586" i="23"/>
  <c r="M585" i="23"/>
  <c r="L585" i="23"/>
  <c r="M584" i="23"/>
  <c r="L584" i="23"/>
  <c r="M583" i="23"/>
  <c r="L583" i="23"/>
  <c r="M582" i="23"/>
  <c r="L582" i="23"/>
  <c r="M581" i="23"/>
  <c r="L581" i="23"/>
  <c r="M580" i="23"/>
  <c r="L580" i="23"/>
  <c r="M579" i="23"/>
  <c r="L579" i="23"/>
  <c r="M578" i="23"/>
  <c r="L578" i="23"/>
  <c r="M577" i="23"/>
  <c r="L577" i="23"/>
  <c r="M576" i="23"/>
  <c r="L576" i="23"/>
  <c r="M575" i="23"/>
  <c r="L575" i="23"/>
  <c r="M574" i="23"/>
  <c r="L574" i="23"/>
  <c r="M573" i="23"/>
  <c r="L573" i="23"/>
  <c r="M572" i="23"/>
  <c r="L572" i="23"/>
  <c r="M571" i="23"/>
  <c r="L571" i="23"/>
  <c r="M570" i="23"/>
  <c r="L570" i="23"/>
  <c r="M569" i="23"/>
  <c r="L569" i="23"/>
  <c r="M568" i="23"/>
  <c r="L568" i="23"/>
  <c r="M567" i="23"/>
  <c r="L567" i="23"/>
  <c r="M566" i="23"/>
  <c r="L566" i="23"/>
  <c r="M565" i="23"/>
  <c r="L565" i="23"/>
  <c r="M564" i="23"/>
  <c r="L564" i="23"/>
  <c r="M563" i="23"/>
  <c r="L563" i="23"/>
  <c r="M562" i="23"/>
  <c r="L562" i="23"/>
  <c r="M561" i="23"/>
  <c r="L561" i="23"/>
  <c r="M560" i="23"/>
  <c r="L560" i="23"/>
  <c r="M559" i="23"/>
  <c r="L559" i="23"/>
  <c r="M558" i="23"/>
  <c r="L558" i="23"/>
  <c r="M557" i="23"/>
  <c r="L557" i="23"/>
  <c r="M556" i="23"/>
  <c r="L556" i="23"/>
  <c r="M555" i="23"/>
  <c r="L555" i="23"/>
  <c r="M554" i="23"/>
  <c r="L554" i="23"/>
  <c r="M553" i="23"/>
  <c r="L553" i="23"/>
  <c r="M552" i="23"/>
  <c r="L552" i="23"/>
  <c r="M551" i="23"/>
  <c r="L551" i="23"/>
  <c r="M550" i="23"/>
  <c r="L550" i="23"/>
  <c r="M549" i="23"/>
  <c r="L549" i="23"/>
  <c r="M548" i="23"/>
  <c r="L548" i="23"/>
  <c r="M547" i="23"/>
  <c r="L547" i="23"/>
  <c r="M546" i="23"/>
  <c r="L546" i="23"/>
  <c r="M545" i="23"/>
  <c r="L545" i="23"/>
  <c r="M544" i="23"/>
  <c r="L544" i="23"/>
  <c r="M543" i="23"/>
  <c r="L543" i="23"/>
  <c r="M542" i="23"/>
  <c r="L542" i="23"/>
  <c r="M541" i="23"/>
  <c r="L541" i="23"/>
  <c r="M540" i="23"/>
  <c r="L540" i="23"/>
  <c r="M539" i="23"/>
  <c r="L539" i="23"/>
  <c r="M538" i="23"/>
  <c r="L538" i="23"/>
  <c r="M537" i="23"/>
  <c r="L537" i="23"/>
  <c r="M536" i="23"/>
  <c r="L536" i="23"/>
  <c r="M535" i="23"/>
  <c r="L535" i="23"/>
  <c r="M534" i="23"/>
  <c r="L534" i="23"/>
  <c r="K534" i="23"/>
  <c r="M533" i="23"/>
  <c r="L533" i="23"/>
  <c r="M532" i="23"/>
  <c r="L532" i="23"/>
  <c r="M531" i="23"/>
  <c r="L531" i="23"/>
  <c r="M530" i="23"/>
  <c r="L530" i="23"/>
  <c r="M529" i="23"/>
  <c r="L529" i="23"/>
  <c r="M528" i="23"/>
  <c r="L528" i="23"/>
  <c r="M527" i="23"/>
  <c r="L527" i="23"/>
  <c r="M526" i="23"/>
  <c r="L526" i="23"/>
  <c r="M525" i="23"/>
  <c r="L525" i="23"/>
  <c r="M524" i="23"/>
  <c r="L524" i="23"/>
  <c r="M523" i="23"/>
  <c r="L523" i="23"/>
  <c r="M522" i="23"/>
  <c r="L522" i="23"/>
  <c r="L521" i="23"/>
  <c r="M520" i="23"/>
  <c r="L520" i="23"/>
  <c r="M519" i="23"/>
  <c r="L519" i="23"/>
  <c r="M518" i="23"/>
  <c r="L518" i="23"/>
  <c r="M517" i="23"/>
  <c r="L517" i="23"/>
  <c r="M516" i="23"/>
  <c r="L516" i="23"/>
  <c r="M515" i="23"/>
  <c r="L515" i="23"/>
  <c r="M514" i="23"/>
  <c r="L514" i="23"/>
  <c r="M513" i="23"/>
  <c r="L513" i="23"/>
  <c r="M512" i="23"/>
  <c r="L512" i="23"/>
  <c r="M511" i="23"/>
  <c r="L511" i="23"/>
  <c r="M510" i="23"/>
  <c r="L510" i="23"/>
  <c r="M509" i="23"/>
  <c r="L509" i="23"/>
  <c r="M508" i="23"/>
  <c r="L508" i="23"/>
  <c r="M507" i="23"/>
  <c r="L507" i="23"/>
  <c r="M506" i="23"/>
  <c r="L506" i="23"/>
  <c r="M505" i="23"/>
  <c r="L505" i="23"/>
  <c r="M504" i="23"/>
  <c r="L504" i="23"/>
  <c r="M503" i="23"/>
  <c r="L503" i="23"/>
  <c r="M502" i="23"/>
  <c r="L502" i="23"/>
  <c r="M501" i="23"/>
  <c r="L501" i="23"/>
  <c r="M500" i="23"/>
  <c r="L500" i="23"/>
  <c r="M499" i="23"/>
  <c r="L499" i="23"/>
  <c r="M498" i="23"/>
  <c r="L498" i="23"/>
  <c r="M497" i="23"/>
  <c r="L497" i="23"/>
  <c r="M496" i="23"/>
  <c r="L496" i="23"/>
  <c r="M495" i="23"/>
  <c r="L495" i="23"/>
  <c r="M494" i="23"/>
  <c r="L494" i="23"/>
  <c r="M493" i="23"/>
  <c r="L493" i="23"/>
  <c r="M492" i="23"/>
  <c r="L492" i="23"/>
  <c r="J492" i="23"/>
  <c r="K492" i="23" s="1"/>
  <c r="M491" i="23"/>
  <c r="L491" i="23"/>
  <c r="M490" i="23"/>
  <c r="L490" i="23"/>
  <c r="M489" i="23"/>
  <c r="L489" i="23"/>
  <c r="M488" i="23"/>
  <c r="L488" i="23"/>
  <c r="M487" i="23"/>
  <c r="L487" i="23"/>
  <c r="M486" i="23"/>
  <c r="L486" i="23"/>
  <c r="M485" i="23"/>
  <c r="L485" i="23"/>
  <c r="M484" i="23"/>
  <c r="L484" i="23"/>
  <c r="M480" i="23"/>
  <c r="L480" i="23"/>
  <c r="M483" i="23"/>
  <c r="L483" i="23"/>
  <c r="M482" i="23"/>
  <c r="L482" i="23"/>
  <c r="M481" i="23"/>
  <c r="L481" i="23"/>
  <c r="M479" i="23"/>
  <c r="L479" i="23"/>
  <c r="M478" i="23"/>
  <c r="L478" i="23"/>
  <c r="M477" i="23"/>
  <c r="L477" i="23"/>
  <c r="M476" i="23"/>
  <c r="L476" i="23"/>
  <c r="M475" i="23"/>
  <c r="L475" i="23"/>
  <c r="M474" i="23"/>
  <c r="L474" i="23"/>
  <c r="M473" i="23"/>
  <c r="L473" i="23"/>
  <c r="M472" i="23"/>
  <c r="L472" i="23"/>
  <c r="M471" i="23"/>
  <c r="L471" i="23"/>
  <c r="M470" i="23"/>
  <c r="L470" i="23"/>
  <c r="M469" i="23"/>
  <c r="L469" i="23"/>
  <c r="M468" i="23"/>
  <c r="L468" i="23"/>
  <c r="M467" i="23"/>
  <c r="L467" i="23"/>
  <c r="M466" i="23"/>
  <c r="L466" i="23"/>
  <c r="M465" i="23"/>
  <c r="L465" i="23"/>
  <c r="M464" i="23"/>
  <c r="L464" i="23"/>
  <c r="M463" i="23"/>
  <c r="L463" i="23"/>
  <c r="M462" i="23"/>
  <c r="L462" i="23"/>
  <c r="M461" i="23"/>
  <c r="L461" i="23"/>
  <c r="J461" i="23"/>
  <c r="K461" i="23" s="1"/>
  <c r="M460" i="23"/>
  <c r="L460" i="23"/>
  <c r="M459" i="23"/>
  <c r="L459" i="23"/>
  <c r="M458" i="23"/>
  <c r="L458" i="23"/>
  <c r="M457" i="23"/>
  <c r="L457" i="23"/>
  <c r="M456" i="23"/>
  <c r="L456" i="23"/>
  <c r="M455" i="23"/>
  <c r="L455" i="23"/>
  <c r="M454" i="23"/>
  <c r="L454" i="23"/>
  <c r="M453" i="23"/>
  <c r="L453" i="23"/>
  <c r="M452" i="23"/>
  <c r="L452" i="23"/>
  <c r="M451" i="23"/>
  <c r="L451" i="23"/>
  <c r="M450" i="23"/>
  <c r="L450" i="23"/>
  <c r="M449" i="23"/>
  <c r="L449" i="23"/>
  <c r="M448" i="23"/>
  <c r="L448" i="23"/>
  <c r="M447" i="23"/>
  <c r="L447" i="23"/>
  <c r="M446" i="23"/>
  <c r="L446" i="23"/>
  <c r="M445" i="23"/>
  <c r="L445" i="23"/>
  <c r="M444" i="23"/>
  <c r="L444" i="23"/>
  <c r="M443" i="23"/>
  <c r="L443" i="23"/>
  <c r="M442" i="23"/>
  <c r="L442" i="23"/>
  <c r="M441" i="23"/>
  <c r="L441" i="23"/>
  <c r="L440" i="23"/>
  <c r="M439" i="23"/>
  <c r="L439" i="23"/>
  <c r="J439" i="23"/>
  <c r="K439" i="23" s="1"/>
  <c r="L438" i="23"/>
  <c r="M437" i="23"/>
  <c r="L437" i="23"/>
  <c r="J437" i="23"/>
  <c r="K437" i="23" s="1"/>
  <c r="M436" i="23"/>
  <c r="L436" i="23"/>
  <c r="M435" i="23"/>
  <c r="L435" i="23"/>
  <c r="M434" i="23"/>
  <c r="L434" i="23"/>
  <c r="M433" i="23"/>
  <c r="L433" i="23"/>
  <c r="M432" i="23"/>
  <c r="L432" i="23"/>
  <c r="J432" i="23"/>
  <c r="K432" i="23" s="1"/>
  <c r="M431" i="23"/>
  <c r="L431" i="23"/>
  <c r="M430" i="23"/>
  <c r="L430" i="23"/>
  <c r="M429" i="23"/>
  <c r="L429" i="23"/>
  <c r="M428" i="23"/>
  <c r="L428" i="23"/>
  <c r="M427" i="23"/>
  <c r="L427" i="23"/>
  <c r="M426" i="23"/>
  <c r="L426" i="23"/>
  <c r="M425" i="23"/>
  <c r="L425" i="23"/>
  <c r="M424" i="23"/>
  <c r="L424" i="23"/>
  <c r="M423" i="23"/>
  <c r="L423" i="23"/>
  <c r="M422" i="23"/>
  <c r="L422" i="23"/>
  <c r="M421" i="23"/>
  <c r="L421" i="23"/>
  <c r="M420" i="23"/>
  <c r="L420" i="23"/>
  <c r="M419" i="23"/>
  <c r="L419" i="23"/>
  <c r="J419" i="23"/>
  <c r="K419" i="23" s="1"/>
  <c r="M418" i="23"/>
  <c r="L418" i="23"/>
  <c r="M417" i="23"/>
  <c r="L417" i="23"/>
  <c r="J417" i="23"/>
  <c r="K417" i="23" s="1"/>
  <c r="M416" i="23"/>
  <c r="L416" i="23"/>
  <c r="M415" i="23"/>
  <c r="L415" i="23"/>
  <c r="M414" i="23"/>
  <c r="L414" i="23"/>
  <c r="M413" i="23"/>
  <c r="L413" i="23"/>
  <c r="M408" i="23"/>
  <c r="L408" i="23"/>
  <c r="M412" i="23"/>
  <c r="L412" i="23"/>
  <c r="M411" i="23"/>
  <c r="L411" i="23"/>
  <c r="M410" i="23"/>
  <c r="L410" i="23"/>
  <c r="M409" i="23"/>
  <c r="L409" i="23"/>
  <c r="M407" i="23"/>
  <c r="L407" i="23"/>
  <c r="M406" i="23"/>
  <c r="L406" i="23"/>
  <c r="M405" i="23"/>
  <c r="L405" i="23"/>
  <c r="M404" i="23"/>
  <c r="L404" i="23"/>
  <c r="M403" i="23"/>
  <c r="L403" i="23"/>
  <c r="M402" i="23"/>
  <c r="L402" i="23"/>
  <c r="M400" i="23"/>
  <c r="L400" i="23"/>
  <c r="M399" i="23"/>
  <c r="L399" i="23"/>
  <c r="M398" i="23"/>
  <c r="L398" i="23"/>
  <c r="M397" i="23"/>
  <c r="L397" i="23"/>
  <c r="M396" i="23"/>
  <c r="L396" i="23"/>
  <c r="M395" i="23"/>
  <c r="L395" i="23"/>
  <c r="M394" i="23"/>
  <c r="L394" i="23"/>
  <c r="L393" i="23"/>
  <c r="M392" i="23"/>
  <c r="L392" i="23"/>
  <c r="M391" i="23"/>
  <c r="L391" i="23"/>
  <c r="M390" i="23"/>
  <c r="L390" i="23"/>
  <c r="M389" i="23"/>
  <c r="L389" i="23"/>
  <c r="M388" i="23"/>
  <c r="L388" i="23"/>
  <c r="M387" i="23"/>
  <c r="L387" i="23"/>
  <c r="M386" i="23"/>
  <c r="L386" i="23"/>
  <c r="M385" i="23"/>
  <c r="L385" i="23"/>
  <c r="M384" i="23"/>
  <c r="L384" i="23"/>
  <c r="M383" i="23"/>
  <c r="L383" i="23"/>
  <c r="M382" i="23"/>
  <c r="L382" i="23"/>
  <c r="M381" i="23"/>
  <c r="L381" i="23"/>
  <c r="M380" i="23"/>
  <c r="L380" i="23"/>
  <c r="M378" i="23"/>
  <c r="L378" i="23"/>
  <c r="M377" i="23"/>
  <c r="L377" i="23"/>
  <c r="M376" i="23"/>
  <c r="L376" i="23"/>
  <c r="M375" i="23"/>
  <c r="L375" i="23"/>
  <c r="M374" i="23"/>
  <c r="L374" i="23"/>
  <c r="M373" i="23"/>
  <c r="L373" i="23"/>
  <c r="M372" i="23"/>
  <c r="L372" i="23"/>
  <c r="M371" i="23"/>
  <c r="L371" i="23"/>
  <c r="M370" i="23"/>
  <c r="L370" i="23"/>
  <c r="M369" i="23"/>
  <c r="L369" i="23"/>
  <c r="M368" i="23"/>
  <c r="L368" i="23"/>
  <c r="M367" i="23"/>
  <c r="L367" i="23"/>
  <c r="M366" i="23"/>
  <c r="L366" i="23"/>
  <c r="M365" i="23"/>
  <c r="L365" i="23"/>
  <c r="M364" i="23"/>
  <c r="L364" i="23"/>
  <c r="M363" i="23"/>
  <c r="L363" i="23"/>
  <c r="M362" i="23"/>
  <c r="L362" i="23"/>
  <c r="M361" i="23"/>
  <c r="L361" i="23"/>
  <c r="M360" i="23"/>
  <c r="L360" i="23"/>
  <c r="M359" i="23"/>
  <c r="L359" i="23"/>
  <c r="M358" i="23"/>
  <c r="L358" i="23"/>
  <c r="M356" i="23"/>
  <c r="L356" i="23"/>
  <c r="M355" i="23"/>
  <c r="L355" i="23"/>
  <c r="M354" i="23"/>
  <c r="L354" i="23"/>
  <c r="M353" i="23"/>
  <c r="L353" i="23"/>
  <c r="M352" i="23"/>
  <c r="L352" i="23"/>
  <c r="M351" i="23"/>
  <c r="L351" i="23"/>
  <c r="M350" i="23"/>
  <c r="L350" i="23"/>
  <c r="M349" i="23"/>
  <c r="L349" i="23"/>
  <c r="M348" i="23"/>
  <c r="L348" i="23"/>
  <c r="M347" i="23"/>
  <c r="L347" i="23"/>
  <c r="M346" i="23"/>
  <c r="L346" i="23"/>
  <c r="M345" i="23"/>
  <c r="L345" i="23"/>
  <c r="M344" i="23"/>
  <c r="L344" i="23"/>
  <c r="M343" i="23"/>
  <c r="L343" i="23"/>
  <c r="M342" i="23"/>
  <c r="L342" i="23"/>
  <c r="M341" i="23"/>
  <c r="L341" i="23"/>
  <c r="M340" i="23"/>
  <c r="L340" i="23"/>
  <c r="M339" i="23"/>
  <c r="L339" i="23"/>
  <c r="M338" i="23"/>
  <c r="L338" i="23"/>
  <c r="M337" i="23"/>
  <c r="L337" i="23"/>
  <c r="M336" i="23"/>
  <c r="L336" i="23"/>
  <c r="M335" i="23"/>
  <c r="L335" i="23"/>
  <c r="M334" i="23"/>
  <c r="L334" i="23"/>
  <c r="M333" i="23"/>
  <c r="L333" i="23"/>
  <c r="M332" i="23"/>
  <c r="L332" i="23"/>
  <c r="M331" i="23"/>
  <c r="L331" i="23"/>
  <c r="M330" i="23"/>
  <c r="L330" i="23"/>
  <c r="M329" i="23"/>
  <c r="L329" i="23"/>
  <c r="M328" i="23"/>
  <c r="L328" i="23"/>
  <c r="M327" i="23"/>
  <c r="L327" i="23"/>
  <c r="M326" i="23"/>
  <c r="L326" i="23"/>
  <c r="M325" i="23"/>
  <c r="L325" i="23"/>
  <c r="M324" i="23"/>
  <c r="L324" i="23"/>
  <c r="M323" i="23"/>
  <c r="L323" i="23"/>
  <c r="M322" i="23"/>
  <c r="L322" i="23"/>
  <c r="M321" i="23"/>
  <c r="L321" i="23"/>
  <c r="M320" i="23"/>
  <c r="L320" i="23"/>
  <c r="M319" i="23"/>
  <c r="L319" i="23"/>
  <c r="M318" i="23"/>
  <c r="L318" i="23"/>
  <c r="M317" i="23"/>
  <c r="L317" i="23"/>
  <c r="M316" i="23"/>
  <c r="L316" i="23"/>
  <c r="M315" i="23"/>
  <c r="L315" i="23"/>
  <c r="M314" i="23"/>
  <c r="L314" i="23"/>
  <c r="M313" i="23"/>
  <c r="L313" i="23"/>
  <c r="M312" i="23"/>
  <c r="L312" i="23"/>
  <c r="M311" i="23"/>
  <c r="L311" i="23"/>
  <c r="M310" i="23"/>
  <c r="L310" i="23"/>
  <c r="M309" i="23"/>
  <c r="L309" i="23"/>
  <c r="M308" i="23"/>
  <c r="L308" i="23"/>
  <c r="M307" i="23"/>
  <c r="L307" i="23"/>
  <c r="M306" i="23"/>
  <c r="L306" i="23"/>
  <c r="M305" i="23"/>
  <c r="L305" i="23"/>
  <c r="M304" i="23"/>
  <c r="L304" i="23"/>
  <c r="M303" i="23"/>
  <c r="L303" i="23"/>
  <c r="M302" i="23"/>
  <c r="L302" i="23"/>
  <c r="M301" i="23"/>
  <c r="L301" i="23"/>
  <c r="M300" i="23"/>
  <c r="L300" i="23"/>
  <c r="M299" i="23"/>
  <c r="L299" i="23"/>
  <c r="M298" i="23"/>
  <c r="L298" i="23"/>
  <c r="M297" i="23"/>
  <c r="L297" i="23"/>
  <c r="M296" i="23"/>
  <c r="L296" i="23"/>
  <c r="M295" i="23"/>
  <c r="L295" i="23"/>
  <c r="M294" i="23"/>
  <c r="L294" i="23"/>
  <c r="M293" i="23"/>
  <c r="L293" i="23"/>
  <c r="M292" i="23"/>
  <c r="L292" i="23"/>
  <c r="M291" i="23"/>
  <c r="L291" i="23"/>
  <c r="M290" i="23"/>
  <c r="L290" i="23"/>
  <c r="M289" i="23"/>
  <c r="L289" i="23"/>
  <c r="M288" i="23"/>
  <c r="L288" i="23"/>
  <c r="M287" i="23"/>
  <c r="L287" i="23"/>
  <c r="M286" i="23"/>
  <c r="L286" i="23"/>
  <c r="M285" i="23"/>
  <c r="L285" i="23"/>
  <c r="M284" i="23"/>
  <c r="L284" i="23"/>
  <c r="M283" i="23"/>
  <c r="L283" i="23"/>
  <c r="M282" i="23"/>
  <c r="L282" i="23"/>
  <c r="M281" i="23"/>
  <c r="L281" i="23"/>
  <c r="M280" i="23"/>
  <c r="L280" i="23"/>
  <c r="M279" i="23"/>
  <c r="L279" i="23"/>
  <c r="M278" i="23"/>
  <c r="L278" i="23"/>
  <c r="M277" i="23"/>
  <c r="L277" i="23"/>
  <c r="M276" i="23"/>
  <c r="L276" i="23"/>
  <c r="M275" i="23"/>
  <c r="L275" i="23"/>
  <c r="M274" i="23"/>
  <c r="L274" i="23"/>
  <c r="M273" i="23"/>
  <c r="L273" i="23"/>
  <c r="M272" i="23"/>
  <c r="L272" i="23"/>
  <c r="M271" i="23"/>
  <c r="L271" i="23"/>
  <c r="M267" i="23"/>
  <c r="L267" i="23"/>
  <c r="M266" i="23"/>
  <c r="L266" i="23"/>
  <c r="M270" i="23"/>
  <c r="L270" i="23"/>
  <c r="M265" i="23"/>
  <c r="L265" i="23"/>
  <c r="M264" i="23"/>
  <c r="L264" i="23"/>
  <c r="M263" i="23"/>
  <c r="L263" i="23"/>
  <c r="M262" i="23"/>
  <c r="L262" i="23"/>
  <c r="M261" i="23"/>
  <c r="L261" i="23"/>
  <c r="M260" i="23"/>
  <c r="L260" i="23"/>
  <c r="M259" i="23"/>
  <c r="L259" i="23"/>
  <c r="M258" i="23"/>
  <c r="L258" i="23"/>
  <c r="M269" i="23"/>
  <c r="L269" i="23"/>
  <c r="M257" i="23"/>
  <c r="L257" i="23"/>
  <c r="M256" i="23"/>
  <c r="L256" i="23"/>
  <c r="M255" i="23"/>
  <c r="L255" i="23"/>
  <c r="M268" i="23"/>
  <c r="L268" i="23"/>
  <c r="M254" i="23"/>
  <c r="L254" i="23"/>
  <c r="M253" i="23"/>
  <c r="L253" i="23"/>
  <c r="M252" i="23"/>
  <c r="L252" i="23"/>
  <c r="M251" i="23"/>
  <c r="L251" i="23"/>
  <c r="M250" i="23"/>
  <c r="L250" i="23"/>
  <c r="M249" i="23"/>
  <c r="L249" i="23"/>
  <c r="M248" i="23"/>
  <c r="L248" i="23"/>
  <c r="M247" i="23"/>
  <c r="L247" i="23"/>
  <c r="M246" i="23"/>
  <c r="L246" i="23"/>
  <c r="M245" i="23"/>
  <c r="L245" i="23"/>
  <c r="M244" i="23"/>
  <c r="L244" i="23"/>
  <c r="M243" i="23"/>
  <c r="L243" i="23"/>
  <c r="M242" i="23"/>
  <c r="L242" i="23"/>
  <c r="M241" i="23"/>
  <c r="L241" i="23"/>
  <c r="M240" i="23"/>
  <c r="L240" i="23"/>
  <c r="M239" i="23"/>
  <c r="L239" i="23"/>
  <c r="M238" i="23"/>
  <c r="L238" i="23"/>
  <c r="M237" i="23"/>
  <c r="L237" i="23"/>
  <c r="M236" i="23"/>
  <c r="L236" i="23"/>
  <c r="M235" i="23"/>
  <c r="L235" i="23"/>
  <c r="M234" i="23"/>
  <c r="L234" i="23"/>
  <c r="M233" i="23"/>
  <c r="L233" i="23"/>
  <c r="M232" i="23"/>
  <c r="L232" i="23"/>
  <c r="M231" i="23"/>
  <c r="L231" i="23"/>
  <c r="M230" i="23"/>
  <c r="L230" i="23"/>
  <c r="M229" i="23"/>
  <c r="L229" i="23"/>
  <c r="M228" i="23"/>
  <c r="L228" i="23"/>
  <c r="M227" i="23"/>
  <c r="L227" i="23"/>
  <c r="M226" i="23"/>
  <c r="L226" i="23"/>
  <c r="M225" i="23"/>
  <c r="L225" i="23"/>
  <c r="M224" i="23"/>
  <c r="L224" i="23"/>
  <c r="M223" i="23"/>
  <c r="L223" i="23"/>
  <c r="M222" i="23"/>
  <c r="L222" i="23"/>
  <c r="M221" i="23"/>
  <c r="L221" i="23"/>
  <c r="M220" i="23"/>
  <c r="L220" i="23"/>
  <c r="M219" i="23"/>
  <c r="L219" i="23"/>
  <c r="M218" i="23"/>
  <c r="L218" i="23"/>
  <c r="M217" i="23"/>
  <c r="L217" i="23"/>
  <c r="M216" i="23"/>
  <c r="L216" i="23"/>
  <c r="M215" i="23"/>
  <c r="L215" i="23"/>
  <c r="M214" i="23"/>
  <c r="L214" i="23"/>
  <c r="M213" i="23"/>
  <c r="L213" i="23"/>
  <c r="M212" i="23"/>
  <c r="L212" i="23"/>
  <c r="M211" i="23"/>
  <c r="L211" i="23"/>
  <c r="M210" i="23"/>
  <c r="L210" i="23"/>
  <c r="M209" i="23"/>
  <c r="L209" i="23"/>
  <c r="M208" i="23"/>
  <c r="L208" i="23"/>
  <c r="M207" i="23"/>
  <c r="L207" i="23"/>
  <c r="M206" i="23"/>
  <c r="L206" i="23"/>
  <c r="M205" i="23"/>
  <c r="L205" i="23"/>
  <c r="M204" i="23"/>
  <c r="L204" i="23"/>
  <c r="M203" i="23"/>
  <c r="L203" i="23"/>
  <c r="M202" i="23"/>
  <c r="L202" i="23"/>
  <c r="M201" i="23"/>
  <c r="L201" i="23"/>
  <c r="M200" i="23"/>
  <c r="L200" i="23"/>
  <c r="M199" i="23"/>
  <c r="L199" i="23"/>
  <c r="M198" i="23"/>
  <c r="L198" i="23"/>
  <c r="M197" i="23"/>
  <c r="L197" i="23"/>
  <c r="M196" i="23"/>
  <c r="L196" i="23"/>
  <c r="M195" i="23"/>
  <c r="L195" i="23"/>
  <c r="M194" i="23"/>
  <c r="L194" i="23"/>
  <c r="M193" i="23"/>
  <c r="L193" i="23"/>
  <c r="M192" i="23"/>
  <c r="L192" i="23"/>
  <c r="M191" i="23"/>
  <c r="L191" i="23"/>
  <c r="M190" i="23"/>
  <c r="L190" i="23"/>
  <c r="M189" i="23"/>
  <c r="L189" i="23"/>
  <c r="M188" i="23"/>
  <c r="L188" i="23"/>
  <c r="M187" i="23"/>
  <c r="L187" i="23"/>
  <c r="M186" i="23"/>
  <c r="L186" i="23"/>
  <c r="M185" i="23"/>
  <c r="L185" i="23"/>
  <c r="M184" i="23"/>
  <c r="L184" i="23"/>
  <c r="M183" i="23"/>
  <c r="L183" i="23"/>
  <c r="M182" i="23"/>
  <c r="L182" i="23"/>
  <c r="M181" i="23"/>
  <c r="L181" i="23"/>
  <c r="M180" i="23"/>
  <c r="L180" i="23"/>
  <c r="M179" i="23"/>
  <c r="L179" i="23"/>
  <c r="M178" i="23"/>
  <c r="L178" i="23"/>
  <c r="M177" i="23"/>
  <c r="L177" i="23"/>
  <c r="M176" i="23"/>
  <c r="L176" i="23"/>
  <c r="M175" i="23"/>
  <c r="L175" i="23"/>
  <c r="M174" i="23"/>
  <c r="L174" i="23"/>
  <c r="M173" i="23"/>
  <c r="L173" i="23"/>
  <c r="M172" i="23"/>
  <c r="L172" i="23"/>
  <c r="M171" i="23"/>
  <c r="L171" i="23"/>
  <c r="M170" i="23"/>
  <c r="L170" i="23"/>
  <c r="M169" i="23"/>
  <c r="L169" i="23"/>
  <c r="M168" i="23"/>
  <c r="L168" i="23"/>
  <c r="M167" i="23"/>
  <c r="L167" i="23"/>
  <c r="M166" i="23"/>
  <c r="L166" i="23"/>
  <c r="M165" i="23"/>
  <c r="L165" i="23"/>
  <c r="M164" i="23"/>
  <c r="L164" i="23"/>
  <c r="M163" i="23"/>
  <c r="L163" i="23"/>
  <c r="M162" i="23"/>
  <c r="L162" i="23"/>
  <c r="M161" i="23"/>
  <c r="L161" i="23"/>
  <c r="M160" i="23"/>
  <c r="L160" i="23"/>
  <c r="M159" i="23"/>
  <c r="L159" i="23"/>
  <c r="M158" i="23"/>
  <c r="L158" i="23"/>
  <c r="M157" i="23"/>
  <c r="L157" i="23"/>
  <c r="M156" i="23"/>
  <c r="L156" i="23"/>
  <c r="M155" i="23"/>
  <c r="L155" i="23"/>
  <c r="M154" i="23"/>
  <c r="L154" i="23"/>
  <c r="M153" i="23"/>
  <c r="L153" i="23"/>
  <c r="M152" i="23"/>
  <c r="L152" i="23"/>
  <c r="M151" i="23"/>
  <c r="L151" i="23"/>
  <c r="M150" i="23"/>
  <c r="L150" i="23"/>
  <c r="M149" i="23"/>
  <c r="L149" i="23"/>
  <c r="M148" i="23"/>
  <c r="L148" i="23"/>
  <c r="M147" i="23"/>
  <c r="L147" i="23"/>
  <c r="M146" i="23"/>
  <c r="L146" i="23"/>
  <c r="M145" i="23"/>
  <c r="L145" i="23"/>
  <c r="M144" i="23"/>
  <c r="L144" i="23"/>
  <c r="M143" i="23"/>
  <c r="L143" i="23"/>
  <c r="M142" i="23"/>
  <c r="L142" i="23"/>
  <c r="M141" i="23"/>
  <c r="L141" i="23"/>
  <c r="M140" i="23"/>
  <c r="L140" i="23"/>
  <c r="M139" i="23"/>
  <c r="L139" i="23"/>
  <c r="M138" i="23"/>
  <c r="L138" i="23"/>
  <c r="M137" i="23"/>
  <c r="L137" i="23"/>
  <c r="M136" i="23"/>
  <c r="L136" i="23"/>
  <c r="M135" i="23"/>
  <c r="L135" i="23"/>
  <c r="M134" i="23"/>
  <c r="L134" i="23"/>
  <c r="M133" i="23"/>
  <c r="L133" i="23"/>
  <c r="M132" i="23"/>
  <c r="L132" i="23"/>
  <c r="M131" i="23"/>
  <c r="L131" i="23"/>
  <c r="M130" i="23"/>
  <c r="L130" i="23"/>
  <c r="M129" i="23"/>
  <c r="L129" i="23"/>
  <c r="M128" i="23"/>
  <c r="L128" i="23"/>
  <c r="M127" i="23"/>
  <c r="L127" i="23"/>
  <c r="M126" i="23"/>
  <c r="L126" i="23"/>
  <c r="M125" i="23"/>
  <c r="L125" i="23"/>
  <c r="M124" i="23"/>
  <c r="L124" i="23"/>
  <c r="M123" i="23"/>
  <c r="L123" i="23"/>
  <c r="M122" i="23"/>
  <c r="L122" i="23"/>
  <c r="M121" i="23"/>
  <c r="L121" i="23"/>
  <c r="M120" i="23"/>
  <c r="L120" i="23"/>
  <c r="M119" i="23"/>
  <c r="L119" i="23"/>
  <c r="M118" i="23"/>
  <c r="L118" i="23"/>
  <c r="M117" i="23"/>
  <c r="L117" i="23"/>
  <c r="M116" i="23"/>
  <c r="L116" i="23"/>
  <c r="M115" i="23"/>
  <c r="L115" i="23"/>
  <c r="M114" i="23"/>
  <c r="L114" i="23"/>
  <c r="M113" i="23"/>
  <c r="L113" i="23"/>
  <c r="M112" i="23"/>
  <c r="L112" i="23"/>
  <c r="M111" i="23"/>
  <c r="L111" i="23"/>
  <c r="M110" i="23"/>
  <c r="L110" i="23"/>
  <c r="M109" i="23"/>
  <c r="L109" i="23"/>
  <c r="M108" i="23"/>
  <c r="L108" i="23"/>
  <c r="M107" i="23"/>
  <c r="L107" i="23"/>
  <c r="M106" i="23"/>
  <c r="L106" i="23"/>
  <c r="M105" i="23"/>
  <c r="L105" i="23"/>
  <c r="M104" i="23"/>
  <c r="L104" i="23"/>
  <c r="M103" i="23"/>
  <c r="L103" i="23"/>
  <c r="M102" i="23"/>
  <c r="L102" i="23"/>
  <c r="M101" i="23"/>
  <c r="L101" i="23"/>
  <c r="M100" i="23"/>
  <c r="L100" i="23"/>
  <c r="M99" i="23"/>
  <c r="L99" i="23"/>
  <c r="M98" i="23"/>
  <c r="L98" i="23"/>
  <c r="M97" i="23"/>
  <c r="L97" i="23"/>
  <c r="M96" i="23"/>
  <c r="L96" i="23"/>
  <c r="M95" i="23"/>
  <c r="L95" i="23"/>
  <c r="M94" i="23"/>
  <c r="L94" i="23"/>
  <c r="M93" i="23"/>
  <c r="L93" i="23"/>
  <c r="M92" i="23"/>
  <c r="L92" i="23"/>
  <c r="M91" i="23"/>
  <c r="L91" i="23"/>
  <c r="M90" i="23"/>
  <c r="L90" i="23"/>
  <c r="M89" i="23"/>
  <c r="L89" i="23"/>
  <c r="L88" i="23"/>
  <c r="M87" i="23"/>
  <c r="L87" i="23"/>
  <c r="M86" i="23"/>
  <c r="L86" i="23"/>
  <c r="M85" i="23"/>
  <c r="L85" i="23"/>
  <c r="M84" i="23"/>
  <c r="L84" i="23"/>
  <c r="M83" i="23"/>
  <c r="L83" i="23"/>
  <c r="M82" i="23"/>
  <c r="L82" i="23"/>
  <c r="M81" i="23"/>
  <c r="L81" i="23"/>
  <c r="M80" i="23"/>
  <c r="L80" i="23"/>
  <c r="M79" i="23"/>
  <c r="L79" i="23"/>
  <c r="M78" i="23"/>
  <c r="L78" i="23"/>
  <c r="M77" i="23"/>
  <c r="L77" i="23"/>
  <c r="M76" i="23"/>
  <c r="L76" i="23"/>
  <c r="M75" i="23"/>
  <c r="L75" i="23"/>
  <c r="M74" i="23"/>
  <c r="L74" i="23"/>
  <c r="M73" i="23"/>
  <c r="L73" i="23"/>
  <c r="M72" i="23"/>
  <c r="L72" i="23"/>
  <c r="M71" i="23"/>
  <c r="L71" i="23"/>
  <c r="M70" i="23"/>
  <c r="L70" i="23"/>
  <c r="M69" i="23"/>
  <c r="L69" i="23"/>
  <c r="M68" i="23"/>
  <c r="L68" i="23"/>
  <c r="M67" i="23"/>
  <c r="L67" i="23"/>
  <c r="M66" i="23"/>
  <c r="L66" i="23"/>
  <c r="M65" i="23"/>
  <c r="L65" i="23"/>
  <c r="M64" i="23"/>
  <c r="L64" i="23"/>
  <c r="M63" i="23"/>
  <c r="L63" i="23"/>
  <c r="M62" i="23"/>
  <c r="L62" i="23"/>
  <c r="M61" i="23"/>
  <c r="L61" i="23"/>
  <c r="M60" i="23"/>
  <c r="L60" i="23"/>
  <c r="M59" i="23"/>
  <c r="L59" i="23"/>
  <c r="M58" i="23"/>
  <c r="L58" i="23"/>
  <c r="M57" i="23"/>
  <c r="L57" i="23"/>
  <c r="M56" i="23"/>
  <c r="L56" i="23"/>
  <c r="M55" i="23"/>
  <c r="L55" i="23"/>
  <c r="M54" i="23"/>
  <c r="L54" i="23"/>
  <c r="M53" i="23"/>
  <c r="L53" i="23"/>
  <c r="M52" i="23"/>
  <c r="L52" i="23"/>
  <c r="M51" i="23"/>
  <c r="L51" i="23"/>
  <c r="M50" i="23"/>
  <c r="L50" i="23"/>
  <c r="M49" i="23"/>
  <c r="L49" i="23"/>
  <c r="M48" i="23"/>
  <c r="L48" i="23"/>
  <c r="M47" i="23"/>
  <c r="L47" i="23"/>
  <c r="M46" i="23"/>
  <c r="L46" i="23"/>
  <c r="M44" i="23"/>
  <c r="L44" i="23"/>
  <c r="M45" i="23"/>
  <c r="L45" i="23"/>
  <c r="M43" i="23"/>
  <c r="L43" i="23"/>
  <c r="M42" i="23"/>
  <c r="L42" i="23"/>
  <c r="M41" i="23"/>
  <c r="L41" i="23"/>
  <c r="M40" i="23"/>
  <c r="L40" i="23"/>
  <c r="M39" i="23"/>
  <c r="L39" i="23"/>
  <c r="M38" i="23"/>
  <c r="L38" i="23"/>
  <c r="M37" i="23"/>
  <c r="L37" i="23"/>
  <c r="M36" i="23"/>
  <c r="L36" i="23"/>
  <c r="M35" i="23"/>
  <c r="L35" i="23"/>
  <c r="M34" i="23"/>
  <c r="L34" i="23"/>
  <c r="M33" i="23"/>
  <c r="L33" i="23"/>
  <c r="M32" i="23"/>
  <c r="L32" i="23"/>
  <c r="M31" i="23"/>
  <c r="L31" i="23"/>
  <c r="M30" i="23"/>
  <c r="L30" i="23"/>
  <c r="M29" i="23"/>
  <c r="L29" i="23"/>
  <c r="M28" i="23"/>
  <c r="L28" i="23"/>
  <c r="M27" i="23"/>
  <c r="L27" i="23"/>
  <c r="M26" i="23"/>
  <c r="L26" i="23"/>
  <c r="M25" i="23"/>
  <c r="L25" i="23"/>
  <c r="M24" i="23"/>
  <c r="L24" i="23"/>
  <c r="M23" i="23"/>
  <c r="L23" i="23"/>
  <c r="M22" i="23"/>
  <c r="L22" i="23"/>
  <c r="M21" i="23"/>
  <c r="L21" i="23"/>
  <c r="M20" i="23"/>
  <c r="L20" i="23"/>
  <c r="M19" i="23"/>
  <c r="L19" i="23"/>
  <c r="M18" i="23"/>
  <c r="L18" i="23"/>
  <c r="M17" i="23"/>
  <c r="L17" i="23"/>
  <c r="M16" i="23"/>
  <c r="L16" i="23"/>
  <c r="M15" i="23"/>
  <c r="L15" i="23"/>
  <c r="M14" i="23"/>
  <c r="L14" i="23"/>
  <c r="M13" i="23"/>
  <c r="L13" i="23"/>
  <c r="M12" i="23"/>
  <c r="L12" i="23"/>
  <c r="M11" i="23"/>
  <c r="L11" i="23"/>
  <c r="M10" i="23"/>
  <c r="L10" i="23"/>
  <c r="M9" i="23"/>
  <c r="L9" i="23"/>
  <c r="M8" i="23"/>
  <c r="L8" i="23"/>
  <c r="M7" i="23"/>
  <c r="L7" i="23"/>
  <c r="M6" i="23"/>
  <c r="L6" i="23"/>
  <c r="M5" i="23"/>
  <c r="L5" i="23"/>
  <c r="M4" i="23"/>
  <c r="L4" i="23"/>
  <c r="M3" i="23"/>
  <c r="L3" i="23"/>
  <c r="M2" i="23"/>
  <c r="L2" i="23"/>
  <c r="P1" i="23"/>
  <c r="N1" i="23"/>
  <c r="I1" i="23"/>
  <c r="F1" i="23"/>
  <c r="J2" i="21"/>
  <c r="J3" i="21"/>
  <c r="J4" i="21"/>
  <c r="J5" i="21"/>
  <c r="J6" i="21"/>
  <c r="J7" i="21"/>
  <c r="J8" i="21"/>
  <c r="J9" i="21"/>
  <c r="J10" i="21"/>
  <c r="J11" i="21"/>
  <c r="J12" i="21"/>
  <c r="J13" i="21"/>
  <c r="J14" i="21"/>
  <c r="J15" i="21"/>
  <c r="J16" i="21"/>
  <c r="J17" i="21"/>
  <c r="J18" i="21"/>
  <c r="J19" i="21"/>
  <c r="J20" i="21"/>
  <c r="J21" i="21"/>
  <c r="J22"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1701" i="21"/>
  <c r="J1702" i="21"/>
  <c r="J1703" i="21"/>
  <c r="J1704" i="21"/>
  <c r="J1705" i="21"/>
  <c r="J1706" i="21"/>
  <c r="J1707" i="21"/>
  <c r="J1708" i="21"/>
  <c r="J1709" i="21"/>
  <c r="J1710" i="21"/>
  <c r="J1711" i="21"/>
  <c r="J1712" i="21"/>
  <c r="J1713" i="21"/>
  <c r="J1714" i="21"/>
  <c r="J1715" i="21"/>
  <c r="J1716" i="21"/>
  <c r="J1717" i="21"/>
  <c r="J1718" i="21"/>
  <c r="J1719" i="21"/>
  <c r="J1720" i="21"/>
  <c r="J1721" i="21"/>
  <c r="J1722" i="21"/>
  <c r="J1723" i="21"/>
  <c r="J1724" i="21"/>
  <c r="J1725" i="21"/>
  <c r="J1726" i="21"/>
  <c r="J1727" i="21"/>
  <c r="J1728" i="21"/>
  <c r="J1729" i="21"/>
  <c r="J1730" i="21"/>
  <c r="J1731" i="21"/>
  <c r="J1732" i="21"/>
  <c r="J1733" i="21"/>
  <c r="J1734" i="21"/>
  <c r="J1735" i="21"/>
  <c r="J1736" i="21"/>
  <c r="J1737" i="21"/>
  <c r="J1738" i="21"/>
  <c r="J1739" i="21"/>
  <c r="J1740" i="21"/>
  <c r="J1741" i="21"/>
  <c r="J1742" i="21"/>
  <c r="J1743" i="21"/>
  <c r="J1744" i="21"/>
  <c r="J1745" i="21"/>
  <c r="J1746" i="21"/>
  <c r="J1747" i="21"/>
  <c r="J1748" i="21"/>
  <c r="J1749" i="21"/>
  <c r="J1750" i="21"/>
  <c r="J1751" i="21"/>
  <c r="J1752" i="21"/>
  <c r="J1753" i="21"/>
  <c r="J1754" i="21"/>
  <c r="J1755" i="21"/>
  <c r="J1756" i="21"/>
  <c r="J1757" i="21"/>
  <c r="J1758" i="21"/>
  <c r="J1759" i="21"/>
  <c r="J1760" i="21"/>
  <c r="J1761" i="21"/>
  <c r="J1762" i="21"/>
  <c r="J1763" i="21"/>
  <c r="J1764" i="21"/>
  <c r="J1765" i="21"/>
  <c r="J1766" i="21"/>
  <c r="J1767" i="21"/>
  <c r="J1768" i="21"/>
  <c r="J1769" i="21"/>
  <c r="J1770" i="21"/>
  <c r="J1771" i="21"/>
  <c r="J1772" i="21"/>
  <c r="J1773" i="21"/>
  <c r="J1774" i="21"/>
  <c r="J1775" i="21"/>
  <c r="J1776" i="21"/>
  <c r="J1777" i="21"/>
  <c r="J1778" i="21"/>
  <c r="J1779" i="21"/>
  <c r="J1780" i="21"/>
  <c r="J1781" i="21"/>
  <c r="J1782" i="21"/>
  <c r="J1783" i="21"/>
  <c r="J1784" i="21"/>
  <c r="J1785" i="21"/>
  <c r="J1786" i="21"/>
  <c r="J1787" i="21"/>
  <c r="J1788" i="21"/>
  <c r="J1789" i="21"/>
  <c r="J1790" i="21"/>
  <c r="J1791" i="21"/>
  <c r="J1792" i="21"/>
  <c r="J1793" i="21"/>
  <c r="J1794" i="21"/>
  <c r="J1795" i="21"/>
  <c r="J1796" i="21"/>
  <c r="J1797" i="21"/>
  <c r="J1798" i="21"/>
  <c r="J1799" i="21"/>
  <c r="J1800" i="21"/>
  <c r="J1801" i="21"/>
  <c r="J1802" i="21"/>
  <c r="J1803" i="21"/>
  <c r="J1804" i="21"/>
  <c r="J1805" i="21"/>
  <c r="J1806" i="21"/>
  <c r="J1807" i="21"/>
  <c r="J1808" i="21"/>
  <c r="J1809" i="21"/>
  <c r="J1810" i="21"/>
  <c r="J1811" i="21"/>
  <c r="J1812" i="21"/>
  <c r="J1813" i="21"/>
  <c r="J1814" i="21"/>
  <c r="J1815" i="21"/>
  <c r="J1816" i="21"/>
  <c r="J1817" i="21"/>
  <c r="J1818" i="21"/>
  <c r="J1819" i="21"/>
  <c r="J1820" i="21"/>
  <c r="J1821" i="21"/>
  <c r="J1822" i="21"/>
  <c r="J1823" i="21"/>
  <c r="J1824" i="21"/>
  <c r="J1825" i="21"/>
  <c r="J1826" i="21"/>
  <c r="J1827" i="21"/>
  <c r="J1828" i="21"/>
  <c r="J1829" i="21"/>
  <c r="J1830" i="21"/>
  <c r="J1831" i="21"/>
  <c r="J1832" i="21"/>
  <c r="J1833" i="21"/>
  <c r="J1834" i="21"/>
  <c r="J1835" i="21"/>
  <c r="J1836" i="21"/>
  <c r="J1837" i="21"/>
  <c r="J1838" i="21"/>
  <c r="J1839" i="21"/>
  <c r="J1840" i="21"/>
  <c r="J1841" i="21"/>
  <c r="J1842" i="21"/>
  <c r="J1843" i="21"/>
  <c r="J1844" i="21"/>
  <c r="J1845" i="21"/>
  <c r="J1846" i="21"/>
  <c r="J1847" i="21"/>
  <c r="J1848" i="21"/>
  <c r="J1849" i="21"/>
  <c r="J1850" i="21"/>
  <c r="J1851" i="21"/>
  <c r="J1852" i="21"/>
  <c r="J1853" i="21"/>
  <c r="J1854" i="21"/>
  <c r="J1855" i="21"/>
  <c r="J1856" i="21"/>
  <c r="J1857" i="21"/>
  <c r="J1858" i="21"/>
  <c r="J1859" i="21"/>
  <c r="J1860" i="21"/>
  <c r="J1861" i="21"/>
  <c r="J1862" i="21"/>
  <c r="J1863" i="21"/>
  <c r="J1864" i="21"/>
  <c r="J1865" i="21"/>
  <c r="J1866" i="21"/>
  <c r="J1867" i="21"/>
  <c r="J1868" i="21"/>
  <c r="J1869" i="21"/>
  <c r="J1870" i="21"/>
  <c r="J1871" i="21"/>
  <c r="J1872" i="21"/>
  <c r="J1873" i="21"/>
  <c r="J1874" i="21"/>
  <c r="J1875" i="21"/>
  <c r="J1876" i="21"/>
  <c r="J1877" i="21"/>
  <c r="J1878" i="21"/>
  <c r="J1879" i="21"/>
  <c r="J1880" i="21"/>
  <c r="J1881" i="21"/>
  <c r="J1882" i="21"/>
  <c r="J1883" i="21"/>
  <c r="J1884" i="21"/>
  <c r="J1885" i="21"/>
  <c r="J1886" i="21"/>
  <c r="J1887" i="21"/>
  <c r="J1888" i="21"/>
  <c r="J1889" i="21"/>
  <c r="J1890" i="21"/>
  <c r="J1891" i="21"/>
  <c r="J1892" i="21"/>
  <c r="J1893" i="21"/>
  <c r="J1894" i="21"/>
  <c r="J1895" i="21"/>
  <c r="J1896" i="21"/>
  <c r="J1897" i="21"/>
  <c r="J1898" i="21"/>
  <c r="J1899" i="21"/>
  <c r="J1900" i="21"/>
  <c r="J1901" i="21"/>
  <c r="J1902" i="21"/>
  <c r="J1903" i="21"/>
  <c r="J1904" i="21"/>
  <c r="J1905" i="21"/>
  <c r="J1906" i="21"/>
  <c r="J1907" i="21"/>
  <c r="J1908" i="21"/>
  <c r="J1909" i="21"/>
  <c r="J1910" i="21"/>
  <c r="J1911" i="21"/>
  <c r="J1912" i="21"/>
  <c r="J1913" i="21"/>
  <c r="J1914" i="21"/>
  <c r="J1915" i="21"/>
  <c r="J1916" i="21"/>
  <c r="J1917" i="21"/>
  <c r="J1918" i="21"/>
  <c r="J1919" i="21"/>
  <c r="J1920" i="21"/>
  <c r="J1921" i="21"/>
  <c r="J1922" i="21"/>
  <c r="J1923" i="21"/>
  <c r="J1924" i="21"/>
  <c r="J1925" i="21"/>
  <c r="J1926" i="21"/>
  <c r="J1927" i="21"/>
  <c r="J1928" i="21"/>
  <c r="J1929" i="21"/>
  <c r="J1930" i="21"/>
  <c r="J1931" i="21"/>
  <c r="J1932" i="21"/>
  <c r="J1933" i="21"/>
  <c r="J1934" i="21"/>
  <c r="J1935" i="21"/>
  <c r="J1936" i="21"/>
  <c r="J1937" i="21"/>
  <c r="J1938" i="21"/>
  <c r="J1939" i="21"/>
  <c r="J1940" i="21"/>
  <c r="J1941" i="21"/>
  <c r="J1942" i="21"/>
  <c r="J1943" i="21"/>
  <c r="J1944" i="21"/>
  <c r="J1945" i="21"/>
  <c r="J1946" i="21"/>
  <c r="J1947" i="21"/>
  <c r="J1948" i="21"/>
  <c r="J1949" i="21"/>
  <c r="J1950" i="21"/>
  <c r="J1951" i="21"/>
  <c r="J1952" i="21"/>
  <c r="J1953" i="21"/>
  <c r="J1954" i="21"/>
  <c r="J1955" i="21"/>
  <c r="J1956" i="21"/>
  <c r="J1957" i="21"/>
  <c r="J1958" i="21"/>
  <c r="J1959" i="21"/>
  <c r="J1960" i="21"/>
  <c r="J1961" i="21"/>
  <c r="J1962" i="21"/>
  <c r="J1963" i="21"/>
  <c r="J1964" i="21"/>
  <c r="J1965" i="21"/>
  <c r="J1966" i="21"/>
  <c r="J1967" i="21"/>
  <c r="J1968" i="21"/>
  <c r="J1969" i="21"/>
  <c r="J1970" i="21"/>
  <c r="J1971" i="21"/>
  <c r="J1972" i="21"/>
  <c r="J1973" i="21"/>
  <c r="J1974" i="21"/>
  <c r="J1975" i="21"/>
  <c r="J1976" i="21"/>
  <c r="J1977" i="21"/>
  <c r="J1978" i="21"/>
  <c r="J1979" i="21"/>
  <c r="J1980" i="21"/>
  <c r="J1981" i="21"/>
  <c r="J1982" i="21"/>
  <c r="J1983" i="21"/>
  <c r="J1984" i="21"/>
  <c r="J1985" i="21"/>
  <c r="J1986" i="21"/>
  <c r="J1987" i="21"/>
  <c r="J1988" i="21"/>
  <c r="J1989" i="21"/>
  <c r="J1990" i="21"/>
  <c r="J1991" i="21"/>
  <c r="J1992" i="21"/>
  <c r="J1993" i="21"/>
  <c r="J1994" i="21"/>
  <c r="J1995" i="21"/>
  <c r="J1996" i="21"/>
  <c r="J1997" i="21"/>
  <c r="J1998" i="21"/>
  <c r="J1999" i="21"/>
  <c r="J2000" i="21"/>
  <c r="J2001" i="21"/>
  <c r="J2002" i="21"/>
  <c r="J2003" i="21"/>
  <c r="J2004" i="21"/>
  <c r="J2005" i="21"/>
  <c r="J2006" i="21"/>
  <c r="J2007" i="21"/>
  <c r="J2008" i="21"/>
  <c r="J2009" i="21"/>
  <c r="J2010" i="21"/>
  <c r="J2011" i="21"/>
  <c r="J2012" i="21"/>
  <c r="J2013" i="21"/>
  <c r="J2014" i="21"/>
  <c r="J2015" i="21"/>
  <c r="J2016" i="21"/>
  <c r="J2017" i="21"/>
  <c r="J2018" i="21"/>
  <c r="J2019" i="21"/>
  <c r="J2020" i="21"/>
  <c r="J2021" i="21"/>
  <c r="J2022" i="21"/>
  <c r="J2023" i="21"/>
  <c r="J2024" i="21"/>
  <c r="J2025" i="21"/>
  <c r="J2026" i="21"/>
  <c r="J2027" i="21"/>
  <c r="J2028" i="21"/>
  <c r="J2029" i="21"/>
  <c r="J2030" i="21"/>
  <c r="J2031" i="21"/>
  <c r="J2032" i="21"/>
  <c r="J2033" i="21"/>
  <c r="J2034" i="21"/>
  <c r="J2035" i="21"/>
  <c r="J2036" i="21"/>
  <c r="J2037" i="21"/>
  <c r="J2038" i="21"/>
  <c r="J2039" i="21"/>
  <c r="J2040" i="21"/>
  <c r="J2041" i="21"/>
  <c r="J2042" i="21"/>
  <c r="J2043" i="21"/>
  <c r="J2044" i="21"/>
  <c r="J2045" i="21"/>
  <c r="J2046" i="21"/>
  <c r="J2047" i="21"/>
  <c r="J2048" i="21"/>
  <c r="J2049" i="21"/>
  <c r="J2050" i="21"/>
  <c r="J2051" i="21"/>
  <c r="J2052" i="21"/>
  <c r="J2053" i="21"/>
  <c r="J2054" i="21"/>
  <c r="J2055" i="21"/>
  <c r="J2056" i="21"/>
  <c r="J2057" i="21"/>
  <c r="J2058" i="21"/>
  <c r="J2059" i="21"/>
  <c r="J2060" i="21"/>
  <c r="J2061" i="21"/>
  <c r="J2062" i="21"/>
  <c r="J2063" i="21"/>
  <c r="J2064" i="21"/>
  <c r="J2065" i="21"/>
  <c r="J2066" i="21"/>
  <c r="J2067" i="21"/>
  <c r="J2068" i="21"/>
  <c r="J2069" i="21"/>
  <c r="J2070" i="21"/>
  <c r="J2071" i="21"/>
  <c r="J2072" i="21"/>
  <c r="J2073" i="21"/>
  <c r="J2074" i="21"/>
  <c r="J2075" i="21"/>
  <c r="J2076" i="21"/>
  <c r="J2077" i="21"/>
  <c r="J2078" i="21"/>
  <c r="J2079" i="21"/>
  <c r="J2080" i="21"/>
  <c r="J2081" i="21"/>
  <c r="J2082" i="21"/>
  <c r="J2083" i="21"/>
  <c r="J2084" i="21"/>
  <c r="J2085" i="21"/>
  <c r="J2086" i="21"/>
  <c r="J2087" i="21"/>
  <c r="J2088" i="21"/>
  <c r="J2089" i="21"/>
  <c r="J2090" i="21"/>
  <c r="J2091" i="21"/>
  <c r="J2092" i="21"/>
  <c r="J2093" i="21"/>
  <c r="J2094" i="21"/>
  <c r="J2095" i="21"/>
  <c r="J2096" i="21"/>
  <c r="J2097" i="21"/>
  <c r="J2098" i="21"/>
  <c r="J2099" i="21"/>
  <c r="J2100" i="21"/>
  <c r="J2101" i="21"/>
  <c r="J2102" i="21"/>
  <c r="J2103" i="21"/>
  <c r="J2104" i="21"/>
  <c r="J2105" i="21"/>
  <c r="J2106" i="21"/>
  <c r="J2107" i="21"/>
  <c r="J2108" i="21"/>
  <c r="J2109" i="21"/>
  <c r="J2110" i="21"/>
  <c r="J2111" i="21"/>
  <c r="J2112" i="21"/>
  <c r="J2113" i="21"/>
  <c r="J2114" i="21"/>
  <c r="J2115" i="21"/>
  <c r="J2116" i="21"/>
  <c r="J2117" i="21"/>
  <c r="J2118" i="21"/>
  <c r="J2119" i="21"/>
  <c r="J2120" i="21"/>
  <c r="J2121" i="21"/>
  <c r="J2122" i="21"/>
  <c r="J2123" i="21"/>
  <c r="J2124" i="21"/>
  <c r="J2125" i="21"/>
  <c r="J2126" i="21"/>
  <c r="J2127" i="21"/>
  <c r="J2128" i="21"/>
  <c r="J2129" i="21"/>
  <c r="J2130" i="21"/>
  <c r="J2131" i="21"/>
  <c r="J2132" i="21"/>
  <c r="J2133" i="21"/>
  <c r="J2134" i="21"/>
  <c r="J2135" i="21"/>
  <c r="J2136" i="21"/>
  <c r="J2137" i="21"/>
  <c r="J2138" i="21"/>
  <c r="J2139" i="21"/>
  <c r="J2140" i="21"/>
  <c r="J2141" i="21"/>
  <c r="J2142" i="21"/>
  <c r="J2143" i="21"/>
  <c r="J2144" i="21"/>
  <c r="J2145" i="21"/>
  <c r="J2146" i="21"/>
  <c r="J2147" i="21"/>
  <c r="J2148" i="21"/>
  <c r="J2149" i="21"/>
  <c r="J2150" i="21"/>
  <c r="J2151" i="21"/>
  <c r="J2152" i="21"/>
  <c r="J2153" i="21"/>
  <c r="J2154" i="21"/>
  <c r="J2155" i="21"/>
  <c r="J2156" i="21"/>
  <c r="J2157" i="21"/>
  <c r="J2158" i="21"/>
  <c r="J2159" i="21"/>
  <c r="J2160" i="21"/>
  <c r="J2161" i="21"/>
  <c r="J2162" i="21"/>
  <c r="J2163" i="21"/>
  <c r="J2164" i="21"/>
  <c r="J2165" i="21"/>
  <c r="J2166" i="21"/>
  <c r="J2167" i="21"/>
  <c r="J2168" i="21"/>
  <c r="J2169" i="21"/>
  <c r="J2170" i="21"/>
  <c r="J2171" i="21"/>
  <c r="J2172" i="21"/>
  <c r="J2173" i="21"/>
  <c r="J2174" i="21"/>
  <c r="J2175" i="21"/>
  <c r="J2176" i="21"/>
  <c r="J2177" i="21"/>
  <c r="J2178" i="21"/>
  <c r="J2179" i="21"/>
  <c r="J2180" i="21"/>
  <c r="J2181" i="21"/>
  <c r="J2182" i="21"/>
  <c r="J2183" i="21"/>
  <c r="J2184" i="21"/>
  <c r="J2185" i="21"/>
  <c r="J2186" i="21"/>
  <c r="J2187" i="21"/>
  <c r="J2188" i="21"/>
  <c r="J2189" i="21"/>
  <c r="J2190" i="21"/>
  <c r="J2191" i="21"/>
  <c r="J2192" i="21"/>
  <c r="J2193" i="21"/>
  <c r="J2194" i="21"/>
  <c r="J2195" i="21"/>
  <c r="J2196" i="21"/>
  <c r="J2197" i="21"/>
  <c r="J2198" i="21"/>
  <c r="J2199" i="21"/>
  <c r="J2200" i="21"/>
  <c r="J2201" i="21"/>
  <c r="J2202" i="21"/>
  <c r="J2203" i="21"/>
  <c r="J2204" i="21"/>
  <c r="J2205" i="21"/>
  <c r="J2206" i="21"/>
  <c r="J2207" i="21"/>
  <c r="J2208" i="21"/>
  <c r="J2209" i="21"/>
  <c r="J2210" i="21"/>
  <c r="J2211" i="21"/>
  <c r="J2212" i="21"/>
  <c r="J2213" i="21"/>
  <c r="J2214" i="21"/>
  <c r="J2215" i="21"/>
  <c r="J2216" i="21"/>
  <c r="J2217" i="21"/>
  <c r="J2218" i="21"/>
  <c r="J2219" i="21"/>
  <c r="J2220" i="21"/>
  <c r="J2221" i="21"/>
  <c r="J2222" i="21"/>
  <c r="J2223" i="21"/>
  <c r="J2224" i="21"/>
  <c r="J2225" i="21"/>
  <c r="J2226" i="21"/>
  <c r="J2227" i="21"/>
  <c r="J2228" i="21"/>
  <c r="J2229" i="21"/>
  <c r="J2230" i="21"/>
  <c r="J2231" i="21"/>
  <c r="J2232" i="21"/>
  <c r="J2233" i="21"/>
  <c r="J2234" i="21"/>
  <c r="J2235" i="21"/>
  <c r="J2236" i="21"/>
  <c r="J2237" i="21"/>
  <c r="J2238" i="21"/>
  <c r="J2239" i="21"/>
  <c r="J2240" i="21"/>
  <c r="J2241" i="21"/>
  <c r="J2242" i="21"/>
  <c r="J2243" i="21"/>
  <c r="J2244" i="21"/>
  <c r="J2245" i="21"/>
  <c r="J2246" i="21"/>
  <c r="J2247" i="21"/>
  <c r="J2248" i="21"/>
  <c r="J2249" i="21"/>
  <c r="J2250" i="21"/>
  <c r="J2251" i="21"/>
  <c r="J2252" i="21"/>
  <c r="J2253" i="21"/>
  <c r="J2254" i="21"/>
  <c r="J2255" i="21"/>
  <c r="J2256" i="21"/>
  <c r="J2257" i="21"/>
  <c r="J2258" i="21"/>
  <c r="J2259" i="21"/>
  <c r="J2260" i="21"/>
  <c r="J2261" i="21"/>
  <c r="J2262" i="21"/>
  <c r="J2263" i="21"/>
  <c r="J2264" i="21"/>
  <c r="J2265" i="21"/>
  <c r="J2266" i="21"/>
  <c r="J2267" i="21"/>
  <c r="J2268" i="21"/>
  <c r="J2269" i="21"/>
  <c r="J2270" i="21"/>
  <c r="J2271" i="21"/>
  <c r="J2272" i="21"/>
  <c r="J2273" i="21"/>
  <c r="J2274" i="21"/>
  <c r="J2275" i="21"/>
  <c r="J2276" i="21"/>
  <c r="J2277" i="21"/>
  <c r="J2278" i="21"/>
  <c r="J2279" i="21"/>
  <c r="J2280" i="21"/>
  <c r="J2281" i="21"/>
  <c r="J2282" i="21"/>
  <c r="J2283" i="21"/>
  <c r="J2284" i="21"/>
  <c r="J2285" i="21"/>
  <c r="J2286" i="21"/>
  <c r="J2287" i="21"/>
  <c r="J2288" i="21"/>
  <c r="J2289" i="21"/>
  <c r="J2290" i="21"/>
  <c r="J2291" i="21"/>
  <c r="J2292" i="21"/>
  <c r="J2293" i="21"/>
  <c r="J2294" i="21"/>
  <c r="J2295" i="21"/>
  <c r="J2296" i="21"/>
  <c r="J2297" i="21"/>
  <c r="J2298" i="21"/>
  <c r="J2299" i="21"/>
  <c r="J2300" i="21"/>
  <c r="J2301" i="21"/>
  <c r="J2302" i="21"/>
  <c r="J2303" i="21"/>
  <c r="J2304" i="21"/>
  <c r="J2305" i="21"/>
  <c r="J2306" i="21"/>
  <c r="J2307" i="21"/>
  <c r="J2308" i="21"/>
  <c r="J2309" i="21"/>
  <c r="J2310" i="21"/>
  <c r="J2311" i="21"/>
  <c r="J2312" i="21"/>
  <c r="J2313" i="21"/>
  <c r="J2314" i="21"/>
  <c r="J2315" i="21"/>
  <c r="J2316" i="21"/>
  <c r="J2317" i="21"/>
  <c r="J2318" i="21"/>
  <c r="J2319" i="21"/>
  <c r="J2320" i="21"/>
  <c r="J2321" i="21"/>
  <c r="J2322" i="21"/>
  <c r="J2323" i="21"/>
  <c r="J2324" i="21"/>
  <c r="J2325" i="21"/>
  <c r="J2326" i="21"/>
  <c r="J2327" i="21"/>
  <c r="J2328" i="21"/>
  <c r="J2329" i="21"/>
  <c r="J2330" i="21"/>
  <c r="J2331" i="21"/>
  <c r="J2332" i="21"/>
  <c r="J2333" i="21"/>
  <c r="J2334" i="21"/>
  <c r="J2335" i="21"/>
  <c r="J2336" i="21"/>
  <c r="J2337" i="21"/>
  <c r="J2338" i="21"/>
  <c r="J2339" i="21"/>
  <c r="J2340" i="21"/>
  <c r="J2341" i="21"/>
  <c r="J2342" i="21"/>
  <c r="J2343" i="21"/>
  <c r="J2344" i="21"/>
  <c r="J2345" i="21"/>
  <c r="J2346" i="21"/>
  <c r="J2347" i="21"/>
  <c r="J2348" i="21"/>
  <c r="J2349" i="21"/>
  <c r="J2350" i="21"/>
  <c r="J2351" i="21"/>
  <c r="J2352" i="21"/>
  <c r="J2353" i="21"/>
  <c r="J2354" i="21"/>
  <c r="J2355" i="21"/>
  <c r="J2356" i="21"/>
  <c r="J2357" i="21"/>
  <c r="J2358" i="21"/>
  <c r="J2359" i="21"/>
  <c r="J2360" i="21"/>
  <c r="J2361" i="21"/>
  <c r="J2362" i="21"/>
  <c r="J2363" i="21"/>
  <c r="J2364" i="21"/>
  <c r="J2365" i="21"/>
  <c r="J2366" i="21"/>
  <c r="J2367" i="21"/>
  <c r="J2368" i="21"/>
  <c r="J2369" i="21"/>
  <c r="J2370" i="21"/>
  <c r="J2371" i="21"/>
  <c r="J2372" i="21"/>
  <c r="J2373" i="21"/>
  <c r="J2374" i="21"/>
  <c r="J2375" i="21"/>
  <c r="J2376" i="21"/>
  <c r="J2377" i="21"/>
  <c r="J2378" i="21"/>
  <c r="J2379" i="21"/>
  <c r="J2380" i="21"/>
  <c r="J2381" i="21"/>
  <c r="J2382" i="21"/>
  <c r="J2383" i="21"/>
  <c r="J2384" i="21"/>
  <c r="J2385" i="21"/>
  <c r="J2386" i="21"/>
  <c r="J2387" i="21"/>
  <c r="J2388" i="21"/>
  <c r="J2389" i="21"/>
  <c r="J2390" i="21"/>
  <c r="J2391" i="21"/>
  <c r="J2392" i="21"/>
  <c r="J2393" i="21"/>
  <c r="J2394" i="21"/>
  <c r="J2395" i="21"/>
  <c r="J2396" i="21"/>
  <c r="J2397" i="21"/>
  <c r="J2398" i="21"/>
  <c r="J2399" i="21"/>
  <c r="J2400" i="21"/>
  <c r="J2401" i="21"/>
  <c r="J2402" i="21"/>
  <c r="J2403" i="21"/>
  <c r="J2404" i="21"/>
  <c r="J2405" i="21"/>
  <c r="J2406" i="21"/>
  <c r="J2407" i="21"/>
  <c r="J2408" i="21"/>
  <c r="J2409" i="21"/>
  <c r="J2410" i="21"/>
  <c r="J2411" i="21"/>
  <c r="J2412" i="21"/>
  <c r="J2413" i="21"/>
  <c r="J2414" i="21"/>
  <c r="J2415" i="21"/>
  <c r="J2416" i="21"/>
  <c r="J2417" i="21"/>
  <c r="J2418" i="21"/>
  <c r="J2419" i="21"/>
  <c r="J2420" i="21"/>
  <c r="J2421" i="21"/>
  <c r="J2422" i="21"/>
  <c r="J2423" i="21"/>
  <c r="J2424" i="21"/>
  <c r="J2425" i="21"/>
  <c r="J2426" i="21"/>
  <c r="J2427" i="21"/>
  <c r="J2428" i="21"/>
  <c r="J2429" i="21"/>
  <c r="J2430" i="21"/>
  <c r="J2431" i="21"/>
  <c r="J2432" i="21"/>
  <c r="J2433" i="21"/>
  <c r="J2434" i="21"/>
  <c r="J2435" i="21"/>
  <c r="J2436" i="21"/>
  <c r="J2437" i="21"/>
  <c r="J2438" i="21"/>
  <c r="J2439" i="21"/>
  <c r="J2440" i="21"/>
  <c r="J2441" i="21"/>
  <c r="J2442" i="21"/>
  <c r="J2443" i="21"/>
  <c r="J2444" i="21"/>
  <c r="J2445" i="21"/>
  <c r="J2446" i="21"/>
  <c r="J2447" i="21"/>
  <c r="J2448" i="21"/>
  <c r="J2449" i="21"/>
  <c r="J2450" i="21"/>
  <c r="J2451" i="21"/>
  <c r="J2452" i="21"/>
  <c r="J2453" i="21"/>
  <c r="J2454" i="21"/>
  <c r="J2455" i="21"/>
  <c r="J2456" i="21"/>
  <c r="J2457" i="21"/>
  <c r="J2458" i="21"/>
  <c r="J2459" i="21"/>
  <c r="J2460" i="21"/>
  <c r="J2461" i="21"/>
  <c r="J2462" i="21"/>
  <c r="J2463" i="21"/>
  <c r="J2464" i="21"/>
  <c r="J2465" i="21"/>
  <c r="J2466" i="21"/>
  <c r="J2467" i="21"/>
  <c r="J2468" i="21"/>
  <c r="J2469" i="21"/>
  <c r="J2470" i="21"/>
  <c r="J2471" i="21"/>
  <c r="J2472" i="21"/>
  <c r="J2473" i="21"/>
  <c r="J2474" i="21"/>
  <c r="J2475" i="21"/>
  <c r="J2476" i="21"/>
  <c r="J2477" i="21"/>
  <c r="J2478" i="21"/>
  <c r="J2479" i="21"/>
  <c r="J2480" i="21"/>
  <c r="J2481" i="21"/>
  <c r="J2482" i="21"/>
  <c r="J2483" i="21"/>
  <c r="J2484" i="21"/>
  <c r="J2485" i="21"/>
  <c r="J2486" i="21"/>
  <c r="J2487" i="21"/>
  <c r="J2488" i="21"/>
  <c r="J2489" i="21"/>
  <c r="J2490" i="21"/>
  <c r="J2491" i="21"/>
  <c r="J2492" i="21"/>
  <c r="J2493" i="21"/>
  <c r="J2494" i="21"/>
  <c r="J2495" i="21"/>
  <c r="J2496" i="21"/>
  <c r="J2497" i="21"/>
  <c r="J2498" i="21"/>
  <c r="J2499" i="21"/>
  <c r="J2500" i="21"/>
  <c r="J2501" i="21"/>
  <c r="J2502" i="21"/>
  <c r="J2503" i="21"/>
  <c r="J2504" i="21"/>
  <c r="J2505" i="21"/>
  <c r="J2506" i="21"/>
  <c r="J2507" i="21"/>
  <c r="J2508" i="21"/>
  <c r="J2509" i="21"/>
  <c r="J2510" i="21"/>
  <c r="J2511" i="21"/>
  <c r="J2512" i="21"/>
  <c r="J2513" i="21"/>
  <c r="J2514" i="21"/>
  <c r="J2515" i="21"/>
  <c r="J2516" i="21"/>
  <c r="J2517" i="21"/>
  <c r="J2518" i="21"/>
  <c r="J2519" i="21"/>
  <c r="J2520" i="21"/>
  <c r="J2521" i="21"/>
  <c r="J2522" i="21"/>
  <c r="J2523" i="21"/>
  <c r="J2524" i="21"/>
  <c r="J2525" i="21"/>
  <c r="J2526" i="21"/>
  <c r="J2527" i="21"/>
  <c r="J2528" i="21"/>
  <c r="J2529" i="21"/>
  <c r="J2530" i="21"/>
  <c r="J2531" i="21"/>
  <c r="J2532" i="21"/>
  <c r="J2533" i="21"/>
  <c r="J2534" i="21"/>
  <c r="J2535" i="21"/>
  <c r="J2536" i="21"/>
  <c r="J2537" i="21"/>
  <c r="J2538" i="21"/>
  <c r="J2539" i="21"/>
  <c r="J2540" i="21"/>
  <c r="J2541" i="21"/>
  <c r="J2542" i="21"/>
  <c r="J2543" i="21"/>
  <c r="J2544" i="21"/>
  <c r="J2545" i="21"/>
  <c r="J2546" i="21"/>
  <c r="J2547" i="21"/>
  <c r="J2548" i="21"/>
  <c r="J2549" i="21"/>
  <c r="J2550" i="21"/>
  <c r="J2551" i="21"/>
  <c r="J2552" i="21"/>
  <c r="J2553" i="21"/>
  <c r="J2554" i="21"/>
  <c r="J2555" i="21"/>
  <c r="J2556" i="21"/>
  <c r="J2557" i="21"/>
  <c r="J2558" i="21"/>
  <c r="J2559" i="21"/>
  <c r="J2560" i="21"/>
  <c r="J2561" i="21"/>
  <c r="J2562" i="21"/>
  <c r="J2563" i="21"/>
  <c r="J2564" i="21"/>
  <c r="J2565" i="21"/>
  <c r="J2566" i="21"/>
  <c r="J2567" i="21"/>
  <c r="J2568" i="21"/>
  <c r="J2569" i="21"/>
  <c r="J2570" i="21"/>
  <c r="J2571" i="21"/>
  <c r="J2572" i="21"/>
  <c r="J2573" i="21"/>
  <c r="J2574" i="21"/>
  <c r="J2575" i="21"/>
  <c r="J2576" i="21"/>
  <c r="J2577" i="21"/>
  <c r="J2578" i="21"/>
  <c r="J2579" i="21"/>
  <c r="J2580" i="21"/>
  <c r="J2581" i="21"/>
  <c r="J2582" i="21"/>
  <c r="J2583" i="21"/>
  <c r="J2584" i="21"/>
  <c r="J2585" i="21"/>
  <c r="J2586" i="21"/>
  <c r="J2587" i="21"/>
  <c r="J2588" i="21"/>
  <c r="J2589" i="21"/>
  <c r="J2590" i="21"/>
  <c r="J2591" i="21"/>
  <c r="J2592" i="21"/>
  <c r="J2593" i="21"/>
  <c r="J2594" i="21"/>
  <c r="J2595" i="21"/>
  <c r="J2596" i="21"/>
  <c r="J2597" i="21"/>
  <c r="J2598" i="21"/>
  <c r="J2599" i="21"/>
  <c r="J2600" i="21"/>
  <c r="J2601" i="21"/>
  <c r="J2602" i="21"/>
  <c r="J2603" i="21"/>
  <c r="J2604" i="21"/>
  <c r="J2605" i="21"/>
  <c r="J2606" i="21"/>
  <c r="J2607" i="21"/>
  <c r="J2608" i="21"/>
  <c r="J2609" i="21"/>
  <c r="J2610" i="21"/>
  <c r="J2611" i="21"/>
  <c r="J2612" i="21"/>
  <c r="J2613" i="21"/>
  <c r="J2614" i="21"/>
  <c r="J2615" i="21"/>
  <c r="J2616" i="21"/>
  <c r="J2617" i="21"/>
  <c r="J2618" i="21"/>
  <c r="J2619" i="21"/>
  <c r="J2620" i="21"/>
  <c r="J2621" i="21"/>
  <c r="J2622" i="21"/>
  <c r="J2623" i="21"/>
  <c r="J2624" i="21"/>
  <c r="J2625" i="21"/>
  <c r="J2626" i="21"/>
  <c r="J2627" i="21"/>
  <c r="J2628" i="21"/>
  <c r="J2629" i="21"/>
  <c r="J2630" i="21"/>
  <c r="J2631" i="21"/>
  <c r="J2632" i="21"/>
  <c r="J2633" i="21"/>
  <c r="J2634" i="21"/>
  <c r="J2635" i="21"/>
  <c r="J2636" i="21"/>
  <c r="J2637" i="21"/>
  <c r="J2638" i="21"/>
  <c r="J2639" i="21"/>
  <c r="J2640" i="21"/>
  <c r="J2641" i="21"/>
  <c r="J2642" i="21"/>
  <c r="J2643" i="21"/>
  <c r="J2644" i="21"/>
  <c r="J2645" i="21"/>
  <c r="J2646" i="21"/>
  <c r="J2647" i="21"/>
  <c r="J2648" i="21"/>
  <c r="J2649" i="21"/>
  <c r="J2650" i="21"/>
  <c r="J2651" i="21"/>
  <c r="J2652" i="21"/>
  <c r="J2653" i="21"/>
  <c r="J2654" i="21"/>
  <c r="J2655" i="21"/>
  <c r="J2656" i="21"/>
  <c r="J2657" i="21"/>
  <c r="J2658" i="21"/>
  <c r="J2659" i="21"/>
  <c r="J2660" i="21"/>
  <c r="J2661" i="21"/>
  <c r="J2662" i="21"/>
  <c r="J2663" i="21"/>
  <c r="J2664" i="21"/>
  <c r="J2665" i="21"/>
  <c r="J2666" i="21"/>
  <c r="J2667" i="21"/>
  <c r="J2668" i="21"/>
  <c r="J2669" i="21"/>
  <c r="J2670" i="21"/>
  <c r="J2671" i="21"/>
  <c r="J2672" i="21"/>
  <c r="J2673" i="21"/>
  <c r="J2674" i="21"/>
  <c r="J2675" i="21"/>
  <c r="J2676" i="21"/>
  <c r="J2677" i="21"/>
  <c r="J2678" i="21"/>
  <c r="J2679" i="21"/>
  <c r="J2680" i="21"/>
  <c r="J2681" i="21"/>
  <c r="J2682" i="21"/>
  <c r="J2683" i="21"/>
  <c r="J2684" i="21"/>
  <c r="J2685" i="21"/>
  <c r="J2686" i="21"/>
  <c r="J2687" i="21"/>
  <c r="J2688" i="21"/>
  <c r="J2689" i="21"/>
  <c r="J2690" i="21"/>
  <c r="J2691" i="21"/>
  <c r="J2692" i="21"/>
  <c r="J2693" i="21"/>
  <c r="J2694" i="21"/>
  <c r="J2695" i="21"/>
  <c r="J2696" i="21"/>
  <c r="J2697" i="21"/>
  <c r="J2698" i="21"/>
  <c r="J2699" i="21"/>
  <c r="J2700" i="21"/>
  <c r="J2701" i="21"/>
  <c r="J2702" i="21"/>
  <c r="J2703" i="21"/>
  <c r="J2704" i="21"/>
  <c r="J2705" i="21"/>
  <c r="J2706" i="21"/>
  <c r="J2707" i="21"/>
  <c r="J2708" i="21"/>
  <c r="J2709" i="21"/>
  <c r="J2710" i="21"/>
  <c r="J2711" i="21"/>
  <c r="J2712" i="21"/>
  <c r="J2713" i="21"/>
  <c r="J2714" i="21"/>
  <c r="J2715" i="21"/>
  <c r="J2716" i="21"/>
  <c r="J2717" i="21"/>
  <c r="J2718" i="21"/>
  <c r="J2719" i="21"/>
  <c r="J2720" i="21"/>
  <c r="J2721" i="21"/>
  <c r="J2722" i="21"/>
  <c r="J2723" i="21"/>
  <c r="J2724" i="21"/>
  <c r="J2725" i="21"/>
  <c r="J2726" i="21"/>
  <c r="J2727" i="21"/>
  <c r="J2728" i="21"/>
  <c r="J2729" i="21"/>
  <c r="J2730" i="21"/>
  <c r="J2731" i="21"/>
  <c r="J2732" i="21"/>
  <c r="J2733" i="21"/>
  <c r="J2734" i="21"/>
  <c r="J2735" i="21"/>
  <c r="J2736" i="21"/>
  <c r="J2737" i="21"/>
  <c r="J2738" i="21"/>
  <c r="J2739" i="21"/>
  <c r="J2740" i="21"/>
  <c r="J2741" i="21"/>
  <c r="J2742" i="21"/>
  <c r="J2743" i="21"/>
  <c r="J2744" i="21"/>
  <c r="J2745" i="21"/>
  <c r="J2746" i="21"/>
  <c r="J2747" i="21"/>
  <c r="J2748" i="21"/>
  <c r="J2749" i="21"/>
  <c r="J2750" i="21"/>
  <c r="J2751" i="21"/>
  <c r="J2752" i="21"/>
  <c r="J2753" i="21"/>
  <c r="J2754" i="21"/>
  <c r="J2755" i="21"/>
  <c r="J2756" i="21"/>
  <c r="J2757" i="21"/>
  <c r="J2758" i="21"/>
  <c r="J2759" i="21"/>
  <c r="J2760" i="21"/>
  <c r="J2761" i="21"/>
  <c r="J2762" i="21"/>
  <c r="J2763" i="21"/>
  <c r="J2764" i="21"/>
  <c r="J2765" i="21"/>
  <c r="J2766" i="21"/>
  <c r="J2767" i="21"/>
  <c r="J2768" i="21"/>
  <c r="J2769" i="21"/>
  <c r="J2770" i="21"/>
  <c r="J2771" i="21"/>
  <c r="J2772" i="21"/>
  <c r="J2773" i="21"/>
  <c r="J2774" i="21"/>
  <c r="J2775" i="21"/>
  <c r="J2776" i="21"/>
  <c r="J2777" i="21"/>
  <c r="J2778" i="21"/>
  <c r="J2779" i="21"/>
  <c r="J2780" i="21"/>
  <c r="J2781" i="21"/>
  <c r="J2782" i="21"/>
  <c r="J2783" i="21"/>
  <c r="J2784" i="21"/>
  <c r="J2785" i="21"/>
  <c r="J2786" i="21"/>
  <c r="J2787" i="21"/>
  <c r="J2788" i="21"/>
  <c r="J2789" i="21"/>
  <c r="J2790" i="21"/>
  <c r="J2791" i="21"/>
  <c r="J2792" i="21"/>
  <c r="J2793" i="21"/>
  <c r="J2794" i="21"/>
  <c r="J2795" i="21"/>
  <c r="J2796" i="21"/>
  <c r="J2797" i="21"/>
  <c r="J2798" i="21"/>
  <c r="J2799" i="21"/>
  <c r="J2800" i="21"/>
  <c r="J2801" i="21"/>
  <c r="J2802" i="21"/>
  <c r="J2803" i="21"/>
  <c r="J2804" i="21"/>
  <c r="J2805" i="21"/>
  <c r="J2806" i="21"/>
  <c r="J2807" i="21"/>
  <c r="J2808" i="21"/>
  <c r="J2809" i="21"/>
  <c r="J2810" i="21"/>
  <c r="J2811" i="21"/>
  <c r="J2812" i="21"/>
  <c r="J2813" i="21"/>
  <c r="J2814" i="21"/>
  <c r="J2815" i="21"/>
  <c r="J2816" i="21"/>
  <c r="J2817" i="21"/>
  <c r="J2818" i="21"/>
  <c r="J2819" i="21"/>
  <c r="J2820" i="21"/>
  <c r="J2821" i="21"/>
  <c r="J2822" i="21"/>
  <c r="J2823" i="21"/>
  <c r="J2824" i="21"/>
  <c r="J2825" i="21"/>
  <c r="J2826" i="21"/>
  <c r="J2827" i="21"/>
  <c r="J2828" i="21"/>
  <c r="J2829" i="21"/>
  <c r="J2830" i="21"/>
  <c r="J2831" i="21"/>
  <c r="J2832" i="21"/>
  <c r="J2833" i="21"/>
  <c r="J2834" i="21"/>
  <c r="J2835" i="21"/>
  <c r="J2836" i="21"/>
  <c r="J2837" i="21"/>
  <c r="J2838" i="21"/>
  <c r="J2839" i="21"/>
  <c r="J2840" i="21"/>
  <c r="J2841" i="21"/>
  <c r="J2842" i="21"/>
  <c r="J2843" i="21"/>
  <c r="J2844" i="21"/>
  <c r="J2845" i="21"/>
  <c r="J2846" i="21"/>
  <c r="J2847" i="21"/>
  <c r="J2848" i="21"/>
  <c r="J2849" i="21"/>
  <c r="J2850" i="21"/>
  <c r="J2851" i="21"/>
  <c r="J2852" i="21"/>
  <c r="J2853" i="21"/>
  <c r="J2854" i="21"/>
  <c r="J2855" i="21"/>
  <c r="J2856" i="21"/>
  <c r="J2857" i="21"/>
  <c r="J2858" i="21"/>
  <c r="J2859" i="21"/>
  <c r="J2860" i="21"/>
  <c r="J2861" i="21"/>
  <c r="J2862" i="21"/>
  <c r="J2863" i="21"/>
  <c r="J2864" i="21"/>
  <c r="J2865" i="21"/>
  <c r="J2866" i="21"/>
  <c r="J2867" i="21"/>
  <c r="J2868" i="21"/>
  <c r="J2869" i="21"/>
  <c r="J2870" i="21"/>
  <c r="J2871" i="21"/>
  <c r="J2872" i="21"/>
  <c r="J2873" i="21"/>
  <c r="J2874" i="21"/>
  <c r="J2875" i="21"/>
  <c r="J2876" i="21"/>
  <c r="J2877" i="21"/>
  <c r="J2878" i="21"/>
  <c r="J2879" i="21"/>
  <c r="J2880" i="21"/>
  <c r="J2881" i="21"/>
  <c r="J2882" i="21"/>
  <c r="J2883" i="21"/>
  <c r="J2884" i="21"/>
  <c r="J2885" i="21"/>
  <c r="J2886" i="21"/>
  <c r="J2887" i="21"/>
  <c r="J2888" i="21"/>
  <c r="J2889" i="21"/>
  <c r="J2890" i="21"/>
  <c r="J2891" i="21"/>
  <c r="J2892" i="21"/>
  <c r="J2893" i="21"/>
  <c r="J2894" i="21"/>
  <c r="J2895" i="21"/>
  <c r="J2896" i="21"/>
  <c r="J2897" i="21"/>
  <c r="J2898" i="21"/>
  <c r="J2899" i="21"/>
  <c r="J2900" i="21"/>
  <c r="J2901" i="21"/>
  <c r="J2902" i="21"/>
  <c r="J2903" i="21"/>
  <c r="J2904" i="21"/>
  <c r="J2905" i="21"/>
  <c r="J2906" i="21"/>
  <c r="J2907" i="21"/>
  <c r="J2908" i="21"/>
  <c r="J2909" i="21"/>
  <c r="J2910" i="21"/>
  <c r="J2911" i="21"/>
  <c r="J2912" i="21"/>
  <c r="J2913" i="21"/>
  <c r="J2914" i="21"/>
  <c r="J2915" i="21"/>
  <c r="J2916" i="21"/>
  <c r="J2917" i="21"/>
  <c r="J2918" i="21"/>
  <c r="J2919" i="21"/>
  <c r="J2920" i="21"/>
  <c r="J2921" i="21"/>
  <c r="J2922" i="21"/>
  <c r="J2923" i="21"/>
  <c r="J2924" i="21"/>
  <c r="J2925" i="21"/>
  <c r="J2926" i="21"/>
  <c r="J2927" i="21"/>
  <c r="J2928" i="21"/>
  <c r="J2929" i="21"/>
  <c r="J2930" i="21"/>
  <c r="J2931" i="21"/>
  <c r="J2932" i="21"/>
  <c r="J2933" i="21"/>
  <c r="J2934" i="21"/>
  <c r="J2935" i="21"/>
  <c r="J2936" i="21"/>
  <c r="J2937" i="21"/>
  <c r="J2938" i="21"/>
  <c r="J2939" i="21"/>
  <c r="J2940" i="21"/>
  <c r="J2941" i="21"/>
  <c r="J2942" i="21"/>
  <c r="J2943" i="21"/>
  <c r="J2944" i="21"/>
  <c r="J2945" i="21"/>
  <c r="J2946" i="21"/>
  <c r="J2947" i="21"/>
  <c r="J2948" i="21"/>
  <c r="J2949" i="21"/>
  <c r="J2950" i="21"/>
  <c r="J2951" i="21"/>
  <c r="J2952" i="21"/>
  <c r="J2953" i="21"/>
  <c r="J2954" i="21"/>
  <c r="J2955" i="21"/>
  <c r="J2956" i="21"/>
  <c r="J2957" i="21"/>
  <c r="J2958" i="21"/>
  <c r="J2959" i="21"/>
  <c r="J2960" i="21"/>
  <c r="J2961" i="21"/>
  <c r="J2962" i="21"/>
  <c r="J2963" i="21"/>
  <c r="J2964" i="21"/>
  <c r="J2965" i="21"/>
  <c r="J2966" i="21"/>
  <c r="J2967" i="21"/>
  <c r="J2968" i="21"/>
  <c r="J2969" i="21"/>
  <c r="J2970" i="21"/>
  <c r="J2971" i="21"/>
  <c r="J2972" i="21"/>
  <c r="J2973" i="21"/>
  <c r="J2974" i="21"/>
  <c r="J2975" i="21"/>
  <c r="J2976" i="21"/>
  <c r="J2977" i="21"/>
  <c r="J2978" i="21"/>
  <c r="J2979" i="21"/>
  <c r="J2980" i="21"/>
  <c r="J2981" i="21"/>
  <c r="J2982" i="21"/>
  <c r="J2983" i="21"/>
  <c r="J2984" i="21"/>
  <c r="J2985" i="21"/>
  <c r="J2986" i="21"/>
  <c r="J2987" i="21"/>
  <c r="J2988" i="21"/>
  <c r="J2989" i="21"/>
  <c r="J2990" i="21"/>
  <c r="J2991" i="21"/>
  <c r="J2992" i="21"/>
  <c r="J2993" i="21"/>
  <c r="J2994" i="21"/>
  <c r="J2995" i="21"/>
  <c r="J2996" i="21"/>
  <c r="J2997" i="21"/>
  <c r="J2998" i="21"/>
  <c r="J2999" i="21"/>
  <c r="J3000" i="21"/>
  <c r="J3001" i="21"/>
  <c r="J3002" i="21"/>
  <c r="J3003" i="21"/>
  <c r="J3004" i="21"/>
  <c r="J3005" i="21"/>
  <c r="J3006" i="21"/>
  <c r="J3007" i="21"/>
  <c r="J3008" i="21"/>
  <c r="J3009" i="21"/>
  <c r="J3010" i="21"/>
  <c r="J3011" i="21"/>
  <c r="J3012" i="21"/>
  <c r="J3013" i="21"/>
  <c r="J3014" i="21"/>
  <c r="J3015" i="21"/>
  <c r="J3016" i="21"/>
  <c r="J3017" i="21"/>
  <c r="J3018" i="21"/>
  <c r="J3019" i="21"/>
  <c r="J3020" i="21"/>
  <c r="J3021" i="21"/>
  <c r="J3022" i="21"/>
  <c r="J3023" i="21"/>
  <c r="J3024" i="21"/>
  <c r="J3025" i="21"/>
  <c r="J3026" i="21"/>
  <c r="J3027" i="21"/>
  <c r="J3028" i="21"/>
  <c r="J3029" i="21"/>
  <c r="J3030" i="21"/>
  <c r="J3031" i="21"/>
  <c r="J3033" i="21"/>
  <c r="J3034" i="21"/>
  <c r="J3035" i="21"/>
  <c r="J3036" i="21"/>
  <c r="J3037" i="21"/>
  <c r="J3038" i="21"/>
  <c r="J3039" i="21"/>
  <c r="J3040" i="21"/>
  <c r="J3041" i="21"/>
  <c r="J3042" i="21"/>
  <c r="J3043" i="21"/>
  <c r="J3044" i="21"/>
  <c r="J3045" i="21"/>
  <c r="J3046" i="21"/>
  <c r="J3047" i="21"/>
  <c r="J3048" i="21"/>
  <c r="J3049" i="21"/>
  <c r="J3050" i="21"/>
  <c r="J3051" i="21"/>
  <c r="J3052" i="21"/>
  <c r="J3053" i="21"/>
  <c r="J3054" i="21"/>
  <c r="J3055" i="21"/>
  <c r="J3056" i="21"/>
  <c r="J3057" i="21"/>
  <c r="J3058" i="21"/>
  <c r="J3059" i="21"/>
  <c r="J3060" i="21"/>
  <c r="J3061" i="21"/>
  <c r="J3062" i="21"/>
  <c r="J3063" i="21"/>
  <c r="J3064" i="21"/>
  <c r="J3065" i="21"/>
  <c r="J3066" i="21"/>
  <c r="J3067" i="21"/>
  <c r="J3068" i="21"/>
  <c r="J3069" i="21"/>
  <c r="J3070" i="21"/>
  <c r="J3071" i="21"/>
  <c r="J3072" i="21"/>
  <c r="J3073" i="21"/>
  <c r="J3074" i="21"/>
  <c r="J3075" i="21"/>
  <c r="J3076" i="21"/>
  <c r="J3077" i="21"/>
  <c r="J3078" i="21"/>
  <c r="J3079" i="21"/>
  <c r="J3080" i="21"/>
  <c r="J3081" i="21"/>
  <c r="J3082" i="21"/>
  <c r="J3083" i="21"/>
  <c r="J3084" i="21"/>
  <c r="J3085" i="21"/>
  <c r="G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07" i="21"/>
  <c r="G208" i="21"/>
  <c r="G209" i="21"/>
  <c r="G210" i="21"/>
  <c r="G211" i="21"/>
  <c r="G212"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38" i="21"/>
  <c r="G239" i="21"/>
  <c r="G240" i="21"/>
  <c r="G241" i="21"/>
  <c r="G242" i="21"/>
  <c r="G243" i="21"/>
  <c r="G244" i="21"/>
  <c r="G245" i="21"/>
  <c r="G246" i="21"/>
  <c r="G247" i="21"/>
  <c r="G248" i="21"/>
  <c r="G249" i="21"/>
  <c r="G250" i="21"/>
  <c r="G251" i="21"/>
  <c r="G252" i="21"/>
  <c r="G253" i="21"/>
  <c r="G254" i="21"/>
  <c r="G255" i="21"/>
  <c r="G256" i="21"/>
  <c r="G257" i="21"/>
  <c r="G258" i="21"/>
  <c r="G259" i="21"/>
  <c r="G260" i="21"/>
  <c r="G261" i="21"/>
  <c r="G262" i="21"/>
  <c r="G263" i="21"/>
  <c r="G264" i="21"/>
  <c r="G265" i="21"/>
  <c r="G266" i="21"/>
  <c r="G267" i="21"/>
  <c r="G268" i="21"/>
  <c r="G269" i="21"/>
  <c r="G270" i="21"/>
  <c r="G271" i="21"/>
  <c r="G272" i="21"/>
  <c r="G273" i="21"/>
  <c r="G274" i="21"/>
  <c r="G275" i="21"/>
  <c r="G276" i="21"/>
  <c r="G277" i="21"/>
  <c r="G278" i="21"/>
  <c r="G279" i="21"/>
  <c r="G280" i="21"/>
  <c r="G281" i="21"/>
  <c r="G282" i="21"/>
  <c r="G283" i="21"/>
  <c r="G284" i="21"/>
  <c r="G285" i="21"/>
  <c r="G286" i="21"/>
  <c r="G287" i="21"/>
  <c r="G288" i="21"/>
  <c r="G289" i="21"/>
  <c r="G290" i="21"/>
  <c r="G291" i="21"/>
  <c r="G292" i="21"/>
  <c r="G293" i="21"/>
  <c r="G294" i="21"/>
  <c r="G295" i="21"/>
  <c r="G296" i="21"/>
  <c r="G297" i="21"/>
  <c r="G298" i="21"/>
  <c r="G299" i="21"/>
  <c r="G300" i="21"/>
  <c r="G301" i="21"/>
  <c r="G302" i="21"/>
  <c r="G303" i="21"/>
  <c r="G304" i="21"/>
  <c r="G305" i="21"/>
  <c r="G306" i="21"/>
  <c r="G307" i="21"/>
  <c r="G308" i="21"/>
  <c r="G309" i="21"/>
  <c r="G310" i="21"/>
  <c r="G311" i="21"/>
  <c r="G312" i="21"/>
  <c r="G313" i="21"/>
  <c r="G314" i="21"/>
  <c r="G315" i="21"/>
  <c r="G316" i="21"/>
  <c r="G317" i="21"/>
  <c r="G318" i="21"/>
  <c r="G319" i="21"/>
  <c r="G320" i="21"/>
  <c r="G321" i="21"/>
  <c r="G322" i="21"/>
  <c r="G323" i="21"/>
  <c r="G324" i="21"/>
  <c r="G325" i="21"/>
  <c r="G326" i="21"/>
  <c r="G327" i="21"/>
  <c r="G328" i="21"/>
  <c r="G329" i="21"/>
  <c r="G330" i="21"/>
  <c r="G331" i="21"/>
  <c r="G332" i="21"/>
  <c r="G333" i="21"/>
  <c r="G334" i="21"/>
  <c r="G335" i="21"/>
  <c r="G336" i="21"/>
  <c r="G337" i="21"/>
  <c r="G338" i="21"/>
  <c r="G339" i="21"/>
  <c r="G340" i="21"/>
  <c r="G341" i="21"/>
  <c r="G342" i="21"/>
  <c r="G343" i="21"/>
  <c r="G344" i="21"/>
  <c r="G345" i="21"/>
  <c r="G346" i="21"/>
  <c r="G347" i="21"/>
  <c r="G348" i="21"/>
  <c r="G349" i="21"/>
  <c r="G350"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402" i="21"/>
  <c r="G403" i="21"/>
  <c r="G404" i="21"/>
  <c r="G405" i="21"/>
  <c r="G406" i="21"/>
  <c r="G407" i="21"/>
  <c r="G408" i="21"/>
  <c r="G409" i="21"/>
  <c r="G410" i="21"/>
  <c r="G411" i="21"/>
  <c r="G412" i="21"/>
  <c r="G413" i="21"/>
  <c r="G414" i="21"/>
  <c r="G415" i="21"/>
  <c r="G416" i="21"/>
  <c r="G417" i="21"/>
  <c r="G418" i="21"/>
  <c r="G419" i="21"/>
  <c r="G420" i="21"/>
  <c r="G421" i="21"/>
  <c r="G422" i="21"/>
  <c r="G423" i="21"/>
  <c r="G424" i="21"/>
  <c r="G425" i="21"/>
  <c r="G426" i="21"/>
  <c r="G427" i="21"/>
  <c r="G428" i="21"/>
  <c r="G429" i="21"/>
  <c r="G430" i="21"/>
  <c r="G431" i="21"/>
  <c r="G432" i="21"/>
  <c r="G433" i="21"/>
  <c r="G434" i="21"/>
  <c r="G435" i="21"/>
  <c r="G436" i="21"/>
  <c r="G437" i="21"/>
  <c r="G438" i="21"/>
  <c r="G439" i="21"/>
  <c r="G440" i="21"/>
  <c r="G441" i="21"/>
  <c r="G442" i="21"/>
  <c r="G443" i="21"/>
  <c r="G444" i="21"/>
  <c r="G445" i="21"/>
  <c r="G446" i="21"/>
  <c r="G447" i="21"/>
  <c r="G448" i="21"/>
  <c r="G449" i="21"/>
  <c r="G450" i="21"/>
  <c r="G451" i="21"/>
  <c r="G452" i="21"/>
  <c r="G453" i="21"/>
  <c r="G454" i="21"/>
  <c r="G455" i="21"/>
  <c r="G456" i="21"/>
  <c r="G457" i="21"/>
  <c r="G458" i="21"/>
  <c r="G459" i="21"/>
  <c r="G460" i="21"/>
  <c r="G461" i="21"/>
  <c r="G462" i="21"/>
  <c r="G463" i="21"/>
  <c r="G464" i="21"/>
  <c r="G465" i="21"/>
  <c r="G466" i="21"/>
  <c r="G467" i="21"/>
  <c r="G468" i="21"/>
  <c r="G469" i="21"/>
  <c r="G470" i="21"/>
  <c r="G471" i="21"/>
  <c r="G472" i="21"/>
  <c r="G473" i="21"/>
  <c r="G474" i="21"/>
  <c r="G475" i="21"/>
  <c r="G476" i="21"/>
  <c r="G477" i="21"/>
  <c r="G478" i="21"/>
  <c r="G479" i="21"/>
  <c r="G480" i="21"/>
  <c r="G481" i="21"/>
  <c r="G482" i="21"/>
  <c r="G483" i="21"/>
  <c r="G484" i="21"/>
  <c r="G485" i="21"/>
  <c r="G486" i="21"/>
  <c r="G487" i="21"/>
  <c r="G488" i="21"/>
  <c r="G489" i="21"/>
  <c r="G490" i="21"/>
  <c r="G491" i="21"/>
  <c r="G492" i="21"/>
  <c r="G493" i="21"/>
  <c r="G494" i="21"/>
  <c r="G495" i="21"/>
  <c r="G496" i="21"/>
  <c r="G497" i="21"/>
  <c r="G498" i="21"/>
  <c r="G499" i="21"/>
  <c r="G500" i="21"/>
  <c r="G501" i="21"/>
  <c r="G502" i="21"/>
  <c r="G503" i="21"/>
  <c r="G504" i="21"/>
  <c r="G505" i="21"/>
  <c r="G506" i="21"/>
  <c r="G507" i="21"/>
  <c r="G508" i="21"/>
  <c r="G509" i="21"/>
  <c r="G510" i="21"/>
  <c r="G511" i="21"/>
  <c r="G512" i="21"/>
  <c r="G513" i="21"/>
  <c r="G514" i="21"/>
  <c r="G515" i="21"/>
  <c r="G516" i="21"/>
  <c r="G517" i="21"/>
  <c r="G518" i="21"/>
  <c r="G519" i="21"/>
  <c r="G520" i="21"/>
  <c r="G521" i="21"/>
  <c r="G522" i="21"/>
  <c r="G523" i="21"/>
  <c r="G524" i="21"/>
  <c r="G525" i="21"/>
  <c r="G526" i="21"/>
  <c r="G527" i="21"/>
  <c r="G528" i="21"/>
  <c r="G529" i="21"/>
  <c r="G530" i="21"/>
  <c r="G531" i="21"/>
  <c r="G532" i="21"/>
  <c r="G533" i="21"/>
  <c r="G534" i="21"/>
  <c r="G535" i="21"/>
  <c r="G536" i="21"/>
  <c r="G537" i="21"/>
  <c r="G538" i="21"/>
  <c r="G539" i="21"/>
  <c r="G540" i="21"/>
  <c r="G541" i="21"/>
  <c r="G542" i="21"/>
  <c r="G543" i="21"/>
  <c r="G544" i="21"/>
  <c r="G545" i="21"/>
  <c r="G546" i="21"/>
  <c r="G547" i="21"/>
  <c r="G548" i="21"/>
  <c r="G549" i="21"/>
  <c r="G550" i="21"/>
  <c r="G551" i="21"/>
  <c r="G552" i="21"/>
  <c r="G553" i="21"/>
  <c r="G554" i="21"/>
  <c r="G555" i="21"/>
  <c r="G556" i="21"/>
  <c r="G557" i="21"/>
  <c r="G558" i="21"/>
  <c r="G559" i="21"/>
  <c r="G560" i="21"/>
  <c r="G561" i="21"/>
  <c r="G562" i="21"/>
  <c r="G563" i="21"/>
  <c r="G564" i="21"/>
  <c r="G565" i="21"/>
  <c r="G566" i="21"/>
  <c r="G567" i="21"/>
  <c r="G568" i="21"/>
  <c r="G569" i="21"/>
  <c r="G570" i="21"/>
  <c r="G571" i="21"/>
  <c r="G572" i="21"/>
  <c r="G573" i="21"/>
  <c r="G574" i="21"/>
  <c r="G575" i="21"/>
  <c r="G576" i="21"/>
  <c r="G577" i="21"/>
  <c r="G578" i="21"/>
  <c r="G579" i="21"/>
  <c r="G580" i="21"/>
  <c r="G581" i="21"/>
  <c r="G582" i="21"/>
  <c r="G583" i="21"/>
  <c r="G584" i="21"/>
  <c r="G585" i="21"/>
  <c r="G586" i="21"/>
  <c r="G587" i="21"/>
  <c r="G588" i="21"/>
  <c r="G589" i="21"/>
  <c r="G590" i="21"/>
  <c r="G591" i="21"/>
  <c r="G592" i="21"/>
  <c r="G593" i="21"/>
  <c r="G594" i="21"/>
  <c r="G595" i="21"/>
  <c r="G596" i="21"/>
  <c r="G597" i="21"/>
  <c r="G598" i="21"/>
  <c r="G599" i="21"/>
  <c r="G600" i="21"/>
  <c r="G601" i="21"/>
  <c r="G602" i="21"/>
  <c r="G603" i="21"/>
  <c r="G604" i="21"/>
  <c r="G605" i="21"/>
  <c r="G606" i="21"/>
  <c r="G607" i="21"/>
  <c r="G608" i="21"/>
  <c r="G609" i="21"/>
  <c r="G610" i="21"/>
  <c r="G611" i="21"/>
  <c r="G612" i="21"/>
  <c r="G613" i="21"/>
  <c r="G614" i="21"/>
  <c r="G615" i="21"/>
  <c r="G616" i="21"/>
  <c r="G617" i="21"/>
  <c r="G618" i="21"/>
  <c r="G619" i="21"/>
  <c r="G620" i="21"/>
  <c r="G621" i="21"/>
  <c r="G622" i="21"/>
  <c r="G623" i="21"/>
  <c r="G624" i="21"/>
  <c r="G625" i="21"/>
  <c r="G626" i="21"/>
  <c r="G627" i="21"/>
  <c r="G628" i="21"/>
  <c r="G629" i="21"/>
  <c r="G630" i="21"/>
  <c r="G631" i="21"/>
  <c r="G632" i="21"/>
  <c r="G633" i="21"/>
  <c r="G634" i="21"/>
  <c r="G635" i="21"/>
  <c r="G636" i="21"/>
  <c r="G637" i="21"/>
  <c r="G638" i="21"/>
  <c r="G639" i="21"/>
  <c r="G640" i="21"/>
  <c r="G641" i="21"/>
  <c r="G642" i="21"/>
  <c r="G643" i="21"/>
  <c r="G644" i="21"/>
  <c r="G645" i="21"/>
  <c r="G646" i="21"/>
  <c r="G647" i="21"/>
  <c r="G648" i="21"/>
  <c r="G649" i="21"/>
  <c r="G650" i="21"/>
  <c r="G651" i="21"/>
  <c r="G652" i="21"/>
  <c r="G653" i="21"/>
  <c r="G654" i="21"/>
  <c r="G655" i="21"/>
  <c r="G656" i="21"/>
  <c r="G657" i="21"/>
  <c r="G658" i="21"/>
  <c r="G659" i="21"/>
  <c r="G660" i="21"/>
  <c r="G661" i="21"/>
  <c r="G662" i="21"/>
  <c r="G663" i="21"/>
  <c r="G664" i="21"/>
  <c r="G665" i="21"/>
  <c r="G666" i="21"/>
  <c r="G667" i="21"/>
  <c r="G668" i="21"/>
  <c r="G669" i="21"/>
  <c r="G670" i="21"/>
  <c r="G671" i="21"/>
  <c r="G672" i="21"/>
  <c r="G673" i="21"/>
  <c r="G674" i="21"/>
  <c r="G675" i="21"/>
  <c r="G676" i="21"/>
  <c r="G677" i="21"/>
  <c r="G678" i="21"/>
  <c r="G679" i="21"/>
  <c r="G680" i="21"/>
  <c r="G681" i="21"/>
  <c r="G682" i="21"/>
  <c r="G683" i="21"/>
  <c r="G684" i="21"/>
  <c r="G685" i="21"/>
  <c r="G686" i="21"/>
  <c r="G687" i="21"/>
  <c r="G688" i="21"/>
  <c r="G689" i="21"/>
  <c r="G690" i="21"/>
  <c r="G691" i="21"/>
  <c r="G692" i="21"/>
  <c r="G693" i="21"/>
  <c r="G694" i="21"/>
  <c r="G695" i="21"/>
  <c r="G696" i="21"/>
  <c r="G697" i="21"/>
  <c r="G698" i="21"/>
  <c r="G699" i="21"/>
  <c r="G700" i="21"/>
  <c r="G701" i="21"/>
  <c r="G702" i="21"/>
  <c r="G703" i="21"/>
  <c r="G704" i="21"/>
  <c r="G705" i="21"/>
  <c r="G706" i="21"/>
  <c r="G707" i="21"/>
  <c r="G708" i="21"/>
  <c r="G709" i="21"/>
  <c r="G710" i="21"/>
  <c r="G711" i="21"/>
  <c r="G712" i="21"/>
  <c r="G713" i="21"/>
  <c r="G714" i="21"/>
  <c r="G715" i="21"/>
  <c r="G716" i="21"/>
  <c r="G717" i="21"/>
  <c r="G718" i="21"/>
  <c r="G719" i="21"/>
  <c r="G720" i="21"/>
  <c r="G721" i="21"/>
  <c r="G722" i="21"/>
  <c r="G723" i="21"/>
  <c r="G724" i="21"/>
  <c r="G725" i="21"/>
  <c r="G726" i="21"/>
  <c r="G727" i="21"/>
  <c r="G728" i="21"/>
  <c r="G729" i="21"/>
  <c r="G730" i="21"/>
  <c r="G731" i="21"/>
  <c r="G732" i="21"/>
  <c r="G733" i="21"/>
  <c r="G734" i="21"/>
  <c r="G735" i="21"/>
  <c r="G736" i="21"/>
  <c r="G737" i="21"/>
  <c r="G738" i="21"/>
  <c r="G739" i="21"/>
  <c r="G740" i="21"/>
  <c r="G741" i="21"/>
  <c r="G742" i="21"/>
  <c r="G743" i="21"/>
  <c r="G744" i="21"/>
  <c r="G745" i="21"/>
  <c r="G746" i="21"/>
  <c r="G747" i="21"/>
  <c r="G748" i="21"/>
  <c r="G749" i="21"/>
  <c r="G750" i="21"/>
  <c r="G751" i="21"/>
  <c r="G752" i="21"/>
  <c r="G753" i="21"/>
  <c r="G754" i="21"/>
  <c r="G755" i="21"/>
  <c r="G756" i="21"/>
  <c r="G757" i="21"/>
  <c r="G758" i="21"/>
  <c r="G759" i="21"/>
  <c r="G760" i="21"/>
  <c r="G761" i="21"/>
  <c r="G762" i="21"/>
  <c r="G763" i="21"/>
  <c r="G764" i="21"/>
  <c r="G765" i="21"/>
  <c r="G766" i="21"/>
  <c r="G767" i="21"/>
  <c r="G768" i="21"/>
  <c r="G769" i="21"/>
  <c r="G770" i="21"/>
  <c r="G771" i="21"/>
  <c r="G772" i="21"/>
  <c r="G773" i="21"/>
  <c r="G774" i="21"/>
  <c r="G775" i="21"/>
  <c r="G776" i="21"/>
  <c r="G777" i="21"/>
  <c r="G778" i="21"/>
  <c r="G779" i="21"/>
  <c r="G780" i="21"/>
  <c r="G781" i="21"/>
  <c r="G782" i="21"/>
  <c r="G783" i="21"/>
  <c r="G784" i="21"/>
  <c r="G785" i="21"/>
  <c r="G786" i="21"/>
  <c r="G787" i="21"/>
  <c r="G788" i="21"/>
  <c r="G789" i="21"/>
  <c r="G790" i="21"/>
  <c r="G791" i="21"/>
  <c r="G792" i="21"/>
  <c r="G793" i="21"/>
  <c r="G794" i="21"/>
  <c r="G795" i="21"/>
  <c r="G796" i="21"/>
  <c r="G797" i="21"/>
  <c r="G798" i="21"/>
  <c r="G799" i="21"/>
  <c r="G800" i="21"/>
  <c r="G801" i="21"/>
  <c r="G802" i="21"/>
  <c r="G803" i="21"/>
  <c r="G804" i="21"/>
  <c r="G805" i="21"/>
  <c r="G806" i="21"/>
  <c r="G807" i="21"/>
  <c r="G808" i="21"/>
  <c r="G809" i="21"/>
  <c r="G810" i="21"/>
  <c r="G811" i="21"/>
  <c r="G812" i="21"/>
  <c r="G813" i="21"/>
  <c r="G814" i="21"/>
  <c r="G815" i="21"/>
  <c r="G816" i="21"/>
  <c r="G817" i="21"/>
  <c r="G818" i="21"/>
  <c r="G819" i="21"/>
  <c r="G820" i="21"/>
  <c r="G821" i="21"/>
  <c r="G822" i="21"/>
  <c r="G823" i="21"/>
  <c r="G824" i="21"/>
  <c r="G825" i="21"/>
  <c r="G826" i="21"/>
  <c r="G827" i="21"/>
  <c r="G828" i="21"/>
  <c r="G829" i="21"/>
  <c r="G830" i="21"/>
  <c r="G831" i="21"/>
  <c r="G832" i="21"/>
  <c r="G833" i="21"/>
  <c r="G834" i="21"/>
  <c r="G835" i="21"/>
  <c r="G836" i="21"/>
  <c r="G837" i="21"/>
  <c r="G838" i="21"/>
  <c r="G839" i="21"/>
  <c r="G840" i="21"/>
  <c r="G841" i="21"/>
  <c r="G842" i="21"/>
  <c r="G843" i="21"/>
  <c r="G844" i="21"/>
  <c r="G845" i="21"/>
  <c r="G846" i="21"/>
  <c r="G847" i="21"/>
  <c r="G848" i="21"/>
  <c r="G849" i="21"/>
  <c r="G850" i="21"/>
  <c r="G851" i="21"/>
  <c r="G852" i="21"/>
  <c r="G853" i="21"/>
  <c r="G854" i="21"/>
  <c r="G855" i="21"/>
  <c r="G856" i="21"/>
  <c r="G857" i="21"/>
  <c r="G858" i="21"/>
  <c r="G859" i="21"/>
  <c r="G860" i="21"/>
  <c r="G861" i="21"/>
  <c r="G862" i="21"/>
  <c r="G863" i="21"/>
  <c r="G864" i="21"/>
  <c r="G865" i="21"/>
  <c r="G866" i="21"/>
  <c r="G867" i="21"/>
  <c r="G868" i="21"/>
  <c r="G869" i="21"/>
  <c r="G870" i="21"/>
  <c r="G871" i="21"/>
  <c r="G872" i="21"/>
  <c r="G873" i="21"/>
  <c r="G874" i="21"/>
  <c r="G875" i="21"/>
  <c r="G876" i="21"/>
  <c r="G877" i="21"/>
  <c r="G878" i="21"/>
  <c r="G879" i="21"/>
  <c r="G880" i="21"/>
  <c r="G881" i="21"/>
  <c r="G882" i="21"/>
  <c r="G883" i="21"/>
  <c r="G884" i="21"/>
  <c r="G885" i="21"/>
  <c r="G886" i="21"/>
  <c r="G887" i="21"/>
  <c r="G888" i="21"/>
  <c r="G889" i="21"/>
  <c r="G890" i="21"/>
  <c r="G891" i="21"/>
  <c r="G892" i="21"/>
  <c r="G893" i="21"/>
  <c r="G894" i="21"/>
  <c r="G895" i="21"/>
  <c r="G896" i="21"/>
  <c r="G897" i="21"/>
  <c r="G898" i="21"/>
  <c r="G899" i="21"/>
  <c r="G900" i="21"/>
  <c r="G901" i="21"/>
  <c r="G902" i="21"/>
  <c r="G903" i="21"/>
  <c r="G904" i="21"/>
  <c r="G905" i="21"/>
  <c r="G906" i="21"/>
  <c r="G907" i="21"/>
  <c r="G908" i="21"/>
  <c r="G909" i="21"/>
  <c r="G910" i="21"/>
  <c r="G911" i="21"/>
  <c r="G912" i="21"/>
  <c r="G913" i="21"/>
  <c r="G914" i="21"/>
  <c r="G915" i="21"/>
  <c r="G916" i="21"/>
  <c r="G917" i="21"/>
  <c r="G918" i="21"/>
  <c r="G919" i="21"/>
  <c r="G920" i="21"/>
  <c r="G921" i="21"/>
  <c r="G922" i="21"/>
  <c r="G923" i="21"/>
  <c r="G924" i="21"/>
  <c r="G925" i="21"/>
  <c r="G926" i="21"/>
  <c r="G927" i="21"/>
  <c r="G928" i="21"/>
  <c r="G929" i="21"/>
  <c r="G930" i="21"/>
  <c r="G931" i="21"/>
  <c r="G932" i="21"/>
  <c r="G933" i="21"/>
  <c r="G934" i="21"/>
  <c r="G935" i="21"/>
  <c r="G936" i="21"/>
  <c r="G937" i="21"/>
  <c r="G938" i="21"/>
  <c r="G939" i="21"/>
  <c r="G940" i="21"/>
  <c r="G941" i="21"/>
  <c r="G942" i="21"/>
  <c r="G943" i="21"/>
  <c r="G944" i="21"/>
  <c r="G945" i="21"/>
  <c r="G946" i="21"/>
  <c r="G947" i="21"/>
  <c r="G948" i="21"/>
  <c r="G949" i="21"/>
  <c r="G950" i="21"/>
  <c r="G951" i="21"/>
  <c r="G952" i="21"/>
  <c r="G953" i="21"/>
  <c r="G954" i="21"/>
  <c r="G955" i="21"/>
  <c r="G956" i="21"/>
  <c r="G957" i="21"/>
  <c r="G958" i="21"/>
  <c r="G959" i="21"/>
  <c r="G960" i="21"/>
  <c r="G961" i="21"/>
  <c r="G962" i="21"/>
  <c r="G963" i="21"/>
  <c r="G964" i="21"/>
  <c r="G965" i="21"/>
  <c r="G966" i="21"/>
  <c r="G967" i="21"/>
  <c r="G968" i="21"/>
  <c r="G969" i="21"/>
  <c r="G970" i="21"/>
  <c r="G971" i="21"/>
  <c r="G972" i="21"/>
  <c r="G973" i="21"/>
  <c r="G974" i="21"/>
  <c r="G975" i="21"/>
  <c r="G976" i="21"/>
  <c r="G977" i="21"/>
  <c r="G978" i="21"/>
  <c r="G979" i="21"/>
  <c r="G980" i="21"/>
  <c r="G981" i="21"/>
  <c r="G982" i="21"/>
  <c r="G983" i="21"/>
  <c r="G984" i="21"/>
  <c r="G985" i="21"/>
  <c r="G986" i="21"/>
  <c r="G987" i="21"/>
  <c r="G988" i="21"/>
  <c r="G989" i="21"/>
  <c r="G990" i="21"/>
  <c r="G991" i="21"/>
  <c r="G992" i="21"/>
  <c r="G993" i="21"/>
  <c r="G994" i="21"/>
  <c r="G995" i="21"/>
  <c r="G996" i="21"/>
  <c r="G997" i="21"/>
  <c r="G998" i="21"/>
  <c r="G999" i="21"/>
  <c r="G1000" i="21"/>
  <c r="G1001" i="21"/>
  <c r="G1002" i="21"/>
  <c r="G1003" i="21"/>
  <c r="G1004" i="21"/>
  <c r="G1005" i="21"/>
  <c r="G1006" i="21"/>
  <c r="G1007" i="21"/>
  <c r="G1008" i="21"/>
  <c r="G1009" i="21"/>
  <c r="G1010" i="21"/>
  <c r="G1011" i="21"/>
  <c r="G1012" i="21"/>
  <c r="G1013" i="21"/>
  <c r="G1014" i="21"/>
  <c r="G1015" i="21"/>
  <c r="G1016" i="21"/>
  <c r="G1017" i="21"/>
  <c r="G1018" i="21"/>
  <c r="G1019" i="21"/>
  <c r="G1020" i="21"/>
  <c r="G1021" i="21"/>
  <c r="G1022" i="21"/>
  <c r="G1023" i="21"/>
  <c r="G1024" i="21"/>
  <c r="G1025" i="21"/>
  <c r="G1026" i="21"/>
  <c r="G1027" i="21"/>
  <c r="G1028" i="21"/>
  <c r="G1029" i="21"/>
  <c r="G1030" i="21"/>
  <c r="G1031" i="21"/>
  <c r="G1032" i="21"/>
  <c r="G1033" i="21"/>
  <c r="G1034" i="21"/>
  <c r="G1035" i="21"/>
  <c r="G1036" i="21"/>
  <c r="G1037" i="21"/>
  <c r="G1038" i="21"/>
  <c r="G1039" i="21"/>
  <c r="G1040" i="21"/>
  <c r="G1041" i="21"/>
  <c r="G1042" i="21"/>
  <c r="G1043" i="21"/>
  <c r="G1044" i="21"/>
  <c r="G1045" i="21"/>
  <c r="G1046" i="21"/>
  <c r="G1047" i="21"/>
  <c r="G1048" i="21"/>
  <c r="G1049" i="21"/>
  <c r="G1050" i="21"/>
  <c r="G1051" i="21"/>
  <c r="G1052" i="21"/>
  <c r="G1053" i="21"/>
  <c r="G1054" i="21"/>
  <c r="G1055" i="21"/>
  <c r="G1056" i="21"/>
  <c r="G1057" i="21"/>
  <c r="G1058" i="21"/>
  <c r="G1059" i="21"/>
  <c r="G1060" i="21"/>
  <c r="G1061" i="21"/>
  <c r="G1062" i="21"/>
  <c r="G1063" i="21"/>
  <c r="G1064" i="21"/>
  <c r="G1065" i="21"/>
  <c r="G1066" i="21"/>
  <c r="G1067" i="21"/>
  <c r="G1068" i="21"/>
  <c r="G1069" i="21"/>
  <c r="G1070" i="21"/>
  <c r="G1071" i="21"/>
  <c r="G1072" i="21"/>
  <c r="G1073" i="21"/>
  <c r="G1074" i="21"/>
  <c r="G1075" i="21"/>
  <c r="G1076" i="21"/>
  <c r="G1077" i="21"/>
  <c r="G1078" i="21"/>
  <c r="G1079" i="21"/>
  <c r="G1080" i="21"/>
  <c r="G1081" i="21"/>
  <c r="G1082" i="21"/>
  <c r="G1083" i="21"/>
  <c r="G1084" i="21"/>
  <c r="G1085" i="21"/>
  <c r="G1086" i="21"/>
  <c r="G1087" i="21"/>
  <c r="G1088" i="21"/>
  <c r="G1089" i="21"/>
  <c r="G1090" i="21"/>
  <c r="G1091" i="21"/>
  <c r="G1092" i="21"/>
  <c r="G1093" i="21"/>
  <c r="G1094" i="21"/>
  <c r="G1095" i="21"/>
  <c r="G1096" i="21"/>
  <c r="G1097" i="21"/>
  <c r="G1098" i="21"/>
  <c r="G1099" i="21"/>
  <c r="G1100" i="21"/>
  <c r="G1101" i="21"/>
  <c r="G1102" i="21"/>
  <c r="G1103" i="21"/>
  <c r="G1104" i="21"/>
  <c r="G1105" i="21"/>
  <c r="G1106" i="21"/>
  <c r="G1107" i="21"/>
  <c r="G1108" i="21"/>
  <c r="G1109" i="21"/>
  <c r="G1110" i="21"/>
  <c r="G1111" i="21"/>
  <c r="G1112" i="21"/>
  <c r="G1113" i="21"/>
  <c r="G1114" i="21"/>
  <c r="G1115" i="21"/>
  <c r="G1116" i="21"/>
  <c r="G1117" i="21"/>
  <c r="G1118" i="21"/>
  <c r="G1119" i="21"/>
  <c r="G1120" i="21"/>
  <c r="G1121" i="21"/>
  <c r="G1122" i="21"/>
  <c r="G1123" i="21"/>
  <c r="G1124" i="21"/>
  <c r="G1125" i="21"/>
  <c r="G1126" i="21"/>
  <c r="G1127" i="21"/>
  <c r="G1128" i="21"/>
  <c r="G1129" i="21"/>
  <c r="G1130" i="21"/>
  <c r="G1131" i="21"/>
  <c r="G1132" i="21"/>
  <c r="G1133" i="21"/>
  <c r="G1134" i="21"/>
  <c r="G1135" i="21"/>
  <c r="G1136" i="21"/>
  <c r="G1137" i="21"/>
  <c r="G1138" i="21"/>
  <c r="G1139" i="21"/>
  <c r="G1140" i="21"/>
  <c r="G1141" i="21"/>
  <c r="G1142" i="21"/>
  <c r="G1143" i="21"/>
  <c r="G1144" i="21"/>
  <c r="G1145" i="21"/>
  <c r="G1146" i="21"/>
  <c r="G1147" i="21"/>
  <c r="G1148" i="21"/>
  <c r="G1149" i="21"/>
  <c r="G1150" i="21"/>
  <c r="G1151" i="21"/>
  <c r="G1152" i="21"/>
  <c r="G1153" i="21"/>
  <c r="G1154" i="21"/>
  <c r="G1155" i="21"/>
  <c r="G1156" i="21"/>
  <c r="G1157" i="21"/>
  <c r="G1158" i="21"/>
  <c r="G1159" i="21"/>
  <c r="G1160" i="21"/>
  <c r="G1161" i="21"/>
  <c r="G1162" i="21"/>
  <c r="G1163" i="21"/>
  <c r="G1164" i="21"/>
  <c r="G1165" i="21"/>
  <c r="G1166" i="21"/>
  <c r="G1167" i="21"/>
  <c r="G1168" i="21"/>
  <c r="G1169" i="21"/>
  <c r="G1170" i="21"/>
  <c r="G1171" i="21"/>
  <c r="G1172" i="21"/>
  <c r="G1173" i="21"/>
  <c r="G1174" i="21"/>
  <c r="G1175" i="21"/>
  <c r="G1176" i="21"/>
  <c r="G1177" i="21"/>
  <c r="G1178" i="21"/>
  <c r="G1179" i="21"/>
  <c r="G1180" i="21"/>
  <c r="G1181" i="21"/>
  <c r="G1182" i="21"/>
  <c r="G1183" i="21"/>
  <c r="G1184" i="21"/>
  <c r="G1185" i="21"/>
  <c r="G1186" i="21"/>
  <c r="G1187" i="21"/>
  <c r="G1188" i="21"/>
  <c r="G1189" i="21"/>
  <c r="G1190" i="21"/>
  <c r="G1191" i="21"/>
  <c r="G1192" i="21"/>
  <c r="G1193" i="21"/>
  <c r="G1194" i="21"/>
  <c r="G1195" i="21"/>
  <c r="G1196" i="21"/>
  <c r="G1197" i="21"/>
  <c r="G1198" i="21"/>
  <c r="G1199" i="21"/>
  <c r="G1200" i="21"/>
  <c r="G1201" i="21"/>
  <c r="G1202" i="21"/>
  <c r="G1203" i="21"/>
  <c r="G1204" i="21"/>
  <c r="G1205" i="21"/>
  <c r="G1206" i="21"/>
  <c r="G1207" i="21"/>
  <c r="G1208" i="21"/>
  <c r="G1209" i="21"/>
  <c r="G1210" i="21"/>
  <c r="G1211" i="21"/>
  <c r="G1212" i="21"/>
  <c r="G1213" i="21"/>
  <c r="G1214" i="21"/>
  <c r="G1215" i="21"/>
  <c r="G1216" i="21"/>
  <c r="G1217" i="21"/>
  <c r="G1218" i="21"/>
  <c r="G1219" i="21"/>
  <c r="G1220" i="21"/>
  <c r="G1221" i="21"/>
  <c r="G1222" i="21"/>
  <c r="G1223" i="21"/>
  <c r="G1224" i="21"/>
  <c r="G1225" i="21"/>
  <c r="G1226" i="21"/>
  <c r="G1227" i="21"/>
  <c r="G1228" i="21"/>
  <c r="G1229" i="21"/>
  <c r="G1230" i="21"/>
  <c r="G1231" i="21"/>
  <c r="G1232" i="21"/>
  <c r="G1233" i="21"/>
  <c r="G1234" i="21"/>
  <c r="G1235" i="21"/>
  <c r="G1236" i="21"/>
  <c r="G1237" i="21"/>
  <c r="G1238" i="21"/>
  <c r="G1239" i="21"/>
  <c r="G1240" i="21"/>
  <c r="G1241" i="21"/>
  <c r="G1242" i="21"/>
  <c r="G1243" i="21"/>
  <c r="G1244" i="21"/>
  <c r="G1245" i="21"/>
  <c r="G1246" i="21"/>
  <c r="G1247" i="21"/>
  <c r="G1248" i="21"/>
  <c r="G1249" i="21"/>
  <c r="G1250" i="21"/>
  <c r="G1251" i="21"/>
  <c r="G1252" i="21"/>
  <c r="G1253" i="21"/>
  <c r="G1254" i="21"/>
  <c r="G1255" i="21"/>
  <c r="G1256" i="21"/>
  <c r="G1257" i="21"/>
  <c r="G1258" i="21"/>
  <c r="G1259" i="21"/>
  <c r="G1260" i="21"/>
  <c r="G1261" i="21"/>
  <c r="G1262" i="21"/>
  <c r="G1263" i="21"/>
  <c r="G1264" i="21"/>
  <c r="G1265" i="21"/>
  <c r="G1266" i="21"/>
  <c r="G1267" i="21"/>
  <c r="G1268" i="21"/>
  <c r="G1269" i="21"/>
  <c r="G1270" i="21"/>
  <c r="G1271" i="21"/>
  <c r="G1272" i="21"/>
  <c r="G1273" i="21"/>
  <c r="G1274" i="21"/>
  <c r="G1275" i="21"/>
  <c r="G1276" i="21"/>
  <c r="G1277" i="21"/>
  <c r="G1278" i="21"/>
  <c r="G1279" i="21"/>
  <c r="G1280" i="21"/>
  <c r="G1281" i="21"/>
  <c r="G1282" i="21"/>
  <c r="G1283" i="21"/>
  <c r="G1284" i="21"/>
  <c r="G1285" i="21"/>
  <c r="G1286" i="21"/>
  <c r="G1287" i="21"/>
  <c r="G1288" i="21"/>
  <c r="G1289" i="21"/>
  <c r="G1290" i="21"/>
  <c r="G1291" i="21"/>
  <c r="G1292" i="21"/>
  <c r="G1293" i="21"/>
  <c r="G1294" i="21"/>
  <c r="G1295" i="21"/>
  <c r="G1296" i="21"/>
  <c r="G1297" i="21"/>
  <c r="G1298" i="21"/>
  <c r="G1299" i="21"/>
  <c r="G1300" i="21"/>
  <c r="G1301" i="21"/>
  <c r="G1302" i="21"/>
  <c r="G1303" i="21"/>
  <c r="G1304" i="21"/>
  <c r="G1305" i="21"/>
  <c r="G1306" i="21"/>
  <c r="G1307" i="21"/>
  <c r="G1308" i="21"/>
  <c r="G1309" i="21"/>
  <c r="G1310" i="21"/>
  <c r="G1311" i="21"/>
  <c r="G1312" i="21"/>
  <c r="G1313" i="21"/>
  <c r="G1314" i="21"/>
  <c r="G1315" i="21"/>
  <c r="G1316" i="21"/>
  <c r="G1317" i="21"/>
  <c r="G1318" i="21"/>
  <c r="G1319" i="21"/>
  <c r="G1320" i="21"/>
  <c r="G1321" i="21"/>
  <c r="G1322" i="21"/>
  <c r="G1323" i="21"/>
  <c r="G1324" i="21"/>
  <c r="G1325" i="21"/>
  <c r="G1326" i="21"/>
  <c r="G1327" i="21"/>
  <c r="G1328" i="21"/>
  <c r="G1329" i="21"/>
  <c r="G1330" i="21"/>
  <c r="G1331" i="21"/>
  <c r="G1332" i="21"/>
  <c r="G1333" i="21"/>
  <c r="G1334" i="21"/>
  <c r="G1335" i="21"/>
  <c r="G1336" i="21"/>
  <c r="G1337" i="21"/>
  <c r="G1338" i="21"/>
  <c r="G1339" i="21"/>
  <c r="G1340" i="21"/>
  <c r="G1341" i="21"/>
  <c r="G1342" i="21"/>
  <c r="G1343" i="21"/>
  <c r="G1344" i="21"/>
  <c r="G1345" i="21"/>
  <c r="G1346" i="21"/>
  <c r="G1347" i="21"/>
  <c r="G1348" i="21"/>
  <c r="G1349" i="21"/>
  <c r="G1350" i="21"/>
  <c r="G1351" i="21"/>
  <c r="G1352" i="21"/>
  <c r="G1353" i="21"/>
  <c r="G1354" i="21"/>
  <c r="G1355" i="21"/>
  <c r="G1356" i="21"/>
  <c r="G1357" i="21"/>
  <c r="G1358" i="21"/>
  <c r="G1359" i="21"/>
  <c r="G1360" i="21"/>
  <c r="G1361" i="21"/>
  <c r="G1362" i="21"/>
  <c r="G1363" i="21"/>
  <c r="G1364" i="21"/>
  <c r="G1365" i="21"/>
  <c r="G1366" i="21"/>
  <c r="G1367" i="21"/>
  <c r="G1368" i="21"/>
  <c r="G1369" i="21"/>
  <c r="G1370" i="21"/>
  <c r="G1371" i="21"/>
  <c r="G1372" i="21"/>
  <c r="G1373" i="21"/>
  <c r="G1374" i="21"/>
  <c r="G1375" i="21"/>
  <c r="G1376" i="21"/>
  <c r="G1377" i="21"/>
  <c r="G1378" i="21"/>
  <c r="G1379" i="21"/>
  <c r="G1380" i="21"/>
  <c r="G1381" i="21"/>
  <c r="G1382" i="21"/>
  <c r="G1383" i="21"/>
  <c r="G1384" i="21"/>
  <c r="G1385" i="21"/>
  <c r="G1386" i="21"/>
  <c r="G1387" i="21"/>
  <c r="G1388" i="21"/>
  <c r="G1389" i="21"/>
  <c r="G1390" i="21"/>
  <c r="G1391" i="21"/>
  <c r="G1392" i="21"/>
  <c r="G1393" i="21"/>
  <c r="G1394" i="21"/>
  <c r="G1395" i="21"/>
  <c r="G1396" i="21"/>
  <c r="G1397" i="21"/>
  <c r="G1398" i="21"/>
  <c r="G1399" i="21"/>
  <c r="G1400" i="21"/>
  <c r="G1401" i="21"/>
  <c r="G1402" i="21"/>
  <c r="G1403" i="21"/>
  <c r="G1404" i="21"/>
  <c r="G1405" i="21"/>
  <c r="G1406" i="21"/>
  <c r="G1407" i="21"/>
  <c r="G1408" i="21"/>
  <c r="G1409" i="21"/>
  <c r="G1410" i="21"/>
  <c r="G1411" i="21"/>
  <c r="G1412" i="21"/>
  <c r="G1413" i="21"/>
  <c r="G1414" i="21"/>
  <c r="G1415" i="21"/>
  <c r="G1416" i="21"/>
  <c r="G1417" i="21"/>
  <c r="G1418" i="21"/>
  <c r="G1419" i="21"/>
  <c r="G1420" i="21"/>
  <c r="G1421" i="21"/>
  <c r="G1422" i="21"/>
  <c r="G1423" i="21"/>
  <c r="G1424" i="21"/>
  <c r="G1425" i="21"/>
  <c r="G1426" i="21"/>
  <c r="G1427" i="21"/>
  <c r="G1428" i="21"/>
  <c r="G1429" i="21"/>
  <c r="G1430" i="21"/>
  <c r="G1431" i="21"/>
  <c r="G1432" i="21"/>
  <c r="G1433" i="21"/>
  <c r="G1434" i="21"/>
  <c r="G1435" i="21"/>
  <c r="G1436" i="21"/>
  <c r="G1437" i="21"/>
  <c r="G1438" i="21"/>
  <c r="G1439" i="21"/>
  <c r="G1440" i="21"/>
  <c r="G1441" i="21"/>
  <c r="G1442" i="21"/>
  <c r="G1443" i="21"/>
  <c r="G1444" i="21"/>
  <c r="G1445" i="21"/>
  <c r="G1446" i="21"/>
  <c r="G1447" i="21"/>
  <c r="G1448" i="21"/>
  <c r="G1449" i="21"/>
  <c r="G1450" i="21"/>
  <c r="G1451" i="21"/>
  <c r="G1452" i="21"/>
  <c r="G1453" i="21"/>
  <c r="G1454" i="21"/>
  <c r="G1455" i="21"/>
  <c r="G1456" i="21"/>
  <c r="G1457" i="21"/>
  <c r="G1458" i="21"/>
  <c r="G1459" i="21"/>
  <c r="G1460" i="21"/>
  <c r="G1461" i="21"/>
  <c r="G1462" i="21"/>
  <c r="G1463" i="21"/>
  <c r="G1464" i="21"/>
  <c r="G1465" i="21"/>
  <c r="G1466" i="21"/>
  <c r="G1467" i="21"/>
  <c r="G1468" i="21"/>
  <c r="G1469" i="21"/>
  <c r="G1470" i="21"/>
  <c r="G1471" i="21"/>
  <c r="G1472" i="21"/>
  <c r="G1473" i="21"/>
  <c r="G1474" i="21"/>
  <c r="G1475" i="21"/>
  <c r="G1476" i="21"/>
  <c r="G1477" i="21"/>
  <c r="G1478" i="21"/>
  <c r="G1479" i="21"/>
  <c r="G1480" i="21"/>
  <c r="G1481" i="21"/>
  <c r="G1482" i="21"/>
  <c r="G1483" i="21"/>
  <c r="G1484" i="21"/>
  <c r="G1485" i="21"/>
  <c r="G1486" i="21"/>
  <c r="G1487" i="21"/>
  <c r="G1488" i="21"/>
  <c r="G1489" i="21"/>
  <c r="G1490" i="21"/>
  <c r="G1491" i="21"/>
  <c r="G1492" i="21"/>
  <c r="G1493" i="21"/>
  <c r="G1494" i="21"/>
  <c r="G1495" i="21"/>
  <c r="G1496" i="21"/>
  <c r="G1497" i="21"/>
  <c r="G1498" i="21"/>
  <c r="G1499" i="21"/>
  <c r="G1500" i="21"/>
  <c r="G1501" i="21"/>
  <c r="G1502" i="21"/>
  <c r="G1503" i="21"/>
  <c r="G1504" i="21"/>
  <c r="G1505" i="21"/>
  <c r="G1506" i="21"/>
  <c r="G1507" i="21"/>
  <c r="G1508" i="21"/>
  <c r="G1509" i="21"/>
  <c r="G1510" i="21"/>
  <c r="G1511" i="21"/>
  <c r="G1512" i="21"/>
  <c r="G1513" i="21"/>
  <c r="G1514" i="21"/>
  <c r="G1515" i="21"/>
  <c r="G1516" i="21"/>
  <c r="G1517" i="21"/>
  <c r="G1518" i="21"/>
  <c r="G1519" i="21"/>
  <c r="G1520" i="21"/>
  <c r="G1521" i="21"/>
  <c r="G1522" i="21"/>
  <c r="G1523" i="21"/>
  <c r="G1524" i="21"/>
  <c r="G1525" i="21"/>
  <c r="G1526" i="21"/>
  <c r="G1527" i="21"/>
  <c r="G1528" i="21"/>
  <c r="G1529" i="21"/>
  <c r="G1530" i="21"/>
  <c r="G1531" i="21"/>
  <c r="G1532" i="21"/>
  <c r="G1533" i="21"/>
  <c r="G1534" i="21"/>
  <c r="G1535" i="21"/>
  <c r="G1536" i="21"/>
  <c r="G1537" i="21"/>
  <c r="G1538" i="21"/>
  <c r="G1539" i="21"/>
  <c r="G1540" i="21"/>
  <c r="G1541" i="21"/>
  <c r="G1542" i="21"/>
  <c r="G1543" i="21"/>
  <c r="G1544" i="21"/>
  <c r="G1545" i="21"/>
  <c r="G1546" i="21"/>
  <c r="G1547" i="21"/>
  <c r="G1548" i="21"/>
  <c r="G1549" i="21"/>
  <c r="G1550" i="21"/>
  <c r="G1551" i="21"/>
  <c r="G1552" i="21"/>
  <c r="G1553" i="21"/>
  <c r="G1554" i="21"/>
  <c r="G1555" i="21"/>
  <c r="G1556" i="21"/>
  <c r="G1557" i="21"/>
  <c r="G1558" i="21"/>
  <c r="G1559" i="21"/>
  <c r="G1560" i="21"/>
  <c r="G1561" i="21"/>
  <c r="G1562" i="21"/>
  <c r="G1563" i="21"/>
  <c r="G1564" i="21"/>
  <c r="G1565" i="21"/>
  <c r="G1566" i="21"/>
  <c r="G1567" i="21"/>
  <c r="G1568" i="21"/>
  <c r="G1569" i="21"/>
  <c r="G1570" i="21"/>
  <c r="G1571" i="21"/>
  <c r="G1572" i="21"/>
  <c r="G1573" i="21"/>
  <c r="G1574" i="21"/>
  <c r="G1575" i="21"/>
  <c r="G1576" i="21"/>
  <c r="G1577" i="21"/>
  <c r="G1578" i="21"/>
  <c r="G1579" i="21"/>
  <c r="G1580" i="21"/>
  <c r="G1581" i="21"/>
  <c r="G1582" i="21"/>
  <c r="G1583" i="21"/>
  <c r="G1584" i="21"/>
  <c r="G1585" i="21"/>
  <c r="G1586" i="21"/>
  <c r="G1587" i="21"/>
  <c r="G1588" i="21"/>
  <c r="G1589" i="21"/>
  <c r="G1590" i="21"/>
  <c r="G1591" i="21"/>
  <c r="G1592" i="21"/>
  <c r="G1593" i="21"/>
  <c r="G1594" i="21"/>
  <c r="G1595" i="21"/>
  <c r="G1596" i="21"/>
  <c r="G1597" i="21"/>
  <c r="G1598" i="21"/>
  <c r="G1599" i="21"/>
  <c r="G1600" i="21"/>
  <c r="G1601" i="21"/>
  <c r="G1602" i="21"/>
  <c r="G1603" i="21"/>
  <c r="G1604" i="21"/>
  <c r="G1605" i="21"/>
  <c r="G1606" i="21"/>
  <c r="G1607" i="21"/>
  <c r="G1608" i="21"/>
  <c r="G1609" i="21"/>
  <c r="G1610" i="21"/>
  <c r="G1611" i="21"/>
  <c r="G1612" i="21"/>
  <c r="G1613" i="21"/>
  <c r="G1614" i="21"/>
  <c r="G1615" i="21"/>
  <c r="G1616" i="21"/>
  <c r="G1617" i="21"/>
  <c r="G1618" i="21"/>
  <c r="G1619" i="21"/>
  <c r="G1620" i="21"/>
  <c r="G1621" i="21"/>
  <c r="G1622" i="21"/>
  <c r="G1623" i="21"/>
  <c r="G1624" i="21"/>
  <c r="G1625" i="21"/>
  <c r="G1626" i="21"/>
  <c r="G1627" i="21"/>
  <c r="G1628" i="21"/>
  <c r="G1629" i="21"/>
  <c r="G1630" i="21"/>
  <c r="G1631" i="21"/>
  <c r="G1632" i="21"/>
  <c r="G1633" i="21"/>
  <c r="G1634" i="21"/>
  <c r="G1635" i="21"/>
  <c r="G1636" i="21"/>
  <c r="G1637" i="21"/>
  <c r="G1638" i="21"/>
  <c r="G1639" i="21"/>
  <c r="G1640" i="21"/>
  <c r="G1641" i="21"/>
  <c r="G1642" i="21"/>
  <c r="G1643" i="21"/>
  <c r="G1644" i="21"/>
  <c r="G1645" i="21"/>
  <c r="G1646" i="21"/>
  <c r="G1647" i="21"/>
  <c r="G1648" i="21"/>
  <c r="G1649" i="21"/>
  <c r="G1650" i="21"/>
  <c r="G1651" i="21"/>
  <c r="G1652" i="21"/>
  <c r="G1653" i="21"/>
  <c r="G1654" i="21"/>
  <c r="G1655" i="21"/>
  <c r="G1656" i="21"/>
  <c r="G1657" i="21"/>
  <c r="G1658" i="21"/>
  <c r="G1659" i="21"/>
  <c r="G1660" i="21"/>
  <c r="G1661" i="21"/>
  <c r="G1662" i="21"/>
  <c r="G1663" i="21"/>
  <c r="G1664" i="21"/>
  <c r="G1665" i="21"/>
  <c r="G1666" i="21"/>
  <c r="G1667" i="21"/>
  <c r="G1668" i="21"/>
  <c r="G1669" i="21"/>
  <c r="G1670" i="21"/>
  <c r="G1671" i="21"/>
  <c r="G1672" i="21"/>
  <c r="G1673" i="21"/>
  <c r="G1674" i="21"/>
  <c r="G1675" i="21"/>
  <c r="G1676" i="21"/>
  <c r="G1677" i="21"/>
  <c r="G1678" i="21"/>
  <c r="G1679" i="21"/>
  <c r="G1680" i="21"/>
  <c r="G1681" i="21"/>
  <c r="G1682" i="21"/>
  <c r="G1683" i="21"/>
  <c r="G1684" i="21"/>
  <c r="G1685" i="21"/>
  <c r="G1686" i="21"/>
  <c r="G1687" i="21"/>
  <c r="G1688" i="21"/>
  <c r="G1689" i="21"/>
  <c r="G1690" i="21"/>
  <c r="G1691" i="21"/>
  <c r="G1692" i="21"/>
  <c r="G1693" i="21"/>
  <c r="G1694" i="21"/>
  <c r="G1695" i="21"/>
  <c r="G1696" i="21"/>
  <c r="G1697" i="21"/>
  <c r="G1698" i="21"/>
  <c r="G1699" i="21"/>
  <c r="G1700" i="21"/>
  <c r="G1701" i="21"/>
  <c r="G1702" i="21"/>
  <c r="G1703" i="21"/>
  <c r="G1704" i="21"/>
  <c r="G1705" i="21"/>
  <c r="G1706" i="21"/>
  <c r="G1707" i="21"/>
  <c r="G1708" i="21"/>
  <c r="G1709" i="21"/>
  <c r="G1710" i="21"/>
  <c r="G1711" i="21"/>
  <c r="G1712" i="21"/>
  <c r="G1713" i="21"/>
  <c r="G1714" i="21"/>
  <c r="G1715" i="21"/>
  <c r="G1716" i="21"/>
  <c r="G1717" i="21"/>
  <c r="G1718" i="21"/>
  <c r="G1719" i="21"/>
  <c r="G1720" i="21"/>
  <c r="G1721" i="21"/>
  <c r="G1722" i="21"/>
  <c r="G1723" i="21"/>
  <c r="G1724" i="21"/>
  <c r="G1725" i="21"/>
  <c r="G1726" i="21"/>
  <c r="G1727" i="21"/>
  <c r="G1728" i="21"/>
  <c r="G1729" i="21"/>
  <c r="G1730" i="21"/>
  <c r="G1731" i="21"/>
  <c r="G1732" i="21"/>
  <c r="G1733" i="21"/>
  <c r="G1734" i="21"/>
  <c r="G1735" i="21"/>
  <c r="G1736" i="21"/>
  <c r="G1737" i="21"/>
  <c r="G1738" i="21"/>
  <c r="G1739" i="21"/>
  <c r="G1740" i="21"/>
  <c r="G1741" i="21"/>
  <c r="G1742" i="21"/>
  <c r="G1743" i="21"/>
  <c r="G1744" i="21"/>
  <c r="G1745" i="21"/>
  <c r="G1746" i="21"/>
  <c r="G1747" i="21"/>
  <c r="G1748" i="21"/>
  <c r="G1749" i="21"/>
  <c r="G1750" i="21"/>
  <c r="G1751" i="21"/>
  <c r="G1752" i="21"/>
  <c r="G1753" i="21"/>
  <c r="G1754" i="21"/>
  <c r="G1755" i="21"/>
  <c r="G1756" i="21"/>
  <c r="G1757" i="21"/>
  <c r="G1758" i="21"/>
  <c r="G1759" i="21"/>
  <c r="G1760" i="21"/>
  <c r="G1761" i="21"/>
  <c r="G1762" i="21"/>
  <c r="G1763" i="21"/>
  <c r="G1764" i="21"/>
  <c r="G1765" i="21"/>
  <c r="G1766" i="21"/>
  <c r="G1767" i="21"/>
  <c r="G1768" i="21"/>
  <c r="G1769" i="21"/>
  <c r="G1770" i="21"/>
  <c r="G1771" i="21"/>
  <c r="G1772" i="21"/>
  <c r="G1773" i="21"/>
  <c r="G1774" i="21"/>
  <c r="G1775" i="21"/>
  <c r="G1776" i="21"/>
  <c r="G1777" i="21"/>
  <c r="G1778" i="21"/>
  <c r="G1779" i="21"/>
  <c r="G1780" i="21"/>
  <c r="G1781" i="21"/>
  <c r="G1782" i="21"/>
  <c r="G1783" i="21"/>
  <c r="G1784" i="21"/>
  <c r="G1785" i="21"/>
  <c r="G1786" i="21"/>
  <c r="G1787" i="21"/>
  <c r="G1788" i="21"/>
  <c r="G1789" i="21"/>
  <c r="G1790" i="21"/>
  <c r="G1791" i="21"/>
  <c r="G1792" i="21"/>
  <c r="G1793" i="21"/>
  <c r="G1794" i="21"/>
  <c r="G1795" i="21"/>
  <c r="G1796" i="21"/>
  <c r="G1797" i="21"/>
  <c r="G1798" i="21"/>
  <c r="G1799" i="21"/>
  <c r="G1800" i="21"/>
  <c r="G1801" i="21"/>
  <c r="G1802" i="21"/>
  <c r="G1803" i="21"/>
  <c r="G1804" i="21"/>
  <c r="G1805" i="21"/>
  <c r="G1806" i="21"/>
  <c r="G1807" i="21"/>
  <c r="G1808" i="21"/>
  <c r="G1809" i="21"/>
  <c r="G1810" i="21"/>
  <c r="G1811" i="21"/>
  <c r="G1812" i="21"/>
  <c r="G1813" i="21"/>
  <c r="G1814" i="21"/>
  <c r="G1815" i="21"/>
  <c r="G1816" i="21"/>
  <c r="G1817" i="21"/>
  <c r="G1818" i="21"/>
  <c r="G1819" i="21"/>
  <c r="G1820" i="21"/>
  <c r="G1821" i="21"/>
  <c r="G1822" i="21"/>
  <c r="G1823" i="21"/>
  <c r="G1824" i="21"/>
  <c r="G1825" i="21"/>
  <c r="G1826" i="21"/>
  <c r="G1827" i="21"/>
  <c r="G1828" i="21"/>
  <c r="G1829" i="21"/>
  <c r="G1830" i="21"/>
  <c r="G1831" i="21"/>
  <c r="G1832" i="21"/>
  <c r="G1833" i="21"/>
  <c r="G1834" i="21"/>
  <c r="G1835" i="21"/>
  <c r="G1836" i="21"/>
  <c r="G1837" i="21"/>
  <c r="G1838" i="21"/>
  <c r="G1839" i="21"/>
  <c r="G1840" i="21"/>
  <c r="G1841" i="21"/>
  <c r="G1842" i="21"/>
  <c r="G1843" i="21"/>
  <c r="G1844" i="21"/>
  <c r="G1845" i="21"/>
  <c r="G1846" i="21"/>
  <c r="G1847" i="21"/>
  <c r="G1848" i="21"/>
  <c r="G1849" i="21"/>
  <c r="G1850" i="21"/>
  <c r="G1851" i="21"/>
  <c r="G1852" i="21"/>
  <c r="G1853" i="21"/>
  <c r="G1854" i="21"/>
  <c r="G1855" i="21"/>
  <c r="G1856" i="21"/>
  <c r="G1857" i="21"/>
  <c r="G1858" i="21"/>
  <c r="G1859" i="21"/>
  <c r="G1860" i="21"/>
  <c r="G1861" i="21"/>
  <c r="G1862" i="21"/>
  <c r="G1863" i="21"/>
  <c r="G1864" i="21"/>
  <c r="G1865" i="21"/>
  <c r="G1866" i="21"/>
  <c r="G1867" i="21"/>
  <c r="G1868" i="21"/>
  <c r="G1869" i="21"/>
  <c r="G1870" i="21"/>
  <c r="G1871" i="21"/>
  <c r="G1872" i="21"/>
  <c r="G1873" i="21"/>
  <c r="G1874" i="21"/>
  <c r="G1875" i="21"/>
  <c r="G1876" i="21"/>
  <c r="G1877" i="21"/>
  <c r="G1878" i="21"/>
  <c r="G1879" i="21"/>
  <c r="G1880" i="21"/>
  <c r="G1881" i="21"/>
  <c r="G1882" i="21"/>
  <c r="G1883" i="21"/>
  <c r="G1884" i="21"/>
  <c r="G1885" i="21"/>
  <c r="G1886" i="21"/>
  <c r="G1887" i="21"/>
  <c r="G1888" i="21"/>
  <c r="G1889" i="21"/>
  <c r="G1890" i="21"/>
  <c r="G1891" i="21"/>
  <c r="G1892" i="21"/>
  <c r="G1893" i="21"/>
  <c r="G1894" i="21"/>
  <c r="G1895" i="21"/>
  <c r="G1896" i="21"/>
  <c r="G1897" i="21"/>
  <c r="G1898" i="21"/>
  <c r="G1899" i="21"/>
  <c r="G1900" i="21"/>
  <c r="G1901" i="21"/>
  <c r="G1902" i="21"/>
  <c r="G1903" i="21"/>
  <c r="G1904" i="21"/>
  <c r="G1905" i="21"/>
  <c r="G1906" i="21"/>
  <c r="G1907" i="21"/>
  <c r="G1908" i="21"/>
  <c r="G1909" i="21"/>
  <c r="G1910" i="21"/>
  <c r="G1911" i="21"/>
  <c r="G1912" i="21"/>
  <c r="G1913" i="21"/>
  <c r="G1914" i="21"/>
  <c r="G1915" i="21"/>
  <c r="G1916" i="21"/>
  <c r="G1917" i="21"/>
  <c r="G1918" i="21"/>
  <c r="G1919" i="21"/>
  <c r="G1920" i="21"/>
  <c r="G1921" i="21"/>
  <c r="G1922" i="21"/>
  <c r="G1923" i="21"/>
  <c r="G1924" i="21"/>
  <c r="G1925" i="21"/>
  <c r="G1926" i="21"/>
  <c r="G1927" i="21"/>
  <c r="G1928" i="21"/>
  <c r="G1929" i="21"/>
  <c r="G1930" i="21"/>
  <c r="G1931" i="21"/>
  <c r="G1932" i="21"/>
  <c r="G1933" i="21"/>
  <c r="G1934" i="21"/>
  <c r="G1935" i="21"/>
  <c r="G1936" i="21"/>
  <c r="G1937" i="21"/>
  <c r="G1938" i="21"/>
  <c r="G1939" i="21"/>
  <c r="G1940" i="21"/>
  <c r="G1941" i="21"/>
  <c r="G1942" i="21"/>
  <c r="G1943" i="21"/>
  <c r="G1944" i="21"/>
  <c r="G1945" i="21"/>
  <c r="G1946" i="21"/>
  <c r="G1947" i="21"/>
  <c r="G1948" i="21"/>
  <c r="G1949" i="21"/>
  <c r="G1950" i="21"/>
  <c r="G1951" i="21"/>
  <c r="G1952" i="21"/>
  <c r="G1953" i="21"/>
  <c r="G1954" i="21"/>
  <c r="G1955" i="21"/>
  <c r="G1956" i="21"/>
  <c r="G1957" i="21"/>
  <c r="G1958" i="21"/>
  <c r="G1959" i="21"/>
  <c r="G1960" i="21"/>
  <c r="G1961" i="21"/>
  <c r="G1962" i="21"/>
  <c r="G1963" i="21"/>
  <c r="G1964" i="21"/>
  <c r="G1965" i="21"/>
  <c r="G1966" i="21"/>
  <c r="G1967" i="21"/>
  <c r="G1968" i="21"/>
  <c r="G1969" i="21"/>
  <c r="G1970" i="21"/>
  <c r="G1971" i="21"/>
  <c r="G1972" i="21"/>
  <c r="G1973" i="21"/>
  <c r="G1974" i="21"/>
  <c r="G1975" i="21"/>
  <c r="G1976" i="21"/>
  <c r="G1977" i="21"/>
  <c r="G1978" i="21"/>
  <c r="G1979" i="21"/>
  <c r="G1980" i="21"/>
  <c r="G1981" i="21"/>
  <c r="G1982" i="21"/>
  <c r="G1983" i="21"/>
  <c r="G1984" i="21"/>
  <c r="G1985" i="21"/>
  <c r="G1986" i="21"/>
  <c r="G1987" i="21"/>
  <c r="G1988" i="21"/>
  <c r="G1989" i="21"/>
  <c r="G1990" i="21"/>
  <c r="G1991" i="21"/>
  <c r="G1992" i="21"/>
  <c r="G1993" i="21"/>
  <c r="G1994" i="21"/>
  <c r="G1995" i="21"/>
  <c r="G1996" i="21"/>
  <c r="G1997" i="21"/>
  <c r="G1998" i="21"/>
  <c r="G1999" i="21"/>
  <c r="G2000" i="21"/>
  <c r="G2001" i="21"/>
  <c r="G2002" i="21"/>
  <c r="G2003" i="21"/>
  <c r="G2004" i="21"/>
  <c r="G2005" i="21"/>
  <c r="G2006" i="21"/>
  <c r="G2007" i="21"/>
  <c r="G2008" i="21"/>
  <c r="G2009" i="21"/>
  <c r="G2010" i="21"/>
  <c r="G2011" i="21"/>
  <c r="G2012" i="21"/>
  <c r="G2013" i="21"/>
  <c r="G2014" i="21"/>
  <c r="G2015" i="21"/>
  <c r="G2016" i="21"/>
  <c r="G2017" i="21"/>
  <c r="G2018" i="21"/>
  <c r="G2019" i="21"/>
  <c r="G2020" i="21"/>
  <c r="G2021" i="21"/>
  <c r="G2022" i="21"/>
  <c r="G2023" i="21"/>
  <c r="G2024" i="21"/>
  <c r="G2025" i="21"/>
  <c r="G2026" i="21"/>
  <c r="G2027" i="21"/>
  <c r="G2028" i="21"/>
  <c r="G2029" i="21"/>
  <c r="G2030" i="21"/>
  <c r="G2031" i="21"/>
  <c r="G2032" i="21"/>
  <c r="G2033" i="21"/>
  <c r="G2034" i="21"/>
  <c r="G2035" i="21"/>
  <c r="G2036" i="21"/>
  <c r="G2037" i="21"/>
  <c r="G2038" i="21"/>
  <c r="G2039" i="21"/>
  <c r="G2040" i="21"/>
  <c r="G2041" i="21"/>
  <c r="G2042" i="21"/>
  <c r="G2043" i="21"/>
  <c r="G2044" i="21"/>
  <c r="G2045" i="21"/>
  <c r="G2046" i="21"/>
  <c r="G2047" i="21"/>
  <c r="G2048" i="21"/>
  <c r="G2049" i="21"/>
  <c r="G2050" i="21"/>
  <c r="G2051" i="21"/>
  <c r="G2052" i="21"/>
  <c r="G2053" i="21"/>
  <c r="G2054" i="21"/>
  <c r="G2055" i="21"/>
  <c r="G2056" i="21"/>
  <c r="G2057" i="21"/>
  <c r="G2058" i="21"/>
  <c r="G2059" i="21"/>
  <c r="G2060" i="21"/>
  <c r="G2061" i="21"/>
  <c r="G2062" i="21"/>
  <c r="G2063" i="21"/>
  <c r="G2064" i="21"/>
  <c r="G2065" i="21"/>
  <c r="G2066" i="21"/>
  <c r="G2067" i="21"/>
  <c r="G2068" i="21"/>
  <c r="G2069" i="21"/>
  <c r="G2070" i="21"/>
  <c r="G2071" i="21"/>
  <c r="G2072" i="21"/>
  <c r="G2073" i="21"/>
  <c r="G2074" i="21"/>
  <c r="G2075" i="21"/>
  <c r="G2076" i="21"/>
  <c r="G2077" i="21"/>
  <c r="G2078" i="21"/>
  <c r="G2079" i="21"/>
  <c r="G2080" i="21"/>
  <c r="G2081" i="21"/>
  <c r="G2082" i="21"/>
  <c r="G2083" i="21"/>
  <c r="G2084" i="21"/>
  <c r="G2085" i="21"/>
  <c r="G2086" i="21"/>
  <c r="G2087" i="21"/>
  <c r="G2088" i="21"/>
  <c r="G2089" i="21"/>
  <c r="G2090" i="21"/>
  <c r="G2091" i="21"/>
  <c r="G2092" i="21"/>
  <c r="G2093" i="21"/>
  <c r="G2094" i="21"/>
  <c r="G2095" i="21"/>
  <c r="G2096" i="21"/>
  <c r="G2097" i="21"/>
  <c r="G2098" i="21"/>
  <c r="G2099" i="21"/>
  <c r="G2100" i="21"/>
  <c r="G2101" i="21"/>
  <c r="G2102" i="21"/>
  <c r="G2103" i="21"/>
  <c r="G2104" i="21"/>
  <c r="G2105" i="21"/>
  <c r="G2106" i="21"/>
  <c r="G2107" i="21"/>
  <c r="G2108" i="21"/>
  <c r="G2109" i="21"/>
  <c r="G2110" i="21"/>
  <c r="G2111" i="21"/>
  <c r="G2112" i="21"/>
  <c r="G2113" i="21"/>
  <c r="G2114" i="21"/>
  <c r="G2115" i="21"/>
  <c r="G2116" i="21"/>
  <c r="G2117" i="21"/>
  <c r="G2118" i="21"/>
  <c r="G2119" i="21"/>
  <c r="G2120" i="21"/>
  <c r="G2121" i="21"/>
  <c r="G2122" i="21"/>
  <c r="G2123" i="21"/>
  <c r="G2124" i="21"/>
  <c r="G2125" i="21"/>
  <c r="G2126" i="21"/>
  <c r="G2127" i="21"/>
  <c r="G2128" i="21"/>
  <c r="G2129" i="21"/>
  <c r="G2130" i="21"/>
  <c r="G2131" i="21"/>
  <c r="G2132" i="21"/>
  <c r="G2133" i="21"/>
  <c r="G2134" i="21"/>
  <c r="G2135" i="21"/>
  <c r="G2136" i="21"/>
  <c r="G2137" i="21"/>
  <c r="G2138" i="21"/>
  <c r="G2139" i="21"/>
  <c r="G2140" i="21"/>
  <c r="G2141" i="21"/>
  <c r="G2142" i="21"/>
  <c r="G2143" i="21"/>
  <c r="G2144" i="21"/>
  <c r="G2145" i="21"/>
  <c r="G2146" i="21"/>
  <c r="G2147" i="21"/>
  <c r="G2148" i="21"/>
  <c r="G2149" i="21"/>
  <c r="G2150" i="21"/>
  <c r="G2151" i="21"/>
  <c r="G2152" i="21"/>
  <c r="G2153" i="21"/>
  <c r="G2154" i="21"/>
  <c r="G2155" i="21"/>
  <c r="G2156" i="21"/>
  <c r="G2157" i="21"/>
  <c r="G2158" i="21"/>
  <c r="G2159" i="21"/>
  <c r="G2160" i="21"/>
  <c r="G2161" i="21"/>
  <c r="G2162" i="21"/>
  <c r="G2163" i="21"/>
  <c r="G2164" i="21"/>
  <c r="G2165" i="21"/>
  <c r="G2166" i="21"/>
  <c r="G2167" i="21"/>
  <c r="G2168" i="21"/>
  <c r="G2169" i="21"/>
  <c r="G2170" i="21"/>
  <c r="G2171" i="21"/>
  <c r="G2172" i="21"/>
  <c r="G2173" i="21"/>
  <c r="G2174" i="21"/>
  <c r="G2175" i="21"/>
  <c r="G2176" i="21"/>
  <c r="G2177" i="21"/>
  <c r="G2178" i="21"/>
  <c r="G2179" i="21"/>
  <c r="G2180" i="21"/>
  <c r="G2181" i="21"/>
  <c r="G2182" i="21"/>
  <c r="G2183" i="21"/>
  <c r="G2184" i="21"/>
  <c r="G2185" i="21"/>
  <c r="G2186" i="21"/>
  <c r="G2187" i="21"/>
  <c r="G2188" i="21"/>
  <c r="G2189" i="21"/>
  <c r="G2190" i="21"/>
  <c r="G2191" i="21"/>
  <c r="G2192" i="21"/>
  <c r="G2193" i="21"/>
  <c r="G2194" i="21"/>
  <c r="G2195" i="21"/>
  <c r="G2196" i="21"/>
  <c r="G2197" i="21"/>
  <c r="G2198" i="21"/>
  <c r="G2199" i="21"/>
  <c r="G2200" i="21"/>
  <c r="G2201" i="21"/>
  <c r="G2202" i="21"/>
  <c r="G2203" i="21"/>
  <c r="G2204" i="21"/>
  <c r="G2205" i="21"/>
  <c r="G2206" i="21"/>
  <c r="G2207" i="21"/>
  <c r="G2208" i="21"/>
  <c r="G2209" i="21"/>
  <c r="G2210" i="21"/>
  <c r="G2211" i="21"/>
  <c r="G2212" i="21"/>
  <c r="G2213" i="21"/>
  <c r="G2214" i="21"/>
  <c r="G2215" i="21"/>
  <c r="G2216" i="21"/>
  <c r="G2217" i="21"/>
  <c r="G2218" i="21"/>
  <c r="G2219" i="21"/>
  <c r="G2220" i="21"/>
  <c r="G2221" i="21"/>
  <c r="G2222" i="21"/>
  <c r="G2223" i="21"/>
  <c r="G2224" i="21"/>
  <c r="G2225" i="21"/>
  <c r="G2226" i="21"/>
  <c r="G2227" i="21"/>
  <c r="G2228" i="21"/>
  <c r="G2229" i="21"/>
  <c r="G2230" i="21"/>
  <c r="G2231" i="21"/>
  <c r="G2232" i="21"/>
  <c r="G2233" i="21"/>
  <c r="G2234" i="21"/>
  <c r="G2235" i="21"/>
  <c r="G2236" i="21"/>
  <c r="G2237" i="21"/>
  <c r="G2238" i="21"/>
  <c r="G2239" i="21"/>
  <c r="G2240" i="21"/>
  <c r="G2241" i="21"/>
  <c r="G2242" i="21"/>
  <c r="G2243" i="21"/>
  <c r="G2244" i="21"/>
  <c r="G2245" i="21"/>
  <c r="G2246" i="21"/>
  <c r="G2247" i="21"/>
  <c r="G2248" i="21"/>
  <c r="G2249" i="21"/>
  <c r="G2250" i="21"/>
  <c r="G2251" i="21"/>
  <c r="G2252" i="21"/>
  <c r="G2253" i="21"/>
  <c r="G2254" i="21"/>
  <c r="G2255" i="21"/>
  <c r="G2256" i="21"/>
  <c r="G2257" i="21"/>
  <c r="G2258" i="21"/>
  <c r="G2259" i="21"/>
  <c r="G2260" i="21"/>
  <c r="G2261" i="21"/>
  <c r="G2262" i="21"/>
  <c r="G2263" i="21"/>
  <c r="G2264" i="21"/>
  <c r="G2265" i="21"/>
  <c r="G2266" i="21"/>
  <c r="G2267" i="21"/>
  <c r="G2268" i="21"/>
  <c r="G2269" i="21"/>
  <c r="G2270" i="21"/>
  <c r="G2271" i="21"/>
  <c r="G2272" i="21"/>
  <c r="G2273" i="21"/>
  <c r="G2274" i="21"/>
  <c r="G2275" i="21"/>
  <c r="G2276" i="21"/>
  <c r="G2277" i="21"/>
  <c r="G2278" i="21"/>
  <c r="G2279" i="21"/>
  <c r="G2280" i="21"/>
  <c r="G2281" i="21"/>
  <c r="G2282" i="21"/>
  <c r="G2283" i="21"/>
  <c r="G2284" i="21"/>
  <c r="G2285" i="21"/>
  <c r="G2286" i="21"/>
  <c r="G2287" i="21"/>
  <c r="G2288" i="21"/>
  <c r="G2289" i="21"/>
  <c r="G2290" i="21"/>
  <c r="G2291" i="21"/>
  <c r="G2292" i="21"/>
  <c r="G2293" i="21"/>
  <c r="G2294" i="21"/>
  <c r="G2295" i="21"/>
  <c r="G2296" i="21"/>
  <c r="G2297" i="21"/>
  <c r="G2298" i="21"/>
  <c r="G2299" i="21"/>
  <c r="G2300" i="21"/>
  <c r="G2301" i="21"/>
  <c r="G2302" i="21"/>
  <c r="G2303" i="21"/>
  <c r="G2304" i="21"/>
  <c r="G2305" i="21"/>
  <c r="G2306" i="21"/>
  <c r="G2307" i="21"/>
  <c r="G2308" i="21"/>
  <c r="G2309" i="21"/>
  <c r="G2310" i="21"/>
  <c r="G2311" i="21"/>
  <c r="G2312" i="21"/>
  <c r="G2313" i="21"/>
  <c r="G2314" i="21"/>
  <c r="G2315" i="21"/>
  <c r="G2316" i="21"/>
  <c r="G2317" i="21"/>
  <c r="G2318" i="21"/>
  <c r="G2319" i="21"/>
  <c r="G2320" i="21"/>
  <c r="G2321" i="21"/>
  <c r="G2322" i="21"/>
  <c r="G2323" i="21"/>
  <c r="G2324" i="21"/>
  <c r="G2325" i="21"/>
  <c r="G2326" i="21"/>
  <c r="G2327" i="21"/>
  <c r="G2328" i="21"/>
  <c r="G2329" i="21"/>
  <c r="G2330" i="21"/>
  <c r="G2331" i="21"/>
  <c r="G2332" i="21"/>
  <c r="G2333" i="21"/>
  <c r="G2334" i="21"/>
  <c r="G2335" i="21"/>
  <c r="G2336" i="21"/>
  <c r="G2337" i="21"/>
  <c r="G2338" i="21"/>
  <c r="G2339" i="21"/>
  <c r="G2340" i="21"/>
  <c r="G2341" i="21"/>
  <c r="G2342" i="21"/>
  <c r="G2343" i="21"/>
  <c r="G2344" i="21"/>
  <c r="G2345" i="21"/>
  <c r="G2346" i="21"/>
  <c r="G2347" i="21"/>
  <c r="G2348" i="21"/>
  <c r="G2349" i="21"/>
  <c r="G2350" i="21"/>
  <c r="G2351" i="21"/>
  <c r="G2352" i="21"/>
  <c r="G2353" i="21"/>
  <c r="G2354" i="21"/>
  <c r="G2355" i="21"/>
  <c r="G2356" i="21"/>
  <c r="G2357" i="21"/>
  <c r="G2358" i="21"/>
  <c r="G2359" i="21"/>
  <c r="G2360" i="21"/>
  <c r="G2361" i="21"/>
  <c r="G2362" i="21"/>
  <c r="G2363" i="21"/>
  <c r="G2364" i="21"/>
  <c r="G2365" i="21"/>
  <c r="G2366" i="21"/>
  <c r="G2367" i="21"/>
  <c r="G2368" i="21"/>
  <c r="G2369" i="21"/>
  <c r="G2370" i="21"/>
  <c r="G2371" i="21"/>
  <c r="G2372" i="21"/>
  <c r="G2373" i="21"/>
  <c r="G2374" i="21"/>
  <c r="G2375" i="21"/>
  <c r="G2376" i="21"/>
  <c r="G2377" i="21"/>
  <c r="G2378" i="21"/>
  <c r="G2379" i="21"/>
  <c r="G2380" i="21"/>
  <c r="G2381" i="21"/>
  <c r="G2382" i="21"/>
  <c r="G2383" i="21"/>
  <c r="G2384" i="21"/>
  <c r="G2385" i="21"/>
  <c r="G2386" i="21"/>
  <c r="G2387" i="21"/>
  <c r="G2388" i="21"/>
  <c r="G2389" i="21"/>
  <c r="G2390" i="21"/>
  <c r="G2391" i="21"/>
  <c r="G2392" i="21"/>
  <c r="G2393" i="21"/>
  <c r="G2394" i="21"/>
  <c r="G2395" i="21"/>
  <c r="G2396" i="21"/>
  <c r="G2397" i="21"/>
  <c r="G2398" i="21"/>
  <c r="G2399" i="21"/>
  <c r="G2400" i="21"/>
  <c r="G2401" i="21"/>
  <c r="G2402" i="21"/>
  <c r="G2403" i="21"/>
  <c r="G2404" i="21"/>
  <c r="G2405" i="21"/>
  <c r="G2406" i="21"/>
  <c r="G2407" i="21"/>
  <c r="G2408" i="21"/>
  <c r="G2409" i="21"/>
  <c r="G2410" i="21"/>
  <c r="G2411" i="21"/>
  <c r="G2412" i="21"/>
  <c r="G2413" i="21"/>
  <c r="G2414" i="21"/>
  <c r="G2415" i="21"/>
  <c r="G2416" i="21"/>
  <c r="G2417" i="21"/>
  <c r="G2418" i="21"/>
  <c r="G2419" i="21"/>
  <c r="G2420" i="21"/>
  <c r="G2421" i="21"/>
  <c r="G2422" i="21"/>
  <c r="G2423" i="21"/>
  <c r="G2424" i="21"/>
  <c r="G2425" i="21"/>
  <c r="G2426" i="21"/>
  <c r="G2427" i="21"/>
  <c r="G2428" i="21"/>
  <c r="G2429" i="21"/>
  <c r="G2430" i="21"/>
  <c r="G2431" i="21"/>
  <c r="G2432" i="21"/>
  <c r="G2433" i="21"/>
  <c r="G2434" i="21"/>
  <c r="G2435" i="21"/>
  <c r="G2436" i="21"/>
  <c r="G2437" i="21"/>
  <c r="G2438" i="21"/>
  <c r="G2439" i="21"/>
  <c r="G2440" i="21"/>
  <c r="G2441" i="21"/>
  <c r="G2442" i="21"/>
  <c r="G2443" i="21"/>
  <c r="G2444" i="21"/>
  <c r="G2445" i="21"/>
  <c r="G2446" i="21"/>
  <c r="G2447" i="21"/>
  <c r="G2448" i="21"/>
  <c r="G2449" i="21"/>
  <c r="G2450" i="21"/>
  <c r="G2451" i="21"/>
  <c r="G2452" i="21"/>
  <c r="G2453" i="21"/>
  <c r="G2454" i="21"/>
  <c r="G2455" i="21"/>
  <c r="G2456" i="21"/>
  <c r="G2457" i="21"/>
  <c r="G2458" i="21"/>
  <c r="G2459" i="21"/>
  <c r="G2460" i="21"/>
  <c r="G2461" i="21"/>
  <c r="G2462" i="21"/>
  <c r="G2463" i="21"/>
  <c r="G2464" i="21"/>
  <c r="G2465" i="21"/>
  <c r="G2466" i="21"/>
  <c r="G2467" i="21"/>
  <c r="G2468" i="21"/>
  <c r="G2469" i="21"/>
  <c r="G2470" i="21"/>
  <c r="G2471" i="21"/>
  <c r="G2472" i="21"/>
  <c r="G2473" i="21"/>
  <c r="G2474" i="21"/>
  <c r="G2475" i="21"/>
  <c r="G2476" i="21"/>
  <c r="G2477" i="21"/>
  <c r="G2478" i="21"/>
  <c r="G2479" i="21"/>
  <c r="G2480" i="21"/>
  <c r="G2481" i="21"/>
  <c r="G2482" i="21"/>
  <c r="G2483" i="21"/>
  <c r="G2484" i="21"/>
  <c r="G2485" i="21"/>
  <c r="G2486" i="21"/>
  <c r="G2487" i="21"/>
  <c r="G2488" i="21"/>
  <c r="G2489" i="21"/>
  <c r="G2490" i="21"/>
  <c r="G2491" i="21"/>
  <c r="G2492" i="21"/>
  <c r="G2493" i="21"/>
  <c r="G2494" i="21"/>
  <c r="G2495" i="21"/>
  <c r="G2496" i="21"/>
  <c r="G2497" i="21"/>
  <c r="G2498" i="21"/>
  <c r="G2499" i="21"/>
  <c r="G2500" i="21"/>
  <c r="G2501" i="21"/>
  <c r="G2502" i="21"/>
  <c r="G2503" i="21"/>
  <c r="G2504" i="21"/>
  <c r="G2505" i="21"/>
  <c r="G2506" i="21"/>
  <c r="G2507" i="21"/>
  <c r="G2508" i="21"/>
  <c r="G2509" i="21"/>
  <c r="G2510" i="21"/>
  <c r="G2511" i="21"/>
  <c r="G2512" i="21"/>
  <c r="G2513" i="21"/>
  <c r="G2514" i="21"/>
  <c r="G2515" i="21"/>
  <c r="G2516" i="21"/>
  <c r="G2517" i="21"/>
  <c r="G2518" i="21"/>
  <c r="G2519" i="21"/>
  <c r="G2520" i="21"/>
  <c r="G2521" i="21"/>
  <c r="G2522" i="21"/>
  <c r="G2523" i="21"/>
  <c r="G2524" i="21"/>
  <c r="G2525" i="21"/>
  <c r="G2526" i="21"/>
  <c r="G2527" i="21"/>
  <c r="G2528" i="21"/>
  <c r="G2529" i="21"/>
  <c r="G2530" i="21"/>
  <c r="G2531" i="21"/>
  <c r="G2532" i="21"/>
  <c r="G2533" i="21"/>
  <c r="G2534" i="21"/>
  <c r="G2535" i="21"/>
  <c r="G2536" i="21"/>
  <c r="G2537" i="21"/>
  <c r="G2538" i="21"/>
  <c r="G2539" i="21"/>
  <c r="G2540" i="21"/>
  <c r="G2541" i="21"/>
  <c r="G2542" i="21"/>
  <c r="G2543" i="21"/>
  <c r="G2544" i="21"/>
  <c r="G2545" i="21"/>
  <c r="G2546" i="21"/>
  <c r="G2547" i="21"/>
  <c r="G2548" i="21"/>
  <c r="G2549" i="21"/>
  <c r="G2550" i="21"/>
  <c r="G2551" i="21"/>
  <c r="G2552" i="21"/>
  <c r="G2553" i="21"/>
  <c r="G2554" i="21"/>
  <c r="G2555" i="21"/>
  <c r="G2556" i="21"/>
  <c r="G2557" i="21"/>
  <c r="G2558" i="21"/>
  <c r="G2559" i="21"/>
  <c r="G2560" i="21"/>
  <c r="G2561" i="21"/>
  <c r="G2562" i="21"/>
  <c r="G2563" i="21"/>
  <c r="G2564" i="21"/>
  <c r="G2565" i="21"/>
  <c r="G2566" i="21"/>
  <c r="G2567" i="21"/>
  <c r="G2568" i="21"/>
  <c r="G2569" i="21"/>
  <c r="G2570" i="21"/>
  <c r="G2571" i="21"/>
  <c r="G2572" i="21"/>
  <c r="G2573" i="21"/>
  <c r="G2574" i="21"/>
  <c r="G2575" i="21"/>
  <c r="G2576" i="21"/>
  <c r="G2577" i="21"/>
  <c r="G2578" i="21"/>
  <c r="G2579" i="21"/>
  <c r="G2580" i="21"/>
  <c r="G2581" i="21"/>
  <c r="G2582" i="21"/>
  <c r="G2583" i="21"/>
  <c r="G2584" i="21"/>
  <c r="G2585" i="21"/>
  <c r="G2586" i="21"/>
  <c r="G2587" i="21"/>
  <c r="G2588" i="21"/>
  <c r="G2589" i="21"/>
  <c r="G2590" i="21"/>
  <c r="G2591" i="21"/>
  <c r="G2592" i="21"/>
  <c r="G2593" i="21"/>
  <c r="G2594" i="21"/>
  <c r="G2595" i="21"/>
  <c r="G2596" i="21"/>
  <c r="G2597" i="21"/>
  <c r="G2598" i="21"/>
  <c r="G2599" i="21"/>
  <c r="G2600" i="21"/>
  <c r="G2601" i="21"/>
  <c r="G2602" i="21"/>
  <c r="G2603" i="21"/>
  <c r="G2604" i="21"/>
  <c r="G2605" i="21"/>
  <c r="G2606" i="21"/>
  <c r="G2607" i="21"/>
  <c r="G2608" i="21"/>
  <c r="G2609" i="21"/>
  <c r="G2610" i="21"/>
  <c r="G2611" i="21"/>
  <c r="G2612" i="21"/>
  <c r="G2613" i="21"/>
  <c r="G2614" i="21"/>
  <c r="G2615" i="21"/>
  <c r="G2616" i="21"/>
  <c r="G2617" i="21"/>
  <c r="G2618" i="21"/>
  <c r="G2619" i="21"/>
  <c r="G2620" i="21"/>
  <c r="G2621" i="21"/>
  <c r="G2622" i="21"/>
  <c r="G2623" i="21"/>
  <c r="G2624" i="21"/>
  <c r="G2625" i="21"/>
  <c r="G2626" i="21"/>
  <c r="G2627" i="21"/>
  <c r="G2628" i="21"/>
  <c r="G2629" i="21"/>
  <c r="G2630" i="21"/>
  <c r="G2631" i="21"/>
  <c r="G2632" i="21"/>
  <c r="G2633" i="21"/>
  <c r="G2634" i="21"/>
  <c r="G2635" i="21"/>
  <c r="G2636" i="21"/>
  <c r="G2637" i="21"/>
  <c r="G2638" i="21"/>
  <c r="G2639" i="21"/>
  <c r="G2640" i="21"/>
  <c r="G2641" i="21"/>
  <c r="G2642" i="21"/>
  <c r="G2643" i="21"/>
  <c r="G2644" i="21"/>
  <c r="G2645" i="21"/>
  <c r="G2646" i="21"/>
  <c r="G2647" i="21"/>
  <c r="G2648" i="21"/>
  <c r="G2649" i="21"/>
  <c r="G2650" i="21"/>
  <c r="G2651" i="21"/>
  <c r="G2652" i="21"/>
  <c r="G2653" i="21"/>
  <c r="G2654" i="21"/>
  <c r="G2655" i="21"/>
  <c r="G2656" i="21"/>
  <c r="G2657" i="21"/>
  <c r="G2658" i="21"/>
  <c r="G2659" i="21"/>
  <c r="G2660" i="21"/>
  <c r="G2661" i="21"/>
  <c r="G2662" i="21"/>
  <c r="G2663" i="21"/>
  <c r="G2664" i="21"/>
  <c r="G2665" i="21"/>
  <c r="G2666" i="21"/>
  <c r="G2667" i="21"/>
  <c r="G2668" i="21"/>
  <c r="G2669" i="21"/>
  <c r="G2670" i="21"/>
  <c r="G2671" i="21"/>
  <c r="G2672" i="21"/>
  <c r="G2673" i="21"/>
  <c r="G2674" i="21"/>
  <c r="G2675" i="21"/>
  <c r="G2676" i="21"/>
  <c r="G2677" i="21"/>
  <c r="G2678" i="21"/>
  <c r="G2679" i="21"/>
  <c r="G2680" i="21"/>
  <c r="G2681" i="21"/>
  <c r="G2682" i="21"/>
  <c r="G2683" i="21"/>
  <c r="G2684" i="21"/>
  <c r="G2685" i="21"/>
  <c r="G2686" i="21"/>
  <c r="G2687" i="21"/>
  <c r="G2688" i="21"/>
  <c r="G2689" i="21"/>
  <c r="G2690" i="21"/>
  <c r="G2691" i="21"/>
  <c r="G2692" i="21"/>
  <c r="G2693" i="21"/>
  <c r="G2694" i="21"/>
  <c r="G2695" i="21"/>
  <c r="G2696" i="21"/>
  <c r="G2697" i="21"/>
  <c r="G2698" i="21"/>
  <c r="G2699" i="21"/>
  <c r="G2700" i="21"/>
  <c r="G2701" i="21"/>
  <c r="G2702" i="21"/>
  <c r="G2703" i="21"/>
  <c r="G2704" i="21"/>
  <c r="G2705" i="21"/>
  <c r="G2706" i="21"/>
  <c r="G2707" i="21"/>
  <c r="G2708" i="21"/>
  <c r="G2709" i="21"/>
  <c r="G2710" i="21"/>
  <c r="G2711" i="21"/>
  <c r="G2712" i="21"/>
  <c r="G2713" i="21"/>
  <c r="G2714" i="21"/>
  <c r="G2715" i="21"/>
  <c r="G2716" i="21"/>
  <c r="G2717" i="21"/>
  <c r="G2718" i="21"/>
  <c r="G2719" i="21"/>
  <c r="G2720" i="21"/>
  <c r="G2721" i="21"/>
  <c r="G2722" i="21"/>
  <c r="G2723" i="21"/>
  <c r="G2724" i="21"/>
  <c r="G2725" i="21"/>
  <c r="G2726" i="21"/>
  <c r="G2727" i="21"/>
  <c r="G2728" i="21"/>
  <c r="G2729" i="21"/>
  <c r="G2730" i="21"/>
  <c r="G2731" i="21"/>
  <c r="G2732" i="21"/>
  <c r="G2733" i="21"/>
  <c r="G2734" i="21"/>
  <c r="G2735" i="21"/>
  <c r="G2736" i="21"/>
  <c r="G2737" i="21"/>
  <c r="G2738" i="21"/>
  <c r="G2739" i="21"/>
  <c r="G2740" i="21"/>
  <c r="G2741" i="21"/>
  <c r="G2742" i="21"/>
  <c r="G2743" i="21"/>
  <c r="G2744" i="21"/>
  <c r="G2745" i="21"/>
  <c r="G2746" i="21"/>
  <c r="G2747" i="21"/>
  <c r="G2748" i="21"/>
  <c r="G2749" i="21"/>
  <c r="G2750" i="21"/>
  <c r="G2751" i="21"/>
  <c r="G2752" i="21"/>
  <c r="G2753" i="21"/>
  <c r="G2754" i="21"/>
  <c r="G2755" i="21"/>
  <c r="G2756" i="21"/>
  <c r="G2757" i="21"/>
  <c r="G2758" i="21"/>
  <c r="G2759" i="21"/>
  <c r="G2760" i="21"/>
  <c r="G2761" i="21"/>
  <c r="G2762" i="21"/>
  <c r="G2763" i="21"/>
  <c r="G2764" i="21"/>
  <c r="G2765" i="21"/>
  <c r="G2766" i="21"/>
  <c r="G2767" i="21"/>
  <c r="G2768" i="21"/>
  <c r="G2769" i="21"/>
  <c r="G2770" i="21"/>
  <c r="G2771" i="21"/>
  <c r="G2772" i="21"/>
  <c r="G2773" i="21"/>
  <c r="G2774" i="21"/>
  <c r="G2775" i="21"/>
  <c r="G2776" i="21"/>
  <c r="G2777" i="21"/>
  <c r="G2778" i="21"/>
  <c r="G2779" i="21"/>
  <c r="G2780" i="21"/>
  <c r="G2781" i="21"/>
  <c r="G2782" i="21"/>
  <c r="G2783" i="21"/>
  <c r="G2784" i="21"/>
  <c r="G2785" i="21"/>
  <c r="G2786" i="21"/>
  <c r="G2787" i="21"/>
  <c r="G2788" i="21"/>
  <c r="G2789" i="21"/>
  <c r="G2790" i="21"/>
  <c r="G2791" i="21"/>
  <c r="G2792" i="21"/>
  <c r="G2793" i="21"/>
  <c r="G2794" i="21"/>
  <c r="G2795" i="21"/>
  <c r="G2796" i="21"/>
  <c r="G2797" i="21"/>
  <c r="G2798" i="21"/>
  <c r="G2799" i="21"/>
  <c r="G2800" i="21"/>
  <c r="G2801" i="21"/>
  <c r="G2802" i="21"/>
  <c r="G2803" i="21"/>
  <c r="G2804" i="21"/>
  <c r="G2805" i="21"/>
  <c r="G2806" i="21"/>
  <c r="G2807" i="21"/>
  <c r="G2808" i="21"/>
  <c r="G2809" i="21"/>
  <c r="G2810" i="21"/>
  <c r="G2811" i="21"/>
  <c r="G2812" i="21"/>
  <c r="G2813" i="21"/>
  <c r="G2814" i="21"/>
  <c r="G2815" i="21"/>
  <c r="G2816" i="21"/>
  <c r="G2817" i="21"/>
  <c r="G2818" i="21"/>
  <c r="G2819" i="21"/>
  <c r="G2820" i="21"/>
  <c r="G2821" i="21"/>
  <c r="G2822" i="21"/>
  <c r="G2823" i="21"/>
  <c r="G2824" i="21"/>
  <c r="G2825" i="21"/>
  <c r="G2826" i="21"/>
  <c r="G2827" i="21"/>
  <c r="G2828" i="21"/>
  <c r="G2829" i="21"/>
  <c r="G2830" i="21"/>
  <c r="G2831" i="21"/>
  <c r="G2832" i="21"/>
  <c r="G2833" i="21"/>
  <c r="G2834" i="21"/>
  <c r="G2835" i="21"/>
  <c r="G2836" i="21"/>
  <c r="G2837" i="21"/>
  <c r="G2838" i="21"/>
  <c r="G2839" i="21"/>
  <c r="G2840" i="21"/>
  <c r="G2841" i="21"/>
  <c r="G2842" i="21"/>
  <c r="G2843" i="21"/>
  <c r="G2844" i="21"/>
  <c r="G2845" i="21"/>
  <c r="G2846" i="21"/>
  <c r="G2847" i="21"/>
  <c r="G2848" i="21"/>
  <c r="G2849" i="21"/>
  <c r="G2850" i="21"/>
  <c r="G2851" i="21"/>
  <c r="G2852" i="21"/>
  <c r="G2853" i="21"/>
  <c r="G2854" i="21"/>
  <c r="G2855" i="21"/>
  <c r="G2856" i="21"/>
  <c r="G2857" i="21"/>
  <c r="G2858" i="21"/>
  <c r="G2859" i="21"/>
  <c r="G2860" i="21"/>
  <c r="G2861" i="21"/>
  <c r="G2862" i="21"/>
  <c r="G2863" i="21"/>
  <c r="G2864" i="21"/>
  <c r="G2865" i="21"/>
  <c r="G2866" i="21"/>
  <c r="G2867" i="21"/>
  <c r="G2868" i="21"/>
  <c r="G2869" i="21"/>
  <c r="G2870" i="21"/>
  <c r="G2871" i="21"/>
  <c r="G2872" i="21"/>
  <c r="G2873" i="21"/>
  <c r="G2874" i="21"/>
  <c r="G2875" i="21"/>
  <c r="G2876" i="21"/>
  <c r="G2877" i="21"/>
  <c r="G2878" i="21"/>
  <c r="G2879" i="21"/>
  <c r="G2880" i="21"/>
  <c r="G2881" i="21"/>
  <c r="G2882" i="21"/>
  <c r="G2883" i="21"/>
  <c r="G2884" i="21"/>
  <c r="G2885" i="21"/>
  <c r="G2886" i="21"/>
  <c r="G2887" i="21"/>
  <c r="G2888" i="21"/>
  <c r="G2889" i="21"/>
  <c r="G2890" i="21"/>
  <c r="G2891" i="21"/>
  <c r="G2892" i="21"/>
  <c r="G2893" i="21"/>
  <c r="G2894" i="21"/>
  <c r="G2895" i="21"/>
  <c r="G2896" i="21"/>
  <c r="G2897" i="21"/>
  <c r="G2898" i="21"/>
  <c r="G2899" i="21"/>
  <c r="G2900" i="21"/>
  <c r="G2901" i="21"/>
  <c r="G2902" i="21"/>
  <c r="G2903" i="21"/>
  <c r="G2904" i="21"/>
  <c r="G2905" i="21"/>
  <c r="G2906" i="21"/>
  <c r="G2907" i="21"/>
  <c r="G2908" i="21"/>
  <c r="G2909" i="21"/>
  <c r="G2910" i="21"/>
  <c r="G2911" i="21"/>
  <c r="G2912" i="21"/>
  <c r="G2913" i="21"/>
  <c r="G2914" i="21"/>
  <c r="G2915" i="21"/>
  <c r="G2916" i="21"/>
  <c r="G2917" i="21"/>
  <c r="G2918" i="21"/>
  <c r="G2919" i="21"/>
  <c r="G2920" i="21"/>
  <c r="G2921" i="21"/>
  <c r="G2922" i="21"/>
  <c r="G2923" i="21"/>
  <c r="G2924" i="21"/>
  <c r="G2925" i="21"/>
  <c r="G2926" i="21"/>
  <c r="G2927" i="21"/>
  <c r="G2928" i="21"/>
  <c r="G2929" i="21"/>
  <c r="G2930" i="21"/>
  <c r="G2931" i="21"/>
  <c r="G2932" i="21"/>
  <c r="G2933" i="21"/>
  <c r="G2934" i="21"/>
  <c r="G2935" i="21"/>
  <c r="G2936" i="21"/>
  <c r="G2937" i="21"/>
  <c r="G2938" i="21"/>
  <c r="G2939" i="21"/>
  <c r="G2940" i="21"/>
  <c r="G2941" i="21"/>
  <c r="G2942" i="21"/>
  <c r="G2943" i="21"/>
  <c r="G2944" i="21"/>
  <c r="G2945" i="21"/>
  <c r="G2946" i="21"/>
  <c r="G2947" i="21"/>
  <c r="G2948" i="21"/>
  <c r="G2949" i="21"/>
  <c r="G2950" i="21"/>
  <c r="G2951" i="21"/>
  <c r="G2952" i="21"/>
  <c r="G2953" i="21"/>
  <c r="G2954" i="21"/>
  <c r="G2955" i="21"/>
  <c r="G2956" i="21"/>
  <c r="G2957" i="21"/>
  <c r="G2958" i="21"/>
  <c r="G2959" i="21"/>
  <c r="G2960" i="21"/>
  <c r="G2961" i="21"/>
  <c r="G2962" i="21"/>
  <c r="G2963" i="21"/>
  <c r="G2964" i="21"/>
  <c r="G2965" i="21"/>
  <c r="G2966" i="21"/>
  <c r="G2967" i="21"/>
  <c r="G2968" i="21"/>
  <c r="G2969" i="21"/>
  <c r="G2970" i="21"/>
  <c r="G2971" i="21"/>
  <c r="G2972" i="21"/>
  <c r="G2973" i="21"/>
  <c r="G2974" i="21"/>
  <c r="G2975" i="21"/>
  <c r="G2976" i="21"/>
  <c r="G2977" i="21"/>
  <c r="G2978" i="21"/>
  <c r="G2979" i="21"/>
  <c r="G2980" i="21"/>
  <c r="G2981" i="21"/>
  <c r="G2982" i="21"/>
  <c r="G2983" i="21"/>
  <c r="G2984" i="21"/>
  <c r="G2985" i="21"/>
  <c r="G2986" i="21"/>
  <c r="G2987" i="21"/>
  <c r="G2988" i="21"/>
  <c r="G2989" i="21"/>
  <c r="G2990" i="21"/>
  <c r="G2991" i="21"/>
  <c r="G2992" i="21"/>
  <c r="G2993" i="21"/>
  <c r="G2994" i="21"/>
  <c r="G2995" i="21"/>
  <c r="G2996" i="21"/>
  <c r="G2997" i="21"/>
  <c r="G2998" i="21"/>
  <c r="G2999" i="21"/>
  <c r="G3000" i="21"/>
  <c r="G3001" i="21"/>
  <c r="G3002" i="21"/>
  <c r="G3003" i="21"/>
  <c r="G3004" i="21"/>
  <c r="G3005" i="21"/>
  <c r="G3006" i="21"/>
  <c r="G3007" i="21"/>
  <c r="G3008" i="21"/>
  <c r="G3009" i="21"/>
  <c r="G3010" i="21"/>
  <c r="G3011" i="21"/>
  <c r="G3012" i="21"/>
  <c r="G3013" i="21"/>
  <c r="G3014" i="21"/>
  <c r="G3015" i="21"/>
  <c r="G3016" i="21"/>
  <c r="G3017" i="21"/>
  <c r="G3018" i="21"/>
  <c r="G3019" i="21"/>
  <c r="G3020" i="21"/>
  <c r="G3021" i="21"/>
  <c r="G3022" i="21"/>
  <c r="G3023" i="21"/>
  <c r="G3024" i="21"/>
  <c r="G3025" i="21"/>
  <c r="G3026" i="21"/>
  <c r="G3027" i="21"/>
  <c r="G3028" i="21"/>
  <c r="G3029" i="21"/>
  <c r="G3030" i="21"/>
  <c r="G3031" i="21"/>
  <c r="G3033" i="21"/>
  <c r="G3034" i="21"/>
  <c r="G3035" i="21"/>
  <c r="G3036" i="21"/>
  <c r="G3037" i="21"/>
  <c r="G3038" i="21"/>
  <c r="G3039" i="21"/>
  <c r="G3040" i="21"/>
  <c r="G3041" i="21"/>
  <c r="G3042" i="21"/>
  <c r="G3043" i="21"/>
  <c r="G3044" i="21"/>
  <c r="G3045" i="21"/>
  <c r="G3046" i="21"/>
  <c r="G3047" i="21"/>
  <c r="G3048" i="21"/>
  <c r="G3049" i="21"/>
  <c r="G3050" i="21"/>
  <c r="G3051" i="21"/>
  <c r="G3052" i="21"/>
  <c r="G3053" i="21"/>
  <c r="G3054" i="21"/>
  <c r="G3055" i="21"/>
  <c r="G3056" i="21"/>
  <c r="G3057" i="21"/>
  <c r="G3058" i="21"/>
  <c r="G3059" i="21"/>
  <c r="G3060" i="21"/>
  <c r="G3061" i="21"/>
  <c r="G3062" i="21"/>
  <c r="G3063" i="21"/>
  <c r="G3064" i="21"/>
  <c r="G3065" i="21"/>
  <c r="G3066" i="21"/>
  <c r="G3067" i="21"/>
  <c r="G3068" i="21"/>
  <c r="G3069" i="21"/>
  <c r="G3070" i="21"/>
  <c r="G3071" i="21"/>
  <c r="G3072" i="21"/>
  <c r="G3073" i="21"/>
  <c r="G3074" i="21"/>
  <c r="G3075" i="21"/>
  <c r="G3076" i="21"/>
  <c r="G3077" i="21"/>
  <c r="G3078" i="21"/>
  <c r="G3079" i="21"/>
  <c r="G3080" i="21"/>
  <c r="G3081" i="21"/>
  <c r="G3082" i="21"/>
  <c r="G3083" i="21"/>
  <c r="G3084" i="21"/>
  <c r="G3085" i="21"/>
  <c r="G3086" i="21"/>
  <c r="O2" i="21"/>
  <c r="O3" i="21"/>
  <c r="O4" i="21"/>
  <c r="O5" i="21"/>
  <c r="O6" i="21"/>
  <c r="O7" i="21"/>
  <c r="O8" i="21"/>
  <c r="O9"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400" i="21"/>
  <c r="O401" i="21"/>
  <c r="O402" i="21"/>
  <c r="O403" i="21"/>
  <c r="O404" i="21"/>
  <c r="O405" i="21"/>
  <c r="O406" i="21"/>
  <c r="O407" i="21"/>
  <c r="O408" i="21"/>
  <c r="O409" i="21"/>
  <c r="O410" i="21"/>
  <c r="O411" i="21"/>
  <c r="O412" i="21"/>
  <c r="O413" i="21"/>
  <c r="O414" i="21"/>
  <c r="O415" i="21"/>
  <c r="O416" i="21"/>
  <c r="O417" i="21"/>
  <c r="O418" i="21"/>
  <c r="O419" i="21"/>
  <c r="O420" i="21"/>
  <c r="O421" i="21"/>
  <c r="O422" i="21"/>
  <c r="O423" i="21"/>
  <c r="O424" i="21"/>
  <c r="O425" i="21"/>
  <c r="O426" i="21"/>
  <c r="O427" i="21"/>
  <c r="O428" i="21"/>
  <c r="O429" i="21"/>
  <c r="O430" i="21"/>
  <c r="O431" i="21"/>
  <c r="O432" i="21"/>
  <c r="O433" i="21"/>
  <c r="O434" i="21"/>
  <c r="O435" i="21"/>
  <c r="O436" i="21"/>
  <c r="O437" i="21"/>
  <c r="O438" i="21"/>
  <c r="O439" i="21"/>
  <c r="O440" i="21"/>
  <c r="O441" i="21"/>
  <c r="O442" i="21"/>
  <c r="O443" i="21"/>
  <c r="O444" i="21"/>
  <c r="O445" i="21"/>
  <c r="O446" i="21"/>
  <c r="O447" i="21"/>
  <c r="O448" i="21"/>
  <c r="O449" i="21"/>
  <c r="O450" i="21"/>
  <c r="O451" i="21"/>
  <c r="O452" i="21"/>
  <c r="O453" i="21"/>
  <c r="O454" i="21"/>
  <c r="O455" i="21"/>
  <c r="O456" i="21"/>
  <c r="O457" i="21"/>
  <c r="O458" i="21"/>
  <c r="O459" i="21"/>
  <c r="O460" i="21"/>
  <c r="O461" i="21"/>
  <c r="O462" i="21"/>
  <c r="O463" i="21"/>
  <c r="O464" i="21"/>
  <c r="O465" i="21"/>
  <c r="O466" i="21"/>
  <c r="O467" i="21"/>
  <c r="O468" i="21"/>
  <c r="O469" i="21"/>
  <c r="O470" i="21"/>
  <c r="O471" i="21"/>
  <c r="O472" i="21"/>
  <c r="O473" i="21"/>
  <c r="O474" i="21"/>
  <c r="O475" i="21"/>
  <c r="O476" i="21"/>
  <c r="O477" i="21"/>
  <c r="O478" i="21"/>
  <c r="O479" i="21"/>
  <c r="O480" i="21"/>
  <c r="O481" i="21"/>
  <c r="O482" i="21"/>
  <c r="O483" i="21"/>
  <c r="O484" i="21"/>
  <c r="O485" i="21"/>
  <c r="O486" i="21"/>
  <c r="O487" i="21"/>
  <c r="O488" i="21"/>
  <c r="O489" i="21"/>
  <c r="O490" i="21"/>
  <c r="O491" i="21"/>
  <c r="O492" i="21"/>
  <c r="O493" i="21"/>
  <c r="O494" i="21"/>
  <c r="O495" i="21"/>
  <c r="O496" i="21"/>
  <c r="O497" i="21"/>
  <c r="O498" i="21"/>
  <c r="O499" i="21"/>
  <c r="O500" i="21"/>
  <c r="O501" i="21"/>
  <c r="O502" i="21"/>
  <c r="O503" i="21"/>
  <c r="O504" i="21"/>
  <c r="O505" i="21"/>
  <c r="O506" i="21"/>
  <c r="O507" i="21"/>
  <c r="O508" i="21"/>
  <c r="O509" i="21"/>
  <c r="O510" i="21"/>
  <c r="O511" i="21"/>
  <c r="O512" i="21"/>
  <c r="O513" i="21"/>
  <c r="O514" i="21"/>
  <c r="O515" i="21"/>
  <c r="O516" i="21"/>
  <c r="O517" i="21"/>
  <c r="O518" i="21"/>
  <c r="O519" i="21"/>
  <c r="O520" i="21"/>
  <c r="O521" i="21"/>
  <c r="O522" i="21"/>
  <c r="O523" i="21"/>
  <c r="O524" i="21"/>
  <c r="O525" i="21"/>
  <c r="O526" i="21"/>
  <c r="O527" i="21"/>
  <c r="O528" i="21"/>
  <c r="O529" i="21"/>
  <c r="O530" i="21"/>
  <c r="O531" i="21"/>
  <c r="O532" i="21"/>
  <c r="O533" i="21"/>
  <c r="O534" i="21"/>
  <c r="O535" i="21"/>
  <c r="O536" i="21"/>
  <c r="O537" i="21"/>
  <c r="O538" i="21"/>
  <c r="O539" i="21"/>
  <c r="O540" i="21"/>
  <c r="O541" i="21"/>
  <c r="O542" i="21"/>
  <c r="O543" i="21"/>
  <c r="O544" i="21"/>
  <c r="O545" i="21"/>
  <c r="O546" i="21"/>
  <c r="O547" i="21"/>
  <c r="O548" i="21"/>
  <c r="O549" i="21"/>
  <c r="O550" i="21"/>
  <c r="O551" i="21"/>
  <c r="O552" i="21"/>
  <c r="O553" i="21"/>
  <c r="O554" i="21"/>
  <c r="O555" i="21"/>
  <c r="O556" i="21"/>
  <c r="O557" i="21"/>
  <c r="O558" i="21"/>
  <c r="O559" i="21"/>
  <c r="O560" i="21"/>
  <c r="O561" i="21"/>
  <c r="O562" i="21"/>
  <c r="O563" i="21"/>
  <c r="O564" i="21"/>
  <c r="O565" i="21"/>
  <c r="O566" i="21"/>
  <c r="O567" i="21"/>
  <c r="O568" i="21"/>
  <c r="O569" i="21"/>
  <c r="O570" i="21"/>
  <c r="O571" i="21"/>
  <c r="O572" i="21"/>
  <c r="O573" i="21"/>
  <c r="O574" i="21"/>
  <c r="O575" i="21"/>
  <c r="O576" i="21"/>
  <c r="O577" i="21"/>
  <c r="O578" i="21"/>
  <c r="O579" i="21"/>
  <c r="O580" i="21"/>
  <c r="O581" i="21"/>
  <c r="O582" i="21"/>
  <c r="O583" i="21"/>
  <c r="O584" i="21"/>
  <c r="O585" i="21"/>
  <c r="O586" i="21"/>
  <c r="O587" i="21"/>
  <c r="O588" i="21"/>
  <c r="O589" i="21"/>
  <c r="O590" i="21"/>
  <c r="O591" i="21"/>
  <c r="O592" i="21"/>
  <c r="O593" i="21"/>
  <c r="O594" i="21"/>
  <c r="O595" i="21"/>
  <c r="O596" i="21"/>
  <c r="O597" i="21"/>
  <c r="O598" i="21"/>
  <c r="O599" i="21"/>
  <c r="O600" i="21"/>
  <c r="O601" i="21"/>
  <c r="O602" i="21"/>
  <c r="O603" i="21"/>
  <c r="O604" i="21"/>
  <c r="O605" i="21"/>
  <c r="O606" i="21"/>
  <c r="O607" i="21"/>
  <c r="O608" i="21"/>
  <c r="O609" i="21"/>
  <c r="O610" i="21"/>
  <c r="O611" i="21"/>
  <c r="O612" i="21"/>
  <c r="O613" i="21"/>
  <c r="O614" i="21"/>
  <c r="O615" i="21"/>
  <c r="O616" i="21"/>
  <c r="O617" i="21"/>
  <c r="O618" i="21"/>
  <c r="O619" i="21"/>
  <c r="O620" i="21"/>
  <c r="O621" i="21"/>
  <c r="O622" i="21"/>
  <c r="O623" i="21"/>
  <c r="O624" i="21"/>
  <c r="O625" i="21"/>
  <c r="O626" i="21"/>
  <c r="O627" i="21"/>
  <c r="O628" i="21"/>
  <c r="O629" i="21"/>
  <c r="O630" i="21"/>
  <c r="O631" i="21"/>
  <c r="O632" i="21"/>
  <c r="O633" i="21"/>
  <c r="O634" i="21"/>
  <c r="O635" i="21"/>
  <c r="O636" i="21"/>
  <c r="O637" i="21"/>
  <c r="O638" i="21"/>
  <c r="O639" i="21"/>
  <c r="O640" i="21"/>
  <c r="O641" i="21"/>
  <c r="O642" i="21"/>
  <c r="O643" i="21"/>
  <c r="O644" i="21"/>
  <c r="O645" i="21"/>
  <c r="O646" i="21"/>
  <c r="O647" i="21"/>
  <c r="O648" i="21"/>
  <c r="O649" i="21"/>
  <c r="O650" i="21"/>
  <c r="O651" i="21"/>
  <c r="O652" i="21"/>
  <c r="O653" i="21"/>
  <c r="O654" i="21"/>
  <c r="O655" i="21"/>
  <c r="O656" i="21"/>
  <c r="O657" i="21"/>
  <c r="O658" i="21"/>
  <c r="O659" i="21"/>
  <c r="O660" i="21"/>
  <c r="O661" i="21"/>
  <c r="O662" i="21"/>
  <c r="O663" i="21"/>
  <c r="O664" i="21"/>
  <c r="O665" i="21"/>
  <c r="O666" i="21"/>
  <c r="O667" i="21"/>
  <c r="O668" i="21"/>
  <c r="O669" i="21"/>
  <c r="O670" i="21"/>
  <c r="O671" i="21"/>
  <c r="O672" i="21"/>
  <c r="O673" i="21"/>
  <c r="O674" i="21"/>
  <c r="O675" i="21"/>
  <c r="O676" i="21"/>
  <c r="O677" i="21"/>
  <c r="O678" i="21"/>
  <c r="O679" i="21"/>
  <c r="O680" i="21"/>
  <c r="O681" i="21"/>
  <c r="O682" i="21"/>
  <c r="O683" i="21"/>
  <c r="O684" i="21"/>
  <c r="O685" i="21"/>
  <c r="O686" i="21"/>
  <c r="O687" i="21"/>
  <c r="O688" i="21"/>
  <c r="O689" i="21"/>
  <c r="O690" i="21"/>
  <c r="O691" i="21"/>
  <c r="O692" i="21"/>
  <c r="O693" i="21"/>
  <c r="O694" i="21"/>
  <c r="O695" i="21"/>
  <c r="O696" i="21"/>
  <c r="O697" i="21"/>
  <c r="O698" i="21"/>
  <c r="O699" i="21"/>
  <c r="O700" i="21"/>
  <c r="O701" i="21"/>
  <c r="O702" i="21"/>
  <c r="O703" i="21"/>
  <c r="O704" i="21"/>
  <c r="O705" i="21"/>
  <c r="O706" i="21"/>
  <c r="O707" i="21"/>
  <c r="O708" i="21"/>
  <c r="O709" i="21"/>
  <c r="O710" i="21"/>
  <c r="O711" i="21"/>
  <c r="O712" i="21"/>
  <c r="O713" i="21"/>
  <c r="O714" i="21"/>
  <c r="O715" i="21"/>
  <c r="O716" i="21"/>
  <c r="O717" i="21"/>
  <c r="O718" i="21"/>
  <c r="O719" i="21"/>
  <c r="O720" i="21"/>
  <c r="O721" i="21"/>
  <c r="O722" i="21"/>
  <c r="O723" i="21"/>
  <c r="O724" i="21"/>
  <c r="O725" i="21"/>
  <c r="O726" i="21"/>
  <c r="O727" i="21"/>
  <c r="O728" i="21"/>
  <c r="O729" i="21"/>
  <c r="O730" i="21"/>
  <c r="O731" i="21"/>
  <c r="O732" i="21"/>
  <c r="O733" i="21"/>
  <c r="O734" i="21"/>
  <c r="O735" i="21"/>
  <c r="O736" i="21"/>
  <c r="O737" i="21"/>
  <c r="O738" i="21"/>
  <c r="O739" i="21"/>
  <c r="O740" i="21"/>
  <c r="O741" i="21"/>
  <c r="O742" i="21"/>
  <c r="O743" i="21"/>
  <c r="O744" i="21"/>
  <c r="O745" i="21"/>
  <c r="O746" i="21"/>
  <c r="O747" i="21"/>
  <c r="O748" i="21"/>
  <c r="O749" i="21"/>
  <c r="O750" i="21"/>
  <c r="O751" i="21"/>
  <c r="O752" i="21"/>
  <c r="O753" i="21"/>
  <c r="O754" i="21"/>
  <c r="O755" i="21"/>
  <c r="O756" i="21"/>
  <c r="O757" i="21"/>
  <c r="O758" i="21"/>
  <c r="O759" i="21"/>
  <c r="O760" i="21"/>
  <c r="O761" i="21"/>
  <c r="O762" i="21"/>
  <c r="O763" i="21"/>
  <c r="O764" i="21"/>
  <c r="O765" i="21"/>
  <c r="O766" i="21"/>
  <c r="O767" i="21"/>
  <c r="O768" i="21"/>
  <c r="O769" i="21"/>
  <c r="O770" i="21"/>
  <c r="O771" i="21"/>
  <c r="O772" i="21"/>
  <c r="O773" i="21"/>
  <c r="O774" i="21"/>
  <c r="O775" i="21"/>
  <c r="O776" i="21"/>
  <c r="O777" i="21"/>
  <c r="O778" i="21"/>
  <c r="O779" i="21"/>
  <c r="O780" i="21"/>
  <c r="O781" i="21"/>
  <c r="O782" i="21"/>
  <c r="O783" i="21"/>
  <c r="O784" i="21"/>
  <c r="O785" i="21"/>
  <c r="O786" i="21"/>
  <c r="O787" i="21"/>
  <c r="O788" i="21"/>
  <c r="O789" i="21"/>
  <c r="O790" i="21"/>
  <c r="O791" i="21"/>
  <c r="O792" i="21"/>
  <c r="O793" i="21"/>
  <c r="O794" i="21"/>
  <c r="O795" i="21"/>
  <c r="O796" i="21"/>
  <c r="O797" i="21"/>
  <c r="O798" i="21"/>
  <c r="O799" i="21"/>
  <c r="O800" i="21"/>
  <c r="O801" i="21"/>
  <c r="O802" i="21"/>
  <c r="O803" i="21"/>
  <c r="O804" i="21"/>
  <c r="O805" i="21"/>
  <c r="O806" i="21"/>
  <c r="O807" i="21"/>
  <c r="O808" i="21"/>
  <c r="O809" i="21"/>
  <c r="O810" i="21"/>
  <c r="O811" i="21"/>
  <c r="O812" i="21"/>
  <c r="O813" i="21"/>
  <c r="O814" i="21"/>
  <c r="O815" i="21"/>
  <c r="O816" i="21"/>
  <c r="O817" i="21"/>
  <c r="O818" i="21"/>
  <c r="O819" i="21"/>
  <c r="O820" i="21"/>
  <c r="O821" i="21"/>
  <c r="O822" i="21"/>
  <c r="O823" i="21"/>
  <c r="O824" i="21"/>
  <c r="O825" i="21"/>
  <c r="O826" i="21"/>
  <c r="O827" i="21"/>
  <c r="O828" i="21"/>
  <c r="O829" i="21"/>
  <c r="O830" i="21"/>
  <c r="O831" i="21"/>
  <c r="O832" i="21"/>
  <c r="O833" i="21"/>
  <c r="O834" i="21"/>
  <c r="O835" i="21"/>
  <c r="O836" i="21"/>
  <c r="O837" i="21"/>
  <c r="O838" i="21"/>
  <c r="O839" i="21"/>
  <c r="O840" i="21"/>
  <c r="O841" i="21"/>
  <c r="O842" i="21"/>
  <c r="O843" i="21"/>
  <c r="O844" i="21"/>
  <c r="O845" i="21"/>
  <c r="O846" i="21"/>
  <c r="O847" i="21"/>
  <c r="O848" i="21"/>
  <c r="O849" i="21"/>
  <c r="O850" i="21"/>
  <c r="O851" i="21"/>
  <c r="O852" i="21"/>
  <c r="O853" i="21"/>
  <c r="O854" i="21"/>
  <c r="O855" i="21"/>
  <c r="O856" i="21"/>
  <c r="O857" i="21"/>
  <c r="O858" i="21"/>
  <c r="O859" i="21"/>
  <c r="O860" i="21"/>
  <c r="O861" i="21"/>
  <c r="O862" i="21"/>
  <c r="O863" i="21"/>
  <c r="O864" i="21"/>
  <c r="O865" i="21"/>
  <c r="O866" i="21"/>
  <c r="O867" i="21"/>
  <c r="O868" i="21"/>
  <c r="O869" i="21"/>
  <c r="O870" i="21"/>
  <c r="O871" i="21"/>
  <c r="O872" i="21"/>
  <c r="O873" i="21"/>
  <c r="O874" i="21"/>
  <c r="O875" i="21"/>
  <c r="O876" i="21"/>
  <c r="O877" i="21"/>
  <c r="O878" i="21"/>
  <c r="O879" i="21"/>
  <c r="O880" i="21"/>
  <c r="O881" i="21"/>
  <c r="O882" i="21"/>
  <c r="O883" i="21"/>
  <c r="O884" i="21"/>
  <c r="O885" i="21"/>
  <c r="O886" i="21"/>
  <c r="O887" i="21"/>
  <c r="O888" i="21"/>
  <c r="O889" i="21"/>
  <c r="O890" i="21"/>
  <c r="O891" i="21"/>
  <c r="O892" i="21"/>
  <c r="O893" i="21"/>
  <c r="O894" i="21"/>
  <c r="O895" i="21"/>
  <c r="O896" i="21"/>
  <c r="O897" i="21"/>
  <c r="O898" i="21"/>
  <c r="O899" i="21"/>
  <c r="O900" i="21"/>
  <c r="O901" i="21"/>
  <c r="O902" i="21"/>
  <c r="O903" i="21"/>
  <c r="O904" i="21"/>
  <c r="O905" i="21"/>
  <c r="O906" i="21"/>
  <c r="O907" i="21"/>
  <c r="O908" i="21"/>
  <c r="O909" i="21"/>
  <c r="O910" i="21"/>
  <c r="O911" i="21"/>
  <c r="O912" i="21"/>
  <c r="O913" i="21"/>
  <c r="O914" i="21"/>
  <c r="O915" i="21"/>
  <c r="O916" i="21"/>
  <c r="O917" i="21"/>
  <c r="O918" i="21"/>
  <c r="O919" i="21"/>
  <c r="O920" i="21"/>
  <c r="O921" i="21"/>
  <c r="O922" i="21"/>
  <c r="O923" i="21"/>
  <c r="O924" i="21"/>
  <c r="O925" i="21"/>
  <c r="O926" i="21"/>
  <c r="O927" i="21"/>
  <c r="O928" i="21"/>
  <c r="O929" i="21"/>
  <c r="O930" i="21"/>
  <c r="O931" i="21"/>
  <c r="O932" i="21"/>
  <c r="O933" i="21"/>
  <c r="O934" i="21"/>
  <c r="O935" i="21"/>
  <c r="O936" i="21"/>
  <c r="O937" i="21"/>
  <c r="O938" i="21"/>
  <c r="O939" i="21"/>
  <c r="O940" i="21"/>
  <c r="O941" i="21"/>
  <c r="O942" i="21"/>
  <c r="O943" i="21"/>
  <c r="O944" i="21"/>
  <c r="O945" i="21"/>
  <c r="O946" i="21"/>
  <c r="O947" i="21"/>
  <c r="O948" i="21"/>
  <c r="O949" i="21"/>
  <c r="O950" i="21"/>
  <c r="O951" i="21"/>
  <c r="O952" i="21"/>
  <c r="O953" i="21"/>
  <c r="O954" i="21"/>
  <c r="O955" i="21"/>
  <c r="O956" i="21"/>
  <c r="O957" i="21"/>
  <c r="O958" i="21"/>
  <c r="O959" i="21"/>
  <c r="O960" i="21"/>
  <c r="O961" i="21"/>
  <c r="O962" i="21"/>
  <c r="O963" i="21"/>
  <c r="O964" i="21"/>
  <c r="O965" i="21"/>
  <c r="O966" i="21"/>
  <c r="O967" i="21"/>
  <c r="O968" i="21"/>
  <c r="O969" i="21"/>
  <c r="O970" i="21"/>
  <c r="O971" i="21"/>
  <c r="O972" i="21"/>
  <c r="O973" i="21"/>
  <c r="O974" i="21"/>
  <c r="O975" i="21"/>
  <c r="O976" i="21"/>
  <c r="O977" i="21"/>
  <c r="O978" i="21"/>
  <c r="O979" i="21"/>
  <c r="O980" i="21"/>
  <c r="O981" i="21"/>
  <c r="O982" i="21"/>
  <c r="O983" i="21"/>
  <c r="O984" i="21"/>
  <c r="O985" i="21"/>
  <c r="O986" i="21"/>
  <c r="O987" i="21"/>
  <c r="O988" i="21"/>
  <c r="O989" i="21"/>
  <c r="O990" i="21"/>
  <c r="O991" i="21"/>
  <c r="O992" i="21"/>
  <c r="O993" i="21"/>
  <c r="O994" i="21"/>
  <c r="O995" i="21"/>
  <c r="O996" i="21"/>
  <c r="O997" i="21"/>
  <c r="O998" i="21"/>
  <c r="O999" i="21"/>
  <c r="O1000" i="21"/>
  <c r="O1001" i="21"/>
  <c r="O1002" i="21"/>
  <c r="O1003" i="21"/>
  <c r="O1004" i="21"/>
  <c r="O1005" i="21"/>
  <c r="O1006" i="21"/>
  <c r="O1007" i="21"/>
  <c r="O1008" i="21"/>
  <c r="O1009" i="21"/>
  <c r="O1010" i="21"/>
  <c r="O1011" i="21"/>
  <c r="O1012" i="21"/>
  <c r="O1013" i="21"/>
  <c r="O1014" i="21"/>
  <c r="O1015" i="21"/>
  <c r="O1016" i="21"/>
  <c r="O1017" i="21"/>
  <c r="O1018" i="21"/>
  <c r="O1019" i="21"/>
  <c r="O1020" i="21"/>
  <c r="O1021" i="21"/>
  <c r="O1022" i="21"/>
  <c r="O1023" i="21"/>
  <c r="O1024" i="21"/>
  <c r="O1025" i="21"/>
  <c r="O1026" i="21"/>
  <c r="O1027" i="21"/>
  <c r="O1028" i="21"/>
  <c r="O1029" i="21"/>
  <c r="O1030" i="21"/>
  <c r="O1031" i="21"/>
  <c r="O1032" i="21"/>
  <c r="O1033" i="21"/>
  <c r="O1034" i="21"/>
  <c r="O1035" i="21"/>
  <c r="O1036" i="21"/>
  <c r="O1037" i="21"/>
  <c r="O1038" i="21"/>
  <c r="O1039" i="21"/>
  <c r="O1040" i="21"/>
  <c r="O1041" i="21"/>
  <c r="O1042" i="21"/>
  <c r="O1043" i="21"/>
  <c r="O1044" i="21"/>
  <c r="O1045" i="21"/>
  <c r="O1046" i="21"/>
  <c r="O1047" i="21"/>
  <c r="O1048" i="21"/>
  <c r="O1049" i="21"/>
  <c r="O1050" i="21"/>
  <c r="O1051" i="21"/>
  <c r="O1052" i="21"/>
  <c r="O1053" i="21"/>
  <c r="O1054" i="21"/>
  <c r="O1055" i="21"/>
  <c r="O1056" i="21"/>
  <c r="O1057" i="21"/>
  <c r="O1058" i="21"/>
  <c r="O1059" i="21"/>
  <c r="O1060" i="21"/>
  <c r="O1061" i="21"/>
  <c r="O1062" i="21"/>
  <c r="O1063" i="21"/>
  <c r="O1064" i="21"/>
  <c r="O1065" i="21"/>
  <c r="O1066" i="21"/>
  <c r="O1067" i="21"/>
  <c r="O1068" i="21"/>
  <c r="O1069" i="21"/>
  <c r="O1070" i="21"/>
  <c r="O1071" i="21"/>
  <c r="O1072" i="21"/>
  <c r="O1073" i="21"/>
  <c r="O1074" i="21"/>
  <c r="O1075" i="21"/>
  <c r="O1076" i="21"/>
  <c r="O1077" i="21"/>
  <c r="O1078" i="21"/>
  <c r="O1079" i="21"/>
  <c r="O1080" i="21"/>
  <c r="O1081" i="21"/>
  <c r="O1082" i="21"/>
  <c r="O1083" i="21"/>
  <c r="O1084" i="21"/>
  <c r="O1085" i="21"/>
  <c r="O1086" i="21"/>
  <c r="O1087" i="21"/>
  <c r="O1088" i="21"/>
  <c r="O1089" i="21"/>
  <c r="O1090" i="21"/>
  <c r="O1091" i="21"/>
  <c r="O1092" i="21"/>
  <c r="O1093" i="21"/>
  <c r="O1094" i="21"/>
  <c r="O1095" i="21"/>
  <c r="O1096" i="21"/>
  <c r="O1097" i="21"/>
  <c r="O1098" i="21"/>
  <c r="O1099" i="21"/>
  <c r="O1100" i="21"/>
  <c r="O1101" i="21"/>
  <c r="O1102" i="21"/>
  <c r="O1103" i="21"/>
  <c r="O1104" i="21"/>
  <c r="O1105" i="21"/>
  <c r="O1106" i="21"/>
  <c r="O1107" i="21"/>
  <c r="O1108" i="21"/>
  <c r="O1109" i="21"/>
  <c r="O1110" i="21"/>
  <c r="O1111" i="21"/>
  <c r="O1112" i="21"/>
  <c r="O1113" i="21"/>
  <c r="O1114" i="21"/>
  <c r="O1115" i="21"/>
  <c r="O1116" i="21"/>
  <c r="O1117" i="21"/>
  <c r="O1118" i="21"/>
  <c r="O1119" i="21"/>
  <c r="O1120" i="21"/>
  <c r="O1121" i="21"/>
  <c r="O1122" i="21"/>
  <c r="O1123" i="21"/>
  <c r="O1124" i="21"/>
  <c r="O1125" i="21"/>
  <c r="O1126" i="21"/>
  <c r="O1127" i="21"/>
  <c r="O1128" i="21"/>
  <c r="O1129" i="21"/>
  <c r="O1130" i="21"/>
  <c r="O1131" i="21"/>
  <c r="O1132" i="21"/>
  <c r="O1133" i="21"/>
  <c r="O1134" i="21"/>
  <c r="O1135" i="21"/>
  <c r="O1136" i="21"/>
  <c r="O1137" i="21"/>
  <c r="O1138" i="21"/>
  <c r="O1139" i="21"/>
  <c r="O1140" i="21"/>
  <c r="O1141" i="21"/>
  <c r="O1142" i="21"/>
  <c r="O1143" i="21"/>
  <c r="O1144" i="21"/>
  <c r="O1145" i="21"/>
  <c r="O1146" i="21"/>
  <c r="O1147" i="21"/>
  <c r="O1148" i="21"/>
  <c r="O1149" i="21"/>
  <c r="O1150" i="21"/>
  <c r="O1151" i="21"/>
  <c r="O1152" i="21"/>
  <c r="O1153" i="21"/>
  <c r="O1154" i="21"/>
  <c r="O1155" i="21"/>
  <c r="O1156" i="21"/>
  <c r="O1157" i="21"/>
  <c r="O1158" i="21"/>
  <c r="O1159" i="21"/>
  <c r="O1160" i="21"/>
  <c r="O1161" i="21"/>
  <c r="O1162" i="21"/>
  <c r="O1163" i="21"/>
  <c r="O1164" i="21"/>
  <c r="O1165" i="21"/>
  <c r="O1166" i="21"/>
  <c r="O1167" i="21"/>
  <c r="O1168" i="21"/>
  <c r="O1169" i="21"/>
  <c r="O1170" i="21"/>
  <c r="O1171" i="21"/>
  <c r="O1172" i="21"/>
  <c r="O1173" i="21"/>
  <c r="O1174" i="21"/>
  <c r="O1175" i="21"/>
  <c r="O1176" i="21"/>
  <c r="O1177" i="21"/>
  <c r="O1178" i="21"/>
  <c r="O1179" i="21"/>
  <c r="O1180" i="21"/>
  <c r="O1181" i="21"/>
  <c r="O1182" i="21"/>
  <c r="O1183" i="21"/>
  <c r="O1184" i="21"/>
  <c r="O1185" i="21"/>
  <c r="O1186" i="21"/>
  <c r="O1187" i="21"/>
  <c r="O1188" i="21"/>
  <c r="O1189" i="21"/>
  <c r="O1190" i="21"/>
  <c r="O1191" i="21"/>
  <c r="O1192" i="21"/>
  <c r="O1193" i="21"/>
  <c r="O1194" i="21"/>
  <c r="O1195" i="21"/>
  <c r="O1196" i="21"/>
  <c r="O1197" i="21"/>
  <c r="O1198" i="21"/>
  <c r="O1199" i="21"/>
  <c r="O1200" i="21"/>
  <c r="O1201" i="21"/>
  <c r="O1202" i="21"/>
  <c r="O1203" i="21"/>
  <c r="O1204" i="21"/>
  <c r="O1205" i="21"/>
  <c r="O1206" i="21"/>
  <c r="O1207" i="21"/>
  <c r="O1208" i="21"/>
  <c r="O1209" i="21"/>
  <c r="O1210" i="21"/>
  <c r="O1211" i="21"/>
  <c r="O1212" i="21"/>
  <c r="O1213" i="21"/>
  <c r="O1214" i="21"/>
  <c r="O1215" i="21"/>
  <c r="O1216" i="21"/>
  <c r="O1217" i="21"/>
  <c r="O1218" i="21"/>
  <c r="O1219" i="21"/>
  <c r="O1220" i="21"/>
  <c r="O1221" i="21"/>
  <c r="O1222" i="21"/>
  <c r="O1223" i="21"/>
  <c r="O1224" i="21"/>
  <c r="O1225" i="21"/>
  <c r="O1226" i="21"/>
  <c r="O1227" i="21"/>
  <c r="O1228" i="21"/>
  <c r="O1229" i="21"/>
  <c r="O1230" i="21"/>
  <c r="O1231" i="21"/>
  <c r="O1232" i="21"/>
  <c r="O1233" i="21"/>
  <c r="O1234" i="21"/>
  <c r="O1235" i="21"/>
  <c r="O1236" i="21"/>
  <c r="O1237" i="21"/>
  <c r="O1238" i="21"/>
  <c r="O1239" i="21"/>
  <c r="O1240" i="21"/>
  <c r="O1241" i="21"/>
  <c r="O1242" i="21"/>
  <c r="O1243" i="21"/>
  <c r="O1244" i="21"/>
  <c r="O1245" i="21"/>
  <c r="O1246" i="21"/>
  <c r="O1247" i="21"/>
  <c r="O1248" i="21"/>
  <c r="O1249" i="21"/>
  <c r="O1250" i="21"/>
  <c r="O1251" i="21"/>
  <c r="O1252" i="21"/>
  <c r="O1253" i="21"/>
  <c r="O1254" i="21"/>
  <c r="O1255" i="21"/>
  <c r="O1256" i="21"/>
  <c r="O1257" i="21"/>
  <c r="O1258" i="21"/>
  <c r="O1259" i="21"/>
  <c r="O1260" i="21"/>
  <c r="O1261" i="21"/>
  <c r="O1262" i="21"/>
  <c r="O1263" i="21"/>
  <c r="O1264" i="21"/>
  <c r="O1265" i="21"/>
  <c r="O1266" i="21"/>
  <c r="O1267" i="21"/>
  <c r="O1268" i="21"/>
  <c r="O1269" i="21"/>
  <c r="O1270" i="21"/>
  <c r="O1271" i="21"/>
  <c r="O1272" i="21"/>
  <c r="O1273" i="21"/>
  <c r="O1274" i="21"/>
  <c r="O1275" i="21"/>
  <c r="O1276" i="21"/>
  <c r="O1277" i="21"/>
  <c r="O1278" i="21"/>
  <c r="O1279" i="21"/>
  <c r="O1280" i="21"/>
  <c r="O1281" i="21"/>
  <c r="O1282" i="21"/>
  <c r="O1283" i="21"/>
  <c r="O1284" i="21"/>
  <c r="O1285" i="21"/>
  <c r="O1286" i="21"/>
  <c r="O1287" i="21"/>
  <c r="O1288" i="21"/>
  <c r="O1289" i="21"/>
  <c r="O1290" i="21"/>
  <c r="O1291" i="21"/>
  <c r="O1292" i="21"/>
  <c r="O1293" i="21"/>
  <c r="O1294" i="21"/>
  <c r="O1295" i="21"/>
  <c r="O1296" i="21"/>
  <c r="O1297" i="21"/>
  <c r="O1298" i="21"/>
  <c r="O1299" i="21"/>
  <c r="O1300" i="21"/>
  <c r="O1301" i="21"/>
  <c r="O1302" i="21"/>
  <c r="O1303" i="21"/>
  <c r="O1304" i="21"/>
  <c r="O1305" i="21"/>
  <c r="O1306" i="21"/>
  <c r="O1307" i="21"/>
  <c r="O1308" i="21"/>
  <c r="O1309" i="21"/>
  <c r="O1310" i="21"/>
  <c r="O1311" i="21"/>
  <c r="O1312" i="21"/>
  <c r="O1313" i="21"/>
  <c r="O1314" i="21"/>
  <c r="O1315" i="21"/>
  <c r="O1316" i="21"/>
  <c r="O1317" i="21"/>
  <c r="O1318" i="21"/>
  <c r="O1319" i="21"/>
  <c r="O1320" i="21"/>
  <c r="O1321" i="21"/>
  <c r="O1322" i="21"/>
  <c r="O1323" i="21"/>
  <c r="O1324" i="21"/>
  <c r="O1325" i="21"/>
  <c r="O1326" i="21"/>
  <c r="O1327" i="21"/>
  <c r="O1328" i="21"/>
  <c r="O1329" i="21"/>
  <c r="O1330" i="21"/>
  <c r="O1331" i="21"/>
  <c r="O1332" i="21"/>
  <c r="O1333" i="21"/>
  <c r="O1334" i="21"/>
  <c r="O1335" i="21"/>
  <c r="O1336" i="21"/>
  <c r="O1337" i="21"/>
  <c r="O1338" i="21"/>
  <c r="O1339" i="21"/>
  <c r="O1340" i="21"/>
  <c r="O1341" i="21"/>
  <c r="O1342" i="21"/>
  <c r="O1343" i="21"/>
  <c r="O1344" i="21"/>
  <c r="O1345" i="21"/>
  <c r="O1346" i="21"/>
  <c r="O1347" i="21"/>
  <c r="O1348" i="21"/>
  <c r="O1349" i="21"/>
  <c r="O1350" i="21"/>
  <c r="O1351" i="21"/>
  <c r="O1352" i="21"/>
  <c r="O1353" i="21"/>
  <c r="O1354" i="21"/>
  <c r="O1355" i="21"/>
  <c r="O1356" i="21"/>
  <c r="O1357" i="21"/>
  <c r="O1358" i="21"/>
  <c r="O1359" i="21"/>
  <c r="O1360" i="21"/>
  <c r="O1361" i="21"/>
  <c r="O1362" i="21"/>
  <c r="O1363" i="21"/>
  <c r="O1364" i="21"/>
  <c r="O1365" i="21"/>
  <c r="O1366" i="21"/>
  <c r="O1367" i="21"/>
  <c r="O1368" i="21"/>
  <c r="O1369" i="21"/>
  <c r="O1370" i="21"/>
  <c r="O1371" i="21"/>
  <c r="O1372" i="21"/>
  <c r="O1373" i="21"/>
  <c r="O1374" i="21"/>
  <c r="O1375" i="21"/>
  <c r="O1376" i="21"/>
  <c r="O1377" i="21"/>
  <c r="O1378" i="21"/>
  <c r="O1379" i="21"/>
  <c r="O1380" i="21"/>
  <c r="O1381" i="21"/>
  <c r="O1382" i="21"/>
  <c r="O1383" i="21"/>
  <c r="O1384" i="21"/>
  <c r="O1385" i="21"/>
  <c r="O1386" i="21"/>
  <c r="O1387" i="21"/>
  <c r="O1388" i="21"/>
  <c r="O1389" i="21"/>
  <c r="O1390" i="21"/>
  <c r="O1391" i="21"/>
  <c r="O1392" i="21"/>
  <c r="O1393" i="21"/>
  <c r="O1394" i="21"/>
  <c r="O1395" i="21"/>
  <c r="O1396" i="21"/>
  <c r="O1397" i="21"/>
  <c r="O1398" i="21"/>
  <c r="O1399" i="21"/>
  <c r="O1400" i="21"/>
  <c r="O1401" i="21"/>
  <c r="O1402" i="21"/>
  <c r="O1403" i="21"/>
  <c r="O1404" i="21"/>
  <c r="O1405" i="21"/>
  <c r="O1406" i="21"/>
  <c r="O1407" i="21"/>
  <c r="O1408" i="21"/>
  <c r="O1409" i="21"/>
  <c r="O1410" i="21"/>
  <c r="O1411" i="21"/>
  <c r="O1412" i="21"/>
  <c r="O1413" i="21"/>
  <c r="O1414" i="21"/>
  <c r="O1415" i="21"/>
  <c r="O1416" i="21"/>
  <c r="O1417" i="21"/>
  <c r="O1418" i="21"/>
  <c r="O1419" i="21"/>
  <c r="O1420" i="21"/>
  <c r="O1421" i="21"/>
  <c r="O1422" i="21"/>
  <c r="O1423" i="21"/>
  <c r="O1424" i="21"/>
  <c r="O1425" i="21"/>
  <c r="O1426" i="21"/>
  <c r="O1427" i="21"/>
  <c r="O1428" i="21"/>
  <c r="O1429" i="21"/>
  <c r="O1430" i="21"/>
  <c r="O1431" i="21"/>
  <c r="O1432" i="21"/>
  <c r="O1433" i="21"/>
  <c r="O1434" i="21"/>
  <c r="O1435" i="21"/>
  <c r="O1436" i="21"/>
  <c r="O1437" i="21"/>
  <c r="O1438" i="21"/>
  <c r="O1439" i="21"/>
  <c r="O1440" i="21"/>
  <c r="O1441" i="21"/>
  <c r="O1442" i="21"/>
  <c r="O1443" i="21"/>
  <c r="O1444" i="21"/>
  <c r="O1445" i="21"/>
  <c r="O1446" i="21"/>
  <c r="O1447" i="21"/>
  <c r="O1448" i="21"/>
  <c r="O1449" i="21"/>
  <c r="O1450" i="21"/>
  <c r="O1451" i="21"/>
  <c r="O1452" i="21"/>
  <c r="O1453" i="21"/>
  <c r="O1454" i="21"/>
  <c r="O1455" i="21"/>
  <c r="O1456" i="21"/>
  <c r="O1457" i="21"/>
  <c r="O1458" i="21"/>
  <c r="O1459" i="21"/>
  <c r="O1460" i="21"/>
  <c r="O1461" i="21"/>
  <c r="O1462" i="21"/>
  <c r="O1463" i="21"/>
  <c r="O1464" i="21"/>
  <c r="O1465" i="21"/>
  <c r="O1466" i="21"/>
  <c r="O1467" i="21"/>
  <c r="O1468" i="21"/>
  <c r="O1469" i="21"/>
  <c r="O1470" i="21"/>
  <c r="O1471" i="21"/>
  <c r="O1472" i="21"/>
  <c r="O1473" i="21"/>
  <c r="O1474" i="21"/>
  <c r="O1475" i="21"/>
  <c r="O1476" i="21"/>
  <c r="O1477" i="21"/>
  <c r="O1478" i="21"/>
  <c r="O1479" i="21"/>
  <c r="O1480" i="21"/>
  <c r="O1481" i="21"/>
  <c r="O1482" i="21"/>
  <c r="O1483" i="21"/>
  <c r="O1484" i="21"/>
  <c r="O1485" i="21"/>
  <c r="O1486" i="21"/>
  <c r="O1487" i="21"/>
  <c r="O1488" i="21"/>
  <c r="O1489" i="21"/>
  <c r="O1490" i="21"/>
  <c r="O1491" i="21"/>
  <c r="O1492" i="21"/>
  <c r="O1493" i="21"/>
  <c r="O1494" i="21"/>
  <c r="O1495" i="21"/>
  <c r="O1496" i="21"/>
  <c r="O1497" i="21"/>
  <c r="O1498" i="21"/>
  <c r="O1499" i="21"/>
  <c r="O1500" i="21"/>
  <c r="O1501" i="21"/>
  <c r="O1502" i="21"/>
  <c r="O1503" i="21"/>
  <c r="O1504" i="21"/>
  <c r="O1505" i="21"/>
  <c r="O1506" i="21"/>
  <c r="O1507" i="21"/>
  <c r="O1508" i="21"/>
  <c r="O1509" i="21"/>
  <c r="O1510" i="21"/>
  <c r="O1511" i="21"/>
  <c r="O1512" i="21"/>
  <c r="O1513" i="21"/>
  <c r="O1514" i="21"/>
  <c r="O1515" i="21"/>
  <c r="O1516" i="21"/>
  <c r="O1517" i="21"/>
  <c r="O1518" i="21"/>
  <c r="O1519" i="21"/>
  <c r="O1520" i="21"/>
  <c r="O1521" i="21"/>
  <c r="O1522" i="21"/>
  <c r="O1523" i="21"/>
  <c r="O1524" i="21"/>
  <c r="O1525" i="21"/>
  <c r="O1526" i="21"/>
  <c r="O1527" i="21"/>
  <c r="O1528" i="21"/>
  <c r="O1529" i="21"/>
  <c r="O1530" i="21"/>
  <c r="O1531" i="21"/>
  <c r="O1532" i="21"/>
  <c r="O1533" i="21"/>
  <c r="O1534" i="21"/>
  <c r="O1535" i="21"/>
  <c r="O1536" i="21"/>
  <c r="O1537" i="21"/>
  <c r="O1538" i="21"/>
  <c r="O1539" i="21"/>
  <c r="O1540" i="21"/>
  <c r="O1541" i="21"/>
  <c r="O1542" i="21"/>
  <c r="O1543" i="21"/>
  <c r="O1544" i="21"/>
  <c r="O1545" i="21"/>
  <c r="O1546" i="21"/>
  <c r="O1547" i="21"/>
  <c r="O1548" i="21"/>
  <c r="O1549" i="21"/>
  <c r="O1550" i="21"/>
  <c r="O1551" i="21"/>
  <c r="O1552" i="21"/>
  <c r="O1553" i="21"/>
  <c r="O1554" i="21"/>
  <c r="O1555" i="21"/>
  <c r="O1556" i="21"/>
  <c r="O1557" i="21"/>
  <c r="O1558" i="21"/>
  <c r="O1559" i="21"/>
  <c r="O1560" i="21"/>
  <c r="O1561" i="21"/>
  <c r="O1562" i="21"/>
  <c r="O1563" i="21"/>
  <c r="O1564" i="21"/>
  <c r="O1565" i="21"/>
  <c r="O1566" i="21"/>
  <c r="O1567" i="21"/>
  <c r="O1568" i="21"/>
  <c r="O1569" i="21"/>
  <c r="O1570" i="21"/>
  <c r="O1571" i="21"/>
  <c r="O1572" i="21"/>
  <c r="O1573" i="21"/>
  <c r="O1574" i="21"/>
  <c r="O1575" i="21"/>
  <c r="O1576" i="21"/>
  <c r="O1577" i="21"/>
  <c r="O1578" i="21"/>
  <c r="O1579" i="21"/>
  <c r="O1580" i="21"/>
  <c r="O1581" i="21"/>
  <c r="O1582" i="21"/>
  <c r="O1583" i="21"/>
  <c r="O1584" i="21"/>
  <c r="O1585" i="21"/>
  <c r="O1586" i="21"/>
  <c r="O1587" i="21"/>
  <c r="O1588" i="21"/>
  <c r="O1589" i="21"/>
  <c r="O1590" i="21"/>
  <c r="O1591" i="21"/>
  <c r="O1592" i="21"/>
  <c r="O1593" i="21"/>
  <c r="O1594" i="21"/>
  <c r="O1595" i="21"/>
  <c r="O1596" i="21"/>
  <c r="O1597" i="21"/>
  <c r="O1598" i="21"/>
  <c r="O1599" i="21"/>
  <c r="O1600" i="21"/>
  <c r="O1601" i="21"/>
  <c r="O1602" i="21"/>
  <c r="O1603" i="21"/>
  <c r="O1604" i="21"/>
  <c r="O1605" i="21"/>
  <c r="O1606" i="21"/>
  <c r="O1607" i="21"/>
  <c r="O1608" i="21"/>
  <c r="O1609" i="21"/>
  <c r="O1610" i="21"/>
  <c r="O1611" i="21"/>
  <c r="O1612" i="21"/>
  <c r="O1613" i="21"/>
  <c r="O1614" i="21"/>
  <c r="O1615" i="21"/>
  <c r="O1616" i="21"/>
  <c r="O1617" i="21"/>
  <c r="O1618" i="21"/>
  <c r="O1619" i="21"/>
  <c r="O1620" i="21"/>
  <c r="O1621" i="21"/>
  <c r="O1622" i="21"/>
  <c r="O1623" i="21"/>
  <c r="O1624" i="21"/>
  <c r="O1625" i="21"/>
  <c r="O1626" i="21"/>
  <c r="O1627" i="21"/>
  <c r="O1628" i="21"/>
  <c r="O1629" i="21"/>
  <c r="O1630" i="21"/>
  <c r="O1631" i="21"/>
  <c r="O1632" i="21"/>
  <c r="O1633" i="21"/>
  <c r="O1634" i="21"/>
  <c r="O1635" i="21"/>
  <c r="O1636" i="21"/>
  <c r="O1637" i="21"/>
  <c r="O1638" i="21"/>
  <c r="O1639" i="21"/>
  <c r="O1640" i="21"/>
  <c r="O1641" i="21"/>
  <c r="O1642" i="21"/>
  <c r="O1643" i="21"/>
  <c r="O1644" i="21"/>
  <c r="O1645" i="21"/>
  <c r="O1646" i="21"/>
  <c r="O1647" i="21"/>
  <c r="O1648" i="21"/>
  <c r="O1649" i="21"/>
  <c r="O1650" i="21"/>
  <c r="O1651" i="21"/>
  <c r="O1652" i="21"/>
  <c r="O1653" i="21"/>
  <c r="O1654" i="21"/>
  <c r="O1655" i="21"/>
  <c r="O1656" i="21"/>
  <c r="O1657" i="21"/>
  <c r="O1658" i="21"/>
  <c r="O1659" i="21"/>
  <c r="O1660" i="21"/>
  <c r="O1661" i="21"/>
  <c r="O1662" i="21"/>
  <c r="O1663" i="21"/>
  <c r="O1664" i="21"/>
  <c r="O1665" i="21"/>
  <c r="O1666" i="21"/>
  <c r="O1667" i="21"/>
  <c r="O1668" i="21"/>
  <c r="O1669" i="21"/>
  <c r="O1670" i="21"/>
  <c r="O1671" i="21"/>
  <c r="O1672" i="21"/>
  <c r="O1673" i="21"/>
  <c r="O1674" i="21"/>
  <c r="O1675" i="21"/>
  <c r="O1676" i="21"/>
  <c r="O1677" i="21"/>
  <c r="O1678" i="21"/>
  <c r="O1679" i="21"/>
  <c r="O1680" i="21"/>
  <c r="O1681" i="21"/>
  <c r="O1682" i="21"/>
  <c r="O1683" i="21"/>
  <c r="O1684" i="21"/>
  <c r="O1685" i="21"/>
  <c r="O1686" i="21"/>
  <c r="O1687" i="21"/>
  <c r="O1688" i="21"/>
  <c r="O1689" i="21"/>
  <c r="O1690" i="21"/>
  <c r="O1691" i="21"/>
  <c r="O1692" i="21"/>
  <c r="O1693" i="21"/>
  <c r="O1694" i="21"/>
  <c r="O1695" i="21"/>
  <c r="O1696" i="21"/>
  <c r="O1697" i="21"/>
  <c r="O1698" i="21"/>
  <c r="O1699" i="21"/>
  <c r="O1700" i="21"/>
  <c r="O1701" i="21"/>
  <c r="O1702" i="21"/>
  <c r="O1703" i="21"/>
  <c r="O1704" i="21"/>
  <c r="O1705" i="21"/>
  <c r="O1706" i="21"/>
  <c r="O1707" i="21"/>
  <c r="O1708" i="21"/>
  <c r="O1709" i="21"/>
  <c r="O1710" i="21"/>
  <c r="O1711" i="21"/>
  <c r="O1712" i="21"/>
  <c r="O1713" i="21"/>
  <c r="O1714" i="21"/>
  <c r="O1715" i="21"/>
  <c r="O1716" i="21"/>
  <c r="O1717" i="21"/>
  <c r="O1718" i="21"/>
  <c r="O1719" i="21"/>
  <c r="O1720" i="21"/>
  <c r="O1721" i="21"/>
  <c r="O1722" i="21"/>
  <c r="O1723" i="21"/>
  <c r="O1724" i="21"/>
  <c r="O1725" i="21"/>
  <c r="O1726" i="21"/>
  <c r="O1727" i="21"/>
  <c r="O1728" i="21"/>
  <c r="O1729" i="21"/>
  <c r="O1730" i="21"/>
  <c r="O1731" i="21"/>
  <c r="O1732" i="21"/>
  <c r="O1733" i="21"/>
  <c r="O1734" i="21"/>
  <c r="O1735" i="21"/>
  <c r="O1736" i="21"/>
  <c r="O1737" i="21"/>
  <c r="O1738" i="21"/>
  <c r="O1739" i="21"/>
  <c r="O1740" i="21"/>
  <c r="O1741" i="21"/>
  <c r="O1742" i="21"/>
  <c r="O1743" i="21"/>
  <c r="O1744" i="21"/>
  <c r="O1745" i="21"/>
  <c r="O1746" i="21"/>
  <c r="O1747" i="21"/>
  <c r="O1748" i="21"/>
  <c r="O1749" i="21"/>
  <c r="O1750" i="21"/>
  <c r="O1751" i="21"/>
  <c r="O1752" i="21"/>
  <c r="O1753" i="21"/>
  <c r="O1754" i="21"/>
  <c r="O1755" i="21"/>
  <c r="O1756" i="21"/>
  <c r="O1757" i="21"/>
  <c r="O1758" i="21"/>
  <c r="O1759" i="21"/>
  <c r="O1760" i="21"/>
  <c r="O1761" i="21"/>
  <c r="O1762" i="21"/>
  <c r="O1763" i="21"/>
  <c r="O1764" i="21"/>
  <c r="O1765" i="21"/>
  <c r="O1766" i="21"/>
  <c r="O1767" i="21"/>
  <c r="O1768" i="21"/>
  <c r="O1769" i="21"/>
  <c r="O1770" i="21"/>
  <c r="O1771" i="21"/>
  <c r="O1772" i="21"/>
  <c r="O1773" i="21"/>
  <c r="O1774" i="21"/>
  <c r="O1775" i="21"/>
  <c r="O1776" i="21"/>
  <c r="O1777" i="21"/>
  <c r="O1778" i="21"/>
  <c r="O1779" i="21"/>
  <c r="O1780" i="21"/>
  <c r="O1781" i="21"/>
  <c r="O1782" i="21"/>
  <c r="O1783" i="21"/>
  <c r="O1784" i="21"/>
  <c r="O1785" i="21"/>
  <c r="O1786" i="21"/>
  <c r="O1787" i="21"/>
  <c r="O1788" i="21"/>
  <c r="O1789" i="21"/>
  <c r="O1790" i="21"/>
  <c r="O1791" i="21"/>
  <c r="O1792" i="21"/>
  <c r="O1793" i="21"/>
  <c r="O1794" i="21"/>
  <c r="O1795" i="21"/>
  <c r="O1796" i="21"/>
  <c r="O1797" i="21"/>
  <c r="O1798" i="21"/>
  <c r="O1799" i="21"/>
  <c r="O1800" i="21"/>
  <c r="O1801" i="21"/>
  <c r="O1802" i="21"/>
  <c r="O1803" i="21"/>
  <c r="O1804" i="21"/>
  <c r="O1805" i="21"/>
  <c r="O1806" i="21"/>
  <c r="O1807" i="21"/>
  <c r="O1808" i="21"/>
  <c r="O1809" i="21"/>
  <c r="O1810" i="21"/>
  <c r="O1811" i="21"/>
  <c r="O1812" i="21"/>
  <c r="O1813" i="21"/>
  <c r="O1814" i="21"/>
  <c r="O1815" i="21"/>
  <c r="O1816" i="21"/>
  <c r="O1817" i="21"/>
  <c r="O1818" i="21"/>
  <c r="O1819" i="21"/>
  <c r="O1820" i="21"/>
  <c r="O1821" i="21"/>
  <c r="O1822" i="21"/>
  <c r="O1823" i="21"/>
  <c r="O1824" i="21"/>
  <c r="O1825" i="21"/>
  <c r="O1826" i="21"/>
  <c r="O1827" i="21"/>
  <c r="O1828" i="21"/>
  <c r="O1829" i="21"/>
  <c r="O1830" i="21"/>
  <c r="O1831" i="21"/>
  <c r="O1832" i="21"/>
  <c r="O1833" i="21"/>
  <c r="O1834" i="21"/>
  <c r="O1835" i="21"/>
  <c r="O1836" i="21"/>
  <c r="O1837" i="21"/>
  <c r="O1838" i="21"/>
  <c r="O1839" i="21"/>
  <c r="O1840" i="21"/>
  <c r="O1841" i="21"/>
  <c r="O1842" i="21"/>
  <c r="O1843" i="21"/>
  <c r="O1844" i="21"/>
  <c r="O1845" i="21"/>
  <c r="O1846" i="21"/>
  <c r="O1847" i="21"/>
  <c r="O1848" i="21"/>
  <c r="O1849" i="21"/>
  <c r="O1850" i="21"/>
  <c r="O1851" i="21"/>
  <c r="O1852" i="21"/>
  <c r="O1853" i="21"/>
  <c r="O1854" i="21"/>
  <c r="O1855" i="21"/>
  <c r="O1856" i="21"/>
  <c r="O1857" i="21"/>
  <c r="O1858" i="21"/>
  <c r="O1859" i="21"/>
  <c r="O1860" i="21"/>
  <c r="O1861" i="21"/>
  <c r="O1862" i="21"/>
  <c r="O1863" i="21"/>
  <c r="O1864" i="21"/>
  <c r="O1865" i="21"/>
  <c r="O1866" i="21"/>
  <c r="O1867" i="21"/>
  <c r="O1868" i="21"/>
  <c r="O1869" i="21"/>
  <c r="O1870" i="21"/>
  <c r="O1871" i="21"/>
  <c r="O1872" i="21"/>
  <c r="O1873" i="21"/>
  <c r="O1874" i="21"/>
  <c r="O1875" i="21"/>
  <c r="O1876" i="21"/>
  <c r="O1877" i="21"/>
  <c r="O1878" i="21"/>
  <c r="O1879" i="21"/>
  <c r="O1880" i="21"/>
  <c r="O1881" i="21"/>
  <c r="O1882" i="21"/>
  <c r="O1883" i="21"/>
  <c r="O1884" i="21"/>
  <c r="O1885" i="21"/>
  <c r="O1886" i="21"/>
  <c r="O1887" i="21"/>
  <c r="O1888" i="21"/>
  <c r="O1889" i="21"/>
  <c r="O1890" i="21"/>
  <c r="O1891" i="21"/>
  <c r="O1892" i="21"/>
  <c r="O1893" i="21"/>
  <c r="O1894" i="21"/>
  <c r="O1895" i="21"/>
  <c r="O1896" i="21"/>
  <c r="O1897" i="21"/>
  <c r="O1898" i="21"/>
  <c r="O1899" i="21"/>
  <c r="O1900" i="21"/>
  <c r="O1901" i="21"/>
  <c r="O1902" i="21"/>
  <c r="O1903" i="21"/>
  <c r="O1904" i="21"/>
  <c r="O1905" i="21"/>
  <c r="O1906" i="21"/>
  <c r="O1907" i="21"/>
  <c r="O1908" i="21"/>
  <c r="O1909" i="21"/>
  <c r="O1910" i="21"/>
  <c r="O1911" i="21"/>
  <c r="O1912" i="21"/>
  <c r="O1913" i="21"/>
  <c r="O1914" i="21"/>
  <c r="O1915" i="21"/>
  <c r="O1916" i="21"/>
  <c r="O1917" i="21"/>
  <c r="O1918" i="21"/>
  <c r="O1919" i="21"/>
  <c r="O1920" i="21"/>
  <c r="O1921" i="21"/>
  <c r="O1922" i="21"/>
  <c r="O1923" i="21"/>
  <c r="O1924" i="21"/>
  <c r="O1925" i="21"/>
  <c r="O1926" i="21"/>
  <c r="O1927" i="21"/>
  <c r="O1928" i="21"/>
  <c r="O1929" i="21"/>
  <c r="O1930" i="21"/>
  <c r="O1931" i="21"/>
  <c r="O1932" i="21"/>
  <c r="O1933" i="21"/>
  <c r="O1934" i="21"/>
  <c r="O1935" i="21"/>
  <c r="O1936" i="21"/>
  <c r="O1937" i="21"/>
  <c r="O1938" i="21"/>
  <c r="O1939" i="21"/>
  <c r="O1940" i="21"/>
  <c r="O1941" i="21"/>
  <c r="O1942" i="21"/>
  <c r="O1943" i="21"/>
  <c r="O1944" i="21"/>
  <c r="O1945" i="21"/>
  <c r="O1946" i="21"/>
  <c r="O1947" i="21"/>
  <c r="O1948" i="21"/>
  <c r="O1949" i="21"/>
  <c r="O1950" i="21"/>
  <c r="O1951" i="21"/>
  <c r="O1952" i="21"/>
  <c r="O1953" i="21"/>
  <c r="O1954" i="21"/>
  <c r="O1955" i="21"/>
  <c r="O1956" i="21"/>
  <c r="O1957" i="21"/>
  <c r="O1958" i="21"/>
  <c r="O1959" i="21"/>
  <c r="O1960" i="21"/>
  <c r="O1961" i="21"/>
  <c r="O1962" i="21"/>
  <c r="O1963" i="21"/>
  <c r="O1964" i="21"/>
  <c r="O1965" i="21"/>
  <c r="O1966" i="21"/>
  <c r="O1967" i="21"/>
  <c r="O1968" i="21"/>
  <c r="O1969" i="21"/>
  <c r="O1970" i="21"/>
  <c r="O1971" i="21"/>
  <c r="O1972" i="21"/>
  <c r="O1973" i="21"/>
  <c r="O1974" i="21"/>
  <c r="O1975" i="21"/>
  <c r="O1976" i="21"/>
  <c r="O1977" i="21"/>
  <c r="O1978" i="21"/>
  <c r="O1979" i="21"/>
  <c r="O1980" i="21"/>
  <c r="O1981" i="21"/>
  <c r="O1982" i="21"/>
  <c r="O1983" i="21"/>
  <c r="O1984" i="21"/>
  <c r="O1985" i="21"/>
  <c r="O1986" i="21"/>
  <c r="O1987" i="21"/>
  <c r="O1988" i="21"/>
  <c r="O1989" i="21"/>
  <c r="O1990" i="21"/>
  <c r="O1991" i="21"/>
  <c r="O1992" i="21"/>
  <c r="O1993" i="21"/>
  <c r="O1994" i="21"/>
  <c r="O1995" i="21"/>
  <c r="O1996" i="21"/>
  <c r="O1997" i="21"/>
  <c r="O1998" i="21"/>
  <c r="O1999" i="21"/>
  <c r="O2000" i="21"/>
  <c r="O2001" i="21"/>
  <c r="O2002" i="21"/>
  <c r="O2003" i="21"/>
  <c r="O2004" i="21"/>
  <c r="O2005" i="21"/>
  <c r="O2006" i="21"/>
  <c r="O2007" i="21"/>
  <c r="O2008" i="21"/>
  <c r="O2009" i="21"/>
  <c r="O2010" i="21"/>
  <c r="O2011" i="21"/>
  <c r="O2012" i="21"/>
  <c r="O2013" i="21"/>
  <c r="O2014" i="21"/>
  <c r="O2015" i="21"/>
  <c r="O2016" i="21"/>
  <c r="O2017" i="21"/>
  <c r="O2018" i="21"/>
  <c r="O2019" i="21"/>
  <c r="O2020" i="21"/>
  <c r="O2021" i="21"/>
  <c r="O2022" i="21"/>
  <c r="O2023" i="21"/>
  <c r="O2024" i="21"/>
  <c r="O2025" i="21"/>
  <c r="O2026" i="21"/>
  <c r="O2027" i="21"/>
  <c r="O2028" i="21"/>
  <c r="O2029" i="21"/>
  <c r="O2030" i="21"/>
  <c r="O2031" i="21"/>
  <c r="O2032" i="21"/>
  <c r="O2033" i="21"/>
  <c r="O2034" i="21"/>
  <c r="O2035" i="21"/>
  <c r="O2036" i="21"/>
  <c r="O2037" i="21"/>
  <c r="O2038" i="21"/>
  <c r="O2039" i="21"/>
  <c r="O2040" i="21"/>
  <c r="O2041" i="21"/>
  <c r="O2042" i="21"/>
  <c r="O2043" i="21"/>
  <c r="O2044" i="21"/>
  <c r="O2045" i="21"/>
  <c r="O2046" i="21"/>
  <c r="O2047" i="21"/>
  <c r="O2048" i="21"/>
  <c r="O2049" i="21"/>
  <c r="O2050" i="21"/>
  <c r="O2051" i="21"/>
  <c r="O2052" i="21"/>
  <c r="O2053" i="21"/>
  <c r="O2054" i="21"/>
  <c r="O2055" i="21"/>
  <c r="O2056" i="21"/>
  <c r="O2057" i="21"/>
  <c r="O2058" i="21"/>
  <c r="O2059" i="21"/>
  <c r="O2060" i="21"/>
  <c r="O2061" i="21"/>
  <c r="O2062" i="21"/>
  <c r="O2063" i="21"/>
  <c r="O2064" i="21"/>
  <c r="O2065" i="21"/>
  <c r="O2066" i="21"/>
  <c r="O2067" i="21"/>
  <c r="O2068" i="21"/>
  <c r="O2069" i="21"/>
  <c r="O2070" i="21"/>
  <c r="O2071" i="21"/>
  <c r="O2072" i="21"/>
  <c r="O2073" i="21"/>
  <c r="O2074" i="21"/>
  <c r="O2075" i="21"/>
  <c r="O2076" i="21"/>
  <c r="O2077" i="21"/>
  <c r="O2078" i="21"/>
  <c r="O2079" i="21"/>
  <c r="O2080" i="21"/>
  <c r="O2081" i="21"/>
  <c r="O2082" i="21"/>
  <c r="O2083" i="21"/>
  <c r="O2084" i="21"/>
  <c r="O2085" i="21"/>
  <c r="O2086" i="21"/>
  <c r="O2087" i="21"/>
  <c r="O2088" i="21"/>
  <c r="O2089" i="21"/>
  <c r="O2090" i="21"/>
  <c r="O2091" i="21"/>
  <c r="O2092" i="21"/>
  <c r="O2093" i="21"/>
  <c r="O2094" i="21"/>
  <c r="O2095" i="21"/>
  <c r="O2096" i="21"/>
  <c r="O2097" i="21"/>
  <c r="O2098" i="21"/>
  <c r="O2099" i="21"/>
  <c r="O2100" i="21"/>
  <c r="O2101" i="21"/>
  <c r="O2102" i="21"/>
  <c r="O2103" i="21"/>
  <c r="O2104" i="21"/>
  <c r="O2105" i="21"/>
  <c r="O2106" i="21"/>
  <c r="O2107" i="21"/>
  <c r="O2108" i="21"/>
  <c r="O2109" i="21"/>
  <c r="O2110" i="21"/>
  <c r="O2111" i="21"/>
  <c r="O2112" i="21"/>
  <c r="O2113" i="21"/>
  <c r="O2114" i="21"/>
  <c r="O2115" i="21"/>
  <c r="O2116" i="21"/>
  <c r="O2117" i="21"/>
  <c r="O2118" i="21"/>
  <c r="O2119" i="21"/>
  <c r="O2120" i="21"/>
  <c r="O2121" i="21"/>
  <c r="O2122" i="21"/>
  <c r="O2123" i="21"/>
  <c r="O2124" i="21"/>
  <c r="O2125" i="21"/>
  <c r="O2126" i="21"/>
  <c r="O2127" i="21"/>
  <c r="O2128" i="21"/>
  <c r="O2129" i="21"/>
  <c r="O2130" i="21"/>
  <c r="O2131" i="21"/>
  <c r="O2132" i="21"/>
  <c r="O2133" i="21"/>
  <c r="O2134" i="21"/>
  <c r="O2135" i="21"/>
  <c r="O2136" i="21"/>
  <c r="O2137" i="21"/>
  <c r="O2138" i="21"/>
  <c r="O2139" i="21"/>
  <c r="O2140" i="21"/>
  <c r="O2141" i="21"/>
  <c r="O2142" i="21"/>
  <c r="O2143" i="21"/>
  <c r="O2144" i="21"/>
  <c r="O2145" i="21"/>
  <c r="O2146" i="21"/>
  <c r="O2147" i="21"/>
  <c r="O2148" i="21"/>
  <c r="O2149" i="21"/>
  <c r="O2150" i="21"/>
  <c r="O2151" i="21"/>
  <c r="O2152" i="21"/>
  <c r="O2153" i="21"/>
  <c r="O2154" i="21"/>
  <c r="O2155" i="21"/>
  <c r="O2156" i="21"/>
  <c r="O2157" i="21"/>
  <c r="O2158" i="21"/>
  <c r="O2159" i="21"/>
  <c r="O2160" i="21"/>
  <c r="O2161" i="21"/>
  <c r="O2162" i="21"/>
  <c r="O2163" i="21"/>
  <c r="O2164" i="21"/>
  <c r="O2165" i="21"/>
  <c r="O2166" i="21"/>
  <c r="O2167" i="21"/>
  <c r="O2168" i="21"/>
  <c r="O2169" i="21"/>
  <c r="O2170" i="21"/>
  <c r="O2171" i="21"/>
  <c r="O2172" i="21"/>
  <c r="O2173" i="21"/>
  <c r="O2174" i="21"/>
  <c r="O2175" i="21"/>
  <c r="O2176" i="21"/>
  <c r="O2177" i="21"/>
  <c r="O2178" i="21"/>
  <c r="O2179" i="21"/>
  <c r="O2180" i="21"/>
  <c r="O2181" i="21"/>
  <c r="O2182" i="21"/>
  <c r="O2183" i="21"/>
  <c r="O2184" i="21"/>
  <c r="O2185" i="21"/>
  <c r="O2186" i="21"/>
  <c r="O2187" i="21"/>
  <c r="O2188" i="21"/>
  <c r="O2189" i="21"/>
  <c r="O2190" i="21"/>
  <c r="O2191" i="21"/>
  <c r="O2192" i="21"/>
  <c r="O2193" i="21"/>
  <c r="O2194" i="21"/>
  <c r="O2195" i="21"/>
  <c r="O2196" i="21"/>
  <c r="O2197" i="21"/>
  <c r="O2198" i="21"/>
  <c r="O2199" i="21"/>
  <c r="O2200" i="21"/>
  <c r="O2201" i="21"/>
  <c r="O2202" i="21"/>
  <c r="O2203" i="21"/>
  <c r="O2204" i="21"/>
  <c r="O2205" i="21"/>
  <c r="O2206" i="21"/>
  <c r="O2207" i="21"/>
  <c r="O2208" i="21"/>
  <c r="O2209" i="21"/>
  <c r="O2210" i="21"/>
  <c r="O2211" i="21"/>
  <c r="O2212" i="21"/>
  <c r="O2213" i="21"/>
  <c r="O2214" i="21"/>
  <c r="O2215" i="21"/>
  <c r="O2216" i="21"/>
  <c r="O2217" i="21"/>
  <c r="O2218" i="21"/>
  <c r="O2219" i="21"/>
  <c r="O2220" i="21"/>
  <c r="O2221" i="21"/>
  <c r="O2222" i="21"/>
  <c r="O2223" i="21"/>
  <c r="O2224" i="21"/>
  <c r="O2225" i="21"/>
  <c r="O2226" i="21"/>
  <c r="O2227" i="21"/>
  <c r="O2228" i="21"/>
  <c r="O2229" i="21"/>
  <c r="O2230" i="21"/>
  <c r="O2231" i="21"/>
  <c r="O2232" i="21"/>
  <c r="O2233" i="21"/>
  <c r="O2234" i="21"/>
  <c r="O2235" i="21"/>
  <c r="O2236" i="21"/>
  <c r="O2237" i="21"/>
  <c r="O2238" i="21"/>
  <c r="O2239" i="21"/>
  <c r="O2240" i="21"/>
  <c r="O2241" i="21"/>
  <c r="O2242" i="21"/>
  <c r="O2243" i="21"/>
  <c r="O2244" i="21"/>
  <c r="O2245" i="21"/>
  <c r="O2246" i="21"/>
  <c r="O2247" i="21"/>
  <c r="O2248" i="21"/>
  <c r="O2249" i="21"/>
  <c r="O2250" i="21"/>
  <c r="O2251" i="21"/>
  <c r="O2252" i="21"/>
  <c r="O2253" i="21"/>
  <c r="O2254" i="21"/>
  <c r="O2255" i="21"/>
  <c r="O2256" i="21"/>
  <c r="O2257" i="21"/>
  <c r="O2258" i="21"/>
  <c r="O2259" i="21"/>
  <c r="O2260" i="21"/>
  <c r="O2261" i="21"/>
  <c r="O2262" i="21"/>
  <c r="O2263" i="21"/>
  <c r="O2264" i="21"/>
  <c r="O2265" i="21"/>
  <c r="O2266" i="21"/>
  <c r="O2267" i="21"/>
  <c r="O2268" i="21"/>
  <c r="O2269" i="21"/>
  <c r="O2270" i="21"/>
  <c r="O2271" i="21"/>
  <c r="O2272" i="21"/>
  <c r="O2273" i="21"/>
  <c r="O2274" i="21"/>
  <c r="O2275" i="21"/>
  <c r="O2276" i="21"/>
  <c r="O2277" i="21"/>
  <c r="O2278" i="21"/>
  <c r="O2279" i="21"/>
  <c r="O2280" i="21"/>
  <c r="O2281" i="21"/>
  <c r="O2282" i="21"/>
  <c r="O2283" i="21"/>
  <c r="O2284" i="21"/>
  <c r="O2285" i="21"/>
  <c r="O2286" i="21"/>
  <c r="O2287" i="21"/>
  <c r="O2288" i="21"/>
  <c r="O2289" i="21"/>
  <c r="O2290" i="21"/>
  <c r="O2291" i="21"/>
  <c r="O2292" i="21"/>
  <c r="O2293" i="21"/>
  <c r="O2294" i="21"/>
  <c r="O2295" i="21"/>
  <c r="O2296" i="21"/>
  <c r="O2297" i="21"/>
  <c r="O2298" i="21"/>
  <c r="O2299" i="21"/>
  <c r="O2300" i="21"/>
  <c r="O2301" i="21"/>
  <c r="O2302" i="21"/>
  <c r="O2303" i="21"/>
  <c r="O2304" i="21"/>
  <c r="O2305" i="21"/>
  <c r="O2306" i="21"/>
  <c r="O2307" i="21"/>
  <c r="O2308" i="21"/>
  <c r="O2309" i="21"/>
  <c r="O2310" i="21"/>
  <c r="O2311" i="21"/>
  <c r="O2312" i="21"/>
  <c r="O2313" i="21"/>
  <c r="O2314" i="21"/>
  <c r="O2315" i="21"/>
  <c r="O2316" i="21"/>
  <c r="O2317" i="21"/>
  <c r="O2318" i="21"/>
  <c r="O2319" i="21"/>
  <c r="O2320" i="21"/>
  <c r="O2321" i="21"/>
  <c r="O2322" i="21"/>
  <c r="O2323" i="21"/>
  <c r="O2324" i="21"/>
  <c r="O2325" i="21"/>
  <c r="O2326" i="21"/>
  <c r="O2327" i="21"/>
  <c r="O2328" i="21"/>
  <c r="O2329" i="21"/>
  <c r="O2330" i="21"/>
  <c r="O2331" i="21"/>
  <c r="O2332" i="21"/>
  <c r="O2333" i="21"/>
  <c r="O2334" i="21"/>
  <c r="O2335" i="21"/>
  <c r="O2336" i="21"/>
  <c r="O2337" i="21"/>
  <c r="O2338" i="21"/>
  <c r="O2339" i="21"/>
  <c r="O2340" i="21"/>
  <c r="O2341" i="21"/>
  <c r="O2342" i="21"/>
  <c r="O2343" i="21"/>
  <c r="O2344" i="21"/>
  <c r="O2345" i="21"/>
  <c r="O2346" i="21"/>
  <c r="O2347" i="21"/>
  <c r="O2348" i="21"/>
  <c r="O2349" i="21"/>
  <c r="O2350" i="21"/>
  <c r="O2351" i="21"/>
  <c r="O2352" i="21"/>
  <c r="O2353" i="21"/>
  <c r="O2354" i="21"/>
  <c r="O2355" i="21"/>
  <c r="O2356" i="21"/>
  <c r="O2357" i="21"/>
  <c r="O2358" i="21"/>
  <c r="O2359" i="21"/>
  <c r="O2360" i="21"/>
  <c r="O2361" i="21"/>
  <c r="O2362" i="21"/>
  <c r="O2363" i="21"/>
  <c r="O2364" i="21"/>
  <c r="O2365" i="21"/>
  <c r="O2366" i="21"/>
  <c r="O2367" i="21"/>
  <c r="O2368" i="21"/>
  <c r="O2369" i="21"/>
  <c r="O2370" i="21"/>
  <c r="O2371" i="21"/>
  <c r="O2372" i="21"/>
  <c r="O2373" i="21"/>
  <c r="O2374" i="21"/>
  <c r="O2375" i="21"/>
  <c r="O2376" i="21"/>
  <c r="O2377" i="21"/>
  <c r="O2378" i="21"/>
  <c r="O2379" i="21"/>
  <c r="O2380" i="21"/>
  <c r="O2381" i="21"/>
  <c r="O2382" i="21"/>
  <c r="O2383" i="21"/>
  <c r="O2384" i="21"/>
  <c r="O2385" i="21"/>
  <c r="O2386" i="21"/>
  <c r="O2387" i="21"/>
  <c r="O2388" i="21"/>
  <c r="O2389" i="21"/>
  <c r="O2390" i="21"/>
  <c r="O2391" i="21"/>
  <c r="O2392" i="21"/>
  <c r="O2393" i="21"/>
  <c r="O2394" i="21"/>
  <c r="O2395" i="21"/>
  <c r="O2396" i="21"/>
  <c r="O2397" i="21"/>
  <c r="O2398" i="21"/>
  <c r="O2399" i="21"/>
  <c r="O2400" i="21"/>
  <c r="O2401" i="21"/>
  <c r="O2402" i="21"/>
  <c r="O2403" i="21"/>
  <c r="O2404" i="21"/>
  <c r="O2405" i="21"/>
  <c r="O2406" i="21"/>
  <c r="O2407" i="21"/>
  <c r="O2408" i="21"/>
  <c r="O2409" i="21"/>
  <c r="O2410" i="21"/>
  <c r="O2411" i="21"/>
  <c r="O2412" i="21"/>
  <c r="O2413" i="21"/>
  <c r="O2414" i="21"/>
  <c r="O2415" i="21"/>
  <c r="O2416" i="21"/>
  <c r="O2417" i="21"/>
  <c r="O2418" i="21"/>
  <c r="O2419" i="21"/>
  <c r="O2420" i="21"/>
  <c r="O2421" i="21"/>
  <c r="O2422" i="21"/>
  <c r="O2423" i="21"/>
  <c r="O2424" i="21"/>
  <c r="O2425" i="21"/>
  <c r="O2426" i="21"/>
  <c r="O2427" i="21"/>
  <c r="O2428" i="21"/>
  <c r="O2429" i="21"/>
  <c r="O2430" i="21"/>
  <c r="O2431" i="21"/>
  <c r="O2432" i="21"/>
  <c r="O2433" i="21"/>
  <c r="O2434" i="21"/>
  <c r="O2435" i="21"/>
  <c r="O2436" i="21"/>
  <c r="O2437" i="21"/>
  <c r="O2438" i="21"/>
  <c r="O2439" i="21"/>
  <c r="O2440" i="21"/>
  <c r="O2441" i="21"/>
  <c r="O2442" i="21"/>
  <c r="O2443" i="21"/>
  <c r="O2444" i="21"/>
  <c r="O2445" i="21"/>
  <c r="O2446" i="21"/>
  <c r="O2447" i="21"/>
  <c r="O2448" i="21"/>
  <c r="O2449" i="21"/>
  <c r="O2450" i="21"/>
  <c r="O2451" i="21"/>
  <c r="O2452" i="21"/>
  <c r="O2453" i="21"/>
  <c r="O2454" i="21"/>
  <c r="O2455" i="21"/>
  <c r="O2456" i="21"/>
  <c r="O2457" i="21"/>
  <c r="O2458" i="21"/>
  <c r="O2459" i="21"/>
  <c r="O2460" i="21"/>
  <c r="O2461" i="21"/>
  <c r="O2462" i="21"/>
  <c r="O2463" i="21"/>
  <c r="O2464" i="21"/>
  <c r="O2465" i="21"/>
  <c r="O2466" i="21"/>
  <c r="O2467" i="21"/>
  <c r="O2468" i="21"/>
  <c r="O2469" i="21"/>
  <c r="O2470" i="21"/>
  <c r="O2471" i="21"/>
  <c r="O2472" i="21"/>
  <c r="O2473" i="21"/>
  <c r="O2474" i="21"/>
  <c r="O2475" i="21"/>
  <c r="O2476" i="21"/>
  <c r="O2477" i="21"/>
  <c r="O2478" i="21"/>
  <c r="O2479" i="21"/>
  <c r="O2480" i="21"/>
  <c r="O2481" i="21"/>
  <c r="O2482" i="21"/>
  <c r="O2483" i="21"/>
  <c r="O2484" i="21"/>
  <c r="O2485" i="21"/>
  <c r="O2486" i="21"/>
  <c r="O2487" i="21"/>
  <c r="O2488" i="21"/>
  <c r="O2489" i="21"/>
  <c r="O2490" i="21"/>
  <c r="O2491" i="21"/>
  <c r="O2492" i="21"/>
  <c r="O2493" i="21"/>
  <c r="O2494" i="21"/>
  <c r="O2495" i="21"/>
  <c r="O2496" i="21"/>
  <c r="O2497" i="21"/>
  <c r="O2498" i="21"/>
  <c r="O2499" i="21"/>
  <c r="O2500" i="21"/>
  <c r="O2501" i="21"/>
  <c r="O2502" i="21"/>
  <c r="O2503" i="21"/>
  <c r="O2504" i="21"/>
  <c r="O2505" i="21"/>
  <c r="O2506" i="21"/>
  <c r="O2507" i="21"/>
  <c r="O2508" i="21"/>
  <c r="O2509" i="21"/>
  <c r="O2510" i="21"/>
  <c r="O2511" i="21"/>
  <c r="O2512" i="21"/>
  <c r="O2513" i="21"/>
  <c r="O2514" i="21"/>
  <c r="O2515" i="21"/>
  <c r="O2516" i="21"/>
  <c r="O2517" i="21"/>
  <c r="O2518" i="21"/>
  <c r="O2519" i="21"/>
  <c r="O2520" i="21"/>
  <c r="O2521" i="21"/>
  <c r="O2522" i="21"/>
  <c r="O2523" i="21"/>
  <c r="O2524" i="21"/>
  <c r="O2525" i="21"/>
  <c r="O2526" i="21"/>
  <c r="O2527" i="21"/>
  <c r="O2528" i="21"/>
  <c r="O2529" i="21"/>
  <c r="O2530" i="21"/>
  <c r="O2531" i="21"/>
  <c r="O2532" i="21"/>
  <c r="O2533" i="21"/>
  <c r="O2534" i="21"/>
  <c r="O2535" i="21"/>
  <c r="O2536" i="21"/>
  <c r="O2537" i="21"/>
  <c r="O2538" i="21"/>
  <c r="O2539" i="21"/>
  <c r="O2540" i="21"/>
  <c r="O2541" i="21"/>
  <c r="O2542" i="21"/>
  <c r="O2543" i="21"/>
  <c r="O2544" i="21"/>
  <c r="O2545" i="21"/>
  <c r="O2546" i="21"/>
  <c r="O2547" i="21"/>
  <c r="O2548" i="21"/>
  <c r="O2549" i="21"/>
  <c r="O2550" i="21"/>
  <c r="O2551" i="21"/>
  <c r="O2552" i="21"/>
  <c r="O2553" i="21"/>
  <c r="O2554" i="21"/>
  <c r="O2555" i="21"/>
  <c r="O2556" i="21"/>
  <c r="O2557" i="21"/>
  <c r="O2558" i="21"/>
  <c r="O2559" i="21"/>
  <c r="O2560" i="21"/>
  <c r="O2561" i="21"/>
  <c r="O2562" i="21"/>
  <c r="O2563" i="21"/>
  <c r="O2564" i="21"/>
  <c r="O2565" i="21"/>
  <c r="O2566" i="21"/>
  <c r="O2567" i="21"/>
  <c r="O2568" i="21"/>
  <c r="O2569" i="21"/>
  <c r="O2570" i="21"/>
  <c r="O2571" i="21"/>
  <c r="O2572" i="21"/>
  <c r="O2573" i="21"/>
  <c r="O2574" i="21"/>
  <c r="O2575" i="21"/>
  <c r="O2576" i="21"/>
  <c r="O2577" i="21"/>
  <c r="O2578" i="21"/>
  <c r="O2579" i="21"/>
  <c r="O2580" i="21"/>
  <c r="O2581" i="21"/>
  <c r="O2582" i="21"/>
  <c r="O2583" i="21"/>
  <c r="O2584" i="21"/>
  <c r="O2585" i="21"/>
  <c r="O2586" i="21"/>
  <c r="O2587" i="21"/>
  <c r="O2588" i="21"/>
  <c r="O2589" i="21"/>
  <c r="O2590" i="21"/>
  <c r="O2591" i="21"/>
  <c r="O2592" i="21"/>
  <c r="O2593" i="21"/>
  <c r="O2594" i="21"/>
  <c r="O2595" i="21"/>
  <c r="O2596" i="21"/>
  <c r="O2597" i="21"/>
  <c r="O2598" i="21"/>
  <c r="O2599" i="21"/>
  <c r="O2600" i="21"/>
  <c r="O2601" i="21"/>
  <c r="O2602" i="21"/>
  <c r="O2603" i="21"/>
  <c r="O2604" i="21"/>
  <c r="O2605" i="21"/>
  <c r="O2606" i="21"/>
  <c r="O2607" i="21"/>
  <c r="O2608" i="21"/>
  <c r="O2609" i="21"/>
  <c r="O2610" i="21"/>
  <c r="O2611" i="21"/>
  <c r="O2612" i="21"/>
  <c r="O2613" i="21"/>
  <c r="O2614" i="21"/>
  <c r="O2615" i="21"/>
  <c r="O2616" i="21"/>
  <c r="O2617" i="21"/>
  <c r="O2618" i="21"/>
  <c r="O2619" i="21"/>
  <c r="O2620" i="21"/>
  <c r="O2621" i="21"/>
  <c r="O2622" i="21"/>
  <c r="O2623" i="21"/>
  <c r="O2624" i="21"/>
  <c r="O2625" i="21"/>
  <c r="O2626" i="21"/>
  <c r="O2627" i="21"/>
  <c r="O2628" i="21"/>
  <c r="O2629" i="21"/>
  <c r="O2630" i="21"/>
  <c r="O2631" i="21"/>
  <c r="O2632" i="21"/>
  <c r="O2633" i="21"/>
  <c r="O2634" i="21"/>
  <c r="O2635" i="21"/>
  <c r="O2636" i="21"/>
  <c r="O2637" i="21"/>
  <c r="O2638" i="21"/>
  <c r="O2639" i="21"/>
  <c r="O2640" i="21"/>
  <c r="O2641" i="21"/>
  <c r="O2642" i="21"/>
  <c r="O2643" i="21"/>
  <c r="O2644" i="21"/>
  <c r="O2645" i="21"/>
  <c r="O2646" i="21"/>
  <c r="O2647" i="21"/>
  <c r="O2648" i="21"/>
  <c r="O2649" i="21"/>
  <c r="O2650" i="21"/>
  <c r="O2651" i="21"/>
  <c r="O2652" i="21"/>
  <c r="O2653" i="21"/>
  <c r="O2654" i="21"/>
  <c r="O2655" i="21"/>
  <c r="O2656" i="21"/>
  <c r="O2657" i="21"/>
  <c r="O2658" i="21"/>
  <c r="O2659" i="21"/>
  <c r="O2660" i="21"/>
  <c r="O2661" i="21"/>
  <c r="O2662" i="21"/>
  <c r="O2663" i="21"/>
  <c r="O2664" i="21"/>
  <c r="O2665" i="21"/>
  <c r="O2666" i="21"/>
  <c r="O2667" i="21"/>
  <c r="O2668" i="21"/>
  <c r="O2669" i="21"/>
  <c r="O2670" i="21"/>
  <c r="O2671" i="21"/>
  <c r="O2672" i="21"/>
  <c r="O2673" i="21"/>
  <c r="O2674" i="21"/>
  <c r="O2675" i="21"/>
  <c r="O2676" i="21"/>
  <c r="O2677" i="21"/>
  <c r="O2678" i="21"/>
  <c r="O2679" i="21"/>
  <c r="O2680" i="21"/>
  <c r="O2681" i="21"/>
  <c r="O2682" i="21"/>
  <c r="O2683" i="21"/>
  <c r="O2684" i="21"/>
  <c r="O2685" i="21"/>
  <c r="O2686" i="21"/>
  <c r="O2687" i="21"/>
  <c r="O2688" i="21"/>
  <c r="O2689" i="21"/>
  <c r="O2690" i="21"/>
  <c r="O2691" i="21"/>
  <c r="O2692" i="21"/>
  <c r="O2693" i="21"/>
  <c r="O2694" i="21"/>
  <c r="O2695" i="21"/>
  <c r="O2696" i="21"/>
  <c r="O2697" i="21"/>
  <c r="O2698" i="21"/>
  <c r="O2699" i="21"/>
  <c r="O2700" i="21"/>
  <c r="O2701" i="21"/>
  <c r="O2702" i="21"/>
  <c r="O2703" i="21"/>
  <c r="O2704" i="21"/>
  <c r="O2705" i="21"/>
  <c r="O2706" i="21"/>
  <c r="O2707" i="21"/>
  <c r="O2708" i="21"/>
  <c r="O2709" i="21"/>
  <c r="O2710" i="21"/>
  <c r="O2711" i="21"/>
  <c r="O2712" i="21"/>
  <c r="O2713" i="21"/>
  <c r="O2714" i="21"/>
  <c r="O2715" i="21"/>
  <c r="O2716" i="21"/>
  <c r="O2717" i="21"/>
  <c r="O2718" i="21"/>
  <c r="O2719" i="21"/>
  <c r="O2720" i="21"/>
  <c r="O2721" i="21"/>
  <c r="O2722" i="21"/>
  <c r="O2723" i="21"/>
  <c r="O2724" i="21"/>
  <c r="O2725" i="21"/>
  <c r="O2726" i="21"/>
  <c r="O2727" i="21"/>
  <c r="O2728" i="21"/>
  <c r="O2729" i="21"/>
  <c r="O2730" i="21"/>
  <c r="O2731" i="21"/>
  <c r="O2732" i="21"/>
  <c r="O2733" i="21"/>
  <c r="O2734" i="21"/>
  <c r="O2735" i="21"/>
  <c r="O2736" i="21"/>
  <c r="O2737" i="21"/>
  <c r="O2738" i="21"/>
  <c r="O2739" i="21"/>
  <c r="O2740" i="21"/>
  <c r="O2741" i="21"/>
  <c r="O2742" i="21"/>
  <c r="O2743" i="21"/>
  <c r="O2744" i="21"/>
  <c r="O2745" i="21"/>
  <c r="O2746" i="21"/>
  <c r="O2747" i="21"/>
  <c r="O2748" i="21"/>
  <c r="O2749" i="21"/>
  <c r="O2750" i="21"/>
  <c r="O2751" i="21"/>
  <c r="O2752" i="21"/>
  <c r="O2753" i="21"/>
  <c r="O2754" i="21"/>
  <c r="O2755" i="21"/>
  <c r="O2756" i="21"/>
  <c r="O2757" i="21"/>
  <c r="O2758" i="21"/>
  <c r="O2759" i="21"/>
  <c r="O2760" i="21"/>
  <c r="O2761" i="21"/>
  <c r="O2762" i="21"/>
  <c r="O2763" i="21"/>
  <c r="O2764" i="21"/>
  <c r="O2765" i="21"/>
  <c r="O2766" i="21"/>
  <c r="O2767" i="21"/>
  <c r="O2768" i="21"/>
  <c r="O2769" i="21"/>
  <c r="O2770" i="21"/>
  <c r="O2771" i="21"/>
  <c r="O2772" i="21"/>
  <c r="O2773" i="21"/>
  <c r="O2774" i="21"/>
  <c r="O2775" i="21"/>
  <c r="O2776" i="21"/>
  <c r="O2777" i="21"/>
  <c r="O2778" i="21"/>
  <c r="O2779" i="21"/>
  <c r="O2780" i="21"/>
  <c r="O2781" i="21"/>
  <c r="O2782" i="21"/>
  <c r="O2783" i="21"/>
  <c r="O2784" i="21"/>
  <c r="O2785" i="21"/>
  <c r="O2786" i="21"/>
  <c r="O2787" i="21"/>
  <c r="O2788" i="21"/>
  <c r="O2789" i="21"/>
  <c r="O2790" i="21"/>
  <c r="O2791" i="21"/>
  <c r="O2792" i="21"/>
  <c r="O2793" i="21"/>
  <c r="O2794" i="21"/>
  <c r="O2795" i="21"/>
  <c r="O2796" i="21"/>
  <c r="O2797" i="21"/>
  <c r="O2798" i="21"/>
  <c r="O2799" i="21"/>
  <c r="O2800" i="21"/>
  <c r="O2801" i="21"/>
  <c r="O2802" i="21"/>
  <c r="O2803" i="21"/>
  <c r="O2804" i="21"/>
  <c r="O2805" i="21"/>
  <c r="O2806" i="21"/>
  <c r="O2807" i="21"/>
  <c r="O2808" i="21"/>
  <c r="O2809" i="21"/>
  <c r="O2810" i="21"/>
  <c r="O2811" i="21"/>
  <c r="O2812" i="21"/>
  <c r="O2813" i="21"/>
  <c r="O2814" i="21"/>
  <c r="O2815" i="21"/>
  <c r="O2816" i="21"/>
  <c r="O2817" i="21"/>
  <c r="O2818" i="21"/>
  <c r="O2819" i="21"/>
  <c r="O2820" i="21"/>
  <c r="O2821" i="21"/>
  <c r="O2822" i="21"/>
  <c r="O2823" i="21"/>
  <c r="O2824" i="21"/>
  <c r="O2825" i="21"/>
  <c r="O2826" i="21"/>
  <c r="O2827" i="21"/>
  <c r="O2828" i="21"/>
  <c r="O2829" i="21"/>
  <c r="O2830" i="21"/>
  <c r="O2831" i="21"/>
  <c r="O2832" i="21"/>
  <c r="O2833" i="21"/>
  <c r="O2834" i="21"/>
  <c r="O2835" i="21"/>
  <c r="O2836" i="21"/>
  <c r="O2837" i="21"/>
  <c r="O2838" i="21"/>
  <c r="O2839" i="21"/>
  <c r="O2840" i="21"/>
  <c r="O2841" i="21"/>
  <c r="O2842" i="21"/>
  <c r="O2843" i="21"/>
  <c r="O2844" i="21"/>
  <c r="O2845" i="21"/>
  <c r="O2846" i="21"/>
  <c r="O2847" i="21"/>
  <c r="O2848" i="21"/>
  <c r="O2849" i="21"/>
  <c r="O2850" i="21"/>
  <c r="O2851" i="21"/>
  <c r="O2852" i="21"/>
  <c r="O2853" i="21"/>
  <c r="O2854" i="21"/>
  <c r="O2855" i="21"/>
  <c r="O2856" i="21"/>
  <c r="O2857" i="21"/>
  <c r="O2858" i="21"/>
  <c r="O2859" i="21"/>
  <c r="O2860" i="21"/>
  <c r="O2861" i="21"/>
  <c r="O2862" i="21"/>
  <c r="O2863" i="21"/>
  <c r="O2864" i="21"/>
  <c r="O2865" i="21"/>
  <c r="O2866" i="21"/>
  <c r="O2867" i="21"/>
  <c r="O2868" i="21"/>
  <c r="O2869" i="21"/>
  <c r="O2870" i="21"/>
  <c r="O2871" i="21"/>
  <c r="O2872" i="21"/>
  <c r="O2873" i="21"/>
  <c r="O2874" i="21"/>
  <c r="O2875" i="21"/>
  <c r="O2876" i="21"/>
  <c r="O2877" i="21"/>
  <c r="O2878" i="21"/>
  <c r="O2879" i="21"/>
  <c r="O2880" i="21"/>
  <c r="O2881" i="21"/>
  <c r="O2882" i="21"/>
  <c r="O2883" i="21"/>
  <c r="O2884" i="21"/>
  <c r="O2885" i="21"/>
  <c r="O2886" i="21"/>
  <c r="O2887" i="21"/>
  <c r="O2888" i="21"/>
  <c r="O2889" i="21"/>
  <c r="O2890" i="21"/>
  <c r="O2891" i="21"/>
  <c r="O2892" i="21"/>
  <c r="O2893" i="21"/>
  <c r="O2894" i="21"/>
  <c r="O2895" i="21"/>
  <c r="O2896" i="21"/>
  <c r="O2897" i="21"/>
  <c r="O2898" i="21"/>
  <c r="O2899" i="21"/>
  <c r="O2900" i="21"/>
  <c r="O2901" i="21"/>
  <c r="O2902" i="21"/>
  <c r="O2903" i="21"/>
  <c r="O2904" i="21"/>
  <c r="O2905" i="21"/>
  <c r="O2906" i="21"/>
  <c r="O2907" i="21"/>
  <c r="O2908" i="21"/>
  <c r="O2909" i="21"/>
  <c r="O2910" i="21"/>
  <c r="O2911" i="21"/>
  <c r="O2912" i="21"/>
  <c r="O2913" i="21"/>
  <c r="O2914" i="21"/>
  <c r="O2915" i="21"/>
  <c r="O2916" i="21"/>
  <c r="O2917" i="21"/>
  <c r="O2918" i="21"/>
  <c r="O2919" i="21"/>
  <c r="O2920" i="21"/>
  <c r="O2921" i="21"/>
  <c r="O2922" i="21"/>
  <c r="O2923" i="21"/>
  <c r="O2924" i="21"/>
  <c r="O2925" i="21"/>
  <c r="O2926" i="21"/>
  <c r="O2927" i="21"/>
  <c r="O2928" i="21"/>
  <c r="O2929" i="21"/>
  <c r="O2930" i="21"/>
  <c r="O2931" i="21"/>
  <c r="O2932" i="21"/>
  <c r="O2933" i="21"/>
  <c r="O2934" i="21"/>
  <c r="O2935" i="21"/>
  <c r="O2936" i="21"/>
  <c r="O2937" i="21"/>
  <c r="O2938" i="21"/>
  <c r="O2939" i="21"/>
  <c r="O2940" i="21"/>
  <c r="O2941" i="21"/>
  <c r="O2942" i="21"/>
  <c r="O2943" i="21"/>
  <c r="O2944" i="21"/>
  <c r="O2945" i="21"/>
  <c r="O2946" i="21"/>
  <c r="O2947" i="21"/>
  <c r="O2948" i="21"/>
  <c r="O2949" i="21"/>
  <c r="O2950" i="21"/>
  <c r="O2951" i="21"/>
  <c r="O2952" i="21"/>
  <c r="O2953" i="21"/>
  <c r="O2954" i="21"/>
  <c r="O2955" i="21"/>
  <c r="O2956" i="21"/>
  <c r="O2957" i="21"/>
  <c r="O2958" i="21"/>
  <c r="O2959" i="21"/>
  <c r="O2960" i="21"/>
  <c r="O2961" i="21"/>
  <c r="O2962" i="21"/>
  <c r="O2963" i="21"/>
  <c r="O2964" i="21"/>
  <c r="O2965" i="21"/>
  <c r="O2966" i="21"/>
  <c r="O2967" i="21"/>
  <c r="O2968" i="21"/>
  <c r="O2969" i="21"/>
  <c r="O2970" i="21"/>
  <c r="O2971" i="21"/>
  <c r="O2972" i="21"/>
  <c r="O2973" i="21"/>
  <c r="O2974" i="21"/>
  <c r="O2975" i="21"/>
  <c r="O2976" i="21"/>
  <c r="O2977" i="21"/>
  <c r="O2978" i="21"/>
  <c r="O2979" i="21"/>
  <c r="O2980" i="21"/>
  <c r="O2981" i="21"/>
  <c r="O2982" i="21"/>
  <c r="O2983" i="21"/>
  <c r="O2984" i="21"/>
  <c r="O2985" i="21"/>
  <c r="O2986" i="21"/>
  <c r="O2987" i="21"/>
  <c r="O2988" i="21"/>
  <c r="O2989" i="21"/>
  <c r="O2990" i="21"/>
  <c r="O2991" i="21"/>
  <c r="O2992" i="21"/>
  <c r="O2993" i="21"/>
  <c r="O2994" i="21"/>
  <c r="O2995" i="21"/>
  <c r="O2996" i="21"/>
  <c r="O2997" i="21"/>
  <c r="O2998" i="21"/>
  <c r="O2999" i="21"/>
  <c r="O3000" i="21"/>
  <c r="O3001" i="21"/>
  <c r="O3002" i="21"/>
  <c r="O3003" i="21"/>
  <c r="O3004" i="21"/>
  <c r="O3005" i="21"/>
  <c r="O3006" i="21"/>
  <c r="O3007" i="21"/>
  <c r="O3008" i="21"/>
  <c r="O3009" i="21"/>
  <c r="O3010" i="21"/>
  <c r="O3011" i="21"/>
  <c r="O3012" i="21"/>
  <c r="O3013" i="21"/>
  <c r="O3014" i="21"/>
  <c r="O3015" i="21"/>
  <c r="O3016" i="21"/>
  <c r="O3017" i="21"/>
  <c r="O3018" i="21"/>
  <c r="O3019" i="21"/>
  <c r="O3020" i="21"/>
  <c r="O3021" i="21"/>
  <c r="O3022" i="21"/>
  <c r="O3023" i="21"/>
  <c r="O3024" i="21"/>
  <c r="O3025" i="21"/>
  <c r="O3026" i="21"/>
  <c r="O3027" i="21"/>
  <c r="O3028" i="21"/>
  <c r="O3029" i="21"/>
  <c r="O3030" i="21"/>
  <c r="O3031" i="21"/>
  <c r="O3032" i="21"/>
  <c r="O3033" i="21"/>
  <c r="O3034" i="21"/>
  <c r="O3035" i="21"/>
  <c r="O3036" i="21"/>
  <c r="O3037" i="21"/>
  <c r="O3038" i="21"/>
  <c r="O3039" i="21"/>
  <c r="O3040" i="21"/>
  <c r="O3041" i="21"/>
  <c r="O3042" i="21"/>
  <c r="O3043" i="21"/>
  <c r="O3044" i="21"/>
  <c r="O3045" i="21"/>
  <c r="O3046" i="21"/>
  <c r="O3047" i="21"/>
  <c r="O3048" i="21"/>
  <c r="O3049" i="21"/>
  <c r="O3050" i="21"/>
  <c r="O3051" i="21"/>
  <c r="O3052" i="21"/>
  <c r="O3053" i="21"/>
  <c r="O3054" i="21"/>
  <c r="O3055" i="21"/>
  <c r="O3056" i="21"/>
  <c r="O3057" i="21"/>
  <c r="O3058" i="21"/>
  <c r="O3059" i="21"/>
  <c r="O3060" i="21"/>
  <c r="O3061" i="21"/>
  <c r="O3062" i="21"/>
  <c r="O3063" i="21"/>
  <c r="O3064" i="21"/>
  <c r="O3065" i="21"/>
  <c r="O3066" i="21"/>
  <c r="O3067" i="21"/>
  <c r="O3068" i="21"/>
  <c r="O3069" i="21"/>
  <c r="O3070" i="21"/>
  <c r="O3071" i="21"/>
  <c r="O3072" i="21"/>
  <c r="O3073" i="21"/>
  <c r="O3074" i="21"/>
  <c r="O3075" i="21"/>
  <c r="O3076" i="21"/>
  <c r="O3077" i="21"/>
  <c r="O3078" i="21"/>
  <c r="O3079" i="21"/>
  <c r="O3080" i="21"/>
  <c r="O3081" i="21"/>
  <c r="O3082" i="21"/>
  <c r="O3083" i="21"/>
  <c r="O3084" i="21"/>
  <c r="O3085" i="21"/>
  <c r="O3086" i="21"/>
  <c r="Q2780" i="21" l="1"/>
  <c r="N2780" i="21"/>
  <c r="M2780" i="21"/>
  <c r="N2787" i="21"/>
  <c r="M2787" i="21"/>
  <c r="N2784" i="21"/>
  <c r="M2784" i="21"/>
  <c r="N2788" i="21"/>
  <c r="M2788" i="21"/>
  <c r="N2779" i="21"/>
  <c r="M2779" i="21"/>
  <c r="N2781" i="21"/>
  <c r="M2781" i="21"/>
  <c r="N2782" i="21"/>
  <c r="M2782" i="21"/>
  <c r="N2777" i="21"/>
  <c r="M2777" i="21"/>
  <c r="N2778" i="21"/>
  <c r="M2778" i="21"/>
  <c r="Q2"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Q501" i="21"/>
  <c r="Q502" i="21"/>
  <c r="Q503" i="21"/>
  <c r="Q504" i="21"/>
  <c r="Q505" i="21"/>
  <c r="Q506" i="21"/>
  <c r="Q507" i="21"/>
  <c r="Q508" i="21"/>
  <c r="Q509" i="21"/>
  <c r="Q510" i="21"/>
  <c r="Q511" i="21"/>
  <c r="Q512" i="21"/>
  <c r="Q513" i="21"/>
  <c r="Q514" i="21"/>
  <c r="Q515" i="21"/>
  <c r="Q516" i="21"/>
  <c r="Q517" i="21"/>
  <c r="Q518" i="21"/>
  <c r="Q519" i="21"/>
  <c r="Q520" i="21"/>
  <c r="Q521" i="21"/>
  <c r="Q522" i="21"/>
  <c r="Q523" i="21"/>
  <c r="Q524" i="21"/>
  <c r="Q525" i="21"/>
  <c r="Q526" i="21"/>
  <c r="Q527" i="21"/>
  <c r="Q528" i="21"/>
  <c r="Q529" i="21"/>
  <c r="Q530" i="21"/>
  <c r="Q531" i="21"/>
  <c r="Q532" i="21"/>
  <c r="Q533" i="21"/>
  <c r="Q534" i="21"/>
  <c r="Q535" i="21"/>
  <c r="Q536" i="21"/>
  <c r="Q537" i="21"/>
  <c r="Q538" i="21"/>
  <c r="Q539" i="21"/>
  <c r="Q540" i="21"/>
  <c r="Q541" i="21"/>
  <c r="Q542" i="21"/>
  <c r="Q543" i="21"/>
  <c r="Q544" i="21"/>
  <c r="Q545" i="21"/>
  <c r="Q546" i="21"/>
  <c r="Q547" i="21"/>
  <c r="Q548" i="21"/>
  <c r="Q549" i="21"/>
  <c r="Q550" i="21"/>
  <c r="Q551" i="21"/>
  <c r="Q552" i="21"/>
  <c r="Q553" i="21"/>
  <c r="Q554" i="21"/>
  <c r="Q555" i="21"/>
  <c r="Q556" i="21"/>
  <c r="Q557" i="21"/>
  <c r="Q558" i="21"/>
  <c r="Q559" i="21"/>
  <c r="Q560" i="21"/>
  <c r="Q561" i="21"/>
  <c r="Q562" i="21"/>
  <c r="Q563" i="21"/>
  <c r="Q564" i="21"/>
  <c r="Q565" i="21"/>
  <c r="Q566" i="21"/>
  <c r="Q567" i="21"/>
  <c r="Q568" i="21"/>
  <c r="Q569" i="21"/>
  <c r="Q570" i="21"/>
  <c r="Q571" i="21"/>
  <c r="Q572" i="21"/>
  <c r="Q573" i="21"/>
  <c r="Q574" i="21"/>
  <c r="Q575" i="21"/>
  <c r="Q576" i="21"/>
  <c r="Q577" i="21"/>
  <c r="Q578" i="21"/>
  <c r="Q579" i="21"/>
  <c r="Q580" i="21"/>
  <c r="Q581" i="21"/>
  <c r="Q582" i="21"/>
  <c r="Q583" i="21"/>
  <c r="Q584" i="21"/>
  <c r="Q585" i="21"/>
  <c r="Q586" i="21"/>
  <c r="Q587" i="21"/>
  <c r="Q588" i="21"/>
  <c r="Q589" i="21"/>
  <c r="Q590" i="21"/>
  <c r="Q591" i="21"/>
  <c r="Q592" i="21"/>
  <c r="Q593" i="21"/>
  <c r="Q594" i="21"/>
  <c r="Q595" i="21"/>
  <c r="Q596" i="21"/>
  <c r="Q597" i="21"/>
  <c r="Q598" i="21"/>
  <c r="Q599" i="21"/>
  <c r="Q600" i="21"/>
  <c r="Q601" i="21"/>
  <c r="Q602" i="21"/>
  <c r="Q603" i="21"/>
  <c r="Q604" i="21"/>
  <c r="Q605" i="21"/>
  <c r="Q606" i="21"/>
  <c r="Q607" i="21"/>
  <c r="Q608" i="21"/>
  <c r="Q609" i="21"/>
  <c r="Q610" i="21"/>
  <c r="Q611" i="21"/>
  <c r="Q612" i="21"/>
  <c r="Q613" i="21"/>
  <c r="Q614" i="21"/>
  <c r="Q615" i="21"/>
  <c r="Q616" i="21"/>
  <c r="Q617" i="21"/>
  <c r="Q618" i="21"/>
  <c r="Q619" i="21"/>
  <c r="Q620" i="21"/>
  <c r="Q621" i="21"/>
  <c r="Q622" i="21"/>
  <c r="Q623" i="21"/>
  <c r="Q624" i="21"/>
  <c r="Q625" i="21"/>
  <c r="Q626" i="21"/>
  <c r="Q627" i="21"/>
  <c r="Q628" i="21"/>
  <c r="Q629" i="21"/>
  <c r="Q630" i="21"/>
  <c r="Q631" i="21"/>
  <c r="Q632" i="21"/>
  <c r="Q633" i="21"/>
  <c r="Q634" i="21"/>
  <c r="Q635" i="21"/>
  <c r="Q636" i="21"/>
  <c r="Q637" i="21"/>
  <c r="Q638" i="21"/>
  <c r="Q639" i="21"/>
  <c r="Q640" i="21"/>
  <c r="Q641" i="21"/>
  <c r="Q642" i="21"/>
  <c r="Q643" i="21"/>
  <c r="Q644" i="21"/>
  <c r="Q645" i="21"/>
  <c r="Q646" i="21"/>
  <c r="Q647" i="21"/>
  <c r="Q648" i="21"/>
  <c r="Q649" i="21"/>
  <c r="Q650" i="21"/>
  <c r="Q651" i="21"/>
  <c r="Q652" i="21"/>
  <c r="Q653" i="21"/>
  <c r="Q654" i="21"/>
  <c r="Q655" i="21"/>
  <c r="Q656" i="21"/>
  <c r="Q657" i="21"/>
  <c r="Q658" i="21"/>
  <c r="Q659" i="21"/>
  <c r="Q660" i="21"/>
  <c r="Q661" i="21"/>
  <c r="Q662" i="21"/>
  <c r="Q663" i="21"/>
  <c r="Q664" i="21"/>
  <c r="Q665" i="21"/>
  <c r="Q666" i="21"/>
  <c r="Q667" i="21"/>
  <c r="Q668" i="21"/>
  <c r="Q669" i="21"/>
  <c r="Q670" i="21"/>
  <c r="Q671" i="21"/>
  <c r="Q672" i="21"/>
  <c r="Q673" i="21"/>
  <c r="Q674" i="21"/>
  <c r="Q675" i="21"/>
  <c r="Q676" i="21"/>
  <c r="Q677" i="21"/>
  <c r="Q678" i="21"/>
  <c r="Q679" i="21"/>
  <c r="Q680" i="21"/>
  <c r="Q681" i="21"/>
  <c r="Q682" i="21"/>
  <c r="Q683" i="21"/>
  <c r="Q684" i="21"/>
  <c r="Q685" i="21"/>
  <c r="Q686" i="21"/>
  <c r="Q687" i="21"/>
  <c r="Q688" i="21"/>
  <c r="Q689" i="21"/>
  <c r="Q690" i="21"/>
  <c r="Q691" i="21"/>
  <c r="Q692" i="21"/>
  <c r="Q693" i="21"/>
  <c r="Q694" i="21"/>
  <c r="Q695" i="21"/>
  <c r="Q696" i="21"/>
  <c r="Q697" i="21"/>
  <c r="Q698" i="21"/>
  <c r="Q699" i="21"/>
  <c r="Q700" i="21"/>
  <c r="Q701" i="21"/>
  <c r="Q702" i="21"/>
  <c r="Q703" i="21"/>
  <c r="Q704" i="21"/>
  <c r="Q705" i="21"/>
  <c r="Q706" i="21"/>
  <c r="Q707" i="21"/>
  <c r="Q708" i="21"/>
  <c r="Q709" i="21"/>
  <c r="Q710" i="21"/>
  <c r="Q711" i="21"/>
  <c r="Q712" i="21"/>
  <c r="Q713" i="21"/>
  <c r="Q714" i="21"/>
  <c r="Q715" i="21"/>
  <c r="Q716" i="21"/>
  <c r="Q717" i="21"/>
  <c r="Q718" i="21"/>
  <c r="Q719" i="21"/>
  <c r="Q720" i="21"/>
  <c r="Q721" i="21"/>
  <c r="Q722" i="21"/>
  <c r="Q723" i="21"/>
  <c r="Q724" i="21"/>
  <c r="Q725" i="21"/>
  <c r="Q726" i="21"/>
  <c r="Q727" i="21"/>
  <c r="Q728" i="21"/>
  <c r="Q729" i="21"/>
  <c r="Q730" i="21"/>
  <c r="Q731" i="21"/>
  <c r="Q732" i="21"/>
  <c r="Q733" i="21"/>
  <c r="Q734" i="21"/>
  <c r="Q735" i="21"/>
  <c r="Q736" i="21"/>
  <c r="Q737" i="21"/>
  <c r="Q738" i="21"/>
  <c r="Q739" i="21"/>
  <c r="Q740" i="21"/>
  <c r="Q741" i="21"/>
  <c r="Q742" i="21"/>
  <c r="Q743" i="21"/>
  <c r="Q744" i="21"/>
  <c r="Q745" i="21"/>
  <c r="Q746" i="21"/>
  <c r="Q747" i="21"/>
  <c r="Q748" i="21"/>
  <c r="Q749" i="21"/>
  <c r="Q750" i="21"/>
  <c r="Q751" i="21"/>
  <c r="Q752" i="21"/>
  <c r="Q753" i="21"/>
  <c r="Q754" i="21"/>
  <c r="Q755" i="21"/>
  <c r="Q756" i="21"/>
  <c r="Q757" i="21"/>
  <c r="Q758" i="21"/>
  <c r="Q759" i="21"/>
  <c r="Q760" i="21"/>
  <c r="Q761" i="21"/>
  <c r="Q762" i="21"/>
  <c r="Q763" i="21"/>
  <c r="Q764" i="21"/>
  <c r="Q765" i="21"/>
  <c r="Q766" i="21"/>
  <c r="Q767" i="21"/>
  <c r="Q768" i="21"/>
  <c r="Q769" i="21"/>
  <c r="Q770" i="21"/>
  <c r="Q771" i="21"/>
  <c r="Q772" i="21"/>
  <c r="Q773" i="21"/>
  <c r="Q774" i="21"/>
  <c r="Q775" i="21"/>
  <c r="Q776" i="21"/>
  <c r="Q777" i="21"/>
  <c r="Q778" i="21"/>
  <c r="Q779" i="21"/>
  <c r="Q780" i="21"/>
  <c r="Q781" i="21"/>
  <c r="Q782" i="21"/>
  <c r="Q783" i="21"/>
  <c r="Q784" i="21"/>
  <c r="Q785" i="21"/>
  <c r="Q786" i="21"/>
  <c r="Q787" i="21"/>
  <c r="Q788" i="21"/>
  <c r="Q789" i="21"/>
  <c r="Q790" i="21"/>
  <c r="Q791" i="21"/>
  <c r="Q792" i="21"/>
  <c r="Q793" i="21"/>
  <c r="Q794" i="21"/>
  <c r="Q795" i="21"/>
  <c r="Q796" i="21"/>
  <c r="Q797" i="21"/>
  <c r="Q798" i="21"/>
  <c r="Q799" i="21"/>
  <c r="Q800" i="21"/>
  <c r="Q801" i="21"/>
  <c r="Q802" i="21"/>
  <c r="Q803" i="21"/>
  <c r="Q804" i="21"/>
  <c r="Q805" i="21"/>
  <c r="Q806" i="21"/>
  <c r="Q807" i="21"/>
  <c r="Q808" i="21"/>
  <c r="Q809" i="21"/>
  <c r="Q810" i="21"/>
  <c r="Q811" i="21"/>
  <c r="Q812" i="21"/>
  <c r="Q813" i="21"/>
  <c r="Q814" i="21"/>
  <c r="Q815" i="21"/>
  <c r="Q816" i="21"/>
  <c r="Q817" i="21"/>
  <c r="Q818" i="21"/>
  <c r="Q819" i="21"/>
  <c r="Q820" i="21"/>
  <c r="Q821" i="21"/>
  <c r="Q822" i="21"/>
  <c r="Q823" i="21"/>
  <c r="Q824" i="21"/>
  <c r="Q825" i="21"/>
  <c r="Q826" i="21"/>
  <c r="Q827" i="21"/>
  <c r="Q828" i="21"/>
  <c r="Q829" i="21"/>
  <c r="Q830" i="21"/>
  <c r="Q831" i="21"/>
  <c r="Q832" i="21"/>
  <c r="Q833" i="21"/>
  <c r="Q834" i="21"/>
  <c r="Q835" i="21"/>
  <c r="Q836" i="21"/>
  <c r="Q837" i="21"/>
  <c r="Q838" i="21"/>
  <c r="Q839" i="21"/>
  <c r="Q840" i="21"/>
  <c r="Q841" i="21"/>
  <c r="Q842" i="21"/>
  <c r="Q843" i="21"/>
  <c r="Q844" i="21"/>
  <c r="Q845" i="21"/>
  <c r="Q846" i="21"/>
  <c r="Q847" i="21"/>
  <c r="Q848" i="21"/>
  <c r="Q849" i="21"/>
  <c r="Q850" i="21"/>
  <c r="Q851" i="21"/>
  <c r="Q852" i="21"/>
  <c r="Q853" i="21"/>
  <c r="Q854" i="21"/>
  <c r="Q855" i="21"/>
  <c r="Q856" i="21"/>
  <c r="Q857" i="21"/>
  <c r="Q858" i="21"/>
  <c r="Q859" i="21"/>
  <c r="Q860" i="21"/>
  <c r="Q861" i="21"/>
  <c r="Q862" i="21"/>
  <c r="Q863" i="21"/>
  <c r="Q864" i="21"/>
  <c r="Q865" i="21"/>
  <c r="Q866" i="21"/>
  <c r="Q867" i="21"/>
  <c r="Q868" i="21"/>
  <c r="Q869" i="21"/>
  <c r="Q870" i="21"/>
  <c r="Q871" i="21"/>
  <c r="Q872" i="21"/>
  <c r="Q873" i="21"/>
  <c r="Q874" i="21"/>
  <c r="Q875" i="21"/>
  <c r="Q876" i="21"/>
  <c r="Q877" i="21"/>
  <c r="Q878" i="21"/>
  <c r="Q879" i="21"/>
  <c r="Q880" i="21"/>
  <c r="Q881" i="21"/>
  <c r="Q882" i="21"/>
  <c r="Q883" i="21"/>
  <c r="Q884" i="21"/>
  <c r="Q885" i="21"/>
  <c r="Q886" i="21"/>
  <c r="Q887" i="21"/>
  <c r="Q888" i="21"/>
  <c r="Q889" i="21"/>
  <c r="Q890" i="21"/>
  <c r="Q891" i="21"/>
  <c r="Q892" i="21"/>
  <c r="Q893" i="21"/>
  <c r="Q894" i="21"/>
  <c r="Q895" i="21"/>
  <c r="Q896" i="21"/>
  <c r="Q897" i="21"/>
  <c r="Q898" i="21"/>
  <c r="Q899" i="21"/>
  <c r="Q900" i="21"/>
  <c r="Q901" i="21"/>
  <c r="Q902" i="21"/>
  <c r="Q903" i="21"/>
  <c r="Q904" i="21"/>
  <c r="Q905" i="21"/>
  <c r="Q906" i="21"/>
  <c r="Q907" i="21"/>
  <c r="Q908" i="21"/>
  <c r="Q909" i="21"/>
  <c r="Q910" i="21"/>
  <c r="Q911" i="21"/>
  <c r="Q912" i="21"/>
  <c r="Q913" i="21"/>
  <c r="Q914" i="21"/>
  <c r="Q915" i="21"/>
  <c r="Q916" i="21"/>
  <c r="Q917" i="21"/>
  <c r="Q918" i="21"/>
  <c r="Q919" i="21"/>
  <c r="Q920" i="21"/>
  <c r="Q921" i="21"/>
  <c r="Q922" i="21"/>
  <c r="Q923" i="21"/>
  <c r="Q924" i="21"/>
  <c r="Q925" i="21"/>
  <c r="Q926" i="21"/>
  <c r="Q927" i="21"/>
  <c r="Q928" i="21"/>
  <c r="Q929" i="21"/>
  <c r="Q930" i="21"/>
  <c r="Q931" i="21"/>
  <c r="Q932" i="21"/>
  <c r="Q933" i="21"/>
  <c r="Q934" i="21"/>
  <c r="Q935" i="21"/>
  <c r="Q936" i="21"/>
  <c r="Q937" i="21"/>
  <c r="Q938" i="21"/>
  <c r="Q939" i="21"/>
  <c r="Q940" i="21"/>
  <c r="Q941" i="21"/>
  <c r="Q942" i="21"/>
  <c r="Q943" i="21"/>
  <c r="Q944" i="21"/>
  <c r="Q945" i="21"/>
  <c r="Q946" i="21"/>
  <c r="Q947" i="21"/>
  <c r="Q948" i="21"/>
  <c r="Q949" i="21"/>
  <c r="Q950" i="21"/>
  <c r="Q951" i="21"/>
  <c r="Q952" i="21"/>
  <c r="Q953" i="21"/>
  <c r="Q954" i="21"/>
  <c r="Q955" i="21"/>
  <c r="Q956" i="21"/>
  <c r="Q957" i="21"/>
  <c r="Q958" i="21"/>
  <c r="Q959" i="21"/>
  <c r="Q960" i="21"/>
  <c r="Q961" i="21"/>
  <c r="Q962" i="21"/>
  <c r="Q963" i="21"/>
  <c r="Q964" i="21"/>
  <c r="Q965" i="21"/>
  <c r="Q966" i="21"/>
  <c r="Q967" i="21"/>
  <c r="Q968" i="21"/>
  <c r="Q969" i="21"/>
  <c r="Q970" i="21"/>
  <c r="Q971" i="21"/>
  <c r="Q972" i="21"/>
  <c r="Q973" i="21"/>
  <c r="Q974" i="21"/>
  <c r="Q975" i="21"/>
  <c r="Q976" i="21"/>
  <c r="Q977" i="21"/>
  <c r="Q978" i="21"/>
  <c r="Q979" i="21"/>
  <c r="Q980" i="21"/>
  <c r="Q981" i="21"/>
  <c r="Q982" i="21"/>
  <c r="Q983" i="21"/>
  <c r="Q984" i="21"/>
  <c r="Q985" i="21"/>
  <c r="Q986" i="21"/>
  <c r="Q987" i="21"/>
  <c r="Q988" i="21"/>
  <c r="Q989" i="21"/>
  <c r="Q990" i="21"/>
  <c r="Q991" i="21"/>
  <c r="Q992" i="21"/>
  <c r="Q993" i="21"/>
  <c r="Q994" i="21"/>
  <c r="Q995" i="21"/>
  <c r="Q996" i="21"/>
  <c r="Q997" i="21"/>
  <c r="Q998" i="21"/>
  <c r="Q999" i="21"/>
  <c r="Q1000" i="21"/>
  <c r="Q1001" i="21"/>
  <c r="Q1002" i="21"/>
  <c r="Q1003" i="21"/>
  <c r="Q1004" i="21"/>
  <c r="Q1005" i="21"/>
  <c r="Q1006" i="21"/>
  <c r="Q1007" i="21"/>
  <c r="Q1008" i="21"/>
  <c r="Q1009" i="21"/>
  <c r="Q1010" i="21"/>
  <c r="Q1011" i="21"/>
  <c r="Q1012" i="21"/>
  <c r="Q1013" i="21"/>
  <c r="Q1014" i="21"/>
  <c r="Q1015" i="21"/>
  <c r="Q1016" i="21"/>
  <c r="Q1017" i="21"/>
  <c r="Q1018" i="21"/>
  <c r="Q1019" i="21"/>
  <c r="Q1020" i="21"/>
  <c r="Q1021" i="21"/>
  <c r="Q1022" i="21"/>
  <c r="Q1023" i="21"/>
  <c r="Q1024" i="21"/>
  <c r="Q1025" i="21"/>
  <c r="Q1026" i="21"/>
  <c r="Q1027" i="21"/>
  <c r="Q1028" i="21"/>
  <c r="Q1029" i="21"/>
  <c r="Q1030" i="21"/>
  <c r="Q1031" i="21"/>
  <c r="Q1032" i="21"/>
  <c r="Q1033" i="21"/>
  <c r="Q1034" i="21"/>
  <c r="Q1035" i="21"/>
  <c r="Q1036" i="21"/>
  <c r="Q1037" i="21"/>
  <c r="Q1038" i="21"/>
  <c r="Q1039" i="21"/>
  <c r="Q1040" i="21"/>
  <c r="Q1041" i="21"/>
  <c r="Q1042" i="21"/>
  <c r="Q1043" i="21"/>
  <c r="Q1044" i="21"/>
  <c r="Q1045" i="21"/>
  <c r="Q1046" i="21"/>
  <c r="Q1047" i="21"/>
  <c r="Q1048" i="21"/>
  <c r="Q1049" i="21"/>
  <c r="Q1050" i="21"/>
  <c r="Q1051" i="21"/>
  <c r="Q1052" i="21"/>
  <c r="Q1053" i="21"/>
  <c r="Q1054" i="21"/>
  <c r="Q1055" i="21"/>
  <c r="Q1056" i="21"/>
  <c r="Q1057" i="21"/>
  <c r="Q1058" i="21"/>
  <c r="Q1059" i="21"/>
  <c r="Q1060" i="21"/>
  <c r="Q1061" i="21"/>
  <c r="Q1062" i="21"/>
  <c r="Q1063" i="21"/>
  <c r="Q1064" i="21"/>
  <c r="Q1065" i="21"/>
  <c r="Q1066" i="21"/>
  <c r="Q1067" i="21"/>
  <c r="Q1068" i="21"/>
  <c r="Q1069" i="21"/>
  <c r="Q1070" i="21"/>
  <c r="Q1071" i="21"/>
  <c r="Q1072" i="21"/>
  <c r="Q1073" i="21"/>
  <c r="Q1074" i="21"/>
  <c r="Q1075" i="21"/>
  <c r="Q1076" i="21"/>
  <c r="Q1077" i="21"/>
  <c r="Q1078" i="21"/>
  <c r="Q1079" i="21"/>
  <c r="Q1080" i="21"/>
  <c r="Q1081" i="21"/>
  <c r="Q1082" i="21"/>
  <c r="Q1083" i="21"/>
  <c r="Q1084" i="21"/>
  <c r="Q1085" i="21"/>
  <c r="Q1086" i="21"/>
  <c r="Q1087" i="21"/>
  <c r="Q1088" i="21"/>
  <c r="Q1089" i="21"/>
  <c r="Q1090" i="21"/>
  <c r="Q1091" i="21"/>
  <c r="Q1092" i="21"/>
  <c r="Q1093" i="21"/>
  <c r="Q1094" i="21"/>
  <c r="Q1095" i="21"/>
  <c r="Q1096" i="21"/>
  <c r="Q1097" i="21"/>
  <c r="Q1098" i="21"/>
  <c r="Q1099" i="21"/>
  <c r="Q1100" i="21"/>
  <c r="Q1101" i="21"/>
  <c r="Q1102" i="21"/>
  <c r="Q1103" i="21"/>
  <c r="Q1104" i="21"/>
  <c r="Q1105" i="21"/>
  <c r="Q1106" i="21"/>
  <c r="Q1107" i="21"/>
  <c r="Q1108" i="21"/>
  <c r="Q1109" i="21"/>
  <c r="Q1110" i="21"/>
  <c r="Q1111" i="21"/>
  <c r="Q1112" i="21"/>
  <c r="Q1113" i="21"/>
  <c r="Q1114" i="21"/>
  <c r="Q1115" i="21"/>
  <c r="Q1116" i="21"/>
  <c r="Q1117" i="21"/>
  <c r="Q1118" i="21"/>
  <c r="Q1119" i="21"/>
  <c r="Q1120" i="21"/>
  <c r="Q1121" i="21"/>
  <c r="Q1122" i="21"/>
  <c r="Q1123" i="21"/>
  <c r="Q1124" i="21"/>
  <c r="Q1125" i="21"/>
  <c r="Q1126" i="21"/>
  <c r="Q1127" i="21"/>
  <c r="Q1128" i="21"/>
  <c r="Q1129" i="21"/>
  <c r="Q1130" i="21"/>
  <c r="Q1131" i="21"/>
  <c r="Q1132" i="21"/>
  <c r="Q1133" i="21"/>
  <c r="Q1134" i="21"/>
  <c r="Q1135" i="21"/>
  <c r="Q1136" i="21"/>
  <c r="Q1137" i="21"/>
  <c r="Q1138" i="21"/>
  <c r="Q1139" i="21"/>
  <c r="Q1140" i="21"/>
  <c r="Q1141" i="21"/>
  <c r="Q1142" i="21"/>
  <c r="Q1143" i="21"/>
  <c r="Q1144" i="21"/>
  <c r="Q1145" i="21"/>
  <c r="Q1146" i="21"/>
  <c r="Q1147" i="21"/>
  <c r="Q1148" i="21"/>
  <c r="Q1149" i="21"/>
  <c r="Q1150" i="21"/>
  <c r="Q1151" i="21"/>
  <c r="Q1152" i="21"/>
  <c r="Q1153" i="21"/>
  <c r="Q1154" i="21"/>
  <c r="Q1155" i="21"/>
  <c r="Q1156" i="21"/>
  <c r="Q1157" i="21"/>
  <c r="Q1158" i="21"/>
  <c r="Q1159" i="21"/>
  <c r="Q1160" i="21"/>
  <c r="Q1161" i="21"/>
  <c r="Q1162" i="21"/>
  <c r="Q1163" i="21"/>
  <c r="Q1164" i="21"/>
  <c r="Q1165" i="21"/>
  <c r="Q1166" i="21"/>
  <c r="Q1167" i="21"/>
  <c r="Q1168" i="21"/>
  <c r="Q1169" i="21"/>
  <c r="Q1170" i="21"/>
  <c r="Q1171" i="21"/>
  <c r="Q1172" i="21"/>
  <c r="Q1173" i="21"/>
  <c r="Q1174" i="21"/>
  <c r="Q1175" i="21"/>
  <c r="Q1176" i="21"/>
  <c r="Q1177" i="21"/>
  <c r="Q1178" i="21"/>
  <c r="Q1179" i="21"/>
  <c r="Q1180" i="21"/>
  <c r="Q1181" i="21"/>
  <c r="Q1182" i="21"/>
  <c r="Q1183" i="21"/>
  <c r="Q1184" i="21"/>
  <c r="Q1185" i="21"/>
  <c r="Q1186" i="21"/>
  <c r="Q1187" i="21"/>
  <c r="Q1188" i="21"/>
  <c r="Q1189" i="21"/>
  <c r="Q1190" i="21"/>
  <c r="Q1191" i="21"/>
  <c r="Q1192" i="21"/>
  <c r="Q1193" i="21"/>
  <c r="Q1194" i="21"/>
  <c r="Q1195" i="21"/>
  <c r="Q1196" i="21"/>
  <c r="Q1197" i="21"/>
  <c r="Q1198" i="21"/>
  <c r="Q1199" i="21"/>
  <c r="Q1200" i="21"/>
  <c r="Q1201" i="21"/>
  <c r="Q1202" i="21"/>
  <c r="Q1203" i="21"/>
  <c r="Q1204" i="21"/>
  <c r="Q1205" i="21"/>
  <c r="Q1206" i="21"/>
  <c r="Q1207" i="21"/>
  <c r="Q1208" i="21"/>
  <c r="Q1209" i="21"/>
  <c r="Q1210" i="21"/>
  <c r="Q1211" i="21"/>
  <c r="Q1212" i="21"/>
  <c r="Q1213" i="21"/>
  <c r="Q1214" i="21"/>
  <c r="Q1215" i="21"/>
  <c r="Q1216" i="21"/>
  <c r="Q1217" i="21"/>
  <c r="Q1218" i="21"/>
  <c r="Q1219" i="21"/>
  <c r="Q1220" i="21"/>
  <c r="Q1221" i="21"/>
  <c r="Q1222" i="21"/>
  <c r="Q1223" i="21"/>
  <c r="Q1224" i="21"/>
  <c r="Q1225" i="21"/>
  <c r="Q1226" i="21"/>
  <c r="Q1227" i="21"/>
  <c r="Q1228" i="21"/>
  <c r="Q1229" i="21"/>
  <c r="Q1230" i="21"/>
  <c r="Q1231" i="21"/>
  <c r="Q1232" i="21"/>
  <c r="Q1233" i="21"/>
  <c r="Q1234" i="21"/>
  <c r="Q1235" i="21"/>
  <c r="Q1236" i="21"/>
  <c r="Q1237" i="21"/>
  <c r="Q1238" i="21"/>
  <c r="Q1239" i="21"/>
  <c r="Q1240" i="21"/>
  <c r="Q1241" i="21"/>
  <c r="Q1242" i="21"/>
  <c r="Q1243" i="21"/>
  <c r="Q1244" i="21"/>
  <c r="Q1245" i="21"/>
  <c r="Q1246" i="21"/>
  <c r="Q1247" i="21"/>
  <c r="Q1248" i="21"/>
  <c r="Q1249" i="21"/>
  <c r="Q1250" i="21"/>
  <c r="Q1251" i="21"/>
  <c r="Q1252" i="21"/>
  <c r="Q1253" i="21"/>
  <c r="Q1254" i="21"/>
  <c r="Q1255" i="21"/>
  <c r="Q1256" i="21"/>
  <c r="Q1257" i="21"/>
  <c r="Q1258" i="21"/>
  <c r="Q1259" i="21"/>
  <c r="Q1260" i="21"/>
  <c r="Q1261" i="21"/>
  <c r="Q1262" i="21"/>
  <c r="Q1263" i="21"/>
  <c r="Q1264" i="21"/>
  <c r="Q1265" i="21"/>
  <c r="Q1266" i="21"/>
  <c r="Q1267" i="21"/>
  <c r="Q1268" i="21"/>
  <c r="Q1269" i="21"/>
  <c r="Q1270" i="21"/>
  <c r="Q1271" i="21"/>
  <c r="Q1272" i="21"/>
  <c r="Q1273" i="21"/>
  <c r="Q1274" i="21"/>
  <c r="Q1275" i="21"/>
  <c r="Q1276" i="21"/>
  <c r="Q1277" i="21"/>
  <c r="Q1278" i="21"/>
  <c r="Q1279" i="21"/>
  <c r="Q1280" i="21"/>
  <c r="Q1281" i="21"/>
  <c r="Q1282" i="21"/>
  <c r="Q1283" i="21"/>
  <c r="Q1284" i="21"/>
  <c r="Q1285" i="21"/>
  <c r="Q1286" i="21"/>
  <c r="Q1287" i="21"/>
  <c r="Q1288" i="21"/>
  <c r="Q1289" i="21"/>
  <c r="Q1290" i="21"/>
  <c r="Q1291" i="21"/>
  <c r="Q1292" i="21"/>
  <c r="Q1293" i="21"/>
  <c r="Q1294" i="21"/>
  <c r="Q1295" i="21"/>
  <c r="Q1296" i="21"/>
  <c r="Q1297" i="21"/>
  <c r="Q1298" i="21"/>
  <c r="Q1299" i="21"/>
  <c r="Q1300" i="21"/>
  <c r="Q1301" i="21"/>
  <c r="Q1302" i="21"/>
  <c r="Q1303" i="21"/>
  <c r="Q1304" i="21"/>
  <c r="Q1305" i="21"/>
  <c r="Q1306" i="21"/>
  <c r="Q1307" i="21"/>
  <c r="Q1308" i="21"/>
  <c r="Q1309" i="21"/>
  <c r="Q1310" i="21"/>
  <c r="Q1311" i="21"/>
  <c r="Q1312" i="21"/>
  <c r="Q1313" i="21"/>
  <c r="Q1314" i="21"/>
  <c r="Q1315" i="21"/>
  <c r="Q1316" i="21"/>
  <c r="Q1317" i="21"/>
  <c r="Q1318" i="21"/>
  <c r="Q1319" i="21"/>
  <c r="Q1320" i="21"/>
  <c r="Q1321" i="21"/>
  <c r="Q1322" i="21"/>
  <c r="Q1323" i="21"/>
  <c r="Q1324" i="21"/>
  <c r="Q1325" i="21"/>
  <c r="Q1326" i="21"/>
  <c r="Q1327" i="21"/>
  <c r="Q1328" i="21"/>
  <c r="Q1329" i="21"/>
  <c r="Q1330" i="21"/>
  <c r="Q1331" i="21"/>
  <c r="Q1332" i="21"/>
  <c r="Q1333" i="21"/>
  <c r="Q1334" i="21"/>
  <c r="Q1335" i="21"/>
  <c r="Q1336" i="21"/>
  <c r="Q1337" i="21"/>
  <c r="Q1338" i="21"/>
  <c r="Q1339" i="21"/>
  <c r="Q1340" i="21"/>
  <c r="Q1341" i="21"/>
  <c r="Q1342" i="21"/>
  <c r="Q1343" i="21"/>
  <c r="Q1344" i="21"/>
  <c r="Q1345" i="21"/>
  <c r="Q1346" i="21"/>
  <c r="Q1347" i="21"/>
  <c r="Q1348" i="21"/>
  <c r="Q1349" i="21"/>
  <c r="Q1350" i="21"/>
  <c r="Q1351" i="21"/>
  <c r="Q1352" i="21"/>
  <c r="Q1353" i="21"/>
  <c r="Q1354" i="21"/>
  <c r="Q1355" i="21"/>
  <c r="Q1356" i="21"/>
  <c r="Q1357" i="21"/>
  <c r="Q1358" i="21"/>
  <c r="Q1359" i="21"/>
  <c r="Q1360" i="21"/>
  <c r="Q1361" i="21"/>
  <c r="Q1362" i="21"/>
  <c r="Q1363" i="21"/>
  <c r="Q1364" i="21"/>
  <c r="Q1365" i="21"/>
  <c r="Q1366" i="21"/>
  <c r="Q1367" i="21"/>
  <c r="Q1368" i="21"/>
  <c r="Q1369" i="21"/>
  <c r="Q1370" i="21"/>
  <c r="Q1371" i="21"/>
  <c r="Q1372" i="21"/>
  <c r="Q1373" i="21"/>
  <c r="Q1374" i="21"/>
  <c r="Q1375" i="21"/>
  <c r="Q1376" i="21"/>
  <c r="Q1377" i="21"/>
  <c r="Q1378" i="21"/>
  <c r="Q1379" i="21"/>
  <c r="Q1380" i="21"/>
  <c r="Q1381" i="21"/>
  <c r="Q1382" i="21"/>
  <c r="Q1383" i="21"/>
  <c r="Q1384" i="21"/>
  <c r="Q1385" i="21"/>
  <c r="Q1386" i="21"/>
  <c r="Q1387" i="21"/>
  <c r="Q1388" i="21"/>
  <c r="Q1389" i="21"/>
  <c r="Q1390" i="21"/>
  <c r="Q1391" i="21"/>
  <c r="Q1392" i="21"/>
  <c r="Q1393" i="21"/>
  <c r="Q1394" i="21"/>
  <c r="Q1395" i="21"/>
  <c r="Q1396" i="21"/>
  <c r="Q1397" i="21"/>
  <c r="Q1398" i="21"/>
  <c r="Q1399" i="21"/>
  <c r="Q1400" i="21"/>
  <c r="Q1401" i="21"/>
  <c r="Q1402" i="21"/>
  <c r="Q1403" i="21"/>
  <c r="Q1404" i="21"/>
  <c r="Q1405" i="21"/>
  <c r="Q1406" i="21"/>
  <c r="Q1407" i="21"/>
  <c r="Q1408" i="21"/>
  <c r="Q1409" i="21"/>
  <c r="Q1410" i="21"/>
  <c r="Q1411" i="21"/>
  <c r="Q1412" i="21"/>
  <c r="Q1413" i="21"/>
  <c r="Q1414" i="21"/>
  <c r="Q1415" i="21"/>
  <c r="Q1416" i="21"/>
  <c r="Q1417" i="21"/>
  <c r="Q1418" i="21"/>
  <c r="Q1419" i="21"/>
  <c r="Q1420" i="21"/>
  <c r="Q1421" i="21"/>
  <c r="Q1422" i="21"/>
  <c r="Q1423" i="21"/>
  <c r="Q1424" i="21"/>
  <c r="Q1425" i="21"/>
  <c r="Q1426" i="21"/>
  <c r="Q1427" i="21"/>
  <c r="Q1428" i="21"/>
  <c r="Q1429" i="21"/>
  <c r="Q1430" i="21"/>
  <c r="Q1431" i="21"/>
  <c r="Q1432" i="21"/>
  <c r="Q1433" i="21"/>
  <c r="Q1434" i="21"/>
  <c r="Q1435" i="21"/>
  <c r="Q1436" i="21"/>
  <c r="Q1437" i="21"/>
  <c r="Q1438" i="21"/>
  <c r="Q1439" i="21"/>
  <c r="Q1440" i="21"/>
  <c r="Q1441" i="21"/>
  <c r="Q1442" i="21"/>
  <c r="Q1443" i="21"/>
  <c r="Q1444" i="21"/>
  <c r="Q1445" i="21"/>
  <c r="Q1446" i="21"/>
  <c r="Q1447" i="21"/>
  <c r="Q1448" i="21"/>
  <c r="Q1449" i="21"/>
  <c r="Q1450" i="21"/>
  <c r="Q1451" i="21"/>
  <c r="Q1452" i="21"/>
  <c r="Q1453" i="21"/>
  <c r="Q1454" i="21"/>
  <c r="Q1455" i="21"/>
  <c r="Q1456" i="21"/>
  <c r="Q1457" i="21"/>
  <c r="Q1458" i="21"/>
  <c r="Q1459" i="21"/>
  <c r="Q1460" i="21"/>
  <c r="Q1461" i="21"/>
  <c r="Q1462" i="21"/>
  <c r="Q1463" i="21"/>
  <c r="Q1464" i="21"/>
  <c r="Q1465" i="21"/>
  <c r="Q1466" i="21"/>
  <c r="Q1467" i="21"/>
  <c r="Q1468" i="21"/>
  <c r="Q1469" i="21"/>
  <c r="Q1470" i="21"/>
  <c r="Q1471" i="21"/>
  <c r="Q1472" i="21"/>
  <c r="Q1473" i="21"/>
  <c r="Q1474" i="21"/>
  <c r="Q1475" i="21"/>
  <c r="Q1476" i="21"/>
  <c r="Q1477" i="21"/>
  <c r="Q1478" i="21"/>
  <c r="Q1479" i="21"/>
  <c r="Q1480" i="21"/>
  <c r="Q1481" i="21"/>
  <c r="Q1482" i="21"/>
  <c r="Q1483" i="21"/>
  <c r="Q1484" i="21"/>
  <c r="Q1485" i="21"/>
  <c r="Q1486" i="21"/>
  <c r="Q1487" i="21"/>
  <c r="Q1488" i="21"/>
  <c r="Q1489" i="21"/>
  <c r="Q1490" i="21"/>
  <c r="Q1491" i="21"/>
  <c r="Q1492" i="21"/>
  <c r="Q1493" i="21"/>
  <c r="Q1494" i="21"/>
  <c r="Q1495" i="21"/>
  <c r="Q1496" i="21"/>
  <c r="Q1497" i="21"/>
  <c r="Q1498" i="21"/>
  <c r="Q1499" i="21"/>
  <c r="Q1500" i="21"/>
  <c r="Q1501" i="21"/>
  <c r="Q1502" i="21"/>
  <c r="Q1503" i="21"/>
  <c r="Q1504" i="21"/>
  <c r="Q1505" i="21"/>
  <c r="Q1506" i="21"/>
  <c r="Q1507" i="21"/>
  <c r="Q1508" i="21"/>
  <c r="Q1509" i="21"/>
  <c r="Q1510" i="21"/>
  <c r="Q1511" i="21"/>
  <c r="Q1512" i="21"/>
  <c r="Q1513" i="21"/>
  <c r="Q1514" i="21"/>
  <c r="Q1515" i="21"/>
  <c r="Q1516" i="21"/>
  <c r="Q1517" i="21"/>
  <c r="Q1518" i="21"/>
  <c r="Q1519" i="21"/>
  <c r="Q1520" i="21"/>
  <c r="Q1521" i="21"/>
  <c r="Q1522" i="21"/>
  <c r="Q1523" i="21"/>
  <c r="Q1524" i="21"/>
  <c r="Q1525" i="21"/>
  <c r="Q1526" i="21"/>
  <c r="Q1527" i="21"/>
  <c r="Q1528" i="21"/>
  <c r="Q1529" i="21"/>
  <c r="Q1530" i="21"/>
  <c r="Q1531" i="21"/>
  <c r="Q1532" i="21"/>
  <c r="Q1533" i="21"/>
  <c r="Q1534" i="21"/>
  <c r="Q1535" i="21"/>
  <c r="Q1536" i="21"/>
  <c r="Q1537" i="21"/>
  <c r="Q1538" i="21"/>
  <c r="Q1539" i="21"/>
  <c r="Q1540" i="21"/>
  <c r="Q1541" i="21"/>
  <c r="Q1542" i="21"/>
  <c r="Q1543" i="21"/>
  <c r="Q1544" i="21"/>
  <c r="Q1545" i="21"/>
  <c r="Q1546" i="21"/>
  <c r="Q1547" i="21"/>
  <c r="Q1548" i="21"/>
  <c r="Q1549" i="21"/>
  <c r="Q1550" i="21"/>
  <c r="Q1551" i="21"/>
  <c r="Q1552" i="21"/>
  <c r="Q1553" i="21"/>
  <c r="Q1554" i="21"/>
  <c r="Q1555" i="21"/>
  <c r="Q1556" i="21"/>
  <c r="Q1557" i="21"/>
  <c r="Q1558" i="21"/>
  <c r="Q1559" i="21"/>
  <c r="Q1560" i="21"/>
  <c r="Q1561" i="21"/>
  <c r="Q1562" i="21"/>
  <c r="Q1563" i="21"/>
  <c r="Q1564" i="21"/>
  <c r="Q1565" i="21"/>
  <c r="Q1566" i="21"/>
  <c r="Q1567" i="21"/>
  <c r="Q1568" i="21"/>
  <c r="Q1569" i="21"/>
  <c r="Q1570" i="21"/>
  <c r="Q1571" i="21"/>
  <c r="Q1572" i="21"/>
  <c r="Q1573" i="21"/>
  <c r="Q1574" i="21"/>
  <c r="Q1575" i="21"/>
  <c r="Q1576" i="21"/>
  <c r="Q1577" i="21"/>
  <c r="Q1578" i="21"/>
  <c r="Q1579" i="21"/>
  <c r="Q1580" i="21"/>
  <c r="Q1581" i="21"/>
  <c r="Q1582" i="21"/>
  <c r="Q1583" i="21"/>
  <c r="Q1584" i="21"/>
  <c r="Q1585" i="21"/>
  <c r="Q1586" i="21"/>
  <c r="Q1587" i="21"/>
  <c r="Q1588" i="21"/>
  <c r="Q1589" i="21"/>
  <c r="Q1590" i="21"/>
  <c r="Q1591" i="21"/>
  <c r="Q1592" i="21"/>
  <c r="Q1593" i="21"/>
  <c r="Q1594" i="21"/>
  <c r="Q1595" i="21"/>
  <c r="Q1596" i="21"/>
  <c r="Q1597" i="21"/>
  <c r="Q1598" i="21"/>
  <c r="Q1599" i="21"/>
  <c r="Q1600" i="21"/>
  <c r="Q1601" i="21"/>
  <c r="Q1602" i="21"/>
  <c r="Q1603" i="21"/>
  <c r="Q1604" i="21"/>
  <c r="Q1605" i="21"/>
  <c r="Q1606" i="21"/>
  <c r="Q1607" i="21"/>
  <c r="Q1608" i="21"/>
  <c r="Q1609" i="21"/>
  <c r="Q1610" i="21"/>
  <c r="Q1611" i="21"/>
  <c r="Q1612" i="21"/>
  <c r="Q1613" i="21"/>
  <c r="Q1614" i="21"/>
  <c r="Q1615" i="21"/>
  <c r="Q1616" i="21"/>
  <c r="Q1617" i="21"/>
  <c r="Q1618" i="21"/>
  <c r="Q1619" i="21"/>
  <c r="Q1620" i="21"/>
  <c r="Q1621" i="21"/>
  <c r="Q1622" i="21"/>
  <c r="Q1623" i="21"/>
  <c r="Q1624" i="21"/>
  <c r="Q1625" i="21"/>
  <c r="Q1626" i="21"/>
  <c r="Q1627" i="21"/>
  <c r="Q1628" i="21"/>
  <c r="Q1629" i="21"/>
  <c r="Q1630" i="21"/>
  <c r="Q1631" i="21"/>
  <c r="Q1632" i="21"/>
  <c r="Q1633" i="21"/>
  <c r="Q1634" i="21"/>
  <c r="Q1635" i="21"/>
  <c r="Q1636" i="21"/>
  <c r="Q1637" i="21"/>
  <c r="Q1638" i="21"/>
  <c r="Q1639" i="21"/>
  <c r="Q1640" i="21"/>
  <c r="Q1641" i="21"/>
  <c r="Q1642" i="21"/>
  <c r="Q1643" i="21"/>
  <c r="Q1644" i="21"/>
  <c r="Q1645" i="21"/>
  <c r="Q1646" i="21"/>
  <c r="Q1647" i="21"/>
  <c r="Q1648" i="21"/>
  <c r="Q1649" i="21"/>
  <c r="Q1650" i="21"/>
  <c r="Q1651" i="21"/>
  <c r="Q1652" i="21"/>
  <c r="Q1653" i="21"/>
  <c r="Q1654" i="21"/>
  <c r="Q1655" i="21"/>
  <c r="Q1656" i="21"/>
  <c r="Q1657" i="21"/>
  <c r="Q1658" i="21"/>
  <c r="Q1659" i="21"/>
  <c r="Q1660" i="21"/>
  <c r="Q1661" i="21"/>
  <c r="Q1662" i="21"/>
  <c r="Q1663" i="21"/>
  <c r="Q1664" i="21"/>
  <c r="Q1665" i="21"/>
  <c r="Q1666" i="21"/>
  <c r="Q1667" i="21"/>
  <c r="Q1668" i="21"/>
  <c r="Q1669" i="21"/>
  <c r="Q1670" i="21"/>
  <c r="Q1671" i="21"/>
  <c r="Q1672" i="21"/>
  <c r="Q1673" i="21"/>
  <c r="Q1674" i="21"/>
  <c r="Q1675" i="21"/>
  <c r="Q1676" i="21"/>
  <c r="Q1677" i="21"/>
  <c r="Q1678" i="21"/>
  <c r="Q1679" i="21"/>
  <c r="Q1680" i="21"/>
  <c r="Q1681" i="21"/>
  <c r="Q1682" i="21"/>
  <c r="Q1683" i="21"/>
  <c r="Q1684" i="21"/>
  <c r="Q1685" i="21"/>
  <c r="Q1686" i="21"/>
  <c r="Q1687" i="21"/>
  <c r="Q1688" i="21"/>
  <c r="Q1689" i="21"/>
  <c r="Q1690" i="21"/>
  <c r="Q1691" i="21"/>
  <c r="Q1692" i="21"/>
  <c r="Q1693" i="21"/>
  <c r="Q1694" i="21"/>
  <c r="Q1695" i="21"/>
  <c r="Q1696" i="21"/>
  <c r="Q1697" i="21"/>
  <c r="Q1698" i="21"/>
  <c r="Q1699" i="21"/>
  <c r="Q1700" i="21"/>
  <c r="Q1701" i="21"/>
  <c r="Q1702" i="21"/>
  <c r="Q1703" i="21"/>
  <c r="Q1704" i="21"/>
  <c r="Q1705" i="21"/>
  <c r="Q1706" i="21"/>
  <c r="Q1707" i="21"/>
  <c r="Q1708" i="21"/>
  <c r="Q1709" i="21"/>
  <c r="Q1710" i="21"/>
  <c r="Q1711" i="21"/>
  <c r="Q1712" i="21"/>
  <c r="Q1713" i="21"/>
  <c r="Q1714" i="21"/>
  <c r="Q1715" i="21"/>
  <c r="Q1716" i="21"/>
  <c r="Q1717" i="21"/>
  <c r="Q1718" i="21"/>
  <c r="Q1719" i="21"/>
  <c r="Q1720" i="21"/>
  <c r="Q1721" i="21"/>
  <c r="Q1722" i="21"/>
  <c r="Q1723" i="21"/>
  <c r="Q1724" i="21"/>
  <c r="Q1725" i="21"/>
  <c r="Q1726" i="21"/>
  <c r="Q1727" i="21"/>
  <c r="Q1728" i="21"/>
  <c r="Q1729" i="21"/>
  <c r="Q1730" i="21"/>
  <c r="Q1731" i="21"/>
  <c r="Q1732" i="21"/>
  <c r="Q1733" i="21"/>
  <c r="Q1734" i="21"/>
  <c r="Q1735" i="21"/>
  <c r="Q1736" i="21"/>
  <c r="Q1737" i="21"/>
  <c r="Q1738" i="21"/>
  <c r="Q1739" i="21"/>
  <c r="Q1740" i="21"/>
  <c r="Q1741" i="21"/>
  <c r="Q1742" i="21"/>
  <c r="Q1743" i="21"/>
  <c r="Q1744" i="21"/>
  <c r="Q1745" i="21"/>
  <c r="Q1746" i="21"/>
  <c r="Q1747" i="21"/>
  <c r="Q1748" i="21"/>
  <c r="Q1749" i="21"/>
  <c r="Q1750" i="21"/>
  <c r="Q1751" i="21"/>
  <c r="Q1752" i="21"/>
  <c r="Q1753" i="21"/>
  <c r="Q1754" i="21"/>
  <c r="Q1755" i="21"/>
  <c r="Q1756" i="21"/>
  <c r="Q1757" i="21"/>
  <c r="Q1758" i="21"/>
  <c r="Q1759" i="21"/>
  <c r="Q1760" i="21"/>
  <c r="Q1761" i="21"/>
  <c r="Q1762" i="21"/>
  <c r="Q1763" i="21"/>
  <c r="Q1764" i="21"/>
  <c r="Q1765" i="21"/>
  <c r="Q1766" i="21"/>
  <c r="Q1767" i="21"/>
  <c r="Q1768" i="21"/>
  <c r="Q1769" i="21"/>
  <c r="Q1770" i="21"/>
  <c r="Q1771" i="21"/>
  <c r="Q1772" i="21"/>
  <c r="Q1773" i="21"/>
  <c r="Q1774" i="21"/>
  <c r="Q1775" i="21"/>
  <c r="Q1776" i="21"/>
  <c r="Q1777" i="21"/>
  <c r="Q1778" i="21"/>
  <c r="Q1779" i="21"/>
  <c r="Q1780" i="21"/>
  <c r="Q1781" i="21"/>
  <c r="Q1782" i="21"/>
  <c r="Q1783" i="21"/>
  <c r="Q1784" i="21"/>
  <c r="Q1785" i="21"/>
  <c r="Q1786" i="21"/>
  <c r="Q1787" i="21"/>
  <c r="Q1788" i="21"/>
  <c r="Q1789" i="21"/>
  <c r="Q1790" i="21"/>
  <c r="Q1791" i="21"/>
  <c r="Q1792" i="21"/>
  <c r="Q1793" i="21"/>
  <c r="Q1794" i="21"/>
  <c r="Q1795" i="21"/>
  <c r="Q1796" i="21"/>
  <c r="Q1797" i="21"/>
  <c r="Q1798" i="21"/>
  <c r="Q1799" i="21"/>
  <c r="Q1800" i="21"/>
  <c r="Q1801" i="21"/>
  <c r="Q1802" i="21"/>
  <c r="Q1803" i="21"/>
  <c r="Q1804" i="21"/>
  <c r="Q1805" i="21"/>
  <c r="Q1806" i="21"/>
  <c r="Q1807" i="21"/>
  <c r="Q1808" i="21"/>
  <c r="Q1809" i="21"/>
  <c r="Q1810" i="21"/>
  <c r="Q1811" i="21"/>
  <c r="Q1812" i="21"/>
  <c r="Q1813" i="21"/>
  <c r="Q1814" i="21"/>
  <c r="Q1815" i="21"/>
  <c r="Q1816" i="21"/>
  <c r="Q1817" i="21"/>
  <c r="Q1818" i="21"/>
  <c r="Q1819" i="21"/>
  <c r="Q1820" i="21"/>
  <c r="Q1821" i="21"/>
  <c r="Q1822" i="21"/>
  <c r="Q1823" i="21"/>
  <c r="Q1824" i="21"/>
  <c r="Q1825" i="21"/>
  <c r="Q1826" i="21"/>
  <c r="Q1827" i="21"/>
  <c r="Q1828" i="21"/>
  <c r="Q1829" i="21"/>
  <c r="Q1830" i="21"/>
  <c r="Q1831" i="21"/>
  <c r="Q1832" i="21"/>
  <c r="Q1833" i="21"/>
  <c r="Q1834" i="21"/>
  <c r="Q1835" i="21"/>
  <c r="Q1836" i="21"/>
  <c r="Q1837" i="21"/>
  <c r="Q1838" i="21"/>
  <c r="Q1839" i="21"/>
  <c r="Q1840" i="21"/>
  <c r="Q1841" i="21"/>
  <c r="Q1842" i="21"/>
  <c r="Q1843" i="21"/>
  <c r="Q1844" i="21"/>
  <c r="Q1845" i="21"/>
  <c r="Q1846" i="21"/>
  <c r="Q1847" i="21"/>
  <c r="Q1848" i="21"/>
  <c r="Q1849" i="21"/>
  <c r="Q1850" i="21"/>
  <c r="Q1851" i="21"/>
  <c r="Q1852" i="21"/>
  <c r="Q1853" i="21"/>
  <c r="Q1854" i="21"/>
  <c r="Q1855" i="21"/>
  <c r="Q1856" i="21"/>
  <c r="Q1857" i="21"/>
  <c r="Q1858" i="21"/>
  <c r="Q1859" i="21"/>
  <c r="Q1860" i="21"/>
  <c r="Q1861" i="21"/>
  <c r="Q1862" i="21"/>
  <c r="Q1863" i="21"/>
  <c r="Q1864" i="21"/>
  <c r="Q1865" i="21"/>
  <c r="Q1866" i="21"/>
  <c r="Q1867" i="21"/>
  <c r="Q1868" i="21"/>
  <c r="Q1869" i="21"/>
  <c r="Q1870" i="21"/>
  <c r="Q1871" i="21"/>
  <c r="Q1872" i="21"/>
  <c r="Q1873" i="21"/>
  <c r="Q1874" i="21"/>
  <c r="Q1875" i="21"/>
  <c r="Q1876" i="21"/>
  <c r="Q1877" i="21"/>
  <c r="Q1878" i="21"/>
  <c r="Q1879" i="21"/>
  <c r="Q1880" i="21"/>
  <c r="Q1881" i="21"/>
  <c r="Q1882" i="21"/>
  <c r="Q1883" i="21"/>
  <c r="Q1884" i="21"/>
  <c r="Q1885" i="21"/>
  <c r="Q1886" i="21"/>
  <c r="Q1887" i="21"/>
  <c r="Q1888" i="21"/>
  <c r="Q1889" i="21"/>
  <c r="Q1890" i="21"/>
  <c r="Q1891" i="21"/>
  <c r="Q1892" i="21"/>
  <c r="Q1893" i="21"/>
  <c r="Q1894" i="21"/>
  <c r="Q1895" i="21"/>
  <c r="Q1896" i="21"/>
  <c r="Q1897" i="21"/>
  <c r="Q1898" i="21"/>
  <c r="Q1899" i="21"/>
  <c r="Q1900" i="21"/>
  <c r="Q1901" i="21"/>
  <c r="Q1902" i="21"/>
  <c r="Q1903" i="21"/>
  <c r="Q1904" i="21"/>
  <c r="Q1905" i="21"/>
  <c r="Q1906" i="21"/>
  <c r="Q1907" i="21"/>
  <c r="Q1908" i="21"/>
  <c r="Q1909" i="21"/>
  <c r="Q1910" i="21"/>
  <c r="Q1911" i="21"/>
  <c r="Q1912" i="21"/>
  <c r="Q1913" i="21"/>
  <c r="Q1914" i="21"/>
  <c r="Q1915" i="21"/>
  <c r="Q1916" i="21"/>
  <c r="Q1917" i="21"/>
  <c r="Q1918" i="21"/>
  <c r="Q1919" i="21"/>
  <c r="Q1920" i="21"/>
  <c r="Q1921" i="21"/>
  <c r="Q1922" i="21"/>
  <c r="Q1923" i="21"/>
  <c r="Q1924" i="21"/>
  <c r="Q1925" i="21"/>
  <c r="Q1926" i="21"/>
  <c r="Q1927" i="21"/>
  <c r="Q1928" i="21"/>
  <c r="Q1929" i="21"/>
  <c r="Q1930" i="21"/>
  <c r="Q1931" i="21"/>
  <c r="Q1932" i="21"/>
  <c r="Q1933" i="21"/>
  <c r="Q1934" i="21"/>
  <c r="Q1935" i="21"/>
  <c r="Q1936" i="21"/>
  <c r="Q1937" i="21"/>
  <c r="Q1938" i="21"/>
  <c r="Q1939" i="21"/>
  <c r="Q1940" i="21"/>
  <c r="Q1941" i="21"/>
  <c r="Q1942" i="21"/>
  <c r="Q1943" i="21"/>
  <c r="Q1944" i="21"/>
  <c r="Q1945" i="21"/>
  <c r="Q1946" i="21"/>
  <c r="Q1947" i="21"/>
  <c r="Q1948" i="21"/>
  <c r="Q1949" i="21"/>
  <c r="Q1950" i="21"/>
  <c r="Q1951" i="21"/>
  <c r="Q1952" i="21"/>
  <c r="Q1953" i="21"/>
  <c r="Q1954" i="21"/>
  <c r="Q1955" i="21"/>
  <c r="Q1956" i="21"/>
  <c r="Q1957" i="21"/>
  <c r="Q1958" i="21"/>
  <c r="Q1959" i="21"/>
  <c r="Q1960" i="21"/>
  <c r="Q1961" i="21"/>
  <c r="Q1962" i="21"/>
  <c r="Q1963" i="21"/>
  <c r="Q1964" i="21"/>
  <c r="Q1965" i="21"/>
  <c r="Q1966" i="21"/>
  <c r="Q1967" i="21"/>
  <c r="Q1968" i="21"/>
  <c r="Q1969" i="21"/>
  <c r="Q1970" i="21"/>
  <c r="Q1971" i="21"/>
  <c r="Q1972" i="21"/>
  <c r="Q1973" i="21"/>
  <c r="Q1974" i="21"/>
  <c r="Q1975" i="21"/>
  <c r="Q1976" i="21"/>
  <c r="Q1977" i="21"/>
  <c r="Q1978" i="21"/>
  <c r="Q1979" i="21"/>
  <c r="Q1980" i="21"/>
  <c r="Q1981" i="21"/>
  <c r="Q1982" i="21"/>
  <c r="Q1983" i="21"/>
  <c r="Q1984" i="21"/>
  <c r="Q1985" i="21"/>
  <c r="Q1986" i="21"/>
  <c r="Q1987" i="21"/>
  <c r="Q1988" i="21"/>
  <c r="Q1989" i="21"/>
  <c r="Q1990" i="21"/>
  <c r="Q1991" i="21"/>
  <c r="Q1992" i="21"/>
  <c r="Q1993" i="21"/>
  <c r="Q1994" i="21"/>
  <c r="Q1995" i="21"/>
  <c r="Q1996" i="21"/>
  <c r="Q1997" i="21"/>
  <c r="Q1998" i="21"/>
  <c r="Q1999" i="21"/>
  <c r="Q2000" i="21"/>
  <c r="Q2001" i="21"/>
  <c r="Q2002" i="21"/>
  <c r="Q2003" i="21"/>
  <c r="Q2004" i="21"/>
  <c r="Q2005" i="21"/>
  <c r="Q2006" i="21"/>
  <c r="Q2007" i="21"/>
  <c r="Q2008" i="21"/>
  <c r="Q2009" i="21"/>
  <c r="Q2010" i="21"/>
  <c r="Q2011" i="21"/>
  <c r="Q2012" i="21"/>
  <c r="Q2013" i="21"/>
  <c r="Q2014" i="21"/>
  <c r="Q2015" i="21"/>
  <c r="Q2016" i="21"/>
  <c r="Q2017" i="21"/>
  <c r="Q2018" i="21"/>
  <c r="Q2019" i="21"/>
  <c r="Q2020" i="21"/>
  <c r="Q2021" i="21"/>
  <c r="Q2022" i="21"/>
  <c r="Q2023" i="21"/>
  <c r="Q2024" i="21"/>
  <c r="Q2025" i="21"/>
  <c r="Q2026" i="21"/>
  <c r="Q2027" i="21"/>
  <c r="Q2028" i="21"/>
  <c r="Q2029" i="21"/>
  <c r="Q2030" i="21"/>
  <c r="Q2031" i="21"/>
  <c r="Q2032" i="21"/>
  <c r="Q2033" i="21"/>
  <c r="Q2034" i="21"/>
  <c r="Q2035" i="21"/>
  <c r="Q2036" i="21"/>
  <c r="Q2037" i="21"/>
  <c r="Q2038" i="21"/>
  <c r="Q2039" i="21"/>
  <c r="Q2040" i="21"/>
  <c r="Q2041" i="21"/>
  <c r="Q2042" i="21"/>
  <c r="Q2043" i="21"/>
  <c r="Q2044" i="21"/>
  <c r="Q2045" i="21"/>
  <c r="Q2046" i="21"/>
  <c r="Q2047" i="21"/>
  <c r="Q2048" i="21"/>
  <c r="Q2049" i="21"/>
  <c r="Q2050" i="21"/>
  <c r="Q2051" i="21"/>
  <c r="Q2052" i="21"/>
  <c r="Q2053" i="21"/>
  <c r="Q2054" i="21"/>
  <c r="Q2055" i="21"/>
  <c r="Q2056" i="21"/>
  <c r="Q2057" i="21"/>
  <c r="Q2058" i="21"/>
  <c r="Q2059" i="21"/>
  <c r="Q2060" i="21"/>
  <c r="Q2061" i="21"/>
  <c r="Q2062" i="21"/>
  <c r="Q2063" i="21"/>
  <c r="Q2064" i="21"/>
  <c r="Q2065" i="21"/>
  <c r="Q2066" i="21"/>
  <c r="Q2067" i="21"/>
  <c r="Q2068" i="21"/>
  <c r="Q2069" i="21"/>
  <c r="Q2070" i="21"/>
  <c r="Q2071" i="21"/>
  <c r="Q2072" i="21"/>
  <c r="Q2073" i="21"/>
  <c r="Q2074" i="21"/>
  <c r="Q2075" i="21"/>
  <c r="Q2076" i="21"/>
  <c r="Q2077" i="21"/>
  <c r="Q2078" i="21"/>
  <c r="Q2079" i="21"/>
  <c r="Q2080" i="21"/>
  <c r="Q2081" i="21"/>
  <c r="Q2082" i="21"/>
  <c r="Q2083" i="21"/>
  <c r="Q2084" i="21"/>
  <c r="Q2085" i="21"/>
  <c r="Q2086" i="21"/>
  <c r="Q2087" i="21"/>
  <c r="Q2088" i="21"/>
  <c r="Q2089" i="21"/>
  <c r="Q2090" i="21"/>
  <c r="Q2091" i="21"/>
  <c r="Q2092" i="21"/>
  <c r="Q2093" i="21"/>
  <c r="Q2094" i="21"/>
  <c r="Q2095" i="21"/>
  <c r="Q2096" i="21"/>
  <c r="Q2097" i="21"/>
  <c r="Q2098" i="21"/>
  <c r="Q2099" i="21"/>
  <c r="Q2100" i="21"/>
  <c r="Q2101" i="21"/>
  <c r="Q2102" i="21"/>
  <c r="Q2103" i="21"/>
  <c r="Q2104" i="21"/>
  <c r="Q2105" i="21"/>
  <c r="Q2106" i="21"/>
  <c r="Q2107" i="21"/>
  <c r="Q2108" i="21"/>
  <c r="Q2109" i="21"/>
  <c r="Q2110" i="21"/>
  <c r="Q2111" i="21"/>
  <c r="Q2112" i="21"/>
  <c r="Q2113" i="21"/>
  <c r="Q2114" i="21"/>
  <c r="Q2115" i="21"/>
  <c r="Q2116" i="21"/>
  <c r="Q2117" i="21"/>
  <c r="Q2118" i="21"/>
  <c r="Q2119" i="21"/>
  <c r="Q2120" i="21"/>
  <c r="Q2121" i="21"/>
  <c r="Q2122" i="21"/>
  <c r="Q2123" i="21"/>
  <c r="Q2124" i="21"/>
  <c r="Q2125" i="21"/>
  <c r="Q2126" i="21"/>
  <c r="Q2127" i="21"/>
  <c r="Q2128" i="21"/>
  <c r="Q2129" i="21"/>
  <c r="Q2130" i="21"/>
  <c r="Q2131" i="21"/>
  <c r="Q2132" i="21"/>
  <c r="Q2133" i="21"/>
  <c r="Q2134" i="21"/>
  <c r="Q2135" i="21"/>
  <c r="Q2136" i="21"/>
  <c r="Q2137" i="21"/>
  <c r="Q2138" i="21"/>
  <c r="Q2139" i="21"/>
  <c r="Q2140" i="21"/>
  <c r="Q2141" i="21"/>
  <c r="Q2142" i="21"/>
  <c r="Q2143" i="21"/>
  <c r="Q2144" i="21"/>
  <c r="Q2145" i="21"/>
  <c r="Q2146" i="21"/>
  <c r="Q2147" i="21"/>
  <c r="Q2148" i="21"/>
  <c r="Q2149" i="21"/>
  <c r="Q2150" i="21"/>
  <c r="Q2151" i="21"/>
  <c r="Q2152" i="21"/>
  <c r="Q2153" i="21"/>
  <c r="Q2154" i="21"/>
  <c r="Q2155" i="21"/>
  <c r="Q2156" i="21"/>
  <c r="Q2157" i="21"/>
  <c r="Q2158" i="21"/>
  <c r="Q2159" i="21"/>
  <c r="Q2160" i="21"/>
  <c r="Q2161" i="21"/>
  <c r="Q2162" i="21"/>
  <c r="Q2163" i="21"/>
  <c r="Q2164" i="21"/>
  <c r="Q2165" i="21"/>
  <c r="Q2166" i="21"/>
  <c r="Q2167" i="21"/>
  <c r="Q2168" i="21"/>
  <c r="Q2169" i="21"/>
  <c r="Q2170" i="21"/>
  <c r="Q2171" i="21"/>
  <c r="Q2172" i="21"/>
  <c r="Q2173" i="21"/>
  <c r="Q2174" i="21"/>
  <c r="Q2175" i="21"/>
  <c r="Q2176" i="21"/>
  <c r="Q2177" i="21"/>
  <c r="Q2178" i="21"/>
  <c r="Q2179" i="21"/>
  <c r="Q2180" i="21"/>
  <c r="Q2181" i="21"/>
  <c r="Q2182" i="21"/>
  <c r="Q2183" i="21"/>
  <c r="Q2184" i="21"/>
  <c r="Q2185" i="21"/>
  <c r="Q2186" i="21"/>
  <c r="Q2187" i="21"/>
  <c r="Q2188" i="21"/>
  <c r="Q2189" i="21"/>
  <c r="Q2190" i="21"/>
  <c r="Q2191" i="21"/>
  <c r="Q2192" i="21"/>
  <c r="Q2193" i="21"/>
  <c r="Q2194" i="21"/>
  <c r="Q2195" i="21"/>
  <c r="Q2196" i="21"/>
  <c r="Q2197" i="21"/>
  <c r="Q2198" i="21"/>
  <c r="Q2199" i="21"/>
  <c r="Q2200" i="21"/>
  <c r="Q2201" i="21"/>
  <c r="Q2202" i="21"/>
  <c r="Q2203" i="21"/>
  <c r="Q2204" i="21"/>
  <c r="Q2205" i="21"/>
  <c r="Q2206" i="21"/>
  <c r="Q2207" i="21"/>
  <c r="Q2208" i="21"/>
  <c r="Q2209" i="21"/>
  <c r="Q2210" i="21"/>
  <c r="Q2211" i="21"/>
  <c r="Q2212" i="21"/>
  <c r="Q2213" i="21"/>
  <c r="Q2214" i="21"/>
  <c r="Q2215" i="21"/>
  <c r="Q2216" i="21"/>
  <c r="Q2217" i="21"/>
  <c r="Q2218" i="21"/>
  <c r="Q2219" i="21"/>
  <c r="Q2220" i="21"/>
  <c r="Q2221" i="21"/>
  <c r="Q2222" i="21"/>
  <c r="Q2223" i="21"/>
  <c r="Q2224" i="21"/>
  <c r="Q2225" i="21"/>
  <c r="Q2226" i="21"/>
  <c r="Q2227" i="21"/>
  <c r="Q2228" i="21"/>
  <c r="Q2229" i="21"/>
  <c r="Q2230" i="21"/>
  <c r="Q2231" i="21"/>
  <c r="Q2232" i="21"/>
  <c r="Q2233" i="21"/>
  <c r="Q2234" i="21"/>
  <c r="Q2235" i="21"/>
  <c r="Q2236" i="21"/>
  <c r="Q2237" i="21"/>
  <c r="Q2238" i="21"/>
  <c r="Q2239" i="21"/>
  <c r="Q2240" i="21"/>
  <c r="Q2241" i="21"/>
  <c r="Q2242" i="21"/>
  <c r="Q2243" i="21"/>
  <c r="Q2244" i="21"/>
  <c r="Q2245" i="21"/>
  <c r="Q2246" i="21"/>
  <c r="Q2247" i="21"/>
  <c r="Q2248" i="21"/>
  <c r="Q2249" i="21"/>
  <c r="Q2250" i="21"/>
  <c r="Q2251" i="21"/>
  <c r="Q2252" i="21"/>
  <c r="Q2253" i="21"/>
  <c r="Q2254" i="21"/>
  <c r="Q2255" i="21"/>
  <c r="Q2256" i="21"/>
  <c r="Q2257" i="21"/>
  <c r="Q2258" i="21"/>
  <c r="Q2259" i="21"/>
  <c r="Q2260" i="21"/>
  <c r="Q2261" i="21"/>
  <c r="Q2262" i="21"/>
  <c r="Q2263" i="21"/>
  <c r="Q2264" i="21"/>
  <c r="Q2265" i="21"/>
  <c r="Q2266" i="21"/>
  <c r="Q2267" i="21"/>
  <c r="Q2268" i="21"/>
  <c r="Q2269" i="21"/>
  <c r="Q2270" i="21"/>
  <c r="Q2271" i="21"/>
  <c r="Q2272" i="21"/>
  <c r="Q2273" i="21"/>
  <c r="Q2274" i="21"/>
  <c r="Q2275" i="21"/>
  <c r="Q2276" i="21"/>
  <c r="Q2277" i="21"/>
  <c r="Q2278" i="21"/>
  <c r="Q2279" i="21"/>
  <c r="Q2280" i="21"/>
  <c r="Q2281" i="21"/>
  <c r="Q2282" i="21"/>
  <c r="Q2283" i="21"/>
  <c r="Q2284" i="21"/>
  <c r="Q2285" i="21"/>
  <c r="Q2286" i="21"/>
  <c r="Q2287" i="21"/>
  <c r="Q2288" i="21"/>
  <c r="Q2289" i="21"/>
  <c r="Q2290" i="21"/>
  <c r="Q2291" i="21"/>
  <c r="Q2292" i="21"/>
  <c r="Q2293" i="21"/>
  <c r="Q2294" i="21"/>
  <c r="Q2295" i="21"/>
  <c r="Q2296" i="21"/>
  <c r="Q2297" i="21"/>
  <c r="Q2298" i="21"/>
  <c r="Q2299" i="21"/>
  <c r="Q2300" i="21"/>
  <c r="Q2301" i="21"/>
  <c r="Q2302" i="21"/>
  <c r="Q2303" i="21"/>
  <c r="Q2304" i="21"/>
  <c r="Q2305" i="21"/>
  <c r="Q2306" i="21"/>
  <c r="Q2307" i="21"/>
  <c r="Q2308" i="21"/>
  <c r="Q2309" i="21"/>
  <c r="Q2310" i="21"/>
  <c r="Q2311" i="21"/>
  <c r="Q2312" i="21"/>
  <c r="Q2313" i="21"/>
  <c r="Q2314" i="21"/>
  <c r="Q2315" i="21"/>
  <c r="Q2316" i="21"/>
  <c r="Q2317" i="21"/>
  <c r="Q2318" i="21"/>
  <c r="Q2319" i="21"/>
  <c r="Q2320" i="21"/>
  <c r="Q2321" i="21"/>
  <c r="Q2322" i="21"/>
  <c r="Q2323" i="21"/>
  <c r="Q2324" i="21"/>
  <c r="Q2325" i="21"/>
  <c r="Q2326" i="21"/>
  <c r="Q2327" i="21"/>
  <c r="Q2328" i="21"/>
  <c r="Q2329" i="21"/>
  <c r="Q2330" i="21"/>
  <c r="Q2331" i="21"/>
  <c r="Q2332" i="21"/>
  <c r="Q2333" i="21"/>
  <c r="Q2334" i="21"/>
  <c r="Q2335" i="21"/>
  <c r="Q2336" i="21"/>
  <c r="Q2337" i="21"/>
  <c r="Q2338" i="21"/>
  <c r="Q2339" i="21"/>
  <c r="Q2340" i="21"/>
  <c r="Q2341" i="21"/>
  <c r="Q2342" i="21"/>
  <c r="Q2343" i="21"/>
  <c r="Q2344" i="21"/>
  <c r="Q2345" i="21"/>
  <c r="Q2346" i="21"/>
  <c r="Q2347" i="21"/>
  <c r="Q2348" i="21"/>
  <c r="Q2349" i="21"/>
  <c r="Q2350" i="21"/>
  <c r="Q2351" i="21"/>
  <c r="Q2352" i="21"/>
  <c r="Q2353" i="21"/>
  <c r="Q2354" i="21"/>
  <c r="Q2355" i="21"/>
  <c r="Q2356" i="21"/>
  <c r="Q2357" i="21"/>
  <c r="Q2358" i="21"/>
  <c r="Q2359" i="21"/>
  <c r="Q2360" i="21"/>
  <c r="Q2361" i="21"/>
  <c r="Q2362" i="21"/>
  <c r="Q2363" i="21"/>
  <c r="Q2364" i="21"/>
  <c r="Q2365" i="21"/>
  <c r="Q2366" i="21"/>
  <c r="Q2367" i="21"/>
  <c r="Q2368" i="21"/>
  <c r="Q2369" i="21"/>
  <c r="Q2370" i="21"/>
  <c r="Q2371" i="21"/>
  <c r="Q2372" i="21"/>
  <c r="Q2373" i="21"/>
  <c r="Q2374" i="21"/>
  <c r="Q2375" i="21"/>
  <c r="Q2376" i="21"/>
  <c r="Q2377" i="21"/>
  <c r="Q2378" i="21"/>
  <c r="Q2379" i="21"/>
  <c r="Q2380" i="21"/>
  <c r="Q2381" i="21"/>
  <c r="Q2382" i="21"/>
  <c r="Q2383" i="21"/>
  <c r="Q2384" i="21"/>
  <c r="Q2385" i="21"/>
  <c r="Q2386" i="21"/>
  <c r="Q2387" i="21"/>
  <c r="Q2388" i="21"/>
  <c r="Q2389" i="21"/>
  <c r="Q2390" i="21"/>
  <c r="Q2391" i="21"/>
  <c r="Q2392" i="21"/>
  <c r="Q2393" i="21"/>
  <c r="Q2394" i="21"/>
  <c r="Q2395" i="21"/>
  <c r="Q2396" i="21"/>
  <c r="Q2397" i="21"/>
  <c r="Q2398" i="21"/>
  <c r="Q2399" i="21"/>
  <c r="Q2400" i="21"/>
  <c r="Q2401" i="21"/>
  <c r="Q2402" i="21"/>
  <c r="Q2403" i="21"/>
  <c r="Q2404" i="21"/>
  <c r="Q2405" i="21"/>
  <c r="Q2406" i="21"/>
  <c r="Q2407" i="21"/>
  <c r="Q2408" i="21"/>
  <c r="Q2409" i="21"/>
  <c r="Q2410" i="21"/>
  <c r="Q2411" i="21"/>
  <c r="Q2412" i="21"/>
  <c r="Q2413" i="21"/>
  <c r="Q2414" i="21"/>
  <c r="Q2415" i="21"/>
  <c r="Q2416" i="21"/>
  <c r="Q2417" i="21"/>
  <c r="Q2418" i="21"/>
  <c r="Q2419" i="21"/>
  <c r="Q2420" i="21"/>
  <c r="Q2421" i="21"/>
  <c r="Q2422" i="21"/>
  <c r="Q2423" i="21"/>
  <c r="Q2424" i="21"/>
  <c r="Q2425" i="21"/>
  <c r="Q2426" i="21"/>
  <c r="Q2427" i="21"/>
  <c r="Q2428" i="21"/>
  <c r="Q2429" i="21"/>
  <c r="Q2430" i="21"/>
  <c r="Q2431" i="21"/>
  <c r="Q2432" i="21"/>
  <c r="Q2433" i="21"/>
  <c r="Q2434" i="21"/>
  <c r="Q2435" i="21"/>
  <c r="Q2436" i="21"/>
  <c r="Q2437" i="21"/>
  <c r="Q2438" i="21"/>
  <c r="Q2439" i="21"/>
  <c r="Q2440" i="21"/>
  <c r="Q2441" i="21"/>
  <c r="Q2442" i="21"/>
  <c r="Q2443" i="21"/>
  <c r="Q2444" i="21"/>
  <c r="Q2445" i="21"/>
  <c r="Q2446" i="21"/>
  <c r="Q2447" i="21"/>
  <c r="Q2448" i="21"/>
  <c r="Q2449" i="21"/>
  <c r="Q2450" i="21"/>
  <c r="Q2451" i="21"/>
  <c r="Q2452" i="21"/>
  <c r="Q2453" i="21"/>
  <c r="Q2454" i="21"/>
  <c r="Q2455" i="21"/>
  <c r="Q2456" i="21"/>
  <c r="Q2457" i="21"/>
  <c r="Q2458" i="21"/>
  <c r="Q2459" i="21"/>
  <c r="Q2460" i="21"/>
  <c r="Q2461" i="21"/>
  <c r="Q2462" i="21"/>
  <c r="Q2463" i="21"/>
  <c r="Q2464" i="21"/>
  <c r="Q2465" i="21"/>
  <c r="Q2466" i="21"/>
  <c r="Q2467" i="21"/>
  <c r="Q2468" i="21"/>
  <c r="Q2469" i="21"/>
  <c r="Q2470" i="21"/>
  <c r="Q2471" i="21"/>
  <c r="Q2472" i="21"/>
  <c r="Q2473" i="21"/>
  <c r="Q2474" i="21"/>
  <c r="Q2475" i="21"/>
  <c r="Q2476" i="21"/>
  <c r="Q2477" i="21"/>
  <c r="Q2478" i="21"/>
  <c r="Q2479" i="21"/>
  <c r="Q2480" i="21"/>
  <c r="Q2481" i="21"/>
  <c r="Q2482" i="21"/>
  <c r="Q2483" i="21"/>
  <c r="Q2484" i="21"/>
  <c r="Q2485" i="21"/>
  <c r="Q2486" i="21"/>
  <c r="Q2487" i="21"/>
  <c r="Q2488" i="21"/>
  <c r="Q2489" i="21"/>
  <c r="Q2490" i="21"/>
  <c r="Q2491" i="21"/>
  <c r="Q2492" i="21"/>
  <c r="Q2493" i="21"/>
  <c r="Q2494" i="21"/>
  <c r="Q2495" i="21"/>
  <c r="Q2496" i="21"/>
  <c r="Q2497" i="21"/>
  <c r="Q2498" i="21"/>
  <c r="Q2499" i="21"/>
  <c r="Q2500" i="21"/>
  <c r="Q2501" i="21"/>
  <c r="Q2502" i="21"/>
  <c r="Q2503" i="21"/>
  <c r="Q2504" i="21"/>
  <c r="Q2505" i="21"/>
  <c r="Q2506" i="21"/>
  <c r="Q2507" i="21"/>
  <c r="Q2508" i="21"/>
  <c r="Q2509" i="21"/>
  <c r="Q2510" i="21"/>
  <c r="Q2511" i="21"/>
  <c r="Q2512" i="21"/>
  <c r="Q2513" i="21"/>
  <c r="Q2514" i="21"/>
  <c r="Q2515" i="21"/>
  <c r="Q2516" i="21"/>
  <c r="Q2517" i="21"/>
  <c r="Q2518" i="21"/>
  <c r="Q2519" i="21"/>
  <c r="Q2520" i="21"/>
  <c r="Q2521" i="21"/>
  <c r="Q2522" i="21"/>
  <c r="Q2523" i="21"/>
  <c r="Q2524" i="21"/>
  <c r="Q2525" i="21"/>
  <c r="Q2526" i="21"/>
  <c r="Q2527" i="21"/>
  <c r="Q2528" i="21"/>
  <c r="Q2529" i="21"/>
  <c r="Q2530" i="21"/>
  <c r="Q2531" i="21"/>
  <c r="Q2532" i="21"/>
  <c r="Q2533" i="21"/>
  <c r="Q2534" i="21"/>
  <c r="Q2535" i="21"/>
  <c r="Q2536" i="21"/>
  <c r="Q2537" i="21"/>
  <c r="Q2538" i="21"/>
  <c r="Q2539" i="21"/>
  <c r="Q2540" i="21"/>
  <c r="Q2541" i="21"/>
  <c r="Q2542" i="21"/>
  <c r="Q2543" i="21"/>
  <c r="Q2544" i="21"/>
  <c r="Q2545" i="21"/>
  <c r="Q2546" i="21"/>
  <c r="Q2547" i="21"/>
  <c r="Q2548" i="21"/>
  <c r="Q2549" i="21"/>
  <c r="Q2550" i="21"/>
  <c r="Q2551" i="21"/>
  <c r="Q2552" i="21"/>
  <c r="Q2553" i="21"/>
  <c r="Q2554" i="21"/>
  <c r="Q2555" i="21"/>
  <c r="Q2556" i="21"/>
  <c r="Q2557" i="21"/>
  <c r="Q2558" i="21"/>
  <c r="Q2559" i="21"/>
  <c r="Q2560" i="21"/>
  <c r="Q2561" i="21"/>
  <c r="Q2562" i="21"/>
  <c r="Q2563" i="21"/>
  <c r="Q2564" i="21"/>
  <c r="Q2565" i="21"/>
  <c r="Q2566" i="21"/>
  <c r="Q2567" i="21"/>
  <c r="Q2568" i="21"/>
  <c r="Q2569" i="21"/>
  <c r="Q2570" i="21"/>
  <c r="Q2571" i="21"/>
  <c r="Q2572" i="21"/>
  <c r="Q2573" i="21"/>
  <c r="Q2574" i="21"/>
  <c r="Q2575" i="21"/>
  <c r="Q2576" i="21"/>
  <c r="Q2577" i="21"/>
  <c r="Q2578" i="21"/>
  <c r="Q2579" i="21"/>
  <c r="Q2580" i="21"/>
  <c r="Q2581" i="21"/>
  <c r="Q2582" i="21"/>
  <c r="Q2583" i="21"/>
  <c r="Q2584" i="21"/>
  <c r="Q2585" i="21"/>
  <c r="Q2586" i="21"/>
  <c r="Q2587" i="21"/>
  <c r="Q2588" i="21"/>
  <c r="Q2589" i="21"/>
  <c r="Q2590" i="21"/>
  <c r="Q2591" i="21"/>
  <c r="Q2592" i="21"/>
  <c r="Q2593" i="21"/>
  <c r="Q2594" i="21"/>
  <c r="Q2595" i="21"/>
  <c r="Q2596" i="21"/>
  <c r="Q2597" i="21"/>
  <c r="Q2598" i="21"/>
  <c r="Q2599" i="21"/>
  <c r="Q2600" i="21"/>
  <c r="Q2601" i="21"/>
  <c r="Q2602" i="21"/>
  <c r="Q2603" i="21"/>
  <c r="Q2604" i="21"/>
  <c r="Q2605" i="21"/>
  <c r="Q2606" i="21"/>
  <c r="Q2607" i="21"/>
  <c r="Q2608" i="21"/>
  <c r="Q2609" i="21"/>
  <c r="Q2610" i="21"/>
  <c r="Q2611" i="21"/>
  <c r="Q2612" i="21"/>
  <c r="Q2613" i="21"/>
  <c r="Q2614" i="21"/>
  <c r="Q2615" i="21"/>
  <c r="Q2616" i="21"/>
  <c r="Q2617" i="21"/>
  <c r="Q2618" i="21"/>
  <c r="Q2619" i="21"/>
  <c r="Q2620" i="21"/>
  <c r="Q2621" i="21"/>
  <c r="Q2622" i="21"/>
  <c r="Q2623" i="21"/>
  <c r="Q2624" i="21"/>
  <c r="Q2625" i="21"/>
  <c r="Q2626" i="21"/>
  <c r="Q2627" i="21"/>
  <c r="Q2628" i="21"/>
  <c r="Q2629" i="21"/>
  <c r="Q2630" i="21"/>
  <c r="Q2631" i="21"/>
  <c r="Q2632" i="21"/>
  <c r="Q2633" i="21"/>
  <c r="Q2634" i="21"/>
  <c r="Q2635" i="21"/>
  <c r="Q2636" i="21"/>
  <c r="Q2637" i="21"/>
  <c r="Q2638" i="21"/>
  <c r="Q2639" i="21"/>
  <c r="Q2640" i="21"/>
  <c r="Q2641" i="21"/>
  <c r="Q2642" i="21"/>
  <c r="Q2643" i="21"/>
  <c r="Q2644" i="21"/>
  <c r="Q2645" i="21"/>
  <c r="Q2646" i="21"/>
  <c r="Q2647" i="21"/>
  <c r="Q2648" i="21"/>
  <c r="Q2649" i="21"/>
  <c r="Q2650" i="21"/>
  <c r="Q2651" i="21"/>
  <c r="Q2652" i="21"/>
  <c r="Q2653" i="21"/>
  <c r="Q2654" i="21"/>
  <c r="Q2655" i="21"/>
  <c r="Q2656" i="21"/>
  <c r="Q2657" i="21"/>
  <c r="Q2658" i="21"/>
  <c r="Q2659" i="21"/>
  <c r="Q2660" i="21"/>
  <c r="Q2661" i="21"/>
  <c r="Q2662" i="21"/>
  <c r="Q2663" i="21"/>
  <c r="Q2664" i="21"/>
  <c r="Q2665" i="21"/>
  <c r="Q2666" i="21"/>
  <c r="Q2667" i="21"/>
  <c r="Q2668" i="21"/>
  <c r="Q2669" i="21"/>
  <c r="Q2670" i="21"/>
  <c r="Q2671" i="21"/>
  <c r="Q2672" i="21"/>
  <c r="Q2673" i="21"/>
  <c r="Q2674" i="21"/>
  <c r="Q2675" i="21"/>
  <c r="Q2676" i="21"/>
  <c r="Q2677" i="21"/>
  <c r="Q2678" i="21"/>
  <c r="Q2679" i="21"/>
  <c r="Q2680" i="21"/>
  <c r="Q2681" i="21"/>
  <c r="Q2682" i="21"/>
  <c r="Q2683" i="21"/>
  <c r="Q2684" i="21"/>
  <c r="Q2685" i="21"/>
  <c r="Q2686" i="21"/>
  <c r="Q2687" i="21"/>
  <c r="Q2688" i="21"/>
  <c r="Q2689" i="21"/>
  <c r="Q2690" i="21"/>
  <c r="Q2691" i="21"/>
  <c r="Q2692" i="21"/>
  <c r="Q2693" i="21"/>
  <c r="Q2694" i="21"/>
  <c r="Q2695" i="21"/>
  <c r="Q2696" i="21"/>
  <c r="Q2697" i="21"/>
  <c r="Q2698" i="21"/>
  <c r="Q2699" i="21"/>
  <c r="Q2700" i="21"/>
  <c r="Q2701" i="21"/>
  <c r="Q2702" i="21"/>
  <c r="Q2703" i="21"/>
  <c r="Q2704" i="21"/>
  <c r="Q2705" i="21"/>
  <c r="Q2706" i="21"/>
  <c r="Q2707" i="21"/>
  <c r="Q2708" i="21"/>
  <c r="Q2709" i="21"/>
  <c r="Q2710" i="21"/>
  <c r="Q2711" i="21"/>
  <c r="Q2712" i="21"/>
  <c r="Q2713" i="21"/>
  <c r="Q2714" i="21"/>
  <c r="Q2715" i="21"/>
  <c r="Q2716" i="21"/>
  <c r="Q2717" i="21"/>
  <c r="Q2718" i="21"/>
  <c r="Q2719" i="21"/>
  <c r="Q2720" i="21"/>
  <c r="Q2721" i="21"/>
  <c r="Q2722" i="21"/>
  <c r="Q2723" i="21"/>
  <c r="Q2724" i="21"/>
  <c r="Q2725" i="21"/>
  <c r="Q2726" i="21"/>
  <c r="Q2727" i="21"/>
  <c r="Q2728" i="21"/>
  <c r="Q2729" i="21"/>
  <c r="Q2730" i="21"/>
  <c r="Q2731" i="21"/>
  <c r="Q2732" i="21"/>
  <c r="Q2733" i="21"/>
  <c r="Q2734" i="21"/>
  <c r="Q2735" i="21"/>
  <c r="Q2736" i="21"/>
  <c r="Q2737" i="21"/>
  <c r="Q2738" i="21"/>
  <c r="Q2739" i="21"/>
  <c r="Q2740" i="21"/>
  <c r="Q2741" i="21"/>
  <c r="Q2742" i="21"/>
  <c r="Q2743" i="21"/>
  <c r="Q2744" i="21"/>
  <c r="Q2745" i="21"/>
  <c r="Q2746" i="21"/>
  <c r="Q2747" i="21"/>
  <c r="Q2748" i="21"/>
  <c r="Q2749" i="21"/>
  <c r="Q2750" i="21"/>
  <c r="Q2751" i="21"/>
  <c r="Q2752" i="21"/>
  <c r="Q2753" i="21"/>
  <c r="Q2754" i="21"/>
  <c r="Q2755" i="21"/>
  <c r="Q2756" i="21"/>
  <c r="Q2757" i="21"/>
  <c r="Q2758" i="21"/>
  <c r="Q2759" i="21"/>
  <c r="Q2760" i="21"/>
  <c r="Q2761" i="21"/>
  <c r="Q2762" i="21"/>
  <c r="Q2763" i="21"/>
  <c r="Q2764" i="21"/>
  <c r="Q2765" i="21"/>
  <c r="Q2766" i="21"/>
  <c r="Q2767" i="21"/>
  <c r="Q2768" i="21"/>
  <c r="Q2769" i="21"/>
  <c r="Q2770" i="21"/>
  <c r="Q2771" i="21"/>
  <c r="Q2772" i="21"/>
  <c r="Q2773" i="21"/>
  <c r="Q2774" i="21"/>
  <c r="Q2775" i="21"/>
  <c r="Q2776" i="21"/>
  <c r="Q2783" i="21"/>
  <c r="Q2785" i="21"/>
  <c r="Q2789" i="21"/>
  <c r="Q2777" i="21"/>
  <c r="Q2782" i="21"/>
  <c r="Q2786" i="21"/>
  <c r="Q2778" i="21"/>
  <c r="Q2781" i="21"/>
  <c r="N2786" i="21"/>
  <c r="M2786" i="21"/>
  <c r="N1578" i="21" l="1"/>
  <c r="M1578" i="21"/>
  <c r="N1481" i="21"/>
  <c r="M1481" i="21"/>
  <c r="N2424" i="21"/>
  <c r="M2424" i="21"/>
  <c r="N2395" i="21"/>
  <c r="M2395" i="21"/>
  <c r="N2328" i="21" l="1"/>
  <c r="M2328" i="21"/>
  <c r="N2155" i="21"/>
  <c r="M2155" i="21"/>
  <c r="N88" i="21"/>
  <c r="M88" i="21"/>
  <c r="N164" i="21"/>
  <c r="M164" i="21"/>
  <c r="N265" i="21"/>
  <c r="M265" i="21"/>
  <c r="N65" i="21"/>
  <c r="M65" i="21"/>
  <c r="N288" i="21"/>
  <c r="M288" i="21"/>
  <c r="N2119" i="21"/>
  <c r="M2119" i="21"/>
  <c r="N2112" i="21"/>
  <c r="M2112" i="21"/>
  <c r="N2102" i="21"/>
  <c r="M2102" i="21"/>
  <c r="N2090" i="21"/>
  <c r="M2090" i="21"/>
  <c r="N2109" i="21"/>
  <c r="M2109" i="21"/>
  <c r="N2095" i="21"/>
  <c r="M2095" i="21"/>
  <c r="N2091" i="21"/>
  <c r="M2091" i="21"/>
  <c r="N2087" i="21"/>
  <c r="M2087" i="21"/>
  <c r="N1826" i="21" l="1"/>
  <c r="M1826" i="21"/>
  <c r="J3086" i="21" l="1"/>
  <c r="Q3085" i="21"/>
  <c r="D3085" i="21"/>
  <c r="Q3084" i="21"/>
  <c r="D3084" i="21"/>
  <c r="Q3083" i="21"/>
  <c r="D3083" i="21"/>
  <c r="Q3082" i="21"/>
  <c r="D3082" i="21"/>
  <c r="Q3081" i="21"/>
  <c r="D3081" i="21"/>
  <c r="Q3080" i="21"/>
  <c r="D3080" i="21"/>
  <c r="Q3079" i="21"/>
  <c r="D3079" i="21"/>
  <c r="Q3078" i="21"/>
  <c r="D3078" i="21"/>
  <c r="Q3077" i="21"/>
  <c r="D3077" i="21"/>
  <c r="Q3076" i="21"/>
  <c r="D3076" i="21"/>
  <c r="Q3075" i="21"/>
  <c r="D3075" i="21"/>
  <c r="Q3074" i="21"/>
  <c r="D3074" i="21"/>
  <c r="Q3073" i="21"/>
  <c r="D3073" i="21"/>
  <c r="Q3072" i="21"/>
  <c r="D3072" i="21"/>
  <c r="Q3071" i="21"/>
  <c r="D3071" i="21"/>
  <c r="Q3070" i="21"/>
  <c r="D3070" i="21"/>
  <c r="Q3069" i="21"/>
  <c r="D3069" i="21"/>
  <c r="Q3068" i="21"/>
  <c r="D3068" i="21"/>
  <c r="Q3067" i="21"/>
  <c r="D3067" i="21"/>
  <c r="Q3066" i="21"/>
  <c r="D3066" i="21"/>
  <c r="Q3065" i="21"/>
  <c r="D3065" i="21"/>
  <c r="Q3064" i="21"/>
  <c r="D3064" i="21"/>
  <c r="Q3063" i="21"/>
  <c r="D3063" i="21"/>
  <c r="Q3062" i="21"/>
  <c r="D3062" i="21"/>
  <c r="Q3061" i="21"/>
  <c r="D3061" i="21"/>
  <c r="Q3060" i="21"/>
  <c r="D3060" i="21"/>
  <c r="Q3059" i="21"/>
  <c r="D3059" i="21"/>
  <c r="Q3058" i="21"/>
  <c r="D3058" i="21"/>
  <c r="Q3057" i="21"/>
  <c r="D3057" i="21"/>
  <c r="Q3056" i="21"/>
  <c r="D3056" i="21"/>
  <c r="Q3055" i="21"/>
  <c r="D3055" i="21"/>
  <c r="Q3054" i="21"/>
  <c r="D3054" i="21"/>
  <c r="Q3053" i="21"/>
  <c r="D3053" i="21"/>
  <c r="Q3052" i="21"/>
  <c r="D3052" i="21"/>
  <c r="Q3051" i="21"/>
  <c r="D3051" i="21"/>
  <c r="Q3050" i="21"/>
  <c r="D3050" i="21"/>
  <c r="Q3049" i="21"/>
  <c r="D3049" i="21"/>
  <c r="Q3048" i="21"/>
  <c r="D3048" i="21"/>
  <c r="Q3047" i="21"/>
  <c r="D3047" i="21"/>
  <c r="Q3046" i="21"/>
  <c r="D3046" i="21"/>
  <c r="Q3045" i="21"/>
  <c r="D3045" i="21"/>
  <c r="Q3044" i="21"/>
  <c r="D3044" i="21"/>
  <c r="Q3043" i="21"/>
  <c r="D3043" i="21"/>
  <c r="Q3042" i="21"/>
  <c r="D3042" i="21"/>
  <c r="Q3041" i="21"/>
  <c r="D3041" i="21"/>
  <c r="Q3040" i="21"/>
  <c r="D3040" i="21"/>
  <c r="Q3039" i="21"/>
  <c r="D3039" i="21"/>
  <c r="Q3038" i="21"/>
  <c r="D3038" i="21"/>
  <c r="Q3037" i="21"/>
  <c r="D3037" i="21"/>
  <c r="Q3036" i="21"/>
  <c r="D3036" i="21"/>
  <c r="Q3035" i="21"/>
  <c r="D3035" i="21"/>
  <c r="Q3034" i="21"/>
  <c r="D3034" i="21"/>
  <c r="Q3033" i="21"/>
  <c r="D3033" i="21"/>
  <c r="Q3030" i="21"/>
  <c r="N3030" i="21"/>
  <c r="M3030" i="21"/>
  <c r="Q3029" i="21"/>
  <c r="N3029" i="21"/>
  <c r="M3029" i="21"/>
  <c r="Q3028" i="21"/>
  <c r="N3028" i="21"/>
  <c r="M3028" i="21"/>
  <c r="Q3027" i="21"/>
  <c r="N3027" i="21"/>
  <c r="M3027" i="21"/>
  <c r="K3027" i="21"/>
  <c r="L3027" i="21" s="1"/>
  <c r="Q3026" i="21"/>
  <c r="N3026" i="21"/>
  <c r="M3026" i="21"/>
  <c r="Q3025" i="21"/>
  <c r="N3025" i="21"/>
  <c r="M3025" i="21"/>
  <c r="Q3024" i="21"/>
  <c r="N3024" i="21"/>
  <c r="M3024" i="21"/>
  <c r="Q3023" i="21"/>
  <c r="N3023" i="21"/>
  <c r="M3023" i="21"/>
  <c r="Q3022" i="21"/>
  <c r="N3022" i="21"/>
  <c r="M3022" i="21"/>
  <c r="Q3018" i="21"/>
  <c r="N3018" i="21"/>
  <c r="M3018" i="21"/>
  <c r="Q3017" i="21"/>
  <c r="N3017" i="21"/>
  <c r="M3017" i="21"/>
  <c r="Q3020" i="21"/>
  <c r="N3020" i="21"/>
  <c r="M3020" i="21"/>
  <c r="K3020" i="21"/>
  <c r="L3020" i="21" s="1"/>
  <c r="Q3019" i="21"/>
  <c r="N3019" i="21"/>
  <c r="M3019" i="21"/>
  <c r="Q3021" i="21"/>
  <c r="N3021" i="21"/>
  <c r="M3021" i="21"/>
  <c r="Q3016" i="21"/>
  <c r="N3016" i="21"/>
  <c r="M3016" i="21"/>
  <c r="Q3015" i="21"/>
  <c r="N3015" i="21"/>
  <c r="M3015" i="21"/>
  <c r="Q3014" i="21"/>
  <c r="N3014" i="21"/>
  <c r="M3014" i="21"/>
  <c r="Q3013" i="21"/>
  <c r="N3013" i="21"/>
  <c r="M3013" i="21"/>
  <c r="Q3012" i="21"/>
  <c r="N3012" i="21"/>
  <c r="M3012" i="21"/>
  <c r="Q3011" i="21"/>
  <c r="N3011" i="21"/>
  <c r="M3011" i="21"/>
  <c r="Q3010" i="21"/>
  <c r="N3010" i="21"/>
  <c r="M3010" i="21"/>
  <c r="Q3009" i="21"/>
  <c r="N3009" i="21"/>
  <c r="M3009" i="21"/>
  <c r="Q3008" i="21"/>
  <c r="N3008" i="21"/>
  <c r="M3008" i="21"/>
  <c r="K3008" i="21"/>
  <c r="L3008" i="21" s="1"/>
  <c r="Q3007" i="21"/>
  <c r="N3007" i="21"/>
  <c r="M3007" i="21"/>
  <c r="Q3006" i="21"/>
  <c r="N3006" i="21"/>
  <c r="M3006" i="21"/>
  <c r="Q3005" i="21"/>
  <c r="N3005" i="21"/>
  <c r="M3005" i="21"/>
  <c r="Q3004" i="21"/>
  <c r="N3004" i="21"/>
  <c r="M3004" i="21"/>
  <c r="Q3003" i="21"/>
  <c r="N3003" i="21"/>
  <c r="M3003" i="21"/>
  <c r="Q3002" i="21"/>
  <c r="N3002" i="21"/>
  <c r="M3002" i="21"/>
  <c r="Q3001" i="21"/>
  <c r="N3001" i="21"/>
  <c r="M3001" i="21"/>
  <c r="K3001" i="21"/>
  <c r="L3001" i="21" s="1"/>
  <c r="Q3000" i="21"/>
  <c r="N3000" i="21"/>
  <c r="M3000" i="21"/>
  <c r="Q2999" i="21"/>
  <c r="N2999" i="21"/>
  <c r="M2999" i="21"/>
  <c r="Q2998" i="21"/>
  <c r="N2998" i="21"/>
  <c r="M2998" i="21"/>
  <c r="Q2997" i="21"/>
  <c r="N2997" i="21"/>
  <c r="M2997" i="21"/>
  <c r="Q2996" i="21"/>
  <c r="N2996" i="21"/>
  <c r="M2996" i="21"/>
  <c r="Q2995" i="21"/>
  <c r="N2995" i="21"/>
  <c r="M2995" i="21"/>
  <c r="K2995" i="21"/>
  <c r="L2995" i="21" s="1"/>
  <c r="Q2994" i="21"/>
  <c r="N2994" i="21"/>
  <c r="M2994" i="21"/>
  <c r="Q2993" i="21"/>
  <c r="N2993" i="21"/>
  <c r="M2993" i="21"/>
  <c r="Q2992" i="21"/>
  <c r="N2992" i="21"/>
  <c r="M2992" i="21"/>
  <c r="Q2991" i="21"/>
  <c r="N2991" i="21"/>
  <c r="M2991" i="21"/>
  <c r="Q2990" i="21"/>
  <c r="N2990" i="21"/>
  <c r="M2990" i="21"/>
  <c r="Q2989" i="21"/>
  <c r="N2989" i="21"/>
  <c r="M2989" i="21"/>
  <c r="Q2988" i="21"/>
  <c r="N2988" i="21"/>
  <c r="M2988" i="21"/>
  <c r="Q2985" i="21"/>
  <c r="N2985" i="21"/>
  <c r="M2985" i="21"/>
  <c r="I2985" i="21"/>
  <c r="Q2987" i="21"/>
  <c r="N2987" i="21"/>
  <c r="M2987" i="21"/>
  <c r="Q2986" i="21"/>
  <c r="N2986" i="21"/>
  <c r="M2986" i="21"/>
  <c r="Q2984" i="21"/>
  <c r="N2984" i="21"/>
  <c r="M2984" i="21"/>
  <c r="Q2983" i="21"/>
  <c r="N2983" i="21"/>
  <c r="M2983" i="21"/>
  <c r="Q2982" i="21"/>
  <c r="N2982" i="21"/>
  <c r="M2982" i="21"/>
  <c r="Q2981" i="21"/>
  <c r="N2981" i="21"/>
  <c r="M2981" i="21"/>
  <c r="Q2980" i="21"/>
  <c r="N2980" i="21"/>
  <c r="M2980" i="21"/>
  <c r="Q2979" i="21"/>
  <c r="N2979" i="21"/>
  <c r="M2979" i="21"/>
  <c r="Q2978" i="21"/>
  <c r="N2978" i="21"/>
  <c r="M2978" i="21"/>
  <c r="Q2977" i="21"/>
  <c r="N2977" i="21"/>
  <c r="M2977" i="21"/>
  <c r="Q2976" i="21"/>
  <c r="N2976" i="21"/>
  <c r="M2976" i="21"/>
  <c r="Q2975" i="21"/>
  <c r="N2975" i="21"/>
  <c r="M2975" i="21"/>
  <c r="Q2974" i="21"/>
  <c r="N2974" i="21"/>
  <c r="M2974" i="21"/>
  <c r="Q2973" i="21"/>
  <c r="N2973" i="21"/>
  <c r="M2973" i="21"/>
  <c r="Q2972" i="21"/>
  <c r="N2972" i="21"/>
  <c r="M2972" i="21"/>
  <c r="Q2971" i="21"/>
  <c r="N2971" i="21"/>
  <c r="M2971" i="21"/>
  <c r="Q2970" i="21"/>
  <c r="N2970" i="21"/>
  <c r="M2970" i="21"/>
  <c r="Q2969" i="21"/>
  <c r="N2969" i="21"/>
  <c r="M2969" i="21"/>
  <c r="Q2968" i="21"/>
  <c r="N2968" i="21"/>
  <c r="M2968" i="21"/>
  <c r="Q2967" i="21"/>
  <c r="N2967" i="21"/>
  <c r="M2967" i="21"/>
  <c r="Q2966" i="21"/>
  <c r="N2966" i="21"/>
  <c r="M2966" i="21"/>
  <c r="Q2965" i="21"/>
  <c r="N2965" i="21"/>
  <c r="M2965" i="21"/>
  <c r="Q2964" i="21"/>
  <c r="N2964" i="21"/>
  <c r="M2964" i="21"/>
  <c r="Q2963" i="21"/>
  <c r="N2963" i="21"/>
  <c r="M2963" i="21"/>
  <c r="Q2962" i="21"/>
  <c r="N2962" i="21"/>
  <c r="M2962" i="21"/>
  <c r="Q2961" i="21"/>
  <c r="N2961" i="21"/>
  <c r="M2961" i="21"/>
  <c r="Q2960" i="21"/>
  <c r="N2960" i="21"/>
  <c r="M2960" i="21"/>
  <c r="Q2959" i="21"/>
  <c r="N2959" i="21"/>
  <c r="M2959" i="21"/>
  <c r="Q2958" i="21"/>
  <c r="N2958" i="21"/>
  <c r="M2958" i="21"/>
  <c r="Q2957" i="21"/>
  <c r="N2957" i="21"/>
  <c r="M2957" i="21"/>
  <c r="Q2956" i="21"/>
  <c r="N2956" i="21"/>
  <c r="M2956" i="21"/>
  <c r="Q2955" i="21"/>
  <c r="N2955" i="21"/>
  <c r="M2955" i="21"/>
  <c r="Q2954" i="21"/>
  <c r="N2954" i="21"/>
  <c r="M2954" i="21"/>
  <c r="Q2953" i="21"/>
  <c r="N2953" i="21"/>
  <c r="M2953" i="21"/>
  <c r="Q2952" i="21"/>
  <c r="N2952" i="21"/>
  <c r="M2952" i="21"/>
  <c r="Q2951" i="21"/>
  <c r="N2951" i="21"/>
  <c r="M2951" i="21"/>
  <c r="Q2950" i="21"/>
  <c r="N2950" i="21"/>
  <c r="M2950" i="21"/>
  <c r="Q2949" i="21"/>
  <c r="N2949" i="21"/>
  <c r="M2949" i="21"/>
  <c r="Q2948" i="21"/>
  <c r="N2948" i="21"/>
  <c r="M2948" i="21"/>
  <c r="Q2947" i="21"/>
  <c r="N2947" i="21"/>
  <c r="M2947" i="21"/>
  <c r="Q2946" i="21"/>
  <c r="N2946" i="21"/>
  <c r="M2946" i="21"/>
  <c r="Q2945" i="21"/>
  <c r="N2945" i="21"/>
  <c r="M2945" i="21"/>
  <c r="Q2944" i="21"/>
  <c r="N2944" i="21"/>
  <c r="M2944" i="21"/>
  <c r="Q2943" i="21"/>
  <c r="N2943" i="21"/>
  <c r="M2943" i="21"/>
  <c r="Q2941" i="21"/>
  <c r="N2941" i="21"/>
  <c r="M2941" i="21"/>
  <c r="Q2940" i="21"/>
  <c r="N2940" i="21"/>
  <c r="M2940" i="21"/>
  <c r="Q2942" i="21"/>
  <c r="N2942" i="21"/>
  <c r="M2942" i="21"/>
  <c r="Q2939" i="21"/>
  <c r="N2939" i="21"/>
  <c r="M2939" i="21"/>
  <c r="Q2938" i="21"/>
  <c r="N2938" i="21"/>
  <c r="M2938" i="21"/>
  <c r="Q2937" i="21"/>
  <c r="N2937" i="21"/>
  <c r="M2937" i="21"/>
  <c r="Q2936" i="21"/>
  <c r="N2936" i="21"/>
  <c r="M2936" i="21"/>
  <c r="Q2935" i="21"/>
  <c r="N2935" i="21"/>
  <c r="M2935" i="21"/>
  <c r="Q2934" i="21"/>
  <c r="N2934" i="21"/>
  <c r="M2934" i="21"/>
  <c r="Q2933" i="21"/>
  <c r="N2933" i="21"/>
  <c r="M2933" i="21"/>
  <c r="Q2932" i="21"/>
  <c r="N2932" i="21"/>
  <c r="M2932" i="21"/>
  <c r="Q2931" i="21"/>
  <c r="N2931" i="21"/>
  <c r="M2931" i="21"/>
  <c r="Q2930" i="21"/>
  <c r="N2930" i="21"/>
  <c r="M2930" i="21"/>
  <c r="K2930" i="21"/>
  <c r="L2930" i="21" s="1"/>
  <c r="Q2929" i="21"/>
  <c r="N2929" i="21"/>
  <c r="M2929" i="21"/>
  <c r="Q2927" i="21"/>
  <c r="N2927" i="21"/>
  <c r="M2927" i="21"/>
  <c r="Q2926" i="21"/>
  <c r="N2926" i="21"/>
  <c r="M2926" i="21"/>
  <c r="Q2928" i="21"/>
  <c r="N2928" i="21"/>
  <c r="M2928" i="21"/>
  <c r="Q2925" i="21"/>
  <c r="N2925" i="21"/>
  <c r="M2925" i="21"/>
  <c r="Q2924" i="21"/>
  <c r="N2924" i="21"/>
  <c r="M2924" i="21"/>
  <c r="Q2920" i="21"/>
  <c r="N2920" i="21"/>
  <c r="M2920" i="21"/>
  <c r="Q2923" i="21"/>
  <c r="N2923" i="21"/>
  <c r="M2923" i="21"/>
  <c r="Q2922" i="21"/>
  <c r="N2922" i="21"/>
  <c r="M2922" i="21"/>
  <c r="Q2921" i="21"/>
  <c r="N2921" i="21"/>
  <c r="M2921" i="21"/>
  <c r="Q2919" i="21"/>
  <c r="N2919" i="21"/>
  <c r="M2919" i="21"/>
  <c r="Q2918" i="21"/>
  <c r="N2918" i="21"/>
  <c r="M2918" i="21"/>
  <c r="Q2916" i="21"/>
  <c r="N2916" i="21"/>
  <c r="M2916" i="21"/>
  <c r="Q2915" i="21"/>
  <c r="N2915" i="21"/>
  <c r="M2915" i="21"/>
  <c r="Q2914" i="21"/>
  <c r="N2914" i="21"/>
  <c r="M2914" i="21"/>
  <c r="Q2913" i="21"/>
  <c r="N2913" i="21"/>
  <c r="M2913" i="21"/>
  <c r="Q2912" i="21"/>
  <c r="N2912" i="21"/>
  <c r="M2912" i="21"/>
  <c r="Q2911" i="21"/>
  <c r="N2911" i="21"/>
  <c r="M2911" i="21"/>
  <c r="Q2910" i="21"/>
  <c r="N2910" i="21"/>
  <c r="M2910" i="21"/>
  <c r="Q2909" i="21"/>
  <c r="N2909" i="21"/>
  <c r="M2909" i="21"/>
  <c r="Q2917" i="21"/>
  <c r="N2917" i="21"/>
  <c r="M2917" i="21"/>
  <c r="Q2895" i="21"/>
  <c r="N2895" i="21"/>
  <c r="M2895" i="21"/>
  <c r="Q2908" i="21"/>
  <c r="N2908" i="21"/>
  <c r="M2908" i="21"/>
  <c r="Q2907" i="21"/>
  <c r="N2907" i="21"/>
  <c r="M2907" i="21"/>
  <c r="Q2906" i="21"/>
  <c r="N2906" i="21"/>
  <c r="M2906" i="21"/>
  <c r="Q2905" i="21"/>
  <c r="N2905" i="21"/>
  <c r="M2905" i="21"/>
  <c r="Q2904" i="21"/>
  <c r="N2904" i="21"/>
  <c r="M2904" i="21"/>
  <c r="Q2903" i="21"/>
  <c r="N2903" i="21"/>
  <c r="M2903" i="21"/>
  <c r="Q2902" i="21"/>
  <c r="N2902" i="21"/>
  <c r="M2902" i="21"/>
  <c r="Q2901" i="21"/>
  <c r="N2901" i="21"/>
  <c r="M2901" i="21"/>
  <c r="Q2900" i="21"/>
  <c r="N2900" i="21"/>
  <c r="M2900" i="21"/>
  <c r="Q2899" i="21"/>
  <c r="N2899" i="21"/>
  <c r="M2899" i="21"/>
  <c r="Q2898" i="21"/>
  <c r="N2898" i="21"/>
  <c r="M2898" i="21"/>
  <c r="Q2897" i="21"/>
  <c r="N2897" i="21"/>
  <c r="M2897" i="21"/>
  <c r="Q2896" i="21"/>
  <c r="N2896" i="21"/>
  <c r="M2896" i="21"/>
  <c r="Q2894" i="21"/>
  <c r="N2894" i="21"/>
  <c r="M2894" i="21"/>
  <c r="Q2893" i="21"/>
  <c r="N2893" i="21"/>
  <c r="M2893" i="21"/>
  <c r="Q2892" i="21"/>
  <c r="N2892" i="21"/>
  <c r="M2892" i="21"/>
  <c r="Q2891" i="21"/>
  <c r="N2891" i="21"/>
  <c r="M2891" i="21"/>
  <c r="Q2890" i="21"/>
  <c r="N2890" i="21"/>
  <c r="M2890" i="21"/>
  <c r="Q2889" i="21"/>
  <c r="N2889" i="21"/>
  <c r="M2889" i="21"/>
  <c r="Q2888" i="21"/>
  <c r="N2888" i="21"/>
  <c r="M2888" i="21"/>
  <c r="Q2887" i="21"/>
  <c r="N2887" i="21"/>
  <c r="M2887" i="21"/>
  <c r="Q2886" i="21"/>
  <c r="N2886" i="21"/>
  <c r="M2886" i="21"/>
  <c r="Q2884" i="21"/>
  <c r="N2884" i="21"/>
  <c r="M2884" i="21"/>
  <c r="Q2883" i="21"/>
  <c r="N2883" i="21"/>
  <c r="M2883" i="21"/>
  <c r="Q2885" i="21"/>
  <c r="N2885" i="21"/>
  <c r="M2885" i="21"/>
  <c r="Q2880" i="21"/>
  <c r="N2880" i="21"/>
  <c r="M2880" i="21"/>
  <c r="Q2877" i="21"/>
  <c r="N2877" i="21"/>
  <c r="M2877" i="21"/>
  <c r="Q2882" i="21"/>
  <c r="N2882" i="21"/>
  <c r="M2882" i="21"/>
  <c r="Q2881" i="21"/>
  <c r="N2881" i="21"/>
  <c r="M2881" i="21"/>
  <c r="Q2879" i="21"/>
  <c r="N2879" i="21"/>
  <c r="M2879" i="21"/>
  <c r="Q2878" i="21"/>
  <c r="N2878" i="21"/>
  <c r="M2878" i="21"/>
  <c r="Q2876" i="21"/>
  <c r="N2876" i="21"/>
  <c r="M2876" i="21"/>
  <c r="Q2875" i="21"/>
  <c r="N2875" i="21"/>
  <c r="M2875" i="21"/>
  <c r="K2875" i="21"/>
  <c r="L2875" i="21" s="1"/>
  <c r="Q2874" i="21"/>
  <c r="N2874" i="21"/>
  <c r="M2874" i="21"/>
  <c r="Q2873" i="21"/>
  <c r="N2873" i="21"/>
  <c r="M2873" i="21"/>
  <c r="Q2872" i="21"/>
  <c r="N2872" i="21"/>
  <c r="M2872" i="21"/>
  <c r="Q2871" i="21"/>
  <c r="N2871" i="21"/>
  <c r="M2871" i="21"/>
  <c r="Q2870" i="21"/>
  <c r="N2870" i="21"/>
  <c r="M2870" i="21"/>
  <c r="Q2869" i="21"/>
  <c r="N2869" i="21"/>
  <c r="M2869" i="21"/>
  <c r="Q2868" i="21"/>
  <c r="N2868" i="21"/>
  <c r="M2868" i="21"/>
  <c r="Q2867" i="21"/>
  <c r="N2867" i="21"/>
  <c r="M2867" i="21"/>
  <c r="Q2866" i="21"/>
  <c r="N2866" i="21"/>
  <c r="M2866" i="21"/>
  <c r="Q2865" i="21"/>
  <c r="N2865" i="21"/>
  <c r="M2865" i="21"/>
  <c r="Q2864" i="21"/>
  <c r="N2864" i="21"/>
  <c r="M2864" i="21"/>
  <c r="Q2863" i="21"/>
  <c r="N2863" i="21"/>
  <c r="M2863" i="21"/>
  <c r="Q2862" i="21"/>
  <c r="N2862" i="21"/>
  <c r="M2862" i="21"/>
  <c r="Q2861" i="21"/>
  <c r="N2861" i="21"/>
  <c r="M2861" i="21"/>
  <c r="Q2860" i="21"/>
  <c r="N2860" i="21"/>
  <c r="M2860" i="21"/>
  <c r="Q2859" i="21"/>
  <c r="N2859" i="21"/>
  <c r="M2859" i="21"/>
  <c r="Q2858" i="21"/>
  <c r="N2858" i="21"/>
  <c r="M2858" i="21"/>
  <c r="Q2857" i="21"/>
  <c r="N2857" i="21"/>
  <c r="M2857" i="21"/>
  <c r="Q2856" i="21"/>
  <c r="N2856" i="21"/>
  <c r="M2856" i="21"/>
  <c r="Q2855" i="21"/>
  <c r="N2855" i="21"/>
  <c r="M2855" i="21"/>
  <c r="Q2854" i="21"/>
  <c r="N2854" i="21"/>
  <c r="M2854" i="21"/>
  <c r="Q2850" i="21"/>
  <c r="N2850" i="21"/>
  <c r="M2850" i="21"/>
  <c r="Q2849" i="21"/>
  <c r="N2849" i="21"/>
  <c r="M2849" i="21"/>
  <c r="Q2848" i="21"/>
  <c r="N2848" i="21"/>
  <c r="M2848" i="21"/>
  <c r="Q2845" i="21"/>
  <c r="N2845" i="21"/>
  <c r="M2845" i="21"/>
  <c r="Q2844" i="21"/>
  <c r="N2844" i="21"/>
  <c r="M2844" i="21"/>
  <c r="Q2843" i="21"/>
  <c r="N2843" i="21"/>
  <c r="M2843" i="21"/>
  <c r="Q2842" i="21"/>
  <c r="N2842" i="21"/>
  <c r="M2842" i="21"/>
  <c r="Q2841" i="21"/>
  <c r="N2841" i="21"/>
  <c r="M2841" i="21"/>
  <c r="Q2840" i="21"/>
  <c r="N2840" i="21"/>
  <c r="M2840" i="21"/>
  <c r="Q2839" i="21"/>
  <c r="N2839" i="21"/>
  <c r="M2839" i="21"/>
  <c r="Q2838" i="21"/>
  <c r="N2838" i="21"/>
  <c r="M2838" i="21"/>
  <c r="Q2837" i="21"/>
  <c r="N2837" i="21"/>
  <c r="M2837" i="21"/>
  <c r="Q2836" i="21"/>
  <c r="N2836" i="21"/>
  <c r="M2836" i="21"/>
  <c r="Q2834" i="21"/>
  <c r="N2834" i="21"/>
  <c r="M2834" i="21"/>
  <c r="Q2853" i="21"/>
  <c r="N2853" i="21"/>
  <c r="M2853" i="21"/>
  <c r="Q2851" i="21"/>
  <c r="N2851" i="21"/>
  <c r="M2851" i="21"/>
  <c r="Q2852" i="21"/>
  <c r="N2852" i="21"/>
  <c r="M2852" i="21"/>
  <c r="Q2847" i="21"/>
  <c r="N2847" i="21"/>
  <c r="M2847" i="21"/>
  <c r="K2847" i="21"/>
  <c r="L2847" i="21" s="1"/>
  <c r="Q2832" i="21"/>
  <c r="N2832" i="21"/>
  <c r="M2832" i="21"/>
  <c r="Q2846" i="21"/>
  <c r="N2846" i="21"/>
  <c r="M2846" i="21"/>
  <c r="Q2835" i="21"/>
  <c r="N2835" i="21"/>
  <c r="M2835" i="21"/>
  <c r="Q2833" i="21"/>
  <c r="N2833" i="21"/>
  <c r="M2833" i="21"/>
  <c r="Q2831" i="21"/>
  <c r="N2831" i="21"/>
  <c r="M2831" i="21"/>
  <c r="Q2830" i="21"/>
  <c r="N2830" i="21"/>
  <c r="M2830" i="21"/>
  <c r="Q2829" i="21"/>
  <c r="N2829" i="21"/>
  <c r="M2829" i="21"/>
  <c r="Q2828" i="21"/>
  <c r="N2828" i="21"/>
  <c r="M2828" i="21"/>
  <c r="Q2827" i="21"/>
  <c r="N2827" i="21"/>
  <c r="M2827" i="21"/>
  <c r="Q2826" i="21"/>
  <c r="N2826" i="21"/>
  <c r="M2826" i="21"/>
  <c r="Q2825" i="21"/>
  <c r="N2825" i="21"/>
  <c r="M2825" i="21"/>
  <c r="Q2824" i="21"/>
  <c r="N2824" i="21"/>
  <c r="M2824" i="21"/>
  <c r="K2824" i="21"/>
  <c r="L2824" i="21" s="1"/>
  <c r="Q2823" i="21"/>
  <c r="N2823" i="21"/>
  <c r="M2823" i="21"/>
  <c r="Q2822" i="21"/>
  <c r="N2822" i="21"/>
  <c r="M2822" i="21"/>
  <c r="Q2821" i="21"/>
  <c r="N2821" i="21"/>
  <c r="M2821" i="21"/>
  <c r="K2821" i="21"/>
  <c r="L2821" i="21" s="1"/>
  <c r="Q2820" i="21"/>
  <c r="N2820" i="21"/>
  <c r="M2820" i="21"/>
  <c r="Q2819" i="21"/>
  <c r="N2819" i="21"/>
  <c r="M2819" i="21"/>
  <c r="Q2818" i="21"/>
  <c r="N2818" i="21"/>
  <c r="M2818" i="21"/>
  <c r="Q2817" i="21"/>
  <c r="N2817" i="21"/>
  <c r="M2817" i="21"/>
  <c r="Q2816" i="21"/>
  <c r="N2816" i="21"/>
  <c r="M2816" i="21"/>
  <c r="Q2815" i="21"/>
  <c r="N2815" i="21"/>
  <c r="M2815" i="21"/>
  <c r="Q2814" i="21"/>
  <c r="N2814" i="21"/>
  <c r="M2814" i="21"/>
  <c r="Q2813" i="21"/>
  <c r="N2813" i="21"/>
  <c r="M2813" i="21"/>
  <c r="Q2812" i="21"/>
  <c r="N2812" i="21"/>
  <c r="M2812" i="21"/>
  <c r="Q2811" i="21"/>
  <c r="N2811" i="21"/>
  <c r="M2811" i="21"/>
  <c r="Q2810" i="21"/>
  <c r="N2810" i="21"/>
  <c r="M2810" i="21"/>
  <c r="Q2809" i="21"/>
  <c r="N2809" i="21"/>
  <c r="M2809" i="21"/>
  <c r="Q2808" i="21"/>
  <c r="N2808" i="21"/>
  <c r="M2808" i="21"/>
  <c r="Q2807" i="21"/>
  <c r="N2807" i="21"/>
  <c r="M2807" i="21"/>
  <c r="Q2806" i="21"/>
  <c r="N2806" i="21"/>
  <c r="M2806" i="21"/>
  <c r="Q2805" i="21"/>
  <c r="N2805" i="21"/>
  <c r="M2805" i="21"/>
  <c r="N2462" i="21"/>
  <c r="M2462" i="21"/>
  <c r="N2461" i="21"/>
  <c r="M2461" i="21"/>
  <c r="N2460" i="21"/>
  <c r="M2460" i="21"/>
  <c r="Q2804" i="21"/>
  <c r="N2804" i="21"/>
  <c r="M2804" i="21"/>
  <c r="Q2803" i="21"/>
  <c r="N2803" i="21"/>
  <c r="M2803" i="21"/>
  <c r="Q2799" i="21"/>
  <c r="N2799" i="21"/>
  <c r="M2799" i="21"/>
  <c r="L2799" i="21"/>
  <c r="Q2793" i="21"/>
  <c r="N2793" i="21"/>
  <c r="M2793" i="21"/>
  <c r="Q2790" i="21"/>
  <c r="N2790" i="21"/>
  <c r="M2790" i="21"/>
  <c r="Q2802" i="21"/>
  <c r="N2802" i="21"/>
  <c r="M2802" i="21"/>
  <c r="Q2801" i="21"/>
  <c r="N2801" i="21"/>
  <c r="M2801" i="21"/>
  <c r="Q2800" i="21"/>
  <c r="N2800" i="21"/>
  <c r="M2800" i="21"/>
  <c r="Q2798" i="21"/>
  <c r="N2798" i="21"/>
  <c r="M2798" i="21"/>
  <c r="Q2797" i="21"/>
  <c r="N2797" i="21"/>
  <c r="M2797" i="21"/>
  <c r="Q2796" i="21"/>
  <c r="N2796" i="21"/>
  <c r="M2796" i="21"/>
  <c r="Q2795" i="21"/>
  <c r="N2795" i="21"/>
  <c r="M2795" i="21"/>
  <c r="Q2794" i="21"/>
  <c r="N2794" i="21"/>
  <c r="M2794" i="21"/>
  <c r="Q2792" i="21"/>
  <c r="N2792" i="21"/>
  <c r="M2792" i="21"/>
  <c r="Q2791" i="21"/>
  <c r="N2791" i="21"/>
  <c r="M2791" i="21"/>
  <c r="N2789" i="21"/>
  <c r="M2789" i="21"/>
  <c r="N2785" i="21"/>
  <c r="M2785" i="21"/>
  <c r="N2783" i="21"/>
  <c r="M2783" i="21"/>
  <c r="N2776" i="21"/>
  <c r="M2776" i="21"/>
  <c r="N2775" i="21"/>
  <c r="M2775" i="21"/>
  <c r="N2774" i="21"/>
  <c r="M2774" i="21"/>
  <c r="N2773" i="21"/>
  <c r="M2773" i="21"/>
  <c r="N2772" i="21"/>
  <c r="M2772" i="21"/>
  <c r="N2769" i="21"/>
  <c r="M2769" i="21"/>
  <c r="N2768" i="21"/>
  <c r="M2768" i="21"/>
  <c r="N2761" i="21"/>
  <c r="M2761" i="21"/>
  <c r="N2771" i="21"/>
  <c r="M2771" i="21"/>
  <c r="N2767" i="21"/>
  <c r="M2767" i="21"/>
  <c r="N2766" i="21"/>
  <c r="M2766" i="21"/>
  <c r="N2765" i="21"/>
  <c r="M2765" i="21"/>
  <c r="N2764" i="21"/>
  <c r="M2764" i="21"/>
  <c r="N2763" i="21"/>
  <c r="M2763" i="21"/>
  <c r="N2762" i="21"/>
  <c r="M2762" i="21"/>
  <c r="N2760" i="21"/>
  <c r="M2760" i="21"/>
  <c r="N2759" i="21"/>
  <c r="M2759" i="21"/>
  <c r="N2758" i="21"/>
  <c r="M2758" i="21"/>
  <c r="N2757" i="21"/>
  <c r="M2757" i="21"/>
  <c r="N2770" i="21"/>
  <c r="M2770" i="21"/>
  <c r="N2756" i="21"/>
  <c r="M2756" i="21"/>
  <c r="N2755" i="21"/>
  <c r="M2755" i="21"/>
  <c r="N2754" i="21"/>
  <c r="M2754" i="21"/>
  <c r="N2753" i="21"/>
  <c r="M2753" i="21"/>
  <c r="N2752" i="21"/>
  <c r="M2752" i="21"/>
  <c r="N2751" i="21"/>
  <c r="M2751" i="21"/>
  <c r="N2750" i="21"/>
  <c r="M2750" i="21"/>
  <c r="N2743" i="21"/>
  <c r="M2743" i="21"/>
  <c r="N2749" i="21"/>
  <c r="M2749" i="21"/>
  <c r="N2748" i="21"/>
  <c r="M2748" i="21"/>
  <c r="N2747" i="21"/>
  <c r="M2747" i="21"/>
  <c r="N2746" i="21"/>
  <c r="M2746" i="21"/>
  <c r="N2745" i="21"/>
  <c r="M2745" i="21"/>
  <c r="N2744" i="21"/>
  <c r="M2744" i="21"/>
  <c r="N2742" i="21"/>
  <c r="M2742" i="21"/>
  <c r="N2741" i="21"/>
  <c r="M2741" i="21"/>
  <c r="N2740" i="21"/>
  <c r="M2740" i="21"/>
  <c r="N2739" i="21"/>
  <c r="M2739" i="21"/>
  <c r="N2738" i="21"/>
  <c r="M2738" i="21"/>
  <c r="N2737" i="21"/>
  <c r="M2737" i="21"/>
  <c r="N2407" i="21"/>
  <c r="M2407" i="21"/>
  <c r="N2406" i="21"/>
  <c r="M2406" i="21"/>
  <c r="N2402" i="21"/>
  <c r="M2402" i="21"/>
  <c r="N2393" i="21"/>
  <c r="M2393" i="21"/>
  <c r="N2736" i="21"/>
  <c r="M2736" i="21"/>
  <c r="N2735" i="21"/>
  <c r="M2735" i="21"/>
  <c r="N2734" i="21"/>
  <c r="M2734" i="21"/>
  <c r="N2733" i="21"/>
  <c r="M2733" i="21"/>
  <c r="N2732" i="21"/>
  <c r="M2732" i="21"/>
  <c r="N2731" i="21"/>
  <c r="M2731" i="21"/>
  <c r="N2730" i="21"/>
  <c r="M2730" i="21"/>
  <c r="N2729" i="21"/>
  <c r="M2729" i="21"/>
  <c r="N2728" i="21"/>
  <c r="M2728" i="21"/>
  <c r="N2727" i="21"/>
  <c r="M2727" i="21"/>
  <c r="N2726" i="21"/>
  <c r="M2726" i="21"/>
  <c r="N2725" i="21"/>
  <c r="M2725" i="21"/>
  <c r="N2414" i="21"/>
  <c r="M2414" i="21"/>
  <c r="N2724" i="21"/>
  <c r="M2724" i="21"/>
  <c r="N2723" i="21"/>
  <c r="M2723" i="21"/>
  <c r="N2722" i="21"/>
  <c r="M2722" i="21"/>
  <c r="N2713" i="21"/>
  <c r="M2713" i="21"/>
  <c r="N2715" i="21"/>
  <c r="M2715" i="21"/>
  <c r="N2721" i="21"/>
  <c r="M2721" i="21"/>
  <c r="N2720" i="21"/>
  <c r="M2720" i="21"/>
  <c r="N2719" i="21"/>
  <c r="M2719" i="21"/>
  <c r="N2718" i="21"/>
  <c r="M2718" i="21"/>
  <c r="N2717" i="21"/>
  <c r="M2717" i="21"/>
  <c r="N2716" i="21"/>
  <c r="M2716" i="21"/>
  <c r="N2714" i="21"/>
  <c r="M2714" i="21"/>
  <c r="N2712" i="21"/>
  <c r="M2712" i="21"/>
  <c r="N2711" i="21"/>
  <c r="M2711" i="21"/>
  <c r="N2710" i="21"/>
  <c r="M2710" i="21"/>
  <c r="N2709" i="21"/>
  <c r="M2709" i="21"/>
  <c r="N2708" i="21"/>
  <c r="M2708" i="21"/>
  <c r="N2707" i="21"/>
  <c r="M2707" i="21"/>
  <c r="N2706" i="21"/>
  <c r="M2706" i="21"/>
  <c r="N2705" i="21"/>
  <c r="M2705" i="21"/>
  <c r="N2704" i="21"/>
  <c r="M2704" i="21"/>
  <c r="N2703" i="21"/>
  <c r="M2703" i="21"/>
  <c r="N2702" i="21"/>
  <c r="M2702" i="21"/>
  <c r="N2701" i="21"/>
  <c r="M2701" i="21"/>
  <c r="N2700" i="21"/>
  <c r="M2700" i="21"/>
  <c r="N2699" i="21"/>
  <c r="M2699" i="21"/>
  <c r="N2698" i="21"/>
  <c r="M2698" i="21"/>
  <c r="N2697" i="21"/>
  <c r="M2697" i="21"/>
  <c r="N2696" i="21"/>
  <c r="M2696" i="21"/>
  <c r="N2695" i="21"/>
  <c r="M2695" i="21"/>
  <c r="N2694" i="21"/>
  <c r="M2694" i="21"/>
  <c r="N2693" i="21"/>
  <c r="M2693" i="21"/>
  <c r="N2692" i="21"/>
  <c r="M2692" i="21"/>
  <c r="N2691" i="21"/>
  <c r="M2691" i="21"/>
  <c r="N2688" i="21"/>
  <c r="M2688" i="21"/>
  <c r="N2678" i="21"/>
  <c r="M2678" i="21"/>
  <c r="N2673" i="21"/>
  <c r="M2673" i="21"/>
  <c r="N2666" i="21"/>
  <c r="M2666" i="21"/>
  <c r="N2690" i="21"/>
  <c r="M2690" i="21"/>
  <c r="N2689" i="21"/>
  <c r="M2689" i="21"/>
  <c r="N2687" i="21"/>
  <c r="M2687" i="21"/>
  <c r="N2686" i="21"/>
  <c r="M2686" i="21"/>
  <c r="N2685" i="21"/>
  <c r="M2685" i="21"/>
  <c r="N2684" i="21"/>
  <c r="M2684" i="21"/>
  <c r="N2683" i="21"/>
  <c r="M2683" i="21"/>
  <c r="N2682" i="21"/>
  <c r="M2682" i="21"/>
  <c r="N2681" i="21"/>
  <c r="M2681" i="21"/>
  <c r="N2680" i="21"/>
  <c r="M2680" i="21"/>
  <c r="N2679" i="21"/>
  <c r="M2679" i="21"/>
  <c r="N2677" i="21"/>
  <c r="M2677" i="21"/>
  <c r="N2676" i="21"/>
  <c r="M2676" i="21"/>
  <c r="N2675" i="21"/>
  <c r="M2675" i="21"/>
  <c r="N2674" i="21"/>
  <c r="M2674" i="21"/>
  <c r="N2672" i="21"/>
  <c r="M2672" i="21"/>
  <c r="N2671" i="21"/>
  <c r="M2671" i="21"/>
  <c r="N2670" i="21"/>
  <c r="M2670" i="21"/>
  <c r="N2669" i="21"/>
  <c r="M2669" i="21"/>
  <c r="N2668" i="21"/>
  <c r="M2668" i="21"/>
  <c r="N2667" i="21"/>
  <c r="M2667" i="21"/>
  <c r="N2665" i="21"/>
  <c r="M2665" i="21"/>
  <c r="N2664" i="21"/>
  <c r="M2664" i="21"/>
  <c r="N2663" i="21"/>
  <c r="M2663" i="21"/>
  <c r="N2662" i="21"/>
  <c r="M2662" i="21"/>
  <c r="N2661" i="21"/>
  <c r="M2661" i="21"/>
  <c r="N2660" i="21"/>
  <c r="M2660" i="21"/>
  <c r="N2659" i="21"/>
  <c r="M2659" i="21"/>
  <c r="N2658" i="21"/>
  <c r="M2658" i="21"/>
  <c r="N2657" i="21"/>
  <c r="M2657" i="21"/>
  <c r="N2656" i="21"/>
  <c r="M2656" i="21"/>
  <c r="N2654" i="21"/>
  <c r="M2654" i="21"/>
  <c r="N2653" i="21"/>
  <c r="M2653" i="21"/>
  <c r="N2651" i="21"/>
  <c r="M2651" i="21"/>
  <c r="N2650" i="21"/>
  <c r="M2650" i="21"/>
  <c r="N2649" i="21"/>
  <c r="M2649" i="21"/>
  <c r="N2646" i="21"/>
  <c r="M2646" i="21"/>
  <c r="N2645" i="21"/>
  <c r="M2645" i="21"/>
  <c r="N2644" i="21"/>
  <c r="M2644" i="21"/>
  <c r="N2643" i="21"/>
  <c r="M2643" i="21"/>
  <c r="N2640" i="21"/>
  <c r="M2640" i="21"/>
  <c r="N2639" i="21"/>
  <c r="M2639" i="21"/>
  <c r="N2637" i="21"/>
  <c r="M2637" i="21"/>
  <c r="N2655" i="21"/>
  <c r="M2655" i="21"/>
  <c r="N2652" i="21"/>
  <c r="M2652" i="21"/>
  <c r="N2648" i="21"/>
  <c r="M2648" i="21"/>
  <c r="N2647" i="21"/>
  <c r="M2647" i="21"/>
  <c r="N2642" i="21"/>
  <c r="M2642" i="21"/>
  <c r="N2641" i="21"/>
  <c r="M2641" i="21"/>
  <c r="N2638" i="21"/>
  <c r="M2638" i="21"/>
  <c r="N2455" i="21"/>
  <c r="M2455" i="21"/>
  <c r="N2448" i="21"/>
  <c r="M2448" i="21"/>
  <c r="N2636" i="21"/>
  <c r="M2636" i="21"/>
  <c r="N2635" i="21"/>
  <c r="M2635" i="21"/>
  <c r="N2633" i="21"/>
  <c r="M2633" i="21"/>
  <c r="K2633" i="21"/>
  <c r="L2633" i="21" s="1"/>
  <c r="N2634" i="21"/>
  <c r="M2634" i="21"/>
  <c r="N2632" i="21"/>
  <c r="M2632" i="21"/>
  <c r="N2627" i="21"/>
  <c r="M2627" i="21"/>
  <c r="N2631" i="21"/>
  <c r="M2631" i="21"/>
  <c r="N2629" i="21"/>
  <c r="M2629" i="21"/>
  <c r="N2630" i="21"/>
  <c r="M2630" i="21"/>
  <c r="N2628" i="21"/>
  <c r="M2628" i="21"/>
  <c r="N2626" i="21"/>
  <c r="M2626" i="21"/>
  <c r="N2625" i="21"/>
  <c r="M2625" i="21"/>
  <c r="N2624" i="21"/>
  <c r="M2624" i="21"/>
  <c r="N2623" i="21"/>
  <c r="M2623" i="21"/>
  <c r="N2622" i="21"/>
  <c r="M2622" i="21"/>
  <c r="N2621" i="21"/>
  <c r="M2621" i="21"/>
  <c r="N2620" i="21"/>
  <c r="M2620" i="21"/>
  <c r="N2619" i="21"/>
  <c r="M2619" i="21"/>
  <c r="N2039" i="21"/>
  <c r="M2039" i="21"/>
  <c r="N2618" i="21"/>
  <c r="M2618" i="21"/>
  <c r="N2617" i="21"/>
  <c r="M2617" i="21"/>
  <c r="N2616" i="21"/>
  <c r="M2616" i="21"/>
  <c r="K2616" i="21"/>
  <c r="L2616" i="21" s="1"/>
  <c r="N2615" i="21"/>
  <c r="M2615" i="21"/>
  <c r="N2614" i="21"/>
  <c r="M2614" i="21"/>
  <c r="N2613" i="21"/>
  <c r="M2613" i="21"/>
  <c r="N2612" i="21"/>
  <c r="M2612" i="21"/>
  <c r="N2611" i="21"/>
  <c r="M2611" i="21"/>
  <c r="N2610" i="21"/>
  <c r="M2610" i="21"/>
  <c r="N2609" i="21"/>
  <c r="M2609" i="21"/>
  <c r="N2608" i="21"/>
  <c r="M2608" i="21"/>
  <c r="N2607" i="21"/>
  <c r="M2607" i="21"/>
  <c r="N2606" i="21"/>
  <c r="M2606" i="21"/>
  <c r="N2603" i="21"/>
  <c r="M2603" i="21"/>
  <c r="N2599" i="21"/>
  <c r="M2599" i="21"/>
  <c r="K2599" i="21"/>
  <c r="L2599" i="21" s="1"/>
  <c r="N2598" i="21"/>
  <c r="M2598" i="21"/>
  <c r="N2597" i="21"/>
  <c r="M2597" i="21"/>
  <c r="N2592" i="21"/>
  <c r="M2592" i="21"/>
  <c r="N2588" i="21"/>
  <c r="M2588" i="21"/>
  <c r="N2604" i="21"/>
  <c r="M2604" i="21"/>
  <c r="N2586" i="21"/>
  <c r="M2586" i="21"/>
  <c r="N2602" i="21"/>
  <c r="M2602" i="21"/>
  <c r="N2601" i="21"/>
  <c r="M2601" i="21"/>
  <c r="N2600" i="21"/>
  <c r="M2600" i="21"/>
  <c r="N2596" i="21"/>
  <c r="M2596" i="21"/>
  <c r="N2594" i="21"/>
  <c r="M2594" i="21"/>
  <c r="N2593" i="21"/>
  <c r="M2593" i="21"/>
  <c r="N2591" i="21"/>
  <c r="M2591" i="21"/>
  <c r="N2590" i="21"/>
  <c r="M2590" i="21"/>
  <c r="N2587" i="21"/>
  <c r="M2587" i="21"/>
  <c r="N2585" i="21"/>
  <c r="M2585" i="21"/>
  <c r="N2605" i="21"/>
  <c r="M2605" i="21"/>
  <c r="N2595" i="21"/>
  <c r="M2595" i="21"/>
  <c r="N2589" i="21"/>
  <c r="M2589" i="21"/>
  <c r="N2584" i="21"/>
  <c r="M2584" i="21"/>
  <c r="N2583" i="21"/>
  <c r="M2583" i="21"/>
  <c r="N2582" i="21"/>
  <c r="M2582" i="21"/>
  <c r="N2581" i="21"/>
  <c r="M2581" i="21"/>
  <c r="N2580" i="21"/>
  <c r="M2580" i="21"/>
  <c r="N2579" i="21"/>
  <c r="M2579" i="21"/>
  <c r="N2578" i="21"/>
  <c r="M2578" i="21"/>
  <c r="N2577" i="21"/>
  <c r="M2577" i="21"/>
  <c r="N2576" i="21"/>
  <c r="M2576" i="21"/>
  <c r="N2575" i="21"/>
  <c r="M2575" i="21"/>
  <c r="N2574" i="21"/>
  <c r="M2574" i="21"/>
  <c r="N2573" i="21"/>
  <c r="M2573" i="21"/>
  <c r="N2572" i="21"/>
  <c r="M2572" i="21"/>
  <c r="N2571" i="21"/>
  <c r="M2571" i="21"/>
  <c r="N2570" i="21"/>
  <c r="M2570" i="21"/>
  <c r="N2569" i="21"/>
  <c r="M2569" i="21"/>
  <c r="N2568" i="21"/>
  <c r="M2568" i="21"/>
  <c r="N2564" i="21"/>
  <c r="M2564" i="21"/>
  <c r="N2567" i="21"/>
  <c r="M2567" i="21"/>
  <c r="N2566" i="21"/>
  <c r="M2566" i="21"/>
  <c r="N2565" i="21"/>
  <c r="M2565" i="21"/>
  <c r="N2563" i="21"/>
  <c r="M2563" i="21"/>
  <c r="N2562" i="21"/>
  <c r="M2562" i="21"/>
  <c r="N2560" i="21"/>
  <c r="M2560" i="21"/>
  <c r="N2558" i="21"/>
  <c r="M2558" i="21"/>
  <c r="N2561" i="21"/>
  <c r="M2561" i="21"/>
  <c r="N2559" i="21"/>
  <c r="M2559" i="21"/>
  <c r="N2557" i="21"/>
  <c r="M2557" i="21"/>
  <c r="N2555" i="21"/>
  <c r="M2555" i="21"/>
  <c r="N2554" i="21"/>
  <c r="M2554" i="21"/>
  <c r="N2553" i="21"/>
  <c r="M2553" i="21"/>
  <c r="N2552" i="21"/>
  <c r="M2552" i="21"/>
  <c r="N2551" i="21"/>
  <c r="M2551" i="21"/>
  <c r="N2550" i="21"/>
  <c r="M2550" i="21"/>
  <c r="N2549" i="21"/>
  <c r="M2549" i="21"/>
  <c r="N2556" i="21"/>
  <c r="M2556" i="21"/>
  <c r="N2548" i="21"/>
  <c r="M2548" i="21"/>
  <c r="N2547" i="21"/>
  <c r="M2547" i="21"/>
  <c r="N2546" i="21"/>
  <c r="M2546" i="21"/>
  <c r="N2545" i="21"/>
  <c r="M2545" i="21"/>
  <c r="N2543" i="21"/>
  <c r="M2543" i="21"/>
  <c r="N2519" i="21"/>
  <c r="M2519" i="21"/>
  <c r="N2535" i="21"/>
  <c r="M2535" i="21"/>
  <c r="N2526" i="21"/>
  <c r="M2526" i="21"/>
  <c r="N2524" i="21"/>
  <c r="M2524" i="21"/>
  <c r="N2544" i="21"/>
  <c r="M2544" i="21"/>
  <c r="N2521" i="21"/>
  <c r="M2521" i="21"/>
  <c r="N2541" i="21"/>
  <c r="M2541" i="21"/>
  <c r="N2539" i="21"/>
  <c r="M2539" i="21"/>
  <c r="N2536" i="21"/>
  <c r="M2536" i="21"/>
  <c r="N2533" i="21"/>
  <c r="M2533" i="21"/>
  <c r="N2530" i="21"/>
  <c r="M2530" i="21"/>
  <c r="N2528" i="21"/>
  <c r="M2528" i="21"/>
  <c r="N2527" i="21"/>
  <c r="M2527" i="21"/>
  <c r="N2523" i="21"/>
  <c r="M2523" i="21"/>
  <c r="N2520" i="21"/>
  <c r="M2520" i="21"/>
  <c r="N2538" i="21"/>
  <c r="M2538" i="21"/>
  <c r="N2534" i="21"/>
  <c r="M2534" i="21"/>
  <c r="N2529" i="21"/>
  <c r="M2529" i="21"/>
  <c r="N2542" i="21"/>
  <c r="M2542" i="21"/>
  <c r="N2540" i="21"/>
  <c r="M2540" i="21"/>
  <c r="N2537" i="21"/>
  <c r="M2537" i="21"/>
  <c r="N2532" i="21"/>
  <c r="M2532" i="21"/>
  <c r="N2531" i="21"/>
  <c r="M2531" i="21"/>
  <c r="N2525" i="21"/>
  <c r="M2525" i="21"/>
  <c r="N2522" i="21"/>
  <c r="M2522" i="21"/>
  <c r="N2518" i="21"/>
  <c r="M2518" i="21"/>
  <c r="N2508" i="21"/>
  <c r="M2508" i="21"/>
  <c r="K2508" i="21"/>
  <c r="L2508" i="21" s="1"/>
  <c r="N2501" i="21"/>
  <c r="M2501" i="21"/>
  <c r="N2517" i="21"/>
  <c r="M2517" i="21"/>
  <c r="N2516" i="21"/>
  <c r="M2516" i="21"/>
  <c r="N2515" i="21"/>
  <c r="M2515" i="21"/>
  <c r="N2514" i="21"/>
  <c r="M2514" i="21"/>
  <c r="N2513" i="21"/>
  <c r="M2513" i="21"/>
  <c r="N2512" i="21"/>
  <c r="M2512" i="21"/>
  <c r="N2505" i="21"/>
  <c r="M2505" i="21"/>
  <c r="N2507" i="21"/>
  <c r="M2507" i="21"/>
  <c r="N2496" i="21"/>
  <c r="M2496" i="21"/>
  <c r="N2511" i="21"/>
  <c r="M2511" i="21"/>
  <c r="N2510" i="21"/>
  <c r="M2510" i="21"/>
  <c r="N2509" i="21"/>
  <c r="M2509" i="21"/>
  <c r="N2506" i="21"/>
  <c r="M2506" i="21"/>
  <c r="N2504" i="21"/>
  <c r="M2504" i="21"/>
  <c r="N2503" i="21"/>
  <c r="M2503" i="21"/>
  <c r="N2502" i="21"/>
  <c r="M2502" i="21"/>
  <c r="N2500" i="21"/>
  <c r="M2500" i="21"/>
  <c r="N2499" i="21"/>
  <c r="M2499" i="21"/>
  <c r="N2498" i="21"/>
  <c r="M2498" i="21"/>
  <c r="N2497" i="21"/>
  <c r="M2497" i="21"/>
  <c r="N2495" i="21"/>
  <c r="M2495" i="21"/>
  <c r="N2494" i="21"/>
  <c r="M2494" i="21"/>
  <c r="N2493" i="21"/>
  <c r="M2493" i="21"/>
  <c r="N2491" i="21"/>
  <c r="M2491" i="21"/>
  <c r="N2492" i="21"/>
  <c r="M2492" i="21"/>
  <c r="N2490" i="21"/>
  <c r="M2490" i="21"/>
  <c r="N2489" i="21"/>
  <c r="M2489" i="21"/>
  <c r="N2488" i="21"/>
  <c r="M2488" i="21"/>
  <c r="N2487" i="21"/>
  <c r="M2487" i="21"/>
  <c r="N2486" i="21"/>
  <c r="M2486" i="21"/>
  <c r="N2484" i="21"/>
  <c r="M2484" i="21"/>
  <c r="N2483" i="21"/>
  <c r="M2483" i="21"/>
  <c r="N2482" i="21"/>
  <c r="M2482" i="21"/>
  <c r="N2480" i="21"/>
  <c r="M2480" i="21"/>
  <c r="N2479" i="21"/>
  <c r="M2479" i="21"/>
  <c r="N2478" i="21"/>
  <c r="M2478" i="21"/>
  <c r="N2476" i="21"/>
  <c r="M2476" i="21"/>
  <c r="N2475" i="21"/>
  <c r="M2475" i="21"/>
  <c r="N2474" i="21"/>
  <c r="M2474" i="21"/>
  <c r="N2472" i="21"/>
  <c r="M2472" i="21"/>
  <c r="N2470" i="21"/>
  <c r="M2470" i="21"/>
  <c r="N2469" i="21"/>
  <c r="M2469" i="21"/>
  <c r="N2468" i="21"/>
  <c r="M2468" i="21"/>
  <c r="N2466" i="21"/>
  <c r="M2466" i="21"/>
  <c r="N2467" i="21"/>
  <c r="M2467" i="21"/>
  <c r="N2485" i="21"/>
  <c r="M2485" i="21"/>
  <c r="N2481" i="21"/>
  <c r="M2481" i="21"/>
  <c r="N2477" i="21"/>
  <c r="M2477" i="21"/>
  <c r="N2473" i="21"/>
  <c r="M2473" i="21"/>
  <c r="N2471" i="21"/>
  <c r="M2471" i="21"/>
  <c r="N2465" i="21"/>
  <c r="M2465" i="21"/>
  <c r="N2464" i="21"/>
  <c r="M2464" i="21"/>
  <c r="N2463" i="21"/>
  <c r="M2463" i="21"/>
  <c r="N2459" i="21"/>
  <c r="M2459" i="21"/>
  <c r="N2457" i="21"/>
  <c r="M2457" i="21"/>
  <c r="N2456" i="21"/>
  <c r="M2456" i="21"/>
  <c r="N2458" i="21"/>
  <c r="M2458" i="21"/>
  <c r="N2449" i="21"/>
  <c r="M2449" i="21"/>
  <c r="N2454" i="21"/>
  <c r="M2454" i="21"/>
  <c r="N2453" i="21"/>
  <c r="M2453" i="21"/>
  <c r="N2452" i="21"/>
  <c r="M2452" i="21"/>
  <c r="N2451" i="21"/>
  <c r="M2451" i="21"/>
  <c r="N2450" i="21"/>
  <c r="M2450" i="21"/>
  <c r="N2428" i="21"/>
  <c r="M2428" i="21"/>
  <c r="N2443" i="21"/>
  <c r="M2443" i="21"/>
  <c r="K2443" i="21"/>
  <c r="L2443" i="21" s="1"/>
  <c r="N2447" i="21"/>
  <c r="M2447" i="21"/>
  <c r="N2446" i="21"/>
  <c r="M2446" i="21"/>
  <c r="N2445" i="21"/>
  <c r="M2445" i="21"/>
  <c r="N2444" i="21"/>
  <c r="M2444" i="21"/>
  <c r="N2442" i="21"/>
  <c r="M2442" i="21"/>
  <c r="N2441" i="21"/>
  <c r="M2441" i="21"/>
  <c r="N2440" i="21"/>
  <c r="M2440" i="21"/>
  <c r="N2437" i="21"/>
  <c r="M2437" i="21"/>
  <c r="N2435" i="21"/>
  <c r="M2435" i="21"/>
  <c r="N2433" i="21"/>
  <c r="M2433" i="21"/>
  <c r="N2438" i="21"/>
  <c r="M2438" i="21"/>
  <c r="K2438" i="21"/>
  <c r="L2438" i="21" s="1"/>
  <c r="N2430" i="21"/>
  <c r="M2430" i="21"/>
  <c r="N2431" i="21"/>
  <c r="M2431" i="21"/>
  <c r="N2436" i="21"/>
  <c r="M2436" i="21"/>
  <c r="N2439" i="21"/>
  <c r="M2439" i="21"/>
  <c r="N2432" i="21"/>
  <c r="M2432" i="21"/>
  <c r="N2429" i="21"/>
  <c r="M2429" i="21"/>
  <c r="N2427" i="21"/>
  <c r="M2427" i="21"/>
  <c r="N2426" i="21"/>
  <c r="M2426" i="21"/>
  <c r="N2425" i="21"/>
  <c r="M2425" i="21"/>
  <c r="N2423" i="21"/>
  <c r="M2423" i="21"/>
  <c r="N2422" i="21"/>
  <c r="M2422" i="21"/>
  <c r="N2421" i="21"/>
  <c r="M2421" i="21"/>
  <c r="N2420" i="21"/>
  <c r="M2420" i="21"/>
  <c r="N2419" i="21"/>
  <c r="M2419" i="21"/>
  <c r="N2434" i="21"/>
  <c r="M2434" i="21"/>
  <c r="N2418" i="21"/>
  <c r="M2418" i="21"/>
  <c r="N2417" i="21"/>
  <c r="M2417" i="21"/>
  <c r="N2416" i="21"/>
  <c r="M2416" i="21"/>
  <c r="N2415" i="21"/>
  <c r="M2415" i="21"/>
  <c r="N2408" i="21"/>
  <c r="M2408" i="21"/>
  <c r="N2413" i="21"/>
  <c r="M2413" i="21"/>
  <c r="N2412" i="21"/>
  <c r="M2412" i="21"/>
  <c r="N2411" i="21"/>
  <c r="M2411" i="21"/>
  <c r="N2410" i="21"/>
  <c r="M2410" i="21"/>
  <c r="N2409" i="21"/>
  <c r="M2409" i="21"/>
  <c r="N2405" i="21"/>
  <c r="M2405" i="21"/>
  <c r="N2404" i="21"/>
  <c r="M2404" i="21"/>
  <c r="N2403" i="21"/>
  <c r="M2403" i="21"/>
  <c r="N2401" i="21"/>
  <c r="M2401" i="21"/>
  <c r="N2400" i="21"/>
  <c r="M2400" i="21"/>
  <c r="N2399" i="21"/>
  <c r="M2399" i="21"/>
  <c r="N2398" i="21"/>
  <c r="M2398" i="21"/>
  <c r="N2397" i="21"/>
  <c r="M2397" i="21"/>
  <c r="N2396" i="21"/>
  <c r="M2396" i="21"/>
  <c r="N2394" i="21"/>
  <c r="M2394" i="21"/>
  <c r="N2392" i="21"/>
  <c r="M2392" i="21"/>
  <c r="N2391" i="21"/>
  <c r="M2391" i="21"/>
  <c r="N2390" i="21"/>
  <c r="M2390" i="21"/>
  <c r="N2389" i="21"/>
  <c r="M2389" i="21"/>
  <c r="N2388" i="21"/>
  <c r="M2388" i="21"/>
  <c r="N2387" i="21"/>
  <c r="M2387" i="21"/>
  <c r="N2386" i="21"/>
  <c r="M2386" i="21"/>
  <c r="N2385" i="21"/>
  <c r="M2385" i="21"/>
  <c r="N2384" i="21"/>
  <c r="M2384" i="21"/>
  <c r="N2383" i="21"/>
  <c r="M2383" i="21"/>
  <c r="N2382" i="21"/>
  <c r="M2382" i="21"/>
  <c r="N2381" i="21"/>
  <c r="M2381" i="21"/>
  <c r="N2380" i="21"/>
  <c r="M2380" i="21"/>
  <c r="N2379" i="21"/>
  <c r="M2379" i="21"/>
  <c r="N2378" i="21"/>
  <c r="M2378" i="21"/>
  <c r="N2377" i="21"/>
  <c r="M2377" i="21"/>
  <c r="N2376" i="21"/>
  <c r="M2376" i="21"/>
  <c r="N2375" i="21"/>
  <c r="M2375" i="21"/>
  <c r="N2374" i="21"/>
  <c r="M2374" i="21"/>
  <c r="N2373" i="21"/>
  <c r="M2373" i="21"/>
  <c r="M2372" i="21"/>
  <c r="N2371" i="21"/>
  <c r="M2371" i="21"/>
  <c r="N2370" i="21"/>
  <c r="M2370" i="21"/>
  <c r="N2369" i="21"/>
  <c r="M2369" i="21"/>
  <c r="N2368" i="21"/>
  <c r="M2368" i="21"/>
  <c r="N2367" i="21"/>
  <c r="M2367" i="21"/>
  <c r="N2366" i="21"/>
  <c r="M2366" i="21"/>
  <c r="N2365" i="21"/>
  <c r="M2365" i="21"/>
  <c r="N2364" i="21"/>
  <c r="M2364" i="21"/>
  <c r="N2363" i="21"/>
  <c r="M2363" i="21"/>
  <c r="N2362" i="21"/>
  <c r="M2362" i="21"/>
  <c r="N2361" i="21"/>
  <c r="M2361" i="21"/>
  <c r="N2359" i="21"/>
  <c r="M2359" i="21"/>
  <c r="N2358" i="21"/>
  <c r="M2358" i="21"/>
  <c r="N2357" i="21"/>
  <c r="M2357" i="21"/>
  <c r="N2356" i="21"/>
  <c r="M2356" i="21"/>
  <c r="N2355" i="21"/>
  <c r="M2355" i="21"/>
  <c r="N2213" i="21"/>
  <c r="M2213" i="21"/>
  <c r="N2235" i="21"/>
  <c r="M2235" i="21"/>
  <c r="N2354" i="21"/>
  <c r="M2354" i="21"/>
  <c r="N2353" i="21"/>
  <c r="M2353" i="21"/>
  <c r="N2352" i="21"/>
  <c r="M2352" i="21"/>
  <c r="N2351" i="21"/>
  <c r="M2351" i="21"/>
  <c r="N2350" i="21"/>
  <c r="M2350" i="21"/>
  <c r="N2349" i="21"/>
  <c r="M2349" i="21"/>
  <c r="N2348" i="21"/>
  <c r="M2348" i="21"/>
  <c r="N2347" i="21"/>
  <c r="M2347" i="21"/>
  <c r="N2346" i="21"/>
  <c r="M2346" i="21"/>
  <c r="N2345" i="21"/>
  <c r="M2345" i="21"/>
  <c r="N2344" i="21"/>
  <c r="M2344" i="21"/>
  <c r="N2343" i="21"/>
  <c r="M2343" i="21"/>
  <c r="N2342" i="21"/>
  <c r="M2342" i="21"/>
  <c r="N2341" i="21"/>
  <c r="M2341" i="21"/>
  <c r="N2340" i="21"/>
  <c r="M2340" i="21"/>
  <c r="N2339" i="21"/>
  <c r="M2339" i="21"/>
  <c r="N2338" i="21"/>
  <c r="M2338" i="21"/>
  <c r="N2337" i="21"/>
  <c r="M2337" i="21"/>
  <c r="N2336" i="21"/>
  <c r="M2336" i="21"/>
  <c r="N2335" i="21"/>
  <c r="M2335" i="21"/>
  <c r="N2334" i="21"/>
  <c r="M2334" i="21"/>
  <c r="N2333" i="21"/>
  <c r="M2333" i="21"/>
  <c r="N2332" i="21"/>
  <c r="M2332" i="21"/>
  <c r="N2331" i="21"/>
  <c r="M2331" i="21"/>
  <c r="N2330" i="21"/>
  <c r="M2330" i="21"/>
  <c r="N2329" i="21"/>
  <c r="M2329" i="21"/>
  <c r="N2327" i="21"/>
  <c r="M2327" i="21"/>
  <c r="N2326" i="21"/>
  <c r="M2326" i="21"/>
  <c r="N2325" i="21"/>
  <c r="M2325" i="21"/>
  <c r="N2324" i="21"/>
  <c r="M2324" i="21"/>
  <c r="N2323" i="21"/>
  <c r="M2323" i="21"/>
  <c r="N2322" i="21"/>
  <c r="M2322" i="21"/>
  <c r="N2321" i="21"/>
  <c r="M2321" i="21"/>
  <c r="L2321" i="21"/>
  <c r="N2320" i="21"/>
  <c r="M2320" i="21"/>
  <c r="N2319" i="21"/>
  <c r="M2319" i="21"/>
  <c r="N2318" i="21"/>
  <c r="M2318" i="21"/>
  <c r="N2317" i="21"/>
  <c r="M2317" i="21"/>
  <c r="N2316" i="21"/>
  <c r="M2316" i="21"/>
  <c r="N2315" i="21"/>
  <c r="M2315" i="21"/>
  <c r="N2314" i="21"/>
  <c r="M2314" i="21"/>
  <c r="N2313" i="21"/>
  <c r="M2313" i="21"/>
  <c r="N2312" i="21"/>
  <c r="M2312" i="21"/>
  <c r="N2298" i="21"/>
  <c r="M2298" i="21"/>
  <c r="N2311" i="21"/>
  <c r="M2311" i="21"/>
  <c r="N2310" i="21"/>
  <c r="M2310" i="21"/>
  <c r="N2309" i="21"/>
  <c r="M2309" i="21"/>
  <c r="N2308" i="21"/>
  <c r="M2308" i="21"/>
  <c r="N2307" i="21"/>
  <c r="M2307" i="21"/>
  <c r="N2306" i="21"/>
  <c r="M2306" i="21"/>
  <c r="N2305" i="21"/>
  <c r="M2305" i="21"/>
  <c r="N2304" i="21"/>
  <c r="M2304" i="21"/>
  <c r="N2303" i="21"/>
  <c r="M2303" i="21"/>
  <c r="N2302" i="21"/>
  <c r="M2302" i="21"/>
  <c r="N2301" i="21"/>
  <c r="M2301" i="21"/>
  <c r="N2300" i="21"/>
  <c r="M2300" i="21"/>
  <c r="N2299" i="21"/>
  <c r="M2299" i="21"/>
  <c r="N2297" i="21"/>
  <c r="M2297" i="21"/>
  <c r="N2296" i="21"/>
  <c r="M2296" i="21"/>
  <c r="N2295" i="21"/>
  <c r="M2295" i="21"/>
  <c r="N2294" i="21"/>
  <c r="M2294" i="21"/>
  <c r="N2360" i="21"/>
  <c r="M2360" i="21"/>
  <c r="N2293" i="21"/>
  <c r="M2293" i="21"/>
  <c r="N2292" i="21"/>
  <c r="M2292" i="21"/>
  <c r="N2291" i="21"/>
  <c r="M2291" i="21"/>
  <c r="N2290" i="21"/>
  <c r="M2290" i="21"/>
  <c r="N2289" i="21"/>
  <c r="M2289" i="21"/>
  <c r="N2288" i="21"/>
  <c r="M2288" i="21"/>
  <c r="N2287" i="21"/>
  <c r="M2287" i="21"/>
  <c r="N2286" i="21"/>
  <c r="M2286" i="21"/>
  <c r="N2285" i="21"/>
  <c r="M2285" i="21"/>
  <c r="N2284" i="21"/>
  <c r="M2284" i="21"/>
  <c r="N2283" i="21"/>
  <c r="M2283" i="21"/>
  <c r="N2282" i="21"/>
  <c r="M2282" i="21"/>
  <c r="N2255" i="21"/>
  <c r="M2255" i="21"/>
  <c r="N2281" i="21"/>
  <c r="M2281" i="21"/>
  <c r="N2280" i="21"/>
  <c r="M2280" i="21"/>
  <c r="N2279" i="21"/>
  <c r="M2279" i="21"/>
  <c r="N2277" i="21"/>
  <c r="M2277" i="21"/>
  <c r="N2276" i="21"/>
  <c r="M2276" i="21"/>
  <c r="N2275" i="21"/>
  <c r="M2275" i="21"/>
  <c r="N2274" i="21"/>
  <c r="M2274" i="21"/>
  <c r="N2273" i="21"/>
  <c r="M2273" i="21"/>
  <c r="N2272" i="21"/>
  <c r="M2272" i="21"/>
  <c r="N2271" i="21"/>
  <c r="M2271" i="21"/>
  <c r="N2270" i="21"/>
  <c r="M2270" i="21"/>
  <c r="N2269" i="21"/>
  <c r="M2269" i="21"/>
  <c r="N2268" i="21"/>
  <c r="M2268" i="21"/>
  <c r="N2267" i="21"/>
  <c r="M2267" i="21"/>
  <c r="N2266" i="21"/>
  <c r="M2266" i="21"/>
  <c r="N2265" i="21"/>
  <c r="M2265" i="21"/>
  <c r="N2264" i="21"/>
  <c r="M2264" i="21"/>
  <c r="K2264" i="21"/>
  <c r="L2264" i="21" s="1"/>
  <c r="N2263" i="21"/>
  <c r="M2263" i="21"/>
  <c r="N2262" i="21"/>
  <c r="M2262" i="21"/>
  <c r="N2260" i="21"/>
  <c r="M2260" i="21"/>
  <c r="N2261" i="21"/>
  <c r="M2261" i="21"/>
  <c r="K2261" i="21"/>
  <c r="L2261" i="21" s="1"/>
  <c r="N2258" i="21"/>
  <c r="M2258" i="21"/>
  <c r="N2256" i="21"/>
  <c r="M2256" i="21"/>
  <c r="N2250" i="21"/>
  <c r="M2250" i="21"/>
  <c r="N2259" i="21"/>
  <c r="M2259" i="21"/>
  <c r="N2257" i="21"/>
  <c r="M2257" i="21"/>
  <c r="N2254" i="21"/>
  <c r="M2254" i="21"/>
  <c r="N2253" i="21"/>
  <c r="M2253" i="21"/>
  <c r="N2252" i="21"/>
  <c r="M2252" i="21"/>
  <c r="N2251" i="21"/>
  <c r="M2251" i="21"/>
  <c r="N2248" i="21"/>
  <c r="M2248" i="21"/>
  <c r="K2248" i="21"/>
  <c r="L2248" i="21" s="1"/>
  <c r="N2249" i="21"/>
  <c r="M2249" i="21"/>
  <c r="N2247" i="21"/>
  <c r="M2247" i="21"/>
  <c r="N2246" i="21"/>
  <c r="M2246" i="21"/>
  <c r="N2245" i="21"/>
  <c r="M2245" i="21"/>
  <c r="N2244" i="21"/>
  <c r="M2244" i="21"/>
  <c r="N2243" i="21"/>
  <c r="M2243" i="21"/>
  <c r="N2242" i="21"/>
  <c r="M2242" i="21"/>
  <c r="N2278" i="21"/>
  <c r="M2278" i="21"/>
  <c r="N2241" i="21"/>
  <c r="M2241" i="21"/>
  <c r="N2240" i="21"/>
  <c r="M2240" i="21"/>
  <c r="N2239" i="21"/>
  <c r="M2239" i="21"/>
  <c r="N2238" i="21"/>
  <c r="M2238" i="21"/>
  <c r="N2237" i="21"/>
  <c r="M2237" i="21"/>
  <c r="N2236" i="21"/>
  <c r="M2236" i="21"/>
  <c r="N2234" i="21"/>
  <c r="M2234" i="21"/>
  <c r="N2233" i="21"/>
  <c r="M2233" i="21"/>
  <c r="N2232" i="21"/>
  <c r="M2232" i="21"/>
  <c r="N2231" i="21"/>
  <c r="M2231" i="21"/>
  <c r="N2230" i="21"/>
  <c r="M2230" i="21"/>
  <c r="N2229" i="21"/>
  <c r="M2229" i="21"/>
  <c r="N2228" i="21"/>
  <c r="M2228" i="21"/>
  <c r="N2227" i="21"/>
  <c r="M2227" i="21"/>
  <c r="N2226" i="21"/>
  <c r="M2226" i="21"/>
  <c r="N2225" i="21"/>
  <c r="M2225" i="21"/>
  <c r="N2224" i="21"/>
  <c r="M2224" i="21"/>
  <c r="N2223" i="21"/>
  <c r="M2223" i="21"/>
  <c r="N2222" i="21"/>
  <c r="M2222" i="21"/>
  <c r="N2221" i="21"/>
  <c r="M2221" i="21"/>
  <c r="N2220" i="21"/>
  <c r="M2220" i="21"/>
  <c r="N2219" i="21"/>
  <c r="M2219" i="21"/>
  <c r="N2218" i="21"/>
  <c r="M2218" i="21"/>
  <c r="N2217" i="21"/>
  <c r="M2217" i="21"/>
  <c r="N2216" i="21"/>
  <c r="M2216" i="21"/>
  <c r="N2215" i="21"/>
  <c r="M2215" i="21"/>
  <c r="N2214" i="21"/>
  <c r="M2214" i="21"/>
  <c r="N2212" i="21"/>
  <c r="M2212" i="21"/>
  <c r="N2211" i="21"/>
  <c r="M2211" i="21"/>
  <c r="N2210" i="21"/>
  <c r="M2210" i="21"/>
  <c r="N2209" i="21"/>
  <c r="M2209" i="21"/>
  <c r="N2208" i="21"/>
  <c r="M2208" i="21"/>
  <c r="N2207" i="21"/>
  <c r="M2207" i="21"/>
  <c r="N2206" i="21"/>
  <c r="M2206" i="21"/>
  <c r="N2205" i="21"/>
  <c r="M2205" i="21"/>
  <c r="N2204" i="21"/>
  <c r="M2204" i="21"/>
  <c r="N2203" i="21"/>
  <c r="M2203" i="21"/>
  <c r="N2202" i="21"/>
  <c r="M2202" i="21"/>
  <c r="N2201" i="21"/>
  <c r="M2201" i="21"/>
  <c r="N2200" i="21"/>
  <c r="M2200" i="21"/>
  <c r="N2199" i="21"/>
  <c r="M2199" i="21"/>
  <c r="K2199" i="21"/>
  <c r="L2199" i="21" s="1"/>
  <c r="N2198" i="21"/>
  <c r="M2198" i="21"/>
  <c r="N2197" i="21"/>
  <c r="M2197" i="21"/>
  <c r="N2196" i="21"/>
  <c r="M2196" i="21"/>
  <c r="N2195" i="21"/>
  <c r="M2195" i="21"/>
  <c r="N2194" i="21"/>
  <c r="M2194" i="21"/>
  <c r="N2193" i="21"/>
  <c r="M2193" i="21"/>
  <c r="N2192" i="21"/>
  <c r="M2192" i="21"/>
  <c r="N2190" i="21"/>
  <c r="M2190" i="21"/>
  <c r="N2191" i="21"/>
  <c r="M2191" i="21"/>
  <c r="N2189" i="21"/>
  <c r="M2189" i="21"/>
  <c r="N2188" i="21"/>
  <c r="M2188" i="21"/>
  <c r="N2187" i="21"/>
  <c r="M2187" i="21"/>
  <c r="N2186" i="21"/>
  <c r="M2186" i="21"/>
  <c r="N2185" i="21"/>
  <c r="M2185" i="21"/>
  <c r="N2184" i="21"/>
  <c r="M2184" i="21"/>
  <c r="N2183" i="21"/>
  <c r="M2183" i="21"/>
  <c r="N2182" i="21"/>
  <c r="M2182" i="21"/>
  <c r="N2181" i="21"/>
  <c r="M2181" i="21"/>
  <c r="N2180" i="21"/>
  <c r="M2180" i="21"/>
  <c r="N2179" i="21"/>
  <c r="M2179" i="21"/>
  <c r="N2178" i="21"/>
  <c r="M2178" i="21"/>
  <c r="N2176" i="21"/>
  <c r="M2176" i="21"/>
  <c r="N2177" i="21"/>
  <c r="M2177" i="21"/>
  <c r="N2174" i="21"/>
  <c r="M2174" i="21"/>
  <c r="N2172" i="21"/>
  <c r="M2172" i="21"/>
  <c r="N2171" i="21"/>
  <c r="M2171" i="21"/>
  <c r="N2175" i="21"/>
  <c r="M2175" i="21"/>
  <c r="N2173" i="21"/>
  <c r="M2173" i="21"/>
  <c r="N2170" i="21"/>
  <c r="M2170" i="21"/>
  <c r="N2169" i="21"/>
  <c r="M2169" i="21"/>
  <c r="N2168" i="21"/>
  <c r="M2168" i="21"/>
  <c r="N2167" i="21"/>
  <c r="M2167" i="21"/>
  <c r="N2166" i="21"/>
  <c r="M2166" i="21"/>
  <c r="N2165" i="21"/>
  <c r="M2165" i="21"/>
  <c r="N2164" i="21"/>
  <c r="M2164" i="21"/>
  <c r="N2163" i="21"/>
  <c r="M2163" i="21"/>
  <c r="N2162" i="21"/>
  <c r="M2162" i="21"/>
  <c r="N2161" i="21"/>
  <c r="M2161" i="21"/>
  <c r="N2160" i="21"/>
  <c r="M2160" i="21"/>
  <c r="N2159" i="21"/>
  <c r="M2159" i="21"/>
  <c r="N2158" i="21"/>
  <c r="M2158" i="21"/>
  <c r="N2157" i="21"/>
  <c r="M2157" i="21"/>
  <c r="N2156" i="21"/>
  <c r="M2156" i="21"/>
  <c r="N2154" i="21"/>
  <c r="M2154" i="21"/>
  <c r="N2153" i="21"/>
  <c r="M2153" i="21"/>
  <c r="N2152" i="21"/>
  <c r="M2152" i="21"/>
  <c r="N2151" i="21"/>
  <c r="M2151" i="21"/>
  <c r="N2150" i="21"/>
  <c r="M2150" i="21"/>
  <c r="N2149" i="21"/>
  <c r="M2149" i="21"/>
  <c r="N2148" i="21"/>
  <c r="M2148" i="21"/>
  <c r="N2147" i="21"/>
  <c r="M2147" i="21"/>
  <c r="N2146" i="21"/>
  <c r="M2146" i="21"/>
  <c r="N2145" i="21"/>
  <c r="M2145" i="21"/>
  <c r="N2144" i="21"/>
  <c r="M2144" i="21"/>
  <c r="N2143" i="21"/>
  <c r="M2143" i="21"/>
  <c r="N2142" i="21"/>
  <c r="M2142" i="21"/>
  <c r="N2141" i="21"/>
  <c r="M2141" i="21"/>
  <c r="N2140" i="21"/>
  <c r="M2140" i="21"/>
  <c r="N2139" i="21"/>
  <c r="M2139" i="21"/>
  <c r="N2138" i="21"/>
  <c r="M2138" i="21"/>
  <c r="N2137" i="21"/>
  <c r="M2137" i="21"/>
  <c r="N2136" i="21"/>
  <c r="M2136" i="21"/>
  <c r="N2135" i="21"/>
  <c r="M2135" i="21"/>
  <c r="N2134" i="21"/>
  <c r="M2134" i="21"/>
  <c r="N2133" i="21"/>
  <c r="M2133" i="21"/>
  <c r="N2132" i="21"/>
  <c r="M2132" i="21"/>
  <c r="N2131" i="21"/>
  <c r="M2131" i="21"/>
  <c r="N2130" i="21"/>
  <c r="M2130" i="21"/>
  <c r="N2129" i="21"/>
  <c r="M2129" i="21"/>
  <c r="N2128" i="21"/>
  <c r="M2128" i="21"/>
  <c r="N2127" i="21"/>
  <c r="M2127" i="21"/>
  <c r="N2126" i="21"/>
  <c r="M2126" i="21"/>
  <c r="N2125" i="21"/>
  <c r="M2125" i="21"/>
  <c r="N2124" i="21"/>
  <c r="M2124" i="21"/>
  <c r="N2123" i="21"/>
  <c r="M2123" i="21"/>
  <c r="N2122" i="21"/>
  <c r="M2122" i="21"/>
  <c r="N2121" i="21"/>
  <c r="M2121" i="21"/>
  <c r="N2120" i="21"/>
  <c r="M2120" i="21"/>
  <c r="N2118" i="21"/>
  <c r="M2118" i="21"/>
  <c r="N2117" i="21"/>
  <c r="M2117" i="21"/>
  <c r="N2116" i="21"/>
  <c r="M2116" i="21"/>
  <c r="N2115" i="21"/>
  <c r="M2115" i="21"/>
  <c r="N2114" i="21"/>
  <c r="M2114" i="21"/>
  <c r="N2113" i="21"/>
  <c r="M2113" i="21"/>
  <c r="N2111" i="21"/>
  <c r="M2111" i="21"/>
  <c r="N2110" i="21"/>
  <c r="M2110" i="21"/>
  <c r="N2108" i="21"/>
  <c r="M2108" i="21"/>
  <c r="N2107" i="21"/>
  <c r="M2107" i="21"/>
  <c r="N2106" i="21"/>
  <c r="M2106" i="21"/>
  <c r="N2105" i="21"/>
  <c r="M2105" i="21"/>
  <c r="N2104" i="21"/>
  <c r="M2104" i="21"/>
  <c r="N2103" i="21"/>
  <c r="M2103" i="21"/>
  <c r="N2101" i="21"/>
  <c r="M2101" i="21"/>
  <c r="N2100" i="21"/>
  <c r="M2100" i="21"/>
  <c r="N2099" i="21"/>
  <c r="M2099" i="21"/>
  <c r="N2098" i="21"/>
  <c r="M2098" i="21"/>
  <c r="N2097" i="21"/>
  <c r="M2097" i="21"/>
  <c r="N2096" i="21"/>
  <c r="M2096" i="21"/>
  <c r="N2094" i="21"/>
  <c r="M2094" i="21"/>
  <c r="N2093" i="21"/>
  <c r="M2093" i="21"/>
  <c r="N2092" i="21"/>
  <c r="M2092" i="21"/>
  <c r="N2089" i="21"/>
  <c r="M2089" i="21"/>
  <c r="N2088" i="21"/>
  <c r="M2088" i="21"/>
  <c r="N2086" i="21"/>
  <c r="M2086" i="21"/>
  <c r="N2085" i="21"/>
  <c r="M2085" i="21"/>
  <c r="N2084" i="21"/>
  <c r="M2084" i="21"/>
  <c r="N2012" i="21"/>
  <c r="M2012" i="21"/>
  <c r="K2012" i="21"/>
  <c r="L2012" i="21" s="1"/>
  <c r="N2011" i="21"/>
  <c r="M2011" i="21"/>
  <c r="N2010" i="21"/>
  <c r="M2010" i="21"/>
  <c r="K2010" i="21"/>
  <c r="L2010" i="21" s="1"/>
  <c r="N2083" i="21"/>
  <c r="M2083" i="21"/>
  <c r="N2082" i="21"/>
  <c r="M2082" i="21"/>
  <c r="N2013" i="21"/>
  <c r="M2013" i="21"/>
  <c r="N2081" i="21"/>
  <c r="M2081" i="21"/>
  <c r="N2080" i="21"/>
  <c r="M2080" i="21"/>
  <c r="N2008" i="21"/>
  <c r="M2008" i="21"/>
  <c r="N2007" i="21"/>
  <c r="M2007" i="21"/>
  <c r="N2006" i="21"/>
  <c r="M2006" i="21"/>
  <c r="K2006" i="21"/>
  <c r="L2006" i="21" s="1"/>
  <c r="N2079" i="21"/>
  <c r="M2079" i="21"/>
  <c r="N2078" i="21"/>
  <c r="M2078" i="21"/>
  <c r="N2076" i="21"/>
  <c r="M2076" i="21"/>
  <c r="N2077" i="21"/>
  <c r="M2077" i="21"/>
  <c r="N2075" i="21"/>
  <c r="M2075" i="21"/>
  <c r="N2072" i="21"/>
  <c r="M2072" i="21"/>
  <c r="K2072" i="21"/>
  <c r="L2072" i="21" s="1"/>
  <c r="N2074" i="21"/>
  <c r="M2074" i="21"/>
  <c r="N2073" i="21"/>
  <c r="M2073" i="21"/>
  <c r="N2071" i="21"/>
  <c r="M2071" i="21"/>
  <c r="N2070" i="21"/>
  <c r="M2070" i="21"/>
  <c r="N2069" i="21"/>
  <c r="M2069" i="21"/>
  <c r="N2068" i="21"/>
  <c r="M2068" i="21"/>
  <c r="N2067" i="21"/>
  <c r="M2067" i="21"/>
  <c r="N2066" i="21"/>
  <c r="M2066" i="21"/>
  <c r="N2065" i="21"/>
  <c r="M2065" i="21"/>
  <c r="N2064" i="21"/>
  <c r="M2064" i="21"/>
  <c r="N2063" i="21"/>
  <c r="M2063" i="21"/>
  <c r="N2062" i="21"/>
  <c r="M2062" i="21"/>
  <c r="N2061" i="21"/>
  <c r="M2061" i="21"/>
  <c r="K2061" i="21"/>
  <c r="L2061" i="21" s="1"/>
  <c r="N2060" i="21"/>
  <c r="M2060" i="21"/>
  <c r="N2059" i="21"/>
  <c r="M2059" i="21"/>
  <c r="N2058" i="21"/>
  <c r="M2058" i="21"/>
  <c r="N2057" i="21"/>
  <c r="M2057" i="21"/>
  <c r="N2056" i="21"/>
  <c r="M2056" i="21"/>
  <c r="K2056" i="21"/>
  <c r="L2056" i="21" s="1"/>
  <c r="N2028" i="21"/>
  <c r="M2028" i="21"/>
  <c r="K2028" i="21"/>
  <c r="L2028" i="21" s="1"/>
  <c r="N2055" i="21"/>
  <c r="M2055" i="21"/>
  <c r="N2054" i="21"/>
  <c r="M2054" i="21"/>
  <c r="N2053" i="21"/>
  <c r="M2053" i="21"/>
  <c r="N2052" i="21"/>
  <c r="M2052" i="21"/>
  <c r="N2048" i="21"/>
  <c r="M2048" i="21"/>
  <c r="N2049" i="21"/>
  <c r="M2049" i="21"/>
  <c r="N2046" i="21"/>
  <c r="M2046" i="21"/>
  <c r="N2045" i="21"/>
  <c r="M2045" i="21"/>
  <c r="N2044" i="21"/>
  <c r="M2044" i="21"/>
  <c r="N2043" i="21"/>
  <c r="M2043" i="21"/>
  <c r="K2043" i="21"/>
  <c r="L2043" i="21" s="1"/>
  <c r="N2042" i="21"/>
  <c r="M2042" i="21"/>
  <c r="N2038" i="21"/>
  <c r="M2038" i="21"/>
  <c r="N2051" i="21"/>
  <c r="M2051" i="21"/>
  <c r="N2050" i="21"/>
  <c r="M2050" i="21"/>
  <c r="N2047" i="21"/>
  <c r="M2047" i="21"/>
  <c r="K2047" i="21"/>
  <c r="L2047" i="21" s="1"/>
  <c r="N2041" i="21"/>
  <c r="M2041" i="21"/>
  <c r="N2040" i="21"/>
  <c r="M2040" i="21"/>
  <c r="N2029" i="21"/>
  <c r="M2029" i="21"/>
  <c r="N2031" i="21"/>
  <c r="M2031" i="21"/>
  <c r="N2036" i="21"/>
  <c r="M2036" i="21"/>
  <c r="N2037" i="21"/>
  <c r="M2037" i="21"/>
  <c r="N2035" i="21"/>
  <c r="M2035" i="21"/>
  <c r="N2034" i="21"/>
  <c r="M2034" i="21"/>
  <c r="K2034" i="21"/>
  <c r="L2034" i="21" s="1"/>
  <c r="N2033" i="21"/>
  <c r="M2033" i="21"/>
  <c r="N2032" i="21"/>
  <c r="M2032" i="21"/>
  <c r="N2030" i="21"/>
  <c r="M2030" i="21"/>
  <c r="N2027" i="21"/>
  <c r="M2027" i="21"/>
  <c r="N2026" i="21"/>
  <c r="M2026" i="21"/>
  <c r="N2024" i="21"/>
  <c r="M2024" i="21"/>
  <c r="N2025" i="21"/>
  <c r="M2025" i="21"/>
  <c r="N2023" i="21"/>
  <c r="M2023" i="21"/>
  <c r="N2019" i="21"/>
  <c r="M2019" i="21"/>
  <c r="N2022" i="21"/>
  <c r="M2022" i="21"/>
  <c r="N2021" i="21"/>
  <c r="M2021" i="21"/>
  <c r="N2020" i="21"/>
  <c r="M2020" i="21"/>
  <c r="N2018" i="21"/>
  <c r="M2018" i="21"/>
  <c r="N2017" i="21"/>
  <c r="M2017" i="21"/>
  <c r="N2016" i="21"/>
  <c r="M2016" i="21"/>
  <c r="N2015" i="21"/>
  <c r="M2015" i="21"/>
  <c r="N2014" i="21"/>
  <c r="M2014" i="21"/>
  <c r="N2009" i="21"/>
  <c r="M2009" i="21"/>
  <c r="K2009" i="21"/>
  <c r="L2009" i="21" s="1"/>
  <c r="N2005" i="21"/>
  <c r="M2005" i="21"/>
  <c r="N2004" i="21"/>
  <c r="M2004" i="21"/>
  <c r="N2003" i="21"/>
  <c r="M2003" i="21"/>
  <c r="N2002" i="21"/>
  <c r="M2002" i="21"/>
  <c r="N2001" i="21"/>
  <c r="M2001" i="21"/>
  <c r="N2000" i="21"/>
  <c r="M2000" i="21"/>
  <c r="N1999" i="21"/>
  <c r="M1999" i="21"/>
  <c r="N1998" i="21"/>
  <c r="M1998" i="21"/>
  <c r="K1998" i="21"/>
  <c r="L1998" i="21" s="1"/>
  <c r="N1997" i="21"/>
  <c r="M1997" i="21"/>
  <c r="N1996" i="21"/>
  <c r="M1996" i="21"/>
  <c r="N1995" i="21"/>
  <c r="M1995" i="21"/>
  <c r="N1994" i="21"/>
  <c r="M1994" i="21"/>
  <c r="N1993" i="21"/>
  <c r="M1993" i="21"/>
  <c r="N1992" i="21"/>
  <c r="M1992" i="21"/>
  <c r="N1991" i="21"/>
  <c r="M1991" i="21"/>
  <c r="N1990" i="21"/>
  <c r="M1990" i="21"/>
  <c r="N1989" i="21"/>
  <c r="M1989" i="21"/>
  <c r="N1988" i="21"/>
  <c r="M1988" i="21"/>
  <c r="N1987" i="21"/>
  <c r="M1987" i="21"/>
  <c r="N1986" i="21"/>
  <c r="M1986" i="21"/>
  <c r="N1985" i="21"/>
  <c r="M1985" i="21"/>
  <c r="N1984" i="21"/>
  <c r="M1984" i="21"/>
  <c r="N1983" i="21"/>
  <c r="M1983" i="21"/>
  <c r="N1982" i="21"/>
  <c r="M1982" i="21"/>
  <c r="K1982" i="21"/>
  <c r="L1982" i="21" s="1"/>
  <c r="N1981" i="21"/>
  <c r="M1981" i="21"/>
  <c r="N1980" i="21"/>
  <c r="M1980" i="21"/>
  <c r="N1979" i="21"/>
  <c r="M1979" i="21"/>
  <c r="N1978" i="21"/>
  <c r="M1978" i="21"/>
  <c r="N1977" i="21"/>
  <c r="M1977" i="21"/>
  <c r="N1975" i="21"/>
  <c r="M1975" i="21"/>
  <c r="N1973" i="21"/>
  <c r="M1973" i="21"/>
  <c r="N1976" i="21"/>
  <c r="M1976" i="21"/>
  <c r="N1974" i="21"/>
  <c r="M1974" i="21"/>
  <c r="N1972" i="21"/>
  <c r="M1972" i="21"/>
  <c r="N1971" i="21"/>
  <c r="M1971" i="21"/>
  <c r="N1970" i="21"/>
  <c r="M1970" i="21"/>
  <c r="N1969" i="21"/>
  <c r="M1969" i="21"/>
  <c r="N1968" i="21"/>
  <c r="M1968" i="21"/>
  <c r="N1967" i="21"/>
  <c r="M1967" i="21"/>
  <c r="N1966" i="21"/>
  <c r="M1966" i="21"/>
  <c r="N1965" i="21"/>
  <c r="M1965" i="21"/>
  <c r="N1964" i="21"/>
  <c r="M1964" i="21"/>
  <c r="N1963" i="21"/>
  <c r="M1963" i="21"/>
  <c r="N1961" i="21"/>
  <c r="M1961" i="21"/>
  <c r="N1962" i="21"/>
  <c r="M1962" i="21"/>
  <c r="N1960" i="21"/>
  <c r="M1960" i="21"/>
  <c r="N1959" i="21"/>
  <c r="M1959" i="21"/>
  <c r="N1958" i="21"/>
  <c r="M1958" i="21"/>
  <c r="N1957" i="21"/>
  <c r="M1957" i="21"/>
  <c r="N1956" i="21"/>
  <c r="M1956" i="21"/>
  <c r="N1955" i="21"/>
  <c r="M1955" i="21"/>
  <c r="N1954" i="21"/>
  <c r="M1954" i="21"/>
  <c r="N1953" i="21"/>
  <c r="M1953" i="21"/>
  <c r="N1952" i="21"/>
  <c r="M1952" i="21"/>
  <c r="K1952" i="21"/>
  <c r="L1952" i="21" s="1"/>
  <c r="N1951" i="21"/>
  <c r="M1951" i="21"/>
  <c r="N1950" i="21"/>
  <c r="M1950" i="21"/>
  <c r="N1949" i="21"/>
  <c r="M1949" i="21"/>
  <c r="N1948" i="21"/>
  <c r="M1948" i="21"/>
  <c r="N1947" i="21"/>
  <c r="M1947" i="21"/>
  <c r="N1946" i="21"/>
  <c r="M1946" i="21"/>
  <c r="N1945" i="21"/>
  <c r="M1945" i="21"/>
  <c r="N1944" i="21"/>
  <c r="M1944" i="21"/>
  <c r="N1942" i="21"/>
  <c r="M1942" i="21"/>
  <c r="N1941" i="21"/>
  <c r="M1941" i="21"/>
  <c r="N1940" i="21"/>
  <c r="M1940" i="21"/>
  <c r="N1939" i="21"/>
  <c r="M1939" i="21"/>
  <c r="N1938" i="21"/>
  <c r="M1938" i="21"/>
  <c r="N1937" i="21"/>
  <c r="M1937" i="21"/>
  <c r="N1936" i="21"/>
  <c r="M1936" i="21"/>
  <c r="N1935" i="21"/>
  <c r="M1935" i="21"/>
  <c r="K1935" i="21"/>
  <c r="L1935" i="21" s="1"/>
  <c r="N1943" i="21"/>
  <c r="M1943" i="21"/>
  <c r="N1934" i="21"/>
  <c r="M1934" i="21"/>
  <c r="N1933" i="21"/>
  <c r="M1933" i="21"/>
  <c r="N1932" i="21"/>
  <c r="M1932" i="21"/>
  <c r="N1931" i="21"/>
  <c r="M1931" i="21"/>
  <c r="N1930" i="21"/>
  <c r="M1930" i="21"/>
  <c r="L1930" i="21"/>
  <c r="N1929" i="21"/>
  <c r="M1929" i="21"/>
  <c r="N1925" i="21"/>
  <c r="M1925" i="21"/>
  <c r="N1924" i="21"/>
  <c r="M1924" i="21"/>
  <c r="N1923" i="21"/>
  <c r="M1923" i="21"/>
  <c r="N1922" i="21"/>
  <c r="M1922" i="21"/>
  <c r="N1921" i="21"/>
  <c r="M1921" i="21"/>
  <c r="N1920" i="21"/>
  <c r="M1920" i="21"/>
  <c r="N1919" i="21"/>
  <c r="M1919" i="21"/>
  <c r="N1918" i="21"/>
  <c r="M1918" i="21"/>
  <c r="N1917" i="21"/>
  <c r="M1917" i="21"/>
  <c r="N1916" i="21"/>
  <c r="M1916" i="21"/>
  <c r="N1914" i="21"/>
  <c r="M1914" i="21"/>
  <c r="N1913" i="21"/>
  <c r="M1913" i="21"/>
  <c r="N1912" i="21"/>
  <c r="M1912" i="21"/>
  <c r="N1911" i="21"/>
  <c r="M1911" i="21"/>
  <c r="N1910" i="21"/>
  <c r="M1910" i="21"/>
  <c r="N1909" i="21"/>
  <c r="M1909" i="21"/>
  <c r="N1908" i="21"/>
  <c r="M1908" i="21"/>
  <c r="N1907" i="21"/>
  <c r="M1907" i="21"/>
  <c r="N1906" i="21"/>
  <c r="M1906" i="21"/>
  <c r="N1905" i="21"/>
  <c r="M1905" i="21"/>
  <c r="N1904" i="21"/>
  <c r="M1904" i="21"/>
  <c r="N1903" i="21"/>
  <c r="M1903" i="21"/>
  <c r="N1902" i="21"/>
  <c r="M1902" i="21"/>
  <c r="N1901" i="21"/>
  <c r="M1901" i="21"/>
  <c r="N1899" i="21"/>
  <c r="M1899" i="21"/>
  <c r="N1900" i="21"/>
  <c r="M1900" i="21"/>
  <c r="N1928" i="21"/>
  <c r="M1928" i="21"/>
  <c r="N1927" i="21"/>
  <c r="M1927" i="21"/>
  <c r="N1926" i="21"/>
  <c r="M1926" i="21"/>
  <c r="N1915" i="21"/>
  <c r="M1915" i="21"/>
  <c r="N1898" i="21"/>
  <c r="M1898" i="21"/>
  <c r="N1897" i="21"/>
  <c r="M1897" i="21"/>
  <c r="N1896" i="21"/>
  <c r="M1896" i="21"/>
  <c r="N1895" i="21"/>
  <c r="M1895" i="21"/>
  <c r="N1894" i="21"/>
  <c r="M1894" i="21"/>
  <c r="N1893" i="21"/>
  <c r="M1893" i="21"/>
  <c r="N1892" i="21"/>
  <c r="M1892" i="21"/>
  <c r="N1891" i="21"/>
  <c r="M1891" i="21"/>
  <c r="N1890" i="21"/>
  <c r="M1890" i="21"/>
  <c r="N1889" i="21"/>
  <c r="M1889" i="21"/>
  <c r="N1888" i="21"/>
  <c r="M1888" i="21"/>
  <c r="N1887" i="21"/>
  <c r="M1887" i="21"/>
  <c r="N1886" i="21"/>
  <c r="M1886" i="21"/>
  <c r="N1885" i="21"/>
  <c r="M1885" i="21"/>
  <c r="N1884" i="21"/>
  <c r="M1884" i="21"/>
  <c r="N1883" i="21"/>
  <c r="M1883" i="21"/>
  <c r="N1882" i="21"/>
  <c r="M1882" i="21"/>
  <c r="N1881" i="21"/>
  <c r="M1881" i="21"/>
  <c r="N1880" i="21"/>
  <c r="M1880" i="21"/>
  <c r="N1879" i="21"/>
  <c r="M1879" i="21"/>
  <c r="N1878" i="21"/>
  <c r="M1878" i="21"/>
  <c r="N1877" i="21"/>
  <c r="M1877" i="21"/>
  <c r="N1876" i="21"/>
  <c r="M1876" i="21"/>
  <c r="N1875" i="21"/>
  <c r="M1875" i="21"/>
  <c r="N1874" i="21"/>
  <c r="M1874" i="21"/>
  <c r="N1872" i="21"/>
  <c r="M1872" i="21"/>
  <c r="N1871" i="21"/>
  <c r="M1871" i="21"/>
  <c r="L1871" i="21"/>
  <c r="N1870" i="21"/>
  <c r="M1870" i="21"/>
  <c r="N1869" i="21"/>
  <c r="M1869" i="21"/>
  <c r="N1868" i="21"/>
  <c r="M1868" i="21"/>
  <c r="N1867" i="21"/>
  <c r="M1867" i="21"/>
  <c r="N1866" i="21"/>
  <c r="M1866" i="21"/>
  <c r="N1864" i="21"/>
  <c r="M1864" i="21"/>
  <c r="N1873" i="21"/>
  <c r="M1873" i="21"/>
  <c r="N1865" i="21"/>
  <c r="M1865" i="21"/>
  <c r="N1863" i="21"/>
  <c r="M1863" i="21"/>
  <c r="N1862" i="21"/>
  <c r="M1862" i="21"/>
  <c r="N1861" i="21"/>
  <c r="M1861" i="21"/>
  <c r="N1860" i="21"/>
  <c r="M1860" i="21"/>
  <c r="N1859" i="21"/>
  <c r="M1859" i="21"/>
  <c r="N1858" i="21"/>
  <c r="M1858" i="21"/>
  <c r="N1857" i="21"/>
  <c r="M1857" i="21"/>
  <c r="N1856" i="21"/>
  <c r="M1856" i="21"/>
  <c r="N1855" i="21"/>
  <c r="M1855" i="21"/>
  <c r="N1854" i="21"/>
  <c r="M1854" i="21"/>
  <c r="N1853" i="21"/>
  <c r="M1853" i="21"/>
  <c r="N1852" i="21"/>
  <c r="M1852" i="21"/>
  <c r="N1851" i="21"/>
  <c r="M1851" i="21"/>
  <c r="N1850" i="21"/>
  <c r="M1850" i="21"/>
  <c r="N1849" i="21"/>
  <c r="M1849" i="21"/>
  <c r="N1848" i="21"/>
  <c r="M1848" i="21"/>
  <c r="N1847" i="21"/>
  <c r="M1847" i="21"/>
  <c r="N1846" i="21"/>
  <c r="M1846" i="21"/>
  <c r="N1845" i="21"/>
  <c r="M1845" i="21"/>
  <c r="N1844" i="21"/>
  <c r="M1844" i="21"/>
  <c r="N1843" i="21"/>
  <c r="M1843" i="21"/>
  <c r="N1842" i="21"/>
  <c r="M1842" i="21"/>
  <c r="N1840" i="21"/>
  <c r="M1840" i="21"/>
  <c r="N1839" i="21"/>
  <c r="M1839" i="21"/>
  <c r="N1838" i="21"/>
  <c r="M1838" i="21"/>
  <c r="N1837" i="21"/>
  <c r="M1837" i="21"/>
  <c r="N1836" i="21"/>
  <c r="M1836" i="21"/>
  <c r="N1835" i="21"/>
  <c r="M1835" i="21"/>
  <c r="N1834" i="21"/>
  <c r="M1834" i="21"/>
  <c r="N1833" i="21"/>
  <c r="M1833" i="21"/>
  <c r="N1832" i="21"/>
  <c r="M1832" i="21"/>
  <c r="N1831" i="21"/>
  <c r="M1831" i="21"/>
  <c r="N1830" i="21"/>
  <c r="M1830" i="21"/>
  <c r="N1829" i="21"/>
  <c r="M1829" i="21"/>
  <c r="N1828" i="21"/>
  <c r="M1828" i="21"/>
  <c r="N1827" i="21"/>
  <c r="M1827" i="21"/>
  <c r="N1684" i="21"/>
  <c r="M1684" i="21"/>
  <c r="N1825" i="21"/>
  <c r="M1825" i="21"/>
  <c r="N1824" i="21"/>
  <c r="M1824" i="21"/>
  <c r="N1823" i="21"/>
  <c r="M1823" i="21"/>
  <c r="N1822" i="21"/>
  <c r="M1822" i="21"/>
  <c r="N1821" i="21"/>
  <c r="M1821" i="21"/>
  <c r="K1821" i="21"/>
  <c r="L1821" i="21" s="1"/>
  <c r="N1820" i="21"/>
  <c r="M1820" i="21"/>
  <c r="N1762" i="21"/>
  <c r="M1762" i="21"/>
  <c r="N1819" i="21"/>
  <c r="M1819" i="21"/>
  <c r="N1818" i="21"/>
  <c r="M1818" i="21"/>
  <c r="N1817" i="21"/>
  <c r="M1817" i="21"/>
  <c r="N1816" i="21"/>
  <c r="M1816" i="21"/>
  <c r="N1815" i="21"/>
  <c r="M1815" i="21"/>
  <c r="N1814" i="21"/>
  <c r="M1814" i="21"/>
  <c r="N1813" i="21"/>
  <c r="M1813" i="21"/>
  <c r="N1812" i="21"/>
  <c r="M1812" i="21"/>
  <c r="N1811" i="21"/>
  <c r="M1811" i="21"/>
  <c r="N1810" i="21"/>
  <c r="M1810" i="21"/>
  <c r="N1809" i="21"/>
  <c r="M1809" i="21"/>
  <c r="N1808" i="21"/>
  <c r="M1808" i="21"/>
  <c r="N1807" i="21"/>
  <c r="M1807" i="21"/>
  <c r="N1806" i="21"/>
  <c r="M1806" i="21"/>
  <c r="N1804" i="21"/>
  <c r="M1804" i="21"/>
  <c r="N1805" i="21"/>
  <c r="M1805" i="21"/>
  <c r="N1803" i="21"/>
  <c r="M1803" i="21"/>
  <c r="N1801" i="21"/>
  <c r="M1801" i="21"/>
  <c r="L1801" i="21"/>
  <c r="N1798" i="21"/>
  <c r="M1798" i="21"/>
  <c r="N1800" i="21"/>
  <c r="M1800" i="21"/>
  <c r="N1802" i="21"/>
  <c r="M1802" i="21"/>
  <c r="N1799" i="21"/>
  <c r="M1799" i="21"/>
  <c r="N1797" i="21"/>
  <c r="M1797" i="21"/>
  <c r="N1796" i="21"/>
  <c r="M1796" i="21"/>
  <c r="N1795" i="21"/>
  <c r="M1795" i="21"/>
  <c r="N1794" i="21"/>
  <c r="M1794" i="21"/>
  <c r="N1793" i="21"/>
  <c r="M1793" i="21"/>
  <c r="L1793" i="21"/>
  <c r="N1792" i="21"/>
  <c r="M1792" i="21"/>
  <c r="N1791" i="21"/>
  <c r="M1791" i="21"/>
  <c r="N1790" i="21"/>
  <c r="M1790" i="21"/>
  <c r="N1789" i="21"/>
  <c r="M1789" i="21"/>
  <c r="N1788" i="21"/>
  <c r="M1788" i="21"/>
  <c r="N1787" i="21"/>
  <c r="M1787" i="21"/>
  <c r="N1786" i="21"/>
  <c r="M1786" i="21"/>
  <c r="N1785" i="21"/>
  <c r="M1785" i="21"/>
  <c r="K1785" i="21"/>
  <c r="L1785" i="21" s="1"/>
  <c r="N1778" i="21"/>
  <c r="M1778" i="21"/>
  <c r="N1784" i="21"/>
  <c r="M1784" i="21"/>
  <c r="N1783" i="21"/>
  <c r="M1783" i="21"/>
  <c r="N1782" i="21"/>
  <c r="M1782" i="21"/>
  <c r="N1781" i="21"/>
  <c r="M1781" i="21"/>
  <c r="N1780" i="21"/>
  <c r="M1780" i="21"/>
  <c r="N1779" i="21"/>
  <c r="M1779" i="21"/>
  <c r="N1777" i="21"/>
  <c r="M1777" i="21"/>
  <c r="N1776" i="21"/>
  <c r="M1776" i="21"/>
  <c r="N1775" i="21"/>
  <c r="M1775" i="21"/>
  <c r="N1773" i="21"/>
  <c r="M1773" i="21"/>
  <c r="N1771" i="21"/>
  <c r="M1771" i="21"/>
  <c r="N1770" i="21"/>
  <c r="M1770" i="21"/>
  <c r="N1769" i="21"/>
  <c r="M1769" i="21"/>
  <c r="N1768" i="21"/>
  <c r="M1768" i="21"/>
  <c r="N1767" i="21"/>
  <c r="M1767" i="21"/>
  <c r="N1766" i="21"/>
  <c r="M1766" i="21"/>
  <c r="N1765" i="21"/>
  <c r="M1765" i="21"/>
  <c r="N1764" i="21"/>
  <c r="M1764" i="21"/>
  <c r="N1763" i="21"/>
  <c r="M1763" i="21"/>
  <c r="N1761" i="21"/>
  <c r="M1761" i="21"/>
  <c r="N1760" i="21"/>
  <c r="M1760" i="21"/>
  <c r="N1759" i="21"/>
  <c r="M1759" i="21"/>
  <c r="N1758" i="21"/>
  <c r="M1758" i="21"/>
  <c r="N1756" i="21"/>
  <c r="M1756" i="21"/>
  <c r="N1755" i="21"/>
  <c r="M1755" i="21"/>
  <c r="N1841" i="21"/>
  <c r="M1841" i="21"/>
  <c r="N1754" i="21"/>
  <c r="M1754" i="21"/>
  <c r="N1753" i="21"/>
  <c r="M1753" i="21"/>
  <c r="N1752" i="21"/>
  <c r="M1752" i="21"/>
  <c r="N1751" i="21"/>
  <c r="M1751" i="21"/>
  <c r="N1750" i="21"/>
  <c r="M1750" i="21"/>
  <c r="N1749" i="21"/>
  <c r="M1749" i="21"/>
  <c r="N1748" i="21"/>
  <c r="M1748" i="21"/>
  <c r="N1747" i="21"/>
  <c r="M1747" i="21"/>
  <c r="N1746" i="21"/>
  <c r="M1746" i="21"/>
  <c r="N1745" i="21"/>
  <c r="M1745" i="21"/>
  <c r="N1744" i="21"/>
  <c r="M1744" i="21"/>
  <c r="N1743" i="21"/>
  <c r="M1743" i="21"/>
  <c r="N1742" i="21"/>
  <c r="M1742" i="21"/>
  <c r="N1741" i="21"/>
  <c r="M1741" i="21"/>
  <c r="N1740" i="21"/>
  <c r="M1740" i="21"/>
  <c r="N1739" i="21"/>
  <c r="M1739" i="21"/>
  <c r="N1738" i="21"/>
  <c r="M1738" i="21"/>
  <c r="N1737" i="21"/>
  <c r="M1737" i="21"/>
  <c r="N1736" i="21"/>
  <c r="M1736" i="21"/>
  <c r="N1735" i="21"/>
  <c r="M1735" i="21"/>
  <c r="N1677" i="21"/>
  <c r="M1677" i="21"/>
  <c r="N1733" i="21"/>
  <c r="M1733" i="21"/>
  <c r="N1732" i="21"/>
  <c r="M1732" i="21"/>
  <c r="N1734" i="21"/>
  <c r="M1734" i="21"/>
  <c r="K1734" i="21"/>
  <c r="L1734" i="21" s="1"/>
  <c r="N1730" i="21"/>
  <c r="M1730" i="21"/>
  <c r="N1729" i="21"/>
  <c r="M1729" i="21"/>
  <c r="N1726" i="21"/>
  <c r="M1726" i="21"/>
  <c r="N1731" i="21"/>
  <c r="M1731" i="21"/>
  <c r="N1728" i="21"/>
  <c r="M1728" i="21"/>
  <c r="N1727" i="21"/>
  <c r="M1727" i="21"/>
  <c r="N1725" i="21"/>
  <c r="M1725" i="21"/>
  <c r="N1724" i="21"/>
  <c r="M1724" i="21"/>
  <c r="N1723" i="21"/>
  <c r="M1723" i="21"/>
  <c r="N1722" i="21"/>
  <c r="M1722" i="21"/>
  <c r="N1721" i="21"/>
  <c r="M1721" i="21"/>
  <c r="N1720" i="21"/>
  <c r="M1720" i="21"/>
  <c r="N1719" i="21"/>
  <c r="M1719" i="21"/>
  <c r="N1718" i="21"/>
  <c r="M1718" i="21"/>
  <c r="N1717" i="21"/>
  <c r="M1717" i="21"/>
  <c r="N1673" i="21"/>
  <c r="M1673" i="21"/>
  <c r="N1672" i="21"/>
  <c r="M1672" i="21"/>
  <c r="N1716" i="21"/>
  <c r="M1716" i="21"/>
  <c r="N1715" i="21"/>
  <c r="M1715" i="21"/>
  <c r="N1714" i="21"/>
  <c r="M1714" i="21"/>
  <c r="N1713" i="21"/>
  <c r="M1713" i="21"/>
  <c r="N1712" i="21"/>
  <c r="M1712" i="21"/>
  <c r="N1711" i="21"/>
  <c r="M1711" i="21"/>
  <c r="N1710" i="21"/>
  <c r="M1710" i="21"/>
  <c r="N1709" i="21"/>
  <c r="M1709" i="21"/>
  <c r="N1708" i="21"/>
  <c r="M1708" i="21"/>
  <c r="N1707" i="21"/>
  <c r="M1707" i="21"/>
  <c r="N1706" i="21"/>
  <c r="M1706" i="21"/>
  <c r="N1705" i="21"/>
  <c r="M1705" i="21"/>
  <c r="N1704" i="21"/>
  <c r="M1704" i="21"/>
  <c r="N1703" i="21"/>
  <c r="M1703" i="21"/>
  <c r="N1702" i="21"/>
  <c r="M1702" i="21"/>
  <c r="N1698" i="21"/>
  <c r="M1698" i="21"/>
  <c r="N1701" i="21"/>
  <c r="M1701" i="21"/>
  <c r="N1700" i="21"/>
  <c r="M1700" i="21"/>
  <c r="N1699" i="21"/>
  <c r="M1699" i="21"/>
  <c r="N1697" i="21"/>
  <c r="M1697" i="21"/>
  <c r="N1696" i="21"/>
  <c r="M1696" i="21"/>
  <c r="N1695" i="21"/>
  <c r="M1695" i="21"/>
  <c r="N1694" i="21"/>
  <c r="M1694" i="21"/>
  <c r="N1693" i="21"/>
  <c r="M1693" i="21"/>
  <c r="N1692" i="21"/>
  <c r="M1692" i="21"/>
  <c r="N1691" i="21"/>
  <c r="M1691" i="21"/>
  <c r="N1690" i="21"/>
  <c r="M1690" i="21"/>
  <c r="N1689" i="21"/>
  <c r="M1689" i="21"/>
  <c r="N1688" i="21"/>
  <c r="M1688" i="21"/>
  <c r="N1687" i="21"/>
  <c r="M1687" i="21"/>
  <c r="N1627" i="21"/>
  <c r="M1627" i="21"/>
  <c r="N1626" i="21"/>
  <c r="M1626" i="21"/>
  <c r="N1663" i="21"/>
  <c r="M1663" i="21"/>
  <c r="N1661" i="21"/>
  <c r="M1661" i="21"/>
  <c r="N1686" i="21"/>
  <c r="M1686" i="21"/>
  <c r="N1685" i="21"/>
  <c r="M1685" i="21"/>
  <c r="N1683" i="21"/>
  <c r="M1683" i="21"/>
  <c r="N1682" i="21"/>
  <c r="M1682" i="21"/>
  <c r="N1681" i="21"/>
  <c r="M1681" i="21"/>
  <c r="N1774" i="21"/>
  <c r="M1774" i="21"/>
  <c r="N1772" i="21"/>
  <c r="M1772" i="21"/>
  <c r="N1757" i="21"/>
  <c r="M1757" i="21"/>
  <c r="N1680" i="21"/>
  <c r="M1680" i="21"/>
  <c r="N1679" i="21"/>
  <c r="M1679" i="21"/>
  <c r="N1678" i="21"/>
  <c r="M1678" i="21"/>
  <c r="N1676" i="21"/>
  <c r="M1676" i="21"/>
  <c r="N1675" i="21"/>
  <c r="M1675" i="21"/>
  <c r="N1674" i="21"/>
  <c r="M1674" i="21"/>
  <c r="N1671" i="21"/>
  <c r="M1671" i="21"/>
  <c r="N1670" i="21"/>
  <c r="M1670" i="21"/>
  <c r="N1669" i="21"/>
  <c r="M1669" i="21"/>
  <c r="N1668" i="21"/>
  <c r="M1668" i="21"/>
  <c r="N1667" i="21"/>
  <c r="M1667" i="21"/>
  <c r="N1666" i="21"/>
  <c r="M1666" i="21"/>
  <c r="N1665" i="21"/>
  <c r="M1665" i="21"/>
  <c r="N1664" i="21"/>
  <c r="M1664" i="21"/>
  <c r="N1611" i="21"/>
  <c r="M1611" i="21"/>
  <c r="N1660" i="21"/>
  <c r="M1660" i="21"/>
  <c r="N1659" i="21"/>
  <c r="M1659" i="21"/>
  <c r="N1658" i="21"/>
  <c r="M1658" i="21"/>
  <c r="N1657" i="21"/>
  <c r="M1657" i="21"/>
  <c r="N1656" i="21"/>
  <c r="M1656" i="21"/>
  <c r="N1655" i="21"/>
  <c r="M1655" i="21"/>
  <c r="N1654" i="21"/>
  <c r="M1654" i="21"/>
  <c r="N1528" i="21"/>
  <c r="M1528" i="21"/>
  <c r="N1525" i="21"/>
  <c r="M1525" i="21"/>
  <c r="N1523" i="21"/>
  <c r="M1523" i="21"/>
  <c r="N1522" i="21"/>
  <c r="M1522" i="21"/>
  <c r="N1521" i="21"/>
  <c r="M1521" i="21"/>
  <c r="N1520" i="21"/>
  <c r="M1520" i="21"/>
  <c r="N1519" i="21"/>
  <c r="M1519" i="21"/>
  <c r="N1516" i="21"/>
  <c r="M1516" i="21"/>
  <c r="N1515" i="21"/>
  <c r="M1515" i="21"/>
  <c r="N1529" i="21"/>
  <c r="M1529" i="21"/>
  <c r="N1524" i="21"/>
  <c r="M1524" i="21"/>
  <c r="N1518" i="21"/>
  <c r="M1518" i="21"/>
  <c r="N1517" i="21"/>
  <c r="M1517" i="21"/>
  <c r="N1653" i="21"/>
  <c r="M1653" i="21"/>
  <c r="N1652" i="21"/>
  <c r="M1652" i="21"/>
  <c r="N1651" i="21"/>
  <c r="M1651" i="21"/>
  <c r="N1650" i="21"/>
  <c r="M1650" i="21"/>
  <c r="N1649" i="21"/>
  <c r="M1649" i="21"/>
  <c r="N1648" i="21"/>
  <c r="M1648" i="21"/>
  <c r="N1647" i="21"/>
  <c r="M1647" i="21"/>
  <c r="N1646" i="21"/>
  <c r="M1646" i="21"/>
  <c r="N1645" i="21"/>
  <c r="M1645" i="21"/>
  <c r="N1644" i="21"/>
  <c r="M1644" i="21"/>
  <c r="N1643" i="21"/>
  <c r="M1643" i="21"/>
  <c r="N1642" i="21"/>
  <c r="M1642" i="21"/>
  <c r="N1472" i="21"/>
  <c r="M1472" i="21"/>
  <c r="N1641" i="21"/>
  <c r="M1641" i="21"/>
  <c r="N1640" i="21"/>
  <c r="M1640" i="21"/>
  <c r="N1639" i="21"/>
  <c r="M1639" i="21"/>
  <c r="N1638" i="21"/>
  <c r="M1638" i="21"/>
  <c r="N1637" i="21"/>
  <c r="M1637" i="21"/>
  <c r="N1636" i="21"/>
  <c r="M1636" i="21"/>
  <c r="N1635" i="21"/>
  <c r="M1635" i="21"/>
  <c r="N1634" i="21"/>
  <c r="M1634" i="21"/>
  <c r="N1633" i="21"/>
  <c r="M1633" i="21"/>
  <c r="N1632" i="21"/>
  <c r="M1632" i="21"/>
  <c r="N1631" i="21"/>
  <c r="M1631" i="21"/>
  <c r="N1630" i="21"/>
  <c r="M1630" i="21"/>
  <c r="N1629" i="21"/>
  <c r="M1629" i="21"/>
  <c r="N1628" i="21"/>
  <c r="M1628" i="21"/>
  <c r="N1625" i="21"/>
  <c r="M1625" i="21"/>
  <c r="N1624" i="21"/>
  <c r="M1624" i="21"/>
  <c r="K1624" i="21"/>
  <c r="L1624" i="21" s="1"/>
  <c r="N1623" i="21"/>
  <c r="M1623" i="21"/>
  <c r="N1622" i="21"/>
  <c r="M1622" i="21"/>
  <c r="N1621" i="21"/>
  <c r="M1621" i="21"/>
  <c r="N1620" i="21"/>
  <c r="M1620" i="21"/>
  <c r="N1619" i="21"/>
  <c r="M1619" i="21"/>
  <c r="N1618" i="21"/>
  <c r="M1618" i="21"/>
  <c r="N1617" i="21"/>
  <c r="M1617" i="21"/>
  <c r="N1616" i="21"/>
  <c r="M1616" i="21"/>
  <c r="N1615" i="21"/>
  <c r="M1615" i="21"/>
  <c r="N1613" i="21"/>
  <c r="M1613" i="21"/>
  <c r="N1614" i="21"/>
  <c r="M1614" i="21"/>
  <c r="N1612" i="21"/>
  <c r="M1612" i="21"/>
  <c r="N1610" i="21"/>
  <c r="M1610" i="21"/>
  <c r="N1609" i="21"/>
  <c r="M1609" i="21"/>
  <c r="N1608" i="21"/>
  <c r="M1608" i="21"/>
  <c r="N1607" i="21"/>
  <c r="M1607" i="21"/>
  <c r="N1606" i="21"/>
  <c r="M1606" i="21"/>
  <c r="N1605" i="21"/>
  <c r="M1605" i="21"/>
  <c r="N1604" i="21"/>
  <c r="M1604" i="21"/>
  <c r="N1603" i="21"/>
  <c r="M1603" i="21"/>
  <c r="N1602" i="21"/>
  <c r="M1602" i="21"/>
  <c r="N1601" i="21"/>
  <c r="M1601" i="21"/>
  <c r="N1600" i="21"/>
  <c r="M1600" i="21"/>
  <c r="N1599" i="21"/>
  <c r="M1599" i="21"/>
  <c r="N1598" i="21"/>
  <c r="M1598" i="21"/>
  <c r="N1597" i="21"/>
  <c r="M1597" i="21"/>
  <c r="K1597" i="21"/>
  <c r="L1597" i="21" s="1"/>
  <c r="N1596" i="21"/>
  <c r="M1596" i="21"/>
  <c r="N1595" i="21"/>
  <c r="M1595" i="21"/>
  <c r="N1594" i="21"/>
  <c r="M1594" i="21"/>
  <c r="N1593" i="21"/>
  <c r="M1593" i="21"/>
  <c r="N1592" i="21"/>
  <c r="M1592" i="21"/>
  <c r="N1591" i="21"/>
  <c r="M1591" i="21"/>
  <c r="N1590" i="21"/>
  <c r="M1590" i="21"/>
  <c r="N1589" i="21"/>
  <c r="M1589" i="21"/>
  <c r="N1586" i="21"/>
  <c r="M1586" i="21"/>
  <c r="N1585" i="21"/>
  <c r="M1585" i="21"/>
  <c r="N1584" i="21"/>
  <c r="M1584" i="21"/>
  <c r="N1588" i="21"/>
  <c r="M1588" i="21"/>
  <c r="N1587" i="21"/>
  <c r="M1587" i="21"/>
  <c r="N1583" i="21"/>
  <c r="M1583" i="21"/>
  <c r="N1582" i="21"/>
  <c r="M1582" i="21"/>
  <c r="N1581" i="21"/>
  <c r="M1581" i="21"/>
  <c r="K1581" i="21"/>
  <c r="L1581" i="21" s="1"/>
  <c r="N1580" i="21"/>
  <c r="M1580" i="21"/>
  <c r="N1579" i="21"/>
  <c r="M1579" i="21"/>
  <c r="N1662" i="21"/>
  <c r="M1662" i="21"/>
  <c r="N1577" i="21"/>
  <c r="M1577" i="21"/>
  <c r="N1576" i="21"/>
  <c r="M1576" i="21"/>
  <c r="N1575" i="21"/>
  <c r="M1575" i="21"/>
  <c r="N1574" i="21"/>
  <c r="M1574" i="21"/>
  <c r="N1570" i="21"/>
  <c r="M1570" i="21"/>
  <c r="N1573" i="21"/>
  <c r="M1573" i="21"/>
  <c r="N1572" i="21"/>
  <c r="M1572" i="21"/>
  <c r="N1571" i="21"/>
  <c r="M1571" i="21"/>
  <c r="N1569" i="21"/>
  <c r="M1569" i="21"/>
  <c r="N1567" i="21"/>
  <c r="M1567" i="21"/>
  <c r="N1568" i="21"/>
  <c r="M1568" i="21"/>
  <c r="N1566" i="21"/>
  <c r="M1566" i="21"/>
  <c r="N1565" i="21"/>
  <c r="M1565" i="21"/>
  <c r="N1564" i="21"/>
  <c r="M1564" i="21"/>
  <c r="N1563" i="21"/>
  <c r="M1563" i="21"/>
  <c r="N1562" i="21"/>
  <c r="M1562" i="21"/>
  <c r="N1561" i="21"/>
  <c r="M1561" i="21"/>
  <c r="N1560" i="21"/>
  <c r="M1560" i="21"/>
  <c r="N1559" i="21"/>
  <c r="M1559" i="21"/>
  <c r="N1558" i="21"/>
  <c r="M1558" i="21"/>
  <c r="N1557" i="21"/>
  <c r="M1557" i="21"/>
  <c r="N1556" i="21"/>
  <c r="M1556" i="21"/>
  <c r="N1555" i="21"/>
  <c r="M1555" i="21"/>
  <c r="N1554" i="21"/>
  <c r="M1554" i="21"/>
  <c r="K1554" i="21"/>
  <c r="L1554" i="21" s="1"/>
  <c r="N1553" i="21"/>
  <c r="M1553" i="21"/>
  <c r="N1552" i="21"/>
  <c r="M1552" i="21"/>
  <c r="N1551" i="21"/>
  <c r="M1551" i="21"/>
  <c r="N1550" i="21"/>
  <c r="M1550" i="21"/>
  <c r="N1549" i="21"/>
  <c r="M1549" i="21"/>
  <c r="N1548" i="21"/>
  <c r="M1548" i="21"/>
  <c r="N1547" i="21"/>
  <c r="M1547" i="21"/>
  <c r="N1546" i="21"/>
  <c r="M1546" i="21"/>
  <c r="N1545" i="21"/>
  <c r="M1545" i="21"/>
  <c r="N1544" i="21"/>
  <c r="M1544" i="21"/>
  <c r="N1543" i="21"/>
  <c r="M1543" i="21"/>
  <c r="N1542" i="21"/>
  <c r="M1542" i="21"/>
  <c r="N1541" i="21"/>
  <c r="M1541" i="21"/>
  <c r="N1535" i="21"/>
  <c r="M1535" i="21"/>
  <c r="N1536" i="21"/>
  <c r="M1536" i="21"/>
  <c r="K1536" i="21"/>
  <c r="L1536" i="21" s="1"/>
  <c r="N1532" i="21"/>
  <c r="M1532" i="21"/>
  <c r="N1538" i="21"/>
  <c r="M1538" i="21"/>
  <c r="N1537" i="21"/>
  <c r="M1537" i="21"/>
  <c r="N1534" i="21"/>
  <c r="M1534" i="21"/>
  <c r="N1533" i="21"/>
  <c r="M1533" i="21"/>
  <c r="N1531" i="21"/>
  <c r="M1531" i="21"/>
  <c r="K1531" i="21"/>
  <c r="L1531" i="21" s="1"/>
  <c r="N1530" i="21"/>
  <c r="M1530" i="21"/>
  <c r="N1527" i="21"/>
  <c r="M1527" i="21"/>
  <c r="N1526" i="21"/>
  <c r="M1526" i="21"/>
  <c r="N1514" i="21"/>
  <c r="M1514" i="21"/>
  <c r="N1513" i="21"/>
  <c r="M1513" i="21"/>
  <c r="N1512" i="21"/>
  <c r="M1512" i="21"/>
  <c r="N1511" i="21"/>
  <c r="M1511" i="21"/>
  <c r="N1510" i="21"/>
  <c r="M1510" i="21"/>
  <c r="N1509" i="21"/>
  <c r="M1509" i="21"/>
  <c r="N1508" i="21"/>
  <c r="M1508" i="21"/>
  <c r="N1507" i="21"/>
  <c r="M1507" i="21"/>
  <c r="N1506" i="21"/>
  <c r="M1506" i="21"/>
  <c r="N1505" i="21"/>
  <c r="M1505" i="21"/>
  <c r="N1504" i="21"/>
  <c r="M1504" i="21"/>
  <c r="N1540" i="21"/>
  <c r="M1540" i="21"/>
  <c r="N1539" i="21"/>
  <c r="M1539" i="21"/>
  <c r="N1480" i="21"/>
  <c r="M1480" i="21"/>
  <c r="N1503" i="21"/>
  <c r="M1503" i="21"/>
  <c r="N1502" i="21"/>
  <c r="M1502" i="21"/>
  <c r="N1501" i="21"/>
  <c r="M1501" i="21"/>
  <c r="N1500" i="21"/>
  <c r="M1500" i="21"/>
  <c r="N1499" i="21"/>
  <c r="M1499" i="21"/>
  <c r="N1498" i="21"/>
  <c r="M1498" i="21"/>
  <c r="N1497" i="21"/>
  <c r="M1497" i="21"/>
  <c r="N1496" i="21"/>
  <c r="M1496" i="21"/>
  <c r="N1495" i="21"/>
  <c r="M1495" i="21"/>
  <c r="N1494" i="21"/>
  <c r="M1494" i="21"/>
  <c r="N1493" i="21"/>
  <c r="M1493" i="21"/>
  <c r="N1492" i="21"/>
  <c r="M1492" i="21"/>
  <c r="N1491" i="21"/>
  <c r="M1491" i="21"/>
  <c r="N1490" i="21"/>
  <c r="M1490" i="21"/>
  <c r="N1489" i="21"/>
  <c r="M1489" i="21"/>
  <c r="N1488" i="21"/>
  <c r="M1488" i="21"/>
  <c r="N1487" i="21"/>
  <c r="M1487" i="21"/>
  <c r="N1486" i="21"/>
  <c r="M1486" i="21"/>
  <c r="N1485" i="21"/>
  <c r="M1485" i="21"/>
  <c r="N1484" i="21"/>
  <c r="M1484" i="21"/>
  <c r="N1483" i="21"/>
  <c r="M1483" i="21"/>
  <c r="K1483" i="21"/>
  <c r="L1483" i="21" s="1"/>
  <c r="N1482" i="21"/>
  <c r="M1482" i="21"/>
  <c r="N1479" i="21"/>
  <c r="M1479" i="21"/>
  <c r="K1479" i="21"/>
  <c r="L1479" i="21" s="1"/>
  <c r="N1478" i="21"/>
  <c r="M1478" i="21"/>
  <c r="N1477" i="21"/>
  <c r="M1477" i="21"/>
  <c r="N1476" i="21"/>
  <c r="M1476" i="21"/>
  <c r="N1475" i="21"/>
  <c r="M1475" i="21"/>
  <c r="N1474" i="21"/>
  <c r="M1474" i="21"/>
  <c r="N1473" i="21"/>
  <c r="M1473" i="21"/>
  <c r="N1471" i="21"/>
  <c r="M1471" i="21"/>
  <c r="N1470" i="21"/>
  <c r="M1470" i="21"/>
  <c r="N1469" i="21"/>
  <c r="M1469" i="21"/>
  <c r="N1468" i="21"/>
  <c r="M1468" i="21"/>
  <c r="N1467" i="21"/>
  <c r="M1467" i="21"/>
  <c r="N1466" i="21"/>
  <c r="M1466" i="21"/>
  <c r="N1441" i="21"/>
  <c r="M1441" i="21"/>
  <c r="N1465" i="21"/>
  <c r="M1465" i="21"/>
  <c r="N1464" i="21"/>
  <c r="M1464" i="21"/>
  <c r="N1463" i="21"/>
  <c r="M1463" i="21"/>
  <c r="N1461" i="21"/>
  <c r="M1461" i="21"/>
  <c r="N1460" i="21"/>
  <c r="M1460" i="21"/>
  <c r="N1459" i="21"/>
  <c r="M1459" i="21"/>
  <c r="N1458" i="21"/>
  <c r="M1458" i="21"/>
  <c r="N1457" i="21"/>
  <c r="M1457" i="21"/>
  <c r="N1456" i="21"/>
  <c r="M1456" i="21"/>
  <c r="N1455" i="21"/>
  <c r="M1455" i="21"/>
  <c r="N1454" i="21"/>
  <c r="M1454" i="21"/>
  <c r="N1453" i="21"/>
  <c r="M1453" i="21"/>
  <c r="N1452" i="21"/>
  <c r="M1452" i="21"/>
  <c r="N1451" i="21"/>
  <c r="M1451" i="21"/>
  <c r="N1450" i="21"/>
  <c r="M1450" i="21"/>
  <c r="N1449" i="21"/>
  <c r="M1449" i="21"/>
  <c r="N1448" i="21"/>
  <c r="M1448" i="21"/>
  <c r="N1447" i="21"/>
  <c r="M1447" i="21"/>
  <c r="N1446" i="21"/>
  <c r="M1446" i="21"/>
  <c r="N1445" i="21"/>
  <c r="M1445" i="21"/>
  <c r="N1444" i="21"/>
  <c r="M1444" i="21"/>
  <c r="N1443" i="21"/>
  <c r="M1443" i="21"/>
  <c r="N1442" i="21"/>
  <c r="M1442" i="21"/>
  <c r="N1440" i="21"/>
  <c r="M1440" i="21"/>
  <c r="N1462" i="21"/>
  <c r="M1462" i="21"/>
  <c r="N1439" i="21"/>
  <c r="M1439" i="21"/>
  <c r="N1438" i="21"/>
  <c r="M1438" i="21"/>
  <c r="N1427" i="21"/>
  <c r="M1427" i="21"/>
  <c r="K1427" i="21"/>
  <c r="L1427" i="21" s="1"/>
  <c r="N1437" i="21"/>
  <c r="M1437" i="21"/>
  <c r="N1436" i="21"/>
  <c r="M1436" i="21"/>
  <c r="N1435" i="21"/>
  <c r="M1435" i="21"/>
  <c r="N1434" i="21"/>
  <c r="M1434" i="21"/>
  <c r="N1433" i="21"/>
  <c r="M1433" i="21"/>
  <c r="N1432" i="21"/>
  <c r="M1432" i="21"/>
  <c r="N1431" i="21"/>
  <c r="M1431" i="21"/>
  <c r="N1430" i="21"/>
  <c r="M1430" i="21"/>
  <c r="N1429" i="21"/>
  <c r="M1429" i="21"/>
  <c r="N1428" i="21"/>
  <c r="M1428" i="21"/>
  <c r="N1426" i="21"/>
  <c r="M1426" i="21"/>
  <c r="N1425" i="21"/>
  <c r="M1425" i="21"/>
  <c r="N1424" i="21"/>
  <c r="M1424" i="21"/>
  <c r="N1423" i="21"/>
  <c r="M1423" i="21"/>
  <c r="N1422" i="21"/>
  <c r="M1422" i="21"/>
  <c r="N1415" i="21"/>
  <c r="M1415" i="21"/>
  <c r="N1421" i="21"/>
  <c r="M1421" i="21"/>
  <c r="N1420" i="21"/>
  <c r="M1420" i="21"/>
  <c r="N1419" i="21"/>
  <c r="M1419" i="21"/>
  <c r="N1418" i="21"/>
  <c r="M1418" i="21"/>
  <c r="N1417" i="21"/>
  <c r="M1417" i="21"/>
  <c r="N1416" i="21"/>
  <c r="M1416" i="21"/>
  <c r="N1414" i="21"/>
  <c r="M1414" i="21"/>
  <c r="N1413" i="21"/>
  <c r="M1413" i="21"/>
  <c r="N1412" i="21"/>
  <c r="M1412" i="21"/>
  <c r="N1411" i="21"/>
  <c r="M1411" i="21"/>
  <c r="N1410" i="21"/>
  <c r="M1410" i="21"/>
  <c r="N1409" i="21"/>
  <c r="M1409" i="21"/>
  <c r="N1408" i="21"/>
  <c r="M1408" i="21"/>
  <c r="N1407" i="21"/>
  <c r="M1407" i="21"/>
  <c r="N1406" i="21"/>
  <c r="M1406" i="21"/>
  <c r="N1405" i="21"/>
  <c r="M1405" i="21"/>
  <c r="N1403" i="21"/>
  <c r="M1403" i="21"/>
  <c r="N1404" i="21"/>
  <c r="M1404" i="21"/>
  <c r="N1402" i="21"/>
  <c r="M1402" i="21"/>
  <c r="N846" i="21"/>
  <c r="M846" i="21"/>
  <c r="N832" i="21"/>
  <c r="M832" i="21"/>
  <c r="N853" i="21"/>
  <c r="M853" i="21"/>
  <c r="N841" i="21"/>
  <c r="M841" i="21"/>
  <c r="N840" i="21"/>
  <c r="M840" i="21"/>
  <c r="N824" i="21"/>
  <c r="M824" i="21"/>
  <c r="N847" i="21"/>
  <c r="M847" i="21"/>
  <c r="N1401" i="21"/>
  <c r="M1401" i="21"/>
  <c r="N1400" i="21"/>
  <c r="M1400" i="21"/>
  <c r="N1399" i="21"/>
  <c r="M1399" i="21"/>
  <c r="N1398" i="21"/>
  <c r="M1398" i="21"/>
  <c r="N1397" i="21"/>
  <c r="M1397" i="21"/>
  <c r="N1396" i="21"/>
  <c r="M1396" i="21"/>
  <c r="N1368" i="21"/>
  <c r="M1368" i="21"/>
  <c r="N1392" i="21"/>
  <c r="M1392" i="21"/>
  <c r="N1382" i="21"/>
  <c r="M1382" i="21"/>
  <c r="N1373" i="21"/>
  <c r="M1373" i="21"/>
  <c r="N1372" i="21"/>
  <c r="M1372" i="21"/>
  <c r="N1367" i="21"/>
  <c r="M1367" i="21"/>
  <c r="N1356" i="21"/>
  <c r="M1356" i="21"/>
  <c r="N1349" i="21"/>
  <c r="M1349" i="21"/>
  <c r="N1394" i="21"/>
  <c r="M1394" i="21"/>
  <c r="N1393" i="21"/>
  <c r="M1393" i="21"/>
  <c r="N1391" i="21"/>
  <c r="M1391" i="21"/>
  <c r="N1390" i="21"/>
  <c r="M1390" i="21"/>
  <c r="N1389" i="21"/>
  <c r="M1389" i="21"/>
  <c r="N1388" i="21"/>
  <c r="M1388" i="21"/>
  <c r="K1388" i="21"/>
  <c r="L1388" i="21" s="1"/>
  <c r="N1386" i="21"/>
  <c r="M1386" i="21"/>
  <c r="N1384" i="21"/>
  <c r="M1384" i="21"/>
  <c r="N1383" i="21"/>
  <c r="M1383" i="21"/>
  <c r="N1380" i="21"/>
  <c r="M1380" i="21"/>
  <c r="N1378" i="21"/>
  <c r="M1378" i="21"/>
  <c r="N1377" i="21"/>
  <c r="M1377" i="21"/>
  <c r="N1376" i="21"/>
  <c r="M1376" i="21"/>
  <c r="N1374" i="21"/>
  <c r="M1374" i="21"/>
  <c r="N1371" i="21"/>
  <c r="M1371" i="21"/>
  <c r="N1369" i="21"/>
  <c r="M1369" i="21"/>
  <c r="N1366" i="21"/>
  <c r="M1366" i="21"/>
  <c r="N1365" i="21"/>
  <c r="M1365" i="21"/>
  <c r="N1364" i="21"/>
  <c r="M1364" i="21"/>
  <c r="N1363" i="21"/>
  <c r="M1363" i="21"/>
  <c r="N1361" i="21"/>
  <c r="M1361" i="21"/>
  <c r="N1360" i="21"/>
  <c r="M1360" i="21"/>
  <c r="N1359" i="21"/>
  <c r="M1359" i="21"/>
  <c r="N1358" i="21"/>
  <c r="M1358" i="21"/>
  <c r="N1357" i="21"/>
  <c r="M1357" i="21"/>
  <c r="N1354" i="21"/>
  <c r="M1354" i="21"/>
  <c r="N1352" i="21"/>
  <c r="M1352" i="21"/>
  <c r="N1350" i="21"/>
  <c r="M1350" i="21"/>
  <c r="N1348" i="21"/>
  <c r="M1348" i="21"/>
  <c r="N1347" i="21"/>
  <c r="M1347" i="21"/>
  <c r="N1345" i="21"/>
  <c r="M1345" i="21"/>
  <c r="N1342" i="21"/>
  <c r="M1342" i="21"/>
  <c r="N1341" i="21"/>
  <c r="M1341" i="21"/>
  <c r="N1338" i="21"/>
  <c r="M1338" i="21"/>
  <c r="N1336" i="21"/>
  <c r="M1336" i="21"/>
  <c r="N1337" i="21"/>
  <c r="M1337" i="21"/>
  <c r="N1395" i="21"/>
  <c r="M1395" i="21"/>
  <c r="N1385" i="21"/>
  <c r="M1385" i="21"/>
  <c r="N1381" i="21"/>
  <c r="M1381" i="21"/>
  <c r="N1379" i="21"/>
  <c r="M1379" i="21"/>
  <c r="N1375" i="21"/>
  <c r="M1375" i="21"/>
  <c r="N1370" i="21"/>
  <c r="M1370" i="21"/>
  <c r="N1355" i="21"/>
  <c r="M1355" i="21"/>
  <c r="N1353" i="21"/>
  <c r="M1353" i="21"/>
  <c r="N1344" i="21"/>
  <c r="M1344" i="21"/>
  <c r="N1343" i="21"/>
  <c r="M1343" i="21"/>
  <c r="N1340" i="21"/>
  <c r="M1340" i="21"/>
  <c r="N1387" i="21"/>
  <c r="M1387" i="21"/>
  <c r="N1362" i="21"/>
  <c r="M1362" i="21"/>
  <c r="N1346" i="21"/>
  <c r="M1346" i="21"/>
  <c r="N1339" i="21"/>
  <c r="M1339" i="21"/>
  <c r="N1351" i="21"/>
  <c r="M1351" i="21"/>
  <c r="N1335" i="21"/>
  <c r="M1335" i="21"/>
  <c r="N1334" i="21"/>
  <c r="M1334" i="21"/>
  <c r="N1333" i="21"/>
  <c r="M1333" i="21"/>
  <c r="N1332" i="21"/>
  <c r="M1332" i="21"/>
  <c r="N1331" i="21"/>
  <c r="M1331" i="21"/>
  <c r="N1330" i="21"/>
  <c r="M1330" i="21"/>
  <c r="N1329" i="21"/>
  <c r="M1329" i="21"/>
  <c r="N1328" i="21"/>
  <c r="M1328" i="21"/>
  <c r="N1327" i="21"/>
  <c r="M1327" i="21"/>
  <c r="N1326" i="21"/>
  <c r="M1326" i="21"/>
  <c r="N1325" i="21"/>
  <c r="M1325" i="21"/>
  <c r="N1324" i="21"/>
  <c r="M1324" i="21"/>
  <c r="N1323" i="21"/>
  <c r="M1323" i="21"/>
  <c r="N1322" i="21"/>
  <c r="M1322" i="21"/>
  <c r="N1321" i="21"/>
  <c r="M1321" i="21"/>
  <c r="N1320" i="21"/>
  <c r="M1320" i="21"/>
  <c r="N1319" i="21"/>
  <c r="M1319" i="21"/>
  <c r="N1318" i="21"/>
  <c r="M1318" i="21"/>
  <c r="N1317" i="21"/>
  <c r="M1317" i="21"/>
  <c r="N1316" i="21"/>
  <c r="M1316" i="21"/>
  <c r="K1316" i="21"/>
  <c r="L1316" i="21" s="1"/>
  <c r="N1315" i="21"/>
  <c r="M1315" i="21"/>
  <c r="N1314" i="21"/>
  <c r="M1314" i="21"/>
  <c r="N1313" i="21"/>
  <c r="M1313" i="21"/>
  <c r="N1312" i="21"/>
  <c r="M1312" i="21"/>
  <c r="N1311" i="21"/>
  <c r="M1311" i="21"/>
  <c r="N1310" i="21"/>
  <c r="M1310" i="21"/>
  <c r="N1309" i="21"/>
  <c r="M1309" i="21"/>
  <c r="N1308" i="21"/>
  <c r="M1308" i="21"/>
  <c r="N1307" i="21"/>
  <c r="M1307" i="21"/>
  <c r="N1306" i="21"/>
  <c r="M1306" i="21"/>
  <c r="N1305" i="21"/>
  <c r="M1305" i="21"/>
  <c r="N1304" i="21"/>
  <c r="M1304" i="21"/>
  <c r="N1303" i="21"/>
  <c r="M1303" i="21"/>
  <c r="N1302" i="21"/>
  <c r="M1302" i="21"/>
  <c r="N1301" i="21"/>
  <c r="M1301" i="21"/>
  <c r="N1300" i="21"/>
  <c r="M1300" i="21"/>
  <c r="N1299" i="21"/>
  <c r="M1299" i="21"/>
  <c r="N1298" i="21"/>
  <c r="M1298" i="21"/>
  <c r="N1297" i="21"/>
  <c r="M1297" i="21"/>
  <c r="N1296" i="21"/>
  <c r="M1296" i="21"/>
  <c r="N1294" i="21"/>
  <c r="M1294" i="21"/>
  <c r="N1295" i="21"/>
  <c r="M1295" i="21"/>
  <c r="N1293" i="21"/>
  <c r="M1293" i="21"/>
  <c r="N1290" i="21"/>
  <c r="M1290" i="21"/>
  <c r="N1292" i="21"/>
  <c r="M1292" i="21"/>
  <c r="N1291" i="21"/>
  <c r="M1291" i="21"/>
  <c r="N1289" i="21"/>
  <c r="M1289" i="21"/>
  <c r="N1288" i="21"/>
  <c r="M1288" i="21"/>
  <c r="N1287" i="21"/>
  <c r="M1287" i="21"/>
  <c r="N1286" i="21"/>
  <c r="M1286" i="21"/>
  <c r="N1285" i="21"/>
  <c r="M1285" i="21"/>
  <c r="N1284" i="21"/>
  <c r="M1284" i="21"/>
  <c r="N1283" i="21"/>
  <c r="M1283" i="21"/>
  <c r="K1283" i="21"/>
  <c r="L1283" i="21" s="1"/>
  <c r="N1282" i="21"/>
  <c r="M1282" i="21"/>
  <c r="N1281" i="21"/>
  <c r="M1281" i="21"/>
  <c r="N1280" i="21"/>
  <c r="M1280" i="21"/>
  <c r="N1279" i="21"/>
  <c r="M1279" i="21"/>
  <c r="N1278" i="21"/>
  <c r="M1278" i="21"/>
  <c r="N1277" i="21"/>
  <c r="M1277" i="21"/>
  <c r="N1276" i="21"/>
  <c r="M1276" i="21"/>
  <c r="N1275" i="21"/>
  <c r="M1275" i="21"/>
  <c r="N1274" i="21"/>
  <c r="M1274" i="21"/>
  <c r="N1273" i="21"/>
  <c r="M1273" i="21"/>
  <c r="K1273" i="21"/>
  <c r="L1273" i="21" s="1"/>
  <c r="N1272" i="21"/>
  <c r="M1272" i="21"/>
  <c r="N1271" i="21"/>
  <c r="M1271" i="21"/>
  <c r="N1270" i="21"/>
  <c r="M1270" i="21"/>
  <c r="N1269" i="21"/>
  <c r="M1269" i="21"/>
  <c r="N1268" i="21"/>
  <c r="M1268" i="21"/>
  <c r="N1267" i="21"/>
  <c r="M1267" i="21"/>
  <c r="N1266" i="21"/>
  <c r="M1266" i="21"/>
  <c r="N1265" i="21"/>
  <c r="M1265" i="21"/>
  <c r="N1264" i="21"/>
  <c r="M1264" i="21"/>
  <c r="N1263" i="21"/>
  <c r="M1263" i="21"/>
  <c r="N1262" i="21"/>
  <c r="M1262" i="21"/>
  <c r="N1261" i="21"/>
  <c r="M1261" i="21"/>
  <c r="N1260" i="21"/>
  <c r="M1260" i="21"/>
  <c r="N1259" i="21"/>
  <c r="M1259" i="21"/>
  <c r="N1258" i="21"/>
  <c r="M1258" i="21"/>
  <c r="N1257" i="21"/>
  <c r="M1257" i="21"/>
  <c r="N1256" i="21"/>
  <c r="M1256" i="21"/>
  <c r="N1255" i="21"/>
  <c r="M1255" i="21"/>
  <c r="N1254" i="21"/>
  <c r="M1254" i="21"/>
  <c r="N1252" i="21"/>
  <c r="M1252" i="21"/>
  <c r="N1253" i="21"/>
  <c r="M1253" i="21"/>
  <c r="N1251" i="21"/>
  <c r="M1251" i="21"/>
  <c r="N1250" i="21"/>
  <c r="M1250" i="21"/>
  <c r="N1249" i="21"/>
  <c r="M1249" i="21"/>
  <c r="N1248" i="21"/>
  <c r="M1248" i="21"/>
  <c r="N1247" i="21"/>
  <c r="M1247" i="21"/>
  <c r="N1246" i="21"/>
  <c r="M1246" i="21"/>
  <c r="K1246" i="21"/>
  <c r="L1246" i="21" s="1"/>
  <c r="N1245" i="21"/>
  <c r="M1245" i="21"/>
  <c r="N1244" i="21"/>
  <c r="M1244" i="21"/>
  <c r="N1243" i="21"/>
  <c r="M1243" i="21"/>
  <c r="N1242" i="21"/>
  <c r="M1242" i="21"/>
  <c r="N1241" i="21"/>
  <c r="M1241" i="21"/>
  <c r="N1240" i="21"/>
  <c r="M1240" i="21"/>
  <c r="N1239" i="21"/>
  <c r="M1239" i="21"/>
  <c r="N1238" i="21"/>
  <c r="M1238" i="21"/>
  <c r="N1237" i="21"/>
  <c r="M1237" i="21"/>
  <c r="N1236" i="21"/>
  <c r="M1236" i="21"/>
  <c r="N1235" i="21"/>
  <c r="M1235" i="21"/>
  <c r="N1234" i="21"/>
  <c r="M1234" i="21"/>
  <c r="N1233" i="21"/>
  <c r="M1233" i="21"/>
  <c r="N1232" i="21"/>
  <c r="M1232" i="21"/>
  <c r="N1231" i="21"/>
  <c r="M1231" i="21"/>
  <c r="N1230" i="21"/>
  <c r="M1230" i="21"/>
  <c r="N1229" i="21"/>
  <c r="M1229" i="21"/>
  <c r="N1228" i="21"/>
  <c r="M1228" i="21"/>
  <c r="N1227" i="21"/>
  <c r="M1227" i="21"/>
  <c r="N1226" i="21"/>
  <c r="M1226" i="21"/>
  <c r="N1225" i="21"/>
  <c r="M1225" i="21"/>
  <c r="N1224" i="21"/>
  <c r="M1224" i="21"/>
  <c r="N1223" i="21"/>
  <c r="M1223" i="21"/>
  <c r="N1222" i="21"/>
  <c r="M1222" i="21"/>
  <c r="N1221" i="21"/>
  <c r="M1221" i="21"/>
  <c r="N1220" i="21"/>
  <c r="M1220" i="21"/>
  <c r="N1219" i="21"/>
  <c r="M1219" i="21"/>
  <c r="N1218" i="21"/>
  <c r="M1218" i="21"/>
  <c r="N1217" i="21"/>
  <c r="M1217" i="21"/>
  <c r="N1214" i="21"/>
  <c r="M1214" i="21"/>
  <c r="N1213" i="21"/>
  <c r="M1213" i="21"/>
  <c r="N1215" i="21"/>
  <c r="M1215" i="21"/>
  <c r="N1216" i="21"/>
  <c r="M1216" i="21"/>
  <c r="N1212" i="21"/>
  <c r="M1212" i="21"/>
  <c r="N1211" i="21"/>
  <c r="M1211" i="21"/>
  <c r="N1210" i="21"/>
  <c r="M1210" i="21"/>
  <c r="N1209" i="21"/>
  <c r="M1209" i="21"/>
  <c r="N1208" i="21"/>
  <c r="M1208" i="21"/>
  <c r="N1207" i="21"/>
  <c r="M1207" i="21"/>
  <c r="N1206" i="21"/>
  <c r="M1206" i="21"/>
  <c r="N1205" i="21"/>
  <c r="M1205" i="21"/>
  <c r="N1204" i="21"/>
  <c r="M1204" i="21"/>
  <c r="N1203" i="21"/>
  <c r="M1203" i="21"/>
  <c r="N1202" i="21"/>
  <c r="M1202" i="21"/>
  <c r="N1197" i="21"/>
  <c r="M1197" i="21"/>
  <c r="N1201" i="21"/>
  <c r="M1201" i="21"/>
  <c r="N1200" i="21"/>
  <c r="M1200" i="21"/>
  <c r="N1199" i="21"/>
  <c r="M1199" i="21"/>
  <c r="N1198" i="21"/>
  <c r="M1198" i="21"/>
  <c r="N1196" i="21"/>
  <c r="M1196" i="21"/>
  <c r="N1195" i="21"/>
  <c r="M1195" i="21"/>
  <c r="N1194" i="21"/>
  <c r="M1194" i="21"/>
  <c r="N1193" i="21"/>
  <c r="M1193" i="21"/>
  <c r="N1192" i="21"/>
  <c r="M1192" i="21"/>
  <c r="N1191" i="21"/>
  <c r="M1191" i="21"/>
  <c r="N1190" i="21"/>
  <c r="M1190" i="21"/>
  <c r="N1189" i="21"/>
  <c r="M1189" i="21"/>
  <c r="N1188" i="21"/>
  <c r="M1188" i="21"/>
  <c r="N1187" i="21"/>
  <c r="M1187" i="21"/>
  <c r="N1185" i="21"/>
  <c r="M1185" i="21"/>
  <c r="N1184" i="21"/>
  <c r="M1184" i="21"/>
  <c r="N1183" i="21"/>
  <c r="M1183" i="21"/>
  <c r="N1182" i="21"/>
  <c r="M1182" i="21"/>
  <c r="N1186" i="21"/>
  <c r="M1186" i="21"/>
  <c r="N1174" i="21"/>
  <c r="M1174" i="21"/>
  <c r="K1174" i="21"/>
  <c r="L1174" i="21" s="1"/>
  <c r="N1173" i="21"/>
  <c r="M1173" i="21"/>
  <c r="N1172" i="21"/>
  <c r="M1172" i="21"/>
  <c r="N1179" i="21"/>
  <c r="M1179" i="21"/>
  <c r="N1180" i="21"/>
  <c r="M1180" i="21"/>
  <c r="N1181" i="21"/>
  <c r="M1181" i="21"/>
  <c r="N1178" i="21"/>
  <c r="M1178" i="21"/>
  <c r="N1177" i="21"/>
  <c r="M1177" i="21"/>
  <c r="N1176" i="21"/>
  <c r="M1176" i="21"/>
  <c r="N1175" i="21"/>
  <c r="M1175" i="21"/>
  <c r="N1171" i="21"/>
  <c r="M1171" i="21"/>
  <c r="N1170" i="21"/>
  <c r="M1170" i="21"/>
  <c r="N1169" i="21"/>
  <c r="M1169" i="21"/>
  <c r="N1168" i="21"/>
  <c r="M1168" i="21"/>
  <c r="N1167" i="21"/>
  <c r="M1167" i="21"/>
  <c r="N1166" i="21"/>
  <c r="M1166" i="21"/>
  <c r="N1165" i="21"/>
  <c r="M1165" i="21"/>
  <c r="N1164" i="21"/>
  <c r="M1164" i="21"/>
  <c r="N1163" i="21"/>
  <c r="M1163" i="21"/>
  <c r="N1162" i="21"/>
  <c r="M1162" i="21"/>
  <c r="N1161" i="21"/>
  <c r="M1161" i="21"/>
  <c r="N1160" i="21"/>
  <c r="M1160" i="21"/>
  <c r="N1159" i="21"/>
  <c r="M1159" i="21"/>
  <c r="N1158" i="21"/>
  <c r="M1158" i="21"/>
  <c r="N1157" i="21"/>
  <c r="M1157" i="21"/>
  <c r="N1156" i="21"/>
  <c r="M1156" i="21"/>
  <c r="N1155" i="21"/>
  <c r="M1155" i="21"/>
  <c r="N1154" i="21"/>
  <c r="M1154" i="21"/>
  <c r="N1153" i="21"/>
  <c r="M1153" i="21"/>
  <c r="N1152" i="21"/>
  <c r="M1152" i="21"/>
  <c r="N1151" i="21"/>
  <c r="M1151" i="21"/>
  <c r="N1150" i="21"/>
  <c r="M1150" i="21"/>
  <c r="N1149" i="21"/>
  <c r="M1149" i="21"/>
  <c r="N1148" i="21"/>
  <c r="M1148" i="21"/>
  <c r="N1147" i="21"/>
  <c r="M1147" i="21"/>
  <c r="N1146" i="21"/>
  <c r="M1146" i="21"/>
  <c r="N1145" i="21"/>
  <c r="M1145" i="21"/>
  <c r="N1144" i="21"/>
  <c r="M1144" i="21"/>
  <c r="N1143" i="21"/>
  <c r="M1143" i="21"/>
  <c r="N1142" i="21"/>
  <c r="M1142" i="21"/>
  <c r="N1141" i="21"/>
  <c r="M1141" i="21"/>
  <c r="N1140" i="21"/>
  <c r="M1140" i="21"/>
  <c r="N1139" i="21"/>
  <c r="M1139" i="21"/>
  <c r="N1138" i="21"/>
  <c r="M1138" i="21"/>
  <c r="N1130" i="21"/>
  <c r="M1130" i="21"/>
  <c r="N1126" i="21"/>
  <c r="M1126" i="21"/>
  <c r="N1118" i="21"/>
  <c r="M1118" i="21"/>
  <c r="N1117" i="21"/>
  <c r="M1117" i="21"/>
  <c r="N1113" i="21"/>
  <c r="M1113" i="21"/>
  <c r="K1113" i="21"/>
  <c r="L1113" i="21" s="1"/>
  <c r="N1136" i="21"/>
  <c r="M1136" i="21"/>
  <c r="N1135" i="21"/>
  <c r="M1135" i="21"/>
  <c r="N1133" i="21"/>
  <c r="M1133" i="21"/>
  <c r="N1132" i="21"/>
  <c r="M1132" i="21"/>
  <c r="N1129" i="21"/>
  <c r="M1129" i="21"/>
  <c r="N1125" i="21"/>
  <c r="M1125" i="21"/>
  <c r="N1119" i="21"/>
  <c r="M1119" i="21"/>
  <c r="N1111" i="21"/>
  <c r="M1111" i="21"/>
  <c r="N1137" i="21"/>
  <c r="M1137" i="21"/>
  <c r="N1116" i="21"/>
  <c r="M1116" i="21"/>
  <c r="N1134" i="21"/>
  <c r="M1134" i="21"/>
  <c r="N1131" i="21"/>
  <c r="M1131" i="21"/>
  <c r="N1128" i="21"/>
  <c r="M1128" i="21"/>
  <c r="N1127" i="21"/>
  <c r="M1127" i="21"/>
  <c r="N1124" i="21"/>
  <c r="M1124" i="21"/>
  <c r="N1123" i="21"/>
  <c r="M1123" i="21"/>
  <c r="N1122" i="21"/>
  <c r="M1122" i="21"/>
  <c r="N1121" i="21"/>
  <c r="M1121" i="21"/>
  <c r="N1120" i="21"/>
  <c r="M1120" i="21"/>
  <c r="N1115" i="21"/>
  <c r="M1115" i="21"/>
  <c r="N1114" i="21"/>
  <c r="M1114" i="21"/>
  <c r="N1112" i="21"/>
  <c r="M1112" i="21"/>
  <c r="N1110" i="21"/>
  <c r="M1110" i="21"/>
  <c r="N1109" i="21"/>
  <c r="M1109" i="21"/>
  <c r="N1108" i="21"/>
  <c r="M1108" i="21"/>
  <c r="N1107" i="21"/>
  <c r="M1107" i="21"/>
  <c r="N1106" i="21"/>
  <c r="M1106" i="21"/>
  <c r="N1105" i="21"/>
  <c r="M1105" i="21"/>
  <c r="N1104" i="21"/>
  <c r="M1104" i="21"/>
  <c r="N1103" i="21"/>
  <c r="M1103" i="21"/>
  <c r="N1102" i="21"/>
  <c r="M1102" i="21"/>
  <c r="N1101" i="21"/>
  <c r="M1101" i="21"/>
  <c r="N1100" i="21"/>
  <c r="M1100" i="21"/>
  <c r="N1099" i="21"/>
  <c r="M1099" i="21"/>
  <c r="N1098" i="21"/>
  <c r="M1098" i="21"/>
  <c r="N1097" i="21"/>
  <c r="M1097" i="21"/>
  <c r="N1096" i="21"/>
  <c r="M1096" i="21"/>
  <c r="N1095" i="21"/>
  <c r="M1095" i="21"/>
  <c r="N1094" i="21"/>
  <c r="M1094" i="21"/>
  <c r="N1093" i="21"/>
  <c r="M1093" i="21"/>
  <c r="N1092" i="21"/>
  <c r="M1092" i="21"/>
  <c r="N1091" i="21"/>
  <c r="M1091" i="21"/>
  <c r="N1090" i="21"/>
  <c r="M1090" i="21"/>
  <c r="N1089" i="21"/>
  <c r="M1089" i="21"/>
  <c r="N1088" i="21"/>
  <c r="M1088" i="21"/>
  <c r="N1087" i="21"/>
  <c r="M1087" i="21"/>
  <c r="N1086" i="21"/>
  <c r="M1086" i="21"/>
  <c r="K1086" i="21"/>
  <c r="L1086" i="21" s="1"/>
  <c r="N1085" i="21"/>
  <c r="M1085" i="21"/>
  <c r="N1084" i="21"/>
  <c r="M1084" i="21"/>
  <c r="N1083" i="21"/>
  <c r="M1083" i="21"/>
  <c r="N1082" i="21"/>
  <c r="M1082" i="21"/>
  <c r="N1081" i="21"/>
  <c r="M1081" i="21"/>
  <c r="N1080" i="21"/>
  <c r="M1080" i="21"/>
  <c r="N1079" i="21"/>
  <c r="M1079" i="21"/>
  <c r="N1078" i="21"/>
  <c r="M1078" i="21"/>
  <c r="N1077" i="21"/>
  <c r="M1077" i="21"/>
  <c r="N1076" i="21"/>
  <c r="M1076" i="21"/>
  <c r="N1038" i="21"/>
  <c r="M1038" i="21"/>
  <c r="N1047" i="21"/>
  <c r="M1047" i="21"/>
  <c r="N1074" i="21"/>
  <c r="M1074" i="21"/>
  <c r="N1069" i="21"/>
  <c r="M1069" i="21"/>
  <c r="N1058" i="21"/>
  <c r="M1058" i="21"/>
  <c r="N1054" i="21"/>
  <c r="M1054" i="21"/>
  <c r="N1053" i="21"/>
  <c r="M1053" i="21"/>
  <c r="N1049" i="21"/>
  <c r="M1049" i="21"/>
  <c r="N1046" i="21"/>
  <c r="M1046" i="21"/>
  <c r="N1045" i="21"/>
  <c r="M1045" i="21"/>
  <c r="N1040" i="21"/>
  <c r="M1040" i="21"/>
  <c r="N1039" i="21"/>
  <c r="M1039" i="21"/>
  <c r="N1037" i="21"/>
  <c r="M1037" i="21"/>
  <c r="K1037" i="21"/>
  <c r="L1037" i="21" s="1"/>
  <c r="N1036" i="21"/>
  <c r="M1036" i="21"/>
  <c r="N1035" i="21"/>
  <c r="M1035" i="21"/>
  <c r="N1055" i="21"/>
  <c r="M1055" i="21"/>
  <c r="N1075" i="21"/>
  <c r="M1075" i="21"/>
  <c r="N1065" i="21"/>
  <c r="M1065" i="21"/>
  <c r="N1072" i="21"/>
  <c r="M1072" i="21"/>
  <c r="N1070" i="21"/>
  <c r="M1070" i="21"/>
  <c r="K1070" i="21"/>
  <c r="L1070" i="21" s="1"/>
  <c r="N1068" i="21"/>
  <c r="M1068" i="21"/>
  <c r="N1064" i="21"/>
  <c r="M1064" i="21"/>
  <c r="N1063" i="21"/>
  <c r="M1063" i="21"/>
  <c r="N1061" i="21"/>
  <c r="M1061" i="21"/>
  <c r="N1060" i="21"/>
  <c r="M1060" i="21"/>
  <c r="N1052" i="21"/>
  <c r="M1052" i="21"/>
  <c r="N1051" i="21"/>
  <c r="M1051" i="21"/>
  <c r="N1050" i="21"/>
  <c r="M1050" i="21"/>
  <c r="N1048" i="21"/>
  <c r="M1048" i="21"/>
  <c r="N1043" i="21"/>
  <c r="M1043" i="21"/>
  <c r="N1073" i="21"/>
  <c r="M1073" i="21"/>
  <c r="K1073" i="21"/>
  <c r="L1073" i="21" s="1"/>
  <c r="N1067" i="21"/>
  <c r="M1067" i="21"/>
  <c r="N1066" i="21"/>
  <c r="M1066" i="21"/>
  <c r="N1062" i="21"/>
  <c r="M1062" i="21"/>
  <c r="N1059" i="21"/>
  <c r="M1059" i="21"/>
  <c r="N1044" i="21"/>
  <c r="M1044" i="21"/>
  <c r="N1042" i="21"/>
  <c r="M1042" i="21"/>
  <c r="N1041" i="21"/>
  <c r="M1041" i="21"/>
  <c r="N1071" i="21"/>
  <c r="M1071" i="21"/>
  <c r="N1057" i="21"/>
  <c r="M1057" i="21"/>
  <c r="N1056" i="21"/>
  <c r="M1056" i="21"/>
  <c r="N1034" i="21"/>
  <c r="M1034" i="21"/>
  <c r="N1033" i="21"/>
  <c r="M1033" i="21"/>
  <c r="N1032" i="21"/>
  <c r="M1032" i="21"/>
  <c r="N1031" i="21"/>
  <c r="M1031" i="21"/>
  <c r="N1030" i="21"/>
  <c r="M1030" i="21"/>
  <c r="N1029" i="21"/>
  <c r="M1029" i="21"/>
  <c r="N1028" i="21"/>
  <c r="M1028" i="21"/>
  <c r="N1027" i="21"/>
  <c r="M1027" i="21"/>
  <c r="N1026" i="21"/>
  <c r="M1026" i="21"/>
  <c r="N1025" i="21"/>
  <c r="M1025" i="21"/>
  <c r="N1024" i="21"/>
  <c r="M1024" i="21"/>
  <c r="N1023" i="21"/>
  <c r="M1023" i="21"/>
  <c r="N1022" i="21"/>
  <c r="M1022" i="21"/>
  <c r="N1021" i="21"/>
  <c r="M1021" i="21"/>
  <c r="N1020" i="21"/>
  <c r="M1020" i="21"/>
  <c r="N1019" i="21"/>
  <c r="M1019" i="21"/>
  <c r="N1018" i="21"/>
  <c r="M1018" i="21"/>
  <c r="N1017" i="21"/>
  <c r="M1017" i="21"/>
  <c r="N1016" i="21"/>
  <c r="M1016" i="21"/>
  <c r="N1015" i="21"/>
  <c r="M1015" i="21"/>
  <c r="N1014" i="21"/>
  <c r="M1014" i="21"/>
  <c r="N1013" i="21"/>
  <c r="M1013" i="21"/>
  <c r="N1012" i="21"/>
  <c r="M1012" i="21"/>
  <c r="N1011" i="21"/>
  <c r="M1011" i="21"/>
  <c r="N1010" i="21"/>
  <c r="M1010" i="21"/>
  <c r="N1009" i="21"/>
  <c r="M1009" i="21"/>
  <c r="N1008" i="21"/>
  <c r="M1008" i="21"/>
  <c r="N1007" i="21"/>
  <c r="M1007" i="21"/>
  <c r="N1006" i="21"/>
  <c r="M1006" i="21"/>
  <c r="N1005" i="21"/>
  <c r="M1005" i="21"/>
  <c r="N1004" i="21"/>
  <c r="M1004" i="21"/>
  <c r="N1003" i="21"/>
  <c r="M1003" i="21"/>
  <c r="N1002" i="21"/>
  <c r="M1002" i="21"/>
  <c r="L1002" i="21"/>
  <c r="N1001" i="21"/>
  <c r="M1001" i="21"/>
  <c r="N1000" i="21"/>
  <c r="M1000" i="21"/>
  <c r="N999" i="21"/>
  <c r="M999" i="21"/>
  <c r="N998" i="21"/>
  <c r="M998" i="21"/>
  <c r="N997" i="21"/>
  <c r="M997" i="21"/>
  <c r="N996" i="21"/>
  <c r="M996" i="21"/>
  <c r="N995" i="21"/>
  <c r="M995" i="21"/>
  <c r="N994" i="21"/>
  <c r="M994" i="21"/>
  <c r="N993" i="21"/>
  <c r="M993" i="21"/>
  <c r="N992" i="21"/>
  <c r="M992" i="21"/>
  <c r="N991" i="21"/>
  <c r="M991" i="21"/>
  <c r="N990" i="21"/>
  <c r="M990" i="21"/>
  <c r="N989" i="21"/>
  <c r="M989" i="21"/>
  <c r="N988" i="21"/>
  <c r="M988" i="21"/>
  <c r="N987" i="21"/>
  <c r="M987" i="21"/>
  <c r="N986" i="21"/>
  <c r="M986" i="21"/>
  <c r="N985" i="21"/>
  <c r="M985" i="21"/>
  <c r="N984" i="21"/>
  <c r="M984" i="21"/>
  <c r="N983" i="21"/>
  <c r="M983" i="21"/>
  <c r="N982" i="21"/>
  <c r="M982" i="21"/>
  <c r="N981" i="21"/>
  <c r="M981" i="21"/>
  <c r="N980" i="21"/>
  <c r="M980" i="21"/>
  <c r="N979" i="21"/>
  <c r="M979" i="21"/>
  <c r="N978" i="21"/>
  <c r="M978" i="21"/>
  <c r="N977" i="21"/>
  <c r="M977" i="21"/>
  <c r="N976" i="21"/>
  <c r="M976" i="21"/>
  <c r="N975" i="21"/>
  <c r="M975" i="21"/>
  <c r="N974" i="21"/>
  <c r="M974" i="21"/>
  <c r="K974" i="21"/>
  <c r="L974" i="21" s="1"/>
  <c r="N973" i="21"/>
  <c r="M973" i="21"/>
  <c r="N972" i="21"/>
  <c r="M972" i="21"/>
  <c r="N971" i="21"/>
  <c r="M971" i="21"/>
  <c r="N970" i="21"/>
  <c r="M970" i="21"/>
  <c r="N969" i="21"/>
  <c r="M969" i="21"/>
  <c r="N968" i="21"/>
  <c r="M968" i="21"/>
  <c r="N967" i="21"/>
  <c r="M967" i="21"/>
  <c r="N966" i="21"/>
  <c r="M966" i="21"/>
  <c r="N965" i="21"/>
  <c r="M965" i="21"/>
  <c r="N964" i="21"/>
  <c r="M964" i="21"/>
  <c r="N963" i="21"/>
  <c r="M963" i="21"/>
  <c r="N962" i="21"/>
  <c r="M962" i="21"/>
  <c r="N960" i="21"/>
  <c r="M960" i="21"/>
  <c r="N959" i="21"/>
  <c r="M959" i="21"/>
  <c r="N958" i="21"/>
  <c r="M958" i="21"/>
  <c r="K958" i="21"/>
  <c r="L958" i="21" s="1"/>
  <c r="N961" i="21"/>
  <c r="M961" i="21"/>
  <c r="N957" i="21"/>
  <c r="M957" i="21"/>
  <c r="N956" i="21"/>
  <c r="M956" i="21"/>
  <c r="N953" i="21"/>
  <c r="M953" i="21"/>
  <c r="N955" i="21"/>
  <c r="M955" i="21"/>
  <c r="N954" i="21"/>
  <c r="M954" i="21"/>
  <c r="N952" i="21"/>
  <c r="M952" i="21"/>
  <c r="N951" i="21"/>
  <c r="M951" i="21"/>
  <c r="N950" i="21"/>
  <c r="M950" i="21"/>
  <c r="N949" i="21"/>
  <c r="M949" i="21"/>
  <c r="K949" i="21"/>
  <c r="L949" i="21" s="1"/>
  <c r="N681" i="21"/>
  <c r="M681" i="21"/>
  <c r="N680" i="21"/>
  <c r="M680" i="21"/>
  <c r="N679" i="21"/>
  <c r="M679" i="21"/>
  <c r="N671" i="21"/>
  <c r="M671" i="21"/>
  <c r="N670" i="21"/>
  <c r="M670" i="21"/>
  <c r="N659" i="21"/>
  <c r="M659" i="21"/>
  <c r="N655" i="21"/>
  <c r="M655" i="21"/>
  <c r="N677" i="21"/>
  <c r="M677" i="21"/>
  <c r="N673" i="21"/>
  <c r="M673" i="21"/>
  <c r="N672" i="21"/>
  <c r="M672" i="21"/>
  <c r="N667" i="21"/>
  <c r="M667" i="21"/>
  <c r="N666" i="21"/>
  <c r="M666" i="21"/>
  <c r="N664" i="21"/>
  <c r="M664" i="21"/>
  <c r="N662" i="21"/>
  <c r="M662" i="21"/>
  <c r="N661" i="21"/>
  <c r="M661" i="21"/>
  <c r="N660" i="21"/>
  <c r="M660" i="21"/>
  <c r="N657" i="21"/>
  <c r="M657" i="21"/>
  <c r="N663" i="21"/>
  <c r="M663" i="21"/>
  <c r="N948" i="21"/>
  <c r="M948" i="21"/>
  <c r="N947" i="21"/>
  <c r="M947" i="21"/>
  <c r="N945" i="21"/>
  <c r="M945" i="21"/>
  <c r="N942" i="21"/>
  <c r="M942" i="21"/>
  <c r="N946" i="21"/>
  <c r="M946" i="21"/>
  <c r="N944" i="21"/>
  <c r="M944" i="21"/>
  <c r="N943" i="21"/>
  <c r="M943" i="21"/>
  <c r="K943" i="21"/>
  <c r="L943" i="21" s="1"/>
  <c r="N932" i="21"/>
  <c r="M932" i="21"/>
  <c r="N922" i="21"/>
  <c r="M922" i="21"/>
  <c r="N921" i="21"/>
  <c r="M921" i="21"/>
  <c r="N941" i="21"/>
  <c r="M941" i="21"/>
  <c r="N940" i="21"/>
  <c r="M940" i="21"/>
  <c r="N939" i="21"/>
  <c r="M939" i="21"/>
  <c r="N938" i="21"/>
  <c r="M938" i="21"/>
  <c r="N937" i="21"/>
  <c r="M937" i="21"/>
  <c r="N936" i="21"/>
  <c r="M936" i="21"/>
  <c r="N935" i="21"/>
  <c r="M935" i="21"/>
  <c r="N934" i="21"/>
  <c r="M934" i="21"/>
  <c r="N933" i="21"/>
  <c r="M933" i="21"/>
  <c r="N931" i="21"/>
  <c r="M931" i="21"/>
  <c r="N930" i="21"/>
  <c r="M930" i="21"/>
  <c r="N929" i="21"/>
  <c r="M929" i="21"/>
  <c r="N928" i="21"/>
  <c r="M928" i="21"/>
  <c r="N927" i="21"/>
  <c r="M927" i="21"/>
  <c r="N926" i="21"/>
  <c r="M926" i="21"/>
  <c r="N925" i="21"/>
  <c r="M925" i="21"/>
  <c r="N924" i="21"/>
  <c r="M924" i="21"/>
  <c r="N923" i="21"/>
  <c r="M923" i="21"/>
  <c r="N920" i="21"/>
  <c r="M920" i="21"/>
  <c r="N919" i="21"/>
  <c r="M919" i="21"/>
  <c r="N918" i="21"/>
  <c r="M918" i="21"/>
  <c r="N917" i="21"/>
  <c r="M917" i="21"/>
  <c r="N916" i="21"/>
  <c r="M916" i="21"/>
  <c r="N915" i="21"/>
  <c r="M915" i="21"/>
  <c r="N914" i="21"/>
  <c r="M914" i="21"/>
  <c r="N913" i="21"/>
  <c r="M913" i="21"/>
  <c r="N912" i="21"/>
  <c r="M912" i="21"/>
  <c r="N911" i="21"/>
  <c r="M911" i="21"/>
  <c r="N910" i="21"/>
  <c r="M910" i="21"/>
  <c r="N909" i="21"/>
  <c r="M909" i="21"/>
  <c r="N908" i="21"/>
  <c r="M908" i="21"/>
  <c r="N907" i="21"/>
  <c r="M907" i="21"/>
  <c r="N906" i="21"/>
  <c r="M906" i="21"/>
  <c r="N903" i="21"/>
  <c r="M903" i="21"/>
  <c r="N902" i="21"/>
  <c r="M902" i="21"/>
  <c r="N901" i="21"/>
  <c r="M901" i="21"/>
  <c r="N897" i="21"/>
  <c r="M897" i="21"/>
  <c r="N896" i="21"/>
  <c r="M896" i="21"/>
  <c r="N905" i="21"/>
  <c r="M905" i="21"/>
  <c r="N904" i="21"/>
  <c r="M904" i="21"/>
  <c r="N900" i="21"/>
  <c r="M900" i="21"/>
  <c r="N899" i="21"/>
  <c r="M899" i="21"/>
  <c r="N898" i="21"/>
  <c r="M898" i="21"/>
  <c r="N895" i="21"/>
  <c r="M895" i="21"/>
  <c r="N894" i="21"/>
  <c r="M894" i="21"/>
  <c r="N893" i="21"/>
  <c r="M893" i="21"/>
  <c r="N892" i="21"/>
  <c r="M892" i="21"/>
  <c r="K892" i="21"/>
  <c r="L892" i="21" s="1"/>
  <c r="N891" i="21"/>
  <c r="M891" i="21"/>
  <c r="N890" i="21"/>
  <c r="M890" i="21"/>
  <c r="N889" i="21"/>
  <c r="M889" i="21"/>
  <c r="N888" i="21"/>
  <c r="M888" i="21"/>
  <c r="N887" i="21"/>
  <c r="M887" i="21"/>
  <c r="K887" i="21"/>
  <c r="L887" i="21" s="1"/>
  <c r="N886" i="21"/>
  <c r="M886" i="21"/>
  <c r="N885" i="21"/>
  <c r="M885" i="21"/>
  <c r="N884" i="21"/>
  <c r="M884" i="21"/>
  <c r="N883" i="21"/>
  <c r="M883" i="21"/>
  <c r="N882" i="21"/>
  <c r="M882" i="21"/>
  <c r="N880" i="21"/>
  <c r="M880" i="21"/>
  <c r="N879" i="21"/>
  <c r="M879" i="21"/>
  <c r="N877" i="21"/>
  <c r="M877" i="21"/>
  <c r="N876" i="21"/>
  <c r="M876" i="21"/>
  <c r="N881" i="21"/>
  <c r="M881" i="21"/>
  <c r="N878" i="21"/>
  <c r="M878" i="21"/>
  <c r="N875" i="21"/>
  <c r="M875" i="21"/>
  <c r="N874" i="21"/>
  <c r="M874" i="21"/>
  <c r="N873" i="21"/>
  <c r="M873" i="21"/>
  <c r="N872" i="21"/>
  <c r="M872" i="21"/>
  <c r="N871" i="21"/>
  <c r="M871" i="21"/>
  <c r="N870" i="21"/>
  <c r="M870" i="21"/>
  <c r="N869" i="21"/>
  <c r="M869" i="21"/>
  <c r="N868" i="21"/>
  <c r="M868" i="21"/>
  <c r="N867" i="21"/>
  <c r="M867" i="21"/>
  <c r="N866" i="21"/>
  <c r="M866" i="21"/>
  <c r="N865" i="21"/>
  <c r="M865" i="21"/>
  <c r="N864" i="21"/>
  <c r="M864" i="21"/>
  <c r="N863" i="21"/>
  <c r="M863" i="21"/>
  <c r="N678" i="21"/>
  <c r="M678" i="21"/>
  <c r="N862" i="21"/>
  <c r="M862" i="21"/>
  <c r="N861" i="21"/>
  <c r="M861" i="21"/>
  <c r="N860" i="21"/>
  <c r="M860" i="21"/>
  <c r="N859" i="21"/>
  <c r="M859" i="21"/>
  <c r="N858" i="21"/>
  <c r="M858" i="21"/>
  <c r="N857" i="21"/>
  <c r="M857" i="21"/>
  <c r="N856" i="21"/>
  <c r="M856" i="21"/>
  <c r="N855" i="21"/>
  <c r="M855" i="21"/>
  <c r="N854" i="21"/>
  <c r="M854" i="21"/>
  <c r="N851" i="21"/>
  <c r="M851" i="21"/>
  <c r="N850" i="21"/>
  <c r="M850" i="21"/>
  <c r="N849" i="21"/>
  <c r="M849" i="21"/>
  <c r="N848" i="21"/>
  <c r="M848" i="21"/>
  <c r="N845" i="21"/>
  <c r="M845" i="21"/>
  <c r="N843" i="21"/>
  <c r="M843" i="21"/>
  <c r="N842" i="21"/>
  <c r="M842" i="21"/>
  <c r="N839" i="21"/>
  <c r="M839" i="21"/>
  <c r="N838" i="21"/>
  <c r="M838" i="21"/>
  <c r="N837" i="21"/>
  <c r="M837" i="21"/>
  <c r="N836" i="21"/>
  <c r="M836" i="21"/>
  <c r="N835" i="21"/>
  <c r="M835" i="21"/>
  <c r="N834" i="21"/>
  <c r="M834" i="21"/>
  <c r="N833" i="21"/>
  <c r="M833" i="21"/>
  <c r="N831" i="21"/>
  <c r="M831" i="21"/>
  <c r="N830" i="21"/>
  <c r="M830" i="21"/>
  <c r="N829" i="21"/>
  <c r="M829" i="21"/>
  <c r="N827" i="21"/>
  <c r="M827" i="21"/>
  <c r="N826" i="21"/>
  <c r="M826" i="21"/>
  <c r="N825" i="21"/>
  <c r="M825" i="21"/>
  <c r="N852" i="21"/>
  <c r="M852" i="21"/>
  <c r="N844" i="21"/>
  <c r="M844" i="21"/>
  <c r="N828" i="21"/>
  <c r="M828" i="21"/>
  <c r="N823" i="21"/>
  <c r="M823" i="21"/>
  <c r="N822" i="21"/>
  <c r="M822" i="21"/>
  <c r="N821" i="21"/>
  <c r="M821" i="21"/>
  <c r="N820" i="21"/>
  <c r="M820" i="21"/>
  <c r="N819" i="21"/>
  <c r="M819" i="21"/>
  <c r="N818" i="21"/>
  <c r="M818" i="21"/>
  <c r="N817" i="21"/>
  <c r="M817" i="21"/>
  <c r="N816" i="21"/>
  <c r="M816" i="21"/>
  <c r="N815" i="21"/>
  <c r="M815" i="21"/>
  <c r="N814" i="21"/>
  <c r="M814" i="21"/>
  <c r="N813" i="21"/>
  <c r="M813" i="21"/>
  <c r="N812" i="21"/>
  <c r="M812" i="21"/>
  <c r="N811" i="21"/>
  <c r="M811" i="21"/>
  <c r="N810" i="21"/>
  <c r="M810" i="21"/>
  <c r="N809" i="21"/>
  <c r="M809" i="21"/>
  <c r="N808" i="21"/>
  <c r="M808" i="21"/>
  <c r="N807" i="21"/>
  <c r="M807" i="21"/>
  <c r="K807" i="21"/>
  <c r="L807" i="21" s="1"/>
  <c r="N806" i="21"/>
  <c r="M806" i="21"/>
  <c r="N804" i="21"/>
  <c r="M804" i="21"/>
  <c r="N805" i="21"/>
  <c r="M805" i="21"/>
  <c r="N802" i="21"/>
  <c r="M802" i="21"/>
  <c r="N801" i="21"/>
  <c r="M801" i="21"/>
  <c r="N803" i="21"/>
  <c r="M803" i="21"/>
  <c r="N800" i="21"/>
  <c r="M800" i="21"/>
  <c r="N799" i="21"/>
  <c r="M799" i="21"/>
  <c r="N798" i="21"/>
  <c r="M798" i="21"/>
  <c r="N797" i="21"/>
  <c r="M797" i="21"/>
  <c r="N794" i="21"/>
  <c r="M794" i="21"/>
  <c r="N795" i="21"/>
  <c r="M795" i="21"/>
  <c r="N792" i="21"/>
  <c r="M792" i="21"/>
  <c r="N793" i="21"/>
  <c r="M793" i="21"/>
  <c r="K793" i="21"/>
  <c r="L793" i="21" s="1"/>
  <c r="N796" i="21"/>
  <c r="M796" i="21"/>
  <c r="N791" i="21"/>
  <c r="M791" i="21"/>
  <c r="N790" i="21"/>
  <c r="M790" i="21"/>
  <c r="N789" i="21"/>
  <c r="M789" i="21"/>
  <c r="N788" i="21"/>
  <c r="M788" i="21"/>
  <c r="N787" i="21"/>
  <c r="M787" i="21"/>
  <c r="N786" i="21"/>
  <c r="M786" i="21"/>
  <c r="N785" i="21"/>
  <c r="M785" i="21"/>
  <c r="N784" i="21"/>
  <c r="M784" i="21"/>
  <c r="N783" i="21"/>
  <c r="M783" i="21"/>
  <c r="N782" i="21"/>
  <c r="M782" i="21"/>
  <c r="N781" i="21"/>
  <c r="M781" i="21"/>
  <c r="N780" i="21"/>
  <c r="M780" i="21"/>
  <c r="N779" i="21"/>
  <c r="M779" i="21"/>
  <c r="N778" i="21"/>
  <c r="M778" i="21"/>
  <c r="N776" i="21"/>
  <c r="M776" i="21"/>
  <c r="N777" i="21"/>
  <c r="M777" i="21"/>
  <c r="N775" i="21"/>
  <c r="M775" i="21"/>
  <c r="N774" i="21"/>
  <c r="M774" i="21"/>
  <c r="N773" i="21"/>
  <c r="M773" i="21"/>
  <c r="N772" i="21"/>
  <c r="M772" i="21"/>
  <c r="N771" i="21"/>
  <c r="M771" i="21"/>
  <c r="N770" i="21"/>
  <c r="M770" i="21"/>
  <c r="N769" i="21"/>
  <c r="M769" i="21"/>
  <c r="N768" i="21"/>
  <c r="M768" i="21"/>
  <c r="N764" i="21"/>
  <c r="M764" i="21"/>
  <c r="N762" i="21"/>
  <c r="M762" i="21"/>
  <c r="N756" i="21"/>
  <c r="M756" i="21"/>
  <c r="N755" i="21"/>
  <c r="M755" i="21"/>
  <c r="N765" i="21"/>
  <c r="M765" i="21"/>
  <c r="N759" i="21"/>
  <c r="M759" i="21"/>
  <c r="N754" i="21"/>
  <c r="M754" i="21"/>
  <c r="N767" i="21"/>
  <c r="M767" i="21"/>
  <c r="N766" i="21"/>
  <c r="M766" i="21"/>
  <c r="N761" i="21"/>
  <c r="M761" i="21"/>
  <c r="N760" i="21"/>
  <c r="M760" i="21"/>
  <c r="N757" i="21"/>
  <c r="M757" i="21"/>
  <c r="N753" i="21"/>
  <c r="M753" i="21"/>
  <c r="N752" i="21"/>
  <c r="M752" i="21"/>
  <c r="N763" i="21"/>
  <c r="M763" i="21"/>
  <c r="N758" i="21"/>
  <c r="M758" i="21"/>
  <c r="N751" i="21"/>
  <c r="M751" i="21"/>
  <c r="N750" i="21"/>
  <c r="M750" i="21"/>
  <c r="N749" i="21"/>
  <c r="M749" i="21"/>
  <c r="N748" i="21"/>
  <c r="M748" i="21"/>
  <c r="N747" i="21"/>
  <c r="M747" i="21"/>
  <c r="N746" i="21"/>
  <c r="M746" i="21"/>
  <c r="N745" i="21"/>
  <c r="M745" i="21"/>
  <c r="N744" i="21"/>
  <c r="M744" i="21"/>
  <c r="N743" i="21"/>
  <c r="M743" i="21"/>
  <c r="N732" i="21"/>
  <c r="M732" i="21"/>
  <c r="N719" i="21"/>
  <c r="M719" i="21"/>
  <c r="N742" i="21"/>
  <c r="M742" i="21"/>
  <c r="N739" i="21"/>
  <c r="M739" i="21"/>
  <c r="N733" i="21"/>
  <c r="M733" i="21"/>
  <c r="N731" i="21"/>
  <c r="M731" i="21"/>
  <c r="N730" i="21"/>
  <c r="M730" i="21"/>
  <c r="N724" i="21"/>
  <c r="M724" i="21"/>
  <c r="N723" i="21"/>
  <c r="M723" i="21"/>
  <c r="N722" i="21"/>
  <c r="M722" i="21"/>
  <c r="N721" i="21"/>
  <c r="M721" i="21"/>
  <c r="K721" i="21"/>
  <c r="L721" i="21" s="1"/>
  <c r="N718" i="21"/>
  <c r="M718" i="21"/>
  <c r="N734" i="21"/>
  <c r="M734" i="21"/>
  <c r="N729" i="21"/>
  <c r="M729" i="21"/>
  <c r="N728" i="21"/>
  <c r="M728" i="21"/>
  <c r="N726" i="21"/>
  <c r="M726" i="21"/>
  <c r="N720" i="21"/>
  <c r="M720" i="21"/>
  <c r="N737" i="21"/>
  <c r="M737" i="21"/>
  <c r="N740" i="21"/>
  <c r="M740" i="21"/>
  <c r="N738" i="21"/>
  <c r="M738" i="21"/>
  <c r="N736" i="21"/>
  <c r="M736" i="21"/>
  <c r="N735" i="21"/>
  <c r="M735" i="21"/>
  <c r="N727" i="21"/>
  <c r="M727" i="21"/>
  <c r="N725" i="21"/>
  <c r="M725" i="21"/>
  <c r="N741" i="21"/>
  <c r="M741" i="21"/>
  <c r="N717" i="21"/>
  <c r="M717" i="21"/>
  <c r="N716" i="21"/>
  <c r="M716" i="21"/>
  <c r="N715" i="21"/>
  <c r="M715" i="21"/>
  <c r="N714" i="21"/>
  <c r="M714" i="21"/>
  <c r="N713" i="21"/>
  <c r="M713" i="21"/>
  <c r="N712" i="21"/>
  <c r="M712" i="21"/>
  <c r="N711" i="21"/>
  <c r="M711" i="21"/>
  <c r="N710" i="21"/>
  <c r="M710" i="21"/>
  <c r="N709" i="21"/>
  <c r="M709" i="21"/>
  <c r="N708" i="21"/>
  <c r="M708" i="21"/>
  <c r="N707" i="21"/>
  <c r="M707" i="21"/>
  <c r="N706" i="21"/>
  <c r="M706" i="21"/>
  <c r="N705" i="21"/>
  <c r="M705" i="21"/>
  <c r="N704" i="21"/>
  <c r="M704" i="21"/>
  <c r="N703" i="21"/>
  <c r="M703" i="21"/>
  <c r="N702" i="21"/>
  <c r="M702" i="21"/>
  <c r="N701" i="21"/>
  <c r="M701" i="21"/>
  <c r="N700" i="21"/>
  <c r="M700" i="21"/>
  <c r="N699" i="21"/>
  <c r="M699" i="21"/>
  <c r="N698" i="21"/>
  <c r="M698" i="21"/>
  <c r="N697" i="21"/>
  <c r="M697" i="21"/>
  <c r="N696" i="21"/>
  <c r="M696" i="21"/>
  <c r="N695" i="21"/>
  <c r="M695" i="21"/>
  <c r="N694" i="21"/>
  <c r="M694" i="21"/>
  <c r="N693" i="21"/>
  <c r="M693" i="21"/>
  <c r="N692" i="21"/>
  <c r="M692" i="21"/>
  <c r="N691" i="21"/>
  <c r="M691" i="21"/>
  <c r="N690" i="21"/>
  <c r="M690" i="21"/>
  <c r="N689" i="21"/>
  <c r="M689" i="21"/>
  <c r="N687" i="21"/>
  <c r="M687" i="21"/>
  <c r="N688" i="21"/>
  <c r="M688" i="21"/>
  <c r="N686" i="21"/>
  <c r="M686" i="21"/>
  <c r="N685" i="21"/>
  <c r="M685" i="21"/>
  <c r="N684" i="21"/>
  <c r="M684" i="21"/>
  <c r="N683" i="21"/>
  <c r="M683" i="21"/>
  <c r="N682" i="21"/>
  <c r="M682" i="21"/>
  <c r="N675" i="21"/>
  <c r="M675" i="21"/>
  <c r="N674" i="21"/>
  <c r="M674" i="21"/>
  <c r="N656" i="21"/>
  <c r="M656" i="21"/>
  <c r="N676" i="21"/>
  <c r="M676" i="21"/>
  <c r="N669" i="21"/>
  <c r="M669" i="21"/>
  <c r="N668" i="21"/>
  <c r="M668" i="21"/>
  <c r="N665" i="21"/>
  <c r="M665" i="21"/>
  <c r="N658" i="21"/>
  <c r="M658" i="21"/>
  <c r="N654" i="21"/>
  <c r="M654" i="21"/>
  <c r="N653" i="21"/>
  <c r="M653" i="21"/>
  <c r="N652" i="21"/>
  <c r="M652" i="21"/>
  <c r="N651" i="21"/>
  <c r="M651" i="21"/>
  <c r="N650" i="21"/>
  <c r="M650" i="21"/>
  <c r="N649" i="21"/>
  <c r="M649" i="21"/>
  <c r="N648" i="21"/>
  <c r="M648" i="21"/>
  <c r="N647" i="21"/>
  <c r="M647" i="21"/>
  <c r="N646" i="21"/>
  <c r="M646" i="21"/>
  <c r="N645" i="21"/>
  <c r="M645" i="21"/>
  <c r="N644" i="21"/>
  <c r="M644" i="21"/>
  <c r="N643" i="21"/>
  <c r="M643" i="21"/>
  <c r="N642" i="21"/>
  <c r="M642" i="21"/>
  <c r="N641" i="21"/>
  <c r="M641" i="21"/>
  <c r="N640" i="21"/>
  <c r="M640" i="21"/>
  <c r="N639" i="21"/>
  <c r="M639" i="21"/>
  <c r="N638" i="21"/>
  <c r="M638" i="21"/>
  <c r="N637" i="21"/>
  <c r="M637" i="21"/>
  <c r="N636" i="21"/>
  <c r="M636" i="21"/>
  <c r="N635" i="21"/>
  <c r="M635" i="21"/>
  <c r="N634" i="21"/>
  <c r="M634" i="21"/>
  <c r="N633" i="21"/>
  <c r="M633" i="21"/>
  <c r="N632" i="21"/>
  <c r="M632" i="21"/>
  <c r="N631" i="21"/>
  <c r="M631" i="21"/>
  <c r="N630" i="21"/>
  <c r="M630" i="21"/>
  <c r="N629" i="21"/>
  <c r="M629" i="21"/>
  <c r="N628" i="21"/>
  <c r="M628" i="21"/>
  <c r="N627" i="21"/>
  <c r="M627" i="21"/>
  <c r="N626" i="21"/>
  <c r="M626" i="21"/>
  <c r="N625" i="21"/>
  <c r="M625" i="21"/>
  <c r="N624" i="21"/>
  <c r="M624" i="21"/>
  <c r="N623" i="21"/>
  <c r="M623" i="21"/>
  <c r="N620" i="21"/>
  <c r="M620" i="21"/>
  <c r="N616" i="21"/>
  <c r="M616" i="21"/>
  <c r="N622" i="21"/>
  <c r="M622" i="21"/>
  <c r="N621" i="21"/>
  <c r="M621" i="21"/>
  <c r="N619" i="21"/>
  <c r="M619" i="21"/>
  <c r="N618" i="21"/>
  <c r="M618" i="21"/>
  <c r="N617" i="21"/>
  <c r="M617" i="21"/>
  <c r="N615" i="21"/>
  <c r="M615" i="21"/>
  <c r="N614" i="21"/>
  <c r="M614" i="21"/>
  <c r="N613" i="21"/>
  <c r="M613" i="21"/>
  <c r="N612" i="21"/>
  <c r="M612" i="21"/>
  <c r="N611" i="21"/>
  <c r="M611" i="21"/>
  <c r="N610" i="21"/>
  <c r="M610" i="21"/>
  <c r="N609" i="21"/>
  <c r="M609" i="21"/>
  <c r="N608" i="21"/>
  <c r="M608" i="21"/>
  <c r="N607" i="21"/>
  <c r="M607" i="21"/>
  <c r="N606" i="21"/>
  <c r="M606" i="21"/>
  <c r="N605" i="21"/>
  <c r="M605" i="21"/>
  <c r="N604" i="21"/>
  <c r="M604" i="21"/>
  <c r="N603" i="21"/>
  <c r="M603" i="21"/>
  <c r="N601" i="21"/>
  <c r="M601" i="21"/>
  <c r="N602" i="21"/>
  <c r="M602" i="21"/>
  <c r="N600" i="21"/>
  <c r="M600" i="21"/>
  <c r="N599" i="21"/>
  <c r="M599" i="21"/>
  <c r="N597" i="21"/>
  <c r="M597" i="21"/>
  <c r="N596" i="21"/>
  <c r="M596" i="21"/>
  <c r="N594" i="21"/>
  <c r="M594" i="21"/>
  <c r="N593" i="21"/>
  <c r="M593" i="21"/>
  <c r="N592" i="21"/>
  <c r="M592" i="21"/>
  <c r="N590" i="21"/>
  <c r="M590" i="21"/>
  <c r="N589" i="21"/>
  <c r="M589" i="21"/>
  <c r="N588" i="21"/>
  <c r="M588" i="21"/>
  <c r="N586" i="21"/>
  <c r="M586" i="21"/>
  <c r="N591" i="21"/>
  <c r="M591" i="21"/>
  <c r="N584" i="21"/>
  <c r="M584" i="21"/>
  <c r="N598" i="21"/>
  <c r="M598" i="21"/>
  <c r="N595" i="21"/>
  <c r="M595" i="21"/>
  <c r="N587" i="21"/>
  <c r="M587" i="21"/>
  <c r="N585" i="21"/>
  <c r="M585" i="21"/>
  <c r="N583" i="21"/>
  <c r="M583" i="21"/>
  <c r="N582" i="21"/>
  <c r="M582" i="21"/>
  <c r="N581" i="21"/>
  <c r="M581" i="21"/>
  <c r="N580" i="21"/>
  <c r="M580" i="21"/>
  <c r="N579" i="21"/>
  <c r="M579" i="21"/>
  <c r="N578" i="21"/>
  <c r="M578" i="21"/>
  <c r="N577" i="21"/>
  <c r="M577" i="21"/>
  <c r="N576" i="21"/>
  <c r="M576" i="21"/>
  <c r="N575" i="21"/>
  <c r="M575" i="21"/>
  <c r="N574" i="21"/>
  <c r="M574" i="21"/>
  <c r="N573" i="21"/>
  <c r="M573" i="21"/>
  <c r="N572" i="21"/>
  <c r="M572" i="21"/>
  <c r="N571" i="21"/>
  <c r="M571" i="21"/>
  <c r="N570" i="21"/>
  <c r="M570" i="21"/>
  <c r="N563" i="21"/>
  <c r="M563" i="21"/>
  <c r="N569" i="21"/>
  <c r="M569" i="21"/>
  <c r="N568" i="21"/>
  <c r="M568" i="21"/>
  <c r="N567" i="21"/>
  <c r="M567" i="21"/>
  <c r="N566" i="21"/>
  <c r="M566" i="21"/>
  <c r="N565" i="21"/>
  <c r="M565" i="21"/>
  <c r="N564" i="21"/>
  <c r="M564" i="21"/>
  <c r="N562" i="21"/>
  <c r="M562" i="21"/>
  <c r="N561" i="21"/>
  <c r="M561" i="21"/>
  <c r="N560" i="21"/>
  <c r="M560" i="21"/>
  <c r="K560" i="21"/>
  <c r="L560" i="21" s="1"/>
  <c r="N559" i="21"/>
  <c r="M559" i="21"/>
  <c r="L559" i="21"/>
  <c r="N558" i="21"/>
  <c r="M558" i="21"/>
  <c r="N557" i="21"/>
  <c r="M557" i="21"/>
  <c r="N556" i="21"/>
  <c r="M556" i="21"/>
  <c r="N555" i="21"/>
  <c r="M555" i="21"/>
  <c r="N554" i="21"/>
  <c r="M554" i="21"/>
  <c r="N551" i="21"/>
  <c r="M551" i="21"/>
  <c r="N549" i="21"/>
  <c r="M549" i="21"/>
  <c r="N548" i="21"/>
  <c r="M548" i="21"/>
  <c r="N553" i="21"/>
  <c r="M553" i="21"/>
  <c r="N552" i="21"/>
  <c r="M552" i="21"/>
  <c r="N550" i="21"/>
  <c r="M550" i="21"/>
  <c r="N547" i="21"/>
  <c r="M547" i="21"/>
  <c r="N483" i="21"/>
  <c r="M483" i="21"/>
  <c r="N541" i="21"/>
  <c r="M541" i="21"/>
  <c r="N546" i="21"/>
  <c r="M546" i="21"/>
  <c r="N545" i="21"/>
  <c r="M545" i="21"/>
  <c r="K545" i="21"/>
  <c r="L545" i="21" s="1"/>
  <c r="N544" i="21"/>
  <c r="M544" i="21"/>
  <c r="N543" i="21"/>
  <c r="M543" i="21"/>
  <c r="N542" i="21"/>
  <c r="M542" i="21"/>
  <c r="N535" i="21"/>
  <c r="M535" i="21"/>
  <c r="N532" i="21"/>
  <c r="M532" i="21"/>
  <c r="N540" i="21"/>
  <c r="M540" i="21"/>
  <c r="N538" i="21"/>
  <c r="M538" i="21"/>
  <c r="N537" i="21"/>
  <c r="M537" i="21"/>
  <c r="N536" i="21"/>
  <c r="M536" i="21"/>
  <c r="N539" i="21"/>
  <c r="M539" i="21"/>
  <c r="N534" i="21"/>
  <c r="M534" i="21"/>
  <c r="N533" i="21"/>
  <c r="M533" i="21"/>
  <c r="N531" i="21"/>
  <c r="M531" i="21"/>
  <c r="N530" i="21"/>
  <c r="M530" i="21"/>
  <c r="N529" i="21"/>
  <c r="M529" i="21"/>
  <c r="N528" i="21"/>
  <c r="M528" i="21"/>
  <c r="N527" i="21"/>
  <c r="M527" i="21"/>
  <c r="N477" i="21"/>
  <c r="M477" i="21"/>
  <c r="N476" i="21"/>
  <c r="M476" i="21"/>
  <c r="N526" i="21"/>
  <c r="M526" i="21"/>
  <c r="N525" i="21"/>
  <c r="M525" i="21"/>
  <c r="K525" i="21"/>
  <c r="L525" i="21" s="1"/>
  <c r="N524" i="21"/>
  <c r="M524" i="21"/>
  <c r="N523" i="21"/>
  <c r="M523" i="21"/>
  <c r="N522" i="21"/>
  <c r="M522" i="21"/>
  <c r="N521" i="21"/>
  <c r="M521" i="21"/>
  <c r="N520" i="21"/>
  <c r="M520" i="21"/>
  <c r="N519" i="21"/>
  <c r="M519" i="21"/>
  <c r="N518" i="21"/>
  <c r="M518" i="21"/>
  <c r="N517" i="21"/>
  <c r="M517" i="21"/>
  <c r="N516" i="21"/>
  <c r="M516" i="21"/>
  <c r="N515" i="21"/>
  <c r="M515" i="21"/>
  <c r="N514" i="21"/>
  <c r="M514" i="21"/>
  <c r="N513" i="21"/>
  <c r="M513" i="21"/>
  <c r="N512" i="21"/>
  <c r="M512" i="21"/>
  <c r="K512" i="21"/>
  <c r="L512" i="21" s="1"/>
  <c r="N510" i="21"/>
  <c r="M510" i="21"/>
  <c r="N509" i="21"/>
  <c r="M509" i="21"/>
  <c r="N508" i="21"/>
  <c r="M508" i="21"/>
  <c r="N507" i="21"/>
  <c r="M507" i="21"/>
  <c r="N506" i="21"/>
  <c r="M506" i="21"/>
  <c r="N505" i="21"/>
  <c r="M505" i="21"/>
  <c r="N504" i="21"/>
  <c r="M504" i="21"/>
  <c r="N503" i="21"/>
  <c r="M503" i="21"/>
  <c r="N499" i="21"/>
  <c r="M499" i="21"/>
  <c r="N498" i="21"/>
  <c r="M498" i="21"/>
  <c r="N497" i="21"/>
  <c r="M497" i="21"/>
  <c r="N496" i="21"/>
  <c r="M496" i="21"/>
  <c r="N495" i="21"/>
  <c r="M495" i="21"/>
  <c r="N494" i="21"/>
  <c r="M494" i="21"/>
  <c r="N493" i="21"/>
  <c r="M493" i="21"/>
  <c r="N492" i="21"/>
  <c r="M492" i="21"/>
  <c r="N491" i="21"/>
  <c r="M491" i="21"/>
  <c r="N490" i="21"/>
  <c r="M490" i="21"/>
  <c r="N489" i="21"/>
  <c r="M489" i="21"/>
  <c r="N488" i="21"/>
  <c r="M488" i="21"/>
  <c r="N487" i="21"/>
  <c r="M487" i="21"/>
  <c r="N486" i="21"/>
  <c r="M486" i="21"/>
  <c r="N485" i="21"/>
  <c r="M485" i="21"/>
  <c r="N484" i="21"/>
  <c r="M484" i="21"/>
  <c r="N482" i="21"/>
  <c r="M482" i="21"/>
  <c r="N481" i="21"/>
  <c r="M481" i="21"/>
  <c r="K481" i="21"/>
  <c r="L481" i="21" s="1"/>
  <c r="N480" i="21"/>
  <c r="M480" i="21"/>
  <c r="N479" i="21"/>
  <c r="M479" i="21"/>
  <c r="N478" i="21"/>
  <c r="M478" i="21"/>
  <c r="N475" i="21"/>
  <c r="M475" i="21"/>
  <c r="N474" i="21"/>
  <c r="M474" i="21"/>
  <c r="N473" i="21"/>
  <c r="M473" i="21"/>
  <c r="N511" i="21"/>
  <c r="M511" i="21"/>
  <c r="N502" i="21"/>
  <c r="M502" i="21"/>
  <c r="N501" i="21"/>
  <c r="M501" i="21"/>
  <c r="N500" i="21"/>
  <c r="M500" i="21"/>
  <c r="N472" i="21"/>
  <c r="M472" i="21"/>
  <c r="N471" i="21"/>
  <c r="M471" i="21"/>
  <c r="N470" i="21"/>
  <c r="M470" i="21"/>
  <c r="N469" i="21"/>
  <c r="M469" i="21"/>
  <c r="N468" i="21"/>
  <c r="M468" i="21"/>
  <c r="K468" i="21"/>
  <c r="L468" i="21" s="1"/>
  <c r="N467" i="21"/>
  <c r="M467" i="21"/>
  <c r="N466" i="21"/>
  <c r="M466" i="21"/>
  <c r="N465" i="21"/>
  <c r="M465" i="21"/>
  <c r="N464" i="21"/>
  <c r="M464" i="21"/>
  <c r="N463" i="21"/>
  <c r="M463" i="21"/>
  <c r="N462" i="21"/>
  <c r="M462" i="21"/>
  <c r="N461" i="21"/>
  <c r="M461" i="21"/>
  <c r="N460" i="21"/>
  <c r="M460" i="21"/>
  <c r="N459" i="21"/>
  <c r="M459" i="21"/>
  <c r="N458" i="21"/>
  <c r="M458" i="21"/>
  <c r="N457" i="21"/>
  <c r="M457" i="21"/>
  <c r="K457" i="21"/>
  <c r="L457" i="21" s="1"/>
  <c r="N456" i="21"/>
  <c r="M456" i="21"/>
  <c r="N455" i="21"/>
  <c r="M455" i="21"/>
  <c r="K455" i="21"/>
  <c r="L455" i="21" s="1"/>
  <c r="N454" i="21"/>
  <c r="M454" i="21"/>
  <c r="N453" i="21"/>
  <c r="M453" i="21"/>
  <c r="N452" i="21"/>
  <c r="M452" i="21"/>
  <c r="N451" i="21"/>
  <c r="M451" i="21"/>
  <c r="N450" i="21"/>
  <c r="M450" i="21"/>
  <c r="N447" i="21"/>
  <c r="M447" i="21"/>
  <c r="N449" i="21"/>
  <c r="M449" i="21"/>
  <c r="N448" i="21"/>
  <c r="M448" i="21"/>
  <c r="K448" i="21"/>
  <c r="L448" i="21" s="1"/>
  <c r="N446" i="21"/>
  <c r="M446" i="21"/>
  <c r="N445" i="21"/>
  <c r="M445" i="21"/>
  <c r="N444" i="21"/>
  <c r="M444" i="21"/>
  <c r="N443" i="21"/>
  <c r="M443" i="21"/>
  <c r="N442" i="21"/>
  <c r="M442" i="21"/>
  <c r="N441" i="21"/>
  <c r="M441" i="21"/>
  <c r="N440" i="21"/>
  <c r="M440" i="21"/>
  <c r="N439" i="21"/>
  <c r="M439" i="21"/>
  <c r="N438" i="21"/>
  <c r="M438" i="21"/>
  <c r="N437" i="21"/>
  <c r="M437" i="21"/>
  <c r="N436" i="21"/>
  <c r="M436" i="21"/>
  <c r="N435" i="21"/>
  <c r="M435" i="21"/>
  <c r="K435" i="21"/>
  <c r="L435" i="21" s="1"/>
  <c r="N434" i="21"/>
  <c r="M434" i="21"/>
  <c r="N433" i="21"/>
  <c r="M433" i="21"/>
  <c r="K433" i="21"/>
  <c r="L433" i="21" s="1"/>
  <c r="N432" i="21"/>
  <c r="M432" i="21"/>
  <c r="N431" i="21"/>
  <c r="M431" i="21"/>
  <c r="N430" i="21"/>
  <c r="M430" i="21"/>
  <c r="N429" i="21"/>
  <c r="M429" i="21"/>
  <c r="N428" i="21"/>
  <c r="M428" i="21"/>
  <c r="N427" i="21"/>
  <c r="M427" i="21"/>
  <c r="N426" i="21"/>
  <c r="M426" i="21"/>
  <c r="N425" i="21"/>
  <c r="M425" i="21"/>
  <c r="N424" i="21"/>
  <c r="M424" i="21"/>
  <c r="N423" i="21"/>
  <c r="M423" i="21"/>
  <c r="N422" i="21"/>
  <c r="M422" i="21"/>
  <c r="N421" i="21"/>
  <c r="M421" i="21"/>
  <c r="N420" i="21"/>
  <c r="M420" i="21"/>
  <c r="N419" i="21"/>
  <c r="M419" i="21"/>
  <c r="N418" i="21"/>
  <c r="M418" i="21"/>
  <c r="N417" i="21"/>
  <c r="M417" i="21"/>
  <c r="N416" i="21"/>
  <c r="M416" i="21"/>
  <c r="N415" i="21"/>
  <c r="M415" i="21"/>
  <c r="L415" i="21"/>
  <c r="N414" i="21"/>
  <c r="M414" i="21"/>
  <c r="N413" i="21"/>
  <c r="M413" i="21"/>
  <c r="N412" i="21"/>
  <c r="M412" i="21"/>
  <c r="N411" i="21"/>
  <c r="M411" i="21"/>
  <c r="N410" i="21"/>
  <c r="M410" i="21"/>
  <c r="N409" i="21"/>
  <c r="M409" i="21"/>
  <c r="N354" i="21"/>
  <c r="M354" i="21"/>
  <c r="N408" i="21"/>
  <c r="M408" i="21"/>
  <c r="N407" i="21"/>
  <c r="M407" i="21"/>
  <c r="N403" i="21"/>
  <c r="M403" i="21"/>
  <c r="N406" i="21"/>
  <c r="M406" i="21"/>
  <c r="N405" i="21"/>
  <c r="M405" i="21"/>
  <c r="N404" i="21"/>
  <c r="M404" i="21"/>
  <c r="N402" i="21"/>
  <c r="M402" i="21"/>
  <c r="N401" i="21"/>
  <c r="M401" i="21"/>
  <c r="N400" i="21"/>
  <c r="M400" i="21"/>
  <c r="N399" i="21"/>
  <c r="M399" i="21"/>
  <c r="N398" i="21"/>
  <c r="M398" i="21"/>
  <c r="N397" i="21"/>
  <c r="M397" i="21"/>
  <c r="N396" i="21"/>
  <c r="M396" i="21"/>
  <c r="N395" i="21"/>
  <c r="M395" i="21"/>
  <c r="N394" i="21"/>
  <c r="M394" i="21"/>
  <c r="N393" i="21"/>
  <c r="M393" i="21"/>
  <c r="N392" i="21"/>
  <c r="M392" i="21"/>
  <c r="N391" i="21"/>
  <c r="M391" i="21"/>
  <c r="N390" i="21"/>
  <c r="M390" i="21"/>
  <c r="N389" i="21"/>
  <c r="M389" i="21"/>
  <c r="N388" i="21"/>
  <c r="M388" i="21"/>
  <c r="N387" i="21"/>
  <c r="M387" i="21"/>
  <c r="N386" i="21"/>
  <c r="M386" i="21"/>
  <c r="N385" i="21"/>
  <c r="M385" i="21"/>
  <c r="N384" i="21"/>
  <c r="M384" i="21"/>
  <c r="N383" i="21"/>
  <c r="M383" i="21"/>
  <c r="N382" i="21"/>
  <c r="M382" i="21"/>
  <c r="N381" i="21"/>
  <c r="M381" i="21"/>
  <c r="N380" i="21"/>
  <c r="M380" i="21"/>
  <c r="N379" i="21"/>
  <c r="M379" i="21"/>
  <c r="N378" i="21"/>
  <c r="M378" i="21"/>
  <c r="N376" i="21"/>
  <c r="M376" i="21"/>
  <c r="N377" i="21"/>
  <c r="M377" i="21"/>
  <c r="N375" i="21"/>
  <c r="M375" i="21"/>
  <c r="N374" i="21"/>
  <c r="M374" i="21"/>
  <c r="N373" i="21"/>
  <c r="M373" i="21"/>
  <c r="N370" i="21"/>
  <c r="M370" i="21"/>
  <c r="N371" i="21"/>
  <c r="M371" i="21"/>
  <c r="N372" i="21"/>
  <c r="M372" i="21"/>
  <c r="N369" i="21"/>
  <c r="M369" i="21"/>
  <c r="N368" i="21"/>
  <c r="M368" i="21"/>
  <c r="N367" i="21"/>
  <c r="M367" i="21"/>
  <c r="N366" i="21"/>
  <c r="M366" i="21"/>
  <c r="N365" i="21"/>
  <c r="M365" i="21"/>
  <c r="N364" i="21"/>
  <c r="M364" i="21"/>
  <c r="N363" i="21"/>
  <c r="M363" i="21"/>
  <c r="N362" i="21"/>
  <c r="M362" i="21"/>
  <c r="N361" i="21"/>
  <c r="M361" i="21"/>
  <c r="N360" i="21"/>
  <c r="M360" i="21"/>
  <c r="N359" i="21"/>
  <c r="M359" i="21"/>
  <c r="N358" i="21"/>
  <c r="M358" i="21"/>
  <c r="N357" i="21"/>
  <c r="M357" i="21"/>
  <c r="N356" i="21"/>
  <c r="M356" i="21"/>
  <c r="N355" i="21"/>
  <c r="M355" i="21"/>
  <c r="N353" i="21"/>
  <c r="M353" i="21"/>
  <c r="N352" i="21"/>
  <c r="M352" i="21"/>
  <c r="N348" i="21"/>
  <c r="M348" i="21"/>
  <c r="N351" i="21"/>
  <c r="M351" i="21"/>
  <c r="N350" i="21"/>
  <c r="M350" i="21"/>
  <c r="N349" i="21"/>
  <c r="M349" i="21"/>
  <c r="L349" i="21"/>
  <c r="N347" i="21"/>
  <c r="M347" i="21"/>
  <c r="N346" i="21"/>
  <c r="M346" i="21"/>
  <c r="N345" i="21"/>
  <c r="M345" i="21"/>
  <c r="N344" i="21"/>
  <c r="M344" i="21"/>
  <c r="N343" i="21"/>
  <c r="M343" i="21"/>
  <c r="N342" i="21"/>
  <c r="M342" i="21"/>
  <c r="N341" i="21"/>
  <c r="M341" i="21"/>
  <c r="N340" i="21"/>
  <c r="M340" i="21"/>
  <c r="N339" i="21"/>
  <c r="M339" i="21"/>
  <c r="N338" i="21"/>
  <c r="M338" i="21"/>
  <c r="N337" i="21"/>
  <c r="M337" i="21"/>
  <c r="N336" i="21"/>
  <c r="M336" i="21"/>
  <c r="N335" i="21"/>
  <c r="M335" i="21"/>
  <c r="N334" i="21"/>
  <c r="M334" i="21"/>
  <c r="N333" i="21"/>
  <c r="M333" i="21"/>
  <c r="N332" i="21"/>
  <c r="M332" i="21"/>
  <c r="N331" i="21"/>
  <c r="M331" i="21"/>
  <c r="N330" i="21"/>
  <c r="M330" i="21"/>
  <c r="N329" i="21"/>
  <c r="M329" i="21"/>
  <c r="N328" i="21"/>
  <c r="M328" i="21"/>
  <c r="N327" i="21"/>
  <c r="M327" i="21"/>
  <c r="N326" i="21"/>
  <c r="M326" i="21"/>
  <c r="N325" i="21"/>
  <c r="M325" i="21"/>
  <c r="N324" i="21"/>
  <c r="M324" i="21"/>
  <c r="N323" i="21"/>
  <c r="M323" i="21"/>
  <c r="N322" i="21"/>
  <c r="M322" i="21"/>
  <c r="N321" i="21"/>
  <c r="M321" i="21"/>
  <c r="N320" i="21"/>
  <c r="M320" i="21"/>
  <c r="N319" i="21"/>
  <c r="M319" i="21"/>
  <c r="N318" i="21"/>
  <c r="M318" i="21"/>
  <c r="N317" i="21"/>
  <c r="M317" i="21"/>
  <c r="N316" i="21"/>
  <c r="M316" i="21"/>
  <c r="N315" i="21"/>
  <c r="M315" i="21"/>
  <c r="N314" i="21"/>
  <c r="M314" i="21"/>
  <c r="N313" i="21"/>
  <c r="M313" i="21"/>
  <c r="N312" i="21"/>
  <c r="M312" i="21"/>
  <c r="N311" i="21"/>
  <c r="M311" i="21"/>
  <c r="N310" i="21"/>
  <c r="M310" i="21"/>
  <c r="N309" i="21"/>
  <c r="M309" i="21"/>
  <c r="N308" i="21"/>
  <c r="M308" i="21"/>
  <c r="N307" i="21"/>
  <c r="M307" i="21"/>
  <c r="N306" i="21"/>
  <c r="M306" i="21"/>
  <c r="N305" i="21"/>
  <c r="M305" i="21"/>
  <c r="N304" i="21"/>
  <c r="M304" i="21"/>
  <c r="N303" i="21"/>
  <c r="M303" i="21"/>
  <c r="N302" i="21"/>
  <c r="M302" i="21"/>
  <c r="N301" i="21"/>
  <c r="M301" i="21"/>
  <c r="N300" i="21"/>
  <c r="M300" i="21"/>
  <c r="N299" i="21"/>
  <c r="M299" i="21"/>
  <c r="N298" i="21"/>
  <c r="M298" i="21"/>
  <c r="N297" i="21"/>
  <c r="M297" i="21"/>
  <c r="N296" i="21"/>
  <c r="M296" i="21"/>
  <c r="N295" i="21"/>
  <c r="M295" i="21"/>
  <c r="N294" i="21"/>
  <c r="M294" i="21"/>
  <c r="N293" i="21"/>
  <c r="M293" i="21"/>
  <c r="N292" i="21"/>
  <c r="M292" i="21"/>
  <c r="N291" i="21"/>
  <c r="M291" i="21"/>
  <c r="N290" i="21"/>
  <c r="M290" i="21"/>
  <c r="N289" i="21"/>
  <c r="M289" i="21"/>
  <c r="N287" i="21"/>
  <c r="M287" i="21"/>
  <c r="N286" i="21"/>
  <c r="M286" i="21"/>
  <c r="N285" i="21"/>
  <c r="M285" i="21"/>
  <c r="N284" i="21"/>
  <c r="M284" i="21"/>
  <c r="N283" i="21"/>
  <c r="M283" i="21"/>
  <c r="N282" i="21"/>
  <c r="M282" i="21"/>
  <c r="N281" i="21"/>
  <c r="M281" i="21"/>
  <c r="N280" i="21"/>
  <c r="M280" i="21"/>
  <c r="N279" i="21"/>
  <c r="M279" i="21"/>
  <c r="N278" i="21"/>
  <c r="M278" i="21"/>
  <c r="N277" i="21"/>
  <c r="M277" i="21"/>
  <c r="N276" i="21"/>
  <c r="M276" i="21"/>
  <c r="N275" i="21"/>
  <c r="M275" i="21"/>
  <c r="N274" i="21"/>
  <c r="M274" i="21"/>
  <c r="N273" i="21"/>
  <c r="M273" i="21"/>
  <c r="N272" i="21"/>
  <c r="M272" i="21"/>
  <c r="N271" i="21"/>
  <c r="M271" i="21"/>
  <c r="N259" i="21"/>
  <c r="M259" i="21"/>
  <c r="N255" i="21"/>
  <c r="M255" i="21"/>
  <c r="N268" i="21"/>
  <c r="M268" i="21"/>
  <c r="N270" i="21"/>
  <c r="M270" i="21"/>
  <c r="N269" i="21"/>
  <c r="M269" i="21"/>
  <c r="N267" i="21"/>
  <c r="M267" i="21"/>
  <c r="N266" i="21"/>
  <c r="M266" i="21"/>
  <c r="N264" i="21"/>
  <c r="M264" i="21"/>
  <c r="N263" i="21"/>
  <c r="M263" i="21"/>
  <c r="N262" i="21"/>
  <c r="M262" i="21"/>
  <c r="N261" i="21"/>
  <c r="M261" i="21"/>
  <c r="N260" i="21"/>
  <c r="M260" i="21"/>
  <c r="N258" i="21"/>
  <c r="M258" i="21"/>
  <c r="N257" i="21"/>
  <c r="M257" i="21"/>
  <c r="N256" i="21"/>
  <c r="M256" i="21"/>
  <c r="N254" i="21"/>
  <c r="M254" i="21"/>
  <c r="N253" i="21"/>
  <c r="M253" i="21"/>
  <c r="N252" i="21"/>
  <c r="M252" i="21"/>
  <c r="N251" i="21"/>
  <c r="M251" i="21"/>
  <c r="N250" i="21"/>
  <c r="M250" i="21"/>
  <c r="N249" i="21"/>
  <c r="M249" i="21"/>
  <c r="N248" i="21"/>
  <c r="M248" i="21"/>
  <c r="N247" i="21"/>
  <c r="M247" i="21"/>
  <c r="N246" i="21"/>
  <c r="M246" i="21"/>
  <c r="N245" i="21"/>
  <c r="M245" i="21"/>
  <c r="N244" i="21"/>
  <c r="M244" i="21"/>
  <c r="N243" i="21"/>
  <c r="M243" i="21"/>
  <c r="N242" i="21"/>
  <c r="M242" i="21"/>
  <c r="N241" i="21"/>
  <c r="M241" i="21"/>
  <c r="N240" i="21"/>
  <c r="M240" i="21"/>
  <c r="N239" i="21"/>
  <c r="M239" i="21"/>
  <c r="N238" i="21"/>
  <c r="M238" i="21"/>
  <c r="N237" i="21"/>
  <c r="M237" i="21"/>
  <c r="N236" i="21"/>
  <c r="M236" i="21"/>
  <c r="N235" i="21"/>
  <c r="M235" i="21"/>
  <c r="N234" i="21"/>
  <c r="M234" i="21"/>
  <c r="N233" i="21"/>
  <c r="M233" i="21"/>
  <c r="N232" i="21"/>
  <c r="M232" i="21"/>
  <c r="N231" i="21"/>
  <c r="M231" i="21"/>
  <c r="N230" i="21"/>
  <c r="M230" i="21"/>
  <c r="N229" i="21"/>
  <c r="M229" i="21"/>
  <c r="N228" i="21"/>
  <c r="M228" i="21"/>
  <c r="N227" i="21"/>
  <c r="M227" i="21"/>
  <c r="N226" i="21"/>
  <c r="M226" i="21"/>
  <c r="N225" i="21"/>
  <c r="M225" i="21"/>
  <c r="N224" i="21"/>
  <c r="M224" i="21"/>
  <c r="N223" i="21"/>
  <c r="M223" i="21"/>
  <c r="N222" i="21"/>
  <c r="M222" i="21"/>
  <c r="N221" i="21"/>
  <c r="M221" i="21"/>
  <c r="N220" i="21"/>
  <c r="M220" i="21"/>
  <c r="N219" i="21"/>
  <c r="M219" i="21"/>
  <c r="N218" i="21"/>
  <c r="M218" i="21"/>
  <c r="N217" i="21"/>
  <c r="M217" i="21"/>
  <c r="N216" i="21"/>
  <c r="M216" i="21"/>
  <c r="N215" i="21"/>
  <c r="M215" i="21"/>
  <c r="N214" i="21"/>
  <c r="M214" i="21"/>
  <c r="N213" i="21"/>
  <c r="M213" i="21"/>
  <c r="N212" i="21"/>
  <c r="M212" i="21"/>
  <c r="N211" i="21"/>
  <c r="M211" i="21"/>
  <c r="N210" i="21"/>
  <c r="M210" i="21"/>
  <c r="N209" i="21"/>
  <c r="M209" i="21"/>
  <c r="N208" i="21"/>
  <c r="M208" i="21"/>
  <c r="N207" i="21"/>
  <c r="M207" i="21"/>
  <c r="N206" i="21"/>
  <c r="M206" i="21"/>
  <c r="N205" i="21"/>
  <c r="M205" i="21"/>
  <c r="N204" i="21"/>
  <c r="M204" i="21"/>
  <c r="N203" i="21"/>
  <c r="M203" i="21"/>
  <c r="N202" i="21"/>
  <c r="M202" i="21"/>
  <c r="N201" i="21"/>
  <c r="M201" i="21"/>
  <c r="N200" i="21"/>
  <c r="M200" i="21"/>
  <c r="N199" i="21"/>
  <c r="M199" i="21"/>
  <c r="N198" i="21"/>
  <c r="M198" i="21"/>
  <c r="N197" i="21"/>
  <c r="M197" i="21"/>
  <c r="N196" i="21"/>
  <c r="M196" i="21"/>
  <c r="N195" i="21"/>
  <c r="M195" i="21"/>
  <c r="N194" i="21"/>
  <c r="M194" i="21"/>
  <c r="N193" i="21"/>
  <c r="M193" i="21"/>
  <c r="N192" i="21"/>
  <c r="M192" i="21"/>
  <c r="N191" i="21"/>
  <c r="M191" i="21"/>
  <c r="N190" i="21"/>
  <c r="M190" i="21"/>
  <c r="N189" i="21"/>
  <c r="M189" i="21"/>
  <c r="N188" i="21"/>
  <c r="M188" i="21"/>
  <c r="N187" i="21"/>
  <c r="M187" i="21"/>
  <c r="N186" i="21"/>
  <c r="M186" i="21"/>
  <c r="N185" i="21"/>
  <c r="M185" i="21"/>
  <c r="N184" i="21"/>
  <c r="M184" i="21"/>
  <c r="N183" i="21"/>
  <c r="M183" i="21"/>
  <c r="N182" i="21"/>
  <c r="M182" i="21"/>
  <c r="N181" i="21"/>
  <c r="M181" i="21"/>
  <c r="N180" i="21"/>
  <c r="M180" i="21"/>
  <c r="N179" i="21"/>
  <c r="M179" i="21"/>
  <c r="N178" i="21"/>
  <c r="M178" i="21"/>
  <c r="N177" i="21"/>
  <c r="M177" i="21"/>
  <c r="N176" i="21"/>
  <c r="M176" i="21"/>
  <c r="N175" i="21"/>
  <c r="M175" i="21"/>
  <c r="N174" i="21"/>
  <c r="M174" i="21"/>
  <c r="N173" i="21"/>
  <c r="M173" i="21"/>
  <c r="N172" i="21"/>
  <c r="M172" i="21"/>
  <c r="N171" i="21"/>
  <c r="M171" i="21"/>
  <c r="N170" i="21"/>
  <c r="M170" i="21"/>
  <c r="N169" i="21"/>
  <c r="M169" i="21"/>
  <c r="N168" i="21"/>
  <c r="M168" i="21"/>
  <c r="N167" i="21"/>
  <c r="M167" i="21"/>
  <c r="N166" i="21"/>
  <c r="M166" i="21"/>
  <c r="N165" i="21"/>
  <c r="M165" i="21"/>
  <c r="N163" i="21"/>
  <c r="M163" i="21"/>
  <c r="N162" i="21"/>
  <c r="M162" i="21"/>
  <c r="N161" i="21"/>
  <c r="M161" i="21"/>
  <c r="N160" i="21"/>
  <c r="M160" i="21"/>
  <c r="N159" i="21"/>
  <c r="M159" i="21"/>
  <c r="N158" i="21"/>
  <c r="M158" i="21"/>
  <c r="N157" i="21"/>
  <c r="M157" i="21"/>
  <c r="N156" i="21"/>
  <c r="M156" i="21"/>
  <c r="N155" i="21"/>
  <c r="M155" i="21"/>
  <c r="N154" i="21"/>
  <c r="M154" i="21"/>
  <c r="N153" i="21"/>
  <c r="M153" i="21"/>
  <c r="N152" i="21"/>
  <c r="M152" i="21"/>
  <c r="N151" i="21"/>
  <c r="M151" i="21"/>
  <c r="N150" i="21"/>
  <c r="M150" i="21"/>
  <c r="N149" i="21"/>
  <c r="M149" i="21"/>
  <c r="N148" i="21"/>
  <c r="M148" i="21"/>
  <c r="N147" i="21"/>
  <c r="M147" i="21"/>
  <c r="N146" i="21"/>
  <c r="M146" i="21"/>
  <c r="N145" i="21"/>
  <c r="M145" i="21"/>
  <c r="N144" i="21"/>
  <c r="M144" i="21"/>
  <c r="N143" i="21"/>
  <c r="M143" i="21"/>
  <c r="N142" i="21"/>
  <c r="M142" i="21"/>
  <c r="N141" i="21"/>
  <c r="M141" i="21"/>
  <c r="N140" i="21"/>
  <c r="M140" i="21"/>
  <c r="N139" i="21"/>
  <c r="M139" i="21"/>
  <c r="N138" i="21"/>
  <c r="M138" i="21"/>
  <c r="N137" i="21"/>
  <c r="M137" i="21"/>
  <c r="N136" i="21"/>
  <c r="M136" i="21"/>
  <c r="N135" i="21"/>
  <c r="M135" i="21"/>
  <c r="N133" i="21"/>
  <c r="M133" i="21"/>
  <c r="N132" i="21"/>
  <c r="M132" i="21"/>
  <c r="N131" i="21"/>
  <c r="M131" i="21"/>
  <c r="N130" i="21"/>
  <c r="M130" i="21"/>
  <c r="N129" i="21"/>
  <c r="M129" i="21"/>
  <c r="N128" i="21"/>
  <c r="M128" i="21"/>
  <c r="N127" i="21"/>
  <c r="M127" i="21"/>
  <c r="N126" i="21"/>
  <c r="M126" i="21"/>
  <c r="N125" i="21"/>
  <c r="M125" i="21"/>
  <c r="N124" i="21"/>
  <c r="M124" i="21"/>
  <c r="N123" i="21"/>
  <c r="M123" i="21"/>
  <c r="N122" i="21"/>
  <c r="M122" i="21"/>
  <c r="N121" i="21"/>
  <c r="M121" i="21"/>
  <c r="N120" i="21"/>
  <c r="M120" i="21"/>
  <c r="N119" i="21"/>
  <c r="M119" i="21"/>
  <c r="N118" i="21"/>
  <c r="M118" i="21"/>
  <c r="N117" i="21"/>
  <c r="M117" i="21"/>
  <c r="N116" i="21"/>
  <c r="M116" i="21"/>
  <c r="N115" i="21"/>
  <c r="M115" i="21"/>
  <c r="N114" i="21"/>
  <c r="M114" i="21"/>
  <c r="N113" i="21"/>
  <c r="M113" i="21"/>
  <c r="N112" i="21"/>
  <c r="M112" i="21"/>
  <c r="N111" i="21"/>
  <c r="M111" i="21"/>
  <c r="N110" i="21"/>
  <c r="M110" i="21"/>
  <c r="N109" i="21"/>
  <c r="M109" i="21"/>
  <c r="N108" i="21"/>
  <c r="M108" i="21"/>
  <c r="N107" i="21"/>
  <c r="M107" i="21"/>
  <c r="N106" i="21"/>
  <c r="M106" i="21"/>
  <c r="N105" i="21"/>
  <c r="M105" i="21"/>
  <c r="N104" i="21"/>
  <c r="M104" i="21"/>
  <c r="N103" i="21"/>
  <c r="M103" i="21"/>
  <c r="N102" i="21"/>
  <c r="M102" i="21"/>
  <c r="N101" i="21"/>
  <c r="M101" i="21"/>
  <c r="N100" i="21"/>
  <c r="M100" i="21"/>
  <c r="N99" i="21"/>
  <c r="M99" i="21"/>
  <c r="N98" i="21"/>
  <c r="M98" i="21"/>
  <c r="N97" i="21"/>
  <c r="M97" i="21"/>
  <c r="N96" i="21"/>
  <c r="M96" i="21"/>
  <c r="N95" i="21"/>
  <c r="M95" i="21"/>
  <c r="N94" i="21"/>
  <c r="M94" i="21"/>
  <c r="N93" i="21"/>
  <c r="M93" i="21"/>
  <c r="N92" i="21"/>
  <c r="M92" i="21"/>
  <c r="N91" i="21"/>
  <c r="M91" i="21"/>
  <c r="N90" i="21"/>
  <c r="M90" i="21"/>
  <c r="N89" i="21"/>
  <c r="M89" i="21"/>
  <c r="N87" i="21"/>
  <c r="M87" i="21"/>
  <c r="N86" i="21"/>
  <c r="M86" i="21"/>
  <c r="N85" i="21"/>
  <c r="M85" i="21"/>
  <c r="N84" i="21"/>
  <c r="M84" i="21"/>
  <c r="N83" i="21"/>
  <c r="M83" i="21"/>
  <c r="N82" i="21"/>
  <c r="M82" i="21"/>
  <c r="N81" i="21"/>
  <c r="M81" i="21"/>
  <c r="N80" i="21"/>
  <c r="M80" i="21"/>
  <c r="N79" i="21"/>
  <c r="M79" i="21"/>
  <c r="N78" i="21"/>
  <c r="M78" i="21"/>
  <c r="N77" i="21"/>
  <c r="M77" i="21"/>
  <c r="N76" i="21"/>
  <c r="M76" i="21"/>
  <c r="N75" i="21"/>
  <c r="M75" i="21"/>
  <c r="N74" i="21"/>
  <c r="M74" i="21"/>
  <c r="N73" i="21"/>
  <c r="M73" i="21"/>
  <c r="N72" i="21"/>
  <c r="M72" i="21"/>
  <c r="N71" i="21"/>
  <c r="M71" i="21"/>
  <c r="N70" i="21"/>
  <c r="M70" i="21"/>
  <c r="N69" i="21"/>
  <c r="M69" i="21"/>
  <c r="N68" i="21"/>
  <c r="M68" i="21"/>
  <c r="N67" i="21"/>
  <c r="M67" i="21"/>
  <c r="N66" i="21"/>
  <c r="M66" i="21"/>
  <c r="N64" i="21"/>
  <c r="M64" i="21"/>
  <c r="N63" i="21"/>
  <c r="M63" i="21"/>
  <c r="N62" i="21"/>
  <c r="M62" i="21"/>
  <c r="N61" i="21"/>
  <c r="M61" i="21"/>
  <c r="N60" i="21"/>
  <c r="M60" i="21"/>
  <c r="N59" i="21"/>
  <c r="M59" i="21"/>
  <c r="N58" i="21"/>
  <c r="M58" i="21"/>
  <c r="N57" i="21"/>
  <c r="M57" i="21"/>
  <c r="N56" i="21"/>
  <c r="M56" i="21"/>
  <c r="N55" i="21"/>
  <c r="M55" i="21"/>
  <c r="N54" i="21"/>
  <c r="M54" i="21"/>
  <c r="N53" i="21"/>
  <c r="M53" i="21"/>
  <c r="N52" i="21"/>
  <c r="M52" i="21"/>
  <c r="N51" i="21"/>
  <c r="M51" i="21"/>
  <c r="N50" i="21"/>
  <c r="M50" i="21"/>
  <c r="N49" i="21"/>
  <c r="M49" i="21"/>
  <c r="N48" i="21"/>
  <c r="M48" i="21"/>
  <c r="N47" i="21"/>
  <c r="M47" i="21"/>
  <c r="N46" i="21"/>
  <c r="M46" i="21"/>
  <c r="N45" i="21"/>
  <c r="M45" i="21"/>
  <c r="N44" i="21"/>
  <c r="M44" i="21"/>
  <c r="N43" i="21"/>
  <c r="M43" i="21"/>
  <c r="N42" i="21"/>
  <c r="M42" i="21"/>
  <c r="N41" i="21"/>
  <c r="M41" i="21"/>
  <c r="N40" i="21"/>
  <c r="M40" i="21"/>
  <c r="N39" i="21"/>
  <c r="M39" i="21"/>
  <c r="N38" i="21"/>
  <c r="M38" i="21"/>
  <c r="N37" i="21"/>
  <c r="M37" i="21"/>
  <c r="N36" i="21"/>
  <c r="M36" i="21"/>
  <c r="N35" i="21"/>
  <c r="M35" i="21"/>
  <c r="N34" i="21"/>
  <c r="M34" i="21"/>
  <c r="N33" i="21"/>
  <c r="M33" i="21"/>
  <c r="N32" i="21"/>
  <c r="M32" i="21"/>
  <c r="N31" i="21"/>
  <c r="M31" i="21"/>
  <c r="N30" i="21"/>
  <c r="M30" i="21"/>
  <c r="N29" i="21"/>
  <c r="M29" i="21"/>
  <c r="N28" i="21"/>
  <c r="M28" i="21"/>
  <c r="N27" i="21"/>
  <c r="M27" i="21"/>
  <c r="N26" i="21"/>
  <c r="M26" i="21"/>
  <c r="N25" i="21"/>
  <c r="M25" i="21"/>
  <c r="N24" i="21"/>
  <c r="M24" i="21"/>
  <c r="N23" i="21"/>
  <c r="M23" i="21"/>
  <c r="N22" i="21"/>
  <c r="M22" i="21"/>
  <c r="N21" i="21"/>
  <c r="M21" i="21"/>
  <c r="N20" i="21"/>
  <c r="M20" i="21"/>
  <c r="N19" i="21"/>
  <c r="M19" i="21"/>
  <c r="N18" i="21"/>
  <c r="M18" i="21"/>
  <c r="N17" i="21"/>
  <c r="M17" i="21"/>
  <c r="N16" i="21"/>
  <c r="M16" i="21"/>
  <c r="N15" i="21"/>
  <c r="M15" i="21"/>
  <c r="N14" i="21"/>
  <c r="M14" i="21"/>
  <c r="N13" i="21"/>
  <c r="M13" i="21"/>
  <c r="N12" i="21"/>
  <c r="M12" i="21"/>
  <c r="N11" i="21"/>
  <c r="M11" i="21"/>
  <c r="N10" i="21"/>
  <c r="M10" i="21"/>
  <c r="N9" i="21"/>
  <c r="M9" i="21"/>
  <c r="N8" i="21"/>
  <c r="M8" i="21"/>
  <c r="N7" i="21"/>
  <c r="M7" i="21"/>
  <c r="N6" i="21"/>
  <c r="M6" i="21"/>
  <c r="N5" i="21"/>
  <c r="M5" i="21"/>
  <c r="N134" i="21"/>
  <c r="M134" i="21"/>
  <c r="N4" i="21"/>
  <c r="M4" i="21"/>
  <c r="N3" i="21"/>
  <c r="M3" i="21"/>
  <c r="N2" i="21"/>
  <c r="M2" i="21"/>
  <c r="Q259" i="12" l="1"/>
  <c r="Q258" i="12"/>
  <c r="Q257" i="12"/>
  <c r="Q256" i="12"/>
  <c r="Q255" i="12"/>
  <c r="Q254" i="12"/>
  <c r="Q253" i="12"/>
  <c r="Q252" i="12"/>
  <c r="Q251" i="12"/>
  <c r="Q250" i="12"/>
  <c r="Q249" i="12"/>
  <c r="Q248" i="12"/>
  <c r="Q247" i="12"/>
  <c r="Q246" i="12"/>
  <c r="Q245" i="12"/>
  <c r="Q244" i="12"/>
  <c r="Q243" i="12"/>
  <c r="Q242" i="12"/>
  <c r="Q241" i="12"/>
  <c r="Q240" i="12"/>
  <c r="Q239" i="12"/>
  <c r="Q238" i="12"/>
  <c r="Q237" i="12"/>
  <c r="Q236" i="12"/>
  <c r="Q235" i="12"/>
  <c r="Q234" i="12"/>
  <c r="Q233"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Q2" i="12"/>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N5" i="12"/>
  <c r="N4" i="12"/>
  <c r="N3" i="12"/>
  <c r="N2"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L3" i="12"/>
  <c r="L2" i="12"/>
  <c r="E3"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 i="12"/>
  <c r="I160" i="12" l="1"/>
  <c r="I259" i="12" l="1"/>
  <c r="F259" i="12"/>
  <c r="J2353" i="24" l="1"/>
  <c r="K2353" i="24" s="1"/>
  <c r="J2353" i="23"/>
  <c r="K2353" i="23" s="1"/>
  <c r="K2446" i="21"/>
  <c r="L2446" i="21" s="1"/>
  <c r="F257" i="12"/>
  <c r="I256" i="12"/>
  <c r="F256" i="12"/>
  <c r="I255" i="12"/>
  <c r="F255" i="12"/>
  <c r="I254" i="12"/>
  <c r="F254" i="12"/>
  <c r="I253" i="12"/>
  <c r="F253" i="12"/>
  <c r="F252" i="12"/>
  <c r="I251" i="12"/>
  <c r="F251" i="12"/>
  <c r="F250" i="12"/>
  <c r="I249" i="12"/>
  <c r="F249" i="12"/>
  <c r="F248" i="12"/>
  <c r="F247" i="12"/>
  <c r="I246" i="12"/>
  <c r="F246" i="12"/>
  <c r="I245" i="12"/>
  <c r="F245" i="12"/>
  <c r="I244" i="12"/>
  <c r="F244" i="12"/>
  <c r="I243" i="12"/>
  <c r="F243" i="12"/>
  <c r="I242" i="12"/>
  <c r="F242" i="12"/>
  <c r="I241" i="12"/>
  <c r="F241" i="12"/>
  <c r="I240" i="12"/>
  <c r="F240" i="12"/>
  <c r="I239" i="12"/>
  <c r="F239" i="12"/>
  <c r="I238" i="12"/>
  <c r="F238" i="12"/>
  <c r="F237" i="12"/>
  <c r="I236" i="12"/>
  <c r="F236" i="12"/>
  <c r="I235" i="12"/>
  <c r="F235" i="12"/>
  <c r="I234" i="12"/>
  <c r="F234" i="12"/>
  <c r="I233" i="12"/>
  <c r="F233" i="12"/>
  <c r="I232" i="12"/>
  <c r="F232" i="12"/>
  <c r="F231" i="12"/>
  <c r="I230" i="12"/>
  <c r="F230" i="12"/>
  <c r="I229" i="12"/>
  <c r="F229" i="12"/>
  <c r="F228" i="12"/>
  <c r="I227" i="12"/>
  <c r="F227" i="12"/>
  <c r="I226" i="12"/>
  <c r="F226" i="12"/>
  <c r="F225" i="12"/>
  <c r="I224" i="12"/>
  <c r="F224" i="12"/>
  <c r="I223" i="12"/>
  <c r="F223" i="12"/>
  <c r="I222" i="12"/>
  <c r="F222" i="12"/>
  <c r="I221" i="12"/>
  <c r="F221" i="12"/>
  <c r="I220" i="12"/>
  <c r="F220" i="12"/>
  <c r="I219" i="12"/>
  <c r="F219" i="12"/>
  <c r="I218" i="12"/>
  <c r="F218" i="12"/>
  <c r="I217" i="12"/>
  <c r="F217" i="12"/>
  <c r="F216"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92" i="12"/>
  <c r="F192" i="12"/>
  <c r="I191" i="12"/>
  <c r="F191" i="12"/>
  <c r="I190" i="12"/>
  <c r="F190" i="12"/>
  <c r="I189" i="12"/>
  <c r="F189" i="12"/>
  <c r="I188" i="12"/>
  <c r="F188" i="12"/>
  <c r="I187" i="12"/>
  <c r="F187" i="12"/>
  <c r="I186" i="12"/>
  <c r="F186" i="12"/>
  <c r="I185" i="12"/>
  <c r="F185" i="12"/>
  <c r="I184" i="12"/>
  <c r="F184"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F168" i="12"/>
  <c r="F167" i="12"/>
  <c r="I166" i="12"/>
  <c r="F166" i="12"/>
  <c r="I165" i="12"/>
  <c r="F165" i="12"/>
  <c r="I164" i="12"/>
  <c r="F164" i="12"/>
  <c r="I163" i="12"/>
  <c r="F163" i="12"/>
  <c r="I162" i="12"/>
  <c r="F162" i="12"/>
  <c r="I161" i="12"/>
  <c r="F161" i="12"/>
  <c r="F160" i="12"/>
  <c r="I159" i="12"/>
  <c r="F159" i="12"/>
  <c r="I158" i="12"/>
  <c r="F158" i="12"/>
  <c r="I157" i="12"/>
  <c r="F157" i="12"/>
  <c r="I156" i="12"/>
  <c r="F156" i="12"/>
  <c r="F155" i="12"/>
  <c r="I154" i="12"/>
  <c r="F154" i="12"/>
  <c r="I153" i="12"/>
  <c r="F153" i="12"/>
  <c r="I152" i="12"/>
  <c r="F152" i="12"/>
  <c r="I151" i="12"/>
  <c r="F151" i="12"/>
  <c r="I150" i="12"/>
  <c r="F150" i="12"/>
  <c r="I149" i="12"/>
  <c r="F149" i="12"/>
  <c r="I148" i="12"/>
  <c r="F148" i="12"/>
  <c r="I147" i="12"/>
  <c r="F147" i="12"/>
  <c r="I146" i="12"/>
  <c r="F146" i="12"/>
  <c r="I145" i="12"/>
  <c r="F145" i="12"/>
  <c r="I144" i="12"/>
  <c r="F144" i="12"/>
  <c r="I143" i="12"/>
  <c r="F143" i="12"/>
  <c r="I142" i="12"/>
  <c r="F142" i="12"/>
  <c r="I141" i="12"/>
  <c r="F141" i="12"/>
  <c r="I140" i="12"/>
  <c r="F140" i="12"/>
  <c r="F139" i="12"/>
  <c r="F138" i="12"/>
  <c r="F137" i="12"/>
  <c r="F136" i="12"/>
  <c r="F135" i="12"/>
  <c r="I134" i="12"/>
  <c r="F134" i="12"/>
  <c r="F133" i="12"/>
  <c r="F132" i="12"/>
  <c r="F131" i="12"/>
  <c r="F130" i="12"/>
  <c r="F129" i="12"/>
  <c r="F128" i="12"/>
  <c r="F127" i="12"/>
  <c r="F126"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104" i="12"/>
  <c r="F104" i="12"/>
  <c r="I103" i="12"/>
  <c r="F103" i="12"/>
  <c r="I102" i="12"/>
  <c r="F102" i="12"/>
  <c r="F101" i="12"/>
  <c r="I100" i="12"/>
  <c r="F100" i="12"/>
  <c r="I99" i="12"/>
  <c r="F99" i="12"/>
  <c r="I98" i="12"/>
  <c r="F98" i="12"/>
  <c r="I97" i="12"/>
  <c r="F97" i="12"/>
  <c r="I96" i="12"/>
  <c r="F96"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F73" i="12"/>
  <c r="F72" i="12"/>
  <c r="I71" i="12"/>
  <c r="F71" i="12"/>
  <c r="I70" i="12"/>
  <c r="F70" i="12"/>
  <c r="I69" i="12"/>
  <c r="F69" i="12"/>
  <c r="I68" i="12"/>
  <c r="F68" i="12"/>
  <c r="I67" i="12"/>
  <c r="F67" i="12"/>
  <c r="I66" i="12"/>
  <c r="F66" i="12"/>
  <c r="I65" i="12"/>
  <c r="F65" i="12"/>
  <c r="I64" i="12"/>
  <c r="F64" i="12"/>
  <c r="I63" i="12"/>
  <c r="F63" i="12"/>
  <c r="I62" i="12"/>
  <c r="F62" i="12"/>
  <c r="I61" i="12"/>
  <c r="F61" i="12"/>
  <c r="I60" i="12"/>
  <c r="F60" i="12"/>
  <c r="I59" i="12"/>
  <c r="F59" i="12"/>
  <c r="I58" i="12"/>
  <c r="F58" i="12"/>
  <c r="I57" i="12"/>
  <c r="F57" i="12"/>
  <c r="I56" i="12"/>
  <c r="F56" i="12"/>
  <c r="I55" i="12"/>
  <c r="F55" i="12"/>
  <c r="I54" i="12"/>
  <c r="F54" i="12"/>
  <c r="I53" i="12"/>
  <c r="F53" i="12"/>
  <c r="I52" i="12"/>
  <c r="F52" i="12"/>
  <c r="I51" i="12"/>
  <c r="F51" i="12"/>
  <c r="I50" i="12"/>
  <c r="F50" i="12"/>
  <c r="I49" i="12"/>
  <c r="F49" i="12"/>
  <c r="I48" i="12"/>
  <c r="F48" i="12"/>
  <c r="F47" i="12"/>
  <c r="I46" i="12"/>
  <c r="F46" i="12"/>
  <c r="I45" i="12"/>
  <c r="F45" i="12"/>
  <c r="F44" i="12"/>
  <c r="I43" i="12"/>
  <c r="F43" i="12"/>
  <c r="F42" i="12"/>
  <c r="I41" i="12"/>
  <c r="F41" i="12"/>
  <c r="I40" i="12"/>
  <c r="F40" i="12"/>
  <c r="F39" i="12"/>
  <c r="I38" i="12"/>
  <c r="F38" i="12"/>
  <c r="I37" i="12"/>
  <c r="F37" i="12"/>
  <c r="F36" i="12"/>
  <c r="I35" i="12"/>
  <c r="F35" i="12"/>
  <c r="I34" i="12"/>
  <c r="F34" i="12"/>
  <c r="I33" i="12"/>
  <c r="F33" i="12"/>
  <c r="I32" i="12"/>
  <c r="F32" i="12"/>
  <c r="I31" i="12"/>
  <c r="F31" i="12"/>
  <c r="I30" i="12"/>
  <c r="F30" i="12"/>
  <c r="I29" i="12"/>
  <c r="F29" i="12"/>
  <c r="I28" i="12"/>
  <c r="F28" i="12"/>
  <c r="I27" i="12"/>
  <c r="F27" i="12"/>
  <c r="F26" i="12"/>
  <c r="I25" i="12"/>
  <c r="F25" i="12"/>
  <c r="F24" i="12"/>
  <c r="F23" i="12"/>
  <c r="I22" i="12"/>
  <c r="F22" i="12"/>
  <c r="I21" i="12"/>
  <c r="F21" i="12"/>
  <c r="I20" i="12"/>
  <c r="F20" i="12"/>
  <c r="I19" i="12"/>
  <c r="F19" i="12"/>
  <c r="I18" i="12"/>
  <c r="F18" i="12"/>
  <c r="I17" i="12"/>
  <c r="F17" i="12"/>
  <c r="I16" i="12"/>
  <c r="F16" i="12"/>
  <c r="I15" i="12"/>
  <c r="F15" i="12"/>
  <c r="I14" i="12"/>
  <c r="F14" i="12"/>
  <c r="I13" i="12"/>
  <c r="F13" i="12"/>
  <c r="I12" i="12"/>
  <c r="F12" i="12"/>
  <c r="I11" i="12"/>
  <c r="F11" i="12"/>
  <c r="I10" i="12"/>
  <c r="F10" i="12"/>
  <c r="I9" i="12"/>
  <c r="F9" i="12"/>
  <c r="I8" i="12"/>
  <c r="F8" i="12"/>
  <c r="I7" i="12"/>
  <c r="F7" i="12"/>
  <c r="I6" i="12"/>
  <c r="F6" i="12"/>
  <c r="I5" i="12"/>
  <c r="F5" i="12"/>
  <c r="I4" i="12"/>
  <c r="F4" i="12"/>
  <c r="I3" i="12"/>
  <c r="F3" i="12"/>
  <c r="I2" i="12"/>
  <c r="F2" i="12"/>
  <c r="J2739" i="24" l="1"/>
  <c r="K2739" i="24" s="1"/>
  <c r="J2695" i="24"/>
  <c r="K2695" i="24" s="1"/>
  <c r="J2685" i="24"/>
  <c r="K2685" i="24" s="1"/>
  <c r="J2873" i="24"/>
  <c r="K2873" i="24" s="1"/>
  <c r="J2871" i="24"/>
  <c r="K2871" i="24" s="1"/>
  <c r="J2653" i="24"/>
  <c r="K2653" i="24" s="1"/>
  <c r="J2484" i="24"/>
  <c r="K2484" i="24" s="1"/>
  <c r="J2410" i="24"/>
  <c r="K2410" i="24" s="1"/>
  <c r="J2611" i="24"/>
  <c r="K2611" i="24" s="1"/>
  <c r="J2575" i="24"/>
  <c r="K2575" i="24" s="1"/>
  <c r="J2560" i="24"/>
  <c r="K2560" i="24" s="1"/>
  <c r="J2477" i="24"/>
  <c r="K2477" i="24" s="1"/>
  <c r="J2386" i="24"/>
  <c r="K2386" i="24" s="1"/>
  <c r="J2080" i="24"/>
  <c r="K2080" i="24" s="1"/>
  <c r="J2438" i="24"/>
  <c r="K2438" i="24" s="1"/>
  <c r="J2340" i="24"/>
  <c r="K2340" i="24" s="1"/>
  <c r="J2297" i="24"/>
  <c r="K2297" i="24" s="1"/>
  <c r="J2138" i="24"/>
  <c r="K2138" i="24" s="1"/>
  <c r="J2064" i="24"/>
  <c r="K2064" i="24" s="1"/>
  <c r="J2550" i="24"/>
  <c r="K2550" i="24" s="1"/>
  <c r="J2359" i="24"/>
  <c r="K2359" i="24" s="1"/>
  <c r="J2322" i="24"/>
  <c r="K2322" i="24" s="1"/>
  <c r="J1665" i="24"/>
  <c r="K1665" i="24" s="1"/>
  <c r="J2461" i="24"/>
  <c r="K2461" i="24" s="1"/>
  <c r="J1915" i="24"/>
  <c r="K1915" i="24" s="1"/>
  <c r="J1773" i="24"/>
  <c r="K1773" i="24" s="1"/>
  <c r="J1154" i="24"/>
  <c r="K1154" i="24" s="1"/>
  <c r="J919" i="24"/>
  <c r="K919" i="24" s="1"/>
  <c r="J915" i="24"/>
  <c r="K915" i="24" s="1"/>
  <c r="J910" i="24"/>
  <c r="K910" i="24" s="1"/>
  <c r="J897" i="24"/>
  <c r="K897" i="24" s="1"/>
  <c r="J845" i="24"/>
  <c r="K845" i="24" s="1"/>
  <c r="J1952" i="24"/>
  <c r="K1952" i="24" s="1"/>
  <c r="J1305" i="24"/>
  <c r="K1305" i="24" s="1"/>
  <c r="J1199" i="24"/>
  <c r="K1199" i="24" s="1"/>
  <c r="J1190" i="24"/>
  <c r="K1190" i="24" s="1"/>
  <c r="J1116" i="24"/>
  <c r="K1116" i="24" s="1"/>
  <c r="J939" i="24"/>
  <c r="K939" i="24" s="1"/>
  <c r="J762" i="24"/>
  <c r="K762" i="24" s="1"/>
  <c r="J757" i="24"/>
  <c r="K757" i="24" s="1"/>
  <c r="J2312" i="24"/>
  <c r="K2312" i="24" s="1"/>
  <c r="J1172" i="24"/>
  <c r="K1172" i="24" s="1"/>
  <c r="J1163" i="24"/>
  <c r="K1163" i="24" s="1"/>
  <c r="J1013" i="24"/>
  <c r="K1013" i="24" s="1"/>
  <c r="J953" i="24"/>
  <c r="K953" i="24" s="1"/>
  <c r="J799" i="24"/>
  <c r="K799" i="24" s="1"/>
  <c r="J1271" i="24"/>
  <c r="K1271" i="24" s="1"/>
  <c r="J1141" i="24"/>
  <c r="K1141" i="24" s="1"/>
  <c r="J675" i="24"/>
  <c r="K675" i="24" s="1"/>
  <c r="J610" i="24"/>
  <c r="K610" i="24" s="1"/>
  <c r="J1041" i="24"/>
  <c r="K1041" i="24" s="1"/>
  <c r="J447" i="24"/>
  <c r="K447" i="24" s="1"/>
  <c r="J579" i="24"/>
  <c r="K579" i="24" s="1"/>
  <c r="J575" i="24"/>
  <c r="K575" i="24" s="1"/>
  <c r="J868" i="24"/>
  <c r="K868" i="24" s="1"/>
  <c r="J1348" i="24"/>
  <c r="K1348" i="24" s="1"/>
  <c r="J1239" i="24"/>
  <c r="K1239" i="24" s="1"/>
  <c r="J642" i="24"/>
  <c r="K642" i="24" s="1"/>
  <c r="J507" i="24"/>
  <c r="K507" i="24" s="1"/>
  <c r="J887" i="24"/>
  <c r="K887" i="24" s="1"/>
  <c r="J564" i="24"/>
  <c r="K564" i="24" s="1"/>
  <c r="J855" i="24"/>
  <c r="K855" i="24" s="1"/>
  <c r="J2871" i="23"/>
  <c r="K2871" i="23" s="1"/>
  <c r="J2739" i="23"/>
  <c r="K2739" i="23" s="1"/>
  <c r="J2611" i="23"/>
  <c r="K2611" i="23" s="1"/>
  <c r="J2575" i="23"/>
  <c r="K2575" i="23" s="1"/>
  <c r="J2359" i="23"/>
  <c r="K2359" i="23" s="1"/>
  <c r="J2560" i="23"/>
  <c r="K2560" i="23" s="1"/>
  <c r="J2484" i="23"/>
  <c r="K2484" i="23" s="1"/>
  <c r="J2340" i="23"/>
  <c r="K2340" i="23" s="1"/>
  <c r="J2312" i="23"/>
  <c r="K2312" i="23" s="1"/>
  <c r="J2080" i="23"/>
  <c r="K2080" i="23" s="1"/>
  <c r="J2064" i="23"/>
  <c r="K2064" i="23" s="1"/>
  <c r="J2695" i="23"/>
  <c r="K2695" i="23" s="1"/>
  <c r="J2297" i="23"/>
  <c r="K2297" i="23" s="1"/>
  <c r="J1773" i="23"/>
  <c r="K1773" i="23" s="1"/>
  <c r="J1348" i="23"/>
  <c r="K1348" i="23" s="1"/>
  <c r="J1190" i="23"/>
  <c r="K1190" i="23" s="1"/>
  <c r="J1163" i="23"/>
  <c r="K1163" i="23" s="1"/>
  <c r="J953" i="23"/>
  <c r="K953" i="23" s="1"/>
  <c r="J897" i="23"/>
  <c r="K897" i="23" s="1"/>
  <c r="J845" i="23"/>
  <c r="K845" i="23" s="1"/>
  <c r="J642" i="23"/>
  <c r="K642" i="23" s="1"/>
  <c r="J610" i="23"/>
  <c r="K610" i="23" s="1"/>
  <c r="J507" i="23"/>
  <c r="K507" i="23" s="1"/>
  <c r="J447" i="23"/>
  <c r="K447" i="23" s="1"/>
  <c r="J2410" i="23"/>
  <c r="K2410" i="23" s="1"/>
  <c r="J2386" i="23"/>
  <c r="K2386" i="23" s="1"/>
  <c r="J2322" i="23"/>
  <c r="K2322" i="23" s="1"/>
  <c r="J1952" i="23"/>
  <c r="K1952" i="23" s="1"/>
  <c r="J2685" i="23"/>
  <c r="K2685" i="23" s="1"/>
  <c r="J2653" i="23"/>
  <c r="K2653" i="23" s="1"/>
  <c r="J2477" i="23"/>
  <c r="K2477" i="23" s="1"/>
  <c r="J2461" i="23"/>
  <c r="K2461" i="23" s="1"/>
  <c r="J1665" i="23"/>
  <c r="K1665" i="23" s="1"/>
  <c r="J1271" i="23"/>
  <c r="K1271" i="23" s="1"/>
  <c r="J1141" i="23"/>
  <c r="K1141" i="23" s="1"/>
  <c r="J939" i="23"/>
  <c r="K939" i="23" s="1"/>
  <c r="J919" i="23"/>
  <c r="K919" i="23" s="1"/>
  <c r="J915" i="23"/>
  <c r="K915" i="23" s="1"/>
  <c r="J887" i="23"/>
  <c r="K887" i="23" s="1"/>
  <c r="J855" i="23"/>
  <c r="K855" i="23" s="1"/>
  <c r="J762" i="23"/>
  <c r="K762" i="23" s="1"/>
  <c r="J564" i="23"/>
  <c r="K564" i="23" s="1"/>
  <c r="J2873" i="23"/>
  <c r="K2873" i="23" s="1"/>
  <c r="J2550" i="23"/>
  <c r="K2550" i="23" s="1"/>
  <c r="J575" i="23"/>
  <c r="K575" i="23" s="1"/>
  <c r="J2138" i="23"/>
  <c r="K2138" i="23" s="1"/>
  <c r="J1915" i="23"/>
  <c r="K1915" i="23" s="1"/>
  <c r="J1239" i="23"/>
  <c r="K1239" i="23" s="1"/>
  <c r="J1172" i="23"/>
  <c r="K1172" i="23" s="1"/>
  <c r="J1116" i="23"/>
  <c r="K1116" i="23" s="1"/>
  <c r="J2438" i="23"/>
  <c r="K2438" i="23" s="1"/>
  <c r="J1199" i="23"/>
  <c r="K1199" i="23" s="1"/>
  <c r="J1154" i="23"/>
  <c r="K1154" i="23" s="1"/>
  <c r="J910" i="23"/>
  <c r="K910" i="23" s="1"/>
  <c r="J799" i="23"/>
  <c r="K799" i="23" s="1"/>
  <c r="J675" i="23"/>
  <c r="K675" i="23" s="1"/>
  <c r="J579" i="23"/>
  <c r="K579" i="23" s="1"/>
  <c r="J1305" i="23"/>
  <c r="K1305" i="23" s="1"/>
  <c r="J1041" i="23"/>
  <c r="K1041" i="23" s="1"/>
  <c r="J1013" i="23"/>
  <c r="K1013" i="23" s="1"/>
  <c r="J868" i="23"/>
  <c r="K868" i="23" s="1"/>
  <c r="J757" i="23"/>
  <c r="K757" i="23" s="1"/>
  <c r="K2797" i="21"/>
  <c r="L2797" i="21" s="1"/>
  <c r="K2414" i="21"/>
  <c r="L2414" i="21" s="1"/>
  <c r="K2675" i="21"/>
  <c r="L2675" i="21" s="1"/>
  <c r="K2572" i="21"/>
  <c r="L2572" i="21" s="1"/>
  <c r="K2555" i="21"/>
  <c r="L2555" i="21" s="1"/>
  <c r="K2165" i="21"/>
  <c r="L2165" i="21" s="1"/>
  <c r="K1733" i="21"/>
  <c r="L1733" i="21" s="1"/>
  <c r="K1294" i="21"/>
  <c r="L1294" i="21" s="1"/>
  <c r="K1225" i="21"/>
  <c r="L1225" i="21" s="1"/>
  <c r="K1216" i="21"/>
  <c r="L1216" i="21" s="1"/>
  <c r="K1089" i="21"/>
  <c r="L1089" i="21" s="1"/>
  <c r="K1059" i="21"/>
  <c r="L1059" i="21" s="1"/>
  <c r="K997" i="21"/>
  <c r="L997" i="21" s="1"/>
  <c r="K671" i="21"/>
  <c r="L671" i="21" s="1"/>
  <c r="K938" i="21"/>
  <c r="L938" i="21" s="1"/>
  <c r="K907" i="21"/>
  <c r="L907" i="21" s="1"/>
  <c r="K883" i="21"/>
  <c r="L883" i="21" s="1"/>
  <c r="K837" i="21"/>
  <c r="L837" i="21" s="1"/>
  <c r="K797" i="21"/>
  <c r="L797" i="21" s="1"/>
  <c r="K639" i="21"/>
  <c r="L639" i="21" s="1"/>
  <c r="K607" i="21"/>
  <c r="L607" i="21" s="1"/>
  <c r="K603" i="21"/>
  <c r="L603" i="21" s="1"/>
  <c r="K2996" i="21"/>
  <c r="L2996" i="21" s="1"/>
  <c r="K2993" i="21"/>
  <c r="L2993" i="21" s="1"/>
  <c r="K2785" i="21"/>
  <c r="L2785" i="21" s="1"/>
  <c r="K2711" i="21"/>
  <c r="L2711" i="21" s="1"/>
  <c r="K2532" i="21"/>
  <c r="L2532" i="21" s="1"/>
  <c r="K1993" i="21"/>
  <c r="L1993" i="21" s="1"/>
  <c r="K1254" i="21"/>
  <c r="L1254" i="21" s="1"/>
  <c r="K1207" i="21"/>
  <c r="L1207" i="21" s="1"/>
  <c r="K1167" i="21"/>
  <c r="L1167" i="21" s="1"/>
  <c r="K983" i="21"/>
  <c r="L983" i="21" s="1"/>
  <c r="K951" i="21"/>
  <c r="L951" i="21" s="1"/>
  <c r="K791" i="21"/>
  <c r="L791" i="21" s="1"/>
  <c r="K2842" i="21"/>
  <c r="L2842" i="21" s="1"/>
  <c r="K2452" i="21"/>
  <c r="L2452" i="21" s="1"/>
  <c r="K2389" i="21"/>
  <c r="L2389" i="21" s="1"/>
  <c r="K1194" i="21"/>
  <c r="L1194" i="21" s="1"/>
  <c r="K956" i="21"/>
  <c r="L956" i="21" s="1"/>
  <c r="K592" i="21"/>
  <c r="L592" i="21" s="1"/>
  <c r="K466" i="21"/>
  <c r="L466" i="21" s="1"/>
  <c r="K2753" i="21"/>
  <c r="L2753" i="21" s="1"/>
  <c r="K2581" i="21"/>
  <c r="L2581" i="21" s="1"/>
  <c r="K2503" i="21"/>
  <c r="L2503" i="21" s="1"/>
  <c r="K2225" i="21"/>
  <c r="L2225" i="21" s="1"/>
  <c r="K2032" i="21"/>
  <c r="L2032" i="21" s="1"/>
  <c r="K1846" i="21"/>
  <c r="L1846" i="21" s="1"/>
  <c r="K1405" i="21"/>
  <c r="L1405" i="21" s="1"/>
  <c r="K928" i="21"/>
  <c r="L928" i="21" s="1"/>
  <c r="K894" i="21"/>
  <c r="L894" i="21" s="1"/>
  <c r="K2660" i="21"/>
  <c r="L2660" i="21" s="1"/>
  <c r="K2650" i="21"/>
  <c r="L2650" i="21" s="1"/>
  <c r="K2404" i="21"/>
  <c r="L2404" i="21" s="1"/>
  <c r="K1243" i="21"/>
  <c r="L1243" i="21" s="1"/>
  <c r="K705" i="21"/>
  <c r="L705" i="21" s="1"/>
  <c r="K2479" i="21"/>
  <c r="L2479" i="21" s="1"/>
  <c r="K2432" i="21"/>
  <c r="L2432" i="21" s="1"/>
  <c r="K2149" i="21"/>
  <c r="L2149" i="21" s="1"/>
  <c r="K1363" i="21"/>
  <c r="L1363" i="21" s="1"/>
  <c r="K1328" i="21"/>
  <c r="L1328" i="21" s="1"/>
  <c r="K961" i="21"/>
  <c r="L961" i="21" s="1"/>
  <c r="K529" i="21"/>
  <c r="L529" i="21" s="1"/>
  <c r="J2812" i="24"/>
  <c r="K2812" i="24" s="1"/>
  <c r="J1846" i="24"/>
  <c r="K1846" i="24" s="1"/>
  <c r="J1846" i="23"/>
  <c r="K1846" i="23" s="1"/>
  <c r="J2812" i="23"/>
  <c r="K2812" i="23" s="1"/>
  <c r="K2927" i="21"/>
  <c r="L2927" i="21" s="1"/>
  <c r="K1921" i="21"/>
  <c r="L1921" i="21" s="1"/>
  <c r="J2861" i="24"/>
  <c r="K2861" i="24" s="1"/>
  <c r="J2884" i="24"/>
  <c r="K2884" i="24" s="1"/>
  <c r="J2880" i="24"/>
  <c r="K2880" i="24" s="1"/>
  <c r="J643" i="24"/>
  <c r="K643" i="24" s="1"/>
  <c r="J2884" i="23"/>
  <c r="K2884" i="23" s="1"/>
  <c r="J2880" i="23"/>
  <c r="K2880" i="23" s="1"/>
  <c r="J2861" i="23"/>
  <c r="K2861" i="23" s="1"/>
  <c r="J643" i="23"/>
  <c r="K643" i="23" s="1"/>
  <c r="K3011" i="21"/>
  <c r="L3011" i="21" s="1"/>
  <c r="K3006" i="21"/>
  <c r="L3006" i="21" s="1"/>
  <c r="K672" i="21"/>
  <c r="L672" i="21" s="1"/>
  <c r="K2982" i="21"/>
  <c r="L2982" i="21" s="1"/>
  <c r="K2190" i="21"/>
  <c r="L2190" i="21" s="1"/>
  <c r="K1623" i="21"/>
  <c r="L1623" i="21" s="1"/>
  <c r="J2860" i="24"/>
  <c r="K2860" i="24" s="1"/>
  <c r="J2111" i="24"/>
  <c r="K2111" i="24" s="1"/>
  <c r="J2180" i="24"/>
  <c r="K2180" i="24" s="1"/>
  <c r="J2111" i="23"/>
  <c r="K2111" i="23" s="1"/>
  <c r="J2860" i="23"/>
  <c r="K2860" i="23" s="1"/>
  <c r="J2180" i="23"/>
  <c r="K2180" i="23" s="1"/>
  <c r="K2197" i="21"/>
  <c r="L2197" i="21" s="1"/>
  <c r="K2269" i="21"/>
  <c r="L2269" i="21" s="1"/>
  <c r="K2981" i="21"/>
  <c r="L2981" i="21" s="1"/>
  <c r="J2237" i="24"/>
  <c r="K2237" i="24" s="1"/>
  <c r="J2237" i="23"/>
  <c r="K2237" i="23" s="1"/>
  <c r="K2328" i="21"/>
  <c r="L2328" i="21" s="1"/>
  <c r="J2117" i="24"/>
  <c r="K2117" i="24" s="1"/>
  <c r="J2105" i="24"/>
  <c r="K2105" i="24" s="1"/>
  <c r="J2324" i="24"/>
  <c r="K2324" i="24" s="1"/>
  <c r="J2112" i="24"/>
  <c r="K2112" i="24" s="1"/>
  <c r="J2279" i="24"/>
  <c r="K2279" i="24" s="1"/>
  <c r="J2272" i="24"/>
  <c r="K2272" i="24" s="1"/>
  <c r="J2156" i="24"/>
  <c r="K2156" i="24" s="1"/>
  <c r="J933" i="24"/>
  <c r="K933" i="24" s="1"/>
  <c r="J532" i="24"/>
  <c r="K532" i="24" s="1"/>
  <c r="J1233" i="24"/>
  <c r="K1233" i="24" s="1"/>
  <c r="J2324" i="23"/>
  <c r="K2324" i="23" s="1"/>
  <c r="J2156" i="23"/>
  <c r="K2156" i="23" s="1"/>
  <c r="J2112" i="23"/>
  <c r="K2112" i="23" s="1"/>
  <c r="J2279" i="23"/>
  <c r="K2279" i="23" s="1"/>
  <c r="J2117" i="23"/>
  <c r="K2117" i="23" s="1"/>
  <c r="J1233" i="23"/>
  <c r="K1233" i="23" s="1"/>
  <c r="J933" i="23"/>
  <c r="K933" i="23" s="1"/>
  <c r="J2272" i="23"/>
  <c r="K2272" i="23" s="1"/>
  <c r="J2105" i="23"/>
  <c r="K2105" i="23" s="1"/>
  <c r="J532" i="23"/>
  <c r="K532" i="23" s="1"/>
  <c r="K977" i="21"/>
  <c r="L977" i="21" s="1"/>
  <c r="K2416" i="21"/>
  <c r="L2416" i="21" s="1"/>
  <c r="K2364" i="21"/>
  <c r="L2364" i="21" s="1"/>
  <c r="K1289" i="21"/>
  <c r="L1289" i="21" s="1"/>
  <c r="K2371" i="21"/>
  <c r="L2371" i="21" s="1"/>
  <c r="K2243" i="21"/>
  <c r="L2243" i="21" s="1"/>
  <c r="K556" i="21"/>
  <c r="L556" i="21" s="1"/>
  <c r="K2204" i="21"/>
  <c r="L2204" i="21" s="1"/>
  <c r="K2198" i="21"/>
  <c r="L2198" i="21" s="1"/>
  <c r="K2191" i="21"/>
  <c r="L2191" i="21" s="1"/>
  <c r="J2893" i="24"/>
  <c r="K2893" i="24" s="1"/>
  <c r="J428" i="24"/>
  <c r="K428" i="24" s="1"/>
  <c r="J420" i="24"/>
  <c r="K420" i="24" s="1"/>
  <c r="J2893" i="23"/>
  <c r="K2893" i="23" s="1"/>
  <c r="J428" i="23"/>
  <c r="K428" i="23" s="1"/>
  <c r="J420" i="23"/>
  <c r="K420" i="23" s="1"/>
  <c r="K3021" i="21"/>
  <c r="L3021" i="21" s="1"/>
  <c r="K444" i="21"/>
  <c r="L444" i="21" s="1"/>
  <c r="K436" i="21"/>
  <c r="L436" i="21" s="1"/>
  <c r="K449" i="21"/>
  <c r="L449" i="21" s="1"/>
  <c r="J2126" i="24"/>
  <c r="K2126" i="24" s="1"/>
  <c r="J1876" i="24"/>
  <c r="K1876" i="24" s="1"/>
  <c r="J1286" i="24"/>
  <c r="K1286" i="24" s="1"/>
  <c r="J994" i="24"/>
  <c r="K994" i="24" s="1"/>
  <c r="J694" i="24"/>
  <c r="K694" i="24" s="1"/>
  <c r="J539" i="24"/>
  <c r="K539" i="24" s="1"/>
  <c r="J1204" i="24"/>
  <c r="K1204" i="24" s="1"/>
  <c r="J1133" i="24"/>
  <c r="K1133" i="24" s="1"/>
  <c r="J982" i="24"/>
  <c r="K982" i="24" s="1"/>
  <c r="J778" i="24"/>
  <c r="K778" i="24" s="1"/>
  <c r="J1258" i="24"/>
  <c r="K1258" i="24" s="1"/>
  <c r="J1876" i="23"/>
  <c r="K1876" i="23" s="1"/>
  <c r="J694" i="23"/>
  <c r="K694" i="23" s="1"/>
  <c r="J2126" i="23"/>
  <c r="K2126" i="23" s="1"/>
  <c r="J1286" i="23"/>
  <c r="K1286" i="23" s="1"/>
  <c r="J1204" i="23"/>
  <c r="K1204" i="23" s="1"/>
  <c r="J1133" i="23"/>
  <c r="K1133" i="23" s="1"/>
  <c r="J994" i="23"/>
  <c r="K994" i="23" s="1"/>
  <c r="J982" i="23"/>
  <c r="K982" i="23" s="1"/>
  <c r="J778" i="23"/>
  <c r="K778" i="23" s="1"/>
  <c r="J539" i="23"/>
  <c r="K539" i="23" s="1"/>
  <c r="J1258" i="23"/>
  <c r="K1258" i="23" s="1"/>
  <c r="K1344" i="21"/>
  <c r="L1344" i="21" s="1"/>
  <c r="K1040" i="21"/>
  <c r="L1040" i="21" s="1"/>
  <c r="K1953" i="21"/>
  <c r="L1953" i="21" s="1"/>
  <c r="K815" i="21"/>
  <c r="L815" i="21" s="1"/>
  <c r="K2213" i="21"/>
  <c r="L2213" i="21" s="1"/>
  <c r="K1259" i="21"/>
  <c r="L1259" i="21" s="1"/>
  <c r="K1314" i="21"/>
  <c r="L1314" i="21" s="1"/>
  <c r="K1186" i="21"/>
  <c r="L1186" i="21" s="1"/>
  <c r="K724" i="21"/>
  <c r="L724" i="21" s="1"/>
  <c r="K1028" i="21"/>
  <c r="L1028" i="21" s="1"/>
  <c r="K565" i="21"/>
  <c r="L565" i="21" s="1"/>
  <c r="J2751" i="24"/>
  <c r="K2751" i="24" s="1"/>
  <c r="J1285" i="24"/>
  <c r="K1285" i="24" s="1"/>
  <c r="J693" i="24"/>
  <c r="K693" i="24" s="1"/>
  <c r="J1977" i="24"/>
  <c r="K1977" i="24" s="1"/>
  <c r="J777" i="24"/>
  <c r="K777" i="24" s="1"/>
  <c r="J721" i="24"/>
  <c r="K721" i="24" s="1"/>
  <c r="J495" i="24"/>
  <c r="K495" i="24" s="1"/>
  <c r="J754" i="24"/>
  <c r="K754" i="24" s="1"/>
  <c r="J2751" i="23"/>
  <c r="K2751" i="23" s="1"/>
  <c r="J1977" i="23"/>
  <c r="K1977" i="23" s="1"/>
  <c r="J721" i="23"/>
  <c r="K721" i="23" s="1"/>
  <c r="J495" i="23"/>
  <c r="K495" i="23" s="1"/>
  <c r="J754" i="23"/>
  <c r="K754" i="23" s="1"/>
  <c r="J1285" i="23"/>
  <c r="K1285" i="23" s="1"/>
  <c r="J777" i="23"/>
  <c r="K777" i="23" s="1"/>
  <c r="J693" i="23"/>
  <c r="K693" i="23" s="1"/>
  <c r="K723" i="21"/>
  <c r="L723" i="21" s="1"/>
  <c r="K2856" i="21"/>
  <c r="L2856" i="21" s="1"/>
  <c r="K1343" i="21"/>
  <c r="L1343" i="21" s="1"/>
  <c r="K754" i="21"/>
  <c r="L754" i="21" s="1"/>
  <c r="K2062" i="21"/>
  <c r="L2062" i="21" s="1"/>
  <c r="K788" i="21"/>
  <c r="L788" i="21" s="1"/>
  <c r="K814" i="21"/>
  <c r="L814" i="21" s="1"/>
  <c r="K515" i="21"/>
  <c r="L515" i="21" s="1"/>
  <c r="J412" i="24"/>
  <c r="K412" i="24" s="1"/>
  <c r="J412" i="23"/>
  <c r="K412" i="23" s="1"/>
  <c r="K426" i="21"/>
  <c r="L426" i="21" s="1"/>
  <c r="J2143" i="24"/>
  <c r="K2143" i="24" s="1"/>
  <c r="J1353" i="24"/>
  <c r="K1353" i="24" s="1"/>
  <c r="J973" i="24"/>
  <c r="K973" i="24" s="1"/>
  <c r="J1313" i="24"/>
  <c r="K1313" i="24" s="1"/>
  <c r="J1126" i="24"/>
  <c r="K1126" i="24" s="1"/>
  <c r="J1118" i="24"/>
  <c r="K1118" i="24" s="1"/>
  <c r="J760" i="24"/>
  <c r="K760" i="24" s="1"/>
  <c r="J1864" i="24"/>
  <c r="K1864" i="24" s="1"/>
  <c r="J1016" i="24"/>
  <c r="K1016" i="24" s="1"/>
  <c r="J705" i="24"/>
  <c r="K705" i="24" s="1"/>
  <c r="J542" i="24"/>
  <c r="K542" i="24" s="1"/>
  <c r="J729" i="24"/>
  <c r="K729" i="24" s="1"/>
  <c r="J489" i="24"/>
  <c r="K489" i="24" s="1"/>
  <c r="J1078" i="24"/>
  <c r="K1078" i="24" s="1"/>
  <c r="J592" i="24"/>
  <c r="K592" i="24" s="1"/>
  <c r="J2143" i="23"/>
  <c r="K2143" i="23" s="1"/>
  <c r="J1353" i="23"/>
  <c r="K1353" i="23" s="1"/>
  <c r="J973" i="23"/>
  <c r="K973" i="23" s="1"/>
  <c r="J760" i="23"/>
  <c r="K760" i="23" s="1"/>
  <c r="J729" i="23"/>
  <c r="K729" i="23" s="1"/>
  <c r="J705" i="23"/>
  <c r="K705" i="23" s="1"/>
  <c r="J542" i="23"/>
  <c r="K542" i="23" s="1"/>
  <c r="J1864" i="23"/>
  <c r="K1864" i="23" s="1"/>
  <c r="J1016" i="23"/>
  <c r="K1016" i="23" s="1"/>
  <c r="J592" i="23"/>
  <c r="K592" i="23" s="1"/>
  <c r="J489" i="23"/>
  <c r="K489" i="23" s="1"/>
  <c r="J1126" i="23"/>
  <c r="K1126" i="23" s="1"/>
  <c r="J1118" i="23"/>
  <c r="K1118" i="23" s="1"/>
  <c r="J1078" i="23"/>
  <c r="K1078" i="23" s="1"/>
  <c r="J1313" i="23"/>
  <c r="K1313" i="23" s="1"/>
  <c r="K2230" i="21"/>
  <c r="L2230" i="21" s="1"/>
  <c r="K1169" i="21"/>
  <c r="L1169" i="21" s="1"/>
  <c r="K762" i="21"/>
  <c r="L762" i="21" s="1"/>
  <c r="K736" i="21"/>
  <c r="L736" i="21" s="1"/>
  <c r="K568" i="21"/>
  <c r="L568" i="21" s="1"/>
  <c r="K509" i="21"/>
  <c r="L509" i="21" s="1"/>
  <c r="K1410" i="21"/>
  <c r="L1410" i="21" s="1"/>
  <c r="K1371" i="21"/>
  <c r="L1371" i="21" s="1"/>
  <c r="K1178" i="21"/>
  <c r="L1178" i="21" s="1"/>
  <c r="K795" i="21"/>
  <c r="L795" i="21" s="1"/>
  <c r="K1062" i="21"/>
  <c r="L1062" i="21" s="1"/>
  <c r="K1018" i="21"/>
  <c r="L1018" i="21" s="1"/>
  <c r="K1941" i="21"/>
  <c r="L1941" i="21" s="1"/>
  <c r="K620" i="21"/>
  <c r="L620" i="21" s="1"/>
  <c r="K1128" i="21"/>
  <c r="L1128" i="21" s="1"/>
  <c r="J283" i="24"/>
  <c r="K283" i="24" s="1"/>
  <c r="J48" i="24"/>
  <c r="K48" i="24" s="1"/>
  <c r="J2738" i="24"/>
  <c r="K2738" i="24" s="1"/>
  <c r="J261" i="24"/>
  <c r="K261" i="24" s="1"/>
  <c r="J11" i="24"/>
  <c r="K11" i="24" s="1"/>
  <c r="J2409" i="24"/>
  <c r="K2409" i="24" s="1"/>
  <c r="J2610" i="24"/>
  <c r="K2610" i="24" s="1"/>
  <c r="J2385" i="24"/>
  <c r="K2385" i="24" s="1"/>
  <c r="J2549" i="24"/>
  <c r="K2549" i="24" s="1"/>
  <c r="J2436" i="24"/>
  <c r="K2436" i="24" s="1"/>
  <c r="J2296" i="24"/>
  <c r="K2296" i="24" s="1"/>
  <c r="J1794" i="24"/>
  <c r="K1794" i="24" s="1"/>
  <c r="J2763" i="24"/>
  <c r="K2763" i="24" s="1"/>
  <c r="J2496" i="24"/>
  <c r="K2496" i="24" s="1"/>
  <c r="J2135" i="24"/>
  <c r="K2135" i="24" s="1"/>
  <c r="J1153" i="24"/>
  <c r="K1153" i="24" s="1"/>
  <c r="J969" i="24"/>
  <c r="K969" i="24" s="1"/>
  <c r="J1505" i="24"/>
  <c r="K1505" i="24" s="1"/>
  <c r="J1114" i="24"/>
  <c r="K1114" i="24" s="1"/>
  <c r="J952" i="24"/>
  <c r="K952" i="24" s="1"/>
  <c r="J2311" i="24"/>
  <c r="K2311" i="24" s="1"/>
  <c r="J1438" i="24"/>
  <c r="K1438" i="24" s="1"/>
  <c r="J1168" i="24"/>
  <c r="K1168" i="24" s="1"/>
  <c r="J797" i="24"/>
  <c r="K797" i="24" s="1"/>
  <c r="J1270" i="24"/>
  <c r="K1270" i="24" s="1"/>
  <c r="J1416" i="24"/>
  <c r="K1416" i="24" s="1"/>
  <c r="J1140" i="24"/>
  <c r="K1140" i="24" s="1"/>
  <c r="J929" i="24"/>
  <c r="K929" i="24" s="1"/>
  <c r="J83" i="24"/>
  <c r="K83" i="24" s="1"/>
  <c r="J1302" i="24"/>
  <c r="K1302" i="24" s="1"/>
  <c r="J896" i="24"/>
  <c r="K896" i="24" s="1"/>
  <c r="J886" i="24"/>
  <c r="K886" i="24" s="1"/>
  <c r="J862" i="24"/>
  <c r="K862" i="24" s="1"/>
  <c r="J55" i="24"/>
  <c r="K55" i="24" s="1"/>
  <c r="J582" i="24"/>
  <c r="K582" i="24" s="1"/>
  <c r="J2763" i="23"/>
  <c r="K2763" i="23" s="1"/>
  <c r="J2311" i="23"/>
  <c r="K2311" i="23" s="1"/>
  <c r="J2135" i="23"/>
  <c r="K2135" i="23" s="1"/>
  <c r="J1794" i="23"/>
  <c r="K1794" i="23" s="1"/>
  <c r="J2496" i="23"/>
  <c r="K2496" i="23" s="1"/>
  <c r="J2436" i="23"/>
  <c r="K2436" i="23" s="1"/>
  <c r="J2296" i="23"/>
  <c r="K2296" i="23" s="1"/>
  <c r="J2409" i="23"/>
  <c r="K2409" i="23" s="1"/>
  <c r="J2385" i="23"/>
  <c r="K2385" i="23" s="1"/>
  <c r="J1505" i="23"/>
  <c r="K1505" i="23" s="1"/>
  <c r="J969" i="23"/>
  <c r="K969" i="23" s="1"/>
  <c r="J929" i="23"/>
  <c r="K929" i="23" s="1"/>
  <c r="J582" i="23"/>
  <c r="K582" i="23" s="1"/>
  <c r="J283" i="23"/>
  <c r="K283" i="23" s="1"/>
  <c r="J48" i="23"/>
  <c r="K48" i="23" s="1"/>
  <c r="J2738" i="23"/>
  <c r="K2738" i="23" s="1"/>
  <c r="J2610" i="23"/>
  <c r="K2610" i="23" s="1"/>
  <c r="J2549" i="23"/>
  <c r="K2549" i="23" s="1"/>
  <c r="J1302" i="23"/>
  <c r="K1302" i="23" s="1"/>
  <c r="J1153" i="23"/>
  <c r="K1153" i="23" s="1"/>
  <c r="J1438" i="23"/>
  <c r="K1438" i="23" s="1"/>
  <c r="J1416" i="23"/>
  <c r="K1416" i="23" s="1"/>
  <c r="J55" i="23"/>
  <c r="K55" i="23" s="1"/>
  <c r="J1270" i="23"/>
  <c r="K1270" i="23" s="1"/>
  <c r="J1140" i="23"/>
  <c r="K1140" i="23" s="1"/>
  <c r="J952" i="23"/>
  <c r="K952" i="23" s="1"/>
  <c r="J896" i="23"/>
  <c r="K896" i="23" s="1"/>
  <c r="J11" i="23"/>
  <c r="K11" i="23" s="1"/>
  <c r="J1114" i="23"/>
  <c r="K1114" i="23" s="1"/>
  <c r="J886" i="23"/>
  <c r="K886" i="23" s="1"/>
  <c r="J862" i="23"/>
  <c r="K862" i="23" s="1"/>
  <c r="J1168" i="23"/>
  <c r="K1168" i="23" s="1"/>
  <c r="J797" i="23"/>
  <c r="K797" i="23" s="1"/>
  <c r="J259" i="23"/>
  <c r="K259" i="23" s="1"/>
  <c r="J83" i="23"/>
  <c r="K83" i="23" s="1"/>
  <c r="K2593" i="21"/>
  <c r="L2593" i="21" s="1"/>
  <c r="K2502" i="21"/>
  <c r="L2502" i="21" s="1"/>
  <c r="K2478" i="21"/>
  <c r="L2478" i="21" s="1"/>
  <c r="K2403" i="21"/>
  <c r="L2403" i="21" s="1"/>
  <c r="K2388" i="21"/>
  <c r="L2388" i="21" s="1"/>
  <c r="K2222" i="21"/>
  <c r="L2222" i="21" s="1"/>
  <c r="K1499" i="21"/>
  <c r="L1499" i="21" s="1"/>
  <c r="K1327" i="21"/>
  <c r="L1327" i="21" s="1"/>
  <c r="K1221" i="21"/>
  <c r="L1221" i="21" s="1"/>
  <c r="K1193" i="21"/>
  <c r="L1193" i="21" s="1"/>
  <c r="K1165" i="21"/>
  <c r="L1165" i="21" s="1"/>
  <c r="K901" i="21"/>
  <c r="L901" i="21" s="1"/>
  <c r="K2649" i="21"/>
  <c r="L2649" i="21" s="1"/>
  <c r="K1868" i="21"/>
  <c r="L1868" i="21" s="1"/>
  <c r="K1475" i="21"/>
  <c r="L1475" i="21" s="1"/>
  <c r="K927" i="21"/>
  <c r="L927" i="21" s="1"/>
  <c r="K835" i="21"/>
  <c r="L835" i="21" s="1"/>
  <c r="K261" i="21"/>
  <c r="L261" i="21" s="1"/>
  <c r="K2868" i="21"/>
  <c r="L2868" i="21" s="1"/>
  <c r="K2841" i="21"/>
  <c r="L2841" i="21" s="1"/>
  <c r="K1360" i="21"/>
  <c r="L1360" i="21" s="1"/>
  <c r="K610" i="21"/>
  <c r="L610" i="21" s="1"/>
  <c r="K48" i="21"/>
  <c r="L48" i="21" s="1"/>
  <c r="K2710" i="21"/>
  <c r="L2710" i="21" s="1"/>
  <c r="K2530" i="21"/>
  <c r="L2530" i="21" s="1"/>
  <c r="K937" i="21"/>
  <c r="L937" i="21" s="1"/>
  <c r="K283" i="21"/>
  <c r="L283" i="21" s="1"/>
  <c r="K55" i="21"/>
  <c r="L55" i="21" s="1"/>
  <c r="K1569" i="21"/>
  <c r="L1569" i="21" s="1"/>
  <c r="K1206" i="21"/>
  <c r="L1206" i="21" s="1"/>
  <c r="K1014" i="21"/>
  <c r="L1014" i="21" s="1"/>
  <c r="K11" i="21"/>
  <c r="L11" i="21" s="1"/>
  <c r="K996" i="21"/>
  <c r="L996" i="21" s="1"/>
  <c r="K972" i="21"/>
  <c r="L972" i="21" s="1"/>
  <c r="K83" i="21"/>
  <c r="L83" i="21" s="1"/>
  <c r="J1946" i="24"/>
  <c r="K1946" i="24" s="1"/>
  <c r="J1804" i="24"/>
  <c r="K1804" i="24" s="1"/>
  <c r="J2789" i="24"/>
  <c r="K2789" i="24" s="1"/>
  <c r="J1916" i="24"/>
  <c r="K1916" i="24" s="1"/>
  <c r="J1363" i="24"/>
  <c r="K1363" i="24" s="1"/>
  <c r="J1813" i="24"/>
  <c r="K1813" i="24" s="1"/>
  <c r="J1392" i="24"/>
  <c r="K1392" i="24" s="1"/>
  <c r="J1787" i="24"/>
  <c r="K1787" i="24" s="1"/>
  <c r="J369" i="24"/>
  <c r="K369" i="24" s="1"/>
  <c r="J361" i="24"/>
  <c r="K361" i="24" s="1"/>
  <c r="J351" i="24"/>
  <c r="K351" i="24" s="1"/>
  <c r="J346" i="24"/>
  <c r="K346" i="24" s="1"/>
  <c r="J344" i="24"/>
  <c r="K344" i="24" s="1"/>
  <c r="J1375" i="24"/>
  <c r="K1375" i="24" s="1"/>
  <c r="J400" i="24"/>
  <c r="K400" i="24" s="1"/>
  <c r="J386" i="24"/>
  <c r="K386" i="24" s="1"/>
  <c r="J384" i="24"/>
  <c r="K384" i="24" s="1"/>
  <c r="J376" i="24"/>
  <c r="K376" i="24" s="1"/>
  <c r="J388" i="24"/>
  <c r="K388" i="24" s="1"/>
  <c r="J1787" i="23"/>
  <c r="K1787" i="23" s="1"/>
  <c r="J1916" i="23"/>
  <c r="K1916" i="23" s="1"/>
  <c r="J1813" i="23"/>
  <c r="K1813" i="23" s="1"/>
  <c r="J1375" i="23"/>
  <c r="K1375" i="23" s="1"/>
  <c r="J400" i="23"/>
  <c r="K400" i="23" s="1"/>
  <c r="J376" i="23"/>
  <c r="K376" i="23" s="1"/>
  <c r="J351" i="23"/>
  <c r="K351" i="23" s="1"/>
  <c r="J2789" i="23"/>
  <c r="K2789" i="23" s="1"/>
  <c r="J1946" i="23"/>
  <c r="K1946" i="23" s="1"/>
  <c r="J1363" i="23"/>
  <c r="K1363" i="23" s="1"/>
  <c r="J1804" i="23"/>
  <c r="K1804" i="23" s="1"/>
  <c r="J1392" i="23"/>
  <c r="K1392" i="23" s="1"/>
  <c r="J386" i="23"/>
  <c r="K386" i="23" s="1"/>
  <c r="J369" i="23"/>
  <c r="K369" i="23" s="1"/>
  <c r="J346" i="23"/>
  <c r="K346" i="23" s="1"/>
  <c r="J384" i="23"/>
  <c r="K384" i="23" s="1"/>
  <c r="J388" i="23"/>
  <c r="K388" i="23" s="1"/>
  <c r="J361" i="23"/>
  <c r="K361" i="23" s="1"/>
  <c r="J344" i="23"/>
  <c r="K344" i="23" s="1"/>
  <c r="K2033" i="21"/>
  <c r="L2033" i="21" s="1"/>
  <c r="K1879" i="21"/>
  <c r="L1879" i="21" s="1"/>
  <c r="K1433" i="21"/>
  <c r="L1433" i="21" s="1"/>
  <c r="K396" i="21"/>
  <c r="L396" i="21" s="1"/>
  <c r="K356" i="21"/>
  <c r="L356" i="21" s="1"/>
  <c r="K348" i="21"/>
  <c r="L348" i="21" s="1"/>
  <c r="K1861" i="21"/>
  <c r="L1861" i="21" s="1"/>
  <c r="K1450" i="21"/>
  <c r="L1450" i="21" s="1"/>
  <c r="K398" i="21"/>
  <c r="L398" i="21" s="1"/>
  <c r="K2899" i="21"/>
  <c r="L2899" i="21" s="1"/>
  <c r="K1888" i="21"/>
  <c r="L1888" i="21" s="1"/>
  <c r="K414" i="21"/>
  <c r="L414" i="21" s="1"/>
  <c r="K367" i="21"/>
  <c r="L367" i="21" s="1"/>
  <c r="K1420" i="21"/>
  <c r="L1420" i="21" s="1"/>
  <c r="K346" i="21"/>
  <c r="L346" i="21" s="1"/>
  <c r="K1994" i="21"/>
  <c r="L1994" i="21" s="1"/>
  <c r="K393" i="21"/>
  <c r="L393" i="21" s="1"/>
  <c r="K385" i="21"/>
  <c r="L385" i="21" s="1"/>
  <c r="K376" i="21"/>
  <c r="L376" i="21" s="1"/>
  <c r="J2214" i="24"/>
  <c r="K2214" i="24" s="1"/>
  <c r="J1774" i="24"/>
  <c r="K1774" i="24" s="1"/>
  <c r="J1754" i="24"/>
  <c r="K1754" i="24" s="1"/>
  <c r="J1634" i="24"/>
  <c r="K1634" i="24" s="1"/>
  <c r="J1717" i="24"/>
  <c r="K1717" i="24" s="1"/>
  <c r="J1458" i="24"/>
  <c r="K1458" i="24" s="1"/>
  <c r="J2214" i="23"/>
  <c r="K2214" i="23" s="1"/>
  <c r="J1774" i="23"/>
  <c r="K1774" i="23" s="1"/>
  <c r="J1754" i="23"/>
  <c r="K1754" i="23" s="1"/>
  <c r="J1717" i="23"/>
  <c r="K1717" i="23" s="1"/>
  <c r="J1634" i="23"/>
  <c r="K1634" i="23" s="1"/>
  <c r="J1458" i="23"/>
  <c r="K1458" i="23" s="1"/>
  <c r="K1847" i="21"/>
  <c r="L1847" i="21" s="1"/>
  <c r="K1702" i="21"/>
  <c r="L1702" i="21" s="1"/>
  <c r="K1523" i="21"/>
  <c r="L1523" i="21" s="1"/>
  <c r="K1787" i="21"/>
  <c r="L1787" i="21" s="1"/>
  <c r="K2304" i="21"/>
  <c r="L2304" i="21" s="1"/>
  <c r="K1827" i="21"/>
  <c r="L1827" i="21" s="1"/>
  <c r="J220" i="24"/>
  <c r="K220" i="24" s="1"/>
  <c r="J2740" i="24"/>
  <c r="K2740" i="24" s="1"/>
  <c r="J2411" i="24"/>
  <c r="K2411" i="24" s="1"/>
  <c r="J2561" i="24"/>
  <c r="K2561" i="24" s="1"/>
  <c r="J2439" i="24"/>
  <c r="K2439" i="24" s="1"/>
  <c r="J2764" i="24"/>
  <c r="K2764" i="24" s="1"/>
  <c r="J1306" i="24"/>
  <c r="K1306" i="24" s="1"/>
  <c r="J1142" i="24"/>
  <c r="K1142" i="24" s="1"/>
  <c r="J2551" i="23"/>
  <c r="K2551" i="23" s="1"/>
  <c r="J2576" i="23"/>
  <c r="K2576" i="23" s="1"/>
  <c r="J2561" i="23"/>
  <c r="K2561" i="23" s="1"/>
  <c r="J227" i="23"/>
  <c r="K227" i="23" s="1"/>
  <c r="J2485" i="23"/>
  <c r="K2485" i="23" s="1"/>
  <c r="J863" i="23"/>
  <c r="K863" i="23" s="1"/>
  <c r="J970" i="23"/>
  <c r="K970" i="23" s="1"/>
  <c r="J2686" i="23"/>
  <c r="K2686" i="23" s="1"/>
  <c r="K2786" i="21"/>
  <c r="L2786" i="21" s="1"/>
  <c r="K2533" i="21"/>
  <c r="L2533" i="21" s="1"/>
  <c r="K2390" i="21"/>
  <c r="L2390" i="21" s="1"/>
  <c r="K1364" i="21"/>
  <c r="L1364" i="21" s="1"/>
  <c r="K227" i="21"/>
  <c r="L227" i="21" s="1"/>
  <c r="K2712" i="21"/>
  <c r="L2712" i="21" s="1"/>
  <c r="K220" i="21"/>
  <c r="L220" i="21" s="1"/>
  <c r="K2676" i="21"/>
  <c r="L2676" i="21" s="1"/>
  <c r="J2612" i="24"/>
  <c r="K2612" i="24" s="1"/>
  <c r="J2089" i="24"/>
  <c r="K2089" i="24" s="1"/>
  <c r="J2411" i="23"/>
  <c r="K2411" i="23" s="1"/>
  <c r="J2242" i="23"/>
  <c r="K2242" i="23" s="1"/>
  <c r="J2298" i="23"/>
  <c r="K2298" i="23" s="1"/>
  <c r="J1272" i="23"/>
  <c r="K1272" i="23" s="1"/>
  <c r="J200" i="23"/>
  <c r="K200" i="23" s="1"/>
  <c r="K593" i="21"/>
  <c r="L593" i="21" s="1"/>
  <c r="K2195" i="21"/>
  <c r="L2195" i="21" s="1"/>
  <c r="K2869" i="21"/>
  <c r="L2869" i="21" s="1"/>
  <c r="K1467" i="21"/>
  <c r="L1467" i="21" s="1"/>
  <c r="J36" i="24"/>
  <c r="K36" i="24" s="1"/>
  <c r="J2576" i="24"/>
  <c r="K2576" i="24" s="1"/>
  <c r="J2197" i="24"/>
  <c r="K2197" i="24" s="1"/>
  <c r="J970" i="24"/>
  <c r="K970" i="24" s="1"/>
  <c r="J2387" i="23"/>
  <c r="K2387" i="23" s="1"/>
  <c r="J2612" i="23"/>
  <c r="K2612" i="23" s="1"/>
  <c r="J2109" i="23"/>
  <c r="K2109" i="23" s="1"/>
  <c r="J1306" i="23"/>
  <c r="K1306" i="23" s="1"/>
  <c r="J285" i="23"/>
  <c r="K285" i="23" s="1"/>
  <c r="K2453" i="21"/>
  <c r="L2453" i="21" s="1"/>
  <c r="K2405" i="21"/>
  <c r="L2405" i="21" s="1"/>
  <c r="K1015" i="21"/>
  <c r="L1015" i="21" s="1"/>
  <c r="K285" i="21"/>
  <c r="L285" i="21" s="1"/>
  <c r="K2166" i="21"/>
  <c r="L2166" i="21" s="1"/>
  <c r="J200" i="24"/>
  <c r="K200" i="24" s="1"/>
  <c r="J2686" i="24"/>
  <c r="K2686" i="24" s="1"/>
  <c r="J285" i="24"/>
  <c r="K285" i="24" s="1"/>
  <c r="J2387" i="24"/>
  <c r="K2387" i="24" s="1"/>
  <c r="J2298" i="24"/>
  <c r="K2298" i="24" s="1"/>
  <c r="J2551" i="24"/>
  <c r="K2551" i="24" s="1"/>
  <c r="J2497" i="24"/>
  <c r="K2497" i="24" s="1"/>
  <c r="J2313" i="24"/>
  <c r="K2313" i="24" s="1"/>
  <c r="J1381" i="24"/>
  <c r="K1381" i="24" s="1"/>
  <c r="J2439" i="23"/>
  <c r="K2439" i="23" s="1"/>
  <c r="J2764" i="23"/>
  <c r="K2764" i="23" s="1"/>
  <c r="J2360" i="23"/>
  <c r="K2360" i="23" s="1"/>
  <c r="J2497" i="23"/>
  <c r="K2497" i="23" s="1"/>
  <c r="J36" i="23"/>
  <c r="K36" i="23" s="1"/>
  <c r="J2089" i="23"/>
  <c r="K2089" i="23" s="1"/>
  <c r="J2197" i="23"/>
  <c r="K2197" i="23" s="1"/>
  <c r="J220" i="23"/>
  <c r="K220" i="23" s="1"/>
  <c r="J1408" i="23"/>
  <c r="K1408" i="23" s="1"/>
  <c r="K2661" i="21"/>
  <c r="L2661" i="21" s="1"/>
  <c r="K2205" i="21"/>
  <c r="L2205" i="21" s="1"/>
  <c r="K2504" i="21"/>
  <c r="L2504" i="21" s="1"/>
  <c r="K2333" i="21"/>
  <c r="L2333" i="21" s="1"/>
  <c r="K1329" i="21"/>
  <c r="L1329" i="21" s="1"/>
  <c r="K117" i="21"/>
  <c r="L117" i="21" s="1"/>
  <c r="K1439" i="21"/>
  <c r="L1439" i="21" s="1"/>
  <c r="K36" i="21"/>
  <c r="L36" i="21" s="1"/>
  <c r="K2594" i="21"/>
  <c r="L2594" i="21" s="1"/>
  <c r="J227" i="24"/>
  <c r="K227" i="24" s="1"/>
  <c r="J117" i="24"/>
  <c r="K117" i="24" s="1"/>
  <c r="J2118" i="24"/>
  <c r="K2118" i="24" s="1"/>
  <c r="J2242" i="24"/>
  <c r="K2242" i="24" s="1"/>
  <c r="J2360" i="24"/>
  <c r="K2360" i="24" s="1"/>
  <c r="J1272" i="24"/>
  <c r="K1272" i="24" s="1"/>
  <c r="J565" i="24"/>
  <c r="K565" i="24" s="1"/>
  <c r="J2740" i="23"/>
  <c r="K2740" i="23" s="1"/>
  <c r="J2313" i="23"/>
  <c r="K2313" i="23" s="1"/>
  <c r="J2081" i="23"/>
  <c r="K2081" i="23" s="1"/>
  <c r="J565" i="23"/>
  <c r="K565" i="23" s="1"/>
  <c r="K2651" i="21"/>
  <c r="L2651" i="21" s="1"/>
  <c r="K2480" i="21"/>
  <c r="L2480" i="21" s="1"/>
  <c r="K1195" i="21"/>
  <c r="L1195" i="21" s="1"/>
  <c r="K902" i="21"/>
  <c r="L902" i="21" s="1"/>
  <c r="K2286" i="21"/>
  <c r="L2286" i="21" s="1"/>
  <c r="J2485" i="24"/>
  <c r="K2485" i="24" s="1"/>
  <c r="J2081" i="24"/>
  <c r="K2081" i="24" s="1"/>
  <c r="J2109" i="24"/>
  <c r="K2109" i="24" s="1"/>
  <c r="J1408" i="24"/>
  <c r="K1408" i="24" s="1"/>
  <c r="J863" i="24"/>
  <c r="K863" i="24" s="1"/>
  <c r="J1381" i="23"/>
  <c r="K1381" i="23" s="1"/>
  <c r="J2118" i="23"/>
  <c r="K2118" i="23" s="1"/>
  <c r="J1142" i="23"/>
  <c r="K1142" i="23" s="1"/>
  <c r="J117" i="23"/>
  <c r="K117" i="23" s="1"/>
  <c r="K2582" i="21"/>
  <c r="L2582" i="21" s="1"/>
  <c r="K2174" i="21"/>
  <c r="L2174" i="21" s="1"/>
  <c r="K2843" i="21"/>
  <c r="L2843" i="21" s="1"/>
  <c r="K200" i="21"/>
  <c r="L200" i="21" s="1"/>
  <c r="J264" i="24"/>
  <c r="K264" i="24" s="1"/>
  <c r="J231" i="24"/>
  <c r="K231" i="24" s="1"/>
  <c r="J158" i="24"/>
  <c r="K158" i="24" s="1"/>
  <c r="J1316" i="24"/>
  <c r="K1316" i="24" s="1"/>
  <c r="J86" i="24"/>
  <c r="K86" i="24" s="1"/>
  <c r="J69" i="24"/>
  <c r="K69" i="24" s="1"/>
  <c r="J1316" i="23"/>
  <c r="K1316" i="23" s="1"/>
  <c r="J231" i="23"/>
  <c r="K231" i="23" s="1"/>
  <c r="J158" i="23"/>
  <c r="K158" i="23" s="1"/>
  <c r="J69" i="23"/>
  <c r="K69" i="23" s="1"/>
  <c r="J262" i="23"/>
  <c r="K262" i="23" s="1"/>
  <c r="J86" i="23"/>
  <c r="K86" i="23" s="1"/>
  <c r="K86" i="21"/>
  <c r="L86" i="21" s="1"/>
  <c r="K231" i="21"/>
  <c r="L231" i="21" s="1"/>
  <c r="K158" i="21"/>
  <c r="L158" i="21" s="1"/>
  <c r="K1374" i="21"/>
  <c r="L1374" i="21" s="1"/>
  <c r="K264" i="21"/>
  <c r="L264" i="21" s="1"/>
  <c r="K69" i="21"/>
  <c r="L69" i="21" s="1"/>
  <c r="J252" i="24"/>
  <c r="K252" i="24" s="1"/>
  <c r="J2122" i="24"/>
  <c r="K2122" i="24" s="1"/>
  <c r="J2781" i="24"/>
  <c r="K2781" i="24" s="1"/>
  <c r="J1830" i="24"/>
  <c r="K1830" i="24" s="1"/>
  <c r="J1367" i="24"/>
  <c r="K1367" i="24" s="1"/>
  <c r="J1365" i="24"/>
  <c r="K1365" i="24" s="1"/>
  <c r="J1357" i="24"/>
  <c r="K1357" i="24" s="1"/>
  <c r="J1279" i="24"/>
  <c r="K1279" i="24" s="1"/>
  <c r="J1396" i="24"/>
  <c r="K1396" i="24" s="1"/>
  <c r="J945" i="24"/>
  <c r="K945" i="24" s="1"/>
  <c r="J962" i="24"/>
  <c r="K962" i="24" s="1"/>
  <c r="J626" i="24"/>
  <c r="K626" i="24" s="1"/>
  <c r="J1105" i="24"/>
  <c r="K1105" i="24" s="1"/>
  <c r="J1411" i="24"/>
  <c r="K1411" i="24" s="1"/>
  <c r="J1407" i="24"/>
  <c r="K1407" i="24" s="1"/>
  <c r="J1403" i="24"/>
  <c r="K1403" i="24" s="1"/>
  <c r="J662" i="24"/>
  <c r="K662" i="24" s="1"/>
  <c r="J1830" i="23"/>
  <c r="K1830" i="23" s="1"/>
  <c r="J1365" i="23"/>
  <c r="K1365" i="23" s="1"/>
  <c r="J1357" i="23"/>
  <c r="K1357" i="23" s="1"/>
  <c r="J1407" i="23"/>
  <c r="K1407" i="23" s="1"/>
  <c r="J945" i="23"/>
  <c r="K945" i="23" s="1"/>
  <c r="J662" i="23"/>
  <c r="K662" i="23" s="1"/>
  <c r="J626" i="23"/>
  <c r="K626" i="23" s="1"/>
  <c r="J2781" i="23"/>
  <c r="K2781" i="23" s="1"/>
  <c r="J1396" i="23"/>
  <c r="K1396" i="23" s="1"/>
  <c r="J1279" i="23"/>
  <c r="K1279" i="23" s="1"/>
  <c r="J1105" i="23"/>
  <c r="K1105" i="23" s="1"/>
  <c r="J1411" i="23"/>
  <c r="K1411" i="23" s="1"/>
  <c r="J962" i="23"/>
  <c r="K962" i="23" s="1"/>
  <c r="J252" i="23"/>
  <c r="K252" i="23" s="1"/>
  <c r="J1367" i="23"/>
  <c r="K1367" i="23" s="1"/>
  <c r="J2122" i="23"/>
  <c r="K2122" i="23" s="1"/>
  <c r="J1403" i="23"/>
  <c r="K1403" i="23" s="1"/>
  <c r="K2209" i="21"/>
  <c r="L2209" i="21" s="1"/>
  <c r="K989" i="21"/>
  <c r="L989" i="21" s="1"/>
  <c r="K1905" i="21"/>
  <c r="L1905" i="21" s="1"/>
  <c r="K1470" i="21"/>
  <c r="L1470" i="21" s="1"/>
  <c r="K1466" i="21"/>
  <c r="L1466" i="21" s="1"/>
  <c r="K1454" i="21"/>
  <c r="L1454" i="21" s="1"/>
  <c r="K1414" i="21"/>
  <c r="L1414" i="21" s="1"/>
  <c r="K1336" i="21"/>
  <c r="L1336" i="21" s="1"/>
  <c r="K1007" i="21"/>
  <c r="L1007" i="21" s="1"/>
  <c r="K692" i="21"/>
  <c r="L692" i="21" s="1"/>
  <c r="K2891" i="21"/>
  <c r="L2891" i="21" s="1"/>
  <c r="K1423" i="21"/>
  <c r="L1423" i="21" s="1"/>
  <c r="K1156" i="21"/>
  <c r="L1156" i="21" s="1"/>
  <c r="K655" i="21"/>
  <c r="L655" i="21" s="1"/>
  <c r="K252" i="21"/>
  <c r="L252" i="21" s="1"/>
  <c r="K1461" i="21"/>
  <c r="L1461" i="21" s="1"/>
  <c r="K1425" i="21"/>
  <c r="L1425" i="21" s="1"/>
  <c r="J153" i="24"/>
  <c r="K153" i="24" s="1"/>
  <c r="J131" i="24"/>
  <c r="K131" i="24" s="1"/>
  <c r="J315" i="24"/>
  <c r="K315" i="24" s="1"/>
  <c r="J271" i="24"/>
  <c r="K271" i="24" s="1"/>
  <c r="J263" i="24"/>
  <c r="K263" i="24" s="1"/>
  <c r="J215" i="24"/>
  <c r="K215" i="24" s="1"/>
  <c r="J286" i="24"/>
  <c r="K286" i="24" s="1"/>
  <c r="J8" i="24"/>
  <c r="K8" i="24" s="1"/>
  <c r="J193" i="24"/>
  <c r="K193" i="24" s="1"/>
  <c r="J110" i="24"/>
  <c r="K110" i="24" s="1"/>
  <c r="J2140" i="24"/>
  <c r="K2140" i="24" s="1"/>
  <c r="J2059" i="24"/>
  <c r="K2059" i="24" s="1"/>
  <c r="J1389" i="24"/>
  <c r="K1389" i="24" s="1"/>
  <c r="J800" i="24"/>
  <c r="K800" i="24" s="1"/>
  <c r="J1409" i="24"/>
  <c r="K1409" i="24" s="1"/>
  <c r="J85" i="24"/>
  <c r="K85" i="24" s="1"/>
  <c r="J71" i="24"/>
  <c r="K71" i="24" s="1"/>
  <c r="J2059" i="23"/>
  <c r="K2059" i="23" s="1"/>
  <c r="J2140" i="23"/>
  <c r="K2140" i="23" s="1"/>
  <c r="J1409" i="23"/>
  <c r="K1409" i="23" s="1"/>
  <c r="J1389" i="23"/>
  <c r="K1389" i="23" s="1"/>
  <c r="J800" i="23"/>
  <c r="K800" i="23" s="1"/>
  <c r="J315" i="23"/>
  <c r="K315" i="23" s="1"/>
  <c r="J271" i="23"/>
  <c r="K271" i="23" s="1"/>
  <c r="J261" i="23"/>
  <c r="K261" i="23" s="1"/>
  <c r="J215" i="23"/>
  <c r="K215" i="23" s="1"/>
  <c r="J131" i="23"/>
  <c r="K131" i="23" s="1"/>
  <c r="J8" i="23"/>
  <c r="K8" i="23" s="1"/>
  <c r="J153" i="23"/>
  <c r="K153" i="23" s="1"/>
  <c r="J71" i="23"/>
  <c r="K71" i="23" s="1"/>
  <c r="J286" i="23"/>
  <c r="K286" i="23" s="1"/>
  <c r="J193" i="23"/>
  <c r="K193" i="23" s="1"/>
  <c r="J110" i="23"/>
  <c r="K110" i="23" s="1"/>
  <c r="J85" i="23"/>
  <c r="K85" i="23" s="1"/>
  <c r="K2144" i="21"/>
  <c r="L2144" i="21" s="1"/>
  <c r="K1468" i="21"/>
  <c r="L1468" i="21" s="1"/>
  <c r="K315" i="21"/>
  <c r="L315" i="21" s="1"/>
  <c r="K286" i="21"/>
  <c r="L286" i="21" s="1"/>
  <c r="K263" i="21"/>
  <c r="L263" i="21" s="1"/>
  <c r="K193" i="21"/>
  <c r="L193" i="21" s="1"/>
  <c r="K131" i="21"/>
  <c r="L131" i="21" s="1"/>
  <c r="K215" i="21"/>
  <c r="L215" i="21" s="1"/>
  <c r="K2227" i="21"/>
  <c r="L2227" i="21" s="1"/>
  <c r="K1447" i="21"/>
  <c r="L1447" i="21" s="1"/>
  <c r="K71" i="21"/>
  <c r="L71" i="21" s="1"/>
  <c r="K85" i="21"/>
  <c r="L85" i="21" s="1"/>
  <c r="K8" i="21"/>
  <c r="L8" i="21" s="1"/>
  <c r="K838" i="21"/>
  <c r="L838" i="21" s="1"/>
  <c r="K271" i="21"/>
  <c r="L271" i="21" s="1"/>
  <c r="K110" i="21"/>
  <c r="L110" i="21" s="1"/>
  <c r="K153" i="21"/>
  <c r="L153" i="21" s="1"/>
  <c r="J2886" i="24"/>
  <c r="K2886" i="24" s="1"/>
  <c r="J2868" i="24"/>
  <c r="K2868" i="24" s="1"/>
  <c r="J2797" i="24"/>
  <c r="K2797" i="24" s="1"/>
  <c r="J2266" i="24"/>
  <c r="K2266" i="24" s="1"/>
  <c r="J2191" i="24"/>
  <c r="K2191" i="24" s="1"/>
  <c r="J2236" i="24"/>
  <c r="K2236" i="24" s="1"/>
  <c r="J1750" i="24"/>
  <c r="K1750" i="24" s="1"/>
  <c r="J1158" i="24"/>
  <c r="K1158" i="24" s="1"/>
  <c r="J1084" i="24"/>
  <c r="K1084" i="24" s="1"/>
  <c r="J906" i="24"/>
  <c r="K906" i="24" s="1"/>
  <c r="J847" i="24"/>
  <c r="K847" i="24" s="1"/>
  <c r="J842" i="24"/>
  <c r="K842" i="24" s="1"/>
  <c r="J2150" i="24"/>
  <c r="K2150" i="24" s="1"/>
  <c r="J1530" i="24"/>
  <c r="K1530" i="24" s="1"/>
  <c r="J1333" i="24"/>
  <c r="K1333" i="24" s="1"/>
  <c r="J1024" i="24"/>
  <c r="K1024" i="24" s="1"/>
  <c r="J1924" i="24"/>
  <c r="K1924" i="24" s="1"/>
  <c r="J1867" i="24"/>
  <c r="K1867" i="24" s="1"/>
  <c r="J959" i="24"/>
  <c r="K959" i="24" s="1"/>
  <c r="J811" i="24"/>
  <c r="K811" i="24" s="1"/>
  <c r="J709" i="24"/>
  <c r="K709" i="24" s="1"/>
  <c r="J477" i="24"/>
  <c r="K477" i="24" s="1"/>
  <c r="J614" i="24"/>
  <c r="K614" i="24" s="1"/>
  <c r="J463" i="24"/>
  <c r="K463" i="24" s="1"/>
  <c r="J457" i="24"/>
  <c r="K457" i="24" s="1"/>
  <c r="J751" i="24"/>
  <c r="K751" i="24" s="1"/>
  <c r="J652" i="24"/>
  <c r="K652" i="24" s="1"/>
  <c r="J571" i="24"/>
  <c r="K571" i="24" s="1"/>
  <c r="J1750" i="23"/>
  <c r="K1750" i="23" s="1"/>
  <c r="J2868" i="23"/>
  <c r="K2868" i="23" s="1"/>
  <c r="J2266" i="23"/>
  <c r="K2266" i="23" s="1"/>
  <c r="J2191" i="23"/>
  <c r="K2191" i="23" s="1"/>
  <c r="J1530" i="23"/>
  <c r="K1530" i="23" s="1"/>
  <c r="J1924" i="23"/>
  <c r="K1924" i="23" s="1"/>
  <c r="J811" i="23"/>
  <c r="K811" i="23" s="1"/>
  <c r="J709" i="23"/>
  <c r="K709" i="23" s="1"/>
  <c r="J614" i="23"/>
  <c r="K614" i="23" s="1"/>
  <c r="J463" i="23"/>
  <c r="K463" i="23" s="1"/>
  <c r="J2886" i="23"/>
  <c r="K2886" i="23" s="1"/>
  <c r="J2150" i="23"/>
  <c r="K2150" i="23" s="1"/>
  <c r="J2797" i="23"/>
  <c r="K2797" i="23" s="1"/>
  <c r="J1333" i="23"/>
  <c r="K1333" i="23" s="1"/>
  <c r="J959" i="23"/>
  <c r="K959" i="23" s="1"/>
  <c r="J847" i="23"/>
  <c r="K847" i="23" s="1"/>
  <c r="J652" i="23"/>
  <c r="K652" i="23" s="1"/>
  <c r="J477" i="23"/>
  <c r="K477" i="23" s="1"/>
  <c r="J457" i="23"/>
  <c r="K457" i="23" s="1"/>
  <c r="J1867" i="23"/>
  <c r="K1867" i="23" s="1"/>
  <c r="J1158" i="23"/>
  <c r="K1158" i="23" s="1"/>
  <c r="J1024" i="23"/>
  <c r="K1024" i="23" s="1"/>
  <c r="J906" i="23"/>
  <c r="K906" i="23" s="1"/>
  <c r="J1084" i="23"/>
  <c r="K1084" i="23" s="1"/>
  <c r="J842" i="23"/>
  <c r="K842" i="23" s="1"/>
  <c r="J2236" i="23"/>
  <c r="K2236" i="23" s="1"/>
  <c r="J751" i="23"/>
  <c r="K751" i="23" s="1"/>
  <c r="J571" i="23"/>
  <c r="K571" i="23" s="1"/>
  <c r="K2280" i="21"/>
  <c r="L2280" i="21" s="1"/>
  <c r="K2003" i="21"/>
  <c r="L2003" i="21" s="1"/>
  <c r="K1071" i="21"/>
  <c r="L1071" i="21" s="1"/>
  <c r="K947" i="21"/>
  <c r="L947" i="21" s="1"/>
  <c r="K785" i="21"/>
  <c r="L785" i="21" s="1"/>
  <c r="K643" i="21"/>
  <c r="L643" i="21" s="1"/>
  <c r="K599" i="21"/>
  <c r="L599" i="21" s="1"/>
  <c r="K3014" i="21"/>
  <c r="L3014" i="21" s="1"/>
  <c r="K2990" i="21"/>
  <c r="L2990" i="21" s="1"/>
  <c r="K2237" i="21"/>
  <c r="L2237" i="21" s="1"/>
  <c r="K1595" i="21"/>
  <c r="L1595" i="21" s="1"/>
  <c r="K1391" i="21"/>
  <c r="L1391" i="21" s="1"/>
  <c r="K1211" i="21"/>
  <c r="L1211" i="21" s="1"/>
  <c r="K885" i="21"/>
  <c r="L885" i="21" s="1"/>
  <c r="K880" i="21"/>
  <c r="L880" i="21" s="1"/>
  <c r="K740" i="21"/>
  <c r="L740" i="21" s="1"/>
  <c r="K477" i="21"/>
  <c r="L477" i="21" s="1"/>
  <c r="K2907" i="21"/>
  <c r="L2907" i="21" s="1"/>
  <c r="K1944" i="21"/>
  <c r="L1944" i="21" s="1"/>
  <c r="K1823" i="21"/>
  <c r="L1823" i="21" s="1"/>
  <c r="K849" i="21"/>
  <c r="L849" i="21" s="1"/>
  <c r="K681" i="21"/>
  <c r="L681" i="21" s="1"/>
  <c r="K483" i="21"/>
  <c r="L483" i="21" s="1"/>
  <c r="K2358" i="21"/>
  <c r="L2358" i="21" s="1"/>
  <c r="K2327" i="21"/>
  <c r="L2327" i="21" s="1"/>
  <c r="K1134" i="21"/>
  <c r="L1134" i="21" s="1"/>
  <c r="K1004" i="21"/>
  <c r="L1004" i="21" s="1"/>
  <c r="K497" i="21"/>
  <c r="L497" i="21" s="1"/>
  <c r="J240" i="24"/>
  <c r="K240" i="24" s="1"/>
  <c r="J143" i="24"/>
  <c r="K143" i="24" s="1"/>
  <c r="J287" i="24"/>
  <c r="K287" i="24" s="1"/>
  <c r="J132" i="24"/>
  <c r="K132" i="24" s="1"/>
  <c r="J16" i="24"/>
  <c r="K16" i="24" s="1"/>
  <c r="J2832" i="24"/>
  <c r="K2832" i="24" s="1"/>
  <c r="J2083" i="24"/>
  <c r="K2083" i="24" s="1"/>
  <c r="J2142" i="24"/>
  <c r="K2142" i="24" s="1"/>
  <c r="J2792" i="24"/>
  <c r="K2792" i="24" s="1"/>
  <c r="J1155" i="24"/>
  <c r="K1155" i="24" s="1"/>
  <c r="J972" i="24"/>
  <c r="K972" i="24" s="1"/>
  <c r="J898" i="24"/>
  <c r="K898" i="24" s="1"/>
  <c r="J1816" i="24"/>
  <c r="K1816" i="24" s="1"/>
  <c r="J1814" i="24"/>
  <c r="K1814" i="24" s="1"/>
  <c r="J1809" i="24"/>
  <c r="K1809" i="24" s="1"/>
  <c r="J1311" i="24"/>
  <c r="K1311" i="24" s="1"/>
  <c r="J1117" i="24"/>
  <c r="K1117" i="24" s="1"/>
  <c r="J1173" i="24"/>
  <c r="K1173" i="24" s="1"/>
  <c r="J954" i="24"/>
  <c r="K954" i="24" s="1"/>
  <c r="J801" i="24"/>
  <c r="K801" i="24" s="1"/>
  <c r="J713" i="24"/>
  <c r="K713" i="24" s="1"/>
  <c r="J839" i="24"/>
  <c r="K839" i="24" s="1"/>
  <c r="J676" i="24"/>
  <c r="K676" i="24" s="1"/>
  <c r="J56" i="24"/>
  <c r="K56" i="24" s="1"/>
  <c r="J1352" i="24"/>
  <c r="K1352" i="24" s="1"/>
  <c r="J644" i="24"/>
  <c r="K644" i="24" s="1"/>
  <c r="J567" i="24"/>
  <c r="K567" i="24" s="1"/>
  <c r="J2083" i="23"/>
  <c r="K2083" i="23" s="1"/>
  <c r="J1814" i="23"/>
  <c r="K1814" i="23" s="1"/>
  <c r="J2832" i="23"/>
  <c r="K2832" i="23" s="1"/>
  <c r="J2792" i="23"/>
  <c r="K2792" i="23" s="1"/>
  <c r="J1352" i="23"/>
  <c r="K1352" i="23" s="1"/>
  <c r="J1155" i="23"/>
  <c r="K1155" i="23" s="1"/>
  <c r="J713" i="23"/>
  <c r="K713" i="23" s="1"/>
  <c r="J287" i="23"/>
  <c r="K287" i="23" s="1"/>
  <c r="J143" i="23"/>
  <c r="K143" i="23" s="1"/>
  <c r="J56" i="23"/>
  <c r="K56" i="23" s="1"/>
  <c r="J16" i="23"/>
  <c r="K16" i="23" s="1"/>
  <c r="J2142" i="23"/>
  <c r="K2142" i="23" s="1"/>
  <c r="J1816" i="23"/>
  <c r="K1816" i="23" s="1"/>
  <c r="J1809" i="23"/>
  <c r="K1809" i="23" s="1"/>
  <c r="J1173" i="23"/>
  <c r="K1173" i="23" s="1"/>
  <c r="J1117" i="23"/>
  <c r="K1117" i="23" s="1"/>
  <c r="J839" i="23"/>
  <c r="K839" i="23" s="1"/>
  <c r="J676" i="23"/>
  <c r="K676" i="23" s="1"/>
  <c r="J644" i="23"/>
  <c r="K644" i="23" s="1"/>
  <c r="J1311" i="23"/>
  <c r="K1311" i="23" s="1"/>
  <c r="J954" i="23"/>
  <c r="K954" i="23" s="1"/>
  <c r="J898" i="23"/>
  <c r="K898" i="23" s="1"/>
  <c r="J567" i="23"/>
  <c r="K567" i="23" s="1"/>
  <c r="J801" i="23"/>
  <c r="K801" i="23" s="1"/>
  <c r="J240" i="23"/>
  <c r="K240" i="23" s="1"/>
  <c r="J132" i="23"/>
  <c r="K132" i="23" s="1"/>
  <c r="J972" i="23"/>
  <c r="K972" i="23" s="1"/>
  <c r="K1891" i="21"/>
  <c r="L1891" i="21" s="1"/>
  <c r="K1017" i="21"/>
  <c r="L1017" i="21" s="1"/>
  <c r="K877" i="21"/>
  <c r="L877" i="21" s="1"/>
  <c r="K706" i="21"/>
  <c r="L706" i="21" s="1"/>
  <c r="K1889" i="21"/>
  <c r="L1889" i="21" s="1"/>
  <c r="K839" i="21"/>
  <c r="L839" i="21" s="1"/>
  <c r="K744" i="21"/>
  <c r="L744" i="21" s="1"/>
  <c r="K2950" i="21"/>
  <c r="L2950" i="21" s="1"/>
  <c r="K2902" i="21"/>
  <c r="L2902" i="21" s="1"/>
  <c r="K1226" i="21"/>
  <c r="L1226" i="21" s="1"/>
  <c r="K939" i="21"/>
  <c r="L939" i="21" s="1"/>
  <c r="K595" i="21"/>
  <c r="L595" i="21" s="1"/>
  <c r="K16" i="21"/>
  <c r="L16" i="21" s="1"/>
  <c r="K1369" i="21"/>
  <c r="L1369" i="21" s="1"/>
  <c r="K1208" i="21"/>
  <c r="L1208" i="21" s="1"/>
  <c r="K673" i="21"/>
  <c r="L673" i="21" s="1"/>
  <c r="K2168" i="21"/>
  <c r="L2168" i="21" s="1"/>
  <c r="K1884" i="21"/>
  <c r="L1884" i="21" s="1"/>
  <c r="K1168" i="21"/>
  <c r="L1168" i="21" s="1"/>
  <c r="K998" i="21"/>
  <c r="L998" i="21" s="1"/>
  <c r="K240" i="21"/>
  <c r="L240" i="21" s="1"/>
  <c r="K143" i="21"/>
  <c r="L143" i="21" s="1"/>
  <c r="K56" i="21"/>
  <c r="L56" i="21" s="1"/>
  <c r="K2229" i="21"/>
  <c r="L2229" i="21" s="1"/>
  <c r="K1409" i="21"/>
  <c r="L1409" i="21" s="1"/>
  <c r="K287" i="21"/>
  <c r="L287" i="21" s="1"/>
  <c r="K132" i="21"/>
  <c r="L132" i="21" s="1"/>
  <c r="J2076" i="24"/>
  <c r="K2076" i="24" s="1"/>
  <c r="J2129" i="24"/>
  <c r="K2129" i="24" s="1"/>
  <c r="J1854" i="24"/>
  <c r="K1854" i="24" s="1"/>
  <c r="J2095" i="24"/>
  <c r="K2095" i="24" s="1"/>
  <c r="J1290" i="24"/>
  <c r="K1290" i="24" s="1"/>
  <c r="J2095" i="23"/>
  <c r="K2095" i="23" s="1"/>
  <c r="J1854" i="23"/>
  <c r="K1854" i="23" s="1"/>
  <c r="J2076" i="23"/>
  <c r="K2076" i="23" s="1"/>
  <c r="J2129" i="23"/>
  <c r="K2129" i="23" s="1"/>
  <c r="J1290" i="23"/>
  <c r="K1290" i="23" s="1"/>
  <c r="K2161" i="21"/>
  <c r="L2161" i="21" s="1"/>
  <c r="K1348" i="21"/>
  <c r="L1348" i="21" s="1"/>
  <c r="K2216" i="21"/>
  <c r="L2216" i="21" s="1"/>
  <c r="K1929" i="21"/>
  <c r="L1929" i="21" s="1"/>
  <c r="K2180" i="21"/>
  <c r="L2180" i="21" s="1"/>
  <c r="J275" i="24"/>
  <c r="K275" i="24" s="1"/>
  <c r="J164" i="24"/>
  <c r="K164" i="24" s="1"/>
  <c r="J242" i="24"/>
  <c r="K242" i="24" s="1"/>
  <c r="J265" i="24"/>
  <c r="K265" i="24" s="1"/>
  <c r="J2613" i="24"/>
  <c r="K2613" i="24" s="1"/>
  <c r="J2389" i="24"/>
  <c r="K2389" i="24" s="1"/>
  <c r="J2317" i="24"/>
  <c r="K2317" i="24" s="1"/>
  <c r="J2228" i="24"/>
  <c r="K2228" i="24" s="1"/>
  <c r="J2216" i="24"/>
  <c r="K2216" i="24" s="1"/>
  <c r="J2110" i="24"/>
  <c r="K2110" i="24" s="1"/>
  <c r="J1273" i="24"/>
  <c r="K1273" i="24" s="1"/>
  <c r="J974" i="24"/>
  <c r="K974" i="24" s="1"/>
  <c r="J899" i="24"/>
  <c r="K899" i="24" s="1"/>
  <c r="J1395" i="24"/>
  <c r="K1395" i="24" s="1"/>
  <c r="J1320" i="24"/>
  <c r="K1320" i="24" s="1"/>
  <c r="J1120" i="24"/>
  <c r="K1120" i="24" s="1"/>
  <c r="J955" i="24"/>
  <c r="K955" i="24" s="1"/>
  <c r="J1143" i="24"/>
  <c r="K1143" i="24" s="1"/>
  <c r="J677" i="24"/>
  <c r="K677" i="24" s="1"/>
  <c r="J88" i="24"/>
  <c r="K88" i="24" s="1"/>
  <c r="J49" i="24"/>
  <c r="K49" i="24" s="1"/>
  <c r="J805" i="24"/>
  <c r="K805" i="24" s="1"/>
  <c r="J2216" i="23"/>
  <c r="K2216" i="23" s="1"/>
  <c r="J1320" i="23"/>
  <c r="K1320" i="23" s="1"/>
  <c r="J1273" i="23"/>
  <c r="K1273" i="23" s="1"/>
  <c r="J1143" i="23"/>
  <c r="K1143" i="23" s="1"/>
  <c r="J275" i="23"/>
  <c r="K275" i="23" s="1"/>
  <c r="J88" i="23"/>
  <c r="K88" i="23" s="1"/>
  <c r="J2110" i="23"/>
  <c r="K2110" i="23" s="1"/>
  <c r="J2389" i="23"/>
  <c r="K2389" i="23" s="1"/>
  <c r="J2317" i="23"/>
  <c r="K2317" i="23" s="1"/>
  <c r="J955" i="23"/>
  <c r="K955" i="23" s="1"/>
  <c r="J899" i="23"/>
  <c r="K899" i="23" s="1"/>
  <c r="J2613" i="23"/>
  <c r="K2613" i="23" s="1"/>
  <c r="J263" i="23"/>
  <c r="K263" i="23" s="1"/>
  <c r="J677" i="23"/>
  <c r="K677" i="23" s="1"/>
  <c r="J49" i="23"/>
  <c r="K49" i="23" s="1"/>
  <c r="J1395" i="23"/>
  <c r="K1395" i="23" s="1"/>
  <c r="J974" i="23"/>
  <c r="K974" i="23" s="1"/>
  <c r="J164" i="23"/>
  <c r="K164" i="23" s="1"/>
  <c r="J2228" i="23"/>
  <c r="K2228" i="23" s="1"/>
  <c r="J1120" i="23"/>
  <c r="K1120" i="23" s="1"/>
  <c r="J805" i="23"/>
  <c r="K805" i="23" s="1"/>
  <c r="J242" i="23"/>
  <c r="K242" i="23" s="1"/>
  <c r="K88" i="21"/>
  <c r="L88" i="21" s="1"/>
  <c r="K265" i="21"/>
  <c r="L265" i="21" s="1"/>
  <c r="K164" i="21"/>
  <c r="L164" i="21" s="1"/>
  <c r="K2714" i="21"/>
  <c r="L2714" i="21" s="1"/>
  <c r="K2318" i="21"/>
  <c r="L2318" i="21" s="1"/>
  <c r="K843" i="21"/>
  <c r="L843" i="21" s="1"/>
  <c r="K49" i="21"/>
  <c r="L49" i="21" s="1"/>
  <c r="K1378" i="21"/>
  <c r="L1378" i="21" s="1"/>
  <c r="K1171" i="21"/>
  <c r="L1171" i="21" s="1"/>
  <c r="K1019" i="21"/>
  <c r="L1019" i="21" s="1"/>
  <c r="K999" i="21"/>
  <c r="L999" i="21" s="1"/>
  <c r="K940" i="21"/>
  <c r="L940" i="21" s="1"/>
  <c r="K2196" i="21"/>
  <c r="L2196" i="21" s="1"/>
  <c r="K2409" i="21"/>
  <c r="L2409" i="21" s="1"/>
  <c r="K2306" i="21"/>
  <c r="L2306" i="21" s="1"/>
  <c r="K1453" i="21"/>
  <c r="L1453" i="21" s="1"/>
  <c r="K707" i="21"/>
  <c r="L707" i="21" s="1"/>
  <c r="K2482" i="21"/>
  <c r="L2482" i="21" s="1"/>
  <c r="K1330" i="21"/>
  <c r="L1330" i="21" s="1"/>
  <c r="K1196" i="21"/>
  <c r="L1196" i="21" s="1"/>
  <c r="K275" i="21"/>
  <c r="L275" i="21" s="1"/>
  <c r="K242" i="21"/>
  <c r="L242" i="21" s="1"/>
  <c r="J2809" i="24"/>
  <c r="K2809" i="24" s="1"/>
  <c r="J2151" i="24"/>
  <c r="K2151" i="24" s="1"/>
  <c r="J1335" i="24"/>
  <c r="K1335" i="24" s="1"/>
  <c r="J2151" i="23"/>
  <c r="K2151" i="23" s="1"/>
  <c r="J2809" i="23"/>
  <c r="K2809" i="23" s="1"/>
  <c r="J1335" i="23"/>
  <c r="K1335" i="23" s="1"/>
  <c r="K2923" i="21"/>
  <c r="L2923" i="21" s="1"/>
  <c r="K1393" i="21"/>
  <c r="L1393" i="21" s="1"/>
  <c r="K2238" i="21"/>
  <c r="L2238" i="21" s="1"/>
  <c r="J2856" i="24"/>
  <c r="K2856" i="24" s="1"/>
  <c r="J2856" i="23"/>
  <c r="K2856" i="23" s="1"/>
  <c r="K2977" i="21"/>
  <c r="L2977" i="21" s="1"/>
  <c r="J2288" i="24"/>
  <c r="K2288" i="24" s="1"/>
  <c r="J2288" i="23"/>
  <c r="K2288" i="23" s="1"/>
  <c r="K2380" i="21"/>
  <c r="L2380" i="21" s="1"/>
  <c r="J1871" i="24"/>
  <c r="K1871" i="24" s="1"/>
  <c r="J1871" i="23"/>
  <c r="K1871" i="23" s="1"/>
  <c r="K1948" i="21"/>
  <c r="L1948" i="21" s="1"/>
  <c r="J2802" i="24"/>
  <c r="K2802" i="24" s="1"/>
  <c r="J2800" i="24"/>
  <c r="K2800" i="24" s="1"/>
  <c r="J2799" i="24"/>
  <c r="K2799" i="24" s="1"/>
  <c r="J1944" i="24"/>
  <c r="K1944" i="24" s="1"/>
  <c r="J2785" i="24"/>
  <c r="K2785" i="24" s="1"/>
  <c r="J1981" i="24"/>
  <c r="K1981" i="24" s="1"/>
  <c r="J358" i="24"/>
  <c r="K358" i="24" s="1"/>
  <c r="J837" i="24"/>
  <c r="K837" i="24" s="1"/>
  <c r="J349" i="24"/>
  <c r="K349" i="24" s="1"/>
  <c r="J345" i="24"/>
  <c r="K345" i="24" s="1"/>
  <c r="J340" i="24"/>
  <c r="K340" i="24" s="1"/>
  <c r="J385" i="24"/>
  <c r="K385" i="24" s="1"/>
  <c r="J383" i="24"/>
  <c r="K383" i="24" s="1"/>
  <c r="J407" i="24"/>
  <c r="K407" i="24" s="1"/>
  <c r="J404" i="24"/>
  <c r="K404" i="24" s="1"/>
  <c r="J2799" i="23"/>
  <c r="K2799" i="23" s="1"/>
  <c r="J1944" i="23"/>
  <c r="K1944" i="23" s="1"/>
  <c r="J2800" i="23"/>
  <c r="K2800" i="23" s="1"/>
  <c r="J1981" i="23"/>
  <c r="K1981" i="23" s="1"/>
  <c r="J2785" i="23"/>
  <c r="K2785" i="23" s="1"/>
  <c r="J837" i="23"/>
  <c r="K837" i="23" s="1"/>
  <c r="J385" i="23"/>
  <c r="K385" i="23" s="1"/>
  <c r="J2802" i="23"/>
  <c r="K2802" i="23" s="1"/>
  <c r="J407" i="23"/>
  <c r="K407" i="23" s="1"/>
  <c r="J345" i="23"/>
  <c r="K345" i="23" s="1"/>
  <c r="J404" i="23"/>
  <c r="K404" i="23" s="1"/>
  <c r="J383" i="23"/>
  <c r="K383" i="23" s="1"/>
  <c r="J349" i="23"/>
  <c r="K349" i="23" s="1"/>
  <c r="J340" i="23"/>
  <c r="K340" i="23" s="1"/>
  <c r="J358" i="23"/>
  <c r="K358" i="23" s="1"/>
  <c r="K875" i="21"/>
  <c r="L875" i="21" s="1"/>
  <c r="K419" i="21"/>
  <c r="L419" i="21" s="1"/>
  <c r="K392" i="21"/>
  <c r="L392" i="21" s="1"/>
  <c r="K364" i="21"/>
  <c r="L364" i="21" s="1"/>
  <c r="K347" i="21"/>
  <c r="L347" i="21" s="1"/>
  <c r="K2029" i="21"/>
  <c r="L2029" i="21" s="1"/>
  <c r="K394" i="21"/>
  <c r="L394" i="21" s="1"/>
  <c r="K2913" i="21"/>
  <c r="L2913" i="21" s="1"/>
  <c r="K2910" i="21"/>
  <c r="L2910" i="21" s="1"/>
  <c r="K2909" i="21"/>
  <c r="L2909" i="21" s="1"/>
  <c r="K2895" i="21"/>
  <c r="L2895" i="21" s="1"/>
  <c r="K2066" i="21"/>
  <c r="L2066" i="21" s="1"/>
  <c r="K340" i="21"/>
  <c r="L340" i="21" s="1"/>
  <c r="K422" i="21"/>
  <c r="L422" i="21" s="1"/>
  <c r="K354" i="21"/>
  <c r="L354" i="21" s="1"/>
  <c r="J307" i="24"/>
  <c r="K307" i="24" s="1"/>
  <c r="J306" i="24"/>
  <c r="K306" i="24" s="1"/>
  <c r="J307" i="23"/>
  <c r="K307" i="23" s="1"/>
  <c r="J306" i="23"/>
  <c r="K306" i="23" s="1"/>
  <c r="K307" i="21"/>
  <c r="L307" i="21" s="1"/>
  <c r="K306" i="21"/>
  <c r="L306" i="21" s="1"/>
  <c r="J2850" i="24"/>
  <c r="K2850" i="24" s="1"/>
  <c r="J2850" i="23"/>
  <c r="K2850" i="23" s="1"/>
  <c r="K2971" i="21"/>
  <c r="L2971" i="21" s="1"/>
  <c r="J1837" i="24"/>
  <c r="K1837" i="24" s="1"/>
  <c r="J1824" i="24"/>
  <c r="K1824" i="24" s="1"/>
  <c r="J1811" i="24"/>
  <c r="K1811" i="24" s="1"/>
  <c r="J1811" i="23"/>
  <c r="K1811" i="23" s="1"/>
  <c r="J1837" i="23"/>
  <c r="K1837" i="23" s="1"/>
  <c r="J1824" i="23"/>
  <c r="K1824" i="23" s="1"/>
  <c r="K1900" i="21"/>
  <c r="L1900" i="21" s="1"/>
  <c r="K1886" i="21"/>
  <c r="L1886" i="21" s="1"/>
  <c r="K1912" i="21"/>
  <c r="L1912" i="21" s="1"/>
  <c r="J2849" i="24"/>
  <c r="K2849" i="24" s="1"/>
  <c r="J2849" i="23"/>
  <c r="K2849" i="23" s="1"/>
  <c r="K2970" i="21"/>
  <c r="L2970" i="21" s="1"/>
  <c r="J176" i="24"/>
  <c r="K176" i="24" s="1"/>
  <c r="J223" i="24"/>
  <c r="K223" i="24" s="1"/>
  <c r="J318" i="24"/>
  <c r="K318" i="24" s="1"/>
  <c r="J134" i="24"/>
  <c r="K134" i="24" s="1"/>
  <c r="J185" i="24"/>
  <c r="K185" i="24" s="1"/>
  <c r="J98" i="24"/>
  <c r="K98" i="24" s="1"/>
  <c r="J105" i="24"/>
  <c r="K105" i="24" s="1"/>
  <c r="J67" i="24"/>
  <c r="K67" i="24" s="1"/>
  <c r="J223" i="23"/>
  <c r="K223" i="23" s="1"/>
  <c r="J185" i="23"/>
  <c r="K185" i="23" s="1"/>
  <c r="J134" i="23"/>
  <c r="K134" i="23" s="1"/>
  <c r="J105" i="23"/>
  <c r="K105" i="23" s="1"/>
  <c r="J176" i="23"/>
  <c r="K176" i="23" s="1"/>
  <c r="J318" i="23"/>
  <c r="K318" i="23" s="1"/>
  <c r="J98" i="23"/>
  <c r="K98" i="23" s="1"/>
  <c r="J67" i="23"/>
  <c r="K67" i="23" s="1"/>
  <c r="K185" i="21"/>
  <c r="L185" i="21" s="1"/>
  <c r="K223" i="21"/>
  <c r="L223" i="21" s="1"/>
  <c r="K318" i="21"/>
  <c r="L318" i="21" s="1"/>
  <c r="K98" i="21"/>
  <c r="L98" i="21" s="1"/>
  <c r="K105" i="21"/>
  <c r="L105" i="21" s="1"/>
  <c r="K176" i="21"/>
  <c r="L176" i="21" s="1"/>
  <c r="K134" i="21"/>
  <c r="L134" i="21" s="1"/>
  <c r="K67" i="21"/>
  <c r="L67" i="21" s="1"/>
  <c r="J120" i="24"/>
  <c r="K120" i="24" s="1"/>
  <c r="J120" i="23"/>
  <c r="K120" i="23" s="1"/>
  <c r="K120" i="21"/>
  <c r="L120" i="21" s="1"/>
  <c r="J546" i="24"/>
  <c r="K546" i="24" s="1"/>
  <c r="J483" i="24"/>
  <c r="K483" i="24" s="1"/>
  <c r="J546" i="23"/>
  <c r="K546" i="23" s="1"/>
  <c r="J483" i="23"/>
  <c r="K483" i="23" s="1"/>
  <c r="K502" i="21"/>
  <c r="L502" i="21" s="1"/>
  <c r="K574" i="21"/>
  <c r="L574" i="21" s="1"/>
  <c r="J2726" i="24"/>
  <c r="K2726" i="24" s="1"/>
  <c r="J2725" i="24"/>
  <c r="K2725" i="24" s="1"/>
  <c r="J2672" i="24"/>
  <c r="K2672" i="24" s="1"/>
  <c r="J2480" i="24"/>
  <c r="K2480" i="24" s="1"/>
  <c r="J2716" i="24"/>
  <c r="K2716" i="24" s="1"/>
  <c r="J2709" i="24"/>
  <c r="K2709" i="24" s="1"/>
  <c r="J2706" i="24"/>
  <c r="K2706" i="24" s="1"/>
  <c r="J2633" i="24"/>
  <c r="K2633" i="24" s="1"/>
  <c r="J2592" i="24"/>
  <c r="K2592" i="24" s="1"/>
  <c r="J2337" i="24"/>
  <c r="K2337" i="24" s="1"/>
  <c r="J2627" i="24"/>
  <c r="K2627" i="24" s="1"/>
  <c r="J1882" i="24"/>
  <c r="K1882" i="24" s="1"/>
  <c r="J1878" i="24"/>
  <c r="K1878" i="24" s="1"/>
  <c r="J1870" i="24"/>
  <c r="K1870" i="24" s="1"/>
  <c r="J2754" i="24"/>
  <c r="K2754" i="24" s="1"/>
  <c r="J2451" i="24"/>
  <c r="K2451" i="24" s="1"/>
  <c r="J1702" i="24"/>
  <c r="K1702" i="24" s="1"/>
  <c r="J1008" i="24"/>
  <c r="K1008" i="24" s="1"/>
  <c r="J1499" i="24"/>
  <c r="K1499" i="24" s="1"/>
  <c r="J877" i="24"/>
  <c r="K877" i="24" s="1"/>
  <c r="J1861" i="24"/>
  <c r="K1861" i="24" s="1"/>
  <c r="J552" i="24"/>
  <c r="K552" i="24" s="1"/>
  <c r="J482" i="24"/>
  <c r="K482" i="24" s="1"/>
  <c r="J469" i="24"/>
  <c r="K469" i="24" s="1"/>
  <c r="J1477" i="24"/>
  <c r="K1477" i="24" s="1"/>
  <c r="J455" i="24"/>
  <c r="K455" i="24" s="1"/>
  <c r="J499" i="24"/>
  <c r="K499" i="24" s="1"/>
  <c r="J1072" i="24"/>
  <c r="K1072" i="24" s="1"/>
  <c r="J639" i="24"/>
  <c r="K639" i="24" s="1"/>
  <c r="J590" i="24"/>
  <c r="K590" i="24" s="1"/>
  <c r="J2627" i="23"/>
  <c r="K2627" i="23" s="1"/>
  <c r="J2451" i="23"/>
  <c r="K2451" i="23" s="1"/>
  <c r="J1861" i="23"/>
  <c r="K1861" i="23" s="1"/>
  <c r="J2716" i="23"/>
  <c r="K2716" i="23" s="1"/>
  <c r="J2672" i="23"/>
  <c r="K2672" i="23" s="1"/>
  <c r="J2592" i="23"/>
  <c r="K2592" i="23" s="1"/>
  <c r="J2480" i="23"/>
  <c r="K2480" i="23" s="1"/>
  <c r="J1882" i="23"/>
  <c r="K1882" i="23" s="1"/>
  <c r="J1878" i="23"/>
  <c r="K1878" i="23" s="1"/>
  <c r="J1870" i="23"/>
  <c r="K1870" i="23" s="1"/>
  <c r="J1499" i="23"/>
  <c r="K1499" i="23" s="1"/>
  <c r="J2633" i="23"/>
  <c r="K2633" i="23" s="1"/>
  <c r="J2337" i="23"/>
  <c r="K2337" i="23" s="1"/>
  <c r="J877" i="23"/>
  <c r="K877" i="23" s="1"/>
  <c r="J590" i="23"/>
  <c r="K590" i="23" s="1"/>
  <c r="J499" i="23"/>
  <c r="K499" i="23" s="1"/>
  <c r="J455" i="23"/>
  <c r="K455" i="23" s="1"/>
  <c r="J2754" i="23"/>
  <c r="K2754" i="23" s="1"/>
  <c r="J2706" i="23"/>
  <c r="K2706" i="23" s="1"/>
  <c r="J2725" i="23"/>
  <c r="K2725" i="23" s="1"/>
  <c r="J2709" i="23"/>
  <c r="K2709" i="23" s="1"/>
  <c r="J552" i="23"/>
  <c r="K552" i="23" s="1"/>
  <c r="J482" i="23"/>
  <c r="K482" i="23" s="1"/>
  <c r="J469" i="23"/>
  <c r="K469" i="23" s="1"/>
  <c r="J1477" i="23"/>
  <c r="K1477" i="23" s="1"/>
  <c r="J639" i="23"/>
  <c r="K639" i="23" s="1"/>
  <c r="J2726" i="23"/>
  <c r="K2726" i="23" s="1"/>
  <c r="J1702" i="23"/>
  <c r="K1702" i="23" s="1"/>
  <c r="J1008" i="23"/>
  <c r="K1008" i="23" s="1"/>
  <c r="J1072" i="23"/>
  <c r="K1072" i="23" s="1"/>
  <c r="K2772" i="21"/>
  <c r="L2772" i="21" s="1"/>
  <c r="K1959" i="21"/>
  <c r="L1959" i="21" s="1"/>
  <c r="K1955" i="21"/>
  <c r="L1955" i="21" s="1"/>
  <c r="K1947" i="21"/>
  <c r="L1947" i="21" s="1"/>
  <c r="K1938" i="21"/>
  <c r="L1938" i="21" s="1"/>
  <c r="K1540" i="21"/>
  <c r="L1540" i="21" s="1"/>
  <c r="K475" i="21"/>
  <c r="L475" i="21" s="1"/>
  <c r="K2429" i="21"/>
  <c r="L2429" i="21" s="1"/>
  <c r="K668" i="21"/>
  <c r="L668" i="21" s="1"/>
  <c r="K618" i="21"/>
  <c r="L618" i="21" s="1"/>
  <c r="K2859" i="21"/>
  <c r="L2859" i="21" s="1"/>
  <c r="K2829" i="21"/>
  <c r="L2829" i="21" s="1"/>
  <c r="K2828" i="21"/>
  <c r="L2828" i="21" s="1"/>
  <c r="K2817" i="21"/>
  <c r="L2817" i="21" s="1"/>
  <c r="K2810" i="21"/>
  <c r="L2810" i="21" s="1"/>
  <c r="K2807" i="21"/>
  <c r="L2807" i="21" s="1"/>
  <c r="K2727" i="21"/>
  <c r="L2727" i="21" s="1"/>
  <c r="K1771" i="21"/>
  <c r="L1771" i="21" s="1"/>
  <c r="K1054" i="21"/>
  <c r="L1054" i="21" s="1"/>
  <c r="K501" i="21"/>
  <c r="L501" i="21" s="1"/>
  <c r="K2733" i="21"/>
  <c r="L2733" i="21" s="1"/>
  <c r="K1563" i="21"/>
  <c r="L1563" i="21" s="1"/>
  <c r="K1122" i="21"/>
  <c r="L1122" i="21" s="1"/>
  <c r="K519" i="21"/>
  <c r="L519" i="21" s="1"/>
  <c r="K2692" i="21"/>
  <c r="L2692" i="21" s="1"/>
  <c r="K916" i="21"/>
  <c r="L916" i="21" s="1"/>
  <c r="K2577" i="21"/>
  <c r="L2577" i="21" s="1"/>
  <c r="K2545" i="21"/>
  <c r="L2545" i="21" s="1"/>
  <c r="K580" i="21"/>
  <c r="L580" i="21" s="1"/>
  <c r="K489" i="21"/>
  <c r="L489" i="21" s="1"/>
  <c r="J2469" i="24"/>
  <c r="K2469" i="24" s="1"/>
  <c r="J2629" i="24"/>
  <c r="K2629" i="24" s="1"/>
  <c r="J1858" i="24"/>
  <c r="K1858" i="24" s="1"/>
  <c r="J1451" i="24"/>
  <c r="K1451" i="24" s="1"/>
  <c r="J1893" i="24"/>
  <c r="K1893" i="24" s="1"/>
  <c r="J1890" i="24"/>
  <c r="K1890" i="24" s="1"/>
  <c r="J1893" i="23"/>
  <c r="K1893" i="23" s="1"/>
  <c r="J1858" i="23"/>
  <c r="K1858" i="23" s="1"/>
  <c r="J1890" i="23"/>
  <c r="K1890" i="23" s="1"/>
  <c r="J1451" i="23"/>
  <c r="K1451" i="23" s="1"/>
  <c r="J2629" i="23"/>
  <c r="K2629" i="23" s="1"/>
  <c r="J2469" i="23"/>
  <c r="K2469" i="23" s="1"/>
  <c r="K1971" i="21"/>
  <c r="L1971" i="21" s="1"/>
  <c r="K1967" i="21"/>
  <c r="L1967" i="21" s="1"/>
  <c r="K2564" i="21"/>
  <c r="L2564" i="21" s="1"/>
  <c r="K1934" i="21"/>
  <c r="L1934" i="21" s="1"/>
  <c r="K1516" i="21"/>
  <c r="L1516" i="21" s="1"/>
  <c r="K2729" i="21"/>
  <c r="L2729" i="21" s="1"/>
  <c r="J1000" i="24"/>
  <c r="K1000" i="24" s="1"/>
  <c r="J917" i="24"/>
  <c r="K917" i="24" s="1"/>
  <c r="J1213" i="24"/>
  <c r="K1213" i="24" s="1"/>
  <c r="J1293" i="24"/>
  <c r="K1293" i="24" s="1"/>
  <c r="J636" i="24"/>
  <c r="K636" i="24" s="1"/>
  <c r="J1213" i="23"/>
  <c r="K1213" i="23" s="1"/>
  <c r="J1000" i="23"/>
  <c r="K1000" i="23" s="1"/>
  <c r="J917" i="23"/>
  <c r="K917" i="23" s="1"/>
  <c r="J636" i="23"/>
  <c r="K636" i="23" s="1"/>
  <c r="J1293" i="23"/>
  <c r="K1293" i="23" s="1"/>
  <c r="K1116" i="21"/>
  <c r="L1116" i="21" s="1"/>
  <c r="K1087" i="21"/>
  <c r="L1087" i="21" s="1"/>
  <c r="K1046" i="21"/>
  <c r="L1046" i="21" s="1"/>
  <c r="K1027" i="21"/>
  <c r="L1027" i="21" s="1"/>
  <c r="K923" i="21"/>
  <c r="L923" i="21" s="1"/>
  <c r="K959" i="21"/>
  <c r="L959" i="21" s="1"/>
  <c r="K665" i="21"/>
  <c r="L665" i="21" s="1"/>
  <c r="K534" i="21"/>
  <c r="L534" i="21" s="1"/>
  <c r="K751" i="21"/>
  <c r="L751" i="21" s="1"/>
  <c r="K1351" i="21"/>
  <c r="L1351" i="21" s="1"/>
  <c r="K1268" i="21"/>
  <c r="L1268" i="21" s="1"/>
  <c r="K1142" i="21"/>
  <c r="L1142" i="21" s="1"/>
  <c r="K749" i="21"/>
  <c r="L749" i="21" s="1"/>
  <c r="K726" i="21"/>
  <c r="L726" i="21" s="1"/>
  <c r="K688" i="21"/>
  <c r="L688" i="21" s="1"/>
  <c r="K572" i="21"/>
  <c r="L572" i="21" s="1"/>
  <c r="J2481" i="24"/>
  <c r="K2481" i="24" s="1"/>
  <c r="J1743" i="24"/>
  <c r="K1743" i="24" s="1"/>
  <c r="J1639" i="24"/>
  <c r="K1639" i="24" s="1"/>
  <c r="J1743" i="23"/>
  <c r="K1743" i="23" s="1"/>
  <c r="J2481" i="23"/>
  <c r="K2481" i="23" s="1"/>
  <c r="J1639" i="23"/>
  <c r="K1639" i="23" s="1"/>
  <c r="K1815" i="21"/>
  <c r="L1815" i="21" s="1"/>
  <c r="K2578" i="21"/>
  <c r="L2578" i="21" s="1"/>
  <c r="K1707" i="21"/>
  <c r="L1707" i="21" s="1"/>
  <c r="J2883" i="24"/>
  <c r="K2883" i="24" s="1"/>
  <c r="J2834" i="24"/>
  <c r="K2834" i="24" s="1"/>
  <c r="J2338" i="24"/>
  <c r="K2338" i="24" s="1"/>
  <c r="J2460" i="24"/>
  <c r="K2460" i="24" s="1"/>
  <c r="J1911" i="24"/>
  <c r="K1911" i="24" s="1"/>
  <c r="J1823" i="24"/>
  <c r="K1823" i="24" s="1"/>
  <c r="J1198" i="24"/>
  <c r="K1198" i="24" s="1"/>
  <c r="J470" i="24"/>
  <c r="K470" i="24" s="1"/>
  <c r="J609" i="24"/>
  <c r="K609" i="24" s="1"/>
  <c r="J425" i="24"/>
  <c r="K425" i="24" s="1"/>
  <c r="J726" i="24"/>
  <c r="K726" i="24" s="1"/>
  <c r="J640" i="24"/>
  <c r="K640" i="24" s="1"/>
  <c r="J1073" i="24"/>
  <c r="K1073" i="24" s="1"/>
  <c r="J2883" i="23"/>
  <c r="K2883" i="23" s="1"/>
  <c r="J2460" i="23"/>
  <c r="K2460" i="23" s="1"/>
  <c r="J1823" i="23"/>
  <c r="K1823" i="23" s="1"/>
  <c r="J2834" i="23"/>
  <c r="K2834" i="23" s="1"/>
  <c r="J1198" i="23"/>
  <c r="K1198" i="23" s="1"/>
  <c r="J425" i="23"/>
  <c r="K425" i="23" s="1"/>
  <c r="J2338" i="23"/>
  <c r="K2338" i="23" s="1"/>
  <c r="J1911" i="23"/>
  <c r="K1911" i="23" s="1"/>
  <c r="J1073" i="23"/>
  <c r="K1073" i="23" s="1"/>
  <c r="J640" i="23"/>
  <c r="K640" i="23" s="1"/>
  <c r="J726" i="23"/>
  <c r="K726" i="23" s="1"/>
  <c r="J470" i="23"/>
  <c r="K470" i="23" s="1"/>
  <c r="J609" i="23"/>
  <c r="K609" i="23" s="1"/>
  <c r="K1253" i="21"/>
  <c r="L1253" i="21" s="1"/>
  <c r="K1123" i="21"/>
  <c r="L1123" i="21" s="1"/>
  <c r="K759" i="21"/>
  <c r="L759" i="21" s="1"/>
  <c r="K490" i="21"/>
  <c r="L490" i="21" s="1"/>
  <c r="K3010" i="21"/>
  <c r="L3010" i="21" s="1"/>
  <c r="K1989" i="21"/>
  <c r="L1989" i="21" s="1"/>
  <c r="K441" i="21"/>
  <c r="L441" i="21" s="1"/>
  <c r="K2954" i="21"/>
  <c r="L2954" i="21" s="1"/>
  <c r="K669" i="21"/>
  <c r="L669" i="21" s="1"/>
  <c r="K2430" i="21"/>
  <c r="L2430" i="21" s="1"/>
  <c r="K2554" i="21"/>
  <c r="L2554" i="21" s="1"/>
  <c r="K638" i="21"/>
  <c r="L638" i="21" s="1"/>
  <c r="K1898" i="21"/>
  <c r="L1898" i="21" s="1"/>
  <c r="J2891" i="24"/>
  <c r="K2891" i="24" s="1"/>
  <c r="J2838" i="24"/>
  <c r="K2838" i="24" s="1"/>
  <c r="J2835" i="24"/>
  <c r="K2835" i="24" s="1"/>
  <c r="J2779" i="24"/>
  <c r="K2779" i="24" s="1"/>
  <c r="J2777" i="24"/>
  <c r="K2777" i="24" s="1"/>
  <c r="J1914" i="24"/>
  <c r="K1914" i="24" s="1"/>
  <c r="J1401" i="24"/>
  <c r="K1401" i="24" s="1"/>
  <c r="J1400" i="24"/>
  <c r="K1400" i="24" s="1"/>
  <c r="J1992" i="24"/>
  <c r="K1992" i="24" s="1"/>
  <c r="J426" i="24"/>
  <c r="K426" i="24" s="1"/>
  <c r="J442" i="24"/>
  <c r="K442" i="24" s="1"/>
  <c r="J1076" i="24"/>
  <c r="K1076" i="24" s="1"/>
  <c r="J2891" i="23"/>
  <c r="K2891" i="23" s="1"/>
  <c r="J2835" i="23"/>
  <c r="K2835" i="23" s="1"/>
  <c r="J2779" i="23"/>
  <c r="K2779" i="23" s="1"/>
  <c r="J1992" i="23"/>
  <c r="K1992" i="23" s="1"/>
  <c r="J1914" i="23"/>
  <c r="K1914" i="23" s="1"/>
  <c r="J1401" i="23"/>
  <c r="K1401" i="23" s="1"/>
  <c r="J2777" i="23"/>
  <c r="K2777" i="23" s="1"/>
  <c r="J2838" i="23"/>
  <c r="K2838" i="23" s="1"/>
  <c r="J426" i="23"/>
  <c r="K426" i="23" s="1"/>
  <c r="J1076" i="23"/>
  <c r="K1076" i="23" s="1"/>
  <c r="J442" i="23"/>
  <c r="K442" i="23" s="1"/>
  <c r="J1400" i="23"/>
  <c r="K1400" i="23" s="1"/>
  <c r="K3019" i="21"/>
  <c r="L3019" i="21" s="1"/>
  <c r="K1458" i="21"/>
  <c r="L1458" i="21" s="1"/>
  <c r="K2959" i="21"/>
  <c r="L2959" i="21" s="1"/>
  <c r="K2955" i="21"/>
  <c r="L2955" i="21" s="1"/>
  <c r="K2889" i="21"/>
  <c r="L2889" i="21" s="1"/>
  <c r="K2886" i="21"/>
  <c r="L2886" i="21" s="1"/>
  <c r="K1992" i="21"/>
  <c r="L1992" i="21" s="1"/>
  <c r="K1459" i="21"/>
  <c r="L1459" i="21" s="1"/>
  <c r="K1126" i="21"/>
  <c r="L1126" i="21" s="1"/>
  <c r="K2077" i="21"/>
  <c r="L2077" i="21" s="1"/>
  <c r="K460" i="21"/>
  <c r="L460" i="21" s="1"/>
  <c r="K442" i="21"/>
  <c r="L442" i="21" s="1"/>
  <c r="J1857" i="24"/>
  <c r="K1857" i="24" s="1"/>
  <c r="J1383" i="24"/>
  <c r="K1383" i="24" s="1"/>
  <c r="J1857" i="23"/>
  <c r="K1857" i="23" s="1"/>
  <c r="J1383" i="23"/>
  <c r="K1383" i="23" s="1"/>
  <c r="K1933" i="21"/>
  <c r="L1933" i="21" s="1"/>
  <c r="K1441" i="21"/>
  <c r="L1441" i="21" s="1"/>
  <c r="J2877" i="24"/>
  <c r="K2877" i="24" s="1"/>
  <c r="J1801" i="24"/>
  <c r="K1801" i="24" s="1"/>
  <c r="J2877" i="23"/>
  <c r="K2877" i="23" s="1"/>
  <c r="J1801" i="23"/>
  <c r="K1801" i="23" s="1"/>
  <c r="K3002" i="21"/>
  <c r="L3002" i="21" s="1"/>
  <c r="K1876" i="21"/>
  <c r="L1876" i="21" s="1"/>
  <c r="J2841" i="24"/>
  <c r="K2841" i="24" s="1"/>
  <c r="J2814" i="24"/>
  <c r="K2814" i="24" s="1"/>
  <c r="J2770" i="24"/>
  <c r="K2770" i="24" s="1"/>
  <c r="J2840" i="24"/>
  <c r="K2840" i="24" s="1"/>
  <c r="J2836" i="24"/>
  <c r="K2836" i="24" s="1"/>
  <c r="J436" i="24"/>
  <c r="K436" i="24" s="1"/>
  <c r="J2840" i="23"/>
  <c r="K2840" i="23" s="1"/>
  <c r="J2836" i="23"/>
  <c r="K2836" i="23" s="1"/>
  <c r="J2770" i="23"/>
  <c r="K2770" i="23" s="1"/>
  <c r="J2841" i="23"/>
  <c r="K2841" i="23" s="1"/>
  <c r="J2814" i="23"/>
  <c r="K2814" i="23" s="1"/>
  <c r="J436" i="23"/>
  <c r="K436" i="23" s="1"/>
  <c r="K2962" i="21"/>
  <c r="L2962" i="21" s="1"/>
  <c r="K2961" i="21"/>
  <c r="L2961" i="21" s="1"/>
  <c r="K2956" i="21"/>
  <c r="L2956" i="21" s="1"/>
  <c r="K2929" i="21"/>
  <c r="L2929" i="21" s="1"/>
  <c r="K2877" i="21"/>
  <c r="L2877" i="21" s="1"/>
  <c r="K454" i="21"/>
  <c r="L454" i="21" s="1"/>
  <c r="J1219" i="24"/>
  <c r="K1219" i="24" s="1"/>
  <c r="J1049" i="24"/>
  <c r="K1049" i="24" s="1"/>
  <c r="J1003" i="24"/>
  <c r="K1003" i="24" s="1"/>
  <c r="J714" i="24"/>
  <c r="K714" i="24" s="1"/>
  <c r="J697" i="24"/>
  <c r="K697" i="24" s="1"/>
  <c r="J540" i="24"/>
  <c r="K540" i="24" s="1"/>
  <c r="J468" i="24"/>
  <c r="K468" i="24" s="1"/>
  <c r="J1297" i="24"/>
  <c r="K1297" i="24" s="1"/>
  <c r="J1206" i="24"/>
  <c r="K1206" i="24" s="1"/>
  <c r="J449" i="24"/>
  <c r="K449" i="24" s="1"/>
  <c r="J1068" i="24"/>
  <c r="K1068" i="24" s="1"/>
  <c r="J1206" i="23"/>
  <c r="K1206" i="23" s="1"/>
  <c r="J1219" i="23"/>
  <c r="K1219" i="23" s="1"/>
  <c r="J1049" i="23"/>
  <c r="K1049" i="23" s="1"/>
  <c r="J540" i="23"/>
  <c r="K540" i="23" s="1"/>
  <c r="J449" i="23"/>
  <c r="K449" i="23" s="1"/>
  <c r="J1068" i="23"/>
  <c r="K1068" i="23" s="1"/>
  <c r="J1003" i="23"/>
  <c r="K1003" i="23" s="1"/>
  <c r="J714" i="23"/>
  <c r="K714" i="23" s="1"/>
  <c r="J1297" i="23"/>
  <c r="K1297" i="23" s="1"/>
  <c r="J697" i="23"/>
  <c r="K697" i="23" s="1"/>
  <c r="J468" i="23"/>
  <c r="K468" i="23" s="1"/>
  <c r="K1355" i="21"/>
  <c r="L1355" i="21" s="1"/>
  <c r="K1118" i="21"/>
  <c r="L1118" i="21" s="1"/>
  <c r="K728" i="21"/>
  <c r="L728" i="21" s="1"/>
  <c r="K566" i="21"/>
  <c r="L566" i="21" s="1"/>
  <c r="K488" i="21"/>
  <c r="L488" i="21" s="1"/>
  <c r="K469" i="21"/>
  <c r="L469" i="21" s="1"/>
  <c r="K1261" i="21"/>
  <c r="L1261" i="21" s="1"/>
  <c r="K1049" i="21"/>
  <c r="L1049" i="21" s="1"/>
  <c r="K745" i="21"/>
  <c r="L745" i="21" s="1"/>
  <c r="K1098" i="21"/>
  <c r="L1098" i="21" s="1"/>
  <c r="K1274" i="21"/>
  <c r="L1274" i="21" s="1"/>
  <c r="J367" i="24"/>
  <c r="K367" i="24" s="1"/>
  <c r="J365" i="24"/>
  <c r="K365" i="24" s="1"/>
  <c r="J362" i="24"/>
  <c r="K362" i="24" s="1"/>
  <c r="J356" i="24"/>
  <c r="K356" i="24" s="1"/>
  <c r="J352" i="24"/>
  <c r="K352" i="24" s="1"/>
  <c r="J343" i="24"/>
  <c r="K343" i="24" s="1"/>
  <c r="J341" i="24"/>
  <c r="K341" i="24" s="1"/>
  <c r="J380" i="24"/>
  <c r="K380" i="24" s="1"/>
  <c r="J373" i="24"/>
  <c r="K373" i="24" s="1"/>
  <c r="J410" i="24"/>
  <c r="K410" i="24" s="1"/>
  <c r="J403" i="24"/>
  <c r="K403" i="24" s="1"/>
  <c r="J393" i="24"/>
  <c r="K393" i="24" s="1"/>
  <c r="J390" i="24"/>
  <c r="K390" i="24" s="1"/>
  <c r="J410" i="23"/>
  <c r="K410" i="23" s="1"/>
  <c r="J393" i="23"/>
  <c r="K393" i="23" s="1"/>
  <c r="J343" i="23"/>
  <c r="K343" i="23" s="1"/>
  <c r="J403" i="23"/>
  <c r="K403" i="23" s="1"/>
  <c r="J365" i="23"/>
  <c r="K365" i="23" s="1"/>
  <c r="J362" i="23"/>
  <c r="K362" i="23" s="1"/>
  <c r="J380" i="23"/>
  <c r="K380" i="23" s="1"/>
  <c r="J352" i="23"/>
  <c r="K352" i="23" s="1"/>
  <c r="J390" i="23"/>
  <c r="K390" i="23" s="1"/>
  <c r="J373" i="23"/>
  <c r="K373" i="23" s="1"/>
  <c r="J367" i="23"/>
  <c r="K367" i="23" s="1"/>
  <c r="J356" i="23"/>
  <c r="K356" i="23" s="1"/>
  <c r="J341" i="23"/>
  <c r="K341" i="23" s="1"/>
  <c r="K405" i="21"/>
  <c r="L405" i="21" s="1"/>
  <c r="K368" i="21"/>
  <c r="L368" i="21" s="1"/>
  <c r="K402" i="21"/>
  <c r="L402" i="21" s="1"/>
  <c r="K362" i="21"/>
  <c r="L362" i="21" s="1"/>
  <c r="K342" i="21"/>
  <c r="L342" i="21" s="1"/>
  <c r="K418" i="21"/>
  <c r="L418" i="21" s="1"/>
  <c r="K389" i="21"/>
  <c r="L389" i="21" s="1"/>
  <c r="K381" i="21"/>
  <c r="L381" i="21" s="1"/>
  <c r="K373" i="21"/>
  <c r="L373" i="21" s="1"/>
  <c r="K357" i="21"/>
  <c r="L357" i="21" s="1"/>
  <c r="K424" i="21"/>
  <c r="L424" i="21" s="1"/>
  <c r="K371" i="21"/>
  <c r="L371" i="21" s="1"/>
  <c r="K344" i="21"/>
  <c r="L344" i="21" s="1"/>
  <c r="J2828" i="24"/>
  <c r="K2828" i="24" s="1"/>
  <c r="J2826" i="24"/>
  <c r="K2826" i="24" s="1"/>
  <c r="J2805" i="24"/>
  <c r="K2805" i="24" s="1"/>
  <c r="J2839" i="24"/>
  <c r="K2839" i="24" s="1"/>
  <c r="J1989" i="24"/>
  <c r="K1989" i="24" s="1"/>
  <c r="J2780" i="24"/>
  <c r="K2780" i="24" s="1"/>
  <c r="J2776" i="24"/>
  <c r="K2776" i="24" s="1"/>
  <c r="J2773" i="24"/>
  <c r="K2773" i="24" s="1"/>
  <c r="J1984" i="24"/>
  <c r="K1984" i="24" s="1"/>
  <c r="J1917" i="24"/>
  <c r="K1917" i="24" s="1"/>
  <c r="J1969" i="24"/>
  <c r="K1969" i="24" s="1"/>
  <c r="J422" i="24"/>
  <c r="K422" i="24" s="1"/>
  <c r="J2839" i="23"/>
  <c r="K2839" i="23" s="1"/>
  <c r="J1984" i="23"/>
  <c r="K1984" i="23" s="1"/>
  <c r="J1917" i="23"/>
  <c r="K1917" i="23" s="1"/>
  <c r="J2828" i="23"/>
  <c r="K2828" i="23" s="1"/>
  <c r="J2780" i="23"/>
  <c r="K2780" i="23" s="1"/>
  <c r="J2776" i="23"/>
  <c r="K2776" i="23" s="1"/>
  <c r="J1989" i="23"/>
  <c r="K1989" i="23" s="1"/>
  <c r="J1969" i="23"/>
  <c r="K1969" i="23" s="1"/>
  <c r="J2826" i="23"/>
  <c r="K2826" i="23" s="1"/>
  <c r="J2805" i="23"/>
  <c r="K2805" i="23" s="1"/>
  <c r="J2773" i="23"/>
  <c r="K2773" i="23" s="1"/>
  <c r="J422" i="23"/>
  <c r="K422" i="23" s="1"/>
  <c r="K1995" i="21"/>
  <c r="L1995" i="21" s="1"/>
  <c r="K2074" i="21"/>
  <c r="L2074" i="21" s="1"/>
  <c r="K2069" i="21"/>
  <c r="L2069" i="21" s="1"/>
  <c r="K2054" i="21"/>
  <c r="L2054" i="21" s="1"/>
  <c r="K2960" i="21"/>
  <c r="L2960" i="21" s="1"/>
  <c r="K2945" i="21"/>
  <c r="L2945" i="21" s="1"/>
  <c r="K2942" i="21"/>
  <c r="L2942" i="21" s="1"/>
  <c r="K2919" i="21"/>
  <c r="L2919" i="21" s="1"/>
  <c r="K2890" i="21"/>
  <c r="L2890" i="21" s="1"/>
  <c r="K2884" i="21"/>
  <c r="L2884" i="21" s="1"/>
  <c r="K2880" i="21"/>
  <c r="L2880" i="21" s="1"/>
  <c r="K438" i="21"/>
  <c r="L438" i="21" s="1"/>
  <c r="J2419" i="24"/>
  <c r="K2419" i="24" s="1"/>
  <c r="J2535" i="24"/>
  <c r="K2535" i="24" s="1"/>
  <c r="J2222" i="24"/>
  <c r="K2222" i="24" s="1"/>
  <c r="J2590" i="24"/>
  <c r="K2590" i="24" s="1"/>
  <c r="J2246" i="24"/>
  <c r="K2246" i="24" s="1"/>
  <c r="J1732" i="24"/>
  <c r="K1732" i="24" s="1"/>
  <c r="J1663" i="24"/>
  <c r="K1663" i="24" s="1"/>
  <c r="J2448" i="24"/>
  <c r="K2448" i="24" s="1"/>
  <c r="J2170" i="24"/>
  <c r="K2170" i="24" s="1"/>
  <c r="J1632" i="24"/>
  <c r="K1632" i="24" s="1"/>
  <c r="J1573" i="24"/>
  <c r="K1573" i="24" s="1"/>
  <c r="J1707" i="24"/>
  <c r="K1707" i="24" s="1"/>
  <c r="J1603" i="24"/>
  <c r="K1603" i="24" s="1"/>
  <c r="J1595" i="24"/>
  <c r="K1595" i="24" s="1"/>
  <c r="J1475" i="24"/>
  <c r="K1475" i="24" s="1"/>
  <c r="J1464" i="24"/>
  <c r="K1464" i="24" s="1"/>
  <c r="J1253" i="24"/>
  <c r="K1253" i="24" s="1"/>
  <c r="J2187" i="24"/>
  <c r="K2187" i="24" s="1"/>
  <c r="J815" i="24"/>
  <c r="K815" i="24" s="1"/>
  <c r="J1611" i="24"/>
  <c r="K1611" i="24" s="1"/>
  <c r="J1685" i="24"/>
  <c r="K1685" i="24" s="1"/>
  <c r="J1642" i="24"/>
  <c r="K1642" i="24" s="1"/>
  <c r="J1517" i="24"/>
  <c r="K1517" i="24" s="1"/>
  <c r="J1413" i="24"/>
  <c r="K1413" i="24" s="1"/>
  <c r="J1044" i="24"/>
  <c r="K1044" i="24" s="1"/>
  <c r="J1037" i="24"/>
  <c r="K1037" i="24" s="1"/>
  <c r="J509" i="24"/>
  <c r="K509" i="24" s="1"/>
  <c r="J1583" i="24"/>
  <c r="K1583" i="24" s="1"/>
  <c r="J2535" i="23"/>
  <c r="K2535" i="23" s="1"/>
  <c r="J2419" i="23"/>
  <c r="K2419" i="23" s="1"/>
  <c r="J1707" i="23"/>
  <c r="K1707" i="23" s="1"/>
  <c r="J1663" i="23"/>
  <c r="K1663" i="23" s="1"/>
  <c r="J2448" i="23"/>
  <c r="K2448" i="23" s="1"/>
  <c r="J2246" i="23"/>
  <c r="K2246" i="23" s="1"/>
  <c r="J2222" i="23"/>
  <c r="K2222" i="23" s="1"/>
  <c r="J2187" i="23"/>
  <c r="K2187" i="23" s="1"/>
  <c r="J1732" i="23"/>
  <c r="K1732" i="23" s="1"/>
  <c r="J1632" i="23"/>
  <c r="K1632" i="23" s="1"/>
  <c r="J1573" i="23"/>
  <c r="K1573" i="23" s="1"/>
  <c r="J1413" i="23"/>
  <c r="K1413" i="23" s="1"/>
  <c r="J1685" i="23"/>
  <c r="K1685" i="23" s="1"/>
  <c r="J1611" i="23"/>
  <c r="K1611" i="23" s="1"/>
  <c r="J1603" i="23"/>
  <c r="K1603" i="23" s="1"/>
  <c r="J1595" i="23"/>
  <c r="K1595" i="23" s="1"/>
  <c r="J1517" i="23"/>
  <c r="K1517" i="23" s="1"/>
  <c r="J1464" i="23"/>
  <c r="K1464" i="23" s="1"/>
  <c r="J1253" i="23"/>
  <c r="K1253" i="23" s="1"/>
  <c r="J815" i="23"/>
  <c r="K815" i="23" s="1"/>
  <c r="J1583" i="23"/>
  <c r="K1583" i="23" s="1"/>
  <c r="J1475" i="23"/>
  <c r="K1475" i="23" s="1"/>
  <c r="J1037" i="23"/>
  <c r="K1037" i="23" s="1"/>
  <c r="J509" i="23"/>
  <c r="K509" i="23" s="1"/>
  <c r="J1642" i="23"/>
  <c r="K1642" i="23" s="1"/>
  <c r="J2170" i="23"/>
  <c r="K2170" i="23" s="1"/>
  <c r="J1044" i="23"/>
  <c r="K1044" i="23" s="1"/>
  <c r="J2590" i="23"/>
  <c r="K2590" i="23" s="1"/>
  <c r="K2635" i="21"/>
  <c r="L2635" i="21" s="1"/>
  <c r="K2258" i="21"/>
  <c r="L2258" i="21" s="1"/>
  <c r="K1776" i="21"/>
  <c r="L1776" i="21" s="1"/>
  <c r="K1701" i="21"/>
  <c r="L1701" i="21" s="1"/>
  <c r="K1663" i="21"/>
  <c r="L1663" i="21" s="1"/>
  <c r="K1671" i="21"/>
  <c r="L1671" i="21" s="1"/>
  <c r="K1582" i="21"/>
  <c r="L1582" i="21" s="1"/>
  <c r="K1093" i="21"/>
  <c r="L1093" i="21" s="1"/>
  <c r="K1085" i="21"/>
  <c r="L1085" i="21" s="1"/>
  <c r="K2337" i="21"/>
  <c r="L2337" i="21" s="1"/>
  <c r="K2312" i="21"/>
  <c r="L2312" i="21" s="1"/>
  <c r="K1731" i="21"/>
  <c r="L1731" i="21" s="1"/>
  <c r="K1710" i="21"/>
  <c r="L1710" i="21" s="1"/>
  <c r="K1641" i="21"/>
  <c r="L1641" i="21" s="1"/>
  <c r="K1309" i="21"/>
  <c r="L1309" i="21" s="1"/>
  <c r="K2513" i="21"/>
  <c r="L2513" i="21" s="1"/>
  <c r="K2276" i="21"/>
  <c r="L2276" i="21" s="1"/>
  <c r="K1754" i="21"/>
  <c r="L1754" i="21" s="1"/>
  <c r="K853" i="21"/>
  <c r="L853" i="21" s="1"/>
  <c r="K2690" i="21"/>
  <c r="L2690" i="21" s="1"/>
  <c r="K2542" i="21"/>
  <c r="L2542" i="21" s="1"/>
  <c r="K1651" i="21"/>
  <c r="L1651" i="21" s="1"/>
  <c r="K1529" i="21"/>
  <c r="L1529" i="21" s="1"/>
  <c r="K1472" i="21"/>
  <c r="L1472" i="21" s="1"/>
  <c r="K531" i="21"/>
  <c r="L531" i="21" s="1"/>
  <c r="K1804" i="21"/>
  <c r="L1804" i="21" s="1"/>
  <c r="K1679" i="21"/>
  <c r="L1679" i="21" s="1"/>
  <c r="K1538" i="21"/>
  <c r="L1538" i="21" s="1"/>
  <c r="J2518" i="24"/>
  <c r="K2518" i="24" s="1"/>
  <c r="J2038" i="24"/>
  <c r="K2038" i="24" s="1"/>
  <c r="J1884" i="24"/>
  <c r="K1884" i="24" s="1"/>
  <c r="J1880" i="24"/>
  <c r="K1880" i="24" s="1"/>
  <c r="J1873" i="24"/>
  <c r="K1873" i="24" s="1"/>
  <c r="J1085" i="24"/>
  <c r="K1085" i="24" s="1"/>
  <c r="J843" i="24"/>
  <c r="K843" i="24" s="1"/>
  <c r="J1334" i="24"/>
  <c r="K1334" i="24" s="1"/>
  <c r="J1127" i="24"/>
  <c r="K1127" i="24" s="1"/>
  <c r="J1051" i="24"/>
  <c r="K1051" i="24" s="1"/>
  <c r="J1025" i="24"/>
  <c r="K1025" i="24" s="1"/>
  <c r="J879" i="24"/>
  <c r="K879" i="24" s="1"/>
  <c r="J770" i="24"/>
  <c r="K770" i="24" s="1"/>
  <c r="J1866" i="24"/>
  <c r="K1866" i="24" s="1"/>
  <c r="J834" i="24"/>
  <c r="K834" i="24" s="1"/>
  <c r="J710" i="24"/>
  <c r="K710" i="24" s="1"/>
  <c r="J686" i="24"/>
  <c r="K686" i="24" s="1"/>
  <c r="J683" i="24"/>
  <c r="K683" i="24" s="1"/>
  <c r="J625" i="24"/>
  <c r="K625" i="24" s="1"/>
  <c r="J548" i="24"/>
  <c r="K548" i="24" s="1"/>
  <c r="J484" i="24"/>
  <c r="K484" i="24" s="1"/>
  <c r="J478" i="24"/>
  <c r="K478" i="24" s="1"/>
  <c r="J1888" i="24"/>
  <c r="K1888" i="24" s="1"/>
  <c r="J1208" i="24"/>
  <c r="K1208" i="24" s="1"/>
  <c r="J921" i="24"/>
  <c r="K921" i="24" s="1"/>
  <c r="J616" i="24"/>
  <c r="K616" i="24" s="1"/>
  <c r="J458" i="24"/>
  <c r="K458" i="24" s="1"/>
  <c r="J452" i="24"/>
  <c r="K452" i="24" s="1"/>
  <c r="J1897" i="24"/>
  <c r="K1897" i="24" s="1"/>
  <c r="J1035" i="24"/>
  <c r="K1035" i="24" s="1"/>
  <c r="J445" i="24"/>
  <c r="K445" i="24" s="1"/>
  <c r="J593" i="24"/>
  <c r="K593" i="24" s="1"/>
  <c r="J503" i="24"/>
  <c r="K503" i="24" s="1"/>
  <c r="J734" i="24"/>
  <c r="K734" i="24" s="1"/>
  <c r="J1897" i="23"/>
  <c r="K1897" i="23" s="1"/>
  <c r="J1884" i="23"/>
  <c r="K1884" i="23" s="1"/>
  <c r="J1873" i="23"/>
  <c r="K1873" i="23" s="1"/>
  <c r="J1866" i="23"/>
  <c r="K1866" i="23" s="1"/>
  <c r="J1127" i="23"/>
  <c r="K1127" i="23" s="1"/>
  <c r="J1051" i="23"/>
  <c r="K1051" i="23" s="1"/>
  <c r="J1035" i="23"/>
  <c r="K1035" i="23" s="1"/>
  <c r="J1025" i="23"/>
  <c r="K1025" i="23" s="1"/>
  <c r="J921" i="23"/>
  <c r="K921" i="23" s="1"/>
  <c r="J834" i="23"/>
  <c r="K834" i="23" s="1"/>
  <c r="J686" i="23"/>
  <c r="K686" i="23" s="1"/>
  <c r="J503" i="23"/>
  <c r="K503" i="23" s="1"/>
  <c r="J2038" i="23"/>
  <c r="K2038" i="23" s="1"/>
  <c r="J1888" i="23"/>
  <c r="K1888" i="23" s="1"/>
  <c r="J1880" i="23"/>
  <c r="K1880" i="23" s="1"/>
  <c r="J1208" i="23"/>
  <c r="K1208" i="23" s="1"/>
  <c r="J1085" i="23"/>
  <c r="K1085" i="23" s="1"/>
  <c r="J879" i="23"/>
  <c r="K879" i="23" s="1"/>
  <c r="J843" i="23"/>
  <c r="K843" i="23" s="1"/>
  <c r="J770" i="23"/>
  <c r="K770" i="23" s="1"/>
  <c r="J616" i="23"/>
  <c r="K616" i="23" s="1"/>
  <c r="J548" i="23"/>
  <c r="K548" i="23" s="1"/>
  <c r="J445" i="23"/>
  <c r="K445" i="23" s="1"/>
  <c r="J2518" i="23"/>
  <c r="K2518" i="23" s="1"/>
  <c r="J734" i="23"/>
  <c r="K734" i="23" s="1"/>
  <c r="J710" i="23"/>
  <c r="K710" i="23" s="1"/>
  <c r="J452" i="23"/>
  <c r="K452" i="23" s="1"/>
  <c r="J458" i="23"/>
  <c r="K458" i="23" s="1"/>
  <c r="J683" i="23"/>
  <c r="K683" i="23" s="1"/>
  <c r="J478" i="23"/>
  <c r="K478" i="23" s="1"/>
  <c r="J1334" i="23"/>
  <c r="K1334" i="23" s="1"/>
  <c r="J625" i="23"/>
  <c r="K625" i="23" s="1"/>
  <c r="J593" i="23"/>
  <c r="K593" i="23" s="1"/>
  <c r="J484" i="23"/>
  <c r="K484" i="23" s="1"/>
  <c r="K1943" i="21"/>
  <c r="L1943" i="21" s="1"/>
  <c r="K1180" i="21"/>
  <c r="L1180" i="21" s="1"/>
  <c r="K1072" i="21"/>
  <c r="L1072" i="21" s="1"/>
  <c r="K919" i="21"/>
  <c r="L919" i="21" s="1"/>
  <c r="K741" i="21"/>
  <c r="L741" i="21" s="1"/>
  <c r="K621" i="21"/>
  <c r="L621" i="21" s="1"/>
  <c r="K498" i="21"/>
  <c r="L498" i="21" s="1"/>
  <c r="K1965" i="21"/>
  <c r="L1965" i="21" s="1"/>
  <c r="K1962" i="21"/>
  <c r="L1962" i="21" s="1"/>
  <c r="K1957" i="21"/>
  <c r="L1957" i="21" s="1"/>
  <c r="K1135" i="21"/>
  <c r="L1135" i="21" s="1"/>
  <c r="K1083" i="21"/>
  <c r="L1083" i="21" s="1"/>
  <c r="K881" i="21"/>
  <c r="L881" i="21" s="1"/>
  <c r="K767" i="21"/>
  <c r="L767" i="21" s="1"/>
  <c r="K716" i="21"/>
  <c r="L716" i="21" s="1"/>
  <c r="K645" i="21"/>
  <c r="L645" i="21" s="1"/>
  <c r="K2123" i="21"/>
  <c r="L2123" i="21" s="1"/>
  <c r="K1975" i="21"/>
  <c r="L1975" i="21" s="1"/>
  <c r="K2617" i="21"/>
  <c r="L2617" i="21" s="1"/>
  <c r="K1950" i="21"/>
  <c r="L1950" i="21" s="1"/>
  <c r="K1100" i="21"/>
  <c r="L1100" i="21" s="1"/>
  <c r="K872" i="21"/>
  <c r="L872" i="21" s="1"/>
  <c r="K805" i="21"/>
  <c r="L805" i="21" s="1"/>
  <c r="K576" i="21"/>
  <c r="L576" i="21" s="1"/>
  <c r="K504" i="21"/>
  <c r="L504" i="21" s="1"/>
  <c r="K478" i="21"/>
  <c r="L478" i="21" s="1"/>
  <c r="K472" i="21"/>
  <c r="L472" i="21" s="1"/>
  <c r="K464" i="21"/>
  <c r="L464" i="21" s="1"/>
  <c r="K1392" i="21"/>
  <c r="L1392" i="21" s="1"/>
  <c r="K713" i="21"/>
  <c r="L713" i="21" s="1"/>
  <c r="K654" i="21"/>
  <c r="L654" i="21" s="1"/>
  <c r="K1263" i="21"/>
  <c r="L1263" i="21" s="1"/>
  <c r="K964" i="21"/>
  <c r="L964" i="21" s="1"/>
  <c r="K523" i="21"/>
  <c r="L523" i="21" s="1"/>
  <c r="J2729" i="24"/>
  <c r="K2729" i="24" s="1"/>
  <c r="J2724" i="24"/>
  <c r="K2724" i="24" s="1"/>
  <c r="J2657" i="24"/>
  <c r="K2657" i="24" s="1"/>
  <c r="J2529" i="24"/>
  <c r="K2529" i="24" s="1"/>
  <c r="J2489" i="24"/>
  <c r="K2489" i="24" s="1"/>
  <c r="J2398" i="24"/>
  <c r="K2398" i="24" s="1"/>
  <c r="J2646" i="24"/>
  <c r="K2646" i="24" s="1"/>
  <c r="J2563" i="24"/>
  <c r="K2563" i="24" s="1"/>
  <c r="J2520" i="24"/>
  <c r="K2520" i="24" s="1"/>
  <c r="J2515" i="24"/>
  <c r="K2515" i="24" s="1"/>
  <c r="J2467" i="24"/>
  <c r="K2467" i="24" s="1"/>
  <c r="J2374" i="24"/>
  <c r="K2374" i="24" s="1"/>
  <c r="J2538" i="24"/>
  <c r="K2538" i="24" s="1"/>
  <c r="J2638" i="24"/>
  <c r="K2638" i="24" s="1"/>
  <c r="J2591" i="24"/>
  <c r="K2591" i="24" s="1"/>
  <c r="J2427" i="24"/>
  <c r="K2427" i="24" s="1"/>
  <c r="J2423" i="24"/>
  <c r="K2423" i="24" s="1"/>
  <c r="J2332" i="24"/>
  <c r="K2332" i="24" s="1"/>
  <c r="J2632" i="24"/>
  <c r="K2632" i="24" s="1"/>
  <c r="J2367" i="24"/>
  <c r="K2367" i="24" s="1"/>
  <c r="J2364" i="24"/>
  <c r="K2364" i="24" s="1"/>
  <c r="J2325" i="24"/>
  <c r="K2325" i="24" s="1"/>
  <c r="J1874" i="24"/>
  <c r="K1874" i="24" s="1"/>
  <c r="J2767" i="24"/>
  <c r="K2767" i="24" s="1"/>
  <c r="J2456" i="24"/>
  <c r="K2456" i="24" s="1"/>
  <c r="J2454" i="24"/>
  <c r="K2454" i="24" s="1"/>
  <c r="J2449" i="24"/>
  <c r="K2449" i="24" s="1"/>
  <c r="J2174" i="24"/>
  <c r="K2174" i="24" s="1"/>
  <c r="J1281" i="24"/>
  <c r="K1281" i="24" s="1"/>
  <c r="J1095" i="24"/>
  <c r="K1095" i="24" s="1"/>
  <c r="J990" i="24"/>
  <c r="K990" i="24" s="1"/>
  <c r="J1240" i="24"/>
  <c r="K1240" i="24" s="1"/>
  <c r="J1217" i="24"/>
  <c r="K1217" i="24" s="1"/>
  <c r="J771" i="24"/>
  <c r="K771" i="24" s="1"/>
  <c r="J767" i="24"/>
  <c r="K767" i="24" s="1"/>
  <c r="J2303" i="24"/>
  <c r="K2303" i="24" s="1"/>
  <c r="J1161" i="24"/>
  <c r="K1161" i="24" s="1"/>
  <c r="J829" i="24"/>
  <c r="K829" i="24" s="1"/>
  <c r="J690" i="24"/>
  <c r="K690" i="24" s="1"/>
  <c r="J545" i="24"/>
  <c r="K545" i="24" s="1"/>
  <c r="J544" i="24"/>
  <c r="K544" i="24" s="1"/>
  <c r="J538" i="24"/>
  <c r="K538" i="24" s="1"/>
  <c r="J486" i="24"/>
  <c r="K486" i="24" s="1"/>
  <c r="J479" i="24"/>
  <c r="K479" i="24" s="1"/>
  <c r="J465" i="24"/>
  <c r="K465" i="24" s="1"/>
  <c r="J1205" i="24"/>
  <c r="K1205" i="24" s="1"/>
  <c r="J460" i="24"/>
  <c r="K460" i="24" s="1"/>
  <c r="J1257" i="24"/>
  <c r="K1257" i="24" s="1"/>
  <c r="J720" i="24"/>
  <c r="K720" i="24" s="1"/>
  <c r="J448" i="24"/>
  <c r="K448" i="24" s="1"/>
  <c r="J1063" i="24"/>
  <c r="K1063" i="24" s="1"/>
  <c r="J1222" i="24"/>
  <c r="K1222" i="24" s="1"/>
  <c r="J518" i="24"/>
  <c r="K518" i="24" s="1"/>
  <c r="J506" i="24"/>
  <c r="K506" i="24" s="1"/>
  <c r="J494" i="24"/>
  <c r="K494" i="24" s="1"/>
  <c r="J2767" i="23"/>
  <c r="K2767" i="23" s="1"/>
  <c r="J2591" i="23"/>
  <c r="K2591" i="23" s="1"/>
  <c r="J2563" i="23"/>
  <c r="K2563" i="23" s="1"/>
  <c r="J2515" i="23"/>
  <c r="K2515" i="23" s="1"/>
  <c r="J2467" i="23"/>
  <c r="K2467" i="23" s="1"/>
  <c r="J2427" i="23"/>
  <c r="K2427" i="23" s="1"/>
  <c r="J2423" i="23"/>
  <c r="K2423" i="23" s="1"/>
  <c r="J2398" i="23"/>
  <c r="K2398" i="23" s="1"/>
  <c r="J2367" i="23"/>
  <c r="K2367" i="23" s="1"/>
  <c r="J2303" i="23"/>
  <c r="K2303" i="23" s="1"/>
  <c r="J2724" i="23"/>
  <c r="K2724" i="23" s="1"/>
  <c r="J2632" i="23"/>
  <c r="K2632" i="23" s="1"/>
  <c r="J2520" i="23"/>
  <c r="K2520" i="23" s="1"/>
  <c r="J2456" i="23"/>
  <c r="K2456" i="23" s="1"/>
  <c r="J2364" i="23"/>
  <c r="K2364" i="23" s="1"/>
  <c r="J2332" i="23"/>
  <c r="K2332" i="23" s="1"/>
  <c r="J1874" i="23"/>
  <c r="K1874" i="23" s="1"/>
  <c r="J2729" i="23"/>
  <c r="K2729" i="23" s="1"/>
  <c r="J2529" i="23"/>
  <c r="K2529" i="23" s="1"/>
  <c r="J2489" i="23"/>
  <c r="K2489" i="23" s="1"/>
  <c r="J2449" i="23"/>
  <c r="K2449" i="23" s="1"/>
  <c r="J1257" i="23"/>
  <c r="K1257" i="23" s="1"/>
  <c r="J1217" i="23"/>
  <c r="K1217" i="23" s="1"/>
  <c r="J1095" i="23"/>
  <c r="K1095" i="23" s="1"/>
  <c r="J1063" i="23"/>
  <c r="K1063" i="23" s="1"/>
  <c r="J690" i="23"/>
  <c r="K690" i="23" s="1"/>
  <c r="J538" i="23"/>
  <c r="K538" i="23" s="1"/>
  <c r="J479" i="23"/>
  <c r="K479" i="23" s="1"/>
  <c r="J2657" i="23"/>
  <c r="K2657" i="23" s="1"/>
  <c r="J2538" i="23"/>
  <c r="K2538" i="23" s="1"/>
  <c r="J2174" i="23"/>
  <c r="K2174" i="23" s="1"/>
  <c r="J2325" i="23"/>
  <c r="K2325" i="23" s="1"/>
  <c r="J1161" i="23"/>
  <c r="K1161" i="23" s="1"/>
  <c r="J990" i="23"/>
  <c r="K990" i="23" s="1"/>
  <c r="J544" i="23"/>
  <c r="K544" i="23" s="1"/>
  <c r="J465" i="23"/>
  <c r="K465" i="23" s="1"/>
  <c r="J2646" i="23"/>
  <c r="K2646" i="23" s="1"/>
  <c r="J2454" i="23"/>
  <c r="K2454" i="23" s="1"/>
  <c r="J1240" i="23"/>
  <c r="K1240" i="23" s="1"/>
  <c r="J771" i="23"/>
  <c r="K771" i="23" s="1"/>
  <c r="J506" i="23"/>
  <c r="K506" i="23" s="1"/>
  <c r="J460" i="23"/>
  <c r="K460" i="23" s="1"/>
  <c r="J2638" i="23"/>
  <c r="K2638" i="23" s="1"/>
  <c r="J1222" i="23"/>
  <c r="K1222" i="23" s="1"/>
  <c r="J829" i="23"/>
  <c r="K829" i="23" s="1"/>
  <c r="J2374" i="23"/>
  <c r="K2374" i="23" s="1"/>
  <c r="J767" i="23"/>
  <c r="K767" i="23" s="1"/>
  <c r="J518" i="23"/>
  <c r="K518" i="23" s="1"/>
  <c r="J494" i="23"/>
  <c r="K494" i="23" s="1"/>
  <c r="J486" i="23"/>
  <c r="K486" i="23" s="1"/>
  <c r="J448" i="23"/>
  <c r="K448" i="23" s="1"/>
  <c r="J1281" i="23"/>
  <c r="K1281" i="23" s="1"/>
  <c r="J1205" i="23"/>
  <c r="K1205" i="23" s="1"/>
  <c r="J720" i="23"/>
  <c r="K720" i="23" s="1"/>
  <c r="J545" i="23"/>
  <c r="K545" i="23" s="1"/>
  <c r="K2424" i="21"/>
  <c r="L2424" i="21" s="1"/>
  <c r="K2395" i="21"/>
  <c r="L2395" i="21" s="1"/>
  <c r="K2460" i="21"/>
  <c r="L2460" i="21" s="1"/>
  <c r="K2732" i="21"/>
  <c r="L2732" i="21" s="1"/>
  <c r="K2638" i="21"/>
  <c r="L2638" i="21" s="1"/>
  <c r="K2628" i="21"/>
  <c r="L2628" i="21" s="1"/>
  <c r="K2619" i="21"/>
  <c r="L2619" i="21" s="1"/>
  <c r="K2548" i="21"/>
  <c r="L2548" i="21" s="1"/>
  <c r="K2543" i="21"/>
  <c r="L2543" i="21" s="1"/>
  <c r="K2263" i="21"/>
  <c r="L2263" i="21" s="1"/>
  <c r="K1951" i="21"/>
  <c r="L1951" i="21" s="1"/>
  <c r="K1260" i="21"/>
  <c r="L1260" i="21" s="1"/>
  <c r="K867" i="21"/>
  <c r="L867" i="21" s="1"/>
  <c r="K720" i="21"/>
  <c r="L720" i="21" s="1"/>
  <c r="K571" i="21"/>
  <c r="L571" i="21" s="1"/>
  <c r="K564" i="21"/>
  <c r="L564" i="21" s="1"/>
  <c r="K514" i="21"/>
  <c r="L514" i="21" s="1"/>
  <c r="K467" i="21"/>
  <c r="L467" i="21" s="1"/>
  <c r="K2738" i="21"/>
  <c r="L2738" i="21" s="1"/>
  <c r="K2691" i="21"/>
  <c r="L2691" i="21" s="1"/>
  <c r="K2663" i="21"/>
  <c r="L2663" i="21" s="1"/>
  <c r="K2586" i="21"/>
  <c r="L2586" i="21" s="1"/>
  <c r="K2562" i="21"/>
  <c r="L2562" i="21" s="1"/>
  <c r="K2521" i="21"/>
  <c r="L2521" i="21" s="1"/>
  <c r="K1339" i="21"/>
  <c r="L1339" i="21" s="1"/>
  <c r="K1313" i="21"/>
  <c r="L1313" i="21" s="1"/>
  <c r="K1277" i="21"/>
  <c r="L1277" i="21" s="1"/>
  <c r="K1112" i="21"/>
  <c r="L1112" i="21" s="1"/>
  <c r="K802" i="21"/>
  <c r="L802" i="21" s="1"/>
  <c r="K573" i="21"/>
  <c r="L573" i="21" s="1"/>
  <c r="K541" i="21"/>
  <c r="L541" i="21" s="1"/>
  <c r="K2873" i="21"/>
  <c r="L2873" i="21" s="1"/>
  <c r="K2832" i="21"/>
  <c r="L2832" i="21" s="1"/>
  <c r="K2827" i="21"/>
  <c r="L2827" i="21" s="1"/>
  <c r="K2613" i="21"/>
  <c r="L2613" i="21" s="1"/>
  <c r="K2550" i="21"/>
  <c r="L2550" i="21" s="1"/>
  <c r="K2467" i="21"/>
  <c r="L2467" i="21" s="1"/>
  <c r="K806" i="21"/>
  <c r="L806" i="21" s="1"/>
  <c r="K753" i="21"/>
  <c r="L753" i="21" s="1"/>
  <c r="K527" i="21"/>
  <c r="L527" i="21" s="1"/>
  <c r="K506" i="21"/>
  <c r="L506" i="21" s="1"/>
  <c r="K480" i="21"/>
  <c r="L480" i="21" s="1"/>
  <c r="K2746" i="21"/>
  <c r="L2746" i="21" s="1"/>
  <c r="K2457" i="21"/>
  <c r="L2457" i="21" s="1"/>
  <c r="K2417" i="21"/>
  <c r="L2417" i="21" s="1"/>
  <c r="K1272" i="21"/>
  <c r="L1272" i="21" s="1"/>
  <c r="K1214" i="21"/>
  <c r="L1214" i="21" s="1"/>
  <c r="K1146" i="21"/>
  <c r="L1146" i="21" s="1"/>
  <c r="K1036" i="21"/>
  <c r="L1036" i="21" s="1"/>
  <c r="K485" i="21"/>
  <c r="L485" i="21" s="1"/>
  <c r="K2758" i="21"/>
  <c r="L2758" i="21" s="1"/>
  <c r="K2517" i="21"/>
  <c r="L2517" i="21" s="1"/>
  <c r="K2492" i="21"/>
  <c r="L2492" i="21" s="1"/>
  <c r="K499" i="21"/>
  <c r="L499" i="21" s="1"/>
  <c r="K1296" i="21"/>
  <c r="L1296" i="21" s="1"/>
  <c r="J2274" i="24"/>
  <c r="K2274" i="24" s="1"/>
  <c r="J1572" i="24"/>
  <c r="K1572" i="24" s="1"/>
  <c r="J1551" i="24"/>
  <c r="K1551" i="24" s="1"/>
  <c r="J1426" i="24"/>
  <c r="K1426" i="24" s="1"/>
  <c r="J1608" i="24"/>
  <c r="K1608" i="24" s="1"/>
  <c r="J1593" i="24"/>
  <c r="K1593" i="24" s="1"/>
  <c r="J1450" i="24"/>
  <c r="K1450" i="24" s="1"/>
  <c r="J1613" i="24"/>
  <c r="K1613" i="24" s="1"/>
  <c r="J1481" i="24"/>
  <c r="K1481" i="24" s="1"/>
  <c r="J1676" i="24"/>
  <c r="K1676" i="24" s="1"/>
  <c r="J2260" i="24"/>
  <c r="K2260" i="24" s="1"/>
  <c r="J1608" i="23"/>
  <c r="K1608" i="23" s="1"/>
  <c r="J1572" i="23"/>
  <c r="K1572" i="23" s="1"/>
  <c r="J2274" i="23"/>
  <c r="K2274" i="23" s="1"/>
  <c r="J1676" i="23"/>
  <c r="K1676" i="23" s="1"/>
  <c r="J1613" i="23"/>
  <c r="K1613" i="23" s="1"/>
  <c r="J1593" i="23"/>
  <c r="K1593" i="23" s="1"/>
  <c r="J1426" i="23"/>
  <c r="K1426" i="23" s="1"/>
  <c r="J1481" i="23"/>
  <c r="K1481" i="23" s="1"/>
  <c r="J1551" i="23"/>
  <c r="K1551" i="23" s="1"/>
  <c r="J1450" i="23"/>
  <c r="K1450" i="23" s="1"/>
  <c r="J2260" i="23"/>
  <c r="K2260" i="23" s="1"/>
  <c r="K2366" i="21"/>
  <c r="L2366" i="21" s="1"/>
  <c r="K1745" i="21"/>
  <c r="L1745" i="21" s="1"/>
  <c r="K1515" i="21"/>
  <c r="L1515" i="21" s="1"/>
  <c r="K1487" i="21"/>
  <c r="L1487" i="21" s="1"/>
  <c r="K1681" i="21"/>
  <c r="L1681" i="21" s="1"/>
  <c r="K1544" i="21"/>
  <c r="L1544" i="21" s="1"/>
  <c r="K1676" i="21"/>
  <c r="L1676" i="21" s="1"/>
  <c r="K1617" i="21"/>
  <c r="L1617" i="21" s="1"/>
  <c r="K2352" i="21"/>
  <c r="L2352" i="21" s="1"/>
  <c r="K1661" i="21"/>
  <c r="L1661" i="21" s="1"/>
  <c r="K1640" i="21"/>
  <c r="L1640" i="21" s="1"/>
  <c r="J2281" i="24"/>
  <c r="K2281" i="24" s="1"/>
  <c r="J2194" i="24"/>
  <c r="K2194" i="24" s="1"/>
  <c r="J2103" i="24"/>
  <c r="K2103" i="24" s="1"/>
  <c r="J2278" i="24"/>
  <c r="K2278" i="24" s="1"/>
  <c r="J2167" i="24"/>
  <c r="K2167" i="24" s="1"/>
  <c r="J1009" i="24"/>
  <c r="K1009" i="24" s="1"/>
  <c r="J2157" i="24"/>
  <c r="K2157" i="24" s="1"/>
  <c r="J2184" i="24"/>
  <c r="K2184" i="24" s="1"/>
  <c r="J624" i="24"/>
  <c r="K624" i="24" s="1"/>
  <c r="J471" i="24"/>
  <c r="K471" i="24" s="1"/>
  <c r="J2285" i="24"/>
  <c r="K2285" i="24" s="1"/>
  <c r="J2205" i="24"/>
  <c r="K2205" i="24" s="1"/>
  <c r="J700" i="24"/>
  <c r="K700" i="24" s="1"/>
  <c r="J1074" i="24"/>
  <c r="K1074" i="24" s="1"/>
  <c r="J2194" i="23"/>
  <c r="K2194" i="23" s="1"/>
  <c r="J2167" i="23"/>
  <c r="K2167" i="23" s="1"/>
  <c r="J2103" i="23"/>
  <c r="K2103" i="23" s="1"/>
  <c r="J2278" i="23"/>
  <c r="K2278" i="23" s="1"/>
  <c r="J2281" i="23"/>
  <c r="K2281" i="23" s="1"/>
  <c r="J2184" i="23"/>
  <c r="K2184" i="23" s="1"/>
  <c r="J2157" i="23"/>
  <c r="K2157" i="23" s="1"/>
  <c r="J471" i="23"/>
  <c r="K471" i="23" s="1"/>
  <c r="J2285" i="23"/>
  <c r="K2285" i="23" s="1"/>
  <c r="J1009" i="23"/>
  <c r="K1009" i="23" s="1"/>
  <c r="J700" i="23"/>
  <c r="K700" i="23" s="1"/>
  <c r="J624" i="23"/>
  <c r="K624" i="23" s="1"/>
  <c r="J1074" i="23"/>
  <c r="K1074" i="23" s="1"/>
  <c r="J2205" i="23"/>
  <c r="K2205" i="23" s="1"/>
  <c r="K2370" i="21"/>
  <c r="L2370" i="21" s="1"/>
  <c r="K2283" i="21"/>
  <c r="L2283" i="21" s="1"/>
  <c r="K2255" i="21"/>
  <c r="L2255" i="21" s="1"/>
  <c r="K2273" i="21"/>
  <c r="L2273" i="21" s="1"/>
  <c r="K2244" i="21"/>
  <c r="L2244" i="21" s="1"/>
  <c r="K653" i="21"/>
  <c r="L653" i="21" s="1"/>
  <c r="K2373" i="21"/>
  <c r="L2373" i="21" s="1"/>
  <c r="K2188" i="21"/>
  <c r="L2188" i="21" s="1"/>
  <c r="K1124" i="21"/>
  <c r="L1124" i="21" s="1"/>
  <c r="K731" i="21"/>
  <c r="L731" i="21" s="1"/>
  <c r="K2377" i="21"/>
  <c r="L2377" i="21" s="1"/>
  <c r="K2295" i="21"/>
  <c r="L2295" i="21" s="1"/>
  <c r="K1055" i="21"/>
  <c r="L1055" i="21" s="1"/>
  <c r="K491" i="21"/>
  <c r="L491" i="21" s="1"/>
  <c r="J2692" i="24"/>
  <c r="K2692" i="24" s="1"/>
  <c r="J2768" i="24"/>
  <c r="K2768" i="24" s="1"/>
  <c r="J2720" i="24"/>
  <c r="K2720" i="24" s="1"/>
  <c r="J2408" i="24"/>
  <c r="K2408" i="24" s="1"/>
  <c r="J2647" i="24"/>
  <c r="K2647" i="24" s="1"/>
  <c r="J2573" i="24"/>
  <c r="K2573" i="24" s="1"/>
  <c r="J2521" i="24"/>
  <c r="K2521" i="24" s="1"/>
  <c r="J2516" i="24"/>
  <c r="K2516" i="24" s="1"/>
  <c r="J2474" i="24"/>
  <c r="K2474" i="24" s="1"/>
  <c r="J2468" i="24"/>
  <c r="K2468" i="24" s="1"/>
  <c r="J2384" i="24"/>
  <c r="K2384" i="24" s="1"/>
  <c r="J2548" i="24"/>
  <c r="K2548" i="24" s="1"/>
  <c r="J2532" i="24"/>
  <c r="K2532" i="24" s="1"/>
  <c r="J2040" i="24"/>
  <c r="K2040" i="24" s="1"/>
  <c r="J2037" i="24"/>
  <c r="K2037" i="24" s="1"/>
  <c r="J2641" i="24"/>
  <c r="K2641" i="24" s="1"/>
  <c r="J2639" i="24"/>
  <c r="K2639" i="24" s="1"/>
  <c r="J2435" i="24"/>
  <c r="K2435" i="24" s="1"/>
  <c r="J2348" i="24"/>
  <c r="K2348" i="24" s="1"/>
  <c r="J2339" i="24"/>
  <c r="K2339" i="24" s="1"/>
  <c r="J2292" i="24"/>
  <c r="K2292" i="24" s="1"/>
  <c r="J2628" i="24"/>
  <c r="K2628" i="24" s="1"/>
  <c r="J2368" i="24"/>
  <c r="K2368" i="24" s="1"/>
  <c r="J2366" i="24"/>
  <c r="K2366" i="24" s="1"/>
  <c r="J2326" i="24"/>
  <c r="K2326" i="24" s="1"/>
  <c r="J2755" i="24"/>
  <c r="K2755" i="24" s="1"/>
  <c r="J2495" i="24"/>
  <c r="K2495" i="24" s="1"/>
  <c r="J2463" i="24"/>
  <c r="K2463" i="24" s="1"/>
  <c r="J2458" i="24"/>
  <c r="K2458" i="24" s="1"/>
  <c r="J2452" i="24"/>
  <c r="K2452" i="24" s="1"/>
  <c r="J2310" i="24"/>
  <c r="K2310" i="24" s="1"/>
  <c r="J2755" i="23"/>
  <c r="K2755" i="23" s="1"/>
  <c r="J2647" i="23"/>
  <c r="K2647" i="23" s="1"/>
  <c r="J2639" i="23"/>
  <c r="K2639" i="23" s="1"/>
  <c r="J2495" i="23"/>
  <c r="K2495" i="23" s="1"/>
  <c r="J2463" i="23"/>
  <c r="K2463" i="23" s="1"/>
  <c r="J2435" i="23"/>
  <c r="K2435" i="23" s="1"/>
  <c r="J2339" i="23"/>
  <c r="K2339" i="23" s="1"/>
  <c r="J2768" i="23"/>
  <c r="K2768" i="23" s="1"/>
  <c r="J2720" i="23"/>
  <c r="K2720" i="23" s="1"/>
  <c r="J2628" i="23"/>
  <c r="K2628" i="23" s="1"/>
  <c r="J2548" i="23"/>
  <c r="K2548" i="23" s="1"/>
  <c r="J2532" i="23"/>
  <c r="K2532" i="23" s="1"/>
  <c r="J2516" i="23"/>
  <c r="K2516" i="23" s="1"/>
  <c r="J2468" i="23"/>
  <c r="K2468" i="23" s="1"/>
  <c r="J2452" i="23"/>
  <c r="K2452" i="23" s="1"/>
  <c r="J2408" i="23"/>
  <c r="K2408" i="23" s="1"/>
  <c r="J2384" i="23"/>
  <c r="K2384" i="23" s="1"/>
  <c r="J2368" i="23"/>
  <c r="K2368" i="23" s="1"/>
  <c r="J2348" i="23"/>
  <c r="K2348" i="23" s="1"/>
  <c r="J2292" i="23"/>
  <c r="K2292" i="23" s="1"/>
  <c r="J2641" i="23"/>
  <c r="K2641" i="23" s="1"/>
  <c r="J2521" i="23"/>
  <c r="K2521" i="23" s="1"/>
  <c r="J2037" i="23"/>
  <c r="K2037" i="23" s="1"/>
  <c r="J2474" i="23"/>
  <c r="K2474" i="23" s="1"/>
  <c r="J2458" i="23"/>
  <c r="K2458" i="23" s="1"/>
  <c r="J2573" i="23"/>
  <c r="K2573" i="23" s="1"/>
  <c r="J2326" i="23"/>
  <c r="K2326" i="23" s="1"/>
  <c r="J2040" i="23"/>
  <c r="K2040" i="23" s="1"/>
  <c r="J2692" i="23"/>
  <c r="K2692" i="23" s="1"/>
  <c r="J2310" i="23"/>
  <c r="K2310" i="23" s="1"/>
  <c r="J2366" i="23"/>
  <c r="K2366" i="23" s="1"/>
  <c r="K2794" i="21"/>
  <c r="L2794" i="21" s="1"/>
  <c r="K2728" i="21"/>
  <c r="L2728" i="21" s="1"/>
  <c r="K2648" i="21"/>
  <c r="L2648" i="21" s="1"/>
  <c r="K2558" i="21"/>
  <c r="L2558" i="21" s="1"/>
  <c r="K2501" i="21"/>
  <c r="L2501" i="21" s="1"/>
  <c r="K2477" i="21"/>
  <c r="L2477" i="21" s="1"/>
  <c r="K2418" i="21"/>
  <c r="L2418" i="21" s="1"/>
  <c r="K2384" i="21"/>
  <c r="L2384" i="21" s="1"/>
  <c r="K2747" i="21"/>
  <c r="L2747" i="21" s="1"/>
  <c r="K2402" i="21"/>
  <c r="L2402" i="21" s="1"/>
  <c r="K2614" i="21"/>
  <c r="L2614" i="21" s="1"/>
  <c r="K2546" i="21"/>
  <c r="L2546" i="21" s="1"/>
  <c r="K2529" i="21"/>
  <c r="L2529" i="21" s="1"/>
  <c r="K2459" i="21"/>
  <c r="L2459" i="21" s="1"/>
  <c r="K2431" i="21"/>
  <c r="L2431" i="21" s="1"/>
  <c r="K2122" i="21"/>
  <c r="L2122" i="21" s="1"/>
  <c r="K2874" i="21"/>
  <c r="L2874" i="21" s="1"/>
  <c r="K2860" i="21"/>
  <c r="L2860" i="21" s="1"/>
  <c r="K2822" i="21"/>
  <c r="L2822" i="21" s="1"/>
  <c r="K2739" i="21"/>
  <c r="L2739" i="21" s="1"/>
  <c r="K2673" i="21"/>
  <c r="L2673" i="21" s="1"/>
  <c r="K2461" i="21"/>
  <c r="L2461" i="21" s="1"/>
  <c r="K2441" i="21"/>
  <c r="L2441" i="21" s="1"/>
  <c r="K2631" i="21"/>
  <c r="L2631" i="21" s="1"/>
  <c r="K2563" i="21"/>
  <c r="L2563" i="21" s="1"/>
  <c r="K2127" i="21"/>
  <c r="L2127" i="21" s="1"/>
  <c r="K2741" i="21"/>
  <c r="L2741" i="21" s="1"/>
  <c r="K2620" i="21"/>
  <c r="L2620" i="21" s="1"/>
  <c r="K2592" i="21"/>
  <c r="L2592" i="21" s="1"/>
  <c r="K2569" i="21"/>
  <c r="L2569" i="21" s="1"/>
  <c r="K2552" i="21"/>
  <c r="L2552" i="21" s="1"/>
  <c r="J1960" i="24"/>
  <c r="K1960" i="24" s="1"/>
  <c r="J1244" i="24"/>
  <c r="K1244" i="24" s="1"/>
  <c r="J1011" i="24"/>
  <c r="K1011" i="24" s="1"/>
  <c r="J701" i="24"/>
  <c r="K701" i="24" s="1"/>
  <c r="J488" i="24"/>
  <c r="K488" i="24" s="1"/>
  <c r="J1304" i="24"/>
  <c r="K1304" i="24" s="1"/>
  <c r="J450" i="24"/>
  <c r="K450" i="24" s="1"/>
  <c r="J727" i="24"/>
  <c r="K727" i="24" s="1"/>
  <c r="J500" i="24"/>
  <c r="K500" i="24" s="1"/>
  <c r="J1100" i="24"/>
  <c r="K1100" i="24" s="1"/>
  <c r="J1960" i="23"/>
  <c r="K1960" i="23" s="1"/>
  <c r="J1304" i="23"/>
  <c r="K1304" i="23" s="1"/>
  <c r="J701" i="23"/>
  <c r="K701" i="23" s="1"/>
  <c r="J727" i="23"/>
  <c r="K727" i="23" s="1"/>
  <c r="J1011" i="23"/>
  <c r="K1011" i="23" s="1"/>
  <c r="J1100" i="23"/>
  <c r="K1100" i="23" s="1"/>
  <c r="J488" i="23"/>
  <c r="K488" i="23" s="1"/>
  <c r="J450" i="23"/>
  <c r="K450" i="23" s="1"/>
  <c r="J1244" i="23"/>
  <c r="K1244" i="23" s="1"/>
  <c r="J500" i="23"/>
  <c r="K500" i="23" s="1"/>
  <c r="K2045" i="21"/>
  <c r="L2045" i="21" s="1"/>
  <c r="K1362" i="21"/>
  <c r="L1362" i="21" s="1"/>
  <c r="K732" i="21"/>
  <c r="L732" i="21" s="1"/>
  <c r="K1151" i="21"/>
  <c r="L1151" i="21" s="1"/>
  <c r="K520" i="21"/>
  <c r="L520" i="21" s="1"/>
  <c r="K1300" i="21"/>
  <c r="L1300" i="21" s="1"/>
  <c r="K470" i="21"/>
  <c r="L470" i="21" s="1"/>
  <c r="K1057" i="21"/>
  <c r="L1057" i="21" s="1"/>
  <c r="K760" i="21"/>
  <c r="L760" i="21" s="1"/>
  <c r="K508" i="21"/>
  <c r="L508" i="21" s="1"/>
  <c r="J2193" i="24"/>
  <c r="K2193" i="24" s="1"/>
  <c r="J2104" i="24"/>
  <c r="K2104" i="24" s="1"/>
  <c r="J2100" i="24"/>
  <c r="K2100" i="24" s="1"/>
  <c r="J2231" i="24"/>
  <c r="K2231" i="24" s="1"/>
  <c r="J2277" i="24"/>
  <c r="K2277" i="24" s="1"/>
  <c r="J535" i="24"/>
  <c r="K535" i="24" s="1"/>
  <c r="J2204" i="24"/>
  <c r="K2204" i="24" s="1"/>
  <c r="J2277" i="23"/>
  <c r="K2277" i="23" s="1"/>
  <c r="J2104" i="23"/>
  <c r="K2104" i="23" s="1"/>
  <c r="J2100" i="23"/>
  <c r="K2100" i="23" s="1"/>
  <c r="J2231" i="23"/>
  <c r="K2231" i="23" s="1"/>
  <c r="J2193" i="23"/>
  <c r="K2193" i="23" s="1"/>
  <c r="J2204" i="23"/>
  <c r="K2204" i="23" s="1"/>
  <c r="J535" i="23"/>
  <c r="K535" i="23" s="1"/>
  <c r="K2322" i="21"/>
  <c r="L2322" i="21" s="1"/>
  <c r="K2294" i="21"/>
  <c r="L2294" i="21" s="1"/>
  <c r="K2189" i="21"/>
  <c r="L2189" i="21" s="1"/>
  <c r="K2185" i="21"/>
  <c r="L2185" i="21" s="1"/>
  <c r="K561" i="21"/>
  <c r="L561" i="21" s="1"/>
  <c r="K2369" i="21"/>
  <c r="L2369" i="21" s="1"/>
  <c r="K2282" i="21"/>
  <c r="L2282" i="21" s="1"/>
  <c r="J2668" i="24"/>
  <c r="K2668" i="24" s="1"/>
  <c r="J2621" i="24"/>
  <c r="K2621" i="24" s="1"/>
  <c r="J2500" i="24"/>
  <c r="K2500" i="24" s="1"/>
  <c r="J2640" i="24"/>
  <c r="K2640" i="24" s="1"/>
  <c r="J2343" i="24"/>
  <c r="K2343" i="24" s="1"/>
  <c r="J1965" i="24"/>
  <c r="K1965" i="24" s="1"/>
  <c r="J1963" i="24"/>
  <c r="K1963" i="24" s="1"/>
  <c r="J1961" i="24"/>
  <c r="K1961" i="24" s="1"/>
  <c r="J1943" i="24"/>
  <c r="K1943" i="24" s="1"/>
  <c r="J1933" i="24"/>
  <c r="K1933" i="24" s="1"/>
  <c r="J1928" i="24"/>
  <c r="K1928" i="24" s="1"/>
  <c r="J1883" i="24"/>
  <c r="K1883" i="24" s="1"/>
  <c r="J1879" i="24"/>
  <c r="K1879" i="24" s="1"/>
  <c r="J1872" i="24"/>
  <c r="K1872" i="24" s="1"/>
  <c r="J1985" i="24"/>
  <c r="K1985" i="24" s="1"/>
  <c r="J1902" i="24"/>
  <c r="K1902" i="24" s="1"/>
  <c r="J1956" i="24"/>
  <c r="K1956" i="24" s="1"/>
  <c r="J1955" i="24"/>
  <c r="K1955" i="24" s="1"/>
  <c r="J1954" i="24"/>
  <c r="K1954" i="24" s="1"/>
  <c r="J1953" i="24"/>
  <c r="K1953" i="24" s="1"/>
  <c r="J1324" i="24"/>
  <c r="K1324" i="24" s="1"/>
  <c r="J876" i="24"/>
  <c r="K876" i="24" s="1"/>
  <c r="J874" i="24"/>
  <c r="K874" i="24" s="1"/>
  <c r="J768" i="24"/>
  <c r="K768" i="24" s="1"/>
  <c r="J1922" i="24"/>
  <c r="K1922" i="24" s="1"/>
  <c r="J1865" i="24"/>
  <c r="K1865" i="24" s="1"/>
  <c r="J819" i="24"/>
  <c r="K819" i="24" s="1"/>
  <c r="J808" i="24"/>
  <c r="K808" i="24" s="1"/>
  <c r="J685" i="24"/>
  <c r="K685" i="24" s="1"/>
  <c r="J620" i="24"/>
  <c r="K620" i="24" s="1"/>
  <c r="J476" i="24"/>
  <c r="K476" i="24" s="1"/>
  <c r="J1973" i="24"/>
  <c r="K1973" i="24" s="1"/>
  <c r="J1967" i="24"/>
  <c r="K1967" i="24" s="1"/>
  <c r="J932" i="24"/>
  <c r="K932" i="24" s="1"/>
  <c r="J615" i="24"/>
  <c r="K615" i="24" s="1"/>
  <c r="J530" i="24"/>
  <c r="K530" i="24" s="1"/>
  <c r="J1896" i="24"/>
  <c r="K1896" i="24" s="1"/>
  <c r="J1260" i="24"/>
  <c r="K1260" i="24" s="1"/>
  <c r="J1039" i="24"/>
  <c r="K1039" i="24" s="1"/>
  <c r="J1034" i="24"/>
  <c r="K1034" i="24" s="1"/>
  <c r="J1022" i="24"/>
  <c r="K1022" i="24" s="1"/>
  <c r="J823" i="24"/>
  <c r="K823" i="24" s="1"/>
  <c r="J733" i="24"/>
  <c r="K733" i="24" s="1"/>
  <c r="J1344" i="24"/>
  <c r="K1344" i="24" s="1"/>
  <c r="J1339" i="24"/>
  <c r="K1339" i="24" s="1"/>
  <c r="J2621" i="23"/>
  <c r="K2621" i="23" s="1"/>
  <c r="J2343" i="23"/>
  <c r="K2343" i="23" s="1"/>
  <c r="J1953" i="23"/>
  <c r="K1953" i="23" s="1"/>
  <c r="J1933" i="23"/>
  <c r="K1933" i="23" s="1"/>
  <c r="J1865" i="23"/>
  <c r="K1865" i="23" s="1"/>
  <c r="J2640" i="23"/>
  <c r="K2640" i="23" s="1"/>
  <c r="J2500" i="23"/>
  <c r="K2500" i="23" s="1"/>
  <c r="J1985" i="23"/>
  <c r="K1985" i="23" s="1"/>
  <c r="J1973" i="23"/>
  <c r="K1973" i="23" s="1"/>
  <c r="J1965" i="23"/>
  <c r="K1965" i="23" s="1"/>
  <c r="J1961" i="23"/>
  <c r="K1961" i="23" s="1"/>
  <c r="J1954" i="23"/>
  <c r="K1954" i="23" s="1"/>
  <c r="J1922" i="23"/>
  <c r="K1922" i="23" s="1"/>
  <c r="J1902" i="23"/>
  <c r="K1902" i="23" s="1"/>
  <c r="J1963" i="23"/>
  <c r="K1963" i="23" s="1"/>
  <c r="J1955" i="23"/>
  <c r="K1955" i="23" s="1"/>
  <c r="J1344" i="23"/>
  <c r="K1344" i="23" s="1"/>
  <c r="J1039" i="23"/>
  <c r="K1039" i="23" s="1"/>
  <c r="J823" i="23"/>
  <c r="K823" i="23" s="1"/>
  <c r="J819" i="23"/>
  <c r="K819" i="23" s="1"/>
  <c r="J768" i="23"/>
  <c r="K768" i="23" s="1"/>
  <c r="J733" i="23"/>
  <c r="K733" i="23" s="1"/>
  <c r="J530" i="23"/>
  <c r="K530" i="23" s="1"/>
  <c r="J1956" i="23"/>
  <c r="K1956" i="23" s="1"/>
  <c r="J1879" i="23"/>
  <c r="K1879" i="23" s="1"/>
  <c r="J2668" i="23"/>
  <c r="K2668" i="23" s="1"/>
  <c r="J1967" i="23"/>
  <c r="K1967" i="23" s="1"/>
  <c r="J1928" i="23"/>
  <c r="K1928" i="23" s="1"/>
  <c r="J1896" i="23"/>
  <c r="K1896" i="23" s="1"/>
  <c r="J1872" i="23"/>
  <c r="K1872" i="23" s="1"/>
  <c r="J620" i="23"/>
  <c r="K620" i="23" s="1"/>
  <c r="J1324" i="23"/>
  <c r="K1324" i="23" s="1"/>
  <c r="J874" i="23"/>
  <c r="K874" i="23" s="1"/>
  <c r="J615" i="23"/>
  <c r="K615" i="23" s="1"/>
  <c r="J1339" i="23"/>
  <c r="K1339" i="23" s="1"/>
  <c r="J1022" i="23"/>
  <c r="K1022" i="23" s="1"/>
  <c r="J808" i="23"/>
  <c r="K808" i="23" s="1"/>
  <c r="J685" i="23"/>
  <c r="K685" i="23" s="1"/>
  <c r="J1943" i="23"/>
  <c r="K1943" i="23" s="1"/>
  <c r="J1883" i="23"/>
  <c r="K1883" i="23" s="1"/>
  <c r="J1260" i="23"/>
  <c r="K1260" i="23" s="1"/>
  <c r="J1034" i="23"/>
  <c r="K1034" i="23" s="1"/>
  <c r="J932" i="23"/>
  <c r="K932" i="23" s="1"/>
  <c r="J876" i="23"/>
  <c r="K876" i="23" s="1"/>
  <c r="J476" i="23"/>
  <c r="K476" i="23" s="1"/>
  <c r="K2740" i="21"/>
  <c r="L2740" i="21" s="1"/>
  <c r="K2052" i="21"/>
  <c r="L2052" i="21" s="1"/>
  <c r="K2038" i="21"/>
  <c r="L2038" i="21" s="1"/>
  <c r="K2041" i="21"/>
  <c r="L2041" i="21" s="1"/>
  <c r="K1942" i="21"/>
  <c r="L1942" i="21" s="1"/>
  <c r="K915" i="21"/>
  <c r="L915" i="21" s="1"/>
  <c r="K803" i="21"/>
  <c r="L803" i="21" s="1"/>
  <c r="K2597" i="21"/>
  <c r="L2597" i="21" s="1"/>
  <c r="K2435" i="21"/>
  <c r="L2435" i="21" s="1"/>
  <c r="K2007" i="21"/>
  <c r="L2007" i="21" s="1"/>
  <c r="K2050" i="21"/>
  <c r="L2050" i="21" s="1"/>
  <c r="K1974" i="21"/>
  <c r="L1974" i="21" s="1"/>
  <c r="K1949" i="21"/>
  <c r="L1949" i="21" s="1"/>
  <c r="K1401" i="21"/>
  <c r="L1401" i="21" s="1"/>
  <c r="K1382" i="21"/>
  <c r="L1382" i="21" s="1"/>
  <c r="K1317" i="21"/>
  <c r="L1317" i="21" s="1"/>
  <c r="K1068" i="21"/>
  <c r="L1068" i="21" s="1"/>
  <c r="K913" i="21"/>
  <c r="L913" i="21" s="1"/>
  <c r="K649" i="21"/>
  <c r="L649" i="21" s="1"/>
  <c r="K496" i="21"/>
  <c r="L496" i="21" s="1"/>
  <c r="K2769" i="21"/>
  <c r="L2769" i="21" s="1"/>
  <c r="K2715" i="21"/>
  <c r="L2715" i="21" s="1"/>
  <c r="K2039" i="21"/>
  <c r="L2039" i="21" s="1"/>
  <c r="K2015" i="21"/>
  <c r="L2015" i="21" s="1"/>
  <c r="K2000" i="21"/>
  <c r="L2000" i="21" s="1"/>
  <c r="K1960" i="21"/>
  <c r="L1960" i="21" s="1"/>
  <c r="K2058" i="21"/>
  <c r="L2058" i="21" s="1"/>
  <c r="K2040" i="21"/>
  <c r="L2040" i="21" s="1"/>
  <c r="K1396" i="21"/>
  <c r="L1396" i="21" s="1"/>
  <c r="K976" i="21"/>
  <c r="L976" i="21" s="1"/>
  <c r="K857" i="21"/>
  <c r="L857" i="21" s="1"/>
  <c r="K715" i="21"/>
  <c r="L715" i="21" s="1"/>
  <c r="K554" i="21"/>
  <c r="L554" i="21" s="1"/>
  <c r="K2070" i="21"/>
  <c r="L2070" i="21" s="1"/>
  <c r="K2048" i="21"/>
  <c r="L2048" i="21" s="1"/>
  <c r="K2027" i="21"/>
  <c r="L2027" i="21" s="1"/>
  <c r="K1980" i="21"/>
  <c r="L1980" i="21" s="1"/>
  <c r="K1956" i="21"/>
  <c r="L1956" i="21" s="1"/>
  <c r="K1082" i="21"/>
  <c r="L1082" i="21" s="1"/>
  <c r="K766" i="21"/>
  <c r="L766" i="21" s="1"/>
  <c r="K2046" i="21"/>
  <c r="L2046" i="21" s="1"/>
  <c r="K846" i="21"/>
  <c r="L846" i="21" s="1"/>
  <c r="K1088" i="21"/>
  <c r="L1088" i="21" s="1"/>
  <c r="K861" i="21"/>
  <c r="L861" i="21" s="1"/>
  <c r="K644" i="21"/>
  <c r="L644" i="21" s="1"/>
  <c r="J2747" i="24"/>
  <c r="K2747" i="24" s="1"/>
  <c r="J2661" i="24"/>
  <c r="K2661" i="24" s="1"/>
  <c r="J2418" i="24"/>
  <c r="K2418" i="24" s="1"/>
  <c r="J2701" i="24"/>
  <c r="K2701" i="24" s="1"/>
  <c r="J2567" i="24"/>
  <c r="K2567" i="24" s="1"/>
  <c r="J2522" i="24"/>
  <c r="K2522" i="24" s="1"/>
  <c r="J2514" i="24"/>
  <c r="K2514" i="24" s="1"/>
  <c r="J2471" i="24"/>
  <c r="K2471" i="24" s="1"/>
  <c r="J2378" i="24"/>
  <c r="K2378" i="24" s="1"/>
  <c r="J2542" i="24"/>
  <c r="K2542" i="24" s="1"/>
  <c r="J2430" i="24"/>
  <c r="K2430" i="24" s="1"/>
  <c r="J2295" i="24"/>
  <c r="K2295" i="24" s="1"/>
  <c r="J2631" i="24"/>
  <c r="K2631" i="24" s="1"/>
  <c r="J2358" i="24"/>
  <c r="K2358" i="24" s="1"/>
  <c r="J2758" i="24"/>
  <c r="K2758" i="24" s="1"/>
  <c r="J2604" i="24"/>
  <c r="K2604" i="24" s="1"/>
  <c r="J2457" i="24"/>
  <c r="K2457" i="24" s="1"/>
  <c r="J997" i="24"/>
  <c r="K997" i="24" s="1"/>
  <c r="J844" i="24"/>
  <c r="K844" i="24" s="1"/>
  <c r="J882" i="24"/>
  <c r="K882" i="24" s="1"/>
  <c r="J831" i="24"/>
  <c r="K831" i="24" s="1"/>
  <c r="J790" i="24"/>
  <c r="K790" i="24" s="1"/>
  <c r="J634" i="24"/>
  <c r="K634" i="24" s="1"/>
  <c r="J1291" i="24"/>
  <c r="K1291" i="24" s="1"/>
  <c r="J1256" i="24"/>
  <c r="K1256" i="24" s="1"/>
  <c r="J936" i="24"/>
  <c r="K936" i="24" s="1"/>
  <c r="J669" i="24"/>
  <c r="K669" i="24" s="1"/>
  <c r="J606" i="24"/>
  <c r="K606" i="24" s="1"/>
  <c r="J1097" i="24"/>
  <c r="K1097" i="24" s="1"/>
  <c r="J738" i="24"/>
  <c r="K738" i="24" s="1"/>
  <c r="J1225" i="24"/>
  <c r="K1225" i="24" s="1"/>
  <c r="J554" i="24"/>
  <c r="K554" i="24" s="1"/>
  <c r="J742" i="24"/>
  <c r="K742" i="24" s="1"/>
  <c r="J527" i="24"/>
  <c r="K527" i="24" s="1"/>
  <c r="J2631" i="23"/>
  <c r="K2631" i="23" s="1"/>
  <c r="J2567" i="23"/>
  <c r="K2567" i="23" s="1"/>
  <c r="J2471" i="23"/>
  <c r="K2471" i="23" s="1"/>
  <c r="J2295" i="23"/>
  <c r="K2295" i="23" s="1"/>
  <c r="J2604" i="23"/>
  <c r="K2604" i="23" s="1"/>
  <c r="J2457" i="23"/>
  <c r="K2457" i="23" s="1"/>
  <c r="J1225" i="23"/>
  <c r="K1225" i="23" s="1"/>
  <c r="J634" i="23"/>
  <c r="K634" i="23" s="1"/>
  <c r="J606" i="23"/>
  <c r="K606" i="23" s="1"/>
  <c r="J554" i="23"/>
  <c r="K554" i="23" s="1"/>
  <c r="J2747" i="23"/>
  <c r="K2747" i="23" s="1"/>
  <c r="J2522" i="23"/>
  <c r="K2522" i="23" s="1"/>
  <c r="J2514" i="23"/>
  <c r="K2514" i="23" s="1"/>
  <c r="J2418" i="23"/>
  <c r="K2418" i="23" s="1"/>
  <c r="J2378" i="23"/>
  <c r="K2378" i="23" s="1"/>
  <c r="J2701" i="23"/>
  <c r="K2701" i="23" s="1"/>
  <c r="J1097" i="23"/>
  <c r="K1097" i="23" s="1"/>
  <c r="J790" i="23"/>
  <c r="K790" i="23" s="1"/>
  <c r="J2358" i="23"/>
  <c r="K2358" i="23" s="1"/>
  <c r="J1256" i="23"/>
  <c r="K1256" i="23" s="1"/>
  <c r="J882" i="23"/>
  <c r="K882" i="23" s="1"/>
  <c r="J844" i="23"/>
  <c r="K844" i="23" s="1"/>
  <c r="J831" i="23"/>
  <c r="K831" i="23" s="1"/>
  <c r="J742" i="23"/>
  <c r="K742" i="23" s="1"/>
  <c r="J2542" i="23"/>
  <c r="K2542" i="23" s="1"/>
  <c r="J997" i="23"/>
  <c r="K997" i="23" s="1"/>
  <c r="J936" i="23"/>
  <c r="K936" i="23" s="1"/>
  <c r="J669" i="23"/>
  <c r="K669" i="23" s="1"/>
  <c r="J527" i="23"/>
  <c r="K527" i="23" s="1"/>
  <c r="J2758" i="23"/>
  <c r="K2758" i="23" s="1"/>
  <c r="J2661" i="23"/>
  <c r="K2661" i="23" s="1"/>
  <c r="J1291" i="23"/>
  <c r="K1291" i="23" s="1"/>
  <c r="J738" i="23"/>
  <c r="K738" i="23" s="1"/>
  <c r="J2430" i="23"/>
  <c r="K2430" i="23" s="1"/>
  <c r="K2793" i="21"/>
  <c r="L2793" i="21" s="1"/>
  <c r="K2612" i="21"/>
  <c r="L2612" i="21" s="1"/>
  <c r="K2551" i="21"/>
  <c r="L2551" i="21" s="1"/>
  <c r="K2524" i="21"/>
  <c r="L2524" i="21" s="1"/>
  <c r="K776" i="21"/>
  <c r="L776" i="21" s="1"/>
  <c r="K635" i="21"/>
  <c r="L635" i="21" s="1"/>
  <c r="K2762" i="21"/>
  <c r="L2762" i="21" s="1"/>
  <c r="K2642" i="21"/>
  <c r="L2642" i="21" s="1"/>
  <c r="K2621" i="21"/>
  <c r="L2621" i="21" s="1"/>
  <c r="K2512" i="21"/>
  <c r="L2512" i="21" s="1"/>
  <c r="K2471" i="21"/>
  <c r="L2471" i="21" s="1"/>
  <c r="K2451" i="21"/>
  <c r="L2451" i="21" s="1"/>
  <c r="K663" i="21"/>
  <c r="L663" i="21" s="1"/>
  <c r="K869" i="21"/>
  <c r="L869" i="21" s="1"/>
  <c r="K551" i="21"/>
  <c r="L551" i="21" s="1"/>
  <c r="K2863" i="21"/>
  <c r="L2863" i="21" s="1"/>
  <c r="K2851" i="21"/>
  <c r="L2851" i="21" s="1"/>
  <c r="K2704" i="21"/>
  <c r="L2704" i="21" s="1"/>
  <c r="K1280" i="21"/>
  <c r="L1280" i="21" s="1"/>
  <c r="K1148" i="21"/>
  <c r="L1148" i="21" s="1"/>
  <c r="K882" i="21"/>
  <c r="L882" i="21" s="1"/>
  <c r="K771" i="21"/>
  <c r="L771" i="21" s="1"/>
  <c r="K2566" i="21"/>
  <c r="L2566" i="21" s="1"/>
  <c r="K2387" i="21"/>
  <c r="L2387" i="21" s="1"/>
  <c r="K1349" i="21"/>
  <c r="L1349" i="21" s="1"/>
  <c r="K1043" i="21"/>
  <c r="L1043" i="21" s="1"/>
  <c r="K699" i="21"/>
  <c r="L699" i="21" s="1"/>
  <c r="K2731" i="21"/>
  <c r="L2731" i="21" s="1"/>
  <c r="K922" i="21"/>
  <c r="L922" i="21" s="1"/>
  <c r="K828" i="21"/>
  <c r="L828" i="21" s="1"/>
  <c r="K582" i="21"/>
  <c r="L582" i="21" s="1"/>
  <c r="K2667" i="21"/>
  <c r="L2667" i="21" s="1"/>
  <c r="K1312" i="21"/>
  <c r="L1312" i="21" s="1"/>
  <c r="K980" i="21"/>
  <c r="L980" i="21" s="1"/>
  <c r="J1310" i="24"/>
  <c r="K1310" i="24" s="1"/>
  <c r="J1247" i="24"/>
  <c r="K1247" i="24" s="1"/>
  <c r="J833" i="24"/>
  <c r="K833" i="24" s="1"/>
  <c r="J728" i="24"/>
  <c r="K728" i="24" s="1"/>
  <c r="J717" i="24"/>
  <c r="K717" i="24" s="1"/>
  <c r="J1227" i="24"/>
  <c r="K1227" i="24" s="1"/>
  <c r="J717" i="23"/>
  <c r="K717" i="23" s="1"/>
  <c r="J1310" i="23"/>
  <c r="K1310" i="23" s="1"/>
  <c r="J1247" i="23"/>
  <c r="K1247" i="23" s="1"/>
  <c r="J1227" i="23"/>
  <c r="K1227" i="23" s="1"/>
  <c r="J833" i="23"/>
  <c r="K833" i="23" s="1"/>
  <c r="J728" i="23"/>
  <c r="K728" i="23" s="1"/>
  <c r="K1368" i="21"/>
  <c r="L1368" i="21" s="1"/>
  <c r="K1303" i="21"/>
  <c r="L1303" i="21" s="1"/>
  <c r="K871" i="21"/>
  <c r="L871" i="21" s="1"/>
  <c r="K761" i="21"/>
  <c r="L761" i="21" s="1"/>
  <c r="K748" i="21"/>
  <c r="L748" i="21" s="1"/>
  <c r="K1282" i="21"/>
  <c r="L1282" i="21" s="1"/>
  <c r="J1670" i="24"/>
  <c r="K1670" i="24" s="1"/>
  <c r="J1700" i="24"/>
  <c r="K1700" i="24" s="1"/>
  <c r="J1691" i="24"/>
  <c r="K1691" i="24" s="1"/>
  <c r="J1465" i="24"/>
  <c r="K1465" i="24" s="1"/>
  <c r="J1739" i="24"/>
  <c r="K1739" i="24" s="1"/>
  <c r="J1641" i="24"/>
  <c r="K1641" i="24" s="1"/>
  <c r="J1739" i="23"/>
  <c r="K1739" i="23" s="1"/>
  <c r="J1691" i="23"/>
  <c r="K1691" i="23" s="1"/>
  <c r="J1700" i="23"/>
  <c r="K1700" i="23" s="1"/>
  <c r="J1641" i="23"/>
  <c r="K1641" i="23" s="1"/>
  <c r="J1465" i="23"/>
  <c r="K1465" i="23" s="1"/>
  <c r="J1670" i="23"/>
  <c r="K1670" i="23" s="1"/>
  <c r="K1511" i="21"/>
  <c r="L1511" i="21" s="1"/>
  <c r="K1739" i="21"/>
  <c r="L1739" i="21" s="1"/>
  <c r="K1811" i="21"/>
  <c r="L1811" i="21" s="1"/>
  <c r="K1769" i="21"/>
  <c r="L1769" i="21" s="1"/>
  <c r="K1760" i="21"/>
  <c r="L1760" i="21" s="1"/>
  <c r="K1709" i="21"/>
  <c r="L1709" i="21" s="1"/>
  <c r="J2664" i="24"/>
  <c r="K2664" i="24" s="1"/>
  <c r="J2713" i="24"/>
  <c r="K2713" i="24" s="1"/>
  <c r="J2569" i="24"/>
  <c r="K2569" i="24" s="1"/>
  <c r="J2531" i="24"/>
  <c r="K2531" i="24" s="1"/>
  <c r="J1005" i="24"/>
  <c r="K1005" i="24" s="1"/>
  <c r="J1455" i="24"/>
  <c r="K1455" i="24" s="1"/>
  <c r="J1243" i="24"/>
  <c r="K1243" i="24" s="1"/>
  <c r="J1220" i="24"/>
  <c r="K1220" i="24" s="1"/>
  <c r="J1179" i="24"/>
  <c r="K1179" i="24" s="1"/>
  <c r="J772" i="24"/>
  <c r="K772" i="24" s="1"/>
  <c r="J1162" i="24"/>
  <c r="K1162" i="24" s="1"/>
  <c r="J1028" i="24"/>
  <c r="K1028" i="24" s="1"/>
  <c r="J794" i="24"/>
  <c r="K794" i="24" s="1"/>
  <c r="J698" i="24"/>
  <c r="K698" i="24" s="1"/>
  <c r="J623" i="24"/>
  <c r="K623" i="24" s="1"/>
  <c r="J481" i="24"/>
  <c r="K481" i="24" s="1"/>
  <c r="J1182" i="24"/>
  <c r="K1182" i="24" s="1"/>
  <c r="J924" i="24"/>
  <c r="K924" i="24" s="1"/>
  <c r="J454" i="24"/>
  <c r="K454" i="24" s="1"/>
  <c r="J725" i="24"/>
  <c r="K725" i="24" s="1"/>
  <c r="J1099" i="24"/>
  <c r="K1099" i="24" s="1"/>
  <c r="J1070" i="24"/>
  <c r="K1070" i="24" s="1"/>
  <c r="J755" i="24"/>
  <c r="K755" i="24" s="1"/>
  <c r="J1231" i="24"/>
  <c r="K1231" i="24" s="1"/>
  <c r="J885" i="24"/>
  <c r="K885" i="24" s="1"/>
  <c r="J498" i="24"/>
  <c r="K498" i="24" s="1"/>
  <c r="J861" i="24"/>
  <c r="K861" i="24" s="1"/>
  <c r="J2531" i="23"/>
  <c r="K2531" i="23" s="1"/>
  <c r="J2713" i="23"/>
  <c r="K2713" i="23" s="1"/>
  <c r="J2664" i="23"/>
  <c r="K2664" i="23" s="1"/>
  <c r="J2569" i="23"/>
  <c r="K2569" i="23" s="1"/>
  <c r="J1182" i="23"/>
  <c r="K1182" i="23" s="1"/>
  <c r="J1179" i="23"/>
  <c r="K1179" i="23" s="1"/>
  <c r="J1099" i="23"/>
  <c r="K1099" i="23" s="1"/>
  <c r="J1028" i="23"/>
  <c r="K1028" i="23" s="1"/>
  <c r="J885" i="23"/>
  <c r="K885" i="23" s="1"/>
  <c r="J861" i="23"/>
  <c r="K861" i="23" s="1"/>
  <c r="J772" i="23"/>
  <c r="K772" i="23" s="1"/>
  <c r="J725" i="23"/>
  <c r="K725" i="23" s="1"/>
  <c r="J698" i="23"/>
  <c r="K698" i="23" s="1"/>
  <c r="J1243" i="23"/>
  <c r="K1243" i="23" s="1"/>
  <c r="J1231" i="23"/>
  <c r="K1231" i="23" s="1"/>
  <c r="J1005" i="23"/>
  <c r="K1005" i="23" s="1"/>
  <c r="J794" i="23"/>
  <c r="K794" i="23" s="1"/>
  <c r="J1070" i="23"/>
  <c r="K1070" i="23" s="1"/>
  <c r="J755" i="23"/>
  <c r="K755" i="23" s="1"/>
  <c r="J623" i="23"/>
  <c r="K623" i="23" s="1"/>
  <c r="J498" i="23"/>
  <c r="K498" i="23" s="1"/>
  <c r="J481" i="23"/>
  <c r="K481" i="23" s="1"/>
  <c r="J1455" i="23"/>
  <c r="K1455" i="23" s="1"/>
  <c r="J1220" i="23"/>
  <c r="K1220" i="23" s="1"/>
  <c r="J1162" i="23"/>
  <c r="K1162" i="23" s="1"/>
  <c r="J924" i="23"/>
  <c r="K924" i="23" s="1"/>
  <c r="J454" i="23"/>
  <c r="K454" i="23" s="1"/>
  <c r="K832" i="21"/>
  <c r="L832" i="21" s="1"/>
  <c r="K1299" i="21"/>
  <c r="L1299" i="21" s="1"/>
  <c r="K1287" i="21"/>
  <c r="L1287" i="21" s="1"/>
  <c r="K1275" i="21"/>
  <c r="L1275" i="21" s="1"/>
  <c r="K1051" i="21"/>
  <c r="L1051" i="21" s="1"/>
  <c r="K789" i="21"/>
  <c r="L789" i="21" s="1"/>
  <c r="K518" i="21"/>
  <c r="L518" i="21" s="1"/>
  <c r="K967" i="21"/>
  <c r="L967" i="21" s="1"/>
  <c r="K758" i="21"/>
  <c r="L758" i="21" s="1"/>
  <c r="K500" i="21"/>
  <c r="L500" i="21" s="1"/>
  <c r="K2814" i="21"/>
  <c r="L2814" i="21" s="1"/>
  <c r="K1520" i="21"/>
  <c r="L1520" i="21" s="1"/>
  <c r="K1232" i="21"/>
  <c r="L1232" i="21" s="1"/>
  <c r="K1076" i="21"/>
  <c r="L1076" i="21" s="1"/>
  <c r="K2669" i="21"/>
  <c r="L2669" i="21" s="1"/>
  <c r="K1235" i="21"/>
  <c r="L1235" i="21" s="1"/>
  <c r="K1215" i="21"/>
  <c r="L1215" i="21" s="1"/>
  <c r="K1120" i="21"/>
  <c r="L1120" i="21" s="1"/>
  <c r="K926" i="21"/>
  <c r="L926" i="21" s="1"/>
  <c r="K808" i="21"/>
  <c r="L808" i="21" s="1"/>
  <c r="K729" i="21"/>
  <c r="L729" i="21" s="1"/>
  <c r="K474" i="21"/>
  <c r="L474" i="21" s="1"/>
  <c r="K2765" i="21"/>
  <c r="L2765" i="21" s="1"/>
  <c r="K2630" i="21"/>
  <c r="L2630" i="21" s="1"/>
  <c r="K1150" i="21"/>
  <c r="L1150" i="21" s="1"/>
  <c r="K900" i="21"/>
  <c r="L900" i="21" s="1"/>
  <c r="K652" i="21"/>
  <c r="L652" i="21" s="1"/>
  <c r="J2723" i="24"/>
  <c r="K2723" i="24" s="1"/>
  <c r="J2622" i="24"/>
  <c r="K2622" i="24" s="1"/>
  <c r="J2528" i="24"/>
  <c r="K2528" i="24" s="1"/>
  <c r="J2399" i="24"/>
  <c r="K2399" i="24" s="1"/>
  <c r="J2645" i="24"/>
  <c r="K2645" i="24" s="1"/>
  <c r="J2513" i="24"/>
  <c r="K2513" i="24" s="1"/>
  <c r="J2637" i="24"/>
  <c r="K2637" i="24" s="1"/>
  <c r="J2635" i="24"/>
  <c r="K2635" i="24" s="1"/>
  <c r="J2599" i="24"/>
  <c r="K2599" i="24" s="1"/>
  <c r="J2425" i="24"/>
  <c r="K2425" i="24" s="1"/>
  <c r="J2301" i="24"/>
  <c r="K2301" i="24" s="1"/>
  <c r="J2363" i="24"/>
  <c r="K2363" i="24" s="1"/>
  <c r="J2330" i="24"/>
  <c r="K2330" i="24" s="1"/>
  <c r="J2328" i="24"/>
  <c r="K2328" i="24" s="1"/>
  <c r="J2766" i="24"/>
  <c r="K2766" i="24" s="1"/>
  <c r="J2750" i="24"/>
  <c r="K2750" i="24" s="1"/>
  <c r="J2700" i="24"/>
  <c r="K2700" i="24" s="1"/>
  <c r="J2455" i="24"/>
  <c r="K2455" i="24" s="1"/>
  <c r="J2181" i="24"/>
  <c r="K2181" i="24" s="1"/>
  <c r="J689" i="24"/>
  <c r="K689" i="24" s="1"/>
  <c r="J453" i="24"/>
  <c r="K453" i="24" s="1"/>
  <c r="J556" i="24"/>
  <c r="K556" i="24" s="1"/>
  <c r="J2723" i="23"/>
  <c r="K2723" i="23" s="1"/>
  <c r="J2635" i="23"/>
  <c r="K2635" i="23" s="1"/>
  <c r="J2599" i="23"/>
  <c r="K2599" i="23" s="1"/>
  <c r="J2455" i="23"/>
  <c r="K2455" i="23" s="1"/>
  <c r="J2363" i="23"/>
  <c r="K2363" i="23" s="1"/>
  <c r="J2528" i="23"/>
  <c r="K2528" i="23" s="1"/>
  <c r="J2328" i="23"/>
  <c r="K2328" i="23" s="1"/>
  <c r="J2513" i="23"/>
  <c r="K2513" i="23" s="1"/>
  <c r="J2425" i="23"/>
  <c r="K2425" i="23" s="1"/>
  <c r="J2700" i="23"/>
  <c r="K2700" i="23" s="1"/>
  <c r="J2330" i="23"/>
  <c r="K2330" i="23" s="1"/>
  <c r="J2645" i="23"/>
  <c r="K2645" i="23" s="1"/>
  <c r="J2637" i="23"/>
  <c r="K2637" i="23" s="1"/>
  <c r="J2301" i="23"/>
  <c r="K2301" i="23" s="1"/>
  <c r="J556" i="23"/>
  <c r="K556" i="23" s="1"/>
  <c r="J453" i="23"/>
  <c r="K453" i="23" s="1"/>
  <c r="J2766" i="23"/>
  <c r="K2766" i="23" s="1"/>
  <c r="J2181" i="23"/>
  <c r="K2181" i="23" s="1"/>
  <c r="J2750" i="23"/>
  <c r="K2750" i="23" s="1"/>
  <c r="J2622" i="23"/>
  <c r="K2622" i="23" s="1"/>
  <c r="J2399" i="23"/>
  <c r="K2399" i="23" s="1"/>
  <c r="J689" i="23"/>
  <c r="K689" i="23" s="1"/>
  <c r="K2790" i="21"/>
  <c r="L2790" i="21" s="1"/>
  <c r="K2745" i="21"/>
  <c r="L2745" i="21" s="1"/>
  <c r="K2627" i="21"/>
  <c r="L2627" i="21" s="1"/>
  <c r="K2491" i="21"/>
  <c r="L2491" i="21" s="1"/>
  <c r="K2456" i="21"/>
  <c r="L2456" i="21" s="1"/>
  <c r="K2699" i="21"/>
  <c r="L2699" i="21" s="1"/>
  <c r="K2549" i="21"/>
  <c r="L2549" i="21" s="1"/>
  <c r="K473" i="21"/>
  <c r="L473" i="21" s="1"/>
  <c r="K2872" i="21"/>
  <c r="L2872" i="21" s="1"/>
  <c r="K2855" i="21"/>
  <c r="L2855" i="21" s="1"/>
  <c r="K2826" i="21"/>
  <c r="L2826" i="21" s="1"/>
  <c r="K2735" i="21"/>
  <c r="L2735" i="21" s="1"/>
  <c r="K2519" i="21"/>
  <c r="L2519" i="21" s="1"/>
  <c r="K2737" i="21"/>
  <c r="L2737" i="21" s="1"/>
  <c r="K2611" i="21"/>
  <c r="L2611" i="21" s="1"/>
  <c r="K2422" i="21"/>
  <c r="L2422" i="21" s="1"/>
  <c r="K2393" i="21"/>
  <c r="L2393" i="21" s="1"/>
  <c r="K2722" i="21"/>
  <c r="L2722" i="21" s="1"/>
  <c r="K2420" i="21"/>
  <c r="L2420" i="21" s="1"/>
  <c r="K2270" i="21"/>
  <c r="L2270" i="21" s="1"/>
  <c r="K719" i="21"/>
  <c r="L719" i="21" s="1"/>
  <c r="K584" i="21"/>
  <c r="L584" i="21" s="1"/>
  <c r="J2666" i="24"/>
  <c r="K2666" i="24" s="1"/>
  <c r="J2578" i="24"/>
  <c r="K2578" i="24" s="1"/>
  <c r="J2620" i="24"/>
  <c r="K2620" i="24" s="1"/>
  <c r="J2388" i="24"/>
  <c r="K2388" i="24" s="1"/>
  <c r="J2314" i="24"/>
  <c r="K2314" i="24" s="1"/>
  <c r="J2440" i="24"/>
  <c r="K2440" i="24" s="1"/>
  <c r="J2341" i="24"/>
  <c r="K2341" i="24" s="1"/>
  <c r="J2552" i="24"/>
  <c r="K2552" i="24" s="1"/>
  <c r="J2329" i="24"/>
  <c r="K2329" i="24" s="1"/>
  <c r="J2756" i="24"/>
  <c r="K2756" i="24" s="1"/>
  <c r="J2498" i="24"/>
  <c r="K2498" i="24" s="1"/>
  <c r="J1548" i="24"/>
  <c r="K1548" i="24" s="1"/>
  <c r="J1521" i="24"/>
  <c r="K1521" i="24" s="1"/>
  <c r="J1309" i="24"/>
  <c r="K1309" i="24" s="1"/>
  <c r="J1246" i="24"/>
  <c r="K1246" i="24" s="1"/>
  <c r="J1015" i="24"/>
  <c r="K1015" i="24" s="1"/>
  <c r="J529" i="24"/>
  <c r="K529" i="24" s="1"/>
  <c r="J1619" i="24"/>
  <c r="K1619" i="24" s="1"/>
  <c r="J1615" i="24"/>
  <c r="K1615" i="24" s="1"/>
  <c r="J1588" i="24"/>
  <c r="K1588" i="24" s="1"/>
  <c r="J2666" i="23"/>
  <c r="K2666" i="23" s="1"/>
  <c r="J1588" i="23"/>
  <c r="K1588" i="23" s="1"/>
  <c r="J1521" i="23"/>
  <c r="K1521" i="23" s="1"/>
  <c r="J2756" i="23"/>
  <c r="K2756" i="23" s="1"/>
  <c r="J2552" i="23"/>
  <c r="K2552" i="23" s="1"/>
  <c r="J2440" i="23"/>
  <c r="K2440" i="23" s="1"/>
  <c r="J2388" i="23"/>
  <c r="K2388" i="23" s="1"/>
  <c r="J2329" i="23"/>
  <c r="K2329" i="23" s="1"/>
  <c r="J1619" i="23"/>
  <c r="K1619" i="23" s="1"/>
  <c r="J2578" i="23"/>
  <c r="K2578" i="23" s="1"/>
  <c r="J2498" i="23"/>
  <c r="K2498" i="23" s="1"/>
  <c r="J2314" i="23"/>
  <c r="K2314" i="23" s="1"/>
  <c r="J2620" i="23"/>
  <c r="K2620" i="23" s="1"/>
  <c r="J2341" i="23"/>
  <c r="K2341" i="23" s="1"/>
  <c r="J1615" i="23"/>
  <c r="K1615" i="23" s="1"/>
  <c r="J1548" i="23"/>
  <c r="K1548" i="23" s="1"/>
  <c r="J529" i="23"/>
  <c r="K529" i="23" s="1"/>
  <c r="J1309" i="23"/>
  <c r="K1309" i="23" s="1"/>
  <c r="J1246" i="23"/>
  <c r="K1246" i="23" s="1"/>
  <c r="J1015" i="23"/>
  <c r="K1015" i="23" s="1"/>
  <c r="K2713" i="21"/>
  <c r="L2713" i="21" s="1"/>
  <c r="K2678" i="21"/>
  <c r="L2678" i="21" s="1"/>
  <c r="K2421" i="21"/>
  <c r="L2421" i="21" s="1"/>
  <c r="K1683" i="21"/>
  <c r="L1683" i="21" s="1"/>
  <c r="K2595" i="21"/>
  <c r="L2595" i="21" s="1"/>
  <c r="K2861" i="21"/>
  <c r="L2861" i="21" s="1"/>
  <c r="K2534" i="21"/>
  <c r="L2534" i="21" s="1"/>
  <c r="K1687" i="21"/>
  <c r="L1687" i="21" s="1"/>
  <c r="K1656" i="21"/>
  <c r="L1656" i="21" s="1"/>
  <c r="K1367" i="21"/>
  <c r="L1367" i="21" s="1"/>
  <c r="K1302" i="21"/>
  <c r="L1302" i="21" s="1"/>
  <c r="K2481" i="21"/>
  <c r="L2481" i="21" s="1"/>
  <c r="K2767" i="21"/>
  <c r="L2767" i="21" s="1"/>
  <c r="K2406" i="21"/>
  <c r="L2406" i="21" s="1"/>
  <c r="K1614" i="21"/>
  <c r="L1614" i="21" s="1"/>
  <c r="K1061" i="21"/>
  <c r="L1061" i="21" s="1"/>
  <c r="K2652" i="21"/>
  <c r="L2652" i="21" s="1"/>
  <c r="K2433" i="21"/>
  <c r="L2433" i="21" s="1"/>
  <c r="K1586" i="21"/>
  <c r="L1586" i="21" s="1"/>
  <c r="K553" i="21"/>
  <c r="L553" i="21" s="1"/>
  <c r="J2663" i="24"/>
  <c r="K2663" i="24" s="1"/>
  <c r="J2380" i="24"/>
  <c r="K2380" i="24" s="1"/>
  <c r="J2752" i="24"/>
  <c r="K2752" i="24" s="1"/>
  <c r="J2450" i="24"/>
  <c r="K2450" i="24" s="1"/>
  <c r="J1002" i="24"/>
  <c r="K1002" i="24" s="1"/>
  <c r="J1211" i="24"/>
  <c r="K1211" i="24" s="1"/>
  <c r="J2752" i="23"/>
  <c r="K2752" i="23" s="1"/>
  <c r="J2663" i="23"/>
  <c r="K2663" i="23" s="1"/>
  <c r="J2380" i="23"/>
  <c r="K2380" i="23" s="1"/>
  <c r="J2450" i="23"/>
  <c r="K2450" i="23" s="1"/>
  <c r="J1002" i="23"/>
  <c r="K1002" i="23" s="1"/>
  <c r="J1211" i="23"/>
  <c r="K1211" i="23" s="1"/>
  <c r="K2764" i="21"/>
  <c r="L2764" i="21" s="1"/>
  <c r="K1266" i="21"/>
  <c r="L1266" i="21" s="1"/>
  <c r="K1048" i="21"/>
  <c r="L1048" i="21" s="1"/>
  <c r="K2857" i="21"/>
  <c r="L2857" i="21" s="1"/>
  <c r="K2544" i="21"/>
  <c r="L2544" i="21" s="1"/>
  <c r="K2473" i="21"/>
  <c r="L2473" i="21" s="1"/>
  <c r="J2825" i="24"/>
  <c r="K2825" i="24" s="1"/>
  <c r="J2772" i="24"/>
  <c r="K2772" i="24" s="1"/>
  <c r="J2890" i="24"/>
  <c r="K2890" i="24" s="1"/>
  <c r="J2806" i="24"/>
  <c r="K2806" i="24" s="1"/>
  <c r="J2804" i="24"/>
  <c r="K2804" i="24" s="1"/>
  <c r="J2769" i="24"/>
  <c r="K2769" i="24" s="1"/>
  <c r="J2065" i="24"/>
  <c r="K2065" i="24" s="1"/>
  <c r="J2775" i="24"/>
  <c r="K2775" i="24" s="1"/>
  <c r="J1006" i="24"/>
  <c r="K1006" i="24" s="1"/>
  <c r="J1382" i="24"/>
  <c r="K1382" i="24" s="1"/>
  <c r="J423" i="24"/>
  <c r="K423" i="24" s="1"/>
  <c r="J2775" i="23"/>
  <c r="K2775" i="23" s="1"/>
  <c r="J2804" i="23"/>
  <c r="K2804" i="23" s="1"/>
  <c r="J2772" i="23"/>
  <c r="K2772" i="23" s="1"/>
  <c r="J2769" i="23"/>
  <c r="K2769" i="23" s="1"/>
  <c r="J2065" i="23"/>
  <c r="K2065" i="23" s="1"/>
  <c r="J423" i="23"/>
  <c r="K423" i="23" s="1"/>
  <c r="J2806" i="23"/>
  <c r="K2806" i="23" s="1"/>
  <c r="J1382" i="23"/>
  <c r="K1382" i="23" s="1"/>
  <c r="J2825" i="23"/>
  <c r="K2825" i="23" s="1"/>
  <c r="J2890" i="23"/>
  <c r="K2890" i="23" s="1"/>
  <c r="J1006" i="23"/>
  <c r="K1006" i="23" s="1"/>
  <c r="K439" i="21"/>
  <c r="L439" i="21" s="1"/>
  <c r="K3018" i="21"/>
  <c r="L3018" i="21" s="1"/>
  <c r="K2150" i="21"/>
  <c r="L2150" i="21" s="1"/>
  <c r="K2941" i="21"/>
  <c r="L2941" i="21" s="1"/>
  <c r="K2920" i="21"/>
  <c r="L2920" i="21" s="1"/>
  <c r="K2918" i="21"/>
  <c r="L2918" i="21" s="1"/>
  <c r="K2883" i="21"/>
  <c r="L2883" i="21" s="1"/>
  <c r="K2879" i="21"/>
  <c r="L2879" i="21" s="1"/>
  <c r="K2876" i="21"/>
  <c r="L2876" i="21" s="1"/>
  <c r="K1440" i="21"/>
  <c r="L1440" i="21" s="1"/>
  <c r="K1052" i="21"/>
  <c r="L1052" i="21" s="1"/>
  <c r="J2660" i="24"/>
  <c r="K2660" i="24" s="1"/>
  <c r="J2703" i="24"/>
  <c r="K2703" i="24" s="1"/>
  <c r="J2566" i="24"/>
  <c r="K2566" i="24" s="1"/>
  <c r="J2507" i="24"/>
  <c r="K2507" i="24" s="1"/>
  <c r="J2541" i="24"/>
  <c r="K2541" i="24" s="1"/>
  <c r="J2248" i="24"/>
  <c r="K2248" i="24" s="1"/>
  <c r="J1859" i="24"/>
  <c r="K1859" i="24" s="1"/>
  <c r="J2492" i="24"/>
  <c r="K2492" i="24" s="1"/>
  <c r="J1576" i="24"/>
  <c r="K1576" i="24" s="1"/>
  <c r="J1423" i="24"/>
  <c r="K1423" i="24" s="1"/>
  <c r="J1604" i="24"/>
  <c r="K1604" i="24" s="1"/>
  <c r="J1779" i="24"/>
  <c r="K1779" i="24" s="1"/>
  <c r="J1483" i="24"/>
  <c r="K1483" i="24" s="1"/>
  <c r="J1586" i="24"/>
  <c r="K1586" i="24" s="1"/>
  <c r="J2703" i="23"/>
  <c r="K2703" i="23" s="1"/>
  <c r="J2507" i="23"/>
  <c r="K2507" i="23" s="1"/>
  <c r="J1604" i="23"/>
  <c r="K1604" i="23" s="1"/>
  <c r="J1576" i="23"/>
  <c r="K1576" i="23" s="1"/>
  <c r="J2492" i="23"/>
  <c r="K2492" i="23" s="1"/>
  <c r="J1859" i="23"/>
  <c r="K1859" i="23" s="1"/>
  <c r="J1779" i="23"/>
  <c r="K1779" i="23" s="1"/>
  <c r="J1483" i="23"/>
  <c r="K1483" i="23" s="1"/>
  <c r="J1423" i="23"/>
  <c r="K1423" i="23" s="1"/>
  <c r="J2248" i="23"/>
  <c r="K2248" i="23" s="1"/>
  <c r="J2660" i="23"/>
  <c r="K2660" i="23" s="1"/>
  <c r="J2541" i="23"/>
  <c r="K2541" i="23" s="1"/>
  <c r="J2566" i="23"/>
  <c r="K2566" i="23" s="1"/>
  <c r="J1586" i="23"/>
  <c r="K1586" i="23" s="1"/>
  <c r="K2804" i="21"/>
  <c r="L2804" i="21" s="1"/>
  <c r="K2339" i="21"/>
  <c r="L2339" i="21" s="1"/>
  <c r="K1546" i="21"/>
  <c r="L1546" i="21" s="1"/>
  <c r="K2666" i="21"/>
  <c r="L2666" i="21" s="1"/>
  <c r="K1936" i="21"/>
  <c r="L1936" i="21" s="1"/>
  <c r="K1644" i="21"/>
  <c r="L1644" i="21" s="1"/>
  <c r="K2761" i="21"/>
  <c r="L2761" i="21" s="1"/>
  <c r="K2641" i="21"/>
  <c r="L2641" i="21" s="1"/>
  <c r="K1672" i="21"/>
  <c r="L1672" i="21" s="1"/>
  <c r="K1654" i="21"/>
  <c r="L1654" i="21" s="1"/>
  <c r="K1484" i="21"/>
  <c r="L1484" i="21" s="1"/>
  <c r="K2605" i="21"/>
  <c r="L2605" i="21" s="1"/>
  <c r="K1852" i="21"/>
  <c r="L1852" i="21" s="1"/>
  <c r="K2589" i="21"/>
  <c r="L2589" i="21" s="1"/>
  <c r="J364" i="24"/>
  <c r="K364" i="24" s="1"/>
  <c r="J1939" i="24"/>
  <c r="K1939" i="24" s="1"/>
  <c r="J397" i="24"/>
  <c r="K397" i="24" s="1"/>
  <c r="J528" i="24"/>
  <c r="K528" i="24" s="1"/>
  <c r="J392" i="24"/>
  <c r="K392" i="24" s="1"/>
  <c r="J339" i="24"/>
  <c r="K339" i="24" s="1"/>
  <c r="J409" i="24"/>
  <c r="K409" i="24" s="1"/>
  <c r="J402" i="24"/>
  <c r="K402" i="24" s="1"/>
  <c r="J1939" i="23"/>
  <c r="K1939" i="23" s="1"/>
  <c r="J364" i="23"/>
  <c r="K364" i="23" s="1"/>
  <c r="J339" i="23"/>
  <c r="K339" i="23" s="1"/>
  <c r="J528" i="23"/>
  <c r="K528" i="23" s="1"/>
  <c r="J397" i="23"/>
  <c r="K397" i="23" s="1"/>
  <c r="J392" i="23"/>
  <c r="K392" i="23" s="1"/>
  <c r="J402" i="23"/>
  <c r="K402" i="23" s="1"/>
  <c r="J409" i="23"/>
  <c r="K409" i="23" s="1"/>
  <c r="K2019" i="21"/>
  <c r="L2019" i="21" s="1"/>
  <c r="K423" i="21"/>
  <c r="L423" i="21" s="1"/>
  <c r="K370" i="21"/>
  <c r="L370" i="21" s="1"/>
  <c r="K339" i="21"/>
  <c r="L339" i="21" s="1"/>
  <c r="K552" i="21"/>
  <c r="L552" i="21" s="1"/>
  <c r="K417" i="21"/>
  <c r="L417" i="21" s="1"/>
  <c r="K410" i="21"/>
  <c r="L410" i="21" s="1"/>
  <c r="K404" i="21"/>
  <c r="L404" i="21" s="1"/>
  <c r="J2746" i="24"/>
  <c r="K2746" i="24" s="1"/>
  <c r="J2665" i="24"/>
  <c r="K2665" i="24" s="1"/>
  <c r="J2472" i="24"/>
  <c r="K2472" i="24" s="1"/>
  <c r="J2547" i="24"/>
  <c r="K2547" i="24" s="1"/>
  <c r="J2636" i="24"/>
  <c r="K2636" i="24" s="1"/>
  <c r="J2424" i="24"/>
  <c r="K2424" i="24" s="1"/>
  <c r="J2102" i="24"/>
  <c r="K2102" i="24" s="1"/>
  <c r="J2371" i="24"/>
  <c r="K2371" i="24" s="1"/>
  <c r="J1727" i="24"/>
  <c r="K1727" i="24" s="1"/>
  <c r="J1660" i="24"/>
  <c r="K1660" i="24" s="1"/>
  <c r="J1768" i="24"/>
  <c r="K1768" i="24" s="1"/>
  <c r="J1703" i="24"/>
  <c r="K1703" i="24" s="1"/>
  <c r="J1693" i="24"/>
  <c r="K1693" i="24" s="1"/>
  <c r="J1748" i="24"/>
  <c r="K1748" i="24" s="1"/>
  <c r="J1747" i="24"/>
  <c r="K1747" i="24" s="1"/>
  <c r="J1638" i="24"/>
  <c r="K1638" i="24" s="1"/>
  <c r="J1709" i="24"/>
  <c r="K1709" i="24" s="1"/>
  <c r="J1605" i="24"/>
  <c r="K1605" i="24" s="1"/>
  <c r="J1504" i="24"/>
  <c r="K1504" i="24" s="1"/>
  <c r="J1489" i="24"/>
  <c r="K1489" i="24" s="1"/>
  <c r="J1456" i="24"/>
  <c r="K1456" i="24" s="1"/>
  <c r="J1609" i="24"/>
  <c r="K1609" i="24" s="1"/>
  <c r="J1540" i="24"/>
  <c r="K1540" i="24" s="1"/>
  <c r="J1536" i="24"/>
  <c r="K1536" i="24" s="1"/>
  <c r="J1510" i="24"/>
  <c r="K1510" i="24" s="1"/>
  <c r="J1478" i="24"/>
  <c r="K1478" i="24" s="1"/>
  <c r="J1587" i="24"/>
  <c r="K1587" i="24" s="1"/>
  <c r="J2746" i="23"/>
  <c r="K2746" i="23" s="1"/>
  <c r="J2547" i="23"/>
  <c r="K2547" i="23" s="1"/>
  <c r="J2371" i="23"/>
  <c r="K2371" i="23" s="1"/>
  <c r="J1727" i="23"/>
  <c r="K1727" i="23" s="1"/>
  <c r="J1703" i="23"/>
  <c r="K1703" i="23" s="1"/>
  <c r="J2636" i="23"/>
  <c r="K2636" i="23" s="1"/>
  <c r="J2472" i="23"/>
  <c r="K2472" i="23" s="1"/>
  <c r="J2424" i="23"/>
  <c r="K2424" i="23" s="1"/>
  <c r="J1747" i="23"/>
  <c r="K1747" i="23" s="1"/>
  <c r="J1660" i="23"/>
  <c r="K1660" i="23" s="1"/>
  <c r="J1609" i="23"/>
  <c r="K1609" i="23" s="1"/>
  <c r="J1605" i="23"/>
  <c r="K1605" i="23" s="1"/>
  <c r="J1709" i="23"/>
  <c r="K1709" i="23" s="1"/>
  <c r="J1693" i="23"/>
  <c r="K1693" i="23" s="1"/>
  <c r="J1587" i="23"/>
  <c r="K1587" i="23" s="1"/>
  <c r="J1536" i="23"/>
  <c r="K1536" i="23" s="1"/>
  <c r="J1489" i="23"/>
  <c r="K1489" i="23" s="1"/>
  <c r="J2665" i="23"/>
  <c r="K2665" i="23" s="1"/>
  <c r="J2102" i="23"/>
  <c r="K2102" i="23" s="1"/>
  <c r="J1768" i="23"/>
  <c r="K1768" i="23" s="1"/>
  <c r="J1540" i="23"/>
  <c r="K1540" i="23" s="1"/>
  <c r="J1510" i="23"/>
  <c r="K1510" i="23" s="1"/>
  <c r="J1478" i="23"/>
  <c r="K1478" i="23" s="1"/>
  <c r="J1456" i="23"/>
  <c r="K1456" i="23" s="1"/>
  <c r="J1748" i="23"/>
  <c r="K1748" i="23" s="1"/>
  <c r="J1504" i="23"/>
  <c r="K1504" i="23" s="1"/>
  <c r="J1638" i="23"/>
  <c r="K1638" i="23" s="1"/>
  <c r="K2736" i="21"/>
  <c r="L2736" i="21" s="1"/>
  <c r="K2464" i="21"/>
  <c r="L2464" i="21" s="1"/>
  <c r="K1819" i="21"/>
  <c r="L1819" i="21" s="1"/>
  <c r="K1778" i="21"/>
  <c r="L1778" i="21" s="1"/>
  <c r="K1772" i="21"/>
  <c r="L1772" i="21" s="1"/>
  <c r="K1521" i="21"/>
  <c r="L1521" i="21" s="1"/>
  <c r="K1574" i="21"/>
  <c r="L1574" i="21" s="1"/>
  <c r="K2766" i="21"/>
  <c r="L2766" i="21" s="1"/>
  <c r="K2567" i="21"/>
  <c r="L2567" i="21" s="1"/>
  <c r="K2518" i="21"/>
  <c r="L2518" i="21" s="1"/>
  <c r="K2187" i="21"/>
  <c r="L2187" i="21" s="1"/>
  <c r="K1820" i="21"/>
  <c r="L1820" i="21" s="1"/>
  <c r="K1841" i="21"/>
  <c r="L1841" i="21" s="1"/>
  <c r="K1673" i="21"/>
  <c r="L1673" i="21" s="1"/>
  <c r="K1706" i="21"/>
  <c r="L1706" i="21" s="1"/>
  <c r="K1655" i="21"/>
  <c r="L1655" i="21" s="1"/>
  <c r="K1552" i="21"/>
  <c r="L1552" i="21" s="1"/>
  <c r="K2852" i="21"/>
  <c r="L2852" i="21" s="1"/>
  <c r="K2647" i="21"/>
  <c r="L2647" i="21" s="1"/>
  <c r="K1606" i="21"/>
  <c r="L1606" i="21" s="1"/>
  <c r="K1541" i="21"/>
  <c r="L1541" i="21" s="1"/>
  <c r="K1762" i="21"/>
  <c r="L1762" i="21" s="1"/>
  <c r="K1798" i="21"/>
  <c r="L1798" i="21" s="1"/>
  <c r="K1677" i="21"/>
  <c r="L1677" i="21" s="1"/>
  <c r="K1728" i="21"/>
  <c r="L1728" i="21" s="1"/>
  <c r="K1602" i="21"/>
  <c r="L1602" i="21" s="1"/>
  <c r="K1568" i="21"/>
  <c r="L1568" i="21" s="1"/>
  <c r="J331" i="24"/>
  <c r="K331" i="24" s="1"/>
  <c r="J295" i="24"/>
  <c r="K295" i="24" s="1"/>
  <c r="J183" i="24"/>
  <c r="K183" i="24" s="1"/>
  <c r="J171" i="24"/>
  <c r="K171" i="24" s="1"/>
  <c r="J326" i="24"/>
  <c r="K326" i="24" s="1"/>
  <c r="J160" i="24"/>
  <c r="K160" i="24" s="1"/>
  <c r="J30" i="24"/>
  <c r="K30" i="24" s="1"/>
  <c r="J146" i="24"/>
  <c r="K146" i="24" s="1"/>
  <c r="J249" i="24"/>
  <c r="K249" i="24" s="1"/>
  <c r="J5" i="24"/>
  <c r="K5" i="24" s="1"/>
  <c r="J2033" i="24"/>
  <c r="K2033" i="24" s="1"/>
  <c r="J2016" i="24"/>
  <c r="K2016" i="24" s="1"/>
  <c r="J2014" i="24"/>
  <c r="K2014" i="24" s="1"/>
  <c r="J2013" i="24"/>
  <c r="K2013" i="24" s="1"/>
  <c r="J2009" i="24"/>
  <c r="K2009" i="24" s="1"/>
  <c r="J2030" i="24"/>
  <c r="K2030" i="24" s="1"/>
  <c r="J2023" i="24"/>
  <c r="K2023" i="24" s="1"/>
  <c r="J2021" i="24"/>
  <c r="K2021" i="24" s="1"/>
  <c r="J2001" i="24"/>
  <c r="K2001" i="24" s="1"/>
  <c r="J63" i="24"/>
  <c r="K63" i="24" s="1"/>
  <c r="J2023" i="23"/>
  <c r="K2023" i="23" s="1"/>
  <c r="J2016" i="23"/>
  <c r="K2016" i="23" s="1"/>
  <c r="J2021" i="23"/>
  <c r="K2021" i="23" s="1"/>
  <c r="J2013" i="23"/>
  <c r="K2013" i="23" s="1"/>
  <c r="J331" i="23"/>
  <c r="K331" i="23" s="1"/>
  <c r="J295" i="23"/>
  <c r="K295" i="23" s="1"/>
  <c r="J183" i="23"/>
  <c r="K183" i="23" s="1"/>
  <c r="J171" i="23"/>
  <c r="K171" i="23" s="1"/>
  <c r="J2030" i="23"/>
  <c r="K2030" i="23" s="1"/>
  <c r="J2014" i="23"/>
  <c r="K2014" i="23" s="1"/>
  <c r="J2033" i="23"/>
  <c r="K2033" i="23" s="1"/>
  <c r="J2009" i="23"/>
  <c r="K2009" i="23" s="1"/>
  <c r="J2001" i="23"/>
  <c r="K2001" i="23" s="1"/>
  <c r="J326" i="23"/>
  <c r="K326" i="23" s="1"/>
  <c r="J249" i="23"/>
  <c r="K249" i="23" s="1"/>
  <c r="J160" i="23"/>
  <c r="K160" i="23" s="1"/>
  <c r="J30" i="23"/>
  <c r="K30" i="23" s="1"/>
  <c r="J63" i="23"/>
  <c r="K63" i="23" s="1"/>
  <c r="J5" i="23"/>
  <c r="K5" i="23" s="1"/>
  <c r="J146" i="23"/>
  <c r="K146" i="23" s="1"/>
  <c r="K2115" i="21"/>
  <c r="L2115" i="21" s="1"/>
  <c r="K331" i="21"/>
  <c r="L331" i="21" s="1"/>
  <c r="K295" i="21"/>
  <c r="L295" i="21" s="1"/>
  <c r="K249" i="21"/>
  <c r="L249" i="21" s="1"/>
  <c r="K160" i="21"/>
  <c r="L160" i="21" s="1"/>
  <c r="K2098" i="21"/>
  <c r="L2098" i="21" s="1"/>
  <c r="K2086" i="21"/>
  <c r="L2086" i="21" s="1"/>
  <c r="K183" i="21"/>
  <c r="L183" i="21" s="1"/>
  <c r="K171" i="21"/>
  <c r="L171" i="21" s="1"/>
  <c r="K146" i="21"/>
  <c r="L146" i="21" s="1"/>
  <c r="K2094" i="21"/>
  <c r="L2094" i="21" s="1"/>
  <c r="K326" i="21"/>
  <c r="L326" i="21" s="1"/>
  <c r="K2101" i="21"/>
  <c r="L2101" i="21" s="1"/>
  <c r="K2118" i="21"/>
  <c r="L2118" i="21" s="1"/>
  <c r="K2108" i="21"/>
  <c r="L2108" i="21" s="1"/>
  <c r="K2099" i="21"/>
  <c r="L2099" i="21" s="1"/>
  <c r="K30" i="21"/>
  <c r="L30" i="21" s="1"/>
  <c r="K2106" i="21"/>
  <c r="L2106" i="21" s="1"/>
  <c r="K63" i="21"/>
  <c r="L63" i="21" s="1"/>
  <c r="K5" i="21"/>
  <c r="L5" i="21" s="1"/>
  <c r="J993" i="24"/>
  <c r="K993" i="24" s="1"/>
  <c r="J987" i="24"/>
  <c r="K987" i="24" s="1"/>
  <c r="J1196" i="24"/>
  <c r="K1196" i="24" s="1"/>
  <c r="J1030" i="24"/>
  <c r="K1030" i="24" s="1"/>
  <c r="J692" i="24"/>
  <c r="K692" i="24" s="1"/>
  <c r="J550" i="24"/>
  <c r="K550" i="24" s="1"/>
  <c r="J444" i="24"/>
  <c r="K444" i="24" s="1"/>
  <c r="J550" i="23"/>
  <c r="K550" i="23" s="1"/>
  <c r="J1196" i="23"/>
  <c r="K1196" i="23" s="1"/>
  <c r="J1030" i="23"/>
  <c r="K1030" i="23" s="1"/>
  <c r="J692" i="23"/>
  <c r="K692" i="23" s="1"/>
  <c r="J444" i="23"/>
  <c r="K444" i="23" s="1"/>
  <c r="J987" i="23"/>
  <c r="K987" i="23" s="1"/>
  <c r="J993" i="23"/>
  <c r="K993" i="23" s="1"/>
  <c r="K1033" i="21"/>
  <c r="L1033" i="21" s="1"/>
  <c r="K463" i="21"/>
  <c r="L463" i="21" s="1"/>
  <c r="K1078" i="21"/>
  <c r="L1078" i="21" s="1"/>
  <c r="K578" i="21"/>
  <c r="L578" i="21" s="1"/>
  <c r="K1251" i="21"/>
  <c r="L1251" i="21" s="1"/>
  <c r="K1039" i="21"/>
  <c r="L1039" i="21" s="1"/>
  <c r="K722" i="21"/>
  <c r="L722" i="21" s="1"/>
  <c r="J182" i="24"/>
  <c r="K182" i="24" s="1"/>
  <c r="J121" i="24"/>
  <c r="K121" i="24" s="1"/>
  <c r="J182" i="23"/>
  <c r="K182" i="23" s="1"/>
  <c r="J121" i="23"/>
  <c r="K121" i="23" s="1"/>
  <c r="K121" i="21"/>
  <c r="L121" i="21" s="1"/>
  <c r="K182" i="21"/>
  <c r="L182" i="21" s="1"/>
  <c r="J440" i="24"/>
  <c r="K440" i="24" s="1"/>
  <c r="J424" i="24"/>
  <c r="K424" i="24" s="1"/>
  <c r="J421" i="24"/>
  <c r="K421" i="24" s="1"/>
  <c r="J440" i="23"/>
  <c r="K440" i="23" s="1"/>
  <c r="J421" i="23"/>
  <c r="K421" i="23" s="1"/>
  <c r="J424" i="23"/>
  <c r="K424" i="23" s="1"/>
  <c r="K437" i="21"/>
  <c r="L437" i="21" s="1"/>
  <c r="K458" i="21"/>
  <c r="L458" i="21" s="1"/>
  <c r="K440" i="21"/>
  <c r="L440" i="21" s="1"/>
  <c r="J2571" i="24"/>
  <c r="K2571" i="24" s="1"/>
  <c r="J1860" i="24"/>
  <c r="K1860" i="24" s="1"/>
  <c r="J1092" i="24"/>
  <c r="K1092" i="24" s="1"/>
  <c r="J1007" i="24"/>
  <c r="K1007" i="24" s="1"/>
  <c r="J903" i="24"/>
  <c r="K903" i="24" s="1"/>
  <c r="J851" i="24"/>
  <c r="K851" i="24" s="1"/>
  <c r="J551" i="24"/>
  <c r="K551" i="24" s="1"/>
  <c r="J718" i="24"/>
  <c r="K718" i="24" s="1"/>
  <c r="J716" i="24"/>
  <c r="K716" i="24" s="1"/>
  <c r="J660" i="24"/>
  <c r="K660" i="24" s="1"/>
  <c r="J659" i="24"/>
  <c r="K659" i="24" s="1"/>
  <c r="J441" i="24"/>
  <c r="K441" i="24" s="1"/>
  <c r="J699" i="24"/>
  <c r="K699" i="24" s="1"/>
  <c r="J1237" i="24"/>
  <c r="K1237" i="24" s="1"/>
  <c r="J1229" i="24"/>
  <c r="K1229" i="24" s="1"/>
  <c r="J638" i="24"/>
  <c r="K638" i="24" s="1"/>
  <c r="J589" i="24"/>
  <c r="K589" i="24" s="1"/>
  <c r="J1071" i="24"/>
  <c r="K1071" i="24" s="1"/>
  <c r="J2571" i="23"/>
  <c r="K2571" i="23" s="1"/>
  <c r="J1237" i="23"/>
  <c r="K1237" i="23" s="1"/>
  <c r="J1229" i="23"/>
  <c r="K1229" i="23" s="1"/>
  <c r="J1071" i="23"/>
  <c r="K1071" i="23" s="1"/>
  <c r="J1007" i="23"/>
  <c r="K1007" i="23" s="1"/>
  <c r="J638" i="23"/>
  <c r="K638" i="23" s="1"/>
  <c r="J903" i="23"/>
  <c r="K903" i="23" s="1"/>
  <c r="J851" i="23"/>
  <c r="K851" i="23" s="1"/>
  <c r="J660" i="23"/>
  <c r="K660" i="23" s="1"/>
  <c r="J441" i="23"/>
  <c r="K441" i="23" s="1"/>
  <c r="J718" i="23"/>
  <c r="K718" i="23" s="1"/>
  <c r="J551" i="23"/>
  <c r="K551" i="23" s="1"/>
  <c r="J1092" i="23"/>
  <c r="K1092" i="23" s="1"/>
  <c r="J716" i="23"/>
  <c r="K716" i="23" s="1"/>
  <c r="J589" i="23"/>
  <c r="K589" i="23" s="1"/>
  <c r="J1860" i="23"/>
  <c r="K1860" i="23" s="1"/>
  <c r="J699" i="23"/>
  <c r="K699" i="23" s="1"/>
  <c r="J659" i="23"/>
  <c r="K659" i="23" s="1"/>
  <c r="K1053" i="21"/>
  <c r="L1053" i="21" s="1"/>
  <c r="K944" i="21"/>
  <c r="L944" i="21" s="1"/>
  <c r="K750" i="21"/>
  <c r="L750" i="21" s="1"/>
  <c r="K690" i="21"/>
  <c r="L690" i="21" s="1"/>
  <c r="K579" i="21"/>
  <c r="L579" i="21" s="1"/>
  <c r="K459" i="21"/>
  <c r="L459" i="21" s="1"/>
  <c r="K1293" i="21"/>
  <c r="L1293" i="21" s="1"/>
  <c r="K1285" i="21"/>
  <c r="L1285" i="21" s="1"/>
  <c r="K1143" i="21"/>
  <c r="L1143" i="21" s="1"/>
  <c r="K1121" i="21"/>
  <c r="L1121" i="21" s="1"/>
  <c r="K889" i="21"/>
  <c r="L889" i="21" s="1"/>
  <c r="K730" i="21"/>
  <c r="L730" i="21" s="1"/>
  <c r="K747" i="21"/>
  <c r="L747" i="21" s="1"/>
  <c r="K2671" i="21"/>
  <c r="L2671" i="21" s="1"/>
  <c r="K617" i="21"/>
  <c r="L617" i="21" s="1"/>
  <c r="K667" i="21"/>
  <c r="L667" i="21" s="1"/>
  <c r="K689" i="21"/>
  <c r="L689" i="21" s="1"/>
  <c r="K1937" i="21"/>
  <c r="L1937" i="21" s="1"/>
  <c r="J2674" i="24"/>
  <c r="K2674" i="24" s="1"/>
  <c r="J2674" i="23"/>
  <c r="K2674" i="23" s="1"/>
  <c r="K2774" i="21"/>
  <c r="L2774" i="21" s="1"/>
  <c r="J1862" i="24"/>
  <c r="K1862" i="24" s="1"/>
  <c r="J472" i="24"/>
  <c r="K472" i="24" s="1"/>
  <c r="J749" i="24"/>
  <c r="K749" i="24" s="1"/>
  <c r="J1862" i="23"/>
  <c r="K1862" i="23" s="1"/>
  <c r="J472" i="23"/>
  <c r="K472" i="23" s="1"/>
  <c r="J749" i="23"/>
  <c r="K749" i="23" s="1"/>
  <c r="K783" i="21"/>
  <c r="L783" i="21" s="1"/>
  <c r="K492" i="21"/>
  <c r="L492" i="21" s="1"/>
  <c r="K1939" i="21"/>
  <c r="L1939" i="21" s="1"/>
  <c r="J2887" i="24"/>
  <c r="K2887" i="24" s="1"/>
  <c r="J2879" i="24"/>
  <c r="K2879" i="24" s="1"/>
  <c r="J2887" i="23"/>
  <c r="K2887" i="23" s="1"/>
  <c r="J2879" i="23"/>
  <c r="K2879" i="23" s="1"/>
  <c r="K3015" i="21"/>
  <c r="L3015" i="21" s="1"/>
  <c r="K3005" i="21"/>
  <c r="L3005" i="21" s="1"/>
  <c r="J2888" i="24"/>
  <c r="K2888" i="24" s="1"/>
  <c r="J1996" i="24"/>
  <c r="K1996" i="24" s="1"/>
  <c r="J1978" i="24"/>
  <c r="K1978" i="24" s="1"/>
  <c r="J1996" i="23"/>
  <c r="K1996" i="23" s="1"/>
  <c r="J2888" i="23"/>
  <c r="K2888" i="23" s="1"/>
  <c r="J1978" i="23"/>
  <c r="K1978" i="23" s="1"/>
  <c r="K2063" i="21"/>
  <c r="L2063" i="21" s="1"/>
  <c r="K3016" i="21"/>
  <c r="L3016" i="21" s="1"/>
  <c r="K2081" i="21"/>
  <c r="L2081" i="21" s="1"/>
  <c r="J2895" i="24"/>
  <c r="K2895" i="24" s="1"/>
  <c r="J2730" i="24"/>
  <c r="K2730" i="24" s="1"/>
  <c r="J2875" i="24"/>
  <c r="K2875" i="24" s="1"/>
  <c r="J2677" i="24"/>
  <c r="J2649" i="24"/>
  <c r="K2649" i="24" s="1"/>
  <c r="J2595" i="24"/>
  <c r="K2595" i="24" s="1"/>
  <c r="J1763" i="24"/>
  <c r="K1763" i="24" s="1"/>
  <c r="J1356" i="24"/>
  <c r="J1282" i="24"/>
  <c r="J1089" i="24"/>
  <c r="J986" i="24"/>
  <c r="J916" i="24"/>
  <c r="J2052" i="24"/>
  <c r="K2052" i="24" s="1"/>
  <c r="J1720" i="24"/>
  <c r="J1498" i="24"/>
  <c r="J1487" i="24"/>
  <c r="J1195" i="24"/>
  <c r="J1176" i="24"/>
  <c r="J1448" i="24"/>
  <c r="J1029" i="24"/>
  <c r="J628" i="24"/>
  <c r="J1183" i="24"/>
  <c r="K1183" i="24" s="1"/>
  <c r="J981" i="24"/>
  <c r="J658" i="24"/>
  <c r="K658" i="24" s="1"/>
  <c r="J657" i="24"/>
  <c r="K657" i="24" s="1"/>
  <c r="J1234" i="24"/>
  <c r="J557" i="24"/>
  <c r="K557" i="24" s="1"/>
  <c r="J2895" i="23"/>
  <c r="K2895" i="23" s="1"/>
  <c r="J2875" i="23"/>
  <c r="K2875" i="23" s="1"/>
  <c r="J2595" i="23"/>
  <c r="K2595" i="23" s="1"/>
  <c r="J2052" i="23"/>
  <c r="K2052" i="23" s="1"/>
  <c r="J1763" i="23"/>
  <c r="K1763" i="23" s="1"/>
  <c r="J1720" i="23"/>
  <c r="J1487" i="23"/>
  <c r="J2649" i="23"/>
  <c r="K2649" i="23" s="1"/>
  <c r="J658" i="23"/>
  <c r="K658" i="23" s="1"/>
  <c r="J2730" i="23"/>
  <c r="K2730" i="23" s="1"/>
  <c r="J2677" i="23"/>
  <c r="J1282" i="23"/>
  <c r="J1089" i="23"/>
  <c r="J986" i="23"/>
  <c r="J628" i="23"/>
  <c r="J1448" i="23"/>
  <c r="J1195" i="23"/>
  <c r="J1029" i="23"/>
  <c r="J981" i="23"/>
  <c r="J557" i="23"/>
  <c r="K557" i="23" s="1"/>
  <c r="J1498" i="23"/>
  <c r="J1183" i="23"/>
  <c r="K1183" i="23" s="1"/>
  <c r="J1356" i="23"/>
  <c r="J1234" i="23"/>
  <c r="J1176" i="23"/>
  <c r="J916" i="23"/>
  <c r="J657" i="23"/>
  <c r="K657" i="23" s="1"/>
  <c r="K2777" i="21"/>
  <c r="K2749" i="21"/>
  <c r="L2749" i="21" s="1"/>
  <c r="K1562" i="21"/>
  <c r="K1550" i="21"/>
  <c r="K1236" i="21"/>
  <c r="L1236" i="21" s="1"/>
  <c r="K1229" i="21"/>
  <c r="K1077" i="21"/>
  <c r="K957" i="21"/>
  <c r="K686" i="21"/>
  <c r="L686" i="21" s="1"/>
  <c r="K3023" i="21"/>
  <c r="L3023" i="21" s="1"/>
  <c r="K3000" i="21"/>
  <c r="L3000" i="21" s="1"/>
  <c r="K2695" i="21"/>
  <c r="L2695" i="21" s="1"/>
  <c r="K1836" i="21"/>
  <c r="L1836" i="21" s="1"/>
  <c r="K1790" i="21"/>
  <c r="K1509" i="21"/>
  <c r="K1340" i="21"/>
  <c r="K1250" i="21"/>
  <c r="K1139" i="21"/>
  <c r="K687" i="21"/>
  <c r="L687" i="21" s="1"/>
  <c r="K2833" i="21"/>
  <c r="L2833" i="21" s="1"/>
  <c r="K1026" i="21"/>
  <c r="K2137" i="21"/>
  <c r="L2137" i="21" s="1"/>
  <c r="K1413" i="21"/>
  <c r="K1290" i="21"/>
  <c r="K1032" i="21"/>
  <c r="K657" i="21"/>
  <c r="K585" i="21"/>
  <c r="L585" i="21" s="1"/>
  <c r="J2510" i="24"/>
  <c r="K2510" i="24" s="1"/>
  <c r="J1060" i="24"/>
  <c r="K1060" i="24" s="1"/>
  <c r="J1863" i="24"/>
  <c r="K1863" i="24" s="1"/>
  <c r="J802" i="24"/>
  <c r="K802" i="24" s="1"/>
  <c r="J712" i="24"/>
  <c r="K712" i="24" s="1"/>
  <c r="J1889" i="24"/>
  <c r="K1889" i="24" s="1"/>
  <c r="J864" i="24"/>
  <c r="K864" i="24" s="1"/>
  <c r="J1889" i="23"/>
  <c r="K1889" i="23" s="1"/>
  <c r="J1863" i="23"/>
  <c r="K1863" i="23" s="1"/>
  <c r="J802" i="23"/>
  <c r="K802" i="23" s="1"/>
  <c r="J2510" i="23"/>
  <c r="K2510" i="23" s="1"/>
  <c r="J1060" i="23"/>
  <c r="K1060" i="23" s="1"/>
  <c r="J864" i="23"/>
  <c r="K864" i="23" s="1"/>
  <c r="J712" i="23"/>
  <c r="K712" i="23" s="1"/>
  <c r="K2608" i="21"/>
  <c r="L2608" i="21" s="1"/>
  <c r="K1109" i="21"/>
  <c r="L1109" i="21" s="1"/>
  <c r="K1940" i="21"/>
  <c r="L1940" i="21" s="1"/>
  <c r="K903" i="21"/>
  <c r="L903" i="21" s="1"/>
  <c r="K1966" i="21"/>
  <c r="L1966" i="21" s="1"/>
  <c r="K840" i="21"/>
  <c r="L840" i="21" s="1"/>
  <c r="K743" i="21"/>
  <c r="L743" i="21" s="1"/>
  <c r="J2176" i="24"/>
  <c r="K2176" i="24" s="1"/>
  <c r="J2588" i="24"/>
  <c r="K2588" i="24" s="1"/>
  <c r="J1690" i="24"/>
  <c r="K1690" i="24" s="1"/>
  <c r="J1753" i="24"/>
  <c r="K1753" i="24" s="1"/>
  <c r="J1631" i="24"/>
  <c r="K1631" i="24" s="1"/>
  <c r="J1627" i="24"/>
  <c r="K1627" i="24" s="1"/>
  <c r="J1086" i="24"/>
  <c r="K1086" i="24" s="1"/>
  <c r="J1607" i="24"/>
  <c r="K1607" i="24" s="1"/>
  <c r="J1600" i="24"/>
  <c r="K1600" i="24" s="1"/>
  <c r="J1596" i="24"/>
  <c r="K1596" i="24" s="1"/>
  <c r="J1527" i="24"/>
  <c r="K1527" i="24" s="1"/>
  <c r="J1492" i="24"/>
  <c r="K1492" i="24" s="1"/>
  <c r="J1491" i="24"/>
  <c r="K1491" i="24" s="1"/>
  <c r="J1474" i="24"/>
  <c r="K1474" i="24" s="1"/>
  <c r="J1052" i="24"/>
  <c r="K1052" i="24" s="1"/>
  <c r="J1026" i="24"/>
  <c r="K1026" i="24" s="1"/>
  <c r="J485" i="24"/>
  <c r="K485" i="24" s="1"/>
  <c r="J480" i="24"/>
  <c r="K480" i="24" s="1"/>
  <c r="J1616" i="24"/>
  <c r="K1616" i="24" s="1"/>
  <c r="J1684" i="24"/>
  <c r="K1684" i="24" s="1"/>
  <c r="J1683" i="24"/>
  <c r="K1683" i="24" s="1"/>
  <c r="J1682" i="24"/>
  <c r="K1682" i="24" s="1"/>
  <c r="J1679" i="24"/>
  <c r="K1679" i="24" s="1"/>
  <c r="J1209" i="24"/>
  <c r="K1209" i="24" s="1"/>
  <c r="J1128" i="24"/>
  <c r="K1128" i="24" s="1"/>
  <c r="J459" i="24"/>
  <c r="K459" i="24" s="1"/>
  <c r="J1590" i="24"/>
  <c r="K1590" i="24" s="1"/>
  <c r="J1585" i="24"/>
  <c r="K1585" i="24" s="1"/>
  <c r="J573" i="24"/>
  <c r="K573" i="24" s="1"/>
  <c r="J502" i="24"/>
  <c r="K502" i="24" s="1"/>
  <c r="J491" i="24"/>
  <c r="K491" i="24" s="1"/>
  <c r="J517" i="24"/>
  <c r="K517" i="24" s="1"/>
  <c r="J1592" i="24"/>
  <c r="K1592" i="24" s="1"/>
  <c r="J1582" i="24"/>
  <c r="K1582" i="24" s="1"/>
  <c r="J1683" i="23"/>
  <c r="K1683" i="23" s="1"/>
  <c r="J1679" i="23"/>
  <c r="K1679" i="23" s="1"/>
  <c r="J1631" i="23"/>
  <c r="K1631" i="23" s="1"/>
  <c r="J1616" i="23"/>
  <c r="K1616" i="23" s="1"/>
  <c r="J1600" i="23"/>
  <c r="K1600" i="23" s="1"/>
  <c r="J1596" i="23"/>
  <c r="K1596" i="23" s="1"/>
  <c r="J1592" i="23"/>
  <c r="K1592" i="23" s="1"/>
  <c r="J2588" i="23"/>
  <c r="K2588" i="23" s="1"/>
  <c r="J1684" i="23"/>
  <c r="K1684" i="23" s="1"/>
  <c r="J1585" i="23"/>
  <c r="K1585" i="23" s="1"/>
  <c r="J1491" i="23"/>
  <c r="K1491" i="23" s="1"/>
  <c r="J2176" i="23"/>
  <c r="K2176" i="23" s="1"/>
  <c r="J1627" i="23"/>
  <c r="K1627" i="23" s="1"/>
  <c r="J1492" i="23"/>
  <c r="K1492" i="23" s="1"/>
  <c r="J491" i="23"/>
  <c r="K491" i="23" s="1"/>
  <c r="J480" i="23"/>
  <c r="K480" i="23" s="1"/>
  <c r="J459" i="23"/>
  <c r="K459" i="23" s="1"/>
  <c r="J1753" i="23"/>
  <c r="K1753" i="23" s="1"/>
  <c r="J1607" i="23"/>
  <c r="K1607" i="23" s="1"/>
  <c r="J517" i="23"/>
  <c r="K517" i="23" s="1"/>
  <c r="J485" i="23"/>
  <c r="K485" i="23" s="1"/>
  <c r="J1086" i="23"/>
  <c r="K1086" i="23" s="1"/>
  <c r="J1690" i="23"/>
  <c r="K1690" i="23" s="1"/>
  <c r="J1590" i="23"/>
  <c r="K1590" i="23" s="1"/>
  <c r="J1209" i="23"/>
  <c r="K1209" i="23" s="1"/>
  <c r="J1052" i="23"/>
  <c r="K1052" i="23" s="1"/>
  <c r="J573" i="23"/>
  <c r="K573" i="23" s="1"/>
  <c r="J502" i="23"/>
  <c r="K502" i="23" s="1"/>
  <c r="J1682" i="23"/>
  <c r="K1682" i="23" s="1"/>
  <c r="J1582" i="23"/>
  <c r="K1582" i="23" s="1"/>
  <c r="J1527" i="23"/>
  <c r="K1527" i="23" s="1"/>
  <c r="J1474" i="23"/>
  <c r="K1474" i="23" s="1"/>
  <c r="J1128" i="23"/>
  <c r="K1128" i="23" s="1"/>
  <c r="J1026" i="23"/>
  <c r="K1026" i="23" s="1"/>
  <c r="K1826" i="21"/>
  <c r="L1826" i="21" s="1"/>
  <c r="K1684" i="21"/>
  <c r="L1684" i="21" s="1"/>
  <c r="K1753" i="21"/>
  <c r="L1753" i="21" s="1"/>
  <c r="K1650" i="21"/>
  <c r="L1650" i="21" s="1"/>
  <c r="K1264" i="21"/>
  <c r="L1264" i="21" s="1"/>
  <c r="K1101" i="21"/>
  <c r="L1101" i="21" s="1"/>
  <c r="K1074" i="21"/>
  <c r="L1074" i="21" s="1"/>
  <c r="K522" i="21"/>
  <c r="L522" i="21" s="1"/>
  <c r="K505" i="21"/>
  <c r="L505" i="21" s="1"/>
  <c r="K2265" i="21"/>
  <c r="L2265" i="21" s="1"/>
  <c r="K1759" i="21"/>
  <c r="L1759" i="21" s="1"/>
  <c r="K1751" i="21"/>
  <c r="L1751" i="21" s="1"/>
  <c r="K1675" i="21"/>
  <c r="L1675" i="21" s="1"/>
  <c r="K1556" i="21"/>
  <c r="L1556" i="21" s="1"/>
  <c r="K1537" i="21"/>
  <c r="L1537" i="21" s="1"/>
  <c r="K540" i="21"/>
  <c r="L540" i="21" s="1"/>
  <c r="K503" i="21"/>
  <c r="L503" i="21" s="1"/>
  <c r="K479" i="21"/>
  <c r="L479" i="21" s="1"/>
  <c r="K1695" i="21"/>
  <c r="L1695" i="21" s="1"/>
  <c r="K1653" i="21"/>
  <c r="L1653" i="21" s="1"/>
  <c r="K601" i="21"/>
  <c r="L601" i="21" s="1"/>
  <c r="K1752" i="21"/>
  <c r="L1752" i="21" s="1"/>
  <c r="K1664" i="21"/>
  <c r="L1664" i="21" s="1"/>
  <c r="K1592" i="21"/>
  <c r="L1592" i="21" s="1"/>
  <c r="K1555" i="21"/>
  <c r="L1555" i="21" s="1"/>
  <c r="K1136" i="21"/>
  <c r="L1136" i="21" s="1"/>
  <c r="K1700" i="21"/>
  <c r="L1700" i="21" s="1"/>
  <c r="K1660" i="21"/>
  <c r="L1660" i="21" s="1"/>
  <c r="K1181" i="21"/>
  <c r="L1181" i="21" s="1"/>
  <c r="K2688" i="21"/>
  <c r="L2688" i="21" s="1"/>
  <c r="K1748" i="21"/>
  <c r="L1748" i="21" s="1"/>
  <c r="K1668" i="21"/>
  <c r="L1668" i="21" s="1"/>
  <c r="K1658" i="21"/>
  <c r="L1658" i="21" s="1"/>
  <c r="K511" i="21"/>
  <c r="L511" i="21" s="1"/>
  <c r="J2280" i="23"/>
  <c r="K2280" i="23" s="1"/>
  <c r="K2372" i="21"/>
  <c r="L2372" i="21" s="1"/>
  <c r="J2162" i="24"/>
  <c r="K2162" i="24" s="1"/>
  <c r="J2280" i="24"/>
  <c r="K2280" i="24" s="1"/>
  <c r="J1697" i="24"/>
  <c r="K1697" i="24" s="1"/>
  <c r="J1625" i="24"/>
  <c r="K1625" i="24" s="1"/>
  <c r="J1575" i="24"/>
  <c r="K1575" i="24" s="1"/>
  <c r="J1571" i="24"/>
  <c r="K1571" i="24" s="1"/>
  <c r="J1421" i="24"/>
  <c r="K1421" i="24" s="1"/>
  <c r="J1601" i="24"/>
  <c r="K1601" i="24" s="1"/>
  <c r="J1597" i="24"/>
  <c r="K1597" i="24" s="1"/>
  <c r="J1525" i="24"/>
  <c r="K1525" i="24" s="1"/>
  <c r="J1490" i="24"/>
  <c r="K1490" i="24" s="1"/>
  <c r="J2182" i="24"/>
  <c r="K2182" i="24" s="1"/>
  <c r="J1443" i="24"/>
  <c r="K1443" i="24" s="1"/>
  <c r="J1620" i="24"/>
  <c r="K1620" i="24" s="1"/>
  <c r="J1688" i="24"/>
  <c r="K1688" i="24" s="1"/>
  <c r="J1675" i="24"/>
  <c r="K1675" i="24" s="1"/>
  <c r="J1514" i="24"/>
  <c r="K1514" i="24" s="1"/>
  <c r="J2259" i="24"/>
  <c r="K2259" i="24" s="1"/>
  <c r="J2208" i="24"/>
  <c r="K2208" i="24" s="1"/>
  <c r="J1617" i="24"/>
  <c r="K1617" i="24" s="1"/>
  <c r="J1614" i="24"/>
  <c r="K1614" i="24" s="1"/>
  <c r="J1482" i="24"/>
  <c r="K1482" i="24" s="1"/>
  <c r="J1470" i="24"/>
  <c r="K1470" i="24" s="1"/>
  <c r="J1584" i="24"/>
  <c r="K1584" i="24" s="1"/>
  <c r="J1591" i="24"/>
  <c r="K1591" i="24" s="1"/>
  <c r="J1580" i="24"/>
  <c r="K1580" i="24" s="1"/>
  <c r="J2182" i="23"/>
  <c r="K2182" i="23" s="1"/>
  <c r="J1675" i="23"/>
  <c r="K1675" i="23" s="1"/>
  <c r="J1620" i="23"/>
  <c r="K1620" i="23" s="1"/>
  <c r="J1584" i="23"/>
  <c r="K1584" i="23" s="1"/>
  <c r="J1580" i="23"/>
  <c r="K1580" i="23" s="1"/>
  <c r="J1525" i="23"/>
  <c r="K1525" i="23" s="1"/>
  <c r="J1514" i="23"/>
  <c r="K1514" i="23" s="1"/>
  <c r="J1688" i="23"/>
  <c r="K1688" i="23" s="1"/>
  <c r="J1625" i="23"/>
  <c r="K1625" i="23" s="1"/>
  <c r="J1617" i="23"/>
  <c r="K1617" i="23" s="1"/>
  <c r="J1601" i="23"/>
  <c r="K1601" i="23" s="1"/>
  <c r="J1597" i="23"/>
  <c r="K1597" i="23" s="1"/>
  <c r="J1421" i="23"/>
  <c r="K1421" i="23" s="1"/>
  <c r="J2208" i="23"/>
  <c r="K2208" i="23" s="1"/>
  <c r="J1571" i="23"/>
  <c r="K1571" i="23" s="1"/>
  <c r="J2259" i="23"/>
  <c r="K2259" i="23" s="1"/>
  <c r="J1697" i="23"/>
  <c r="K1697" i="23" s="1"/>
  <c r="J1591" i="23"/>
  <c r="K1591" i="23" s="1"/>
  <c r="J1575" i="23"/>
  <c r="K1575" i="23" s="1"/>
  <c r="J1482" i="23"/>
  <c r="K1482" i="23" s="1"/>
  <c r="J1470" i="23"/>
  <c r="K1470" i="23" s="1"/>
  <c r="J1443" i="23"/>
  <c r="K1443" i="23" s="1"/>
  <c r="J1490" i="23"/>
  <c r="K1490" i="23" s="1"/>
  <c r="J2162" i="23"/>
  <c r="K2162" i="23" s="1"/>
  <c r="J1614" i="23"/>
  <c r="K1614" i="23" s="1"/>
  <c r="K1578" i="21"/>
  <c r="L1578" i="21" s="1"/>
  <c r="K1481" i="21"/>
  <c r="L1481" i="21" s="1"/>
  <c r="K2351" i="21"/>
  <c r="L2351" i="21" s="1"/>
  <c r="K2271" i="21"/>
  <c r="L2271" i="21" s="1"/>
  <c r="K1766" i="21"/>
  <c r="L1766" i="21" s="1"/>
  <c r="K1688" i="21"/>
  <c r="L1688" i="21" s="1"/>
  <c r="K1639" i="21"/>
  <c r="L1639" i="21" s="1"/>
  <c r="K1532" i="21"/>
  <c r="L1532" i="21" s="1"/>
  <c r="K2250" i="21"/>
  <c r="L2250" i="21" s="1"/>
  <c r="K1669" i="21"/>
  <c r="L1669" i="21" s="1"/>
  <c r="K1665" i="21"/>
  <c r="L1665" i="21" s="1"/>
  <c r="K1659" i="21"/>
  <c r="L1659" i="21" s="1"/>
  <c r="K1652" i="21"/>
  <c r="L1652" i="21" s="1"/>
  <c r="K1648" i="21"/>
  <c r="L1648" i="21" s="1"/>
  <c r="K1682" i="21"/>
  <c r="L1682" i="21" s="1"/>
  <c r="K1504" i="21"/>
  <c r="L1504" i="21" s="1"/>
  <c r="K1744" i="21"/>
  <c r="L1744" i="21" s="1"/>
  <c r="K1693" i="21"/>
  <c r="L1693" i="21" s="1"/>
  <c r="K1643" i="21"/>
  <c r="L1643" i="21" s="1"/>
  <c r="K2298" i="21"/>
  <c r="L2298" i="21" s="1"/>
  <c r="K1757" i="21"/>
  <c r="L1757" i="21" s="1"/>
  <c r="K1590" i="21"/>
  <c r="L1590" i="21" s="1"/>
  <c r="K1685" i="21"/>
  <c r="L1685" i="21" s="1"/>
  <c r="K1553" i="21"/>
  <c r="L1553" i="21" s="1"/>
  <c r="K1545" i="21"/>
  <c r="L1545" i="21" s="1"/>
  <c r="J2712" i="24"/>
  <c r="K2712" i="24" s="1"/>
  <c r="J2347" i="24"/>
  <c r="K2347" i="24" s="1"/>
  <c r="J2347" i="23"/>
  <c r="K2347" i="23" s="1"/>
  <c r="J2712" i="23"/>
  <c r="K2712" i="23" s="1"/>
  <c r="K2440" i="21"/>
  <c r="L2440" i="21" s="1"/>
  <c r="K2813" i="21"/>
  <c r="L2813" i="21" s="1"/>
  <c r="J1704" i="24"/>
  <c r="K1704" i="24" s="1"/>
  <c r="J1574" i="24"/>
  <c r="K1574" i="24" s="1"/>
  <c r="J1552" i="24"/>
  <c r="K1552" i="24" s="1"/>
  <c r="J1550" i="24"/>
  <c r="K1550" i="24" s="1"/>
  <c r="J1427" i="24"/>
  <c r="K1427" i="24" s="1"/>
  <c r="J1422" i="24"/>
  <c r="K1422" i="24" s="1"/>
  <c r="J1602" i="24"/>
  <c r="K1602" i="24" s="1"/>
  <c r="J1598" i="24"/>
  <c r="K1598" i="24" s="1"/>
  <c r="J1594" i="24"/>
  <c r="K1594" i="24" s="1"/>
  <c r="J1471" i="24"/>
  <c r="K1471" i="24" s="1"/>
  <c r="J1618" i="24"/>
  <c r="K1618" i="24" s="1"/>
  <c r="J1680" i="24"/>
  <c r="K1680" i="24" s="1"/>
  <c r="J1677" i="24"/>
  <c r="K1677" i="24" s="1"/>
  <c r="J1535" i="24"/>
  <c r="K1535" i="24" s="1"/>
  <c r="J1515" i="24"/>
  <c r="K1515" i="24" s="1"/>
  <c r="J1612" i="24"/>
  <c r="K1612" i="24" s="1"/>
  <c r="J1581" i="24"/>
  <c r="K1581" i="24" s="1"/>
  <c r="J1612" i="23"/>
  <c r="K1612" i="23" s="1"/>
  <c r="J1704" i="23"/>
  <c r="K1704" i="23" s="1"/>
  <c r="J1680" i="23"/>
  <c r="K1680" i="23" s="1"/>
  <c r="J1581" i="23"/>
  <c r="K1581" i="23" s="1"/>
  <c r="J1550" i="23"/>
  <c r="K1550" i="23" s="1"/>
  <c r="J1515" i="23"/>
  <c r="K1515" i="23" s="1"/>
  <c r="J1677" i="23"/>
  <c r="K1677" i="23" s="1"/>
  <c r="J1552" i="23"/>
  <c r="K1552" i="23" s="1"/>
  <c r="J1594" i="23"/>
  <c r="K1594" i="23" s="1"/>
  <c r="J1574" i="23"/>
  <c r="K1574" i="23" s="1"/>
  <c r="J1535" i="23"/>
  <c r="K1535" i="23" s="1"/>
  <c r="J1618" i="23"/>
  <c r="K1618" i="23" s="1"/>
  <c r="J1602" i="23"/>
  <c r="K1602" i="23" s="1"/>
  <c r="J1471" i="23"/>
  <c r="K1471" i="23" s="1"/>
  <c r="J1427" i="23"/>
  <c r="K1427" i="23" s="1"/>
  <c r="J1422" i="23"/>
  <c r="K1422" i="23" s="1"/>
  <c r="J1598" i="23"/>
  <c r="K1598" i="23" s="1"/>
  <c r="K1749" i="21"/>
  <c r="L1749" i="21" s="1"/>
  <c r="K1642" i="21"/>
  <c r="L1642" i="21" s="1"/>
  <c r="K1618" i="21"/>
  <c r="L1618" i="21" s="1"/>
  <c r="K1601" i="21"/>
  <c r="L1601" i="21" s="1"/>
  <c r="K1662" i="21"/>
  <c r="L1662" i="21" s="1"/>
  <c r="K1533" i="21"/>
  <c r="L1533" i="21" s="1"/>
  <c r="K1773" i="21"/>
  <c r="L1773" i="21" s="1"/>
  <c r="K1686" i="21"/>
  <c r="L1686" i="21" s="1"/>
  <c r="K1680" i="21"/>
  <c r="L1680" i="21" s="1"/>
  <c r="K1616" i="21"/>
  <c r="L1616" i="21" s="1"/>
  <c r="K1746" i="21"/>
  <c r="L1746" i="21" s="1"/>
  <c r="K1666" i="21"/>
  <c r="L1666" i="21" s="1"/>
  <c r="K1579" i="21"/>
  <c r="L1579" i="21" s="1"/>
  <c r="K1670" i="21"/>
  <c r="L1670" i="21" s="1"/>
  <c r="K1649" i="21"/>
  <c r="L1649" i="21" s="1"/>
  <c r="K1488" i="21"/>
  <c r="L1488" i="21" s="1"/>
  <c r="K1482" i="21"/>
  <c r="L1482" i="21" s="1"/>
  <c r="J2168" i="24"/>
  <c r="K2168" i="24" s="1"/>
  <c r="J1245" i="24"/>
  <c r="K1245" i="24" s="1"/>
  <c r="J1125" i="24"/>
  <c r="K1125" i="24" s="1"/>
  <c r="J759" i="24"/>
  <c r="K759" i="24" s="1"/>
  <c r="J2185" i="24"/>
  <c r="K2185" i="24" s="1"/>
  <c r="J1014" i="24"/>
  <c r="K1014" i="24" s="1"/>
  <c r="J703" i="24"/>
  <c r="K703" i="24" s="1"/>
  <c r="J2283" i="24"/>
  <c r="K2283" i="24" s="1"/>
  <c r="J1033" i="24"/>
  <c r="K1033" i="24" s="1"/>
  <c r="J1077" i="24"/>
  <c r="K1077" i="24" s="1"/>
  <c r="J2283" i="23"/>
  <c r="K2283" i="23" s="1"/>
  <c r="J2168" i="23"/>
  <c r="K2168" i="23" s="1"/>
  <c r="J1245" i="23"/>
  <c r="K1245" i="23" s="1"/>
  <c r="J1014" i="23"/>
  <c r="K1014" i="23" s="1"/>
  <c r="J2185" i="23"/>
  <c r="K2185" i="23" s="1"/>
  <c r="J1125" i="23"/>
  <c r="K1125" i="23" s="1"/>
  <c r="J1077" i="23"/>
  <c r="K1077" i="23" s="1"/>
  <c r="J1033" i="23"/>
  <c r="K1033" i="23" s="1"/>
  <c r="J703" i="23"/>
  <c r="K703" i="23" s="1"/>
  <c r="J759" i="23"/>
  <c r="K759" i="23" s="1"/>
  <c r="K1081" i="21"/>
  <c r="L1081" i="21" s="1"/>
  <c r="K734" i="21"/>
  <c r="L734" i="21" s="1"/>
  <c r="K1301" i="21"/>
  <c r="L1301" i="21" s="1"/>
  <c r="K1127" i="21"/>
  <c r="L1127" i="21" s="1"/>
  <c r="K1060" i="21"/>
  <c r="L1060" i="21" s="1"/>
  <c r="K2274" i="21"/>
  <c r="L2274" i="21" s="1"/>
  <c r="K2256" i="21"/>
  <c r="L2256" i="21" s="1"/>
  <c r="K794" i="21"/>
  <c r="L794" i="21" s="1"/>
  <c r="K2375" i="21"/>
  <c r="L2375" i="21" s="1"/>
  <c r="K1177" i="21"/>
  <c r="L1177" i="21" s="1"/>
  <c r="J979" i="24"/>
  <c r="K979" i="24" s="1"/>
  <c r="J901" i="24"/>
  <c r="K901" i="24" s="1"/>
  <c r="J852" i="24"/>
  <c r="K852" i="24" s="1"/>
  <c r="J1957" i="24"/>
  <c r="K1957" i="24" s="1"/>
  <c r="J875" i="24"/>
  <c r="K875" i="24" s="1"/>
  <c r="J1868" i="24"/>
  <c r="K1868" i="24" s="1"/>
  <c r="J1203" i="24"/>
  <c r="K1203" i="24" s="1"/>
  <c r="J931" i="24"/>
  <c r="K931" i="24" s="1"/>
  <c r="J617" i="24"/>
  <c r="K617" i="24" s="1"/>
  <c r="J1891" i="24"/>
  <c r="K1891" i="24" s="1"/>
  <c r="J1036" i="24"/>
  <c r="K1036" i="24" s="1"/>
  <c r="J872" i="24"/>
  <c r="K872" i="24" s="1"/>
  <c r="J524" i="24"/>
  <c r="K524" i="24" s="1"/>
  <c r="J1349" i="24"/>
  <c r="K1349" i="24" s="1"/>
  <c r="J1343" i="24"/>
  <c r="K1343" i="24" s="1"/>
  <c r="J1342" i="24"/>
  <c r="K1342" i="24" s="1"/>
  <c r="J1341" i="24"/>
  <c r="K1341" i="24" s="1"/>
  <c r="J821" i="24"/>
  <c r="K821" i="24" s="1"/>
  <c r="J1957" i="23"/>
  <c r="K1957" i="23" s="1"/>
  <c r="J1868" i="23"/>
  <c r="K1868" i="23" s="1"/>
  <c r="J901" i="23"/>
  <c r="K901" i="23" s="1"/>
  <c r="J1342" i="23"/>
  <c r="K1342" i="23" s="1"/>
  <c r="J979" i="23"/>
  <c r="K979" i="23" s="1"/>
  <c r="J931" i="23"/>
  <c r="K931" i="23" s="1"/>
  <c r="J875" i="23"/>
  <c r="K875" i="23" s="1"/>
  <c r="J821" i="23"/>
  <c r="K821" i="23" s="1"/>
  <c r="J524" i="23"/>
  <c r="K524" i="23" s="1"/>
  <c r="J1349" i="23"/>
  <c r="K1349" i="23" s="1"/>
  <c r="J1341" i="23"/>
  <c r="K1341" i="23" s="1"/>
  <c r="J1203" i="23"/>
  <c r="K1203" i="23" s="1"/>
  <c r="J1891" i="23"/>
  <c r="K1891" i="23" s="1"/>
  <c r="J1036" i="23"/>
  <c r="K1036" i="23" s="1"/>
  <c r="J872" i="23"/>
  <c r="K872" i="23" s="1"/>
  <c r="J1343" i="23"/>
  <c r="K1343" i="23" s="1"/>
  <c r="J852" i="23"/>
  <c r="K852" i="23" s="1"/>
  <c r="J617" i="23"/>
  <c r="K617" i="23" s="1"/>
  <c r="K1399" i="21"/>
  <c r="L1399" i="21" s="1"/>
  <c r="K911" i="21"/>
  <c r="L911" i="21" s="1"/>
  <c r="K548" i="21"/>
  <c r="L548" i="21" s="1"/>
  <c r="K1945" i="21"/>
  <c r="L1945" i="21" s="1"/>
  <c r="K1406" i="21"/>
  <c r="L1406" i="21" s="1"/>
  <c r="K1258" i="21"/>
  <c r="L1258" i="21" s="1"/>
  <c r="K975" i="21"/>
  <c r="L975" i="21" s="1"/>
  <c r="K942" i="21"/>
  <c r="L942" i="21" s="1"/>
  <c r="K1968" i="21"/>
  <c r="L1968" i="21" s="1"/>
  <c r="K1398" i="21"/>
  <c r="L1398" i="21" s="1"/>
  <c r="K859" i="21"/>
  <c r="L859" i="21" s="1"/>
  <c r="K1084" i="21"/>
  <c r="L1084" i="21" s="1"/>
  <c r="K1024" i="21"/>
  <c r="L1024" i="21" s="1"/>
  <c r="K2042" i="21"/>
  <c r="L2042" i="21" s="1"/>
  <c r="K646" i="21"/>
  <c r="L646" i="21" s="1"/>
  <c r="K1400" i="21"/>
  <c r="L1400" i="21" s="1"/>
  <c r="K914" i="21"/>
  <c r="L914" i="21" s="1"/>
  <c r="K890" i="21"/>
  <c r="L890" i="21" s="1"/>
  <c r="J2853" i="24"/>
  <c r="K2853" i="24" s="1"/>
  <c r="J2843" i="24"/>
  <c r="K2843" i="24" s="1"/>
  <c r="J2177" i="24"/>
  <c r="K2177" i="24" s="1"/>
  <c r="J2120" i="24"/>
  <c r="K2120" i="24" s="1"/>
  <c r="J2101" i="24"/>
  <c r="K2101" i="24" s="1"/>
  <c r="J2276" i="24"/>
  <c r="K2276" i="24" s="1"/>
  <c r="J2843" i="23"/>
  <c r="K2843" i="23" s="1"/>
  <c r="J2120" i="23"/>
  <c r="K2120" i="23" s="1"/>
  <c r="J2101" i="23"/>
  <c r="K2101" i="23" s="1"/>
  <c r="J2853" i="23"/>
  <c r="K2853" i="23" s="1"/>
  <c r="J2177" i="23"/>
  <c r="K2177" i="23" s="1"/>
  <c r="J2276" i="23"/>
  <c r="K2276" i="23" s="1"/>
  <c r="K2368" i="21"/>
  <c r="L2368" i="21" s="1"/>
  <c r="K2207" i="21"/>
  <c r="L2207" i="21" s="1"/>
  <c r="K2974" i="21"/>
  <c r="L2974" i="21" s="1"/>
  <c r="K2964" i="21"/>
  <c r="L2964" i="21" s="1"/>
  <c r="K2266" i="21"/>
  <c r="L2266" i="21" s="1"/>
  <c r="K2186" i="21"/>
  <c r="L2186" i="21" s="1"/>
  <c r="J2470" i="24"/>
  <c r="K2470" i="24" s="1"/>
  <c r="J1733" i="24"/>
  <c r="K1733" i="24" s="1"/>
  <c r="J1731" i="24"/>
  <c r="K1731" i="24" s="1"/>
  <c r="J1656" i="24"/>
  <c r="K1656" i="24" s="1"/>
  <c r="J1655" i="24"/>
  <c r="K1655" i="24" s="1"/>
  <c r="J1654" i="24"/>
  <c r="K1654" i="24" s="1"/>
  <c r="J1452" i="24"/>
  <c r="K1452" i="24" s="1"/>
  <c r="J1434" i="24"/>
  <c r="K1434" i="24" s="1"/>
  <c r="J1479" i="24"/>
  <c r="K1479" i="24" s="1"/>
  <c r="J1469" i="24"/>
  <c r="K1469" i="24" s="1"/>
  <c r="J1731" i="23"/>
  <c r="K1731" i="23" s="1"/>
  <c r="J1656" i="23"/>
  <c r="K1656" i="23" s="1"/>
  <c r="J1479" i="23"/>
  <c r="K1479" i="23" s="1"/>
  <c r="J1469" i="23"/>
  <c r="K1469" i="23" s="1"/>
  <c r="J1733" i="23"/>
  <c r="K1733" i="23" s="1"/>
  <c r="J1655" i="23"/>
  <c r="K1655" i="23" s="1"/>
  <c r="J1434" i="23"/>
  <c r="K1434" i="23" s="1"/>
  <c r="J1654" i="23"/>
  <c r="K1654" i="23" s="1"/>
  <c r="J1452" i="23"/>
  <c r="K1452" i="23" s="1"/>
  <c r="J2470" i="23"/>
  <c r="K2470" i="23" s="1"/>
  <c r="K2565" i="21"/>
  <c r="L2565" i="21" s="1"/>
  <c r="K1805" i="21"/>
  <c r="L1805" i="21" s="1"/>
  <c r="K1722" i="21"/>
  <c r="L1722" i="21" s="1"/>
  <c r="K1517" i="21"/>
  <c r="L1517" i="21" s="1"/>
  <c r="K1542" i="21"/>
  <c r="L1542" i="21" s="1"/>
  <c r="K1495" i="21"/>
  <c r="L1495" i="21" s="1"/>
  <c r="K1724" i="21"/>
  <c r="L1724" i="21" s="1"/>
  <c r="K1530" i="21"/>
  <c r="L1530" i="21" s="1"/>
  <c r="K1803" i="21"/>
  <c r="L1803" i="21" s="1"/>
  <c r="K1723" i="21"/>
  <c r="L1723" i="21" s="1"/>
  <c r="J371" i="24"/>
  <c r="K371" i="24" s="1"/>
  <c r="J347" i="24"/>
  <c r="K347" i="24" s="1"/>
  <c r="J399" i="24"/>
  <c r="K399" i="24" s="1"/>
  <c r="J398" i="24"/>
  <c r="K398" i="24" s="1"/>
  <c r="J395" i="24"/>
  <c r="K395" i="24" s="1"/>
  <c r="J381" i="24"/>
  <c r="K381" i="24" s="1"/>
  <c r="J372" i="24"/>
  <c r="K372" i="24" s="1"/>
  <c r="J413" i="24"/>
  <c r="K413" i="24" s="1"/>
  <c r="J413" i="23"/>
  <c r="K413" i="23" s="1"/>
  <c r="J381" i="23"/>
  <c r="K381" i="23" s="1"/>
  <c r="J372" i="23"/>
  <c r="K372" i="23" s="1"/>
  <c r="J347" i="23"/>
  <c r="K347" i="23" s="1"/>
  <c r="J398" i="23"/>
  <c r="K398" i="23" s="1"/>
  <c r="J395" i="23"/>
  <c r="K395" i="23" s="1"/>
  <c r="J399" i="23"/>
  <c r="K399" i="23" s="1"/>
  <c r="J371" i="23"/>
  <c r="K371" i="23" s="1"/>
  <c r="K411" i="21"/>
  <c r="L411" i="21" s="1"/>
  <c r="K380" i="21"/>
  <c r="L380" i="21" s="1"/>
  <c r="K429" i="21"/>
  <c r="L429" i="21" s="1"/>
  <c r="K413" i="21"/>
  <c r="L413" i="21" s="1"/>
  <c r="K390" i="21"/>
  <c r="L390" i="21" s="1"/>
  <c r="K350" i="21"/>
  <c r="L350" i="21" s="1"/>
  <c r="K407" i="21"/>
  <c r="L407" i="21" s="1"/>
  <c r="K379" i="21"/>
  <c r="L379" i="21" s="1"/>
  <c r="J2671" i="24"/>
  <c r="K2671" i="24" s="1"/>
  <c r="J2625" i="24"/>
  <c r="K2625" i="24" s="1"/>
  <c r="J2624" i="24"/>
  <c r="K2624" i="24" s="1"/>
  <c r="J2623" i="24"/>
  <c r="K2623" i="24" s="1"/>
  <c r="J2526" i="24"/>
  <c r="K2526" i="24" s="1"/>
  <c r="J2483" i="24"/>
  <c r="K2483" i="24" s="1"/>
  <c r="J2482" i="24"/>
  <c r="K2482" i="24" s="1"/>
  <c r="J2479" i="24"/>
  <c r="K2479" i="24" s="1"/>
  <c r="J2719" i="24"/>
  <c r="K2719" i="24" s="1"/>
  <c r="J2714" i="24"/>
  <c r="K2714" i="24" s="1"/>
  <c r="J2705" i="24"/>
  <c r="K2705" i="24" s="1"/>
  <c r="J2512" i="24"/>
  <c r="K2512" i="24" s="1"/>
  <c r="J2508" i="24"/>
  <c r="K2508" i="24" s="1"/>
  <c r="J2475" i="24"/>
  <c r="K2475" i="24" s="1"/>
  <c r="J2372" i="24"/>
  <c r="K2372" i="24" s="1"/>
  <c r="J2643" i="24"/>
  <c r="K2643" i="24" s="1"/>
  <c r="J2642" i="24"/>
  <c r="K2642" i="24" s="1"/>
  <c r="J2598" i="24"/>
  <c r="K2598" i="24" s="1"/>
  <c r="J2291" i="24"/>
  <c r="K2291" i="24" s="1"/>
  <c r="J2369" i="24"/>
  <c r="K2369" i="24" s="1"/>
  <c r="J2362" i="24"/>
  <c r="K2362" i="24" s="1"/>
  <c r="J2355" i="24"/>
  <c r="K2355" i="24" s="1"/>
  <c r="J2323" i="24"/>
  <c r="K2323" i="24" s="1"/>
  <c r="J2465" i="24"/>
  <c r="K2465" i="24" s="1"/>
  <c r="J2289" i="24"/>
  <c r="K2289" i="24" s="1"/>
  <c r="J2719" i="23"/>
  <c r="K2719" i="23" s="1"/>
  <c r="J2643" i="23"/>
  <c r="K2643" i="23" s="1"/>
  <c r="J2623" i="23"/>
  <c r="K2623" i="23" s="1"/>
  <c r="J2483" i="23"/>
  <c r="K2483" i="23" s="1"/>
  <c r="J2479" i="23"/>
  <c r="K2479" i="23" s="1"/>
  <c r="J2475" i="23"/>
  <c r="K2475" i="23" s="1"/>
  <c r="J2355" i="23"/>
  <c r="K2355" i="23" s="1"/>
  <c r="J2323" i="23"/>
  <c r="K2323" i="23" s="1"/>
  <c r="J2291" i="23"/>
  <c r="K2291" i="23" s="1"/>
  <c r="J2624" i="23"/>
  <c r="K2624" i="23" s="1"/>
  <c r="J2512" i="23"/>
  <c r="K2512" i="23" s="1"/>
  <c r="J2508" i="23"/>
  <c r="K2508" i="23" s="1"/>
  <c r="J2372" i="23"/>
  <c r="K2372" i="23" s="1"/>
  <c r="J2705" i="23"/>
  <c r="K2705" i="23" s="1"/>
  <c r="J2671" i="23"/>
  <c r="K2671" i="23" s="1"/>
  <c r="J2625" i="23"/>
  <c r="K2625" i="23" s="1"/>
  <c r="J2465" i="23"/>
  <c r="K2465" i="23" s="1"/>
  <c r="J2369" i="23"/>
  <c r="K2369" i="23" s="1"/>
  <c r="J2289" i="23"/>
  <c r="K2289" i="23" s="1"/>
  <c r="J2714" i="23"/>
  <c r="K2714" i="23" s="1"/>
  <c r="J2642" i="23"/>
  <c r="K2642" i="23" s="1"/>
  <c r="J2482" i="23"/>
  <c r="K2482" i="23" s="1"/>
  <c r="J2362" i="23"/>
  <c r="K2362" i="23" s="1"/>
  <c r="J2598" i="23"/>
  <c r="K2598" i="23" s="1"/>
  <c r="J2526" i="23"/>
  <c r="K2526" i="23" s="1"/>
  <c r="K2580" i="21"/>
  <c r="L2580" i="21" s="1"/>
  <c r="K2576" i="21"/>
  <c r="L2576" i="21" s="1"/>
  <c r="K2462" i="21"/>
  <c r="L2462" i="21" s="1"/>
  <c r="K2757" i="21"/>
  <c r="L2757" i="21" s="1"/>
  <c r="K2742" i="21"/>
  <c r="L2742" i="21" s="1"/>
  <c r="K2723" i="21"/>
  <c r="L2723" i="21" s="1"/>
  <c r="K2448" i="21"/>
  <c r="L2448" i="21" s="1"/>
  <c r="K2625" i="21"/>
  <c r="L2625" i="21" s="1"/>
  <c r="K2610" i="21"/>
  <c r="L2610" i="21" s="1"/>
  <c r="K2606" i="21"/>
  <c r="L2606" i="21" s="1"/>
  <c r="K2570" i="21"/>
  <c r="L2570" i="21" s="1"/>
  <c r="K2820" i="21"/>
  <c r="L2820" i="21" s="1"/>
  <c r="K2815" i="21"/>
  <c r="L2815" i="21" s="1"/>
  <c r="K2806" i="21"/>
  <c r="L2806" i="21" s="1"/>
  <c r="K2381" i="21"/>
  <c r="L2381" i="21" s="1"/>
  <c r="K2725" i="21"/>
  <c r="L2725" i="21" s="1"/>
  <c r="K2724" i="21"/>
  <c r="L2724" i="21" s="1"/>
  <c r="K2455" i="21"/>
  <c r="L2455" i="21" s="1"/>
  <c r="K2579" i="21"/>
  <c r="L2579" i="21" s="1"/>
  <c r="K2415" i="21"/>
  <c r="L2415" i="21" s="1"/>
  <c r="K2743" i="21"/>
  <c r="L2743" i="21" s="1"/>
  <c r="K2698" i="21"/>
  <c r="L2698" i="21" s="1"/>
  <c r="K2560" i="21"/>
  <c r="L2560" i="21" s="1"/>
  <c r="K2465" i="21"/>
  <c r="L2465" i="21" s="1"/>
  <c r="K2383" i="21"/>
  <c r="L2383" i="21" s="1"/>
  <c r="J2530" i="24"/>
  <c r="K2530" i="24" s="1"/>
  <c r="J2249" i="24"/>
  <c r="K2249" i="24" s="1"/>
  <c r="J1659" i="24"/>
  <c r="K1659" i="24" s="1"/>
  <c r="J2753" i="24"/>
  <c r="K2753" i="24" s="1"/>
  <c r="J1558" i="24"/>
  <c r="K1558" i="24" s="1"/>
  <c r="J1004" i="24"/>
  <c r="K1004" i="24" s="1"/>
  <c r="J1520" i="24"/>
  <c r="K1520" i="24" s="1"/>
  <c r="J1454" i="24"/>
  <c r="K1454" i="24" s="1"/>
  <c r="J2183" i="24"/>
  <c r="K2183" i="24" s="1"/>
  <c r="J832" i="24"/>
  <c r="K832" i="24" s="1"/>
  <c r="J1686" i="24"/>
  <c r="K1686" i="24" s="1"/>
  <c r="J1546" i="24"/>
  <c r="K1546" i="24" s="1"/>
  <c r="J1298" i="24"/>
  <c r="K1298" i="24" s="1"/>
  <c r="J1577" i="24"/>
  <c r="K1577" i="24" s="1"/>
  <c r="J1098" i="24"/>
  <c r="K1098" i="24" s="1"/>
  <c r="J1069" i="24"/>
  <c r="K1069" i="24" s="1"/>
  <c r="J2249" i="23"/>
  <c r="K2249" i="23" s="1"/>
  <c r="J1659" i="23"/>
  <c r="K1659" i="23" s="1"/>
  <c r="J2183" i="23"/>
  <c r="K2183" i="23" s="1"/>
  <c r="J1577" i="23"/>
  <c r="K1577" i="23" s="1"/>
  <c r="J1558" i="23"/>
  <c r="K1558" i="23" s="1"/>
  <c r="J1546" i="23"/>
  <c r="K1546" i="23" s="1"/>
  <c r="J2753" i="23"/>
  <c r="K2753" i="23" s="1"/>
  <c r="J1520" i="23"/>
  <c r="K1520" i="23" s="1"/>
  <c r="J1454" i="23"/>
  <c r="K1454" i="23" s="1"/>
  <c r="J2530" i="23"/>
  <c r="K2530" i="23" s="1"/>
  <c r="J1298" i="23"/>
  <c r="K1298" i="23" s="1"/>
  <c r="J1069" i="23"/>
  <c r="K1069" i="23" s="1"/>
  <c r="J832" i="23"/>
  <c r="K832" i="23" s="1"/>
  <c r="J1004" i="23"/>
  <c r="K1004" i="23" s="1"/>
  <c r="J1686" i="23"/>
  <c r="K1686" i="23" s="1"/>
  <c r="J1098" i="23"/>
  <c r="K1098" i="23" s="1"/>
  <c r="K1727" i="21"/>
  <c r="L1727" i="21" s="1"/>
  <c r="K1149" i="21"/>
  <c r="L1149" i="21" s="1"/>
  <c r="K2629" i="21"/>
  <c r="L2629" i="21" s="1"/>
  <c r="K1519" i="21"/>
  <c r="L1519" i="21" s="1"/>
  <c r="K1612" i="21"/>
  <c r="L1612" i="21" s="1"/>
  <c r="K1585" i="21"/>
  <c r="L1585" i="21" s="1"/>
  <c r="K1356" i="21"/>
  <c r="L1356" i="21" s="1"/>
  <c r="K2858" i="21"/>
  <c r="L2858" i="21" s="1"/>
  <c r="K2340" i="21"/>
  <c r="L2340" i="21" s="1"/>
  <c r="K1645" i="21"/>
  <c r="L1645" i="21" s="1"/>
  <c r="K1119" i="21"/>
  <c r="L1119" i="21" s="1"/>
  <c r="K1050" i="21"/>
  <c r="L1050" i="21" s="1"/>
  <c r="K1626" i="21"/>
  <c r="L1626" i="21" s="1"/>
  <c r="K2272" i="21"/>
  <c r="L2272" i="21" s="1"/>
  <c r="K870" i="21"/>
  <c r="L870" i="21" s="1"/>
  <c r="K1755" i="21"/>
  <c r="L1755" i="21" s="1"/>
  <c r="J2336" i="24"/>
  <c r="K2336" i="24" s="1"/>
  <c r="J1578" i="24"/>
  <c r="K1578" i="24" s="1"/>
  <c r="J2336" i="23"/>
  <c r="K2336" i="23" s="1"/>
  <c r="J1578" i="23"/>
  <c r="K1578" i="23" s="1"/>
  <c r="K2428" i="21"/>
  <c r="L2428" i="21" s="1"/>
  <c r="K1646" i="21"/>
  <c r="L1646" i="21" s="1"/>
  <c r="J2889" i="24"/>
  <c r="K2889" i="24" s="1"/>
  <c r="J2662" i="24"/>
  <c r="K2662" i="24" s="1"/>
  <c r="J2365" i="24"/>
  <c r="K2365" i="24" s="1"/>
  <c r="J1652" i="24"/>
  <c r="K1652" i="24" s="1"/>
  <c r="J1689" i="24"/>
  <c r="K1689" i="24" s="1"/>
  <c r="J999" i="24"/>
  <c r="K999" i="24" s="1"/>
  <c r="J1519" i="24"/>
  <c r="K1519" i="24" s="1"/>
  <c r="J1242" i="24"/>
  <c r="K1242" i="24" s="1"/>
  <c r="J785" i="24"/>
  <c r="K785" i="24" s="1"/>
  <c r="J622" i="24"/>
  <c r="K622" i="24" s="1"/>
  <c r="J1545" i="24"/>
  <c r="K1545" i="24" s="1"/>
  <c r="J724" i="24"/>
  <c r="K724" i="24" s="1"/>
  <c r="J580" i="24"/>
  <c r="K580" i="24" s="1"/>
  <c r="J496" i="24"/>
  <c r="K496" i="24" s="1"/>
  <c r="J2662" i="23"/>
  <c r="K2662" i="23" s="1"/>
  <c r="J1652" i="23"/>
  <c r="K1652" i="23" s="1"/>
  <c r="J1545" i="23"/>
  <c r="K1545" i="23" s="1"/>
  <c r="J622" i="23"/>
  <c r="K622" i="23" s="1"/>
  <c r="J2889" i="23"/>
  <c r="K2889" i="23" s="1"/>
  <c r="J2365" i="23"/>
  <c r="K2365" i="23" s="1"/>
  <c r="J1689" i="23"/>
  <c r="K1689" i="23" s="1"/>
  <c r="J580" i="23"/>
  <c r="K580" i="23" s="1"/>
  <c r="J999" i="23"/>
  <c r="K999" i="23" s="1"/>
  <c r="J1519" i="23"/>
  <c r="K1519" i="23" s="1"/>
  <c r="J785" i="23"/>
  <c r="K785" i="23" s="1"/>
  <c r="J724" i="23"/>
  <c r="K724" i="23" s="1"/>
  <c r="J496" i="23"/>
  <c r="K496" i="23" s="1"/>
  <c r="J1242" i="23"/>
  <c r="K1242" i="23" s="1"/>
  <c r="K1611" i="21"/>
  <c r="L1611" i="21" s="1"/>
  <c r="K651" i="21"/>
  <c r="L651" i="21" s="1"/>
  <c r="K3017" i="21"/>
  <c r="L3017" i="21" s="1"/>
  <c r="K1720" i="21"/>
  <c r="L1720" i="21" s="1"/>
  <c r="K823" i="21"/>
  <c r="L823" i="21" s="1"/>
  <c r="K757" i="21"/>
  <c r="L757" i="21" s="1"/>
  <c r="K516" i="21"/>
  <c r="L516" i="21" s="1"/>
  <c r="K2763" i="21"/>
  <c r="L2763" i="21" s="1"/>
  <c r="K1584" i="21"/>
  <c r="L1584" i="21" s="1"/>
  <c r="K608" i="21"/>
  <c r="L608" i="21" s="1"/>
  <c r="K2458" i="21"/>
  <c r="L2458" i="21" s="1"/>
  <c r="K1758" i="21"/>
  <c r="L1758" i="21" s="1"/>
  <c r="K1298" i="21"/>
  <c r="L1298" i="21" s="1"/>
  <c r="K1045" i="21"/>
  <c r="L1045" i="21" s="1"/>
  <c r="J1990" i="24"/>
  <c r="K1990" i="24" s="1"/>
  <c r="J1964" i="24"/>
  <c r="K1964" i="24" s="1"/>
  <c r="J1986" i="24"/>
  <c r="K1986" i="24" s="1"/>
  <c r="J1903" i="24"/>
  <c r="K1903" i="24" s="1"/>
  <c r="J1995" i="24"/>
  <c r="K1995" i="24" s="1"/>
  <c r="J1979" i="24"/>
  <c r="K1979" i="24" s="1"/>
  <c r="J1942" i="24"/>
  <c r="K1942" i="24" s="1"/>
  <c r="J1937" i="24"/>
  <c r="K1937" i="24" s="1"/>
  <c r="J1964" i="23"/>
  <c r="K1964" i="23" s="1"/>
  <c r="J1942" i="23"/>
  <c r="K1942" i="23" s="1"/>
  <c r="J1937" i="23"/>
  <c r="K1937" i="23" s="1"/>
  <c r="J1990" i="23"/>
  <c r="K1990" i="23" s="1"/>
  <c r="J1903" i="23"/>
  <c r="K1903" i="23" s="1"/>
  <c r="J1986" i="23"/>
  <c r="K1986" i="23" s="1"/>
  <c r="J1995" i="23"/>
  <c r="K1995" i="23" s="1"/>
  <c r="J1979" i="23"/>
  <c r="K1979" i="23" s="1"/>
  <c r="K2080" i="21"/>
  <c r="L2080" i="21" s="1"/>
  <c r="K2075" i="21"/>
  <c r="L2075" i="21" s="1"/>
  <c r="K2071" i="21"/>
  <c r="L2071" i="21" s="1"/>
  <c r="K2026" i="21"/>
  <c r="L2026" i="21" s="1"/>
  <c r="K2049" i="21"/>
  <c r="L2049" i="21" s="1"/>
  <c r="K2021" i="21"/>
  <c r="L2021" i="21" s="1"/>
  <c r="K1981" i="21"/>
  <c r="L1981" i="21" s="1"/>
  <c r="K2064" i="21"/>
  <c r="L2064" i="21" s="1"/>
  <c r="J2667" i="24"/>
  <c r="K2667" i="24" s="1"/>
  <c r="J2648" i="24"/>
  <c r="K2648" i="24" s="1"/>
  <c r="J2315" i="24"/>
  <c r="K2315" i="24" s="1"/>
  <c r="J2593" i="24"/>
  <c r="K2593" i="24" s="1"/>
  <c r="J2441" i="24"/>
  <c r="K2441" i="24" s="1"/>
  <c r="J2342" i="24"/>
  <c r="K2342" i="24" s="1"/>
  <c r="J1901" i="24"/>
  <c r="K1901" i="24" s="1"/>
  <c r="J1633" i="24"/>
  <c r="K1633" i="24" s="1"/>
  <c r="J1626" i="24"/>
  <c r="K1626" i="24" s="1"/>
  <c r="J1559" i="24"/>
  <c r="K1559" i="24" s="1"/>
  <c r="J1420" i="24"/>
  <c r="K1420" i="24" s="1"/>
  <c r="J1079" i="24"/>
  <c r="K1079" i="24" s="1"/>
  <c r="J1599" i="24"/>
  <c r="K1599" i="24" s="1"/>
  <c r="J1526" i="24"/>
  <c r="K1526" i="24" s="1"/>
  <c r="J1500" i="24"/>
  <c r="K1500" i="24" s="1"/>
  <c r="J1472" i="24"/>
  <c r="K1472" i="24" s="1"/>
  <c r="J1459" i="24"/>
  <c r="K1459" i="24" s="1"/>
  <c r="J1314" i="24"/>
  <c r="K1314" i="24" s="1"/>
  <c r="J1248" i="24"/>
  <c r="K1248" i="24" s="1"/>
  <c r="J1017" i="24"/>
  <c r="K1017" i="24" s="1"/>
  <c r="J1681" i="24"/>
  <c r="K1681" i="24" s="1"/>
  <c r="J1678" i="24"/>
  <c r="K1678" i="24" s="1"/>
  <c r="J1644" i="24"/>
  <c r="K1644" i="24" s="1"/>
  <c r="J1516" i="24"/>
  <c r="K1516" i="24" s="1"/>
  <c r="J1610" i="24"/>
  <c r="K1610" i="24" s="1"/>
  <c r="J1101" i="24"/>
  <c r="K1101" i="24" s="1"/>
  <c r="J645" i="24"/>
  <c r="K645" i="24" s="1"/>
  <c r="J508" i="24"/>
  <c r="K508" i="24" s="1"/>
  <c r="J1589" i="24"/>
  <c r="K1589" i="24" s="1"/>
  <c r="J501" i="24"/>
  <c r="K501" i="24" s="1"/>
  <c r="J865" i="24"/>
  <c r="K865" i="24" s="1"/>
  <c r="J2315" i="23"/>
  <c r="K2315" i="23" s="1"/>
  <c r="J1901" i="23"/>
  <c r="K1901" i="23" s="1"/>
  <c r="J1644" i="23"/>
  <c r="K1644" i="23" s="1"/>
  <c r="J2667" i="23"/>
  <c r="K2667" i="23" s="1"/>
  <c r="J2648" i="23"/>
  <c r="K2648" i="23" s="1"/>
  <c r="J1589" i="23"/>
  <c r="K1589" i="23" s="1"/>
  <c r="J1526" i="23"/>
  <c r="K1526" i="23" s="1"/>
  <c r="J1472" i="23"/>
  <c r="K1472" i="23" s="1"/>
  <c r="J2593" i="23"/>
  <c r="K2593" i="23" s="1"/>
  <c r="J2441" i="23"/>
  <c r="K2441" i="23" s="1"/>
  <c r="J1420" i="23"/>
  <c r="K1420" i="23" s="1"/>
  <c r="J1079" i="23"/>
  <c r="K1079" i="23" s="1"/>
  <c r="J865" i="23"/>
  <c r="K865" i="23" s="1"/>
  <c r="J1681" i="23"/>
  <c r="K1681" i="23" s="1"/>
  <c r="J1599" i="23"/>
  <c r="K1599" i="23" s="1"/>
  <c r="J1500" i="23"/>
  <c r="K1500" i="23" s="1"/>
  <c r="J1459" i="23"/>
  <c r="K1459" i="23" s="1"/>
  <c r="J1314" i="23"/>
  <c r="K1314" i="23" s="1"/>
  <c r="J1101" i="23"/>
  <c r="K1101" i="23" s="1"/>
  <c r="J501" i="23"/>
  <c r="K501" i="23" s="1"/>
  <c r="J1678" i="23"/>
  <c r="K1678" i="23" s="1"/>
  <c r="J1626" i="23"/>
  <c r="K1626" i="23" s="1"/>
  <c r="J1610" i="23"/>
  <c r="K1610" i="23" s="1"/>
  <c r="J1516" i="23"/>
  <c r="K1516" i="23" s="1"/>
  <c r="J1248" i="23"/>
  <c r="K1248" i="23" s="1"/>
  <c r="J1017" i="23"/>
  <c r="K1017" i="23" s="1"/>
  <c r="J645" i="23"/>
  <c r="K645" i="23" s="1"/>
  <c r="J2342" i="23"/>
  <c r="K2342" i="23" s="1"/>
  <c r="J1633" i="23"/>
  <c r="K1633" i="23" s="1"/>
  <c r="J1559" i="23"/>
  <c r="K1559" i="23" s="1"/>
  <c r="J508" i="23"/>
  <c r="K508" i="23" s="1"/>
  <c r="K2407" i="21"/>
  <c r="L2407" i="21" s="1"/>
  <c r="K2693" i="21"/>
  <c r="L2693" i="21" s="1"/>
  <c r="K1979" i="21"/>
  <c r="L1979" i="21" s="1"/>
  <c r="K1712" i="21"/>
  <c r="L1712" i="21" s="1"/>
  <c r="K1678" i="21"/>
  <c r="L1678" i="21" s="1"/>
  <c r="K1667" i="21"/>
  <c r="L1667" i="21" s="1"/>
  <c r="K1657" i="21"/>
  <c r="L1657" i="21" s="1"/>
  <c r="K1372" i="21"/>
  <c r="L1372" i="21" s="1"/>
  <c r="K1063" i="21"/>
  <c r="L1063" i="21" s="1"/>
  <c r="K904" i="21"/>
  <c r="L904" i="21" s="1"/>
  <c r="K2768" i="21"/>
  <c r="L2768" i="21" s="1"/>
  <c r="K2535" i="21"/>
  <c r="L2535" i="21" s="1"/>
  <c r="K1747" i="21"/>
  <c r="L1747" i="21" s="1"/>
  <c r="K1694" i="21"/>
  <c r="L1694" i="21" s="1"/>
  <c r="K1627" i="21"/>
  <c r="L1627" i="21" s="1"/>
  <c r="K1524" i="21"/>
  <c r="L1524" i="21" s="1"/>
  <c r="K1591" i="21"/>
  <c r="L1591" i="21" s="1"/>
  <c r="K1580" i="21"/>
  <c r="L1580" i="21" s="1"/>
  <c r="K1564" i="21"/>
  <c r="L1564" i="21" s="1"/>
  <c r="K674" i="21"/>
  <c r="L674" i="21" s="1"/>
  <c r="K530" i="21"/>
  <c r="L530" i="21" s="1"/>
  <c r="K2748" i="21"/>
  <c r="L2748" i="21" s="1"/>
  <c r="K2434" i="21"/>
  <c r="L2434" i="21" s="1"/>
  <c r="K1534" i="21"/>
  <c r="L1534" i="21" s="1"/>
  <c r="K521" i="21"/>
  <c r="L521" i="21" s="1"/>
  <c r="K1698" i="21"/>
  <c r="L1698" i="21" s="1"/>
  <c r="K1750" i="21"/>
  <c r="L1750" i="21" s="1"/>
  <c r="K1152" i="21"/>
  <c r="L1152" i="21" s="1"/>
  <c r="K1480" i="21"/>
  <c r="L1480" i="21" s="1"/>
  <c r="K1304" i="21"/>
  <c r="L1304" i="21" s="1"/>
  <c r="K1129" i="21"/>
  <c r="L1129" i="21" s="1"/>
  <c r="J2316" i="24"/>
  <c r="K2316" i="24" s="1"/>
  <c r="J2594" i="24"/>
  <c r="K2594" i="24" s="1"/>
  <c r="J1093" i="24"/>
  <c r="K1093" i="24" s="1"/>
  <c r="J1315" i="24"/>
  <c r="K1315" i="24" s="1"/>
  <c r="J1018" i="24"/>
  <c r="K1018" i="24" s="1"/>
  <c r="J646" i="24"/>
  <c r="K646" i="24" s="1"/>
  <c r="J1102" i="24"/>
  <c r="K1102" i="24" s="1"/>
  <c r="J2316" i="23"/>
  <c r="K2316" i="23" s="1"/>
  <c r="J1018" i="23"/>
  <c r="K1018" i="23" s="1"/>
  <c r="J646" i="23"/>
  <c r="K646" i="23" s="1"/>
  <c r="J2594" i="23"/>
  <c r="K2594" i="23" s="1"/>
  <c r="J1093" i="23"/>
  <c r="K1093" i="23" s="1"/>
  <c r="J1102" i="23"/>
  <c r="K1102" i="23" s="1"/>
  <c r="J1315" i="23"/>
  <c r="K1315" i="23" s="1"/>
  <c r="K2408" i="21"/>
  <c r="L2408" i="21" s="1"/>
  <c r="K1153" i="21"/>
  <c r="L1153" i="21" s="1"/>
  <c r="K2694" i="21"/>
  <c r="L2694" i="21" s="1"/>
  <c r="K1064" i="21"/>
  <c r="L1064" i="21" s="1"/>
  <c r="K1144" i="21"/>
  <c r="L1144" i="21" s="1"/>
  <c r="K675" i="21"/>
  <c r="L675" i="21" s="1"/>
  <c r="K1373" i="21"/>
  <c r="L1373" i="21" s="1"/>
  <c r="J2827" i="24"/>
  <c r="K2827" i="24" s="1"/>
  <c r="J2824" i="24"/>
  <c r="K2824" i="24" s="1"/>
  <c r="J2822" i="24"/>
  <c r="K2822" i="24" s="1"/>
  <c r="J2821" i="24"/>
  <c r="K2821" i="24" s="1"/>
  <c r="J2820" i="24"/>
  <c r="K2820" i="24" s="1"/>
  <c r="J2771" i="24"/>
  <c r="K2771" i="24" s="1"/>
  <c r="J2816" i="24"/>
  <c r="K2816" i="24" s="1"/>
  <c r="J2268" i="24"/>
  <c r="K2268" i="24" s="1"/>
  <c r="J1934" i="24"/>
  <c r="K1934" i="24" s="1"/>
  <c r="J2774" i="24"/>
  <c r="K2774" i="24" s="1"/>
  <c r="J1983" i="24"/>
  <c r="K1983" i="24" s="1"/>
  <c r="J1980" i="24"/>
  <c r="K1980" i="24" s="1"/>
  <c r="J989" i="24"/>
  <c r="K989" i="24" s="1"/>
  <c r="J1201" i="24"/>
  <c r="K1201" i="24" s="1"/>
  <c r="J1062" i="24"/>
  <c r="K1062" i="24" s="1"/>
  <c r="J1059" i="24"/>
  <c r="K1059" i="24" s="1"/>
  <c r="J1053" i="24"/>
  <c r="K1053" i="24" s="1"/>
  <c r="J1032" i="24"/>
  <c r="K1032" i="24" s="1"/>
  <c r="J1031" i="24"/>
  <c r="K1031" i="24" s="1"/>
  <c r="J766" i="24"/>
  <c r="K766" i="24" s="1"/>
  <c r="J758" i="24"/>
  <c r="K758" i="24" s="1"/>
  <c r="J1160" i="24"/>
  <c r="K1160" i="24" s="1"/>
  <c r="J835" i="24"/>
  <c r="K835" i="24" s="1"/>
  <c r="J786" i="24"/>
  <c r="K786" i="24" s="1"/>
  <c r="J688" i="24"/>
  <c r="K688" i="24" s="1"/>
  <c r="J684" i="24"/>
  <c r="K684" i="24" s="1"/>
  <c r="J627" i="24"/>
  <c r="K627" i="24" s="1"/>
  <c r="J621" i="24"/>
  <c r="K621" i="24" s="1"/>
  <c r="J619" i="24"/>
  <c r="K619" i="24" s="1"/>
  <c r="J370" i="24"/>
  <c r="K370" i="24" s="1"/>
  <c r="J363" i="24"/>
  <c r="K363" i="24" s="1"/>
  <c r="J360" i="24"/>
  <c r="K360" i="24" s="1"/>
  <c r="J401" i="23"/>
  <c r="K401" i="23" s="1"/>
  <c r="J1991" i="24"/>
  <c r="K1991" i="24" s="1"/>
  <c r="J1975" i="24"/>
  <c r="K1975" i="24" s="1"/>
  <c r="J1968" i="24"/>
  <c r="K1968" i="24" s="1"/>
  <c r="J537" i="24"/>
  <c r="K537" i="24" s="1"/>
  <c r="J536" i="24"/>
  <c r="K536" i="24" s="1"/>
  <c r="J531" i="24"/>
  <c r="K531" i="24" s="1"/>
  <c r="J464" i="24"/>
  <c r="K464" i="24" s="1"/>
  <c r="J342" i="24"/>
  <c r="K342" i="24" s="1"/>
  <c r="J379" i="23"/>
  <c r="K379" i="23" s="1"/>
  <c r="J1940" i="24"/>
  <c r="K1940" i="24" s="1"/>
  <c r="J719" i="24"/>
  <c r="K719" i="24" s="1"/>
  <c r="J661" i="24"/>
  <c r="K661" i="24" s="1"/>
  <c r="J396" i="24"/>
  <c r="K396" i="24" s="1"/>
  <c r="J382" i="24"/>
  <c r="K382" i="24" s="1"/>
  <c r="J379" i="24"/>
  <c r="K379" i="24" s="1"/>
  <c r="J374" i="24"/>
  <c r="K374" i="24" s="1"/>
  <c r="J493" i="24"/>
  <c r="K493" i="24" s="1"/>
  <c r="J401" i="24"/>
  <c r="K401" i="24" s="1"/>
  <c r="J1338" i="24"/>
  <c r="K1338" i="24" s="1"/>
  <c r="J510" i="24"/>
  <c r="K510" i="24" s="1"/>
  <c r="J871" i="24"/>
  <c r="K871" i="24" s="1"/>
  <c r="J828" i="24"/>
  <c r="K828" i="24" s="1"/>
  <c r="J408" i="24"/>
  <c r="K408" i="24" s="1"/>
  <c r="J391" i="24"/>
  <c r="K391" i="24" s="1"/>
  <c r="J2827" i="23"/>
  <c r="K2827" i="23" s="1"/>
  <c r="J2771" i="23"/>
  <c r="K2771" i="23" s="1"/>
  <c r="J1980" i="23"/>
  <c r="K1980" i="23" s="1"/>
  <c r="J1968" i="23"/>
  <c r="K1968" i="23" s="1"/>
  <c r="J2824" i="23"/>
  <c r="K2824" i="23" s="1"/>
  <c r="J2820" i="23"/>
  <c r="K2820" i="23" s="1"/>
  <c r="J2816" i="23"/>
  <c r="K2816" i="23" s="1"/>
  <c r="J1934" i="23"/>
  <c r="K1934" i="23" s="1"/>
  <c r="J1059" i="23"/>
  <c r="K1059" i="23" s="1"/>
  <c r="J1032" i="23"/>
  <c r="K1032" i="23" s="1"/>
  <c r="J396" i="23"/>
  <c r="K396" i="23" s="1"/>
  <c r="J360" i="23"/>
  <c r="K360" i="23" s="1"/>
  <c r="J2821" i="23"/>
  <c r="K2821" i="23" s="1"/>
  <c r="J1991" i="23"/>
  <c r="K1991" i="23" s="1"/>
  <c r="J1983" i="23"/>
  <c r="K1983" i="23" s="1"/>
  <c r="J2822" i="23"/>
  <c r="K2822" i="23" s="1"/>
  <c r="J1975" i="23"/>
  <c r="K1975" i="23" s="1"/>
  <c r="J1940" i="23"/>
  <c r="K1940" i="23" s="1"/>
  <c r="J1053" i="23"/>
  <c r="K1053" i="23" s="1"/>
  <c r="J871" i="23"/>
  <c r="K871" i="23" s="1"/>
  <c r="J786" i="23"/>
  <c r="K786" i="23" s="1"/>
  <c r="J766" i="23"/>
  <c r="K766" i="23" s="1"/>
  <c r="J758" i="23"/>
  <c r="K758" i="23" s="1"/>
  <c r="J719" i="23"/>
  <c r="K719" i="23" s="1"/>
  <c r="J688" i="23"/>
  <c r="K688" i="23" s="1"/>
  <c r="J684" i="23"/>
  <c r="K684" i="23" s="1"/>
  <c r="J536" i="23"/>
  <c r="K536" i="23" s="1"/>
  <c r="J493" i="23"/>
  <c r="K493" i="23" s="1"/>
  <c r="J2774" i="23"/>
  <c r="K2774" i="23" s="1"/>
  <c r="J1338" i="23"/>
  <c r="K1338" i="23" s="1"/>
  <c r="J1062" i="23"/>
  <c r="K1062" i="23" s="1"/>
  <c r="J1031" i="23"/>
  <c r="K1031" i="23" s="1"/>
  <c r="J382" i="23"/>
  <c r="K382" i="23" s="1"/>
  <c r="J342" i="23"/>
  <c r="K342" i="23" s="1"/>
  <c r="J1201" i="23"/>
  <c r="K1201" i="23" s="1"/>
  <c r="J989" i="23"/>
  <c r="K989" i="23" s="1"/>
  <c r="J661" i="23"/>
  <c r="K661" i="23" s="1"/>
  <c r="J621" i="23"/>
  <c r="K621" i="23" s="1"/>
  <c r="J464" i="23"/>
  <c r="K464" i="23" s="1"/>
  <c r="J408" i="23"/>
  <c r="K408" i="23" s="1"/>
  <c r="J363" i="23"/>
  <c r="K363" i="23" s="1"/>
  <c r="J2268" i="23"/>
  <c r="K2268" i="23" s="1"/>
  <c r="J835" i="23"/>
  <c r="K835" i="23" s="1"/>
  <c r="J627" i="23"/>
  <c r="K627" i="23" s="1"/>
  <c r="J619" i="23"/>
  <c r="K619" i="23" s="1"/>
  <c r="J510" i="23"/>
  <c r="K510" i="23" s="1"/>
  <c r="J370" i="23"/>
  <c r="K370" i="23" s="1"/>
  <c r="J1160" i="23"/>
  <c r="K1160" i="23" s="1"/>
  <c r="J828" i="23"/>
  <c r="K828" i="23" s="1"/>
  <c r="J537" i="23"/>
  <c r="K537" i="23" s="1"/>
  <c r="J531" i="23"/>
  <c r="K531" i="23" s="1"/>
  <c r="J391" i="23"/>
  <c r="K391" i="23" s="1"/>
  <c r="J374" i="23"/>
  <c r="K374" i="23" s="1"/>
  <c r="K824" i="21"/>
  <c r="L824" i="21" s="1"/>
  <c r="K1256" i="21"/>
  <c r="L1256" i="21" s="1"/>
  <c r="K1111" i="21"/>
  <c r="L1111" i="21" s="1"/>
  <c r="K1035" i="21"/>
  <c r="L1035" i="21" s="1"/>
  <c r="K813" i="21"/>
  <c r="L813" i="21" s="1"/>
  <c r="K752" i="21"/>
  <c r="L752" i="21" s="1"/>
  <c r="K714" i="21"/>
  <c r="L714" i="21" s="1"/>
  <c r="K555" i="21"/>
  <c r="L555" i="21" s="1"/>
  <c r="K528" i="21"/>
  <c r="L528" i="21" s="1"/>
  <c r="K427" i="21"/>
  <c r="L427" i="21" s="1"/>
  <c r="K408" i="21"/>
  <c r="L408" i="21" s="1"/>
  <c r="K388" i="21"/>
  <c r="L388" i="21" s="1"/>
  <c r="K343" i="21"/>
  <c r="L343" i="21" s="1"/>
  <c r="K2076" i="21"/>
  <c r="L2076" i="21" s="1"/>
  <c r="K2065" i="21"/>
  <c r="L2065" i="21" s="1"/>
  <c r="K1213" i="21"/>
  <c r="L1213" i="21" s="1"/>
  <c r="K1079" i="21"/>
  <c r="L1079" i="21" s="1"/>
  <c r="K893" i="21"/>
  <c r="L893" i="21" s="1"/>
  <c r="K873" i="21"/>
  <c r="L873" i="21" s="1"/>
  <c r="K563" i="21"/>
  <c r="L563" i="21" s="1"/>
  <c r="K557" i="21"/>
  <c r="L557" i="21" s="1"/>
  <c r="K484" i="21"/>
  <c r="L484" i="21" s="1"/>
  <c r="K409" i="21"/>
  <c r="L409" i="21" s="1"/>
  <c r="K403" i="21"/>
  <c r="L403" i="21" s="1"/>
  <c r="K382" i="21"/>
  <c r="L382" i="21" s="1"/>
  <c r="K378" i="21"/>
  <c r="L378" i="21" s="1"/>
  <c r="K366" i="21"/>
  <c r="L366" i="21" s="1"/>
  <c r="K341" i="21"/>
  <c r="L341" i="21" s="1"/>
  <c r="K2957" i="21"/>
  <c r="L2957" i="21" s="1"/>
  <c r="K2953" i="21"/>
  <c r="L2953" i="21" s="1"/>
  <c r="K2944" i="21"/>
  <c r="L2944" i="21" s="1"/>
  <c r="K2943" i="21"/>
  <c r="L2943" i="21" s="1"/>
  <c r="K2940" i="21"/>
  <c r="L2940" i="21" s="1"/>
  <c r="K2938" i="21"/>
  <c r="L2938" i="21" s="1"/>
  <c r="K2937" i="21"/>
  <c r="L2937" i="21" s="1"/>
  <c r="K2936" i="21"/>
  <c r="L2936" i="21" s="1"/>
  <c r="K2932" i="21"/>
  <c r="L2932" i="21" s="1"/>
  <c r="K2931" i="21"/>
  <c r="L2931" i="21" s="1"/>
  <c r="K2887" i="21"/>
  <c r="L2887" i="21" s="1"/>
  <c r="K2881" i="21"/>
  <c r="L2881" i="21" s="1"/>
  <c r="K2878" i="21"/>
  <c r="L2878" i="21" s="1"/>
  <c r="K2575" i="21"/>
  <c r="L2575" i="21" s="1"/>
  <c r="K2060" i="21"/>
  <c r="L2060" i="21" s="1"/>
  <c r="K2023" i="21"/>
  <c r="L2023" i="21" s="1"/>
  <c r="K1102" i="21"/>
  <c r="L1102" i="21" s="1"/>
  <c r="K866" i="21"/>
  <c r="L866" i="21" s="1"/>
  <c r="K650" i="21"/>
  <c r="L650" i="21" s="1"/>
  <c r="K570" i="21"/>
  <c r="L570" i="21" s="1"/>
  <c r="K562" i="21"/>
  <c r="L562" i="21" s="1"/>
  <c r="K513" i="21"/>
  <c r="L513" i="21" s="1"/>
  <c r="K391" i="21"/>
  <c r="L391" i="21" s="1"/>
  <c r="K383" i="21"/>
  <c r="L383" i="21" s="1"/>
  <c r="K2053" i="21"/>
  <c r="L2053" i="21" s="1"/>
  <c r="K1108" i="21"/>
  <c r="L1108" i="21" s="1"/>
  <c r="K910" i="21"/>
  <c r="L910" i="21" s="1"/>
  <c r="K718" i="21"/>
  <c r="L718" i="21" s="1"/>
  <c r="K691" i="21"/>
  <c r="L691" i="21" s="1"/>
  <c r="K648" i="21"/>
  <c r="L648" i="21" s="1"/>
  <c r="K412" i="21"/>
  <c r="L412" i="21" s="1"/>
  <c r="K1249" i="21"/>
  <c r="L1249" i="21" s="1"/>
  <c r="K801" i="21"/>
  <c r="L801" i="21" s="1"/>
  <c r="K792" i="21"/>
  <c r="L792" i="21" s="1"/>
  <c r="K532" i="21"/>
  <c r="L532" i="21" s="1"/>
  <c r="K416" i="21"/>
  <c r="L416" i="21" s="1"/>
  <c r="K2360" i="21"/>
  <c r="L2360" i="21" s="1"/>
  <c r="K2068" i="21"/>
  <c r="L2068" i="21" s="1"/>
  <c r="K2017" i="21"/>
  <c r="L2017" i="21" s="1"/>
  <c r="K1970" i="21"/>
  <c r="L1970" i="21" s="1"/>
  <c r="K1337" i="21"/>
  <c r="L1337" i="21" s="1"/>
  <c r="K1080" i="21"/>
  <c r="L1080" i="21" s="1"/>
  <c r="K822" i="21"/>
  <c r="L822" i="21" s="1"/>
  <c r="K656" i="21"/>
  <c r="L656" i="21" s="1"/>
  <c r="K401" i="21"/>
  <c r="L401" i="21" s="1"/>
  <c r="K369" i="21"/>
  <c r="L369" i="21" s="1"/>
  <c r="K361" i="21"/>
  <c r="L361" i="21" s="1"/>
  <c r="J2670" i="24"/>
  <c r="K2670" i="24" s="1"/>
  <c r="J2536" i="24"/>
  <c r="K2536" i="24" s="1"/>
  <c r="J2085" i="24"/>
  <c r="K2085" i="24" s="1"/>
  <c r="J2587" i="24"/>
  <c r="K2587" i="24" s="1"/>
  <c r="J2072" i="24"/>
  <c r="K2072" i="24" s="1"/>
  <c r="J2069" i="24"/>
  <c r="K2069" i="24" s="1"/>
  <c r="J1630" i="24"/>
  <c r="K1630" i="24" s="1"/>
  <c r="J1705" i="24"/>
  <c r="K1705" i="24" s="1"/>
  <c r="J1606" i="24"/>
  <c r="K1606" i="24" s="1"/>
  <c r="J1251" i="24"/>
  <c r="K1251" i="24" s="1"/>
  <c r="J2251" i="24"/>
  <c r="K2251" i="24" s="1"/>
  <c r="J1938" i="24"/>
  <c r="K1938" i="24" s="1"/>
  <c r="J653" i="24"/>
  <c r="K653" i="24" s="1"/>
  <c r="J1579" i="24"/>
  <c r="K1579" i="24" s="1"/>
  <c r="J2670" i="23"/>
  <c r="K2670" i="23" s="1"/>
  <c r="J2587" i="23"/>
  <c r="K2587" i="23" s="1"/>
  <c r="J2536" i="23"/>
  <c r="K2536" i="23" s="1"/>
  <c r="J2072" i="23"/>
  <c r="K2072" i="23" s="1"/>
  <c r="J2085" i="23"/>
  <c r="K2085" i="23" s="1"/>
  <c r="J2069" i="23"/>
  <c r="K2069" i="23" s="1"/>
  <c r="J1579" i="23"/>
  <c r="K1579" i="23" s="1"/>
  <c r="J1938" i="23"/>
  <c r="K1938" i="23" s="1"/>
  <c r="J2251" i="23"/>
  <c r="K2251" i="23" s="1"/>
  <c r="J1705" i="23"/>
  <c r="K1705" i="23" s="1"/>
  <c r="J1630" i="23"/>
  <c r="K1630" i="23" s="1"/>
  <c r="J1251" i="23"/>
  <c r="K1251" i="23" s="1"/>
  <c r="J1606" i="23"/>
  <c r="K1606" i="23" s="1"/>
  <c r="J653" i="23"/>
  <c r="K653" i="23" s="1"/>
  <c r="K2771" i="21"/>
  <c r="L2771" i="21" s="1"/>
  <c r="K2157" i="21"/>
  <c r="L2157" i="21" s="1"/>
  <c r="K1307" i="21"/>
  <c r="L1307" i="21" s="1"/>
  <c r="K682" i="21"/>
  <c r="L682" i="21" s="1"/>
  <c r="K2154" i="21"/>
  <c r="L2154" i="21" s="1"/>
  <c r="K1699" i="21"/>
  <c r="L1699" i="21" s="1"/>
  <c r="K2170" i="21"/>
  <c r="L2170" i="21" s="1"/>
  <c r="K2022" i="21"/>
  <c r="L2022" i="21" s="1"/>
  <c r="K1774" i="21"/>
  <c r="L1774" i="21" s="1"/>
  <c r="K1674" i="21"/>
  <c r="L1674" i="21" s="1"/>
  <c r="K2687" i="21"/>
  <c r="L2687" i="21" s="1"/>
  <c r="K2636" i="21"/>
  <c r="L2636" i="21" s="1"/>
  <c r="K2342" i="21"/>
  <c r="L2342" i="21" s="1"/>
  <c r="K1647" i="21"/>
  <c r="L1647" i="21" s="1"/>
  <c r="J2257" i="24"/>
  <c r="K2257" i="24" s="1"/>
  <c r="J2257" i="23"/>
  <c r="K2257" i="23" s="1"/>
  <c r="K2349" i="21"/>
  <c r="L2349" i="21" s="1"/>
  <c r="J2823" i="24"/>
  <c r="K2823" i="24" s="1"/>
  <c r="J2817" i="24"/>
  <c r="K2817" i="24" s="1"/>
  <c r="J2898" i="24"/>
  <c r="K2898" i="24" s="1"/>
  <c r="J2807" i="24"/>
  <c r="K2807" i="24" s="1"/>
  <c r="J2830" i="24"/>
  <c r="K2830" i="24" s="1"/>
  <c r="J2082" i="24"/>
  <c r="K2082" i="24" s="1"/>
  <c r="J2141" i="24"/>
  <c r="K2141" i="24" s="1"/>
  <c r="J2060" i="24"/>
  <c r="K2060" i="24" s="1"/>
  <c r="J1736" i="24"/>
  <c r="K1736" i="24" s="1"/>
  <c r="J1666" i="24"/>
  <c r="K1666" i="24" s="1"/>
  <c r="J1653" i="24"/>
  <c r="K1653" i="24" s="1"/>
  <c r="J2790" i="24"/>
  <c r="K2790" i="24" s="1"/>
  <c r="J1755" i="24"/>
  <c r="K1755" i="24" s="1"/>
  <c r="J1744" i="24"/>
  <c r="K1744" i="24" s="1"/>
  <c r="J1636" i="24"/>
  <c r="K1636" i="24" s="1"/>
  <c r="J1570" i="24"/>
  <c r="K1570" i="24" s="1"/>
  <c r="J1547" i="24"/>
  <c r="K1547" i="24" s="1"/>
  <c r="J1432" i="24"/>
  <c r="K1432" i="24" s="1"/>
  <c r="J971" i="24"/>
  <c r="K971" i="24" s="1"/>
  <c r="J846" i="24"/>
  <c r="K846" i="24" s="1"/>
  <c r="J1712" i="24"/>
  <c r="K1712" i="24" s="1"/>
  <c r="J1307" i="24"/>
  <c r="K1307" i="24" s="1"/>
  <c r="J1200" i="24"/>
  <c r="K1200" i="24" s="1"/>
  <c r="J1191" i="24"/>
  <c r="K1191" i="24" s="1"/>
  <c r="J2091" i="24"/>
  <c r="K2091" i="24" s="1"/>
  <c r="J1918" i="24"/>
  <c r="K1918" i="24" s="1"/>
  <c r="J704" i="24"/>
  <c r="K704" i="24" s="1"/>
  <c r="J1485" i="24"/>
  <c r="K1485" i="24" s="1"/>
  <c r="J1972" i="24"/>
  <c r="K1972" i="24" s="1"/>
  <c r="J1673" i="24"/>
  <c r="K1673" i="24" s="1"/>
  <c r="J856" i="24"/>
  <c r="K856" i="24" s="1"/>
  <c r="J576" i="24"/>
  <c r="K576" i="24" s="1"/>
  <c r="J566" i="24"/>
  <c r="K566" i="24" s="1"/>
  <c r="J869" i="24"/>
  <c r="K869" i="24" s="1"/>
  <c r="J2823" i="23"/>
  <c r="K2823" i="23" s="1"/>
  <c r="J2807" i="23"/>
  <c r="K2807" i="23" s="1"/>
  <c r="J1972" i="23"/>
  <c r="K1972" i="23" s="1"/>
  <c r="J1636" i="23"/>
  <c r="K1636" i="23" s="1"/>
  <c r="J2091" i="23"/>
  <c r="K2091" i="23" s="1"/>
  <c r="J2060" i="23"/>
  <c r="K2060" i="23" s="1"/>
  <c r="J1918" i="23"/>
  <c r="K1918" i="23" s="1"/>
  <c r="J1755" i="23"/>
  <c r="K1755" i="23" s="1"/>
  <c r="J1736" i="23"/>
  <c r="K1736" i="23" s="1"/>
  <c r="J1712" i="23"/>
  <c r="K1712" i="23" s="1"/>
  <c r="J1653" i="23"/>
  <c r="K1653" i="23" s="1"/>
  <c r="J2141" i="23"/>
  <c r="K2141" i="23" s="1"/>
  <c r="J869" i="23"/>
  <c r="K869" i="23" s="1"/>
  <c r="J566" i="23"/>
  <c r="K566" i="23" s="1"/>
  <c r="J1744" i="23"/>
  <c r="K1744" i="23" s="1"/>
  <c r="J2898" i="23"/>
  <c r="K2898" i="23" s="1"/>
  <c r="J2830" i="23"/>
  <c r="K2830" i="23" s="1"/>
  <c r="J1673" i="23"/>
  <c r="K1673" i="23" s="1"/>
  <c r="J1200" i="23"/>
  <c r="K1200" i="23" s="1"/>
  <c r="J971" i="23"/>
  <c r="K971" i="23" s="1"/>
  <c r="J576" i="23"/>
  <c r="K576" i="23" s="1"/>
  <c r="J2082" i="23"/>
  <c r="K2082" i="23" s="1"/>
  <c r="J1485" i="23"/>
  <c r="K1485" i="23" s="1"/>
  <c r="J856" i="23"/>
  <c r="K856" i="23" s="1"/>
  <c r="J2790" i="23"/>
  <c r="K2790" i="23" s="1"/>
  <c r="J1570" i="23"/>
  <c r="K1570" i="23" s="1"/>
  <c r="J1547" i="23"/>
  <c r="K1547" i="23" s="1"/>
  <c r="J1432" i="23"/>
  <c r="K1432" i="23" s="1"/>
  <c r="J1307" i="23"/>
  <c r="K1307" i="23" s="1"/>
  <c r="J1191" i="23"/>
  <c r="K1191" i="23" s="1"/>
  <c r="J2817" i="23"/>
  <c r="K2817" i="23" s="1"/>
  <c r="J1666" i="23"/>
  <c r="K1666" i="23" s="1"/>
  <c r="J846" i="23"/>
  <c r="K846" i="23" s="1"/>
  <c r="J704" i="23"/>
  <c r="K704" i="23" s="1"/>
  <c r="K1808" i="21"/>
  <c r="L1808" i="21" s="1"/>
  <c r="K1781" i="21"/>
  <c r="L1781" i="21" s="1"/>
  <c r="K1704" i="21"/>
  <c r="L1704" i="21" s="1"/>
  <c r="K1613" i="21"/>
  <c r="L1613" i="21" s="1"/>
  <c r="K1244" i="21"/>
  <c r="L1244" i="21" s="1"/>
  <c r="K895" i="21"/>
  <c r="L895" i="21" s="1"/>
  <c r="K3026" i="21"/>
  <c r="L3026" i="21" s="1"/>
  <c r="K2228" i="21"/>
  <c r="L2228" i="21" s="1"/>
  <c r="K2167" i="21"/>
  <c r="L2167" i="21" s="1"/>
  <c r="K2057" i="21"/>
  <c r="L2057" i="21" s="1"/>
  <c r="K1828" i="21"/>
  <c r="L1828" i="21" s="1"/>
  <c r="K1735" i="21"/>
  <c r="L1735" i="21" s="1"/>
  <c r="K1548" i="21"/>
  <c r="L1548" i="21" s="1"/>
  <c r="K1493" i="21"/>
  <c r="L1493" i="21" s="1"/>
  <c r="K2948" i="21"/>
  <c r="L2948" i="21" s="1"/>
  <c r="K2939" i="21"/>
  <c r="L2939" i="21" s="1"/>
  <c r="K2933" i="21"/>
  <c r="L2933" i="21" s="1"/>
  <c r="K2921" i="21"/>
  <c r="L2921" i="21" s="1"/>
  <c r="K2900" i="21"/>
  <c r="L2900" i="21" s="1"/>
  <c r="K1816" i="21"/>
  <c r="L1816" i="21" s="1"/>
  <c r="K1638" i="21"/>
  <c r="L1638" i="21" s="1"/>
  <c r="K2145" i="21"/>
  <c r="L2145" i="21" s="1"/>
  <c r="K1016" i="21"/>
  <c r="L1016" i="21" s="1"/>
  <c r="K2177" i="21"/>
  <c r="L2177" i="21" s="1"/>
  <c r="K1996" i="21"/>
  <c r="L1996" i="21" s="1"/>
  <c r="K1742" i="21"/>
  <c r="L1742" i="21" s="1"/>
  <c r="K1721" i="21"/>
  <c r="L1721" i="21" s="1"/>
  <c r="K1365" i="21"/>
  <c r="L1365" i="21" s="1"/>
  <c r="K908" i="21"/>
  <c r="L908" i="21" s="1"/>
  <c r="K735" i="21"/>
  <c r="L735" i="21" s="1"/>
  <c r="K1255" i="21"/>
  <c r="L1255" i="21" s="1"/>
  <c r="K884" i="21"/>
  <c r="L884" i="21" s="1"/>
  <c r="K604" i="21"/>
  <c r="L604" i="21" s="1"/>
  <c r="K594" i="21"/>
  <c r="L594" i="21" s="1"/>
  <c r="J324" i="24"/>
  <c r="K324" i="24" s="1"/>
  <c r="J277" i="24"/>
  <c r="K277" i="24" s="1"/>
  <c r="J44" i="24"/>
  <c r="K44" i="24" s="1"/>
  <c r="J45" i="23"/>
  <c r="K45" i="23" s="1"/>
  <c r="J324" i="23"/>
  <c r="K324" i="23" s="1"/>
  <c r="J277" i="23"/>
  <c r="K277" i="23" s="1"/>
  <c r="K277" i="21"/>
  <c r="L277" i="21" s="1"/>
  <c r="K324" i="21"/>
  <c r="L324" i="21" s="1"/>
  <c r="K44" i="21"/>
  <c r="L44" i="21" s="1"/>
  <c r="J1825" i="24"/>
  <c r="K1825" i="24" s="1"/>
  <c r="J1061" i="24"/>
  <c r="K1061" i="24" s="1"/>
  <c r="J1825" i="23"/>
  <c r="K1825" i="23" s="1"/>
  <c r="J1061" i="23"/>
  <c r="K1061" i="23" s="1"/>
  <c r="K1899" i="21"/>
  <c r="L1899" i="21" s="1"/>
  <c r="K1110" i="21"/>
  <c r="L1110" i="21" s="1"/>
  <c r="J2189" i="24"/>
  <c r="K2189" i="24" s="1"/>
  <c r="J1080" i="24"/>
  <c r="K1080" i="24" s="1"/>
  <c r="J1019" i="24"/>
  <c r="K1019" i="24" s="1"/>
  <c r="J912" i="24"/>
  <c r="K912" i="24" s="1"/>
  <c r="J905" i="24"/>
  <c r="K905" i="24" s="1"/>
  <c r="J1317" i="24"/>
  <c r="K1317" i="24" s="1"/>
  <c r="J1249" i="24"/>
  <c r="K1249" i="24" s="1"/>
  <c r="J1057" i="24"/>
  <c r="K1057" i="24" s="1"/>
  <c r="J878" i="24"/>
  <c r="K878" i="24" s="1"/>
  <c r="J761" i="24"/>
  <c r="K761" i="24" s="1"/>
  <c r="J803" i="24"/>
  <c r="K803" i="24" s="1"/>
  <c r="J706" i="24"/>
  <c r="K706" i="24" s="1"/>
  <c r="J543" i="24"/>
  <c r="K543" i="24" s="1"/>
  <c r="J474" i="24"/>
  <c r="K474" i="24" s="1"/>
  <c r="J1207" i="24"/>
  <c r="K1207" i="24" s="1"/>
  <c r="J923" i="24"/>
  <c r="K923" i="24" s="1"/>
  <c r="J780" i="24"/>
  <c r="K780" i="24" s="1"/>
  <c r="J774" i="24"/>
  <c r="K774" i="24" s="1"/>
  <c r="J773" i="24"/>
  <c r="K773" i="24" s="1"/>
  <c r="J2284" i="24"/>
  <c r="K2284" i="24" s="1"/>
  <c r="J730" i="24"/>
  <c r="K730" i="24" s="1"/>
  <c r="J490" i="24"/>
  <c r="K490" i="24" s="1"/>
  <c r="J647" i="24"/>
  <c r="K647" i="24" s="1"/>
  <c r="J520" i="24"/>
  <c r="K520" i="24" s="1"/>
  <c r="J512" i="24"/>
  <c r="K512" i="24" s="1"/>
  <c r="J2284" i="23"/>
  <c r="K2284" i="23" s="1"/>
  <c r="J1249" i="23"/>
  <c r="K1249" i="23" s="1"/>
  <c r="J905" i="23"/>
  <c r="K905" i="23" s="1"/>
  <c r="J780" i="23"/>
  <c r="K780" i="23" s="1"/>
  <c r="J1057" i="23"/>
  <c r="K1057" i="23" s="1"/>
  <c r="J923" i="23"/>
  <c r="K923" i="23" s="1"/>
  <c r="J774" i="23"/>
  <c r="K774" i="23" s="1"/>
  <c r="J1019" i="23"/>
  <c r="K1019" i="23" s="1"/>
  <c r="J803" i="23"/>
  <c r="K803" i="23" s="1"/>
  <c r="J647" i="23"/>
  <c r="K647" i="23" s="1"/>
  <c r="J543" i="23"/>
  <c r="K543" i="23" s="1"/>
  <c r="J490" i="23"/>
  <c r="K490" i="23" s="1"/>
  <c r="J474" i="23"/>
  <c r="K474" i="23" s="1"/>
  <c r="J2189" i="23"/>
  <c r="K2189" i="23" s="1"/>
  <c r="J1317" i="23"/>
  <c r="K1317" i="23" s="1"/>
  <c r="J912" i="23"/>
  <c r="K912" i="23" s="1"/>
  <c r="J761" i="23"/>
  <c r="K761" i="23" s="1"/>
  <c r="J520" i="23"/>
  <c r="K520" i="23" s="1"/>
  <c r="J512" i="23"/>
  <c r="K512" i="23" s="1"/>
  <c r="J1207" i="23"/>
  <c r="K1207" i="23" s="1"/>
  <c r="J878" i="23"/>
  <c r="K878" i="23" s="1"/>
  <c r="J730" i="23"/>
  <c r="K730" i="23" s="1"/>
  <c r="J706" i="23"/>
  <c r="K706" i="23" s="1"/>
  <c r="J1080" i="23"/>
  <c r="K1080" i="23" s="1"/>
  <c r="J773" i="23"/>
  <c r="K773" i="23" s="1"/>
  <c r="K2376" i="21"/>
  <c r="L2376" i="21" s="1"/>
  <c r="K1375" i="21"/>
  <c r="L1375" i="21" s="1"/>
  <c r="K1130" i="21"/>
  <c r="L1130" i="21" s="1"/>
  <c r="K817" i="21"/>
  <c r="L817" i="21" s="1"/>
  <c r="K809" i="21"/>
  <c r="L809" i="21" s="1"/>
  <c r="K676" i="21"/>
  <c r="L676" i="21" s="1"/>
  <c r="K535" i="21"/>
  <c r="L535" i="21" s="1"/>
  <c r="K494" i="21"/>
  <c r="L494" i="21" s="1"/>
  <c r="K841" i="21"/>
  <c r="L841" i="21" s="1"/>
  <c r="K1305" i="21"/>
  <c r="L1305" i="21" s="1"/>
  <c r="K1262" i="21"/>
  <c r="L1262" i="21" s="1"/>
  <c r="K953" i="21"/>
  <c r="L953" i="21" s="1"/>
  <c r="K917" i="21"/>
  <c r="L917" i="21" s="1"/>
  <c r="K543" i="21"/>
  <c r="L543" i="21" s="1"/>
  <c r="K946" i="21"/>
  <c r="L946" i="21" s="1"/>
  <c r="K796" i="21"/>
  <c r="L796" i="21" s="1"/>
  <c r="K737" i="21"/>
  <c r="L737" i="21" s="1"/>
  <c r="K2278" i="21"/>
  <c r="L2278" i="21" s="1"/>
  <c r="K810" i="21"/>
  <c r="L810" i="21" s="1"/>
  <c r="K763" i="21"/>
  <c r="L763" i="21" s="1"/>
  <c r="K569" i="21"/>
  <c r="L569" i="21" s="1"/>
  <c r="K1106" i="21"/>
  <c r="L1106" i="21" s="1"/>
  <c r="K966" i="21"/>
  <c r="L966" i="21" s="1"/>
  <c r="K510" i="21"/>
  <c r="L510" i="21" s="1"/>
  <c r="K1065" i="21"/>
  <c r="L1065" i="21" s="1"/>
  <c r="J2854" i="24"/>
  <c r="K2854" i="24" s="1"/>
  <c r="J2854" i="23"/>
  <c r="K2854" i="23" s="1"/>
  <c r="K2975" i="21"/>
  <c r="L2975" i="21" s="1"/>
  <c r="J2501" i="24"/>
  <c r="K2501" i="24" s="1"/>
  <c r="J2345" i="24"/>
  <c r="K2345" i="24" s="1"/>
  <c r="J2250" i="24"/>
  <c r="K2250" i="24" s="1"/>
  <c r="J2459" i="24"/>
  <c r="K2459" i="24" s="1"/>
  <c r="J1083" i="24"/>
  <c r="K1083" i="24" s="1"/>
  <c r="J1329" i="24"/>
  <c r="K1329" i="24" s="1"/>
  <c r="J2186" i="24"/>
  <c r="K2186" i="24" s="1"/>
  <c r="J1164" i="24"/>
  <c r="K1164" i="24" s="1"/>
  <c r="J547" i="24"/>
  <c r="K547" i="24" s="1"/>
  <c r="J462" i="24"/>
  <c r="K462" i="24" s="1"/>
  <c r="J2290" i="24"/>
  <c r="K2290" i="24" s="1"/>
  <c r="J1104" i="24"/>
  <c r="K1104" i="24" s="1"/>
  <c r="J866" i="24"/>
  <c r="K866" i="24" s="1"/>
  <c r="J516" i="24"/>
  <c r="K516" i="24" s="1"/>
  <c r="J891" i="24"/>
  <c r="K891" i="24" s="1"/>
  <c r="J739" i="24"/>
  <c r="K739" i="24" s="1"/>
  <c r="J2459" i="23"/>
  <c r="K2459" i="23" s="1"/>
  <c r="J2186" i="23"/>
  <c r="K2186" i="23" s="1"/>
  <c r="J2250" i="23"/>
  <c r="K2250" i="23" s="1"/>
  <c r="J2345" i="23"/>
  <c r="K2345" i="23" s="1"/>
  <c r="J1083" i="23"/>
  <c r="K1083" i="23" s="1"/>
  <c r="J2290" i="23"/>
  <c r="K2290" i="23" s="1"/>
  <c r="J2501" i="23"/>
  <c r="K2501" i="23" s="1"/>
  <c r="J1329" i="23"/>
  <c r="K1329" i="23" s="1"/>
  <c r="J891" i="23"/>
  <c r="K891" i="23" s="1"/>
  <c r="J739" i="23"/>
  <c r="K739" i="23" s="1"/>
  <c r="J866" i="23"/>
  <c r="K866" i="23" s="1"/>
  <c r="J1164" i="23"/>
  <c r="K1164" i="23" s="1"/>
  <c r="J547" i="23"/>
  <c r="K547" i="23" s="1"/>
  <c r="J462" i="23"/>
  <c r="K462" i="23" s="1"/>
  <c r="J1104" i="23"/>
  <c r="K1104" i="23" s="1"/>
  <c r="J516" i="23"/>
  <c r="K516" i="23" s="1"/>
  <c r="K2275" i="21"/>
  <c r="L2275" i="21" s="1"/>
  <c r="K1217" i="21"/>
  <c r="L1217" i="21" s="1"/>
  <c r="K575" i="21"/>
  <c r="L575" i="21" s="1"/>
  <c r="K2553" i="21"/>
  <c r="L2553" i="21" s="1"/>
  <c r="K2382" i="21"/>
  <c r="L2382" i="21" s="1"/>
  <c r="K2341" i="21"/>
  <c r="L2341" i="21" s="1"/>
  <c r="K1155" i="21"/>
  <c r="L1155" i="21" s="1"/>
  <c r="K932" i="21"/>
  <c r="L932" i="21" s="1"/>
  <c r="K539" i="21"/>
  <c r="L539" i="21" s="1"/>
  <c r="K1387" i="21"/>
  <c r="L1387" i="21" s="1"/>
  <c r="K2598" i="21"/>
  <c r="L2598" i="21" s="1"/>
  <c r="K2437" i="21"/>
  <c r="L2437" i="21" s="1"/>
  <c r="K1133" i="21"/>
  <c r="L1133" i="21" s="1"/>
  <c r="K905" i="21"/>
  <c r="L905" i="21" s="1"/>
  <c r="K482" i="21"/>
  <c r="L482" i="21" s="1"/>
  <c r="K773" i="21"/>
  <c r="L773" i="21" s="1"/>
  <c r="J1877" i="24"/>
  <c r="K1877" i="24" s="1"/>
  <c r="J1886" i="24"/>
  <c r="K1886" i="24" s="1"/>
  <c r="J1877" i="23"/>
  <c r="K1877" i="23" s="1"/>
  <c r="J1886" i="23"/>
  <c r="K1886" i="23" s="1"/>
  <c r="K1963" i="21"/>
  <c r="L1963" i="21" s="1"/>
  <c r="K1954" i="21"/>
  <c r="L1954" i="21" s="1"/>
  <c r="J2161" i="24"/>
  <c r="K2161" i="24" s="1"/>
  <c r="J1881" i="24"/>
  <c r="K1881" i="24" s="1"/>
  <c r="J2173" i="24"/>
  <c r="K2173" i="24" s="1"/>
  <c r="J1087" i="24"/>
  <c r="K1087" i="24" s="1"/>
  <c r="J1252" i="24"/>
  <c r="K1252" i="24" s="1"/>
  <c r="J1186" i="24"/>
  <c r="K1186" i="24" s="1"/>
  <c r="J1055" i="24"/>
  <c r="K1055" i="24" s="1"/>
  <c r="J1027" i="24"/>
  <c r="K1027" i="24" s="1"/>
  <c r="J814" i="24"/>
  <c r="K814" i="24" s="1"/>
  <c r="J711" i="24"/>
  <c r="K711" i="24" s="1"/>
  <c r="J984" i="24"/>
  <c r="K984" i="24" s="1"/>
  <c r="J594" i="24"/>
  <c r="K594" i="24" s="1"/>
  <c r="J1898" i="24"/>
  <c r="K1898" i="24" s="1"/>
  <c r="J1892" i="24"/>
  <c r="K1892" i="24" s="1"/>
  <c r="J1887" i="24"/>
  <c r="K1887" i="24" s="1"/>
  <c r="J1340" i="24"/>
  <c r="K1340" i="24" s="1"/>
  <c r="J1337" i="24"/>
  <c r="K1337" i="24" s="1"/>
  <c r="J1232" i="24"/>
  <c r="K1232" i="24" s="1"/>
  <c r="J522" i="24"/>
  <c r="K522" i="24" s="1"/>
  <c r="J1881" i="23"/>
  <c r="K1881" i="23" s="1"/>
  <c r="J1898" i="23"/>
  <c r="K1898" i="23" s="1"/>
  <c r="J2173" i="23"/>
  <c r="K2173" i="23" s="1"/>
  <c r="J1892" i="23"/>
  <c r="K1892" i="23" s="1"/>
  <c r="J1340" i="23"/>
  <c r="K1340" i="23" s="1"/>
  <c r="J1186" i="23"/>
  <c r="K1186" i="23" s="1"/>
  <c r="J1087" i="23"/>
  <c r="K1087" i="23" s="1"/>
  <c r="J1055" i="23"/>
  <c r="K1055" i="23" s="1"/>
  <c r="J984" i="23"/>
  <c r="K984" i="23" s="1"/>
  <c r="J594" i="23"/>
  <c r="K594" i="23" s="1"/>
  <c r="J522" i="23"/>
  <c r="K522" i="23" s="1"/>
  <c r="J1887" i="23"/>
  <c r="K1887" i="23" s="1"/>
  <c r="J2161" i="23"/>
  <c r="K2161" i="23" s="1"/>
  <c r="J1337" i="23"/>
  <c r="K1337" i="23" s="1"/>
  <c r="J1027" i="23"/>
  <c r="K1027" i="23" s="1"/>
  <c r="J711" i="23"/>
  <c r="K711" i="23" s="1"/>
  <c r="J1232" i="23"/>
  <c r="K1232" i="23" s="1"/>
  <c r="J1252" i="23"/>
  <c r="K1252" i="23" s="1"/>
  <c r="J814" i="23"/>
  <c r="K814" i="23" s="1"/>
  <c r="K1395" i="21"/>
  <c r="L1395" i="21" s="1"/>
  <c r="K2249" i="21"/>
  <c r="L2249" i="21" s="1"/>
  <c r="K1969" i="21"/>
  <c r="L1969" i="21" s="1"/>
  <c r="K1397" i="21"/>
  <c r="L1397" i="21" s="1"/>
  <c r="K1075" i="21"/>
  <c r="L1075" i="21" s="1"/>
  <c r="K742" i="21"/>
  <c r="L742" i="21" s="1"/>
  <c r="K1239" i="21"/>
  <c r="L1239" i="21" s="1"/>
  <c r="K1976" i="21"/>
  <c r="L1976" i="21" s="1"/>
  <c r="K1958" i="21"/>
  <c r="L1958" i="21" s="1"/>
  <c r="K1308" i="21"/>
  <c r="L1308" i="21" s="1"/>
  <c r="K1137" i="21"/>
  <c r="L1137" i="21" s="1"/>
  <c r="K852" i="21"/>
  <c r="L852" i="21" s="1"/>
  <c r="K1964" i="21"/>
  <c r="L1964" i="21" s="1"/>
  <c r="K1030" i="21"/>
  <c r="L1030" i="21" s="1"/>
  <c r="K546" i="21"/>
  <c r="L546" i="21" s="1"/>
  <c r="K2262" i="21"/>
  <c r="L2262" i="21" s="1"/>
  <c r="K1288" i="21"/>
  <c r="L1288" i="21" s="1"/>
  <c r="K1104" i="21"/>
  <c r="L1104" i="21" s="1"/>
  <c r="K622" i="21"/>
  <c r="L622" i="21" s="1"/>
  <c r="J2271" i="24"/>
  <c r="K2271" i="24" s="1"/>
  <c r="J2137" i="24"/>
  <c r="K2137" i="24" s="1"/>
  <c r="J904" i="24"/>
  <c r="K904" i="24" s="1"/>
  <c r="J1050" i="24"/>
  <c r="K1050" i="24" s="1"/>
  <c r="J1012" i="24"/>
  <c r="K1012" i="24" s="1"/>
  <c r="J702" i="24"/>
  <c r="K702" i="24" s="1"/>
  <c r="J541" i="24"/>
  <c r="K541" i="24" s="1"/>
  <c r="J473" i="24"/>
  <c r="K473" i="24" s="1"/>
  <c r="J1885" i="24"/>
  <c r="K1885" i="24" s="1"/>
  <c r="J674" i="24"/>
  <c r="K674" i="24" s="1"/>
  <c r="J451" i="24"/>
  <c r="K451" i="24" s="1"/>
  <c r="J2282" i="24"/>
  <c r="K2282" i="24" s="1"/>
  <c r="J1895" i="24"/>
  <c r="K1895" i="24" s="1"/>
  <c r="J563" i="24"/>
  <c r="K563" i="24" s="1"/>
  <c r="J1075" i="24"/>
  <c r="K1075" i="24" s="1"/>
  <c r="J1351" i="24"/>
  <c r="K1351" i="24" s="1"/>
  <c r="J519" i="24"/>
  <c r="K519" i="24" s="1"/>
  <c r="J2271" i="23"/>
  <c r="K2271" i="23" s="1"/>
  <c r="J1885" i="23"/>
  <c r="K1885" i="23" s="1"/>
  <c r="J1075" i="23"/>
  <c r="K1075" i="23" s="1"/>
  <c r="J674" i="23"/>
  <c r="K674" i="23" s="1"/>
  <c r="J519" i="23"/>
  <c r="K519" i="23" s="1"/>
  <c r="J451" i="23"/>
  <c r="K451" i="23" s="1"/>
  <c r="J2282" i="23"/>
  <c r="K2282" i="23" s="1"/>
  <c r="J1895" i="23"/>
  <c r="K1895" i="23" s="1"/>
  <c r="J2137" i="23"/>
  <c r="K2137" i="23" s="1"/>
  <c r="J1012" i="23"/>
  <c r="K1012" i="23" s="1"/>
  <c r="J473" i="23"/>
  <c r="K473" i="23" s="1"/>
  <c r="J702" i="23"/>
  <c r="K702" i="23" s="1"/>
  <c r="J904" i="23"/>
  <c r="K904" i="23" s="1"/>
  <c r="J541" i="23"/>
  <c r="K541" i="23" s="1"/>
  <c r="J1050" i="23"/>
  <c r="K1050" i="23" s="1"/>
  <c r="J563" i="23"/>
  <c r="K563" i="23" s="1"/>
  <c r="J1351" i="23"/>
  <c r="K1351" i="23" s="1"/>
  <c r="K1973" i="21"/>
  <c r="L1973" i="21" s="1"/>
  <c r="K1408" i="21"/>
  <c r="L1408" i="21" s="1"/>
  <c r="K733" i="21"/>
  <c r="L733" i="21" s="1"/>
  <c r="K471" i="21"/>
  <c r="L471" i="21" s="1"/>
  <c r="K2374" i="21"/>
  <c r="L2374" i="21" s="1"/>
  <c r="K2224" i="21"/>
  <c r="L2224" i="21" s="1"/>
  <c r="K1125" i="21"/>
  <c r="L1125" i="21" s="1"/>
  <c r="K1099" i="21"/>
  <c r="L1099" i="21" s="1"/>
  <c r="K1058" i="21"/>
  <c r="L1058" i="21" s="1"/>
  <c r="K704" i="21"/>
  <c r="L704" i="21" s="1"/>
  <c r="K591" i="21"/>
  <c r="L591" i="21" s="1"/>
  <c r="K2363" i="21"/>
  <c r="L2363" i="21" s="1"/>
  <c r="K542" i="21"/>
  <c r="L542" i="21" s="1"/>
  <c r="K493" i="21"/>
  <c r="L493" i="21" s="1"/>
  <c r="K567" i="21"/>
  <c r="L567" i="21" s="1"/>
  <c r="K1961" i="21"/>
  <c r="L1961" i="21" s="1"/>
  <c r="K945" i="21"/>
  <c r="L945" i="21" s="1"/>
  <c r="J2269" i="24"/>
  <c r="K2269" i="24" s="1"/>
  <c r="J2160" i="24"/>
  <c r="K2160" i="24" s="1"/>
  <c r="J2172" i="24"/>
  <c r="K2172" i="24" s="1"/>
  <c r="J1354" i="24"/>
  <c r="K1354" i="24" s="1"/>
  <c r="J1144" i="24"/>
  <c r="K1144" i="24" s="1"/>
  <c r="J1250" i="24"/>
  <c r="K1250" i="24" s="1"/>
  <c r="J1056" i="24"/>
  <c r="K1056" i="24" s="1"/>
  <c r="J820" i="24"/>
  <c r="K820" i="24" s="1"/>
  <c r="J1259" i="24"/>
  <c r="K1259" i="24" s="1"/>
  <c r="J1321" i="24"/>
  <c r="K1321" i="24" s="1"/>
  <c r="J1210" i="24"/>
  <c r="K1210" i="24" s="1"/>
  <c r="J983" i="24"/>
  <c r="K983" i="24" s="1"/>
  <c r="J779" i="24"/>
  <c r="K779" i="24" s="1"/>
  <c r="J775" i="24"/>
  <c r="K775" i="24" s="1"/>
  <c r="J678" i="24"/>
  <c r="K678" i="24" s="1"/>
  <c r="J595" i="24"/>
  <c r="K595" i="24" s="1"/>
  <c r="J521" i="24"/>
  <c r="K521" i="24" s="1"/>
  <c r="J1103" i="24"/>
  <c r="K1103" i="24" s="1"/>
  <c r="J913" i="24"/>
  <c r="K913" i="24" s="1"/>
  <c r="J753" i="24"/>
  <c r="K753" i="24" s="1"/>
  <c r="J732" i="24"/>
  <c r="K732" i="24" s="1"/>
  <c r="J586" i="24"/>
  <c r="K586" i="24" s="1"/>
  <c r="J806" i="24"/>
  <c r="K806" i="24" s="1"/>
  <c r="J2269" i="23"/>
  <c r="K2269" i="23" s="1"/>
  <c r="J2172" i="23"/>
  <c r="K2172" i="23" s="1"/>
  <c r="J2160" i="23"/>
  <c r="K2160" i="23" s="1"/>
  <c r="J1210" i="23"/>
  <c r="K1210" i="23" s="1"/>
  <c r="J1103" i="23"/>
  <c r="K1103" i="23" s="1"/>
  <c r="J913" i="23"/>
  <c r="K913" i="23" s="1"/>
  <c r="J678" i="23"/>
  <c r="K678" i="23" s="1"/>
  <c r="J586" i="23"/>
  <c r="K586" i="23" s="1"/>
  <c r="J1259" i="23"/>
  <c r="K1259" i="23" s="1"/>
  <c r="J806" i="23"/>
  <c r="K806" i="23" s="1"/>
  <c r="J521" i="23"/>
  <c r="K521" i="23" s="1"/>
  <c r="J1354" i="23"/>
  <c r="K1354" i="23" s="1"/>
  <c r="J983" i="23"/>
  <c r="K983" i="23" s="1"/>
  <c r="J779" i="23"/>
  <c r="K779" i="23" s="1"/>
  <c r="J753" i="23"/>
  <c r="K753" i="23" s="1"/>
  <c r="J732" i="23"/>
  <c r="K732" i="23" s="1"/>
  <c r="J775" i="23"/>
  <c r="K775" i="23" s="1"/>
  <c r="J595" i="23"/>
  <c r="K595" i="23" s="1"/>
  <c r="J1321" i="23"/>
  <c r="K1321" i="23" s="1"/>
  <c r="J1250" i="23"/>
  <c r="K1250" i="23" s="1"/>
  <c r="J1144" i="23"/>
  <c r="K1144" i="23" s="1"/>
  <c r="J1056" i="23"/>
  <c r="K1056" i="23" s="1"/>
  <c r="J820" i="23"/>
  <c r="K820" i="23" s="1"/>
  <c r="K1315" i="21"/>
  <c r="L1315" i="21" s="1"/>
  <c r="K1197" i="21"/>
  <c r="L1197" i="21" s="1"/>
  <c r="K1105" i="21"/>
  <c r="L1105" i="21" s="1"/>
  <c r="K1029" i="21"/>
  <c r="L1029" i="21" s="1"/>
  <c r="K954" i="21"/>
  <c r="L954" i="21" s="1"/>
  <c r="K844" i="21"/>
  <c r="L844" i="21" s="1"/>
  <c r="K623" i="21"/>
  <c r="L623" i="21" s="1"/>
  <c r="K2260" i="21"/>
  <c r="L2260" i="21" s="1"/>
  <c r="K858" i="21"/>
  <c r="L858" i="21" s="1"/>
  <c r="K811" i="21"/>
  <c r="L811" i="21" s="1"/>
  <c r="K787" i="21"/>
  <c r="L787" i="21" s="1"/>
  <c r="K772" i="21"/>
  <c r="L772" i="21" s="1"/>
  <c r="K708" i="21"/>
  <c r="L708" i="21" s="1"/>
  <c r="K765" i="21"/>
  <c r="L765" i="21" s="1"/>
  <c r="K544" i="21"/>
  <c r="L544" i="21" s="1"/>
  <c r="K2361" i="21"/>
  <c r="L2361" i="21" s="1"/>
  <c r="K1379" i="21"/>
  <c r="L1379" i="21" s="1"/>
  <c r="K1179" i="21"/>
  <c r="L1179" i="21" s="1"/>
  <c r="K1154" i="21"/>
  <c r="L1154" i="21" s="1"/>
  <c r="K918" i="21"/>
  <c r="L918" i="21" s="1"/>
  <c r="K2247" i="21"/>
  <c r="L2247" i="21" s="1"/>
  <c r="K1411" i="21"/>
  <c r="L1411" i="21" s="1"/>
  <c r="K1306" i="21"/>
  <c r="L1306" i="21" s="1"/>
  <c r="K1265" i="21"/>
  <c r="L1265" i="21" s="1"/>
  <c r="K816" i="21"/>
  <c r="L816" i="21" s="1"/>
  <c r="K614" i="21"/>
  <c r="L614" i="21" s="1"/>
  <c r="J2682" i="24"/>
  <c r="K2682" i="24" s="1"/>
  <c r="J2523" i="24"/>
  <c r="K2523" i="24" s="1"/>
  <c r="J2211" i="24"/>
  <c r="K2211" i="24" s="1"/>
  <c r="J2432" i="24"/>
  <c r="K2432" i="24" s="1"/>
  <c r="J2761" i="24"/>
  <c r="K2761" i="24" s="1"/>
  <c r="J2607" i="24"/>
  <c r="K2607" i="24" s="1"/>
  <c r="J1692" i="24"/>
  <c r="K1692" i="24" s="1"/>
  <c r="J793" i="24"/>
  <c r="K793" i="24" s="1"/>
  <c r="J1137" i="24"/>
  <c r="K1137" i="24" s="1"/>
  <c r="J928" i="24"/>
  <c r="K928" i="24" s="1"/>
  <c r="J671" i="24"/>
  <c r="K671" i="24" s="1"/>
  <c r="J607" i="24"/>
  <c r="K607" i="24" s="1"/>
  <c r="J1296" i="24"/>
  <c r="K1296" i="24" s="1"/>
  <c r="J1267" i="24"/>
  <c r="K1267" i="24" s="1"/>
  <c r="J826" i="24"/>
  <c r="K826" i="24" s="1"/>
  <c r="J2607" i="23"/>
  <c r="K2607" i="23" s="1"/>
  <c r="J2523" i="23"/>
  <c r="K2523" i="23" s="1"/>
  <c r="J2432" i="23"/>
  <c r="K2432" i="23" s="1"/>
  <c r="J2211" i="23"/>
  <c r="K2211" i="23" s="1"/>
  <c r="J1692" i="23"/>
  <c r="K1692" i="23" s="1"/>
  <c r="J2761" i="23"/>
  <c r="K2761" i="23" s="1"/>
  <c r="J1296" i="23"/>
  <c r="K1296" i="23" s="1"/>
  <c r="J2682" i="23"/>
  <c r="K2682" i="23" s="1"/>
  <c r="J1267" i="23"/>
  <c r="K1267" i="23" s="1"/>
  <c r="J1137" i="23"/>
  <c r="K1137" i="23" s="1"/>
  <c r="J826" i="23"/>
  <c r="K826" i="23" s="1"/>
  <c r="J671" i="23"/>
  <c r="K671" i="23" s="1"/>
  <c r="J607" i="23"/>
  <c r="K607" i="23" s="1"/>
  <c r="J928" i="23"/>
  <c r="K928" i="23" s="1"/>
  <c r="J793" i="23"/>
  <c r="K793" i="23" s="1"/>
  <c r="K2782" i="21"/>
  <c r="L2782" i="21" s="1"/>
  <c r="K1761" i="21"/>
  <c r="L1761" i="21" s="1"/>
  <c r="K2707" i="21"/>
  <c r="L2707" i="21" s="1"/>
  <c r="K2301" i="21"/>
  <c r="L2301" i="21" s="1"/>
  <c r="K971" i="21"/>
  <c r="L971" i="21" s="1"/>
  <c r="K2866" i="21"/>
  <c r="L2866" i="21" s="1"/>
  <c r="K701" i="21"/>
  <c r="L701" i="21" s="1"/>
  <c r="K2526" i="21"/>
  <c r="L2526" i="21" s="1"/>
  <c r="K1324" i="21"/>
  <c r="L1324" i="21" s="1"/>
  <c r="K864" i="21"/>
  <c r="L864" i="21" s="1"/>
  <c r="K2622" i="21"/>
  <c r="L2622" i="21" s="1"/>
  <c r="K1354" i="21"/>
  <c r="L1354" i="21" s="1"/>
  <c r="K1190" i="21"/>
  <c r="L1190" i="21" s="1"/>
  <c r="K831" i="21"/>
  <c r="L831" i="21" s="1"/>
  <c r="K636" i="21"/>
  <c r="L636" i="21" s="1"/>
  <c r="J192" i="24"/>
  <c r="K192" i="24" s="1"/>
  <c r="J172" i="24"/>
  <c r="K172" i="24" s="1"/>
  <c r="J214" i="24"/>
  <c r="K214" i="24" s="1"/>
  <c r="J174" i="24"/>
  <c r="K174" i="24" s="1"/>
  <c r="J140" i="24"/>
  <c r="K140" i="24" s="1"/>
  <c r="J2842" i="24"/>
  <c r="K2842" i="24" s="1"/>
  <c r="J314" i="24"/>
  <c r="K314" i="24" s="1"/>
  <c r="J130" i="24"/>
  <c r="K130" i="24" s="1"/>
  <c r="J40" i="24"/>
  <c r="K40" i="24" s="1"/>
  <c r="J15" i="24"/>
  <c r="K15" i="24" s="1"/>
  <c r="J2058" i="24"/>
  <c r="K2058" i="24" s="1"/>
  <c r="J1388" i="24"/>
  <c r="K1388" i="24" s="1"/>
  <c r="J73" i="24"/>
  <c r="K73" i="24" s="1"/>
  <c r="J2842" i="23"/>
  <c r="K2842" i="23" s="1"/>
  <c r="J1388" i="23"/>
  <c r="K1388" i="23" s="1"/>
  <c r="J40" i="23"/>
  <c r="K40" i="23" s="1"/>
  <c r="J214" i="23"/>
  <c r="K214" i="23" s="1"/>
  <c r="J172" i="23"/>
  <c r="K172" i="23" s="1"/>
  <c r="J140" i="23"/>
  <c r="K140" i="23" s="1"/>
  <c r="J314" i="23"/>
  <c r="K314" i="23" s="1"/>
  <c r="J192" i="23"/>
  <c r="K192" i="23" s="1"/>
  <c r="J174" i="23"/>
  <c r="K174" i="23" s="1"/>
  <c r="J15" i="23"/>
  <c r="K15" i="23" s="1"/>
  <c r="J2058" i="23"/>
  <c r="K2058" i="23" s="1"/>
  <c r="J130" i="23"/>
  <c r="K130" i="23" s="1"/>
  <c r="J73" i="23"/>
  <c r="K73" i="23" s="1"/>
  <c r="K140" i="21"/>
  <c r="L140" i="21" s="1"/>
  <c r="K1446" i="21"/>
  <c r="L1446" i="21" s="1"/>
  <c r="K2963" i="21"/>
  <c r="L2963" i="21" s="1"/>
  <c r="K172" i="21"/>
  <c r="L172" i="21" s="1"/>
  <c r="K130" i="21"/>
  <c r="L130" i="21" s="1"/>
  <c r="K2143" i="21"/>
  <c r="L2143" i="21" s="1"/>
  <c r="K314" i="21"/>
  <c r="L314" i="21" s="1"/>
  <c r="K192" i="21"/>
  <c r="L192" i="21" s="1"/>
  <c r="K73" i="21"/>
  <c r="L73" i="21" s="1"/>
  <c r="K40" i="21"/>
  <c r="L40" i="21" s="1"/>
  <c r="K214" i="21"/>
  <c r="L214" i="21" s="1"/>
  <c r="K174" i="21"/>
  <c r="L174" i="21" s="1"/>
  <c r="K15" i="21"/>
  <c r="L15" i="21" s="1"/>
  <c r="J201" i="24"/>
  <c r="K201" i="24" s="1"/>
  <c r="J2793" i="24"/>
  <c r="K2793" i="24" s="1"/>
  <c r="J2084" i="24"/>
  <c r="K2084" i="24" s="1"/>
  <c r="J2190" i="24"/>
  <c r="K2190" i="24" s="1"/>
  <c r="J2144" i="24"/>
  <c r="K2144" i="24" s="1"/>
  <c r="J1805" i="24"/>
  <c r="K1805" i="24" s="1"/>
  <c r="J1742" i="24"/>
  <c r="K1742" i="24" s="1"/>
  <c r="J1741" i="24"/>
  <c r="K1741" i="24" s="1"/>
  <c r="J1671" i="24"/>
  <c r="K1671" i="24" s="1"/>
  <c r="J1701" i="24"/>
  <c r="K1701" i="24" s="1"/>
  <c r="J1745" i="24"/>
  <c r="K1745" i="24" s="1"/>
  <c r="J1560" i="24"/>
  <c r="K1560" i="24" s="1"/>
  <c r="J1549" i="24"/>
  <c r="K1549" i="24" s="1"/>
  <c r="J1429" i="24"/>
  <c r="K1429" i="24" s="1"/>
  <c r="J1718" i="24"/>
  <c r="K1718" i="24" s="1"/>
  <c r="J1528" i="24"/>
  <c r="K1528" i="24" s="1"/>
  <c r="J1524" i="24"/>
  <c r="K1524" i="24" s="1"/>
  <c r="J1501" i="24"/>
  <c r="K1501" i="24" s="1"/>
  <c r="J1473" i="24"/>
  <c r="K1473" i="24" s="1"/>
  <c r="J1919" i="24"/>
  <c r="K1919" i="24" s="1"/>
  <c r="J1788" i="24"/>
  <c r="K1788" i="24" s="1"/>
  <c r="J1780" i="24"/>
  <c r="K1780" i="24" s="1"/>
  <c r="J1777" i="24"/>
  <c r="K1777" i="24" s="1"/>
  <c r="J1650" i="24"/>
  <c r="K1650" i="24" s="1"/>
  <c r="J2287" i="24"/>
  <c r="K2287" i="24" s="1"/>
  <c r="J870" i="24"/>
  <c r="K870" i="24" s="1"/>
  <c r="J2287" i="23"/>
  <c r="K2287" i="23" s="1"/>
  <c r="J2190" i="23"/>
  <c r="K2190" i="23" s="1"/>
  <c r="J1742" i="23"/>
  <c r="K1742" i="23" s="1"/>
  <c r="J1671" i="23"/>
  <c r="K1671" i="23" s="1"/>
  <c r="J1549" i="23"/>
  <c r="K1549" i="23" s="1"/>
  <c r="J2144" i="23"/>
  <c r="K2144" i="23" s="1"/>
  <c r="J2084" i="23"/>
  <c r="K2084" i="23" s="1"/>
  <c r="J1429" i="23"/>
  <c r="K1429" i="23" s="1"/>
  <c r="J2793" i="23"/>
  <c r="K2793" i="23" s="1"/>
  <c r="J1805" i="23"/>
  <c r="K1805" i="23" s="1"/>
  <c r="J1741" i="23"/>
  <c r="K1741" i="23" s="1"/>
  <c r="J1701" i="23"/>
  <c r="K1701" i="23" s="1"/>
  <c r="J1560" i="23"/>
  <c r="K1560" i="23" s="1"/>
  <c r="J1528" i="23"/>
  <c r="K1528" i="23" s="1"/>
  <c r="J1473" i="23"/>
  <c r="K1473" i="23" s="1"/>
  <c r="J1919" i="23"/>
  <c r="K1919" i="23" s="1"/>
  <c r="J1777" i="23"/>
  <c r="K1777" i="23" s="1"/>
  <c r="J1745" i="23"/>
  <c r="K1745" i="23" s="1"/>
  <c r="J1524" i="23"/>
  <c r="K1524" i="23" s="1"/>
  <c r="J1780" i="23"/>
  <c r="K1780" i="23" s="1"/>
  <c r="J201" i="23"/>
  <c r="K201" i="23" s="1"/>
  <c r="J1718" i="23"/>
  <c r="K1718" i="23" s="1"/>
  <c r="J1650" i="23"/>
  <c r="K1650" i="23" s="1"/>
  <c r="J870" i="23"/>
  <c r="K870" i="23" s="1"/>
  <c r="J1788" i="23"/>
  <c r="K1788" i="23" s="1"/>
  <c r="J1501" i="23"/>
  <c r="K1501" i="23" s="1"/>
  <c r="K2169" i="21"/>
  <c r="L2169" i="21" s="1"/>
  <c r="K1788" i="21"/>
  <c r="L1788" i="21" s="1"/>
  <c r="K1770" i="21"/>
  <c r="L1770" i="21" s="1"/>
  <c r="K1718" i="21"/>
  <c r="L1718" i="21" s="1"/>
  <c r="K1628" i="21"/>
  <c r="L1628" i="21" s="1"/>
  <c r="K1593" i="21"/>
  <c r="L1593" i="21" s="1"/>
  <c r="K1589" i="21"/>
  <c r="L1589" i="21" s="1"/>
  <c r="K201" i="21"/>
  <c r="L201" i="21" s="1"/>
  <c r="K1997" i="21"/>
  <c r="L1997" i="21" s="1"/>
  <c r="K1853" i="21"/>
  <c r="L1853" i="21" s="1"/>
  <c r="K1817" i="21"/>
  <c r="L1817" i="21" s="1"/>
  <c r="K1813" i="21"/>
  <c r="L1813" i="21" s="1"/>
  <c r="K1535" i="21"/>
  <c r="L1535" i="21" s="1"/>
  <c r="K909" i="21"/>
  <c r="L909" i="21" s="1"/>
  <c r="K2903" i="21"/>
  <c r="L2903" i="21" s="1"/>
  <c r="K1880" i="21"/>
  <c r="L1880" i="21" s="1"/>
  <c r="K1565" i="21"/>
  <c r="L1565" i="21" s="1"/>
  <c r="K2379" i="21"/>
  <c r="L2379" i="21" s="1"/>
  <c r="K1862" i="21"/>
  <c r="L1862" i="21" s="1"/>
  <c r="K1814" i="21"/>
  <c r="L1814" i="21" s="1"/>
  <c r="K1615" i="21"/>
  <c r="L1615" i="21" s="1"/>
  <c r="K2231" i="21"/>
  <c r="L2231" i="21" s="1"/>
  <c r="K1490" i="21"/>
  <c r="L1490" i="21" s="1"/>
  <c r="K2279" i="21"/>
  <c r="L2279" i="21" s="1"/>
  <c r="K1850" i="21"/>
  <c r="L1850" i="21" s="1"/>
  <c r="K1740" i="21"/>
  <c r="L1740" i="21" s="1"/>
  <c r="J186" i="24"/>
  <c r="K186" i="24" s="1"/>
  <c r="J95" i="24"/>
  <c r="K95" i="24" s="1"/>
  <c r="J2728" i="24"/>
  <c r="K2728" i="24" s="1"/>
  <c r="J2690" i="24"/>
  <c r="K2690" i="24" s="1"/>
  <c r="J2488" i="24"/>
  <c r="K2488" i="24" s="1"/>
  <c r="J2401" i="24"/>
  <c r="K2401" i="24" s="1"/>
  <c r="J253" i="24"/>
  <c r="K253" i="24" s="1"/>
  <c r="J2650" i="24"/>
  <c r="K2650" i="24" s="1"/>
  <c r="J2476" i="24"/>
  <c r="K2476" i="24" s="1"/>
  <c r="J2373" i="24"/>
  <c r="K2373" i="24" s="1"/>
  <c r="J2537" i="24"/>
  <c r="K2537" i="24" s="1"/>
  <c r="J2600" i="24"/>
  <c r="K2600" i="24" s="1"/>
  <c r="J2426" i="24"/>
  <c r="K2426" i="24" s="1"/>
  <c r="J2293" i="24"/>
  <c r="K2293" i="24" s="1"/>
  <c r="J2239" i="24"/>
  <c r="K2239" i="24" s="1"/>
  <c r="J2331" i="24"/>
  <c r="K2331" i="24" s="1"/>
  <c r="J2757" i="24"/>
  <c r="K2757" i="24" s="1"/>
  <c r="J1368" i="24"/>
  <c r="K1368" i="24" s="1"/>
  <c r="J1280" i="24"/>
  <c r="K1280" i="24" s="1"/>
  <c r="J1150" i="24"/>
  <c r="K1150" i="24" s="1"/>
  <c r="J2302" i="24"/>
  <c r="K2302" i="24" s="1"/>
  <c r="J1165" i="24"/>
  <c r="K1165" i="24" s="1"/>
  <c r="J963" i="24"/>
  <c r="K963" i="24" s="1"/>
  <c r="J787" i="24"/>
  <c r="K787" i="24" s="1"/>
  <c r="J618" i="24"/>
  <c r="K618" i="24" s="1"/>
  <c r="J1415" i="24"/>
  <c r="K1415" i="24" s="1"/>
  <c r="J1129" i="24"/>
  <c r="K1129" i="24" s="1"/>
  <c r="J596" i="24"/>
  <c r="K596" i="24" s="1"/>
  <c r="J2207" i="24"/>
  <c r="K2207" i="24" s="1"/>
  <c r="J1262" i="24"/>
  <c r="K1262" i="24" s="1"/>
  <c r="J1106" i="24"/>
  <c r="K1106" i="24" s="1"/>
  <c r="J663" i="24"/>
  <c r="K663" i="24" s="1"/>
  <c r="J893" i="24"/>
  <c r="K893" i="24" s="1"/>
  <c r="J76" i="24"/>
  <c r="K76" i="24" s="1"/>
  <c r="J857" i="24"/>
  <c r="K857" i="24" s="1"/>
  <c r="J2690" i="23"/>
  <c r="K2690" i="23" s="1"/>
  <c r="J2331" i="23"/>
  <c r="K2331" i="23" s="1"/>
  <c r="J2728" i="23"/>
  <c r="K2728" i="23" s="1"/>
  <c r="J2600" i="23"/>
  <c r="K2600" i="23" s="1"/>
  <c r="J2488" i="23"/>
  <c r="K2488" i="23" s="1"/>
  <c r="J2476" i="23"/>
  <c r="K2476" i="23" s="1"/>
  <c r="J2207" i="23"/>
  <c r="K2207" i="23" s="1"/>
  <c r="J2537" i="23"/>
  <c r="K2537" i="23" s="1"/>
  <c r="J2401" i="23"/>
  <c r="K2401" i="23" s="1"/>
  <c r="J2239" i="23"/>
  <c r="K2239" i="23" s="1"/>
  <c r="J1368" i="23"/>
  <c r="K1368" i="23" s="1"/>
  <c r="J1280" i="23"/>
  <c r="K1280" i="23" s="1"/>
  <c r="J893" i="23"/>
  <c r="K893" i="23" s="1"/>
  <c r="J857" i="23"/>
  <c r="K857" i="23" s="1"/>
  <c r="J618" i="23"/>
  <c r="K618" i="23" s="1"/>
  <c r="J95" i="23"/>
  <c r="K95" i="23" s="1"/>
  <c r="J76" i="23"/>
  <c r="K76" i="23" s="1"/>
  <c r="J2650" i="23"/>
  <c r="K2650" i="23" s="1"/>
  <c r="J2426" i="23"/>
  <c r="K2426" i="23" s="1"/>
  <c r="J2757" i="23"/>
  <c r="K2757" i="23" s="1"/>
  <c r="J2373" i="23"/>
  <c r="K2373" i="23" s="1"/>
  <c r="J2293" i="23"/>
  <c r="K2293" i="23" s="1"/>
  <c r="J1415" i="23"/>
  <c r="K1415" i="23" s="1"/>
  <c r="J1165" i="23"/>
  <c r="K1165" i="23" s="1"/>
  <c r="J1129" i="23"/>
  <c r="K1129" i="23" s="1"/>
  <c r="J963" i="23"/>
  <c r="K963" i="23" s="1"/>
  <c r="J596" i="23"/>
  <c r="K596" i="23" s="1"/>
  <c r="J1150" i="23"/>
  <c r="K1150" i="23" s="1"/>
  <c r="J787" i="23"/>
  <c r="K787" i="23" s="1"/>
  <c r="J663" i="23"/>
  <c r="K663" i="23" s="1"/>
  <c r="J1262" i="23"/>
  <c r="K1262" i="23" s="1"/>
  <c r="J253" i="23"/>
  <c r="K253" i="23" s="1"/>
  <c r="J186" i="23"/>
  <c r="K186" i="23" s="1"/>
  <c r="J1106" i="23"/>
  <c r="K1106" i="23" s="1"/>
  <c r="J2302" i="23"/>
  <c r="K2302" i="23" s="1"/>
  <c r="K2791" i="21"/>
  <c r="L2791" i="21" s="1"/>
  <c r="K2585" i="21"/>
  <c r="L2585" i="21" s="1"/>
  <c r="K2466" i="21"/>
  <c r="L2466" i="21" s="1"/>
  <c r="K1319" i="21"/>
  <c r="L1319" i="21" s="1"/>
  <c r="K1157" i="21"/>
  <c r="L1157" i="21" s="1"/>
  <c r="K934" i="21"/>
  <c r="L934" i="21" s="1"/>
  <c r="K647" i="21"/>
  <c r="L647" i="21" s="1"/>
  <c r="K253" i="21"/>
  <c r="L253" i="21" s="1"/>
  <c r="K95" i="21"/>
  <c r="L95" i="21" s="1"/>
  <c r="K2750" i="21"/>
  <c r="L2750" i="21" s="1"/>
  <c r="K2494" i="21"/>
  <c r="L2494" i="21" s="1"/>
  <c r="K2423" i="21"/>
  <c r="L2423" i="21" s="1"/>
  <c r="K1426" i="21"/>
  <c r="L1426" i="21" s="1"/>
  <c r="K1203" i="21"/>
  <c r="L1203" i="21" s="1"/>
  <c r="K1182" i="21"/>
  <c r="L1182" i="21" s="1"/>
  <c r="K896" i="21"/>
  <c r="L896" i="21" s="1"/>
  <c r="K825" i="21"/>
  <c r="L825" i="21" s="1"/>
  <c r="K2862" i="21"/>
  <c r="L2862" i="21" s="1"/>
  <c r="K2831" i="21"/>
  <c r="L2831" i="21" s="1"/>
  <c r="K1218" i="21"/>
  <c r="L1218" i="21" s="1"/>
  <c r="K693" i="21"/>
  <c r="L693" i="21" s="1"/>
  <c r="K2330" i="21"/>
  <c r="L2330" i="21" s="1"/>
  <c r="K2297" i="21"/>
  <c r="L2297" i="21" s="1"/>
  <c r="K1008" i="21"/>
  <c r="L1008" i="21" s="1"/>
  <c r="K624" i="21"/>
  <c r="L624" i="21" s="1"/>
  <c r="K186" i="21"/>
  <c r="L186" i="21" s="1"/>
  <c r="K2700" i="21"/>
  <c r="L2700" i="21" s="1"/>
  <c r="K2637" i="21"/>
  <c r="L2637" i="21" s="1"/>
  <c r="K2571" i="21"/>
  <c r="L2571" i="21" s="1"/>
  <c r="K2394" i="21"/>
  <c r="L2394" i="21" s="1"/>
  <c r="K2385" i="21"/>
  <c r="L2385" i="21" s="1"/>
  <c r="K1338" i="21"/>
  <c r="L1338" i="21" s="1"/>
  <c r="K76" i="21"/>
  <c r="L76" i="21" s="1"/>
  <c r="K2520" i="21"/>
  <c r="L2520" i="21" s="1"/>
  <c r="K1474" i="21"/>
  <c r="L1474" i="21" s="1"/>
  <c r="J2735" i="24"/>
  <c r="K2735" i="24" s="1"/>
  <c r="J2866" i="24"/>
  <c r="K2866" i="24" s="1"/>
  <c r="J2681" i="24"/>
  <c r="K2681" i="24" s="1"/>
  <c r="J2568" i="24"/>
  <c r="K2568" i="24" s="1"/>
  <c r="J2381" i="24"/>
  <c r="K2381" i="24" s="1"/>
  <c r="J2544" i="24"/>
  <c r="K2544" i="24" s="1"/>
  <c r="J2431" i="24"/>
  <c r="K2431" i="24" s="1"/>
  <c r="J1792" i="24"/>
  <c r="K1792" i="24" s="1"/>
  <c r="J2760" i="24"/>
  <c r="K2760" i="24" s="1"/>
  <c r="J2606" i="24"/>
  <c r="K2606" i="24" s="1"/>
  <c r="J2132" i="24"/>
  <c r="K2132" i="24" s="1"/>
  <c r="J1910" i="24"/>
  <c r="K1910" i="24" s="1"/>
  <c r="J1360" i="24"/>
  <c r="K1360" i="24" s="1"/>
  <c r="J1386" i="24"/>
  <c r="K1386" i="24" s="1"/>
  <c r="J1215" i="24"/>
  <c r="K1215" i="24" s="1"/>
  <c r="J1189" i="24"/>
  <c r="K1189" i="24" s="1"/>
  <c r="J950" i="24"/>
  <c r="K950" i="24" s="1"/>
  <c r="J884" i="24"/>
  <c r="K884" i="24" s="1"/>
  <c r="J2307" i="24"/>
  <c r="K2307" i="24" s="1"/>
  <c r="J816" i="24"/>
  <c r="K816" i="24" s="1"/>
  <c r="J792" i="24"/>
  <c r="K792" i="24" s="1"/>
  <c r="J1295" i="24"/>
  <c r="K1295" i="24" s="1"/>
  <c r="J1266" i="24"/>
  <c r="K1266" i="24" s="1"/>
  <c r="J1405" i="24"/>
  <c r="K1405" i="24" s="1"/>
  <c r="J1184" i="24"/>
  <c r="K1184" i="24" s="1"/>
  <c r="J1136" i="24"/>
  <c r="K1136" i="24" s="1"/>
  <c r="J927" i="24"/>
  <c r="K927" i="24" s="1"/>
  <c r="J838" i="24"/>
  <c r="K838" i="24" s="1"/>
  <c r="J598" i="24"/>
  <c r="K598" i="24" s="1"/>
  <c r="J1372" i="24"/>
  <c r="K1372" i="24" s="1"/>
  <c r="J1111" i="24"/>
  <c r="K1111" i="24" s="1"/>
  <c r="J748" i="24"/>
  <c r="K748" i="24" s="1"/>
  <c r="J585" i="24"/>
  <c r="K585" i="24" s="1"/>
  <c r="J860" i="24"/>
  <c r="K860" i="24" s="1"/>
  <c r="J825" i="24"/>
  <c r="K825" i="24" s="1"/>
  <c r="J1226" i="24"/>
  <c r="K1226" i="24" s="1"/>
  <c r="J637" i="24"/>
  <c r="K637" i="24" s="1"/>
  <c r="J2735" i="23"/>
  <c r="K2735" i="23" s="1"/>
  <c r="J2431" i="23"/>
  <c r="K2431" i="23" s="1"/>
  <c r="J2307" i="23"/>
  <c r="K2307" i="23" s="1"/>
  <c r="J2760" i="23"/>
  <c r="K2760" i="23" s="1"/>
  <c r="J2568" i="23"/>
  <c r="K2568" i="23" s="1"/>
  <c r="J2544" i="23"/>
  <c r="K2544" i="23" s="1"/>
  <c r="J2132" i="23"/>
  <c r="K2132" i="23" s="1"/>
  <c r="J1910" i="23"/>
  <c r="K1910" i="23" s="1"/>
  <c r="J1405" i="23"/>
  <c r="K1405" i="23" s="1"/>
  <c r="J2866" i="23"/>
  <c r="K2866" i="23" s="1"/>
  <c r="J2681" i="23"/>
  <c r="K2681" i="23" s="1"/>
  <c r="J1372" i="23"/>
  <c r="K1372" i="23" s="1"/>
  <c r="J1111" i="23"/>
  <c r="K1111" i="23" s="1"/>
  <c r="J792" i="23"/>
  <c r="K792" i="23" s="1"/>
  <c r="J748" i="23"/>
  <c r="K748" i="23" s="1"/>
  <c r="J598" i="23"/>
  <c r="K598" i="23" s="1"/>
  <c r="J1792" i="23"/>
  <c r="K1792" i="23" s="1"/>
  <c r="J2381" i="23"/>
  <c r="K2381" i="23" s="1"/>
  <c r="J1386" i="23"/>
  <c r="K1386" i="23" s="1"/>
  <c r="J1360" i="23"/>
  <c r="K1360" i="23" s="1"/>
  <c r="J1215" i="23"/>
  <c r="K1215" i="23" s="1"/>
  <c r="J1184" i="23"/>
  <c r="K1184" i="23" s="1"/>
  <c r="J927" i="23"/>
  <c r="K927" i="23" s="1"/>
  <c r="J825" i="23"/>
  <c r="K825" i="23" s="1"/>
  <c r="J1295" i="23"/>
  <c r="K1295" i="23" s="1"/>
  <c r="J2606" i="23"/>
  <c r="K2606" i="23" s="1"/>
  <c r="J816" i="23"/>
  <c r="K816" i="23" s="1"/>
  <c r="J637" i="23"/>
  <c r="K637" i="23" s="1"/>
  <c r="J950" i="23"/>
  <c r="K950" i="23" s="1"/>
  <c r="J1266" i="23"/>
  <c r="K1266" i="23" s="1"/>
  <c r="J1226" i="23"/>
  <c r="K1226" i="23" s="1"/>
  <c r="J1189" i="23"/>
  <c r="K1189" i="23" s="1"/>
  <c r="J1136" i="23"/>
  <c r="K1136" i="23" s="1"/>
  <c r="J884" i="23"/>
  <c r="K884" i="23" s="1"/>
  <c r="J860" i="23"/>
  <c r="K860" i="23" s="1"/>
  <c r="J838" i="23"/>
  <c r="K838" i="23" s="1"/>
  <c r="J585" i="23"/>
  <c r="K585" i="23" s="1"/>
  <c r="K2781" i="21"/>
  <c r="L2781" i="21" s="1"/>
  <c r="K2525" i="21"/>
  <c r="L2525" i="21" s="1"/>
  <c r="K1866" i="21"/>
  <c r="L1866" i="21" s="1"/>
  <c r="K1444" i="21"/>
  <c r="L1444" i="21" s="1"/>
  <c r="K1417" i="21"/>
  <c r="L1417" i="21" s="1"/>
  <c r="K1323" i="21"/>
  <c r="L1323" i="21" s="1"/>
  <c r="K1189" i="21"/>
  <c r="L1189" i="21" s="1"/>
  <c r="K666" i="21"/>
  <c r="L666" i="21" s="1"/>
  <c r="K925" i="21"/>
  <c r="L925" i="21" s="1"/>
  <c r="K863" i="21"/>
  <c r="L863" i="21" s="1"/>
  <c r="K2668" i="21"/>
  <c r="L2668" i="21" s="1"/>
  <c r="K1281" i="21"/>
  <c r="L1281" i="21" s="1"/>
  <c r="K1242" i="21"/>
  <c r="L1242" i="21" s="1"/>
  <c r="K899" i="21"/>
  <c r="L899" i="21" s="1"/>
  <c r="K854" i="21"/>
  <c r="L854" i="21" s="1"/>
  <c r="K830" i="21"/>
  <c r="L830" i="21" s="1"/>
  <c r="K613" i="21"/>
  <c r="L613" i="21" s="1"/>
  <c r="K2987" i="21"/>
  <c r="L2987" i="21" s="1"/>
  <c r="K2865" i="21"/>
  <c r="L2865" i="21" s="1"/>
  <c r="K2838" i="21"/>
  <c r="L2838" i="21" s="1"/>
  <c r="K2644" i="21"/>
  <c r="L2644" i="21" s="1"/>
  <c r="K2399" i="21"/>
  <c r="L2399" i="21" s="1"/>
  <c r="K2219" i="21"/>
  <c r="L2219" i="21" s="1"/>
  <c r="K1464" i="21"/>
  <c r="L1464" i="21" s="1"/>
  <c r="K994" i="21"/>
  <c r="L994" i="21" s="1"/>
  <c r="K970" i="21"/>
  <c r="L970" i="21" s="1"/>
  <c r="K626" i="21"/>
  <c r="L626" i="21" s="1"/>
  <c r="K2474" i="21"/>
  <c r="L2474" i="21" s="1"/>
  <c r="K1430" i="21"/>
  <c r="L1430" i="21" s="1"/>
  <c r="K1237" i="21"/>
  <c r="L1237" i="21" s="1"/>
  <c r="K1162" i="21"/>
  <c r="L1162" i="21" s="1"/>
  <c r="K782" i="21"/>
  <c r="L782" i="21" s="1"/>
  <c r="K1988" i="21"/>
  <c r="L1988" i="21" s="1"/>
  <c r="K1270" i="21"/>
  <c r="L1270" i="21" s="1"/>
  <c r="K876" i="21"/>
  <c r="L876" i="21" s="1"/>
  <c r="K2706" i="21"/>
  <c r="L2706" i="21" s="1"/>
  <c r="K1353" i="21"/>
  <c r="L1353" i="21" s="1"/>
  <c r="J2813" i="24"/>
  <c r="K2813" i="24" s="1"/>
  <c r="J2810" i="24"/>
  <c r="K2810" i="24" s="1"/>
  <c r="J2688" i="24"/>
  <c r="K2688" i="24" s="1"/>
  <c r="J2803" i="24"/>
  <c r="K2803" i="24" s="1"/>
  <c r="J2801" i="24"/>
  <c r="K2801" i="24" s="1"/>
  <c r="J2796" i="24"/>
  <c r="K2796" i="24" s="1"/>
  <c r="J2415" i="24"/>
  <c r="K2415" i="24" s="1"/>
  <c r="J2617" i="24"/>
  <c r="K2617" i="24" s="1"/>
  <c r="J2557" i="24"/>
  <c r="K2557" i="24" s="1"/>
  <c r="J2395" i="24"/>
  <c r="K2395" i="24" s="1"/>
  <c r="J2319" i="24"/>
  <c r="K2319" i="24" s="1"/>
  <c r="J2502" i="24"/>
  <c r="K2502" i="24" s="1"/>
  <c r="J2224" i="24"/>
  <c r="K2224" i="24" s="1"/>
  <c r="J2445" i="24"/>
  <c r="K2445" i="24" s="1"/>
  <c r="J1949" i="24"/>
  <c r="K1949" i="24" s="1"/>
  <c r="J1855" i="24"/>
  <c r="K1855" i="24" s="1"/>
  <c r="J1797" i="24"/>
  <c r="K1797" i="24" s="1"/>
  <c r="J2697" i="24"/>
  <c r="K2697" i="24" s="1"/>
  <c r="J1827" i="24"/>
  <c r="K1827" i="24" s="1"/>
  <c r="J1275" i="24"/>
  <c r="K1275" i="24" s="1"/>
  <c r="J1853" i="24"/>
  <c r="K1853" i="24" s="1"/>
  <c r="J1851" i="24"/>
  <c r="K1851" i="24" s="1"/>
  <c r="J1806" i="24"/>
  <c r="K1806" i="24" s="1"/>
  <c r="J1332" i="24"/>
  <c r="K1332" i="24" s="1"/>
  <c r="J1047" i="24"/>
  <c r="K1047" i="24" s="1"/>
  <c r="J958" i="24"/>
  <c r="K958" i="24" s="1"/>
  <c r="J810" i="24"/>
  <c r="K810" i="24" s="1"/>
  <c r="J368" i="24"/>
  <c r="K368" i="24" s="1"/>
  <c r="J613" i="24"/>
  <c r="K613" i="24" s="1"/>
  <c r="J430" i="24"/>
  <c r="K430" i="24" s="1"/>
  <c r="J355" i="24"/>
  <c r="K355" i="24" s="1"/>
  <c r="J353" i="24"/>
  <c r="K353" i="24" s="1"/>
  <c r="J2206" i="24"/>
  <c r="K2206" i="24" s="1"/>
  <c r="J1377" i="24"/>
  <c r="K1377" i="24" s="1"/>
  <c r="J651" i="24"/>
  <c r="K651" i="24" s="1"/>
  <c r="J387" i="24"/>
  <c r="K387" i="24" s="1"/>
  <c r="J378" i="24"/>
  <c r="K378" i="24" s="1"/>
  <c r="J406" i="24"/>
  <c r="K406" i="24" s="1"/>
  <c r="J2803" i="23"/>
  <c r="K2803" i="23" s="1"/>
  <c r="J2697" i="23"/>
  <c r="K2697" i="23" s="1"/>
  <c r="J2617" i="23"/>
  <c r="K2617" i="23" s="1"/>
  <c r="J2415" i="23"/>
  <c r="K2415" i="23" s="1"/>
  <c r="J2395" i="23"/>
  <c r="K2395" i="23" s="1"/>
  <c r="J2319" i="23"/>
  <c r="K2319" i="23" s="1"/>
  <c r="J2206" i="23"/>
  <c r="K2206" i="23" s="1"/>
  <c r="J1806" i="23"/>
  <c r="K1806" i="23" s="1"/>
  <c r="J2796" i="23"/>
  <c r="K2796" i="23" s="1"/>
  <c r="J2688" i="23"/>
  <c r="K2688" i="23" s="1"/>
  <c r="J1855" i="23"/>
  <c r="K1855" i="23" s="1"/>
  <c r="J1851" i="23"/>
  <c r="K1851" i="23" s="1"/>
  <c r="J1827" i="23"/>
  <c r="K1827" i="23" s="1"/>
  <c r="J1377" i="23"/>
  <c r="K1377" i="23" s="1"/>
  <c r="J2801" i="23"/>
  <c r="K2801" i="23" s="1"/>
  <c r="J1853" i="23"/>
  <c r="K1853" i="23" s="1"/>
  <c r="J1797" i="23"/>
  <c r="K1797" i="23" s="1"/>
  <c r="J1047" i="23"/>
  <c r="K1047" i="23" s="1"/>
  <c r="J368" i="23"/>
  <c r="K368" i="23" s="1"/>
  <c r="J355" i="23"/>
  <c r="K355" i="23" s="1"/>
  <c r="J2810" i="23"/>
  <c r="K2810" i="23" s="1"/>
  <c r="J2224" i="23"/>
  <c r="K2224" i="23" s="1"/>
  <c r="J2813" i="23"/>
  <c r="K2813" i="23" s="1"/>
  <c r="J2557" i="23"/>
  <c r="K2557" i="23" s="1"/>
  <c r="J2445" i="23"/>
  <c r="K2445" i="23" s="1"/>
  <c r="J1949" i="23"/>
  <c r="K1949" i="23" s="1"/>
  <c r="J1275" i="23"/>
  <c r="K1275" i="23" s="1"/>
  <c r="J1332" i="23"/>
  <c r="K1332" i="23" s="1"/>
  <c r="J810" i="23"/>
  <c r="K810" i="23" s="1"/>
  <c r="J406" i="23"/>
  <c r="K406" i="23" s="1"/>
  <c r="J378" i="23"/>
  <c r="K378" i="23" s="1"/>
  <c r="J613" i="23"/>
  <c r="K613" i="23" s="1"/>
  <c r="J2502" i="23"/>
  <c r="K2502" i="23" s="1"/>
  <c r="J958" i="23"/>
  <c r="K958" i="23" s="1"/>
  <c r="J651" i="23"/>
  <c r="K651" i="23" s="1"/>
  <c r="J430" i="23"/>
  <c r="K430" i="23" s="1"/>
  <c r="J387" i="23"/>
  <c r="K387" i="23" s="1"/>
  <c r="J353" i="23"/>
  <c r="K353" i="23" s="1"/>
  <c r="K2788" i="21"/>
  <c r="L2788" i="21" s="1"/>
  <c r="K2800" i="21"/>
  <c r="L2800" i="21" s="1"/>
  <c r="K2719" i="21"/>
  <c r="L2719" i="21" s="1"/>
  <c r="K2657" i="21"/>
  <c r="L2657" i="21" s="1"/>
  <c r="K2539" i="21"/>
  <c r="L2539" i="21" s="1"/>
  <c r="K2509" i="21"/>
  <c r="L2509" i="21" s="1"/>
  <c r="K2488" i="21"/>
  <c r="L2488" i="21" s="1"/>
  <c r="K2314" i="21"/>
  <c r="L2314" i="21" s="1"/>
  <c r="K2291" i="21"/>
  <c r="L2291" i="21" s="1"/>
  <c r="K2036" i="21"/>
  <c r="L2036" i="21" s="1"/>
  <c r="K1931" i="21"/>
  <c r="L1931" i="21" s="1"/>
  <c r="K1421" i="21"/>
  <c r="L1421" i="21" s="1"/>
  <c r="K360" i="21"/>
  <c r="L360" i="21" s="1"/>
  <c r="K3030" i="21"/>
  <c r="L3030" i="21" s="1"/>
  <c r="K2999" i="21"/>
  <c r="L2999" i="21" s="1"/>
  <c r="K2989" i="21"/>
  <c r="L2989" i="21" s="1"/>
  <c r="K2296" i="21"/>
  <c r="L2296" i="21" s="1"/>
  <c r="K2013" i="21"/>
  <c r="L2013" i="21" s="1"/>
  <c r="K1881" i="21"/>
  <c r="L1881" i="21" s="1"/>
  <c r="K1872" i="21"/>
  <c r="L1872" i="21" s="1"/>
  <c r="K1463" i="21"/>
  <c r="L1463" i="21" s="1"/>
  <c r="K1435" i="21"/>
  <c r="L1435" i="21" s="1"/>
  <c r="K1003" i="21"/>
  <c r="L1003" i="21" s="1"/>
  <c r="K680" i="21"/>
  <c r="L680" i="21" s="1"/>
  <c r="K848" i="21"/>
  <c r="L848" i="21" s="1"/>
  <c r="K421" i="21"/>
  <c r="L421" i="21" s="1"/>
  <c r="K358" i="21"/>
  <c r="L358" i="21" s="1"/>
  <c r="K2952" i="21"/>
  <c r="L2952" i="21" s="1"/>
  <c r="K2928" i="21"/>
  <c r="L2928" i="21" s="1"/>
  <c r="K2925" i="21"/>
  <c r="L2925" i="21" s="1"/>
  <c r="K2916" i="21"/>
  <c r="L2916" i="21" s="1"/>
  <c r="K2914" i="21"/>
  <c r="L2914" i="21" s="1"/>
  <c r="K2912" i="21"/>
  <c r="L2912" i="21" s="1"/>
  <c r="K2906" i="21"/>
  <c r="L2906" i="21" s="1"/>
  <c r="K2885" i="21"/>
  <c r="L2885" i="21" s="1"/>
  <c r="K2882" i="21"/>
  <c r="L2882" i="21" s="1"/>
  <c r="K2848" i="21"/>
  <c r="L2848" i="21" s="1"/>
  <c r="K2411" i="21"/>
  <c r="L2411" i="21" s="1"/>
  <c r="K2348" i="21"/>
  <c r="L2348" i="21" s="1"/>
  <c r="K642" i="21"/>
  <c r="L642" i="21" s="1"/>
  <c r="K375" i="21"/>
  <c r="L375" i="21" s="1"/>
  <c r="K2573" i="21"/>
  <c r="L2573" i="21" s="1"/>
  <c r="K2556" i="21"/>
  <c r="L2556" i="21" s="1"/>
  <c r="K1928" i="21"/>
  <c r="L1928" i="21" s="1"/>
  <c r="K1332" i="21"/>
  <c r="L1332" i="21" s="1"/>
  <c r="K446" i="21"/>
  <c r="L446" i="21" s="1"/>
  <c r="K397" i="21"/>
  <c r="L397" i="21" s="1"/>
  <c r="K2600" i="21"/>
  <c r="L2600" i="21" s="1"/>
  <c r="K1926" i="21"/>
  <c r="L1926" i="21" s="1"/>
  <c r="K1860" i="21"/>
  <c r="L1860" i="21" s="1"/>
  <c r="K387" i="21"/>
  <c r="L387" i="21" s="1"/>
  <c r="K2002" i="21"/>
  <c r="L2002" i="21" s="1"/>
  <c r="K1902" i="21"/>
  <c r="L1902" i="21" s="1"/>
  <c r="K1390" i="21"/>
  <c r="L1390" i="21" s="1"/>
  <c r="K1096" i="21"/>
  <c r="L1096" i="21" s="1"/>
  <c r="K352" i="21"/>
  <c r="L352" i="21" s="1"/>
  <c r="J145" i="24"/>
  <c r="K145" i="24" s="1"/>
  <c r="J2819" i="24"/>
  <c r="K2819" i="24" s="1"/>
  <c r="J2192" i="24"/>
  <c r="K2192" i="24" s="1"/>
  <c r="J2171" i="24"/>
  <c r="K2171" i="24" s="1"/>
  <c r="J1829" i="24"/>
  <c r="K1829" i="24" s="1"/>
  <c r="J1278" i="24"/>
  <c r="K1278" i="24" s="1"/>
  <c r="J1148" i="24"/>
  <c r="K1148" i="24" s="1"/>
  <c r="J978" i="24"/>
  <c r="K978" i="24" s="1"/>
  <c r="J2154" i="24"/>
  <c r="K2154" i="24" s="1"/>
  <c r="J1523" i="24"/>
  <c r="K1523" i="24" s="1"/>
  <c r="J681" i="24"/>
  <c r="K681" i="24" s="1"/>
  <c r="J2203" i="24"/>
  <c r="K2203" i="24" s="1"/>
  <c r="J752" i="24"/>
  <c r="K752" i="24" s="1"/>
  <c r="J416" i="24"/>
  <c r="K416" i="24" s="1"/>
  <c r="J2819" i="23"/>
  <c r="K2819" i="23" s="1"/>
  <c r="J2171" i="23"/>
  <c r="K2171" i="23" s="1"/>
  <c r="J2203" i="23"/>
  <c r="K2203" i="23" s="1"/>
  <c r="J2192" i="23"/>
  <c r="K2192" i="23" s="1"/>
  <c r="J1829" i="23"/>
  <c r="K1829" i="23" s="1"/>
  <c r="J752" i="23"/>
  <c r="K752" i="23" s="1"/>
  <c r="J1523" i="23"/>
  <c r="K1523" i="23" s="1"/>
  <c r="J978" i="23"/>
  <c r="K978" i="23" s="1"/>
  <c r="J1278" i="23"/>
  <c r="K1278" i="23" s="1"/>
  <c r="J1148" i="23"/>
  <c r="K1148" i="23" s="1"/>
  <c r="J145" i="23"/>
  <c r="K145" i="23" s="1"/>
  <c r="J2154" i="23"/>
  <c r="K2154" i="23" s="1"/>
  <c r="J681" i="23"/>
  <c r="K681" i="23" s="1"/>
  <c r="J416" i="23"/>
  <c r="K416" i="23" s="1"/>
  <c r="K1588" i="21"/>
  <c r="L1588" i="21" s="1"/>
  <c r="K1335" i="21"/>
  <c r="L1335" i="21" s="1"/>
  <c r="K2293" i="21"/>
  <c r="L2293" i="21" s="1"/>
  <c r="K2241" i="21"/>
  <c r="L2241" i="21" s="1"/>
  <c r="K1023" i="21"/>
  <c r="L1023" i="21" s="1"/>
  <c r="K2935" i="21"/>
  <c r="L2935" i="21" s="1"/>
  <c r="K1201" i="21"/>
  <c r="L1201" i="21" s="1"/>
  <c r="K145" i="21"/>
  <c r="L145" i="21" s="1"/>
  <c r="K2281" i="21"/>
  <c r="L2281" i="21" s="1"/>
  <c r="K2259" i="21"/>
  <c r="L2259" i="21" s="1"/>
  <c r="K1904" i="21"/>
  <c r="L1904" i="21" s="1"/>
  <c r="K432" i="21"/>
  <c r="L432" i="21" s="1"/>
  <c r="K786" i="21"/>
  <c r="L786" i="21" s="1"/>
  <c r="K711" i="21"/>
  <c r="L711" i="21" s="1"/>
  <c r="J276" i="24"/>
  <c r="K276" i="24" s="1"/>
  <c r="J139" i="24"/>
  <c r="K139" i="24" s="1"/>
  <c r="J267" i="24"/>
  <c r="K267" i="24" s="1"/>
  <c r="J235" i="24"/>
  <c r="K235" i="24" s="1"/>
  <c r="J51" i="24"/>
  <c r="K51" i="24" s="1"/>
  <c r="J46" i="24"/>
  <c r="K46" i="24" s="1"/>
  <c r="J190" i="24"/>
  <c r="K190" i="24" s="1"/>
  <c r="J136" i="24"/>
  <c r="K136" i="24" s="1"/>
  <c r="J2857" i="24"/>
  <c r="K2857" i="24" s="1"/>
  <c r="J250" i="24"/>
  <c r="K250" i="24" s="1"/>
  <c r="J142" i="24"/>
  <c r="K142" i="24" s="1"/>
  <c r="J32" i="24"/>
  <c r="K32" i="24" s="1"/>
  <c r="J2742" i="24"/>
  <c r="K2742" i="24" s="1"/>
  <c r="J38" i="24"/>
  <c r="K38" i="24" s="1"/>
  <c r="J21" i="24"/>
  <c r="K21" i="24" s="1"/>
  <c r="J13" i="24"/>
  <c r="K13" i="24" s="1"/>
  <c r="J2872" i="24"/>
  <c r="K2872" i="24" s="1"/>
  <c r="J2847" i="24"/>
  <c r="K2847" i="24" s="1"/>
  <c r="J2614" i="24"/>
  <c r="K2614" i="24" s="1"/>
  <c r="J2391" i="24"/>
  <c r="K2391" i="24" s="1"/>
  <c r="J2031" i="24"/>
  <c r="K2031" i="24" s="1"/>
  <c r="J126" i="24"/>
  <c r="K126" i="24" s="1"/>
  <c r="J2442" i="24"/>
  <c r="K2442" i="24" s="1"/>
  <c r="J2244" i="24"/>
  <c r="K2244" i="24" s="1"/>
  <c r="J2019" i="24"/>
  <c r="K2019" i="24" s="1"/>
  <c r="J2018" i="24"/>
  <c r="K2018" i="24" s="1"/>
  <c r="J2011" i="24"/>
  <c r="K2011" i="24" s="1"/>
  <c r="J2007" i="24"/>
  <c r="K2007" i="24" s="1"/>
  <c r="J2554" i="24"/>
  <c r="K2554" i="24" s="1"/>
  <c r="J1669" i="24"/>
  <c r="K1669" i="24" s="1"/>
  <c r="J1667" i="24"/>
  <c r="K1667" i="24" s="1"/>
  <c r="J1662" i="24"/>
  <c r="K1662" i="24" s="1"/>
  <c r="J1775" i="24"/>
  <c r="K1775" i="24" s="1"/>
  <c r="J1699" i="24"/>
  <c r="K1699" i="24" s="1"/>
  <c r="J1695" i="24"/>
  <c r="K1695" i="24" s="1"/>
  <c r="J2028" i="24"/>
  <c r="K2028" i="24" s="1"/>
  <c r="J2025" i="24"/>
  <c r="K2025" i="24" s="1"/>
  <c r="J1756" i="24"/>
  <c r="K1756" i="24" s="1"/>
  <c r="J1752" i="24"/>
  <c r="K1752" i="24" s="1"/>
  <c r="J1635" i="24"/>
  <c r="K1635" i="24" s="1"/>
  <c r="J1629" i="24"/>
  <c r="K1629" i="24" s="1"/>
  <c r="J1556" i="24"/>
  <c r="K1556" i="24" s="1"/>
  <c r="J1433" i="24"/>
  <c r="K1433" i="24" s="1"/>
  <c r="J1430" i="24"/>
  <c r="K1430" i="24" s="1"/>
  <c r="J1418" i="24"/>
  <c r="K1418" i="24" s="1"/>
  <c r="J1274" i="24"/>
  <c r="K1274" i="24" s="1"/>
  <c r="J2149" i="24"/>
  <c r="K2149" i="24" s="1"/>
  <c r="J1719" i="24"/>
  <c r="K1719" i="24" s="1"/>
  <c r="J1714" i="24"/>
  <c r="K1714" i="24" s="1"/>
  <c r="J1529" i="24"/>
  <c r="K1529" i="24" s="1"/>
  <c r="J1502" i="24"/>
  <c r="K1502" i="24" s="1"/>
  <c r="J1497" i="24"/>
  <c r="K1497" i="24" s="1"/>
  <c r="J1463" i="24"/>
  <c r="K1463" i="24" s="1"/>
  <c r="J1325" i="24"/>
  <c r="K1325" i="24" s="1"/>
  <c r="J1058" i="24"/>
  <c r="K1058" i="24" s="1"/>
  <c r="J763" i="24"/>
  <c r="K763" i="24" s="1"/>
  <c r="J1781" i="24"/>
  <c r="K1781" i="24" s="1"/>
  <c r="J1778" i="24"/>
  <c r="K1778" i="24" s="1"/>
  <c r="J1622" i="24"/>
  <c r="K1622" i="24" s="1"/>
  <c r="J1376" i="24"/>
  <c r="K1376" i="24" s="1"/>
  <c r="J2003" i="24"/>
  <c r="K2003" i="24" s="1"/>
  <c r="J1651" i="24"/>
  <c r="K1651" i="24" s="1"/>
  <c r="J1649" i="24"/>
  <c r="K1649" i="24" s="1"/>
  <c r="J1647" i="24"/>
  <c r="K1647" i="24" s="1"/>
  <c r="J1538" i="24"/>
  <c r="K1538" i="24" s="1"/>
  <c r="J2256" i="24"/>
  <c r="K2256" i="24" s="1"/>
  <c r="J2200" i="24"/>
  <c r="K2200" i="24" s="1"/>
  <c r="J1624" i="24"/>
  <c r="K1624" i="24" s="1"/>
  <c r="J1467" i="24"/>
  <c r="K1467" i="24" s="1"/>
  <c r="J90" i="24"/>
  <c r="K90" i="24" s="1"/>
  <c r="J2391" i="23"/>
  <c r="K2391" i="23" s="1"/>
  <c r="J2031" i="23"/>
  <c r="K2031" i="23" s="1"/>
  <c r="J2019" i="23"/>
  <c r="K2019" i="23" s="1"/>
  <c r="J2011" i="23"/>
  <c r="K2011" i="23" s="1"/>
  <c r="J2007" i="23"/>
  <c r="K2007" i="23" s="1"/>
  <c r="J2003" i="23"/>
  <c r="K2003" i="23" s="1"/>
  <c r="J1778" i="23"/>
  <c r="K1778" i="23" s="1"/>
  <c r="J1719" i="23"/>
  <c r="K1719" i="23" s="1"/>
  <c r="J1699" i="23"/>
  <c r="K1699" i="23" s="1"/>
  <c r="J1695" i="23"/>
  <c r="K1695" i="23" s="1"/>
  <c r="J1667" i="23"/>
  <c r="K1667" i="23" s="1"/>
  <c r="J1624" i="23"/>
  <c r="K1624" i="23" s="1"/>
  <c r="J1529" i="23"/>
  <c r="K1529" i="23" s="1"/>
  <c r="J2872" i="23"/>
  <c r="K2872" i="23" s="1"/>
  <c r="J2847" i="23"/>
  <c r="K2847" i="23" s="1"/>
  <c r="J2614" i="23"/>
  <c r="K2614" i="23" s="1"/>
  <c r="J2028" i="23"/>
  <c r="K2028" i="23" s="1"/>
  <c r="J1775" i="23"/>
  <c r="K1775" i="23" s="1"/>
  <c r="J1649" i="23"/>
  <c r="K1649" i="23" s="1"/>
  <c r="J1629" i="23"/>
  <c r="K1629" i="23" s="1"/>
  <c r="J1538" i="23"/>
  <c r="K1538" i="23" s="1"/>
  <c r="J1433" i="23"/>
  <c r="K1433" i="23" s="1"/>
  <c r="J2200" i="23"/>
  <c r="K2200" i="23" s="1"/>
  <c r="J2149" i="23"/>
  <c r="K2149" i="23" s="1"/>
  <c r="J1781" i="23"/>
  <c r="K1781" i="23" s="1"/>
  <c r="J1669" i="23"/>
  <c r="K1669" i="23" s="1"/>
  <c r="J1651" i="23"/>
  <c r="K1651" i="23" s="1"/>
  <c r="J1635" i="23"/>
  <c r="K1635" i="23" s="1"/>
  <c r="J1502" i="23"/>
  <c r="K1502" i="23" s="1"/>
  <c r="J1467" i="23"/>
  <c r="K1467" i="23" s="1"/>
  <c r="J265" i="23"/>
  <c r="K265" i="23" s="1"/>
  <c r="J235" i="23"/>
  <c r="K235" i="23" s="1"/>
  <c r="J139" i="23"/>
  <c r="K139" i="23" s="1"/>
  <c r="J32" i="23"/>
  <c r="K32" i="23" s="1"/>
  <c r="J2554" i="23"/>
  <c r="K2554" i="23" s="1"/>
  <c r="J2442" i="23"/>
  <c r="K2442" i="23" s="1"/>
  <c r="J2256" i="23"/>
  <c r="K2256" i="23" s="1"/>
  <c r="J1752" i="23"/>
  <c r="K1752" i="23" s="1"/>
  <c r="J2025" i="23"/>
  <c r="K2025" i="23" s="1"/>
  <c r="J1647" i="23"/>
  <c r="K1647" i="23" s="1"/>
  <c r="J1556" i="23"/>
  <c r="K1556" i="23" s="1"/>
  <c r="J1497" i="23"/>
  <c r="K1497" i="23" s="1"/>
  <c r="J1418" i="23"/>
  <c r="K1418" i="23" s="1"/>
  <c r="J1325" i="23"/>
  <c r="K1325" i="23" s="1"/>
  <c r="J2742" i="23"/>
  <c r="K2742" i="23" s="1"/>
  <c r="J2018" i="23"/>
  <c r="K2018" i="23" s="1"/>
  <c r="J1662" i="23"/>
  <c r="K1662" i="23" s="1"/>
  <c r="J763" i="23"/>
  <c r="K763" i="23" s="1"/>
  <c r="J13" i="23"/>
  <c r="K13" i="23" s="1"/>
  <c r="J2244" i="23"/>
  <c r="K2244" i="23" s="1"/>
  <c r="J1622" i="23"/>
  <c r="K1622" i="23" s="1"/>
  <c r="J250" i="23"/>
  <c r="K250" i="23" s="1"/>
  <c r="J90" i="23"/>
  <c r="K90" i="23" s="1"/>
  <c r="J46" i="23"/>
  <c r="K46" i="23" s="1"/>
  <c r="J1058" i="23"/>
  <c r="K1058" i="23" s="1"/>
  <c r="J276" i="23"/>
  <c r="K276" i="23" s="1"/>
  <c r="J190" i="23"/>
  <c r="K190" i="23" s="1"/>
  <c r="J142" i="23"/>
  <c r="K142" i="23" s="1"/>
  <c r="J126" i="23"/>
  <c r="K126" i="23" s="1"/>
  <c r="J21" i="23"/>
  <c r="K21" i="23" s="1"/>
  <c r="J2857" i="23"/>
  <c r="K2857" i="23" s="1"/>
  <c r="J1756" i="23"/>
  <c r="K1756" i="23" s="1"/>
  <c r="J1714" i="23"/>
  <c r="K1714" i="23" s="1"/>
  <c r="J1463" i="23"/>
  <c r="K1463" i="23" s="1"/>
  <c r="J1430" i="23"/>
  <c r="K1430" i="23" s="1"/>
  <c r="J1376" i="23"/>
  <c r="K1376" i="23" s="1"/>
  <c r="J1274" i="23"/>
  <c r="K1274" i="23" s="1"/>
  <c r="J136" i="23"/>
  <c r="K136" i="23" s="1"/>
  <c r="J51" i="23"/>
  <c r="K51" i="23" s="1"/>
  <c r="J38" i="23"/>
  <c r="K38" i="23" s="1"/>
  <c r="K2347" i="21"/>
  <c r="L2347" i="21" s="1"/>
  <c r="K2335" i="21"/>
  <c r="L2335" i="21" s="1"/>
  <c r="K2110" i="21"/>
  <c r="L2110" i="21" s="1"/>
  <c r="K2096" i="21"/>
  <c r="L2096" i="21" s="1"/>
  <c r="K1851" i="21"/>
  <c r="L1851" i="21" s="1"/>
  <c r="K1692" i="21"/>
  <c r="L1692" i="21" s="1"/>
  <c r="K1528" i="21"/>
  <c r="L1528" i="21" s="1"/>
  <c r="K1622" i="21"/>
  <c r="L1622" i="21" s="1"/>
  <c r="K1566" i="21"/>
  <c r="L1566" i="21" s="1"/>
  <c r="K1491" i="21"/>
  <c r="L1491" i="21" s="1"/>
  <c r="K1477" i="21"/>
  <c r="L1477" i="21" s="1"/>
  <c r="K1383" i="21"/>
  <c r="L1383" i="21" s="1"/>
  <c r="K1331" i="21"/>
  <c r="L1331" i="21" s="1"/>
  <c r="K136" i="21"/>
  <c r="L136" i="21" s="1"/>
  <c r="K21" i="21"/>
  <c r="L21" i="21" s="1"/>
  <c r="K13" i="21"/>
  <c r="L13" i="21" s="1"/>
  <c r="K2994" i="21"/>
  <c r="L2994" i="21" s="1"/>
  <c r="K2654" i="21"/>
  <c r="L2654" i="21" s="1"/>
  <c r="K2289" i="21"/>
  <c r="L2289" i="21" s="1"/>
  <c r="K2113" i="21"/>
  <c r="L2113" i="21" s="1"/>
  <c r="K2103" i="21"/>
  <c r="L2103" i="21" s="1"/>
  <c r="K1783" i="21"/>
  <c r="L1783" i="21" s="1"/>
  <c r="K1768" i="21"/>
  <c r="L1768" i="21" s="1"/>
  <c r="K1764" i="21"/>
  <c r="L1764" i="21" s="1"/>
  <c r="K1690" i="21"/>
  <c r="L1690" i="21" s="1"/>
  <c r="K1513" i="21"/>
  <c r="L1513" i="21" s="1"/>
  <c r="K1107" i="21"/>
  <c r="L1107" i="21" s="1"/>
  <c r="K276" i="21"/>
  <c r="L276" i="21" s="1"/>
  <c r="K235" i="21"/>
  <c r="L235" i="21" s="1"/>
  <c r="K142" i="21"/>
  <c r="L142" i="21" s="1"/>
  <c r="K2978" i="21"/>
  <c r="L2978" i="21" s="1"/>
  <c r="K2968" i="21"/>
  <c r="L2968" i="21" s="1"/>
  <c r="K2845" i="21"/>
  <c r="L2845" i="21" s="1"/>
  <c r="K2536" i="21"/>
  <c r="L2536" i="21" s="1"/>
  <c r="K2236" i="21"/>
  <c r="L2236" i="21" s="1"/>
  <c r="K2104" i="21"/>
  <c r="L2104" i="21" s="1"/>
  <c r="K1848" i="21"/>
  <c r="L1848" i="21" s="1"/>
  <c r="K1789" i="21"/>
  <c r="L1789" i="21" s="1"/>
  <c r="K1738" i="21"/>
  <c r="L1738" i="21" s="1"/>
  <c r="K1717" i="21"/>
  <c r="L1717" i="21" s="1"/>
  <c r="K1703" i="21"/>
  <c r="L1703" i="21" s="1"/>
  <c r="K1594" i="21"/>
  <c r="L1594" i="21" s="1"/>
  <c r="K1494" i="21"/>
  <c r="L1494" i="21" s="1"/>
  <c r="K798" i="21"/>
  <c r="L798" i="21" s="1"/>
  <c r="K139" i="21"/>
  <c r="L139" i="21" s="1"/>
  <c r="K51" i="21"/>
  <c r="L51" i="21" s="1"/>
  <c r="K38" i="21"/>
  <c r="L38" i="21" s="1"/>
  <c r="K32" i="21"/>
  <c r="L32" i="21" s="1"/>
  <c r="K2484" i="21"/>
  <c r="L2484" i="21" s="1"/>
  <c r="K2092" i="21"/>
  <c r="L2092" i="21" s="1"/>
  <c r="K1854" i="21"/>
  <c r="L1854" i="21" s="1"/>
  <c r="K1829" i="21"/>
  <c r="L1829" i="21" s="1"/>
  <c r="K1736" i="21"/>
  <c r="L1736" i="21" s="1"/>
  <c r="K1730" i="21"/>
  <c r="L1730" i="21" s="1"/>
  <c r="K2088" i="21"/>
  <c r="L2088" i="21" s="1"/>
  <c r="K1715" i="21"/>
  <c r="L1715" i="21" s="1"/>
  <c r="K1604" i="21"/>
  <c r="L1604" i="21" s="1"/>
  <c r="K1561" i="21"/>
  <c r="L1561" i="21" s="1"/>
  <c r="K267" i="21"/>
  <c r="L267" i="21" s="1"/>
  <c r="K126" i="21"/>
  <c r="L126" i="21" s="1"/>
  <c r="K90" i="21"/>
  <c r="L90" i="21" s="1"/>
  <c r="K46" i="21"/>
  <c r="L46" i="21" s="1"/>
  <c r="K2716" i="21"/>
  <c r="L2716" i="21" s="1"/>
  <c r="K2116" i="21"/>
  <c r="L2116" i="21" s="1"/>
  <c r="K1825" i="21"/>
  <c r="L1825" i="21" s="1"/>
  <c r="K1719" i="21"/>
  <c r="L1719" i="21" s="1"/>
  <c r="K1697" i="21"/>
  <c r="L1697" i="21" s="1"/>
  <c r="K1434" i="21"/>
  <c r="L1434" i="21" s="1"/>
  <c r="K190" i="21"/>
  <c r="L190" i="21" s="1"/>
  <c r="K250" i="21"/>
  <c r="L250" i="21" s="1"/>
  <c r="J268" i="24"/>
  <c r="K268" i="24" s="1"/>
  <c r="J228" i="24"/>
  <c r="K228" i="24" s="1"/>
  <c r="J208" i="24"/>
  <c r="K208" i="24" s="1"/>
  <c r="J311" i="24"/>
  <c r="K311" i="24" s="1"/>
  <c r="J251" i="24"/>
  <c r="K251" i="24" s="1"/>
  <c r="J96" i="24"/>
  <c r="K96" i="24" s="1"/>
  <c r="J22" i="24"/>
  <c r="K22" i="24" s="1"/>
  <c r="J14" i="24"/>
  <c r="K14" i="24" s="1"/>
  <c r="J338" i="24"/>
  <c r="K338" i="24" s="1"/>
  <c r="J298" i="24"/>
  <c r="K298" i="24" s="1"/>
  <c r="J41" i="24"/>
  <c r="K41" i="24" s="1"/>
  <c r="J24" i="24"/>
  <c r="K24" i="24" s="1"/>
  <c r="J106" i="24"/>
  <c r="K106" i="24" s="1"/>
  <c r="J2582" i="24"/>
  <c r="K2582" i="24" s="1"/>
  <c r="J109" i="24"/>
  <c r="K109" i="24" s="1"/>
  <c r="J2119" i="24"/>
  <c r="K2119" i="24" s="1"/>
  <c r="J2116" i="24"/>
  <c r="K2116" i="24" s="1"/>
  <c r="J2443" i="24"/>
  <c r="K2443" i="24" s="1"/>
  <c r="J2238" i="24"/>
  <c r="K2238" i="24" s="1"/>
  <c r="J2230" i="24"/>
  <c r="K2230" i="24" s="1"/>
  <c r="J2115" i="24"/>
  <c r="K2115" i="24" s="1"/>
  <c r="J1734" i="24"/>
  <c r="K1734" i="24" s="1"/>
  <c r="J33" i="24"/>
  <c r="K33" i="24" s="1"/>
  <c r="J1766" i="24"/>
  <c r="K1766" i="24" s="1"/>
  <c r="J1696" i="24"/>
  <c r="K1696" i="24" s="1"/>
  <c r="J1749" i="24"/>
  <c r="K1749" i="24" s="1"/>
  <c r="J1557" i="24"/>
  <c r="K1557" i="24" s="1"/>
  <c r="J1553" i="24"/>
  <c r="K1553" i="24" s="1"/>
  <c r="J920" i="24"/>
  <c r="K920" i="24" s="1"/>
  <c r="J900" i="24"/>
  <c r="K900" i="24" s="1"/>
  <c r="J1706" i="24"/>
  <c r="K1706" i="24" s="1"/>
  <c r="J1494" i="24"/>
  <c r="K1494" i="24" s="1"/>
  <c r="J1493" i="24"/>
  <c r="K1493" i="24" s="1"/>
  <c r="J1399" i="24"/>
  <c r="K1399" i="24" s="1"/>
  <c r="J1394" i="24"/>
  <c r="K1394" i="24" s="1"/>
  <c r="J1326" i="24"/>
  <c r="K1326" i="24" s="1"/>
  <c r="J943" i="24"/>
  <c r="K943" i="24" s="1"/>
  <c r="J764" i="24"/>
  <c r="K764" i="24" s="1"/>
  <c r="J1564" i="24"/>
  <c r="K1564" i="24" s="1"/>
  <c r="J1738" i="24"/>
  <c r="K1738" i="24" s="1"/>
  <c r="J1643" i="24"/>
  <c r="K1643" i="24" s="1"/>
  <c r="J1544" i="24"/>
  <c r="K1544" i="24" s="1"/>
  <c r="J1468" i="24"/>
  <c r="K1468" i="24" s="1"/>
  <c r="J60" i="24"/>
  <c r="K60" i="24" s="1"/>
  <c r="J91" i="24"/>
  <c r="K91" i="24" s="1"/>
  <c r="J74" i="24"/>
  <c r="K74" i="24" s="1"/>
  <c r="J2443" i="23"/>
  <c r="K2443" i="23" s="1"/>
  <c r="J2119" i="23"/>
  <c r="K2119" i="23" s="1"/>
  <c r="J2115" i="23"/>
  <c r="K2115" i="23" s="1"/>
  <c r="J1766" i="23"/>
  <c r="K1766" i="23" s="1"/>
  <c r="J1557" i="23"/>
  <c r="K1557" i="23" s="1"/>
  <c r="J1553" i="23"/>
  <c r="K1553" i="23" s="1"/>
  <c r="J2238" i="23"/>
  <c r="K2238" i="23" s="1"/>
  <c r="J2230" i="23"/>
  <c r="K2230" i="23" s="1"/>
  <c r="J2116" i="23"/>
  <c r="K2116" i="23" s="1"/>
  <c r="J1696" i="23"/>
  <c r="K1696" i="23" s="1"/>
  <c r="J1468" i="23"/>
  <c r="K1468" i="23" s="1"/>
  <c r="J1749" i="23"/>
  <c r="K1749" i="23" s="1"/>
  <c r="J1643" i="23"/>
  <c r="K1643" i="23" s="1"/>
  <c r="J1544" i="23"/>
  <c r="K1544" i="23" s="1"/>
  <c r="J1394" i="23"/>
  <c r="K1394" i="23" s="1"/>
  <c r="J764" i="23"/>
  <c r="K764" i="23" s="1"/>
  <c r="J311" i="23"/>
  <c r="K311" i="23" s="1"/>
  <c r="J251" i="23"/>
  <c r="K251" i="23" s="1"/>
  <c r="J91" i="23"/>
  <c r="K91" i="23" s="1"/>
  <c r="J60" i="23"/>
  <c r="K60" i="23" s="1"/>
  <c r="J24" i="23"/>
  <c r="K24" i="23" s="1"/>
  <c r="J1564" i="23"/>
  <c r="K1564" i="23" s="1"/>
  <c r="J1494" i="23"/>
  <c r="K1494" i="23" s="1"/>
  <c r="J1399" i="23"/>
  <c r="K1399" i="23" s="1"/>
  <c r="J943" i="23"/>
  <c r="K943" i="23" s="1"/>
  <c r="J2582" i="23"/>
  <c r="K2582" i="23" s="1"/>
  <c r="J270" i="23"/>
  <c r="K270" i="23" s="1"/>
  <c r="J74" i="23"/>
  <c r="K74" i="23" s="1"/>
  <c r="J1738" i="23"/>
  <c r="K1738" i="23" s="1"/>
  <c r="J1706" i="23"/>
  <c r="K1706" i="23" s="1"/>
  <c r="J920" i="23"/>
  <c r="K920" i="23" s="1"/>
  <c r="J298" i="23"/>
  <c r="K298" i="23" s="1"/>
  <c r="J208" i="23"/>
  <c r="K208" i="23" s="1"/>
  <c r="J109" i="23"/>
  <c r="K109" i="23" s="1"/>
  <c r="J106" i="23"/>
  <c r="K106" i="23" s="1"/>
  <c r="J96" i="23"/>
  <c r="K96" i="23" s="1"/>
  <c r="J33" i="23"/>
  <c r="K33" i="23" s="1"/>
  <c r="J14" i="23"/>
  <c r="K14" i="23" s="1"/>
  <c r="J1734" i="23"/>
  <c r="K1734" i="23" s="1"/>
  <c r="J1493" i="23"/>
  <c r="K1493" i="23" s="1"/>
  <c r="J228" i="23"/>
  <c r="K228" i="23" s="1"/>
  <c r="J1326" i="23"/>
  <c r="K1326" i="23" s="1"/>
  <c r="J900" i="23"/>
  <c r="K900" i="23" s="1"/>
  <c r="J338" i="23"/>
  <c r="K338" i="23" s="1"/>
  <c r="J41" i="23"/>
  <c r="K41" i="23" s="1"/>
  <c r="J22" i="23"/>
  <c r="K22" i="23" s="1"/>
  <c r="K1822" i="21"/>
  <c r="L1822" i="21" s="1"/>
  <c r="K1632" i="21"/>
  <c r="L1632" i="21" s="1"/>
  <c r="K1558" i="21"/>
  <c r="L1558" i="21" s="1"/>
  <c r="K1452" i="21"/>
  <c r="L1452" i="21" s="1"/>
  <c r="K311" i="21"/>
  <c r="L311" i="21" s="1"/>
  <c r="K91" i="21"/>
  <c r="L91" i="21" s="1"/>
  <c r="K74" i="21"/>
  <c r="L74" i="21" s="1"/>
  <c r="K41" i="21"/>
  <c r="L41" i="21" s="1"/>
  <c r="K33" i="21"/>
  <c r="L33" i="21" s="1"/>
  <c r="K2682" i="21"/>
  <c r="L2682" i="21" s="1"/>
  <c r="K2329" i="21"/>
  <c r="L2329" i="21" s="1"/>
  <c r="K2320" i="21"/>
  <c r="L2320" i="21" s="1"/>
  <c r="K2203" i="21"/>
  <c r="L2203" i="21" s="1"/>
  <c r="K1810" i="21"/>
  <c r="L1810" i="21" s="1"/>
  <c r="K1806" i="21"/>
  <c r="L1806" i="21" s="1"/>
  <c r="K987" i="21"/>
  <c r="L987" i="21" s="1"/>
  <c r="K799" i="21"/>
  <c r="L799" i="21" s="1"/>
  <c r="K268" i="21"/>
  <c r="L268" i="21" s="1"/>
  <c r="K251" i="21"/>
  <c r="L251" i="21" s="1"/>
  <c r="K2202" i="21"/>
  <c r="L2202" i="21" s="1"/>
  <c r="K1839" i="21"/>
  <c r="L1839" i="21" s="1"/>
  <c r="K1711" i="21"/>
  <c r="L1711" i="21" s="1"/>
  <c r="K1557" i="21"/>
  <c r="L1557" i="21" s="1"/>
  <c r="K962" i="21"/>
  <c r="L962" i="21" s="1"/>
  <c r="K228" i="21"/>
  <c r="L228" i="21" s="1"/>
  <c r="K22" i="21"/>
  <c r="L22" i="21" s="1"/>
  <c r="K1384" i="21"/>
  <c r="L1384" i="21" s="1"/>
  <c r="K2537" i="21"/>
  <c r="L2537" i="21" s="1"/>
  <c r="K2206" i="21"/>
  <c r="L2206" i="21" s="1"/>
  <c r="K338" i="21"/>
  <c r="L338" i="21" s="1"/>
  <c r="K298" i="21"/>
  <c r="L298" i="21" s="1"/>
  <c r="K208" i="21"/>
  <c r="L208" i="21" s="1"/>
  <c r="K109" i="21"/>
  <c r="L109" i="21" s="1"/>
  <c r="K106" i="21"/>
  <c r="L106" i="21" s="1"/>
  <c r="K96" i="21"/>
  <c r="L96" i="21" s="1"/>
  <c r="K24" i="21"/>
  <c r="L24" i="21" s="1"/>
  <c r="K14" i="21"/>
  <c r="L14" i="21" s="1"/>
  <c r="K1775" i="21"/>
  <c r="L1775" i="21" s="1"/>
  <c r="K1765" i="21"/>
  <c r="L1765" i="21" s="1"/>
  <c r="K1625" i="21"/>
  <c r="L1625" i="21" s="1"/>
  <c r="K1619" i="21"/>
  <c r="L1619" i="21" s="1"/>
  <c r="K1610" i="21"/>
  <c r="L1610" i="21" s="1"/>
  <c r="K1514" i="21"/>
  <c r="L1514" i="21" s="1"/>
  <c r="K1457" i="21"/>
  <c r="L1457" i="21" s="1"/>
  <c r="K941" i="21"/>
  <c r="L941" i="21" s="1"/>
  <c r="K60" i="21"/>
  <c r="L60" i="21" s="1"/>
  <c r="J336" i="24"/>
  <c r="K336" i="24" s="1"/>
  <c r="J320" i="24"/>
  <c r="K320" i="24" s="1"/>
  <c r="J312" i="24"/>
  <c r="K312" i="24" s="1"/>
  <c r="J216" i="24"/>
  <c r="K216" i="24" s="1"/>
  <c r="J204" i="24"/>
  <c r="K204" i="24" s="1"/>
  <c r="J169" i="24"/>
  <c r="K169" i="24" s="1"/>
  <c r="J161" i="24"/>
  <c r="K161" i="24" s="1"/>
  <c r="J159" i="24"/>
  <c r="K159" i="24" s="1"/>
  <c r="J157" i="24"/>
  <c r="K157" i="24" s="1"/>
  <c r="J147" i="24"/>
  <c r="K147" i="24" s="1"/>
  <c r="J137" i="24"/>
  <c r="K137" i="24" s="1"/>
  <c r="J133" i="24"/>
  <c r="K133" i="24" s="1"/>
  <c r="J323" i="24"/>
  <c r="K323" i="24" s="1"/>
  <c r="J319" i="24"/>
  <c r="K319" i="24" s="1"/>
  <c r="J247" i="24"/>
  <c r="K247" i="24" s="1"/>
  <c r="J219" i="24"/>
  <c r="K219" i="24" s="1"/>
  <c r="J211" i="24"/>
  <c r="K211" i="24" s="1"/>
  <c r="J175" i="24"/>
  <c r="K175" i="24" s="1"/>
  <c r="J334" i="24"/>
  <c r="K334" i="24" s="1"/>
  <c r="J246" i="24"/>
  <c r="K246" i="24" s="1"/>
  <c r="J222" i="24"/>
  <c r="K222" i="24" s="1"/>
  <c r="J168" i="24"/>
  <c r="K168" i="24" s="1"/>
  <c r="J156" i="24"/>
  <c r="K156" i="24" s="1"/>
  <c r="J152" i="24"/>
  <c r="K152" i="24" s="1"/>
  <c r="J148" i="24"/>
  <c r="K148" i="24" s="1"/>
  <c r="J144" i="24"/>
  <c r="K144" i="24" s="1"/>
  <c r="J2858" i="24"/>
  <c r="K2858" i="24" s="1"/>
  <c r="J290" i="24"/>
  <c r="K290" i="24" s="1"/>
  <c r="J194" i="24"/>
  <c r="K194" i="24" s="1"/>
  <c r="J178" i="24"/>
  <c r="K178" i="24" s="1"/>
  <c r="J111" i="24"/>
  <c r="K111" i="24" s="1"/>
  <c r="J108" i="24"/>
  <c r="K108" i="24" s="1"/>
  <c r="J329" i="24"/>
  <c r="K329" i="24" s="1"/>
  <c r="J233" i="24"/>
  <c r="K233" i="24" s="1"/>
  <c r="J97" i="24"/>
  <c r="K97" i="24" s="1"/>
  <c r="J7" i="24"/>
  <c r="K7" i="24" s="1"/>
  <c r="J321" i="24"/>
  <c r="K321" i="24" s="1"/>
  <c r="J317" i="24"/>
  <c r="K317" i="24" s="1"/>
  <c r="J2848" i="24"/>
  <c r="K2848" i="24" s="1"/>
  <c r="J2616" i="24"/>
  <c r="K2616" i="24" s="1"/>
  <c r="J2393" i="24"/>
  <c r="K2393" i="24" s="1"/>
  <c r="J241" i="24"/>
  <c r="K241" i="24" s="1"/>
  <c r="J337" i="24"/>
  <c r="K337" i="24" s="1"/>
  <c r="J2584" i="24"/>
  <c r="K2584" i="24" s="1"/>
  <c r="J173" i="24"/>
  <c r="K173" i="24" s="1"/>
  <c r="J17" i="24"/>
  <c r="K17" i="24" s="1"/>
  <c r="J1157" i="24"/>
  <c r="K1157" i="24" s="1"/>
  <c r="J977" i="24"/>
  <c r="K977" i="24" s="1"/>
  <c r="J1328" i="24"/>
  <c r="K1328" i="24" s="1"/>
  <c r="J944" i="24"/>
  <c r="K944" i="24" s="1"/>
  <c r="J890" i="24"/>
  <c r="K890" i="24" s="1"/>
  <c r="J569" i="24"/>
  <c r="K569" i="24" s="1"/>
  <c r="J75" i="24"/>
  <c r="K75" i="24" s="1"/>
  <c r="J92" i="24"/>
  <c r="K92" i="24" s="1"/>
  <c r="J57" i="24"/>
  <c r="K57" i="24" s="1"/>
  <c r="J2858" i="23"/>
  <c r="K2858" i="23" s="1"/>
  <c r="J2584" i="23"/>
  <c r="K2584" i="23" s="1"/>
  <c r="J2393" i="23"/>
  <c r="K2393" i="23" s="1"/>
  <c r="J977" i="23"/>
  <c r="K977" i="23" s="1"/>
  <c r="J323" i="23"/>
  <c r="K323" i="23" s="1"/>
  <c r="J319" i="23"/>
  <c r="K319" i="23" s="1"/>
  <c r="J247" i="23"/>
  <c r="K247" i="23" s="1"/>
  <c r="J219" i="23"/>
  <c r="K219" i="23" s="1"/>
  <c r="J211" i="23"/>
  <c r="K211" i="23" s="1"/>
  <c r="J175" i="23"/>
  <c r="K175" i="23" s="1"/>
  <c r="J159" i="23"/>
  <c r="K159" i="23" s="1"/>
  <c r="J147" i="23"/>
  <c r="K147" i="23" s="1"/>
  <c r="J111" i="23"/>
  <c r="K111" i="23" s="1"/>
  <c r="J2616" i="23"/>
  <c r="K2616" i="23" s="1"/>
  <c r="J2848" i="23"/>
  <c r="K2848" i="23" s="1"/>
  <c r="J1157" i="23"/>
  <c r="K1157" i="23" s="1"/>
  <c r="J890" i="23"/>
  <c r="K890" i="23" s="1"/>
  <c r="J329" i="23"/>
  <c r="K329" i="23" s="1"/>
  <c r="J246" i="23"/>
  <c r="K246" i="23" s="1"/>
  <c r="J233" i="23"/>
  <c r="K233" i="23" s="1"/>
  <c r="J204" i="23"/>
  <c r="K204" i="23" s="1"/>
  <c r="J169" i="23"/>
  <c r="K169" i="23" s="1"/>
  <c r="J156" i="23"/>
  <c r="K156" i="23" s="1"/>
  <c r="J137" i="23"/>
  <c r="K137" i="23" s="1"/>
  <c r="J108" i="23"/>
  <c r="K108" i="23" s="1"/>
  <c r="J92" i="23"/>
  <c r="K92" i="23" s="1"/>
  <c r="J7" i="23"/>
  <c r="K7" i="23" s="1"/>
  <c r="J944" i="23"/>
  <c r="K944" i="23" s="1"/>
  <c r="J336" i="23"/>
  <c r="K336" i="23" s="1"/>
  <c r="J320" i="23"/>
  <c r="K320" i="23" s="1"/>
  <c r="J317" i="23"/>
  <c r="K317" i="23" s="1"/>
  <c r="J173" i="23"/>
  <c r="K173" i="23" s="1"/>
  <c r="J157" i="23"/>
  <c r="K157" i="23" s="1"/>
  <c r="J144" i="23"/>
  <c r="K144" i="23" s="1"/>
  <c r="J75" i="23"/>
  <c r="K75" i="23" s="1"/>
  <c r="J17" i="23"/>
  <c r="K17" i="23" s="1"/>
  <c r="J1328" i="23"/>
  <c r="K1328" i="23" s="1"/>
  <c r="J337" i="23"/>
  <c r="K337" i="23" s="1"/>
  <c r="J334" i="23"/>
  <c r="K334" i="23" s="1"/>
  <c r="J321" i="23"/>
  <c r="K321" i="23" s="1"/>
  <c r="J241" i="23"/>
  <c r="K241" i="23" s="1"/>
  <c r="J222" i="23"/>
  <c r="K222" i="23" s="1"/>
  <c r="J161" i="23"/>
  <c r="K161" i="23" s="1"/>
  <c r="J148" i="23"/>
  <c r="K148" i="23" s="1"/>
  <c r="J97" i="23"/>
  <c r="K97" i="23" s="1"/>
  <c r="J569" i="23"/>
  <c r="K569" i="23" s="1"/>
  <c r="J312" i="23"/>
  <c r="K312" i="23" s="1"/>
  <c r="J290" i="23"/>
  <c r="K290" i="23" s="1"/>
  <c r="J216" i="23"/>
  <c r="K216" i="23" s="1"/>
  <c r="J194" i="23"/>
  <c r="K194" i="23" s="1"/>
  <c r="J178" i="23"/>
  <c r="K178" i="23" s="1"/>
  <c r="J168" i="23"/>
  <c r="K168" i="23" s="1"/>
  <c r="J152" i="23"/>
  <c r="K152" i="23" s="1"/>
  <c r="J133" i="23"/>
  <c r="K133" i="23" s="1"/>
  <c r="J57" i="23"/>
  <c r="K57" i="23" s="1"/>
  <c r="K2684" i="21"/>
  <c r="L2684" i="21" s="1"/>
  <c r="K323" i="21"/>
  <c r="L323" i="21" s="1"/>
  <c r="K319" i="21"/>
  <c r="L319" i="21" s="1"/>
  <c r="K241" i="21"/>
  <c r="L241" i="21" s="1"/>
  <c r="K233" i="21"/>
  <c r="L233" i="21" s="1"/>
  <c r="K173" i="21"/>
  <c r="L173" i="21" s="1"/>
  <c r="K169" i="21"/>
  <c r="L169" i="21" s="1"/>
  <c r="K156" i="21"/>
  <c r="L156" i="21" s="1"/>
  <c r="K152" i="21"/>
  <c r="L152" i="21" s="1"/>
  <c r="K148" i="21"/>
  <c r="L148" i="21" s="1"/>
  <c r="K144" i="21"/>
  <c r="L144" i="21" s="1"/>
  <c r="K111" i="21"/>
  <c r="L111" i="21" s="1"/>
  <c r="K57" i="21"/>
  <c r="L57" i="21" s="1"/>
  <c r="K17" i="21"/>
  <c r="L17" i="21" s="1"/>
  <c r="K2486" i="21"/>
  <c r="L2486" i="21" s="1"/>
  <c r="K1386" i="21"/>
  <c r="L1386" i="21" s="1"/>
  <c r="K931" i="21"/>
  <c r="L931" i="21" s="1"/>
  <c r="K337" i="21"/>
  <c r="L337" i="21" s="1"/>
  <c r="K329" i="21"/>
  <c r="L329" i="21" s="1"/>
  <c r="K321" i="21"/>
  <c r="L321" i="21" s="1"/>
  <c r="K317" i="21"/>
  <c r="L317" i="21" s="1"/>
  <c r="K247" i="21"/>
  <c r="L247" i="21" s="1"/>
  <c r="K219" i="21"/>
  <c r="L219" i="21" s="1"/>
  <c r="K211" i="21"/>
  <c r="L211" i="21" s="1"/>
  <c r="K175" i="21"/>
  <c r="L175" i="21" s="1"/>
  <c r="K133" i="21"/>
  <c r="L133" i="21" s="1"/>
  <c r="K2979" i="21"/>
  <c r="L2979" i="21" s="1"/>
  <c r="K2969" i="21"/>
  <c r="L2969" i="21" s="1"/>
  <c r="K1210" i="21"/>
  <c r="L1210" i="21" s="1"/>
  <c r="K334" i="21"/>
  <c r="L334" i="21" s="1"/>
  <c r="K204" i="21"/>
  <c r="L204" i="21" s="1"/>
  <c r="K147" i="21"/>
  <c r="L147" i="21" s="1"/>
  <c r="K108" i="21"/>
  <c r="L108" i="21" s="1"/>
  <c r="K92" i="21"/>
  <c r="L92" i="21" s="1"/>
  <c r="K75" i="21"/>
  <c r="L75" i="21" s="1"/>
  <c r="K7" i="21"/>
  <c r="L7" i="21" s="1"/>
  <c r="K2718" i="21"/>
  <c r="L2718" i="21" s="1"/>
  <c r="K1022" i="21"/>
  <c r="L1022" i="21" s="1"/>
  <c r="K597" i="21"/>
  <c r="L597" i="21" s="1"/>
  <c r="K290" i="21"/>
  <c r="L290" i="21" s="1"/>
  <c r="K216" i="21"/>
  <c r="L216" i="21" s="1"/>
  <c r="K168" i="21"/>
  <c r="L168" i="21" s="1"/>
  <c r="K159" i="21"/>
  <c r="L159" i="21" s="1"/>
  <c r="K988" i="21"/>
  <c r="L988" i="21" s="1"/>
  <c r="K336" i="21"/>
  <c r="L336" i="21" s="1"/>
  <c r="K320" i="21"/>
  <c r="L320" i="21" s="1"/>
  <c r="K312" i="21"/>
  <c r="L312" i="21" s="1"/>
  <c r="K246" i="21"/>
  <c r="L246" i="21" s="1"/>
  <c r="K222" i="21"/>
  <c r="L222" i="21" s="1"/>
  <c r="K157" i="21"/>
  <c r="L157" i="21" s="1"/>
  <c r="K97" i="21"/>
  <c r="L97" i="21" s="1"/>
  <c r="K194" i="21"/>
  <c r="L194" i="21" s="1"/>
  <c r="K178" i="21"/>
  <c r="L178" i="21" s="1"/>
  <c r="K161" i="21"/>
  <c r="L161" i="21" s="1"/>
  <c r="K137" i="21"/>
  <c r="L137" i="21" s="1"/>
  <c r="J2852" i="24"/>
  <c r="K2852" i="24" s="1"/>
  <c r="J2852" i="23"/>
  <c r="K2852" i="23" s="1"/>
  <c r="K2973" i="21"/>
  <c r="L2973" i="21" s="1"/>
  <c r="J255" i="24"/>
  <c r="K255" i="24" s="1"/>
  <c r="J2897" i="24"/>
  <c r="K2897" i="24" s="1"/>
  <c r="J229" i="24"/>
  <c r="K229" i="24" s="1"/>
  <c r="J2376" i="24"/>
  <c r="K2376" i="24" s="1"/>
  <c r="J2540" i="24"/>
  <c r="K2540" i="24" s="1"/>
  <c r="J2125" i="24"/>
  <c r="K2125" i="24" s="1"/>
  <c r="J2784" i="24"/>
  <c r="K2784" i="24" s="1"/>
  <c r="J1906" i="24"/>
  <c r="K1906" i="24" s="1"/>
  <c r="J1831" i="24"/>
  <c r="K1831" i="24" s="1"/>
  <c r="J1812" i="24"/>
  <c r="K1812" i="24" s="1"/>
  <c r="J965" i="24"/>
  <c r="K965" i="24" s="1"/>
  <c r="J1263" i="24"/>
  <c r="K1263" i="24" s="1"/>
  <c r="J1132" i="24"/>
  <c r="K1132" i="24" s="1"/>
  <c r="J935" i="24"/>
  <c r="K935" i="24" s="1"/>
  <c r="J604" i="24"/>
  <c r="K604" i="24" s="1"/>
  <c r="J429" i="24"/>
  <c r="K429" i="24" s="1"/>
  <c r="J348" i="24"/>
  <c r="K348" i="24" s="1"/>
  <c r="J666" i="24"/>
  <c r="K666" i="24" s="1"/>
  <c r="J375" i="24"/>
  <c r="K375" i="24" s="1"/>
  <c r="J2784" i="23"/>
  <c r="K2784" i="23" s="1"/>
  <c r="J2540" i="23"/>
  <c r="K2540" i="23" s="1"/>
  <c r="J2376" i="23"/>
  <c r="K2376" i="23" s="1"/>
  <c r="J1906" i="23"/>
  <c r="K1906" i="23" s="1"/>
  <c r="J1831" i="23"/>
  <c r="K1831" i="23" s="1"/>
  <c r="J2125" i="23"/>
  <c r="K2125" i="23" s="1"/>
  <c r="J965" i="23"/>
  <c r="K965" i="23" s="1"/>
  <c r="J666" i="23"/>
  <c r="K666" i="23" s="1"/>
  <c r="J429" i="23"/>
  <c r="K429" i="23" s="1"/>
  <c r="J268" i="23"/>
  <c r="K268" i="23" s="1"/>
  <c r="J2897" i="23"/>
  <c r="K2897" i="23" s="1"/>
  <c r="J1263" i="23"/>
  <c r="K1263" i="23" s="1"/>
  <c r="J935" i="23"/>
  <c r="K935" i="23" s="1"/>
  <c r="J604" i="23"/>
  <c r="K604" i="23" s="1"/>
  <c r="J1812" i="23"/>
  <c r="K1812" i="23" s="1"/>
  <c r="J375" i="23"/>
  <c r="K375" i="23" s="1"/>
  <c r="J348" i="23"/>
  <c r="K348" i="23" s="1"/>
  <c r="J1132" i="23"/>
  <c r="K1132" i="23" s="1"/>
  <c r="J229" i="23"/>
  <c r="K229" i="23" s="1"/>
  <c r="K1887" i="21"/>
  <c r="L1887" i="21" s="1"/>
  <c r="K384" i="21"/>
  <c r="L384" i="21" s="1"/>
  <c r="K229" i="21"/>
  <c r="L229" i="21" s="1"/>
  <c r="K3025" i="21"/>
  <c r="L3025" i="21" s="1"/>
  <c r="K2469" i="21"/>
  <c r="L2469" i="21" s="1"/>
  <c r="K979" i="21"/>
  <c r="L979" i="21" s="1"/>
  <c r="K696" i="21"/>
  <c r="L696" i="21" s="1"/>
  <c r="K633" i="21"/>
  <c r="L633" i="21" s="1"/>
  <c r="K445" i="21"/>
  <c r="L445" i="21" s="1"/>
  <c r="K353" i="21"/>
  <c r="L353" i="21" s="1"/>
  <c r="K2894" i="21"/>
  <c r="L2894" i="21" s="1"/>
  <c r="K1984" i="21"/>
  <c r="L1984" i="21" s="1"/>
  <c r="K1185" i="21"/>
  <c r="L1185" i="21" s="1"/>
  <c r="K1010" i="21"/>
  <c r="L1010" i="21" s="1"/>
  <c r="K255" i="21"/>
  <c r="L255" i="21" s="1"/>
  <c r="K2640" i="21"/>
  <c r="L2640" i="21" s="1"/>
  <c r="K1906" i="21"/>
  <c r="L1906" i="21" s="1"/>
  <c r="K2212" i="21"/>
  <c r="L2212" i="21" s="1"/>
  <c r="K1320" i="21"/>
  <c r="L1320" i="21" s="1"/>
  <c r="J2900" i="24"/>
  <c r="K2900" i="24" s="1"/>
  <c r="J2863" i="24"/>
  <c r="K2863" i="24" s="1"/>
  <c r="J2885" i="24"/>
  <c r="K2885" i="24" s="1"/>
  <c r="J2878" i="24"/>
  <c r="K2878" i="24" s="1"/>
  <c r="J2743" i="24"/>
  <c r="K2743" i="24" s="1"/>
  <c r="J2687" i="24"/>
  <c r="K2687" i="24" s="1"/>
  <c r="J2874" i="24"/>
  <c r="K2874" i="24" s="1"/>
  <c r="J2669" i="24"/>
  <c r="K2669" i="24" s="1"/>
  <c r="J2748" i="24"/>
  <c r="K2748" i="24" s="1"/>
  <c r="J2583" i="24"/>
  <c r="K2583" i="24" s="1"/>
  <c r="J2524" i="24"/>
  <c r="K2524" i="24" s="1"/>
  <c r="J2414" i="24"/>
  <c r="K2414" i="24" s="1"/>
  <c r="J2615" i="24"/>
  <c r="K2615" i="24" s="1"/>
  <c r="J2473" i="24"/>
  <c r="K2473" i="24" s="1"/>
  <c r="J2392" i="24"/>
  <c r="K2392" i="24" s="1"/>
  <c r="J2318" i="24"/>
  <c r="K2318" i="24" s="1"/>
  <c r="J2444" i="24"/>
  <c r="K2444" i="24" s="1"/>
  <c r="J2344" i="24"/>
  <c r="K2344" i="24" s="1"/>
  <c r="J2555" i="24"/>
  <c r="K2555" i="24" s="1"/>
  <c r="J1729" i="24"/>
  <c r="K1729" i="24" s="1"/>
  <c r="J1725" i="24"/>
  <c r="K1725" i="24" s="1"/>
  <c r="J1722" i="24"/>
  <c r="K1722" i="24" s="1"/>
  <c r="J2765" i="24"/>
  <c r="K2765" i="24" s="1"/>
  <c r="J2696" i="24"/>
  <c r="K2696" i="24" s="1"/>
  <c r="J1760" i="24"/>
  <c r="K1760" i="24" s="1"/>
  <c r="J1419" i="24"/>
  <c r="K1419" i="24" s="1"/>
  <c r="J1149" i="24"/>
  <c r="K1149" i="24" s="1"/>
  <c r="J1145" i="24"/>
  <c r="K1145" i="24" s="1"/>
  <c r="J988" i="24"/>
  <c r="K988" i="24" s="1"/>
  <c r="J911" i="24"/>
  <c r="K911" i="24" s="1"/>
  <c r="J907" i="24"/>
  <c r="K907" i="24" s="1"/>
  <c r="J1708" i="24"/>
  <c r="K1708" i="24" s="1"/>
  <c r="J1506" i="24"/>
  <c r="K1506" i="24" s="1"/>
  <c r="J1488" i="24"/>
  <c r="K1488" i="24" s="1"/>
  <c r="J1327" i="24"/>
  <c r="K1327" i="24" s="1"/>
  <c r="J1216" i="24"/>
  <c r="K1216" i="24" s="1"/>
  <c r="J1194" i="24"/>
  <c r="K1194" i="24" s="1"/>
  <c r="J1192" i="24"/>
  <c r="K1192" i="24" s="1"/>
  <c r="J1185" i="24"/>
  <c r="K1185" i="24" s="1"/>
  <c r="J1178" i="24"/>
  <c r="K1178" i="24" s="1"/>
  <c r="J1122" i="24"/>
  <c r="K1122" i="24" s="1"/>
  <c r="J765" i="24"/>
  <c r="K765" i="24" s="1"/>
  <c r="J1566" i="24"/>
  <c r="K1566" i="24" s="1"/>
  <c r="J1439" i="24"/>
  <c r="K1439" i="24" s="1"/>
  <c r="J809" i="24"/>
  <c r="K809" i="24" s="1"/>
  <c r="J687" i="24"/>
  <c r="K687" i="24" s="1"/>
  <c r="J549" i="24"/>
  <c r="K549" i="24" s="1"/>
  <c r="J1541" i="24"/>
  <c r="K1541" i="24" s="1"/>
  <c r="J1533" i="24"/>
  <c r="K1533" i="24" s="1"/>
  <c r="J1202" i="24"/>
  <c r="K1202" i="24" s="1"/>
  <c r="J985" i="24"/>
  <c r="K985" i="24" s="1"/>
  <c r="J930" i="24"/>
  <c r="K930" i="24" s="1"/>
  <c r="J925" i="24"/>
  <c r="K925" i="24" s="1"/>
  <c r="J781" i="24"/>
  <c r="K781" i="24" s="1"/>
  <c r="J682" i="24"/>
  <c r="K682" i="24" s="1"/>
  <c r="J612" i="24"/>
  <c r="K612" i="24" s="1"/>
  <c r="J602" i="24"/>
  <c r="K602" i="24" s="1"/>
  <c r="J1480" i="24"/>
  <c r="K1480" i="24" s="1"/>
  <c r="J1045" i="24"/>
  <c r="K1045" i="24" s="1"/>
  <c r="J1042" i="24"/>
  <c r="K1042" i="24" s="1"/>
  <c r="J744" i="24"/>
  <c r="K744" i="24" s="1"/>
  <c r="J715" i="24"/>
  <c r="K715" i="24" s="1"/>
  <c r="J583" i="24"/>
  <c r="K583" i="24" s="1"/>
  <c r="J577" i="24"/>
  <c r="K577" i="24" s="1"/>
  <c r="J504" i="24"/>
  <c r="K504" i="24" s="1"/>
  <c r="J756" i="24"/>
  <c r="K756" i="24" s="1"/>
  <c r="J740" i="24"/>
  <c r="K740" i="24" s="1"/>
  <c r="J523" i="24"/>
  <c r="K523" i="24" s="1"/>
  <c r="J1347" i="24"/>
  <c r="K1347" i="24" s="1"/>
  <c r="J1238" i="24"/>
  <c r="K1238" i="24" s="1"/>
  <c r="J1230" i="24"/>
  <c r="K1230" i="24" s="1"/>
  <c r="J1223" i="24"/>
  <c r="K1223" i="24" s="1"/>
  <c r="J649" i="24"/>
  <c r="K649" i="24" s="1"/>
  <c r="J515" i="24"/>
  <c r="K515" i="24" s="1"/>
  <c r="J889" i="24"/>
  <c r="K889" i="24" s="1"/>
  <c r="J555" i="24"/>
  <c r="K555" i="24" s="1"/>
  <c r="J827" i="24"/>
  <c r="K827" i="24" s="1"/>
  <c r="J2743" i="23"/>
  <c r="K2743" i="23" s="1"/>
  <c r="J2687" i="23"/>
  <c r="K2687" i="23" s="1"/>
  <c r="J2583" i="23"/>
  <c r="K2583" i="23" s="1"/>
  <c r="J2555" i="23"/>
  <c r="K2555" i="23" s="1"/>
  <c r="J1541" i="23"/>
  <c r="K1541" i="23" s="1"/>
  <c r="J1533" i="23"/>
  <c r="K1533" i="23" s="1"/>
  <c r="J2900" i="23"/>
  <c r="K2900" i="23" s="1"/>
  <c r="J2863" i="23"/>
  <c r="K2863" i="23" s="1"/>
  <c r="J2748" i="23"/>
  <c r="K2748" i="23" s="1"/>
  <c r="J2524" i="23"/>
  <c r="K2524" i="23" s="1"/>
  <c r="J2444" i="23"/>
  <c r="K2444" i="23" s="1"/>
  <c r="J2392" i="23"/>
  <c r="K2392" i="23" s="1"/>
  <c r="J2344" i="23"/>
  <c r="K2344" i="23" s="1"/>
  <c r="J1708" i="23"/>
  <c r="K1708" i="23" s="1"/>
  <c r="J1566" i="23"/>
  <c r="K1566" i="23" s="1"/>
  <c r="J2885" i="23"/>
  <c r="K2885" i="23" s="1"/>
  <c r="J2874" i="23"/>
  <c r="K2874" i="23" s="1"/>
  <c r="J2615" i="23"/>
  <c r="K2615" i="23" s="1"/>
  <c r="J2473" i="23"/>
  <c r="K2473" i="23" s="1"/>
  <c r="J1725" i="23"/>
  <c r="K1725" i="23" s="1"/>
  <c r="J1439" i="23"/>
  <c r="K1439" i="23" s="1"/>
  <c r="J1327" i="23"/>
  <c r="K1327" i="23" s="1"/>
  <c r="J1202" i="23"/>
  <c r="K1202" i="23" s="1"/>
  <c r="J1194" i="23"/>
  <c r="K1194" i="23" s="1"/>
  <c r="J988" i="23"/>
  <c r="K988" i="23" s="1"/>
  <c r="J925" i="23"/>
  <c r="K925" i="23" s="1"/>
  <c r="J889" i="23"/>
  <c r="K889" i="23" s="1"/>
  <c r="J827" i="23"/>
  <c r="K827" i="23" s="1"/>
  <c r="J756" i="23"/>
  <c r="K756" i="23" s="1"/>
  <c r="J744" i="23"/>
  <c r="K744" i="23" s="1"/>
  <c r="J682" i="23"/>
  <c r="K682" i="23" s="1"/>
  <c r="J602" i="23"/>
  <c r="K602" i="23" s="1"/>
  <c r="J515" i="23"/>
  <c r="K515" i="23" s="1"/>
  <c r="J2878" i="23"/>
  <c r="K2878" i="23" s="1"/>
  <c r="J2696" i="23"/>
  <c r="K2696" i="23" s="1"/>
  <c r="J1760" i="23"/>
  <c r="K1760" i="23" s="1"/>
  <c r="J2765" i="23"/>
  <c r="K2765" i="23" s="1"/>
  <c r="J1729" i="23"/>
  <c r="K1729" i="23" s="1"/>
  <c r="J1238" i="23"/>
  <c r="K1238" i="23" s="1"/>
  <c r="J1223" i="23"/>
  <c r="K1223" i="23" s="1"/>
  <c r="J1192" i="23"/>
  <c r="K1192" i="23" s="1"/>
  <c r="J1149" i="23"/>
  <c r="K1149" i="23" s="1"/>
  <c r="J1145" i="23"/>
  <c r="K1145" i="23" s="1"/>
  <c r="J1045" i="23"/>
  <c r="K1045" i="23" s="1"/>
  <c r="J1042" i="23"/>
  <c r="K1042" i="23" s="1"/>
  <c r="J911" i="23"/>
  <c r="K911" i="23" s="1"/>
  <c r="J907" i="23"/>
  <c r="K907" i="23" s="1"/>
  <c r="J809" i="23"/>
  <c r="K809" i="23" s="1"/>
  <c r="J715" i="23"/>
  <c r="K715" i="23" s="1"/>
  <c r="J612" i="23"/>
  <c r="K612" i="23" s="1"/>
  <c r="J1216" i="23"/>
  <c r="K1216" i="23" s="1"/>
  <c r="J930" i="23"/>
  <c r="K930" i="23" s="1"/>
  <c r="J687" i="23"/>
  <c r="K687" i="23" s="1"/>
  <c r="J583" i="23"/>
  <c r="K583" i="23" s="1"/>
  <c r="J2669" i="23"/>
  <c r="K2669" i="23" s="1"/>
  <c r="J2414" i="23"/>
  <c r="K2414" i="23" s="1"/>
  <c r="J2318" i="23"/>
  <c r="K2318" i="23" s="1"/>
  <c r="J1722" i="23"/>
  <c r="K1722" i="23" s="1"/>
  <c r="J1480" i="23"/>
  <c r="K1480" i="23" s="1"/>
  <c r="J1419" i="23"/>
  <c r="K1419" i="23" s="1"/>
  <c r="J1347" i="23"/>
  <c r="K1347" i="23" s="1"/>
  <c r="J1230" i="23"/>
  <c r="K1230" i="23" s="1"/>
  <c r="J1185" i="23"/>
  <c r="K1185" i="23" s="1"/>
  <c r="J740" i="23"/>
  <c r="K740" i="23" s="1"/>
  <c r="J549" i="23"/>
  <c r="K549" i="23" s="1"/>
  <c r="J504" i="23"/>
  <c r="K504" i="23" s="1"/>
  <c r="J1488" i="23"/>
  <c r="K1488" i="23" s="1"/>
  <c r="J1178" i="23"/>
  <c r="K1178" i="23" s="1"/>
  <c r="J1122" i="23"/>
  <c r="K1122" i="23" s="1"/>
  <c r="J555" i="23"/>
  <c r="K555" i="23" s="1"/>
  <c r="J1506" i="23"/>
  <c r="K1506" i="23" s="1"/>
  <c r="J985" i="23"/>
  <c r="K985" i="23" s="1"/>
  <c r="J781" i="23"/>
  <c r="K781" i="23" s="1"/>
  <c r="J765" i="23"/>
  <c r="K765" i="23" s="1"/>
  <c r="J649" i="23"/>
  <c r="K649" i="23" s="1"/>
  <c r="J577" i="23"/>
  <c r="K577" i="23" s="1"/>
  <c r="J523" i="23"/>
  <c r="K523" i="23" s="1"/>
  <c r="K2787" i="21"/>
  <c r="L2787" i="21" s="1"/>
  <c r="K2798" i="21"/>
  <c r="L2798" i="21" s="1"/>
  <c r="K2623" i="21"/>
  <c r="L2623" i="21" s="1"/>
  <c r="K2568" i="21"/>
  <c r="L2568" i="21" s="1"/>
  <c r="K2538" i="21"/>
  <c r="L2538" i="21" s="1"/>
  <c r="K2507" i="21"/>
  <c r="L2507" i="21" s="1"/>
  <c r="K2410" i="21"/>
  <c r="L2410" i="21" s="1"/>
  <c r="K1800" i="21"/>
  <c r="L1800" i="21" s="1"/>
  <c r="K1796" i="21"/>
  <c r="L1796" i="21" s="1"/>
  <c r="K1792" i="21"/>
  <c r="L1792" i="21" s="1"/>
  <c r="K1271" i="21"/>
  <c r="L1271" i="21" s="1"/>
  <c r="K1248" i="21"/>
  <c r="L1248" i="21" s="1"/>
  <c r="K1198" i="21"/>
  <c r="L1198" i="21" s="1"/>
  <c r="K973" i="21"/>
  <c r="L973" i="21" s="1"/>
  <c r="K774" i="21"/>
  <c r="L774" i="21" s="1"/>
  <c r="K746" i="21"/>
  <c r="L746" i="21" s="1"/>
  <c r="K611" i="21"/>
  <c r="L611" i="21" s="1"/>
  <c r="K583" i="21"/>
  <c r="L583" i="21" s="1"/>
  <c r="K547" i="21"/>
  <c r="L547" i="21" s="1"/>
  <c r="K3028" i="21"/>
  <c r="L3028" i="21" s="1"/>
  <c r="K3012" i="21"/>
  <c r="L3012" i="21" s="1"/>
  <c r="K3003" i="21"/>
  <c r="L3003" i="21" s="1"/>
  <c r="K2997" i="21"/>
  <c r="L2997" i="21" s="1"/>
  <c r="K2717" i="21"/>
  <c r="L2717" i="21" s="1"/>
  <c r="K2655" i="21"/>
  <c r="L2655" i="21" s="1"/>
  <c r="K2485" i="21"/>
  <c r="L2485" i="21" s="1"/>
  <c r="K1634" i="21"/>
  <c r="L1634" i="21" s="1"/>
  <c r="K1607" i="21"/>
  <c r="L1607" i="21" s="1"/>
  <c r="K1599" i="21"/>
  <c r="L1599" i="21" s="1"/>
  <c r="K1238" i="21"/>
  <c r="L1238" i="21" s="1"/>
  <c r="K1231" i="21"/>
  <c r="L1231" i="21" s="1"/>
  <c r="K1031" i="21"/>
  <c r="L1031" i="21" s="1"/>
  <c r="K865" i="21"/>
  <c r="L865" i="21" s="1"/>
  <c r="K712" i="21"/>
  <c r="L712" i="21" s="1"/>
  <c r="K641" i="21"/>
  <c r="L641" i="21" s="1"/>
  <c r="K605" i="21"/>
  <c r="L605" i="21" s="1"/>
  <c r="K577" i="21"/>
  <c r="L577" i="21" s="1"/>
  <c r="K524" i="21"/>
  <c r="L524" i="21" s="1"/>
  <c r="K2984" i="21"/>
  <c r="L2984" i="21" s="1"/>
  <c r="K2870" i="21"/>
  <c r="L2870" i="21" s="1"/>
  <c r="K2853" i="21"/>
  <c r="L2853" i="21" s="1"/>
  <c r="K2846" i="21"/>
  <c r="L2846" i="21" s="1"/>
  <c r="K2683" i="21"/>
  <c r="L2683" i="21" s="1"/>
  <c r="K1570" i="21"/>
  <c r="L1570" i="21" s="1"/>
  <c r="K1551" i="21"/>
  <c r="L1551" i="21" s="1"/>
  <c r="K1543" i="21"/>
  <c r="L1543" i="21" s="1"/>
  <c r="K1385" i="21"/>
  <c r="L1385" i="21" s="1"/>
  <c r="K1295" i="21"/>
  <c r="L1295" i="21" s="1"/>
  <c r="K1286" i="21"/>
  <c r="L1286" i="21" s="1"/>
  <c r="K1202" i="21"/>
  <c r="L1202" i="21" s="1"/>
  <c r="K1173" i="21"/>
  <c r="L1173" i="21" s="1"/>
  <c r="K1094" i="21"/>
  <c r="L1094" i="21" s="1"/>
  <c r="K1034" i="21"/>
  <c r="L1034" i="21" s="1"/>
  <c r="K930" i="21"/>
  <c r="L930" i="21" s="1"/>
  <c r="K717" i="21"/>
  <c r="L717" i="21" s="1"/>
  <c r="K1500" i="21"/>
  <c r="L1500" i="21" s="1"/>
  <c r="K1478" i="21"/>
  <c r="L1478" i="21" s="1"/>
  <c r="K1278" i="21"/>
  <c r="L1278" i="21" s="1"/>
  <c r="K1245" i="21"/>
  <c r="L1245" i="21" s="1"/>
  <c r="K968" i="21"/>
  <c r="L968" i="21" s="1"/>
  <c r="K818" i="21"/>
  <c r="L818" i="21" s="1"/>
  <c r="K790" i="21"/>
  <c r="L790" i="21" s="1"/>
  <c r="K2436" i="21"/>
  <c r="L2436" i="21" s="1"/>
  <c r="K1777" i="21"/>
  <c r="L1777" i="21" s="1"/>
  <c r="K1404" i="21"/>
  <c r="L1404" i="21" s="1"/>
  <c r="K847" i="21"/>
  <c r="L847" i="21" s="1"/>
  <c r="K1257" i="21"/>
  <c r="L1257" i="21" s="1"/>
  <c r="K1090" i="21"/>
  <c r="L1090" i="21" s="1"/>
  <c r="K952" i="21"/>
  <c r="L952" i="21" s="1"/>
  <c r="K948" i="21"/>
  <c r="L948" i="21" s="1"/>
  <c r="K678" i="21"/>
  <c r="L678" i="21" s="1"/>
  <c r="K630" i="21"/>
  <c r="L630" i="21" s="1"/>
  <c r="K2770" i="21"/>
  <c r="L2770" i="21" s="1"/>
  <c r="K1833" i="21"/>
  <c r="L1833" i="21" s="1"/>
  <c r="K800" i="21"/>
  <c r="L800" i="21" s="1"/>
  <c r="K778" i="21"/>
  <c r="L778" i="21" s="1"/>
  <c r="K538" i="21"/>
  <c r="L538" i="21" s="1"/>
  <c r="J2732" i="24"/>
  <c r="K2732" i="24" s="1"/>
  <c r="J2864" i="24"/>
  <c r="K2864" i="24" s="1"/>
  <c r="J2749" i="24"/>
  <c r="K2749" i="24" s="1"/>
  <c r="J2656" i="24"/>
  <c r="K2656" i="24" s="1"/>
  <c r="J2403" i="24"/>
  <c r="K2403" i="24" s="1"/>
  <c r="J2644" i="24"/>
  <c r="K2644" i="24" s="1"/>
  <c r="J2039" i="24"/>
  <c r="K2039" i="24" s="1"/>
  <c r="J2036" i="24"/>
  <c r="K2036" i="24" s="1"/>
  <c r="J2602" i="24"/>
  <c r="K2602" i="24" s="1"/>
  <c r="J2334" i="24"/>
  <c r="K2334" i="24" s="1"/>
  <c r="J2099" i="24"/>
  <c r="K2099" i="24" s="1"/>
  <c r="J2098" i="24"/>
  <c r="K2098" i="24" s="1"/>
  <c r="J2063" i="24"/>
  <c r="K2063" i="24" s="1"/>
  <c r="J2062" i="24"/>
  <c r="K2062" i="24" s="1"/>
  <c r="J2061" i="24"/>
  <c r="K2061" i="24" s="1"/>
  <c r="J2356" i="24"/>
  <c r="K2356" i="24" s="1"/>
  <c r="J2354" i="24"/>
  <c r="K2354" i="24" s="1"/>
  <c r="J2073" i="24"/>
  <c r="K2073" i="24" s="1"/>
  <c r="J2071" i="24"/>
  <c r="K2071" i="24" s="1"/>
  <c r="J2070" i="24"/>
  <c r="K2070" i="24" s="1"/>
  <c r="J2068" i="24"/>
  <c r="K2068" i="24" s="1"/>
  <c r="J2067" i="24"/>
  <c r="K2067" i="24" s="1"/>
  <c r="J850" i="24"/>
  <c r="K850" i="24" s="1"/>
  <c r="J2155" i="24"/>
  <c r="K2155" i="24" s="1"/>
  <c r="J2051" i="24"/>
  <c r="K2051" i="24" s="1"/>
  <c r="J2050" i="24"/>
  <c r="K2050" i="24" s="1"/>
  <c r="J2047" i="24"/>
  <c r="K2047" i="24" s="1"/>
  <c r="J1849" i="24"/>
  <c r="K1849" i="24" s="1"/>
  <c r="J1840" i="24"/>
  <c r="K1840" i="24" s="1"/>
  <c r="J1818" i="24"/>
  <c r="K1818" i="24" s="1"/>
  <c r="J1817" i="24"/>
  <c r="K1817" i="24" s="1"/>
  <c r="J1810" i="24"/>
  <c r="K1810" i="24" s="1"/>
  <c r="J1254" i="24"/>
  <c r="K1254" i="24" s="1"/>
  <c r="J2097" i="24"/>
  <c r="K2097" i="24" s="1"/>
  <c r="J2096" i="24"/>
  <c r="K2096" i="24" s="1"/>
  <c r="J2094" i="24"/>
  <c r="K2094" i="24" s="1"/>
  <c r="J2093" i="24"/>
  <c r="K2093" i="24" s="1"/>
  <c r="J2092" i="24"/>
  <c r="K2092" i="24" s="1"/>
  <c r="J2086" i="24"/>
  <c r="K2086" i="24" s="1"/>
  <c r="J1783" i="24"/>
  <c r="K1783" i="24" s="1"/>
  <c r="J553" i="24"/>
  <c r="K553" i="24" s="1"/>
  <c r="J784" i="24"/>
  <c r="K784" i="24" s="1"/>
  <c r="J783" i="24"/>
  <c r="K783" i="24" s="1"/>
  <c r="J782" i="24"/>
  <c r="K782" i="24" s="1"/>
  <c r="J605" i="24"/>
  <c r="K605" i="24" s="1"/>
  <c r="J746" i="24"/>
  <c r="K746" i="24" s="1"/>
  <c r="J745" i="24"/>
  <c r="K745" i="24" s="1"/>
  <c r="J1345" i="24"/>
  <c r="K1345" i="24" s="1"/>
  <c r="J867" i="24"/>
  <c r="K867" i="24" s="1"/>
  <c r="J853" i="24"/>
  <c r="K853" i="24" s="1"/>
  <c r="J2403" i="23"/>
  <c r="K2403" i="23" s="1"/>
  <c r="J2155" i="23"/>
  <c r="K2155" i="23" s="1"/>
  <c r="J2099" i="23"/>
  <c r="K2099" i="23" s="1"/>
  <c r="J2092" i="23"/>
  <c r="K2092" i="23" s="1"/>
  <c r="J2071" i="23"/>
  <c r="K2071" i="23" s="1"/>
  <c r="J2067" i="23"/>
  <c r="K2067" i="23" s="1"/>
  <c r="J2063" i="23"/>
  <c r="K2063" i="23" s="1"/>
  <c r="J2051" i="23"/>
  <c r="K2051" i="23" s="1"/>
  <c r="J2047" i="23"/>
  <c r="K2047" i="23" s="1"/>
  <c r="J2039" i="23"/>
  <c r="K2039" i="23" s="1"/>
  <c r="J1818" i="23"/>
  <c r="K1818" i="23" s="1"/>
  <c r="J1810" i="23"/>
  <c r="K1810" i="23" s="1"/>
  <c r="J2864" i="23"/>
  <c r="K2864" i="23" s="1"/>
  <c r="J2732" i="23"/>
  <c r="K2732" i="23" s="1"/>
  <c r="J2656" i="23"/>
  <c r="K2656" i="23" s="1"/>
  <c r="J2644" i="23"/>
  <c r="K2644" i="23" s="1"/>
  <c r="J2356" i="23"/>
  <c r="K2356" i="23" s="1"/>
  <c r="J2096" i="23"/>
  <c r="K2096" i="23" s="1"/>
  <c r="J2068" i="23"/>
  <c r="K2068" i="23" s="1"/>
  <c r="J2036" i="23"/>
  <c r="K2036" i="23" s="1"/>
  <c r="J1783" i="23"/>
  <c r="K1783" i="23" s="1"/>
  <c r="J2093" i="23"/>
  <c r="K2093" i="23" s="1"/>
  <c r="J2061" i="23"/>
  <c r="K2061" i="23" s="1"/>
  <c r="J853" i="23"/>
  <c r="K853" i="23" s="1"/>
  <c r="J784" i="23"/>
  <c r="K784" i="23" s="1"/>
  <c r="J2602" i="23"/>
  <c r="K2602" i="23" s="1"/>
  <c r="J2354" i="23"/>
  <c r="K2354" i="23" s="1"/>
  <c r="J2094" i="23"/>
  <c r="K2094" i="23" s="1"/>
  <c r="J2086" i="23"/>
  <c r="K2086" i="23" s="1"/>
  <c r="J2070" i="23"/>
  <c r="K2070" i="23" s="1"/>
  <c r="J2062" i="23"/>
  <c r="K2062" i="23" s="1"/>
  <c r="J1840" i="23"/>
  <c r="K1840" i="23" s="1"/>
  <c r="J2749" i="23"/>
  <c r="K2749" i="23" s="1"/>
  <c r="J2097" i="23"/>
  <c r="K2097" i="23" s="1"/>
  <c r="J2073" i="23"/>
  <c r="K2073" i="23" s="1"/>
  <c r="J1849" i="23"/>
  <c r="K1849" i="23" s="1"/>
  <c r="J1817" i="23"/>
  <c r="K1817" i="23" s="1"/>
  <c r="J867" i="23"/>
  <c r="K867" i="23" s="1"/>
  <c r="J782" i="23"/>
  <c r="K782" i="23" s="1"/>
  <c r="J746" i="23"/>
  <c r="K746" i="23" s="1"/>
  <c r="J2050" i="23"/>
  <c r="K2050" i="23" s="1"/>
  <c r="J850" i="23"/>
  <c r="K850" i="23" s="1"/>
  <c r="J1254" i="23"/>
  <c r="K1254" i="23" s="1"/>
  <c r="J745" i="23"/>
  <c r="K745" i="23" s="1"/>
  <c r="J605" i="23"/>
  <c r="K605" i="23" s="1"/>
  <c r="J2098" i="23"/>
  <c r="K2098" i="23" s="1"/>
  <c r="J1345" i="23"/>
  <c r="K1345" i="23" s="1"/>
  <c r="J783" i="23"/>
  <c r="K783" i="23" s="1"/>
  <c r="J2334" i="23"/>
  <c r="K2334" i="23" s="1"/>
  <c r="J553" i="23"/>
  <c r="K553" i="23" s="1"/>
  <c r="K2155" i="21"/>
  <c r="L2155" i="21" s="1"/>
  <c r="K2756" i="21"/>
  <c r="L2756" i="21" s="1"/>
  <c r="K2426" i="21"/>
  <c r="L2426" i="21" s="1"/>
  <c r="K2242" i="21"/>
  <c r="L2242" i="21" s="1"/>
  <c r="K2181" i="21"/>
  <c r="L2181" i="21" s="1"/>
  <c r="K2176" i="21"/>
  <c r="L2176" i="21" s="1"/>
  <c r="K2171" i="21"/>
  <c r="L2171" i="21" s="1"/>
  <c r="K2152" i="21"/>
  <c r="L2152" i="21" s="1"/>
  <c r="K2148" i="21"/>
  <c r="L2148" i="21" s="1"/>
  <c r="K2136" i="21"/>
  <c r="L2136" i="21" s="1"/>
  <c r="K2132" i="21"/>
  <c r="L2132" i="21" s="1"/>
  <c r="K2124" i="21"/>
  <c r="L2124" i="21" s="1"/>
  <c r="K1924" i="21"/>
  <c r="L1924" i="21" s="1"/>
  <c r="K1915" i="21"/>
  <c r="L1915" i="21" s="1"/>
  <c r="K891" i="21"/>
  <c r="L891" i="21" s="1"/>
  <c r="K821" i="21"/>
  <c r="L821" i="21" s="1"/>
  <c r="K2985" i="21"/>
  <c r="L2985" i="21" s="1"/>
  <c r="K2449" i="21"/>
  <c r="L2449" i="21" s="1"/>
  <c r="K2447" i="21"/>
  <c r="L2447" i="21" s="1"/>
  <c r="K2183" i="21"/>
  <c r="L2183" i="21" s="1"/>
  <c r="K2179" i="21"/>
  <c r="L2179" i="21" s="1"/>
  <c r="K2146" i="21"/>
  <c r="L2146" i="21" s="1"/>
  <c r="K1893" i="21"/>
  <c r="L1893" i="21" s="1"/>
  <c r="K1885" i="21"/>
  <c r="L1885" i="21" s="1"/>
  <c r="K1402" i="21"/>
  <c r="L1402" i="21" s="1"/>
  <c r="K819" i="21"/>
  <c r="L819" i="21" s="1"/>
  <c r="K779" i="21"/>
  <c r="L779" i="21" s="1"/>
  <c r="K581" i="21"/>
  <c r="L581" i="21" s="1"/>
  <c r="K2854" i="21"/>
  <c r="L2854" i="21" s="1"/>
  <c r="K2835" i="21"/>
  <c r="L2835" i="21" s="1"/>
  <c r="K2156" i="21"/>
  <c r="L2156" i="21" s="1"/>
  <c r="K2147" i="21"/>
  <c r="L2147" i="21" s="1"/>
  <c r="K1856" i="21"/>
  <c r="L1856" i="21" s="1"/>
  <c r="K1310" i="21"/>
  <c r="L1310" i="21" s="1"/>
  <c r="K888" i="21"/>
  <c r="L888" i="21" s="1"/>
  <c r="K820" i="21"/>
  <c r="L820" i="21" s="1"/>
  <c r="K634" i="21"/>
  <c r="L634" i="21" s="1"/>
  <c r="K2702" i="21"/>
  <c r="L2702" i="21" s="1"/>
  <c r="K2178" i="21"/>
  <c r="L2178" i="21" s="1"/>
  <c r="K2153" i="21"/>
  <c r="L2153" i="21" s="1"/>
  <c r="K2121" i="21"/>
  <c r="L2121" i="21" s="1"/>
  <c r="K2744" i="21"/>
  <c r="L2744" i="21" s="1"/>
  <c r="K2496" i="21"/>
  <c r="L2496" i="21" s="1"/>
  <c r="K2184" i="21"/>
  <c r="L2184" i="21" s="1"/>
  <c r="K2135" i="21"/>
  <c r="L2135" i="21" s="1"/>
  <c r="K1892" i="21"/>
  <c r="L1892" i="21" s="1"/>
  <c r="K780" i="21"/>
  <c r="L780" i="21" s="1"/>
  <c r="K2182" i="21"/>
  <c r="L2182" i="21" s="1"/>
  <c r="K2158" i="21"/>
  <c r="L2158" i="21" s="1"/>
  <c r="K906" i="21"/>
  <c r="L906" i="21" s="1"/>
  <c r="J2894" i="24"/>
  <c r="K2894" i="24" s="1"/>
  <c r="J2894" i="23"/>
  <c r="K2894" i="23" s="1"/>
  <c r="K631" i="21"/>
  <c r="L631" i="21" s="1"/>
  <c r="K3022" i="21"/>
  <c r="L3022" i="21" s="1"/>
  <c r="J438" i="24"/>
  <c r="K438" i="24" s="1"/>
  <c r="J435" i="24"/>
  <c r="K435" i="24" s="1"/>
  <c r="J434" i="24"/>
  <c r="K434" i="24" s="1"/>
  <c r="J433" i="24"/>
  <c r="K433" i="24" s="1"/>
  <c r="J431" i="24"/>
  <c r="K431" i="24" s="1"/>
  <c r="J427" i="24"/>
  <c r="K427" i="24" s="1"/>
  <c r="J418" i="24"/>
  <c r="K418" i="24" s="1"/>
  <c r="J443" i="24"/>
  <c r="K443" i="24" s="1"/>
  <c r="J443" i="23"/>
  <c r="K443" i="23" s="1"/>
  <c r="J433" i="23"/>
  <c r="K433" i="23" s="1"/>
  <c r="J435" i="23"/>
  <c r="K435" i="23" s="1"/>
  <c r="J431" i="23"/>
  <c r="K431" i="23" s="1"/>
  <c r="J427" i="23"/>
  <c r="K427" i="23" s="1"/>
  <c r="J434" i="23"/>
  <c r="K434" i="23" s="1"/>
  <c r="J438" i="23"/>
  <c r="K438" i="23" s="1"/>
  <c r="J418" i="23"/>
  <c r="K418" i="23" s="1"/>
  <c r="K451" i="21"/>
  <c r="L451" i="21" s="1"/>
  <c r="K443" i="21"/>
  <c r="L443" i="21" s="1"/>
  <c r="K461" i="21"/>
  <c r="L461" i="21" s="1"/>
  <c r="K453" i="21"/>
  <c r="L453" i="21" s="1"/>
  <c r="K447" i="21"/>
  <c r="L447" i="21" s="1"/>
  <c r="K2946" i="21"/>
  <c r="L2946" i="21" s="1"/>
  <c r="K2924" i="21"/>
  <c r="L2924" i="21" s="1"/>
  <c r="K2917" i="21"/>
  <c r="L2917" i="21" s="1"/>
  <c r="K434" i="21"/>
  <c r="L434" i="21" s="1"/>
  <c r="K452" i="21"/>
  <c r="L452" i="21" s="1"/>
  <c r="K2031" i="21"/>
  <c r="L2031" i="21" s="1"/>
  <c r="K462" i="21"/>
  <c r="L462" i="21" s="1"/>
  <c r="K456" i="21"/>
  <c r="L456" i="21" s="1"/>
  <c r="K450" i="21"/>
  <c r="L450" i="21" s="1"/>
  <c r="J2859" i="24"/>
  <c r="K2859" i="24" s="1"/>
  <c r="J2859" i="23"/>
  <c r="K2859" i="23" s="1"/>
  <c r="K2980" i="21"/>
  <c r="L2980" i="21" s="1"/>
  <c r="J2258" i="24"/>
  <c r="K2258" i="24" s="1"/>
  <c r="J2254" i="24"/>
  <c r="K2254" i="24" s="1"/>
  <c r="J2258" i="23"/>
  <c r="K2258" i="23" s="1"/>
  <c r="J2254" i="23"/>
  <c r="K2254" i="23" s="1"/>
  <c r="K2345" i="21"/>
  <c r="L2345" i="21" s="1"/>
  <c r="K2350" i="21"/>
  <c r="L2350" i="21" s="1"/>
  <c r="J2658" i="24"/>
  <c r="K2658" i="24" s="1"/>
  <c r="J2247" i="24"/>
  <c r="K2247" i="24" s="1"/>
  <c r="J1869" i="24"/>
  <c r="K1869" i="24" s="1"/>
  <c r="J1657" i="24"/>
  <c r="K1657" i="24" s="1"/>
  <c r="J2273" i="24"/>
  <c r="K2273" i="24" s="1"/>
  <c r="J1453" i="24"/>
  <c r="K1453" i="24" s="1"/>
  <c r="J1241" i="24"/>
  <c r="K1241" i="24" s="1"/>
  <c r="J2252" i="24"/>
  <c r="K2252" i="24" s="1"/>
  <c r="J1894" i="24"/>
  <c r="K1894" i="24" s="1"/>
  <c r="J2658" i="23"/>
  <c r="K2658" i="23" s="1"/>
  <c r="J2273" i="23"/>
  <c r="K2273" i="23" s="1"/>
  <c r="J1869" i="23"/>
  <c r="K1869" i="23" s="1"/>
  <c r="J1894" i="23"/>
  <c r="K1894" i="23" s="1"/>
  <c r="J1453" i="23"/>
  <c r="K1453" i="23" s="1"/>
  <c r="J2247" i="23"/>
  <c r="K2247" i="23" s="1"/>
  <c r="J1241" i="23"/>
  <c r="K1241" i="23" s="1"/>
  <c r="J1657" i="23"/>
  <c r="K1657" i="23" s="1"/>
  <c r="J2252" i="23"/>
  <c r="K2252" i="23" s="1"/>
  <c r="K2759" i="21"/>
  <c r="L2759" i="21" s="1"/>
  <c r="K2343" i="21"/>
  <c r="L2343" i="21" s="1"/>
  <c r="K1297" i="21"/>
  <c r="L1297" i="21" s="1"/>
  <c r="K1725" i="21"/>
  <c r="L1725" i="21" s="1"/>
  <c r="K2338" i="21"/>
  <c r="L2338" i="21" s="1"/>
  <c r="K1972" i="21"/>
  <c r="L1972" i="21" s="1"/>
  <c r="K2365" i="21"/>
  <c r="L2365" i="21" s="1"/>
  <c r="K1946" i="21"/>
  <c r="L1946" i="21" s="1"/>
  <c r="K1518" i="21"/>
  <c r="L1518" i="21" s="1"/>
  <c r="J2580" i="24"/>
  <c r="K2580" i="24" s="1"/>
  <c r="J2707" i="24"/>
  <c r="K2707" i="24" s="1"/>
  <c r="J2675" i="24"/>
  <c r="K2675" i="24" s="1"/>
  <c r="J1460" i="24"/>
  <c r="K1460" i="24" s="1"/>
  <c r="J2707" i="23"/>
  <c r="K2707" i="23" s="1"/>
  <c r="J2675" i="23"/>
  <c r="K2675" i="23" s="1"/>
  <c r="J2580" i="23"/>
  <c r="K2580" i="23" s="1"/>
  <c r="J1460" i="23"/>
  <c r="K1460" i="23" s="1"/>
  <c r="K2680" i="21"/>
  <c r="L2680" i="21" s="1"/>
  <c r="K2808" i="21"/>
  <c r="L2808" i="21" s="1"/>
  <c r="K2775" i="21"/>
  <c r="L2775" i="21" s="1"/>
  <c r="K1525" i="21"/>
  <c r="L1525" i="21" s="1"/>
  <c r="J2659" i="24"/>
  <c r="K2659" i="24" s="1"/>
  <c r="J2525" i="24"/>
  <c r="K2525" i="24" s="1"/>
  <c r="J2491" i="24"/>
  <c r="K2491" i="24" s="1"/>
  <c r="J2487" i="24"/>
  <c r="K2487" i="24" s="1"/>
  <c r="J2704" i="24"/>
  <c r="K2704" i="24" s="1"/>
  <c r="J2506" i="24"/>
  <c r="K2506" i="24" s="1"/>
  <c r="J1658" i="24"/>
  <c r="K1658" i="24" s="1"/>
  <c r="J1288" i="24"/>
  <c r="K1288" i="24" s="1"/>
  <c r="J881" i="24"/>
  <c r="K881" i="24" s="1"/>
  <c r="J830" i="24"/>
  <c r="K830" i="24" s="1"/>
  <c r="J922" i="24"/>
  <c r="K922" i="24" s="1"/>
  <c r="J668" i="24"/>
  <c r="K668" i="24" s="1"/>
  <c r="J2253" i="24"/>
  <c r="K2253" i="24" s="1"/>
  <c r="J1096" i="24"/>
  <c r="K1096" i="24" s="1"/>
  <c r="J526" i="24"/>
  <c r="K526" i="24" s="1"/>
  <c r="J511" i="24"/>
  <c r="K511" i="24" s="1"/>
  <c r="J859" i="24"/>
  <c r="K859" i="24" s="1"/>
  <c r="J737" i="24"/>
  <c r="K737" i="24" s="1"/>
  <c r="J2491" i="23"/>
  <c r="K2491" i="23" s="1"/>
  <c r="J2487" i="23"/>
  <c r="K2487" i="23" s="1"/>
  <c r="J2253" i="23"/>
  <c r="K2253" i="23" s="1"/>
  <c r="J2704" i="23"/>
  <c r="K2704" i="23" s="1"/>
  <c r="J2659" i="23"/>
  <c r="K2659" i="23" s="1"/>
  <c r="J1288" i="23"/>
  <c r="K1288" i="23" s="1"/>
  <c r="J881" i="23"/>
  <c r="K881" i="23" s="1"/>
  <c r="J830" i="23"/>
  <c r="K830" i="23" s="1"/>
  <c r="J737" i="23"/>
  <c r="K737" i="23" s="1"/>
  <c r="J526" i="23"/>
  <c r="K526" i="23" s="1"/>
  <c r="J511" i="23"/>
  <c r="K511" i="23" s="1"/>
  <c r="J2506" i="23"/>
  <c r="K2506" i="23" s="1"/>
  <c r="J2525" i="23"/>
  <c r="K2525" i="23" s="1"/>
  <c r="J859" i="23"/>
  <c r="K859" i="23" s="1"/>
  <c r="J668" i="23"/>
  <c r="K668" i="23" s="1"/>
  <c r="J922" i="23"/>
  <c r="K922" i="23" s="1"/>
  <c r="J1658" i="23"/>
  <c r="K1658" i="23" s="1"/>
  <c r="J1096" i="23"/>
  <c r="K1096" i="23" s="1"/>
  <c r="K2588" i="21"/>
  <c r="L2588" i="21" s="1"/>
  <c r="K2584" i="21"/>
  <c r="L2584" i="21" s="1"/>
  <c r="K965" i="21"/>
  <c r="L965" i="21" s="1"/>
  <c r="K921" i="21"/>
  <c r="L921" i="21" s="1"/>
  <c r="K770" i="21"/>
  <c r="L770" i="21" s="1"/>
  <c r="K698" i="21"/>
  <c r="L698" i="21" s="1"/>
  <c r="K533" i="21"/>
  <c r="L533" i="21" s="1"/>
  <c r="K1147" i="21"/>
  <c r="L1147" i="21" s="1"/>
  <c r="K2805" i="21"/>
  <c r="L2805" i="21" s="1"/>
  <c r="K2604" i="21"/>
  <c r="L2604" i="21" s="1"/>
  <c r="K898" i="21"/>
  <c r="L898" i="21" s="1"/>
  <c r="K550" i="21"/>
  <c r="L550" i="21" s="1"/>
  <c r="K2760" i="21"/>
  <c r="L2760" i="21" s="1"/>
  <c r="K2624" i="21"/>
  <c r="L2624" i="21" s="1"/>
  <c r="K2344" i="21"/>
  <c r="L2344" i="21" s="1"/>
  <c r="K1726" i="21"/>
  <c r="L1726" i="21" s="1"/>
  <c r="K1346" i="21"/>
  <c r="L1346" i="21" s="1"/>
  <c r="K868" i="21"/>
  <c r="L868" i="21" s="1"/>
  <c r="J1082" i="24"/>
  <c r="K1082" i="24" s="1"/>
  <c r="J1221" i="24"/>
  <c r="K1221" i="24" s="1"/>
  <c r="J769" i="24"/>
  <c r="K769" i="24" s="1"/>
  <c r="J708" i="24"/>
  <c r="K708" i="24" s="1"/>
  <c r="J1023" i="24"/>
  <c r="K1023" i="24" s="1"/>
  <c r="J818" i="24"/>
  <c r="K818" i="24" s="1"/>
  <c r="J914" i="24"/>
  <c r="K914" i="24" s="1"/>
  <c r="J1221" i="23"/>
  <c r="K1221" i="23" s="1"/>
  <c r="J1023" i="23"/>
  <c r="K1023" i="23" s="1"/>
  <c r="J914" i="23"/>
  <c r="K914" i="23" s="1"/>
  <c r="J818" i="23"/>
  <c r="K818" i="23" s="1"/>
  <c r="J769" i="23"/>
  <c r="K769" i="23" s="1"/>
  <c r="J708" i="23"/>
  <c r="K708" i="23" s="1"/>
  <c r="J1082" i="23"/>
  <c r="K1082" i="23" s="1"/>
  <c r="K1132" i="21"/>
  <c r="L1132" i="21" s="1"/>
  <c r="K856" i="21"/>
  <c r="L856" i="21" s="1"/>
  <c r="K804" i="21"/>
  <c r="L804" i="21" s="1"/>
  <c r="K739" i="21"/>
  <c r="L739" i="21" s="1"/>
  <c r="K955" i="21"/>
  <c r="L955" i="21" s="1"/>
  <c r="K1276" i="21"/>
  <c r="L1276" i="21" s="1"/>
  <c r="K1069" i="21"/>
  <c r="L1069" i="21" s="1"/>
  <c r="J1936" i="24"/>
  <c r="K1936" i="24" s="1"/>
  <c r="J1936" i="23"/>
  <c r="K1936" i="23" s="1"/>
  <c r="K2025" i="21"/>
  <c r="L2025" i="21" s="1"/>
  <c r="K2016" i="21"/>
  <c r="L2016" i="21" s="1"/>
  <c r="K2020" i="21"/>
  <c r="L2020" i="21" s="1"/>
  <c r="J2722" i="24"/>
  <c r="K2722" i="24" s="1"/>
  <c r="J2519" i="24"/>
  <c r="K2519" i="24" s="1"/>
  <c r="J2534" i="24"/>
  <c r="K2534" i="24" s="1"/>
  <c r="J2505" i="24"/>
  <c r="K2505" i="24" s="1"/>
  <c r="J2042" i="24"/>
  <c r="K2042" i="24" s="1"/>
  <c r="J2589" i="24"/>
  <c r="K2589" i="24" s="1"/>
  <c r="J2351" i="24"/>
  <c r="K2351" i="24" s="1"/>
  <c r="J2370" i="24"/>
  <c r="K2370" i="24" s="1"/>
  <c r="J2466" i="24"/>
  <c r="K2466" i="24" s="1"/>
  <c r="J2046" i="24"/>
  <c r="K2046" i="24" s="1"/>
  <c r="J1512" i="24"/>
  <c r="K1512" i="24" s="1"/>
  <c r="J2519" i="23"/>
  <c r="K2519" i="23" s="1"/>
  <c r="J2351" i="23"/>
  <c r="K2351" i="23" s="1"/>
  <c r="J2505" i="23"/>
  <c r="K2505" i="23" s="1"/>
  <c r="J2722" i="23"/>
  <c r="K2722" i="23" s="1"/>
  <c r="J2466" i="23"/>
  <c r="K2466" i="23" s="1"/>
  <c r="J2370" i="23"/>
  <c r="K2370" i="23" s="1"/>
  <c r="J2046" i="23"/>
  <c r="K2046" i="23" s="1"/>
  <c r="J2589" i="23"/>
  <c r="K2589" i="23" s="1"/>
  <c r="J2042" i="23"/>
  <c r="K2042" i="23" s="1"/>
  <c r="J1512" i="23"/>
  <c r="K1512" i="23" s="1"/>
  <c r="J2534" i="23"/>
  <c r="K2534" i="23" s="1"/>
  <c r="K2689" i="21"/>
  <c r="L2689" i="21" s="1"/>
  <c r="K2634" i="21"/>
  <c r="L2634" i="21" s="1"/>
  <c r="K2618" i="21"/>
  <c r="L2618" i="21" s="1"/>
  <c r="K2126" i="21"/>
  <c r="L2126" i="21" s="1"/>
  <c r="K1576" i="21"/>
  <c r="L1576" i="21" s="1"/>
  <c r="K2825" i="21"/>
  <c r="L2825" i="21" s="1"/>
  <c r="K2603" i="21"/>
  <c r="L2603" i="21" s="1"/>
  <c r="K2561" i="21"/>
  <c r="L2561" i="21" s="1"/>
  <c r="K2463" i="21"/>
  <c r="L2463" i="21" s="1"/>
  <c r="K2444" i="21"/>
  <c r="L2444" i="21" s="1"/>
  <c r="K2131" i="21"/>
  <c r="L2131" i="21" s="1"/>
  <c r="J1997" i="24"/>
  <c r="K1997" i="24" s="1"/>
  <c r="J1932" i="24"/>
  <c r="K1932" i="24" s="1"/>
  <c r="J1982" i="24"/>
  <c r="K1982" i="24" s="1"/>
  <c r="J1959" i="24"/>
  <c r="K1959" i="24" s="1"/>
  <c r="J873" i="24"/>
  <c r="K873" i="24" s="1"/>
  <c r="J1998" i="24"/>
  <c r="K1998" i="24" s="1"/>
  <c r="J1994" i="24"/>
  <c r="K1994" i="24" s="1"/>
  <c r="J1993" i="24"/>
  <c r="K1993" i="24" s="1"/>
  <c r="J1974" i="24"/>
  <c r="K1974" i="24" s="1"/>
  <c r="J1966" i="24"/>
  <c r="K1966" i="24" s="1"/>
  <c r="J1935" i="24"/>
  <c r="K1935" i="24" s="1"/>
  <c r="J1900" i="24"/>
  <c r="K1900" i="24" s="1"/>
  <c r="J1899" i="24"/>
  <c r="K1899" i="24" s="1"/>
  <c r="J824" i="24"/>
  <c r="K824" i="24" s="1"/>
  <c r="J822" i="24"/>
  <c r="K822" i="24" s="1"/>
  <c r="J525" i="24"/>
  <c r="K525" i="24" s="1"/>
  <c r="J1997" i="23"/>
  <c r="K1997" i="23" s="1"/>
  <c r="J1993" i="23"/>
  <c r="K1993" i="23" s="1"/>
  <c r="J1982" i="23"/>
  <c r="K1982" i="23" s="1"/>
  <c r="J1900" i="23"/>
  <c r="K1900" i="23" s="1"/>
  <c r="J873" i="23"/>
  <c r="K873" i="23" s="1"/>
  <c r="J1998" i="23"/>
  <c r="K1998" i="23" s="1"/>
  <c r="J1974" i="23"/>
  <c r="K1974" i="23" s="1"/>
  <c r="J1966" i="23"/>
  <c r="K1966" i="23" s="1"/>
  <c r="J1959" i="23"/>
  <c r="K1959" i="23" s="1"/>
  <c r="J1994" i="23"/>
  <c r="K1994" i="23" s="1"/>
  <c r="J1932" i="23"/>
  <c r="K1932" i="23" s="1"/>
  <c r="J1899" i="23"/>
  <c r="K1899" i="23" s="1"/>
  <c r="J824" i="23"/>
  <c r="K824" i="23" s="1"/>
  <c r="J822" i="23"/>
  <c r="K822" i="23" s="1"/>
  <c r="J525" i="23"/>
  <c r="K525" i="23" s="1"/>
  <c r="J1935" i="23"/>
  <c r="K1935" i="23" s="1"/>
  <c r="K2083" i="21"/>
  <c r="L2083" i="21" s="1"/>
  <c r="K2079" i="21"/>
  <c r="L2079" i="21" s="1"/>
  <c r="K2067" i="21"/>
  <c r="L2067" i="21" s="1"/>
  <c r="K2059" i="21"/>
  <c r="L2059" i="21" s="1"/>
  <c r="K2018" i="21"/>
  <c r="L2018" i="21" s="1"/>
  <c r="K2014" i="21"/>
  <c r="L2014" i="21" s="1"/>
  <c r="K860" i="21"/>
  <c r="L860" i="21" s="1"/>
  <c r="K1977" i="21"/>
  <c r="L1977" i="21" s="1"/>
  <c r="K862" i="21"/>
  <c r="L862" i="21" s="1"/>
  <c r="K2044" i="21"/>
  <c r="L2044" i="21" s="1"/>
  <c r="K912" i="21"/>
  <c r="L912" i="21" s="1"/>
  <c r="K2082" i="21"/>
  <c r="L2082" i="21" s="1"/>
  <c r="K2078" i="21"/>
  <c r="L2078" i="21" s="1"/>
  <c r="K549" i="21"/>
  <c r="L549" i="21" s="1"/>
  <c r="K2051" i="21"/>
  <c r="L2051" i="21" s="1"/>
  <c r="K1978" i="21"/>
  <c r="L1978" i="21" s="1"/>
  <c r="J2694" i="24"/>
  <c r="K2694" i="24" s="1"/>
  <c r="J2511" i="24"/>
  <c r="K2511" i="24" s="1"/>
  <c r="J2533" i="24"/>
  <c r="K2533" i="24" s="1"/>
  <c r="J2044" i="24"/>
  <c r="K2044" i="24" s="1"/>
  <c r="J2464" i="24"/>
  <c r="K2464" i="24" s="1"/>
  <c r="J2453" i="24"/>
  <c r="K2453" i="24" s="1"/>
  <c r="J1511" i="24"/>
  <c r="K1511" i="24" s="1"/>
  <c r="J2511" i="23"/>
  <c r="K2511" i="23" s="1"/>
  <c r="J2694" i="23"/>
  <c r="K2694" i="23" s="1"/>
  <c r="J2464" i="23"/>
  <c r="K2464" i="23" s="1"/>
  <c r="J2044" i="23"/>
  <c r="K2044" i="23" s="1"/>
  <c r="J1511" i="23"/>
  <c r="K1511" i="23" s="1"/>
  <c r="J2533" i="23"/>
  <c r="K2533" i="23" s="1"/>
  <c r="J2453" i="23"/>
  <c r="K2453" i="23" s="1"/>
  <c r="K2796" i="21"/>
  <c r="L2796" i="21" s="1"/>
  <c r="K2559" i="21"/>
  <c r="L2559" i="21" s="1"/>
  <c r="K2632" i="21"/>
  <c r="L2632" i="21" s="1"/>
  <c r="K2129" i="21"/>
  <c r="L2129" i="21" s="1"/>
  <c r="K2609" i="21"/>
  <c r="L2609" i="21" s="1"/>
  <c r="K2547" i="21"/>
  <c r="L2547" i="21" s="1"/>
  <c r="K1575" i="21"/>
  <c r="L1575" i="21" s="1"/>
  <c r="J2721" i="24"/>
  <c r="K2721" i="24" s="1"/>
  <c r="J2412" i="24"/>
  <c r="K2412" i="24" s="1"/>
  <c r="J2517" i="24"/>
  <c r="K2517" i="24" s="1"/>
  <c r="J2045" i="24"/>
  <c r="K2045" i="24" s="1"/>
  <c r="J2041" i="24"/>
  <c r="K2041" i="24" s="1"/>
  <c r="J2035" i="24"/>
  <c r="K2035" i="24" s="1"/>
  <c r="J2349" i="24"/>
  <c r="K2349" i="24" s="1"/>
  <c r="J2049" i="24"/>
  <c r="K2049" i="24" s="1"/>
  <c r="J2048" i="24"/>
  <c r="K2048" i="24" s="1"/>
  <c r="J2035" i="23"/>
  <c r="K2035" i="23" s="1"/>
  <c r="J2412" i="23"/>
  <c r="K2412" i="23" s="1"/>
  <c r="J2048" i="23"/>
  <c r="K2048" i="23" s="1"/>
  <c r="J2041" i="23"/>
  <c r="K2041" i="23" s="1"/>
  <c r="J2721" i="23"/>
  <c r="K2721" i="23" s="1"/>
  <c r="J2045" i="23"/>
  <c r="K2045" i="23" s="1"/>
  <c r="J2517" i="23"/>
  <c r="K2517" i="23" s="1"/>
  <c r="J2349" i="23"/>
  <c r="K2349" i="23" s="1"/>
  <c r="J2049" i="23"/>
  <c r="K2049" i="23" s="1"/>
  <c r="K2120" i="21"/>
  <c r="L2120" i="21" s="1"/>
  <c r="K2442" i="21"/>
  <c r="L2442" i="21" s="1"/>
  <c r="K2134" i="21"/>
  <c r="L2134" i="21" s="1"/>
  <c r="K2130" i="21"/>
  <c r="L2130" i="21" s="1"/>
  <c r="K2823" i="21"/>
  <c r="L2823" i="21" s="1"/>
  <c r="K2505" i="21"/>
  <c r="L2505" i="21" s="1"/>
  <c r="K2615" i="21"/>
  <c r="L2615" i="21" s="1"/>
  <c r="K2133" i="21"/>
  <c r="L2133" i="21" s="1"/>
  <c r="K2125" i="21"/>
  <c r="L2125" i="21" s="1"/>
  <c r="J2837" i="24"/>
  <c r="K2837" i="24" s="1"/>
  <c r="J2829" i="24"/>
  <c r="K2829" i="24" s="1"/>
  <c r="J2124" i="24"/>
  <c r="K2124" i="24" s="1"/>
  <c r="J2783" i="24"/>
  <c r="K2783" i="24" s="1"/>
  <c r="J2778" i="24"/>
  <c r="K2778" i="24" s="1"/>
  <c r="J2074" i="24"/>
  <c r="K2074" i="24" s="1"/>
  <c r="J1284" i="24"/>
  <c r="K1284" i="24" s="1"/>
  <c r="J1151" i="24"/>
  <c r="K1151" i="24" s="1"/>
  <c r="J948" i="24"/>
  <c r="K948" i="24" s="1"/>
  <c r="J964" i="24"/>
  <c r="K964" i="24" s="1"/>
  <c r="J631" i="24"/>
  <c r="K631" i="24" s="1"/>
  <c r="J1970" i="24"/>
  <c r="K1970" i="24" s="1"/>
  <c r="J1131" i="24"/>
  <c r="K1131" i="24" s="1"/>
  <c r="J1941" i="24"/>
  <c r="K1941" i="24" s="1"/>
  <c r="J665" i="24"/>
  <c r="K665" i="24" s="1"/>
  <c r="J446" i="24"/>
  <c r="K446" i="24" s="1"/>
  <c r="J1350" i="24"/>
  <c r="K1350" i="24" s="1"/>
  <c r="J578" i="24"/>
  <c r="K578" i="24" s="1"/>
  <c r="J2783" i="23"/>
  <c r="K2783" i="23" s="1"/>
  <c r="J1941" i="23"/>
  <c r="K1941" i="23" s="1"/>
  <c r="J2124" i="23"/>
  <c r="K2124" i="23" s="1"/>
  <c r="J1284" i="23"/>
  <c r="K1284" i="23" s="1"/>
  <c r="J1151" i="23"/>
  <c r="K1151" i="23" s="1"/>
  <c r="J1131" i="23"/>
  <c r="K1131" i="23" s="1"/>
  <c r="J578" i="23"/>
  <c r="K578" i="23" s="1"/>
  <c r="J2837" i="23"/>
  <c r="K2837" i="23" s="1"/>
  <c r="J2829" i="23"/>
  <c r="K2829" i="23" s="1"/>
  <c r="J2778" i="23"/>
  <c r="K2778" i="23" s="1"/>
  <c r="J1350" i="23"/>
  <c r="K1350" i="23" s="1"/>
  <c r="J631" i="23"/>
  <c r="K631" i="23" s="1"/>
  <c r="J2074" i="23"/>
  <c r="K2074" i="23" s="1"/>
  <c r="J1970" i="23"/>
  <c r="K1970" i="23" s="1"/>
  <c r="J964" i="23"/>
  <c r="K964" i="23" s="1"/>
  <c r="J948" i="23"/>
  <c r="K948" i="23" s="1"/>
  <c r="J665" i="23"/>
  <c r="K665" i="23" s="1"/>
  <c r="J446" i="23"/>
  <c r="K446" i="23" s="1"/>
  <c r="K1184" i="21"/>
  <c r="L1184" i="21" s="1"/>
  <c r="K1009" i="21"/>
  <c r="L1009" i="21" s="1"/>
  <c r="K660" i="21"/>
  <c r="L660" i="21" s="1"/>
  <c r="K2211" i="21"/>
  <c r="L2211" i="21" s="1"/>
  <c r="K2159" i="21"/>
  <c r="L2159" i="21" s="1"/>
  <c r="K465" i="21"/>
  <c r="L465" i="21" s="1"/>
  <c r="K2958" i="21"/>
  <c r="L2958" i="21" s="1"/>
  <c r="K2947" i="21"/>
  <c r="L2947" i="21" s="1"/>
  <c r="K2893" i="21"/>
  <c r="L2893" i="21" s="1"/>
  <c r="K2888" i="21"/>
  <c r="L2888" i="21" s="1"/>
  <c r="K2055" i="21"/>
  <c r="L2055" i="21" s="1"/>
  <c r="K1407" i="21"/>
  <c r="L1407" i="21" s="1"/>
  <c r="K1342" i="21"/>
  <c r="L1342" i="21" s="1"/>
  <c r="K992" i="21"/>
  <c r="L992" i="21" s="1"/>
  <c r="K606" i="21"/>
  <c r="L606" i="21" s="1"/>
  <c r="K2024" i="21"/>
  <c r="L2024" i="21" s="1"/>
  <c r="K1204" i="21"/>
  <c r="L1204" i="21" s="1"/>
  <c r="K695" i="21"/>
  <c r="L695" i="21" s="1"/>
  <c r="J2145" i="24"/>
  <c r="K2145" i="24" s="1"/>
  <c r="J1156" i="24"/>
  <c r="K1156" i="24" s="1"/>
  <c r="J1094" i="24"/>
  <c r="K1094" i="24" s="1"/>
  <c r="J1081" i="24"/>
  <c r="K1081" i="24" s="1"/>
  <c r="J1318" i="24"/>
  <c r="K1318" i="24" s="1"/>
  <c r="J1255" i="24"/>
  <c r="K1255" i="24" s="1"/>
  <c r="J1119" i="24"/>
  <c r="K1119" i="24" s="1"/>
  <c r="J941" i="24"/>
  <c r="K941" i="24" s="1"/>
  <c r="J1174" i="24"/>
  <c r="K1174" i="24" s="1"/>
  <c r="J804" i="24"/>
  <c r="K804" i="24" s="1"/>
  <c r="J707" i="24"/>
  <c r="K707" i="24" s="1"/>
  <c r="J475" i="24"/>
  <c r="K475" i="24" s="1"/>
  <c r="J456" i="24"/>
  <c r="K456" i="24" s="1"/>
  <c r="J1020" i="24"/>
  <c r="K1020" i="24" s="1"/>
  <c r="J750" i="24"/>
  <c r="K750" i="24" s="1"/>
  <c r="J888" i="24"/>
  <c r="K888" i="24" s="1"/>
  <c r="J648" i="24"/>
  <c r="K648" i="24" s="1"/>
  <c r="J513" i="24"/>
  <c r="K513" i="24" s="1"/>
  <c r="J1119" i="23"/>
  <c r="K1119" i="23" s="1"/>
  <c r="J941" i="23"/>
  <c r="K941" i="23" s="1"/>
  <c r="J804" i="23"/>
  <c r="K804" i="23" s="1"/>
  <c r="J475" i="23"/>
  <c r="K475" i="23" s="1"/>
  <c r="J2145" i="23"/>
  <c r="K2145" i="23" s="1"/>
  <c r="J1318" i="23"/>
  <c r="K1318" i="23" s="1"/>
  <c r="J1255" i="23"/>
  <c r="K1255" i="23" s="1"/>
  <c r="J1081" i="23"/>
  <c r="K1081" i="23" s="1"/>
  <c r="J750" i="23"/>
  <c r="K750" i="23" s="1"/>
  <c r="J707" i="23"/>
  <c r="K707" i="23" s="1"/>
  <c r="J648" i="23"/>
  <c r="K648" i="23" s="1"/>
  <c r="J513" i="23"/>
  <c r="K513" i="23" s="1"/>
  <c r="J1174" i="23"/>
  <c r="K1174" i="23" s="1"/>
  <c r="J1094" i="23"/>
  <c r="K1094" i="23" s="1"/>
  <c r="J1156" i="23"/>
  <c r="K1156" i="23" s="1"/>
  <c r="J888" i="23"/>
  <c r="K888" i="23" s="1"/>
  <c r="J1020" i="23"/>
  <c r="K1020" i="23" s="1"/>
  <c r="J456" i="23"/>
  <c r="K456" i="23" s="1"/>
  <c r="K1376" i="21"/>
  <c r="L1376" i="21" s="1"/>
  <c r="K1311" i="21"/>
  <c r="L1311" i="21" s="1"/>
  <c r="K1209" i="21"/>
  <c r="L1209" i="21" s="1"/>
  <c r="K1145" i="21"/>
  <c r="L1145" i="21" s="1"/>
  <c r="K1131" i="21"/>
  <c r="L1131" i="21" s="1"/>
  <c r="K985" i="21"/>
  <c r="L985" i="21" s="1"/>
  <c r="K677" i="21"/>
  <c r="L677" i="21" s="1"/>
  <c r="K929" i="21"/>
  <c r="L929" i="21" s="1"/>
  <c r="K2232" i="21"/>
  <c r="L2232" i="21" s="1"/>
  <c r="K1227" i="21"/>
  <c r="L1227" i="21" s="1"/>
  <c r="K1066" i="21"/>
  <c r="L1066" i="21" s="1"/>
  <c r="K784" i="21"/>
  <c r="L784" i="21" s="1"/>
  <c r="K536" i="21"/>
  <c r="L536" i="21" s="1"/>
  <c r="K495" i="21"/>
  <c r="L495" i="21" s="1"/>
  <c r="K1170" i="21"/>
  <c r="L1170" i="21" s="1"/>
  <c r="K738" i="21"/>
  <c r="L738" i="21" s="1"/>
  <c r="K476" i="21"/>
  <c r="L476" i="21" s="1"/>
  <c r="K842" i="21"/>
  <c r="L842" i="21" s="1"/>
  <c r="J272" i="24"/>
  <c r="K272" i="24" s="1"/>
  <c r="J87" i="24"/>
  <c r="K87" i="24" s="1"/>
  <c r="J87" i="23"/>
  <c r="K87" i="23" s="1"/>
  <c r="J272" i="23"/>
  <c r="K272" i="23" s="1"/>
  <c r="K272" i="21"/>
  <c r="L272" i="21" s="1"/>
  <c r="K87" i="21"/>
  <c r="L87" i="21" s="1"/>
  <c r="J2862" i="24"/>
  <c r="K2862" i="24" s="1"/>
  <c r="J1771" i="24"/>
  <c r="K1771" i="24" s="1"/>
  <c r="J1769" i="24"/>
  <c r="K1769" i="24" s="1"/>
  <c r="J1710" i="24"/>
  <c r="K1710" i="24" s="1"/>
  <c r="J1115" i="24"/>
  <c r="K1115" i="24" s="1"/>
  <c r="J1010" i="24"/>
  <c r="K1010" i="24" s="1"/>
  <c r="J366" i="24"/>
  <c r="K366" i="24" s="1"/>
  <c r="J1303" i="24"/>
  <c r="K1303" i="24" s="1"/>
  <c r="J655" i="24"/>
  <c r="K655" i="24" s="1"/>
  <c r="J394" i="24"/>
  <c r="K394" i="24" s="1"/>
  <c r="J411" i="24"/>
  <c r="K411" i="24" s="1"/>
  <c r="J2862" i="23"/>
  <c r="K2862" i="23" s="1"/>
  <c r="J1771" i="23"/>
  <c r="K1771" i="23" s="1"/>
  <c r="J1115" i="23"/>
  <c r="K1115" i="23" s="1"/>
  <c r="J1010" i="23"/>
  <c r="K1010" i="23" s="1"/>
  <c r="J1769" i="23"/>
  <c r="K1769" i="23" s="1"/>
  <c r="J1710" i="23"/>
  <c r="K1710" i="23" s="1"/>
  <c r="J1303" i="23"/>
  <c r="K1303" i="23" s="1"/>
  <c r="J655" i="23"/>
  <c r="K655" i="23" s="1"/>
  <c r="J394" i="23"/>
  <c r="K394" i="23" s="1"/>
  <c r="J366" i="23"/>
  <c r="K366" i="23" s="1"/>
  <c r="J411" i="23"/>
  <c r="K411" i="23" s="1"/>
  <c r="K1361" i="21"/>
  <c r="L1361" i="21" s="1"/>
  <c r="K1779" i="21"/>
  <c r="L1779" i="21" s="1"/>
  <c r="K1056" i="21"/>
  <c r="L1056" i="21" s="1"/>
  <c r="K684" i="21"/>
  <c r="L684" i="21" s="1"/>
  <c r="K425" i="21"/>
  <c r="L425" i="21" s="1"/>
  <c r="K372" i="21"/>
  <c r="L372" i="21" s="1"/>
  <c r="K2983" i="21"/>
  <c r="L2983" i="21" s="1"/>
  <c r="K406" i="21"/>
  <c r="L406" i="21" s="1"/>
  <c r="K1844" i="21"/>
  <c r="L1844" i="21" s="1"/>
  <c r="K1842" i="21"/>
  <c r="L1842" i="21" s="1"/>
  <c r="K1166" i="21"/>
  <c r="L1166" i="21" s="1"/>
  <c r="J2855" i="24"/>
  <c r="K2855" i="24" s="1"/>
  <c r="J2855" i="23"/>
  <c r="K2855" i="23" s="1"/>
  <c r="K2976" i="21"/>
  <c r="L2976" i="21" s="1"/>
  <c r="J1796" i="24"/>
  <c r="K1796" i="24" s="1"/>
  <c r="J1796" i="23"/>
  <c r="K1796" i="23" s="1"/>
  <c r="K1870" i="21"/>
  <c r="L1870" i="21" s="1"/>
  <c r="J2139" i="24"/>
  <c r="K2139" i="24" s="1"/>
  <c r="J2139" i="23"/>
  <c r="K2139" i="23" s="1"/>
  <c r="K2226" i="21"/>
  <c r="L2226" i="21" s="1"/>
  <c r="J260" i="24"/>
  <c r="K260" i="24" s="1"/>
  <c r="J18" i="24"/>
  <c r="K18" i="24" s="1"/>
  <c r="J10" i="24"/>
  <c r="K10" i="24" s="1"/>
  <c r="J282" i="24"/>
  <c r="K282" i="24" s="1"/>
  <c r="J101" i="24"/>
  <c r="K101" i="24" s="1"/>
  <c r="J2870" i="24"/>
  <c r="K2870" i="24" s="1"/>
  <c r="J2078" i="24"/>
  <c r="K2078" i="24" s="1"/>
  <c r="J1988" i="24"/>
  <c r="K1988" i="24" s="1"/>
  <c r="J1803" i="24"/>
  <c r="K1803" i="24" s="1"/>
  <c r="J1793" i="24"/>
  <c r="K1793" i="24" s="1"/>
  <c r="J2788" i="24"/>
  <c r="K2788" i="24" s="1"/>
  <c r="J1912" i="24"/>
  <c r="K1912" i="24" s="1"/>
  <c r="J1836" i="24"/>
  <c r="K1836" i="24" s="1"/>
  <c r="J1362" i="24"/>
  <c r="K1362" i="24" s="1"/>
  <c r="J918" i="24"/>
  <c r="K918" i="24" s="1"/>
  <c r="J2055" i="24"/>
  <c r="K2055" i="24" s="1"/>
  <c r="J1844" i="24"/>
  <c r="K1844" i="24" s="1"/>
  <c r="J2088" i="24"/>
  <c r="K2088" i="24" s="1"/>
  <c r="J1785" i="24"/>
  <c r="K1785" i="24" s="1"/>
  <c r="J1374" i="24"/>
  <c r="K1374" i="24" s="1"/>
  <c r="J82" i="24"/>
  <c r="K82" i="24" s="1"/>
  <c r="J641" i="24"/>
  <c r="K641" i="24" s="1"/>
  <c r="J562" i="24"/>
  <c r="K562" i="24" s="1"/>
  <c r="J2055" i="23"/>
  <c r="K2055" i="23" s="1"/>
  <c r="J1988" i="23"/>
  <c r="K1988" i="23" s="1"/>
  <c r="J2788" i="23"/>
  <c r="K2788" i="23" s="1"/>
  <c r="J2088" i="23"/>
  <c r="K2088" i="23" s="1"/>
  <c r="J1803" i="23"/>
  <c r="K1803" i="23" s="1"/>
  <c r="J562" i="23"/>
  <c r="K562" i="23" s="1"/>
  <c r="J2078" i="23"/>
  <c r="K2078" i="23" s="1"/>
  <c r="J2870" i="23"/>
  <c r="K2870" i="23" s="1"/>
  <c r="J1912" i="23"/>
  <c r="K1912" i="23" s="1"/>
  <c r="J1793" i="23"/>
  <c r="K1793" i="23" s="1"/>
  <c r="J1785" i="23"/>
  <c r="K1785" i="23" s="1"/>
  <c r="J1844" i="23"/>
  <c r="K1844" i="23" s="1"/>
  <c r="J1374" i="23"/>
  <c r="K1374" i="23" s="1"/>
  <c r="J10" i="23"/>
  <c r="K10" i="23" s="1"/>
  <c r="J1836" i="23"/>
  <c r="K1836" i="23" s="1"/>
  <c r="J1362" i="23"/>
  <c r="K1362" i="23" s="1"/>
  <c r="J282" i="23"/>
  <c r="K282" i="23" s="1"/>
  <c r="J918" i="23"/>
  <c r="K918" i="23" s="1"/>
  <c r="J258" i="23"/>
  <c r="K258" i="23" s="1"/>
  <c r="J82" i="23"/>
  <c r="K82" i="23" s="1"/>
  <c r="J18" i="23"/>
  <c r="K18" i="23" s="1"/>
  <c r="J641" i="23"/>
  <c r="K641" i="23" s="1"/>
  <c r="J101" i="23"/>
  <c r="K101" i="23" s="1"/>
  <c r="K2140" i="21"/>
  <c r="L2140" i="21" s="1"/>
  <c r="K1911" i="21"/>
  <c r="L1911" i="21" s="1"/>
  <c r="K960" i="21"/>
  <c r="L960" i="21" s="1"/>
  <c r="K282" i="21"/>
  <c r="L282" i="21" s="1"/>
  <c r="K82" i="21"/>
  <c r="L82" i="21" s="1"/>
  <c r="K2992" i="21"/>
  <c r="L2992" i="21" s="1"/>
  <c r="K2173" i="21"/>
  <c r="L2173" i="21" s="1"/>
  <c r="K2163" i="21"/>
  <c r="L2163" i="21" s="1"/>
  <c r="K1419" i="21"/>
  <c r="L1419" i="21" s="1"/>
  <c r="K590" i="21"/>
  <c r="L590" i="21" s="1"/>
  <c r="K2898" i="21"/>
  <c r="L2898" i="21" s="1"/>
  <c r="K1432" i="21"/>
  <c r="L1432" i="21" s="1"/>
  <c r="K101" i="21"/>
  <c r="L101" i="21" s="1"/>
  <c r="K2073" i="21"/>
  <c r="L2073" i="21" s="1"/>
  <c r="K1990" i="21"/>
  <c r="L1990" i="21" s="1"/>
  <c r="K1878" i="21"/>
  <c r="L1878" i="21" s="1"/>
  <c r="K1867" i="21"/>
  <c r="L1867" i="21" s="1"/>
  <c r="K1919" i="21"/>
  <c r="L1919" i="21" s="1"/>
  <c r="K1858" i="21"/>
  <c r="L1858" i="21" s="1"/>
  <c r="K670" i="21"/>
  <c r="L670" i="21" s="1"/>
  <c r="K18" i="21"/>
  <c r="L18" i="21" s="1"/>
  <c r="K260" i="21"/>
  <c r="L260" i="21" s="1"/>
  <c r="K10" i="21"/>
  <c r="L10" i="21" s="1"/>
  <c r="J2133" i="24"/>
  <c r="K2133" i="24" s="1"/>
  <c r="J1299" i="24"/>
  <c r="K1299" i="24" s="1"/>
  <c r="J2133" i="23"/>
  <c r="K2133" i="23" s="1"/>
  <c r="J1299" i="23"/>
  <c r="K1299" i="23" s="1"/>
  <c r="K1357" i="21"/>
  <c r="L1357" i="21" s="1"/>
  <c r="K2220" i="21"/>
  <c r="L2220" i="21" s="1"/>
  <c r="J47" i="24"/>
  <c r="K47" i="24" s="1"/>
  <c r="J47" i="23"/>
  <c r="K47" i="23" s="1"/>
  <c r="K47" i="21"/>
  <c r="L47" i="21" s="1"/>
  <c r="J2818" i="24"/>
  <c r="K2818" i="24" s="1"/>
  <c r="J2146" i="24"/>
  <c r="K2146" i="24" s="1"/>
  <c r="J1319" i="24"/>
  <c r="K1319" i="24" s="1"/>
  <c r="J1021" i="24"/>
  <c r="K1021" i="24" s="1"/>
  <c r="J731" i="24"/>
  <c r="K731" i="24" s="1"/>
  <c r="J2818" i="23"/>
  <c r="K2818" i="23" s="1"/>
  <c r="J1021" i="23"/>
  <c r="K1021" i="23" s="1"/>
  <c r="J731" i="23"/>
  <c r="K731" i="23" s="1"/>
  <c r="J2146" i="23"/>
  <c r="K2146" i="23" s="1"/>
  <c r="J1319" i="23"/>
  <c r="K1319" i="23" s="1"/>
  <c r="K2934" i="21"/>
  <c r="L2934" i="21" s="1"/>
  <c r="K2233" i="21"/>
  <c r="L2233" i="21" s="1"/>
  <c r="K764" i="21"/>
  <c r="L764" i="21" s="1"/>
  <c r="K1377" i="21"/>
  <c r="L1377" i="21" s="1"/>
  <c r="K1067" i="21"/>
  <c r="L1067" i="21" s="1"/>
  <c r="J2165" i="24"/>
  <c r="K2165" i="24" s="1"/>
  <c r="J2130" i="24"/>
  <c r="K2130" i="24" s="1"/>
  <c r="J998" i="24"/>
  <c r="K998" i="24" s="1"/>
  <c r="J723" i="24"/>
  <c r="K723" i="24" s="1"/>
  <c r="J2165" i="23"/>
  <c r="K2165" i="23" s="1"/>
  <c r="J998" i="23"/>
  <c r="K998" i="23" s="1"/>
  <c r="J723" i="23"/>
  <c r="K723" i="23" s="1"/>
  <c r="J2130" i="23"/>
  <c r="K2130" i="23" s="1"/>
  <c r="K2253" i="21"/>
  <c r="L2253" i="21" s="1"/>
  <c r="K2217" i="21"/>
  <c r="L2217" i="21" s="1"/>
  <c r="K1044" i="21"/>
  <c r="L1044" i="21" s="1"/>
  <c r="K756" i="21"/>
  <c r="L756" i="21" s="1"/>
  <c r="J236" i="24"/>
  <c r="K236" i="24" s="1"/>
  <c r="J207" i="24"/>
  <c r="K207" i="24" s="1"/>
  <c r="J278" i="24"/>
  <c r="K278" i="24" s="1"/>
  <c r="J254" i="24"/>
  <c r="K254" i="24" s="1"/>
  <c r="J123" i="24"/>
  <c r="K123" i="24" s="1"/>
  <c r="J99" i="24"/>
  <c r="K99" i="24" s="1"/>
  <c r="J34" i="24"/>
  <c r="K34" i="24" s="1"/>
  <c r="J2" i="24"/>
  <c r="K2" i="24" s="1"/>
  <c r="J2896" i="24"/>
  <c r="K2896" i="24" s="1"/>
  <c r="J2731" i="24"/>
  <c r="K2731" i="24" s="1"/>
  <c r="J2869" i="24"/>
  <c r="K2869" i="24" s="1"/>
  <c r="J27" i="24"/>
  <c r="K27" i="24" s="1"/>
  <c r="J2490" i="24"/>
  <c r="K2490" i="24" s="1"/>
  <c r="J2402" i="24"/>
  <c r="K2402" i="24" s="1"/>
  <c r="J42" i="24"/>
  <c r="K42" i="24" s="1"/>
  <c r="J25" i="24"/>
  <c r="K25" i="24" s="1"/>
  <c r="J9" i="24"/>
  <c r="K9" i="24" s="1"/>
  <c r="J2715" i="24"/>
  <c r="K2715" i="24" s="1"/>
  <c r="J2678" i="24"/>
  <c r="K2678" i="24" s="1"/>
  <c r="J2651" i="24"/>
  <c r="K2651" i="24" s="1"/>
  <c r="J2564" i="24"/>
  <c r="K2564" i="24" s="1"/>
  <c r="J2509" i="24"/>
  <c r="K2509" i="24" s="1"/>
  <c r="J2375" i="24"/>
  <c r="K2375" i="24" s="1"/>
  <c r="J2539" i="24"/>
  <c r="K2539" i="24" s="1"/>
  <c r="J2263" i="24"/>
  <c r="K2263" i="24" s="1"/>
  <c r="J2225" i="24"/>
  <c r="K2225" i="24" s="1"/>
  <c r="J2223" i="24"/>
  <c r="K2223" i="24" s="1"/>
  <c r="J2163" i="24"/>
  <c r="K2163" i="24" s="1"/>
  <c r="J2123" i="24"/>
  <c r="K2123" i="24" s="1"/>
  <c r="J273" i="24"/>
  <c r="K273" i="24" s="1"/>
  <c r="J2601" i="24"/>
  <c r="K2601" i="24" s="1"/>
  <c r="J2428" i="24"/>
  <c r="K2428" i="24" s="1"/>
  <c r="J2333" i="24"/>
  <c r="K2333" i="24" s="1"/>
  <c r="J2188" i="24"/>
  <c r="K2188" i="24" s="1"/>
  <c r="J2782" i="24"/>
  <c r="K2782" i="24" s="1"/>
  <c r="J1905" i="24"/>
  <c r="K1905" i="24" s="1"/>
  <c r="J1826" i="24"/>
  <c r="K1826" i="24" s="1"/>
  <c r="J1283" i="24"/>
  <c r="K1283" i="24" s="1"/>
  <c r="J992" i="24"/>
  <c r="K992" i="24" s="1"/>
  <c r="J2158" i="24"/>
  <c r="K2158" i="24" s="1"/>
  <c r="J1397" i="24"/>
  <c r="K1397" i="24" s="1"/>
  <c r="J1390" i="24"/>
  <c r="K1390" i="24" s="1"/>
  <c r="J947" i="24"/>
  <c r="K947" i="24" s="1"/>
  <c r="J2304" i="24"/>
  <c r="K2304" i="24" s="1"/>
  <c r="J788" i="24"/>
  <c r="K788" i="24" s="1"/>
  <c r="J630" i="24"/>
  <c r="K630" i="24" s="1"/>
  <c r="J1384" i="24"/>
  <c r="K1384" i="24" s="1"/>
  <c r="J1107" i="24"/>
  <c r="K1107" i="24" s="1"/>
  <c r="J1404" i="24"/>
  <c r="K1404" i="24" s="1"/>
  <c r="J1130" i="24"/>
  <c r="K1130" i="24" s="1"/>
  <c r="J2209" i="24"/>
  <c r="K2209" i="24" s="1"/>
  <c r="J1370" i="24"/>
  <c r="K1370" i="24" s="1"/>
  <c r="J664" i="24"/>
  <c r="K664" i="24" s="1"/>
  <c r="J588" i="24"/>
  <c r="K588" i="24" s="1"/>
  <c r="J52" i="24"/>
  <c r="K52" i="24" s="1"/>
  <c r="J2731" i="23"/>
  <c r="K2731" i="23" s="1"/>
  <c r="J2715" i="23"/>
  <c r="K2715" i="23" s="1"/>
  <c r="J2651" i="23"/>
  <c r="K2651" i="23" s="1"/>
  <c r="J2539" i="23"/>
  <c r="K2539" i="23" s="1"/>
  <c r="J2375" i="23"/>
  <c r="K2375" i="23" s="1"/>
  <c r="J2225" i="23"/>
  <c r="K2225" i="23" s="1"/>
  <c r="J2163" i="23"/>
  <c r="K2163" i="23" s="1"/>
  <c r="J2123" i="23"/>
  <c r="K2123" i="23" s="1"/>
  <c r="J1905" i="23"/>
  <c r="K1905" i="23" s="1"/>
  <c r="J1826" i="23"/>
  <c r="K1826" i="23" s="1"/>
  <c r="J2896" i="23"/>
  <c r="K2896" i="23" s="1"/>
  <c r="J2564" i="23"/>
  <c r="K2564" i="23" s="1"/>
  <c r="J2428" i="23"/>
  <c r="K2428" i="23" s="1"/>
  <c r="J2304" i="23"/>
  <c r="K2304" i="23" s="1"/>
  <c r="J1397" i="23"/>
  <c r="K1397" i="23" s="1"/>
  <c r="J2601" i="23"/>
  <c r="K2601" i="23" s="1"/>
  <c r="J2263" i="23"/>
  <c r="K2263" i="23" s="1"/>
  <c r="J2223" i="23"/>
  <c r="K2223" i="23" s="1"/>
  <c r="J1404" i="23"/>
  <c r="K1404" i="23" s="1"/>
  <c r="J1107" i="23"/>
  <c r="K1107" i="23" s="1"/>
  <c r="J992" i="23"/>
  <c r="K992" i="23" s="1"/>
  <c r="J788" i="23"/>
  <c r="K788" i="23" s="1"/>
  <c r="J630" i="23"/>
  <c r="K630" i="23" s="1"/>
  <c r="J207" i="23"/>
  <c r="K207" i="23" s="1"/>
  <c r="J123" i="23"/>
  <c r="K123" i="23" s="1"/>
  <c r="J99" i="23"/>
  <c r="K99" i="23" s="1"/>
  <c r="J52" i="23"/>
  <c r="K52" i="23" s="1"/>
  <c r="J2869" i="23"/>
  <c r="K2869" i="23" s="1"/>
  <c r="J2490" i="23"/>
  <c r="K2490" i="23" s="1"/>
  <c r="J2402" i="23"/>
  <c r="K2402" i="23" s="1"/>
  <c r="J2209" i="23"/>
  <c r="K2209" i="23" s="1"/>
  <c r="J2158" i="23"/>
  <c r="K2158" i="23" s="1"/>
  <c r="J2509" i="23"/>
  <c r="K2509" i="23" s="1"/>
  <c r="J2333" i="23"/>
  <c r="K2333" i="23" s="1"/>
  <c r="J2188" i="23"/>
  <c r="K2188" i="23" s="1"/>
  <c r="J1370" i="23"/>
  <c r="K1370" i="23" s="1"/>
  <c r="J947" i="23"/>
  <c r="K947" i="23" s="1"/>
  <c r="J664" i="23"/>
  <c r="K664" i="23" s="1"/>
  <c r="J588" i="23"/>
  <c r="K588" i="23" s="1"/>
  <c r="J2678" i="23"/>
  <c r="K2678" i="23" s="1"/>
  <c r="J1384" i="23"/>
  <c r="K1384" i="23" s="1"/>
  <c r="J278" i="23"/>
  <c r="K278" i="23" s="1"/>
  <c r="J236" i="23"/>
  <c r="K236" i="23" s="1"/>
  <c r="J42" i="23"/>
  <c r="K42" i="23" s="1"/>
  <c r="J27" i="23"/>
  <c r="K27" i="23" s="1"/>
  <c r="J1390" i="23"/>
  <c r="K1390" i="23" s="1"/>
  <c r="J1283" i="23"/>
  <c r="K1283" i="23" s="1"/>
  <c r="J1130" i="23"/>
  <c r="K1130" i="23" s="1"/>
  <c r="J273" i="23"/>
  <c r="K273" i="23" s="1"/>
  <c r="J254" i="23"/>
  <c r="K254" i="23" s="1"/>
  <c r="J34" i="23"/>
  <c r="K34" i="23" s="1"/>
  <c r="J2" i="23"/>
  <c r="K2" i="23" s="1"/>
  <c r="J2782" i="23"/>
  <c r="K2782" i="23" s="1"/>
  <c r="J25" i="23"/>
  <c r="K25" i="23" s="1"/>
  <c r="J9" i="23"/>
  <c r="K9" i="23" s="1"/>
  <c r="K2778" i="21"/>
  <c r="L2778" i="21" s="1"/>
  <c r="K2701" i="21"/>
  <c r="L2701" i="21" s="1"/>
  <c r="K2639" i="21"/>
  <c r="L2639" i="21" s="1"/>
  <c r="K2299" i="21"/>
  <c r="L2299" i="21" s="1"/>
  <c r="K2251" i="21"/>
  <c r="L2251" i="21" s="1"/>
  <c r="K1983" i="21"/>
  <c r="L1983" i="21" s="1"/>
  <c r="K1448" i="21"/>
  <c r="L1448" i="21" s="1"/>
  <c r="K1462" i="21"/>
  <c r="L1462" i="21" s="1"/>
  <c r="K1341" i="21"/>
  <c r="L1341" i="21" s="1"/>
  <c r="K694" i="21"/>
  <c r="L694" i="21" s="1"/>
  <c r="K278" i="21"/>
  <c r="L278" i="21" s="1"/>
  <c r="K123" i="21"/>
  <c r="L123" i="21" s="1"/>
  <c r="K99" i="21"/>
  <c r="L99" i="21" s="1"/>
  <c r="K25" i="21"/>
  <c r="L25" i="21" s="1"/>
  <c r="K9" i="21"/>
  <c r="L9" i="21" s="1"/>
  <c r="K3024" i="21"/>
  <c r="L3024" i="21" s="1"/>
  <c r="K2991" i="21"/>
  <c r="L2991" i="21" s="1"/>
  <c r="K2396" i="21"/>
  <c r="L2396" i="21" s="1"/>
  <c r="K2355" i="21"/>
  <c r="L2355" i="21" s="1"/>
  <c r="K2277" i="21"/>
  <c r="L2277" i="21" s="1"/>
  <c r="K1901" i="21"/>
  <c r="L1901" i="21" s="1"/>
  <c r="K1442" i="21"/>
  <c r="L1442" i="21" s="1"/>
  <c r="K1038" i="21"/>
  <c r="L1038" i="21" s="1"/>
  <c r="K991" i="21"/>
  <c r="L991" i="21" s="1"/>
  <c r="K659" i="21"/>
  <c r="L659" i="21" s="1"/>
  <c r="K616" i="21"/>
  <c r="L616" i="21" s="1"/>
  <c r="K207" i="21"/>
  <c r="L207" i="21" s="1"/>
  <c r="K2892" i="21"/>
  <c r="L2892" i="21" s="1"/>
  <c r="K2834" i="21"/>
  <c r="L2834" i="21" s="1"/>
  <c r="K2816" i="21"/>
  <c r="L2816" i="21" s="1"/>
  <c r="K2664" i="21"/>
  <c r="L2664" i="21" s="1"/>
  <c r="K2522" i="21"/>
  <c r="L2522" i="21" s="1"/>
  <c r="K2495" i="21"/>
  <c r="L2495" i="21" s="1"/>
  <c r="K2315" i="21"/>
  <c r="L2315" i="21" s="1"/>
  <c r="K2210" i="21"/>
  <c r="L2210" i="21" s="1"/>
  <c r="K1455" i="21"/>
  <c r="L1455" i="21" s="1"/>
  <c r="K826" i="21"/>
  <c r="L826" i="21" s="1"/>
  <c r="K236" i="21"/>
  <c r="L236" i="21" s="1"/>
  <c r="K2587" i="21"/>
  <c r="L2587" i="21" s="1"/>
  <c r="K2425" i="21"/>
  <c r="L2425" i="21" s="1"/>
  <c r="K2313" i="21"/>
  <c r="L2313" i="21" s="1"/>
  <c r="K1183" i="21"/>
  <c r="L1183" i="21" s="1"/>
  <c r="K42" i="21"/>
  <c r="L42" i="21" s="1"/>
  <c r="K2751" i="21"/>
  <c r="L2751" i="21" s="1"/>
  <c r="K1428" i="21"/>
  <c r="L1428" i="21" s="1"/>
  <c r="K273" i="21"/>
  <c r="L273" i="21" s="1"/>
  <c r="K27" i="21"/>
  <c r="L27" i="21" s="1"/>
  <c r="K2607" i="21"/>
  <c r="L2607" i="21" s="1"/>
  <c r="K2468" i="21"/>
  <c r="L2468" i="21" s="1"/>
  <c r="K2245" i="21"/>
  <c r="L2245" i="21" s="1"/>
  <c r="K1158" i="21"/>
  <c r="L1158" i="21" s="1"/>
  <c r="K254" i="21"/>
  <c r="L254" i="21" s="1"/>
  <c r="K34" i="21"/>
  <c r="L34" i="21" s="1"/>
  <c r="K2" i="21"/>
  <c r="L2" i="21" s="1"/>
  <c r="K52" i="21"/>
  <c r="L52" i="21" s="1"/>
  <c r="J300" i="24"/>
  <c r="K300" i="24" s="1"/>
  <c r="J212" i="24"/>
  <c r="K212" i="24" s="1"/>
  <c r="J196" i="24"/>
  <c r="K196" i="24" s="1"/>
  <c r="J113" i="24"/>
  <c r="K113" i="24" s="1"/>
  <c r="J122" i="24"/>
  <c r="K122" i="24" s="1"/>
  <c r="J2851" i="24"/>
  <c r="K2851" i="24" s="1"/>
  <c r="J2846" i="24"/>
  <c r="K2846" i="24" s="1"/>
  <c r="J2845" i="24"/>
  <c r="K2845" i="24" s="1"/>
  <c r="J2844" i="24"/>
  <c r="K2844" i="24" s="1"/>
  <c r="J2032" i="24"/>
  <c r="K2032" i="24" s="1"/>
  <c r="J2015" i="24"/>
  <c r="K2015" i="24" s="1"/>
  <c r="J2012" i="24"/>
  <c r="K2012" i="24" s="1"/>
  <c r="J2008" i="24"/>
  <c r="K2008" i="24" s="1"/>
  <c r="J2029" i="24"/>
  <c r="K2029" i="24" s="1"/>
  <c r="J2026" i="24"/>
  <c r="K2026" i="24" s="1"/>
  <c r="J2022" i="24"/>
  <c r="K2022" i="24" s="1"/>
  <c r="J2020" i="24"/>
  <c r="K2020" i="24" s="1"/>
  <c r="J2004" i="24"/>
  <c r="K2004" i="24" s="1"/>
  <c r="J2000" i="24"/>
  <c r="K2000" i="24" s="1"/>
  <c r="J1999" i="24"/>
  <c r="K1999" i="24" s="1"/>
  <c r="J61" i="24"/>
  <c r="K61" i="24" s="1"/>
  <c r="J2846" i="23"/>
  <c r="K2846" i="23" s="1"/>
  <c r="J2015" i="23"/>
  <c r="K2015" i="23" s="1"/>
  <c r="J1999" i="23"/>
  <c r="K1999" i="23" s="1"/>
  <c r="J2851" i="23"/>
  <c r="K2851" i="23" s="1"/>
  <c r="J2032" i="23"/>
  <c r="K2032" i="23" s="1"/>
  <c r="J2020" i="23"/>
  <c r="K2020" i="23" s="1"/>
  <c r="J2012" i="23"/>
  <c r="K2012" i="23" s="1"/>
  <c r="J2008" i="23"/>
  <c r="K2008" i="23" s="1"/>
  <c r="J2004" i="23"/>
  <c r="K2004" i="23" s="1"/>
  <c r="J2000" i="23"/>
  <c r="K2000" i="23" s="1"/>
  <c r="J2844" i="23"/>
  <c r="K2844" i="23" s="1"/>
  <c r="J2029" i="23"/>
  <c r="K2029" i="23" s="1"/>
  <c r="J2845" i="23"/>
  <c r="K2845" i="23" s="1"/>
  <c r="J2022" i="23"/>
  <c r="K2022" i="23" s="1"/>
  <c r="J300" i="23"/>
  <c r="K300" i="23" s="1"/>
  <c r="J61" i="23"/>
  <c r="K61" i="23" s="1"/>
  <c r="J122" i="23"/>
  <c r="K122" i="23" s="1"/>
  <c r="J212" i="23"/>
  <c r="K212" i="23" s="1"/>
  <c r="J196" i="23"/>
  <c r="K196" i="23" s="1"/>
  <c r="J113" i="23"/>
  <c r="K113" i="23" s="1"/>
  <c r="J2026" i="23"/>
  <c r="K2026" i="23" s="1"/>
  <c r="K2105" i="21"/>
  <c r="L2105" i="21" s="1"/>
  <c r="K2100" i="21"/>
  <c r="L2100" i="21" s="1"/>
  <c r="K2089" i="21"/>
  <c r="L2089" i="21" s="1"/>
  <c r="K2084" i="21"/>
  <c r="L2084" i="21" s="1"/>
  <c r="K61" i="21"/>
  <c r="L61" i="21" s="1"/>
  <c r="K2117" i="21"/>
  <c r="L2117" i="21" s="1"/>
  <c r="K2107" i="21"/>
  <c r="L2107" i="21" s="1"/>
  <c r="K2093" i="21"/>
  <c r="L2093" i="21" s="1"/>
  <c r="K2972" i="21"/>
  <c r="L2972" i="21" s="1"/>
  <c r="K2967" i="21"/>
  <c r="L2967" i="21" s="1"/>
  <c r="K2966" i="21"/>
  <c r="L2966" i="21" s="1"/>
  <c r="K2965" i="21"/>
  <c r="L2965" i="21" s="1"/>
  <c r="K2114" i="21"/>
  <c r="L2114" i="21" s="1"/>
  <c r="K212" i="21"/>
  <c r="L212" i="21" s="1"/>
  <c r="K196" i="21"/>
  <c r="L196" i="21" s="1"/>
  <c r="K122" i="21"/>
  <c r="L122" i="21" s="1"/>
  <c r="K2111" i="21"/>
  <c r="L2111" i="21" s="1"/>
  <c r="K300" i="21"/>
  <c r="L300" i="21" s="1"/>
  <c r="K2097" i="21"/>
  <c r="L2097" i="21" s="1"/>
  <c r="K2085" i="21"/>
  <c r="L2085" i="21" s="1"/>
  <c r="K113" i="21"/>
  <c r="L113" i="21" s="1"/>
  <c r="J292" i="24"/>
  <c r="K292" i="24" s="1"/>
  <c r="J203" i="24"/>
  <c r="K203" i="24" s="1"/>
  <c r="J270" i="24"/>
  <c r="K270" i="24" s="1"/>
  <c r="J39" i="24"/>
  <c r="K39" i="24" s="1"/>
  <c r="J119" i="24"/>
  <c r="K119" i="24" s="1"/>
  <c r="J2798" i="24"/>
  <c r="K2798" i="24" s="1"/>
  <c r="J2745" i="24"/>
  <c r="K2745" i="24" s="1"/>
  <c r="J2655" i="24"/>
  <c r="K2655" i="24" s="1"/>
  <c r="J2417" i="24"/>
  <c r="K2417" i="24" s="1"/>
  <c r="J2397" i="24"/>
  <c r="K2397" i="24" s="1"/>
  <c r="J2619" i="24"/>
  <c r="K2619" i="24" s="1"/>
  <c r="J2559" i="24"/>
  <c r="K2559" i="24" s="1"/>
  <c r="J2321" i="24"/>
  <c r="K2321" i="24" s="1"/>
  <c r="J305" i="24"/>
  <c r="K305" i="24" s="1"/>
  <c r="J2504" i="24"/>
  <c r="K2504" i="24" s="1"/>
  <c r="J2221" i="24"/>
  <c r="K2221" i="24" s="1"/>
  <c r="J2597" i="24"/>
  <c r="K2597" i="24" s="1"/>
  <c r="J2346" i="24"/>
  <c r="K2346" i="24" s="1"/>
  <c r="J2245" i="24"/>
  <c r="K2245" i="24" s="1"/>
  <c r="J2108" i="24"/>
  <c r="K2108" i="24" s="1"/>
  <c r="J1950" i="24"/>
  <c r="K1950" i="24" s="1"/>
  <c r="J1925" i="24"/>
  <c r="K1925" i="24" s="1"/>
  <c r="J1799" i="24"/>
  <c r="K1799" i="24" s="1"/>
  <c r="J1730" i="24"/>
  <c r="K1730" i="24" s="1"/>
  <c r="J1724" i="24"/>
  <c r="K1724" i="24" s="1"/>
  <c r="J1672" i="24"/>
  <c r="K1672" i="24" s="1"/>
  <c r="J2699" i="24"/>
  <c r="K2699" i="24" s="1"/>
  <c r="J2462" i="24"/>
  <c r="K2462" i="24" s="1"/>
  <c r="J2447" i="24"/>
  <c r="K2447" i="24" s="1"/>
  <c r="J2275" i="24"/>
  <c r="K2275" i="24" s="1"/>
  <c r="J1822" i="24"/>
  <c r="K1822" i="24" s="1"/>
  <c r="J1770" i="24"/>
  <c r="K1770" i="24" s="1"/>
  <c r="J1762" i="24"/>
  <c r="K1762" i="24" s="1"/>
  <c r="J1746" i="24"/>
  <c r="K1746" i="24" s="1"/>
  <c r="J1640" i="24"/>
  <c r="K1640" i="24" s="1"/>
  <c r="J1637" i="24"/>
  <c r="K1637" i="24" s="1"/>
  <c r="J1425" i="24"/>
  <c r="K1425" i="24" s="1"/>
  <c r="J1277" i="24"/>
  <c r="K1277" i="24" s="1"/>
  <c r="J1159" i="24"/>
  <c r="K1159" i="24" s="1"/>
  <c r="J1147" i="24"/>
  <c r="K1147" i="24" s="1"/>
  <c r="J848" i="24"/>
  <c r="K848" i="24" s="1"/>
  <c r="J2153" i="24"/>
  <c r="K2153" i="24" s="1"/>
  <c r="J1848" i="24"/>
  <c r="K1848" i="24" s="1"/>
  <c r="J1807" i="24"/>
  <c r="K1807" i="24" s="1"/>
  <c r="J1715" i="24"/>
  <c r="K1715" i="24" s="1"/>
  <c r="J1522" i="24"/>
  <c r="K1522" i="24" s="1"/>
  <c r="J1495" i="24"/>
  <c r="K1495" i="24" s="1"/>
  <c r="J1124" i="24"/>
  <c r="K1124" i="24" s="1"/>
  <c r="J2179" i="24"/>
  <c r="K2179" i="24" s="1"/>
  <c r="J1782" i="24"/>
  <c r="K1782" i="24" s="1"/>
  <c r="J1776" i="24"/>
  <c r="K1776" i="24" s="1"/>
  <c r="J1568" i="24"/>
  <c r="K1568" i="24" s="1"/>
  <c r="J1563" i="24"/>
  <c r="K1563" i="24" s="1"/>
  <c r="J1447" i="24"/>
  <c r="K1447" i="24" s="1"/>
  <c r="J1441" i="24"/>
  <c r="K1441" i="24" s="1"/>
  <c r="J1435" i="24"/>
  <c r="K1435" i="24" s="1"/>
  <c r="J1171" i="24"/>
  <c r="K1171" i="24" s="1"/>
  <c r="J813" i="24"/>
  <c r="K813" i="24" s="1"/>
  <c r="J1486" i="24"/>
  <c r="K1486" i="24" s="1"/>
  <c r="J1379" i="24"/>
  <c r="K1379" i="24" s="1"/>
  <c r="J1645" i="24"/>
  <c r="K1645" i="24" s="1"/>
  <c r="J1543" i="24"/>
  <c r="K1543" i="24" s="1"/>
  <c r="J1539" i="24"/>
  <c r="K1539" i="24" s="1"/>
  <c r="J1534" i="24"/>
  <c r="K1534" i="24" s="1"/>
  <c r="J1531" i="24"/>
  <c r="K1531" i="24" s="1"/>
  <c r="J1509" i="24"/>
  <c r="K1509" i="24" s="1"/>
  <c r="J1410" i="24"/>
  <c r="K1410" i="24" s="1"/>
  <c r="J1402" i="24"/>
  <c r="K1402" i="24" s="1"/>
  <c r="J601" i="24"/>
  <c r="K601" i="24" s="1"/>
  <c r="J2202" i="24"/>
  <c r="K2202" i="24" s="1"/>
  <c r="J574" i="24"/>
  <c r="K574" i="24" s="1"/>
  <c r="J59" i="24"/>
  <c r="K59" i="24" s="1"/>
  <c r="J2655" i="23"/>
  <c r="K2655" i="23" s="1"/>
  <c r="J2559" i="23"/>
  <c r="K2559" i="23" s="1"/>
  <c r="J2447" i="23"/>
  <c r="K2447" i="23" s="1"/>
  <c r="J2245" i="23"/>
  <c r="K2245" i="23" s="1"/>
  <c r="J2221" i="23"/>
  <c r="K2221" i="23" s="1"/>
  <c r="J2202" i="23"/>
  <c r="K2202" i="23" s="1"/>
  <c r="J1925" i="23"/>
  <c r="K1925" i="23" s="1"/>
  <c r="J1822" i="23"/>
  <c r="K1822" i="23" s="1"/>
  <c r="J1782" i="23"/>
  <c r="K1782" i="23" s="1"/>
  <c r="J1770" i="23"/>
  <c r="K1770" i="23" s="1"/>
  <c r="J1762" i="23"/>
  <c r="K1762" i="23" s="1"/>
  <c r="J1746" i="23"/>
  <c r="K1746" i="23" s="1"/>
  <c r="J1715" i="23"/>
  <c r="K1715" i="23" s="1"/>
  <c r="J1640" i="23"/>
  <c r="K1640" i="23" s="1"/>
  <c r="J2504" i="23"/>
  <c r="K2504" i="23" s="1"/>
  <c r="J2179" i="23"/>
  <c r="K2179" i="23" s="1"/>
  <c r="J2108" i="23"/>
  <c r="K2108" i="23" s="1"/>
  <c r="J1807" i="23"/>
  <c r="K1807" i="23" s="1"/>
  <c r="J1799" i="23"/>
  <c r="K1799" i="23" s="1"/>
  <c r="J1724" i="23"/>
  <c r="K1724" i="23" s="1"/>
  <c r="J1672" i="23"/>
  <c r="K1672" i="23" s="1"/>
  <c r="J1645" i="23"/>
  <c r="K1645" i="23" s="1"/>
  <c r="J1637" i="23"/>
  <c r="K1637" i="23" s="1"/>
  <c r="J1534" i="23"/>
  <c r="K1534" i="23" s="1"/>
  <c r="J1522" i="23"/>
  <c r="K1522" i="23" s="1"/>
  <c r="J1495" i="23"/>
  <c r="K1495" i="23" s="1"/>
  <c r="J1441" i="23"/>
  <c r="K1441" i="23" s="1"/>
  <c r="J1425" i="23"/>
  <c r="K1425" i="23" s="1"/>
  <c r="J2745" i="23"/>
  <c r="K2745" i="23" s="1"/>
  <c r="J2417" i="23"/>
  <c r="K2417" i="23" s="1"/>
  <c r="J2321" i="23"/>
  <c r="K2321" i="23" s="1"/>
  <c r="J1568" i="23"/>
  <c r="K1568" i="23" s="1"/>
  <c r="J1486" i="23"/>
  <c r="K1486" i="23" s="1"/>
  <c r="J1410" i="23"/>
  <c r="K1410" i="23" s="1"/>
  <c r="J1277" i="23"/>
  <c r="K1277" i="23" s="1"/>
  <c r="J1171" i="23"/>
  <c r="K1171" i="23" s="1"/>
  <c r="J1159" i="23"/>
  <c r="K1159" i="23" s="1"/>
  <c r="J1147" i="23"/>
  <c r="K1147" i="23" s="1"/>
  <c r="J574" i="23"/>
  <c r="K574" i="23" s="1"/>
  <c r="J203" i="23"/>
  <c r="K203" i="23" s="1"/>
  <c r="J119" i="23"/>
  <c r="K119" i="23" s="1"/>
  <c r="J2346" i="23"/>
  <c r="K2346" i="23" s="1"/>
  <c r="J1848" i="23"/>
  <c r="K1848" i="23" s="1"/>
  <c r="J1776" i="23"/>
  <c r="K1776" i="23" s="1"/>
  <c r="J2699" i="23"/>
  <c r="K2699" i="23" s="1"/>
  <c r="J2619" i="23"/>
  <c r="K2619" i="23" s="1"/>
  <c r="J2597" i="23"/>
  <c r="K2597" i="23" s="1"/>
  <c r="J2397" i="23"/>
  <c r="K2397" i="23" s="1"/>
  <c r="J2275" i="23"/>
  <c r="K2275" i="23" s="1"/>
  <c r="J2153" i="23"/>
  <c r="K2153" i="23" s="1"/>
  <c r="J1447" i="23"/>
  <c r="K1447" i="23" s="1"/>
  <c r="J1402" i="23"/>
  <c r="K1402" i="23" s="1"/>
  <c r="J813" i="23"/>
  <c r="K813" i="23" s="1"/>
  <c r="J1539" i="23"/>
  <c r="K1539" i="23" s="1"/>
  <c r="J1509" i="23"/>
  <c r="K1509" i="23" s="1"/>
  <c r="J1379" i="23"/>
  <c r="K1379" i="23" s="1"/>
  <c r="J39" i="23"/>
  <c r="K39" i="23" s="1"/>
  <c r="J2798" i="23"/>
  <c r="K2798" i="23" s="1"/>
  <c r="J1950" i="23"/>
  <c r="K1950" i="23" s="1"/>
  <c r="J1124" i="23"/>
  <c r="K1124" i="23" s="1"/>
  <c r="J59" i="23"/>
  <c r="K59" i="23" s="1"/>
  <c r="J1563" i="23"/>
  <c r="K1563" i="23" s="1"/>
  <c r="J1531" i="23"/>
  <c r="K1531" i="23" s="1"/>
  <c r="J848" i="23"/>
  <c r="K848" i="23" s="1"/>
  <c r="J305" i="23"/>
  <c r="K305" i="23" s="1"/>
  <c r="J292" i="23"/>
  <c r="K292" i="23" s="1"/>
  <c r="J267" i="23"/>
  <c r="K267" i="23" s="1"/>
  <c r="J2462" i="23"/>
  <c r="K2462" i="23" s="1"/>
  <c r="J1730" i="23"/>
  <c r="K1730" i="23" s="1"/>
  <c r="J1543" i="23"/>
  <c r="K1543" i="23" s="1"/>
  <c r="J1435" i="23"/>
  <c r="K1435" i="23" s="1"/>
  <c r="J601" i="23"/>
  <c r="K601" i="23" s="1"/>
  <c r="K2802" i="21"/>
  <c r="L2802" i="21" s="1"/>
  <c r="K2697" i="21"/>
  <c r="L2697" i="21" s="1"/>
  <c r="K2439" i="21"/>
  <c r="L2439" i="21" s="1"/>
  <c r="K2311" i="21"/>
  <c r="L2311" i="21" s="1"/>
  <c r="K1855" i="21"/>
  <c r="L1855" i="21" s="1"/>
  <c r="K1843" i="21"/>
  <c r="L1843" i="21" s="1"/>
  <c r="K1741" i="21"/>
  <c r="L1741" i="21" s="1"/>
  <c r="K1708" i="21"/>
  <c r="L1708" i="21" s="1"/>
  <c r="K1636" i="21"/>
  <c r="L1636" i="21" s="1"/>
  <c r="K1609" i="21"/>
  <c r="L1609" i="21" s="1"/>
  <c r="K1605" i="21"/>
  <c r="L1605" i="21" s="1"/>
  <c r="K1460" i="21"/>
  <c r="L1460" i="21" s="1"/>
  <c r="K1437" i="21"/>
  <c r="L1437" i="21" s="1"/>
  <c r="K1176" i="21"/>
  <c r="L1176" i="21" s="1"/>
  <c r="K119" i="21"/>
  <c r="L119" i="21" s="1"/>
  <c r="K2721" i="21"/>
  <c r="L2721" i="21" s="1"/>
  <c r="K2659" i="21"/>
  <c r="L2659" i="21" s="1"/>
  <c r="K2511" i="21"/>
  <c r="L2511" i="21" s="1"/>
  <c r="K2490" i="21"/>
  <c r="L2490" i="21" s="1"/>
  <c r="K1897" i="21"/>
  <c r="L1897" i="21" s="1"/>
  <c r="K1849" i="21"/>
  <c r="L1849" i="21" s="1"/>
  <c r="K1573" i="21"/>
  <c r="L1573" i="21" s="1"/>
  <c r="K1200" i="21"/>
  <c r="L1200" i="21" s="1"/>
  <c r="K629" i="21"/>
  <c r="L629" i="21" s="1"/>
  <c r="K602" i="21"/>
  <c r="L602" i="21" s="1"/>
  <c r="K305" i="21"/>
  <c r="L305" i="21" s="1"/>
  <c r="K203" i="21"/>
  <c r="L203" i="21" s="1"/>
  <c r="K2908" i="21"/>
  <c r="L2908" i="21" s="1"/>
  <c r="K2850" i="21"/>
  <c r="L2850" i="21" s="1"/>
  <c r="K2755" i="21"/>
  <c r="L2755" i="21" s="1"/>
  <c r="K2292" i="21"/>
  <c r="L2292" i="21" s="1"/>
  <c r="K2268" i="21"/>
  <c r="L2268" i="21" s="1"/>
  <c r="K1600" i="21"/>
  <c r="L1600" i="21" s="1"/>
  <c r="K1502" i="21"/>
  <c r="L1502" i="21" s="1"/>
  <c r="K1486" i="21"/>
  <c r="L1486" i="21" s="1"/>
  <c r="K1334" i="21"/>
  <c r="L1334" i="21" s="1"/>
  <c r="K2602" i="21"/>
  <c r="L2602" i="21" s="1"/>
  <c r="K2557" i="21"/>
  <c r="L2557" i="21" s="1"/>
  <c r="K2194" i="21"/>
  <c r="L2194" i="21" s="1"/>
  <c r="K1923" i="21"/>
  <c r="L1923" i="21" s="1"/>
  <c r="K1795" i="21"/>
  <c r="L1795" i="21" s="1"/>
  <c r="K1631" i="21"/>
  <c r="L1631" i="21" s="1"/>
  <c r="K1587" i="21"/>
  <c r="L1587" i="21" s="1"/>
  <c r="K1549" i="21"/>
  <c r="L1549" i="21" s="1"/>
  <c r="K1469" i="21"/>
  <c r="L1469" i="21" s="1"/>
  <c r="K1224" i="21"/>
  <c r="L1224" i="21" s="1"/>
  <c r="K292" i="21"/>
  <c r="L292" i="21" s="1"/>
  <c r="K2367" i="21"/>
  <c r="L2367" i="21" s="1"/>
  <c r="K2336" i="21"/>
  <c r="L2336" i="21" s="1"/>
  <c r="K2240" i="21"/>
  <c r="L2240" i="21" s="1"/>
  <c r="K2004" i="21"/>
  <c r="L2004" i="21" s="1"/>
  <c r="K1835" i="21"/>
  <c r="L1835" i="21" s="1"/>
  <c r="K1508" i="21"/>
  <c r="L1508" i="21" s="1"/>
  <c r="K886" i="21"/>
  <c r="L886" i="21" s="1"/>
  <c r="K59" i="21"/>
  <c r="L59" i="21" s="1"/>
  <c r="K2541" i="21"/>
  <c r="L2541" i="21" s="1"/>
  <c r="K2413" i="21"/>
  <c r="L2413" i="21" s="1"/>
  <c r="K2037" i="21"/>
  <c r="L2037" i="21" s="1"/>
  <c r="K1882" i="21"/>
  <c r="L1882" i="21" s="1"/>
  <c r="K1874" i="21"/>
  <c r="L1874" i="21" s="1"/>
  <c r="K1818" i="21"/>
  <c r="L1818" i="21" s="1"/>
  <c r="K1802" i="21"/>
  <c r="L1802" i="21" s="1"/>
  <c r="K1784" i="21"/>
  <c r="L1784" i="21" s="1"/>
  <c r="K1713" i="21"/>
  <c r="L1713" i="21" s="1"/>
  <c r="K1705" i="21"/>
  <c r="L1705" i="21" s="1"/>
  <c r="K1596" i="21"/>
  <c r="L1596" i="21" s="1"/>
  <c r="K1559" i="21"/>
  <c r="L1559" i="21" s="1"/>
  <c r="K1496" i="21"/>
  <c r="L1496" i="21" s="1"/>
  <c r="K1212" i="21"/>
  <c r="L1212" i="21" s="1"/>
  <c r="K851" i="21"/>
  <c r="L851" i="21" s="1"/>
  <c r="K270" i="21"/>
  <c r="L270" i="21" s="1"/>
  <c r="K39" i="21"/>
  <c r="L39" i="21" s="1"/>
  <c r="J332" i="24"/>
  <c r="K332" i="24" s="1"/>
  <c r="J296" i="24"/>
  <c r="K296" i="24" s="1"/>
  <c r="J280" i="24"/>
  <c r="K280" i="24" s="1"/>
  <c r="J244" i="24"/>
  <c r="K244" i="24" s="1"/>
  <c r="J327" i="24"/>
  <c r="K327" i="24" s="1"/>
  <c r="J187" i="24"/>
  <c r="K187" i="24" s="1"/>
  <c r="J238" i="24"/>
  <c r="K238" i="24" s="1"/>
  <c r="J206" i="24"/>
  <c r="K206" i="24" s="1"/>
  <c r="J198" i="24"/>
  <c r="K198" i="24" s="1"/>
  <c r="J115" i="24"/>
  <c r="K115" i="24" s="1"/>
  <c r="J258" i="24"/>
  <c r="K258" i="24" s="1"/>
  <c r="J2736" i="24"/>
  <c r="K2736" i="24" s="1"/>
  <c r="J2683" i="24"/>
  <c r="K2683" i="24" s="1"/>
  <c r="J213" i="24"/>
  <c r="K213" i="24" s="1"/>
  <c r="J225" i="24"/>
  <c r="K225" i="24" s="1"/>
  <c r="J2406" i="24"/>
  <c r="K2406" i="24" s="1"/>
  <c r="J2608" i="24"/>
  <c r="K2608" i="24" s="1"/>
  <c r="J2570" i="24"/>
  <c r="K2570" i="24" s="1"/>
  <c r="J2382" i="24"/>
  <c r="K2382" i="24" s="1"/>
  <c r="J2545" i="24"/>
  <c r="K2545" i="24" s="1"/>
  <c r="J2212" i="24"/>
  <c r="K2212" i="24" s="1"/>
  <c r="J2043" i="24"/>
  <c r="K2043" i="24" s="1"/>
  <c r="J35" i="24"/>
  <c r="K35" i="24" s="1"/>
  <c r="J2433" i="24"/>
  <c r="K2433" i="24" s="1"/>
  <c r="J2195" i="24"/>
  <c r="K2195" i="24" s="1"/>
  <c r="J1726" i="24"/>
  <c r="K1726" i="24" s="1"/>
  <c r="J125" i="24"/>
  <c r="K125" i="24" s="1"/>
  <c r="J2762" i="24"/>
  <c r="K2762" i="24" s="1"/>
  <c r="J1835" i="24"/>
  <c r="K1835" i="24" s="1"/>
  <c r="J1361" i="24"/>
  <c r="K1361" i="24" s="1"/>
  <c r="J301" i="24"/>
  <c r="K301" i="24" s="1"/>
  <c r="J2054" i="24"/>
  <c r="K2054" i="24" s="1"/>
  <c r="J2053" i="24"/>
  <c r="K2053" i="24" s="1"/>
  <c r="J1850" i="24"/>
  <c r="K1850" i="24" s="1"/>
  <c r="J1503" i="24"/>
  <c r="K1503" i="24" s="1"/>
  <c r="J1112" i="24"/>
  <c r="K1112" i="24" s="1"/>
  <c r="J951" i="24"/>
  <c r="K951" i="24" s="1"/>
  <c r="J2308" i="24"/>
  <c r="K2308" i="24" s="1"/>
  <c r="J1449" i="24"/>
  <c r="K1449" i="24" s="1"/>
  <c r="J1167" i="24"/>
  <c r="K1167" i="24" s="1"/>
  <c r="J795" i="24"/>
  <c r="K795" i="24" s="1"/>
  <c r="J1373" i="24"/>
  <c r="K1373" i="24" s="1"/>
  <c r="J1268" i="24"/>
  <c r="K1268" i="24" s="1"/>
  <c r="J1406" i="24"/>
  <c r="K1406" i="24" s="1"/>
  <c r="J1138" i="24"/>
  <c r="K1138" i="24" s="1"/>
  <c r="J672" i="24"/>
  <c r="K672" i="24" s="1"/>
  <c r="J608" i="24"/>
  <c r="K608" i="24" s="1"/>
  <c r="J599" i="24"/>
  <c r="K599" i="24" s="1"/>
  <c r="J80" i="24"/>
  <c r="K80" i="24" s="1"/>
  <c r="J1300" i="24"/>
  <c r="K1300" i="24" s="1"/>
  <c r="J894" i="24"/>
  <c r="K894" i="24" s="1"/>
  <c r="J560" i="24"/>
  <c r="K560" i="24" s="1"/>
  <c r="J64" i="24"/>
  <c r="K64" i="24" s="1"/>
  <c r="J54" i="24"/>
  <c r="K54" i="24" s="1"/>
  <c r="J2683" i="23"/>
  <c r="K2683" i="23" s="1"/>
  <c r="J2043" i="23"/>
  <c r="K2043" i="23" s="1"/>
  <c r="J1850" i="23"/>
  <c r="K1850" i="23" s="1"/>
  <c r="J2736" i="23"/>
  <c r="K2736" i="23" s="1"/>
  <c r="J2608" i="23"/>
  <c r="K2608" i="23" s="1"/>
  <c r="J2308" i="23"/>
  <c r="K2308" i="23" s="1"/>
  <c r="J2195" i="23"/>
  <c r="K2195" i="23" s="1"/>
  <c r="J1835" i="23"/>
  <c r="K1835" i="23" s="1"/>
  <c r="J1503" i="23"/>
  <c r="K1503" i="23" s="1"/>
  <c r="J1449" i="23"/>
  <c r="K1449" i="23" s="1"/>
  <c r="J1373" i="23"/>
  <c r="K1373" i="23" s="1"/>
  <c r="J1361" i="23"/>
  <c r="K1361" i="23" s="1"/>
  <c r="J2545" i="23"/>
  <c r="K2545" i="23" s="1"/>
  <c r="J2433" i="23"/>
  <c r="K2433" i="23" s="1"/>
  <c r="J2053" i="23"/>
  <c r="K2053" i="23" s="1"/>
  <c r="J1300" i="23"/>
  <c r="K1300" i="23" s="1"/>
  <c r="J1167" i="23"/>
  <c r="K1167" i="23" s="1"/>
  <c r="J327" i="23"/>
  <c r="K327" i="23" s="1"/>
  <c r="J187" i="23"/>
  <c r="K187" i="23" s="1"/>
  <c r="J115" i="23"/>
  <c r="K115" i="23" s="1"/>
  <c r="J80" i="23"/>
  <c r="K80" i="23" s="1"/>
  <c r="J64" i="23"/>
  <c r="K64" i="23" s="1"/>
  <c r="J2762" i="23"/>
  <c r="K2762" i="23" s="1"/>
  <c r="J2570" i="23"/>
  <c r="K2570" i="23" s="1"/>
  <c r="J2054" i="23"/>
  <c r="K2054" i="23" s="1"/>
  <c r="J2212" i="23"/>
  <c r="K2212" i="23" s="1"/>
  <c r="J951" i="23"/>
  <c r="K951" i="23" s="1"/>
  <c r="J672" i="23"/>
  <c r="K672" i="23" s="1"/>
  <c r="J608" i="23"/>
  <c r="K608" i="23" s="1"/>
  <c r="J560" i="23"/>
  <c r="K560" i="23" s="1"/>
  <c r="J1726" i="23"/>
  <c r="K1726" i="23" s="1"/>
  <c r="J1406" i="23"/>
  <c r="K1406" i="23" s="1"/>
  <c r="J795" i="23"/>
  <c r="K795" i="23" s="1"/>
  <c r="J599" i="23"/>
  <c r="K599" i="23" s="1"/>
  <c r="J332" i="23"/>
  <c r="K332" i="23" s="1"/>
  <c r="J198" i="23"/>
  <c r="K198" i="23" s="1"/>
  <c r="J2382" i="23"/>
  <c r="K2382" i="23" s="1"/>
  <c r="J301" i="23"/>
  <c r="K301" i="23" s="1"/>
  <c r="J125" i="23"/>
  <c r="K125" i="23" s="1"/>
  <c r="J2406" i="23"/>
  <c r="K2406" i="23" s="1"/>
  <c r="J1268" i="23"/>
  <c r="K1268" i="23" s="1"/>
  <c r="J1138" i="23"/>
  <c r="K1138" i="23" s="1"/>
  <c r="J894" i="23"/>
  <c r="K894" i="23" s="1"/>
  <c r="J244" i="23"/>
  <c r="K244" i="23" s="1"/>
  <c r="J238" i="23"/>
  <c r="K238" i="23" s="1"/>
  <c r="J225" i="23"/>
  <c r="K225" i="23" s="1"/>
  <c r="J206" i="23"/>
  <c r="K206" i="23" s="1"/>
  <c r="J1112" i="23"/>
  <c r="K1112" i="23" s="1"/>
  <c r="J296" i="23"/>
  <c r="K296" i="23" s="1"/>
  <c r="J280" i="23"/>
  <c r="K280" i="23" s="1"/>
  <c r="J257" i="23"/>
  <c r="K257" i="23" s="1"/>
  <c r="J213" i="23"/>
  <c r="K213" i="23" s="1"/>
  <c r="J54" i="23"/>
  <c r="K54" i="23" s="1"/>
  <c r="J35" i="23"/>
  <c r="K35" i="23" s="1"/>
  <c r="K2670" i="21"/>
  <c r="L2670" i="21" s="1"/>
  <c r="K2645" i="21"/>
  <c r="L2645" i="21" s="1"/>
  <c r="K2128" i="21"/>
  <c r="L2128" i="21" s="1"/>
  <c r="K1465" i="21"/>
  <c r="L1465" i="21" s="1"/>
  <c r="K833" i="21"/>
  <c r="L833" i="21" s="1"/>
  <c r="K702" i="21"/>
  <c r="L702" i="21" s="1"/>
  <c r="K627" i="21"/>
  <c r="L627" i="21" s="1"/>
  <c r="K588" i="21"/>
  <c r="L588" i="21" s="1"/>
  <c r="K327" i="21"/>
  <c r="L327" i="21" s="1"/>
  <c r="K258" i="21"/>
  <c r="L258" i="21" s="1"/>
  <c r="K225" i="21"/>
  <c r="L225" i="21" s="1"/>
  <c r="K213" i="21"/>
  <c r="L213" i="21" s="1"/>
  <c r="K115" i="21"/>
  <c r="L115" i="21" s="1"/>
  <c r="K2499" i="21"/>
  <c r="L2499" i="21" s="1"/>
  <c r="K2475" i="21"/>
  <c r="L2475" i="21" s="1"/>
  <c r="K2400" i="21"/>
  <c r="L2400" i="21" s="1"/>
  <c r="K2138" i="21"/>
  <c r="L2138" i="21" s="1"/>
  <c r="K1567" i="21"/>
  <c r="L1567" i="21" s="1"/>
  <c r="K1431" i="21"/>
  <c r="L1431" i="21" s="1"/>
  <c r="K1325" i="21"/>
  <c r="L1325" i="21" s="1"/>
  <c r="K1191" i="21"/>
  <c r="L1191" i="21" s="1"/>
  <c r="K1163" i="21"/>
  <c r="L1163" i="21" s="1"/>
  <c r="K995" i="21"/>
  <c r="L995" i="21" s="1"/>
  <c r="K637" i="21"/>
  <c r="L637" i="21" s="1"/>
  <c r="K301" i="21"/>
  <c r="L301" i="21" s="1"/>
  <c r="K280" i="21"/>
  <c r="L280" i="21" s="1"/>
  <c r="K187" i="21"/>
  <c r="L187" i="21" s="1"/>
  <c r="K125" i="21"/>
  <c r="L125" i="21" s="1"/>
  <c r="K2867" i="21"/>
  <c r="L2867" i="21" s="1"/>
  <c r="K2839" i="21"/>
  <c r="L2839" i="21" s="1"/>
  <c r="K2284" i="21"/>
  <c r="L2284" i="21" s="1"/>
  <c r="K2139" i="21"/>
  <c r="L2139" i="21" s="1"/>
  <c r="K1925" i="21"/>
  <c r="L1925" i="21" s="1"/>
  <c r="K1797" i="21"/>
  <c r="L1797" i="21" s="1"/>
  <c r="K244" i="21"/>
  <c r="L244" i="21" s="1"/>
  <c r="K64" i="21"/>
  <c r="L64" i="21" s="1"/>
  <c r="K54" i="21"/>
  <c r="L54" i="21" s="1"/>
  <c r="K35" i="21"/>
  <c r="L35" i="21" s="1"/>
  <c r="K2783" i="21"/>
  <c r="L2783" i="21" s="1"/>
  <c r="K1510" i="21"/>
  <c r="L1510" i="21" s="1"/>
  <c r="K1358" i="21"/>
  <c r="L1358" i="21" s="1"/>
  <c r="K332" i="21"/>
  <c r="L332" i="21" s="1"/>
  <c r="K2708" i="21"/>
  <c r="L2708" i="21" s="1"/>
  <c r="K2527" i="21"/>
  <c r="L2527" i="21" s="1"/>
  <c r="K935" i="21"/>
  <c r="L935" i="21" s="1"/>
  <c r="K2302" i="21"/>
  <c r="L2302" i="21" s="1"/>
  <c r="K1910" i="21"/>
  <c r="L1910" i="21" s="1"/>
  <c r="K1418" i="21"/>
  <c r="L1418" i="21" s="1"/>
  <c r="K1220" i="21"/>
  <c r="L1220" i="21" s="1"/>
  <c r="K296" i="21"/>
  <c r="L296" i="21" s="1"/>
  <c r="K238" i="21"/>
  <c r="L238" i="21" s="1"/>
  <c r="K206" i="21"/>
  <c r="L206" i="21" s="1"/>
  <c r="K198" i="21"/>
  <c r="L198" i="21" s="1"/>
  <c r="K80" i="21"/>
  <c r="L80" i="21" s="1"/>
  <c r="J2882" i="24"/>
  <c r="K2882" i="24" s="1"/>
  <c r="J1945" i="24"/>
  <c r="K1945" i="24" s="1"/>
  <c r="J1931" i="24"/>
  <c r="K1931" i="24" s="1"/>
  <c r="J1802" i="24"/>
  <c r="K1802" i="24" s="1"/>
  <c r="J1790" i="24"/>
  <c r="K1790" i="24" s="1"/>
  <c r="J2786" i="24"/>
  <c r="K2786" i="24" s="1"/>
  <c r="J2270" i="24"/>
  <c r="K2270" i="24" s="1"/>
  <c r="J2128" i="24"/>
  <c r="K2128" i="24" s="1"/>
  <c r="J2075" i="24"/>
  <c r="K2075" i="24" s="1"/>
  <c r="J1908" i="24"/>
  <c r="K1908" i="24" s="1"/>
  <c r="J1833" i="24"/>
  <c r="K1833" i="24" s="1"/>
  <c r="J1358" i="24"/>
  <c r="K1358" i="24" s="1"/>
  <c r="J1091" i="24"/>
  <c r="K1091" i="24" s="1"/>
  <c r="J996" i="24"/>
  <c r="K996" i="24" s="1"/>
  <c r="J1852" i="24"/>
  <c r="K1852" i="24" s="1"/>
  <c r="J1841" i="24"/>
  <c r="K1841" i="24" s="1"/>
  <c r="J1819" i="24"/>
  <c r="K1819" i="24" s="1"/>
  <c r="J1808" i="24"/>
  <c r="K1808" i="24" s="1"/>
  <c r="J1398" i="24"/>
  <c r="K1398" i="24" s="1"/>
  <c r="J1391" i="24"/>
  <c r="K1391" i="24" s="1"/>
  <c r="J2087" i="24"/>
  <c r="K2087" i="24" s="1"/>
  <c r="J1784" i="24"/>
  <c r="K1784" i="24" s="1"/>
  <c r="J695" i="24"/>
  <c r="K695" i="24" s="1"/>
  <c r="J633" i="24"/>
  <c r="K633" i="24" s="1"/>
  <c r="J1385" i="24"/>
  <c r="K1385" i="24" s="1"/>
  <c r="J1371" i="24"/>
  <c r="K1371" i="24" s="1"/>
  <c r="J1289" i="24"/>
  <c r="K1289" i="24" s="1"/>
  <c r="J1109" i="24"/>
  <c r="K1109" i="24" s="1"/>
  <c r="J2286" i="24"/>
  <c r="K2286" i="24" s="1"/>
  <c r="J722" i="24"/>
  <c r="K722" i="24" s="1"/>
  <c r="J1066" i="24"/>
  <c r="K1066" i="24" s="1"/>
  <c r="J2087" i="23"/>
  <c r="K2087" i="23" s="1"/>
  <c r="J2075" i="23"/>
  <c r="K2075" i="23" s="1"/>
  <c r="J1802" i="23"/>
  <c r="K1802" i="23" s="1"/>
  <c r="J1790" i="23"/>
  <c r="K1790" i="23" s="1"/>
  <c r="J2270" i="23"/>
  <c r="K2270" i="23" s="1"/>
  <c r="J2128" i="23"/>
  <c r="K2128" i="23" s="1"/>
  <c r="J1945" i="23"/>
  <c r="K1945" i="23" s="1"/>
  <c r="J1819" i="23"/>
  <c r="K1819" i="23" s="1"/>
  <c r="J1385" i="23"/>
  <c r="K1385" i="23" s="1"/>
  <c r="J1908" i="23"/>
  <c r="K1908" i="23" s="1"/>
  <c r="J1391" i="23"/>
  <c r="K1391" i="23" s="1"/>
  <c r="J1358" i="23"/>
  <c r="K1358" i="23" s="1"/>
  <c r="J1091" i="23"/>
  <c r="K1091" i="23" s="1"/>
  <c r="J996" i="23"/>
  <c r="K996" i="23" s="1"/>
  <c r="J2786" i="23"/>
  <c r="K2786" i="23" s="1"/>
  <c r="J1931" i="23"/>
  <c r="K1931" i="23" s="1"/>
  <c r="J1808" i="23"/>
  <c r="K1808" i="23" s="1"/>
  <c r="J1784" i="23"/>
  <c r="K1784" i="23" s="1"/>
  <c r="J1841" i="23"/>
  <c r="K1841" i="23" s="1"/>
  <c r="J1833" i="23"/>
  <c r="K1833" i="23" s="1"/>
  <c r="J1109" i="23"/>
  <c r="K1109" i="23" s="1"/>
  <c r="J2882" i="23"/>
  <c r="K2882" i="23" s="1"/>
  <c r="J695" i="23"/>
  <c r="K695" i="23" s="1"/>
  <c r="J2286" i="23"/>
  <c r="K2286" i="23" s="1"/>
  <c r="J1066" i="23"/>
  <c r="K1066" i="23" s="1"/>
  <c r="J722" i="23"/>
  <c r="K722" i="23" s="1"/>
  <c r="J1852" i="23"/>
  <c r="K1852" i="23" s="1"/>
  <c r="J1398" i="23"/>
  <c r="K1398" i="23" s="1"/>
  <c r="J1371" i="23"/>
  <c r="K1371" i="23" s="1"/>
  <c r="J1289" i="23"/>
  <c r="K1289" i="23" s="1"/>
  <c r="J633" i="23"/>
  <c r="K633" i="23" s="1"/>
  <c r="K2362" i="21"/>
  <c r="L2362" i="21" s="1"/>
  <c r="K1916" i="21"/>
  <c r="L1916" i="21" s="1"/>
  <c r="K1883" i="21"/>
  <c r="L1883" i="21" s="1"/>
  <c r="K1456" i="21"/>
  <c r="L1456" i="21" s="1"/>
  <c r="K1429" i="21"/>
  <c r="L1429" i="21" s="1"/>
  <c r="K1141" i="21"/>
  <c r="L1141" i="21" s="1"/>
  <c r="K1115" i="21"/>
  <c r="L1115" i="21" s="1"/>
  <c r="K3009" i="21"/>
  <c r="L3009" i="21" s="1"/>
  <c r="K2378" i="21"/>
  <c r="L2378" i="21" s="1"/>
  <c r="K2011" i="21"/>
  <c r="L2011" i="21" s="1"/>
  <c r="K2030" i="21"/>
  <c r="L2030" i="21" s="1"/>
  <c r="K1927" i="21"/>
  <c r="L1927" i="21" s="1"/>
  <c r="K1877" i="21"/>
  <c r="L1877" i="21" s="1"/>
  <c r="K1857" i="21"/>
  <c r="L1857" i="21" s="1"/>
  <c r="K1042" i="21"/>
  <c r="L1042" i="21" s="1"/>
  <c r="K662" i="21"/>
  <c r="L662" i="21" s="1"/>
  <c r="K755" i="21"/>
  <c r="L755" i="21" s="1"/>
  <c r="K2896" i="21"/>
  <c r="L2896" i="21" s="1"/>
  <c r="K1908" i="21"/>
  <c r="L1908" i="21" s="1"/>
  <c r="K1347" i="21"/>
  <c r="L1347" i="21" s="1"/>
  <c r="K1894" i="21"/>
  <c r="L1894" i="21" s="1"/>
  <c r="K1415" i="21"/>
  <c r="L1415" i="21" s="1"/>
  <c r="K2215" i="21"/>
  <c r="L2215" i="21" s="1"/>
  <c r="K2160" i="21"/>
  <c r="L2160" i="21" s="1"/>
  <c r="K1443" i="21"/>
  <c r="L1443" i="21" s="1"/>
  <c r="K1160" i="21"/>
  <c r="L1160" i="21" s="1"/>
  <c r="K2172" i="21"/>
  <c r="L2172" i="21" s="1"/>
  <c r="K1986" i="21"/>
  <c r="L1986" i="21" s="1"/>
  <c r="K1864" i="21"/>
  <c r="L1864" i="21" s="1"/>
  <c r="K1449" i="21"/>
  <c r="L1449" i="21" s="1"/>
  <c r="K725" i="21"/>
  <c r="L725" i="21" s="1"/>
  <c r="J256" i="24"/>
  <c r="K256" i="24" s="1"/>
  <c r="J279" i="24"/>
  <c r="K279" i="24" s="1"/>
  <c r="J2733" i="24"/>
  <c r="K2733" i="24" s="1"/>
  <c r="J2691" i="24"/>
  <c r="K2691" i="24" s="1"/>
  <c r="J2865" i="24"/>
  <c r="K2865" i="24" s="1"/>
  <c r="J2652" i="24"/>
  <c r="K2652" i="24" s="1"/>
  <c r="J2404" i="24"/>
  <c r="K2404" i="24" s="1"/>
  <c r="J2679" i="24"/>
  <c r="K2679" i="24" s="1"/>
  <c r="J2565" i="24"/>
  <c r="K2565" i="24" s="1"/>
  <c r="J2377" i="24"/>
  <c r="K2377" i="24" s="1"/>
  <c r="J2164" i="24"/>
  <c r="K2164" i="24" s="1"/>
  <c r="J2429" i="24"/>
  <c r="K2429" i="24" s="1"/>
  <c r="J2335" i="24"/>
  <c r="K2335" i="24" s="1"/>
  <c r="J2294" i="24"/>
  <c r="K2294" i="24" s="1"/>
  <c r="J2357" i="24"/>
  <c r="K2357" i="24" s="1"/>
  <c r="J2603" i="24"/>
  <c r="K2603" i="24" s="1"/>
  <c r="J2127" i="24"/>
  <c r="K2127" i="24" s="1"/>
  <c r="J1907" i="24"/>
  <c r="K1907" i="24" s="1"/>
  <c r="J1832" i="24"/>
  <c r="K1832" i="24" s="1"/>
  <c r="J1287" i="24"/>
  <c r="K1287" i="24" s="1"/>
  <c r="J1090" i="24"/>
  <c r="K1090" i="24" s="1"/>
  <c r="J995" i="24"/>
  <c r="K995" i="24" s="1"/>
  <c r="J114" i="24"/>
  <c r="K114" i="24" s="1"/>
  <c r="J2305" i="24"/>
  <c r="K2305" i="24" s="1"/>
  <c r="J1789" i="24"/>
  <c r="K1789" i="24" s="1"/>
  <c r="J1437" i="24"/>
  <c r="K1437" i="24" s="1"/>
  <c r="J966" i="24"/>
  <c r="K966" i="24" s="1"/>
  <c r="J789" i="24"/>
  <c r="K789" i="24" s="1"/>
  <c r="J632" i="24"/>
  <c r="K632" i="24" s="1"/>
  <c r="J237" i="24"/>
  <c r="K237" i="24" s="1"/>
  <c r="J1134" i="24"/>
  <c r="K1134" i="24" s="1"/>
  <c r="J667" i="24"/>
  <c r="K667" i="24" s="1"/>
  <c r="J1264" i="24"/>
  <c r="K1264" i="24" s="1"/>
  <c r="J1108" i="24"/>
  <c r="K1108" i="24" s="1"/>
  <c r="J77" i="24"/>
  <c r="K77" i="24" s="1"/>
  <c r="J53" i="24"/>
  <c r="K53" i="24" s="1"/>
  <c r="J2679" i="23"/>
  <c r="K2679" i="23" s="1"/>
  <c r="J2603" i="23"/>
  <c r="K2603" i="23" s="1"/>
  <c r="J2335" i="23"/>
  <c r="K2335" i="23" s="1"/>
  <c r="J2127" i="23"/>
  <c r="K2127" i="23" s="1"/>
  <c r="J2691" i="23"/>
  <c r="K2691" i="23" s="1"/>
  <c r="J2652" i="23"/>
  <c r="K2652" i="23" s="1"/>
  <c r="J2404" i="23"/>
  <c r="K2404" i="23" s="1"/>
  <c r="J2164" i="23"/>
  <c r="K2164" i="23" s="1"/>
  <c r="J1437" i="23"/>
  <c r="K1437" i="23" s="1"/>
  <c r="J2377" i="23"/>
  <c r="K2377" i="23" s="1"/>
  <c r="J2305" i="23"/>
  <c r="K2305" i="23" s="1"/>
  <c r="J1789" i="23"/>
  <c r="K1789" i="23" s="1"/>
  <c r="J279" i="23"/>
  <c r="K279" i="23" s="1"/>
  <c r="J1832" i="23"/>
  <c r="K1832" i="23" s="1"/>
  <c r="J2733" i="23"/>
  <c r="K2733" i="23" s="1"/>
  <c r="J2565" i="23"/>
  <c r="K2565" i="23" s="1"/>
  <c r="J2429" i="23"/>
  <c r="K2429" i="23" s="1"/>
  <c r="J2357" i="23"/>
  <c r="K2357" i="23" s="1"/>
  <c r="J632" i="23"/>
  <c r="K632" i="23" s="1"/>
  <c r="J2294" i="23"/>
  <c r="K2294" i="23" s="1"/>
  <c r="J1287" i="23"/>
  <c r="K1287" i="23" s="1"/>
  <c r="J1264" i="23"/>
  <c r="K1264" i="23" s="1"/>
  <c r="J1134" i="23"/>
  <c r="K1134" i="23" s="1"/>
  <c r="J77" i="23"/>
  <c r="K77" i="23" s="1"/>
  <c r="J2865" i="23"/>
  <c r="K2865" i="23" s="1"/>
  <c r="J1108" i="23"/>
  <c r="K1108" i="23" s="1"/>
  <c r="J255" i="23"/>
  <c r="K255" i="23" s="1"/>
  <c r="J237" i="23"/>
  <c r="K237" i="23" s="1"/>
  <c r="J1907" i="23"/>
  <c r="K1907" i="23" s="1"/>
  <c r="J1090" i="23"/>
  <c r="K1090" i="23" s="1"/>
  <c r="J995" i="23"/>
  <c r="K995" i="23" s="1"/>
  <c r="J966" i="23"/>
  <c r="K966" i="23" s="1"/>
  <c r="J667" i="23"/>
  <c r="K667" i="23" s="1"/>
  <c r="J53" i="23"/>
  <c r="K53" i="23" s="1"/>
  <c r="J789" i="23"/>
  <c r="K789" i="23" s="1"/>
  <c r="J114" i="23"/>
  <c r="K114" i="23" s="1"/>
  <c r="K2779" i="21"/>
  <c r="L2779" i="21" s="1"/>
  <c r="K2792" i="21"/>
  <c r="L2792" i="21" s="1"/>
  <c r="K2752" i="21"/>
  <c r="L2752" i="21" s="1"/>
  <c r="K2665" i="21"/>
  <c r="L2665" i="21" s="1"/>
  <c r="K2497" i="21"/>
  <c r="L2497" i="21" s="1"/>
  <c r="K2214" i="21"/>
  <c r="L2214" i="21" s="1"/>
  <c r="K1907" i="21"/>
  <c r="L1907" i="21" s="1"/>
  <c r="K1863" i="21"/>
  <c r="L1863" i="21" s="1"/>
  <c r="K827" i="21"/>
  <c r="L827" i="21" s="1"/>
  <c r="K237" i="21"/>
  <c r="L237" i="21" s="1"/>
  <c r="K53" i="21"/>
  <c r="L53" i="21" s="1"/>
  <c r="K2703" i="21"/>
  <c r="L2703" i="21" s="1"/>
  <c r="K2523" i="21"/>
  <c r="L2523" i="21" s="1"/>
  <c r="K2386" i="21"/>
  <c r="L2386" i="21" s="1"/>
  <c r="K1985" i="21"/>
  <c r="L1985" i="21" s="1"/>
  <c r="K1345" i="21"/>
  <c r="L1345" i="21" s="1"/>
  <c r="K1321" i="21"/>
  <c r="L1321" i="21" s="1"/>
  <c r="K1187" i="21"/>
  <c r="L1187" i="21" s="1"/>
  <c r="K1159" i="21"/>
  <c r="L1159" i="21" s="1"/>
  <c r="K1011" i="21"/>
  <c r="L1011" i="21" s="1"/>
  <c r="K256" i="21"/>
  <c r="L256" i="21" s="1"/>
  <c r="K2986" i="21"/>
  <c r="L2986" i="21" s="1"/>
  <c r="K2836" i="21"/>
  <c r="L2836" i="21" s="1"/>
  <c r="K2427" i="21"/>
  <c r="L2427" i="21" s="1"/>
  <c r="K2252" i="21"/>
  <c r="L2252" i="21" s="1"/>
  <c r="K1140" i="21"/>
  <c r="L1140" i="21" s="1"/>
  <c r="K661" i="21"/>
  <c r="L661" i="21" s="1"/>
  <c r="K114" i="21"/>
  <c r="L114" i="21" s="1"/>
  <c r="K2450" i="21"/>
  <c r="L2450" i="21" s="1"/>
  <c r="K2397" i="21"/>
  <c r="L2397" i="21" s="1"/>
  <c r="K2470" i="21"/>
  <c r="L2470" i="21" s="1"/>
  <c r="K1498" i="21"/>
  <c r="L1498" i="21" s="1"/>
  <c r="K1041" i="21"/>
  <c r="L1041" i="21" s="1"/>
  <c r="K697" i="21"/>
  <c r="L697" i="21" s="1"/>
  <c r="K279" i="21"/>
  <c r="L279" i="21" s="1"/>
  <c r="K77" i="21"/>
  <c r="L77" i="21" s="1"/>
  <c r="J2134" i="24"/>
  <c r="K2134" i="24" s="1"/>
  <c r="J1301" i="24"/>
  <c r="K1301" i="24" s="1"/>
  <c r="J2134" i="23"/>
  <c r="K2134" i="23" s="1"/>
  <c r="J1301" i="23"/>
  <c r="K1301" i="23" s="1"/>
  <c r="K1359" i="21"/>
  <c r="L1359" i="21" s="1"/>
  <c r="K2221" i="21"/>
  <c r="L2221" i="21" s="1"/>
  <c r="J304" i="24"/>
  <c r="K304" i="24" s="1"/>
  <c r="J129" i="24"/>
  <c r="K129" i="24" s="1"/>
  <c r="J291" i="24"/>
  <c r="K291" i="24" s="1"/>
  <c r="J191" i="24"/>
  <c r="K191" i="24" s="1"/>
  <c r="J202" i="24"/>
  <c r="K202" i="24" s="1"/>
  <c r="J127" i="24"/>
  <c r="K127" i="24" s="1"/>
  <c r="J103" i="24"/>
  <c r="K103" i="24" s="1"/>
  <c r="J118" i="24"/>
  <c r="K118" i="24" s="1"/>
  <c r="J2689" i="24"/>
  <c r="K2689" i="24" s="1"/>
  <c r="J2744" i="24"/>
  <c r="K2744" i="24" s="1"/>
  <c r="J2486" i="24"/>
  <c r="K2486" i="24" s="1"/>
  <c r="J2416" i="24"/>
  <c r="K2416" i="24" s="1"/>
  <c r="J2396" i="24"/>
  <c r="K2396" i="24" s="1"/>
  <c r="J2618" i="24"/>
  <c r="K2618" i="24" s="1"/>
  <c r="J2562" i="24"/>
  <c r="K2562" i="24" s="1"/>
  <c r="J2558" i="24"/>
  <c r="K2558" i="24" s="1"/>
  <c r="J2478" i="24"/>
  <c r="K2478" i="24" s="1"/>
  <c r="J2320" i="24"/>
  <c r="K2320" i="24" s="1"/>
  <c r="J2503" i="24"/>
  <c r="K2503" i="24" s="1"/>
  <c r="J2267" i="24"/>
  <c r="K2267" i="24" s="1"/>
  <c r="J2220" i="24"/>
  <c r="K2220" i="24" s="1"/>
  <c r="J2178" i="24"/>
  <c r="K2178" i="24" s="1"/>
  <c r="J2586" i="24"/>
  <c r="K2586" i="24" s="1"/>
  <c r="J2446" i="24"/>
  <c r="K2446" i="24" s="1"/>
  <c r="J2352" i="24"/>
  <c r="K2352" i="24" s="1"/>
  <c r="J2300" i="24"/>
  <c r="K2300" i="24" s="1"/>
  <c r="J269" i="24"/>
  <c r="K269" i="24" s="1"/>
  <c r="J2361" i="24"/>
  <c r="K2361" i="24" s="1"/>
  <c r="J1856" i="24"/>
  <c r="K1856" i="24" s="1"/>
  <c r="J1798" i="24"/>
  <c r="K1798" i="24" s="1"/>
  <c r="J1723" i="24"/>
  <c r="K1723" i="24" s="1"/>
  <c r="J2698" i="24"/>
  <c r="K2698" i="24" s="1"/>
  <c r="J1838" i="24"/>
  <c r="K1838" i="24" s="1"/>
  <c r="J1767" i="24"/>
  <c r="K1767" i="24" s="1"/>
  <c r="J1761" i="24"/>
  <c r="K1761" i="24" s="1"/>
  <c r="J1555" i="24"/>
  <c r="K1555" i="24" s="1"/>
  <c r="J1364" i="24"/>
  <c r="K1364" i="24" s="1"/>
  <c r="J1276" i="24"/>
  <c r="K1276" i="24" s="1"/>
  <c r="J1146" i="24"/>
  <c r="K1146" i="24" s="1"/>
  <c r="J2152" i="24"/>
  <c r="K2152" i="24" s="1"/>
  <c r="J2056" i="24"/>
  <c r="K2056" i="24" s="1"/>
  <c r="J1847" i="24"/>
  <c r="K1847" i="24" s="1"/>
  <c r="J1821" i="24"/>
  <c r="K1821" i="24" s="1"/>
  <c r="J1815" i="24"/>
  <c r="K1815" i="24" s="1"/>
  <c r="J1393" i="24"/>
  <c r="K1393" i="24" s="1"/>
  <c r="J1387" i="24"/>
  <c r="K1387" i="24" s="1"/>
  <c r="J1336" i="24"/>
  <c r="K1336" i="24" s="1"/>
  <c r="J1123" i="24"/>
  <c r="K1123" i="24" s="1"/>
  <c r="J1786" i="24"/>
  <c r="K1786" i="24" s="1"/>
  <c r="J1567" i="24"/>
  <c r="K1567" i="24" s="1"/>
  <c r="J1446" i="24"/>
  <c r="K1446" i="24" s="1"/>
  <c r="J1440" i="24"/>
  <c r="K1440" i="24" s="1"/>
  <c r="J1170" i="24"/>
  <c r="K1170" i="24" s="1"/>
  <c r="J812" i="24"/>
  <c r="K812" i="24" s="1"/>
  <c r="J1648" i="24"/>
  <c r="K1648" i="24" s="1"/>
  <c r="J1542" i="24"/>
  <c r="K1542" i="24" s="1"/>
  <c r="J1508" i="24"/>
  <c r="K1508" i="24" s="1"/>
  <c r="J1484" i="24"/>
  <c r="K1484" i="24" s="1"/>
  <c r="J1378" i="24"/>
  <c r="K1378" i="24" s="1"/>
  <c r="J1043" i="24"/>
  <c r="K1043" i="24" s="1"/>
  <c r="J58" i="24"/>
  <c r="K58" i="24" s="1"/>
  <c r="J93" i="24"/>
  <c r="K93" i="24" s="1"/>
  <c r="J572" i="24"/>
  <c r="K572" i="24" s="1"/>
  <c r="J2503" i="23"/>
  <c r="K2503" i="23" s="1"/>
  <c r="J2178" i="23"/>
  <c r="K2178" i="23" s="1"/>
  <c r="J1838" i="23"/>
  <c r="K1838" i="23" s="1"/>
  <c r="J1798" i="23"/>
  <c r="K1798" i="23" s="1"/>
  <c r="J1786" i="23"/>
  <c r="K1786" i="23" s="1"/>
  <c r="J1723" i="23"/>
  <c r="K1723" i="23" s="1"/>
  <c r="J1648" i="23"/>
  <c r="K1648" i="23" s="1"/>
  <c r="J2744" i="23"/>
  <c r="K2744" i="23" s="1"/>
  <c r="J2698" i="23"/>
  <c r="K2698" i="23" s="1"/>
  <c r="J2618" i="23"/>
  <c r="K2618" i="23" s="1"/>
  <c r="J2416" i="23"/>
  <c r="K2416" i="23" s="1"/>
  <c r="J2396" i="23"/>
  <c r="K2396" i="23" s="1"/>
  <c r="J2352" i="23"/>
  <c r="K2352" i="23" s="1"/>
  <c r="J2320" i="23"/>
  <c r="K2320" i="23" s="1"/>
  <c r="J2300" i="23"/>
  <c r="K2300" i="23" s="1"/>
  <c r="J2152" i="23"/>
  <c r="K2152" i="23" s="1"/>
  <c r="J2056" i="23"/>
  <c r="K2056" i="23" s="1"/>
  <c r="J1847" i="23"/>
  <c r="K1847" i="23" s="1"/>
  <c r="J1815" i="23"/>
  <c r="K1815" i="23" s="1"/>
  <c r="J1767" i="23"/>
  <c r="K1767" i="23" s="1"/>
  <c r="J1542" i="23"/>
  <c r="K1542" i="23" s="1"/>
  <c r="J1393" i="23"/>
  <c r="K1393" i="23" s="1"/>
  <c r="J2689" i="23"/>
  <c r="K2689" i="23" s="1"/>
  <c r="J2361" i="23"/>
  <c r="K2361" i="23" s="1"/>
  <c r="J1821" i="23"/>
  <c r="K1821" i="23" s="1"/>
  <c r="J1508" i="23"/>
  <c r="K1508" i="23" s="1"/>
  <c r="J1378" i="23"/>
  <c r="K1378" i="23" s="1"/>
  <c r="J1123" i="23"/>
  <c r="K1123" i="23" s="1"/>
  <c r="J291" i="23"/>
  <c r="K291" i="23" s="1"/>
  <c r="J191" i="23"/>
  <c r="K191" i="23" s="1"/>
  <c r="J127" i="23"/>
  <c r="K127" i="23" s="1"/>
  <c r="J103" i="23"/>
  <c r="K103" i="23" s="1"/>
  <c r="J2586" i="23"/>
  <c r="K2586" i="23" s="1"/>
  <c r="J2562" i="23"/>
  <c r="K2562" i="23" s="1"/>
  <c r="J1856" i="23"/>
  <c r="K1856" i="23" s="1"/>
  <c r="J2267" i="23"/>
  <c r="K2267" i="23" s="1"/>
  <c r="J1761" i="23"/>
  <c r="K1761" i="23" s="1"/>
  <c r="J1484" i="23"/>
  <c r="K1484" i="23" s="1"/>
  <c r="J572" i="23"/>
  <c r="K572" i="23" s="1"/>
  <c r="J2486" i="23"/>
  <c r="K2486" i="23" s="1"/>
  <c r="J2220" i="23"/>
  <c r="K2220" i="23" s="1"/>
  <c r="J1555" i="23"/>
  <c r="K1555" i="23" s="1"/>
  <c r="J1364" i="23"/>
  <c r="K1364" i="23" s="1"/>
  <c r="J118" i="23"/>
  <c r="K118" i="23" s="1"/>
  <c r="J58" i="23"/>
  <c r="K58" i="23" s="1"/>
  <c r="J2478" i="23"/>
  <c r="K2478" i="23" s="1"/>
  <c r="J2446" i="23"/>
  <c r="K2446" i="23" s="1"/>
  <c r="J1567" i="23"/>
  <c r="K1567" i="23" s="1"/>
  <c r="J1446" i="23"/>
  <c r="K1446" i="23" s="1"/>
  <c r="J1387" i="23"/>
  <c r="K1387" i="23" s="1"/>
  <c r="J304" i="23"/>
  <c r="K304" i="23" s="1"/>
  <c r="J266" i="23"/>
  <c r="K266" i="23" s="1"/>
  <c r="J202" i="23"/>
  <c r="K202" i="23" s="1"/>
  <c r="J93" i="23"/>
  <c r="K93" i="23" s="1"/>
  <c r="J1336" i="23"/>
  <c r="K1336" i="23" s="1"/>
  <c r="J1276" i="23"/>
  <c r="K1276" i="23" s="1"/>
  <c r="J1170" i="23"/>
  <c r="K1170" i="23" s="1"/>
  <c r="J1146" i="23"/>
  <c r="K1146" i="23" s="1"/>
  <c r="J1043" i="23"/>
  <c r="K1043" i="23" s="1"/>
  <c r="J129" i="23"/>
  <c r="K129" i="23" s="1"/>
  <c r="J2558" i="23"/>
  <c r="K2558" i="23" s="1"/>
  <c r="J1440" i="23"/>
  <c r="K1440" i="23" s="1"/>
  <c r="J812" i="23"/>
  <c r="K812" i="23" s="1"/>
  <c r="K2801" i="21"/>
  <c r="L2801" i="21" s="1"/>
  <c r="K2601" i="21"/>
  <c r="L2601" i="21" s="1"/>
  <c r="K2540" i="21"/>
  <c r="L2540" i="21" s="1"/>
  <c r="K2445" i="21"/>
  <c r="L2445" i="21" s="1"/>
  <c r="K2392" i="21"/>
  <c r="L2392" i="21" s="1"/>
  <c r="K2267" i="21"/>
  <c r="L2267" i="21" s="1"/>
  <c r="K2239" i="21"/>
  <c r="L2239" i="21" s="1"/>
  <c r="K1859" i="21"/>
  <c r="L1859" i="21" s="1"/>
  <c r="K1834" i="21"/>
  <c r="L1834" i="21" s="1"/>
  <c r="K1716" i="21"/>
  <c r="L1716" i="21" s="1"/>
  <c r="K1507" i="21"/>
  <c r="L1507" i="21" s="1"/>
  <c r="K1394" i="21"/>
  <c r="L1394" i="21" s="1"/>
  <c r="K850" i="21"/>
  <c r="L850" i="21" s="1"/>
  <c r="K291" i="21"/>
  <c r="L291" i="21" s="1"/>
  <c r="K269" i="21"/>
  <c r="L269" i="21" s="1"/>
  <c r="K127" i="21"/>
  <c r="L127" i="21" s="1"/>
  <c r="K103" i="21"/>
  <c r="L103" i="21" s="1"/>
  <c r="K2686" i="21"/>
  <c r="L2686" i="21" s="1"/>
  <c r="K2574" i="21"/>
  <c r="L2574" i="21" s="1"/>
  <c r="K2412" i="21"/>
  <c r="L2412" i="21" s="1"/>
  <c r="K2359" i="21"/>
  <c r="L2359" i="21" s="1"/>
  <c r="K1922" i="21"/>
  <c r="L1922" i="21" s="1"/>
  <c r="K1913" i="21"/>
  <c r="L1913" i="21" s="1"/>
  <c r="K1873" i="21"/>
  <c r="L1873" i="21" s="1"/>
  <c r="K1840" i="21"/>
  <c r="L1840" i="21" s="1"/>
  <c r="K1794" i="21"/>
  <c r="L1794" i="21" s="1"/>
  <c r="K1501" i="21"/>
  <c r="L1501" i="21" s="1"/>
  <c r="K1422" i="21"/>
  <c r="L1422" i="21" s="1"/>
  <c r="K1333" i="21"/>
  <c r="L1333" i="21" s="1"/>
  <c r="K1223" i="21"/>
  <c r="L1223" i="21" s="1"/>
  <c r="K1091" i="21"/>
  <c r="L1091" i="21" s="1"/>
  <c r="K191" i="21"/>
  <c r="L191" i="21" s="1"/>
  <c r="K129" i="21"/>
  <c r="L129" i="21" s="1"/>
  <c r="K2849" i="21"/>
  <c r="L2849" i="21" s="1"/>
  <c r="K2789" i="21"/>
  <c r="L2789" i="21" s="1"/>
  <c r="K2583" i="21"/>
  <c r="L2583" i="21" s="1"/>
  <c r="K1896" i="21"/>
  <c r="L1896" i="21" s="1"/>
  <c r="K1608" i="21"/>
  <c r="L1608" i="21" s="1"/>
  <c r="K1175" i="21"/>
  <c r="L1175" i="21" s="1"/>
  <c r="K2720" i="21"/>
  <c r="L2720" i="21" s="1"/>
  <c r="K2662" i="21"/>
  <c r="L2662" i="21" s="1"/>
  <c r="K1572" i="21"/>
  <c r="L1572" i="21" s="1"/>
  <c r="K1445" i="21"/>
  <c r="L1445" i="21" s="1"/>
  <c r="K600" i="21"/>
  <c r="L600" i="21" s="1"/>
  <c r="K58" i="21"/>
  <c r="L58" i="21" s="1"/>
  <c r="K1932" i="21"/>
  <c r="L1932" i="21" s="1"/>
  <c r="K1621" i="21"/>
  <c r="L1621" i="21" s="1"/>
  <c r="K1547" i="21"/>
  <c r="L1547" i="21" s="1"/>
  <c r="K1451" i="21"/>
  <c r="L1451" i="21" s="1"/>
  <c r="K1436" i="21"/>
  <c r="L1436" i="21" s="1"/>
  <c r="K1199" i="21"/>
  <c r="L1199" i="21" s="1"/>
  <c r="K118" i="21"/>
  <c r="L118" i="21" s="1"/>
  <c r="K93" i="21"/>
  <c r="L93" i="21" s="1"/>
  <c r="K2658" i="21"/>
  <c r="L2658" i="21" s="1"/>
  <c r="K2510" i="21"/>
  <c r="L2510" i="21" s="1"/>
  <c r="K2489" i="21"/>
  <c r="L2489" i="21" s="1"/>
  <c r="K2454" i="21"/>
  <c r="L2454" i="21" s="1"/>
  <c r="K2310" i="21"/>
  <c r="L2310" i="21" s="1"/>
  <c r="K2141" i="21"/>
  <c r="L2141" i="21" s="1"/>
  <c r="K1890" i="21"/>
  <c r="L1890" i="21" s="1"/>
  <c r="K1635" i="21"/>
  <c r="L1635" i="21" s="1"/>
  <c r="K304" i="21"/>
  <c r="L304" i="21" s="1"/>
  <c r="K202" i="21"/>
  <c r="L202" i="21" s="1"/>
  <c r="J284" i="24"/>
  <c r="K284" i="24" s="1"/>
  <c r="J184" i="24"/>
  <c r="K184" i="24" s="1"/>
  <c r="J141" i="24"/>
  <c r="K141" i="24" s="1"/>
  <c r="J303" i="24"/>
  <c r="K303" i="24" s="1"/>
  <c r="J239" i="24"/>
  <c r="K239" i="24" s="1"/>
  <c r="J199" i="24"/>
  <c r="K199" i="24" s="1"/>
  <c r="J179" i="24"/>
  <c r="K179" i="24" s="1"/>
  <c r="J37" i="24"/>
  <c r="K37" i="24" s="1"/>
  <c r="J262" i="24"/>
  <c r="K262" i="24" s="1"/>
  <c r="J128" i="24"/>
  <c r="K128" i="24" s="1"/>
  <c r="J116" i="24"/>
  <c r="K116" i="24" s="1"/>
  <c r="J12" i="24"/>
  <c r="K12" i="24" s="1"/>
  <c r="J102" i="24"/>
  <c r="K102" i="24" s="1"/>
  <c r="J2693" i="24"/>
  <c r="K2693" i="24" s="1"/>
  <c r="J2867" i="24"/>
  <c r="K2867" i="24" s="1"/>
  <c r="J189" i="24"/>
  <c r="K189" i="24" s="1"/>
  <c r="J2574" i="24"/>
  <c r="K2574" i="24" s="1"/>
  <c r="J19" i="24"/>
  <c r="K19" i="24" s="1"/>
  <c r="J2079" i="24"/>
  <c r="K2079" i="24" s="1"/>
  <c r="J2596" i="24"/>
  <c r="K2596" i="24" s="1"/>
  <c r="J2437" i="24"/>
  <c r="K2437" i="24" s="1"/>
  <c r="J2196" i="24"/>
  <c r="K2196" i="24" s="1"/>
  <c r="J1735" i="24"/>
  <c r="K1735" i="24" s="1"/>
  <c r="J1728" i="24"/>
  <c r="K1728" i="24" s="1"/>
  <c r="J1668" i="24"/>
  <c r="K1668" i="24" s="1"/>
  <c r="J1664" i="24"/>
  <c r="K1664" i="24" s="1"/>
  <c r="J1661" i="24"/>
  <c r="K1661" i="24" s="1"/>
  <c r="J2136" i="24"/>
  <c r="K2136" i="24" s="1"/>
  <c r="J2066" i="24"/>
  <c r="K2066" i="24" s="1"/>
  <c r="J1772" i="24"/>
  <c r="K1772" i="24" s="1"/>
  <c r="J1764" i="24"/>
  <c r="K1764" i="24" s="1"/>
  <c r="J1698" i="24"/>
  <c r="K1698" i="24" s="1"/>
  <c r="J1694" i="24"/>
  <c r="K1694" i="24" s="1"/>
  <c r="J1759" i="24"/>
  <c r="K1759" i="24" s="1"/>
  <c r="J1758" i="24"/>
  <c r="K1758" i="24" s="1"/>
  <c r="J1751" i="24"/>
  <c r="K1751" i="24" s="1"/>
  <c r="J1628" i="24"/>
  <c r="K1628" i="24" s="1"/>
  <c r="J1554" i="24"/>
  <c r="K1554" i="24" s="1"/>
  <c r="J1431" i="24"/>
  <c r="K1431" i="24" s="1"/>
  <c r="J1428" i="24"/>
  <c r="K1428" i="24" s="1"/>
  <c r="J1424" i="24"/>
  <c r="K1424" i="24" s="1"/>
  <c r="J1721" i="24"/>
  <c r="K1721" i="24" s="1"/>
  <c r="J1716" i="24"/>
  <c r="K1716" i="24" s="1"/>
  <c r="J1711" i="24"/>
  <c r="K1711" i="24" s="1"/>
  <c r="J1496" i="24"/>
  <c r="K1496" i="24" s="1"/>
  <c r="J1466" i="24"/>
  <c r="K1466" i="24" s="1"/>
  <c r="J1457" i="24"/>
  <c r="K1457" i="24" s="1"/>
  <c r="J1565" i="24"/>
  <c r="K1565" i="24" s="1"/>
  <c r="J1444" i="24"/>
  <c r="K1444" i="24" s="1"/>
  <c r="J1442" i="24"/>
  <c r="K1442" i="24" s="1"/>
  <c r="J798" i="24"/>
  <c r="K798" i="24" s="1"/>
  <c r="J1623" i="24"/>
  <c r="K1623" i="24" s="1"/>
  <c r="J1646" i="24"/>
  <c r="K1646" i="24" s="1"/>
  <c r="J1537" i="24"/>
  <c r="K1537" i="24" s="1"/>
  <c r="J1532" i="24"/>
  <c r="K1532" i="24" s="1"/>
  <c r="J1513" i="24"/>
  <c r="K1513" i="24" s="1"/>
  <c r="J1417" i="24"/>
  <c r="K1417" i="24" s="1"/>
  <c r="J1414" i="24"/>
  <c r="K1414" i="24" s="1"/>
  <c r="J84" i="24"/>
  <c r="K84" i="24" s="1"/>
  <c r="J1621" i="24"/>
  <c r="K1621" i="24" s="1"/>
  <c r="J2867" i="23"/>
  <c r="K2867" i="23" s="1"/>
  <c r="J2693" i="23"/>
  <c r="K2693" i="23" s="1"/>
  <c r="J2079" i="23"/>
  <c r="K2079" i="23" s="1"/>
  <c r="J1758" i="23"/>
  <c r="K1758" i="23" s="1"/>
  <c r="J1735" i="23"/>
  <c r="K1735" i="23" s="1"/>
  <c r="J1711" i="23"/>
  <c r="K1711" i="23" s="1"/>
  <c r="J1628" i="23"/>
  <c r="K1628" i="23" s="1"/>
  <c r="J1565" i="23"/>
  <c r="K1565" i="23" s="1"/>
  <c r="J1537" i="23"/>
  <c r="K1537" i="23" s="1"/>
  <c r="J2596" i="23"/>
  <c r="K2596" i="23" s="1"/>
  <c r="J2136" i="23"/>
  <c r="K2136" i="23" s="1"/>
  <c r="J1759" i="23"/>
  <c r="K1759" i="23" s="1"/>
  <c r="J1751" i="23"/>
  <c r="K1751" i="23" s="1"/>
  <c r="J1728" i="23"/>
  <c r="K1728" i="23" s="1"/>
  <c r="J1716" i="23"/>
  <c r="K1716" i="23" s="1"/>
  <c r="J1668" i="23"/>
  <c r="K1668" i="23" s="1"/>
  <c r="J1664" i="23"/>
  <c r="K1664" i="23" s="1"/>
  <c r="J1621" i="23"/>
  <c r="K1621" i="23" s="1"/>
  <c r="J1554" i="23"/>
  <c r="K1554" i="23" s="1"/>
  <c r="J1457" i="23"/>
  <c r="K1457" i="23" s="1"/>
  <c r="J1417" i="23"/>
  <c r="K1417" i="23" s="1"/>
  <c r="J1661" i="23"/>
  <c r="K1661" i="23" s="1"/>
  <c r="J1442" i="23"/>
  <c r="K1442" i="23" s="1"/>
  <c r="J303" i="23"/>
  <c r="K303" i="23" s="1"/>
  <c r="J239" i="23"/>
  <c r="K239" i="23" s="1"/>
  <c r="J199" i="23"/>
  <c r="K199" i="23" s="1"/>
  <c r="J179" i="23"/>
  <c r="K179" i="23" s="1"/>
  <c r="J84" i="23"/>
  <c r="K84" i="23" s="1"/>
  <c r="J12" i="23"/>
  <c r="K12" i="23" s="1"/>
  <c r="J2437" i="23"/>
  <c r="K2437" i="23" s="1"/>
  <c r="J2196" i="23"/>
  <c r="K2196" i="23" s="1"/>
  <c r="J1721" i="23"/>
  <c r="K1721" i="23" s="1"/>
  <c r="J1623" i="23"/>
  <c r="K1623" i="23" s="1"/>
  <c r="J1532" i="23"/>
  <c r="K1532" i="23" s="1"/>
  <c r="J1513" i="23"/>
  <c r="K1513" i="23" s="1"/>
  <c r="J1444" i="23"/>
  <c r="K1444" i="23" s="1"/>
  <c r="J1431" i="23"/>
  <c r="K1431" i="23" s="1"/>
  <c r="J1428" i="23"/>
  <c r="K1428" i="23" s="1"/>
  <c r="J798" i="23"/>
  <c r="K798" i="23" s="1"/>
  <c r="J1694" i="23"/>
  <c r="K1694" i="23" s="1"/>
  <c r="J284" i="23"/>
  <c r="K284" i="23" s="1"/>
  <c r="J260" i="23"/>
  <c r="K260" i="23" s="1"/>
  <c r="J102" i="23"/>
  <c r="K102" i="23" s="1"/>
  <c r="J2574" i="23"/>
  <c r="K2574" i="23" s="1"/>
  <c r="J1772" i="23"/>
  <c r="K1772" i="23" s="1"/>
  <c r="J1466" i="23"/>
  <c r="K1466" i="23" s="1"/>
  <c r="J1424" i="23"/>
  <c r="K1424" i="23" s="1"/>
  <c r="J1414" i="23"/>
  <c r="K1414" i="23" s="1"/>
  <c r="J189" i="23"/>
  <c r="K189" i="23" s="1"/>
  <c r="J141" i="23"/>
  <c r="K141" i="23" s="1"/>
  <c r="J128" i="23"/>
  <c r="K128" i="23" s="1"/>
  <c r="J2066" i="23"/>
  <c r="K2066" i="23" s="1"/>
  <c r="J1764" i="23"/>
  <c r="K1764" i="23" s="1"/>
  <c r="J116" i="23"/>
  <c r="K116" i="23" s="1"/>
  <c r="J37" i="23"/>
  <c r="K37" i="23" s="1"/>
  <c r="J1698" i="23"/>
  <c r="K1698" i="23" s="1"/>
  <c r="J1646" i="23"/>
  <c r="K1646" i="23" s="1"/>
  <c r="J1496" i="23"/>
  <c r="K1496" i="23" s="1"/>
  <c r="J184" i="23"/>
  <c r="K184" i="23" s="1"/>
  <c r="J19" i="23"/>
  <c r="K19" i="23" s="1"/>
  <c r="K2795" i="21"/>
  <c r="L2795" i="21" s="1"/>
  <c r="K1737" i="21"/>
  <c r="L1737" i="21" s="1"/>
  <c r="K1729" i="21"/>
  <c r="L1729" i="21" s="1"/>
  <c r="K1696" i="21"/>
  <c r="L1696" i="21" s="1"/>
  <c r="K1503" i="21"/>
  <c r="L1503" i="21" s="1"/>
  <c r="K1473" i="21"/>
  <c r="L1473" i="21" s="1"/>
  <c r="K303" i="21"/>
  <c r="L303" i="21" s="1"/>
  <c r="K189" i="21"/>
  <c r="L189" i="21" s="1"/>
  <c r="K37" i="21"/>
  <c r="L37" i="21" s="1"/>
  <c r="K2988" i="21"/>
  <c r="L2988" i="21" s="1"/>
  <c r="K2285" i="21"/>
  <c r="L2285" i="21" s="1"/>
  <c r="K1845" i="21"/>
  <c r="L1845" i="21" s="1"/>
  <c r="K1832" i="21"/>
  <c r="L1832" i="21" s="1"/>
  <c r="K1824" i="21"/>
  <c r="L1824" i="21" s="1"/>
  <c r="K1799" i="21"/>
  <c r="L1799" i="21" s="1"/>
  <c r="K1786" i="21"/>
  <c r="L1786" i="21" s="1"/>
  <c r="K1714" i="21"/>
  <c r="L1714" i="21" s="1"/>
  <c r="K1620" i="21"/>
  <c r="L1620" i="21" s="1"/>
  <c r="K1603" i="21"/>
  <c r="L1603" i="21" s="1"/>
  <c r="K1560" i="21"/>
  <c r="L1560" i="21" s="1"/>
  <c r="K1505" i="21"/>
  <c r="L1505" i="21" s="1"/>
  <c r="K1489" i="21"/>
  <c r="L1489" i="21" s="1"/>
  <c r="K1485" i="21"/>
  <c r="L1485" i="21" s="1"/>
  <c r="K284" i="21"/>
  <c r="L284" i="21" s="1"/>
  <c r="K239" i="21"/>
  <c r="L239" i="21" s="1"/>
  <c r="K199" i="21"/>
  <c r="L199" i="21" s="1"/>
  <c r="K179" i="21"/>
  <c r="L179" i="21" s="1"/>
  <c r="K2696" i="21"/>
  <c r="L2696" i="21" s="1"/>
  <c r="K2674" i="21"/>
  <c r="L2674" i="21" s="1"/>
  <c r="K2164" i="21"/>
  <c r="L2164" i="21" s="1"/>
  <c r="K1831" i="21"/>
  <c r="L1831" i="21" s="1"/>
  <c r="K1763" i="21"/>
  <c r="L1763" i="21" s="1"/>
  <c r="K1633" i="21"/>
  <c r="L1633" i="21" s="1"/>
  <c r="K1512" i="21"/>
  <c r="L1512" i="21" s="1"/>
  <c r="K836" i="21"/>
  <c r="L836" i="21" s="1"/>
  <c r="K262" i="21"/>
  <c r="L262" i="21" s="1"/>
  <c r="K84" i="21"/>
  <c r="L84" i="21" s="1"/>
  <c r="K19" i="21"/>
  <c r="L19" i="21" s="1"/>
  <c r="K1837" i="21"/>
  <c r="L1837" i="21" s="1"/>
  <c r="K1780" i="21"/>
  <c r="L1780" i="21" s="1"/>
  <c r="K1598" i="21"/>
  <c r="L1598" i="21" s="1"/>
  <c r="K1492" i="21"/>
  <c r="L1492" i="21" s="1"/>
  <c r="K102" i="21"/>
  <c r="L102" i="21" s="1"/>
  <c r="K2223" i="21"/>
  <c r="L2223" i="21" s="1"/>
  <c r="K2151" i="21"/>
  <c r="L2151" i="21" s="1"/>
  <c r="K1807" i="21"/>
  <c r="L1807" i="21" s="1"/>
  <c r="K1767" i="21"/>
  <c r="L1767" i="21" s="1"/>
  <c r="K1691" i="21"/>
  <c r="L1691" i="21" s="1"/>
  <c r="K1577" i="21"/>
  <c r="L1577" i="21" s="1"/>
  <c r="K1476" i="21"/>
  <c r="L1476" i="21" s="1"/>
  <c r="K184" i="21"/>
  <c r="L184" i="21" s="1"/>
  <c r="K2531" i="21"/>
  <c r="L2531" i="21" s="1"/>
  <c r="K1791" i="21"/>
  <c r="L1791" i="21" s="1"/>
  <c r="K1732" i="21"/>
  <c r="L1732" i="21" s="1"/>
  <c r="K1689" i="21"/>
  <c r="L1689" i="21" s="1"/>
  <c r="K1522" i="21"/>
  <c r="L1522" i="21" s="1"/>
  <c r="K141" i="21"/>
  <c r="L141" i="21" s="1"/>
  <c r="K116" i="21"/>
  <c r="L116" i="21" s="1"/>
  <c r="K12" i="21"/>
  <c r="L12" i="21" s="1"/>
  <c r="K128" i="21"/>
  <c r="L128" i="21" s="1"/>
  <c r="J188" i="24"/>
  <c r="K188" i="24" s="1"/>
  <c r="J299" i="24"/>
  <c r="K299" i="24" s="1"/>
  <c r="J259" i="24"/>
  <c r="K259" i="24" s="1"/>
  <c r="J302" i="24"/>
  <c r="K302" i="24" s="1"/>
  <c r="J274" i="24"/>
  <c r="K274" i="24" s="1"/>
  <c r="J226" i="24"/>
  <c r="K226" i="24" s="1"/>
  <c r="J100" i="24"/>
  <c r="K100" i="24" s="1"/>
  <c r="J28" i="24"/>
  <c r="K28" i="24" s="1"/>
  <c r="J281" i="24"/>
  <c r="K281" i="24" s="1"/>
  <c r="J2737" i="24"/>
  <c r="K2737" i="24" s="1"/>
  <c r="J2684" i="24"/>
  <c r="K2684" i="24" s="1"/>
  <c r="J2407" i="24"/>
  <c r="K2407" i="24" s="1"/>
  <c r="J2609" i="24"/>
  <c r="K2609" i="24" s="1"/>
  <c r="J2572" i="24"/>
  <c r="K2572" i="24" s="1"/>
  <c r="J2383" i="24"/>
  <c r="K2383" i="24" s="1"/>
  <c r="J2546" i="24"/>
  <c r="K2546" i="24" s="1"/>
  <c r="J2265" i="24"/>
  <c r="K2265" i="24" s="1"/>
  <c r="J2227" i="24"/>
  <c r="K2227" i="24" s="1"/>
  <c r="J2213" i="24"/>
  <c r="K2213" i="24" s="1"/>
  <c r="J2159" i="24"/>
  <c r="K2159" i="24" s="1"/>
  <c r="J2434" i="24"/>
  <c r="K2434" i="24" s="1"/>
  <c r="J2241" i="24"/>
  <c r="K2241" i="24" s="1"/>
  <c r="J2494" i="24"/>
  <c r="K2494" i="24" s="1"/>
  <c r="J1113" i="24"/>
  <c r="K1113" i="24" s="1"/>
  <c r="J938" i="24"/>
  <c r="K938" i="24" s="1"/>
  <c r="J2309" i="24"/>
  <c r="K2309" i="24" s="1"/>
  <c r="J968" i="24"/>
  <c r="K968" i="24" s="1"/>
  <c r="J961" i="24"/>
  <c r="K961" i="24" s="1"/>
  <c r="J796" i="24"/>
  <c r="K796" i="24" s="1"/>
  <c r="J1139" i="24"/>
  <c r="K1139" i="24" s="1"/>
  <c r="J673" i="24"/>
  <c r="K673" i="24" s="1"/>
  <c r="J600" i="24"/>
  <c r="K600" i="24" s="1"/>
  <c r="J81" i="24"/>
  <c r="K81" i="24" s="1"/>
  <c r="J1269" i="24"/>
  <c r="K1269" i="24" s="1"/>
  <c r="J892" i="24"/>
  <c r="K892" i="24" s="1"/>
  <c r="J561" i="24"/>
  <c r="K561" i="24" s="1"/>
  <c r="J895" i="24"/>
  <c r="K895" i="24" s="1"/>
  <c r="J2407" i="23"/>
  <c r="K2407" i="23" s="1"/>
  <c r="J2383" i="23"/>
  <c r="K2383" i="23" s="1"/>
  <c r="J2265" i="23"/>
  <c r="K2265" i="23" s="1"/>
  <c r="J2241" i="23"/>
  <c r="K2241" i="23" s="1"/>
  <c r="J2159" i="23"/>
  <c r="K2159" i="23" s="1"/>
  <c r="J2684" i="23"/>
  <c r="K2684" i="23" s="1"/>
  <c r="J2572" i="23"/>
  <c r="K2572" i="23" s="1"/>
  <c r="J2737" i="23"/>
  <c r="K2737" i="23" s="1"/>
  <c r="J2609" i="23"/>
  <c r="K2609" i="23" s="1"/>
  <c r="J1269" i="23"/>
  <c r="K1269" i="23" s="1"/>
  <c r="J1139" i="23"/>
  <c r="K1139" i="23" s="1"/>
  <c r="J961" i="23"/>
  <c r="K961" i="23" s="1"/>
  <c r="J796" i="23"/>
  <c r="K796" i="23" s="1"/>
  <c r="J299" i="23"/>
  <c r="K299" i="23" s="1"/>
  <c r="J269" i="23"/>
  <c r="K269" i="23" s="1"/>
  <c r="J28" i="23"/>
  <c r="K28" i="23" s="1"/>
  <c r="J2546" i="23"/>
  <c r="K2546" i="23" s="1"/>
  <c r="J2434" i="23"/>
  <c r="K2434" i="23" s="1"/>
  <c r="J2309" i="23"/>
  <c r="K2309" i="23" s="1"/>
  <c r="J2227" i="23"/>
  <c r="K2227" i="23" s="1"/>
  <c r="J1113" i="23"/>
  <c r="K1113" i="23" s="1"/>
  <c r="J895" i="23"/>
  <c r="K895" i="23" s="1"/>
  <c r="J600" i="23"/>
  <c r="K600" i="23" s="1"/>
  <c r="J938" i="23"/>
  <c r="K938" i="23" s="1"/>
  <c r="J281" i="23"/>
  <c r="K281" i="23" s="1"/>
  <c r="J188" i="23"/>
  <c r="K188" i="23" s="1"/>
  <c r="J968" i="23"/>
  <c r="K968" i="23" s="1"/>
  <c r="J81" i="23"/>
  <c r="K81" i="23" s="1"/>
  <c r="J2213" i="23"/>
  <c r="K2213" i="23" s="1"/>
  <c r="J302" i="23"/>
  <c r="K302" i="23" s="1"/>
  <c r="J100" i="23"/>
  <c r="K100" i="23" s="1"/>
  <c r="J2494" i="23"/>
  <c r="K2494" i="23" s="1"/>
  <c r="J892" i="23"/>
  <c r="K892" i="23" s="1"/>
  <c r="J673" i="23"/>
  <c r="K673" i="23" s="1"/>
  <c r="J561" i="23"/>
  <c r="K561" i="23" s="1"/>
  <c r="J274" i="23"/>
  <c r="K274" i="23" s="1"/>
  <c r="J226" i="23"/>
  <c r="K226" i="23" s="1"/>
  <c r="K2784" i="21"/>
  <c r="L2784" i="21" s="1"/>
  <c r="K2709" i="21"/>
  <c r="L2709" i="21" s="1"/>
  <c r="K2528" i="21"/>
  <c r="L2528" i="21" s="1"/>
  <c r="K2357" i="21"/>
  <c r="L2357" i="21" s="1"/>
  <c r="K2303" i="21"/>
  <c r="L2303" i="21" s="1"/>
  <c r="K2246" i="21"/>
  <c r="L2246" i="21" s="1"/>
  <c r="K1013" i="21"/>
  <c r="L1013" i="21" s="1"/>
  <c r="K299" i="21"/>
  <c r="L299" i="21" s="1"/>
  <c r="K274" i="21"/>
  <c r="L274" i="21" s="1"/>
  <c r="K259" i="21"/>
  <c r="L259" i="21" s="1"/>
  <c r="K2672" i="21"/>
  <c r="L2672" i="21" s="1"/>
  <c r="K936" i="21"/>
  <c r="L936" i="21" s="1"/>
  <c r="K2840" i="21"/>
  <c r="L2840" i="21" s="1"/>
  <c r="K2591" i="21"/>
  <c r="L2591" i="21" s="1"/>
  <c r="K2476" i="21"/>
  <c r="L2476" i="21" s="1"/>
  <c r="K2332" i="21"/>
  <c r="L2332" i="21" s="1"/>
  <c r="K1326" i="21"/>
  <c r="L1326" i="21" s="1"/>
  <c r="K1164" i="21"/>
  <c r="L1164" i="21" s="1"/>
  <c r="K302" i="21"/>
  <c r="L302" i="21" s="1"/>
  <c r="K188" i="21"/>
  <c r="L188" i="21" s="1"/>
  <c r="K81" i="21"/>
  <c r="L81" i="21" s="1"/>
  <c r="K1192" i="21"/>
  <c r="L1192" i="21" s="1"/>
  <c r="K834" i="21"/>
  <c r="L834" i="21" s="1"/>
  <c r="K589" i="21"/>
  <c r="L589" i="21" s="1"/>
  <c r="K2500" i="21"/>
  <c r="L2500" i="21" s="1"/>
  <c r="K1006" i="21"/>
  <c r="L1006" i="21" s="1"/>
  <c r="K982" i="21"/>
  <c r="L982" i="21" s="1"/>
  <c r="K281" i="21"/>
  <c r="L281" i="21" s="1"/>
  <c r="K2646" i="21"/>
  <c r="L2646" i="21" s="1"/>
  <c r="K2401" i="21"/>
  <c r="L2401" i="21" s="1"/>
  <c r="K2317" i="21"/>
  <c r="L2317" i="21" s="1"/>
  <c r="K933" i="21"/>
  <c r="L933" i="21" s="1"/>
  <c r="K703" i="21"/>
  <c r="L703" i="21" s="1"/>
  <c r="K628" i="21"/>
  <c r="L628" i="21" s="1"/>
  <c r="K100" i="21"/>
  <c r="L100" i="21" s="1"/>
  <c r="K28" i="21"/>
  <c r="L28" i="21" s="1"/>
  <c r="K226" i="21"/>
  <c r="L226" i="21" s="1"/>
  <c r="J288" i="24"/>
  <c r="K288" i="24" s="1"/>
  <c r="J2034" i="24"/>
  <c r="K2034" i="24" s="1"/>
  <c r="J2017" i="24"/>
  <c r="K2017" i="24" s="1"/>
  <c r="J2010" i="24"/>
  <c r="K2010" i="24" s="1"/>
  <c r="J2006" i="24"/>
  <c r="K2006" i="24" s="1"/>
  <c r="J2027" i="24"/>
  <c r="K2027" i="24" s="1"/>
  <c r="J2024" i="24"/>
  <c r="K2024" i="24" s="1"/>
  <c r="J956" i="24"/>
  <c r="K956" i="24" s="1"/>
  <c r="J2005" i="24"/>
  <c r="K2005" i="24" s="1"/>
  <c r="J2002" i="24"/>
  <c r="K2002" i="24" s="1"/>
  <c r="J65" i="24"/>
  <c r="K65" i="24" s="1"/>
  <c r="J2027" i="23"/>
  <c r="K2027" i="23" s="1"/>
  <c r="J2024" i="23"/>
  <c r="K2024" i="23" s="1"/>
  <c r="J2005" i="23"/>
  <c r="K2005" i="23" s="1"/>
  <c r="J2006" i="23"/>
  <c r="K2006" i="23" s="1"/>
  <c r="J2017" i="23"/>
  <c r="K2017" i="23" s="1"/>
  <c r="J2010" i="23"/>
  <c r="K2010" i="23" s="1"/>
  <c r="J288" i="23"/>
  <c r="K288" i="23" s="1"/>
  <c r="J65" i="23"/>
  <c r="K65" i="23" s="1"/>
  <c r="J2034" i="23"/>
  <c r="K2034" i="23" s="1"/>
  <c r="J2002" i="23"/>
  <c r="K2002" i="23" s="1"/>
  <c r="J956" i="23"/>
  <c r="K956" i="23" s="1"/>
  <c r="K288" i="21"/>
  <c r="L288" i="21" s="1"/>
  <c r="K2090" i="21"/>
  <c r="L2090" i="21" s="1"/>
  <c r="K2087" i="21"/>
  <c r="L2087" i="21" s="1"/>
  <c r="K2102" i="21"/>
  <c r="L2102" i="21" s="1"/>
  <c r="K2091" i="21"/>
  <c r="L2091" i="21" s="1"/>
  <c r="K2112" i="21"/>
  <c r="L2112" i="21" s="1"/>
  <c r="K2095" i="21"/>
  <c r="L2095" i="21" s="1"/>
  <c r="K2119" i="21"/>
  <c r="L2119" i="21" s="1"/>
  <c r="K2109" i="21"/>
  <c r="L2109" i="21" s="1"/>
  <c r="K65" i="21"/>
  <c r="L65" i="21" s="1"/>
  <c r="K1000" i="21"/>
  <c r="L1000" i="21" s="1"/>
  <c r="J328" i="24"/>
  <c r="K328" i="24" s="1"/>
  <c r="J308" i="24"/>
  <c r="K308" i="24" s="1"/>
  <c r="J232" i="24"/>
  <c r="K232" i="24" s="1"/>
  <c r="J165" i="24"/>
  <c r="K165" i="24" s="1"/>
  <c r="J155" i="24"/>
  <c r="K155" i="24" s="1"/>
  <c r="J151" i="24"/>
  <c r="K151" i="24" s="1"/>
  <c r="J135" i="24"/>
  <c r="K135" i="24" s="1"/>
  <c r="J335" i="24"/>
  <c r="K335" i="24" s="1"/>
  <c r="J243" i="24"/>
  <c r="K243" i="24" s="1"/>
  <c r="J43" i="24"/>
  <c r="K43" i="24" s="1"/>
  <c r="J310" i="24"/>
  <c r="K310" i="24" s="1"/>
  <c r="J107" i="24"/>
  <c r="K107" i="24" s="1"/>
  <c r="J50" i="24"/>
  <c r="K50" i="24" s="1"/>
  <c r="J6" i="24"/>
  <c r="K6" i="24" s="1"/>
  <c r="J266" i="24"/>
  <c r="K266" i="24" s="1"/>
  <c r="J218" i="24"/>
  <c r="K218" i="24" s="1"/>
  <c r="J210" i="24"/>
  <c r="K210" i="24" s="1"/>
  <c r="J170" i="24"/>
  <c r="K170" i="24" s="1"/>
  <c r="J162" i="24"/>
  <c r="K162" i="24" s="1"/>
  <c r="J20" i="24"/>
  <c r="K20" i="24" s="1"/>
  <c r="J4" i="24"/>
  <c r="K4" i="24" s="1"/>
  <c r="J297" i="24"/>
  <c r="K297" i="24" s="1"/>
  <c r="J31" i="24"/>
  <c r="K31" i="24" s="1"/>
  <c r="J2741" i="24"/>
  <c r="K2741" i="24" s="1"/>
  <c r="J245" i="24"/>
  <c r="K245" i="24" s="1"/>
  <c r="J181" i="24"/>
  <c r="K181" i="24" s="1"/>
  <c r="J2794" i="24"/>
  <c r="K2794" i="24" s="1"/>
  <c r="J289" i="24"/>
  <c r="K289" i="24" s="1"/>
  <c r="J2654" i="24"/>
  <c r="K2654" i="24" s="1"/>
  <c r="J2581" i="24"/>
  <c r="K2581" i="24" s="1"/>
  <c r="J2413" i="24"/>
  <c r="K2413" i="24" s="1"/>
  <c r="J221" i="24"/>
  <c r="K221" i="24" s="1"/>
  <c r="J2833" i="24"/>
  <c r="K2833" i="24" s="1"/>
  <c r="J2390" i="24"/>
  <c r="K2390" i="24" s="1"/>
  <c r="J2499" i="24"/>
  <c r="K2499" i="24" s="1"/>
  <c r="J2262" i="24"/>
  <c r="K2262" i="24" s="1"/>
  <c r="J2229" i="24"/>
  <c r="K2229" i="24" s="1"/>
  <c r="J2217" i="24"/>
  <c r="K2217" i="24" s="1"/>
  <c r="J2299" i="24"/>
  <c r="K2299" i="24" s="1"/>
  <c r="J2243" i="24"/>
  <c r="K2243" i="24" s="1"/>
  <c r="J2147" i="24"/>
  <c r="K2147" i="24" s="1"/>
  <c r="J2107" i="24"/>
  <c r="K2107" i="24" s="1"/>
  <c r="J2553" i="24"/>
  <c r="K2553" i="24" s="1"/>
  <c r="J2235" i="24"/>
  <c r="K2235" i="24" s="1"/>
  <c r="J2114" i="24"/>
  <c r="K2114" i="24" s="1"/>
  <c r="J333" i="24"/>
  <c r="K333" i="24" s="1"/>
  <c r="J1765" i="24"/>
  <c r="K1765" i="24" s="1"/>
  <c r="J1562" i="24"/>
  <c r="K1562" i="24" s="1"/>
  <c r="J975" i="24"/>
  <c r="K975" i="24" s="1"/>
  <c r="J841" i="24"/>
  <c r="K841" i="24" s="1"/>
  <c r="J1713" i="24"/>
  <c r="K1713" i="24" s="1"/>
  <c r="J1462" i="24"/>
  <c r="K1462" i="24" s="1"/>
  <c r="J1322" i="24"/>
  <c r="K1322" i="24" s="1"/>
  <c r="J942" i="24"/>
  <c r="K942" i="24" s="1"/>
  <c r="J2090" i="24"/>
  <c r="K2090" i="24" s="1"/>
  <c r="J1921" i="24"/>
  <c r="K1921" i="24" s="1"/>
  <c r="J1445" i="24"/>
  <c r="K1445" i="24" s="1"/>
  <c r="J1169" i="24"/>
  <c r="K1169" i="24" s="1"/>
  <c r="J807" i="24"/>
  <c r="K807" i="24" s="1"/>
  <c r="J1261" i="24"/>
  <c r="K1261" i="24" s="1"/>
  <c r="J1674" i="24"/>
  <c r="K1674" i="24" s="1"/>
  <c r="J680" i="24"/>
  <c r="K680" i="24" s="1"/>
  <c r="J2199" i="24"/>
  <c r="K2199" i="24" s="1"/>
  <c r="J568" i="24"/>
  <c r="K568" i="24" s="1"/>
  <c r="J66" i="24"/>
  <c r="K66" i="24" s="1"/>
  <c r="J89" i="24"/>
  <c r="K89" i="24" s="1"/>
  <c r="J72" i="24"/>
  <c r="K72" i="24" s="1"/>
  <c r="J2499" i="23"/>
  <c r="K2499" i="23" s="1"/>
  <c r="J2299" i="23"/>
  <c r="K2299" i="23" s="1"/>
  <c r="J2229" i="23"/>
  <c r="K2229" i="23" s="1"/>
  <c r="J2147" i="23"/>
  <c r="K2147" i="23" s="1"/>
  <c r="J2107" i="23"/>
  <c r="K2107" i="23" s="1"/>
  <c r="J1921" i="23"/>
  <c r="K1921" i="23" s="1"/>
  <c r="J2262" i="23"/>
  <c r="K2262" i="23" s="1"/>
  <c r="J2199" i="23"/>
  <c r="K2199" i="23" s="1"/>
  <c r="J1562" i="23"/>
  <c r="K1562" i="23" s="1"/>
  <c r="J1445" i="23"/>
  <c r="K1445" i="23" s="1"/>
  <c r="J2553" i="23"/>
  <c r="K2553" i="23" s="1"/>
  <c r="J1765" i="23"/>
  <c r="K1765" i="23" s="1"/>
  <c r="J1261" i="23"/>
  <c r="K1261" i="23" s="1"/>
  <c r="J841" i="23"/>
  <c r="K841" i="23" s="1"/>
  <c r="J807" i="23"/>
  <c r="K807" i="23" s="1"/>
  <c r="J335" i="23"/>
  <c r="K335" i="23" s="1"/>
  <c r="J243" i="23"/>
  <c r="K243" i="23" s="1"/>
  <c r="J155" i="23"/>
  <c r="K155" i="23" s="1"/>
  <c r="J151" i="23"/>
  <c r="K151" i="23" s="1"/>
  <c r="J135" i="23"/>
  <c r="K135" i="23" s="1"/>
  <c r="J107" i="23"/>
  <c r="K107" i="23" s="1"/>
  <c r="J72" i="23"/>
  <c r="K72" i="23" s="1"/>
  <c r="J20" i="23"/>
  <c r="K20" i="23" s="1"/>
  <c r="J4" i="23"/>
  <c r="K4" i="23" s="1"/>
  <c r="J2794" i="23"/>
  <c r="K2794" i="23" s="1"/>
  <c r="J2217" i="23"/>
  <c r="K2217" i="23" s="1"/>
  <c r="J2741" i="23"/>
  <c r="K2741" i="23" s="1"/>
  <c r="J2581" i="23"/>
  <c r="K2581" i="23" s="1"/>
  <c r="J2413" i="23"/>
  <c r="K2413" i="23" s="1"/>
  <c r="J2243" i="23"/>
  <c r="K2243" i="23" s="1"/>
  <c r="J2235" i="23"/>
  <c r="K2235" i="23" s="1"/>
  <c r="J1713" i="23"/>
  <c r="K1713" i="23" s="1"/>
  <c r="J1462" i="23"/>
  <c r="K1462" i="23" s="1"/>
  <c r="J1169" i="23"/>
  <c r="K1169" i="23" s="1"/>
  <c r="J975" i="23"/>
  <c r="K975" i="23" s="1"/>
  <c r="J680" i="23"/>
  <c r="K680" i="23" s="1"/>
  <c r="J568" i="23"/>
  <c r="K568" i="23" s="1"/>
  <c r="J2390" i="23"/>
  <c r="K2390" i="23" s="1"/>
  <c r="J2114" i="23"/>
  <c r="K2114" i="23" s="1"/>
  <c r="J310" i="23"/>
  <c r="K310" i="23" s="1"/>
  <c r="J297" i="23"/>
  <c r="K297" i="23" s="1"/>
  <c r="J89" i="23"/>
  <c r="K89" i="23" s="1"/>
  <c r="J2833" i="23"/>
  <c r="K2833" i="23" s="1"/>
  <c r="J1674" i="23"/>
  <c r="K1674" i="23" s="1"/>
  <c r="J1322" i="23"/>
  <c r="K1322" i="23" s="1"/>
  <c r="J333" i="23"/>
  <c r="K333" i="23" s="1"/>
  <c r="J264" i="23"/>
  <c r="K264" i="23" s="1"/>
  <c r="J221" i="23"/>
  <c r="K221" i="23" s="1"/>
  <c r="J218" i="23"/>
  <c r="K218" i="23" s="1"/>
  <c r="J170" i="23"/>
  <c r="K170" i="23" s="1"/>
  <c r="J43" i="23"/>
  <c r="K43" i="23" s="1"/>
  <c r="J942" i="23"/>
  <c r="K942" i="23" s="1"/>
  <c r="J308" i="23"/>
  <c r="K308" i="23" s="1"/>
  <c r="J289" i="23"/>
  <c r="K289" i="23" s="1"/>
  <c r="J66" i="23"/>
  <c r="K66" i="23" s="1"/>
  <c r="J50" i="23"/>
  <c r="K50" i="23" s="1"/>
  <c r="J31" i="23"/>
  <c r="K31" i="23" s="1"/>
  <c r="J2654" i="23"/>
  <c r="K2654" i="23" s="1"/>
  <c r="J2090" i="23"/>
  <c r="K2090" i="23" s="1"/>
  <c r="J328" i="23"/>
  <c r="K328" i="23" s="1"/>
  <c r="J245" i="23"/>
  <c r="K245" i="23" s="1"/>
  <c r="J232" i="23"/>
  <c r="K232" i="23" s="1"/>
  <c r="J210" i="23"/>
  <c r="K210" i="23" s="1"/>
  <c r="J181" i="23"/>
  <c r="K181" i="23" s="1"/>
  <c r="J165" i="23"/>
  <c r="K165" i="23" s="1"/>
  <c r="J162" i="23"/>
  <c r="K162" i="23" s="1"/>
  <c r="J6" i="23"/>
  <c r="K6" i="23" s="1"/>
  <c r="K2483" i="21"/>
  <c r="L2483" i="21" s="1"/>
  <c r="K2326" i="21"/>
  <c r="L2326" i="21" s="1"/>
  <c r="K2307" i="21"/>
  <c r="L2307" i="21" s="1"/>
  <c r="K2234" i="21"/>
  <c r="L2234" i="21" s="1"/>
  <c r="K2201" i="21"/>
  <c r="L2201" i="21" s="1"/>
  <c r="K2193" i="21"/>
  <c r="L2193" i="21" s="1"/>
  <c r="K1999" i="21"/>
  <c r="L1999" i="21" s="1"/>
  <c r="K1838" i="21"/>
  <c r="L1838" i="21" s="1"/>
  <c r="K710" i="21"/>
  <c r="L710" i="21" s="1"/>
  <c r="K335" i="21"/>
  <c r="L335" i="21" s="1"/>
  <c r="K245" i="21"/>
  <c r="L245" i="21" s="1"/>
  <c r="K221" i="21"/>
  <c r="L221" i="21" s="1"/>
  <c r="K181" i="21"/>
  <c r="L181" i="21" s="1"/>
  <c r="K165" i="21"/>
  <c r="L165" i="21" s="1"/>
  <c r="K107" i="21"/>
  <c r="L107" i="21" s="1"/>
  <c r="K66" i="21"/>
  <c r="L66" i="21" s="1"/>
  <c r="K2754" i="21"/>
  <c r="L2754" i="21" s="1"/>
  <c r="K2596" i="21"/>
  <c r="L2596" i="21" s="1"/>
  <c r="K1743" i="21"/>
  <c r="L1743" i="21" s="1"/>
  <c r="K1630" i="21"/>
  <c r="L1630" i="21" s="1"/>
  <c r="K596" i="21"/>
  <c r="L596" i="21" s="1"/>
  <c r="K333" i="21"/>
  <c r="L333" i="21" s="1"/>
  <c r="K297" i="21"/>
  <c r="L297" i="21" s="1"/>
  <c r="K289" i="21"/>
  <c r="L289" i="21" s="1"/>
  <c r="K266" i="21"/>
  <c r="L266" i="21" s="1"/>
  <c r="K243" i="21"/>
  <c r="L243" i="21" s="1"/>
  <c r="K162" i="21"/>
  <c r="L162" i="21" s="1"/>
  <c r="K2951" i="21"/>
  <c r="L2951" i="21" s="1"/>
  <c r="K2904" i="21"/>
  <c r="L2904" i="21" s="1"/>
  <c r="K2844" i="21"/>
  <c r="L2844" i="21" s="1"/>
  <c r="K2506" i="21"/>
  <c r="L2506" i="21" s="1"/>
  <c r="K2175" i="21"/>
  <c r="L2175" i="21" s="1"/>
  <c r="K1782" i="21"/>
  <c r="L1782" i="21" s="1"/>
  <c r="K1318" i="21"/>
  <c r="L1318" i="21" s="1"/>
  <c r="K986" i="21"/>
  <c r="L986" i="21" s="1"/>
  <c r="K310" i="21"/>
  <c r="L310" i="21" s="1"/>
  <c r="K155" i="21"/>
  <c r="L155" i="21" s="1"/>
  <c r="K6" i="21"/>
  <c r="L6" i="21" s="1"/>
  <c r="K2681" i="21"/>
  <c r="L2681" i="21" s="1"/>
  <c r="K2653" i="21"/>
  <c r="L2653" i="21" s="1"/>
  <c r="K2354" i="21"/>
  <c r="L2354" i="21" s="1"/>
  <c r="K879" i="21"/>
  <c r="L879" i="21" s="1"/>
  <c r="K845" i="21"/>
  <c r="L845" i="21" s="1"/>
  <c r="K308" i="21"/>
  <c r="L308" i="21" s="1"/>
  <c r="K218" i="21"/>
  <c r="L218" i="21" s="1"/>
  <c r="K170" i="21"/>
  <c r="L170" i="21" s="1"/>
  <c r="K89" i="21"/>
  <c r="L89" i="21" s="1"/>
  <c r="K72" i="21"/>
  <c r="L72" i="21" s="1"/>
  <c r="K2319" i="21"/>
  <c r="L2319" i="21" s="1"/>
  <c r="K2288" i="21"/>
  <c r="L2288" i="21" s="1"/>
  <c r="K1527" i="21"/>
  <c r="L1527" i="21" s="1"/>
  <c r="K1380" i="21"/>
  <c r="L1380" i="21" s="1"/>
  <c r="K1222" i="21"/>
  <c r="L1222" i="21" s="1"/>
  <c r="K232" i="21"/>
  <c r="L232" i="21" s="1"/>
  <c r="K151" i="21"/>
  <c r="L151" i="21" s="1"/>
  <c r="K135" i="21"/>
  <c r="L135" i="21" s="1"/>
  <c r="K43" i="21"/>
  <c r="L43" i="21" s="1"/>
  <c r="K2391" i="21"/>
  <c r="L2391" i="21" s="1"/>
  <c r="K2334" i="21"/>
  <c r="L2334" i="21" s="1"/>
  <c r="K1506" i="21"/>
  <c r="L1506" i="21" s="1"/>
  <c r="K1020" i="21"/>
  <c r="L1020" i="21" s="1"/>
  <c r="K328" i="21"/>
  <c r="L328" i="21" s="1"/>
  <c r="K50" i="21"/>
  <c r="L50" i="21" s="1"/>
  <c r="K31" i="21"/>
  <c r="L31" i="21" s="1"/>
  <c r="K210" i="21"/>
  <c r="L210" i="21" s="1"/>
  <c r="K20" i="21"/>
  <c r="L20" i="21" s="1"/>
  <c r="K4" i="21"/>
  <c r="L4" i="21" s="1"/>
  <c r="J2808" i="24"/>
  <c r="K2808" i="24" s="1"/>
  <c r="J2831" i="24"/>
  <c r="K2831" i="24" s="1"/>
  <c r="J2121" i="24"/>
  <c r="K2121" i="24" s="1"/>
  <c r="J2198" i="24"/>
  <c r="K2198" i="24" s="1"/>
  <c r="J1948" i="24"/>
  <c r="K1948" i="24" s="1"/>
  <c r="J2791" i="24"/>
  <c r="K2791" i="24" s="1"/>
  <c r="J2169" i="24"/>
  <c r="K2169" i="24" s="1"/>
  <c r="J1828" i="24"/>
  <c r="K1828" i="24" s="1"/>
  <c r="J1366" i="24"/>
  <c r="K1366" i="24" s="1"/>
  <c r="J1308" i="24"/>
  <c r="K1308" i="24" s="1"/>
  <c r="J415" i="24"/>
  <c r="K415" i="24" s="1"/>
  <c r="J2831" i="23"/>
  <c r="K2831" i="23" s="1"/>
  <c r="J2791" i="23"/>
  <c r="K2791" i="23" s="1"/>
  <c r="J2198" i="23"/>
  <c r="K2198" i="23" s="1"/>
  <c r="J2808" i="23"/>
  <c r="K2808" i="23" s="1"/>
  <c r="J1948" i="23"/>
  <c r="K1948" i="23" s="1"/>
  <c r="J1308" i="23"/>
  <c r="K1308" i="23" s="1"/>
  <c r="J2169" i="23"/>
  <c r="K2169" i="23" s="1"/>
  <c r="J2121" i="23"/>
  <c r="K2121" i="23" s="1"/>
  <c r="J1366" i="23"/>
  <c r="K1366" i="23" s="1"/>
  <c r="J415" i="23"/>
  <c r="K415" i="23" s="1"/>
  <c r="J1828" i="23"/>
  <c r="K1828" i="23" s="1"/>
  <c r="K2287" i="21"/>
  <c r="L2287" i="21" s="1"/>
  <c r="K2257" i="21"/>
  <c r="L2257" i="21" s="1"/>
  <c r="K1903" i="21"/>
  <c r="L1903" i="21" s="1"/>
  <c r="K1424" i="21"/>
  <c r="L1424" i="21" s="1"/>
  <c r="K1366" i="21"/>
  <c r="L1366" i="21" s="1"/>
  <c r="K431" i="21"/>
  <c r="L431" i="21" s="1"/>
  <c r="K2035" i="21"/>
  <c r="L2035" i="21" s="1"/>
  <c r="K2949" i="21"/>
  <c r="L2949" i="21" s="1"/>
  <c r="K2922" i="21"/>
  <c r="L2922" i="21" s="1"/>
  <c r="K2901" i="21"/>
  <c r="L2901" i="21" s="1"/>
  <c r="K2208" i="21"/>
  <c r="L2208" i="21" s="1"/>
  <c r="J180" i="24"/>
  <c r="K180" i="24" s="1"/>
  <c r="J167" i="24"/>
  <c r="K167" i="24" s="1"/>
  <c r="J163" i="24"/>
  <c r="K163" i="24" s="1"/>
  <c r="J149" i="24"/>
  <c r="K149" i="24" s="1"/>
  <c r="J294" i="24"/>
  <c r="K294" i="24" s="1"/>
  <c r="J230" i="24"/>
  <c r="K230" i="24" s="1"/>
  <c r="J104" i="24"/>
  <c r="K104" i="24" s="1"/>
  <c r="J330" i="24"/>
  <c r="K330" i="24" s="1"/>
  <c r="J322" i="24"/>
  <c r="K322" i="24" s="1"/>
  <c r="J166" i="24"/>
  <c r="K166" i="24" s="1"/>
  <c r="J154" i="24"/>
  <c r="K154" i="24" s="1"/>
  <c r="J150" i="24"/>
  <c r="K150" i="24" s="1"/>
  <c r="J124" i="24"/>
  <c r="K124" i="24" s="1"/>
  <c r="J313" i="24"/>
  <c r="K313" i="24" s="1"/>
  <c r="J217" i="24"/>
  <c r="K217" i="24" s="1"/>
  <c r="J325" i="24"/>
  <c r="K325" i="24" s="1"/>
  <c r="J309" i="24"/>
  <c r="K309" i="24" s="1"/>
  <c r="J197" i="24"/>
  <c r="K197" i="24" s="1"/>
  <c r="J29" i="24"/>
  <c r="K29" i="24" s="1"/>
  <c r="J257" i="24"/>
  <c r="K257" i="24" s="1"/>
  <c r="J2077" i="24"/>
  <c r="K2077" i="24" s="1"/>
  <c r="J209" i="24"/>
  <c r="K209" i="24" s="1"/>
  <c r="J3" i="24"/>
  <c r="K3" i="24" s="1"/>
  <c r="J1791" i="24"/>
  <c r="K1791" i="24" s="1"/>
  <c r="J2787" i="24"/>
  <c r="K2787" i="24" s="1"/>
  <c r="J2131" i="24"/>
  <c r="K2131" i="24" s="1"/>
  <c r="J1909" i="24"/>
  <c r="K1909" i="24" s="1"/>
  <c r="J1359" i="24"/>
  <c r="K1359" i="24" s="1"/>
  <c r="J1152" i="24"/>
  <c r="K1152" i="24" s="1"/>
  <c r="J1843" i="24"/>
  <c r="K1843" i="24" s="1"/>
  <c r="J1188" i="24"/>
  <c r="K1188" i="24" s="1"/>
  <c r="J949" i="24"/>
  <c r="K949" i="24" s="1"/>
  <c r="J967" i="24"/>
  <c r="K967" i="24" s="1"/>
  <c r="J1380" i="24"/>
  <c r="K1380" i="24" s="1"/>
  <c r="J79" i="24"/>
  <c r="K79" i="24" s="1"/>
  <c r="J1292" i="24"/>
  <c r="K1292" i="24" s="1"/>
  <c r="J1110" i="24"/>
  <c r="K1110" i="24" s="1"/>
  <c r="J558" i="24"/>
  <c r="K558" i="24" s="1"/>
  <c r="J68" i="24"/>
  <c r="K68" i="24" s="1"/>
  <c r="J62" i="24"/>
  <c r="K62" i="24" s="1"/>
  <c r="J635" i="24"/>
  <c r="K635" i="24" s="1"/>
  <c r="J2787" i="23"/>
  <c r="K2787" i="23" s="1"/>
  <c r="J2131" i="23"/>
  <c r="K2131" i="23" s="1"/>
  <c r="J1909" i="23"/>
  <c r="K1909" i="23" s="1"/>
  <c r="J1843" i="23"/>
  <c r="K1843" i="23" s="1"/>
  <c r="J1791" i="23"/>
  <c r="K1791" i="23" s="1"/>
  <c r="J2077" i="23"/>
  <c r="K2077" i="23" s="1"/>
  <c r="J1292" i="23"/>
  <c r="K1292" i="23" s="1"/>
  <c r="J949" i="23"/>
  <c r="K949" i="23" s="1"/>
  <c r="J558" i="23"/>
  <c r="K558" i="23" s="1"/>
  <c r="J167" i="23"/>
  <c r="K167" i="23" s="1"/>
  <c r="J163" i="23"/>
  <c r="K163" i="23" s="1"/>
  <c r="J68" i="23"/>
  <c r="K68" i="23" s="1"/>
  <c r="J1380" i="23"/>
  <c r="K1380" i="23" s="1"/>
  <c r="J1188" i="23"/>
  <c r="K1188" i="23" s="1"/>
  <c r="J967" i="23"/>
  <c r="K967" i="23" s="1"/>
  <c r="J1359" i="23"/>
  <c r="K1359" i="23" s="1"/>
  <c r="J1110" i="23"/>
  <c r="K1110" i="23" s="1"/>
  <c r="J313" i="23"/>
  <c r="K313" i="23" s="1"/>
  <c r="J294" i="23"/>
  <c r="K294" i="23" s="1"/>
  <c r="J230" i="23"/>
  <c r="K230" i="23" s="1"/>
  <c r="J217" i="23"/>
  <c r="K217" i="23" s="1"/>
  <c r="J166" i="23"/>
  <c r="K166" i="23" s="1"/>
  <c r="J150" i="23"/>
  <c r="K150" i="23" s="1"/>
  <c r="J124" i="23"/>
  <c r="K124" i="23" s="1"/>
  <c r="J29" i="23"/>
  <c r="K29" i="23" s="1"/>
  <c r="J330" i="23"/>
  <c r="K330" i="23" s="1"/>
  <c r="J154" i="23"/>
  <c r="K154" i="23" s="1"/>
  <c r="J62" i="23"/>
  <c r="K62" i="23" s="1"/>
  <c r="J635" i="23"/>
  <c r="K635" i="23" s="1"/>
  <c r="J256" i="23"/>
  <c r="K256" i="23" s="1"/>
  <c r="J209" i="23"/>
  <c r="K209" i="23" s="1"/>
  <c r="J180" i="23"/>
  <c r="K180" i="23" s="1"/>
  <c r="J79" i="23"/>
  <c r="K79" i="23" s="1"/>
  <c r="J1152" i="23"/>
  <c r="K1152" i="23" s="1"/>
  <c r="J325" i="23"/>
  <c r="K325" i="23" s="1"/>
  <c r="J322" i="23"/>
  <c r="K322" i="23" s="1"/>
  <c r="J309" i="23"/>
  <c r="K309" i="23" s="1"/>
  <c r="J197" i="23"/>
  <c r="K197" i="23" s="1"/>
  <c r="J149" i="23"/>
  <c r="K149" i="23" s="1"/>
  <c r="J104" i="23"/>
  <c r="K104" i="23" s="1"/>
  <c r="J3" i="23"/>
  <c r="K3" i="23" s="1"/>
  <c r="K2218" i="21"/>
  <c r="L2218" i="21" s="1"/>
  <c r="K1987" i="21"/>
  <c r="L1987" i="21" s="1"/>
  <c r="K1205" i="21"/>
  <c r="L1205" i="21" s="1"/>
  <c r="K1161" i="21"/>
  <c r="L1161" i="21" s="1"/>
  <c r="K993" i="21"/>
  <c r="L993" i="21" s="1"/>
  <c r="K217" i="21"/>
  <c r="L217" i="21" s="1"/>
  <c r="K209" i="21"/>
  <c r="L209" i="21" s="1"/>
  <c r="K197" i="21"/>
  <c r="L197" i="21" s="1"/>
  <c r="K29" i="21"/>
  <c r="L29" i="21" s="1"/>
  <c r="K1918" i="21"/>
  <c r="L1918" i="21" s="1"/>
  <c r="K1438" i="21"/>
  <c r="L1438" i="21" s="1"/>
  <c r="K325" i="21"/>
  <c r="L325" i="21" s="1"/>
  <c r="K313" i="21"/>
  <c r="L313" i="21" s="1"/>
  <c r="K309" i="21"/>
  <c r="L309" i="21" s="1"/>
  <c r="K167" i="21"/>
  <c r="L167" i="21" s="1"/>
  <c r="K154" i="21"/>
  <c r="L154" i="21" s="1"/>
  <c r="K150" i="21"/>
  <c r="L150" i="21" s="1"/>
  <c r="K2897" i="21"/>
  <c r="L2897" i="21" s="1"/>
  <c r="K1865" i="21"/>
  <c r="L1865" i="21" s="1"/>
  <c r="K1416" i="21"/>
  <c r="L1416" i="21" s="1"/>
  <c r="K294" i="21"/>
  <c r="L294" i="21" s="1"/>
  <c r="K180" i="21"/>
  <c r="L180" i="21" s="1"/>
  <c r="K163" i="21"/>
  <c r="L163" i="21" s="1"/>
  <c r="K104" i="21"/>
  <c r="L104" i="21" s="1"/>
  <c r="K68" i="21"/>
  <c r="L68" i="21" s="1"/>
  <c r="K3" i="21"/>
  <c r="L3" i="21" s="1"/>
  <c r="K2162" i="21"/>
  <c r="L2162" i="21" s="1"/>
  <c r="K586" i="21"/>
  <c r="L586" i="21" s="1"/>
  <c r="K330" i="21"/>
  <c r="L330" i="21" s="1"/>
  <c r="K322" i="21"/>
  <c r="L322" i="21" s="1"/>
  <c r="K257" i="21"/>
  <c r="L257" i="21" s="1"/>
  <c r="K79" i="21"/>
  <c r="L79" i="21" s="1"/>
  <c r="K62" i="21"/>
  <c r="L62" i="21" s="1"/>
  <c r="K1350" i="21"/>
  <c r="L1350" i="21" s="1"/>
  <c r="K1241" i="21"/>
  <c r="L1241" i="21" s="1"/>
  <c r="K1012" i="21"/>
  <c r="L1012" i="21" s="1"/>
  <c r="K664" i="21"/>
  <c r="L664" i="21" s="1"/>
  <c r="K230" i="21"/>
  <c r="L230" i="21" s="1"/>
  <c r="K166" i="21"/>
  <c r="L166" i="21" s="1"/>
  <c r="K149" i="21"/>
  <c r="L149" i="21" s="1"/>
  <c r="K124" i="21"/>
  <c r="L124" i="21" s="1"/>
  <c r="J2734" i="24"/>
  <c r="K2734" i="24" s="1"/>
  <c r="J2405" i="24"/>
  <c r="K2405" i="24" s="1"/>
  <c r="J2680" i="24"/>
  <c r="K2680" i="24" s="1"/>
  <c r="J2379" i="24"/>
  <c r="K2379" i="24" s="1"/>
  <c r="J2543" i="24"/>
  <c r="K2543" i="24" s="1"/>
  <c r="J2264" i="24"/>
  <c r="K2264" i="24" s="1"/>
  <c r="J2226" i="24"/>
  <c r="K2226" i="24" s="1"/>
  <c r="J2166" i="24"/>
  <c r="K2166" i="24" s="1"/>
  <c r="J2240" i="24"/>
  <c r="K2240" i="24" s="1"/>
  <c r="J2233" i="24"/>
  <c r="K2233" i="24" s="1"/>
  <c r="J2232" i="24"/>
  <c r="K2232" i="24" s="1"/>
  <c r="J2113" i="24"/>
  <c r="K2113" i="24" s="1"/>
  <c r="J2759" i="24"/>
  <c r="K2759" i="24" s="1"/>
  <c r="J2605" i="24"/>
  <c r="K2605" i="24" s="1"/>
  <c r="J2493" i="24"/>
  <c r="K2493" i="24" s="1"/>
  <c r="J1001" i="24"/>
  <c r="K1001" i="24" s="1"/>
  <c r="J909" i="24"/>
  <c r="K909" i="24" s="1"/>
  <c r="J1214" i="24"/>
  <c r="K1214" i="24" s="1"/>
  <c r="J1197" i="24"/>
  <c r="K1197" i="24" s="1"/>
  <c r="J1177" i="24"/>
  <c r="K1177" i="24" s="1"/>
  <c r="J937" i="24"/>
  <c r="K937" i="24" s="1"/>
  <c r="J883" i="24"/>
  <c r="K883" i="24" s="1"/>
  <c r="J2306" i="24"/>
  <c r="K2306" i="24" s="1"/>
  <c r="J1166" i="24"/>
  <c r="K1166" i="24" s="1"/>
  <c r="J791" i="24"/>
  <c r="K791" i="24" s="1"/>
  <c r="J696" i="24"/>
  <c r="K696" i="24" s="1"/>
  <c r="J467" i="24"/>
  <c r="K467" i="24" s="1"/>
  <c r="J1265" i="24"/>
  <c r="K1265" i="24" s="1"/>
  <c r="J1135" i="24"/>
  <c r="K1135" i="24" s="1"/>
  <c r="J926" i="24"/>
  <c r="K926" i="24" s="1"/>
  <c r="J670" i="24"/>
  <c r="K670" i="24" s="1"/>
  <c r="J597" i="24"/>
  <c r="K597" i="24" s="1"/>
  <c r="J533" i="24"/>
  <c r="K533" i="24" s="1"/>
  <c r="J2255" i="24"/>
  <c r="K2255" i="24" s="1"/>
  <c r="J2210" i="24"/>
  <c r="K2210" i="24" s="1"/>
  <c r="J1294" i="24"/>
  <c r="K1294" i="24" s="1"/>
  <c r="J1040" i="24"/>
  <c r="K1040" i="24" s="1"/>
  <c r="J497" i="24"/>
  <c r="K497" i="24" s="1"/>
  <c r="J1346" i="24"/>
  <c r="K1346" i="24" s="1"/>
  <c r="J1236" i="24"/>
  <c r="K1236" i="24" s="1"/>
  <c r="J559" i="24"/>
  <c r="K559" i="24" s="1"/>
  <c r="J1067" i="24"/>
  <c r="K1067" i="24" s="1"/>
  <c r="J2759" i="23"/>
  <c r="K2759" i="23" s="1"/>
  <c r="J2543" i="23"/>
  <c r="K2543" i="23" s="1"/>
  <c r="J2379" i="23"/>
  <c r="K2379" i="23" s="1"/>
  <c r="J2233" i="23"/>
  <c r="K2233" i="23" s="1"/>
  <c r="J2210" i="23"/>
  <c r="K2210" i="23" s="1"/>
  <c r="J2680" i="23"/>
  <c r="K2680" i="23" s="1"/>
  <c r="J2226" i="23"/>
  <c r="K2226" i="23" s="1"/>
  <c r="J2255" i="23"/>
  <c r="K2255" i="23" s="1"/>
  <c r="J1265" i="23"/>
  <c r="K1265" i="23" s="1"/>
  <c r="J1135" i="23"/>
  <c r="K1135" i="23" s="1"/>
  <c r="J1067" i="23"/>
  <c r="K1067" i="23" s="1"/>
  <c r="J1040" i="23"/>
  <c r="K1040" i="23" s="1"/>
  <c r="J937" i="23"/>
  <c r="K937" i="23" s="1"/>
  <c r="J909" i="23"/>
  <c r="K909" i="23" s="1"/>
  <c r="J670" i="23"/>
  <c r="K670" i="23" s="1"/>
  <c r="J467" i="23"/>
  <c r="K467" i="23" s="1"/>
  <c r="J2306" i="23"/>
  <c r="K2306" i="23" s="1"/>
  <c r="J2264" i="23"/>
  <c r="K2264" i="23" s="1"/>
  <c r="J2240" i="23"/>
  <c r="K2240" i="23" s="1"/>
  <c r="J2232" i="23"/>
  <c r="K2232" i="23" s="1"/>
  <c r="J2166" i="23"/>
  <c r="K2166" i="23" s="1"/>
  <c r="J2605" i="23"/>
  <c r="K2605" i="23" s="1"/>
  <c r="J2493" i="23"/>
  <c r="K2493" i="23" s="1"/>
  <c r="J2405" i="23"/>
  <c r="K2405" i="23" s="1"/>
  <c r="J2113" i="23"/>
  <c r="K2113" i="23" s="1"/>
  <c r="J1346" i="23"/>
  <c r="K1346" i="23" s="1"/>
  <c r="J1294" i="23"/>
  <c r="K1294" i="23" s="1"/>
  <c r="J1177" i="23"/>
  <c r="K1177" i="23" s="1"/>
  <c r="J883" i="23"/>
  <c r="K883" i="23" s="1"/>
  <c r="J696" i="23"/>
  <c r="K696" i="23" s="1"/>
  <c r="J497" i="23"/>
  <c r="K497" i="23" s="1"/>
  <c r="J1166" i="23"/>
  <c r="K1166" i="23" s="1"/>
  <c r="J559" i="23"/>
  <c r="K559" i="23" s="1"/>
  <c r="J2734" i="23"/>
  <c r="K2734" i="23" s="1"/>
  <c r="J1214" i="23"/>
  <c r="K1214" i="23" s="1"/>
  <c r="J597" i="23"/>
  <c r="K597" i="23" s="1"/>
  <c r="J1236" i="23"/>
  <c r="K1236" i="23" s="1"/>
  <c r="J926" i="23"/>
  <c r="K926" i="23" s="1"/>
  <c r="J791" i="23"/>
  <c r="K791" i="23" s="1"/>
  <c r="J533" i="23"/>
  <c r="K533" i="23" s="1"/>
  <c r="J1197" i="23"/>
  <c r="K1197" i="23" s="1"/>
  <c r="J1001" i="23"/>
  <c r="K1001" i="23" s="1"/>
  <c r="K2780" i="21"/>
  <c r="L2780" i="21" s="1"/>
  <c r="K2705" i="21"/>
  <c r="L2705" i="21" s="1"/>
  <c r="K2472" i="21"/>
  <c r="L2472" i="21" s="1"/>
  <c r="K2398" i="21"/>
  <c r="L2398" i="21" s="1"/>
  <c r="K2331" i="21"/>
  <c r="L2331" i="21" s="1"/>
  <c r="K1403" i="21"/>
  <c r="L1403" i="21" s="1"/>
  <c r="K1292" i="21"/>
  <c r="L1292" i="21" s="1"/>
  <c r="K981" i="21"/>
  <c r="L981" i="21" s="1"/>
  <c r="K969" i="21"/>
  <c r="L969" i="21" s="1"/>
  <c r="K2643" i="21"/>
  <c r="L2643" i="21" s="1"/>
  <c r="K2590" i="21"/>
  <c r="L2590" i="21" s="1"/>
  <c r="K2324" i="21"/>
  <c r="L2324" i="21" s="1"/>
  <c r="K2316" i="21"/>
  <c r="L2316" i="21" s="1"/>
  <c r="K1352" i="21"/>
  <c r="L1352" i="21" s="1"/>
  <c r="K1269" i="21"/>
  <c r="L1269" i="21" s="1"/>
  <c r="K1219" i="21"/>
  <c r="L1219" i="21" s="1"/>
  <c r="K727" i="21"/>
  <c r="L727" i="21" s="1"/>
  <c r="K700" i="21"/>
  <c r="L700" i="21" s="1"/>
  <c r="K625" i="21"/>
  <c r="L625" i="21" s="1"/>
  <c r="K587" i="21"/>
  <c r="L587" i="21" s="1"/>
  <c r="K2864" i="21"/>
  <c r="L2864" i="21" s="1"/>
  <c r="K2837" i="21"/>
  <c r="L2837" i="21" s="1"/>
  <c r="K2323" i="21"/>
  <c r="L2323" i="21" s="1"/>
  <c r="K2300" i="21"/>
  <c r="L2300" i="21" s="1"/>
  <c r="K1252" i="21"/>
  <c r="L1252" i="21" s="1"/>
  <c r="K487" i="21"/>
  <c r="L487" i="21" s="1"/>
  <c r="K2346" i="21"/>
  <c r="L2346" i="21" s="1"/>
  <c r="K2200" i="21"/>
  <c r="L2200" i="21" s="1"/>
  <c r="K1092" i="21"/>
  <c r="L1092" i="21" s="1"/>
  <c r="K1322" i="21"/>
  <c r="L1322" i="21" s="1"/>
  <c r="K1230" i="21"/>
  <c r="L1230" i="21" s="1"/>
  <c r="K1047" i="21"/>
  <c r="L1047" i="21" s="1"/>
  <c r="K517" i="21"/>
  <c r="L517" i="21" s="1"/>
  <c r="K2498" i="21"/>
  <c r="L2498" i="21" s="1"/>
  <c r="K2356" i="21"/>
  <c r="L2356" i="21" s="1"/>
  <c r="K2254" i="21"/>
  <c r="L2254" i="21" s="1"/>
  <c r="K1188" i="21"/>
  <c r="L1188" i="21" s="1"/>
  <c r="K1117" i="21"/>
  <c r="L1117" i="21" s="1"/>
  <c r="K950" i="21"/>
  <c r="L950" i="21" s="1"/>
  <c r="K924" i="21"/>
  <c r="L924" i="21" s="1"/>
  <c r="K829" i="21"/>
  <c r="L829" i="21" s="1"/>
  <c r="K558" i="21"/>
  <c r="L558" i="21" s="1"/>
  <c r="J2901" i="24"/>
  <c r="K2901" i="24" s="1"/>
  <c r="J2795" i="24"/>
  <c r="K2795" i="24" s="1"/>
  <c r="J2556" i="24"/>
  <c r="K2556" i="24" s="1"/>
  <c r="J2394" i="24"/>
  <c r="K2394" i="24" s="1"/>
  <c r="J2585" i="24"/>
  <c r="K2585" i="24" s="1"/>
  <c r="J2219" i="24"/>
  <c r="K2219" i="24" s="1"/>
  <c r="J1331" i="24"/>
  <c r="K1331" i="24" s="1"/>
  <c r="J1923" i="24"/>
  <c r="K1923" i="24" s="1"/>
  <c r="J359" i="24"/>
  <c r="K359" i="24" s="1"/>
  <c r="J357" i="24"/>
  <c r="K357" i="24" s="1"/>
  <c r="J1507" i="24"/>
  <c r="K1507" i="24" s="1"/>
  <c r="J354" i="24"/>
  <c r="K354" i="24" s="1"/>
  <c r="J350" i="24"/>
  <c r="K350" i="24" s="1"/>
  <c r="J2201" i="24"/>
  <c r="K2201" i="24" s="1"/>
  <c r="J1046" i="24"/>
  <c r="K1046" i="24" s="1"/>
  <c r="J377" i="24"/>
  <c r="K377" i="24" s="1"/>
  <c r="J357" i="23"/>
  <c r="K357" i="23" s="1"/>
  <c r="J405" i="24"/>
  <c r="K405" i="24" s="1"/>
  <c r="J389" i="24"/>
  <c r="K389" i="24" s="1"/>
  <c r="J650" i="24"/>
  <c r="K650" i="24" s="1"/>
  <c r="J570" i="24"/>
  <c r="K570" i="24" s="1"/>
  <c r="J414" i="24"/>
  <c r="K414" i="24" s="1"/>
  <c r="J2795" i="23"/>
  <c r="K2795" i="23" s="1"/>
  <c r="J2556" i="23"/>
  <c r="K2556" i="23" s="1"/>
  <c r="J2219" i="23"/>
  <c r="K2219" i="23" s="1"/>
  <c r="J1507" i="23"/>
  <c r="K1507" i="23" s="1"/>
  <c r="J2585" i="23"/>
  <c r="K2585" i="23" s="1"/>
  <c r="J1331" i="23"/>
  <c r="K1331" i="23" s="1"/>
  <c r="J650" i="23"/>
  <c r="K650" i="23" s="1"/>
  <c r="J570" i="23"/>
  <c r="K570" i="23" s="1"/>
  <c r="J405" i="23"/>
  <c r="K405" i="23" s="1"/>
  <c r="J389" i="23"/>
  <c r="K389" i="23" s="1"/>
  <c r="J2394" i="23"/>
  <c r="K2394" i="23" s="1"/>
  <c r="J2201" i="23"/>
  <c r="K2201" i="23" s="1"/>
  <c r="J2901" i="23"/>
  <c r="K2901" i="23" s="1"/>
  <c r="J1046" i="23"/>
  <c r="K1046" i="23" s="1"/>
  <c r="J414" i="23"/>
  <c r="K414" i="23" s="1"/>
  <c r="J359" i="23"/>
  <c r="K359" i="23" s="1"/>
  <c r="J350" i="23"/>
  <c r="K350" i="23" s="1"/>
  <c r="J1923" i="23"/>
  <c r="K1923" i="23" s="1"/>
  <c r="J377" i="23"/>
  <c r="K377" i="23" s="1"/>
  <c r="J354" i="23"/>
  <c r="K354" i="23" s="1"/>
  <c r="K1571" i="21"/>
  <c r="L1571" i="21" s="1"/>
  <c r="K1389" i="21"/>
  <c r="L1389" i="21" s="1"/>
  <c r="K598" i="21"/>
  <c r="L598" i="21" s="1"/>
  <c r="K400" i="21"/>
  <c r="L400" i="21" s="1"/>
  <c r="K377" i="21"/>
  <c r="L377" i="21" s="1"/>
  <c r="K3029" i="21"/>
  <c r="L3029" i="21" s="1"/>
  <c r="K3013" i="21"/>
  <c r="L3013" i="21" s="1"/>
  <c r="K3004" i="21"/>
  <c r="L3004" i="21" s="1"/>
  <c r="K2998" i="21"/>
  <c r="L2998" i="21" s="1"/>
  <c r="K2309" i="21"/>
  <c r="L2309" i="21" s="1"/>
  <c r="K2001" i="21"/>
  <c r="L2001" i="21" s="1"/>
  <c r="K1095" i="21"/>
  <c r="L1095" i="21" s="1"/>
  <c r="K963" i="21"/>
  <c r="L963" i="21" s="1"/>
  <c r="K386" i="21"/>
  <c r="L386" i="21" s="1"/>
  <c r="K374" i="21"/>
  <c r="L374" i="21" s="1"/>
  <c r="K345" i="21"/>
  <c r="L345" i="21" s="1"/>
  <c r="K2915" i="21"/>
  <c r="L2915" i="21" s="1"/>
  <c r="K2911" i="21"/>
  <c r="L2911" i="21" s="1"/>
  <c r="K2905" i="21"/>
  <c r="L2905" i="21" s="1"/>
  <c r="K2871" i="21"/>
  <c r="L2871" i="21" s="1"/>
  <c r="K2656" i="21"/>
  <c r="L2656" i="21" s="1"/>
  <c r="K2487" i="21"/>
  <c r="L2487" i="21" s="1"/>
  <c r="K2008" i="21"/>
  <c r="L2008" i="21" s="1"/>
  <c r="K428" i="21"/>
  <c r="L428" i="21" s="1"/>
  <c r="K420" i="21"/>
  <c r="L420" i="21" s="1"/>
  <c r="K399" i="21"/>
  <c r="L399" i="21" s="1"/>
  <c r="K359" i="21"/>
  <c r="L359" i="21" s="1"/>
  <c r="K351" i="21"/>
  <c r="L351" i="21" s="1"/>
  <c r="K2290" i="21"/>
  <c r="L2290" i="21" s="1"/>
  <c r="K365" i="21"/>
  <c r="L365" i="21" s="1"/>
  <c r="K679" i="21"/>
  <c r="L679" i="21" s="1"/>
  <c r="K395" i="21"/>
  <c r="L395" i="21" s="1"/>
  <c r="K363" i="21"/>
  <c r="L363" i="21" s="1"/>
  <c r="K355" i="21"/>
  <c r="L355" i="21" s="1"/>
  <c r="K2685" i="21"/>
  <c r="L2685" i="21" s="1"/>
  <c r="K430" i="21"/>
  <c r="L430" i="21" s="1"/>
  <c r="J2106" i="24"/>
  <c r="K2106" i="24" s="1"/>
  <c r="J2234" i="24"/>
  <c r="K2234" i="24" s="1"/>
  <c r="J1737" i="24"/>
  <c r="K1737" i="24" s="1"/>
  <c r="J1757" i="24"/>
  <c r="K1757" i="24" s="1"/>
  <c r="J1561" i="24"/>
  <c r="K1561" i="24" s="1"/>
  <c r="J2057" i="24"/>
  <c r="K2057" i="24" s="1"/>
  <c r="J1461" i="24"/>
  <c r="K1461" i="24" s="1"/>
  <c r="J1436" i="24"/>
  <c r="K1436" i="24" s="1"/>
  <c r="J1687" i="24"/>
  <c r="K1687" i="24" s="1"/>
  <c r="J1412" i="24"/>
  <c r="K1412" i="24" s="1"/>
  <c r="J679" i="24"/>
  <c r="K679" i="24" s="1"/>
  <c r="J2261" i="24"/>
  <c r="K2261" i="24" s="1"/>
  <c r="J2261" i="23"/>
  <c r="K2261" i="23" s="1"/>
  <c r="J1687" i="23"/>
  <c r="K1687" i="23" s="1"/>
  <c r="J1561" i="23"/>
  <c r="K1561" i="23" s="1"/>
  <c r="J2234" i="23"/>
  <c r="K2234" i="23" s="1"/>
  <c r="J1461" i="23"/>
  <c r="K1461" i="23" s="1"/>
  <c r="J1757" i="23"/>
  <c r="K1757" i="23" s="1"/>
  <c r="J1436" i="23"/>
  <c r="K1436" i="23" s="1"/>
  <c r="J2057" i="23"/>
  <c r="K2057" i="23" s="1"/>
  <c r="J1737" i="23"/>
  <c r="K1737" i="23" s="1"/>
  <c r="J1412" i="23"/>
  <c r="K1412" i="23" s="1"/>
  <c r="J679" i="23"/>
  <c r="K679" i="23" s="1"/>
  <c r="J2106" i="23"/>
  <c r="K2106" i="23" s="1"/>
  <c r="K1830" i="21"/>
  <c r="L1830" i="21" s="1"/>
  <c r="K1756" i="21"/>
  <c r="L1756" i="21" s="1"/>
  <c r="K1526" i="21"/>
  <c r="L1526" i="21" s="1"/>
  <c r="K2353" i="21"/>
  <c r="L2353" i="21" s="1"/>
  <c r="K2142" i="21"/>
  <c r="L2142" i="21" s="1"/>
  <c r="K1497" i="21"/>
  <c r="L1497" i="21" s="1"/>
  <c r="K1471" i="21"/>
  <c r="L1471" i="21" s="1"/>
  <c r="K709" i="21"/>
  <c r="L709" i="21" s="1"/>
  <c r="K1809" i="21"/>
  <c r="L1809" i="21" s="1"/>
  <c r="K2192" i="21"/>
  <c r="L2192" i="21" s="1"/>
  <c r="K1629" i="21"/>
  <c r="L1629" i="21" s="1"/>
  <c r="K2325" i="21"/>
  <c r="L2325" i="21" s="1"/>
  <c r="J2673" i="24"/>
  <c r="K2673" i="24" s="1"/>
  <c r="J2579" i="24"/>
  <c r="K2579" i="24" s="1"/>
  <c r="J2527" i="24"/>
  <c r="K2527" i="24" s="1"/>
  <c r="J2421" i="24"/>
  <c r="K2421" i="24" s="1"/>
  <c r="J2420" i="24"/>
  <c r="K2420" i="24" s="1"/>
  <c r="J2400" i="24"/>
  <c r="K2400" i="24" s="1"/>
  <c r="J2718" i="24"/>
  <c r="K2718" i="24" s="1"/>
  <c r="J2215" i="24"/>
  <c r="K2215" i="24" s="1"/>
  <c r="J2634" i="24"/>
  <c r="K2634" i="24" s="1"/>
  <c r="J2327" i="24"/>
  <c r="K2327" i="24" s="1"/>
  <c r="J1312" i="24"/>
  <c r="K1312" i="24" s="1"/>
  <c r="J940" i="24"/>
  <c r="K940" i="24" s="1"/>
  <c r="J817" i="24"/>
  <c r="K817" i="24" s="1"/>
  <c r="J840" i="24"/>
  <c r="K840" i="24" s="1"/>
  <c r="J591" i="24"/>
  <c r="K591" i="24" s="1"/>
  <c r="J2579" i="23"/>
  <c r="K2579" i="23" s="1"/>
  <c r="J2527" i="23"/>
  <c r="K2527" i="23" s="1"/>
  <c r="J2327" i="23"/>
  <c r="K2327" i="23" s="1"/>
  <c r="J2420" i="23"/>
  <c r="K2420" i="23" s="1"/>
  <c r="J2400" i="23"/>
  <c r="K2400" i="23" s="1"/>
  <c r="J2215" i="23"/>
  <c r="K2215" i="23" s="1"/>
  <c r="J2673" i="23"/>
  <c r="K2673" i="23" s="1"/>
  <c r="J1312" i="23"/>
  <c r="K1312" i="23" s="1"/>
  <c r="J2634" i="23"/>
  <c r="K2634" i="23" s="1"/>
  <c r="J2421" i="23"/>
  <c r="K2421" i="23" s="1"/>
  <c r="J817" i="23"/>
  <c r="K817" i="23" s="1"/>
  <c r="J591" i="23"/>
  <c r="K591" i="23" s="1"/>
  <c r="J840" i="23"/>
  <c r="K840" i="23" s="1"/>
  <c r="J2718" i="23"/>
  <c r="K2718" i="23" s="1"/>
  <c r="J940" i="23"/>
  <c r="K940" i="23" s="1"/>
  <c r="K2514" i="21"/>
  <c r="L2514" i="21" s="1"/>
  <c r="K2734" i="21"/>
  <c r="L2734" i="21" s="1"/>
  <c r="K2419" i="21"/>
  <c r="L2419" i="21" s="1"/>
  <c r="K2305" i="21"/>
  <c r="L2305" i="21" s="1"/>
  <c r="K2819" i="21"/>
  <c r="L2819" i="21" s="1"/>
  <c r="K2626" i="21"/>
  <c r="L2626" i="21" s="1"/>
  <c r="K619" i="21"/>
  <c r="L619" i="21" s="1"/>
  <c r="K2493" i="21"/>
  <c r="L2493" i="21" s="1"/>
  <c r="K984" i="21"/>
  <c r="L984" i="21" s="1"/>
  <c r="K2679" i="21"/>
  <c r="L2679" i="21" s="1"/>
  <c r="K1370" i="21"/>
  <c r="L1370" i="21" s="1"/>
  <c r="K855" i="21"/>
  <c r="L855" i="21" s="1"/>
  <c r="K2773" i="21"/>
  <c r="L2773" i="21" s="1"/>
  <c r="K2515" i="21"/>
  <c r="L2515" i="21" s="1"/>
  <c r="K878" i="21"/>
  <c r="L878" i="21" s="1"/>
  <c r="J2727" i="24"/>
  <c r="K2727" i="24" s="1"/>
  <c r="J2717" i="24"/>
  <c r="K2717" i="24" s="1"/>
  <c r="J2711" i="24"/>
  <c r="K2711" i="24" s="1"/>
  <c r="J2708" i="24"/>
  <c r="K2708" i="24" s="1"/>
  <c r="J2676" i="24"/>
  <c r="K2676" i="24" s="1"/>
  <c r="J2218" i="24"/>
  <c r="K2218" i="24" s="1"/>
  <c r="J2422" i="24"/>
  <c r="K2422" i="24" s="1"/>
  <c r="J2630" i="24"/>
  <c r="K2630" i="24" s="1"/>
  <c r="J2727" i="23"/>
  <c r="K2727" i="23" s="1"/>
  <c r="J2711" i="23"/>
  <c r="K2711" i="23" s="1"/>
  <c r="J2218" i="23"/>
  <c r="K2218" i="23" s="1"/>
  <c r="J2708" i="23"/>
  <c r="K2708" i="23" s="1"/>
  <c r="J2676" i="23"/>
  <c r="K2676" i="23" s="1"/>
  <c r="J2717" i="23"/>
  <c r="K2717" i="23" s="1"/>
  <c r="J2422" i="23"/>
  <c r="K2422" i="23" s="1"/>
  <c r="J2630" i="23"/>
  <c r="K2630" i="23" s="1"/>
  <c r="K2776" i="21"/>
  <c r="L2776" i="21" s="1"/>
  <c r="K2730" i="21"/>
  <c r="L2730" i="21" s="1"/>
  <c r="K2516" i="21"/>
  <c r="L2516" i="21" s="1"/>
  <c r="K2830" i="21"/>
  <c r="L2830" i="21" s="1"/>
  <c r="K2818" i="21"/>
  <c r="L2818" i="21" s="1"/>
  <c r="K2812" i="21"/>
  <c r="L2812" i="21" s="1"/>
  <c r="K2809" i="21"/>
  <c r="L2809" i="21" s="1"/>
  <c r="K2308" i="21"/>
  <c r="L2308" i="21" s="1"/>
  <c r="J2881" i="24"/>
  <c r="K2881" i="24" s="1"/>
  <c r="J2626" i="24"/>
  <c r="K2626" i="24" s="1"/>
  <c r="J2710" i="24"/>
  <c r="K2710" i="24" s="1"/>
  <c r="J2702" i="24"/>
  <c r="K2702" i="24" s="1"/>
  <c r="J1355" i="24"/>
  <c r="K1355" i="24" s="1"/>
  <c r="J1088" i="24"/>
  <c r="K1088" i="24" s="1"/>
  <c r="J1054" i="24"/>
  <c r="K1054" i="24" s="1"/>
  <c r="J1048" i="24"/>
  <c r="K1048" i="24" s="1"/>
  <c r="J946" i="24"/>
  <c r="K946" i="24" s="1"/>
  <c r="J880" i="24"/>
  <c r="K880" i="24" s="1"/>
  <c r="J629" i="24"/>
  <c r="K629" i="24" s="1"/>
  <c r="J487" i="24"/>
  <c r="K487" i="24" s="1"/>
  <c r="J466" i="24"/>
  <c r="K466" i="24" s="1"/>
  <c r="J1181" i="24"/>
  <c r="K1181" i="24" s="1"/>
  <c r="J934" i="24"/>
  <c r="K934" i="24" s="1"/>
  <c r="J836" i="24"/>
  <c r="K836" i="24" s="1"/>
  <c r="J603" i="24"/>
  <c r="K603" i="24" s="1"/>
  <c r="J747" i="24"/>
  <c r="K747" i="24" s="1"/>
  <c r="J656" i="24"/>
  <c r="K656" i="24" s="1"/>
  <c r="J654" i="24"/>
  <c r="K654" i="24" s="1"/>
  <c r="J581" i="24"/>
  <c r="K581" i="24" s="1"/>
  <c r="J1065" i="24"/>
  <c r="K1065" i="24" s="1"/>
  <c r="J858" i="24"/>
  <c r="K858" i="24" s="1"/>
  <c r="J1235" i="24"/>
  <c r="K1235" i="24" s="1"/>
  <c r="J1228" i="24"/>
  <c r="K1228" i="24" s="1"/>
  <c r="J1224" i="24"/>
  <c r="K1224" i="24" s="1"/>
  <c r="J587" i="24"/>
  <c r="K587" i="24" s="1"/>
  <c r="J584" i="24"/>
  <c r="K584" i="24" s="1"/>
  <c r="J736" i="24"/>
  <c r="K736" i="24" s="1"/>
  <c r="J1355" i="23"/>
  <c r="K1355" i="23" s="1"/>
  <c r="J654" i="23"/>
  <c r="K654" i="23" s="1"/>
  <c r="J487" i="23"/>
  <c r="K487" i="23" s="1"/>
  <c r="J2626" i="23"/>
  <c r="K2626" i="23" s="1"/>
  <c r="J2881" i="23"/>
  <c r="K2881" i="23" s="1"/>
  <c r="J1235" i="23"/>
  <c r="K1235" i="23" s="1"/>
  <c r="J1065" i="23"/>
  <c r="K1065" i="23" s="1"/>
  <c r="J656" i="23"/>
  <c r="K656" i="23" s="1"/>
  <c r="J584" i="23"/>
  <c r="K584" i="23" s="1"/>
  <c r="J2710" i="23"/>
  <c r="K2710" i="23" s="1"/>
  <c r="J1224" i="23"/>
  <c r="K1224" i="23" s="1"/>
  <c r="J1054" i="23"/>
  <c r="K1054" i="23" s="1"/>
  <c r="J946" i="23"/>
  <c r="K946" i="23" s="1"/>
  <c r="J858" i="23"/>
  <c r="K858" i="23" s="1"/>
  <c r="J836" i="23"/>
  <c r="K836" i="23" s="1"/>
  <c r="J747" i="23"/>
  <c r="K747" i="23" s="1"/>
  <c r="J466" i="23"/>
  <c r="K466" i="23" s="1"/>
  <c r="J2702" i="23"/>
  <c r="K2702" i="23" s="1"/>
  <c r="J880" i="23"/>
  <c r="K880" i="23" s="1"/>
  <c r="J629" i="23"/>
  <c r="K629" i="23" s="1"/>
  <c r="J581" i="23"/>
  <c r="K581" i="23" s="1"/>
  <c r="J1228" i="23"/>
  <c r="K1228" i="23" s="1"/>
  <c r="J934" i="23"/>
  <c r="K934" i="23" s="1"/>
  <c r="J603" i="23"/>
  <c r="K603" i="23" s="1"/>
  <c r="J587" i="23"/>
  <c r="K587" i="23" s="1"/>
  <c r="J1181" i="23"/>
  <c r="K1181" i="23" s="1"/>
  <c r="J1088" i="23"/>
  <c r="K1088" i="23" s="1"/>
  <c r="J1048" i="23"/>
  <c r="K1048" i="23" s="1"/>
  <c r="J736" i="23"/>
  <c r="K736" i="23" s="1"/>
  <c r="K2803" i="21"/>
  <c r="L2803" i="21" s="1"/>
  <c r="K1412" i="21"/>
  <c r="L1412" i="21" s="1"/>
  <c r="K1279" i="21"/>
  <c r="L1279" i="21" s="1"/>
  <c r="K1097" i="21"/>
  <c r="L1097" i="21" s="1"/>
  <c r="K781" i="21"/>
  <c r="L781" i="21" s="1"/>
  <c r="K658" i="21"/>
  <c r="L658" i="21" s="1"/>
  <c r="K615" i="21"/>
  <c r="L615" i="21" s="1"/>
  <c r="K486" i="21"/>
  <c r="L486" i="21" s="1"/>
  <c r="K3007" i="21"/>
  <c r="L3007" i="21" s="1"/>
  <c r="K2726" i="21"/>
  <c r="L2726" i="21" s="1"/>
  <c r="K1234" i="21"/>
  <c r="L1234" i="21" s="1"/>
  <c r="K1103" i="21"/>
  <c r="L1103" i="21" s="1"/>
  <c r="K609" i="21"/>
  <c r="L609" i="21" s="1"/>
  <c r="K507" i="21"/>
  <c r="L507" i="21" s="1"/>
  <c r="K2811" i="21"/>
  <c r="L2811" i="21" s="1"/>
  <c r="K978" i="21"/>
  <c r="L978" i="21" s="1"/>
  <c r="K920" i="21"/>
  <c r="L920" i="21" s="1"/>
  <c r="K874" i="21"/>
  <c r="L874" i="21" s="1"/>
  <c r="K685" i="21"/>
  <c r="L685" i="21" s="1"/>
  <c r="K1284" i="21"/>
  <c r="L1284" i="21" s="1"/>
  <c r="K1138" i="21"/>
  <c r="L1138" i="21" s="1"/>
  <c r="K897" i="21"/>
  <c r="L897" i="21" s="1"/>
  <c r="K769" i="21"/>
  <c r="L769" i="21" s="1"/>
  <c r="K683" i="21"/>
  <c r="L683" i="21" s="1"/>
  <c r="K632" i="21"/>
  <c r="L632" i="21" s="1"/>
  <c r="K1291" i="21"/>
  <c r="L1291" i="21" s="1"/>
  <c r="K990" i="21"/>
  <c r="L990" i="21" s="1"/>
  <c r="K1114" i="21"/>
  <c r="L1114" i="21" s="1"/>
  <c r="K612" i="21"/>
  <c r="L612" i="21" s="1"/>
  <c r="J980" i="24"/>
  <c r="K980" i="24" s="1"/>
  <c r="J976" i="24"/>
  <c r="K976" i="24" s="1"/>
  <c r="J2148" i="24"/>
  <c r="K2148" i="24" s="1"/>
  <c r="J1323" i="24"/>
  <c r="K1323" i="24" s="1"/>
  <c r="J1193" i="24"/>
  <c r="K1193" i="24" s="1"/>
  <c r="J1187" i="24"/>
  <c r="K1187" i="24" s="1"/>
  <c r="J1121" i="24"/>
  <c r="K1121" i="24" s="1"/>
  <c r="J1175" i="24"/>
  <c r="K1175" i="24" s="1"/>
  <c r="J957" i="24"/>
  <c r="K957" i="24" s="1"/>
  <c r="J776" i="24"/>
  <c r="K776" i="24" s="1"/>
  <c r="J735" i="24"/>
  <c r="K735" i="24" s="1"/>
  <c r="J514" i="24"/>
  <c r="K514" i="24" s="1"/>
  <c r="J505" i="24"/>
  <c r="K505" i="24" s="1"/>
  <c r="J741" i="24"/>
  <c r="K741" i="24" s="1"/>
  <c r="J2148" i="23"/>
  <c r="K2148" i="23" s="1"/>
  <c r="J1323" i="23"/>
  <c r="K1323" i="23" s="1"/>
  <c r="J1175" i="23"/>
  <c r="K1175" i="23" s="1"/>
  <c r="J957" i="23"/>
  <c r="K957" i="23" s="1"/>
  <c r="J776" i="23"/>
  <c r="K776" i="23" s="1"/>
  <c r="J741" i="23"/>
  <c r="K741" i="23" s="1"/>
  <c r="J1121" i="23"/>
  <c r="K1121" i="23" s="1"/>
  <c r="J735" i="23"/>
  <c r="K735" i="23" s="1"/>
  <c r="J505" i="23"/>
  <c r="K505" i="23" s="1"/>
  <c r="J1187" i="23"/>
  <c r="K1187" i="23" s="1"/>
  <c r="J514" i="23"/>
  <c r="K514" i="23" s="1"/>
  <c r="J1193" i="23"/>
  <c r="K1193" i="23" s="1"/>
  <c r="J976" i="23"/>
  <c r="K976" i="23" s="1"/>
  <c r="J980" i="23"/>
  <c r="K980" i="23" s="1"/>
  <c r="K2235" i="21"/>
  <c r="L2235" i="21" s="1"/>
  <c r="K1240" i="21"/>
  <c r="L1240" i="21" s="1"/>
  <c r="K1025" i="21"/>
  <c r="L1025" i="21" s="1"/>
  <c r="K1021" i="21"/>
  <c r="L1021" i="21" s="1"/>
  <c r="K1001" i="21"/>
  <c r="L1001" i="21" s="1"/>
  <c r="K537" i="21"/>
  <c r="L537" i="21" s="1"/>
  <c r="K526" i="21"/>
  <c r="L526" i="21" s="1"/>
  <c r="K1381" i="21"/>
  <c r="L1381" i="21" s="1"/>
  <c r="K1172" i="21"/>
  <c r="L1172" i="21" s="1"/>
  <c r="K768" i="21"/>
  <c r="L768" i="21" s="1"/>
  <c r="K812" i="21"/>
  <c r="L812" i="21" s="1"/>
  <c r="K775" i="21"/>
  <c r="L775" i="21" s="1"/>
  <c r="K1247" i="21"/>
  <c r="L1247" i="21" s="1"/>
  <c r="K1228" i="21"/>
  <c r="L1228" i="21" s="1"/>
  <c r="J1795" i="24"/>
  <c r="K1795" i="24" s="1"/>
  <c r="J1913" i="24"/>
  <c r="K1913" i="24" s="1"/>
  <c r="J1845" i="24"/>
  <c r="K1845" i="24" s="1"/>
  <c r="J1820" i="24"/>
  <c r="K1820" i="24" s="1"/>
  <c r="J1913" i="23"/>
  <c r="K1913" i="23" s="1"/>
  <c r="J1795" i="23"/>
  <c r="K1795" i="23" s="1"/>
  <c r="J1845" i="23"/>
  <c r="K1845" i="23" s="1"/>
  <c r="J1820" i="23"/>
  <c r="K1820" i="23" s="1"/>
  <c r="K1991" i="21"/>
  <c r="L1991" i="21" s="1"/>
  <c r="K1920" i="21"/>
  <c r="L1920" i="21" s="1"/>
  <c r="K1895" i="21"/>
  <c r="L1895" i="21" s="1"/>
  <c r="K1869" i="21"/>
  <c r="L1869" i="21" s="1"/>
  <c r="J248" i="24"/>
  <c r="K248" i="24" s="1"/>
  <c r="J26" i="24"/>
  <c r="K26" i="24" s="1"/>
  <c r="J2811" i="24"/>
  <c r="K2811" i="24" s="1"/>
  <c r="J205" i="24"/>
  <c r="K205" i="24" s="1"/>
  <c r="J1834" i="24"/>
  <c r="K1834" i="24" s="1"/>
  <c r="J1842" i="24"/>
  <c r="K1842" i="24" s="1"/>
  <c r="J78" i="24"/>
  <c r="K78" i="24" s="1"/>
  <c r="J2811" i="23"/>
  <c r="K2811" i="23" s="1"/>
  <c r="J1842" i="23"/>
  <c r="K1842" i="23" s="1"/>
  <c r="J1834" i="23"/>
  <c r="K1834" i="23" s="1"/>
  <c r="J26" i="23"/>
  <c r="K26" i="23" s="1"/>
  <c r="J205" i="23"/>
  <c r="K205" i="23" s="1"/>
  <c r="J78" i="23"/>
  <c r="K78" i="23" s="1"/>
  <c r="J248" i="23"/>
  <c r="K248" i="23" s="1"/>
  <c r="K205" i="21"/>
  <c r="L205" i="21" s="1"/>
  <c r="K78" i="21"/>
  <c r="L78" i="21" s="1"/>
  <c r="K1909" i="21"/>
  <c r="L1909" i="21" s="1"/>
  <c r="K2926" i="21"/>
  <c r="L2926" i="21" s="1"/>
  <c r="K1917" i="21"/>
  <c r="L1917" i="21" s="1"/>
  <c r="K26" i="21"/>
  <c r="L26" i="21" s="1"/>
  <c r="K248" i="21"/>
  <c r="L248" i="21" s="1"/>
  <c r="J2577" i="24"/>
  <c r="K2577" i="24" s="1"/>
  <c r="J611" i="24"/>
  <c r="K611" i="24" s="1"/>
  <c r="J2577" i="23"/>
  <c r="K2577" i="23" s="1"/>
  <c r="J611" i="23"/>
  <c r="K611" i="23" s="1"/>
  <c r="K2677" i="21"/>
  <c r="L2677" i="21" s="1"/>
  <c r="K640" i="21"/>
  <c r="L640" i="21" s="1"/>
  <c r="J316" i="24"/>
  <c r="K316" i="24" s="1"/>
  <c r="J224" i="24"/>
  <c r="K224" i="24" s="1"/>
  <c r="J195" i="24"/>
  <c r="K195" i="24" s="1"/>
  <c r="J112" i="24"/>
  <c r="K112" i="24" s="1"/>
  <c r="J234" i="24"/>
  <c r="K234" i="24" s="1"/>
  <c r="J138" i="24"/>
  <c r="K138" i="24" s="1"/>
  <c r="J23" i="24"/>
  <c r="K23" i="24" s="1"/>
  <c r="J293" i="24"/>
  <c r="K293" i="24" s="1"/>
  <c r="J177" i="24"/>
  <c r="K177" i="24" s="1"/>
  <c r="J1926" i="24"/>
  <c r="K1926" i="24" s="1"/>
  <c r="J1800" i="24"/>
  <c r="K1800" i="24" s="1"/>
  <c r="J1839" i="24"/>
  <c r="K1839" i="24" s="1"/>
  <c r="J960" i="24"/>
  <c r="K960" i="24" s="1"/>
  <c r="J70" i="24"/>
  <c r="K70" i="24" s="1"/>
  <c r="J94" i="24"/>
  <c r="K94" i="24" s="1"/>
  <c r="J1926" i="23"/>
  <c r="K1926" i="23" s="1"/>
  <c r="J1839" i="23"/>
  <c r="K1839" i="23" s="1"/>
  <c r="J195" i="23"/>
  <c r="K195" i="23" s="1"/>
  <c r="J1800" i="23"/>
  <c r="K1800" i="23" s="1"/>
  <c r="J316" i="23"/>
  <c r="K316" i="23" s="1"/>
  <c r="J23" i="23"/>
  <c r="K23" i="23" s="1"/>
  <c r="J960" i="23"/>
  <c r="K960" i="23" s="1"/>
  <c r="J234" i="23"/>
  <c r="K234" i="23" s="1"/>
  <c r="J224" i="23"/>
  <c r="K224" i="23" s="1"/>
  <c r="J138" i="23"/>
  <c r="K138" i="23" s="1"/>
  <c r="J112" i="23"/>
  <c r="K112" i="23" s="1"/>
  <c r="J177" i="23"/>
  <c r="K177" i="23" s="1"/>
  <c r="J94" i="23"/>
  <c r="K94" i="23" s="1"/>
  <c r="J293" i="23"/>
  <c r="K293" i="23" s="1"/>
  <c r="J70" i="23"/>
  <c r="K70" i="23" s="1"/>
  <c r="K1875" i="21"/>
  <c r="L1875" i="21" s="1"/>
  <c r="K1005" i="21"/>
  <c r="L1005" i="21" s="1"/>
  <c r="K177" i="21"/>
  <c r="L177" i="21" s="1"/>
  <c r="K70" i="21"/>
  <c r="L70" i="21" s="1"/>
  <c r="K2005" i="21"/>
  <c r="L2005" i="21" s="1"/>
  <c r="K293" i="21"/>
  <c r="L293" i="21" s="1"/>
  <c r="K195" i="21"/>
  <c r="L195" i="21" s="1"/>
  <c r="K138" i="21"/>
  <c r="L138" i="21" s="1"/>
  <c r="K1914" i="21"/>
  <c r="L1914" i="21" s="1"/>
  <c r="K316" i="21"/>
  <c r="L316" i="21" s="1"/>
  <c r="K234" i="21"/>
  <c r="L234" i="21" s="1"/>
  <c r="K23" i="21"/>
  <c r="L23" i="21" s="1"/>
  <c r="K224" i="21"/>
  <c r="L224" i="21" s="1"/>
  <c r="K112" i="21"/>
  <c r="L112" i="21" s="1"/>
  <c r="K94" i="21"/>
  <c r="L94" i="21" s="1"/>
  <c r="J45" i="24"/>
  <c r="K45" i="24" s="1"/>
  <c r="J44" i="23"/>
  <c r="K44" i="23" s="1"/>
  <c r="K45" i="21"/>
  <c r="L45" i="21" s="1"/>
</calcChain>
</file>

<file path=xl/comments1.xml><?xml version="1.0" encoding="utf-8"?>
<comments xmlns="http://schemas.openxmlformats.org/spreadsheetml/2006/main">
  <authors>
    <author>xx</author>
    <author>Doug Watkins</author>
  </authors>
  <commentList>
    <comment ref="C1" authorId="0">
      <text>
        <r>
          <rPr>
            <sz val="9"/>
            <color indexed="81"/>
            <rFont val="Tahoma"/>
            <family val="2"/>
          </rPr>
          <t xml:space="preserve">
see sheet 14 Populations and thresholds
</t>
        </r>
      </text>
    </comment>
    <comment ref="K1" authorId="0">
      <text>
        <r>
          <rPr>
            <sz val="9"/>
            <color indexed="81"/>
            <rFont val="Tahoma"/>
            <family val="2"/>
          </rPr>
          <t xml:space="preserve">
Formula uses the applicable threshold in Sheet 14 'Populations and thresholds'.
If the population has been identified, link to the 1% threshold in the 'Populations and thresholds' sheet.
If the population is unknown or undertain, link to the combined total of thresholds for all of the applicable populations of this species listed in the 'Populations and thresholds' sheet.</t>
        </r>
      </text>
    </comment>
    <comment ref="L1" authorId="0">
      <text>
        <r>
          <rPr>
            <sz val="9"/>
            <color indexed="81"/>
            <rFont val="Tahoma"/>
            <family val="2"/>
          </rPr>
          <t xml:space="preserve">
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t>
        </r>
      </text>
    </comment>
    <comment ref="N1" authorId="0">
      <text>
        <r>
          <rPr>
            <sz val="9"/>
            <color indexed="81"/>
            <rFont val="Tahoma"/>
            <family val="2"/>
          </rPr>
          <t>Relates the waterbird count at the site to the estimated maximum size in the flyway, for the applicable population/s.
(NOTE: Some results will be less than 1.00% because the 1% threshold is based on the minimum estimate. Refer to methodology details in the project report.)</t>
        </r>
        <r>
          <rPr>
            <sz val="9"/>
            <color indexed="81"/>
            <rFont val="Tahoma"/>
            <family val="2"/>
          </rPr>
          <t xml:space="preserve">
</t>
        </r>
      </text>
    </comment>
    <comment ref="B1323" authorId="1">
      <text>
        <r>
          <rPr>
            <b/>
            <sz val="9"/>
            <color indexed="81"/>
            <rFont val="Tahoma"/>
            <family val="2"/>
          </rPr>
          <t>Doug Watkins:</t>
        </r>
        <r>
          <rPr>
            <sz val="9"/>
            <color indexed="81"/>
            <rFont val="Tahoma"/>
            <family val="2"/>
          </rPr>
          <t xml:space="preserve">
Incorrected attributed to Yancheng in Bamford et al 2008</t>
        </r>
      </text>
    </comment>
    <comment ref="B1511" authorId="1">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2.xml><?xml version="1.0" encoding="utf-8"?>
<comments xmlns="http://schemas.openxmlformats.org/spreadsheetml/2006/main">
  <authors>
    <author>xx</author>
    <author>Doug Watkins</author>
  </authors>
  <commentList>
    <comment ref="C1" authorId="0">
      <text>
        <r>
          <rPr>
            <sz val="9"/>
            <color indexed="81"/>
            <rFont val="Tahoma"/>
            <family val="2"/>
          </rPr>
          <t xml:space="preserve">
see sheet 14 Populations and thresholds
</t>
        </r>
      </text>
    </comment>
    <comment ref="J1" authorId="0">
      <text>
        <r>
          <rPr>
            <sz val="9"/>
            <color indexed="81"/>
            <rFont val="Tahoma"/>
            <family val="2"/>
          </rPr>
          <t xml:space="preserve">Formula uses the applicable threshold in Sheet 14 'Populations and thresholds'.
If the population has been identified, link to the 1% threshold in the 'Populations and thresholds' sheet.
If the population is unknown or undertain, link to the combined total of thresholds for all of the applicable populations of this species listed in the 'Populations and thresholds' sheet.
</t>
        </r>
      </text>
    </comment>
    <comment ref="K1" authorId="0">
      <text>
        <r>
          <rPr>
            <sz val="9"/>
            <color indexed="81"/>
            <rFont val="Tahoma"/>
            <family val="2"/>
          </rPr>
          <t>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t>
        </r>
      </text>
    </comment>
    <comment ref="M1" authorId="0">
      <text>
        <r>
          <rPr>
            <sz val="9"/>
            <color indexed="81"/>
            <rFont val="Tahoma"/>
            <family val="2"/>
          </rPr>
          <t>Relates the waterbird count at the site to the estimated maximum size in the flyway, for the applicable population/s.
(NOTE: Some results will be less than 1.00% because the 1% threshold is based on the minimum estimate. Refer to methodology details in the project report.)</t>
        </r>
      </text>
    </comment>
    <comment ref="B1266" authorId="1">
      <text>
        <r>
          <rPr>
            <b/>
            <sz val="9"/>
            <color indexed="81"/>
            <rFont val="Tahoma"/>
            <family val="2"/>
          </rPr>
          <t>Doug Watkins:</t>
        </r>
        <r>
          <rPr>
            <sz val="9"/>
            <color indexed="81"/>
            <rFont val="Tahoma"/>
            <family val="2"/>
          </rPr>
          <t xml:space="preserve">
Incorrected attributed to Yancheng in Bamford et al 2008</t>
        </r>
      </text>
    </comment>
    <comment ref="B1465" authorId="1">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3.xml><?xml version="1.0" encoding="utf-8"?>
<comments xmlns="http://schemas.openxmlformats.org/spreadsheetml/2006/main">
  <authors>
    <author>xx</author>
    <author>Doug Watkins</author>
  </authors>
  <commentList>
    <comment ref="C1" authorId="0">
      <text>
        <r>
          <rPr>
            <sz val="9"/>
            <color indexed="81"/>
            <rFont val="Tahoma"/>
            <family val="2"/>
          </rPr>
          <t xml:space="preserve">see sheet 14 Populations and thresholds
</t>
        </r>
      </text>
    </comment>
    <comment ref="J1" authorId="0">
      <text>
        <r>
          <rPr>
            <sz val="9"/>
            <color indexed="81"/>
            <rFont val="Tahoma"/>
            <family val="2"/>
          </rPr>
          <t xml:space="preserve">Formula uses the applicable threshold in Sheet 14 'Populations and thresholds'.
If the population has been identified, link to the 1% threshold in the 'Populations and thresholds' sheet.
If the population is unknown or undertain, link to the combined total of thresholds for all of the applicable populations of this species listed in the 'Populations and thresholds' sheet.
</t>
        </r>
      </text>
    </comment>
    <comment ref="K1" authorId="0">
      <text>
        <r>
          <rPr>
            <sz val="9"/>
            <color indexed="81"/>
            <rFont val="Tahoma"/>
            <family val="2"/>
          </rPr>
          <t xml:space="preserve">For this purpose, it is essential that we are confident that the count represents birds that are actually migrating.
In many instances, the birds at a site on a date within a migration period are in fact birds that have reached their non-breeding area, or are late departing. The 'turnover' or 0.25% criterion cannot be applied in such cases.
Correct use of this criterion therefore is difficult. If in doubt, consider instead if the 1% threshold is met.
</t>
        </r>
      </text>
    </comment>
    <comment ref="M1" authorId="0">
      <text>
        <r>
          <rPr>
            <sz val="9"/>
            <color indexed="81"/>
            <rFont val="Tahoma"/>
            <family val="2"/>
          </rPr>
          <t xml:space="preserve">Relates the waterbird count at the site to the estimated maximum size in the flyway, for the applicable population/s.
(NOTE: Some results will be less than 1.00% because the 1% threshold is based on the minimum estimate. Refer to methodology details in the project report.)
</t>
        </r>
      </text>
    </comment>
    <comment ref="B1266" authorId="1">
      <text>
        <r>
          <rPr>
            <b/>
            <sz val="9"/>
            <color indexed="81"/>
            <rFont val="Tahoma"/>
            <family val="2"/>
          </rPr>
          <t>Doug Watkins:</t>
        </r>
        <r>
          <rPr>
            <sz val="9"/>
            <color indexed="81"/>
            <rFont val="Tahoma"/>
            <family val="2"/>
          </rPr>
          <t xml:space="preserve">
Incorrected attributed to Yancheng in Bamford et al 2008</t>
        </r>
      </text>
    </comment>
    <comment ref="B1465" authorId="1">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4.xml><?xml version="1.0" encoding="utf-8"?>
<comments xmlns="http://schemas.openxmlformats.org/spreadsheetml/2006/main">
  <authors>
    <author>Doug Watkins</author>
  </authors>
  <commentList>
    <comment ref="B511" authorId="0">
      <text>
        <r>
          <rPr>
            <b/>
            <sz val="9"/>
            <color indexed="81"/>
            <rFont val="Tahoma"/>
            <family val="2"/>
          </rPr>
          <t>Doug Watkins:</t>
        </r>
        <r>
          <rPr>
            <sz val="9"/>
            <color indexed="81"/>
            <rFont val="Tahoma"/>
            <family val="2"/>
          </rPr>
          <t xml:space="preserve">
Incorrected attributed to Yancheng in Bamford et al 2008</t>
        </r>
      </text>
    </comment>
  </commentList>
</comments>
</file>

<file path=xl/comments5.xml><?xml version="1.0" encoding="utf-8"?>
<comments xmlns="http://schemas.openxmlformats.org/spreadsheetml/2006/main">
  <authors>
    <author>xx</author>
  </authors>
  <commentList>
    <comment ref="I1" authorId="0">
      <text>
        <r>
          <rPr>
            <b/>
            <sz val="9"/>
            <color indexed="81"/>
            <rFont val="Tahoma"/>
            <family val="2"/>
          </rPr>
          <t xml:space="preserve">= (Maximum Estimate </t>
        </r>
        <r>
          <rPr>
            <sz val="9"/>
            <color indexed="81"/>
            <rFont val="Tahoma"/>
            <family val="2"/>
          </rPr>
          <t xml:space="preserve">WPE5)/100.  See notes on methods in the project report.
</t>
        </r>
      </text>
    </comment>
    <comment ref="J1" authorId="0">
      <text>
        <r>
          <rPr>
            <sz val="9"/>
            <color indexed="81"/>
            <rFont val="Tahoma"/>
            <family val="2"/>
          </rPr>
          <t xml:space="preserve">VU = Vulnerable
EN = Endangered
CR = Critically Endangered.   Jan 2013.
</t>
        </r>
      </text>
    </comment>
    <comment ref="K1" authorId="0">
      <text>
        <r>
          <rPr>
            <sz val="9"/>
            <color indexed="81"/>
            <rFont val="Tahoma"/>
            <family val="2"/>
          </rPr>
          <t>If shown in WPE5 online (Jan 2013) as DEC, i.e. declining.</t>
        </r>
        <r>
          <rPr>
            <b/>
            <sz val="9"/>
            <color indexed="81"/>
            <rFont val="Tahoma"/>
            <family val="2"/>
          </rPr>
          <t xml:space="preserve">
</t>
        </r>
      </text>
    </comment>
  </commentList>
</comments>
</file>

<file path=xl/comments6.xml><?xml version="1.0" encoding="utf-8"?>
<comments xmlns="http://schemas.openxmlformats.org/spreadsheetml/2006/main">
  <authors>
    <author>Roger Jaensch</author>
  </authors>
  <commentList>
    <comment ref="K1" authorId="0">
      <text>
        <r>
          <rPr>
            <sz val="9"/>
            <color indexed="81"/>
            <rFont val="Tahoma"/>
            <family val="2"/>
          </rPr>
          <t xml:space="preserve">AA = Anatidae Atlas
CA = Cranes Atlas
SSO = Shorebird Status Overview
AWC20 = Asian Waterbird Census 20 year analysis
+ see Data sources sheet.
</t>
        </r>
      </text>
    </comment>
    <comment ref="M1" authorId="0">
      <text>
        <r>
          <rPr>
            <sz val="9"/>
            <color indexed="81"/>
            <rFont val="Tahoma"/>
            <family val="2"/>
          </rPr>
          <t>Data in red relate to the code in red in the field "Source…" column.</t>
        </r>
      </text>
    </comment>
  </commentList>
</comments>
</file>

<file path=xl/comments7.xml><?xml version="1.0" encoding="utf-8"?>
<comments xmlns="http://schemas.openxmlformats.org/spreadsheetml/2006/main">
  <authors>
    <author>xx</author>
    <author>Doug Watkins</author>
  </authors>
  <commentList>
    <comment ref="E1" authorId="0">
      <text>
        <r>
          <rPr>
            <sz val="9"/>
            <color indexed="81"/>
            <rFont val="Tahoma"/>
            <family val="2"/>
          </rPr>
          <t>AA = Anatidae Atlas (Miyabayashi &amp; Mundkur 1999).
CA = Crane Atlas (Chan 1999)
SSO = Shorebird Status Overview (See Bamford et al. 2008).
AWC20 = Asian Waterbird Census 20 year review (Li et al. 2009).</t>
        </r>
      </text>
    </comment>
    <comment ref="F73" authorId="1">
      <text>
        <r>
          <rPr>
            <b/>
            <sz val="9"/>
            <color indexed="81"/>
            <rFont val="Tahoma"/>
            <family val="2"/>
          </rPr>
          <t>Doug Watkins:</t>
        </r>
        <r>
          <rPr>
            <sz val="9"/>
            <color indexed="81"/>
            <rFont val="Tahoma"/>
            <family val="2"/>
          </rPr>
          <t xml:space="preserve">
http://www.wetlands.org/LinkClick.aspx?fileticket=3zc13fSk%2FWQ%3D&amp;tabid=56</t>
        </r>
      </text>
    </comment>
  </commentList>
</comments>
</file>

<file path=xl/sharedStrings.xml><?xml version="1.0" encoding="utf-8"?>
<sst xmlns="http://schemas.openxmlformats.org/spreadsheetml/2006/main" count="64559" uniqueCount="6596">
  <si>
    <t>waterbird
population</t>
  </si>
  <si>
    <t>site
name</t>
  </si>
  <si>
    <t>date</t>
  </si>
  <si>
    <t>title</t>
  </si>
  <si>
    <t>publisher</t>
  </si>
  <si>
    <t>URL</t>
  </si>
  <si>
    <t>comments</t>
  </si>
  <si>
    <t xml:space="preserve">
comments</t>
  </si>
  <si>
    <t>site code:
EAAFP FSN</t>
  </si>
  <si>
    <t xml:space="preserve">roger.jaensch.bne@gmail.com </t>
  </si>
  <si>
    <t>site:
country or territory</t>
  </si>
  <si>
    <t>Verjeugt et al. 1990</t>
  </si>
  <si>
    <t>entire details of source</t>
  </si>
  <si>
    <t>author</t>
  </si>
  <si>
    <t>Abe, M., Fujimaki, Y., Iijima, H., Kurechi, M., Miyabayashi, Y., Sato, F. &amp; Sugimori, F. 1995. Status and conservation needs of Anatidae and their habitats in Japan. Unpublished report for the Workshop on Action Plan for Anatidae during the 1995 Northeast Asia and North Pacific Environment Forum, Kushiro, Japan, 25-29 September 1995.</t>
  </si>
  <si>
    <t>AA</t>
  </si>
  <si>
    <t>Ali, S. &amp; Ripley, S.D. 1983. Handbook of the Birds of India and Pakistan, Compact Edition. Oxford University Press, Oxford, N.Y.</t>
  </si>
  <si>
    <t>Ambedkar, V.C. &amp; Daniel, J.C. 1990. A study of the migration of common teal Anas crecca crecca Linnaeus based on ring recoveries in India and U.S.S.R. Journal of Bombay Natural History Society 87 :405-420.</t>
  </si>
  <si>
    <t>Andreev, A.V. 1993. Important geese areas of Far-Eastern North. Unpublished manuscript.</t>
  </si>
  <si>
    <t>Andreev, A.V. 1997. Monitoring of geese in northern Asia. In: Species diversity and population status of waterside birds in North-East Asia.: 5-36. Magadan, NESC FEB RAS. in Russian with English summary</t>
  </si>
  <si>
    <t>Andrew, P. 1992. The Birds of Indonesia - A checklist (Peters' Sequence). Indonesian Ornithological Society, Jakarta.</t>
  </si>
  <si>
    <t>SSO</t>
  </si>
  <si>
    <t>Anon. 1999a</t>
  </si>
  <si>
    <t>Anon.  Old WesRefId-2</t>
  </si>
  <si>
    <t>1999a</t>
  </si>
  <si>
    <t>Digital data from sites in China, 1997-1999. China_NBv5.xls  (This data is in Barter 2002 - Jiu Duan Sha)</t>
  </si>
  <si>
    <t/>
  </si>
  <si>
    <t>Anon. 1999b</t>
  </si>
  <si>
    <t>Anon.</t>
  </si>
  <si>
    <t>1999b</t>
  </si>
  <si>
    <t>Summary of shorebird counts in Huang He NNR.  Unpublished report.</t>
  </si>
  <si>
    <t>Anon. 2002</t>
  </si>
  <si>
    <t>2000</t>
  </si>
  <si>
    <t>Unsourced manuscript.</t>
  </si>
  <si>
    <t>Antonov 2003</t>
  </si>
  <si>
    <t>Antonov, A.</t>
  </si>
  <si>
    <t>2003</t>
  </si>
  <si>
    <t>A shorebird census of Schastya Bay and  the Amur Estuary, Sea of Okhotsk, Russia, from 6 August - 21 September 2002. The Stilt 44: 52-55.</t>
  </si>
  <si>
    <t>Appleby 1992</t>
  </si>
  <si>
    <t>Appleby, G.</t>
  </si>
  <si>
    <t>1992</t>
  </si>
  <si>
    <t>The Double-banded Plover in the Western District, Victoria, 1990-1991. The Stilt 20: 26-29.</t>
  </si>
  <si>
    <t>1990-1991. The Stilt 20: 27-29</t>
  </si>
  <si>
    <t>Ash 1984</t>
  </si>
  <si>
    <t>Ash, J.S.</t>
  </si>
  <si>
    <t>1984</t>
  </si>
  <si>
    <t>Bird observations on Bali. Bull. British Ornithol. Club 104: 24-35.</t>
  </si>
  <si>
    <t>Bull. British Ornithological Club 104: 24-35</t>
  </si>
  <si>
    <t>Atkinson-Willes, G.L. 1976. The numerical distribution of ducks, swans and coots as a guide in assessing the importance of wetlands in midwinter. In: Smart, M. (ed.) Proc. Int. Conf. Conserv. Wetlands and Waterfowl, Heiligenhafen, Federal Republic of Germany, December 1974: 199-254. Slimbridge, IWRB.</t>
  </si>
  <si>
    <t>Atkinson-Willes, G.L., Scott, D.A. &amp; Prater, A.J. 1982. Criteria for selecting wetlands of international importance. In: Spagnesi, M. (ed.) Atti della Conferenza sulla conservazione delle zone umide di importanza internazionale specialmente come habitat degli uccelli acquatici. Cagliari 24-29 novembre 1980. Suppl. Ricerche di Biologia della Selvaggina VIII(1): 1017-1042.</t>
  </si>
  <si>
    <t>Austin Jr., O.L. &amp; Kuroda, N. 1953. The birds of Japan. Their status and distribution. Bull. Mus. Comp. Zool. Harvard 109(4): 279-637.</t>
  </si>
  <si>
    <t>Austin Jr., O.L. 1948. The birds of Korea. Bull. Mus. Comp. Zool. Harvard 101(1): 1-301 + map.</t>
  </si>
  <si>
    <t>Austin Jr., O.L. 1949. Waterfowl of Japan. GHQ Supreme Commander for the Allied Powers, Natural Resources Section Report No.118. Tokyo. GHQ.</t>
  </si>
  <si>
    <t>AWSG 1985</t>
  </si>
  <si>
    <t>AWSG - Australasian Wader Studies Group</t>
  </si>
  <si>
    <t>1985</t>
  </si>
  <si>
    <t>Shorebird Surveys at Dampier Saltworks. Unpubl. data.</t>
  </si>
  <si>
    <t>Unpublished? Data sheet</t>
  </si>
  <si>
    <t>AWSG 2003</t>
  </si>
  <si>
    <t>Shorebird count database. Birds Australia, Melbourne.</t>
  </si>
  <si>
    <t>AWSG unpubl.b</t>
  </si>
  <si>
    <t>Unpublished count of waders at 80 Mile Beach, north-west Western Australia, October 1998.</t>
  </si>
  <si>
    <t>Babenko, V.G. 1995. On spring migration of swans in the Amur river mouth. Bulletin of Geese Study Group of Eastern Europe and Northern Asia No.1: 180. in Russian with English summary</t>
  </si>
  <si>
    <t>Bamford 1998</t>
  </si>
  <si>
    <t>Bamford, M.J.</t>
  </si>
  <si>
    <t>1988</t>
  </si>
  <si>
    <t>Kakadu National Park: a preliminary survey of migratory waders October/November 1987. RAOU Report No. 60. RAOU, Melbourne, Australia.</t>
  </si>
  <si>
    <t>RAOU Report No.60</t>
  </si>
  <si>
    <t>Bamford 1993</t>
  </si>
  <si>
    <t>1993</t>
  </si>
  <si>
    <t>Cargill Salt Environmental Management Programme.  Shorebird monitoring 1993.  Unpublished report.</t>
  </si>
  <si>
    <t>1998</t>
  </si>
  <si>
    <t>M. Bamford pers. obs.</t>
  </si>
  <si>
    <t>Bamford 2004</t>
  </si>
  <si>
    <t>2004</t>
  </si>
  <si>
    <t>Personal records.</t>
  </si>
  <si>
    <t>Barry, T.W. 1986. Eiders of the western Canadian Arctic. In: Reed, A. (ed). Eider ducks in Canada.: 74-81. Canadian Wildlife Service Report Series No.47, CWS, Ottawa.</t>
  </si>
  <si>
    <t>Barter 1995</t>
  </si>
  <si>
    <t>Barter, M.</t>
  </si>
  <si>
    <t>1995</t>
  </si>
  <si>
    <t>For the record - large numbers of Red-necked Stint and Banded Stilt at Lake Reeve, Gippsland, Victoria. The Stilt 26: 36.</t>
  </si>
  <si>
    <t>The Stilt 26: 36</t>
  </si>
  <si>
    <t>Barter 2002</t>
  </si>
  <si>
    <t>2002</t>
  </si>
  <si>
    <t>Shorebirds of the Yellow Sea: Importance, Threats and Conservation Status. Wetlands International Global Series 9, International Wader Studies 12, Canberra, Australia.</t>
  </si>
  <si>
    <t>Barter 2004</t>
  </si>
  <si>
    <t>Shorebird activites in China 18 April-17 May 2004. Unpublished report to Wetlands International - Oceania and the Department of Environment and Heritage. Australasian Wader Studies Group Mayb 2004</t>
  </si>
  <si>
    <t>Barter et al. 2004</t>
  </si>
  <si>
    <t>Barter, M., Liwei, C., Lei, C. and Gang, L.</t>
  </si>
  <si>
    <t>Waterbird Survey of the Lower Yangtze River Floodplain in late-January and early-February2004.  WWF China.</t>
  </si>
  <si>
    <t>Barter et al. 2003</t>
  </si>
  <si>
    <t>Barter, M., Riegen, A. &amp; Xu, Q.</t>
  </si>
  <si>
    <t>Shorebird numbers in Bohai Wan during northward migration. The Stilt 44: 3-8.</t>
  </si>
  <si>
    <t>Wetlands International</t>
  </si>
  <si>
    <t>Barter et al. 2000a</t>
  </si>
  <si>
    <t>Barter, M., Riegen, A., Li, Z.W., Li, X.Y., Yang, Y.C., Li, X.J., Liu, Y.F. &amp; Tian, H.S.</t>
  </si>
  <si>
    <t>2000a</t>
  </si>
  <si>
    <t>A comparison of shorebird numbers in the Yalu Jiang National Nature Reserve, Liaoning Province, China, during the 1999 and 2000 northward migrations. In: Chen, K., Li, Z., Barter, M. &amp; D. Watkins (eds.). Shorebird surveys and training in China (2000). Wet</t>
  </si>
  <si>
    <t>Barter, M., Wilson, J. Li, ZW., Li, YX., Ma, YJ., Yang, YC., Li, XJ. &amp; Liu, YF.</t>
  </si>
  <si>
    <t>Shorebird Numbers in the Shuangtaizihekou National Nature Reserve Liaoning Province, China during 1998 northward migration. pp 71-86. In Chen, K., Li, ZW.,  Barter, M., Watkins, D. &amp; Yuan, J. (eds). Shorebirds survey in China (1998). Wetlands Internationa</t>
  </si>
  <si>
    <t>Wetlands International - China Program, Beijing, China.</t>
  </si>
  <si>
    <t>Barter et al. 1999a</t>
  </si>
  <si>
    <t>Barter, M., Wilson, J.,  Li Z.W., Li Y.X. &amp; Tian H.S.</t>
  </si>
  <si>
    <t>Shorebird numbers in the proposed Linghekou Provincial Nature Reserve, Liaoning Province, China, during the 1999 Northward Migration. Unpubl. report, Wetlands International China Program, Beijing, China.</t>
  </si>
  <si>
    <t>Unpublished Report</t>
  </si>
  <si>
    <t>Barter et al. 1999b</t>
  </si>
  <si>
    <t>Barter, M., Wilson, J.,  Li, Z.W., Li, Y.X., Yang, Y.C., Li, X.J., Liu, Y.F. &amp; Tian, H.S.</t>
  </si>
  <si>
    <t>A comparison of shorebird numbers in the Shangtaizihekou National Nature Reserve, Liaoning Province, China, during the 1998 and 1999 northward migrations. Unpubl, report, Wetlands International China Program, Beijing, China.</t>
  </si>
  <si>
    <t>Barter et al. 2000b</t>
  </si>
  <si>
    <t>Barter, M., Wilson, J., Li, Z.W., Li, Y.X., Yang, Y.C., Li, X.J., Liu, Y.F. &amp; Tian, H.S.</t>
  </si>
  <si>
    <t>2000b</t>
  </si>
  <si>
    <t>Northward migration of shorebirds in the Shuangtaizihekou National Nature Reserve,Liaoning Province, China in 1998 and 1999. The Stilt 37: 2-10.</t>
  </si>
  <si>
    <t>Barter &amp; Harris 2002</t>
  </si>
  <si>
    <t>Barter, M.A. &amp; Harris, K.</t>
  </si>
  <si>
    <t>Occasional count no 6. Shorebird counts in the NE South Australia-SW Queensland region in September-October 2000. The Stilt 41: 44-47</t>
  </si>
  <si>
    <t>Barter et al. 2002</t>
  </si>
  <si>
    <t>Barter, M.A., Du, J.J., Wang, H., Chen, Y.Q., Gao, Z.D., Cheng, H. &amp; Li, C.R.</t>
  </si>
  <si>
    <t>Shorebird numbers in the Yancheng National Nature Reserve during the 2001 Northward Migration. The Stilt 41: 27-34.</t>
  </si>
  <si>
    <t>The Stilt 41: 27-34</t>
  </si>
  <si>
    <t>Barter et al. 1997</t>
  </si>
  <si>
    <t>Barter, M.A., Tonkinson, D.A., Tang, S.X., Yuan, X. &amp; F.W. Qian</t>
  </si>
  <si>
    <t>1997</t>
  </si>
  <si>
    <t>Wader numbers on Chongming Dao, Yangtze Estuary, China, during early northward migration and the conservation implications. The Stilt 30: 7-13.</t>
  </si>
  <si>
    <t>Barter et al. 1999c</t>
  </si>
  <si>
    <t>Barter, M.A., Tonkinson, D.A., Wilson, J.R., Li, Z.W., Lu, J.Z., Shan, K. &amp; Zhu, S.Y.</t>
  </si>
  <si>
    <t>1999c</t>
  </si>
  <si>
    <t>The Huang He Delta - An important staging site for Little Curlew Numenius minutus on northward migration. The Stilt 34: 11-17.</t>
  </si>
  <si>
    <t>The Stilt 34: 11-17</t>
  </si>
  <si>
    <t>BBO and AWSG unpubl.</t>
  </si>
  <si>
    <t>BBO and AWSG</t>
  </si>
  <si>
    <t>1999</t>
  </si>
  <si>
    <t>Broome Bird Observatory and the Australian Wader Studies Group,  Unpublished data</t>
  </si>
  <si>
    <t>Bellrose, F.C. 1980. Ducks, geese and swans of North America. 3rd ed. Stackpole Books, Harrisburg, PA, USA. 540pp.</t>
  </si>
  <si>
    <t>Bianki, V.V. &amp; Dobrynina, I.N. (eds.) 1997. Migrations of birds of eastern Europe and northern Asia - Anseriformes - dabbling ducks. Nauka, Moscow, 320pp.</t>
  </si>
  <si>
    <t>Bijlsma &amp; de Roder 1985</t>
  </si>
  <si>
    <t>Bijlsma, R.S. &amp; de Roder, F.E.</t>
  </si>
  <si>
    <t>A ground survey of waders along the coast of Thailand, November and December 1984. Wader Study Group Bulletin 43: 21-22.</t>
  </si>
  <si>
    <t>Wader Study Group Bulletin: 43, 21 - 22</t>
  </si>
  <si>
    <t>Bird Migration Research Center, Yamashina Institute for Ornithology. 1985. Japanese Bird Banding in Recent Years (1961-1983). Yamashina Institute for Ornithology, Abiko, Japan, 202pp. in Japanese with English summary</t>
  </si>
  <si>
    <t>AWC20</t>
  </si>
  <si>
    <t>BirdLife International</t>
  </si>
  <si>
    <t>New breeding colony of Chinese Egrets found.</t>
  </si>
  <si>
    <t xml:space="preserve">http://www.birdlife.org/news/news/2006/12/chinese_egret.html </t>
  </si>
  <si>
    <t>BirdLife Vietnam 1997</t>
  </si>
  <si>
    <t>BirdLife Vietnam</t>
  </si>
  <si>
    <t>Record counts of Spoon-billed Sandpipers in Vietnam. Tattler 11: 6.</t>
  </si>
  <si>
    <t>The Tattler 11: 6</t>
  </si>
  <si>
    <t>BA 2001a</t>
  </si>
  <si>
    <t>Birds Australia</t>
  </si>
  <si>
    <t>2001</t>
  </si>
  <si>
    <t>Atlas of Australian Birds database. Birds Australia, Melbourne.</t>
  </si>
  <si>
    <t>BA 2001</t>
  </si>
  <si>
    <t>Waterbirds in the Murray-Darling Basin database. Birds Australia, Melbourne.</t>
  </si>
  <si>
    <t>Bishop M.A., Song, Y., Canjue, Z. &amp; Gu, B. 1997. Bar-headed geese Anser indicus wintering in south-central Tibet. Wildfowl 48: 118-126.</t>
  </si>
  <si>
    <t>Bishop 2006</t>
  </si>
  <si>
    <t>Bishop, D.</t>
  </si>
  <si>
    <t>2006</t>
  </si>
  <si>
    <t>D. Bishop, pers. comm.</t>
  </si>
  <si>
    <t>Bishop, M-A. 1992. Results of the black-necked crane 1991-92 winter count in Bhutan, China and India. ICF Report, ICF, Baraboo, WI, USA, 9pp.</t>
  </si>
  <si>
    <t>Bocharnikov, V.N. &amp; Shibaev, Yu.V. 1996. Wetlands of the southern Far East as waterfowl habitats (cadastre). In: Litvinenko, N.M. ed. Birds of the wetlands of the southern Russian Far East and their protection: 11-31.</t>
  </si>
  <si>
    <t>Bocharnikov, V.N. &amp; Shibnyev, Yu.B. 1994. The scaly-sided merganser Mergus squamatus in the Bikin river basin, Far-East Russia. IWRB Threatened Waterfowl Research Group Special Publication No.1: 3-10.</t>
  </si>
  <si>
    <t>Bold, A., Tseveenmyadag N. and Zvonov, B.M. (1995) Cranes of Mongolia. In Halvorson, Harris and Smirenski (1995) ‘Cranes and Storks of the Amur River. The Proceedings of the International Workshop Khabarovsk-Poyarkovo-Khabarovsk July 3-12, 1992. Pp. 42 - 47, Arts Literature Publishers, Moscow, Russia.</t>
  </si>
  <si>
    <t>CA</t>
  </si>
  <si>
    <t>Braunlich, A. 1995. Report on the first WWF expedition to the Great Lakes basin, western Mongolia, May - July 1995, and preliminary recommendations for the establishment of a new protected area. Unpublished report to WWF Project Office Mongolia, Ulaanbaatar.</t>
  </si>
  <si>
    <t>Brazil, M.A. 1991. The Birds of Japan. Christopher Helm (Publishers) Ltd., A&amp;C Black (Publishers) Ltd., London. 466pp.</t>
  </si>
  <si>
    <t>Brazil 1992</t>
  </si>
  <si>
    <t>Brazil, M.A.</t>
  </si>
  <si>
    <t>The birds of Shuangtaizihekou National Nature Reserve, Liaoing Province, P.R. China. Forktail 7: 91-124.</t>
  </si>
  <si>
    <t>Bryant 2002</t>
  </si>
  <si>
    <t>Bryant, S.</t>
  </si>
  <si>
    <t>Conservation assessment of beach nesting and migratory shorebirds in Tasmania.  Nature Conservation Branch, Department of Primary Industries, Water and Environment, Tasmania.</t>
  </si>
  <si>
    <t>Buckton et al. 1999</t>
  </si>
  <si>
    <t>Buckton, S.T., Nguyen, C., Ha, Q.Q. &amp; Nquyen, D.T.</t>
  </si>
  <si>
    <t>The conservation of key wetland sites in the Mekong Delta. Birdlife International - Vietnam Programme conservation report no. 12. Hanoi, Vietnam.</t>
  </si>
  <si>
    <t>Birdlife International</t>
  </si>
  <si>
    <t>Burgers, J., Smit, J.J. &amp; van der Voet, H. 1991. Origins and systematics of two types of the bean goose Anser fabalis (Latham, 1787) wintering in the Netherlands. Ardea 79: 307-316.</t>
  </si>
  <si>
    <t>Burrows 1994</t>
  </si>
  <si>
    <t>Burrows, I.</t>
  </si>
  <si>
    <t>1994</t>
  </si>
  <si>
    <t>Conservation of migratory shorebirds and their wetland habitats in Papua New Guinea. Pp. 189-202 In: Wells, D.R. and Mundkur, T. (eds). Conservation of migratory waterbirds and their wetland habitats in the East Asian-Australasian Flyway. Proceedings of a</t>
  </si>
  <si>
    <t>Kushiro Proceedings; pp 189-202</t>
  </si>
  <si>
    <t>Callaghan, D.A. &amp; Green, A.J. 1993. Wildfowl at risk 1993. Wildfowl 44: 149-169.</t>
  </si>
  <si>
    <t>Callaghan, D.A. (comp.). (in prep.). Ducks, Geese, Swans and Screamers: An Action Plan for the Conservation of Anseriformes. Wetlands International / SSC Threatened Waterfowl Specialist Group, The Wildfowl &amp; Wetlands Trust, Slimbridge, UK.</t>
  </si>
  <si>
    <t>Carey &amp; Yu 2000</t>
  </si>
  <si>
    <t>Carey, G.J. &amp; Yu, Y.T.</t>
  </si>
  <si>
    <t>Shorebird monitoring report, 1999-2000. Waterbird montoring at the Mai Po Inner Deep Bay Ramsar Site. Hong Kong Bird Watching Society, Hong Kong.</t>
  </si>
  <si>
    <t>Hong Kong Bird Watching Society</t>
  </si>
  <si>
    <t>R. Chatto 2000</t>
  </si>
  <si>
    <t>Chatto, R.</t>
  </si>
  <si>
    <t>A Management Strategy and Protected Areas System for Coastal Wildlife. (Documentation of selected sites in the NT that would qualify for the EAASSN). Report to the National Wetlands Program. Parks and Wildlife of the NT. February 2000</t>
  </si>
  <si>
    <t>Chatto 2003</t>
  </si>
  <si>
    <t>The distribution and status of shorebirds around the coast and coastal wetlands of the Northern Territory. Tech. report 73, Parks and Wildlife Commission of the Northern Territory, Palmerston, Australia.</t>
  </si>
  <si>
    <t>Technical report no 73, Northern Territory Parks and Wildlife Commission, Palmerston</t>
  </si>
  <si>
    <t>Cheng, T-H. (ed.) 1979. Fauna Sinica, Aves, Vol.2: Anseriformes. Science Press, Academia Sinica, Peking, 143pp+10plates, in Chinese</t>
  </si>
  <si>
    <t>Cheng, T-H. 1976. Distributional list of Chinese birds, revised edition. Science Press, Academia Sinica, Peking, 1218pp, in Chinese with English summary</t>
  </si>
  <si>
    <t>Cheng, T-H. 1987. A Synopsis of the Avifauna of China. Science Press, Academia Sinica, Beijing.</t>
  </si>
  <si>
    <t>Chiba, H., Takatsuji, H., Yamamoto A. &amp; Honma, K. 1993. Wintering ecology of bean geese in Niigata prefecture. Report No.1, 6th Project on Birds and Mammals Conservation, Niigata Prefecture. 51pp. in Japanese</t>
  </si>
  <si>
    <t>Chinese Ornithological Society Waterbird Specialist Group. 1994a. Checklist of waterbirds in China. In: Chinese Ornithological Society Waterbird Specialist Group (ed).Waterbird Research in China.: 181-185. East Normal China University Press, Shanghai, in Chinese</t>
  </si>
  <si>
    <t>Chong J. R. and Morishita T. (1996) Report on conservation measures for important areas of cranes in East Asia. Wild Bird Society of Japan, Tokyo, Japan (in Korean and Japanese)</t>
  </si>
  <si>
    <t>Chong, J. R., Higuchi, H. and Pak U. I.(1994) The migration routes and important rest-sites of cranes on the Korean Peninsula. In Higuchi &amp; Minton (1994) The future of cranes and wetlands. Proceedings of the international symposium held in Tokyo and Sapporo, Japan, in June 1993. Pp 41 – 50. Wild Bird Society of Japan., Tokyo, Japan.</t>
  </si>
  <si>
    <t>Coates, B.J. &amp; Bishop, K.D. 1997. A guide to the birds of Wallacea. Dove Publications, Australia, 535pp.</t>
  </si>
  <si>
    <t>Collar, N.J., Crosby, M.J. &amp; Stattersfield, A.J. 1994. Birds to Watch 2. The World List of Threatened Birds. BirdLife Conservation Series No.4. BirdLife International, Cambridge, UK, 407pp.</t>
  </si>
  <si>
    <t>Cornelius 1988</t>
  </si>
  <si>
    <t>Cornelius, J.</t>
  </si>
  <si>
    <t>Waders in the far northern Great Barrier Reef. The Stilt 12: 54-55.</t>
  </si>
  <si>
    <t>Craig 2005</t>
  </si>
  <si>
    <t>Craig, M.</t>
  </si>
  <si>
    <t>2005</t>
  </si>
  <si>
    <t>Observations. Western Australian Bird Notes 114:11.</t>
  </si>
  <si>
    <t>Western Australian Bird Notes 114:11</t>
  </si>
  <si>
    <t>Cross et al. 2004</t>
  </si>
  <si>
    <t>Cross, L., Cross, P. and Harding, J.</t>
  </si>
  <si>
    <t>Wader Watch. Queensland Wader 49: 11-12.</t>
  </si>
  <si>
    <t>Crossland 1997</t>
  </si>
  <si>
    <t>Crossland, A.</t>
  </si>
  <si>
    <t>Unpubl. letter, 10/6/1997.</t>
  </si>
  <si>
    <t>Danielsen &amp; Skov 1989</t>
  </si>
  <si>
    <t>Danielsen, F. &amp; Skov, H.</t>
  </si>
  <si>
    <t>1989</t>
  </si>
  <si>
    <t>The importance of South East Sumatra as a summering area for non-breeding waders, especially the Bar-Tailed Godwit (Limosa lapponica). The Stilt 14: 40-42.</t>
  </si>
  <si>
    <t>The Stilt, 14, pp. 40 - 42.</t>
  </si>
  <si>
    <t>Darman Yu.A. (1995) Problems of Nature conservation in Amur Region. In Halvorson, Harris &amp; Smirenski (1995) ‘Cranes and Storks of the Amur River. The Proceedings of the International Workshop Khabarovsk-Poyarkovo-Khabarovsk July 3 - 12, 1992. Pp. 29 - 31. Arts Literature Publishers, Moscow, Russia.</t>
  </si>
  <si>
    <t>Davis 2003</t>
  </si>
  <si>
    <t>Davis, C.</t>
  </si>
  <si>
    <t>Mid summer wader count, 2003. Western Australian Bird Notes 106: 9-11.</t>
  </si>
  <si>
    <t>Degen et al. 1995</t>
  </si>
  <si>
    <t>Degen, A., Hergenhahn, A &amp; Kruckenberg, H.</t>
  </si>
  <si>
    <t>Wader migration in Babushkina Bay, Russian Far East, June to August 1995. Wader Study Group Bulletin 85: 75-79.</t>
  </si>
  <si>
    <t>Wader Study Group Bulletin: 85, 75 - 79</t>
  </si>
  <si>
    <t>Degtyarev, A.G. &amp; Perfilyev, V.I. 1998. Biology and present status of the Baikal teal in Yakutia. Casarca No.4: 259-271. in Russian with English summary</t>
  </si>
  <si>
    <t>Degtyarev, A.G. 1990. Distribution and numbers of geese in the north of Yakutia. In: Wildlife resources of Siberia.: 73-75. Novosibirsk, Nauka, in Russian.</t>
  </si>
  <si>
    <t>Degtyarev, A.G. 1995. Localization and status of geese mass moult sites in north Yakutia. Bulletin of Geese Study Group of Eastern Europe and Northern Asia No.1: 167.</t>
  </si>
  <si>
    <t>del Hoyo, J., Elliott, A. &amp; Sargatal, J. eds. 1992. Handbook of the Birds of the World. Vol.1. Lynx Edicions, Barcelona, 696pp.</t>
  </si>
  <si>
    <t>Dierschke &amp; Heintzenberg 1994</t>
  </si>
  <si>
    <t>Dierschke, J. &amp; Heintzenberg, F.</t>
  </si>
  <si>
    <t>Happy Island &amp; Beidaihe Bird Report. Online: http://www.angelfire.com/sk/warbler/happylist1.html, 25/2/2003.</t>
  </si>
  <si>
    <t>No Publisher</t>
  </si>
  <si>
    <t>Dorogoy, I.V. 1997. Brent geese on the coast of the Sea of Okhotsk. Casarca No.3: 159-160. in Russian with English summary</t>
  </si>
  <si>
    <t>Driscoll 1991</t>
  </si>
  <si>
    <t>Driscoll, P.</t>
  </si>
  <si>
    <t>1991</t>
  </si>
  <si>
    <t>Survey of waterbird, seabird and wader feeding areas and roosts in Pumicestone Passage, spring 1990. Unpubl. report to Queensland Department of Environment and Heritage, Brisbane, Australia.</t>
  </si>
  <si>
    <t>Queensland Dept of Environment and Heritage</t>
  </si>
  <si>
    <t>Driscoll</t>
  </si>
  <si>
    <t>Digital data.</t>
  </si>
  <si>
    <t>Driscoll 1990</t>
  </si>
  <si>
    <t>Driscoll, P.V.</t>
  </si>
  <si>
    <t>1990</t>
  </si>
  <si>
    <t>Survey of shorebird feeding areas and high tide roosts in the Great Sandy Strait, summer 1990. Unpubl. report to the Queensland Department of the Environment, Brisbane, Australia</t>
  </si>
  <si>
    <t>A Report for the Queensland Department of Environm</t>
  </si>
  <si>
    <t>Driscoll 1996</t>
  </si>
  <si>
    <t>1996</t>
  </si>
  <si>
    <t>The distribution of waders along the Queensland coastline. Report for the Queensland Department of Environment and Heritage by the Queensland Ornithological Society and the Queensland Wader Studies Group, Brisbane, Australia.</t>
  </si>
  <si>
    <t>Driscoll 2001</t>
  </si>
  <si>
    <t>Gulf of Carpentaria wader surveys 1998-9. Unpubl. report to Queensland Environmental Protection Agency, Brisbane, Australia.</t>
  </si>
  <si>
    <t>Unpub. Report to Queensland Environmental Protection Agency</t>
  </si>
  <si>
    <t>EAJ 1997</t>
  </si>
  <si>
    <t>EAJ - Environment Agency of Japan (Wildlife Conservation Bureau)</t>
  </si>
  <si>
    <t>Inventory of wetlands used by migratory shorebirds. Environment Agency of Japan, Tokyo, Japan (in Japanese).</t>
  </si>
  <si>
    <t>EAJ 1999</t>
  </si>
  <si>
    <t>EAJ</t>
  </si>
  <si>
    <t>Digital data from Japan, non-breeding season 1999.</t>
  </si>
  <si>
    <t>Unpublished</t>
  </si>
  <si>
    <t>Edwards 1982</t>
  </si>
  <si>
    <t>Edwards, L</t>
  </si>
  <si>
    <t>1982</t>
  </si>
  <si>
    <t>October wader count at Roebuck Bay, Broome, 1981. The Stilt 2: 27-28</t>
  </si>
  <si>
    <t>Edwards 1999</t>
  </si>
  <si>
    <t>Edwards, P.J.</t>
  </si>
  <si>
    <t>Recent waterbird surveys in Cambodia. Forktail 15: 29-42.</t>
  </si>
  <si>
    <t>Forktail 15: 29-42.</t>
  </si>
  <si>
    <t>Edwards et al. 1986</t>
  </si>
  <si>
    <t>Edwards, P.J., Parish, D. &amp; National Parks &amp; Wiildlife Office</t>
  </si>
  <si>
    <t>1986</t>
  </si>
  <si>
    <t>Evaluation of Sarawak Wetlands and theirimportance to waterbirds, report No. 2: Western Sarawak. Interwader publication No. 6. Interwader, Kuala Lumpur, Malaysia.</t>
  </si>
  <si>
    <t>Interwader Publication No. 6, Kuala Lumpur, Malaysia.</t>
  </si>
  <si>
    <t>Ellis-Joseph, S., Hewston, N. &amp; Green, A. (comp.) 1992. Global Waterfowl Conservation Assessment and Management Plan: First Review Draft. Report by the IUCN Captive Breeding Specialist Group and The Wildfowl and Wetlands Trust, 77pp.</t>
  </si>
  <si>
    <t>Erftemeijer &amp; Jukmongkol 1999</t>
  </si>
  <si>
    <t>Erftemeijer, P. &amp; Jukmongkol, R.</t>
  </si>
  <si>
    <t>Migratory shorebirds and their habitats in the inner Gulf of Thailand. Wetlands International - Thailand Programme, publication no. 13, Bangkok, Thailand.</t>
  </si>
  <si>
    <t>Eryomin, Yu.P. &amp; Voronov, G.A. 1984. Autumn migration of Anseriformes in North Sakhalin. In: Ecological studies in Sakhalin Territory: 136-138. Vladivostok.</t>
  </si>
  <si>
    <t>Eun-Young &amp; Pyong-Oh 1993</t>
  </si>
  <si>
    <t>Eun-Young, K. &amp; Pyong-Oh, W.</t>
  </si>
  <si>
    <t>Ecology of Waders migrating to Kanghwa and Yongjong Islands on the west coast of Korea. Bulletin of the Institute of Ornithology, Kyung University Seoul, Vol. 4: 25-46.</t>
  </si>
  <si>
    <t>Institute of Ornithology</t>
  </si>
  <si>
    <t>Fan Qiangdong &amp; Xu Jianmin (1996) The waterbird of Bo Hai Channel. Chinese Wildlife. (89): 11 - 14 (in Chinese)</t>
  </si>
  <si>
    <t>Fefelov, I.V., Tupitzin, I.I. &amp; Podkovyrov, V.A. 1998. Present state of wetlands in the delta of the Selenga River and prospects of protection of Anseriformes. Casarca No.4: 360-372. in Russian with English summary</t>
  </si>
  <si>
    <t>Feng Kemin and Li Jinlu (1985) Aerial surveys of the Red-crowned Cranes and other waterfowl in China. Journal of Northeastern Forestry College 13 (1) : 80 - 87 (in Chinese)</t>
  </si>
  <si>
    <t>Forestry Research Institute of Korea (1992) Survey of migratory waterbirds on major habitats in Korea. Forestry Research Institute, Seoul, Republic of Korea (in Korean)</t>
  </si>
  <si>
    <t>Frith, H.J. 1967. Waterfowl in Australia. East-West Center Press, Honolulu.</t>
  </si>
  <si>
    <t>Gao Zhongxin (1989) Birds of Zhalong. China Forestry Publishing House, Beijing, China (in Chinese)</t>
  </si>
  <si>
    <t>Garnett &amp; Taplin 1990</t>
  </si>
  <si>
    <t>Garnett, S. &amp; Taplin, A.</t>
  </si>
  <si>
    <t>Wading bird abundance and distribution during the wet season - south-west coast of the Gulf of Carpentaria. Report to the Conservation Commission of the Northern Territory. RAOU, Melbourne, Australia.</t>
  </si>
  <si>
    <t>Gerasimov &amp; Gerasimov 1997</t>
  </si>
  <si>
    <t>Gerasimov, N.N. &amp; Gerasimov, Y.N.</t>
  </si>
  <si>
    <t>Shorebird use of the Moroshechnaya Estuary. In Straw, P. (ed). Shorebird conservation in the Asia-Pacifc Region. Pp. 138-140. Australasian Wader Studies Group, Melbourne, Australia.</t>
  </si>
  <si>
    <t>Pp. 138-140 in: Straw, P. (Ed.) 'Shorebird Conservation in the Asia Pacific Region. The Australasian Wader Studies Group.</t>
  </si>
  <si>
    <t>Gerasimov &amp; Gerasimov 1998</t>
  </si>
  <si>
    <t>The international significance of wetland habitats in the lower Moroshechnaya river (West Kamchatka, Russia) for waders. International Wader Studies 10: 237-242.</t>
  </si>
  <si>
    <t>International Wader Study Group</t>
  </si>
  <si>
    <t>Gerasimov &amp; Gerasimov 2000a</t>
  </si>
  <si>
    <t>Spring migration of the Great Knot Calidris tenuirostris in Kamchatka // The biology and conservation of the birds of Kamchatka 2. Moskow: 86-90</t>
  </si>
  <si>
    <t>Gerasimov &amp; Gerasimov 2000b</t>
  </si>
  <si>
    <t>Spring migration of Dunlin Calidris alpina in Kamchatka. The biology and conservation of the birds of Kamchatka 2: 91-95. Russian Academy of Science, Moscow, Russia.</t>
  </si>
  <si>
    <t>Gerasimov, N.N. &amp; Gerasimov, Yu.N. 1995a. Investigation of waterfowl migration in Kamchatka. Goose Study No.9: 1-7.</t>
  </si>
  <si>
    <t>Gerasimov, N.N. &amp; Gerasimov, Yu.N. 1995b. Present status and perspective of protection of geese in Kamchatka. Goose Study No.9: 10-14.</t>
  </si>
  <si>
    <t>Gerasimov, N.N. &amp; Gerasimov, Yu.N. 1997a. Spring migration of geese on Kharchinskoe Lake. Casarca No.3: 384-387. in Russian with English summary</t>
  </si>
  <si>
    <t>Gerasimov, N.N. &amp; Gerasimov, Yu.N. 1997b. Spring migration of geese at lower Penzhina river. Casarca No.3: 387-389. in Russian with English summary</t>
  </si>
  <si>
    <t>Gerasimov, N.N. &amp; Gerasimov, Yu.N. 1997c. Observation of the spring migration of divers and seaducks along the western coast of Kamchatka, Russia. Wetlands International Seaduck Specialist Group Bulletin No.6: 26-28.</t>
  </si>
  <si>
    <t>Gerasimov, N.N. 1996. The wild geese of the Kamchatka Peninsula. Russian Journal of Ornithology 5: 77-80.</t>
  </si>
  <si>
    <t>Gerasimov 2003</t>
  </si>
  <si>
    <t>Gerasimov, Y.</t>
  </si>
  <si>
    <t>Shorebird studies in north Kamchatka from July 5 - August 12 2002. The Stilt 44: 19-28.</t>
  </si>
  <si>
    <t>Gerasimov 2004</t>
  </si>
  <si>
    <t>Southward migration in 2003 of shorebirds at the Penzhina River Mouth, Kamchatka, Russia. The Stilt 45: 33-38.</t>
  </si>
  <si>
    <t>Gerasimov &amp; Gerasimov 1999</t>
  </si>
  <si>
    <t>Gerasimov, Y.N. &amp; Gerasimov, N.N.</t>
  </si>
  <si>
    <t>A register of important waterfowl wetlands in Kamchatka. The biology and conservation of the birds of Kamchatka 1: 37-46. Russian Academy of Science, Moscow, Russia.</t>
  </si>
  <si>
    <t>The Biology and Conservation of the Birds of Kamchatka 1: 37-46. Russian Academy of Science.</t>
  </si>
  <si>
    <t>Gerasimov 1999</t>
  </si>
  <si>
    <t>Gerasimov, Y.N.</t>
  </si>
  <si>
    <t>Observation of the spring migration of waders in the Korf Bay. The biology and conservation of the birds of Kamchatka 1: 73-76. Russian Academy of Science, Moscow, Russia.</t>
  </si>
  <si>
    <t>Gerasimov 2001</t>
  </si>
  <si>
    <t>Northward migration of shorebirds at Kharchinskoe Lake, Kamtchatka, Russia. The Stilt 39: 41-44.</t>
  </si>
  <si>
    <t>Gerasimov, Yu.N. &amp; Gerasimov, N.N. 1990. Anseriformes in hunters' bags in Kamchatka. In: Matthews, G.V.T. (ed.) Managing Waterfowl Populations. IWRB Spec. Publ. 12: 118-119.</t>
  </si>
  <si>
    <t>Gerasimov, Yu.N. 1995. Status and conservation needs of Anatidae and their habitats in Kamchatka, Russia. Unpublished report for the Workshop on Action Plan for Anatidae during the 1995 Northeast Asia and North Pacific Environment Forum, Kushiro, Japan, 25-29 September 1995.</t>
  </si>
  <si>
    <t>Gill 1999</t>
  </si>
  <si>
    <t>Gill, R.</t>
  </si>
  <si>
    <t>Australian waders in Alaska. Tattler 21: 1-5.</t>
  </si>
  <si>
    <t>The Tattler 21:1, 7.</t>
  </si>
  <si>
    <t>Gill 1996</t>
  </si>
  <si>
    <t>Gill, R.E.</t>
  </si>
  <si>
    <t>Alaska shorebirds: status and conservation measures at a terminus of the East Asian-Australasian Flyway. Pp. 21-42 In Wells, D.R. and Mundkur, T. (eds). Conservation of Migratory Waterbirds and their Wetland Habitats in the East Asian-Australasian Flyway.</t>
  </si>
  <si>
    <t>Wetlands International-Asia Pacific, Kuala Lumpur, Publication No. 116, and International Waterfowl and Wetlands Research Bureau - Japan committee, Tokyo.</t>
  </si>
  <si>
    <t>Gole, P. 1997. The Elusive Barheaded Goose. Journal of Ecological Society 10: 3-4.</t>
  </si>
  <si>
    <t>Golovushkin M.I. &amp; Goroshko O.A. (1995) Cranes and Storks in south-western Transbaikalia. In Halvorson, Harris &amp; Smirenski (1995) ‘Cranes and Storks of the Amur River. The Proceedings of the International Workshop Khabarovsk-Poyarkovo-Khabarovsk July 3 - 12, 1992. P.39 Arts Literature Publishers, Moscow, Russia.</t>
  </si>
  <si>
    <t>Goroshko 1995</t>
  </si>
  <si>
    <t>Goroshko, O.</t>
  </si>
  <si>
    <t>Shorebirds of the Torey Depression. Unpubl. Report. SFO</t>
  </si>
  <si>
    <t>Goroshko 1999</t>
  </si>
  <si>
    <t>Goroshko, O.A.</t>
  </si>
  <si>
    <t>Migration of Red-necked Stint (Calidris ruficollis) through Transbaikala (Russia) and adjacent regions of North-East Mongolia. The Stilt 35: 34-40.</t>
  </si>
  <si>
    <t>Gosbell &amp; Christie 2004</t>
  </si>
  <si>
    <t>Gosbell, K. &amp; Christie, M.</t>
  </si>
  <si>
    <t>Wader surveys in the Coorong &amp; SE coastal lakes.  Australasian Wader Studies Group.</t>
  </si>
  <si>
    <t>Gosbell et al. 2002</t>
  </si>
  <si>
    <t>Gosbell, K., P. Collins &amp; M. Christie</t>
  </si>
  <si>
    <t>Wader surveys in the Coorong and coastal lakes of southeastern South Australia during February 2002. The Stilt 42: 10-29.</t>
  </si>
  <si>
    <t>Green, A.J. 1992. The status and conservation of the White-winged Wood Duck (Cairina scutulata). IWRB Spec. Publ. No.17, Slimbridge, UK, 115pp.</t>
  </si>
  <si>
    <t>Green, A.J. 1996. An assessment of which Anatidae taxa qualify for globally threatened status. Gibier Faune Sauvage 13: 777-798.</t>
  </si>
  <si>
    <t>Grimmett, R., Inskipp, C. &amp; Inskipp, T. 1998. Birds of the Indian Subcontinent. Christopher Helm. London.</t>
  </si>
  <si>
    <t>Gusakov, E.C. 1988. Dynamic landscape and Anatidae population in Penzhina-Parapol Valley. In: Chronological change of numbers of hunting animals in RSFSR.: 67-78. Moscow, in Russian</t>
  </si>
  <si>
    <t>Halse 1990</t>
  </si>
  <si>
    <t>Halse, S.A.</t>
  </si>
  <si>
    <t>Waterbirds at Lake Gregory: available data and information required. In: Halse (ed.) The natural features of Lake Gregory: a preliminary review. Occasional report 2/90, Western Australian Department of Conservation and Land Management, Perth, Australia.</t>
  </si>
  <si>
    <t>In: Halse, S.A. (ed). The Natural Features of Lake</t>
  </si>
  <si>
    <t>Harrison 1996</t>
  </si>
  <si>
    <t>Harrison, F.</t>
  </si>
  <si>
    <t>A Whimbrel Numenius phaeopus phenomenon in Cairns, Australia. The Stilt 29: 38.</t>
  </si>
  <si>
    <t>The Stilt 29:38</t>
  </si>
  <si>
    <t>Harrison 1997</t>
  </si>
  <si>
    <t>Cape Bowling Green, North Queensland: a site of significance for Godwits. The Stilt 31: 41.</t>
  </si>
  <si>
    <t>The Stilt: 31: 41</t>
  </si>
  <si>
    <t>Hawkins &amp; Howes 1986</t>
  </si>
  <si>
    <t>Hawkins, A.F.A. &amp; Howes, J.R.</t>
  </si>
  <si>
    <t>Preliminary assessment of coastal wetlands and shorebirds in south-west Peninsular Malaysia. Interwader Publication No. 13. Interwader, Kuala Lumpur, Malaysia.</t>
  </si>
  <si>
    <t>Interwader</t>
  </si>
  <si>
    <t>Hewish 1990</t>
  </si>
  <si>
    <t>Hewish, M.</t>
  </si>
  <si>
    <t>The summer 1989 population monitoring counts:increasing numbers of Bar-tailed Godwits at monitored sites in eastern Australia, 1982-1989. The Stilt 16: 23-29.</t>
  </si>
  <si>
    <t>The Stilt 16: 23-29</t>
  </si>
  <si>
    <t>Higuchi, H., Ozaki, K., Golovuskin, K., Goroshko, O., Krever, V., Minton, J., Ueta., M., Andronov, V., Smirenski, S., Ilyashenko, V., Kanmuri, N. and Archibald, G. (1994) The migration routes and important rest-sites of cranes satellite tracked from south-central Russia. In Higuchi, H and Minton, J. (1994) The Future of Cranes and Wetlands. Proceedings of the international symposium held in Tokyo and Sapporo, Japan, in June 1993. pp. 15 - 25. Wild Bird Society of Japan, Tokyo, Japan.</t>
  </si>
  <si>
    <r>
      <t xml:space="preserve">Higuchi, H., Shibaev, Y., Minton, J., Ozaki, K., Surmach, S., Fujita, G., Momose, K., Momose, Y., Ueta, M., Andronov, V., Mita, N and Kanai, Y. (1998) Satellite tracking of the migration of the Red-crowned Crane </t>
    </r>
    <r>
      <rPr>
        <i/>
        <sz val="12"/>
        <color theme="1"/>
        <rFont val="Arial"/>
        <family val="2"/>
      </rPr>
      <t>Grus japonensis</t>
    </r>
    <r>
      <rPr>
        <sz val="12"/>
        <color theme="1"/>
        <rFont val="Arial"/>
        <family val="2"/>
      </rPr>
      <t>. Ecological Research 13 : 273 - 282.</t>
    </r>
  </si>
  <si>
    <t>Hodges, J.I. &amp; Eldridge, W.D. 1994. Aerial waterfowl surveys on the Arctic coast of eastern Russia, 1993. Unpublished report, U.S. Fish and Wildlife Service, Anchorage.</t>
  </si>
  <si>
    <t>Hooper &amp; Wells 1989</t>
  </si>
  <si>
    <t>Hooper, G. &amp; Wells, B.</t>
  </si>
  <si>
    <t>Broome Bird Observatory Report. The Stilt 15: 3.</t>
  </si>
  <si>
    <t>The Stilt 15: 3</t>
  </si>
  <si>
    <t>Howes 1987</t>
  </si>
  <si>
    <t>Howes, J.</t>
  </si>
  <si>
    <t>1987</t>
  </si>
  <si>
    <t>A status overview of shorebirds in the East Asia-Australasian Flyway. Report to Australian National Parks and Wildlife Service No. 2; AWB East Asia Flyway Coordination Project. Asian Wetland Bureau, University of Malaysia, Kuala Lumpur, Malaysia.</t>
  </si>
  <si>
    <t>Howes et al. 1986</t>
  </si>
  <si>
    <t>Howes, J.R. &amp; National Parks &amp; Wiildlife Office</t>
  </si>
  <si>
    <t>Evaluation of Sarawak Wetlands and their importance to waterbirds, report no. 3: Pulau Bruit. Interwader Publication No. 10. Interwader, Kuala Lumpur, Malaysia.</t>
  </si>
  <si>
    <t>Interwader Publicaton No. 10, Kuala Lumpur, Malaysia.</t>
  </si>
  <si>
    <t>Hu Hongxing (1997) Crane information from Hubei Province. China Crane News. 1 (1) : 20 - 21</t>
  </si>
  <si>
    <t>Hu Hongxing (1998) The changes of ecological environment and climate have influenced the wintering population of Hooded Cranes. China Crane News 2 (2) : 9 - 12</t>
  </si>
  <si>
    <t>Huettmann 2003</t>
  </si>
  <si>
    <t>Huettmann, F.</t>
  </si>
  <si>
    <t>Shorebird migrartion on northern Sakhalin Island, Russia, in early northern Autumn. The Stilt 43: 34-39.</t>
  </si>
  <si>
    <t>Huettman 2004</t>
  </si>
  <si>
    <t>Findings from the 'Southward Shorebird Migration' expedition to Aniva Bay (Sakhalin Island) and Iturup (Kurile Islands), August 2003. The Stilt 45: 6-12.</t>
  </si>
  <si>
    <t>Hughes, B. &amp; Hunter, J. (eds.) 1994. The scaly-sided merganser Mergus squamatus in Russia and China. Wetlands International Threatened Waterfowl Research Group Special Publication No.1. The Wildfowl &amp; Wetlands Trust and IWRB, Slimbridge, UK.</t>
  </si>
  <si>
    <t>Isakov, Y.A. 1970. Status and distribution of waterfowl resources in the western part of the USSR. In: Isakov, Y.A. (ed.) Proc. Internatonal Regional Meeting on Conservation of Wildfowl Resources, Leningrad, USSR, 25-30 September 1968: 24-45. Moscow.</t>
  </si>
  <si>
    <t>Isakov, Yu.A. 1967. MAR project and conservation of waterfowl breeding in the USSR. In: Salverda, Z. (ed.) Proc. Second European Meeting on Wildfowl Conservation, Noordwijk aan Zee, The Netherlands, 9-14 May 1966: 125-138. Ministry of Cultural Affairs, Recreation and Social Welfare, The Netherlands.</t>
  </si>
  <si>
    <t>IUCN. 1996. 1996 IUCN Red List of Threatened Animals. IUCN, Grand, Switzerland, 378pp.</t>
  </si>
  <si>
    <t>Iwabuchi, S. 1997. Distribution and status of lesser white-fronted geese (Anser erythropus). Bulletin of Sendai Science Museum No.7: 96-102.</t>
  </si>
  <si>
    <t>Iwabuchi, S., Ikeuchi, T., Lei, G., Jiang, Y. &amp; Sun, P.Y. 1997. The short report on survey of lesser white-fronted geese at Dongting Lakes in China. Bulletin of Sendai Science Museum No.7: 103-105.</t>
  </si>
  <si>
    <t>Jaensch 2004</t>
  </si>
  <si>
    <t>Jaensch R.P.</t>
  </si>
  <si>
    <t>Little Curlew and other migratory shorebirds on floodplains of the Channel Country, arid inland Australia, 1999-2004. The Stilt 46, 15-18</t>
  </si>
  <si>
    <t>Jaensch &amp; Ballchambers 1997</t>
  </si>
  <si>
    <t>Jaensch, R. &amp; Bellchambers, K.</t>
  </si>
  <si>
    <t>Waterbird conservation values of ephemeral wetlands of the Barkly Tableland, Northern Territory. Unpubl. report by the Australian Heritage Commission and the Parks and Wildlife Commission of the Northern Territory, Palmerston, Australia.</t>
  </si>
  <si>
    <t>AHC and Parks and Wildlife Commission of NT</t>
  </si>
  <si>
    <t>Jaensch 1989a</t>
  </si>
  <si>
    <t>Jaensch, R.</t>
  </si>
  <si>
    <t>1989a</t>
  </si>
  <si>
    <t>Observations. Western Australian Bird Notes 50: 3.</t>
  </si>
  <si>
    <t>Western Australian Bird Notes No.50: 3</t>
  </si>
  <si>
    <t>Jaensch et al. 1990</t>
  </si>
  <si>
    <t>Shorebird Surveys in East China</t>
  </si>
  <si>
    <t>Australian Nat Parks and Wildlife Serv Report 47</t>
  </si>
  <si>
    <t>Jaensch 1994</t>
  </si>
  <si>
    <t>Lake Finnis: an internationally significant site for the Little Curlew. The Stilt 25: 21.</t>
  </si>
  <si>
    <t>The Stilt 25: 21</t>
  </si>
  <si>
    <t>Jaensch, R.J., Lynch, R.J., Elscot, S.</t>
  </si>
  <si>
    <t>A Directory of Important Wetlands in Australia. Lake Gregory System account. http://www.deh.gov.au/cgi-bin/wetlands/report.pl</t>
  </si>
  <si>
    <t>Australain Department of the Environment and Heritage</t>
  </si>
  <si>
    <t>Jaensch &amp; Vervest 1990</t>
  </si>
  <si>
    <t>Jaensch, R.P. &amp; Vervest, R.M.</t>
  </si>
  <si>
    <t>Waterbirds at remote wetlands in Western Australia 1986-88 part 2 : Lake MacLeod, Shark Bay, Camballin Floodplain and Parry Floodplain. RAOU Report No. 69. RAOU, Melbourne, Australia.</t>
  </si>
  <si>
    <t>RAOU Report No.69</t>
  </si>
  <si>
    <t>Jaensch 1989b</t>
  </si>
  <si>
    <t>Jaensch, R.P.</t>
  </si>
  <si>
    <t>1989b</t>
  </si>
  <si>
    <t>Birds of wetlands and grasslands in the Kimberley Division, Western Australia: some records of interest, 1981-88. RAOU Report No. 61. RAOU, Melbourne, Australia.</t>
  </si>
  <si>
    <t>RAOU Report No.61</t>
  </si>
  <si>
    <t>JAWAN 1997</t>
  </si>
  <si>
    <t>JAWAN - Japan Wetland Action Network</t>
  </si>
  <si>
    <t>National count of shorebirds in Japan, spring 1997. Japan Wetland Action Network, Nagoya, Japan.</t>
  </si>
  <si>
    <t>JAWAN 1998a</t>
  </si>
  <si>
    <t>1998a</t>
  </si>
  <si>
    <t>National count of shorebirds in Japan, autumn 1998. Japan Wetland Action Network, Nagoya, Japan.</t>
  </si>
  <si>
    <t>JAWAN 1998b</t>
  </si>
  <si>
    <t>1998b</t>
  </si>
  <si>
    <t>National count of shorebirds in Japan, autumn 1997. Japan Wetland Action Network, Nagoya, Japan.</t>
  </si>
  <si>
    <t>JAWAN 1998c</t>
  </si>
  <si>
    <t>1998c</t>
  </si>
  <si>
    <t>National count of shorebirds in Japan, spring 1998. Japan Wetland Action Network, Nagoya, Japan.</t>
  </si>
  <si>
    <t>JAWAN 2002</t>
  </si>
  <si>
    <t>Digital data, National Count of Shorebirds in Japan.</t>
  </si>
  <si>
    <t>Kahn &amp; Saeed 1991</t>
  </si>
  <si>
    <t>Kahn, A. &amp; Saeed, A.</t>
  </si>
  <si>
    <t>Expedition Kuataka - a preliminary report on the coastal areas of Lower Gangetic Delta under greater Noakhali nd Barisal districts of Bangaldesh with a view to identify the key potential reas of wetlands and waterfowl conservation. Nature Conservation mov</t>
  </si>
  <si>
    <t>Nature Conservation Movement</t>
  </si>
  <si>
    <t>Kang H-Y. &amp; Cho, S-R. 1996. Wintering ecology of the Baikal teal Anas formosa and carrying capacity of their habitats. Kor. J. Orni. 3: 33-41. in Korean with English summary</t>
  </si>
  <si>
    <t>Katoh, Y.(1997) Notes on the cranes in the spring of 1996. Bulletin of Izumi City Museum, Crane park Izumi (1): 24 - 26 (in Japanese).</t>
  </si>
  <si>
    <t>Kelin et al. 1997</t>
  </si>
  <si>
    <t>Kelin, C., Zuowei, L.,  Barter, M., Watkins, D. &amp; Jun, Y.  (eds)</t>
  </si>
  <si>
    <t>Shorebirds survey in China (1997). Wetlands International - China Programme, Beijing, China.</t>
  </si>
  <si>
    <t>Kim, J-H., Kim, S-W., Park, J-Y. &amp; Yi, J-Y. 1996. Wintering status of waterbirds on major wetlands in Korea. J. Kor. Biota 1: 127-168. in Korean with English summary</t>
  </si>
  <si>
    <t>Kistchinski, A.A. &amp; Vronski, N.V. 1979. Migrations of brant. In: Migrations of birds of eastern Europe and northern Asia (Ciconiiformes - Anseriformes).: 188-202. Moscow: Nauka. in Russian</t>
  </si>
  <si>
    <t>Kistchinski, A.A. (ed.) 1979. Migrations of birds of eastern Europe and northern Asia. Ciconiiformes - Anseriformes. Nauka, Moscow, 247pp, in Russian.</t>
  </si>
  <si>
    <t>Kitson, A. 1978. Notes on the waterfowl of Mongolia. Wildfowl 29: 23-30.</t>
  </si>
  <si>
    <t>Kondratyev &amp; Andreev 1998</t>
  </si>
  <si>
    <t>Kondratyev, A.V. &amp; Andreev, A.V.</t>
  </si>
  <si>
    <t>Probable breeding of the Nordmann's Greenshank, Tringa guttifer in Magadan Region, Far East. In Tomkovich, P.S. (ed). Information materials of the working group on waders, No. 11: 50.</t>
  </si>
  <si>
    <t>Kondratyev, A.V. 1992. Population study of geese breeding in the coastal area of the Anadyr gulf, Commonwealth of Independent States. IWRB Goose Research Group Bulletin No.3: 45-50.</t>
  </si>
  <si>
    <t>Kondratyev, A.V. 1997. Biology of geese on the south-western coast of the Anadyr Bay. In: Species diversity and population status of waterside birds in North-East Asia.: 125-139. Magadan, NESC FEB RAS. in Russian with English summary</t>
  </si>
  <si>
    <t>Kondratyev, A.Ya. 1988. Status of waterbird populations in maritime tundra of northern Chkotkii and priorities for their conservation. In: Studies and conservation of birds in the extreme north.: 92-105. Vladivostok, in Russian</t>
  </si>
  <si>
    <t>Konyukhov, N.B. 1998. Waterfowl of the Chukotka peninsula coast. Casarca No.4: 319-330. in Russian with English summary</t>
  </si>
  <si>
    <t>Kostenko, V.A., Ler, P.A., Nechaev, V.A. &amp; Shibaev, Yu.V. (eds.) 1989. Rare vertebrates of the Soviet Far East and their protection. Nauka Publishing House, Leningrad, 239pp, in Russian</t>
  </si>
  <si>
    <t>Kotagama, S. &amp; Fernando, P. 1994. A Field Guide to the Birds of Sri Lanka. The Wildlife Heritage Trust of Sri Lanka, Colombo.</t>
  </si>
  <si>
    <t>Kretchmar, A.V. &amp; Kretchmar, E.A. 1997. Waterfowl of the Kava river drainage. In: Species diversity and population status of waterside birds in North-East Asia.: 89-123. Magadan, NESC FEB RAS. in Russian with English summary</t>
  </si>
  <si>
    <t>Krivonosov, G.A. 1991. The status and distribution of the mute swan Cygnus olor in the USSR: a review of recent censuses. Wildfowl Supplement No.1: 33-38.</t>
  </si>
  <si>
    <t>Kurechi, M. 1984. Goose populations in Japan, 1983/84 winter. Gan-no Tayori No.24: 2-5. in Japanese</t>
  </si>
  <si>
    <t>Kurechi, M. 1986. Goose populations in Japan, 1984/85 winter. Gan-no Tayori No.26: 26-27. in Japanese</t>
  </si>
  <si>
    <t>Kurechi, M. 1987. Goose populations in Japan, 1985/86 winter. Gan-no Tayori No.28: 16-20. in Japanese</t>
  </si>
  <si>
    <t>Kurechi, M. 1990a. Goose populations in Japan, 1986/87 winter. Gan-no Tayori No.35: 2-5. in Japanese</t>
  </si>
  <si>
    <t>Kurechi, M. 1990b. Goose populations in Japan, 1987/88 winter. Gan-no Tayori No.35: 6-11. in Japanese</t>
  </si>
  <si>
    <t>Kurechi, M., Sabano, Y., Iwabuchi, S., Syroechkovsky, E., Baranyuk, V.V., Andreev, A., Kondratyev, A., Takekawa, J.Y. &amp; Mita, N. 1995. Study on the restoration of lesser snow goose to northeast Asia using miniature satellite transmitter. Report of Telecommunication Advancement Foundation No.9: 518-541. in Japanese</t>
  </si>
  <si>
    <t>Kurechi, M., Yokota, Y. &amp; Otsu, M. 1983. Notes on the field identification of Anser fabalis serrirostris and A.f. middendorfi. Tori 32: 95-108. in Japanese with English summary</t>
  </si>
  <si>
    <t>Kuroda, N. 1939. Geese and ducks of the world. Shukyosha Shoin, Tokyo, 518pp. in Japanese</t>
  </si>
  <si>
    <t>Labutin, Yu.V. &amp; Degtyarev, A.G. 1985. Birds of the Lena delta. In: Plant and wildlife of the Lena delta, Yakutsk.: 88-110. in Russian</t>
  </si>
  <si>
    <t>Labutin, Yu.V., Germogenov, N.I. &amp; Pozdnyakov, V.I. 1988. Birds of waterside landscape in the Lower Lena valley. &lt;Nauka&gt; Siberian Branch, Novosibirsk, USSR, 193pp. in Russian</t>
  </si>
  <si>
    <t>Lane &amp; Jessop 1985</t>
  </si>
  <si>
    <t>Lane, B. &amp; Jessop, A.</t>
  </si>
  <si>
    <t>Report on the 1985 North-West Australia Wader Studies Expedition. The Stilt 6: 2-12.</t>
  </si>
  <si>
    <t>The Stilt: 6, 2-12</t>
  </si>
  <si>
    <t>Lane &amp; Mundkur 1992</t>
  </si>
  <si>
    <t>Lane, B. &amp; Mundkur, T.</t>
  </si>
  <si>
    <t>Wader study at a Malaysian power station. The Stilt 20: 42.</t>
  </si>
  <si>
    <t>The Stilt</t>
  </si>
  <si>
    <t>Lane 1987</t>
  </si>
  <si>
    <t>Lane, B.</t>
  </si>
  <si>
    <t>Shorebirds in Australia. Nelson, Melbourne.</t>
  </si>
  <si>
    <t>Nelson. Melbourne</t>
  </si>
  <si>
    <t>Lane et al. 1983</t>
  </si>
  <si>
    <t>Lane, B., Minton, C. &amp; Jessop, A.</t>
  </si>
  <si>
    <t>1983</t>
  </si>
  <si>
    <t>North-west Australia Wader Studies Expedition. Report to participants. Unpubl. report, RAOU, Melbourne, Australia.</t>
  </si>
  <si>
    <t>Report to Participants. (Unpublished RAOU Report)</t>
  </si>
  <si>
    <t>Lane et al. 1994</t>
  </si>
  <si>
    <t>Lane, B.A., Naismith, L., Starks, J.R., Le Dien Duc &amp; Barter, M.A.</t>
  </si>
  <si>
    <t>Shorebirds at Xuan Thuy Reserve, Red River Delta, Vietnam in March/April 1991. Asian Wetlands Bureau Publication No. 103, Kuala Lumpur, Malaysia.</t>
  </si>
  <si>
    <t>Lane, S.J. &amp; Miyabayashi, Y. 1997. Status and distribution of Pacific brent geese Branta bernicla nigricans wintering in Japan. Wildfowl 48: 108-117.</t>
  </si>
  <si>
    <t>Larned, W.W., Balogh, G.R. &amp; Petersen, M.R. 1995. Late winter distribution of spectacled eiders(Somateria fischeri) in the Bering Sea, 1995. Unpublished report, U.S. Fish and Wildlife Service, Anchorage.</t>
  </si>
  <si>
    <t>Lavery, H.J. 1970. The comparative ecology of waterfowl in north Queensland. Wildfowl 21: 69-77.</t>
  </si>
  <si>
    <t>Lee 1997</t>
  </si>
  <si>
    <t>Lee, K.-S.</t>
  </si>
  <si>
    <t>Shorebirds in Western Korea, 1996. Department of Biology, Kyung Hee University, Seoul.</t>
  </si>
  <si>
    <t>Dep. Of Biology, Kyung Hee University</t>
  </si>
  <si>
    <t>Legakul, B. &amp; Round, P. 1991. A Guide to the Birds of Thailand. Saha Karn Bhaet, Bangkok.</t>
  </si>
  <si>
    <t>Lei Gang, Jiang Yong &amp; Li Hongpu (1997) Current status of cranes in Dongting Lake. China Crane News 1(2): 11 - 13 (in Chinese)</t>
  </si>
  <si>
    <t>Lei, G. &amp; Qian, W. 1998. Status of international endangered birds in East Dongting Lake, Hunan Province. In: Wetland and Waterbird Conservation: 104-107. in Chinese with English summary. Proceedings of an International Workshop on Wetland and Waterbird Conservation in North East Asia, Wetlands International - China Programme, China Forestry Publishing House.</t>
  </si>
  <si>
    <t>Lei et al. 2002</t>
  </si>
  <si>
    <t>Lei, G., Jiang, Y. &amp; Yao, Y.</t>
  </si>
  <si>
    <t>Waders of East Dongting Lake National Nature Reserve, Hunan Province, China. The Stilt 41: 11-13.</t>
  </si>
  <si>
    <t>Li Fangman (1998) Ecological study of the Siberian Cranes spring migration in Lindian stopover. Zoological research. 19(1): 38, 52</t>
  </si>
  <si>
    <r>
      <t>Li Lin et al. (1995) Study on migration of Hooded Crane (</t>
    </r>
    <r>
      <rPr>
        <i/>
        <sz val="12"/>
        <color theme="1"/>
        <rFont val="Arial"/>
        <family val="2"/>
      </rPr>
      <t>Grus monacha</t>
    </r>
    <r>
      <rPr>
        <sz val="12"/>
        <color theme="1"/>
        <rFont val="Arial"/>
        <family val="2"/>
      </rPr>
      <t>) in Lindian County in Heilongjiang Province. Chinese Wildlife (2): 14 - 17 (in Chinese.)</t>
    </r>
  </si>
  <si>
    <t>Li Wenfa, Zhao Hesheng, Wang Desheng, Wang Xueming and Jiang Xiangjun (1996) The current situation of Red-crowned Cranes, Oriental White Storks and Geese, ducks in the wetland of Xingkai Lake. In. ‘Studies on Chinese Ornithology’ pp. 115 – 118. China Forestry Publishing House, Beijing, China (in Chinese).</t>
  </si>
  <si>
    <t>Li Xiaomin (1998a) An exceptionally large flock of Demoiselle Crane in the summer. Newsletter for Wetlands – Newsletter of Wetlands International China Programme Office. (5):20 (in Chinese)</t>
  </si>
  <si>
    <t>Li Xiaomin (1998b) A large flock of Hooded Crane in Hulun Buir Meng, Inner Mongolia Newsletter for Wetlands (Wetlands International China Programme) (6): 17 (in Chinese)</t>
  </si>
  <si>
    <t>Li 2000</t>
  </si>
  <si>
    <t>Li, D.</t>
  </si>
  <si>
    <t>David Li,  in litt. (Quoted like this in Barter 2002 also)</t>
  </si>
  <si>
    <t>Li 2006</t>
  </si>
  <si>
    <t>2006.</t>
  </si>
  <si>
    <t>D. Li, in litt.</t>
  </si>
  <si>
    <t>Li, ZWD, Bloem, A, Delany S, Martakis, G &amp; Quintero JO</t>
  </si>
  <si>
    <t>Status of Waterbirds in Asia. Results of the Asian Waterbird Census: 1987-2007.</t>
  </si>
  <si>
    <t xml:space="preserve">Wetlands International, Kuala 
Lumpur, Malaysia </t>
  </si>
  <si>
    <t xml:space="preserve">http://www.wetlands.org/WatchRead/tabid/56/mod/1570/articleType/ArticleView/articleId/2458/Status-of-Waterbirds-in-Asia.aspx </t>
  </si>
  <si>
    <t>Litvinenko, N.M. &amp; Shibaev, Yu.V. 1996. Importance of the lower reaches of Tumangan river for bird diversity (materials for organization of national park and additional Ramsar site). In: Litvinenko, N.M. ed. Birds of the wetlands of the southern Russian Far East and their protection: 49-75. in Russian with English summary</t>
  </si>
  <si>
    <t>Liu Songtao (1998) Red-crowned cranes in Huihe River. Newsletter for Wetlands (Wetlands International China Programme) (6): 16 (in Chinese)</t>
  </si>
  <si>
    <t>Liu Zhengyuan and Xu Wenbin (1998) Crane number is on the rise at the Shengjin Lake. China Crane News 2(1): 4 - 5</t>
  </si>
  <si>
    <t>Liu Zhiyong and Zhao Jinsheng (1998) The cranes and their status at the Poyang Lake and the protection suggestions. China Crane News. 2 (1): 1 - 3</t>
  </si>
  <si>
    <t>Liu 2003</t>
  </si>
  <si>
    <t>Liu, W.</t>
  </si>
  <si>
    <t>Personal correspondence to Mike Bamford from Weiting Liu.  10th October 2003.</t>
  </si>
  <si>
    <t>Lobkov, E.G. 1986. Breeding Birds of Kamchatka. Nauka, Vladivostok, 291pp. in Russian</t>
  </si>
  <si>
    <t>Lobkov 1984</t>
  </si>
  <si>
    <t>Lobkov, E.G.</t>
  </si>
  <si>
    <t>Shallow water lagoons and bays of Kamchatka. Modern condition of resources of waterbirds, Moskow. Pp. 256-258. (In Russian).</t>
  </si>
  <si>
    <t>Lobkov 1998</t>
  </si>
  <si>
    <t>Main concentration of migrating waders on the Kamchatka peninsula. International Wader Studies 10: 233-236..</t>
  </si>
  <si>
    <t>Lopez, A. &amp; Mundkur, T. (eds.) 1997. The Asian Waterfowl Census 1994-1996. Results of the Coordinated Waterbird Census and on Overview of the Status of Wetlands in Asia. Wetlands International, Kuala Lumpur, 118pp.</t>
  </si>
  <si>
    <t>Lü Juanzhang, Zhu Shuyu &amp; Shan Kan (1998) Current situation and protection of cranes in Huanghe River Delta. China Crane News. 2(2): 7 - 9.</t>
  </si>
  <si>
    <t>Lu, J. (ed.) 1990. Wetlands in China. East China Normal University Press, Shanghai, 177pp. in Chinese</t>
  </si>
  <si>
    <t>Lu, J. 1991. Notes of Bar-headed Geese in China. IWRB Threatened Waterfowl Research Group News 1: 8-9.</t>
  </si>
  <si>
    <t>Lu, J. 1995. The status and conservation needs of Anatidae and their habitat in China. Unpublished report for the Workshop on Action Plan for Anatidae during the 1995 Northeast Asia and North Pacific Environment Forum, Kushiro, Japan, 25-29 September 1995.</t>
  </si>
  <si>
    <t>Lu, J. 1996a. Distribution and bioenergetics of wintering swan geese (Anser cygnoides) in the Yangtze river valley, China. Gibier Faune Sauvage 13: 327-335.</t>
  </si>
  <si>
    <t>Lu, J. 1996b. The status and conservation needs of Anatidae and their habitat in China. In: Zheng, G. et al. (eds). Studies on Chinese Ornithology.: 129-142. China Forestry Publishing House, Peking.</t>
  </si>
  <si>
    <t>Lu, J. 1997. Distribution of barheaded goose in China. Journal of Ecological Society 10: 8-9.</t>
  </si>
  <si>
    <t>Lu, J. 1999. Trends of the goose populations in China. Unpublished report for Wetlands International Goose Specialist Group 4th Annual Meeting, 24-28 January 1999. 6pp.</t>
  </si>
  <si>
    <t>Ma Yiqing and Jin Longrong (1985) Number and distribution of Red-crowned Cranes. Studies on Natural Resources (2): 38 - 46 (in Chinese)</t>
  </si>
  <si>
    <t>Ma Yiqing and Li Xiaomin (1990) Status of Red-crowned Crane in China. Study on Land and Natural Resources. (1): 59 - 61. (in Chinese).</t>
  </si>
  <si>
    <t>Ma et al. 2002</t>
  </si>
  <si>
    <t>Ma, Z.J., Jing, K., Tang, S.M. &amp; Chen, J.K.</t>
  </si>
  <si>
    <t>Shorebirds in the eastern intertidal areas of Chongming Island during the 2001 northward migration. The Stilt 41: 6-10.</t>
  </si>
  <si>
    <t>The Stilt 41: 6-10</t>
  </si>
  <si>
    <t>Madge, S. &amp; Burn, H. 1988. Wildfowl: An identification guide to the ducks, geese and swans of the world. Christopher Helm, London.</t>
  </si>
  <si>
    <t>Mapolo 1996</t>
  </si>
  <si>
    <t>Mapolo, A.M.</t>
  </si>
  <si>
    <t>The birds of Banacon Island, Bahok. Ecosystem Research Digest 6: 1-17.</t>
  </si>
  <si>
    <t>Ecosystem research Digest, 6: 1 -17</t>
  </si>
  <si>
    <t>Marchant, S. &amp; Higgins, P.J. (eds). 1991. Handbook of Australian, New Zealand and Antarctic birds. Volume 1 Ratites to ducks. Oxford University Press, Melbourne, 1536pp.</t>
  </si>
  <si>
    <t>Martell, A.M. &amp; Plamisano, A.W. 1994. The status of seaducks in the North Pacific Rim: toward their conservation and management. Transactions of the North American Wildlife &amp; Natural Resource Conference 59: 27-49.</t>
  </si>
  <si>
    <r>
      <t xml:space="preserve">Masatomi H., Momose K., Momose Y., Matsuo T., Koga K., Aoki N., Abe S., Inoue M. and Kanai Y. (1994) Breeding status of the Red-crowned Crane </t>
    </r>
    <r>
      <rPr>
        <i/>
        <sz val="12"/>
        <color theme="1"/>
        <rFont val="Arial"/>
        <family val="2"/>
      </rPr>
      <t xml:space="preserve">Grus japonensis </t>
    </r>
    <r>
      <rPr>
        <sz val="12"/>
        <color theme="1"/>
        <rFont val="Arial"/>
        <family val="2"/>
      </rPr>
      <t>in eastern Hokkaido, Japan, in 1994. Strix 13: 103 - 142 (in Japanese).</t>
    </r>
  </si>
  <si>
    <t>McClure, H.E. &amp; Leelavit, P. 1972. Birds banded in Asia during the MAPS program, by locality, from 1963 through 1971. Applied Scientific Research Corporation of Thailand, Bangkok, 478pp.</t>
  </si>
  <si>
    <t>McClure, H.E. 1974. Migration and survival of the birds of Asia. Applied Scientific Research Corporation of Thailand, Bangkok, 476pp.</t>
  </si>
  <si>
    <t>Meine, C. D. and Archibald, G. W. (Eds.) (1996) The Cranes :- Status Survey and Conservation Action Plan. IUCN, Gland, Switzerland, and Cambridge, U.K.</t>
  </si>
  <si>
    <t>Meininger, P.L., Schekkerman, H. &amp; van Roomen, M.W.J. 1995. Population estimates and 1% criteria for waterbird species occurring in The Netherlands; suggestions for standardisation. Limosa 68(2): 41-48.</t>
  </si>
  <si>
    <t>Melville 1996</t>
  </si>
  <si>
    <t>Melville, D.</t>
  </si>
  <si>
    <t>Status and conservation needs of shorebirds in Hong Kong. World Wide Fund for Nature, Hong Kong.</t>
  </si>
  <si>
    <t>WWF Hong Kong</t>
  </si>
  <si>
    <t>Milton 1998</t>
  </si>
  <si>
    <t>Milton, D. A.</t>
  </si>
  <si>
    <t>An assessment of the importance of the Tonda Wetlands in south western Papua New Guinea to shorebirds and waterbirds. The Stilt 33: 27-31.</t>
  </si>
  <si>
    <t>The Stilt, 33, pp 27-31.</t>
  </si>
  <si>
    <t>MLTMA 2008</t>
  </si>
  <si>
    <t>Ministry of Land, Transport, and Maritime Affairs</t>
  </si>
  <si>
    <t xml:space="preserve">Preliminary assessment of the Jangbong-do Protected Wetland for the Ramsar site registration. </t>
  </si>
  <si>
    <t>Ministry of Land, Transport, and Maritime Affairs; Gwancheon, Korea.</t>
  </si>
  <si>
    <t>Minton, C. &amp; Watkins D.</t>
  </si>
  <si>
    <t>N.W. Australia Wader Expedition March/April 1988.</t>
  </si>
  <si>
    <t>The Stilt 14: 6-13</t>
  </si>
  <si>
    <t>Minton 1987</t>
  </si>
  <si>
    <t>Minton, C.</t>
  </si>
  <si>
    <t>Report on visit to N.W. Australia 21 March to 5 April 1987. The Stilt 11: 6-12.</t>
  </si>
  <si>
    <t>The Stilt 11: 6-12</t>
  </si>
  <si>
    <t>Minton et al. 2003a</t>
  </si>
  <si>
    <t>Minton, C., Jessop, R., &amp; Collins, P.</t>
  </si>
  <si>
    <t>2003a</t>
  </si>
  <si>
    <t>Northwest Australia wader and tern expedition 15 September to 17 November 2001. The Stilt 43: 55-65.</t>
  </si>
  <si>
    <t>Minton et al. 2003b</t>
  </si>
  <si>
    <t>Minton, C., Jessop, R., Collins, P. &amp; Sitters, H.</t>
  </si>
  <si>
    <t>2003b</t>
  </si>
  <si>
    <t>Northwest Australia wader and tern expedition from 1 August to 1 November 1998. The Stilt 43: 42-46.</t>
  </si>
  <si>
    <t>Mishra, C. &amp; Humbert-Droz, B. 1998. Avifaunal survey of Tsomoriri Lake and adjoining Nuro Sumdo wetland in Ladakh, Indian trans-Himalaya. Forktail 14: 65-67.</t>
  </si>
  <si>
    <t>Mitchell, C.D. 1998. Whooper swans (Cygnus cygnus) in North America. Wetlands International Swan Specialist Group Newsletter No.7: 7-8.</t>
  </si>
  <si>
    <t>Miyabayashi, Y. &amp; Mundkur, T. 1999. Atlas of Key Sites for Anatidae in the East Asian Flyway. Wetlands International - Japan, Tokyo, and Wetlands International - Asia Pacific, Kuala Lumpur. 148pp. Web-publication: http://www.jawgp.org/anet/aaa1999/aaaendx.htm</t>
  </si>
  <si>
    <t>Miyabayashi, Y. (ed.) 1994. Inventory of goose habitat in Japan. First edition. JAWGP, Wakayanagi, Japan, 316pp. in Japanese with English summary</t>
  </si>
  <si>
    <t>Miyabayashi, Y. 1993. International cooperation on the conservation of wildlife -- Status of goose populations in north east Asia, and its conservation. In: Proc. Northern Regions' Environment and Wildlife Symposium, July 30, 1993, Sapporo.: 22-31. in Japanese</t>
  </si>
  <si>
    <t>Mochalov, S.I. 1997. Geese and swans of wildlife refuge "Chayguurgino", northeastern Yakutia. Casarca 3: 372-377. in Russian with English summary</t>
  </si>
  <si>
    <t>Momose, K. (1998) A note on the population of Hooded and White-naped Cranes wintering in western Japan. In Wetlands International China Programme (1998) Wetlands and waterbird conservation. Proceedings of an International Workshop on Wetland and waterbird Conservation in North East Asia. Pp.279 - 280. China Forestry Publishing House, Beijing, China.</t>
  </si>
  <si>
    <t>Moores &amp; Nguyen 2001</t>
  </si>
  <si>
    <t>Moores, N. &amp; Nguyen, P.B.H.</t>
  </si>
  <si>
    <t>Vietnam Mekong shorebird survey 2000. Report to Wetlands International- Oceania, Canberra, Australia.</t>
  </si>
  <si>
    <t>Moores, N. 1996. Baikal Teal in South Korea. Hong Kong Bird Report 1995: 231-235.</t>
  </si>
  <si>
    <t>Moores 1999</t>
  </si>
  <si>
    <t>Moores, N.</t>
  </si>
  <si>
    <t>A survey of the distribution and abundance of shorebirds in South Korea during 1998 - 1999: interim summary. The Stilt 34: 18-29.</t>
  </si>
  <si>
    <t>The Stilt, 34, pp. 18 - 29.</t>
  </si>
  <si>
    <t>Moores</t>
  </si>
  <si>
    <t>Shorebirds in South Korea. Draft report.</t>
  </si>
  <si>
    <t>Morton et al. 1990</t>
  </si>
  <si>
    <t>Morton, S.R., Brennan, K.G. &amp; Armstrong M.D.</t>
  </si>
  <si>
    <t>Distribution and abundance of waterbirds in the Alligator Rivers Region, Northern Territory. Report to Australian National Parks and Wildlife Service, Canberra, Australia.</t>
  </si>
  <si>
    <t>Report to the Australian National Parks and Wildlife Service</t>
  </si>
  <si>
    <t>Mundkur 1993</t>
  </si>
  <si>
    <t>Mundkur, T.</t>
  </si>
  <si>
    <t>Asian Wetland Bureau, University of Malaysia, Kuala Lumpur.</t>
  </si>
  <si>
    <t>Mundkur, T., Carr, P. Sun Hean &amp; Chhim Somean. 1995. Surveys for Large Waterbirds in Cambodia, March-April 1994. IUCN Species Survival Commission, IUCN, Gland, Switzerland and Cambridge, UK, 80 pp.</t>
  </si>
  <si>
    <t>Murlis et al. 1988</t>
  </si>
  <si>
    <t>Murlis, B., Murlis, M. &amp; Swindley, B.</t>
  </si>
  <si>
    <t>Radar studies and counts at Broome/Roebuck Bay. Victorian Wader Study Group Bulletin 12: 15-18.</t>
  </si>
  <si>
    <t>VWSG Bull. 12: 15-18</t>
  </si>
  <si>
    <t>MBNS 2006</t>
  </si>
  <si>
    <t>Myanmar Bird and Nature Society</t>
  </si>
  <si>
    <t>Myanmar Bird and Nature Society, in litt.</t>
  </si>
  <si>
    <t>National Bird Banding Center, P.R. China (eds). 1987. Chinese Bird Banding Almanac 1982-1985. Gansu Technology Publisher, Lanzhou, 197pp, in Chinese.</t>
  </si>
  <si>
    <t>NRICP 2008</t>
  </si>
  <si>
    <t>National Research Institute of Cultural Properties</t>
  </si>
  <si>
    <t>Research on the status, protection and management of uninhabited islands designated as Natural Monuments. (in Korean)</t>
  </si>
  <si>
    <t>National Research Institute of Cultural Properties, National Publication #11-1550011-000266-01; Daejeon, Korea</t>
  </si>
  <si>
    <t>Nechaev 1998</t>
  </si>
  <si>
    <t>Nechaev, V.A.</t>
  </si>
  <si>
    <t>Distribution of waders during migration at Sakhalin Island. International Wader Studies 10: 225-232.</t>
  </si>
  <si>
    <t>Newman et al. 1984</t>
  </si>
  <si>
    <t>Newman, O.M.G., Patterson, R.M. &amp; Wakefield, W.C.</t>
  </si>
  <si>
    <t>Flinders Island - an update of the status of its avifauna. Tasmanian Bird Report 13: 3-14.</t>
  </si>
  <si>
    <t>Nowak, E. 1970. The waterfowl of Mongolia. Wildfowl 21: 61-68.</t>
  </si>
  <si>
    <r>
      <t xml:space="preserve">Ozaki, K. and Baba, T. (1994) Recoveries and resighting of color banded Hooded </t>
    </r>
    <r>
      <rPr>
        <i/>
        <sz val="12"/>
        <color theme="1"/>
        <rFont val="Arial"/>
        <family val="2"/>
      </rPr>
      <t xml:space="preserve">Grus monacha </t>
    </r>
    <r>
      <rPr>
        <sz val="12"/>
        <color theme="1"/>
        <rFont val="Arial"/>
        <family val="2"/>
      </rPr>
      <t xml:space="preserve">and White-naped </t>
    </r>
    <r>
      <rPr>
        <i/>
        <sz val="12"/>
        <color theme="1"/>
        <rFont val="Arial"/>
        <family val="2"/>
      </rPr>
      <t xml:space="preserve">G. vipio </t>
    </r>
    <r>
      <rPr>
        <sz val="12"/>
        <color theme="1"/>
        <rFont val="Arial"/>
        <family val="2"/>
      </rPr>
      <t>Cranes in Northeast Asia. In Higuchi, H and Minton, J. (1994) The Future of Cranes and Wetlands. Proceedings of the international symposium held in Tokyo and Sapporo, Japan, in June 1993.pp. 32 - 40. Wild Bird Society of Japan, Tokyo, Japan.</t>
    </r>
  </si>
  <si>
    <t>Pae S.H., Kaliher F., Lee J.B., Won P.O. and Yoo J.C. (1996) Current status of wintering cranes in Korea. Bull. Kor. Inst. Orni. 5 (1): 13 - 20.</t>
  </si>
  <si>
    <t>Pak, U-I. 1995. On the distribution and ecology of Anatidae in D.P.R. Korea. Unpublished report for the Workshop on Action Plan for Anatidae during the 1995 Northeast Asia and North Pacific Environment Forum, Kushiro, Japan, 25-29 September 1995.</t>
  </si>
  <si>
    <t>Parish &amp; Wells 1983</t>
  </si>
  <si>
    <t>Parish, D. &amp; Wells, D.R.</t>
  </si>
  <si>
    <t>Interwader '83 Report. Interwader, Kuala Lumpur, Malaysia.</t>
  </si>
  <si>
    <t>Park 1999</t>
  </si>
  <si>
    <t>Park, J.-Y.</t>
  </si>
  <si>
    <t>Wader counts in Korea. Tattler 21: 7</t>
  </si>
  <si>
    <t>Pedersen &amp; Thang 1996</t>
  </si>
  <si>
    <t>Pedersen, A. &amp; Thang, N.H.</t>
  </si>
  <si>
    <t>The conservation of key coastal wetland sites in the Red River Delta. Bird Life International Vietnam Programme, Hanoi, Vietnam.</t>
  </si>
  <si>
    <t>FIPI</t>
  </si>
  <si>
    <t>Pedersen 1996</t>
  </si>
  <si>
    <t>Pedersen, A., Neilsen, S.S., Thut, L.D. &amp; L.T. Trai</t>
  </si>
  <si>
    <t>Northward migration of shorebirds through the Red River Delta, Vietnam in 1994. The Stilt 28: 22 - 31.</t>
  </si>
  <si>
    <t>Perennou, C. &amp; Mundkur, T. 1991. Asian Waterfowl Census 1991. IWRB, Slimbridge, UK, 84pp.</t>
  </si>
  <si>
    <t>Perennou, C. &amp; Mundkur, T. 1992. Asian and Australasian Waterfowl Census 1992. IWRB, Slimbridge, UK, 133pp.</t>
  </si>
  <si>
    <t>Perennou, C., Mundkur, T., Scott, D.A., Follestad, A. &amp; Kvenild, L. 1994. The Asian Waterfowl Census 1987-91: Distribution and Status of Asian Waterfowl. AWB Publication No.86. IWRB Publication No.24. AWB, Kuala Lumpur, Malaysia and IWRB, Slimbridge, UK. 372pp.</t>
  </si>
  <si>
    <t>Perennou, C., Rose, P. &amp; Poole, C. 1990. Asian Waterfowl Census 1990. IWRB, Slimbridge, UK, 81pp.</t>
  </si>
  <si>
    <t>Petersen, M.R., &amp; R.E. Gill, Jr. 1982. Population status of emperor geese along the north side of the Alaska Peninsula. Wildfowl 33: 31-38.</t>
  </si>
  <si>
    <t>Petersen, M.R., Schmutz, J.A. &amp; Rockwell, R.F. 1994. Emperor Goose (Chen canagica). In: The Birds of North America, No. 97 (A. Poole and F. Gill, Eds.). Philadelphia: The Academy of Natural Sciences; Washington, D.C.: The American Ornithologists' Union. 20pp.</t>
  </si>
  <si>
    <t>Piao, R. &amp; Liu, W. 1994. The birdislands of Tibet. In: Waterbird Specialist Group of Chinese Ornithological Association ed. Waterbird Research in China.: 157-164. East China Normal Univ. Press, Shanghai.</t>
  </si>
  <si>
    <t>Piersma 1985</t>
  </si>
  <si>
    <t>Piersma, T.</t>
  </si>
  <si>
    <t>Abundance of waders in the Nakdong Estuary, South Korea, in September 1984. Wader Study Group Bulletin 44: 21-25.</t>
  </si>
  <si>
    <t>Swamp Bulletin:44, 21 -25</t>
  </si>
  <si>
    <t>Pihl, S. (comp.) in prep. Action Plan for the Steller's eider Polysticta stelleri. Wetlands International and BirdLife International.</t>
  </si>
  <si>
    <t>Poyarkov, N.D. &amp; Rozanov, G.S. 1998. Materials on the bird fauna of the open landscapes of northern Sakhalin. Ornithologia 28: 108-113. in Russian with English summary</t>
  </si>
  <si>
    <t>Poyarkov, N.D. 1984. The status of the swan goose population in the Priamurye. In: Modern status of waterfowl resources.: 199-200. Moscow.</t>
  </si>
  <si>
    <t>Pronkevich 1998</t>
  </si>
  <si>
    <t>Pronkevich, V.V.</t>
  </si>
  <si>
    <t>Migration of waders in the Khabarovsk region of the Far East. International Wader Studies 10: 425-430.</t>
  </si>
  <si>
    <t>International Wader Studies 10: 425 - 430</t>
  </si>
  <si>
    <t>Research and Conservation Division, Kanagawa Chapter of WBSJ. 1995. The waterfowl counts in Kanagawa prefecture from 1981 to 1995. Binos 2: 87-106. in Japanese</t>
  </si>
  <si>
    <t>Riak et al. 2003</t>
  </si>
  <si>
    <t>Riak, K.M., Ismail, A., Aziz, A.A. &amp; Ismail, A. R.</t>
  </si>
  <si>
    <t>Species composition and use of mudflat of Kapar, West Coast of Peninsular Malaysia by migratory shorebirds. The Stilt 44: 44-49.</t>
  </si>
  <si>
    <t>Roberts, T.J. 1991. The Birds of Pakistan. Oxford University Press, Karachi.</t>
  </si>
  <si>
    <t>Robinson 1982</t>
  </si>
  <si>
    <t>Robinson, D.</t>
  </si>
  <si>
    <t>Victorian Bird Report 1982. Bird Observers Club, Melbourne.</t>
  </si>
  <si>
    <t>Bird Observers Club, Melbourne</t>
  </si>
  <si>
    <t>Rogers et al. 2000</t>
  </si>
  <si>
    <t>Rogers, D., Battley, P., Russell, M. &amp; Boyle, A.</t>
  </si>
  <si>
    <t>A high count of Asian Dowitchers in Roebuck Bay, North Western Australia. The Stilt 37: 10-12.</t>
  </si>
  <si>
    <t>The Stilt 37: 10-12</t>
  </si>
  <si>
    <t>Rose, P.M. &amp; Scott, D.A. 1994. Waterfowl population estimates. IWRB Publ. 29. 102pp.</t>
  </si>
  <si>
    <t>Rose, P.M. &amp; Scott, D.A. 1997. Waterfowl population estimates - second edition. Wetlands International Publ. 44, Wageningen, The Netherlands. 106pp.</t>
  </si>
  <si>
    <t>Roslyakov, G.E. &amp; Roslyakov, A.G. 1996. Avifauna of the future national park "Shantar islands". In: Litvinenko, N.M. ed. Birds of the wetlands of the southern Russian Far East and their protection: 86-92. in Russian with English summary</t>
  </si>
  <si>
    <t>P. Round in litt.</t>
  </si>
  <si>
    <t>Round, P.</t>
  </si>
  <si>
    <t>Waterfowl and their habitats in the Gulf of Thailand. Unpubl. paper presented at the OEPP Wetlands 2000 meeting.</t>
  </si>
  <si>
    <t>RSPB 2002</t>
  </si>
  <si>
    <t>RSPB</t>
  </si>
  <si>
    <t>Shorebird counts in the Gulf of Bohai - Hebei Province, China. Royal Society for the Protection of Birds, Belfast.</t>
  </si>
  <si>
    <t>Ruttanadakul &amp; Aroseungnern 1986</t>
  </si>
  <si>
    <t>Ruttanadakul, N. &amp; Aroseungnern, S.</t>
  </si>
  <si>
    <t>Evaluation of shorebird hunting in Pattani Province, South Thailand. Interim Report. Interwader, Kuala Lumpur, Malaysia.</t>
  </si>
  <si>
    <t>Ruttanadakul &amp; Aroseungnern 1987</t>
  </si>
  <si>
    <t>Evaluation of shorebird hunting in the villages around Pattani Bay, Pattani, Thailand. Wetland and Waterfowl Conservation in Asia. Malacca, Malaysia.</t>
  </si>
  <si>
    <t>Wetland and Waterfowl Conservation in Asia</t>
  </si>
  <si>
    <t>Sacher &amp; Kriegs 1999</t>
  </si>
  <si>
    <t>Sacher, T. &amp; Kriegs, J.-O.</t>
  </si>
  <si>
    <t>China Trip Report 1999. Online: http://www.joleinindia.fcpages.com/China/, 25/2/2003.</t>
  </si>
  <si>
    <t>Sagar et al. 1999</t>
  </si>
  <si>
    <t>Sagar, P.M., Shankar, U. &amp; N. Brown</t>
  </si>
  <si>
    <t>Distribution and number of waders in New Zealand. Notornis 46: 1 - 43.</t>
  </si>
  <si>
    <t>Notornis</t>
  </si>
  <si>
    <t>Saunders &amp; de Rebeira 1986</t>
  </si>
  <si>
    <t>Saunders, D.A. &amp; de Rebeira, C.P.</t>
  </si>
  <si>
    <t>Seasonal occurrence of members of the sub-order Charadrii (Waders and Shorebirds) on Rottnest Island, Western Australia. Australian Wildlife Research 13: 225-244.</t>
  </si>
  <si>
    <t>Australian Wildlife Research 13: 225-244</t>
  </si>
  <si>
    <t>Schmutz, J.A., &amp; Kondratyev, A.V. 1995. Evidence of emperor geese breeding in Russia and staging in Alaska. Auk 112: 1037-1038.</t>
  </si>
  <si>
    <t>Schmutz, J.A., Rockwell, R.F. &amp; Petersen, M.R. 1997. Relative effects of survival and reproduction on the population dynamics of the emperor goose. Journal of Wildlife Management 61: 191-201.</t>
  </si>
  <si>
    <t>Schultz 1991</t>
  </si>
  <si>
    <t>Schultz</t>
  </si>
  <si>
    <t>A survey of shorebirds of Western Tasmania, part one. Macquarie Harbour to Bluff Point. The Stilt 23: 24-25.</t>
  </si>
  <si>
    <t>Scott, D.A. &amp; Rose, P.M. 1989. Asian Waterfowl Census 1989. IWRB, Slimbridge, UK, 95pp.</t>
  </si>
  <si>
    <t>Scott, D.A. &amp; Rose, P.M. 1996. Atlas of Anatidae Populations in Africa and Western Eurasia. Wetlands International Publication No.41, Wageningen, The Netherlands. 336pp.</t>
  </si>
  <si>
    <t>Scott, D.A. (ed.) 1995. A Directory of Wetlands in the Middle East. IUCN, Gland, Switzerland and IWRB, Slimbridge, U.K., xvii + 560pp, 13 maps.</t>
  </si>
  <si>
    <t>Scott 1989</t>
  </si>
  <si>
    <t>Scott, D.A.</t>
  </si>
  <si>
    <t>A Directory of Asian Wetlands. IUCN, Gland, Switzerland.</t>
  </si>
  <si>
    <t>Shevareva, T. 1970. Geographical distribution of the main dabbling duck populations in the USSR and the main directions of their migrations. In: Isakov, Y.A. (ed.) Proc. Internatonal Regional Meeting on Conservation of Wildfowl Resources, Leningrad, USSR, 25-30 September 1968: 46-55. Moscow.</t>
  </si>
  <si>
    <r>
      <t xml:space="preserve">Shibaev, Yu. V. and Surmach S. G. (1994) Autumn migration of Red-crowned and White-naped Cranes, </t>
    </r>
    <r>
      <rPr>
        <i/>
        <sz val="12"/>
        <color theme="1"/>
        <rFont val="Arial"/>
        <family val="2"/>
      </rPr>
      <t xml:space="preserve">Grus japonensis </t>
    </r>
    <r>
      <rPr>
        <sz val="12"/>
        <color theme="1"/>
        <rFont val="Arial"/>
        <family val="2"/>
      </rPr>
      <t xml:space="preserve">and </t>
    </r>
    <r>
      <rPr>
        <i/>
        <sz val="12"/>
        <color theme="1"/>
        <rFont val="Arial"/>
        <family val="2"/>
      </rPr>
      <t>G. vipio</t>
    </r>
    <r>
      <rPr>
        <sz val="12"/>
        <color theme="1"/>
        <rFont val="Arial"/>
        <family val="2"/>
      </rPr>
      <t>, in the Promorye Region, Far East Russia. In Higuchi &amp; Minton (1994) The future of cranes and wetlands. Proceedings of the international symposium held in Tokyo and Sapporo, Japan, in June 1993. PP:114-120. Wild Bird Society of Japan., Tokyo</t>
    </r>
  </si>
  <si>
    <t>Shibaev, Yu.V. 1971. Spring migration of waterfowl in the south of Khasan district, southern Primorye. Ornithological researches of the Far East.: 155-169. Vladivostok, in Russian</t>
  </si>
  <si>
    <t>Shiirevdamba (ed.) 1997. Mongolian Red Book, 2nd Edition. Mongolia Ministry for Nature and the Environment. in Mongolian and in English</t>
  </si>
  <si>
    <t>Shimane Branch, Wild Bird Society of Japan. 1998. A report of bird census 1996 in Shimane Prefecture. Bull. Hoshizaki Green Found. No.2: 121-128. in Japanese with English summary</t>
  </si>
  <si>
    <t>Shulpin, L.M. 1936. Hunting and predatory birds of the Primorye. Vladivostok, 406pp, in Russian</t>
  </si>
  <si>
    <t>Sibley, C.G. &amp; Monroe, B.L. 1990. Distribution and Taxonomy of the Birds of the World. Yale University Press, New Haven and London, 1111pp.</t>
  </si>
  <si>
    <t>Sibley, C.G. &amp; Monroe, B.L. 1993. A Supplement to Distribution and Taxonomy of the Birds of the World. Yale University Press, New Haven and London, 108pp.</t>
  </si>
  <si>
    <t>Sibson 1988</t>
  </si>
  <si>
    <t>Sibson, R.B.</t>
  </si>
  <si>
    <t>The Firth of Thames. The Stilt 13: 37-38.</t>
  </si>
  <si>
    <t>The Stilt, 13, pp. 37 - 38.</t>
  </si>
  <si>
    <t>Silvius &amp; Taufik 1989</t>
  </si>
  <si>
    <t>Silvius, M. &amp; Taufik, A.W.</t>
  </si>
  <si>
    <t>Conservation and Land Use of Pulau Kimaam, Irian Jaya. PHPA - AWB / INTERWADER, Bogor, Indonesia.</t>
  </si>
  <si>
    <t>PHPA-AWB/INTERWADER</t>
  </si>
  <si>
    <t>Silvius 1987</t>
  </si>
  <si>
    <t>Silvius, M. (was WesRefNum 143)</t>
  </si>
  <si>
    <t>In Mundkur 1993 :A status overview of shorebirds in the East Asia-Australasian Flyway. Report to Australian National Parks and Wildlife Service No. 2; AWB East Asia Flyway Coordination Project. Asian Wetland Bureau, University of Malaysia, Kuala Lumpur, M</t>
  </si>
  <si>
    <t>Singor 1997</t>
  </si>
  <si>
    <t>Singor, M.J.C.</t>
  </si>
  <si>
    <t>Waders of the Creery Wetlands and adjacent mudflats, Western Australia. The Stilt 30: 39-48.</t>
  </si>
  <si>
    <t>The Stilt: 30, 39-48</t>
  </si>
  <si>
    <t>Sitters et al. 2004</t>
  </si>
  <si>
    <t>Sitters, H., Minton, C., Collins, P., Etheridge, B., Hassell &amp; O'Connor, F.</t>
  </si>
  <si>
    <t>Extraordinary numbers of Oriental Pratincole in NW Australia. The Stilt 45: 43-49.</t>
  </si>
  <si>
    <t>Skewes 2002</t>
  </si>
  <si>
    <t>Skewes, J.</t>
  </si>
  <si>
    <t>Report on the 2001 population monitoring counts. The Stilt 41: 55-61</t>
  </si>
  <si>
    <t>Smith 1990</t>
  </si>
  <si>
    <t>Smith, P.</t>
  </si>
  <si>
    <t>The biology and management of Waders (Suborder (Charadrii) in NSW. Species management report no. 9, New South Wales National Parks and Wildlife Service, Hurstville, Australia.</t>
  </si>
  <si>
    <t>Smythies, B.E. 1986. The birds of Burma. 3rd edition. Nimrod Press Ltd, Liss, Hants, England.</t>
  </si>
  <si>
    <t>Snow, H.J. 1897. Notes on the Kurile islands. Royal Geographical Society, London. 91pp.</t>
  </si>
  <si>
    <t>Stejneger, L.M. 1887. Contributions to the natural history of the Commander islands. No.7- Revised and annotated catalogue of the birds inhabiting the Commander islands. Proc. U.S. Natn. Mus. 10: 117-145.</t>
  </si>
  <si>
    <t>Stewart et al. 2001</t>
  </si>
  <si>
    <t>Stewart, H.J., T.J. Hudspith, K.L. Graham, S.J. Milne &amp; G.A. Carpenter</t>
  </si>
  <si>
    <t>A biological survey of Lake Hawdon, South Australia. National Parks and Wildlife Service, South Australia, Dep. for Env. and Heritage, Adelaide, Australia.</t>
  </si>
  <si>
    <t>Sun Hean, Seng Kim Hout, Keo Omaliss, Heng Neathmony &amp; Poole, C. 1998. The Birds of Cambodia. European Commission and Ministry of Agriculture, Fisheries, Royal Government of Cambodia, Phnom Penh.</t>
  </si>
  <si>
    <t>Sungei Buloh Nature Park 2001</t>
  </si>
  <si>
    <t>Sungei Buloh Nature Park</t>
  </si>
  <si>
    <t>in litt.</t>
  </si>
  <si>
    <t>Sungei Buloh Wetland Reserve</t>
  </si>
  <si>
    <t>Surmach, S.G. &amp; Zaykin, D.V. 1994. The scaly-sided merganser Mergus squamatus (Gould) in the Iman basin, Far-East Russia. IWRB Threatened Waterfowl Research Group Special Publication No.1: 11-17.</t>
  </si>
  <si>
    <t>Suzuki, M. 1989. Brant at Gamo Coast in Sendai Bay. Wildlife Report No.10: 98-100. in Japanese</t>
  </si>
  <si>
    <t>Suzuki, M. 1990. Hotta Masa'atsu's Kan'bun-kin'pu (1) -- An evaluation as an illustrated ornithological guide, and its positioning in the natural history --. Reports of the Research Institute for Japanese Culture 26: 177-214. in Japanese with German summary</t>
  </si>
  <si>
    <t>Swann 2003a</t>
  </si>
  <si>
    <t>Swann G. (was WesRefNum 153)</t>
  </si>
  <si>
    <t>Observations. Western Australian Bird Notes 205: 5. Subsequently published in Swan 2003 (154)</t>
  </si>
  <si>
    <t>Swann 2001</t>
  </si>
  <si>
    <t>Swann, G.</t>
  </si>
  <si>
    <t>G. Swann, in litt.</t>
  </si>
  <si>
    <t>Swann 2002</t>
  </si>
  <si>
    <t>Ornithological Report: AshmoreReef, 21st - 30th January 2002. Unpublished report.</t>
  </si>
  <si>
    <t>Swann 2003b</t>
  </si>
  <si>
    <t>Ornithological Report: AshmoreReef, 23 January to 4 February 2003. Unpublished report.</t>
  </si>
  <si>
    <t>Sykes, P.A. &amp; Sonneborn, D.W. 1998. First breeding record of whooper swan and brambling in North America at Attu Island, Alaska. Condor 100: 162-164.</t>
  </si>
  <si>
    <t>Syroechkovski Jr., E.E. &amp; Zockler, C. 1997. Threatened waterfowl in the lower Yana river, Yakutia, Russia. TWSG News No.10: 26-29.</t>
  </si>
  <si>
    <t>Syroechkovski Jr., E.E. 1997a. Mixed colonies of two subspecies of brent geese in the Olenyok Bay, Yakutia. Casarca No.3: 114-125. in Russian with English summary</t>
  </si>
  <si>
    <t>Syroechkovski Jr., E.E. 1997b. Status of the snow goose (Anser caerulescens caerulescens) in the continental tundra of Asia. Casarca No.3: 222-251. in Russian with English summary</t>
  </si>
  <si>
    <t>Taczanowski, L. 1893. Faune ornithologique de la Siberie orientale (pt.1-2, 1891-1893). Memories de l'Academie imperiale de scinces de St. Petersbourg, Spb., VII ser., t.39. 1278pp.</t>
  </si>
  <si>
    <t>Takano, S. &amp; Kuroda, N. 1969. Rare and new records of birds from the Ryu Kyu Islands. Misc. Rep. Yamashina Inst. Ornithol. 5: 547-562.</t>
  </si>
  <si>
    <t>Takekawa, J.Y., Orthmeyer, D.L., Kurechi, M., Sabano, Y., Syroechkovsky, E.V., Litvin, K.E., Baranyuk, V.V. &amp; Andreev, A.V. 1994. Restoration of lesser snow geese to east Asia: a north Pacific rim conservation project. Trans. N. Am. Wildl. &amp; Natur. Resour. Conf. 59: 132-145.</t>
  </si>
  <si>
    <t>Tang &amp; Wang 1991</t>
  </si>
  <si>
    <t>Tang, S.X. &amp; Wang, T.H.</t>
  </si>
  <si>
    <t>A survey of hunting pressure on waterbirds near Shanghai, March - May 1991. East China Waterbird Studies Group, Shanghai, China.</t>
  </si>
  <si>
    <t>East China Waterbirds Study Group</t>
  </si>
  <si>
    <t>Tikhmenev, P.A. 1863. The historical review of formation of the Russian-American Company and its activity up to the present time. Part II. Printing Establishment of Edward Veimar, St. Petersburg. in Russian [English translation by Dinitri Krenov 1940. Work Projects Administration, Seattle, Washington, 457pp.]</t>
  </si>
  <si>
    <t>Tkachenko, E. (1997) Draft management plan of the Ramsar Site Torey Lakes. Unpublished..</t>
  </si>
  <si>
    <t>Todd 2000</t>
  </si>
  <si>
    <t>Todd, M.K.</t>
  </si>
  <si>
    <t>Feeding ecology of Latham's Snipe Gallinago hardwickii in the lower Hunter Valley. Emu 100: 133-138.</t>
  </si>
  <si>
    <t>Emu 100: 133-138.</t>
  </si>
  <si>
    <t>Tong Yongchang and Tong Junchang (1986) A survey of cranes in four regions, Nei Mongol Autonomous Region. Crane Researchand Conservation in China. pp 212 - 213. Harbin: Heilongjiang Education Press. (in Chinese)</t>
  </si>
  <si>
    <t>Trainor 2005</t>
  </si>
  <si>
    <t>Trainor, C.</t>
  </si>
  <si>
    <t>Waterbirds and Coastal Seabirds of Timor-Leste. Forktail 21: 61-75</t>
  </si>
  <si>
    <t>Forktail 21: 61-75</t>
  </si>
  <si>
    <t>Tseveenmyadag, N. &amp; Boldbaatar, Sh. 1995. Birds of Anatidae and Gruidae in Mongolia and their protection. Unpublished report for the Workshop on Action Plan for Anatidae during the 1995 Northeast Asia and North Pacific Environment Forum, Kushiro, Japan, 25-29 September 1995.</t>
  </si>
  <si>
    <t>Tseveenmyadag, N. (1997) List of waterbird species of eastern Mongolia. Paper prepared for the International Workshop on Wetland Conservation in Mongolia and Northeast Asia, Ulaanbaatar, Mongolia, 16-19 September 1997. Unpublished.</t>
  </si>
  <si>
    <t>U.S. Fish and Wildlife Service &amp; Canadian Wildlife Service. 1996. Waterfowl Population Status 1996. USFWS, Washington DC.</t>
  </si>
  <si>
    <t>Uttangi, J. 1997. Wintering status and site loyalty of barheaded goose, Anser indicus in areas of Dharwad District, Karnatak, India. J. Bombay Nat. Hist. Soc. 10: 22-24.</t>
  </si>
  <si>
    <t>van der Ven, J. 1997. Barheads on their breeding grounds. Journal of Ecological Society 10: 5-7.</t>
  </si>
  <si>
    <t>Verjeugt, W.J.M., Danielsen, F., Skov, H., Purwurku, A., Kadarisman, R. &amp; Suwarman, U.</t>
  </si>
  <si>
    <t>Seasonal variations in the wader populations of the Banyuasin Delta, South Sumatra, Indonesia. Wader Study Group Bulletin 58: 28-35.</t>
  </si>
  <si>
    <t>Wader Study Group Bulletin: 58, 28 - 35</t>
  </si>
  <si>
    <t>Vijayan, L. &amp; Sakthivel, R. 1996. Survey of Andaman teal in winter 1995/96. Wetlands International Threatened Waterfowl Specialist Group Newsletter No.9: 25-26.</t>
  </si>
  <si>
    <t>Vijayan, L. 1996. Status and conservation of the Andaman teal (Anas gibberifrons albogularis). Gibier Faune Sauvage 13: 831-842.</t>
  </si>
  <si>
    <t>Vo Quy &amp; Nguyen Cu. 1995. Checklist of the birds of Vietnam. Nha Xuat Ban Nong Nghiep, Hanoi.</t>
  </si>
  <si>
    <t>Waki 1999</t>
  </si>
  <si>
    <t>Waki, Y.</t>
  </si>
  <si>
    <t>Kyushu South-west Archipelago Wetlands Report. Japan Wetlands Action Network.</t>
  </si>
  <si>
    <t>Kyushu - Ryuku Wetlands Action Network in Japan</t>
  </si>
  <si>
    <t>Wakisaka, H. 1998. A report of bird census 1997 in Shimane Prefecture. Bull. Hoshizaki Green Found. No.2: 87-90. in Japanese with English summary</t>
  </si>
  <si>
    <t>Wang Hui (1997) Population number of the Red-crowned Cranes in China was estimated 1,400. China Crane News. The Newsletter of Crane and Waterbird Specialists Group, China Ornithological Society. 1(1): 17 - 19.</t>
  </si>
  <si>
    <t>Wang Qishan (Ed.) The Cranes, Rails and Bustards in China (unpublished).</t>
  </si>
  <si>
    <t>Wang Qishan. (1998) Status of wintering cranes in the middle and lower reaches of the Yangtze River, China. In Wetlands International China Programme (1998) Wetlands and waterbird conservation. Proceedings of an International Workshop on Wetland and waterbird Conservation in North East Asia. Pp.125 - 131. China Forestry Publishing House, Beijing, China (in Chinese).</t>
  </si>
  <si>
    <t>Wang 1992</t>
  </si>
  <si>
    <t>Wang, H.</t>
  </si>
  <si>
    <t>Surveys of migratory shorebirds at Sheyang saltworks, Jiangsu Province, China. The Stilt 20: 48.</t>
  </si>
  <si>
    <t>Wang 1997</t>
  </si>
  <si>
    <t>Shorebird use of Yancheng Biosphere, China. In Straw, P. (ed.). Shorebird conservation in the Asia-Pacific Region. Proceedings of a symposium held in Brisbane, Australia, 16-17 March 1996. Australasian Wader Studies Grou, Melbourne, Australia.</t>
  </si>
  <si>
    <t>Wang &amp; Barter 1998</t>
  </si>
  <si>
    <t>Wang, H. &amp; Barter, M.</t>
  </si>
  <si>
    <t>Estimates of the numbers of waders in the Dongsha Islands, China. The Stilt 33: 41-42.</t>
  </si>
  <si>
    <t>The Stilt: 33, 41-42</t>
  </si>
  <si>
    <t>Wang &amp; Samson 2000</t>
  </si>
  <si>
    <t>Wang, T. &amp; Samson, H.</t>
  </si>
  <si>
    <t>Waterbird survey of Dalaihu National Nature Reseve, Inner Mongolia, China. Pp. 96-113 in Chen, K., Li, Z., Barter, M. &amp; Watkins, D. (eds.). Shorebird surveys and training in China (2000). Wetlands International - China Program, Beijing, China.</t>
  </si>
  <si>
    <t>Wang &amp; Tang 1990</t>
  </si>
  <si>
    <t>Wang, T. &amp; Tang, S.</t>
  </si>
  <si>
    <t>Report on waterbird study along the Shanghai coastline, July - December, 1989. Waterbird Ecology Study Group, Shanghai, China.</t>
  </si>
  <si>
    <t>Waterbird Ecology Study Group</t>
  </si>
  <si>
    <t>Wang et al. 1991</t>
  </si>
  <si>
    <t>Wang, T.H., Tang S.X. &amp; J.S. Ma</t>
  </si>
  <si>
    <t>Survey of shorebirds and coastal wetlands in the Yellow River Delta, Shandong Province, Autumn 1991. East China Waterbird Ecology Group, East China Normal University, Shanghai.</t>
  </si>
  <si>
    <t>Wang et al. 1992</t>
  </si>
  <si>
    <t>Wang, T.H., Tang, S.X., Sai, D.J. &amp; Fu, R.S.</t>
  </si>
  <si>
    <t>A survey of coastal wetlands in the Yellow River Delta, Shandong Province, spring 1992. East China Waterbird Ecology Group, East China Normal University, Shanghai, China.</t>
  </si>
  <si>
    <t>Ward, D.H., Derksen, D.V., Kharitonov, S.P., Stishov, M. &amp; Baranyuk, V.V. 1993. Status of Pacific black brant Branta bernicla nigricans on Wrangel island, Russian Federation. Wildfowl 44: 39-48.</t>
  </si>
  <si>
    <t>Waterbird Specialist Group of Chinese Ornithological Association. 1994. China waterbirds Census 1990-1993. In: Waterbird Specialist Group of Chinese Ornithological Association ed. Waterbird Research in China.: 186-233. East China Normal Univ. Press.</t>
  </si>
  <si>
    <t>Waterbird Specialists Group (1994) China waterbird census original data. In ‘Waterbird Research in China’. pp:192-233. Shanghai: East China Normal University Press (in Chinese)</t>
  </si>
  <si>
    <t>Wei, T., Wu, J., Huang, G., Wu, J., Li, Z. &amp; Han, L. 1994. Investigation on wintering black-necked crane Grus nigricollis in Yunnan. In: Waterbird Specialist Group of Chinese Ornithological Association ed. Waterbird Research in China.: 54-60. East China Normal Univ. Press, Shanghai.</t>
  </si>
  <si>
    <t>WI-O 2000</t>
  </si>
  <si>
    <t>Wetlands International  - Oceania</t>
  </si>
  <si>
    <t>Shorebird survey of the Kikori Delta, 20 March 2000.</t>
  </si>
  <si>
    <t>WIO</t>
  </si>
  <si>
    <t>Wetlands International - Japan &amp; Wetlands International - Asia Pacific. 1996. Asia-Pacific Migratory Waterbird Conservation Strategy: 1996-2000. Wetlands International - Asia Pacific, Kuala Lumpur, and Wetlands International - Japan, Tokyo, 41pp. Web-publication: http://www.environment.gov.au/bg/environm/wetlands/mwp/apstrat.htm</t>
  </si>
  <si>
    <t>WI 1996</t>
  </si>
  <si>
    <t>WI - Wetlands International</t>
  </si>
  <si>
    <t>Cambodia wetlands ornothological survey, April 1996. University of Malaysia, Kuala Lumpur, Malaysia.</t>
  </si>
  <si>
    <t>University of Malaysia.  Kuala Lumpur, Malaysia.</t>
  </si>
  <si>
    <t>WI 2002</t>
  </si>
  <si>
    <t>Asian Waterfowl Census database. Kuala Lumpur, Malaysia.</t>
  </si>
  <si>
    <t>Wild Bird Society of Japan (1993) Report to the Environment Agency of Japan on the surveys on special birds. Wild Bird society of Japan, Tokyo, Japan (in Japan)</t>
  </si>
  <si>
    <t>Wild Protection Division, Nature Conservation Bureau, Environment Agency of Japan. 1997. The report on the 28th annual census of waterfowls (Anatidae) in January, 1997. Environment Agency of Japan, Tokyo, 343pp. in Japanese with English summary</t>
  </si>
  <si>
    <t>Wildlife Institute of Heilongjiang Province (ed.) 1992. The Avifauna of Heilongjiang. China Forestry Publishing House, Beijing, in Chinese with English summary</t>
  </si>
  <si>
    <t>Williams M.D. et al. (1992) Autumn bird migration at Beidaihe, China 1986-1990, Forktail (7): 3 - 55.</t>
  </si>
  <si>
    <t>Williams 1994</t>
  </si>
  <si>
    <t>Williams, M.</t>
  </si>
  <si>
    <t>Migration Hub of the Orient: Beidaihe, China. Birding 26 (5): 325 and 27 (1): 38.</t>
  </si>
  <si>
    <t>American Birding Association</t>
  </si>
  <si>
    <t>Wilson &amp; Hassell 1998</t>
  </si>
  <si>
    <t>Wilson, J.R. &amp; Hassell, C.</t>
  </si>
  <si>
    <t>Wader counts on the Lacepede Islands, Western Australia. The Stilt 33: 49-50.</t>
  </si>
  <si>
    <t>The Stilt, 33, pp 27 - 31.</t>
  </si>
  <si>
    <t>Wilson 2000a</t>
  </si>
  <si>
    <t>Wilson, J.R.</t>
  </si>
  <si>
    <t>Digital data. South Australia</t>
  </si>
  <si>
    <t>Wilson 2000b</t>
  </si>
  <si>
    <t>South Australia wader surveys January and February 2000. Australasian Wader Studies Group, Melbourne, Australia</t>
  </si>
  <si>
    <t>Unpub. Report by Jim Wilson</t>
  </si>
  <si>
    <t>Wilson 2000c</t>
  </si>
  <si>
    <t>2000c</t>
  </si>
  <si>
    <t>Wader counts at Yantabulla Swamp (Cuttaburra Basin), New South Wales, Australia. The Stilt 37: 32-33.</t>
  </si>
  <si>
    <t>The Stilt: 37, 32-33</t>
  </si>
  <si>
    <t>Wilson 2001</t>
  </si>
  <si>
    <t>Victorian wader surveys, January and February 2001. Australian Wader Studies Group Report,  Melbourne, Australia.</t>
  </si>
  <si>
    <t>Australian Wader Studies Group Report</t>
  </si>
  <si>
    <t>Wolstencroft, J., Parr, J.W.K. &amp; Goodey, M. 1993. A survey of wetlands in north-east Thailand. AWB Publication No.83, Asian Wetland Bureau, Kuala Lumpur, Malaysia, 63pp.</t>
  </si>
  <si>
    <r>
      <t xml:space="preserve">AA, </t>
    </r>
    <r>
      <rPr>
        <sz val="12"/>
        <color rgb="FFFF0000"/>
        <rFont val="Arial"/>
        <family val="2"/>
      </rPr>
      <t>SSO</t>
    </r>
  </si>
  <si>
    <t>Won, P-O. 1993. A Field Guide to the Birds of Korea. Kyo-Hak Publishing Co., Ltd., Seoul, 448pp. in Korean</t>
  </si>
  <si>
    <t>Won, P-O. 1995. Important Waterfowl Sites in Korea. Unpublished report for the Workshop on Action Plan for Anatidae during the 1995 Northeast Asia and North Pacific Environment Forum, Kushiro, Japan, 25-29 September 1995.</t>
  </si>
  <si>
    <t>Woodley 2004</t>
  </si>
  <si>
    <t>Woodley, K.</t>
  </si>
  <si>
    <t>Third Yalu Jiang shorebird survey. The Tattler 40: 2.</t>
  </si>
  <si>
    <t>Wu Jiayan, Fang Shumiao &amp; Zhu Xunmei (1998) Wetlands and waterfowl in Shanxi Yellow River. Chinese Wildlife 19 (3): 4 - 6 (in Chinese)</t>
  </si>
  <si>
    <t>Wu Zhigang and Han Xiaodong (1992) Precious and rare waterbirds in Momoge Bird Sanctuary. Chinese Wildlife (3): 20 - 23.</t>
  </si>
  <si>
    <t>Wu Zhigang et al. (1991) The migratory Siberian White Cranes in Momoge natural conservation area. Chinese Wildlife (5): 21 - 24 (in Chinese)</t>
  </si>
  <si>
    <t>WWF Japan 2002a</t>
  </si>
  <si>
    <t>WWF Japan</t>
  </si>
  <si>
    <t>2002a</t>
  </si>
  <si>
    <t>The report of the shorebird population changes monitoring census in Japan (2001). World Wide Fund for Nature, Tokyo, Japan.</t>
  </si>
  <si>
    <t>WWF Japan 2002b</t>
  </si>
  <si>
    <t>2002b</t>
  </si>
  <si>
    <t>The interim report of the shorebird census in Japan (spring 2002). World Wide Fund for Nature, Tokyo, Japan.</t>
  </si>
  <si>
    <t>WWF Japan 2002c</t>
  </si>
  <si>
    <t>2002c</t>
  </si>
  <si>
    <t>Unpublished shorebird count data</t>
  </si>
  <si>
    <t>Xianghai Nature Reserve Management Office (1996) Current situations, management and development plans of Xianghai Nature Reserve. Wetland Conservation and Wise Use - Proceedings of the China’s Wetland Protection Workshop pp 360-363. China Forestry Publishing House. Beijing, China (in Chinese).</t>
  </si>
  <si>
    <t>Xu Xinjie et al. (1990) Cranes at the old channels of the Yellow River, Henan Province. International Crane Conservation and Research. pp 29 - 30. China Forestry Publishing House, Beijing, China. (in Chinese)</t>
  </si>
  <si>
    <t>Xu Yangong (1998) The Wo Long Lake of Kangping in Liaoning Province - one of the stopover sites of migrating Siberian Cranes in spring. China Crane News. 2(1) : 6.</t>
  </si>
  <si>
    <t>Yamamoto, M. (1998) Conservation of wetlands and cranes in Japan. In Wetlands International China Programme (1998) Wetlands and waterbird conservation. Proceedings of an International Workshop on Wetland and waterbird Conservation in North East Asia. Pp.260 - 264. China Forestry Publishing House, Beijing,, China.</t>
  </si>
  <si>
    <t>Yang Fulin, Cao Xiren, Li Yuxiang, Yang Yucheng, Li Xiaojing and Liu Yunfeng (1998) Crane distribution and their protection in Pan-jin wetland. China Crane News.2 (2): 3 - 7</t>
  </si>
  <si>
    <t>Yang Lan et al. (1995) The Avifauna of Yunnan, China Vol. 1: Non-passeriformes. p.328. Kunming: Yunnan Science and Technology Press, Kunming, China. (in Chinese).</t>
  </si>
  <si>
    <t>Yelsukov, S.V. 1994. The scaly-sided merganser Mergus squamatus (Gould) in the central Sikhote-Alin mountains, Far-East Russia. IWRB Threatened Waterfowl Research Group Special Publication No.1: 18-21.</t>
  </si>
  <si>
    <t>Yi &amp; Kim in prep.</t>
  </si>
  <si>
    <t>Yi, J.-Y. &amp; Kim, J.-H.</t>
  </si>
  <si>
    <t>in prep.</t>
  </si>
  <si>
    <t>The current status of shorebirds in South Korea and identification of internationally important sites. Unpubl. report to Environment Australia, Canberra, Australia.</t>
  </si>
  <si>
    <t>Yin, B.G. &amp; Liu, W.L. (eds). 1993. Wildlife Protection in Tibet. Chinese Forestry Publishing House, Beijing.</t>
  </si>
  <si>
    <t>Yokota, Y. 1989. Hunting of Aleutian Canada geese by Torasaburou Takahashi. Gan-no Tayori No.33: 11. in Japanese</t>
  </si>
  <si>
    <t>Yokota, Y., Kurechi, M. &amp; Otsu, M. 1982. Distribution, numbers and status of geese in Japan. Aquila 89: 209-227.</t>
  </si>
  <si>
    <t>Yu Kuai (1998) The number of Hooded Cranes at the east beach of the Chongming Island is on the increase. China Crane News. 2(1) : 5</t>
  </si>
  <si>
    <t>Zhalong National Nature Resere</t>
  </si>
  <si>
    <t>in. litt. Shorebird Site Information Sheet. Wetlands International - Oceania</t>
  </si>
  <si>
    <t>Zhang Guibao (1997) A brief report on cranes and waterbirds in the Hongze Lake. China Crane News. 1(2): 13 - 15</t>
  </si>
  <si>
    <t>Zhang Yongming and Chen Shuxuan (1998) A synopsis of the Changlindao NR. China Crane News.2 (2): 1 - 2</t>
  </si>
  <si>
    <t>Zhang Zixue et al (1989) Rare bird in wetlands on the Horqin Plains. Chinese Wildlife (1): 27, 16 (in Chinese)</t>
  </si>
  <si>
    <t>Zhao, Z., Han, X.D. &amp; Wu, J.C. 1994b. Current status and distribution of the scaly-sided merganser (Mergus squamatus) in China. IWRB Threatened Waterfowl Research Group Special Publication No.1: 21-24.</t>
  </si>
  <si>
    <t>Zhao, Z.J., Han, X.D., Wu, J.C., Zhang, S.H. &amp; Piao, Z.J. 1994a. A study on reproductive number, distribution and conservation strategy of Chinese mergansers (Mergus squamatus). In: Chinese Ornithological Society Waterbird Specialist Group (ed). Waterbird Research in China.: 61-65. East China Normal University Press, Shanghai, in Chinese with English summary</t>
  </si>
  <si>
    <t>Zheng, G. &amp; Wang, Q. (comp.) 1998. China Red Data Book of Endangered Animals: Aves. National Environmental Protection Agency, Endangered Species Scientific Commission, P.R.C. Science Press, Beijing, 346pp, in Chinese and in English</t>
  </si>
  <si>
    <t>Zhu et al. 2000</t>
  </si>
  <si>
    <t>Zhu, S.Y., Li, Z.W., Lu, J.Z., Shan, K. &amp; M.A. Barter</t>
  </si>
  <si>
    <t>Northward migration of shorebirds through the Huang He Delta, Shandong Province, in the 1997-1999 period. The Stilt 38: 33-38.</t>
  </si>
  <si>
    <t>Common Snipe</t>
  </si>
  <si>
    <t>Kharchinskoe Lake</t>
  </si>
  <si>
    <t>Cedar Hill and Hexham Swamp</t>
  </si>
  <si>
    <t>Solitary Snipe</t>
  </si>
  <si>
    <t>Hakaluki Haor</t>
  </si>
  <si>
    <t>Pintail Snipe</t>
  </si>
  <si>
    <t>Nong Han Kumphawapi</t>
  </si>
  <si>
    <t>Eurasian Woodcock</t>
  </si>
  <si>
    <t>Black-tailed Godwit</t>
  </si>
  <si>
    <t>SE Gulf of Carpentaria</t>
  </si>
  <si>
    <t>Kuala Tungal to Tanjung Djabung coast</t>
  </si>
  <si>
    <t>Moroshechnaya River Estuary</t>
  </si>
  <si>
    <t>Roebuck Bay</t>
  </si>
  <si>
    <t>North Bo Hai Wan</t>
  </si>
  <si>
    <t xml:space="preserve">Nungbalgarri Creek </t>
  </si>
  <si>
    <t>Seosan</t>
  </si>
  <si>
    <t>Buckingham Bay</t>
  </si>
  <si>
    <t>Port McArthur</t>
  </si>
  <si>
    <t>Chatto 2000</t>
  </si>
  <si>
    <t>Khairyuzova Bay</t>
  </si>
  <si>
    <t>Boucat Bay</t>
  </si>
  <si>
    <t>Hunter Estuary</t>
  </si>
  <si>
    <t>Blue Mud Bay</t>
  </si>
  <si>
    <t>Roper River area</t>
  </si>
  <si>
    <t>Pantai Rasa Sayang</t>
  </si>
  <si>
    <t>Shuangtaizihekou NNR</t>
  </si>
  <si>
    <t>Cape Bowling Green</t>
  </si>
  <si>
    <t>Namyang Bay</t>
  </si>
  <si>
    <t>Adelaide River Floodplain</t>
  </si>
  <si>
    <t>Shi Jiu Tuo/Daqing He</t>
  </si>
  <si>
    <t>Chambers Bay</t>
  </si>
  <si>
    <t>Lake Evoron</t>
  </si>
  <si>
    <t>Inner Gulf of Thailand</t>
  </si>
  <si>
    <t>Hungwun River</t>
  </si>
  <si>
    <t>Fog Bay</t>
  </si>
  <si>
    <t>Hoa Trinh</t>
  </si>
  <si>
    <t>Anson Bay, south</t>
  </si>
  <si>
    <t>Dongsha Islands</t>
  </si>
  <si>
    <t>Tugurskiy Bay</t>
  </si>
  <si>
    <t>Wolgwang</t>
  </si>
  <si>
    <t>Nakdong Estuary</t>
  </si>
  <si>
    <t>Nabilsky Bay</t>
  </si>
  <si>
    <t>Bar-tailed Godwit</t>
  </si>
  <si>
    <t>Eighty Mile Beach</t>
  </si>
  <si>
    <t>Yalu Jiang NNR</t>
  </si>
  <si>
    <t>Laizhouwan</t>
  </si>
  <si>
    <t>Manukau Harbour</t>
  </si>
  <si>
    <t>Farewell Spit</t>
  </si>
  <si>
    <t>Kaipara Harbour</t>
  </si>
  <si>
    <t>Corner Inlet</t>
  </si>
  <si>
    <t>Great Sandy Strait</t>
  </si>
  <si>
    <t>Firth of Thames</t>
  </si>
  <si>
    <t>Moreton Bay</t>
  </si>
  <si>
    <t>Port Moller/Nelson Lagoon/Mud Bay</t>
  </si>
  <si>
    <t>USA</t>
  </si>
  <si>
    <t>Port Heiden</t>
  </si>
  <si>
    <t>Cinder Lagoon</t>
  </si>
  <si>
    <t>Yukon-Kuskokwim Delta</t>
  </si>
  <si>
    <t>Rangaunu Harbour</t>
  </si>
  <si>
    <t>Whangarei Harbour</t>
  </si>
  <si>
    <t>Milingimbi coast</t>
  </si>
  <si>
    <t>Tauranga Harbour</t>
  </si>
  <si>
    <t>Kawhia Harbour</t>
  </si>
  <si>
    <t>Parengarenga Harbour</t>
  </si>
  <si>
    <t>Shoalwater Bay and Broad Sound</t>
  </si>
  <si>
    <t>Ohope/Ohiwa Harbour</t>
  </si>
  <si>
    <t>Elcho Island</t>
  </si>
  <si>
    <t>North-west Bo Hai Wan</t>
  </si>
  <si>
    <t>Aphae Island</t>
  </si>
  <si>
    <t>Linghekou</t>
  </si>
  <si>
    <t>Bagan Percut - Sungai Ular</t>
  </si>
  <si>
    <t>Suncheon Bay</t>
  </si>
  <si>
    <t>South Bo Hai Wan</t>
  </si>
  <si>
    <t>Haenam Hwangsan</t>
  </si>
  <si>
    <t>Daqing He</t>
  </si>
  <si>
    <t>Schastiya Bay</t>
  </si>
  <si>
    <t>Arao Kaigan</t>
  </si>
  <si>
    <t>Little Curlew</t>
  </si>
  <si>
    <t>Kakadu National Park</t>
  </si>
  <si>
    <t>Roebuck Plains</t>
  </si>
  <si>
    <t>Lake Finniss</t>
  </si>
  <si>
    <t>Anna Plains</t>
  </si>
  <si>
    <t>Tonda Wildlife Management Area</t>
  </si>
  <si>
    <t>Derby Sewage Ponds</t>
  </si>
  <si>
    <t>Wasur National Park</t>
  </si>
  <si>
    <t>Parry floodplain, Wyndham</t>
  </si>
  <si>
    <t>Whimbrel</t>
  </si>
  <si>
    <t>Kronotsky Nature Reserve</t>
  </si>
  <si>
    <t>Iioka Kaigan</t>
  </si>
  <si>
    <t>Kamisu-Chou Takahama</t>
  </si>
  <si>
    <t>Vakhil River Mouth</t>
  </si>
  <si>
    <t>Kashima Shingomori</t>
  </si>
  <si>
    <t>Kasai Kaihinkouen</t>
  </si>
  <si>
    <t>Cairns Foreshore</t>
  </si>
  <si>
    <t>Komuke-ko</t>
  </si>
  <si>
    <t>Tochigi-ken Nanbu, Suiden-chitai</t>
  </si>
  <si>
    <t>Yatsu Higata</t>
  </si>
  <si>
    <t>Usa Kaigan</t>
  </si>
  <si>
    <t>Jiu Duan Sha NNR</t>
  </si>
  <si>
    <t>Yonaha-wan</t>
  </si>
  <si>
    <t>Sone Higata</t>
  </si>
  <si>
    <t>Daijugarami</t>
  </si>
  <si>
    <t>Moriyamashi-kogan</t>
  </si>
  <si>
    <t>Fujimae Higata</t>
  </si>
  <si>
    <t>Oono-gawa, Suna-gawa Kakou</t>
  </si>
  <si>
    <t>Shio-kawa Higata</t>
  </si>
  <si>
    <t xml:space="preserve">Namhae </t>
  </si>
  <si>
    <t>Kamo-gawa Kakou</t>
  </si>
  <si>
    <t>Yahagi-gawa Kakou</t>
  </si>
  <si>
    <t>Atago-gawa, Kushida-gawa</t>
  </si>
  <si>
    <t>Hikata Hachimangoku</t>
  </si>
  <si>
    <t>Nagasaki Kaigan</t>
  </si>
  <si>
    <t>Lososei Bay</t>
  </si>
  <si>
    <t>Babushkina Bay</t>
  </si>
  <si>
    <t>Kuma-gawa Kakou</t>
  </si>
  <si>
    <t>Chidorihama Kiya-gawa Kakou</t>
  </si>
  <si>
    <t>Mukawa Kakou</t>
  </si>
  <si>
    <t>Eurasian Curlew</t>
  </si>
  <si>
    <t>Ta-Too-Hsi</t>
  </si>
  <si>
    <t>Taiwan</t>
  </si>
  <si>
    <t>Chuan-Hsing</t>
  </si>
  <si>
    <t>Pulau Tengah (Klang Islands)</t>
  </si>
  <si>
    <t>Pulau Bruit, Sarawak</t>
  </si>
  <si>
    <t>Far Eastern Curlew</t>
  </si>
  <si>
    <t>Shallow Inlet/Sandy Point</t>
  </si>
  <si>
    <t>Mundok Migratory Bird Wetland Reserve</t>
  </si>
  <si>
    <t>Notch Point</t>
  </si>
  <si>
    <t>Western Port</t>
  </si>
  <si>
    <t>Port Stephens</t>
  </si>
  <si>
    <t>Western Port Phillip Bay</t>
  </si>
  <si>
    <t>Pioneer River – McEwan’s Beach</t>
  </si>
  <si>
    <t>Kikori Delta</t>
  </si>
  <si>
    <t>Fukiagehama Kaigan</t>
  </si>
  <si>
    <t>Spotted Redshank</t>
  </si>
  <si>
    <t>Longgan Hu</t>
  </si>
  <si>
    <t>Haizhouwan (Taibei Saltworks)</t>
  </si>
  <si>
    <t>Day and Ninh Co Estuary</t>
  </si>
  <si>
    <t>Tien Lang District</t>
  </si>
  <si>
    <t>Tone-gawa Kakou</t>
  </si>
  <si>
    <t>Penzhina River mouth</t>
  </si>
  <si>
    <t>Common Redshank</t>
  </si>
  <si>
    <t>Manila Bay</t>
  </si>
  <si>
    <t>Kuala Gula</t>
  </si>
  <si>
    <t>Kuala Samarahan to Kuala Sadong</t>
  </si>
  <si>
    <t>Ulbanskiy Bay</t>
  </si>
  <si>
    <t>Marsh Sandpiper</t>
  </si>
  <si>
    <t>Kuala Kelumpang</t>
  </si>
  <si>
    <t>South-west Bo Hai Wan</t>
  </si>
  <si>
    <t>Zhalong National Nature Reserve</t>
  </si>
  <si>
    <t>Kuala Kedah to Kuala Sungai</t>
  </si>
  <si>
    <t>Pattani Bay</t>
  </si>
  <si>
    <t>Common Greenshank</t>
  </si>
  <si>
    <t>Daebu Island</t>
  </si>
  <si>
    <t>Ceduna Bays</t>
  </si>
  <si>
    <t>Wajiro Higata</t>
  </si>
  <si>
    <t>Hampyong Bay</t>
  </si>
  <si>
    <t>Spotted Greenshank</t>
  </si>
  <si>
    <t>Maulavir Char</t>
  </si>
  <si>
    <t>Pantai Tanjong Karang</t>
  </si>
  <si>
    <t>Koh Kong (Kaoh Kapik)</t>
  </si>
  <si>
    <t>Ko Libong</t>
  </si>
  <si>
    <t>Malkachan River mouth</t>
  </si>
  <si>
    <t>Skobeleva Bay</t>
  </si>
  <si>
    <t>Baikal Bay</t>
  </si>
  <si>
    <t>Green Sandpiper</t>
  </si>
  <si>
    <t>Wood Sandpiper</t>
  </si>
  <si>
    <t>Wasan Rice Scheme</t>
  </si>
  <si>
    <t>Papar, Sabah</t>
  </si>
  <si>
    <t>Terek Sandpiper</t>
  </si>
  <si>
    <t>Konstantina Bay</t>
  </si>
  <si>
    <t>Joseph Bonaparte Bay (Turtle Pt)</t>
  </si>
  <si>
    <t>Chido Up Muan</t>
  </si>
  <si>
    <t>Kikuchi-gawa Kakou</t>
  </si>
  <si>
    <t>Hayatsue-gawa Kakou</t>
  </si>
  <si>
    <t>Nakatsu Kaigan</t>
  </si>
  <si>
    <t>Common Sandpiper</t>
  </si>
  <si>
    <t>Tanjong Bidadari, Sabah</t>
  </si>
  <si>
    <t>Talon-Talon Wetland</t>
  </si>
  <si>
    <t>Grey-tailed Tattler</t>
  </si>
  <si>
    <t>Skewes 2003</t>
  </si>
  <si>
    <t>Barrow Island</t>
  </si>
  <si>
    <t>Notsuke-zaki, Odaitou</t>
  </si>
  <si>
    <t>Ashmore Reef</t>
  </si>
  <si>
    <t>Islands off False Orford Ness</t>
  </si>
  <si>
    <t>Banzu</t>
  </si>
  <si>
    <t>Cebu-Mactan</t>
  </si>
  <si>
    <t>Low Island, Arnhem Bay</t>
  </si>
  <si>
    <t>Mikumo-cho Kaigan Kouhaichi</t>
  </si>
  <si>
    <t xml:space="preserve">Takamatsu, Kahoku Kaigan </t>
  </si>
  <si>
    <t>Limmen River mouth</t>
  </si>
  <si>
    <t>Lacepede Islands</t>
  </si>
  <si>
    <t>Bynoe Harbour</t>
  </si>
  <si>
    <t>Obitsu-gawa Kakou</t>
  </si>
  <si>
    <t>Makuharinohama</t>
  </si>
  <si>
    <t>Shiraho, Miyara-wan</t>
  </si>
  <si>
    <t>Manko</t>
  </si>
  <si>
    <t>Onaga Higata</t>
  </si>
  <si>
    <t>Awase Higata</t>
  </si>
  <si>
    <t>Futtsu</t>
  </si>
  <si>
    <t>Saroma-ko</t>
  </si>
  <si>
    <t>Daimyoujin-gawa Kakou</t>
  </si>
  <si>
    <t>Sanbanze, Tokyo Bay</t>
  </si>
  <si>
    <t>Izumi Kantaku</t>
  </si>
  <si>
    <t>Anou-gawa Kakou, Shitomo-gawa Kakou</t>
  </si>
  <si>
    <t>Ikawazu</t>
  </si>
  <si>
    <t>Umeda-gawa Kakou</t>
  </si>
  <si>
    <t>Ruddy Turnstone</t>
  </si>
  <si>
    <t>Pribilof Islands</t>
  </si>
  <si>
    <t>Boullanger Bay/Robbins Passage</t>
  </si>
  <si>
    <t>King Island</t>
  </si>
  <si>
    <t>Invercargill</t>
  </si>
  <si>
    <t>Rivoli Bay</t>
  </si>
  <si>
    <t>Sanmen Wan</t>
  </si>
  <si>
    <t>Han-Pao</t>
  </si>
  <si>
    <t>Rottnest Island</t>
  </si>
  <si>
    <t>Yodaura Suiden</t>
  </si>
  <si>
    <t>Kangaroo Island</t>
  </si>
  <si>
    <t>Port MacDonnell coast</t>
  </si>
  <si>
    <t>Carpenter Rocks, Pelican Point</t>
  </si>
  <si>
    <t>Naruto-machi Suiden</t>
  </si>
  <si>
    <t>Motueka Estuary</t>
  </si>
  <si>
    <t>Morigasakinohana</t>
  </si>
  <si>
    <t>Narashino-akanehama</t>
  </si>
  <si>
    <t>Matsugishi-higata</t>
  </si>
  <si>
    <t>Miyagawakakou, Sotoshirotagawakakou</t>
  </si>
  <si>
    <t>Omaezaki-kaigan</t>
  </si>
  <si>
    <t>Tyuuou-bouhatei Uchi-Sotogawa Umetatechi</t>
  </si>
  <si>
    <t>Shigenobu-gawa Kakou</t>
  </si>
  <si>
    <t>Kiritappu Shitsugen</t>
  </si>
  <si>
    <t>Asian Dowitcher</t>
  </si>
  <si>
    <t>Ujung Pangkah</t>
  </si>
  <si>
    <t>Great Knot</t>
  </si>
  <si>
    <t>Northern Jiangsu Coastline</t>
  </si>
  <si>
    <t>Shoal Bay: Tree Pt to Lee Pt (Hope Inlet)</t>
  </si>
  <si>
    <t>Red Knot</t>
  </si>
  <si>
    <t>Port Pirie coast</t>
  </si>
  <si>
    <t>Houhora Harbour</t>
  </si>
  <si>
    <t>Lake MacLeod</t>
  </si>
  <si>
    <t>Sanderling</t>
  </si>
  <si>
    <t>Brown Bay (Green Point)</t>
  </si>
  <si>
    <t>The Coorong and Coorong NP</t>
  </si>
  <si>
    <t>Kujukuri Hama</t>
  </si>
  <si>
    <t>Ichinomiya-gawa Kakou</t>
  </si>
  <si>
    <t>Nabaki-gawa, Hori-kawa</t>
  </si>
  <si>
    <t>Coffin Bay NP</t>
  </si>
  <si>
    <t>Discovery Bay Conservation Park</t>
  </si>
  <si>
    <t>Port Fairy to Warrnambool coast</t>
  </si>
  <si>
    <t>Yokinup Bay, Cape Arid NP</t>
  </si>
  <si>
    <t>Komaiko Kaigan</t>
  </si>
  <si>
    <t>Garden Island</t>
  </si>
  <si>
    <t>Ocean Beach, Strahan</t>
  </si>
  <si>
    <t>Suzuka-gawa Kakou, Suzuka-hasen Kakou</t>
  </si>
  <si>
    <t>Esperance Bay</t>
  </si>
  <si>
    <t>Canunda NP</t>
  </si>
  <si>
    <t>Beachport NP</t>
  </si>
  <si>
    <t>Blanche Point</t>
  </si>
  <si>
    <t>Sakhalinsky Bay</t>
  </si>
  <si>
    <t>Red-necked Stint</t>
  </si>
  <si>
    <t>Port Hedland Saltworks</t>
  </si>
  <si>
    <t>Wilson Inlet</t>
  </si>
  <si>
    <t>Peel-Harvey system</t>
  </si>
  <si>
    <t>Lake Preston</t>
  </si>
  <si>
    <t>Swan River Estuary, Perth</t>
  </si>
  <si>
    <t>Penrice Saltfields</t>
  </si>
  <si>
    <t>Lake George</t>
  </si>
  <si>
    <t>Gippsland Lakes</t>
  </si>
  <si>
    <t>Port Wakefield - Webb Beach</t>
  </si>
  <si>
    <t>Anderson Inlet</t>
  </si>
  <si>
    <t>Albany Harbours</t>
  </si>
  <si>
    <t>Ocean Grove to Barwon Heads</t>
  </si>
  <si>
    <t>Terpeniya Bay</t>
  </si>
  <si>
    <t>Logan Lagoon, Flinders Island</t>
  </si>
  <si>
    <t>Lake Hindmarsh</t>
  </si>
  <si>
    <t>Derwent Estuary - Pittwater</t>
  </si>
  <si>
    <t>Lake Cooloongup</t>
  </si>
  <si>
    <t>Xuwei Saltworks</t>
  </si>
  <si>
    <t>Osaka, Nankou Yachouen</t>
  </si>
  <si>
    <t>Bolshoe Lake and Bolshaya River Mouth</t>
  </si>
  <si>
    <t>Long-toed Stint</t>
  </si>
  <si>
    <t>Brunei Bay</t>
  </si>
  <si>
    <t>Bali</t>
  </si>
  <si>
    <t>Dagiy Bay</t>
  </si>
  <si>
    <t>Temminck's Stint</t>
  </si>
  <si>
    <t>Sharp-tailed Sandpiper</t>
  </si>
  <si>
    <t>Lake Cawndilla</t>
  </si>
  <si>
    <t>Lake Buloke</t>
  </si>
  <si>
    <t>Tullakool Evaporation Ponds</t>
  </si>
  <si>
    <t>Lake Gregory</t>
  </si>
  <si>
    <t>Yantabulla Swamp</t>
  </si>
  <si>
    <t>Yantara Lake</t>
  </si>
  <si>
    <t>Lake Gol Gol</t>
  </si>
  <si>
    <t>Lake Tutchewop, Kerang</t>
  </si>
  <si>
    <t>Lake Murdeduke</t>
  </si>
  <si>
    <t>Lake Eyre</t>
  </si>
  <si>
    <t>Nericon Swamp</t>
  </si>
  <si>
    <t>Torry Plains Station</t>
  </si>
  <si>
    <t>Edithvale-Seaford</t>
  </si>
  <si>
    <t>Lake Yamma Yamma</t>
  </si>
  <si>
    <t>Vasse Wonnerup Estuary</t>
  </si>
  <si>
    <t>Tuckerbil Swamp</t>
  </si>
  <si>
    <t>Lake Numalla</t>
  </si>
  <si>
    <t>Fivebough Swamp</t>
  </si>
  <si>
    <t>Price Saltfields/Clinton Cons. Park</t>
  </si>
  <si>
    <t>Tuggerah lakes</t>
  </si>
  <si>
    <t>Stebbins-St Michael Wetlands</t>
  </si>
  <si>
    <t>Dunlin</t>
  </si>
  <si>
    <t>Opala River</t>
  </si>
  <si>
    <t>Changhua Coastal Industrial Park</t>
  </si>
  <si>
    <t>Szu-Tsao Wildlife Reserve</t>
  </si>
  <si>
    <t>Curlew Sandpiper</t>
  </si>
  <si>
    <t>Lake Martin</t>
  </si>
  <si>
    <t>Dampier Saltworks</t>
  </si>
  <si>
    <t>Thomsons Lake Nature Reserve</t>
  </si>
  <si>
    <t>Benoa Bay</t>
  </si>
  <si>
    <t>Forrestdale Lake Nature Reserve</t>
  </si>
  <si>
    <t>Spoon-billed Sandpiper</t>
  </si>
  <si>
    <t>Char Piya</t>
  </si>
  <si>
    <t>Noakhali</t>
  </si>
  <si>
    <t>Broad-billed Sandpiper</t>
  </si>
  <si>
    <t>Red-necked Phalarope</t>
  </si>
  <si>
    <t>Lake Dakataua</t>
  </si>
  <si>
    <t>Chiri-hama</t>
  </si>
  <si>
    <t>Saigawa-karyuu</t>
  </si>
  <si>
    <t>Uchiura Wan</t>
  </si>
  <si>
    <t>Akashi-Iwayakouro</t>
  </si>
  <si>
    <t>Pacific Golden Plover</t>
  </si>
  <si>
    <t>Batu Maung</t>
  </si>
  <si>
    <t>Kasumigaura Nangan, Sakuragawa-mura</t>
  </si>
  <si>
    <t>Tennou Kaigan</t>
  </si>
  <si>
    <t>Teganuma</t>
  </si>
  <si>
    <t>Ookubo Noukouchi</t>
  </si>
  <si>
    <t>Shimofusa-machi Taka</t>
  </si>
  <si>
    <t>Kakinoki-cho</t>
  </si>
  <si>
    <t>Grey Plover</t>
  </si>
  <si>
    <t>Little Ringed Plover</t>
  </si>
  <si>
    <t>Ku-Liao</t>
  </si>
  <si>
    <t>Nong Lahan</t>
  </si>
  <si>
    <t>Walstonecraft et al. 1993</t>
  </si>
  <si>
    <t>Ormoc Intertidal Flat</t>
  </si>
  <si>
    <t>Arevalo-Muanduriao</t>
  </si>
  <si>
    <t>Kumedaike</t>
  </si>
  <si>
    <t>Nisikaminomiya-machi</t>
  </si>
  <si>
    <t>Okukubi-gawa Kakou</t>
  </si>
  <si>
    <t>Kentish Plover</t>
  </si>
  <si>
    <t>Yung-An</t>
  </si>
  <si>
    <t>Anping</t>
  </si>
  <si>
    <t>Buguey</t>
  </si>
  <si>
    <t>South Dongting Hu</t>
  </si>
  <si>
    <t>Miao Gang</t>
  </si>
  <si>
    <t>Double-banded Plover</t>
  </si>
  <si>
    <t>Lough Calvert</t>
  </si>
  <si>
    <t>Lake Ellesmere</t>
  </si>
  <si>
    <t>Lake Bathurst</t>
  </si>
  <si>
    <t>Ringarooma Bay/Cape Portland</t>
  </si>
  <si>
    <t>Lesser Sand Plover</t>
  </si>
  <si>
    <t>Hatiya Island</t>
  </si>
  <si>
    <t>Charan Dweep</t>
  </si>
  <si>
    <t>Shonar Char</t>
  </si>
  <si>
    <t>Ghatibhanga</t>
  </si>
  <si>
    <t>Burdekin River delta</t>
  </si>
  <si>
    <t>Greater Sand Plover</t>
  </si>
  <si>
    <t>Long-billed Plover</t>
  </si>
  <si>
    <t>Oriental Plover</t>
  </si>
  <si>
    <t>Lake Sylvester</t>
  </si>
  <si>
    <t>Grey-headed Lapwing</t>
  </si>
  <si>
    <t>Dianchi</t>
  </si>
  <si>
    <t>Cat-Tien NP</t>
  </si>
  <si>
    <t>Yahagihuru-kawa Kakou</t>
  </si>
  <si>
    <t>Northern Lapwing</t>
  </si>
  <si>
    <t>Shijiu Hu</t>
  </si>
  <si>
    <t>Chen Hu</t>
  </si>
  <si>
    <t>Pheasant-tailed Jacana</t>
  </si>
  <si>
    <t>Banuar Haor</t>
  </si>
  <si>
    <t>Eurasian Oystercatcher</t>
  </si>
  <si>
    <t>Huai Chorakhe Mak Non-Hunting Area</t>
  </si>
  <si>
    <t>Thale Noi Non-Hunting Area</t>
  </si>
  <si>
    <t>Kyetmauktaung Dam</t>
  </si>
  <si>
    <t>Pied Avocet</t>
  </si>
  <si>
    <t>Xinmiao Hu</t>
  </si>
  <si>
    <t>Oriental Pratincole</t>
  </si>
  <si>
    <t>Australian Pratincole</t>
  </si>
  <si>
    <t>Timor</t>
  </si>
  <si>
    <t>Kupang Bay</t>
  </si>
  <si>
    <t>Diamantina floodplain, Birdsville-Betoota</t>
  </si>
  <si>
    <t>Kununurra irrigation area</t>
  </si>
  <si>
    <t>Astrelba Downs National Park</t>
  </si>
  <si>
    <t>Camballin</t>
  </si>
  <si>
    <t>Arketao</t>
  </si>
  <si>
    <t>China</t>
  </si>
  <si>
    <t>AWC</t>
  </si>
  <si>
    <t>1990/91winter</t>
  </si>
  <si>
    <t>1987/88winter</t>
  </si>
  <si>
    <t>Bayinbuluke NR</t>
  </si>
  <si>
    <t>Cai &amp; Ma 1997</t>
  </si>
  <si>
    <t>-</t>
  </si>
  <si>
    <t>Beidagang</t>
  </si>
  <si>
    <t>Beidaihe Coast</t>
  </si>
  <si>
    <t>Caohai Nature Reserve</t>
  </si>
  <si>
    <t>Bishop et al. 1997</t>
  </si>
  <si>
    <t>1995/96winter</t>
  </si>
  <si>
    <t>WSGCOA 1994</t>
  </si>
  <si>
    <t>1992/93winter</t>
  </si>
  <si>
    <t>Changbaishan Nature Reserve</t>
  </si>
  <si>
    <t>Zhao et al. 1994b</t>
  </si>
  <si>
    <t>1989-1991</t>
  </si>
  <si>
    <t>Changshan Islands</t>
  </si>
  <si>
    <t>1991/92winter</t>
  </si>
  <si>
    <t>1989/90winter</t>
  </si>
  <si>
    <t>Dangquezangbu River</t>
  </si>
  <si>
    <t>Piao &amp; Liu 1994</t>
  </si>
  <si>
    <t>1988summer</t>
  </si>
  <si>
    <t>Daqiao Reservoir</t>
  </si>
  <si>
    <t>Wei et al. 1994</t>
  </si>
  <si>
    <t>Dashanbao</t>
  </si>
  <si>
    <t>Dongqilihai</t>
  </si>
  <si>
    <t>1994/95winter</t>
  </si>
  <si>
    <t>Dongtai Dunmengkou</t>
  </si>
  <si>
    <t>Dongtai Liulishe</t>
  </si>
  <si>
    <t>1996/97winter</t>
  </si>
  <si>
    <t>Lei &amp; Qian 1998</t>
  </si>
  <si>
    <t>Ebinur (Aibi Hu)</t>
  </si>
  <si>
    <t>Zheng &amp; Wang 1998</t>
  </si>
  <si>
    <t>1986summer</t>
  </si>
  <si>
    <t>1988/89winter</t>
  </si>
  <si>
    <t>Fuchun Reservoir</t>
  </si>
  <si>
    <t>Guandong Salt Works</t>
  </si>
  <si>
    <t>Wang et al. 1994</t>
  </si>
  <si>
    <t>Heigangkuo (Yellow River Delta)</t>
  </si>
  <si>
    <t>1993/94winter</t>
  </si>
  <si>
    <t>Jiangsu Coast</t>
  </si>
  <si>
    <t>Kazi Or Katzachinz Reservoir</t>
  </si>
  <si>
    <t>Lanzhou</t>
  </si>
  <si>
    <t>Lhasa He (Lhasa River)</t>
  </si>
  <si>
    <t>1991-1996</t>
  </si>
  <si>
    <t>1991-1993</t>
  </si>
  <si>
    <t>Longbaotan NR</t>
  </si>
  <si>
    <t>Young L pers.comm.</t>
  </si>
  <si>
    <t>Napahai NR</t>
  </si>
  <si>
    <t>Nyang Chu (Oxbow)</t>
  </si>
  <si>
    <t>Lu 1997</t>
  </si>
  <si>
    <t>1985summer</t>
  </si>
  <si>
    <t>Qing Dao</t>
  </si>
  <si>
    <t>Qinghai Hu</t>
  </si>
  <si>
    <t>Qingxu</t>
  </si>
  <si>
    <t>San Men Xia Reservoir (Swans Nature Reserve)</t>
  </si>
  <si>
    <t>Sanjiang Nature Reserve</t>
  </si>
  <si>
    <t>Zhang 1998</t>
  </si>
  <si>
    <t>Sayram Hu (Sailim Hu)</t>
  </si>
  <si>
    <t>Sheyang Salt Works</t>
  </si>
  <si>
    <t>Tuosu Hu</t>
  </si>
  <si>
    <t>1987summer</t>
  </si>
  <si>
    <t>Li et al. 1998</t>
  </si>
  <si>
    <t>1995spring</t>
  </si>
  <si>
    <t>Li et al. 1994</t>
  </si>
  <si>
    <t>1988spring</t>
  </si>
  <si>
    <t>1996spring</t>
  </si>
  <si>
    <t>Xintan Saltworks</t>
  </si>
  <si>
    <t>Yangcaoyong Cuo (Yamdrok Tso)</t>
  </si>
  <si>
    <t>Yangcaoyongcou (Yamdrok Tso)</t>
  </si>
  <si>
    <t>Yarlung River Basin near Gonggar</t>
  </si>
  <si>
    <t>Yarlung River Basin near Lhaze</t>
  </si>
  <si>
    <t>1991-1995</t>
  </si>
  <si>
    <t>Yarlung River Basin near Shigatse</t>
  </si>
  <si>
    <t>Zalong Lake (Konglong bird island)</t>
  </si>
  <si>
    <t>Danau Tempe (Lake Tempe)</t>
  </si>
  <si>
    <t>Indonesia</t>
  </si>
  <si>
    <t>Coates &amp; Bishop 1997</t>
  </si>
  <si>
    <t>Asai-shinden Fish Pond</t>
  </si>
  <si>
    <t>Japan</t>
  </si>
  <si>
    <t>EAJcount</t>
  </si>
  <si>
    <t>Atsuma Rice Fields</t>
  </si>
  <si>
    <t>Miyabayashi 1994</t>
  </si>
  <si>
    <t>Biwase Bay</t>
  </si>
  <si>
    <t>Ezogatate Reservoir</t>
  </si>
  <si>
    <t>Abe et al. 1995</t>
  </si>
  <si>
    <t>1990-94</t>
  </si>
  <si>
    <t>Futatsuno Reservoir</t>
  </si>
  <si>
    <t>Gamou Coast</t>
  </si>
  <si>
    <t>1991-94</t>
  </si>
  <si>
    <t>Hanamaki Rice Fields</t>
  </si>
  <si>
    <t>Hanayama-ko Reservoir</t>
  </si>
  <si>
    <t>JAWGP unpubl.</t>
  </si>
  <si>
    <t>1997/98winter</t>
  </si>
  <si>
    <t>Hattachi-ike Reservoir</t>
  </si>
  <si>
    <t>Iwata-ike Reservoir</t>
  </si>
  <si>
    <t>Kasaoka Bay</t>
  </si>
  <si>
    <t>Kuroda 1939</t>
  </si>
  <si>
    <t>Kushiro Marsh</t>
  </si>
  <si>
    <t>Albertsen &amp; Mukai unpubl.</t>
  </si>
  <si>
    <t>Lake Benten'numa</t>
  </si>
  <si>
    <t>Lake Biwa-ko</t>
  </si>
  <si>
    <t>1989,94</t>
  </si>
  <si>
    <t>Lake Fukurojinuma</t>
  </si>
  <si>
    <t>Lake Fukushimagata</t>
  </si>
  <si>
    <t>1986-92</t>
  </si>
  <si>
    <t>Lake Hamana-ko</t>
  </si>
  <si>
    <t>Shizuoka Pref. unpubl.</t>
  </si>
  <si>
    <t>Shizuoka Pref. unpubl.</t>
  </si>
  <si>
    <t>Lake Hyoko</t>
  </si>
  <si>
    <t>Lake Ikusotanuma</t>
  </si>
  <si>
    <t>Lake Inawashiro-ko</t>
  </si>
  <si>
    <t>Lake Kasumigaura</t>
  </si>
  <si>
    <t>Lake Kuccharo-ko</t>
  </si>
  <si>
    <t>Hamatonbetsu Town</t>
  </si>
  <si>
    <t>Lake Miyajimanuma</t>
  </si>
  <si>
    <t>Lake Naganuma</t>
  </si>
  <si>
    <t>SB-WBSJ 1998</t>
  </si>
  <si>
    <t>Lake Notoro-ko</t>
  </si>
  <si>
    <t>Lake Ogawara-ko</t>
  </si>
  <si>
    <t>Lake Oikamanainuma</t>
  </si>
  <si>
    <t>Wakisaka 1998</t>
  </si>
  <si>
    <t>Lake Tofutsu-ko</t>
  </si>
  <si>
    <t>Lake Toyanogata</t>
  </si>
  <si>
    <t>Lakes Komuke-ko &amp; Shibunotsunai-ko</t>
  </si>
  <si>
    <t>Lakes Ooyama Kamiike &amp; Shimoike</t>
  </si>
  <si>
    <t>Lower Tokachi River</t>
  </si>
  <si>
    <t>Mawarizeki Reservoir</t>
  </si>
  <si>
    <t>Murasakiduka Golf Course (Reservoir)</t>
  </si>
  <si>
    <t>Mutsu Bay</t>
  </si>
  <si>
    <t>Niigata Coast (Niigata Higashi Port)</t>
  </si>
  <si>
    <t>Northern Coast of Shimokita</t>
  </si>
  <si>
    <t>Notsuke Bay</t>
  </si>
  <si>
    <t>1985-92</t>
  </si>
  <si>
    <t>Otomonuma Reservoir</t>
  </si>
  <si>
    <t>River Abukuma-gawa</t>
  </si>
  <si>
    <t>River Hasama-gawa, Wakayanagi Town</t>
  </si>
  <si>
    <t>River Shinano-gawa</t>
  </si>
  <si>
    <t>River Tamagawa</t>
  </si>
  <si>
    <t>River Yoshino-gawa</t>
  </si>
  <si>
    <t>Saku Power Plant (Reservoir)</t>
  </si>
  <si>
    <t>Sarobetsu Marsh</t>
  </si>
  <si>
    <t>Suzuki 1990</t>
  </si>
  <si>
    <t>Yokota 1989</t>
  </si>
  <si>
    <t>Shikanogawa Reservoir</t>
  </si>
  <si>
    <t>Shin-tsutsumi Reservoir</t>
  </si>
  <si>
    <t>Tanzawa-ko Reservoir</t>
  </si>
  <si>
    <t>RCDKC-WBSJ 1995</t>
  </si>
  <si>
    <t>Tokyo Bay - Futtsu Sandspit</t>
  </si>
  <si>
    <t>Tokyo Bay, Tokyo Prefecture area</t>
  </si>
  <si>
    <t>1990-93</t>
  </si>
  <si>
    <t>Chongch'on Gang Estuary</t>
  </si>
  <si>
    <t>Pak 1995</t>
  </si>
  <si>
    <t>Kim et al. 1996</t>
  </si>
  <si>
    <t>1993-1996</t>
  </si>
  <si>
    <t>Won 1995</t>
  </si>
  <si>
    <t>1994-1996</t>
  </si>
  <si>
    <t>Kang &amp; Cho 1996</t>
  </si>
  <si>
    <t>1995/96 winter</t>
  </si>
  <si>
    <t>Hwajinpo Lake</t>
  </si>
  <si>
    <t>1992-1996</t>
  </si>
  <si>
    <t>Nonsan Reservoir</t>
  </si>
  <si>
    <t>Paegok Reservoir</t>
  </si>
  <si>
    <t>early 1990s</t>
  </si>
  <si>
    <t>Mongolia</t>
  </si>
  <si>
    <t>Braunlich 1995</t>
  </si>
  <si>
    <t>Kitson 1978</t>
  </si>
  <si>
    <t>1977summer</t>
  </si>
  <si>
    <t>Holboo Nuur</t>
  </si>
  <si>
    <t>Ogii Nuur (Ugiy Nuur)</t>
  </si>
  <si>
    <t>Orog Nuur (Orok Nuur)</t>
  </si>
  <si>
    <t>Shiirevdamba 1997</t>
  </si>
  <si>
    <t>Terhiyn Tsagaan Nuur</t>
  </si>
  <si>
    <t>1990-1994</t>
  </si>
  <si>
    <t>Myanmar</t>
  </si>
  <si>
    <t>Inma-Gyi (Vishnu) Lake</t>
  </si>
  <si>
    <t>Ket Ku In</t>
  </si>
  <si>
    <t>Kye-In</t>
  </si>
  <si>
    <t>Mong Pai</t>
  </si>
  <si>
    <t>Motar Lay</t>
  </si>
  <si>
    <t>Naujan Lake National Park</t>
  </si>
  <si>
    <t>Philippines</t>
  </si>
  <si>
    <t>Anadyr Lowlands</t>
  </si>
  <si>
    <t>Russia</t>
  </si>
  <si>
    <t>Kondratyev 1992</t>
  </si>
  <si>
    <t>Avachin Bay</t>
  </si>
  <si>
    <t>Gerasimov &amp; Gerasimov 1995b</t>
  </si>
  <si>
    <t>1994spring</t>
  </si>
  <si>
    <t>Bering Island</t>
  </si>
  <si>
    <t>Stejneger 1887</t>
  </si>
  <si>
    <t>Bikin River Basin</t>
  </si>
  <si>
    <t>Bocharnikov &amp; Shibaev 1996</t>
  </si>
  <si>
    <t>Bocharnikov &amp; Shibnyev 1994</t>
  </si>
  <si>
    <t>late 1980s</t>
  </si>
  <si>
    <t>Kondratyev 1988</t>
  </si>
  <si>
    <t>Andreev 1993</t>
  </si>
  <si>
    <t>Central Sikhote-Alin Mountains</t>
  </si>
  <si>
    <t>Yelsukov 1994</t>
  </si>
  <si>
    <t>1957-1990</t>
  </si>
  <si>
    <t>Chaunskaya Tundra</t>
  </si>
  <si>
    <t>Tikhmenev 1863</t>
  </si>
  <si>
    <t>Chukot Peninsula</t>
  </si>
  <si>
    <t>Schmutz &amp; Kondratyev 1995</t>
  </si>
  <si>
    <t>Snow 1897</t>
  </si>
  <si>
    <t>Iman River Basin</t>
  </si>
  <si>
    <t>Surmach &amp; Zaykin 1994</t>
  </si>
  <si>
    <t>Indigirka &amp; Alazeya Lowlands</t>
  </si>
  <si>
    <t>Degtyarev 1990</t>
  </si>
  <si>
    <t>mid 1980s</t>
  </si>
  <si>
    <t>Gerasimov 1995</t>
  </si>
  <si>
    <t>Gerasimov &amp; Gerasimov 1997a</t>
  </si>
  <si>
    <t>1975-1990</t>
  </si>
  <si>
    <t>1997summer</t>
  </si>
  <si>
    <t>Kolyma Lowlands</t>
  </si>
  <si>
    <t>Mochalov 1997</t>
  </si>
  <si>
    <t>1980-1990s</t>
  </si>
  <si>
    <t>1991summer</t>
  </si>
  <si>
    <t>Andreev 1997</t>
  </si>
  <si>
    <t>1993-1995</t>
  </si>
  <si>
    <t>Kolyuchin Bay Tundra</t>
  </si>
  <si>
    <t>1970s</t>
  </si>
  <si>
    <t>Laguna Puutin</t>
  </si>
  <si>
    <t>Konyukhov 1998</t>
  </si>
  <si>
    <t>Lake Bolon</t>
  </si>
  <si>
    <t>Gerasimov &amp; Gerasimov 1995a</t>
  </si>
  <si>
    <t>1983spring</t>
  </si>
  <si>
    <t>Syroechkovski Jr. 1997a</t>
  </si>
  <si>
    <t>Lena River Delta</t>
  </si>
  <si>
    <t>Labutin &amp; Degtyarev 1985</t>
  </si>
  <si>
    <t>Litvinenko &amp; Shibaev 1996</t>
  </si>
  <si>
    <t>early 1970s</t>
  </si>
  <si>
    <t>Malamvayam Lagoon (Geese Lagoon NR)</t>
  </si>
  <si>
    <t>1980s</t>
  </si>
  <si>
    <t>Middle Omolon valley</t>
  </si>
  <si>
    <t>Ol'skogo Liman</t>
  </si>
  <si>
    <t>Dorogoy 1997</t>
  </si>
  <si>
    <t>1997spring</t>
  </si>
  <si>
    <t>Pil'tun Bay</t>
  </si>
  <si>
    <t>Poyarkov &amp; Rozanov 1998</t>
  </si>
  <si>
    <t>Schmidt Peninsula</t>
  </si>
  <si>
    <t>Eryomin &amp; Voronov 1984</t>
  </si>
  <si>
    <t>1982autumn</t>
  </si>
  <si>
    <t>Selenga Delta in Lake Baikal</t>
  </si>
  <si>
    <t>Fefelov et al. 1998</t>
  </si>
  <si>
    <t>1989-1996autumn</t>
  </si>
  <si>
    <t>Shantar Islands</t>
  </si>
  <si>
    <t>Roslyakov &amp; Roslyakov 1996</t>
  </si>
  <si>
    <t>1991-1992</t>
  </si>
  <si>
    <t>Southern Coast of Chukot Peninsula</t>
  </si>
  <si>
    <t>1985,87summer</t>
  </si>
  <si>
    <t>South-West Tundra NR</t>
  </si>
  <si>
    <t>Poyarkov 1984</t>
  </si>
  <si>
    <t>Ulbansky Lowland</t>
  </si>
  <si>
    <t>Poyarkov, N.D. pers.comm.</t>
  </si>
  <si>
    <t>Utkholok NR</t>
  </si>
  <si>
    <t>Vankaremskaya Lowlands</t>
  </si>
  <si>
    <t>1970summer</t>
  </si>
  <si>
    <t>Wrangel Island</t>
  </si>
  <si>
    <t>Ward et al. 1993</t>
  </si>
  <si>
    <t>Yana-Indigirka Tundra</t>
  </si>
  <si>
    <t>Syroechkovski Jr. &amp; Zockler 1997</t>
  </si>
  <si>
    <t>Zeya - Bureya Lowland</t>
  </si>
  <si>
    <t>Dugintsov 1996</t>
  </si>
  <si>
    <t>1991-1994</t>
  </si>
  <si>
    <t>Zhupanova Lagoon NR</t>
  </si>
  <si>
    <t>1990s</t>
  </si>
  <si>
    <t>Bang Lung Tua in Southern Central Plains</t>
  </si>
  <si>
    <t>Thailand</t>
  </si>
  <si>
    <t>Beung Boraphet</t>
  </si>
  <si>
    <t>Beung Khong Long</t>
  </si>
  <si>
    <t>Kasetsart University (Kampaengsaen)</t>
  </si>
  <si>
    <t>Khao Sam Roi Yot National Park</t>
  </si>
  <si>
    <t>Nong Bong Khai</t>
  </si>
  <si>
    <t>Nong Nam Khao Non-Hunting Area (Ban Hung Dua)</t>
  </si>
  <si>
    <t>Nong Waeng Non-Hunting Area</t>
  </si>
  <si>
    <t>Thale Noi Non Hunting Area</t>
  </si>
  <si>
    <t>Vittayalai Rajmongkol Hantra University</t>
  </si>
  <si>
    <t>Alaska Peninsula</t>
  </si>
  <si>
    <t>Petersen et al. 1994, USFWS unpubl.</t>
  </si>
  <si>
    <t>1981-1998</t>
  </si>
  <si>
    <t>Bowman et al. 1998</t>
  </si>
  <si>
    <t>1985-1998</t>
  </si>
  <si>
    <t>Vietnam</t>
  </si>
  <si>
    <t>2007</t>
  </si>
  <si>
    <t xml:space="preserve">1999 </t>
  </si>
  <si>
    <t>Count is based on "about 100" breeding pairs (WPE method = x3).</t>
  </si>
  <si>
    <t>Liangzi Hu</t>
  </si>
  <si>
    <t>27,170</t>
  </si>
  <si>
    <t>Hakaluki Haors (Haor Khal, Chatla, Chowkia, Kukurdubi)</t>
  </si>
  <si>
    <t>Bangladesh</t>
  </si>
  <si>
    <t xml:space="preserve">Pashua Haor </t>
  </si>
  <si>
    <t>Tangua Haor complex (about 9 beels)</t>
  </si>
  <si>
    <t>Great Crested Grebe, cristatus, E Asia (non-bre)</t>
  </si>
  <si>
    <t>Imazu</t>
  </si>
  <si>
    <t>Shinji Lake (Shinji-Ko)</t>
  </si>
  <si>
    <t>South Korea</t>
  </si>
  <si>
    <t>Nakdong River Lower</t>
  </si>
  <si>
    <t>Sokcho-Gangseong Coast</t>
  </si>
  <si>
    <t>Wondeok-Samcheok Coast</t>
  </si>
  <si>
    <t>Hakdong Bay, Geoje Dao</t>
  </si>
  <si>
    <t>Chin-Men (Kinmen) Island</t>
  </si>
  <si>
    <t>Gwangyang and Galsa Bay</t>
  </si>
  <si>
    <t>Ang Trapeang Thmor Reservoir (Sarus Crane Reserve)</t>
  </si>
  <si>
    <t>Cambodia</t>
  </si>
  <si>
    <t xml:space="preserve">Prek Toal </t>
  </si>
  <si>
    <t>Tonle Sap</t>
  </si>
  <si>
    <t>Angkor (Tonle Sap N/Siem Reap, West Baray, Angkor Wat, Thon)</t>
  </si>
  <si>
    <t>Dalmatian Pelican, E Asia</t>
  </si>
  <si>
    <t>Minjiang River Estuary</t>
  </si>
  <si>
    <t>Wenzhou Wan</t>
  </si>
  <si>
    <t>Great Cormorant, sinensis, E, SE Asia (non-bre)</t>
  </si>
  <si>
    <t>Fuqing Wan (=Funing Wan?)</t>
  </si>
  <si>
    <t>Xiamen Coast (including Aotou and Fenglin)</t>
  </si>
  <si>
    <t>Xinghua Wan (Bay)</t>
  </si>
  <si>
    <t>Dong Guan Liananwei</t>
  </si>
  <si>
    <t>Dong Hu</t>
  </si>
  <si>
    <t>Feng-Shan Reservoir</t>
  </si>
  <si>
    <t>Kao-Ping-Hsi (River)</t>
  </si>
  <si>
    <t>Tenryu River Mouth</t>
  </si>
  <si>
    <t xml:space="preserve">Chilsando Islet </t>
  </si>
  <si>
    <t xml:space="preserve">Hailü Dao Islet </t>
  </si>
  <si>
    <t>Intermediate Egret, intermedia, E, SE Asia</t>
  </si>
  <si>
    <t>Black-crowned Night-Heron, nycticorax, E, SE Asia</t>
  </si>
  <si>
    <t xml:space="preserve">Shang Hu </t>
  </si>
  <si>
    <t>Japanese Night-Heron , E &amp; SE Asia</t>
  </si>
  <si>
    <t xml:space="preserve">Kiso River Mouth </t>
  </si>
  <si>
    <t>Purple Heron, manilensis, E &amp; SE Asia</t>
  </si>
  <si>
    <t xml:space="preserve">Yong Peng Heronry </t>
  </si>
  <si>
    <t>Malaysia</t>
  </si>
  <si>
    <t xml:space="preserve">Kuala Samarahan - Kuala Sadong </t>
  </si>
  <si>
    <t>Bako-Buntal Bay (and suurounding areas)</t>
  </si>
  <si>
    <t xml:space="preserve">Kuala Kupur – Kuala Saribas </t>
  </si>
  <si>
    <t xml:space="preserve">North Kuala Gula - Kuala Kurau - Tanjung Piandang </t>
  </si>
  <si>
    <t xml:space="preserve">Tram Chim National Park </t>
  </si>
  <si>
    <t>Cattle Egret, coromanda, E, SE Asia</t>
  </si>
  <si>
    <t>Tra Su Forest</t>
  </si>
  <si>
    <t xml:space="preserve">Thot Not Bird Garden </t>
  </si>
  <si>
    <t>Little Egret, garzetta, E, SE Asia</t>
  </si>
  <si>
    <t xml:space="preserve">Baray and Chong Dong </t>
  </si>
  <si>
    <t xml:space="preserve">Sanambin Non-Hunting Area </t>
  </si>
  <si>
    <t>Huai Talad Non-Hunting Area</t>
  </si>
  <si>
    <t>Dun Lamphan Non-Hunting Area</t>
  </si>
  <si>
    <t xml:space="preserve">Thale Noi Non-Hunting Area </t>
  </si>
  <si>
    <t xml:space="preserve">Pasir Parupuk </t>
  </si>
  <si>
    <t xml:space="preserve">Petulu - Ubud </t>
  </si>
  <si>
    <t xml:space="preserve">Cordova Wetland </t>
  </si>
  <si>
    <t xml:space="preserve">Bubuahan Island </t>
  </si>
  <si>
    <t xml:space="preserve">Village Cayhagan, Sipalay &amp; Village Nadualo, Hinobaan </t>
  </si>
  <si>
    <t xml:space="preserve">Tanza Coastal Wetland </t>
  </si>
  <si>
    <t xml:space="preserve">Village Suay, Himamaylan City </t>
  </si>
  <si>
    <t xml:space="preserve">Bantayan Island Wilderness Area </t>
  </si>
  <si>
    <t xml:space="preserve">Mahanay Island </t>
  </si>
  <si>
    <t xml:space="preserve">Ormoc Intertidal Flat </t>
  </si>
  <si>
    <t xml:space="preserve">Banacon Island </t>
  </si>
  <si>
    <t xml:space="preserve">Mampang Tugbungan Area </t>
  </si>
  <si>
    <t>Matian Haor (Bara, Banuar &amp; Palair Beels)</t>
  </si>
  <si>
    <t xml:space="preserve">Monpura, West Coast </t>
  </si>
  <si>
    <t>Painted Stork, SE Asia</t>
  </si>
  <si>
    <t>Lower Central Plains</t>
  </si>
  <si>
    <t>Wat Tan En Non-Hunting Area</t>
  </si>
  <si>
    <t>Wat Phai Lom - Wat Amphuwararam Nha</t>
  </si>
  <si>
    <t>Tha Sadet Bird Sanctuary</t>
  </si>
  <si>
    <t>Black Stork, E Asia (non-bre)</t>
  </si>
  <si>
    <t>Anqingyanjiang NR: Bo Hu</t>
  </si>
  <si>
    <t>Anqingyanjiang NR: Qili He</t>
  </si>
  <si>
    <t>Kongjia Hu &amp; Longchi Hu</t>
  </si>
  <si>
    <t>West Dongting Lake  NR</t>
  </si>
  <si>
    <t>Qingtongxia Ku Qu Reserve</t>
  </si>
  <si>
    <t>Irrawaddy R: Myitkyina - Pammate - Sinbo</t>
  </si>
  <si>
    <t>Anqingyanjiang NR: Huang Hu</t>
  </si>
  <si>
    <t>Wang Hu And Supo Hu</t>
  </si>
  <si>
    <t>Yancheng Nature Reserve (Covers whole Yancheng shoreline)</t>
  </si>
  <si>
    <t>Kulen Promtep Wildlife Sanctuary</t>
  </si>
  <si>
    <t>Black-headed Ibis, SE Asia</t>
  </si>
  <si>
    <t>Moyingyi Wetland Sanctuary</t>
  </si>
  <si>
    <t>Minhla-Nyaung Yan Lake</t>
  </si>
  <si>
    <t>Glossy Ibis, falcinellus, S, SE Asia (non-bre)</t>
  </si>
  <si>
    <t>Taung Pyone</t>
  </si>
  <si>
    <t>Eurasian Spoonbill, (major), E Asia</t>
  </si>
  <si>
    <t>Fang Hu</t>
  </si>
  <si>
    <t>Sai Cheng Hu</t>
  </si>
  <si>
    <t>Black-faced Spoonbill, minor</t>
  </si>
  <si>
    <t>Donfeng</t>
  </si>
  <si>
    <t>Hikawa</t>
  </si>
  <si>
    <t>Shira-Kawa Kakou</t>
  </si>
  <si>
    <t>Taipa-Coloane Mudflat</t>
  </si>
  <si>
    <t>Macao</t>
  </si>
  <si>
    <t>Seongsanpo Lake</t>
  </si>
  <si>
    <t xml:space="preserve">Pa-Chang-Hsi </t>
  </si>
  <si>
    <t>Pu-Tai (Bu Dai)</t>
  </si>
  <si>
    <t xml:space="preserve">Pei-Men </t>
  </si>
  <si>
    <t>Xuan Thuy Ramsar Site</t>
  </si>
  <si>
    <t>Common Coot, atra, E, SE Asia (non-bre)</t>
  </si>
  <si>
    <t>Hongze Hu</t>
  </si>
  <si>
    <t>Black-tailed Gull, Japanese Gull, E Asia</t>
  </si>
  <si>
    <t>Aewol-Gangjeong Coast</t>
  </si>
  <si>
    <t>Huang Hua</t>
  </si>
  <si>
    <t>Cheongcho Lake (Lagoon)</t>
  </si>
  <si>
    <t>Gangneung-Jumunjin Coast</t>
  </si>
  <si>
    <t>Gangseong-Daejin Coast (Taejin)</t>
  </si>
  <si>
    <t>Jumunjin-Yangyang Coast</t>
  </si>
  <si>
    <t>Samcheok-Gangneung Coast</t>
  </si>
  <si>
    <t>Ganggu (Young Duk)</t>
  </si>
  <si>
    <t>Brown-headed Gull, Central Asia (bre)</t>
  </si>
  <si>
    <t>Bahauddin Char East Mudflat</t>
  </si>
  <si>
    <t>Dhal Char Main</t>
  </si>
  <si>
    <t>Bhata Char</t>
  </si>
  <si>
    <t>Borhanuddin (Bahauddin) Char</t>
  </si>
  <si>
    <t>Mukteria Char</t>
  </si>
  <si>
    <t>Nijum Dweep (Kamala &amp; Osman Char)</t>
  </si>
  <si>
    <t>Sonadia &amp; Moheskhali Island</t>
  </si>
  <si>
    <t>Sunderbans Combined</t>
  </si>
  <si>
    <t>Mobye Dam (Monpai Lake)</t>
  </si>
  <si>
    <t>Inner Gulf: Laem Phak Bia</t>
  </si>
  <si>
    <t>Inner Gulf: Bang Pu (Bangpoo )</t>
  </si>
  <si>
    <t>Inner Gulf: Bang Ya Phraek Mangrove Center</t>
  </si>
  <si>
    <t>Lianyungang Coast (Linhonghe Kou/Haizhou Bay)</t>
  </si>
  <si>
    <t>Saunders's Gull, NE Asia (bre)</t>
  </si>
  <si>
    <t>Meizhou Wan</t>
  </si>
  <si>
    <t>Nantong Coast (Jiang Port-Rudong -Dayang Port)</t>
  </si>
  <si>
    <t>Chongming Beihu (Northern Lake)</t>
  </si>
  <si>
    <t>Hangzhou Bay</t>
  </si>
  <si>
    <t>Taizhou Wan</t>
  </si>
  <si>
    <t>Siranui-Higata (Oono-Gawa, Suna-Gawa Kakou)</t>
  </si>
  <si>
    <t xml:space="preserve">Janghang Reservoir (Estuary) </t>
  </si>
  <si>
    <t>Yubu Island</t>
  </si>
  <si>
    <t>Dongjin (Tongjin) River Estuary</t>
  </si>
  <si>
    <t>Yeuja (Yeoja) Bay</t>
  </si>
  <si>
    <t xml:space="preserve">Hsi-Kang (Ta Cheng) </t>
  </si>
  <si>
    <t xml:space="preserve">Ta-Tu-Hsi (River) </t>
  </si>
  <si>
    <t>Ao-Ku</t>
  </si>
  <si>
    <t>Pei Kang Hsi (Yun-Chia-Chiao)</t>
  </si>
  <si>
    <t>Lung Ching (Ta Tu Hsi North)</t>
  </si>
  <si>
    <t>Ta-Chia River (Kao Mei)</t>
  </si>
  <si>
    <t>Cho-Shui-Hsi South</t>
  </si>
  <si>
    <t>Fang-Yuan</t>
  </si>
  <si>
    <t>Wu Tiao Kung</t>
  </si>
  <si>
    <t>Thai Thuy</t>
  </si>
  <si>
    <t>Relict Gull, C Asia (bre)</t>
  </si>
  <si>
    <t>Gull-billed Tern, unknown population</t>
  </si>
  <si>
    <t>Caspian Tern, E &amp; SE Asia (non-bre)</t>
  </si>
  <si>
    <t>Upper Mekong River Ramsar Site (Strung Treng-Lao Border)</t>
  </si>
  <si>
    <t>Little Tern, unknown population</t>
  </si>
  <si>
    <t>North Kuala Gula - Kuala Kurau - Tanjung Piandang</t>
  </si>
  <si>
    <t>Kuala Kabong - Kuala Rajang</t>
  </si>
  <si>
    <t>Northern Territory</t>
  </si>
  <si>
    <t>Australia</t>
  </si>
  <si>
    <t>Western Australia South West</t>
  </si>
  <si>
    <t>King George Sound, Albany</t>
  </si>
  <si>
    <t>Victoria</t>
  </si>
  <si>
    <t>Western Australia North</t>
  </si>
  <si>
    <t>site needs to be confirmed. Very likely that this site is internationally important for Lesser and Greater Sandplover</t>
  </si>
  <si>
    <t>Queensland West</t>
  </si>
  <si>
    <t>New site added 14.01.05 from Mike Bamford's records</t>
  </si>
  <si>
    <t>South Australia</t>
  </si>
  <si>
    <t>Tasmania</t>
  </si>
  <si>
    <t>Queensland East</t>
  </si>
  <si>
    <t>Boullanger Bay/Robbins Island</t>
  </si>
  <si>
    <t>part of Cape Northumberland to Green Point</t>
  </si>
  <si>
    <t>Burdekin River</t>
  </si>
  <si>
    <t>Bynoe Harbour (island offshore) &gt; part of Fog Bay</t>
  </si>
  <si>
    <t>EAAF089</t>
  </si>
  <si>
    <t>Carpenter Rocks</t>
  </si>
  <si>
    <t>New South Wales Coastal</t>
  </si>
  <si>
    <t>exact location of site unknown. But seems as if entire area is important for Latham's Snipe (check with author?)</t>
  </si>
  <si>
    <t>new site. Comprises former sites: Murat Bay, Eyre Island, St Peter Island and Tourville Bay</t>
  </si>
  <si>
    <t>Chambers Bay (inland of)</t>
  </si>
  <si>
    <t>Gunyah Beach, Aviod Bay and Coffin Bay</t>
  </si>
  <si>
    <t>EAAF009</t>
  </si>
  <si>
    <t>Queensland</t>
  </si>
  <si>
    <t>FSN100</t>
  </si>
  <si>
    <t>MISSING</t>
  </si>
  <si>
    <t>Derby Wastewater Overflow</t>
  </si>
  <si>
    <t>Derwent River Estuary</t>
  </si>
  <si>
    <t>Stilt 46:15-18</t>
  </si>
  <si>
    <t>EAAF091</t>
  </si>
  <si>
    <t>New South Wales</t>
  </si>
  <si>
    <t>Forrestdale Lake NR</t>
  </si>
  <si>
    <t>Glenelg River estuary, Nelson</t>
  </si>
  <si>
    <t>part of Discovery Bay Conservation Park</t>
  </si>
  <si>
    <t>Queensland North</t>
  </si>
  <si>
    <t>Queensland South East</t>
  </si>
  <si>
    <t>EAAF092</t>
  </si>
  <si>
    <t>EAAF010</t>
  </si>
  <si>
    <t>Joseph Bonaparte Bay</t>
  </si>
  <si>
    <t>EAAF011</t>
  </si>
  <si>
    <t>Alligator Rivers Area</t>
  </si>
  <si>
    <t>Kangaroo Island SA　（modified lat/long)</t>
  </si>
  <si>
    <t>Lake Argyle</t>
  </si>
  <si>
    <t>nortthern lake was dry while surveying in 2002</t>
  </si>
  <si>
    <t>Western Australia Mid</t>
  </si>
  <si>
    <t>Lake Preston, north</t>
  </si>
  <si>
    <t>EAAF012</t>
  </si>
  <si>
    <t>was Beeac, lakes</t>
  </si>
  <si>
    <t>Milingimbi (an island off)</t>
  </si>
  <si>
    <t>EAAF013</t>
  </si>
  <si>
    <t>Orielton Lagoon</t>
  </si>
  <si>
    <t>EAAF014</t>
  </si>
  <si>
    <t>EAAF015</t>
  </si>
  <si>
    <t>Peel-Harvey system (incl. Lake MacLarty)</t>
  </si>
  <si>
    <t>Was Penrice Salt Fields (11/04/2006)</t>
  </si>
  <si>
    <t>Mackay Town Beach - update DW</t>
  </si>
  <si>
    <t>Port Fairy, part of Warrnambool-Port Fairy</t>
  </si>
  <si>
    <t>Ward Spit to Wood Point (see Wilson 2000)</t>
  </si>
  <si>
    <t>Updated DW</t>
  </si>
  <si>
    <t>Roper River Area</t>
  </si>
  <si>
    <t>Gulf of Carpentaria, east coast</t>
  </si>
  <si>
    <t>EAAF093</t>
  </si>
  <si>
    <t>Shoal Bay/Hope Inlet</t>
  </si>
  <si>
    <t>EAAF094</t>
  </si>
  <si>
    <t>Swan River, Perth</t>
  </si>
  <si>
    <t>EAAF016</t>
  </si>
  <si>
    <t>The Coorong + Coorong coast</t>
  </si>
  <si>
    <t>EAAF017</t>
  </si>
  <si>
    <t>Thomsons Lake NR</t>
  </si>
  <si>
    <t>EAAF066</t>
  </si>
  <si>
    <t>Western Port, North Arm</t>
  </si>
  <si>
    <t>EAAF065</t>
  </si>
  <si>
    <t>Was Eastern dw. Werribee/Avalon, includes Beach road east; WAS Western Port Phillip Bay</t>
  </si>
  <si>
    <t>probable location of wetland acc. to Wilson (Stilt 37, 2000)</t>
  </si>
  <si>
    <t>Chittagong</t>
  </si>
  <si>
    <t xml:space="preserve">N2228E09103 </t>
  </si>
  <si>
    <t>Barisal</t>
  </si>
  <si>
    <t xml:space="preserve">N2205E09108 </t>
  </si>
  <si>
    <t>Ganges Delta</t>
  </si>
  <si>
    <t>24 21 00 N, 090 01 00 E</t>
  </si>
  <si>
    <t>Hail Haor</t>
  </si>
  <si>
    <t>EAAF106</t>
  </si>
  <si>
    <t>Sylhet</t>
  </si>
  <si>
    <r>
      <t xml:space="preserve">AWC20, </t>
    </r>
    <r>
      <rPr>
        <sz val="12"/>
        <color rgb="FFFF0000"/>
        <rFont val="Arial"/>
        <family val="2"/>
      </rPr>
      <t>SSO</t>
    </r>
  </si>
  <si>
    <t>EAAF104</t>
  </si>
  <si>
    <t>N2440E09205</t>
  </si>
  <si>
    <t>N2507E09108</t>
  </si>
  <si>
    <t>N2210E09056</t>
  </si>
  <si>
    <t xml:space="preserve">N2212E09102 </t>
  </si>
  <si>
    <r>
      <t>AWC20,</t>
    </r>
    <r>
      <rPr>
        <sz val="12"/>
        <color rgb="FFFF0000"/>
        <rFont val="Arial"/>
        <family val="2"/>
      </rPr>
      <t xml:space="preserve"> SSO</t>
    </r>
  </si>
  <si>
    <t>EAAF102</t>
  </si>
  <si>
    <t xml:space="preserve">N2207E09103 </t>
  </si>
  <si>
    <t>N2502E09105</t>
  </si>
  <si>
    <t xml:space="preserve">N2228E09110 </t>
  </si>
  <si>
    <t>EAAF103</t>
  </si>
  <si>
    <t xml:space="preserve">N2130E09152 </t>
  </si>
  <si>
    <t>Khulna</t>
  </si>
  <si>
    <t xml:space="preserve">N2200E08930 </t>
  </si>
  <si>
    <t>EAAF105</t>
  </si>
  <si>
    <t>N2508E09106</t>
  </si>
  <si>
    <t>Brunei</t>
  </si>
  <si>
    <t>Bantey Meanchey</t>
  </si>
  <si>
    <t>N1347E10318</t>
  </si>
  <si>
    <t>Siem Reap</t>
  </si>
  <si>
    <t>N1325E10350</t>
  </si>
  <si>
    <t>Kampong Thom. IFBA.</t>
  </si>
  <si>
    <t>N1246E10502</t>
  </si>
  <si>
    <t>Koh Gong</t>
  </si>
  <si>
    <t>Kampong Thom</t>
  </si>
  <si>
    <t xml:space="preserve">N1237E10449 </t>
  </si>
  <si>
    <t>Preah Vihear</t>
  </si>
  <si>
    <t xml:space="preserve">N1029E10417 </t>
  </si>
  <si>
    <t>Kampot</t>
  </si>
  <si>
    <t>Battambang.</t>
  </si>
  <si>
    <t>N1308E10338</t>
  </si>
  <si>
    <r>
      <t xml:space="preserve">Kampong Thom, </t>
    </r>
    <r>
      <rPr>
        <sz val="12"/>
        <color rgb="FFFF0000"/>
        <rFont val="Arial"/>
        <family val="2"/>
      </rPr>
      <t>Siem Reap</t>
    </r>
  </si>
  <si>
    <t>N1238E10410</t>
  </si>
  <si>
    <t>Stung Treng</t>
  </si>
  <si>
    <t xml:space="preserve">N1303E10600 </t>
  </si>
  <si>
    <t>KAOHSING HSIEN</t>
  </si>
  <si>
    <t>Anhui.</t>
  </si>
  <si>
    <r>
      <t xml:space="preserve">FSN100, </t>
    </r>
    <r>
      <rPr>
        <sz val="12"/>
        <color rgb="FFFF0000"/>
        <rFont val="Arial"/>
        <family val="2"/>
      </rPr>
      <t>AWC20</t>
    </r>
  </si>
  <si>
    <t>EAAFSN58</t>
  </si>
  <si>
    <t>EAAF082</t>
  </si>
  <si>
    <t>Anhui</t>
  </si>
  <si>
    <t>Chiayi, Taiwan</t>
  </si>
  <si>
    <t xml:space="preserve">N2331E12008 </t>
  </si>
  <si>
    <t>a1</t>
  </si>
  <si>
    <t>Tainan, Taiwan</t>
  </si>
  <si>
    <t>SHANGHAI MUNICIPAL.</t>
  </si>
  <si>
    <r>
      <t xml:space="preserve">SSO, </t>
    </r>
    <r>
      <rPr>
        <sz val="12"/>
        <color rgb="FFFF0000"/>
        <rFont val="Arial"/>
        <family val="2"/>
      </rPr>
      <t>AA</t>
    </r>
  </si>
  <si>
    <r>
      <t xml:space="preserve">167, </t>
    </r>
    <r>
      <rPr>
        <sz val="12"/>
        <color rgb="FFFF0000"/>
        <rFont val="Arial"/>
        <family val="2"/>
      </rPr>
      <t>a3</t>
    </r>
  </si>
  <si>
    <t>a4</t>
  </si>
  <si>
    <t>a5</t>
  </si>
  <si>
    <t>Beidaihe and Luan He Estuary</t>
  </si>
  <si>
    <t>GUIZHOU</t>
  </si>
  <si>
    <r>
      <t xml:space="preserve">206, </t>
    </r>
    <r>
      <rPr>
        <sz val="12"/>
        <color rgb="FFFF0000"/>
        <rFont val="Arial"/>
        <family val="2"/>
      </rPr>
      <t>a7, a8</t>
    </r>
  </si>
  <si>
    <t>EAAF067</t>
  </si>
  <si>
    <t>Scott 1989, Bishop et al. 1997</t>
  </si>
  <si>
    <t>a9, a10</t>
  </si>
  <si>
    <t>AWC, Zhao et al. 1994b</t>
  </si>
  <si>
    <t>a11</t>
  </si>
  <si>
    <t>a12</t>
  </si>
  <si>
    <t>Hubei</t>
  </si>
  <si>
    <r>
      <t xml:space="preserve">AWC20, </t>
    </r>
    <r>
      <rPr>
        <sz val="12"/>
        <color rgb="FFFF0000"/>
        <rFont val="Arial"/>
        <family val="2"/>
      </rPr>
      <t>SSO, AA, CA</t>
    </r>
  </si>
  <si>
    <t>840, a14, c39</t>
  </si>
  <si>
    <t xml:space="preserve">N3031E11405 </t>
  </si>
  <si>
    <t>Chinmen, Taiwan</t>
  </si>
  <si>
    <t>N2430E11830</t>
  </si>
  <si>
    <t>Shanghai</t>
  </si>
  <si>
    <t xml:space="preserve">N3141E12137 </t>
  </si>
  <si>
    <t>EAAF002</t>
  </si>
  <si>
    <t>Yunlin, Taiwan</t>
  </si>
  <si>
    <t>N2350E12013</t>
  </si>
  <si>
    <t>CHANGHUA HSIEN, Taiwan</t>
  </si>
  <si>
    <t>Dalai Hu (Dalai Lake) NNR</t>
  </si>
  <si>
    <r>
      <t xml:space="preserve">SSO, </t>
    </r>
    <r>
      <rPr>
        <sz val="12"/>
        <color rgb="FFFF0000"/>
        <rFont val="Arial"/>
        <family val="2"/>
      </rPr>
      <t>CA</t>
    </r>
  </si>
  <si>
    <r>
      <t xml:space="preserve">259, </t>
    </r>
    <r>
      <rPr>
        <sz val="12"/>
        <color rgb="FFFF0000"/>
        <rFont val="Arial"/>
        <family val="2"/>
      </rPr>
      <t>c41</t>
    </r>
  </si>
  <si>
    <t>EAAF064</t>
  </si>
  <si>
    <t>Dali Nor Nature Reserve</t>
  </si>
  <si>
    <t>c42</t>
  </si>
  <si>
    <t>a16</t>
  </si>
  <si>
    <t>a17</t>
  </si>
  <si>
    <t>a18</t>
  </si>
  <si>
    <t>EAAF083</t>
  </si>
  <si>
    <t>a19</t>
  </si>
  <si>
    <t>Dazong Lake</t>
  </si>
  <si>
    <t>c43</t>
  </si>
  <si>
    <t>N2230E11402</t>
  </si>
  <si>
    <t>Yunnan</t>
  </si>
  <si>
    <r>
      <t xml:space="preserve">SSO, </t>
    </r>
    <r>
      <rPr>
        <sz val="12"/>
        <color rgb="FFFF0000"/>
        <rFont val="Arial"/>
        <family val="2"/>
      </rPr>
      <t>AWC20</t>
    </r>
  </si>
  <si>
    <t>Hainan</t>
  </si>
  <si>
    <t>Guangdong</t>
  </si>
  <si>
    <t xml:space="preserve">N3032E11423 </t>
  </si>
  <si>
    <t>a20</t>
  </si>
  <si>
    <t>Jiangsu Province</t>
  </si>
  <si>
    <r>
      <t>SSO,</t>
    </r>
    <r>
      <rPr>
        <sz val="12"/>
        <color rgb="FFFF0000"/>
        <rFont val="Arial"/>
        <family val="2"/>
      </rPr>
      <t xml:space="preserve"> AA</t>
    </r>
  </si>
  <si>
    <r>
      <t xml:space="preserve">830, </t>
    </r>
    <r>
      <rPr>
        <sz val="12"/>
        <color rgb="FFFF0000"/>
        <rFont val="Arial"/>
        <family val="2"/>
      </rPr>
      <t>a21</t>
    </r>
  </si>
  <si>
    <t>a22</t>
  </si>
  <si>
    <t>a23</t>
  </si>
  <si>
    <t>Hunan</t>
  </si>
  <si>
    <r>
      <t>AWC20,</t>
    </r>
    <r>
      <rPr>
        <sz val="12"/>
        <color rgb="FFFF0000"/>
        <rFont val="Arial"/>
        <family val="2"/>
      </rPr>
      <t xml:space="preserve"> AA, SSO, CA</t>
    </r>
  </si>
  <si>
    <t>a24, 294, c44</t>
  </si>
  <si>
    <t>a25</t>
  </si>
  <si>
    <t>Jiangxi</t>
  </si>
  <si>
    <t xml:space="preserve">N2950E11629 </t>
  </si>
  <si>
    <t>Changhua, Taiwan</t>
  </si>
  <si>
    <t>Kaohsiung, Taiwan</t>
  </si>
  <si>
    <t>N2233E12023</t>
  </si>
  <si>
    <t>a27</t>
  </si>
  <si>
    <t>Fujian</t>
  </si>
  <si>
    <t>N2651E12002</t>
  </si>
  <si>
    <t>Gaoyou and Shabo Lakes (Gaoyou Hu/Shabo Hu)</t>
  </si>
  <si>
    <t>Jiangsu</t>
  </si>
  <si>
    <r>
      <t xml:space="preserve">AWC20, </t>
    </r>
    <r>
      <rPr>
        <sz val="12"/>
        <color rgb="FFFF0000"/>
        <rFont val="Arial"/>
        <family val="2"/>
      </rPr>
      <t>AA, SSO, CA</t>
    </r>
  </si>
  <si>
    <t>a28, 327, c45</t>
  </si>
  <si>
    <t xml:space="preserve">N3235E11920 </t>
  </si>
  <si>
    <t>a29</t>
  </si>
  <si>
    <t>a30</t>
  </si>
  <si>
    <t>Rongcheng City, Shangdong.</t>
  </si>
  <si>
    <t>N3727E12240</t>
  </si>
  <si>
    <t>New site added 14.01.05 from Mark Barter's electronic data</t>
  </si>
  <si>
    <t>Zhejiang</t>
  </si>
  <si>
    <t xml:space="preserve">N3018E12100 </t>
  </si>
  <si>
    <t>Hannan Hu (Hannan Lake)</t>
  </si>
  <si>
    <r>
      <t xml:space="preserve">AWC20, </t>
    </r>
    <r>
      <rPr>
        <sz val="12"/>
        <color rgb="FFFF0000"/>
        <rFont val="Arial"/>
        <family val="2"/>
      </rPr>
      <t>SSO, AA</t>
    </r>
  </si>
  <si>
    <t>353, a31</t>
  </si>
  <si>
    <t xml:space="preserve">N3020E11350 </t>
  </si>
  <si>
    <t>N2403E12022</t>
  </si>
  <si>
    <r>
      <t xml:space="preserve">AA, </t>
    </r>
    <r>
      <rPr>
        <sz val="12"/>
        <color rgb="FFFF0000"/>
        <rFont val="Arial"/>
        <family val="2"/>
      </rPr>
      <t>CA</t>
    </r>
  </si>
  <si>
    <r>
      <t xml:space="preserve">a33, a32, </t>
    </r>
    <r>
      <rPr>
        <sz val="12"/>
        <color rgb="FFFF0000"/>
        <rFont val="Arial"/>
        <family val="2"/>
      </rPr>
      <t>c46</t>
    </r>
  </si>
  <si>
    <t>EAAFP WEBSITE LIST</t>
  </si>
  <si>
    <t>Honghe Nature Reserve</t>
  </si>
  <si>
    <t>c47</t>
  </si>
  <si>
    <r>
      <t xml:space="preserve">AWC20, </t>
    </r>
    <r>
      <rPr>
        <sz val="12"/>
        <color rgb="FFFF0000"/>
        <rFont val="Arial"/>
        <family val="2"/>
      </rPr>
      <t>CA</t>
    </r>
  </si>
  <si>
    <t>c48</t>
  </si>
  <si>
    <t xml:space="preserve">N3320E11830 </t>
  </si>
  <si>
    <t>Horqin (=Ke'ergin) Nature Reserve</t>
  </si>
  <si>
    <t>c49</t>
  </si>
  <si>
    <t xml:space="preserve">N2351E12016 </t>
  </si>
  <si>
    <t>Shandong</t>
  </si>
  <si>
    <t>a34, 372, c72</t>
  </si>
  <si>
    <t>EAAF006</t>
  </si>
  <si>
    <t>Hebei</t>
  </si>
  <si>
    <t>Huayan Reservoir</t>
  </si>
  <si>
    <r>
      <t>CA,</t>
    </r>
    <r>
      <rPr>
        <sz val="12"/>
        <color rgb="FFFF0000"/>
        <rFont val="Arial"/>
        <family val="2"/>
      </rPr>
      <t xml:space="preserve"> AA</t>
    </r>
  </si>
  <si>
    <r>
      <t>c50,</t>
    </r>
    <r>
      <rPr>
        <sz val="12"/>
        <color rgb="FFFF0000"/>
        <rFont val="Arial"/>
        <family val="2"/>
      </rPr>
      <t xml:space="preserve"> a35</t>
    </r>
  </si>
  <si>
    <t>Huihe Nature Reserve</t>
  </si>
  <si>
    <t>c51</t>
  </si>
  <si>
    <t>a36</t>
  </si>
  <si>
    <t>Huret</t>
  </si>
  <si>
    <t>c52</t>
  </si>
  <si>
    <t>a37</t>
  </si>
  <si>
    <r>
      <t xml:space="preserve">SSO, </t>
    </r>
    <r>
      <rPr>
        <sz val="12"/>
        <color rgb="FFFF0000"/>
        <rFont val="Arial"/>
        <family val="2"/>
      </rPr>
      <t>AWC20, CA</t>
    </r>
  </si>
  <si>
    <r>
      <t>831,</t>
    </r>
    <r>
      <rPr>
        <sz val="12"/>
        <color rgb="FFFF0000"/>
        <rFont val="Arial"/>
        <family val="2"/>
      </rPr>
      <t xml:space="preserve"> c53</t>
    </r>
  </si>
  <si>
    <t xml:space="preserve">N2230E12020 </t>
  </si>
  <si>
    <t>a38</t>
  </si>
  <si>
    <t xml:space="preserve">N2851E11213 </t>
  </si>
  <si>
    <t>TAIPEI, Taiwan</t>
  </si>
  <si>
    <t>a40</t>
  </si>
  <si>
    <t>a41</t>
  </si>
  <si>
    <t xml:space="preserve">N3014E11430 </t>
  </si>
  <si>
    <t xml:space="preserve">N3430E11920 </t>
  </si>
  <si>
    <t>Bo Hai</t>
  </si>
  <si>
    <t>KAOHSING HSIEN, Taiwan</t>
  </si>
  <si>
    <t xml:space="preserve">N2950E11608 </t>
  </si>
  <si>
    <t>a43</t>
  </si>
  <si>
    <r>
      <t xml:space="preserve">843, </t>
    </r>
    <r>
      <rPr>
        <sz val="12"/>
        <color rgb="FFFF0000"/>
        <rFont val="Arial"/>
        <family val="2"/>
      </rPr>
      <t>c54</t>
    </r>
  </si>
  <si>
    <t>Taichung, Taiwan</t>
  </si>
  <si>
    <t>N2412E12030</t>
  </si>
  <si>
    <t>EAAF003</t>
  </si>
  <si>
    <t>Majia Marshes</t>
  </si>
  <si>
    <t>c55</t>
  </si>
  <si>
    <t xml:space="preserve">N2515E11859 </t>
  </si>
  <si>
    <t>c56</t>
  </si>
  <si>
    <t>N2602E11938</t>
  </si>
  <si>
    <t>a45</t>
  </si>
  <si>
    <t>Nandagang Wetland Nature Reserve</t>
  </si>
  <si>
    <t>EAAF086</t>
  </si>
  <si>
    <t>31 02 50 N, 121 45 00 E</t>
  </si>
  <si>
    <t xml:space="preserve">N3217E12124 </t>
  </si>
  <si>
    <t>a46</t>
  </si>
  <si>
    <t>a47</t>
  </si>
  <si>
    <t xml:space="preserve">N2326E12026 </t>
  </si>
  <si>
    <t xml:space="preserve">N2327E12110 </t>
  </si>
  <si>
    <t xml:space="preserve">N2318E12007 </t>
  </si>
  <si>
    <t xml:space="preserve">N2321E12010 </t>
  </si>
  <si>
    <t>a51</t>
  </si>
  <si>
    <t>a52</t>
  </si>
  <si>
    <t>Ningxia</t>
  </si>
  <si>
    <t xml:space="preserve">N3801E10615 </t>
  </si>
  <si>
    <t>a53</t>
  </si>
  <si>
    <t>N2450E11840</t>
  </si>
  <si>
    <t>N2942E11551</t>
  </si>
  <si>
    <t>a54</t>
  </si>
  <si>
    <t>Sanhe Wetland</t>
  </si>
  <si>
    <t>c60</t>
  </si>
  <si>
    <t>a55</t>
  </si>
  <si>
    <t>EAAF042</t>
  </si>
  <si>
    <t>ZHEJIANG</t>
  </si>
  <si>
    <t>a56</t>
  </si>
  <si>
    <t>a57</t>
  </si>
  <si>
    <t>Jiangsu.</t>
  </si>
  <si>
    <t>N3139E12041</t>
  </si>
  <si>
    <t>736, a58, c61</t>
  </si>
  <si>
    <t>EAAF068</t>
  </si>
  <si>
    <t>a59</t>
  </si>
  <si>
    <t>JIANGSU</t>
  </si>
  <si>
    <r>
      <t xml:space="preserve">746, </t>
    </r>
    <r>
      <rPr>
        <sz val="12"/>
        <color rgb="FFFF0000"/>
        <rFont val="Arial"/>
        <family val="2"/>
      </rPr>
      <t>a60, a61</t>
    </r>
  </si>
  <si>
    <t>EAAF004</t>
  </si>
  <si>
    <t xml:space="preserve">N2303E12009 </t>
  </si>
  <si>
    <t xml:space="preserve">N2419E12032 </t>
  </si>
  <si>
    <t xml:space="preserve">N2212E11333 </t>
  </si>
  <si>
    <t xml:space="preserve">N2840E12131 </t>
  </si>
  <si>
    <t xml:space="preserve">N2412E12028 </t>
  </si>
  <si>
    <t>Tianjin</t>
  </si>
  <si>
    <t xml:space="preserve">N3855E11745 </t>
  </si>
  <si>
    <t>Tseng-Wen Chi (Hsi, River)</t>
  </si>
  <si>
    <t>Tainan.</t>
  </si>
  <si>
    <t xml:space="preserve">N2305E12005 </t>
  </si>
  <si>
    <t>a62</t>
  </si>
  <si>
    <t>Wafangdian City (Coast)</t>
  </si>
  <si>
    <t>c64</t>
  </si>
  <si>
    <t xml:space="preserve">N2952E11522 </t>
  </si>
  <si>
    <t>N2744E12045</t>
  </si>
  <si>
    <t xml:space="preserve">N2901E11205 </t>
  </si>
  <si>
    <t>Wolong Lake</t>
  </si>
  <si>
    <t>c65</t>
  </si>
  <si>
    <t xml:space="preserve">N2343E12013 </t>
  </si>
  <si>
    <t>N2430E11809</t>
  </si>
  <si>
    <t>Xianghai Nature Reserve</t>
  </si>
  <si>
    <r>
      <t xml:space="preserve">CA, </t>
    </r>
    <r>
      <rPr>
        <sz val="12"/>
        <color rgb="FFFF0000"/>
        <rFont val="Arial"/>
        <family val="2"/>
      </rPr>
      <t>AA</t>
    </r>
  </si>
  <si>
    <r>
      <t xml:space="preserve">c66, </t>
    </r>
    <r>
      <rPr>
        <sz val="12"/>
        <color rgb="FFFF0000"/>
        <rFont val="Arial"/>
        <family val="2"/>
      </rPr>
      <t>a64</t>
    </r>
  </si>
  <si>
    <t>EAAF069</t>
  </si>
  <si>
    <t>Xin Bulag Dong Sum</t>
  </si>
  <si>
    <t>c67</t>
  </si>
  <si>
    <t>N2524E11914</t>
  </si>
  <si>
    <t>Xingkai Lake (Xingkai Hu) Nature Reserve</t>
  </si>
  <si>
    <r>
      <t xml:space="preserve">c68, </t>
    </r>
    <r>
      <rPr>
        <sz val="12"/>
        <color rgb="FFFF0000"/>
        <rFont val="Arial"/>
        <family val="2"/>
      </rPr>
      <t>a65</t>
    </r>
  </si>
  <si>
    <t>EAAF026</t>
  </si>
  <si>
    <t>Xinglong_Dongsha Dao Nature Reserve</t>
  </si>
  <si>
    <t>c69</t>
  </si>
  <si>
    <t>a66</t>
  </si>
  <si>
    <t>LIAONING</t>
  </si>
  <si>
    <t>EAAF043</t>
  </si>
  <si>
    <r>
      <t xml:space="preserve">AWC20, </t>
    </r>
    <r>
      <rPr>
        <sz val="12"/>
        <color rgb="FFFF0000"/>
        <rFont val="Arial"/>
        <family val="2"/>
      </rPr>
      <t>AA, CA, SSO</t>
    </r>
  </si>
  <si>
    <t>a67, c71, 781</t>
  </si>
  <si>
    <t>EAAF005</t>
  </si>
  <si>
    <t>Also includes: 33.6667, 120.5000.. AWC.</t>
  </si>
  <si>
    <t>a68</t>
  </si>
  <si>
    <t>a69</t>
  </si>
  <si>
    <t>a70</t>
  </si>
  <si>
    <t>a71</t>
  </si>
  <si>
    <t>N2809E12104</t>
  </si>
  <si>
    <t>a72</t>
  </si>
  <si>
    <r>
      <t xml:space="preserve">859, </t>
    </r>
    <r>
      <rPr>
        <sz val="12"/>
        <color rgb="FFFF0000"/>
        <rFont val="Arial"/>
        <family val="2"/>
      </rPr>
      <t>c74</t>
    </r>
  </si>
  <si>
    <t>EAAF070</t>
  </si>
  <si>
    <t>Zhalong Shorebird Site Information Sheet</t>
  </si>
  <si>
    <t>Sumatera-Utara</t>
  </si>
  <si>
    <t>BALI</t>
  </si>
  <si>
    <t xml:space="preserve"> Sumatra South</t>
  </si>
  <si>
    <t>EAAF108</t>
  </si>
  <si>
    <t xml:space="preserve">S0203E10445 </t>
  </si>
  <si>
    <t>Sulawesi South.</t>
  </si>
  <si>
    <r>
      <t xml:space="preserve">AWC20, </t>
    </r>
    <r>
      <rPr>
        <sz val="12"/>
        <color rgb="FFFF0000"/>
        <rFont val="Arial"/>
        <family val="2"/>
      </rPr>
      <t>AA</t>
    </r>
  </si>
  <si>
    <t>a73</t>
  </si>
  <si>
    <t>S0407E11956</t>
  </si>
  <si>
    <t>SUMATRA CENTRAL</t>
  </si>
  <si>
    <t>Sumatra West.</t>
  </si>
  <si>
    <t>S0056E10023</t>
  </si>
  <si>
    <t>Bali.</t>
  </si>
  <si>
    <t>S0829E11516</t>
  </si>
  <si>
    <t>JAVA EAST</t>
  </si>
  <si>
    <t>SE Irian Jaya</t>
  </si>
  <si>
    <t>EAAF008</t>
  </si>
  <si>
    <t>Akkeshi-ko (Lake Akkeshi) &amp; Bekambeushi-shitsugen</t>
  </si>
  <si>
    <r>
      <t>FSN100,</t>
    </r>
    <r>
      <rPr>
        <sz val="12"/>
        <color rgb="FFFF0000"/>
        <rFont val="Arial"/>
        <family val="2"/>
      </rPr>
      <t xml:space="preserve"> AA</t>
    </r>
  </si>
  <si>
    <r>
      <t xml:space="preserve">EAAFSN28, </t>
    </r>
    <r>
      <rPr>
        <sz val="12"/>
        <color rgb="FFFF0000"/>
        <rFont val="Arial"/>
        <family val="2"/>
      </rPr>
      <t>a96</t>
    </r>
  </si>
  <si>
    <t>EAAF029</t>
  </si>
  <si>
    <t>Kumamoto</t>
  </si>
  <si>
    <t xml:space="preserve">N3302E13036 </t>
  </si>
  <si>
    <t>a74</t>
  </si>
  <si>
    <t>a75</t>
  </si>
  <si>
    <t>CHIBA</t>
  </si>
  <si>
    <t>a76</t>
  </si>
  <si>
    <t>EAAF048</t>
  </si>
  <si>
    <t>Yamaguchi</t>
  </si>
  <si>
    <t>Saga</t>
  </si>
  <si>
    <t xml:space="preserve">N3310E13016 </t>
  </si>
  <si>
    <t>a77</t>
  </si>
  <si>
    <t>Aichi</t>
  </si>
  <si>
    <t>EAAF080</t>
  </si>
  <si>
    <t>Kagoshima</t>
  </si>
  <si>
    <t xml:space="preserve">N3127E13060 </t>
  </si>
  <si>
    <r>
      <t xml:space="preserve">FSN100, </t>
    </r>
    <r>
      <rPr>
        <sz val="12"/>
        <color rgb="FFFF0000"/>
        <rFont val="Arial"/>
        <family val="2"/>
      </rPr>
      <t>AA</t>
    </r>
  </si>
  <si>
    <r>
      <t xml:space="preserve">EAAFSN29, </t>
    </r>
    <r>
      <rPr>
        <sz val="12"/>
        <color rgb="FFFF0000"/>
        <rFont val="Arial"/>
        <family val="2"/>
      </rPr>
      <t>a101</t>
    </r>
  </si>
  <si>
    <t>EAAF049</t>
  </si>
  <si>
    <t>Hokkaido</t>
  </si>
  <si>
    <r>
      <t xml:space="preserve">CA, </t>
    </r>
    <r>
      <rPr>
        <sz val="12"/>
        <color rgb="FFFF0000"/>
        <rFont val="Arial"/>
        <family val="2"/>
      </rPr>
      <t>AA, SSO</t>
    </r>
  </si>
  <si>
    <r>
      <t xml:space="preserve">c86, </t>
    </r>
    <r>
      <rPr>
        <sz val="12"/>
        <color rgb="FFFF0000"/>
        <rFont val="Arial"/>
        <family val="2"/>
      </rPr>
      <t>a102, 318</t>
    </r>
  </si>
  <si>
    <t>EAAF099</t>
  </si>
  <si>
    <t>FSN site is "Furen-ko and Shunkuni-tai".  Miyabayashi 1994</t>
  </si>
  <si>
    <t>a78</t>
  </si>
  <si>
    <t>a79</t>
  </si>
  <si>
    <r>
      <t xml:space="preserve">341, </t>
    </r>
    <r>
      <rPr>
        <sz val="12"/>
        <color rgb="FFFF0000"/>
        <rFont val="Arial"/>
        <family val="2"/>
      </rPr>
      <t>a80</t>
    </r>
  </si>
  <si>
    <t>EAAF088</t>
  </si>
  <si>
    <t>Fukuoka</t>
  </si>
  <si>
    <r>
      <t xml:space="preserve">AWC20, </t>
    </r>
    <r>
      <rPr>
        <sz val="12"/>
        <color rgb="FFFF0000"/>
        <rFont val="Arial"/>
        <family val="2"/>
      </rPr>
      <t>AA, SSO</t>
    </r>
  </si>
  <si>
    <t>a81, 96</t>
  </si>
  <si>
    <t>N3335E13020</t>
  </si>
  <si>
    <t>a82</t>
  </si>
  <si>
    <t>a83</t>
  </si>
  <si>
    <t>a84</t>
  </si>
  <si>
    <t>a85</t>
  </si>
  <si>
    <t>was Higata Hachimangoku</t>
  </si>
  <si>
    <t xml:space="preserve">N3235E13039 </t>
  </si>
  <si>
    <t>Imazu Higata</t>
  </si>
  <si>
    <t>Inba-numa, Inbanuma-Cyuuouhaisuiro</t>
  </si>
  <si>
    <r>
      <t xml:space="preserve">383, </t>
    </r>
    <r>
      <rPr>
        <sz val="12"/>
        <color rgb="FFFF0000"/>
        <rFont val="Arial"/>
        <family val="2"/>
      </rPr>
      <t>384</t>
    </r>
  </si>
  <si>
    <t>Kyushu</t>
  </si>
  <si>
    <r>
      <t xml:space="preserve">390, </t>
    </r>
    <r>
      <rPr>
        <sz val="12"/>
        <color rgb="FFFF0000"/>
        <rFont val="Arial"/>
        <family val="2"/>
      </rPr>
      <t>a86</t>
    </r>
  </si>
  <si>
    <t>a87</t>
  </si>
  <si>
    <t>c87</t>
  </si>
  <si>
    <t>EAAF030</t>
  </si>
  <si>
    <r>
      <t xml:space="preserve">EAAFSN31, </t>
    </r>
    <r>
      <rPr>
        <sz val="12"/>
        <color rgb="FFFF0000"/>
        <rFont val="Arial"/>
        <family val="2"/>
      </rPr>
      <t>a107</t>
    </r>
  </si>
  <si>
    <t>EAAF051</t>
  </si>
  <si>
    <r>
      <t xml:space="preserve">a88, </t>
    </r>
    <r>
      <rPr>
        <sz val="12"/>
        <color rgb="FFFF0000"/>
        <rFont val="Arial"/>
        <family val="2"/>
      </rPr>
      <t>397</t>
    </r>
  </si>
  <si>
    <t>includes Ikisu-Omigawa</t>
  </si>
  <si>
    <t>Ehime</t>
  </si>
  <si>
    <t>a90</t>
  </si>
  <si>
    <t>EAAF071</t>
  </si>
  <si>
    <t>N3301E13001</t>
  </si>
  <si>
    <r>
      <t xml:space="preserve">420, </t>
    </r>
    <r>
      <rPr>
        <sz val="12"/>
        <color rgb="FFFF0000"/>
        <rFont val="Arial"/>
        <family val="2"/>
      </rPr>
      <t>a108</t>
    </r>
  </si>
  <si>
    <r>
      <t xml:space="preserve">EAAFSN32, </t>
    </r>
    <r>
      <rPr>
        <sz val="12"/>
        <color rgb="FFFF0000"/>
        <rFont val="Arial"/>
        <family val="2"/>
      </rPr>
      <t>a109</t>
    </r>
  </si>
  <si>
    <t>EAAF052</t>
  </si>
  <si>
    <t>a91</t>
  </si>
  <si>
    <t>EAAF098</t>
  </si>
  <si>
    <t>Kiritappu Shitsugen (Marsh)</t>
  </si>
  <si>
    <r>
      <t xml:space="preserve">437, </t>
    </r>
    <r>
      <rPr>
        <sz val="12"/>
        <color rgb="FFFF0000"/>
        <rFont val="Arial"/>
        <family val="2"/>
      </rPr>
      <t>c88</t>
    </r>
  </si>
  <si>
    <t>EAAF031</t>
  </si>
  <si>
    <t>Aichi.</t>
  </si>
  <si>
    <t>N3504E13640</t>
  </si>
  <si>
    <t>EAAF081</t>
  </si>
  <si>
    <r>
      <t xml:space="preserve">c89, </t>
    </r>
    <r>
      <rPr>
        <sz val="12"/>
        <color rgb="FFFF0000"/>
        <rFont val="Arial"/>
        <family val="2"/>
      </rPr>
      <t>a94</t>
    </r>
  </si>
  <si>
    <t>EAAF032</t>
  </si>
  <si>
    <r>
      <t xml:space="preserve">EAAFSN36, </t>
    </r>
    <r>
      <rPr>
        <sz val="12"/>
        <color rgb="FFFF0000"/>
        <rFont val="Arial"/>
        <family val="2"/>
      </rPr>
      <t>a110</t>
    </r>
  </si>
  <si>
    <t>EAAF053</t>
  </si>
  <si>
    <t>a98</t>
  </si>
  <si>
    <t>a99</t>
  </si>
  <si>
    <t>EAAF047</t>
  </si>
  <si>
    <t>a100</t>
  </si>
  <si>
    <t>a103</t>
  </si>
  <si>
    <t>a104</t>
  </si>
  <si>
    <t>a105</t>
  </si>
  <si>
    <t>a106</t>
  </si>
  <si>
    <t>a112</t>
  </si>
  <si>
    <r>
      <t xml:space="preserve">a113, </t>
    </r>
    <r>
      <rPr>
        <sz val="12"/>
        <color rgb="FFFF0000"/>
        <rFont val="Arial"/>
        <family val="2"/>
      </rPr>
      <t>a114</t>
    </r>
  </si>
  <si>
    <t>a115</t>
  </si>
  <si>
    <t>a116</t>
  </si>
  <si>
    <t>a117</t>
  </si>
  <si>
    <t>a120</t>
  </si>
  <si>
    <r>
      <t>a121,</t>
    </r>
    <r>
      <rPr>
        <sz val="12"/>
        <color rgb="FFFF0000"/>
        <rFont val="Arial"/>
        <family val="2"/>
      </rPr>
      <t xml:space="preserve"> a122</t>
    </r>
  </si>
  <si>
    <t>Miyabayashi 1994, EAJcount</t>
  </si>
  <si>
    <t>a125</t>
  </si>
  <si>
    <t>a127</t>
  </si>
  <si>
    <t>a128</t>
  </si>
  <si>
    <t>OKINAWA</t>
  </si>
  <si>
    <t>EAAF054</t>
  </si>
  <si>
    <t>a129</t>
  </si>
  <si>
    <r>
      <t xml:space="preserve">EAAFSN37, </t>
    </r>
    <r>
      <rPr>
        <sz val="12"/>
        <color rgb="FFFF0000"/>
        <rFont val="Arial"/>
        <family val="2"/>
      </rPr>
      <t>a111</t>
    </r>
  </si>
  <si>
    <t>EAAF055</t>
  </si>
  <si>
    <t xml:space="preserve">N3446E13723 </t>
  </si>
  <si>
    <t>a130</t>
  </si>
  <si>
    <t>a131</t>
  </si>
  <si>
    <t>a132</t>
  </si>
  <si>
    <t>a133</t>
  </si>
  <si>
    <t>a134</t>
  </si>
  <si>
    <t>a135</t>
  </si>
  <si>
    <t>EAAF076</t>
  </si>
  <si>
    <t>a137</t>
  </si>
  <si>
    <t>EAAF056</t>
  </si>
  <si>
    <t>a139</t>
  </si>
  <si>
    <t>a141</t>
  </si>
  <si>
    <t>a143</t>
  </si>
  <si>
    <t>a147</t>
  </si>
  <si>
    <t>a149</t>
  </si>
  <si>
    <r>
      <t xml:space="preserve">EAAFSN38, </t>
    </r>
    <r>
      <rPr>
        <sz val="12"/>
        <color rgb="FFFF0000"/>
        <rFont val="Arial"/>
        <family val="2"/>
      </rPr>
      <t>a118</t>
    </r>
  </si>
  <si>
    <t>EAAF057</t>
  </si>
  <si>
    <t>a152</t>
  </si>
  <si>
    <t>a153</t>
  </si>
  <si>
    <t>a155</t>
  </si>
  <si>
    <t>Shimane</t>
  </si>
  <si>
    <r>
      <t>AWC20,</t>
    </r>
    <r>
      <rPr>
        <sz val="12"/>
        <color rgb="FFFF0000"/>
        <rFont val="Arial"/>
        <family val="2"/>
      </rPr>
      <t xml:space="preserve"> AA</t>
    </r>
  </si>
  <si>
    <t>a119</t>
  </si>
  <si>
    <t>N3532E13304</t>
  </si>
  <si>
    <t>a156</t>
  </si>
  <si>
    <r>
      <t>748,</t>
    </r>
    <r>
      <rPr>
        <sz val="12"/>
        <color rgb="FFFF0000"/>
        <rFont val="Arial"/>
        <family val="2"/>
      </rPr>
      <t xml:space="preserve"> a157</t>
    </r>
  </si>
  <si>
    <t xml:space="preserve">N3254E13050 </t>
  </si>
  <si>
    <t>N3245E13055</t>
  </si>
  <si>
    <t>Sone Higata (Sone-Higata Tideland)</t>
  </si>
  <si>
    <t>a158</t>
  </si>
  <si>
    <t>a159</t>
  </si>
  <si>
    <t>a160</t>
  </si>
  <si>
    <t>Shizuoka</t>
  </si>
  <si>
    <t xml:space="preserve">N3438E13748 </t>
  </si>
  <si>
    <t>a161</t>
  </si>
  <si>
    <t>a164</t>
  </si>
  <si>
    <t>new site (Hasaki Shinkou and Hazaki-chou Yatabe)</t>
  </si>
  <si>
    <t>Ooita</t>
  </si>
  <si>
    <t>N3330E13124</t>
  </si>
  <si>
    <r>
      <t xml:space="preserve">EAAFSN40, </t>
    </r>
    <r>
      <rPr>
        <sz val="12"/>
        <color rgb="FFFF0000"/>
        <rFont val="Arial"/>
        <family val="2"/>
      </rPr>
      <t>a124</t>
    </r>
  </si>
  <si>
    <t>EAAF072</t>
  </si>
  <si>
    <t>EAAF059</t>
  </si>
  <si>
    <t>Yonago-mizudori-kouen</t>
  </si>
  <si>
    <t>EAAFSN43</t>
  </si>
  <si>
    <t>EAAF060</t>
  </si>
  <si>
    <t>EAAF061</t>
  </si>
  <si>
    <t>Sarawak.</t>
  </si>
  <si>
    <t>N0142E11021</t>
  </si>
  <si>
    <t>KEDAH</t>
  </si>
  <si>
    <t>Kapar Power Station (on NC Selangor Coast)</t>
  </si>
  <si>
    <t>Selangor</t>
  </si>
  <si>
    <t>EAAF077</t>
  </si>
  <si>
    <t xml:space="preserve">N0308E10120 </t>
  </si>
  <si>
    <t>Selangor.</t>
  </si>
  <si>
    <t xml:space="preserve">N0258E10114 </t>
  </si>
  <si>
    <t>PERAK</t>
  </si>
  <si>
    <t>Sarawak</t>
  </si>
  <si>
    <t xml:space="preserve">N0157E11110 </t>
  </si>
  <si>
    <t>Maludam National Park, Sarawak.</t>
  </si>
  <si>
    <t>N0140E11101</t>
  </si>
  <si>
    <t>Asajaya-Pendam, Sarawak.</t>
  </si>
  <si>
    <t>N0135E11035</t>
  </si>
  <si>
    <t>SELANGOR</t>
  </si>
  <si>
    <t>Perak</t>
  </si>
  <si>
    <t xml:space="preserve">N0500E10024 </t>
  </si>
  <si>
    <t>03 25 00 N, 101 11 00 E</t>
  </si>
  <si>
    <t>SARAWAK</t>
  </si>
  <si>
    <t>Johor.</t>
  </si>
  <si>
    <t>N0205E10310</t>
  </si>
  <si>
    <t>a201</t>
  </si>
  <si>
    <t>Khurkh-Khuiten Valley</t>
  </si>
  <si>
    <t>EAAFSN53</t>
  </si>
  <si>
    <t>EAAF074</t>
  </si>
  <si>
    <t xml:space="preserve">Mongol Daguur Strictly Protected Area </t>
  </si>
  <si>
    <t>c32</t>
  </si>
  <si>
    <t>EAAF024</t>
  </si>
  <si>
    <t>a202</t>
  </si>
  <si>
    <t>EAAF040</t>
  </si>
  <si>
    <t>a203</t>
  </si>
  <si>
    <t>Taschgain Tavan Nuur</t>
  </si>
  <si>
    <t>c33</t>
  </si>
  <si>
    <t>a205</t>
  </si>
  <si>
    <t>EAAF041</t>
  </si>
  <si>
    <t>Ugtam Nature Reserve</t>
  </si>
  <si>
    <t>c34</t>
  </si>
  <si>
    <t>EAAF075</t>
  </si>
  <si>
    <t>MAGWE</t>
  </si>
  <si>
    <r>
      <t xml:space="preserve">385, </t>
    </r>
    <r>
      <rPr>
        <sz val="12"/>
        <color rgb="FFFF0000"/>
        <rFont val="Arial"/>
        <family val="2"/>
      </rPr>
      <t>a207</t>
    </r>
  </si>
  <si>
    <t>a208</t>
  </si>
  <si>
    <t>Ayeyarwady</t>
  </si>
  <si>
    <t>Kachin</t>
  </si>
  <si>
    <t xml:space="preserve">N2505E09715 </t>
  </si>
  <si>
    <t>a210</t>
  </si>
  <si>
    <t>a211</t>
  </si>
  <si>
    <t>Bago</t>
  </si>
  <si>
    <t xml:space="preserve">N1830E09510 </t>
  </si>
  <si>
    <t>a212</t>
  </si>
  <si>
    <t>a213</t>
  </si>
  <si>
    <t>a214</t>
  </si>
  <si>
    <t>Let Khoke Kone (Letkok Kon)</t>
  </si>
  <si>
    <r>
      <t xml:space="preserve">Yangon, </t>
    </r>
    <r>
      <rPr>
        <sz val="12"/>
        <color rgb="FFFF0000"/>
        <rFont val="Arial"/>
        <family val="2"/>
      </rPr>
      <t>AYEYARWADY</t>
    </r>
  </si>
  <si>
    <t>516, a215</t>
  </si>
  <si>
    <t xml:space="preserve">N1620E09610 </t>
  </si>
  <si>
    <r>
      <t>Mandalay,</t>
    </r>
    <r>
      <rPr>
        <sz val="12"/>
        <color rgb="FFFF0000"/>
        <rFont val="Arial"/>
        <family val="2"/>
      </rPr>
      <t xml:space="preserve"> MAGWE</t>
    </r>
  </si>
  <si>
    <t>573, a217</t>
  </si>
  <si>
    <t>N2050E09602</t>
  </si>
  <si>
    <t>Shan</t>
  </si>
  <si>
    <t xml:space="preserve">N1955E09700 </t>
  </si>
  <si>
    <t>a218</t>
  </si>
  <si>
    <t>a219</t>
  </si>
  <si>
    <t>594, a220</t>
  </si>
  <si>
    <t xml:space="preserve">N1730E09635 </t>
  </si>
  <si>
    <t>Mandalay.</t>
  </si>
  <si>
    <t>N2120E09559</t>
  </si>
  <si>
    <t>Mandalay</t>
  </si>
  <si>
    <t xml:space="preserve">N2212E09606 </t>
  </si>
  <si>
    <t>New Zealand</t>
  </si>
  <si>
    <t>EAAF018</t>
  </si>
  <si>
    <t>EAAF019</t>
  </si>
  <si>
    <t>Anpyong Plain</t>
  </si>
  <si>
    <t>North Korea</t>
  </si>
  <si>
    <t>c75</t>
  </si>
  <si>
    <t>a166</t>
  </si>
  <si>
    <t>Kumya Plain (including Kumya Wetland Reserve)</t>
  </si>
  <si>
    <r>
      <t xml:space="preserve">c76, </t>
    </r>
    <r>
      <rPr>
        <sz val="12"/>
        <color rgb="FFFF0000"/>
        <rFont val="Arial"/>
        <family val="2"/>
      </rPr>
      <t>a167</t>
    </r>
  </si>
  <si>
    <t>EAAF044</t>
  </si>
  <si>
    <r>
      <t xml:space="preserve">596, </t>
    </r>
    <r>
      <rPr>
        <sz val="12"/>
        <color rgb="FFFF0000"/>
        <rFont val="Arial"/>
        <family val="2"/>
      </rPr>
      <t>c77</t>
    </r>
  </si>
  <si>
    <t>EAAF045</t>
  </si>
  <si>
    <t>Samilpo Lagoon</t>
  </si>
  <si>
    <t>c79</t>
  </si>
  <si>
    <t>Papua New Guinea</t>
  </si>
  <si>
    <t>Asian Wetland Directory</t>
  </si>
  <si>
    <t>EAAF034</t>
  </si>
  <si>
    <t>VISAYAS; ILOILO</t>
  </si>
  <si>
    <t>Visayas: Region 7</t>
  </si>
  <si>
    <t>N1012E12410</t>
  </si>
  <si>
    <t>Visayas: Region 8</t>
  </si>
  <si>
    <t>N1113E12343</t>
  </si>
  <si>
    <t>LUZON NORTH</t>
  </si>
  <si>
    <t>Visayas: Region 9</t>
  </si>
  <si>
    <t>VISAYAS</t>
  </si>
  <si>
    <t>Visayas: Region 10.</t>
  </si>
  <si>
    <t>N1014E12355</t>
  </si>
  <si>
    <t>Visayas: Region 11</t>
  </si>
  <si>
    <t>Visayas: Region 12</t>
  </si>
  <si>
    <t>N1012E12414</t>
  </si>
  <si>
    <t>Mindanao: Region 9</t>
  </si>
  <si>
    <t>N0654E12206</t>
  </si>
  <si>
    <t>Luzon</t>
  </si>
  <si>
    <t>a223</t>
  </si>
  <si>
    <t>EAAF062</t>
  </si>
  <si>
    <t>Visayas: Region 13</t>
  </si>
  <si>
    <t>EAAF007</t>
  </si>
  <si>
    <t>N1014E12402</t>
  </si>
  <si>
    <t>N1100E12434</t>
  </si>
  <si>
    <t>ZAMBOANGA</t>
  </si>
  <si>
    <t>Sitio Pulo, Luzon: Capital Region</t>
  </si>
  <si>
    <t>N1441E12055</t>
  </si>
  <si>
    <t>Visayas: Region 6</t>
  </si>
  <si>
    <t>N0940E12227</t>
  </si>
  <si>
    <t>N1004E12250</t>
  </si>
  <si>
    <t>a224</t>
  </si>
  <si>
    <t>a225</t>
  </si>
  <si>
    <t>Sakhalin</t>
  </si>
  <si>
    <t>a226</t>
  </si>
  <si>
    <t>Kamchatka</t>
  </si>
  <si>
    <t>a229</t>
  </si>
  <si>
    <t>a233</t>
  </si>
  <si>
    <t>Chita</t>
  </si>
  <si>
    <t>KHABAROVSK</t>
  </si>
  <si>
    <t>a236</t>
  </si>
  <si>
    <t>c11</t>
  </si>
  <si>
    <t>EAAF023</t>
  </si>
  <si>
    <r>
      <t>428,</t>
    </r>
    <r>
      <rPr>
        <sz val="12"/>
        <color rgb="FFFF0000"/>
        <rFont val="Arial"/>
        <family val="2"/>
      </rPr>
      <t xml:space="preserve"> a238, a246</t>
    </r>
  </si>
  <si>
    <t>Degtyarev 1990; Bocharnikov &amp; Shibaev 1996</t>
  </si>
  <si>
    <t>Khasan Plain</t>
  </si>
  <si>
    <t>c12</t>
  </si>
  <si>
    <t>Khingansky Nature Reserve and Ganukan Garne Reserve</t>
  </si>
  <si>
    <t>c13</t>
  </si>
  <si>
    <t>EAAF021</t>
  </si>
  <si>
    <t>a240</t>
  </si>
  <si>
    <t>a241</t>
  </si>
  <si>
    <t>Kytalyk Resource Reserve</t>
  </si>
  <si>
    <t>c19</t>
  </si>
  <si>
    <t>EAAF022</t>
  </si>
  <si>
    <t>a243</t>
  </si>
  <si>
    <t>a247, a248</t>
  </si>
  <si>
    <t>EAAF037</t>
  </si>
  <si>
    <t>Syroechkovski Jr. 1997a, Gerasimov &amp; Gerasimov 1995a</t>
  </si>
  <si>
    <t>a250</t>
  </si>
  <si>
    <t>Magadan</t>
  </si>
  <si>
    <t>a254</t>
  </si>
  <si>
    <r>
      <t xml:space="preserve">589, </t>
    </r>
    <r>
      <rPr>
        <sz val="12"/>
        <color rgb="FFFF0000"/>
        <rFont val="Arial"/>
        <family val="2"/>
      </rPr>
      <t>a255</t>
    </r>
  </si>
  <si>
    <t>EAAF001</t>
  </si>
  <si>
    <t>Muraviovka Nature Park</t>
  </si>
  <si>
    <t>c22</t>
  </si>
  <si>
    <t>a259</t>
  </si>
  <si>
    <t>new site from Gerasimov surveys on Kamtchatka 2002</t>
  </si>
  <si>
    <t>a260</t>
  </si>
  <si>
    <t>Amur</t>
  </si>
  <si>
    <t>New site where A. Antonov has conducted his survey in 2002</t>
  </si>
  <si>
    <t>a261</t>
  </si>
  <si>
    <t>a262</t>
  </si>
  <si>
    <t>EAAF038</t>
  </si>
  <si>
    <t>a263</t>
  </si>
  <si>
    <t>a264</t>
  </si>
  <si>
    <t>a265</t>
  </si>
  <si>
    <t>Renamed 17/01/05 (formerly Terpeniya Peninsula)</t>
  </si>
  <si>
    <t>Tuman Estuary</t>
  </si>
  <si>
    <t>a267</t>
  </si>
  <si>
    <t>a269</t>
  </si>
  <si>
    <t>a270</t>
  </si>
  <si>
    <t>a271</t>
  </si>
  <si>
    <t>a272</t>
  </si>
  <si>
    <t>a273</t>
  </si>
  <si>
    <t>a274</t>
  </si>
  <si>
    <t>Singapore</t>
  </si>
  <si>
    <t>SINGAPORE</t>
  </si>
  <si>
    <t>EAAF073</t>
  </si>
  <si>
    <t>Jeju</t>
  </si>
  <si>
    <t xml:space="preserve">N3328E12620 </t>
  </si>
  <si>
    <t>SOUTH KOREA WEST</t>
  </si>
  <si>
    <t>Gyeonggi</t>
  </si>
  <si>
    <r>
      <t xml:space="preserve">AA, </t>
    </r>
    <r>
      <rPr>
        <sz val="12"/>
        <color rgb="FFFF0000"/>
        <rFont val="Arial"/>
        <family val="2"/>
      </rPr>
      <t>SSO, AWC20</t>
    </r>
  </si>
  <si>
    <t>Baeksu (Paeksu) Tidal Flat</t>
  </si>
  <si>
    <t>Gangwon</t>
  </si>
  <si>
    <t xml:space="preserve">N3811E12833 </t>
  </si>
  <si>
    <t>Chungnam</t>
  </si>
  <si>
    <r>
      <t xml:space="preserve">a172, a174, </t>
    </r>
    <r>
      <rPr>
        <sz val="12"/>
        <color rgb="FFFF0000"/>
        <rFont val="Arial"/>
        <family val="2"/>
      </rPr>
      <t>226</t>
    </r>
  </si>
  <si>
    <t>EAAF046</t>
  </si>
  <si>
    <t>AWC, Kim et al. 1996</t>
  </si>
  <si>
    <t>SOUTH KOREA</t>
  </si>
  <si>
    <t>Chilbaldo Islet</t>
  </si>
  <si>
    <t>EAAF107</t>
  </si>
  <si>
    <t>Yeonggwang, Jeolla-nam Province.</t>
  </si>
  <si>
    <t>N3519E12616</t>
  </si>
  <si>
    <r>
      <t>c80,</t>
    </r>
    <r>
      <rPr>
        <sz val="12"/>
        <color rgb="FFFF0000"/>
        <rFont val="Arial"/>
        <family val="2"/>
      </rPr>
      <t xml:space="preserve"> a173</t>
    </r>
  </si>
  <si>
    <t>EAAF027</t>
  </si>
  <si>
    <t>a194</t>
  </si>
  <si>
    <t>Jeonbuk</t>
  </si>
  <si>
    <t>a195, 816, 289</t>
  </si>
  <si>
    <t>Gyeongbuk</t>
  </si>
  <si>
    <t>N3622E12923</t>
  </si>
  <si>
    <t>Incheon</t>
  </si>
  <si>
    <r>
      <t xml:space="preserve">SSO, </t>
    </r>
    <r>
      <rPr>
        <sz val="12"/>
        <color rgb="FFFF0000"/>
        <rFont val="Arial"/>
        <family val="2"/>
      </rPr>
      <t>AA, CA, AWC20</t>
    </r>
  </si>
  <si>
    <r>
      <t xml:space="preserve">414, </t>
    </r>
    <r>
      <rPr>
        <sz val="12"/>
        <color rgb="FFFF0000"/>
        <rFont val="Arial"/>
        <family val="2"/>
      </rPr>
      <t>a180, c82</t>
    </r>
  </si>
  <si>
    <t xml:space="preserve">N3749E12853 </t>
  </si>
  <si>
    <t>N3829E12826</t>
  </si>
  <si>
    <r>
      <t xml:space="preserve">SSO, </t>
    </r>
    <r>
      <rPr>
        <sz val="12"/>
        <color rgb="FFFF0000"/>
        <rFont val="Arial"/>
        <family val="2"/>
      </rPr>
      <t>AA, AWC20</t>
    </r>
  </si>
  <si>
    <t>EAAF100</t>
  </si>
  <si>
    <t>probably the correct site name (formely Kuchang), see report: "Current status of shorebirds in South Korea …" from Yi Jeong-Yeon and Kim Jin-Han</t>
  </si>
  <si>
    <t>EAAFSN46</t>
  </si>
  <si>
    <t>EAAF078</t>
  </si>
  <si>
    <t>Jeonnam</t>
  </si>
  <si>
    <t>N3458E12745</t>
  </si>
  <si>
    <t>Gyeongnam</t>
  </si>
  <si>
    <t>N3446E12839</t>
  </si>
  <si>
    <r>
      <t xml:space="preserve">AA, </t>
    </r>
    <r>
      <rPr>
        <sz val="12"/>
        <color rgb="FFFF0000"/>
        <rFont val="Arial"/>
        <family val="2"/>
      </rPr>
      <t>SSO, CA</t>
    </r>
  </si>
  <si>
    <r>
      <t xml:space="preserve">a178, a176, </t>
    </r>
    <r>
      <rPr>
        <sz val="12"/>
        <color rgb="FFFF0000"/>
        <rFont val="Arial"/>
        <family val="2"/>
      </rPr>
      <t>352, c81</t>
    </r>
  </si>
  <si>
    <t>EAAF028</t>
  </si>
  <si>
    <t>a185, a177</t>
  </si>
  <si>
    <t>a179</t>
  </si>
  <si>
    <t xml:space="preserve">N3603E12648 </t>
  </si>
  <si>
    <t xml:space="preserve">N3758E12846 </t>
  </si>
  <si>
    <r>
      <t xml:space="preserve">AA, </t>
    </r>
    <r>
      <rPr>
        <sz val="12"/>
        <color rgb="FFFF0000"/>
        <rFont val="Arial"/>
        <family val="2"/>
      </rPr>
      <t>FSN100</t>
    </r>
  </si>
  <si>
    <r>
      <t xml:space="preserve">a189, a190, a191, </t>
    </r>
    <r>
      <rPr>
        <sz val="12"/>
        <color rgb="FFFF0000"/>
        <rFont val="Arial"/>
        <family val="2"/>
      </rPr>
      <t>EAAFSN48</t>
    </r>
  </si>
  <si>
    <t>EAAF095</t>
  </si>
  <si>
    <t>a183</t>
  </si>
  <si>
    <t>a184</t>
  </si>
  <si>
    <t xml:space="preserve">N3553E12644 </t>
  </si>
  <si>
    <t>Busan</t>
  </si>
  <si>
    <t>606, a186</t>
  </si>
  <si>
    <t>EAAF097</t>
  </si>
  <si>
    <t>N3511E12858</t>
  </si>
  <si>
    <t>a187</t>
  </si>
  <si>
    <t>a188</t>
  </si>
  <si>
    <t xml:space="preserve">N3741E12902 </t>
  </si>
  <si>
    <t xml:space="preserve">N3329E12655 </t>
  </si>
  <si>
    <t>N3818E12832</t>
  </si>
  <si>
    <r>
      <t xml:space="preserve">SSO, </t>
    </r>
    <r>
      <rPr>
        <sz val="12"/>
        <color rgb="FFFF0000"/>
        <rFont val="Arial"/>
        <family val="2"/>
      </rPr>
      <t>FSN100, CA, AWC20</t>
    </r>
  </si>
  <si>
    <r>
      <t xml:space="preserve">30, </t>
    </r>
    <r>
      <rPr>
        <sz val="12"/>
        <color rgb="FFFF0000"/>
        <rFont val="Arial"/>
        <family val="2"/>
      </rPr>
      <t>EAAFSN49, c83</t>
    </r>
  </si>
  <si>
    <t>EAAF079</t>
  </si>
  <si>
    <r>
      <t xml:space="preserve">EAAFSN50, </t>
    </r>
    <r>
      <rPr>
        <sz val="12"/>
        <color rgb="FFFF0000"/>
        <rFont val="Arial"/>
        <family val="2"/>
      </rPr>
      <t>a198</t>
    </r>
  </si>
  <si>
    <t>EAAF096</t>
  </si>
  <si>
    <t>N3724E12913</t>
  </si>
  <si>
    <t>N3448E12726</t>
  </si>
  <si>
    <t>EAAF101</t>
  </si>
  <si>
    <t xml:space="preserve">N3559E12636 </t>
  </si>
  <si>
    <t>a275</t>
  </si>
  <si>
    <t>NR: Nakhon Sawan</t>
  </si>
  <si>
    <t>a276</t>
  </si>
  <si>
    <t xml:space="preserve">N1542E10015 </t>
  </si>
  <si>
    <t>Also spelt: Beung Boraphet.</t>
  </si>
  <si>
    <t>a277</t>
  </si>
  <si>
    <t>Maha Sarakhram.</t>
  </si>
  <si>
    <t>N1546E10301</t>
  </si>
  <si>
    <t>BURIRAM</t>
  </si>
  <si>
    <t>Buriram.</t>
  </si>
  <si>
    <t>N1453E10303</t>
  </si>
  <si>
    <t>BIGHT OF BANGKOK</t>
  </si>
  <si>
    <t>N1330E10030</t>
  </si>
  <si>
    <t>CR: Samut Prakan</t>
  </si>
  <si>
    <t xml:space="preserve">N1331E10039 </t>
  </si>
  <si>
    <t>CR: Samut Sakhon</t>
  </si>
  <si>
    <t xml:space="preserve">N1330E10016 </t>
  </si>
  <si>
    <t xml:space="preserve">CR: Petchaburi </t>
  </si>
  <si>
    <t xml:space="preserve">N1302E10004 </t>
  </si>
  <si>
    <t>a280</t>
  </si>
  <si>
    <t>PRACHUAP KHIRI KHAN</t>
  </si>
  <si>
    <t>SSO, AA</t>
  </si>
  <si>
    <r>
      <t>421,</t>
    </r>
    <r>
      <rPr>
        <sz val="12"/>
        <color rgb="FFFF0000"/>
        <rFont val="Arial"/>
        <family val="2"/>
      </rPr>
      <t xml:space="preserve"> a281</t>
    </r>
  </si>
  <si>
    <t>Krabi</t>
  </si>
  <si>
    <t>EAAF084</t>
  </si>
  <si>
    <t>CR: Ayutthaya</t>
  </si>
  <si>
    <t xml:space="preserve">N1415E10027 </t>
  </si>
  <si>
    <t>a282</t>
  </si>
  <si>
    <t>UDON THANI</t>
  </si>
  <si>
    <t>CHAIYAPHUM</t>
  </si>
  <si>
    <t>a284, a283</t>
  </si>
  <si>
    <t>a285</t>
  </si>
  <si>
    <t>PATTANI</t>
  </si>
  <si>
    <t>N1438E10305</t>
  </si>
  <si>
    <t>CR: Suphanburi</t>
  </si>
  <si>
    <t xml:space="preserve">N1433E10003 </t>
  </si>
  <si>
    <r>
      <t xml:space="preserve">Pharrhalung; </t>
    </r>
    <r>
      <rPr>
        <sz val="12"/>
        <color rgb="FFFF0000"/>
        <rFont val="Arial"/>
        <family val="2"/>
      </rPr>
      <t>Pattani.</t>
    </r>
  </si>
  <si>
    <t>a286, 60</t>
  </si>
  <si>
    <t>N0745E10010</t>
  </si>
  <si>
    <t>a288</t>
  </si>
  <si>
    <t>CR: Pathum Thani</t>
  </si>
  <si>
    <t xml:space="preserve">N1404E10031 </t>
  </si>
  <si>
    <t xml:space="preserve">N1431E10033 </t>
  </si>
  <si>
    <t>a289</t>
  </si>
  <si>
    <t>Alaska</t>
  </si>
  <si>
    <t>800, …</t>
  </si>
  <si>
    <t>EAAF109</t>
  </si>
  <si>
    <t>MEKONG DELTA</t>
  </si>
  <si>
    <t>RED RIVER</t>
  </si>
  <si>
    <t>N0838E10445</t>
  </si>
  <si>
    <t>Thai Binh</t>
  </si>
  <si>
    <t>N2033E10638</t>
  </si>
  <si>
    <t>Can Tho.</t>
  </si>
  <si>
    <t>N1017E10530</t>
  </si>
  <si>
    <t>An Giang.</t>
  </si>
  <si>
    <t>N1035E10503</t>
  </si>
  <si>
    <t>Dong Thap</t>
  </si>
  <si>
    <t>a292</t>
  </si>
  <si>
    <t>N1044E10531</t>
  </si>
  <si>
    <t>AA lists as 'Nature Reserve'</t>
  </si>
  <si>
    <t>Nam Dinh</t>
  </si>
  <si>
    <t>AWC20 coordinates: N2013E10633. AWC20 names as Xuan Thuy Ramsar Site.</t>
  </si>
  <si>
    <t>WPE trend for this population</t>
  </si>
  <si>
    <t>Taxon-omic Order</t>
  </si>
  <si>
    <t>Pop ID
(WPE5)</t>
  </si>
  <si>
    <t>Family</t>
  </si>
  <si>
    <t>Scientific name</t>
  </si>
  <si>
    <t>Common name</t>
  </si>
  <si>
    <t>Population name</t>
  </si>
  <si>
    <t>Waterbird population
(combined fields)</t>
  </si>
  <si>
    <t>Minimum Estimate WPE5</t>
  </si>
  <si>
    <t>Maximum Estimate WPE5</t>
  </si>
  <si>
    <t>3865_3</t>
  </si>
  <si>
    <t>Gaviidae</t>
  </si>
  <si>
    <t>Gavia stellata</t>
  </si>
  <si>
    <t>Red-throated Loon</t>
  </si>
  <si>
    <t>E Asia (non-bre)</t>
  </si>
  <si>
    <t>3867_1</t>
  </si>
  <si>
    <t>Gavia pacifica</t>
  </si>
  <si>
    <t>Pacific Loon</t>
  </si>
  <si>
    <t>E Asia</t>
  </si>
  <si>
    <t>3628_5</t>
  </si>
  <si>
    <t>Podicipedidae</t>
  </si>
  <si>
    <t>Tachybaptus ruficollis</t>
  </si>
  <si>
    <t>Little Grebe</t>
  </si>
  <si>
    <t>poggei</t>
  </si>
  <si>
    <t>DEC</t>
  </si>
  <si>
    <t>3638_5</t>
  </si>
  <si>
    <t>Podiceps grisegena</t>
  </si>
  <si>
    <t>Red-necked Grebe</t>
  </si>
  <si>
    <t>holboellii, E Asia</t>
  </si>
  <si>
    <t>3639_7</t>
  </si>
  <si>
    <t>Podiceps cristatus</t>
  </si>
  <si>
    <t>Great Crested Grebe</t>
  </si>
  <si>
    <t>cristatus, E Asia (non-bre)</t>
  </si>
  <si>
    <t>3640_4</t>
  </si>
  <si>
    <t>Podiceps auritus</t>
  </si>
  <si>
    <t>Horned Grebe</t>
  </si>
  <si>
    <t>auritus, E Asia (non-bre)</t>
  </si>
  <si>
    <t>3641_5</t>
  </si>
  <si>
    <t>Podiceps nigricollis</t>
  </si>
  <si>
    <t>Black-necked Grebe</t>
  </si>
  <si>
    <t>nigricollis, E Asia (non-bre)</t>
  </si>
  <si>
    <t>3812_2</t>
  </si>
  <si>
    <t>Pelecanidae</t>
  </si>
  <si>
    <t>Pelecanus philippensis</t>
  </si>
  <si>
    <t>Spot-billed Pelican</t>
  </si>
  <si>
    <t>SE Asia</t>
  </si>
  <si>
    <t>Status previously was VU; now NT.</t>
  </si>
  <si>
    <t>3811_3</t>
  </si>
  <si>
    <t>Pelecanus crispus</t>
  </si>
  <si>
    <t>Dalmatian Pelican</t>
  </si>
  <si>
    <t>VU</t>
  </si>
  <si>
    <t>3679_12</t>
  </si>
  <si>
    <t>Phalacrocoracidae</t>
  </si>
  <si>
    <t>Phalacrocorax carbo</t>
  </si>
  <si>
    <t>Great Cormorant</t>
  </si>
  <si>
    <t>sinensis, E, SE Asia (non-bre)</t>
  </si>
  <si>
    <t>3680_1</t>
  </si>
  <si>
    <t>Phalacrocorax capillatus</t>
  </si>
  <si>
    <t>Japanese Cormorant</t>
  </si>
  <si>
    <t>East Asia</t>
  </si>
  <si>
    <t>30130_1</t>
  </si>
  <si>
    <t>Phalacrocorax pelagicus</t>
  </si>
  <si>
    <t>Pelagic Cormorant</t>
  </si>
  <si>
    <t>pelagicus</t>
  </si>
  <si>
    <t>Phalacrocorax urile</t>
  </si>
  <si>
    <t>Red-faced Cormorant</t>
  </si>
  <si>
    <t>N Pacific</t>
  </si>
  <si>
    <t>3715_8</t>
  </si>
  <si>
    <t>Ardeidae</t>
  </si>
  <si>
    <t>Ardea cinerea</t>
  </si>
  <si>
    <t>Grey Heron</t>
  </si>
  <si>
    <t>jouyi, E, SE Asia</t>
  </si>
  <si>
    <t>99991_2</t>
  </si>
  <si>
    <t>Casmerodius albus</t>
  </si>
  <si>
    <t>Great Egret, Eastern Great Egret</t>
  </si>
  <si>
    <t>modestus, E Asia (non-bre)</t>
  </si>
  <si>
    <t>99991_4</t>
  </si>
  <si>
    <t>modestus, Australia</t>
  </si>
  <si>
    <t>3729_3</t>
  </si>
  <si>
    <t>Mesophoyx intermedia</t>
  </si>
  <si>
    <t>Intermediate Egret</t>
  </si>
  <si>
    <t>intermedia, E, SE Asia</t>
  </si>
  <si>
    <t>3729_4</t>
  </si>
  <si>
    <t>plumifera</t>
  </si>
  <si>
    <t>3725_8</t>
  </si>
  <si>
    <t>Ardea purpurea</t>
  </si>
  <si>
    <t>Purple Heron</t>
  </si>
  <si>
    <t>manilensis, E &amp; SE Asia</t>
  </si>
  <si>
    <t>3730_14</t>
  </si>
  <si>
    <t>Bubulcus ibis</t>
  </si>
  <si>
    <t>Cattle Egret</t>
  </si>
  <si>
    <t>coromanda, E, SE Asia</t>
  </si>
  <si>
    <t>3730_15</t>
  </si>
  <si>
    <t>coromanda, Oceania</t>
  </si>
  <si>
    <t>3737_14</t>
  </si>
  <si>
    <t>Butorides striata</t>
  </si>
  <si>
    <t>Striated Heron</t>
  </si>
  <si>
    <t>amurensis</t>
  </si>
  <si>
    <t>no estimate</t>
  </si>
  <si>
    <t>no data</t>
  </si>
  <si>
    <t>3737_15</t>
  </si>
  <si>
    <t>actophila</t>
  </si>
  <si>
    <t>3733_1</t>
  </si>
  <si>
    <t>Ardeola bacchus</t>
  </si>
  <si>
    <t>Chinese Pond-heron</t>
  </si>
  <si>
    <t>E, SE &amp; S Asia</t>
  </si>
  <si>
    <t>3734_1</t>
  </si>
  <si>
    <t>Ardeola speciosa</t>
  </si>
  <si>
    <t>Javan Pond-heron</t>
  </si>
  <si>
    <t>speciosa</t>
  </si>
  <si>
    <t>3734_2</t>
  </si>
  <si>
    <t>continentalis</t>
  </si>
  <si>
    <t>3727_1</t>
  </si>
  <si>
    <t>Ardea picata</t>
  </si>
  <si>
    <t>Pied Heron</t>
  </si>
  <si>
    <t>Australia - Sulawesi</t>
  </si>
  <si>
    <t>3708_7</t>
  </si>
  <si>
    <t>Egretta garzetta</t>
  </si>
  <si>
    <t>Little Egret</t>
  </si>
  <si>
    <t>garzetta, E, SE Asia</t>
  </si>
  <si>
    <t>3708_8</t>
  </si>
  <si>
    <t>nigripes</t>
  </si>
  <si>
    <t>3708_9</t>
  </si>
  <si>
    <t>immaculata</t>
  </si>
  <si>
    <t>3712_1</t>
  </si>
  <si>
    <t>Egretta eulophotes</t>
  </si>
  <si>
    <t>Chinese Egret</t>
  </si>
  <si>
    <t>E, SE Asia</t>
  </si>
  <si>
    <t>3742_6</t>
  </si>
  <si>
    <t>Nycticorax nycticorax</t>
  </si>
  <si>
    <t>Black-crowned Night-heron</t>
  </si>
  <si>
    <t>nycticorax, E, SE Asia</t>
  </si>
  <si>
    <t>3745_1</t>
  </si>
  <si>
    <t>Gorsachius magnificus</t>
  </si>
  <si>
    <t>White-eared Night-heron</t>
  </si>
  <si>
    <t>EN</t>
  </si>
  <si>
    <t>3746_1</t>
  </si>
  <si>
    <t>Gorsachius goisagi</t>
  </si>
  <si>
    <t>Japanese Night-heron</t>
  </si>
  <si>
    <t>E &amp; SE Asia</t>
  </si>
  <si>
    <t>3747_2</t>
  </si>
  <si>
    <t>Gorsachius melanolophus</t>
  </si>
  <si>
    <t>Malaysian Night-heron</t>
  </si>
  <si>
    <t>3766_6</t>
  </si>
  <si>
    <t>Botaurus stellaris</t>
  </si>
  <si>
    <t>Great Bittern</t>
  </si>
  <si>
    <t>stellaris, S &amp; E Asia (non-bre)</t>
  </si>
  <si>
    <t>3757_3</t>
  </si>
  <si>
    <t>Ixobrychus sinensis</t>
  </si>
  <si>
    <t>Yellow Bittern</t>
  </si>
  <si>
    <t>3760_1</t>
  </si>
  <si>
    <t>Ixobrychus eurhythmus</t>
  </si>
  <si>
    <t>Schrenck's Bittern</t>
  </si>
  <si>
    <t>3761_2</t>
  </si>
  <si>
    <t>Ixobrychus cinnamomeus</t>
  </si>
  <si>
    <t>Cinnamon Bittern</t>
  </si>
  <si>
    <t>3763_2</t>
  </si>
  <si>
    <t>Ixobrychus flavicollis</t>
  </si>
  <si>
    <t>Black Bittern</t>
  </si>
  <si>
    <t>flavicollis, E, SE Asia</t>
  </si>
  <si>
    <t>3827_2</t>
  </si>
  <si>
    <t>Ciconiidae</t>
  </si>
  <si>
    <t>Mycteria leucocephala</t>
  </si>
  <si>
    <t>Painted Stork</t>
  </si>
  <si>
    <t>3828_1</t>
  </si>
  <si>
    <t>Anastomus oscitans</t>
  </si>
  <si>
    <t>Asian Openbill</t>
  </si>
  <si>
    <t>S, SE Asia</t>
  </si>
  <si>
    <t>3830_5</t>
  </si>
  <si>
    <t>Ciconia nigra</t>
  </si>
  <si>
    <t>Black Stork</t>
  </si>
  <si>
    <t>3836_1</t>
  </si>
  <si>
    <t>Ciconia boyciana</t>
  </si>
  <si>
    <t>Oriental Stork</t>
  </si>
  <si>
    <t>3842_2</t>
  </si>
  <si>
    <t>Leptoptilos dubius</t>
  </si>
  <si>
    <t>Greater Adjutant</t>
  </si>
  <si>
    <t>Cambodia (bre)</t>
  </si>
  <si>
    <t>3795_2</t>
  </si>
  <si>
    <t>Threskiornithidae</t>
  </si>
  <si>
    <t>Threskiornis melanocephalus</t>
  </si>
  <si>
    <t>Black-headed Ibis</t>
  </si>
  <si>
    <t>3796_2</t>
  </si>
  <si>
    <t>Threskiornis molucca</t>
  </si>
  <si>
    <t>Australian Sacred Ibis</t>
  </si>
  <si>
    <t>(strictipennis)</t>
  </si>
  <si>
    <t>Plegadis falcinellus</t>
  </si>
  <si>
    <t>Glossy Ibis</t>
  </si>
  <si>
    <t xml:space="preserve">falcinellus, S, SE Asia (non-bre) </t>
  </si>
  <si>
    <t>3802_6</t>
  </si>
  <si>
    <t>Platalea leucorodia</t>
  </si>
  <si>
    <t>Eurasian Spoonbill</t>
  </si>
  <si>
    <t>(major), E Asia</t>
  </si>
  <si>
    <t>3805_1</t>
  </si>
  <si>
    <t>Platalea minor</t>
  </si>
  <si>
    <t>Black-faced Spoonbill</t>
  </si>
  <si>
    <t>minor</t>
  </si>
  <si>
    <t>3803_1</t>
  </si>
  <si>
    <t>Platalea regia</t>
  </si>
  <si>
    <t>Royal Spoonbill</t>
  </si>
  <si>
    <t>Australia, New Zealand</t>
  </si>
  <si>
    <t>346_1</t>
  </si>
  <si>
    <t>Anseranatidae</t>
  </si>
  <si>
    <t>Anseranas semipalmata</t>
  </si>
  <si>
    <t>Magpie Goose</t>
  </si>
  <si>
    <t>N Australia, S New Guinea</t>
  </si>
  <si>
    <t>349_4</t>
  </si>
  <si>
    <t>Anatidae</t>
  </si>
  <si>
    <t>Dendrocygna bicolor</t>
  </si>
  <si>
    <t>Fulvous Whistling-duck</t>
  </si>
  <si>
    <t>S Asia</t>
  </si>
  <si>
    <t>350_3</t>
  </si>
  <si>
    <t>Dendrocygna arcuata</t>
  </si>
  <si>
    <t>Wandering Whistling-duck</t>
  </si>
  <si>
    <t>australis</t>
  </si>
  <si>
    <t>351_2</t>
  </si>
  <si>
    <t>Dendrocygna javanica</t>
  </si>
  <si>
    <t>Lesser Whistling-duck</t>
  </si>
  <si>
    <t>366_7</t>
  </si>
  <si>
    <t>Cygnus olor</t>
  </si>
  <si>
    <t>Mute Swan</t>
  </si>
  <si>
    <t>369_5</t>
  </si>
  <si>
    <t>Cygnus cygnus</t>
  </si>
  <si>
    <t>Whooper Swan</t>
  </si>
  <si>
    <t>371_5</t>
  </si>
  <si>
    <t>Cygnus columbianus</t>
  </si>
  <si>
    <t>Tundra Swan</t>
  </si>
  <si>
    <t>jankowskii</t>
  </si>
  <si>
    <t>373_1</t>
  </si>
  <si>
    <t>Anser cygnoides</t>
  </si>
  <si>
    <t>Swan Goose</t>
  </si>
  <si>
    <t>C &amp; E Asia</t>
  </si>
  <si>
    <t>Status previously was EN.</t>
  </si>
  <si>
    <t>375_7</t>
  </si>
  <si>
    <t>Anser fabalis</t>
  </si>
  <si>
    <t>Bean Goose</t>
  </si>
  <si>
    <t>middendorffi, Okhotsk/Kamchatka-Japan</t>
  </si>
  <si>
    <t>375_8</t>
  </si>
  <si>
    <t>middendorffi, Yakutia/E Asia</t>
  </si>
  <si>
    <t>375_9</t>
  </si>
  <si>
    <t>middendorffi, Sayan/E China</t>
  </si>
  <si>
    <t>375_10</t>
  </si>
  <si>
    <t>serrirostris, Kamchatka/Japan</t>
  </si>
  <si>
    <t>serrirostris: Central &amp; Eastern Siberia</t>
  </si>
  <si>
    <t>376_11</t>
  </si>
  <si>
    <t>Anser albifrons</t>
  </si>
  <si>
    <t>Greater White-fronted Goose</t>
  </si>
  <si>
    <t>frontalis, China</t>
  </si>
  <si>
    <t>376_12</t>
  </si>
  <si>
    <t>frontalis, Japan</t>
  </si>
  <si>
    <t>376_13</t>
  </si>
  <si>
    <t>frontalis, Korea</t>
  </si>
  <si>
    <t>377_3</t>
  </si>
  <si>
    <t>Anser erythropus</t>
  </si>
  <si>
    <t>Lesser White-fronted Goose</t>
  </si>
  <si>
    <t>C &amp; E Siberia</t>
  </si>
  <si>
    <t>378_8</t>
  </si>
  <si>
    <t>Anser anser</t>
  </si>
  <si>
    <t>Greylag Goose</t>
  </si>
  <si>
    <t>rubrirostris, E Asia (non-bre)</t>
  </si>
  <si>
    <t>Anser indicus</t>
  </si>
  <si>
    <t>Bar-headed Goose</t>
  </si>
  <si>
    <t>C, S &amp; SE Asia</t>
  </si>
  <si>
    <t>380_1</t>
  </si>
  <si>
    <t>Chen caerulescens</t>
  </si>
  <si>
    <t>Snow Goose</t>
  </si>
  <si>
    <t>caerulescens, E Asia</t>
  </si>
  <si>
    <t>384_19</t>
  </si>
  <si>
    <t>Branta canadensis</t>
  </si>
  <si>
    <t>Canada Goose</t>
  </si>
  <si>
    <t>leucopareia, Kuril (Ekarmar-Japan)</t>
  </si>
  <si>
    <t>Chen canagica</t>
  </si>
  <si>
    <t>Emperor Goose</t>
  </si>
  <si>
    <t>386_9</t>
  </si>
  <si>
    <t>Branta bernicla</t>
  </si>
  <si>
    <t>Brent Goose</t>
  </si>
  <si>
    <t>nigricans, China (non-bre)</t>
  </si>
  <si>
    <t>386_10</t>
  </si>
  <si>
    <t>nigricans, Japan (non-bre)</t>
  </si>
  <si>
    <t>397_6</t>
  </si>
  <si>
    <t>Tadorna ferruginea</t>
  </si>
  <si>
    <t>Ruddy Shelduck</t>
  </si>
  <si>
    <t>Tadorna tadorna</t>
  </si>
  <si>
    <t>Common Shelduck</t>
  </si>
  <si>
    <t xml:space="preserve">South Asia (non-bre) </t>
  </si>
  <si>
    <t>402_5</t>
  </si>
  <si>
    <t>414_2</t>
  </si>
  <si>
    <t>Nettapus coromandelianus</t>
  </si>
  <si>
    <t>Cotton Pygmy-goose</t>
  </si>
  <si>
    <t>coromandelianus, E &amp; SE Asia</t>
  </si>
  <si>
    <t>418_1</t>
  </si>
  <si>
    <t>Aix galericulata</t>
  </si>
  <si>
    <t>Mandarin Duck</t>
  </si>
  <si>
    <t>China (non-bre)</t>
  </si>
  <si>
    <t>418_2</t>
  </si>
  <si>
    <t>Korea (non-bre)</t>
  </si>
  <si>
    <t>418_3</t>
  </si>
  <si>
    <t>Japan (non-bre)</t>
  </si>
  <si>
    <t>429_5</t>
  </si>
  <si>
    <t>Anas penelope</t>
  </si>
  <si>
    <t>Eurasian Wigeon</t>
  </si>
  <si>
    <t>428_1</t>
  </si>
  <si>
    <t>Anas falcata</t>
  </si>
  <si>
    <t>Falcated Duck</t>
  </si>
  <si>
    <t>427_5</t>
  </si>
  <si>
    <t>Anas strepera</t>
  </si>
  <si>
    <t>Gadwall</t>
  </si>
  <si>
    <t>strepera, E Asia (non-bre)</t>
  </si>
  <si>
    <t>461_1</t>
  </si>
  <si>
    <t>Anas formosa</t>
  </si>
  <si>
    <t>Baikal Teal</t>
  </si>
  <si>
    <t>Status previously was VU; now Least Concern.</t>
  </si>
  <si>
    <t>31027_5</t>
  </si>
  <si>
    <t>Anas crecca</t>
  </si>
  <si>
    <t>Common Teal</t>
  </si>
  <si>
    <t>crecca, E &amp; SE Asia (non-bre)</t>
  </si>
  <si>
    <t>435_7</t>
  </si>
  <si>
    <t>Anas platyrhynchos</t>
  </si>
  <si>
    <t>Mallard</t>
  </si>
  <si>
    <t>platyrhynchos, E Asia (non-bre)</t>
  </si>
  <si>
    <t>438_3</t>
  </si>
  <si>
    <t>Anas poecilorhyncha</t>
  </si>
  <si>
    <t>Spot-billed Duck</t>
  </si>
  <si>
    <t>hartingtoni</t>
  </si>
  <si>
    <t>438_2</t>
  </si>
  <si>
    <t>Anas zonorhyncha</t>
  </si>
  <si>
    <t>Eastern Spot-billed Duck</t>
  </si>
  <si>
    <t>zonorhyncha</t>
  </si>
  <si>
    <t>457_5</t>
  </si>
  <si>
    <t>Anas acuta</t>
  </si>
  <si>
    <t>Northern Pintail</t>
  </si>
  <si>
    <t>460_4</t>
  </si>
  <si>
    <t>Anas querquedula</t>
  </si>
  <si>
    <t>Garganey</t>
  </si>
  <si>
    <t>E &amp; SE Asia (non-bre)</t>
  </si>
  <si>
    <t>448_5</t>
  </si>
  <si>
    <t>Anas clypeata</t>
  </si>
  <si>
    <t>Northern Shoveler</t>
  </si>
  <si>
    <t>472_5</t>
  </si>
  <si>
    <t>Aythya ferina</t>
  </si>
  <si>
    <t>Common Pochard</t>
  </si>
  <si>
    <t>478_1</t>
  </si>
  <si>
    <t>Aythya baeri</t>
  </si>
  <si>
    <t>Baer's Pochard</t>
  </si>
  <si>
    <t>C, E, SE &amp; S Asia</t>
  </si>
  <si>
    <t>CR</t>
  </si>
  <si>
    <t>Status previously was VU.</t>
  </si>
  <si>
    <t>Aythya nyroca</t>
  </si>
  <si>
    <t>Ferruginous Duck</t>
  </si>
  <si>
    <t>S, E &amp; SE Asia (non-bre)</t>
  </si>
  <si>
    <t>480_5</t>
  </si>
  <si>
    <t>Aythya fuligula</t>
  </si>
  <si>
    <t>Tufted Duck</t>
  </si>
  <si>
    <t>482_3</t>
  </si>
  <si>
    <t>Aythya marila</t>
  </si>
  <si>
    <t>Greater Scaup</t>
  </si>
  <si>
    <t>mariloides, E Asia</t>
  </si>
  <si>
    <t>Somateria mollissima</t>
  </si>
  <si>
    <t>Common Eider</t>
  </si>
  <si>
    <t>v-nigra</t>
  </si>
  <si>
    <t>485_2</t>
  </si>
  <si>
    <t>Somateria spectabilis</t>
  </si>
  <si>
    <t>King Eider</t>
  </si>
  <si>
    <t>E Asia (bre)</t>
  </si>
  <si>
    <t>486_1</t>
  </si>
  <si>
    <t>Somateria fischeri</t>
  </si>
  <si>
    <t>Spectacled Eider</t>
  </si>
  <si>
    <t>E Siberia, N &amp; W Alaska</t>
  </si>
  <si>
    <t>487_2</t>
  </si>
  <si>
    <t>Polysticta stelleri</t>
  </si>
  <si>
    <t>Steller's Eider</t>
  </si>
  <si>
    <t>N Pacific (non-bre)</t>
  </si>
  <si>
    <t>489_5</t>
  </si>
  <si>
    <t>Histrionicus histrionicus</t>
  </si>
  <si>
    <t>Harlequin Duck</t>
  </si>
  <si>
    <t>(pacificus)</t>
  </si>
  <si>
    <t>490_3</t>
  </si>
  <si>
    <t>Clangula hyemalis</t>
  </si>
  <si>
    <t>Long-tailed Duck</t>
  </si>
  <si>
    <t>491_2</t>
  </si>
  <si>
    <t>Melanitta americana</t>
  </si>
  <si>
    <t>Black Scoter</t>
  </si>
  <si>
    <t>americana, E Asia</t>
  </si>
  <si>
    <t>493_3</t>
  </si>
  <si>
    <t>Melanitta stejnegeri</t>
  </si>
  <si>
    <t>Asian White-winged Scoter</t>
  </si>
  <si>
    <t>494_5</t>
  </si>
  <si>
    <t>Bucephala clangula</t>
  </si>
  <si>
    <t>Common Goldeneye</t>
  </si>
  <si>
    <t>clangula, E Asia (non-bre)</t>
  </si>
  <si>
    <t>497_4</t>
  </si>
  <si>
    <t>Mergellus albellus</t>
  </si>
  <si>
    <t>Smew</t>
  </si>
  <si>
    <t>500_5</t>
  </si>
  <si>
    <t>Mergus serrator</t>
  </si>
  <si>
    <t>Red-breasted Merganser</t>
  </si>
  <si>
    <t>501_1</t>
  </si>
  <si>
    <t>Mergus squamatus</t>
  </si>
  <si>
    <t>Scaly-sided Merganser</t>
  </si>
  <si>
    <t>502_8</t>
  </si>
  <si>
    <t>Mergus merganser</t>
  </si>
  <si>
    <t>Common Merganser</t>
  </si>
  <si>
    <t>orientalis, E Asia (non-bre)</t>
  </si>
  <si>
    <t>2791_6</t>
  </si>
  <si>
    <t>Gruidae</t>
  </si>
  <si>
    <t>Anthropoides virgo</t>
  </si>
  <si>
    <t>Demoiselle Crane</t>
  </si>
  <si>
    <t>2786_3</t>
  </si>
  <si>
    <t>Leucogeranus leucogeranus</t>
  </si>
  <si>
    <t>Siberian Crane</t>
  </si>
  <si>
    <t>Eastern</t>
  </si>
  <si>
    <t>2787_2</t>
  </si>
  <si>
    <t>Grus antigone</t>
  </si>
  <si>
    <t>Sarus Crane</t>
  </si>
  <si>
    <t>sharpii, Indochina</t>
  </si>
  <si>
    <t>2787_3</t>
  </si>
  <si>
    <t>sharpii, Myanmar</t>
  </si>
  <si>
    <t>2789_1</t>
  </si>
  <si>
    <t>Grus vipio</t>
  </si>
  <si>
    <t>White-naped Crane</t>
  </si>
  <si>
    <t>2789_2</t>
  </si>
  <si>
    <t>Korea, Japan (non-bre)</t>
  </si>
  <si>
    <t>Grus grus</t>
  </si>
  <si>
    <t>Common Crane</t>
  </si>
  <si>
    <t>(lilfordi), C China (non-bre)</t>
  </si>
  <si>
    <t>2794_7</t>
  </si>
  <si>
    <t>(lilfordi), S China (non-bre)</t>
  </si>
  <si>
    <t>2795_1</t>
  </si>
  <si>
    <t>Grus monacha</t>
  </si>
  <si>
    <t>Hooded Crane</t>
  </si>
  <si>
    <t>C China (non-bre)</t>
  </si>
  <si>
    <t>2795_2</t>
  </si>
  <si>
    <t>2798_1</t>
  </si>
  <si>
    <t>Grus japonensis</t>
  </si>
  <si>
    <t>Red-crowned Crane</t>
  </si>
  <si>
    <t>E China (non-bre)</t>
  </si>
  <si>
    <t>2798_2</t>
  </si>
  <si>
    <t>2821_1</t>
  </si>
  <si>
    <t>Rallidae</t>
  </si>
  <si>
    <t>Coturnicops exquisitus</t>
  </si>
  <si>
    <t>Swinhoe's Rail</t>
  </si>
  <si>
    <t>2829_1</t>
  </si>
  <si>
    <t>Rallina tricolor</t>
  </si>
  <si>
    <t>Red-necked Crake</t>
  </si>
  <si>
    <t>New Guinea, NE Australia</t>
  </si>
  <si>
    <t>2831_1</t>
  </si>
  <si>
    <t>Rallina fasciata</t>
  </si>
  <si>
    <t>Red-legged Crake</t>
  </si>
  <si>
    <t>S &amp; SE Asia</t>
  </si>
  <si>
    <t>2832_1</t>
  </si>
  <si>
    <t>Rallina eurizonoides</t>
  </si>
  <si>
    <t>Slaty-legged Crake</t>
  </si>
  <si>
    <t>eurizonoides</t>
  </si>
  <si>
    <t>2832_3</t>
  </si>
  <si>
    <t>telmatophila</t>
  </si>
  <si>
    <t>2863_2</t>
  </si>
  <si>
    <t>Gallirallus striatus</t>
  </si>
  <si>
    <t>Slaty-breasted Rail</t>
  </si>
  <si>
    <t>albiventer</t>
  </si>
  <si>
    <t>2863_6</t>
  </si>
  <si>
    <t>gularis</t>
  </si>
  <si>
    <t>Rallus aquaticus</t>
  </si>
  <si>
    <t>Water Rail</t>
  </si>
  <si>
    <t>korejewi, Western Siberia/South-west Asia</t>
  </si>
  <si>
    <t>2870_4</t>
  </si>
  <si>
    <t>indicus</t>
  </si>
  <si>
    <t>2896_1</t>
  </si>
  <si>
    <t>Amaurornis phoenicurus</t>
  </si>
  <si>
    <t>White-breasted Waterhen</t>
  </si>
  <si>
    <t>phoenicurus</t>
  </si>
  <si>
    <t>Porzana pusilla</t>
  </si>
  <si>
    <t>Baillon's Crake</t>
  </si>
  <si>
    <t>pusilla</t>
  </si>
  <si>
    <t>2909_3</t>
  </si>
  <si>
    <t>Porzana fusca</t>
  </si>
  <si>
    <t>Ruddy-breasted Crake</t>
  </si>
  <si>
    <t>erythrothorax</t>
  </si>
  <si>
    <t>2910_1</t>
  </si>
  <si>
    <t>Porzana paykullii</t>
  </si>
  <si>
    <t>Band-bellied Crake</t>
  </si>
  <si>
    <t>2926_1</t>
  </si>
  <si>
    <t>Gallicrex cinerea</t>
  </si>
  <si>
    <t>Watercock</t>
  </si>
  <si>
    <t>S, SE &amp; E Asia</t>
  </si>
  <si>
    <t>2937_6</t>
  </si>
  <si>
    <t>Gallinula chloropus</t>
  </si>
  <si>
    <t>Common Moorhen</t>
  </si>
  <si>
    <t>chloropus, SE Asia (non-bre)</t>
  </si>
  <si>
    <t>2944_5</t>
  </si>
  <si>
    <t>Fulica atra</t>
  </si>
  <si>
    <t>Common Coot</t>
  </si>
  <si>
    <t>atra, E, SE Asia (non-bre)</t>
  </si>
  <si>
    <t>2801_1</t>
  </si>
  <si>
    <t>Heliornithidae</t>
  </si>
  <si>
    <t>Heliopais personatus</t>
  </si>
  <si>
    <t>Masked Finfoot</t>
  </si>
  <si>
    <t>3072_1</t>
  </si>
  <si>
    <t>Jacanidae</t>
  </si>
  <si>
    <t>Hydrophasianus chirurgus</t>
  </si>
  <si>
    <t>3066_5</t>
  </si>
  <si>
    <t>Rostratulidae</t>
  </si>
  <si>
    <t>Rostratula benghalensis</t>
  </si>
  <si>
    <t>Greater Painted-snipe</t>
  </si>
  <si>
    <t>Asia</t>
  </si>
  <si>
    <t>3088_3</t>
  </si>
  <si>
    <t>Haematopodidae</t>
  </si>
  <si>
    <t>Haematopus ostralegus</t>
  </si>
  <si>
    <t>osculans</t>
  </si>
  <si>
    <t>3101_8</t>
  </si>
  <si>
    <t>Recurvirostridae</t>
  </si>
  <si>
    <t>Himantopus himantopus</t>
  </si>
  <si>
    <t>Black-winged Stilt</t>
  </si>
  <si>
    <t>himantopus, E &amp; SE Asia</t>
  </si>
  <si>
    <t>3102_1</t>
  </si>
  <si>
    <t>Himantopus leucocephalus</t>
  </si>
  <si>
    <t>White-headed Stilt</t>
  </si>
  <si>
    <t>SE Asia - Australia</t>
  </si>
  <si>
    <t>3107_7</t>
  </si>
  <si>
    <t>Recurvirostra avosetta</t>
  </si>
  <si>
    <t>3194_1</t>
  </si>
  <si>
    <t>Glareolidae</t>
  </si>
  <si>
    <t>Stiltia isabella</t>
  </si>
  <si>
    <t>3188_2</t>
  </si>
  <si>
    <t>Glareola maldivarum</t>
  </si>
  <si>
    <t>E-SE Asia, Australia</t>
  </si>
  <si>
    <t>3153_4</t>
  </si>
  <si>
    <t>Charadriidae</t>
  </si>
  <si>
    <t>Vanellus vanellus</t>
  </si>
  <si>
    <t>E, SE Asia (non-bre)</t>
  </si>
  <si>
    <t>3164_1</t>
  </si>
  <si>
    <t>Vanellus cinereus</t>
  </si>
  <si>
    <t>3112_2</t>
  </si>
  <si>
    <t>Pluvialis fulva</t>
  </si>
  <si>
    <t>E, SE Asia Australia &amp; Oceania (non-bre)</t>
  </si>
  <si>
    <t>Pacific Islands (non-bre)</t>
  </si>
  <si>
    <t>3114_4</t>
  </si>
  <si>
    <t>Pluvialis squatarola</t>
  </si>
  <si>
    <t>squatarola, E, SE Asia &amp; Australia (non-bre)</t>
  </si>
  <si>
    <t>3118_1</t>
  </si>
  <si>
    <t>Charadrius placidus</t>
  </si>
  <si>
    <t>3119_5</t>
  </si>
  <si>
    <t>Charadrius dubius</t>
  </si>
  <si>
    <t>curonicus C &amp; E Asia</t>
  </si>
  <si>
    <t>3119_6</t>
  </si>
  <si>
    <t>jerdoni</t>
  </si>
  <si>
    <t>3129_5</t>
  </si>
  <si>
    <t>Charadrius alexandrinus</t>
  </si>
  <si>
    <t>dealbatus</t>
  </si>
  <si>
    <t>3135_1</t>
  </si>
  <si>
    <t>Charadrius bicinctus</t>
  </si>
  <si>
    <t>bicinctus</t>
  </si>
  <si>
    <t>3138_2</t>
  </si>
  <si>
    <t>Charadrius mongolus</t>
  </si>
  <si>
    <t>mongolus</t>
  </si>
  <si>
    <t>atrifrons</t>
  </si>
  <si>
    <t>3138_4</t>
  </si>
  <si>
    <t>schaeferi</t>
  </si>
  <si>
    <t>3138_5</t>
  </si>
  <si>
    <t>stegmanni</t>
  </si>
  <si>
    <t>3139_5</t>
  </si>
  <si>
    <t>Charadrius leschenaultii</t>
  </si>
  <si>
    <t>leschenaultii, SE Asia, Australia (non-bre)</t>
  </si>
  <si>
    <t>3141_1</t>
  </si>
  <si>
    <t>Charadrius veredus</t>
  </si>
  <si>
    <t>Central Asia (bre)</t>
  </si>
  <si>
    <t>2978_6</t>
  </si>
  <si>
    <t>Scolopacidae</t>
  </si>
  <si>
    <t>Scolopax rusticola</t>
  </si>
  <si>
    <t>C &amp; E Asia (bre)</t>
  </si>
  <si>
    <t>3000_4</t>
  </si>
  <si>
    <t>Lymnocryptes minimus</t>
  </si>
  <si>
    <t>Jack Snipe</t>
  </si>
  <si>
    <t>2984_2</t>
  </si>
  <si>
    <t>Gallinago solitaria</t>
  </si>
  <si>
    <t>japonica</t>
  </si>
  <si>
    <t>2985_1</t>
  </si>
  <si>
    <t>Gallinago hardwickii</t>
  </si>
  <si>
    <t>Latham's Snipe</t>
  </si>
  <si>
    <t>2986_1</t>
  </si>
  <si>
    <t>Gallinago nemoricola</t>
  </si>
  <si>
    <t>Wood Snipe</t>
  </si>
  <si>
    <t>2987_2</t>
  </si>
  <si>
    <t>Gallinago stenura</t>
  </si>
  <si>
    <t>Gallinago megala</t>
  </si>
  <si>
    <t>Swinhoe's Snipe</t>
  </si>
  <si>
    <t>Central Asia (bre).</t>
  </si>
  <si>
    <t>31051_5</t>
  </si>
  <si>
    <t>Gallinago gallinago</t>
  </si>
  <si>
    <t>gallinago, E &amp; SE Asia (non-bre)</t>
  </si>
  <si>
    <t>3038_1</t>
  </si>
  <si>
    <t>Limnodromus semipalmatus</t>
  </si>
  <si>
    <t>3003_6</t>
  </si>
  <si>
    <t>Limosa limosa</t>
  </si>
  <si>
    <t>melanuroides</t>
  </si>
  <si>
    <t>3005_4</t>
  </si>
  <si>
    <t>Limosa lapponica</t>
  </si>
  <si>
    <t>menzbieri &amp; (anadyrensis)</t>
  </si>
  <si>
    <t>3005_5</t>
  </si>
  <si>
    <t>baueri</t>
  </si>
  <si>
    <t>3007_1</t>
  </si>
  <si>
    <t>Numenius minutus</t>
  </si>
  <si>
    <t>N Siberia (bre)</t>
  </si>
  <si>
    <t>3009_6</t>
  </si>
  <si>
    <t>Numenius phaeopus</t>
  </si>
  <si>
    <t>variegatus, E &amp; SE Asia (non-bre)</t>
  </si>
  <si>
    <t>3012_5</t>
  </si>
  <si>
    <t>Numenius arquata</t>
  </si>
  <si>
    <t>orientalis, E &amp; SE Asia (non-bre)</t>
  </si>
  <si>
    <t>3014_1</t>
  </si>
  <si>
    <t>Numenius madagascariensis</t>
  </si>
  <si>
    <t>Previously not listed as threatened.</t>
  </si>
  <si>
    <t>3016_4</t>
  </si>
  <si>
    <t>Tringa erythropus</t>
  </si>
  <si>
    <t>Tringa totanus</t>
  </si>
  <si>
    <t>ussuriensis, S &amp; SE Asia (non-bre)</t>
  </si>
  <si>
    <t>3017_7</t>
  </si>
  <si>
    <t>terrignotae</t>
  </si>
  <si>
    <t>3017_8</t>
  </si>
  <si>
    <t>craggi</t>
  </si>
  <si>
    <t>3018_4</t>
  </si>
  <si>
    <t>Tringa stagnatilis</t>
  </si>
  <si>
    <t>E, SE Asia, Oceania (non-bre)</t>
  </si>
  <si>
    <t>3019_4</t>
  </si>
  <si>
    <t>Tringa nebularia</t>
  </si>
  <si>
    <t>E, SE Asia, Australia (non-bre)</t>
  </si>
  <si>
    <t>3020_1</t>
  </si>
  <si>
    <t>Tringa guttifer</t>
  </si>
  <si>
    <t>NE Asia (bre)</t>
  </si>
  <si>
    <t>Nordmann's Greenshank</t>
  </si>
  <si>
    <t>3024_4</t>
  </si>
  <si>
    <t>Tringa ochropus</t>
  </si>
  <si>
    <t>3025_4</t>
  </si>
  <si>
    <t>Tringa glareola</t>
  </si>
  <si>
    <t>E, SE Asia &amp; Australia (non-bre)</t>
  </si>
  <si>
    <t>3026_3</t>
  </si>
  <si>
    <t>Xenus cinereus</t>
  </si>
  <si>
    <t>3027_4</t>
  </si>
  <si>
    <t>Actitis hypoleucos</t>
  </si>
  <si>
    <t>E &amp; SE Asia to Oceania (non-bre)</t>
  </si>
  <si>
    <t>3029_1</t>
  </si>
  <si>
    <t>Heteroscelus brevipes</t>
  </si>
  <si>
    <t>C &amp; E Siberia (bre)</t>
  </si>
  <si>
    <t>3034_5</t>
  </si>
  <si>
    <t>Arenaria interpres</t>
  </si>
  <si>
    <t>interpres, Pacific &amp; SE Asia (non-bre)</t>
  </si>
  <si>
    <t>3040_2</t>
  </si>
  <si>
    <t>Calidris tenuirostris</t>
  </si>
  <si>
    <t>SE Asia, Australia (non-bre)</t>
  </si>
  <si>
    <t>3041_3</t>
  </si>
  <si>
    <t>Calidris canutus</t>
  </si>
  <si>
    <t>piersmai</t>
  </si>
  <si>
    <t>3041_5</t>
  </si>
  <si>
    <t>rogersi</t>
  </si>
  <si>
    <t>3042_4</t>
  </si>
  <si>
    <t>Calidris alba</t>
  </si>
  <si>
    <t>E &amp; SE Asia, Australia, New Zealand (non-bre)</t>
  </si>
  <si>
    <t>3046_1</t>
  </si>
  <si>
    <t>Calidris ruficollis</t>
  </si>
  <si>
    <t>NE Siberia (bre)</t>
  </si>
  <si>
    <t>3047_4</t>
  </si>
  <si>
    <t>Calidris temminckii</t>
  </si>
  <si>
    <t>3048_1</t>
  </si>
  <si>
    <t>Calidris subminuta</t>
  </si>
  <si>
    <t>Siberia (bre)</t>
  </si>
  <si>
    <t>3053_1</t>
  </si>
  <si>
    <t>Calidris acuminata</t>
  </si>
  <si>
    <t>3057_4</t>
  </si>
  <si>
    <t>Calidris ferruginea</t>
  </si>
  <si>
    <t>Calidris ptilocnemis</t>
  </si>
  <si>
    <t>Rock Sandpiper</t>
  </si>
  <si>
    <t>tschuktschorum</t>
  </si>
  <si>
    <t>3056_10</t>
  </si>
  <si>
    <t>Calidris alpina</t>
  </si>
  <si>
    <t>kistchinskii</t>
  </si>
  <si>
    <t>3056_11</t>
  </si>
  <si>
    <t>arcticola</t>
  </si>
  <si>
    <t>3056_8</t>
  </si>
  <si>
    <t>sakhalina</t>
  </si>
  <si>
    <t>3056_9</t>
  </si>
  <si>
    <t>actites</t>
  </si>
  <si>
    <t>3060_1</t>
  </si>
  <si>
    <t>Eurynorhynchus pygmeus</t>
  </si>
  <si>
    <t>E Siberia (bre)</t>
  </si>
  <si>
    <t>3061_2</t>
  </si>
  <si>
    <t>Limicola falcinellus</t>
  </si>
  <si>
    <t>sibirica</t>
  </si>
  <si>
    <t>3064_3</t>
  </si>
  <si>
    <t>Phalaropus lobatus</t>
  </si>
  <si>
    <t>3211_1</t>
  </si>
  <si>
    <t>Laridae</t>
  </si>
  <si>
    <t>Larus crassirostris</t>
  </si>
  <si>
    <t>Black-tailed Gull</t>
  </si>
  <si>
    <t>3216_4</t>
  </si>
  <si>
    <t>Larus canus</t>
  </si>
  <si>
    <t>Mew Gull</t>
  </si>
  <si>
    <t>kamtschatschensis</t>
  </si>
  <si>
    <t>Larus glaucescens</t>
  </si>
  <si>
    <t>Glaucous-winged Gull</t>
  </si>
  <si>
    <t>3225_3</t>
  </si>
  <si>
    <t>Larus hyperboreus</t>
  </si>
  <si>
    <t>Glaucous Gull</t>
  </si>
  <si>
    <t>pallidissimus</t>
  </si>
  <si>
    <t>3227_3</t>
  </si>
  <si>
    <t>Larus argentatus</t>
  </si>
  <si>
    <t>Herring Gull</t>
  </si>
  <si>
    <t>vegae</t>
  </si>
  <si>
    <t>3227_4</t>
  </si>
  <si>
    <t>mongolicus</t>
  </si>
  <si>
    <t>3229_1</t>
  </si>
  <si>
    <t>Larus schistisagus</t>
  </si>
  <si>
    <t>Slaty-backed Gull</t>
  </si>
  <si>
    <t>NE Asia</t>
  </si>
  <si>
    <t>Larus brunnicephalus </t>
  </si>
  <si>
    <t>Brown-headed Gull</t>
  </si>
  <si>
    <t>3240_5</t>
  </si>
  <si>
    <t>Larus ridibundus</t>
  </si>
  <si>
    <t>Black-headed Gull</t>
  </si>
  <si>
    <t>3243_1</t>
  </si>
  <si>
    <t>Larus saundersi</t>
  </si>
  <si>
    <t>Saunders's Gull</t>
  </si>
  <si>
    <t>3246_1</t>
  </si>
  <si>
    <t>Larus relictus</t>
  </si>
  <si>
    <t>Relict Gull</t>
  </si>
  <si>
    <t>C Asia (bre)</t>
  </si>
  <si>
    <t>3255_5</t>
  </si>
  <si>
    <t>Rissa tridactyla</t>
  </si>
  <si>
    <t>Black-legged Kittiwake</t>
  </si>
  <si>
    <t>pollicaris, W Pacific (bre)</t>
  </si>
  <si>
    <t>3257_5</t>
  </si>
  <si>
    <t>Sterna nilotica</t>
  </si>
  <si>
    <t>Gull-billed Tern</t>
  </si>
  <si>
    <t>addenda</t>
  </si>
  <si>
    <t>3257_7</t>
  </si>
  <si>
    <t>affinis</t>
  </si>
  <si>
    <t>3258_7</t>
  </si>
  <si>
    <t>Sterna caspia</t>
  </si>
  <si>
    <t>Caspian Tern</t>
  </si>
  <si>
    <t>3262_4</t>
  </si>
  <si>
    <t>Sterna bengalensis</t>
  </si>
  <si>
    <t>Lesser Crested Tern</t>
  </si>
  <si>
    <t>torresii</t>
  </si>
  <si>
    <t>3264_1</t>
  </si>
  <si>
    <t>Sterna bernsteini</t>
  </si>
  <si>
    <t>Chinese Crested Tern</t>
  </si>
  <si>
    <t>E China (bre)</t>
  </si>
  <si>
    <t>3263_7</t>
  </si>
  <si>
    <t>Sterna bergii</t>
  </si>
  <si>
    <t>Great Crested Tern</t>
  </si>
  <si>
    <t>cristata</t>
  </si>
  <si>
    <t>3266_10</t>
  </si>
  <si>
    <t>Sterna dougallii</t>
  </si>
  <si>
    <t>Roseate Tern</t>
  </si>
  <si>
    <t>bangsi, SE Asia</t>
  </si>
  <si>
    <t>3266_8</t>
  </si>
  <si>
    <t>korustes</t>
  </si>
  <si>
    <t>3266_9</t>
  </si>
  <si>
    <t>gracilis</t>
  </si>
  <si>
    <t>3267_1</t>
  </si>
  <si>
    <t>Sterna striata</t>
  </si>
  <si>
    <t>White-fronted Tern</t>
  </si>
  <si>
    <t>striata</t>
  </si>
  <si>
    <t>3267_2</t>
  </si>
  <si>
    <t>incerta</t>
  </si>
  <si>
    <t>Sterna hirundo</t>
  </si>
  <si>
    <t>Common Tern</t>
  </si>
  <si>
    <t>Western Asia (bre)</t>
  </si>
  <si>
    <t>tibetana</t>
  </si>
  <si>
    <t>minussensis</t>
  </si>
  <si>
    <t>3270_11</t>
  </si>
  <si>
    <t>longipennis</t>
  </si>
  <si>
    <t>Sterna paradisaea</t>
  </si>
  <si>
    <t>Arctic Tern</t>
  </si>
  <si>
    <t>N North America (bre)</t>
  </si>
  <si>
    <t>3272_5</t>
  </si>
  <si>
    <t>Sterna vittata</t>
  </si>
  <si>
    <t>Antarctic Tern</t>
  </si>
  <si>
    <t>bethunei</t>
  </si>
  <si>
    <t>3276_5</t>
  </si>
  <si>
    <t>Sterna albifrons</t>
  </si>
  <si>
    <t>Little Tern</t>
  </si>
  <si>
    <t>3276_6</t>
  </si>
  <si>
    <t>sinensis</t>
  </si>
  <si>
    <t>3276_7</t>
  </si>
  <si>
    <t>placens</t>
  </si>
  <si>
    <t>3284_1</t>
  </si>
  <si>
    <t>Sterna acuticauda</t>
  </si>
  <si>
    <t>Black-bellied Tern</t>
  </si>
  <si>
    <t>3285_1</t>
  </si>
  <si>
    <t>Sterna aleutica</t>
  </si>
  <si>
    <t>Aleutian Tern</t>
  </si>
  <si>
    <t>N Pacific (bre)</t>
  </si>
  <si>
    <t>3287_4</t>
  </si>
  <si>
    <t>Sterna anaethetus</t>
  </si>
  <si>
    <t>Bridled Tern</t>
  </si>
  <si>
    <t>anaethetus</t>
  </si>
  <si>
    <t>3287_6</t>
  </si>
  <si>
    <t>(rogersi)</t>
  </si>
  <si>
    <t>3287_7</t>
  </si>
  <si>
    <t>(novaehollandiae)</t>
  </si>
  <si>
    <t>Sterna fuscata</t>
  </si>
  <si>
    <t>Sooty Tern</t>
  </si>
  <si>
    <t>Red Sea Gulf of Aden E to Pacific</t>
  </si>
  <si>
    <t>3288_4</t>
  </si>
  <si>
    <t>infuscata</t>
  </si>
  <si>
    <t>3288_5</t>
  </si>
  <si>
    <t>serrata</t>
  </si>
  <si>
    <t>3290_7</t>
  </si>
  <si>
    <t>Chlidonias hybrida</t>
  </si>
  <si>
    <t>Whiskered Tern</t>
  </si>
  <si>
    <t>swinhoei</t>
  </si>
  <si>
    <t>3290_9</t>
  </si>
  <si>
    <t>fluviatilis</t>
  </si>
  <si>
    <t>3291_2</t>
  </si>
  <si>
    <t>Chlidonias leucopterus</t>
  </si>
  <si>
    <t>White-winged Tern</t>
  </si>
  <si>
    <t>Asia, Australasia</t>
  </si>
  <si>
    <t>Anous stolidus</t>
  </si>
  <si>
    <t>Brown Noddy</t>
  </si>
  <si>
    <t>pileatus</t>
  </si>
  <si>
    <t>3295_1</t>
  </si>
  <si>
    <t>Anous minutus</t>
  </si>
  <si>
    <t>Black Noddy</t>
  </si>
  <si>
    <t>minutus</t>
  </si>
  <si>
    <t>3295_2</t>
  </si>
  <si>
    <t>worcesteri</t>
  </si>
  <si>
    <t>Common Crane, unknown population</t>
  </si>
  <si>
    <t>unknown</t>
  </si>
  <si>
    <t>undated</t>
  </si>
  <si>
    <t>Mongol Daguur Strictly Protected Area</t>
  </si>
  <si>
    <t>Hooded Crane, C China (non-bre)</t>
  </si>
  <si>
    <t>Shengjin Lake Nature Reserve</t>
  </si>
  <si>
    <t>Xinglong Dongsha Dao Nature Reserve</t>
  </si>
  <si>
    <t>Zhalong Nature Reserve</t>
  </si>
  <si>
    <t>Hooded Crane, Korea, Japan (non-bre)</t>
  </si>
  <si>
    <t>Hooded Crane, unknown population</t>
  </si>
  <si>
    <t>Khingansky Nature Reserve and Ganukan Game Reserve</t>
  </si>
  <si>
    <t>Red-crowned Crane, E China (non-bre)</t>
  </si>
  <si>
    <t>Red-crowned Crane, Korea (non-bre)</t>
  </si>
  <si>
    <t>Red-crowned Crane, unknown population</t>
  </si>
  <si>
    <t>White-naped Crane, China (non-bre)</t>
  </si>
  <si>
    <t>White-naped Crane, Korea, Japan (non-bre)</t>
  </si>
  <si>
    <t>White-naped Crane, unknown population</t>
  </si>
  <si>
    <t>Swinhoe's Egret</t>
  </si>
  <si>
    <t>Note the major change from MoP2 List.</t>
  </si>
  <si>
    <t>Status previously was VU. Note the major change from MoP2 List.</t>
  </si>
  <si>
    <t>Previously not listed as threatened.  Note the major change from MoP2 List.</t>
  </si>
  <si>
    <t>Project 1 %
threshold</t>
  </si>
  <si>
    <t>Status
WPE5</t>
  </si>
  <si>
    <t>Trend
WPE5</t>
  </si>
  <si>
    <t>Siberian Crane, Eastern</t>
  </si>
  <si>
    <t>Sarus Crane, sharpii, Indochina</t>
  </si>
  <si>
    <t>Sarus Crane, sharpii, Myanmar</t>
  </si>
  <si>
    <t>Kampot To Chhak Kep (Vietnam Border)</t>
  </si>
  <si>
    <t>Indawgyi Lake</t>
  </si>
  <si>
    <t>Indaw R: Shwetaung - Chaungwa</t>
  </si>
  <si>
    <t>Tang Duo Hu</t>
  </si>
  <si>
    <t>Izumi</t>
  </si>
  <si>
    <t>Pangzhai / Liyuan Tun (Yubei Huanghe Gudao NR)</t>
  </si>
  <si>
    <t>Cheorwon Basin</t>
  </si>
  <si>
    <t>Daesong-dong, Panmunchom Marsh</t>
  </si>
  <si>
    <t>Imjin River Estuary</t>
  </si>
  <si>
    <t>Yeoncheon</t>
  </si>
  <si>
    <t>Common Crane, (lilfordi), C China (non-bre)</t>
  </si>
  <si>
    <t>Common Crane, (lilfordi), S China (non-bre)</t>
  </si>
  <si>
    <t>Demoiselle Crane, E Asia (bre)</t>
  </si>
  <si>
    <t>Wahuangdian</t>
  </si>
  <si>
    <t>Huize County</t>
  </si>
  <si>
    <t>Huize Daqiao Nature Reserve</t>
  </si>
  <si>
    <t>Lashihai Lake Nature Reserve</t>
  </si>
  <si>
    <t>Liaoning</t>
  </si>
  <si>
    <t>Indaw R: Shwetaung – Chaungwa</t>
  </si>
  <si>
    <t>Mogaung R: Mogaung (N &amp; S) –Samo</t>
  </si>
  <si>
    <t>Sahmaw</t>
  </si>
  <si>
    <t>Yaimaw (Waimaw)</t>
  </si>
  <si>
    <t>Chindwin R.: Kalewa - Hkamti And To The North</t>
  </si>
  <si>
    <t xml:space="preserve">Maha Nandar Lake </t>
  </si>
  <si>
    <t>Pa Du Inn (Badu Inn)</t>
  </si>
  <si>
    <t>Yemyetkyi Inn</t>
  </si>
  <si>
    <t>Byee Lake (Naung Kwin Inn)</t>
  </si>
  <si>
    <t>Sagaing</t>
  </si>
  <si>
    <t>Anqingyanjiang NR: Caizi Hu</t>
  </si>
  <si>
    <t>Geumho River (Taegu)</t>
  </si>
  <si>
    <t>Hwawon Flood Plain</t>
  </si>
  <si>
    <t>Pheasant-tailed Jacana, S &amp; SE Asia</t>
  </si>
  <si>
    <t>Eurasian Oystercatcher, osculans</t>
  </si>
  <si>
    <t>Black-winged Stilt, himantopus, E &amp; SE Asia</t>
  </si>
  <si>
    <t>Pied Avocet, E Asia</t>
  </si>
  <si>
    <t>Grey-headed Lapwing, E, SE &amp; S Asia</t>
  </si>
  <si>
    <t>Pashua Haor</t>
  </si>
  <si>
    <t>Grey Plover, squatarola, E, SE Asia &amp; Australia (non-bre)</t>
  </si>
  <si>
    <t>Kentish Plover, dealbatus</t>
  </si>
  <si>
    <t xml:space="preserve">Xinghua Wan (Bay) </t>
  </si>
  <si>
    <t xml:space="preserve">Hangzhou Bay </t>
  </si>
  <si>
    <t>Double-banded Plover, bicinctus</t>
  </si>
  <si>
    <t>Lesser Sand Plover, atrifrons</t>
  </si>
  <si>
    <t xml:space="preserve">Bari Char </t>
  </si>
  <si>
    <t xml:space="preserve">Nal Char </t>
  </si>
  <si>
    <t>Lesser Sand Plover, unknown population</t>
  </si>
  <si>
    <t>Kuala Bekah (Telok Air Tawar)-Kuala Muda</t>
  </si>
  <si>
    <t>Greater Sand Plover, leschenaultii, SE Asia, Australia (non-bre)</t>
  </si>
  <si>
    <t>Oriental Plover, Central Asia (bre)</t>
  </si>
  <si>
    <t>Penang</t>
  </si>
  <si>
    <t>Bar-tailed Godwit, baueri</t>
  </si>
  <si>
    <t xml:space="preserve">Orielton Lagoon / Sorell / Barilla Bay </t>
  </si>
  <si>
    <t>Little Curlew, N Siberia (bre)</t>
  </si>
  <si>
    <t>Eurasian Curlew, orientalis, E &amp; SE Asia (non-bre)</t>
  </si>
  <si>
    <t>Laizhou Wan</t>
  </si>
  <si>
    <t>Wuleidao Wan</t>
  </si>
  <si>
    <t>Far Eastern Curlew, C &amp; E Asia (bre)</t>
  </si>
  <si>
    <t>Common Redshank, unknown population</t>
  </si>
  <si>
    <t>Spotted Greenshank, NE Asia (bre)</t>
  </si>
  <si>
    <t>Wood Sandpiper, E, SE Asia &amp; Australia (non-bre)</t>
  </si>
  <si>
    <t>Sanderling, E &amp; SE Asia, Australia, New Zealand (non-bre)</t>
  </si>
  <si>
    <t xml:space="preserve">Glenelg River Mouth </t>
  </si>
  <si>
    <t xml:space="preserve">Roebuck Bay </t>
  </si>
  <si>
    <t xml:space="preserve">Kido-Kawa, Hori-Kawa (Kujyukuri-Hama) </t>
  </si>
  <si>
    <t xml:space="preserve">Shin-Kawa, Kido-Kawa (Kujukuri-Hama Hokubu) </t>
  </si>
  <si>
    <t xml:space="preserve">Kashima-Nada </t>
  </si>
  <si>
    <t>Curlew Sandpiper, E, SE Asia &amp; Australia (non-bre)</t>
  </si>
  <si>
    <t xml:space="preserve">Lake Connewarre Area </t>
  </si>
  <si>
    <t>Dunlin, unknown population</t>
  </si>
  <si>
    <t>Chiba</t>
  </si>
  <si>
    <t>Spoon-billed Sandpiper, E Siberia (bre)</t>
  </si>
  <si>
    <t>Inner Gulf: Pak Thale - Laem Phak Bia</t>
  </si>
  <si>
    <t xml:space="preserve">Inner Gulf: Khok Kham    </t>
  </si>
  <si>
    <t xml:space="preserve">Bako-Buntal Bay and surrounding areas   </t>
  </si>
  <si>
    <t xml:space="preserve">Inner Gulf: Laem Phak Bia   </t>
  </si>
  <si>
    <t xml:space="preserve">Bung Kung Hong     </t>
  </si>
  <si>
    <t xml:space="preserve">Bo Muang/Tha Maprao     </t>
  </si>
  <si>
    <t xml:space="preserve">Pattani Bay      </t>
  </si>
  <si>
    <t>Urir Char</t>
  </si>
  <si>
    <t>Bari Char</t>
  </si>
  <si>
    <t>Dhal Char East</t>
  </si>
  <si>
    <t xml:space="preserve">Shonar Char </t>
  </si>
  <si>
    <t>Hatia Island</t>
  </si>
  <si>
    <t>Nurul Islam Char</t>
  </si>
  <si>
    <t>Teknaf Coast Cmbined</t>
  </si>
  <si>
    <t>Inner Gulf: Khok Kham</t>
  </si>
  <si>
    <t>Hatiya (Hatia) Island</t>
  </si>
  <si>
    <t>Chittagong, Barisal</t>
  </si>
  <si>
    <t>Yangon</t>
  </si>
  <si>
    <t>Jambi</t>
  </si>
  <si>
    <t>CR: Petchaburi</t>
  </si>
  <si>
    <t xml:space="preserve">CR: Samut Sakhon </t>
  </si>
  <si>
    <t xml:space="preserve">NR: Phitsanoloke </t>
  </si>
  <si>
    <t xml:space="preserve">SR: Krabi </t>
  </si>
  <si>
    <t>Dhaka Zoo/ Mirpur Zoological Garden</t>
  </si>
  <si>
    <t>Fulvous Whistling-duck, S Asia</t>
  </si>
  <si>
    <t>Bara Haor</t>
  </si>
  <si>
    <t>Chatidhara (Chatidhora) Beel</t>
  </si>
  <si>
    <t xml:space="preserve">Hail Haor </t>
  </si>
  <si>
    <t>Halir Haor</t>
  </si>
  <si>
    <t xml:space="preserve">Kanamaiya Haor &amp; Pakertala Bil </t>
  </si>
  <si>
    <t>Medol Haor</t>
  </si>
  <si>
    <t xml:space="preserve">Pana Beel </t>
  </si>
  <si>
    <t>Shonir (Sanir) Haor</t>
  </si>
  <si>
    <t>Dhaka</t>
  </si>
  <si>
    <t>Lesser Whistling-duck, E &amp; SE Asia</t>
  </si>
  <si>
    <t xml:space="preserve">Ang Trapeang Thmor Reservoir (Sarus Crane Reserve) </t>
  </si>
  <si>
    <t>Mute Swan, East Asia</t>
  </si>
  <si>
    <t>Whooper Swan, E Asia</t>
  </si>
  <si>
    <t xml:space="preserve">Qinghai Hu (Niao Dao) Nature Reserve </t>
  </si>
  <si>
    <t>Rongcheng Wan</t>
  </si>
  <si>
    <t>Kabukuri-Numa (Kabukuri Pond)</t>
  </si>
  <si>
    <t>Mogami River</t>
  </si>
  <si>
    <t>Gangjin Bay</t>
  </si>
  <si>
    <t>Tundra Swan, jankowskii</t>
  </si>
  <si>
    <t>Anqingyanjiang NR: Baidang Hu</t>
  </si>
  <si>
    <t>Anqingyanjiang NR: Daguan Hu</t>
  </si>
  <si>
    <t>Anqingyanjiang NR: Fengsha Hu</t>
  </si>
  <si>
    <t>Anqingyanjiang NR: Wuchang Hu</t>
  </si>
  <si>
    <t>Hukushima Innings</t>
  </si>
  <si>
    <t>Hyo-Ko</t>
  </si>
  <si>
    <t xml:space="preserve">Sa-Kata (Sagata-Kamisagata-Mitaraigata) </t>
  </si>
  <si>
    <t>Toyano-Gata (Toriyanogata) Seigorogata</t>
  </si>
  <si>
    <t>Kami-Ike,Shimo-Ike</t>
  </si>
  <si>
    <t>Yamagata</t>
  </si>
  <si>
    <t>Niigata</t>
  </si>
  <si>
    <t>Swan Goose, C &amp; E Asia</t>
  </si>
  <si>
    <t xml:space="preserve">Anqingyanjiang NR: Wuchang Hu </t>
  </si>
  <si>
    <t>Danjiang Nature Reserve</t>
  </si>
  <si>
    <t>Henan</t>
  </si>
  <si>
    <t>Greylag Goose, rubrirostris, E Asia (non-bre)</t>
  </si>
  <si>
    <t>Bar-headed Goose, C, S &amp; SE Asia</t>
  </si>
  <si>
    <t>Snow Goose, caerulescens, E Asia</t>
  </si>
  <si>
    <t>Asahi-Ike And Uno-Ike</t>
  </si>
  <si>
    <t>Yungam (Yongam) Reservoir</t>
  </si>
  <si>
    <t>Brent Goose, nigricans, Japan (non-bre)</t>
  </si>
  <si>
    <t>Hakodate-Wan</t>
  </si>
  <si>
    <t>Aomori</t>
  </si>
  <si>
    <t>Ruddy Shelduck, E Asia (non-bre)</t>
  </si>
  <si>
    <t>Xundian County</t>
  </si>
  <si>
    <t>Irrawaddy R: Bhamo - Lake near Shwegu</t>
  </si>
  <si>
    <t>Chindwin R.: Kalewa - Hkamti and to the North</t>
  </si>
  <si>
    <t>Sekmun (Seokmun) Reclaimed Area</t>
  </si>
  <si>
    <t xml:space="preserve">Namyang Bay </t>
  </si>
  <si>
    <t xml:space="preserve">Common Shelduck, South Asia (non-bre) </t>
  </si>
  <si>
    <t>Kalkinir Char</t>
  </si>
  <si>
    <t>Monpura, West Coast</t>
  </si>
  <si>
    <t>Shahjalal Char</t>
  </si>
  <si>
    <t>Jonak Char</t>
  </si>
  <si>
    <t>Patenga Beach/Estuary</t>
  </si>
  <si>
    <t>Common Shelduck, E Asia (non-bre)</t>
  </si>
  <si>
    <t>Jinghai Wan</t>
  </si>
  <si>
    <t>Janghang Reservoir (Estuary)</t>
  </si>
  <si>
    <t>Sacheon Bay</t>
  </si>
  <si>
    <t>Gocheonam Reservoir</t>
  </si>
  <si>
    <t>Hyungyungmyun, Muan-gun</t>
  </si>
  <si>
    <t>Mandarin Duck, Korea (non-bre)</t>
  </si>
  <si>
    <t>Wuyuan Yuanyang Hu NR</t>
  </si>
  <si>
    <t>Ono-Ko</t>
  </si>
  <si>
    <t>Gyungcheon Reservoir</t>
  </si>
  <si>
    <t>Tapjeong Reservoir</t>
  </si>
  <si>
    <t>Wangam  Reservoir</t>
  </si>
  <si>
    <t>Yedang Reservoir</t>
  </si>
  <si>
    <t>Bomun Reservoir</t>
  </si>
  <si>
    <t>Deokdong Reservoir</t>
  </si>
  <si>
    <t>Hagogji (Ddaksilmot)</t>
  </si>
  <si>
    <t>Namhan River</t>
  </si>
  <si>
    <t>Paldang Dam</t>
  </si>
  <si>
    <t>Angae Reservoir</t>
  </si>
  <si>
    <t>Hoiya (Hweya) Reservoir</t>
  </si>
  <si>
    <t>Hyongsan River</t>
  </si>
  <si>
    <t>Jinyang Reservoir</t>
  </si>
  <si>
    <t>Hamduck-Hadori Coast</t>
  </si>
  <si>
    <t>Hamduck-Pyoseon Coast</t>
  </si>
  <si>
    <t>Sinchon-Jongdal Coast</t>
  </si>
  <si>
    <t>Eurasian Wigeon, E Asia (non-bre)</t>
  </si>
  <si>
    <t>Falcated Duck, C &amp; E Asia</t>
  </si>
  <si>
    <t>Heng Ling Hu NR (Incl. Qingtanyuan, He Ye Hu)</t>
  </si>
  <si>
    <t>South Dongting Lake NR</t>
  </si>
  <si>
    <t>Taibai Hu</t>
  </si>
  <si>
    <t>Baikal Teal, E Asia</t>
  </si>
  <si>
    <t>Daeho Lake</t>
  </si>
  <si>
    <t xml:space="preserve">Dongrim (Dongnim) Reservoir </t>
  </si>
  <si>
    <t>Cheongho Reservoir</t>
  </si>
  <si>
    <t>Common Teal, crecca, E &amp; SE Asia (non-bre)</t>
  </si>
  <si>
    <t>Chung-Kuo-Hai-Chuan (She-Tzu)</t>
  </si>
  <si>
    <t>Hua-Chiang-Chiao (Bridge On Tanshui R.)</t>
  </si>
  <si>
    <t>Sa-Kata (Sagata-Kamisagata-Mitaraigata)</t>
  </si>
  <si>
    <t>Taipei, Taiwan</t>
  </si>
  <si>
    <t>Mallard, platyrhynchos, E Asia (non-bre)</t>
  </si>
  <si>
    <t>Spot-billed Duck, hartingtoni</t>
  </si>
  <si>
    <t>Irrawaddy R: Shwe Gu - Kyat Ta Kaung</t>
  </si>
  <si>
    <t>Eastern Spot-billed Duck, zonorhyncha</t>
  </si>
  <si>
    <t>Northern Pintail, E &amp; SE Asia</t>
  </si>
  <si>
    <t>Nagara River</t>
  </si>
  <si>
    <t xml:space="preserve">Mogami River </t>
  </si>
  <si>
    <t>Seongam Reservoir</t>
  </si>
  <si>
    <t>Gifu</t>
  </si>
  <si>
    <t>Garganey, E &amp; SE Asia (non-bre)</t>
  </si>
  <si>
    <t xml:space="preserve">Candaba Swamp (Brgy. Candating, Arayat)  2,585  2007 </t>
  </si>
  <si>
    <t>Luzon: Region 3</t>
  </si>
  <si>
    <t xml:space="preserve">Candaba Swamp (Brgy. Candating, Arayat) </t>
  </si>
  <si>
    <t>Northern Shoveler, E &amp; SE Asia (non-bre)</t>
  </si>
  <si>
    <t>Common Pochard, E Asia (non-bre)</t>
  </si>
  <si>
    <t xml:space="preserve">Yodogawa River (Combined) </t>
  </si>
  <si>
    <t xml:space="preserve">Taehwa River (Myeongcheon Bridge-Samho Bridge) </t>
  </si>
  <si>
    <t>Osaka</t>
  </si>
  <si>
    <t>Shimane/Tottori</t>
  </si>
  <si>
    <t>Ferruginous Duck, S, E &amp; SE Asia (non-bre)</t>
  </si>
  <si>
    <t xml:space="preserve">Rowa Beel </t>
  </si>
  <si>
    <t xml:space="preserve">Indawgyi Lake </t>
  </si>
  <si>
    <t xml:space="preserve">Ailer(Aila) Beel </t>
  </si>
  <si>
    <t>Tufted Duck, E &amp; SE Asia (non-bre)</t>
  </si>
  <si>
    <t>Magat Dam</t>
  </si>
  <si>
    <t xml:space="preserve">Jungrang Stream (Jungrangcheon) </t>
  </si>
  <si>
    <t>Mainit Lake</t>
  </si>
  <si>
    <t>Luzon: Region 2</t>
  </si>
  <si>
    <t xml:space="preserve">Mindanao: Region 13 </t>
  </si>
  <si>
    <t xml:space="preserve">Gyeonggi </t>
  </si>
  <si>
    <t>Greater Scaup, mariloides, E Asia</t>
  </si>
  <si>
    <t>Mouth of the Toyokawa</t>
  </si>
  <si>
    <t>Hi-Numa</t>
  </si>
  <si>
    <t>Dangdong Bay</t>
  </si>
  <si>
    <t>Georyumyun, Donghaemyun, Goseonggun (Dangdong Bay)</t>
  </si>
  <si>
    <t xml:space="preserve">Sanae Reclaimed Reservoir </t>
  </si>
  <si>
    <t>Yeuja (Yeoja) Ba</t>
  </si>
  <si>
    <t>Ibaraki</t>
  </si>
  <si>
    <t>Common Goldeneye, clangula, E Asia (non-bre)</t>
  </si>
  <si>
    <t>Upper Stream of Angara River in Irkutsk</t>
  </si>
  <si>
    <t>Irkutsk</t>
  </si>
  <si>
    <t>Smew, E Asia (non-bre)</t>
  </si>
  <si>
    <t xml:space="preserve">Anqingyanjiang NR: Bo Hu </t>
  </si>
  <si>
    <t>Chengxi Hu</t>
  </si>
  <si>
    <t xml:space="preserve">Andong Reservoir </t>
  </si>
  <si>
    <t>Red-breasted Merganser, E Asia (non-bre)</t>
  </si>
  <si>
    <t>Scaly-sided Merganser, E &amp; SE Asia</t>
  </si>
  <si>
    <t>Bukhan River</t>
  </si>
  <si>
    <t xml:space="preserve">Xin Jiang River At Yiyang County </t>
  </si>
  <si>
    <t>Common Merganser, orientalis, E Asia (non-bre)</t>
  </si>
  <si>
    <t>Hampyung Daedong Dam</t>
  </si>
  <si>
    <t>Seoul</t>
  </si>
  <si>
    <t>Greater White-fronted Goose, frontalis, China</t>
  </si>
  <si>
    <t>Greater White-fronted Goose, frontalis, Japan</t>
  </si>
  <si>
    <t>Paddies Along Kuzuryu-Gawa</t>
  </si>
  <si>
    <t>Kamo-Ike (Katanokamo-Ike)</t>
  </si>
  <si>
    <t>Greater White-fronted Goose, frontalis, Korea</t>
  </si>
  <si>
    <t>Busa Reclaimed Area</t>
  </si>
  <si>
    <t>Ankyeo Reservoir</t>
  </si>
  <si>
    <t>Geumho Reservoir</t>
  </si>
  <si>
    <t>Fukui</t>
  </si>
  <si>
    <t>Ishikawa</t>
  </si>
  <si>
    <t>Miyagi</t>
  </si>
  <si>
    <t>Bean Goose, unknown population</t>
  </si>
  <si>
    <t>Bali He</t>
  </si>
  <si>
    <t>Chengdong Hu</t>
  </si>
  <si>
    <t>Wu Hu</t>
  </si>
  <si>
    <t>Gangsu (Kangsu) Reservoir</t>
  </si>
  <si>
    <t>Geunheungmyun Coast, Taeangun</t>
  </si>
  <si>
    <t>Jamhong Reservoir</t>
  </si>
  <si>
    <t>Sajipo Marsh</t>
  </si>
  <si>
    <t>Dongrim (Dongnim) Reservoir</t>
  </si>
  <si>
    <t>Gunnae Reclaimed Area</t>
  </si>
  <si>
    <t>Baer's Pochard, C, E, SE &amp; S Asia</t>
  </si>
  <si>
    <t>Khana Muia Beel</t>
  </si>
  <si>
    <t>Muhuri Dam</t>
  </si>
  <si>
    <t>Dhaka Zoo/ Mirpur Zoological Garde</t>
  </si>
  <si>
    <t>Peelkhana (Bangladesh Rifle Bird Park)</t>
  </si>
  <si>
    <t>Shibaloy, Kamalapur, Bhumiheen Chars</t>
  </si>
  <si>
    <t>Gaibandha North</t>
  </si>
  <si>
    <t>Matian Haor (Incl Bara, Banuar &amp; Palair Bils)</t>
  </si>
  <si>
    <t>Pana Beel</t>
  </si>
  <si>
    <t>Rowa Beel</t>
  </si>
  <si>
    <t xml:space="preserve">Yancheng Nature Reserve (Covers whole Yancheng shoreline) </t>
  </si>
  <si>
    <t>Sanxikou Reservoir</t>
  </si>
  <si>
    <t>Chang Hu</t>
  </si>
  <si>
    <t>Changshou Reservoir</t>
  </si>
  <si>
    <t>Qilihai Nature Reserve</t>
  </si>
  <si>
    <t>Tuan Bo Wa Nature Reserve</t>
  </si>
  <si>
    <t>Korla</t>
  </si>
  <si>
    <t>Changhaizi</t>
  </si>
  <si>
    <t>Rajshahi</t>
  </si>
  <si>
    <t>Sichuan</t>
  </si>
  <si>
    <t>Xinjiang</t>
  </si>
  <si>
    <t>Kye Ni Kan</t>
  </si>
  <si>
    <t>Nong Sanoh</t>
  </si>
  <si>
    <t>Sanambin Non-Hunting Area</t>
  </si>
  <si>
    <t>Nong Dim Dam</t>
  </si>
  <si>
    <t>Goot Ting Reservoir</t>
  </si>
  <si>
    <t>Nong Hua Khu</t>
  </si>
  <si>
    <t>Nong Kraeb</t>
  </si>
  <si>
    <t>Nong Bong Khai NHA</t>
  </si>
  <si>
    <t xml:space="preserve">NER: Buriram </t>
  </si>
  <si>
    <t xml:space="preserve">NER: Chaiyaphum </t>
  </si>
  <si>
    <t>NER: Nong Khai</t>
  </si>
  <si>
    <t xml:space="preserve">NER: Udon Thani </t>
  </si>
  <si>
    <t xml:space="preserve">NR: Chiang Rai </t>
  </si>
  <si>
    <t>Haenam Lake</t>
  </si>
  <si>
    <t>Little Grebe, poggei</t>
  </si>
  <si>
    <t>Black-necked Grebe, nigricollis, E Asia (non-bre)</t>
  </si>
  <si>
    <t>Spot-billed Pelican, SE Asia</t>
  </si>
  <si>
    <t>Japanese Cormorant, East Asia</t>
  </si>
  <si>
    <t>Pelagic Cormorant, pelagicus</t>
  </si>
  <si>
    <t>Grey Heron, jouyi, E, SE Asia</t>
  </si>
  <si>
    <t>Great Egret, Eastern Great Egret, modestus, E Asia (non-bre)</t>
  </si>
  <si>
    <t>Chinese Pond-heron, E, SE &amp; S Asia</t>
  </si>
  <si>
    <t>Chinese Egret, E, SE Asia</t>
  </si>
  <si>
    <t>White-eared Night-heron, SE Asia</t>
  </si>
  <si>
    <t>Japanese Night-heron, E &amp; SE Asia</t>
  </si>
  <si>
    <t>Asian Openbill, S, SE Asia</t>
  </si>
  <si>
    <t>Oriental Stork, E Asia</t>
  </si>
  <si>
    <t>Greater Adjutant, Cambodia (bre)</t>
  </si>
  <si>
    <t>Bean Goose, middendorffi, Okhotsk/Kamchatka-Japan</t>
  </si>
  <si>
    <t>Bean Goose, middendorffi, Yakutia/E Asia</t>
  </si>
  <si>
    <t>Bean Goose, serrirostris, Kamchatka/Japan</t>
  </si>
  <si>
    <t>Bean Goose, serrirostris: Central &amp; Eastern Siberia</t>
  </si>
  <si>
    <t>Lesser White-fronted Goose, C &amp; E Siberia</t>
  </si>
  <si>
    <t>Canada Goose, leucopareia, Kuril (Ekarmar-Japan)</t>
  </si>
  <si>
    <t>Emperor Goose, N Pacific</t>
  </si>
  <si>
    <t>Brent Goose, nigricans, China (non-bre)</t>
  </si>
  <si>
    <t>Mandarin Duck, China (non-bre)</t>
  </si>
  <si>
    <t>Mandarin Duck, Japan (non-bre)</t>
  </si>
  <si>
    <t>Gadwall, strepera, E Asia (non-bre)</t>
  </si>
  <si>
    <t>Common Eider, v-nigra</t>
  </si>
  <si>
    <t>Spectacled Eider, E Siberia, N &amp; W Alaska</t>
  </si>
  <si>
    <t>Steller's Eider, N Pacific (non-bre)</t>
  </si>
  <si>
    <t>Harlequin Duck, (pacificus)</t>
  </si>
  <si>
    <t>Long-tailed Duck, E Asia (non-bre)</t>
  </si>
  <si>
    <t>Swinhoe's Rail, C &amp; E Asia</t>
  </si>
  <si>
    <t>Australian Pratincole, Australia</t>
  </si>
  <si>
    <t>Oriental Pratincole, E-SE Asia, Australia</t>
  </si>
  <si>
    <t>Northern Lapwing, E, SE Asia (non-bre)</t>
  </si>
  <si>
    <t>Pacific Golden Plover, E, SE Asia Australia &amp; Oceania (non-bre)</t>
  </si>
  <si>
    <t>Pacific Golden Plover, Pacific Islands (non-bre)</t>
  </si>
  <si>
    <t>Long-billed Plover, E, SE &amp; S Asia</t>
  </si>
  <si>
    <t>Little Ringed Plover, curonicus C &amp; E Asia</t>
  </si>
  <si>
    <t>Lesser Sand Plover, schaeferi</t>
  </si>
  <si>
    <t>Eurasian Woodcock, C &amp; E Asia (bre)</t>
  </si>
  <si>
    <t>Solitary Snipe, japonica</t>
  </si>
  <si>
    <t>Latham's Snipe, E Asia (bre)</t>
  </si>
  <si>
    <t>Pintail Snipe, E &amp; SE Asia (non-bre)</t>
  </si>
  <si>
    <t>Common Snipe, gallinago, E &amp; SE Asia (non-bre)</t>
  </si>
  <si>
    <t>Asian Dowitcher, C &amp; E Asia (bre)</t>
  </si>
  <si>
    <t>Black-tailed Godwit, melanuroides</t>
  </si>
  <si>
    <t>Bar-tailed Godwit, menzbieri &amp; (anadyrensis)</t>
  </si>
  <si>
    <t>Whimbrel, variegatus, E &amp; SE Asia (non-bre)</t>
  </si>
  <si>
    <t>Spotted Redshank, E, SE Asia (non-bre)</t>
  </si>
  <si>
    <t>Marsh Sandpiper, E, SE Asia, Oceania (non-bre)</t>
  </si>
  <si>
    <t>Common Greenshank, E, SE Asia, Australia (non-bre)</t>
  </si>
  <si>
    <t>Green Sandpiper, E &amp; SE Asia (non-bre)</t>
  </si>
  <si>
    <t>Terek Sandpiper, E, SE Asia &amp; Australia (non-bre)</t>
  </si>
  <si>
    <t>Common Sandpiper, E &amp; SE Asia to Oceania (non-bre)</t>
  </si>
  <si>
    <t>Grey-tailed Tattler, C &amp; E Siberia (bre)</t>
  </si>
  <si>
    <t>Ruddy Turnstone, interpres, Pacific &amp; SE Asia (non-bre)</t>
  </si>
  <si>
    <t>Great Knot, SE Asia, Australia (non-bre)</t>
  </si>
  <si>
    <t>Red Knot, piersmai</t>
  </si>
  <si>
    <t>Red Knot, rogersi</t>
  </si>
  <si>
    <t>Red-necked Stint, NE Siberia (bre)</t>
  </si>
  <si>
    <t>Temminck's Stint, E &amp; SE Asia (non-bre)</t>
  </si>
  <si>
    <t>Long-toed Stint, Siberia (bre)</t>
  </si>
  <si>
    <t>Sharp-tailed Sandpiper, C &amp; E Siberia (bre)</t>
  </si>
  <si>
    <t>Rock Sandpiper, tschuktschorum</t>
  </si>
  <si>
    <t>Dunlin, arcticola</t>
  </si>
  <si>
    <t>Broad-billed Sandpiper, sibirica</t>
  </si>
  <si>
    <t>Red-necked Phalarope, NE Asia (bre)</t>
  </si>
  <si>
    <t>Mew Gull, kamtschatschensis</t>
  </si>
  <si>
    <t>Herring Gull, mongolicus</t>
  </si>
  <si>
    <t>Slaty-backed Gull, NE Asia</t>
  </si>
  <si>
    <t>Black-headed Gull, E &amp; SE Asia (non-bre)</t>
  </si>
  <si>
    <t>Lesser Crested Tern, torresii</t>
  </si>
  <si>
    <t>Chinese Crested Tern, E China (bre)</t>
  </si>
  <si>
    <t>Roseate Tern, bangsi, SE Asia</t>
  </si>
  <si>
    <t>Roseate Tern, gracilis</t>
  </si>
  <si>
    <t>Common Tern, longipennis</t>
  </si>
  <si>
    <t>Arctic Tern, N North America (bre)</t>
  </si>
  <si>
    <t>Little Tern, sinensis</t>
  </si>
  <si>
    <t>Aleutian Tern, N Pacific (bre)</t>
  </si>
  <si>
    <t>Sooty Tern, serrata</t>
  </si>
  <si>
    <t>Whiskered Tern, fluviatilis</t>
  </si>
  <si>
    <t>White-winged Tern, Asia, Australasia</t>
  </si>
  <si>
    <t>Brown Noddy, pileatus</t>
  </si>
  <si>
    <t>Black Noddy, minutus</t>
  </si>
  <si>
    <t>Bar-tailed Godwit, unknown population</t>
  </si>
  <si>
    <t>Brent Goose, unknown population</t>
  </si>
  <si>
    <t xml:space="preserve">Greater White-fronted Goose, unknown population </t>
  </si>
  <si>
    <t>Pacific Golden Plover, unknown population</t>
  </si>
  <si>
    <t>Red Knot, unknown population</t>
  </si>
  <si>
    <t>Little Ringed Plover, unknown population</t>
  </si>
  <si>
    <t>Timor Leste</t>
  </si>
  <si>
    <t>Chowdhury et al. 2012</t>
  </si>
  <si>
    <t>Chowdhury, SU, Lees, AC &amp; Thompson, PM</t>
  </si>
  <si>
    <t>winter 2010-11</t>
  </si>
  <si>
    <t>Barter 2010</t>
  </si>
  <si>
    <t>Barter M</t>
  </si>
  <si>
    <t>(Information on Baer's Pochard in China, in letter to SU Chowdhury, reported in Chowdhury et al. 2012.)</t>
  </si>
  <si>
    <t>Jamuna River</t>
  </si>
  <si>
    <t>Thompson, P. M. &amp; Johnson, D. L. (2003) Further notable bird records from Bangladesh. Forktail 19: 85–102.</t>
  </si>
  <si>
    <t>Gaibanda</t>
  </si>
  <si>
    <t>Thompson, P &amp; Johnson, D 2003</t>
  </si>
  <si>
    <t>Thompson &amp; Johnson 2003</t>
  </si>
  <si>
    <t>Chowdhury 2012</t>
  </si>
  <si>
    <t>Hassell 2004</t>
  </si>
  <si>
    <t>Hassell, C</t>
  </si>
  <si>
    <t>Thompson, P. M., Harvey, W. G., Johnson, D. L., Millin, D. J., Rashid, S. M. A., Scott, D. A., Stanford, C. &amp; Woolner, J. D. (1993). Recent notable bird records from Bangladesh. Forktail 9: 12–44.</t>
  </si>
  <si>
    <t>Bird, JP, Lees, AC, Chowdhury, SU, Martin, R, Halder, R &amp; Ul Haque, E</t>
  </si>
  <si>
    <t>Status and distribution of the endangered Baer’s Pochard Aythya baeri in Bangladesh. Forktail 28: 57-61.</t>
  </si>
  <si>
    <t>Bird survey reports for Dampier Salt Limited. Unpublished internal report, Dampier Salt Limited</t>
  </si>
  <si>
    <t>Observations of globally threatened shorebirds in Bangladesh. BirdingASIA 14: 53–58</t>
  </si>
  <si>
    <t>Thompson et al. 1993</t>
  </si>
  <si>
    <t>Hasher Char</t>
  </si>
  <si>
    <t>Chatla Beel</t>
  </si>
  <si>
    <t>Greater Noakhali</t>
  </si>
  <si>
    <t>Halodia</t>
  </si>
  <si>
    <t>Bodur Makam</t>
  </si>
  <si>
    <t>Bird et al. 2010a</t>
  </si>
  <si>
    <t>Bird et al. 2010b</t>
  </si>
  <si>
    <t>A survey of the Critically Endangered Spoon-billed Sandpiper Eurynorhynchus pygmeus in Bangladesh and key future research and conservation recommendations. Forktail 26: 1–8</t>
  </si>
  <si>
    <t>Bird, JP, Lees, AC, Chowdhury, SU, Martin, R &amp; Ul Haque, E</t>
  </si>
  <si>
    <t>Sonadia &amp; Moheskhali Island (includes Kaladia)</t>
  </si>
  <si>
    <t>Building capacity for research and conservation of migratory shorebirds in Mongolia, with emphasis on populations that migrate to Australia. Project completion report by Wetlands International - Oceania to the East Asian - Australasian Flyway Partnership, 27 pp.</t>
  </si>
  <si>
    <t>Jaensch, R</t>
  </si>
  <si>
    <t>Jaensch 2012</t>
  </si>
  <si>
    <t>Dashinchilen Tsagaan wetlands</t>
  </si>
  <si>
    <t>Yukon Delta National Wildlife Refuge</t>
  </si>
  <si>
    <t>USFWS 2012</t>
  </si>
  <si>
    <t>USFWS</t>
  </si>
  <si>
    <t>Site Information Sheet, EAAFP Flyway Site Network: Yukon Delta National Wildlife Refuge. Compiled by United States Fish &amp; Wildlife Service.</t>
  </si>
  <si>
    <t>Fisher et al. 2011</t>
  </si>
  <si>
    <t>Fisher, JB, Stehn, RA &amp; Walters, G</t>
  </si>
  <si>
    <t>Nest population size and potential production of geese and spectacled eiders on the Yukon-Kuskokwim Delta, Alaska, 1985-2011. Unpubl. U. S. Fish and Wildlife Service report, Anchorage, Alaska.</t>
  </si>
  <si>
    <t>McCaffery 2012</t>
  </si>
  <si>
    <t>McCaffery, BJ</t>
  </si>
  <si>
    <t>McCaffery, BJ, USFWS, unpublished data.</t>
  </si>
  <si>
    <t>Mallek, EJ &amp; Groves, DJ</t>
  </si>
  <si>
    <t>Mallek &amp; Groves 2010</t>
  </si>
  <si>
    <t>Alaska – Yukon Waterfowl Breeding Population Survey. Unpubl. U.S. Fish and Wildlife Service report, Fairbanks and Juneau, Alaska.</t>
  </si>
  <si>
    <t>Petersen et al. 2003</t>
  </si>
  <si>
    <t>Petersen, MR, McCaffery, BJ and Flint, P</t>
  </si>
  <si>
    <t>Post-breeding distribution of Long-tailed Ducks (Clangula hyemalis) from the Yukon-Kuskokwim Delta, Alaska. Wildfowl 54:103-113.</t>
  </si>
  <si>
    <t>Mallek &amp; Groves 2010, Petersen et al. 2003</t>
  </si>
  <si>
    <t>The status of Alaska's large shorebirds: A review and an example. International Wader Studies 8:28-32.</t>
  </si>
  <si>
    <t>McCaffery 1996</t>
  </si>
  <si>
    <t>Bar-tailed Godwits Limosa lapponica in Alaska: a population estimate from the staging grounds. Wader Study Group Bull. 88:49-54.</t>
  </si>
  <si>
    <t>Gill &amp; McCaffery 1999</t>
  </si>
  <si>
    <t>Gill, RE Jr. &amp; McCaffery, BJ</t>
  </si>
  <si>
    <t>Shorebird surveys in western Alaska. Chapter 3 in Arctic shorebirds in North America: a decade of monitoring (J. Bart and V. H. Johnston, Eds). Studies in Avian Biology Series (Vol. 44), University of California Press, Berkeley, CA.</t>
  </si>
  <si>
    <t>McCaffery, BJ, Bart, J, Wightman, C &amp; Kreuper D</t>
  </si>
  <si>
    <t>McCaffery et al. 2012 in press</t>
  </si>
  <si>
    <t>Wayward youth: Trans-Beringian movement and differential southward migration by juvenile sharp-tailed sandpipers. Arctic 63:273-278.</t>
  </si>
  <si>
    <t>Handel, CM &amp; Gill, RE Jr.</t>
  </si>
  <si>
    <t>Handel &amp; Gill 2010</t>
  </si>
  <si>
    <t>Population estimates of North American shorebirds, 2006. Wader Study Group Bulletin 111:67-85</t>
  </si>
  <si>
    <t>Morrison, RIG, McCaffery, BJ, Gill, RE, Skagen, SK, Jones, SL, Page, GW, Gratto-Trevor, CL &amp; Andres, BA</t>
  </si>
  <si>
    <t>Morrison et al. 2006</t>
  </si>
  <si>
    <t>Dunlin (Calidris alpina). In The Birds of North America , No. 203 (A. Poole and F. Gill, eds.). The Academy of Natural Sciences, Philadelphia, and The American Ornithologists’ Union, Washington, D.C.</t>
  </si>
  <si>
    <t xml:space="preserve">Warnock, ND &amp; Gill, RE Jr.  </t>
  </si>
  <si>
    <t>Warnock &amp; Gill 1996</t>
  </si>
  <si>
    <t>Morrison et al. 2006, Warnock &amp; Gill 1996</t>
  </si>
  <si>
    <t>Abundance and trend of waterbirds on Alaska’s Yukon-Kuskokwim Delta Coast based on 1988 to 2010 aerial surveys. Unpubl. U. S. Fish and Wildlife Service report, Anchorage, Alaska.</t>
  </si>
  <si>
    <t>Platte, RM &amp; Stehn, RA</t>
  </si>
  <si>
    <t>Platte &amp; Stehn 2011</t>
  </si>
  <si>
    <t>The Beringian seabird colony catalog. U. S. Fish and Wildlife Service, Office of Migratory Bird Management, Anchorage, Alaska.</t>
  </si>
  <si>
    <t>Stephensen &amp; Kondratyeva 2001</t>
  </si>
  <si>
    <t>Stephensen, SW &amp; Kondratyeva, L</t>
  </si>
  <si>
    <t>Platte &amp; Stehn 2011, Stephensen &amp; Kondratyeva 2001</t>
  </si>
  <si>
    <t>Yukon Delta National Wildlife Refuge, unpublished data.</t>
  </si>
  <si>
    <t>YDNWR 2012</t>
  </si>
  <si>
    <t>Three populations of non-breeding Roseate Terns (Sterna dougallii) in the Swain Reefs, Southern Great Barrier Reef, Australia. Emu 105, 57-66.</t>
  </si>
  <si>
    <t>O'Neill et al. 2005</t>
  </si>
  <si>
    <t>O'Neill, P, Minton, C, Ozaki, K &amp; White, R</t>
  </si>
  <si>
    <t>Swain Reefs</t>
  </si>
  <si>
    <t>Jan-02, Jan-03</t>
  </si>
  <si>
    <t>Roseate Tern, unknown population</t>
  </si>
  <si>
    <t>Walker 1988</t>
  </si>
  <si>
    <t>Based on 490 breeding pairs, x3.</t>
  </si>
  <si>
    <t>Based on 6000 breeding pairs, x3.</t>
  </si>
  <si>
    <t>Based on 1000 breeding pairs, x3.</t>
  </si>
  <si>
    <t>Walker 1992</t>
  </si>
  <si>
    <t>Saunders Islet</t>
  </si>
  <si>
    <t>Wellesley Islands</t>
  </si>
  <si>
    <t>O'Neill et al. 2007</t>
  </si>
  <si>
    <t>O'Neill et al. 2008</t>
  </si>
  <si>
    <t>QPWS undated</t>
  </si>
  <si>
    <t>QPWS</t>
  </si>
  <si>
    <t>Queensland Parks &amp; Wildlife Service unpublished data.</t>
  </si>
  <si>
    <t>Walker TA</t>
  </si>
  <si>
    <t>Roseate Terns Sterna dougallii on Southern Great Barrier Reef islands, 1985-1986. Corella 12:56-58.</t>
  </si>
  <si>
    <t>The Wellesley Islands, Gulf of Carpentaria. Report to Queensland Parks &amp; Wildlife Service.</t>
  </si>
  <si>
    <t>Hassell, C, Boyle, A, Slaymaker, A &amp; Chan, YC</t>
  </si>
  <si>
    <t>Hassell et al. 2012</t>
  </si>
  <si>
    <t>Red Knot northward migration through Bohai Bay, China, field trip report April and May 2012. Global Flyway Network unpublished report, 34 pp.</t>
  </si>
  <si>
    <t>Red Knot northward migration through Bohai Bay, China, field trip report April and May 2011. Global Flyway Network unpublished report, 18 pp.</t>
  </si>
  <si>
    <t>Hassell, C, Boyle, A &amp; Slaymaker, A</t>
  </si>
  <si>
    <t>Total counted on 13 May 2011 (66,500) proportioned by 15 May breakdown (~54% piersmai and ~43% rogersi) and rounded up.</t>
  </si>
  <si>
    <t>Apr-May-12</t>
  </si>
  <si>
    <t>Minimum number present through April-May 2012.</t>
  </si>
  <si>
    <t>Estimated number present in April-May 2012.</t>
  </si>
  <si>
    <t>Red Knot Calidris canutus: subspecies and migration in the East Asian-Australasian flyway—where do all the Red Knot go? BirdingASIA 16: 89–93</t>
  </si>
  <si>
    <t>Hassell, C, Southey, I, Boyle, A &amp; Yang, H-Y</t>
  </si>
  <si>
    <t>Hassell et al. 2011b</t>
  </si>
  <si>
    <t>Hassell et al. 2011a</t>
  </si>
  <si>
    <t>Qingquan Bai pers. comm</t>
  </si>
  <si>
    <t>Impacts of tidal land reclamation in Bohai Bay, China: ongoing losses of critical Yellow Sea waterbird staging and wintering sites. Bird Conservation International, BirdLife International.</t>
  </si>
  <si>
    <t>Yang, H-Y, Chen, B, Barter, M, Piersma, T, Zhou, C-F, Li, F-S &amp; Zhang, Z-W</t>
  </si>
  <si>
    <t>Yang et al. 2011</t>
  </si>
  <si>
    <t>North and North-west Bo Hai Wan (Combined)</t>
  </si>
  <si>
    <t>Chowdhury, S.U., Foysal, M., Das, D.K., Mohsanin, S., Diyan, M.A.A. &amp; Alam, A.B.M.S. 2011. Seasonal occurrence and site use by shorebirds at Sonadia Island, Cox’s Bazar, Bangladesh. Wader Study Group Bull. 118(2): 77–81.</t>
  </si>
  <si>
    <t>Chowdhury et al. 2011</t>
  </si>
  <si>
    <t>Bakewell, D. (compiler) 2009. Kapar Power Station Waterbirds Report 2008. Kuala Lumpur: MNS-Bird Conservation Council. (MNS-BCC Waterbirds Group Report No. 1)</t>
  </si>
  <si>
    <t>Bakewell 2009</t>
  </si>
  <si>
    <t>Apr &amp; Sep-08</t>
  </si>
  <si>
    <t>Apr &amp; Dec-08</t>
  </si>
  <si>
    <t>Tong et al. 2013 in prep.</t>
  </si>
  <si>
    <t>Tong, M, Zhang, L, Li, J, Zockler, C &amp; Clark, NA</t>
  </si>
  <si>
    <t>2013 in prep.</t>
  </si>
  <si>
    <t>Rudong Coast (Mudflats)</t>
  </si>
  <si>
    <t>12-15 Oct-12</t>
  </si>
  <si>
    <t>Oct-11?</t>
  </si>
  <si>
    <t>The critical importance of the Rudong mudflats, Jiangsu Province, China in the annual cycle of the Spoon-billed Sandpiper Calidris pygmeus. Unpublished manuscript supplied by C Zockler, to be submitted to the Wader Study Group Bulletin.</t>
  </si>
  <si>
    <t>Zockler 2012</t>
  </si>
  <si>
    <t>Zockler, C</t>
  </si>
  <si>
    <t>Tables of waterbird counts from Gulf of Martaban, Myanmar, winter 2008-12. Unpublished data.</t>
  </si>
  <si>
    <t>Gulf of Martaban</t>
  </si>
  <si>
    <t>winter 2010</t>
  </si>
  <si>
    <t>winter 2008</t>
  </si>
  <si>
    <t>winter 2009</t>
  </si>
  <si>
    <t>winter 2012</t>
  </si>
  <si>
    <t>Barter et al. 1998</t>
  </si>
  <si>
    <t>Jaensch et al. 2005</t>
  </si>
  <si>
    <t>Minton &amp; Watkins 1989</t>
  </si>
  <si>
    <t>ZNNR 2005</t>
  </si>
  <si>
    <t>Mipia-Machattie floodplain wetlands (Georgina Channel Country)</t>
  </si>
  <si>
    <t>Titchery-Mulligan floodplain wetlands (Georgina Channel Country)</t>
  </si>
  <si>
    <t>Bilpa Morea Clayan (Channel Country)</t>
  </si>
  <si>
    <t>Goyders Lagoon (Diamantina Channel Country)</t>
  </si>
  <si>
    <t>Kauri-Titheropatchie floodplain wetlands (Georgina Channel Country)</t>
  </si>
  <si>
    <t>Reid J.R.W., Kingsford R.T. and Jaensch R.P.</t>
  </si>
  <si>
    <t>Waterbird Surveys in the Channel Country Floodplain Wetlands, Autumn 2009. Report by Australian National University, Canberra, University of New South Wales, Sydney, and Wetlands International – Oceania, Brisbane, for the Australian Government Department of Environment, Water, Heritage and the Arts.</t>
  </si>
  <si>
    <t>Reid et al. 2009</t>
  </si>
  <si>
    <t>Bar Plain saltmarsh, St Lawrence</t>
  </si>
  <si>
    <t>Melzer et al. 2008</t>
  </si>
  <si>
    <t>Melzer at al. 2008</t>
  </si>
  <si>
    <t xml:space="preserve">http://www.lebmf.gov.au/publications/pubs/waterbirds-report.pdf </t>
  </si>
  <si>
    <t>Kejo-numa</t>
  </si>
  <si>
    <t>Site Information Sheet, EAAFP FSN (2010)</t>
  </si>
  <si>
    <t>Site Information Sheet, EAAFP FSN (2009)</t>
  </si>
  <si>
    <t>Damar Char (near Nijhum Dweep)</t>
  </si>
  <si>
    <t>Site Information Sheet, EAAFP FSN (2011)</t>
  </si>
  <si>
    <t>Swinhoe's Storm Petrel</t>
  </si>
  <si>
    <t>unknown population</t>
  </si>
  <si>
    <t>Oceanodroma monorhis</t>
  </si>
  <si>
    <t xml:space="preserve">World population size (130,000 pairs) based on BirdLife International factsheet: http://www.birdlife.org/datazone/speciesfactsheet.php?id=3981  </t>
  </si>
  <si>
    <t>Hydrobatidae</t>
  </si>
  <si>
    <t>Swinhoe's Storm Petrel, unknown population</t>
  </si>
  <si>
    <t>DRMAPO 2010</t>
  </si>
  <si>
    <t>Daesan Regional Maritime Affairs ＆ Port Office</t>
  </si>
  <si>
    <t>Report of Civilian Monitoring on Wetland Protected Areas (Seocheon WPA).</t>
  </si>
  <si>
    <t>Tundra Bean Goose.</t>
  </si>
  <si>
    <t>Tundra Bean Goose. Note the major change from MoP2 List.</t>
  </si>
  <si>
    <t>Taiga Bean Goose. Note the major change from MoP2 List.</t>
  </si>
  <si>
    <t>Upo Wetlands</t>
  </si>
  <si>
    <t>Site Information Sheet, EAAFP FSN (2008)</t>
  </si>
  <si>
    <t>2004-5</t>
  </si>
  <si>
    <t>Nilsén, J-E</t>
  </si>
  <si>
    <t>Nilsén 2012</t>
  </si>
  <si>
    <t>Spreadsheet of waterbird counts at Nanbu [Nanpu, North Bo Hai Wan], October 2012, supplied via EAAFP Secretariat.</t>
  </si>
  <si>
    <t>3-4 Oct 2012</t>
  </si>
  <si>
    <t>Apr-May 2000</t>
  </si>
  <si>
    <t>Chan, S, Chen, SH &amp; Yuan, HW</t>
  </si>
  <si>
    <t>Chan et al. 2010</t>
  </si>
  <si>
    <t>Jiushan Islands</t>
  </si>
  <si>
    <t>Mazu (Matsu) Islands Tern Protected Area</t>
  </si>
  <si>
    <t>Wuzhishan Islands</t>
  </si>
  <si>
    <t>10-20 birds present in the tern breeding colony.</t>
  </si>
  <si>
    <t>6 pairs breeding.</t>
  </si>
  <si>
    <t>summer 2008</t>
  </si>
  <si>
    <t>numbers unknown, but recorded breeding.</t>
  </si>
  <si>
    <t>Chongming Dongtan</t>
  </si>
  <si>
    <t>Bachang River Estuary</t>
  </si>
  <si>
    <t>Xisha Islands (South China Sea)</t>
  </si>
  <si>
    <t>International Single Species Action Plan for the Conservation of the Chinese Crested Tern (Sterna bernsteini). BirdLife International Asia Division, Tokyo, Japan; CMS Secretariat, Bonn, Germany. 22 pages. CMS Technical Report Series 21.</t>
  </si>
  <si>
    <t>Chiayi</t>
  </si>
  <si>
    <t>Presumed location: coordinates to be confirmed.</t>
  </si>
  <si>
    <t>Hainan?</t>
  </si>
  <si>
    <t>Mazu Islands Tern Protected Area</t>
  </si>
  <si>
    <t>Fujian/Taipei</t>
  </si>
  <si>
    <t>Anhui Lakes (includes Anqingyanjiang Nature Reserve Combined)</t>
  </si>
  <si>
    <t>Yong et al. 2010</t>
  </si>
  <si>
    <t>Zhang, Y, Cao, L, Barter, M, Fox, A, Zhao, MJ, Meng FJ, Shi, HQ, Jiang, Y &amp; Zhu, WZ.</t>
  </si>
  <si>
    <t>Zhang et al. 2010</t>
  </si>
  <si>
    <t>Changing distribution and abundance of Swan Goose Anser cygnoides in the Yangtze River floodplain: the likely loss of a very important wintering site. Bird Conservation International, BirdLife International, 13 pp.</t>
  </si>
  <si>
    <t>winter 2008-9</t>
  </si>
  <si>
    <t>Protection status of the Red-crowned Crane in the Amur Region of Russia: practical measures to offset the threats. Unpublished report of Muraviovka Park, Russia.</t>
  </si>
  <si>
    <t>Smirenski, SM &amp; Smirenski, EM</t>
  </si>
  <si>
    <t>Smirenski &amp; Smirenski undated</t>
  </si>
  <si>
    <t>Bachang (Pa-chang) River Estuary</t>
  </si>
  <si>
    <t>Monitoring of Large Waterbirds at Prek Toal, Tonle Sap Great Lake 2001 – 2007. Wildlife Conservation Society, Cambodia Program, 61 pp.</t>
  </si>
  <si>
    <t>Clements, C, Hannah O’Kelly, H &amp; Sun, V</t>
  </si>
  <si>
    <t>Clements et al. 2007</t>
  </si>
  <si>
    <t>Prek Toal</t>
  </si>
  <si>
    <t>number of breeding pairs in 2007 (stated within confidence interval); multiplied by 2 in the present project.</t>
  </si>
  <si>
    <t>Oct-06 to Apr-07</t>
  </si>
  <si>
    <t>Sripanomyom et al. 2011</t>
  </si>
  <si>
    <t>Traditional salt-pans hold major concentrations of overwintering shorebirds in Southeast Asia. Biological Conservation 144: 526–537.</t>
  </si>
  <si>
    <t>Sripanomyom, S, Round, PD, Savini, T, Trisurat, Y &amp; Gale, G</t>
  </si>
  <si>
    <t>Threatened birds of Asia: the BirdLife International Red Data Book. Cambridge, UK: BirdLife International.</t>
  </si>
  <si>
    <t>BirdLife International 2001</t>
  </si>
  <si>
    <t>Yedinka River</t>
  </si>
  <si>
    <t>Upolnomochennaya Bay to Yedinka River mouth</t>
  </si>
  <si>
    <t>Ningan County</t>
  </si>
  <si>
    <t>ca. 1988</t>
  </si>
  <si>
    <t>summer 1984</t>
  </si>
  <si>
    <t>winter 1999</t>
  </si>
  <si>
    <t>Number of breeding pairs x 2.</t>
  </si>
  <si>
    <t>Primorye</t>
  </si>
  <si>
    <t>Heilongjiang</t>
  </si>
  <si>
    <t>Jilin</t>
  </si>
  <si>
    <t>Furugelm Island, Peter the Great Bay</t>
  </si>
  <si>
    <t>summer 1998</t>
  </si>
  <si>
    <t>Gyoei Island</t>
  </si>
  <si>
    <t>Taegam-do Island</t>
  </si>
  <si>
    <t>Chamcha-do Island</t>
  </si>
  <si>
    <t>Rapdo Island (Sonchonrap-do) and Mugido Island</t>
  </si>
  <si>
    <t>North Pyongan</t>
  </si>
  <si>
    <t>Tok-do Island</t>
  </si>
  <si>
    <t>South Pyongan</t>
  </si>
  <si>
    <t>Shin-do Island</t>
  </si>
  <si>
    <t>Number of nests/pairs x 2.</t>
  </si>
  <si>
    <t>Seomando Island</t>
  </si>
  <si>
    <t>EAAFP Secretariat files</t>
  </si>
  <si>
    <t>At least 50 active nests with eggs: Lee Gi-sup, Choi Chang-yong &amp; Roger Jaensch.</t>
  </si>
  <si>
    <t>Yonghung Island</t>
  </si>
  <si>
    <t>ca. 1999</t>
  </si>
  <si>
    <t>Xingren Tuo island (Changshan Islands)</t>
  </si>
  <si>
    <t>Yuanbao Tuo Island (Changshan islands)</t>
  </si>
  <si>
    <t>Haimao Dao Island</t>
  </si>
  <si>
    <t>ca. 1994</t>
  </si>
  <si>
    <t>Chinshan</t>
  </si>
  <si>
    <t>Hsutsokang (Hsutsuokang)</t>
  </si>
  <si>
    <t>Kangnan</t>
  </si>
  <si>
    <t>Hua Yu Island</t>
  </si>
  <si>
    <t>Hsingjen Reservoir</t>
  </si>
  <si>
    <t>Kenting</t>
  </si>
  <si>
    <t>Mar-Apr 1991</t>
  </si>
  <si>
    <t>Leyte near Ormoc City</t>
  </si>
  <si>
    <t>Ragay Gulf, Quezon</t>
  </si>
  <si>
    <t>White Beach</t>
  </si>
  <si>
    <t>Puerto Princesa</t>
  </si>
  <si>
    <t>Leyte</t>
  </si>
  <si>
    <t>Palawan</t>
  </si>
  <si>
    <t>Daming Shan Nature Reserve (Wuming county)</t>
  </si>
  <si>
    <t>Daming Shan Nature Reserve (Wuming county, Guangxi)</t>
  </si>
  <si>
    <t>Guangxi</t>
  </si>
  <si>
    <t>ca. 2010</t>
  </si>
  <si>
    <t>Xuan Lac and Ba Be areas</t>
  </si>
  <si>
    <t xml:space="preserve">Bac Kan </t>
  </si>
  <si>
    <t>BirdLife International 2013</t>
  </si>
  <si>
    <t xml:space="preserve">http://www.fba.org.au/publication/downloads/BCR-Final-pg1-26.pdf </t>
  </si>
  <si>
    <t>Melzer, A, Jaensch, R &amp; Cook, D</t>
  </si>
  <si>
    <t>Landscape condition in the Broadsound Basin. A preliminary assessment (2006 – 2007) to guide investment in natural resource management. Report to Fitzroy Basin Association by Central Queensland University. 327 pages.</t>
  </si>
  <si>
    <t>20 breeding pairs x 2.</t>
  </si>
  <si>
    <t>Sanjiang Plains (Fuyuan delta)</t>
  </si>
  <si>
    <t>1984-6</t>
  </si>
  <si>
    <t>autumn 1990</t>
  </si>
  <si>
    <t>Horquin NR</t>
  </si>
  <si>
    <t>ca. 1997</t>
  </si>
  <si>
    <t>Oct-Nov 1995</t>
  </si>
  <si>
    <t>Hong Hu</t>
  </si>
  <si>
    <t>ca. 1996</t>
  </si>
  <si>
    <t>Nanchang City</t>
  </si>
  <si>
    <t>Inner Mongolia</t>
  </si>
  <si>
    <t>Khon San</t>
  </si>
  <si>
    <t>Pak Chong-Lamtakong</t>
  </si>
  <si>
    <t>Stoeng Sangke</t>
  </si>
  <si>
    <t>Prek Spot</t>
  </si>
  <si>
    <t>Moat Khla (Stoeng Viel Tong)</t>
  </si>
  <si>
    <t>Prek Kal</t>
  </si>
  <si>
    <t>Boeng Chhma</t>
  </si>
  <si>
    <t>Stoeng Kampong Smach</t>
  </si>
  <si>
    <t>Chaiyaphum</t>
  </si>
  <si>
    <t>Nakhon Ratchasima</t>
  </si>
  <si>
    <t>Pursat</t>
  </si>
  <si>
    <t>ca. 1993</t>
  </si>
  <si>
    <t>breeding record.</t>
  </si>
  <si>
    <t>Tomisato</t>
  </si>
  <si>
    <t>Kitakami River mouth</t>
  </si>
  <si>
    <t>Kamisu-machi</t>
  </si>
  <si>
    <t>Gobo-shi</t>
  </si>
  <si>
    <t>Shirahama-cho</t>
  </si>
  <si>
    <t>Ariake reclamation</t>
  </si>
  <si>
    <t>Sep-Oct 1987</t>
  </si>
  <si>
    <t>Wakayama</t>
  </si>
  <si>
    <t>ca. 2012</t>
  </si>
  <si>
    <t>Ordos Uplands (Taolimiao, Hongjian, Aubai lakes etc.?)</t>
  </si>
  <si>
    <t>7000 nests.</t>
  </si>
  <si>
    <t>ca. 2006</t>
  </si>
  <si>
    <t>Hongjian Nur (Ordos Uplands)</t>
  </si>
  <si>
    <t>Gaxan Nur &amp; Sogo Nur (Ordos Uplands)</t>
  </si>
  <si>
    <t>spring 1990</t>
  </si>
  <si>
    <t>Taolimiao-Alashan Nur (Ordos Uplands)</t>
  </si>
  <si>
    <t>1500 nests.</t>
  </si>
  <si>
    <t>5000 pairs.</t>
  </si>
  <si>
    <t>Hadatao Nur (Ordos Uplands)</t>
  </si>
  <si>
    <t>Aubai Nur (Ordos Uplands)</t>
  </si>
  <si>
    <t>May-Jun 1991</t>
  </si>
  <si>
    <t>624 nests.</t>
  </si>
  <si>
    <t>1215 pairs breeding.</t>
  </si>
  <si>
    <t>Shaanxi</t>
  </si>
  <si>
    <t>Bohai Bay</t>
  </si>
  <si>
    <t>2005-6</t>
  </si>
  <si>
    <t>Hama reclamation</t>
  </si>
  <si>
    <t>Shiohama/Mifune</t>
  </si>
  <si>
    <t>summer 1999</t>
  </si>
  <si>
    <t>Daling He estuary</t>
  </si>
  <si>
    <t>Guangli-Zhimai junction</t>
  </si>
  <si>
    <t>ca. 2000</t>
  </si>
  <si>
    <t>Dongwu Yang Bay</t>
  </si>
  <si>
    <t>Haikou salt works</t>
  </si>
  <si>
    <t>Dadeng Dao island</t>
  </si>
  <si>
    <t>Dongshan Bay</t>
  </si>
  <si>
    <t>Chingsui</t>
  </si>
  <si>
    <t>Shuili</t>
  </si>
  <si>
    <t>1996-8</t>
  </si>
  <si>
    <t>Tungshi bridge</t>
  </si>
  <si>
    <t>1995-8</t>
  </si>
  <si>
    <t>Nankunshen</t>
  </si>
  <si>
    <t>Cua Day estuary</t>
  </si>
  <si>
    <t>Taichung</t>
  </si>
  <si>
    <t>Yunlin</t>
  </si>
  <si>
    <t>Chiai</t>
  </si>
  <si>
    <t>Tainan</t>
  </si>
  <si>
    <t>Tatara River estuary</t>
  </si>
  <si>
    <t xml:space="preserve">Yu Yat-tung </t>
  </si>
  <si>
    <t>Results of International Joint Census of Black-faced Spoonbill, provided via Simba Chan, BirdLife International.</t>
  </si>
  <si>
    <t>Yu 2013</t>
  </si>
  <si>
    <t>At least 18 birds were counted.</t>
  </si>
  <si>
    <t>Kumamoto Port</t>
  </si>
  <si>
    <t>Kagami River estuary</t>
  </si>
  <si>
    <t>Tainan (Chiku)</t>
  </si>
  <si>
    <t>Changhua River estuary</t>
  </si>
  <si>
    <t>Yonsan-ri</t>
  </si>
  <si>
    <t>Namdong Reservoir, Incheon</t>
  </si>
  <si>
    <t>Hwanghae South</t>
  </si>
  <si>
    <t xml:space="preserve">Hong Kong Bird Watching Society </t>
  </si>
  <si>
    <t>Report of survey in North Korea, summer 2012 (as advised by Simba Chan, BirdLife International).</t>
  </si>
  <si>
    <t>HKBWS in prep.</t>
  </si>
  <si>
    <t>2005-7</t>
  </si>
  <si>
    <t>Gan, JTW &amp; Ramakrishnan, RK</t>
  </si>
  <si>
    <t>Notes on shorebird numbers in Sungei Buloh Wetland Reserve, Singapore in 2000 and 2001. Stilt 48: 38-41.</t>
  </si>
  <si>
    <t>Gan &amp; Ramakrishnan 2005</t>
  </si>
  <si>
    <t>Barter, M, Gosbell, K, Cao, L &amp; Xu, Q</t>
  </si>
  <si>
    <t>Northward shorebird migration surveys in 2005 at four new Yellow Sea sites in Jiangsu and Liaoning Provinces. Stilt 48: 13-17.</t>
  </si>
  <si>
    <t>Barter et al. 2005</t>
  </si>
  <si>
    <t>Southern Jiangsu coast (170 km)</t>
  </si>
  <si>
    <t>20-26 April 2005</t>
  </si>
  <si>
    <t>Erdao salt works</t>
  </si>
  <si>
    <t>Liaodong Wan (30 km)</t>
  </si>
  <si>
    <t>Dalian Peninsula, south coast (150 km)</t>
  </si>
  <si>
    <t>3-5 May 2005</t>
  </si>
  <si>
    <t>4-5 May 2005</t>
  </si>
  <si>
    <t>Shorebird surveys of the Malaysian coast, November 2004 - April 2005. Stilt 49: 7-18.</t>
  </si>
  <si>
    <t>Li et al. 2006</t>
  </si>
  <si>
    <t>Li, DZW, Yeap, CA, Lim, KC, Kumar, K, Lim, AT, Yang, C &amp; Choy, WM</t>
  </si>
  <si>
    <t>Jan-Apr 2005</t>
  </si>
  <si>
    <t>Char Kukri Mukri</t>
  </si>
  <si>
    <t>Islam 2006</t>
  </si>
  <si>
    <t>Islam, MS</t>
  </si>
  <si>
    <t>Observation of waders abundance during northward migration in Char Kukri Mukri, Bangladesh. Stilt 49: 19-23.</t>
  </si>
  <si>
    <t>George 2009</t>
  </si>
  <si>
    <t>George, L</t>
  </si>
  <si>
    <t>Shorebirds and their known habitat/status in the Gascoyne region, Western Australia. Stilt 55: 40-50.</t>
  </si>
  <si>
    <t>Crossland, AC, Sinambela, SA, Sitorius, AS &amp; Sitorius AW</t>
  </si>
  <si>
    <t>The coastal zone of Asahan Regency: an area of international importance for migratory waders in North Sumatra Province, Indonesia. Stilt 55: 8-12.</t>
  </si>
  <si>
    <t>Crossland et al. 2009</t>
  </si>
  <si>
    <t>North Sumatra</t>
  </si>
  <si>
    <t>Pantai Sejara (Asahan regency)</t>
  </si>
  <si>
    <t>West Tanjung Tiram (Asahan regency)</t>
  </si>
  <si>
    <t>N0317E9930</t>
  </si>
  <si>
    <t>N0301E9952</t>
  </si>
  <si>
    <t>Crossland, AC</t>
  </si>
  <si>
    <t>Monthly abundance of Eastern Bar-tailed Godwit Limosa lapponica baueri in Central Canterbury, South Island, New Zealand. Stilt 55: 16-19.</t>
  </si>
  <si>
    <t>Crossland 2009</t>
  </si>
  <si>
    <t>Avon-Heathcote Estuary</t>
  </si>
  <si>
    <t>Central Canterbury, South Island</t>
  </si>
  <si>
    <t>Lewis 2009</t>
  </si>
  <si>
    <t>Lewis, J</t>
  </si>
  <si>
    <t>Sightings of Black-tailed Godwits Limosa limosa on Parry Lagoon Nature Reserve, Wyndham, WA. Stilt 56: 43-44.</t>
  </si>
  <si>
    <t>Crossland, AC, Sitorius, AS &amp; Chandra, HA</t>
  </si>
  <si>
    <t>Discovery of an important site for Sanderling Calidris alba on the south coast of Java. Stilt 57: 3-4.</t>
  </si>
  <si>
    <t>Crossland et al. 2010</t>
  </si>
  <si>
    <t>Pantai Glagah, near Yogyakarta</t>
  </si>
  <si>
    <t>Java</t>
  </si>
  <si>
    <t>Tiunov, IM &amp; Blokhin, AY</t>
  </si>
  <si>
    <t>The role of north-east coast of Sakhalin for Calidris alba (Pall.) on Asian-Australasian Flyway. Stilt 57: 29-35.</t>
  </si>
  <si>
    <t>N5221E14311</t>
  </si>
  <si>
    <t>N5305E14315</t>
  </si>
  <si>
    <t>N5156E14140</t>
  </si>
  <si>
    <t>N5203E14120</t>
  </si>
  <si>
    <t>Khabarovsk</t>
  </si>
  <si>
    <t>Odoptu Gulf</t>
  </si>
  <si>
    <t>Cape Lakh</t>
  </si>
  <si>
    <t>Cape Kamenniy</t>
  </si>
  <si>
    <t>11-17 Jul 2007</t>
  </si>
  <si>
    <t>28-29 May 2008</t>
  </si>
  <si>
    <t>8-15 Jul 2006</t>
  </si>
  <si>
    <t>Hassell &amp; Piersma 2010</t>
  </si>
  <si>
    <t>Hassell, C &amp; Piersma, T</t>
  </si>
  <si>
    <t>Record numbers of grasshopper-eating shorebirds (Oriental Pratincole, Oriental Plover, Little Curlew) on coastal West-Kimberley grasslands, Western Australia in mid February 2010. Stilt 57: 36-38.</t>
  </si>
  <si>
    <t>Tiunov &amp; Blokhin 2010a</t>
  </si>
  <si>
    <t>Tiunov &amp; Blokhin 2010b</t>
  </si>
  <si>
    <t>19-27 Aug 2009</t>
  </si>
  <si>
    <t>Odoptu Gulf (northern Sakhalin) Russia - important site for migratory waders of EAA Flyway. Stilt 57: 59-62.</t>
  </si>
  <si>
    <t>Iqbal, M, Giyanto &amp; Abdillah, H</t>
  </si>
  <si>
    <t>Wintering shorebirds migrate during January 2009 along the east coast of North Sumatra Province, Indonesia. Stilt 58: 18-23.</t>
  </si>
  <si>
    <t>Iqbal et al. 2010</t>
  </si>
  <si>
    <t>Tanjung Balai</t>
  </si>
  <si>
    <t>Pantai Ancol</t>
  </si>
  <si>
    <t>Bagan Percut</t>
  </si>
  <si>
    <t>Pantai Trisik</t>
  </si>
  <si>
    <t>Taufiqurrahman et al. 2010</t>
  </si>
  <si>
    <t>Taufiqurrahman, I, Tampubolon, AM, Subekti, H &amp; Ulya, HZ</t>
  </si>
  <si>
    <t>Pantai Trisik, Yogyakarta: another internationally important site for Sanderling Calidris alba in Indonesia. Stilt 58: 57-62.</t>
  </si>
  <si>
    <t>Pantai Trisik, near Yogyakarta</t>
  </si>
  <si>
    <t>S0758E11012</t>
  </si>
  <si>
    <t>Crossland &amp; Sitorius 2011</t>
  </si>
  <si>
    <t>Pantai Labu Baru</t>
  </si>
  <si>
    <t>N0340E9854</t>
  </si>
  <si>
    <t>Crossland, AC &amp; Sitorius, AW</t>
  </si>
  <si>
    <t>Red Knot (Calidris canutus) on southward migration through northern Sumatra - discovery of important staging sites and evidence of links with China and north-west Australia. Stilt 59: 55-57.</t>
  </si>
  <si>
    <t>Sekopong Bay (in Way Kambas National Park)</t>
  </si>
  <si>
    <t>Iqbal et al. 2011</t>
  </si>
  <si>
    <t>Lampung</t>
  </si>
  <si>
    <t>S0456E10555</t>
  </si>
  <si>
    <t>Iqbal, M, Ridwan, A &amp; Herman</t>
  </si>
  <si>
    <t>Notes on the wintering waders in November 2009 along the east coast of Lampung Province, southernmost Sumatra, Indonesia. Stilt 59: 58-60.</t>
  </si>
  <si>
    <t>NB, 2003-4?</t>
  </si>
  <si>
    <t>Barrow Island as an Important Bird Area for migratory waders in the East Asian - Australasian Flyway. Stilt 60: 46-55.</t>
  </si>
  <si>
    <t>Bamford, M &amp; Moro, D</t>
  </si>
  <si>
    <t>Bamford &amp; Moro 2011</t>
  </si>
  <si>
    <t>Crossland et al. 2012</t>
  </si>
  <si>
    <t>28-Feb to 3-Mar 97</t>
  </si>
  <si>
    <t>Bagan Serdang</t>
  </si>
  <si>
    <t>23-30 Dec 1995</t>
  </si>
  <si>
    <t>Crossland, AC, Lubis, L, Sinambela, SA, Sitorius, AS, Sitorius, AW &amp; Muis, A</t>
  </si>
  <si>
    <t>Observations of shorebirds along the Deli-Serdang coast, North Sumatra Province, Indoensia: 1995-2006. Stilt 61: 37-44.</t>
  </si>
  <si>
    <t>N0342E9850</t>
  </si>
  <si>
    <t>Iqbal et al. 2012</t>
  </si>
  <si>
    <t>Iqbal, M, Priatna, D &amp; Dedi, R</t>
  </si>
  <si>
    <t>Notes on the early northward migration of Sumatran waders on the east coast of Jambi Province, Indonesia, in 2011. Stilt 61: 45-50.</t>
  </si>
  <si>
    <t>S0126E10427</t>
  </si>
  <si>
    <t>Zhuanghe (islands offshore)</t>
  </si>
  <si>
    <t>Chan 2013</t>
  </si>
  <si>
    <t>spring 2012</t>
  </si>
  <si>
    <t>Chan, S</t>
  </si>
  <si>
    <t>Email to RJ with details of Black-faced Spoonbill breeding site in Liaoning, China.</t>
  </si>
  <si>
    <t>Zhuanghe (offshore islands)</t>
  </si>
  <si>
    <t>Chan  2013</t>
  </si>
  <si>
    <t>Schukard et al. 2006</t>
  </si>
  <si>
    <t>Schuckard, R, Huettmann, F, Gosbell, K, Geale, J, Kendall, S, Gerasimov, Y, Matsina, E &amp; Geeves, W</t>
  </si>
  <si>
    <t>Shorebird and gull census at Moroshechnaya Estuary, Kamchatka, Far East Russia, during August 2004. Stilt 50: 34-36.</t>
  </si>
  <si>
    <t>13-23 Apr 2006</t>
  </si>
  <si>
    <t>Riegen et al. 2006</t>
  </si>
  <si>
    <t>Riegen, A, Vaughan, V, Woodley, K, Postill, B, Zhang, G, Want, T &amp; Sun, D</t>
  </si>
  <si>
    <t>The fourth full shorebird survey of Yalu Jiang National Nature Reserve, 13-23 April 2006. Stilt 50: 47-53.</t>
  </si>
  <si>
    <t>Rogers, D, Moores, N &amp; Battley, P</t>
  </si>
  <si>
    <t>Northwards migration of shorebirds through Saemangeum, the Geum Estuary and Gomso Bay, South Korea in 2006. Stilt 50: 73-89.</t>
  </si>
  <si>
    <t>mid May 2006</t>
  </si>
  <si>
    <t>late April 2006</t>
  </si>
  <si>
    <t>Round 2006</t>
  </si>
  <si>
    <t>Round, P</t>
  </si>
  <si>
    <t>Shorebirds in the Inner Gulf of Thailand, Stilt 50: 96-102.</t>
  </si>
  <si>
    <t>Rogers et al. 2006a</t>
  </si>
  <si>
    <t>Rogers et al. 2006b</t>
  </si>
  <si>
    <t>29-Nov to 1-Dec 04</t>
  </si>
  <si>
    <t>16-17 Dec 2005</t>
  </si>
  <si>
    <t>22-25 Nov 2004</t>
  </si>
  <si>
    <t>13-14 Nov 2005</t>
  </si>
  <si>
    <t>2-3 Dec 2004</t>
  </si>
  <si>
    <t>Lake Hawdon North</t>
  </si>
  <si>
    <t>Lake Hawdon South</t>
  </si>
  <si>
    <t>Legoes Swamp, SE of SA</t>
  </si>
  <si>
    <t>Lake St Clair, SE of SA</t>
  </si>
  <si>
    <t>Christie 2006</t>
  </si>
  <si>
    <t>Christie, M</t>
  </si>
  <si>
    <t>South Australian wader studies - an overview. Stilt 50: 249-276.</t>
  </si>
  <si>
    <t>Rogers, DI, Rogers, KG, Gosbell, KB &amp; Hassell, CJ</t>
  </si>
  <si>
    <t>Causes of variation in population monitoring surveys: insights from non-breeding counts in north-western Australia, 2005-2005. Stilt 50: 176-193.</t>
  </si>
  <si>
    <t>Bishop, KD</t>
  </si>
  <si>
    <t>Shorebirds in New Guinea: their status, conservation and distribution. Stilt 50: 103-134.</t>
  </si>
  <si>
    <t>Pulau Komolom</t>
  </si>
  <si>
    <t>Memungal Swamp</t>
  </si>
  <si>
    <t>West Papua</t>
  </si>
  <si>
    <t>Sebastian, AC, Hughes, RN and Hurrell, PJ</t>
  </si>
  <si>
    <t>Integrating Ash Pond Management with Shorebird Conservation, Tourism &amp; Education at Stesen Janaletrik Sultan Salahuddin Abdul Aziz, Kapar, Selangor Darul Ehsan, Malaysia. Kuala Lumpur: Asian Wetland Bureau.</t>
  </si>
  <si>
    <t>Sebastian et al. 1993</t>
  </si>
  <si>
    <t>Mar-Apr 1992</t>
  </si>
  <si>
    <t>Monitoring of large waterbirds at Prek Toal, Tonle Sap Great Lake, 2011. Wildlife Conservation Society,Cambodia Program, Phnom Penh.</t>
  </si>
  <si>
    <t>Sun, V &amp; Mahood, S</t>
  </si>
  <si>
    <t>Sun &amp; Mahmood 2011</t>
  </si>
  <si>
    <t>13,845 nests x2.</t>
  </si>
  <si>
    <t>146 nests x2.</t>
  </si>
  <si>
    <t>1997-2000</t>
  </si>
  <si>
    <t>Baseline breeding population estimate for nine of 16 islands in the Capricornia Group, southern Great Barrier Reef, during the four years 1997–2000, was about 302,000 active breeding pairs.</t>
  </si>
  <si>
    <t>Houtman Abrolhos</t>
  </si>
  <si>
    <t>161,400 breeding pairs in 1999; numbers fluctuate.</t>
  </si>
  <si>
    <t>Lord Howe Island</t>
  </si>
  <si>
    <t>58,000 breeding pairs at full capacity.</t>
  </si>
  <si>
    <t>up to 455,200 breeding pairs.</t>
  </si>
  <si>
    <t>Breeding numbers and population trends of Wedge-tailed Shearwater (Puffinus pacificus) and Black Noddy (Anous minutus) in the Capricornia Cays, southern Great Barrier Reef. Emu 105: 249–257.</t>
  </si>
  <si>
    <t>Dyer, P.K., O'Neill, P. &amp; Hulsman, K</t>
  </si>
  <si>
    <t>Dyer et al. 2005</t>
  </si>
  <si>
    <t>A survey of the breeding seabirds and migratory shorebirds of the Houtman Abrolhos, Western Australia. Corella 33: 81-98.</t>
  </si>
  <si>
    <t>Surman C.A. &amp; L.W. Nicholson</t>
  </si>
  <si>
    <t>Surman &amp; Nicholson 2009</t>
  </si>
  <si>
    <t>O'Neill, L. in litt. 4 May 2012. Advice on seabirds breeding at Lord Howe Island.</t>
  </si>
  <si>
    <t>O'Neill, L</t>
  </si>
  <si>
    <t>O'Neill 2012</t>
  </si>
  <si>
    <t>Western Australia</t>
  </si>
  <si>
    <t>Use of sandbanks by terns in Queensland, Australia: a priority for conservation in a popular recreational waterway. Biodiversity and Conservation. 16: 447-464.</t>
  </si>
  <si>
    <t>Chan, K. &amp; Dening, J.</t>
  </si>
  <si>
    <t>Chan &amp; Dening 2007</t>
  </si>
  <si>
    <t>Species Profile and Threats Database, Department of Sustainability, Environment, Water, Population and Communities, Canberra. Available from: http://www.environment.gov.au/sprat. Accessed Fri, 20 Apr 2012</t>
  </si>
  <si>
    <t xml:space="preserve">DSEWPAC 2012. </t>
  </si>
  <si>
    <t>DSEWPAC</t>
  </si>
  <si>
    <t>Pumicestone Passage, Caloundra</t>
  </si>
  <si>
    <t>Noosa River mouth</t>
  </si>
  <si>
    <t>ca. 2005</t>
  </si>
  <si>
    <t>Botany Bay, Sydney</t>
  </si>
  <si>
    <t>Higgins &amp; Davies 1996</t>
  </si>
  <si>
    <t>The Distribution and Status of Waterbirds Around the Coast and Coastal Wetlands of the Northern Territory. Report 76, Parks and Wildlife Commission of the Northern Territory, Palmerston, NT. Also available online at http://www.nt.gov.au/nreta/publications/wildlife/science/pdf/2006_waterbirds_report76.pdf</t>
  </si>
  <si>
    <t>Chatto 2006</t>
  </si>
  <si>
    <t>Handbook of Australian, New Zealand and Antarctic Birds. Volume 3: Snipe to Pigeons. Oxford University Press, Melbourne.</t>
  </si>
  <si>
    <t>Higgins, P.J. &amp; Davies, S.J.J.F. (eds)</t>
  </si>
  <si>
    <t>Minton, C.D.T.</t>
  </si>
  <si>
    <t>Information provided to RJ in litt. 19-27 April 2012 (C Minton for Victorian Wader Study Group).</t>
  </si>
  <si>
    <t>Minton 2012</t>
  </si>
  <si>
    <t>Perron Island</t>
  </si>
  <si>
    <t>Mar-Apr 1982</t>
  </si>
  <si>
    <t>Darwin Sewage Ponds</t>
  </si>
  <si>
    <t>Cullen's Lake</t>
  </si>
  <si>
    <t>Mandora Marshes</t>
  </si>
  <si>
    <t>Fortescue Marshes</t>
  </si>
  <si>
    <t>Halse, S.A., Pearson, G.B., Hassell, C., Collins, P., Scanlon, M.D., Minton, C.D.T.</t>
  </si>
  <si>
    <t>Mandora Marsh, north-western Australia, an arid-zone wetland maintaining continental populations of waterbirds. Emu 105: 115–125.</t>
  </si>
  <si>
    <t>Halse et al. 2005</t>
  </si>
  <si>
    <t>Important Bird Areas factsheet: Fortescue Marshes. Downloaded from http://www.birdlife.org on 15/02/2013</t>
  </si>
  <si>
    <t>BirdLife International 2013b</t>
  </si>
  <si>
    <t>1981-4</t>
  </si>
  <si>
    <t>Fivebough &amp; Tuckerbil Wetlands Trust</t>
  </si>
  <si>
    <t>Copy of the Ramsar Information Sheet for Fivebough &amp; Tuckerbil Swamps, online http://www.fivebough.org.au/resources/ramsar.pdf accessed 15 Feb 2013.</t>
  </si>
  <si>
    <t>FTWT 2013</t>
  </si>
  <si>
    <t>ca. 1990s</t>
  </si>
  <si>
    <t>Barrett, G, Silcocks, A, Poulter, R, Barry, S and Cunningham, R</t>
  </si>
  <si>
    <t>Australian Bird Atlas 1998-2001. Database as provided with main report to Environment Australia. Birds Australia, Hawthorn East.</t>
  </si>
  <si>
    <t>Barrett et al. 2002</t>
  </si>
  <si>
    <t>Assessment of the current status of East Kimberley Ramsar Sites: Waterbird surveys of Lakes Argyle and Kununurra, and Ord River Floodplain, July-Aug 2005 and Nov.-Dec. 2005. Unpublished report to Western Australian Department of Conservation and Land Management, 56 pp.</t>
  </si>
  <si>
    <t>Hassell 2006</t>
  </si>
  <si>
    <t>Hassell 2007</t>
  </si>
  <si>
    <t>Hassell 2008</t>
  </si>
  <si>
    <t>Nguyen, DT, Le, MH, Le, TH, Ha, QH, Nguyen, QB &amp; Thomas, R</t>
  </si>
  <si>
    <t>Conservation of key coastal wetland sites in the Red River Delta: an assessment of IBAs 10 years on. Hanoi: BirdLife International Vietnam Programme. 58 pp.</t>
  </si>
  <si>
    <t>Nguyen et al. 2006</t>
  </si>
  <si>
    <t>An Hai</t>
  </si>
  <si>
    <t>Ngha Hung (Nghia Hung)</t>
  </si>
  <si>
    <t>Hai Phong</t>
  </si>
  <si>
    <t>N2049E10645</t>
  </si>
  <si>
    <t>N1958E10610</t>
  </si>
  <si>
    <t>1995-6</t>
  </si>
  <si>
    <t>winter 1996</t>
  </si>
  <si>
    <t>N1646E9645</t>
  </si>
  <si>
    <t>N1634E9641</t>
  </si>
  <si>
    <t>N1631E9621</t>
  </si>
  <si>
    <t>Thiri et al. 2011</t>
  </si>
  <si>
    <t>Survey on status of Spoon-billed Sandpiper along the west coast of Martaban, February 2011. Unpublished report by BANCA, Myanmar. 42 pp.</t>
  </si>
  <si>
    <t>Thiri, DA, Saw, M, Tin, AT &amp; Han, MT</t>
  </si>
  <si>
    <t>19-Feb to 3-Mar 2011</t>
  </si>
  <si>
    <t>6-7 Mar 2011</t>
  </si>
  <si>
    <t>China Coastal Waterbird Census Report (1.2008 - 12.2009). Hong Kong Bird-Watching Society, 175 pp. (in Chinese)</t>
  </si>
  <si>
    <t>HKBWS</t>
  </si>
  <si>
    <t>HKBWS 2011</t>
  </si>
  <si>
    <t>Shenzhen</t>
  </si>
  <si>
    <t>N2232E11400</t>
  </si>
  <si>
    <t>Shenzen</t>
  </si>
  <si>
    <t>N2252E11519</t>
  </si>
  <si>
    <t>Dandong area (4 sites, mostly E &amp; N of Yalu Jiang)</t>
  </si>
  <si>
    <t>2008-9</t>
  </si>
  <si>
    <t>N3951E12411</t>
  </si>
  <si>
    <t>Nanhui Coast</t>
  </si>
  <si>
    <t>Dong Guan Liananwei (and Dawu)</t>
  </si>
  <si>
    <t>Shenzhen (includes Futien NR?)</t>
  </si>
  <si>
    <t>China Coastal Waterbird Census Report (9.2005 - 12.2007). Hong Kong Bird-Watching Society, 78 pp. (in Chinese)</t>
  </si>
  <si>
    <t>HKBWS 2009</t>
  </si>
  <si>
    <t>Dec-Jan 2007</t>
  </si>
  <si>
    <t>Tanjung Karang (on NC Selangor coast)</t>
  </si>
  <si>
    <t>Sadong-Saribos coast</t>
  </si>
  <si>
    <t>N0137E11104</t>
  </si>
  <si>
    <t>Yeap, CA, Sebastian, AC &amp; Davison, GWH</t>
  </si>
  <si>
    <t>Yeap et al. 2007</t>
  </si>
  <si>
    <t>Directory of Important Bird Areas in Malaysia. Key Sites for Conservation. Malaysian Nature Society. 330 pp.</t>
  </si>
  <si>
    <t>Monthly Waterbird Counts Data April 2008 - March 2009: Waterbird Monitoring at the Mai Po Inner Deep Bay Ramsar Site. Report by Hong Kong Bird Watching Society to the Agriculture, Fisheries and Conservation Department, Hong Kong Special Administrative Region Government. 53 pp.</t>
  </si>
  <si>
    <t>Anon. 2009</t>
  </si>
  <si>
    <t>Cao, L</t>
  </si>
  <si>
    <t>Cao 2013</t>
  </si>
  <si>
    <t>Pudong Biantan</t>
  </si>
  <si>
    <t>Chenyao Lake</t>
  </si>
  <si>
    <t>May be part of greater Poyang Lake.</t>
  </si>
  <si>
    <t>Wen Wusha Reservoir</t>
  </si>
  <si>
    <t>Quanzhou Wan</t>
  </si>
  <si>
    <t>Shenhu Wan</t>
  </si>
  <si>
    <t>Zhao An Wan</t>
  </si>
  <si>
    <t>Includes 25,502 at Neizhu-Waizhu; and 21,000 at Hanchi; and 19,763 at PLNNR.</t>
  </si>
  <si>
    <t>Waterbird count data from surveys by Cao Lei, Mark Barter and associates in China from 2004 to 2011. Includes data from draft report on 2011 surveys.</t>
  </si>
  <si>
    <t>Mizutani et al. 2006</t>
  </si>
  <si>
    <t>Jan-Feb 2006</t>
  </si>
  <si>
    <t>A report of the wintering waterbirds status along the west coast of Sarawak. Results of AWC 2006. Sarawak Forestry, Kuching, Sarawak. 122 pp.</t>
  </si>
  <si>
    <t>Mizutani, A, Kato, K, Tanaka, K, Ichikawa, T, Mawek, Z &amp; Ilias, A</t>
  </si>
  <si>
    <t>NIBR 2009</t>
  </si>
  <si>
    <t>NIBR</t>
  </si>
  <si>
    <t>Seogmo (Seokmo) Island</t>
  </si>
  <si>
    <t>Gyodong Island</t>
  </si>
  <si>
    <t>Poongjeon Lake</t>
  </si>
  <si>
    <t>Yeongam Lake</t>
  </si>
  <si>
    <t>Goheung Lake (Dangduri Reclaimed Area)</t>
  </si>
  <si>
    <t>Ulsan-Guryongpo coast</t>
  </si>
  <si>
    <t>Ulsan Bay</t>
  </si>
  <si>
    <t>Pohang-Yeongdeok coast</t>
  </si>
  <si>
    <t>Yeongdeok-Pyeonghae coast</t>
  </si>
  <si>
    <t>Pyeonghae-Uljin coast</t>
  </si>
  <si>
    <t>Uljin-Wondeok coast</t>
  </si>
  <si>
    <t>Yangyang Nandae Stream</t>
  </si>
  <si>
    <t>Ulsan</t>
  </si>
  <si>
    <t>Namji-Samrangjin (Nakdong River)</t>
  </si>
  <si>
    <t>Important Bird Areas Survey in Eastern Mongolia. A report on three ornithological surveys during May - September 2004. Wildlife Conservation Society &amp; Royal Society for the Protection of Birds. 74 pp.</t>
  </si>
  <si>
    <t>Badley et al. 2005</t>
  </si>
  <si>
    <t>Badley, J, Busuttil, S, Brookhouse, J, Gombobaatar, SB, Goroshko, O, Rowland, S, Rowlands, A, Thomas, M &amp; Chuluunbaatar, U</t>
  </si>
  <si>
    <t>Annual Report of the Nationwide Winterbird Census [South Korea]. National Institute of Biological Resources, 612 pp. (in Korean)</t>
  </si>
  <si>
    <t>Buir Nuur (includes Bayan N. &amp; Khalkh delta)</t>
  </si>
  <si>
    <t>Dornod</t>
  </si>
  <si>
    <t>Bayaan Burdiin Nuur</t>
  </si>
  <si>
    <t>Dornod?</t>
  </si>
  <si>
    <t>Khukh Nuur to Yakhi Nuur</t>
  </si>
  <si>
    <t>Norovlin Tsagaan Nuur</t>
  </si>
  <si>
    <t>Khentii</t>
  </si>
  <si>
    <t>Jul-Aug 2004</t>
  </si>
  <si>
    <t>Uldze (Ulz) River Basin</t>
  </si>
  <si>
    <t>Ramsar Info Sheet (Gochang-Buan)</t>
  </si>
  <si>
    <t>Lake Ganga and surrounding wetlands</t>
  </si>
  <si>
    <t>Sukhbataar</t>
  </si>
  <si>
    <t>Ramsar Information Sheet</t>
  </si>
  <si>
    <t>N4515E11400</t>
  </si>
  <si>
    <t>Huanzidong Reservoir</t>
  </si>
  <si>
    <t>Species factsheets: Downloaded from http://www.birdlife.org (Bird Data Zone, Species).</t>
  </si>
  <si>
    <t>winter 2000</t>
  </si>
  <si>
    <t>spring, undated</t>
  </si>
  <si>
    <t>Ryongyon</t>
  </si>
  <si>
    <t>South Hwanghae</t>
  </si>
  <si>
    <t>Halaihai, Longjiang</t>
  </si>
  <si>
    <t>Sanjiang Plain (Qixing He &amp; Naoli He)</t>
  </si>
  <si>
    <t>ca. 1990</t>
  </si>
  <si>
    <t>Weihuang Wetland NR (at Zhonglei village)</t>
  </si>
  <si>
    <t>Dali county</t>
  </si>
  <si>
    <t>Oct-Nov 1990</t>
  </si>
  <si>
    <t>ca. 1995</t>
  </si>
  <si>
    <t>ca. 1998</t>
  </si>
  <si>
    <t>Yanwodao NR, Baoqing</t>
  </si>
  <si>
    <t>Uldz River (Boroholoy R)</t>
  </si>
  <si>
    <t>1993-7</t>
  </si>
  <si>
    <t>Changjiangudao Baijitun NR</t>
  </si>
  <si>
    <t>Tian Er Zhou Milu Nature Reserve</t>
  </si>
  <si>
    <t>Futou Wan</t>
  </si>
  <si>
    <t>MNS 2011</t>
  </si>
  <si>
    <t>MNS</t>
  </si>
  <si>
    <t>Sarawak coastal waterbird surveys 2011; unpublished survey data.</t>
  </si>
  <si>
    <t>Sejinkat Ashponds</t>
  </si>
  <si>
    <t>Limbang District coast, Sarawak</t>
  </si>
  <si>
    <t>Coast south of Jiazhouwan (Jiaozhou Bay, Qingdao)</t>
  </si>
  <si>
    <t>Dingzikekou, Shandong</t>
  </si>
  <si>
    <t>Rushankou, Shandong</t>
  </si>
  <si>
    <t>Sanggou Wan, Shandong</t>
  </si>
  <si>
    <t>Tainan Saltworks, Jiangsu</t>
  </si>
  <si>
    <t>Dafeng Port to Jiang Port, Jiangsu</t>
  </si>
  <si>
    <t>Xinyang Port to Dafeng Port</t>
  </si>
  <si>
    <t>Jiang Port to Rudong Farm, Jiangsu</t>
  </si>
  <si>
    <t>Nov-Dec 2006</t>
  </si>
  <si>
    <t>Katano-kamoike</t>
  </si>
  <si>
    <t>WI-BLI 2013</t>
  </si>
  <si>
    <t>WI-BLI</t>
  </si>
  <si>
    <t>Data sheets summary for the Assessment of EAAFP Flyway Site Network sites (incomplete).</t>
  </si>
  <si>
    <t>Ogii Nuur</t>
  </si>
  <si>
    <t>Terhiyn Tsaggan Nuur</t>
  </si>
  <si>
    <t>Gan 2002</t>
  </si>
  <si>
    <t>Junam Reservoir</t>
  </si>
  <si>
    <t xml:space="preserve">Suncheon Bay </t>
  </si>
  <si>
    <t xml:space="preserve"> Apr 2010 ~ Mar 2011</t>
  </si>
  <si>
    <t>Krabi Estuary and Bay</t>
    <phoneticPr fontId="17" type="noConversion"/>
  </si>
  <si>
    <t>Suncheon City 2011</t>
  </si>
  <si>
    <t>Shorebird Network Korea 2010</t>
  </si>
  <si>
    <t>Wetlands &amp; Birds Korea 2011</t>
  </si>
  <si>
    <t>NIBR 2010</t>
  </si>
  <si>
    <t>Wetlands &amp; Birds Korea</t>
  </si>
  <si>
    <t>Korea Shorebird Network</t>
  </si>
  <si>
    <t>Suncheon City</t>
  </si>
  <si>
    <t>Magsalay et al. 1989</t>
  </si>
  <si>
    <t>Siti 2003</t>
  </si>
  <si>
    <t xml:space="preserve">White-naped Crane, unknown population </t>
  </si>
  <si>
    <t>coordinates:
latitude
(decimal degrees)</t>
  </si>
  <si>
    <t>coordinates:
longitude
(decimal degrees)</t>
  </si>
  <si>
    <t>Source from which site was first identified</t>
  </si>
  <si>
    <t>site code: in source of origin</t>
  </si>
  <si>
    <t>origin</t>
  </si>
  <si>
    <t>code at origin</t>
  </si>
  <si>
    <t xml:space="preserve">Comments
</t>
  </si>
  <si>
    <t>Populations not included in WPE5:</t>
  </si>
  <si>
    <t>waterbird count
(highest recorded)</t>
  </si>
  <si>
    <t>date
of record</t>
  </si>
  <si>
    <t>source of record:
primary</t>
  </si>
  <si>
    <t>source of record:
secondary</t>
  </si>
  <si>
    <t>record meets Project 1% threshold?</t>
  </si>
  <si>
    <t>record meets FSN staging criterion? (SSO data only)</t>
  </si>
  <si>
    <t>threatened species? (IUCN Red List)</t>
  </si>
  <si>
    <t>Waterbird Conservation at the Sultan Salahuddin Abdul Aziz Kapar Power Station with Emphasis on Shorebirds. MSc Dissertation. Bangi, Selangor: Universiti Kebangsaan Malaysia.</t>
  </si>
  <si>
    <t>Siti Afifah Binti Ahmad Safari</t>
  </si>
  <si>
    <t>Waterbird monitoring on Olango Island, Philippines, 1989. Stilt 17, 54–56.</t>
  </si>
  <si>
    <t>Magsalay, P., Rigor, R., Mapalo, A.M., Gonzales, H. and Fe Portigo, M.</t>
  </si>
  <si>
    <t>Sungei Buloh Nature Park Flyway Site Nomination Form. Held by East Asian - Australasian Flyway Partnership Secretariat.</t>
  </si>
  <si>
    <t xml:space="preserve">Gan, J </t>
  </si>
  <si>
    <t>Gan J, Tan M &amp; Li, D</t>
  </si>
  <si>
    <t>Migratory Birds of Sungei Buloh Wetland Reserve. National Parks Board, Singapore</t>
  </si>
  <si>
    <t>Gan et al. 2012</t>
  </si>
  <si>
    <t>Li, D</t>
  </si>
  <si>
    <t>Li pers. com. 2012</t>
  </si>
  <si>
    <t>Waterbird count data held by Sungei Buloh Wetland Reserve. National Parks Board, Singapore</t>
  </si>
  <si>
    <t>count as % of estimated (maximum) population size</t>
  </si>
  <si>
    <t>Shweyaungtaw Lake</t>
  </si>
  <si>
    <t>Magway</t>
  </si>
  <si>
    <t>assumes Eastern Spot-billed Duck is not present in Myanmar.</t>
  </si>
  <si>
    <t>Even if site includes S Asian birds, the combined 1% threshold (500) is well met at the site.</t>
  </si>
  <si>
    <t>Applied 3 populations to this site: see rows 62, 63 and 65 in 'Populations and thresholds' worksheet.</t>
  </si>
  <si>
    <t>Applied 2 populations to this site: see rows 61 and 64 in 'Populations and thresholds' worksheet.</t>
  </si>
  <si>
    <t>Applied 2 populations to this site: see rows 62 and 65 in 'Populations and thresholds' worksheet.</t>
  </si>
  <si>
    <t>2010 Fall Census on Shorebirds of Korea (in Korean).</t>
  </si>
  <si>
    <t xml:space="preserve"> </t>
  </si>
  <si>
    <t>2010 Annual Report on Bird Monitoring, Suncheon City (in Korean).</t>
  </si>
  <si>
    <t>Petersen et al. 2003 confirm that birds from YKD winter in Chukotka; 1% threshold is 5000 so even though some YKD birds winter on NW American coast, it seems likley that &gt;5000 birds from YKD site move within the EAA Flyway.</t>
  </si>
  <si>
    <t>Applied 2 populations to this site: see rows 61 and 62 in 'Populations and thresholds' worksheet.</t>
  </si>
  <si>
    <t>YES</t>
  </si>
  <si>
    <t>In source, identified to subspecies level.</t>
  </si>
  <si>
    <t>Lesser Sand Plover, stegmanni</t>
  </si>
  <si>
    <t>Assigned to stegmanni based on Bamford et al. 2008.</t>
  </si>
  <si>
    <t>Assigned to atrifrons based on Bamford et al. 2008.</t>
  </si>
  <si>
    <t>Applied populations mongolus and stegmanni, based on Bamford et al. 2008.</t>
  </si>
  <si>
    <t>Applied populations atrifrons and schaeferi, based on Bamford et al. 2008.</t>
  </si>
  <si>
    <t>Applied populations mongolus and schaeferi, based on Bamford et al. 2008.</t>
  </si>
  <si>
    <t>Formula in column K not working properly for this row: replaced with text.</t>
  </si>
  <si>
    <t>Assumed to be population longipennis, without evidence; population affinis is poorly known.</t>
  </si>
  <si>
    <t>Applied the combined estimate and threshold for all populations in the EAA Flyway.</t>
  </si>
  <si>
    <t>Applied the combined estimate and threshold for all populations in the EAA Flyway. Population craggi was identified among the birds recorded at this site.</t>
  </si>
  <si>
    <t>Applied the combined estimate and threshold for all populations in the EAA Flyway. Population addenda considered the relevant population by Bakewell 2009. Two populations possible; no estimate available for population affinis. Winter count.</t>
  </si>
  <si>
    <t>Applied the combined estimate and threshold for all populations in the EAA Flyway. Additional to the birds identified as bangsi.</t>
  </si>
  <si>
    <t>Formula in column K not working properly: replaced with text for this row.</t>
  </si>
  <si>
    <r>
      <rPr>
        <sz val="12"/>
        <color theme="1"/>
        <rFont val="Arial"/>
        <family val="2"/>
      </rPr>
      <t>Estimate may need to be updated.</t>
    </r>
  </si>
  <si>
    <t>Count is from 5 sub-sites; 3372 were at Poyang Lake NNR component. Total of 4856 counted in China in Jan 2011.</t>
  </si>
  <si>
    <t>Yeongjong (Yong Jong) Island</t>
  </si>
  <si>
    <t>Taipa-Coloane Mudflat, Macao</t>
  </si>
  <si>
    <t>South Of Sannriku-Kaigan (=South Sanriku Coast?)</t>
  </si>
  <si>
    <t>South Of Mutsu-Wan (=Southern Mutsu Bay?)</t>
  </si>
  <si>
    <t>Northern Mutsu Bay (=North Of Mutsu-Wan?)</t>
  </si>
  <si>
    <t>Smaller count of 22,077 in Jul-04 (Badley et al. 2005) but survey extent may differ.</t>
  </si>
  <si>
    <t>Paldang Dam, Han R</t>
  </si>
  <si>
    <t>RECORDS WITHOUT COUNT DATA (at internationally important sites, mainly for threatened species):</t>
  </si>
  <si>
    <t>Assigned to population curonicus following the approach of Bamford et al. 2008.</t>
  </si>
  <si>
    <t>Prepared by Roger Jaensch, consultant</t>
  </si>
  <si>
    <t>Capricorn &amp; Bunker Group of cays, Great Barrier Reef</t>
  </si>
  <si>
    <t>O'Neill et al. 2006, Dyer et al. 2005</t>
  </si>
  <si>
    <t>Includes Bush Point.</t>
  </si>
  <si>
    <t>Karumba Plain.</t>
  </si>
  <si>
    <t>Alligator Rivers region.</t>
  </si>
  <si>
    <t>Mipia-Machattie floodplain wetlands (Georgina Channel Country); includes Lake Machattie</t>
  </si>
  <si>
    <t>Perron Islands</t>
  </si>
  <si>
    <t>Pelican Island and nearby islands, N Queensland</t>
  </si>
  <si>
    <t>Kamala &amp; Osman Char</t>
  </si>
  <si>
    <t>Char Osman</t>
  </si>
  <si>
    <t>Char Osman. Assigned to atrifrons based on Bamford et al. 2008.</t>
  </si>
  <si>
    <t>Nijum Dweep</t>
  </si>
  <si>
    <t>includes Kaladia</t>
  </si>
  <si>
    <t>Hatirgata Beel</t>
  </si>
  <si>
    <t>About 9 Bils</t>
  </si>
  <si>
    <t>Tangua Haor Complex</t>
  </si>
  <si>
    <t>Teknaf Coast Combined</t>
  </si>
  <si>
    <t>Krous Krom (Kruos Kraoum)</t>
  </si>
  <si>
    <r>
      <t xml:space="preserve">AWC20, </t>
    </r>
    <r>
      <rPr>
        <sz val="12"/>
        <color rgb="FFFF0000"/>
        <rFont val="Arial"/>
        <family val="2"/>
      </rPr>
      <t>AWC20, SSO</t>
    </r>
  </si>
  <si>
    <t>Anqingyanjiang NR: (Combined)</t>
  </si>
  <si>
    <t xml:space="preserve">Anqingyanjiang NR: Daguan Hu </t>
  </si>
  <si>
    <t>includes also Dayuan &amp; Tangjihae Estuary</t>
  </si>
  <si>
    <t>Changhua Coastal Industrial Park, Taiwan</t>
  </si>
  <si>
    <t>Changhua River estuary, Hainan</t>
  </si>
  <si>
    <t>Daxi, Xiaoxi &amp; Chai Shang Lakes</t>
  </si>
  <si>
    <t>Hong Kong, Shenzen</t>
  </si>
  <si>
    <r>
      <t xml:space="preserve">SSO, </t>
    </r>
    <r>
      <rPr>
        <sz val="12"/>
        <color rgb="FFFF0000"/>
        <rFont val="Arial"/>
        <family val="2"/>
      </rPr>
      <t>AWC20, AA</t>
    </r>
  </si>
  <si>
    <r>
      <t>281,</t>
    </r>
    <r>
      <rPr>
        <sz val="12"/>
        <color rgb="FFFF0000"/>
        <rFont val="Arial"/>
        <family val="2"/>
      </rPr>
      <t xml:space="preserve"> 535, a44</t>
    </r>
  </si>
  <si>
    <t>Deep Bay (includes Mai Po in Hong Kong and/or Futian NR in Shenzen)</t>
  </si>
  <si>
    <t>Haifeng, Guangdong</t>
  </si>
  <si>
    <t>Hai Feng Farm, Jiangsu</t>
  </si>
  <si>
    <t>Huang He (Yellow River) Delta NR</t>
  </si>
  <si>
    <t>Lan-Yang-Hsi (Lanyang Estuary)</t>
  </si>
  <si>
    <t>Anhui/Hubei</t>
  </si>
  <si>
    <r>
      <t xml:space="preserve">SSO, </t>
    </r>
    <r>
      <rPr>
        <sz val="12"/>
        <color rgb="FFFF0000"/>
        <rFont val="Arial"/>
        <family val="2"/>
      </rPr>
      <t>CA, AWC20</t>
    </r>
  </si>
  <si>
    <t>Melmeg (Momoge) Nature Reserve</t>
  </si>
  <si>
    <t>Miyun Reservoir</t>
  </si>
  <si>
    <t>Pangzhai (old Yellow River Channel in northern Henan)</t>
  </si>
  <si>
    <t>Poyang Lake (may include Poyang Lake NR, Nanjishan NR, Neizhu, Hanchi, Junshan, Qinglan, Sanhu, Dalianzi, Xieshan and/or Sanhu components)</t>
  </si>
  <si>
    <t>Tianjin Coast (includes Tanggu, Haibin Yuchang Fish Farm)</t>
  </si>
  <si>
    <t>Tseng-Wen Chi (Hsi/River)</t>
  </si>
  <si>
    <t>Yueqing Wan and Xuanmen Bay</t>
  </si>
  <si>
    <t>Baoshan Coast (Steel Plant Reservoirs, Shidongkou-Liuhe)</t>
  </si>
  <si>
    <r>
      <t xml:space="preserve">a6, </t>
    </r>
    <r>
      <rPr>
        <sz val="12"/>
        <color rgb="FFFF0000"/>
        <rFont val="Arial"/>
        <family val="2"/>
      </rPr>
      <t>c37</t>
    </r>
  </si>
  <si>
    <t>Bohai Bay (combined sites)</t>
  </si>
  <si>
    <t>Hebei, Tianjin</t>
  </si>
  <si>
    <r>
      <t xml:space="preserve">SSO, </t>
    </r>
    <r>
      <rPr>
        <sz val="12"/>
        <color rgb="FFFF0000"/>
        <rFont val="Arial"/>
        <family val="2"/>
      </rPr>
      <t>AA, CA</t>
    </r>
  </si>
  <si>
    <r>
      <t xml:space="preserve">238, </t>
    </r>
    <r>
      <rPr>
        <sz val="12"/>
        <color rgb="FFFF0000"/>
        <rFont val="Arial"/>
        <family val="2"/>
      </rPr>
      <t>a15, c40</t>
    </r>
  </si>
  <si>
    <t>Shandong?</t>
  </si>
  <si>
    <t>East Dongting Lake Nature Reserve</t>
  </si>
  <si>
    <t>s323</t>
  </si>
  <si>
    <t>Deep Bay (includes Mai Po in Hong Kong and/or Futien NR in Shenzen)</t>
  </si>
  <si>
    <t>Jiazhou Wan (Jiaozhou Bay, Qingdao)</t>
  </si>
  <si>
    <r>
      <t xml:space="preserve">AWC20, </t>
    </r>
    <r>
      <rPr>
        <sz val="12"/>
        <color rgb="FFFF0000"/>
        <rFont val="Arial"/>
        <family val="2"/>
      </rPr>
      <t>Bishop et al. 1997</t>
    </r>
  </si>
  <si>
    <t>EAAF025, EAAF087</t>
  </si>
  <si>
    <t>a50, 688, 842, c58</t>
  </si>
  <si>
    <t>North and West Bo Hai Wan</t>
  </si>
  <si>
    <r>
      <t xml:space="preserve">c57, </t>
    </r>
    <r>
      <rPr>
        <sz val="12"/>
        <color rgb="FFFF0000"/>
        <rFont val="Arial"/>
        <family val="2"/>
      </rPr>
      <t>a49</t>
    </r>
  </si>
  <si>
    <r>
      <t>CA,</t>
    </r>
    <r>
      <rPr>
        <sz val="12"/>
        <color rgb="FFFF0000"/>
        <rFont val="Arial"/>
        <family val="2"/>
      </rPr>
      <t xml:space="preserve"> AA, Lu 1997</t>
    </r>
  </si>
  <si>
    <r>
      <t xml:space="preserve">CA, </t>
    </r>
    <r>
      <rPr>
        <sz val="12"/>
        <color rgb="FFFF0000"/>
        <rFont val="Arial"/>
        <family val="2"/>
      </rPr>
      <t>SSO</t>
    </r>
  </si>
  <si>
    <r>
      <t xml:space="preserve">c62, </t>
    </r>
    <r>
      <rPr>
        <sz val="12"/>
        <color rgb="FFFF0000"/>
        <rFont val="Arial"/>
        <family val="2"/>
      </rPr>
      <t>14</t>
    </r>
  </si>
  <si>
    <t>Happy Island</t>
  </si>
  <si>
    <t>Bagan Percut - Sungai Ular. Applied the combined estimate and threshold for all populations in the EAA Flyway.</t>
  </si>
  <si>
    <t>Banyuasin Delta (includes Sembilang NP)</t>
  </si>
  <si>
    <t>includes Bagan Percut - Sungai Ular</t>
  </si>
  <si>
    <t>Pesisir Pantai Jambi IBA</t>
  </si>
  <si>
    <t>AWC20, Iqbal et al. 2012</t>
  </si>
  <si>
    <t>Sungai Cemara Beach</t>
  </si>
  <si>
    <t>Danau Tempe (Tempe Lake)</t>
  </si>
  <si>
    <t>Hachirou-Gata (Hachirougata-shiokuchi, Hachirogata Rice Fields)</t>
  </si>
  <si>
    <t>Isahaya Higata, Isahaya Bay</t>
  </si>
  <si>
    <t>Kahokugata (Kahokugata Rice Fields, Kawakitagata)</t>
  </si>
  <si>
    <t>Furen-ko (Shunkuni-tai, Fuuren-ko, Onnetou ohashi)</t>
  </si>
  <si>
    <t>Lake Izunuma, Lake Uchinuma</t>
  </si>
  <si>
    <t>Akkeshi-ko</t>
  </si>
  <si>
    <t>Wajiro area</t>
  </si>
  <si>
    <t>East Region</t>
  </si>
  <si>
    <t>East Region.  Formula in column K not working properly: replaced with text for this row.</t>
  </si>
  <si>
    <t>Hakata Bay</t>
  </si>
  <si>
    <t>Ariake Sea - East Region</t>
  </si>
  <si>
    <t>Lake Utonai</t>
  </si>
  <si>
    <r>
      <t xml:space="preserve">443, </t>
    </r>
    <r>
      <rPr>
        <sz val="12"/>
        <color rgb="FFFF0000"/>
        <rFont val="Arial"/>
        <family val="2"/>
      </rPr>
      <t>a126</t>
    </r>
  </si>
  <si>
    <t>AA, AWC20</t>
  </si>
  <si>
    <r>
      <t xml:space="preserve">722, </t>
    </r>
    <r>
      <rPr>
        <sz val="12"/>
        <color rgb="FFFF0000"/>
        <rFont val="Arial"/>
        <family val="2"/>
      </rPr>
      <t>162</t>
    </r>
  </si>
  <si>
    <t>SSO, AWC20</t>
  </si>
  <si>
    <r>
      <t xml:space="preserve">a151, </t>
    </r>
    <r>
      <rPr>
        <sz val="12"/>
        <color rgb="FFFF0000"/>
        <rFont val="Arial"/>
        <family val="2"/>
      </rPr>
      <t>798</t>
    </r>
  </si>
  <si>
    <t>Yoshino-gawa Kakou-higata. EAJcount</t>
  </si>
  <si>
    <t>Notsuke-zaki, Odaitou.  Miyabayashi 1994</t>
  </si>
  <si>
    <t>Assigned here to stegmanni based on Bamford et al. 2008.</t>
  </si>
  <si>
    <t>Toukyou-kou (Chobokujou, Yatyouen Shuuhen)</t>
  </si>
  <si>
    <t>69, 70</t>
  </si>
  <si>
    <t>Sungai Burung-Sungai Besar (NC Selangor Coast)</t>
  </si>
  <si>
    <t>Sungai Nibong (NC Selangor Coast)</t>
  </si>
  <si>
    <t>Tanjung Karang (NC Selangor coast)</t>
  </si>
  <si>
    <t>May include Duch River Valley, Khaichiin Tsagaan lakes, Baga and Men lakes.</t>
  </si>
  <si>
    <r>
      <t xml:space="preserve">a206, </t>
    </r>
    <r>
      <rPr>
        <sz val="12"/>
        <color rgb="FFFF0000"/>
        <rFont val="Arial"/>
        <family val="2"/>
      </rPr>
      <t>c35, c36</t>
    </r>
  </si>
  <si>
    <t>Irrawaddy Delta (includes Kaing Thaung Is., Meinmahla Kyun Sanctuary, Pyinalan &amp; Pyindaye Reserve Forests)</t>
  </si>
  <si>
    <t>Myittha Lakes: Yewai &amp; Yit Lakes</t>
  </si>
  <si>
    <t>Gulf of Martaban, West, Site 3 (Zwe Par village, Kyauktan Township)</t>
  </si>
  <si>
    <t>Thante.</t>
  </si>
  <si>
    <t>Gulf of Martaban, West, Site 1 (Sartalin village, Tongwa Township)</t>
  </si>
  <si>
    <t>Gulf of Martaban, West, Site 2 (Htan Chauk Pin village, Kyauktan Township)</t>
  </si>
  <si>
    <t>Inle (Inlay) Lake (includes Wildlife Sanctuary)</t>
  </si>
  <si>
    <t>Irrawaddy R: Magwe-Myede</t>
  </si>
  <si>
    <t>Irrawaddy R: Mandalay-Singu</t>
  </si>
  <si>
    <t>Irrawaddy R: Paya Sinte Padaung Kuithe Tonbo</t>
  </si>
  <si>
    <t>Irrawaddy R: Sinbyukyun-Minbu</t>
  </si>
  <si>
    <t xml:space="preserve">Irrawaddy R: Tha Beik Kyin To Sin Gu (Kyaukmyaung-Singu) </t>
  </si>
  <si>
    <t>Irrawaddy Delta (includes Kaing Thaung Is., Meinmahla Kyun Sanctuary, Pyinalan &amp; Pyindaye Reserve Forests, Labutta)</t>
  </si>
  <si>
    <t>includes Kaing Thaung Is., Meinmahla Kyun Sanctuary, Pyinalan &amp; Pyindaye Reserve Forests, Labutta</t>
  </si>
  <si>
    <t>854, 479</t>
  </si>
  <si>
    <t>Assumed to be mostly piersmai.</t>
  </si>
  <si>
    <t>Assumed to be mostly or all rogersi.</t>
  </si>
  <si>
    <t>Bensbach-Bula coast</t>
  </si>
  <si>
    <t>West New Britain</t>
  </si>
  <si>
    <t>Western Province</t>
  </si>
  <si>
    <t>Gulf Province</t>
  </si>
  <si>
    <t>Mahaba, Calituban, Banacon, Tahong-tahong and Bubuajan Islands &amp; islets</t>
  </si>
  <si>
    <t>Olango Island (includes Wildlife Sanctuary)</t>
  </si>
  <si>
    <t>AWC20, BirdLife International 2001</t>
  </si>
  <si>
    <t>Avvakumovka River, tributaries &amp; mouth</t>
  </si>
  <si>
    <t>Chaivo Bay, Chayvo Gulf</t>
  </si>
  <si>
    <r>
      <t xml:space="preserve">SSO, </t>
    </r>
    <r>
      <rPr>
        <sz val="12"/>
        <color rgb="FFFF0000"/>
        <rFont val="Arial"/>
        <family val="2"/>
      </rPr>
      <t>Tiunov &amp; Blokhin 2010a</t>
    </r>
  </si>
  <si>
    <t>Khanka Lake (includes Nature Reserve)</t>
  </si>
  <si>
    <t>Daursky Nature Reserve (Torey Lakes)</t>
  </si>
  <si>
    <r>
      <t xml:space="preserve">a227, </t>
    </r>
    <r>
      <rPr>
        <sz val="12"/>
        <color rgb="FFFF0000"/>
        <rFont val="Arial"/>
        <family val="2"/>
      </rPr>
      <t>c4</t>
    </r>
  </si>
  <si>
    <r>
      <t>AA,</t>
    </r>
    <r>
      <rPr>
        <sz val="12"/>
        <color rgb="FFFF0000"/>
        <rFont val="Arial"/>
        <family val="2"/>
      </rPr>
      <t xml:space="preserve"> CA</t>
    </r>
  </si>
  <si>
    <r>
      <t xml:space="preserve">a245, </t>
    </r>
    <r>
      <rPr>
        <sz val="12"/>
        <color rgb="FFFF0000"/>
        <rFont val="Arial"/>
        <family val="2"/>
      </rPr>
      <t>c5</t>
    </r>
  </si>
  <si>
    <t>822, 186, 188</t>
  </si>
  <si>
    <r>
      <t>492,</t>
    </r>
    <r>
      <rPr>
        <sz val="12"/>
        <color rgb="FFFF0000"/>
        <rFont val="Arial"/>
        <family val="2"/>
      </rPr>
      <t xml:space="preserve"> c8</t>
    </r>
  </si>
  <si>
    <r>
      <t xml:space="preserve">a237, </t>
    </r>
    <r>
      <rPr>
        <sz val="12"/>
        <color rgb="FFFF0000"/>
        <rFont val="Arial"/>
        <family val="2"/>
      </rPr>
      <t>c10</t>
    </r>
  </si>
  <si>
    <t>EAAF020, EAAF039</t>
  </si>
  <si>
    <r>
      <t xml:space="preserve">112, </t>
    </r>
    <r>
      <rPr>
        <sz val="12"/>
        <color rgb="FFFF0000"/>
        <rFont val="Arial"/>
        <family val="2"/>
      </rPr>
      <t>c26</t>
    </r>
  </si>
  <si>
    <t>a230, a231</t>
  </si>
  <si>
    <t>Andreev 1993, Yelsukov 1994</t>
  </si>
  <si>
    <t>Asian White-winged Scoter, E Asia</t>
  </si>
  <si>
    <t>1990summer</t>
  </si>
  <si>
    <t>Tuman River (Lower, Estuary)</t>
  </si>
  <si>
    <r>
      <t xml:space="preserve">c27, </t>
    </r>
    <r>
      <rPr>
        <sz val="12"/>
        <color rgb="FFFF0000"/>
        <rFont val="Arial"/>
        <family val="2"/>
      </rPr>
      <t>a249</t>
    </r>
  </si>
  <si>
    <t>Gumi Haepyung</t>
  </si>
  <si>
    <t>Doheungri-Ilseon Bridge</t>
  </si>
  <si>
    <t>Han River Middle Basin, Seoul</t>
  </si>
  <si>
    <t>NOTE: this is a separate site.</t>
  </si>
  <si>
    <t>Irrawaddy R: Kyat Ta - Tagaung - Tha Beik Kyin (170 km)</t>
  </si>
  <si>
    <t>Chungju Reservoir (Lake Chungju)</t>
  </si>
  <si>
    <t>Daechung Reservoir (Lake Daechung)</t>
  </si>
  <si>
    <t>Mangyung (Mankyung) River Estuary</t>
  </si>
  <si>
    <t xml:space="preserve">Seogwipo (Seoquipo)-Daejeong Coast </t>
  </si>
  <si>
    <t>Songdo (Song Do) Tidal Flat</t>
  </si>
  <si>
    <t>Unbukdong</t>
  </si>
  <si>
    <t>Unbukdong. Applied 2 populations to this site: see rows 62 and 65 in 'Populations and thresholds' worksheet.</t>
  </si>
  <si>
    <t>Asan Bay, Asan Lake and Sapkyo Lake</t>
  </si>
  <si>
    <t>Cheonsu Bay (includes Bunam &amp; Ganwol lakes/reservoirs; and ricefields)</t>
  </si>
  <si>
    <t>Ganghwa Island (includes southern tidal flats)</t>
  </si>
  <si>
    <t>Geum (Kum) River Estuary (includes lake, tidal flats &amp; Yubu Is.)</t>
  </si>
  <si>
    <t>Up to 9,500 of population ' serrirostris: Central &amp; Eastern Siberia' have beenr ecorded at the site (Kim et al. 1996). Applied 2 populations to this site: see rows 62 and 65 in 'Populations and thresholds' worksheet.</t>
  </si>
  <si>
    <t>Up to 1,850 of population 'serrirostris: Central &amp; Eastern Siberia' have been recorded at the site (Kim et al. 1996). Applied 2 populations to this site: see rows 62 and 65 in 'Populations and thresholds' worksheet.</t>
  </si>
  <si>
    <t>Up to 4,250 of population 'serrirostris: Central &amp; Eastern Siberia' have been recorded at this site (in 2006: AWC20). Applied 2 populations to this site: see rows 62 and 65 in 'Populations and thresholds' worksheet.</t>
  </si>
  <si>
    <t>Up to 1500 of population 'middendorffi, Okhotsk/Kamchatka-Japan' have been recorded at the site (Miyabayashi 1994). Applied 2 populations to this site: see rows 61 and 64 in 'Populations and thresholds' worksheet.</t>
  </si>
  <si>
    <t>Up to 993 of population 'middendorffi, Okhotsk/Kamchatka-Japan' have been recorded at this site (in 1997-8: JAWGP unpubl.). Applied 2 populations to this site: see rows 61 and 64 in 'Populations and thresholds' worksheet.</t>
  </si>
  <si>
    <t>Gomso Bay (includes Gochang/Kochang)</t>
  </si>
  <si>
    <t>Han River (Han-gang) Estuary</t>
  </si>
  <si>
    <t>Up to 5,857 of population 'serrirostris: Central &amp; Eastern Siberia' has been recorded at the site (Kim et al. 1996). Applied 2 populations to this site: see rows 62 and 65 in 'Populations and thresholds' worksheet.</t>
  </si>
  <si>
    <t xml:space="preserve">Junam Reservoirs (Sannam, Junam &amp; Tongpan) </t>
  </si>
  <si>
    <t>Up to 1,723 of population 'middendorffi, Yakutia/E Asia' have been recorded at the site (Kim et al. 1996). Applied 2 populations to this site: see rows 62 and 65 in 'Populations and thresholds' worksheet.</t>
  </si>
  <si>
    <t>Namyang Reservoir (adjoins the bay).</t>
  </si>
  <si>
    <t>Sihwa Lake (Reservoir)</t>
  </si>
  <si>
    <t>Youngsan Reservoir &amp; Estuary</t>
  </si>
  <si>
    <r>
      <t xml:space="preserve">a169, a170, a171,  a192, </t>
    </r>
    <r>
      <rPr>
        <sz val="12"/>
        <color rgb="FFFF0000"/>
        <rFont val="Arial"/>
        <family val="2"/>
      </rPr>
      <t>137</t>
    </r>
  </si>
  <si>
    <t>Cholwon Basin. Won 1995</t>
  </si>
  <si>
    <t>a193, a175</t>
  </si>
  <si>
    <r>
      <t xml:space="preserve">469, </t>
    </r>
    <r>
      <rPr>
        <sz val="12"/>
        <color rgb="FFFF0000"/>
        <rFont val="Arial"/>
        <family val="2"/>
      </rPr>
      <t>a181, a182, a196, a197</t>
    </r>
  </si>
  <si>
    <t>Chungnam-Jeonbuk</t>
  </si>
  <si>
    <t>Muan-gun (Meian Gun) Tidal Flat</t>
  </si>
  <si>
    <t>Seogwipo (Seoquipo)-Anduck Coast</t>
  </si>
  <si>
    <t>Up to 1,369 of population 'serrirostris: Central &amp; Eastern Siberia' has been recorded at the site (Kim et al. 1996). Applied 2 populations to this site: see rows 62 and 65 in 'Populations and thresholds' worksheet.</t>
  </si>
  <si>
    <t>Birds Korea 2010</t>
  </si>
  <si>
    <t>Birds Korea</t>
  </si>
  <si>
    <t>Letter to Songdo University Global Campus regarding Songdo Tidal Flat: "Investing in Wetland Infilling".</t>
  </si>
  <si>
    <t xml:space="preserve">http://www.birdskorea.org/Habitats/Wetlands/Songdo/Downloads/Song-Do-Birds-Korea-letter-to-Stony-Brook.pdf </t>
  </si>
  <si>
    <t>Inner Gulf: Samut Sakhon</t>
  </si>
  <si>
    <t xml:space="preserve">Beung Boraphet </t>
  </si>
  <si>
    <t>Bung Cha-Vak, Cha-Vak Lake</t>
  </si>
  <si>
    <t>a278, a279</t>
  </si>
  <si>
    <t>Dat Mui Nature Reserve (includes Bai Boi Coastal Protection Forest &amp; Mui Ca Mau)</t>
  </si>
  <si>
    <t>PC2:
number of populations at project's 1% or 0.25% level</t>
  </si>
  <si>
    <t>PC3:
number of threatened species recorded at site (at  project's 1% or 0.25% level)</t>
  </si>
  <si>
    <t>country or territory</t>
  </si>
  <si>
    <t>&lt;1</t>
  </si>
  <si>
    <t>Class 1</t>
  </si>
  <si>
    <t>Class 2</t>
  </si>
  <si>
    <t>Class 3</t>
  </si>
  <si>
    <t>Hyouko-suikin-koen</t>
  </si>
  <si>
    <t>N3756E13923</t>
  </si>
  <si>
    <t>Results may be overstated due to suspected limitations of some original count data for some waterbird populations.</t>
  </si>
  <si>
    <t>May be some overlap with Yancheng site.</t>
  </si>
  <si>
    <t>Some parts of this site have been reclaimed (landfilled).</t>
  </si>
  <si>
    <t>May be some overlap with Yalu Jiang site.</t>
  </si>
  <si>
    <t>May be some overlap with site Dandong area.</t>
  </si>
  <si>
    <t>Present status of this site needs to be confirmed.</t>
  </si>
  <si>
    <t>The future of this site is unknown; industrial requirements may impact the ash ponds used by roosting waterbirds.</t>
  </si>
  <si>
    <t>This site appears to have declined markedly in terms of suitable habitat, since original surveys were conducted.</t>
  </si>
  <si>
    <t>Some overlap with other sites that have names starting with Gulf of Martaban.</t>
  </si>
  <si>
    <t>Site substantially impacted by loss of tidal regime.</t>
  </si>
  <si>
    <t>Some data include Yubu Island site.</t>
  </si>
  <si>
    <t>Overlaps partly with Geum River Estuary site</t>
  </si>
  <si>
    <t>Need to confirm the condition of tidal habitat at this site</t>
  </si>
  <si>
    <t>Site substantially reduced in extent by landfill</t>
  </si>
  <si>
    <t>Need to confirm the condition of this site: possibly impacted by changes to river bed.</t>
  </si>
  <si>
    <t>Parts of this site are due to be landfilled.</t>
  </si>
  <si>
    <t>site code:
this project</t>
  </si>
  <si>
    <t>Bamford, MJ, Watkins, DG, Bancroft, W, Tischler, G &amp; Wahl, J 2008. Migratory Shorebirds of the East Asian-Australasian Flyway; Population Estimates and Important Sites. Wetlands International - Oceania</t>
  </si>
  <si>
    <t>Chan, S. 1999.  Atlas of Key Sites for Cranes in the North East Asian Flyway.  Wetlands International Japan</t>
  </si>
  <si>
    <t xml:space="preserve">November 2012 to April 2013 </t>
  </si>
  <si>
    <t>site name</t>
  </si>
  <si>
    <t>site: 
province, state or region</t>
  </si>
  <si>
    <t>coordinates:
(single item, degrees &amp; minutes)</t>
  </si>
  <si>
    <t>N2453E09113</t>
  </si>
  <si>
    <t>N2453E09157</t>
  </si>
  <si>
    <t>N2221E09121</t>
  </si>
  <si>
    <t>N2250E09115</t>
  </si>
  <si>
    <t>N2154E09035</t>
  </si>
  <si>
    <t>N2459E09108</t>
  </si>
  <si>
    <t xml:space="preserve">Sylhet. </t>
  </si>
  <si>
    <t>N2345E09030</t>
  </si>
  <si>
    <t>N2209E09101</t>
  </si>
  <si>
    <t>N2503E09107</t>
  </si>
  <si>
    <t>N2240E09100</t>
  </si>
  <si>
    <t>N2158E09048</t>
  </si>
  <si>
    <t>N2504E09106</t>
  </si>
  <si>
    <t>N2250E09128</t>
  </si>
  <si>
    <t>N2225E09007</t>
  </si>
  <si>
    <t>N2507E09106</t>
  </si>
  <si>
    <t>N2218E09152</t>
  </si>
  <si>
    <t>N2152E09046</t>
  </si>
  <si>
    <t>N2348E08946</t>
  </si>
  <si>
    <t>N2502E09109</t>
  </si>
  <si>
    <t>N2235E09124</t>
  </si>
  <si>
    <t xml:space="preserve">Boeng Tonle Chhma. </t>
  </si>
  <si>
    <t>N1033E10420</t>
  </si>
  <si>
    <t xml:space="preserve">position uncertain. </t>
  </si>
  <si>
    <t>N3047E11722</t>
  </si>
  <si>
    <t>N3055E11736</t>
  </si>
  <si>
    <t>N3017E11642</t>
  </si>
  <si>
    <t>N3234E11616</t>
  </si>
  <si>
    <t xml:space="preserve">approx. centrepoint of bay. </t>
  </si>
  <si>
    <t>N2630E10330</t>
  </si>
  <si>
    <t>N2950E11235</t>
  </si>
  <si>
    <t>NOTE: position uncertain - this island group is near the Shandong coast whereas another source gives coordinates for a different island group near the Liaoning coast at 39.1872 and 122.5490.. Scott 1989</t>
  </si>
  <si>
    <t>N3220E11623</t>
  </si>
  <si>
    <t>N3221E11612</t>
  </si>
  <si>
    <t>N2506E12127</t>
  </si>
  <si>
    <t xml:space="preserve">approximate centrepoint. </t>
  </si>
  <si>
    <t xml:space="preserve">position uncertain (Danjiangkou Reservoir). </t>
  </si>
  <si>
    <t>N3637E12045</t>
  </si>
  <si>
    <t xml:space="preserve">position uncertain (Dongfang city). </t>
  </si>
  <si>
    <t>N2400E11744</t>
  </si>
  <si>
    <t>N2840E11253</t>
  </si>
  <si>
    <t xml:space="preserve">Penghu county. </t>
  </si>
  <si>
    <t>N2503E12128</t>
  </si>
  <si>
    <t>N2630E10305</t>
  </si>
  <si>
    <t>N3659E12210</t>
  </si>
  <si>
    <t>N2653E10009</t>
  </si>
  <si>
    <t xml:space="preserve">approx. centrepoint. </t>
  </si>
  <si>
    <t xml:space="preserve">Hongjian Lake. </t>
  </si>
  <si>
    <t>N3920E11740</t>
  </si>
  <si>
    <t>N3719E12236</t>
  </si>
  <si>
    <t xml:space="preserve">junction point of the two rivers. </t>
  </si>
  <si>
    <t>N2903E11209</t>
  </si>
  <si>
    <t>N2310E12007</t>
  </si>
  <si>
    <t>N3228E11625</t>
  </si>
  <si>
    <t>N2948E11233</t>
  </si>
  <si>
    <t>N3844E11723</t>
  </si>
  <si>
    <t>N3050E11430</t>
  </si>
  <si>
    <t>N3659E12200</t>
  </si>
  <si>
    <t>N2919E11731</t>
  </si>
  <si>
    <t>N2822E11721</t>
  </si>
  <si>
    <t xml:space="preserve">position uncertain: approximate centre of island group; also see comment for Changshan Islands site.. </t>
  </si>
  <si>
    <t xml:space="preserve">Also known as Paracel Islands. </t>
  </si>
  <si>
    <t>N2534E10315</t>
  </si>
  <si>
    <t>N3714E13822</t>
  </si>
  <si>
    <t>Abe et al. 1995. Wajiro Higata = 33.68, 130.42</t>
  </si>
  <si>
    <t>N3617E14030</t>
  </si>
  <si>
    <t>N3754E13915</t>
  </si>
  <si>
    <t>CHECK site coords. EAJcount.</t>
  </si>
  <si>
    <t>N3845E13945</t>
  </si>
  <si>
    <t>N3625E13626</t>
  </si>
  <si>
    <t>CHECK site coords. Abe et al. 1995</t>
  </si>
  <si>
    <t>N3538E14033</t>
  </si>
  <si>
    <t>CHECK coords match site. Abe et al. 1995</t>
  </si>
  <si>
    <t>CHECK site coords. JAWGP unpubl.</t>
  </si>
  <si>
    <t>CHECK site coords. Hamatonbetsu Town</t>
  </si>
  <si>
    <t>N3516E13648</t>
  </si>
  <si>
    <t>N3405E13117</t>
  </si>
  <si>
    <t>N3606E13615</t>
  </si>
  <si>
    <t>Sawada T. pers. comm.</t>
  </si>
  <si>
    <t>CHECK site coords. Miyabayashi 1994</t>
  </si>
  <si>
    <t>N3536E14032</t>
  </si>
  <si>
    <t>N4057E14058</t>
  </si>
  <si>
    <t>N3810E13920</t>
  </si>
  <si>
    <t>N3400E13500</t>
  </si>
  <si>
    <t xml:space="preserve">N0531E10023 </t>
  </si>
  <si>
    <t>N0341E10056</t>
  </si>
  <si>
    <t xml:space="preserve">N0336E10103 </t>
  </si>
  <si>
    <t>N2415E09621</t>
  </si>
  <si>
    <t>N2435E09505</t>
  </si>
  <si>
    <t>N2513E09623</t>
  </si>
  <si>
    <t>N2509E09617</t>
  </si>
  <si>
    <t xml:space="preserve">N1556E09521 </t>
  </si>
  <si>
    <t>N2405E09705</t>
  </si>
  <si>
    <t>N2411E09622</t>
  </si>
  <si>
    <t>N2417E09646</t>
  </si>
  <si>
    <t>N2234E09558</t>
  </si>
  <si>
    <t>N2236E09541</t>
  </si>
  <si>
    <t>N2515E09655</t>
  </si>
  <si>
    <t xml:space="preserve">N2419E09630 </t>
  </si>
  <si>
    <t>N2156E09500</t>
  </si>
  <si>
    <t>N2515E09649</t>
  </si>
  <si>
    <t>N2000E09530</t>
  </si>
  <si>
    <t>N2521E09727</t>
  </si>
  <si>
    <t>N2201E09552</t>
  </si>
  <si>
    <t xml:space="preserve">Coords are for spelling Bubuhan. </t>
  </si>
  <si>
    <t xml:space="preserve">N1505E12053 </t>
  </si>
  <si>
    <t xml:space="preserve">N1650E12125 </t>
  </si>
  <si>
    <t>N1008E12410</t>
  </si>
  <si>
    <t xml:space="preserve">N0926E12532 </t>
  </si>
  <si>
    <t>Custodio, C. pers. comm.</t>
  </si>
  <si>
    <t>Kondratyev unpubl.</t>
  </si>
  <si>
    <t>Syroechkovski Jr. pers. com.</t>
  </si>
  <si>
    <t xml:space="preserve">Yedinka River mouth is a site with coordinates. </t>
  </si>
  <si>
    <t>N5220E10415</t>
  </si>
  <si>
    <t>Baranyuk, V.V. pers. comm.</t>
  </si>
  <si>
    <t>N3635E12850</t>
  </si>
  <si>
    <t>N3515E12706</t>
  </si>
  <si>
    <t>N3600E12916</t>
  </si>
  <si>
    <t>Kim et al. 1996; Pak 1995; incl. obv. Hongwon Ri (comm JW).</t>
  </si>
  <si>
    <t>N3551E12917</t>
  </si>
  <si>
    <t>N3737E12721</t>
  </si>
  <si>
    <t>N3610E12630</t>
  </si>
  <si>
    <t xml:space="preserve">Jeollabuk. </t>
  </si>
  <si>
    <t>N3455E12830</t>
  </si>
  <si>
    <t>N3550E12919</t>
  </si>
  <si>
    <t>N3533E12642</t>
  </si>
  <si>
    <t>N3432E12646</t>
  </si>
  <si>
    <t>N3646E12621</t>
  </si>
  <si>
    <t>N3503E12823</t>
  </si>
  <si>
    <t>N3550E12830</t>
  </si>
  <si>
    <t>N3644E12608</t>
  </si>
  <si>
    <t>N3433E12629</t>
  </si>
  <si>
    <t xml:space="preserve">Gyeongbuk. </t>
  </si>
  <si>
    <t>N3434E12615</t>
  </si>
  <si>
    <t>N3603E12714</t>
  </si>
  <si>
    <t>N3558E12910</t>
  </si>
  <si>
    <t>N3333E12650</t>
  </si>
  <si>
    <t>N3320E12651</t>
  </si>
  <si>
    <t>N3504E12632</t>
  </si>
  <si>
    <t>N3528E12917</t>
  </si>
  <si>
    <t>N3553E12824</t>
  </si>
  <si>
    <t>N3600E12915</t>
  </si>
  <si>
    <t>N3503E12625</t>
  </si>
  <si>
    <t>N3749E12640</t>
  </si>
  <si>
    <t>N3647E12629</t>
  </si>
  <si>
    <t>N3511E12759</t>
  </si>
  <si>
    <t>Kim et al. 1996. AWC</t>
  </si>
  <si>
    <t>N3734E12702</t>
  </si>
  <si>
    <t>N3730E12727</t>
  </si>
  <si>
    <t>N3732E12715</t>
  </si>
  <si>
    <t>N3504E12803</t>
  </si>
  <si>
    <t>N3534E12826</t>
  </si>
  <si>
    <t>N3430E12644</t>
  </si>
  <si>
    <t>N3700E12638</t>
  </si>
  <si>
    <t>N3314E12636</t>
  </si>
  <si>
    <t>N3314E12624</t>
  </si>
  <si>
    <t xml:space="preserve">Shin Islet?. </t>
  </si>
  <si>
    <t>N3333E12641</t>
  </si>
  <si>
    <t>N3533E12915</t>
  </si>
  <si>
    <t>N3611E12710</t>
  </si>
  <si>
    <t>CHECK site coords. AWC</t>
  </si>
  <si>
    <t>N3607E12710</t>
  </si>
  <si>
    <t>N3638E12649</t>
  </si>
  <si>
    <t>N3810E12701</t>
  </si>
  <si>
    <t>N3447E12628</t>
  </si>
  <si>
    <t>N3438E12623</t>
  </si>
  <si>
    <t xml:space="preserve">N1331E10019 </t>
  </si>
  <si>
    <t>N1309E10003</t>
  </si>
  <si>
    <t xml:space="preserve">combined data?. </t>
  </si>
  <si>
    <t>Krabi Estuary and Bay</t>
    <phoneticPr fontId="19" type="noConversion"/>
  </si>
  <si>
    <t xml:space="preserve">Lamtakong River. </t>
  </si>
  <si>
    <t>Lake Nakaumi (includes Yonago-mizudori-kouen)</t>
  </si>
  <si>
    <t>FSNP-0001</t>
  </si>
  <si>
    <t>FSNP-0002</t>
  </si>
  <si>
    <t>FSNP-0003</t>
  </si>
  <si>
    <t>FSNP-0004</t>
  </si>
  <si>
    <t>FSNP-0005</t>
  </si>
  <si>
    <t>FSNP-0006</t>
  </si>
  <si>
    <t>FSNP-0007</t>
  </si>
  <si>
    <t>FSNP-0008</t>
  </si>
  <si>
    <t>FSNP-0009</t>
  </si>
  <si>
    <t>FSNP-0010</t>
  </si>
  <si>
    <t>FSNP-0011</t>
  </si>
  <si>
    <t>FSNP-0012</t>
  </si>
  <si>
    <t>FSNP-0013</t>
  </si>
  <si>
    <t>FSNP-0014</t>
  </si>
  <si>
    <t>FSNP-0015</t>
  </si>
  <si>
    <t>FSNP-0016</t>
  </si>
  <si>
    <t>FSNP-0017</t>
  </si>
  <si>
    <t>FSNP-0018</t>
  </si>
  <si>
    <t>FSNP-0019</t>
  </si>
  <si>
    <t>FSNP-0020</t>
  </si>
  <si>
    <t>FSNP-0021</t>
  </si>
  <si>
    <t>FSNP-0022</t>
  </si>
  <si>
    <t>FSNP-0023</t>
  </si>
  <si>
    <t>FSNP-0024</t>
  </si>
  <si>
    <t>FSNP-0025</t>
  </si>
  <si>
    <t>FSNP-0026</t>
  </si>
  <si>
    <t>FSNP-0027</t>
  </si>
  <si>
    <t>FSNP-0028</t>
  </si>
  <si>
    <t>FSNP-0029</t>
  </si>
  <si>
    <t>FSNP-0030</t>
  </si>
  <si>
    <t>FSNP-0031</t>
  </si>
  <si>
    <t>FSNP-0032</t>
  </si>
  <si>
    <t>FSNP-0033</t>
  </si>
  <si>
    <t>FSNP-0034</t>
  </si>
  <si>
    <t>FSNP-0035</t>
  </si>
  <si>
    <t>FSNP-0036</t>
  </si>
  <si>
    <t>FSNP-0037</t>
  </si>
  <si>
    <t>FSNP-0038</t>
  </si>
  <si>
    <t>FSNP-0039</t>
  </si>
  <si>
    <t>FSNP-0040</t>
  </si>
  <si>
    <t>FSNP-0041</t>
  </si>
  <si>
    <t>FSNP-0042</t>
  </si>
  <si>
    <t>FSNP-0043</t>
  </si>
  <si>
    <t>FSNP-0044</t>
  </si>
  <si>
    <t>FSNP-0045</t>
  </si>
  <si>
    <t>FSNP-0046</t>
  </si>
  <si>
    <t>FSNP-0047</t>
  </si>
  <si>
    <t>FSNP-0048</t>
  </si>
  <si>
    <t>FSNP-0049</t>
  </si>
  <si>
    <t>FSNP-0050</t>
  </si>
  <si>
    <t>FSNP-0051</t>
  </si>
  <si>
    <t>FSNP-0052</t>
  </si>
  <si>
    <t>FSNP-0053</t>
  </si>
  <si>
    <t>FSNP-0054</t>
  </si>
  <si>
    <t>FSNP-0055</t>
  </si>
  <si>
    <t>FSNP-0056</t>
  </si>
  <si>
    <t>FSNP-0057</t>
  </si>
  <si>
    <t>FSNP-0058</t>
  </si>
  <si>
    <t>FSNP-0059</t>
  </si>
  <si>
    <t>FSNP-0060</t>
  </si>
  <si>
    <t>FSNP-0061</t>
  </si>
  <si>
    <t>FSNP-0062</t>
  </si>
  <si>
    <t>FSNP-0063</t>
  </si>
  <si>
    <t>FSNP-0064</t>
  </si>
  <si>
    <t>FSNP-0065</t>
  </si>
  <si>
    <t>FSNP-0066</t>
  </si>
  <si>
    <t>FSNP-0067</t>
  </si>
  <si>
    <t>FSNP-0068</t>
  </si>
  <si>
    <t>FSNP-0069</t>
  </si>
  <si>
    <t>FSNP-0070</t>
  </si>
  <si>
    <t>FSNP-0071</t>
  </si>
  <si>
    <t>FSNP-0072</t>
  </si>
  <si>
    <t>FSNP-0073</t>
  </si>
  <si>
    <t>FSNP-0074</t>
  </si>
  <si>
    <t>FSNP-0075</t>
  </si>
  <si>
    <t>FSNP-0076</t>
  </si>
  <si>
    <t>FSNP-0077</t>
  </si>
  <si>
    <t>FSNP-0078</t>
  </si>
  <si>
    <t>FSNP-0079</t>
  </si>
  <si>
    <t>FSNP-0080</t>
  </si>
  <si>
    <t>FSNP-0081</t>
  </si>
  <si>
    <t>FSNP-0082</t>
  </si>
  <si>
    <t>FSNP-0083</t>
  </si>
  <si>
    <t>FSNP-0084</t>
  </si>
  <si>
    <t>FSNP-0085</t>
  </si>
  <si>
    <t>FSNP-0086</t>
  </si>
  <si>
    <t>FSNP-0087</t>
  </si>
  <si>
    <t>FSNP-0088</t>
  </si>
  <si>
    <t>FSNP-0089</t>
  </si>
  <si>
    <t>FSNP-0090</t>
  </si>
  <si>
    <t>FSNP-0091</t>
  </si>
  <si>
    <t>FSNP-0092</t>
  </si>
  <si>
    <t>FSNP-0093</t>
  </si>
  <si>
    <t>FSNP-0094</t>
  </si>
  <si>
    <t>FSNP-0095</t>
  </si>
  <si>
    <t>FSNP-0096</t>
  </si>
  <si>
    <t>FSNP-0097</t>
  </si>
  <si>
    <t>FSNP-0098</t>
  </si>
  <si>
    <t>FSNP-0099</t>
  </si>
  <si>
    <t>FSNP-0100</t>
  </si>
  <si>
    <t>FSNP-0101</t>
  </si>
  <si>
    <t>FSNP-0102</t>
  </si>
  <si>
    <t>FSNP-0103</t>
  </si>
  <si>
    <t>FSNP-0104</t>
  </si>
  <si>
    <t>FSNP-0105</t>
  </si>
  <si>
    <t>FSNP-0106</t>
  </si>
  <si>
    <t>FSNP-0107</t>
  </si>
  <si>
    <t>FSNP-0108</t>
  </si>
  <si>
    <t>FSNP-0109</t>
  </si>
  <si>
    <t>FSNP-0110</t>
  </si>
  <si>
    <t>FSNP-0111</t>
  </si>
  <si>
    <t>FSNP-0112</t>
  </si>
  <si>
    <t>FSNP-0113</t>
  </si>
  <si>
    <t>FSNP-0114</t>
  </si>
  <si>
    <t>FSNP-0115</t>
  </si>
  <si>
    <t>FSNP-0116</t>
  </si>
  <si>
    <t>FSNP-0117</t>
  </si>
  <si>
    <t>FSNP-0118</t>
  </si>
  <si>
    <t>FSNP-0119</t>
  </si>
  <si>
    <t>FSNP-0120</t>
  </si>
  <si>
    <t>FSNP-0121</t>
  </si>
  <si>
    <t>FSNP-0122</t>
  </si>
  <si>
    <t>FSNP-0123</t>
  </si>
  <si>
    <t>FSNP-0124</t>
  </si>
  <si>
    <t>FSNP-0125</t>
  </si>
  <si>
    <t>FSNP-0126</t>
  </si>
  <si>
    <t>FSNP-0127</t>
  </si>
  <si>
    <t>FSNP-0128</t>
  </si>
  <si>
    <t>FSNP-0129</t>
  </si>
  <si>
    <t>FSNP-0130</t>
  </si>
  <si>
    <t>FSNP-0131</t>
  </si>
  <si>
    <t>FSNP-0132</t>
  </si>
  <si>
    <t>FSNP-0133</t>
  </si>
  <si>
    <t>FSNP-0134</t>
  </si>
  <si>
    <t>FSNP-0135</t>
  </si>
  <si>
    <t>FSNP-0136</t>
  </si>
  <si>
    <t>FSNP-0137</t>
  </si>
  <si>
    <t>FSNP-0138</t>
  </si>
  <si>
    <t>FSNP-0139</t>
  </si>
  <si>
    <t>FSNP-0140</t>
  </si>
  <si>
    <t>FSNP-0141</t>
  </si>
  <si>
    <t>FSNP-0142</t>
  </si>
  <si>
    <t>FSNP-0143</t>
  </si>
  <si>
    <t>FSNP-0144</t>
  </si>
  <si>
    <t>FSNP-0145</t>
  </si>
  <si>
    <t>FSNP-0146</t>
  </si>
  <si>
    <t>FSNP-0147</t>
  </si>
  <si>
    <t>FSNP-0148</t>
  </si>
  <si>
    <t>FSNP-0149</t>
  </si>
  <si>
    <t>FSNP-0150</t>
  </si>
  <si>
    <t>FSNP-0151</t>
  </si>
  <si>
    <t>FSNP-0152</t>
  </si>
  <si>
    <t>FSNP-0153</t>
  </si>
  <si>
    <t>FSNP-0154</t>
  </si>
  <si>
    <t>FSNP-0155</t>
  </si>
  <si>
    <t>FSNP-0156</t>
  </si>
  <si>
    <t>FSNP-0157</t>
  </si>
  <si>
    <t>FSNP-0158</t>
  </si>
  <si>
    <t>FSNP-0159</t>
  </si>
  <si>
    <t>FSNP-0160</t>
  </si>
  <si>
    <t>FSNP-0161</t>
  </si>
  <si>
    <t>FSNP-0162</t>
  </si>
  <si>
    <t>FSNP-0163</t>
  </si>
  <si>
    <t>FSNP-0164</t>
  </si>
  <si>
    <t>FSNP-0165</t>
  </si>
  <si>
    <t>FSNP-0166</t>
  </si>
  <si>
    <t>FSNP-0167</t>
  </si>
  <si>
    <t>FSNP-0168</t>
  </si>
  <si>
    <t>FSNP-0169</t>
  </si>
  <si>
    <t>FSNP-0170</t>
  </si>
  <si>
    <t>FSNP-0171</t>
  </si>
  <si>
    <t>FSNP-0172</t>
  </si>
  <si>
    <t>FSNP-0173</t>
  </si>
  <si>
    <t>FSNP-0174</t>
  </si>
  <si>
    <t>FSNP-0175</t>
  </si>
  <si>
    <t>FSNP-0176</t>
  </si>
  <si>
    <t>FSNP-0177</t>
  </si>
  <si>
    <t>FSNP-0178</t>
  </si>
  <si>
    <t>FSNP-0179</t>
  </si>
  <si>
    <t>FSNP-0180</t>
  </si>
  <si>
    <t>FSNP-0181</t>
  </si>
  <si>
    <t>FSNP-0182</t>
  </si>
  <si>
    <t>FSNP-0183</t>
  </si>
  <si>
    <t>FSNP-0184</t>
  </si>
  <si>
    <t>FSNP-0185</t>
  </si>
  <si>
    <t>FSNP-0186</t>
  </si>
  <si>
    <t>FSNP-0187</t>
  </si>
  <si>
    <t>FSNP-0188</t>
  </si>
  <si>
    <t>FSNP-0189</t>
  </si>
  <si>
    <t>FSNP-0190</t>
  </si>
  <si>
    <t>FSNP-0191</t>
  </si>
  <si>
    <t>FSNP-0192</t>
  </si>
  <si>
    <t>FSNP-0193</t>
  </si>
  <si>
    <t>FSNP-0194</t>
  </si>
  <si>
    <t>FSNP-0195</t>
  </si>
  <si>
    <t>FSNP-0196</t>
  </si>
  <si>
    <t>FSNP-0197</t>
  </si>
  <si>
    <t>FSNP-0198</t>
  </si>
  <si>
    <t>FSNP-0199</t>
  </si>
  <si>
    <t>FSNP-0200</t>
  </si>
  <si>
    <t>FSNP-0201</t>
  </si>
  <si>
    <t>FSNP-0202</t>
  </si>
  <si>
    <t>FSNP-0203</t>
  </si>
  <si>
    <t>FSNP-0204</t>
  </si>
  <si>
    <t>FSNP-0205</t>
  </si>
  <si>
    <t>FSNP-0206</t>
  </si>
  <si>
    <t>FSNP-0207</t>
  </si>
  <si>
    <t>FSNP-0208</t>
  </si>
  <si>
    <t>FSNP-0209</t>
  </si>
  <si>
    <t>FSNP-0210</t>
  </si>
  <si>
    <t>FSNP-0211</t>
  </si>
  <si>
    <t>FSNP-0212</t>
  </si>
  <si>
    <t>FSNP-0213</t>
  </si>
  <si>
    <t>FSNP-0214</t>
  </si>
  <si>
    <t>FSNP-0215</t>
  </si>
  <si>
    <t>FSNP-0216</t>
  </si>
  <si>
    <t>FSNP-0217</t>
  </si>
  <si>
    <t>FSNP-0218</t>
  </si>
  <si>
    <t>FSNP-0219</t>
  </si>
  <si>
    <t>FSNP-0220</t>
  </si>
  <si>
    <t>FSNP-0221</t>
  </si>
  <si>
    <t>FSNP-0222</t>
  </si>
  <si>
    <t>FSNP-0223</t>
  </si>
  <si>
    <t>FSNP-0224</t>
  </si>
  <si>
    <t>FSNP-0225</t>
  </si>
  <si>
    <t>FSNP-0226</t>
  </si>
  <si>
    <t>FSNP-0227</t>
  </si>
  <si>
    <t>FSNP-0228</t>
  </si>
  <si>
    <t>FSNP-0229</t>
  </si>
  <si>
    <t>FSNP-0230</t>
  </si>
  <si>
    <t>FSNP-0231</t>
  </si>
  <si>
    <t>FSNP-0232</t>
  </si>
  <si>
    <t>FSNP-0233</t>
  </si>
  <si>
    <t>FSNP-0234</t>
  </si>
  <si>
    <t>FSNP-0235</t>
  </si>
  <si>
    <t>FSNP-0236</t>
  </si>
  <si>
    <t>FSNP-0237</t>
  </si>
  <si>
    <t>FSNP-0238</t>
  </si>
  <si>
    <t>FSNP-0239</t>
  </si>
  <si>
    <t>FSNP-0240</t>
  </si>
  <si>
    <t>FSNP-0241</t>
  </si>
  <si>
    <t>FSNP-0242</t>
  </si>
  <si>
    <t>FSNP-0243</t>
  </si>
  <si>
    <t>FSNP-0244</t>
  </si>
  <si>
    <t>FSNP-0245</t>
  </si>
  <si>
    <t>FSNP-0246</t>
  </si>
  <si>
    <t>FSNP-0247</t>
  </si>
  <si>
    <t>FSNP-0248</t>
  </si>
  <si>
    <t>FSNP-0249</t>
  </si>
  <si>
    <t>FSNP-0250</t>
  </si>
  <si>
    <t>FSNP-0251</t>
  </si>
  <si>
    <t>FSNP-0252</t>
  </si>
  <si>
    <t>FSNP-0253</t>
  </si>
  <si>
    <t>FSNP-0254</t>
  </si>
  <si>
    <t>FSNP-0255</t>
  </si>
  <si>
    <t>FSNP-0256</t>
  </si>
  <si>
    <t>FSNP-0257</t>
  </si>
  <si>
    <t>FSNP-0258</t>
  </si>
  <si>
    <t>FSNP-0259</t>
  </si>
  <si>
    <t>FSNP-0260</t>
  </si>
  <si>
    <t>FSNP-0261</t>
  </si>
  <si>
    <t>FSNP-0262</t>
  </si>
  <si>
    <t>FSNP-0263</t>
  </si>
  <si>
    <t>FSNP-0264</t>
  </si>
  <si>
    <t>FSNP-0265</t>
  </si>
  <si>
    <t>FSNP-0266</t>
  </si>
  <si>
    <t>FSNP-0267</t>
  </si>
  <si>
    <t>FSNP-0268</t>
  </si>
  <si>
    <t>FSNP-0269</t>
  </si>
  <si>
    <t>FSNP-0270</t>
  </si>
  <si>
    <t>FSNP-0271</t>
  </si>
  <si>
    <t>FSNP-0272</t>
  </si>
  <si>
    <t>FSNP-0273</t>
  </si>
  <si>
    <t>FSNP-0274</t>
  </si>
  <si>
    <t>FSNP-0275</t>
  </si>
  <si>
    <t>FSNP-0276</t>
  </si>
  <si>
    <t>FSNP-0277</t>
  </si>
  <si>
    <t>FSNP-0278</t>
  </si>
  <si>
    <t>FSNP-0279</t>
  </si>
  <si>
    <t>FSNP-0280</t>
  </si>
  <si>
    <t>FSNP-0281</t>
  </si>
  <si>
    <t>FSNP-0282</t>
  </si>
  <si>
    <t>FSNP-0283</t>
  </si>
  <si>
    <t>FSNP-0284</t>
  </si>
  <si>
    <t>FSNP-0285</t>
  </si>
  <si>
    <t>FSNP-0286</t>
  </si>
  <si>
    <t>FSNP-0287</t>
  </si>
  <si>
    <t>FSNP-0288</t>
  </si>
  <si>
    <t>FSNP-0289</t>
  </si>
  <si>
    <t>FSNP-0290</t>
  </si>
  <si>
    <t>FSNP-0291</t>
  </si>
  <si>
    <t>FSNP-0292</t>
  </si>
  <si>
    <t>FSNP-0293</t>
  </si>
  <si>
    <t>FSNP-0294</t>
  </si>
  <si>
    <t>FSNP-0295</t>
  </si>
  <si>
    <t>FSNP-0296</t>
  </si>
  <si>
    <t>FSNP-0297</t>
  </si>
  <si>
    <t>FSNP-0298</t>
  </si>
  <si>
    <t>FSNP-0299</t>
  </si>
  <si>
    <t>FSNP-0300</t>
  </si>
  <si>
    <t>FSNP-0301</t>
  </si>
  <si>
    <t>FSNP-0302</t>
  </si>
  <si>
    <t>FSNP-0303</t>
  </si>
  <si>
    <t>FSNP-0304</t>
  </si>
  <si>
    <t>FSNP-0305</t>
  </si>
  <si>
    <t>FSNP-0306</t>
  </si>
  <si>
    <t>FSNP-0307</t>
  </si>
  <si>
    <t>FSNP-0308</t>
  </si>
  <si>
    <t>FSNP-0309</t>
  </si>
  <si>
    <t>FSNP-0310</t>
  </si>
  <si>
    <t>FSNP-0311</t>
  </si>
  <si>
    <t>FSNP-0312</t>
  </si>
  <si>
    <t>FSNP-0313</t>
  </si>
  <si>
    <t>FSNP-0314</t>
  </si>
  <si>
    <t>FSNP-0315</t>
  </si>
  <si>
    <t>FSNP-0316</t>
  </si>
  <si>
    <t>FSNP-0317</t>
  </si>
  <si>
    <t>FSNP-0318</t>
  </si>
  <si>
    <t>FSNP-0319</t>
  </si>
  <si>
    <t>FSNP-0320</t>
  </si>
  <si>
    <t>FSNP-0321</t>
  </si>
  <si>
    <t>FSNP-0322</t>
  </si>
  <si>
    <t>FSNP-0323</t>
  </si>
  <si>
    <t>FSNP-0324</t>
  </si>
  <si>
    <t>FSNP-0325</t>
  </si>
  <si>
    <t>FSNP-0326</t>
  </si>
  <si>
    <t>FSNP-0327</t>
  </si>
  <si>
    <t>FSNP-0328</t>
  </si>
  <si>
    <t>FSNP-0329</t>
  </si>
  <si>
    <t>FSNP-0330</t>
  </si>
  <si>
    <t>FSNP-0331</t>
  </si>
  <si>
    <t>FSNP-0332</t>
  </si>
  <si>
    <t>FSNP-0333</t>
  </si>
  <si>
    <t>FSNP-0334</t>
  </si>
  <si>
    <t>FSNP-0335</t>
  </si>
  <si>
    <t>FSNP-0336</t>
  </si>
  <si>
    <t>FSNP-0337</t>
  </si>
  <si>
    <t>FSNP-0338</t>
  </si>
  <si>
    <t>FSNP-0339</t>
  </si>
  <si>
    <t>FSNP-0340</t>
  </si>
  <si>
    <t>FSNP-0341</t>
  </si>
  <si>
    <t>FSNP-0342</t>
  </si>
  <si>
    <t>FSNP-0343</t>
  </si>
  <si>
    <t>FSNP-0344</t>
  </si>
  <si>
    <t>FSNP-0345</t>
  </si>
  <si>
    <t>FSNP-0346</t>
  </si>
  <si>
    <t>FSNP-0347</t>
  </si>
  <si>
    <t>FSNP-0348</t>
  </si>
  <si>
    <t>FSNP-0349</t>
  </si>
  <si>
    <t>FSNP-0350</t>
  </si>
  <si>
    <t>FSNP-0351</t>
  </si>
  <si>
    <t>FSNP-0352</t>
  </si>
  <si>
    <t>FSNP-0353</t>
  </si>
  <si>
    <t>FSNP-0354</t>
  </si>
  <si>
    <t>FSNP-0355</t>
  </si>
  <si>
    <t>FSNP-0356</t>
  </si>
  <si>
    <t>FSNP-0357</t>
  </si>
  <si>
    <t>FSNP-0358</t>
  </si>
  <si>
    <t>FSNP-0359</t>
  </si>
  <si>
    <t>FSNP-0360</t>
  </si>
  <si>
    <t>FSNP-0361</t>
  </si>
  <si>
    <t>FSNP-0362</t>
  </si>
  <si>
    <t>FSNP-0363</t>
  </si>
  <si>
    <t>FSNP-0364</t>
  </si>
  <si>
    <t>FSNP-0365</t>
  </si>
  <si>
    <t>FSNP-0366</t>
  </si>
  <si>
    <t>FSNP-0367</t>
  </si>
  <si>
    <t>FSNP-0368</t>
  </si>
  <si>
    <t>FSNP-0369</t>
  </si>
  <si>
    <t>FSNP-0370</t>
  </si>
  <si>
    <t>FSNP-0371</t>
  </si>
  <si>
    <t>FSNP-0372</t>
  </si>
  <si>
    <t>FSNP-0373</t>
  </si>
  <si>
    <t>FSNP-0374</t>
  </si>
  <si>
    <t>FSNP-0375</t>
  </si>
  <si>
    <t>FSNP-0376</t>
  </si>
  <si>
    <t>FSNP-0377</t>
  </si>
  <si>
    <t>FSNP-0378</t>
  </si>
  <si>
    <t>FSNP-0379</t>
  </si>
  <si>
    <t>FSNP-0380</t>
  </si>
  <si>
    <t>FSNP-0381</t>
  </si>
  <si>
    <t>FSNP-0382</t>
  </si>
  <si>
    <t>FSNP-0383</t>
  </si>
  <si>
    <t>FSNP-0384</t>
  </si>
  <si>
    <t>FSNP-0385</t>
  </si>
  <si>
    <t>FSNP-0386</t>
  </si>
  <si>
    <t>FSNP-0387</t>
  </si>
  <si>
    <t>FSNP-0388</t>
  </si>
  <si>
    <t>FSNP-0389</t>
  </si>
  <si>
    <t>FSNP-0390</t>
  </si>
  <si>
    <t>FSNP-0391</t>
  </si>
  <si>
    <t>FSNP-0392</t>
  </si>
  <si>
    <t>FSNP-0393</t>
  </si>
  <si>
    <t>FSNP-0394</t>
  </si>
  <si>
    <t>FSNP-0395</t>
  </si>
  <si>
    <t>FSNP-0396</t>
  </si>
  <si>
    <t>FSNP-0397</t>
  </si>
  <si>
    <t>FSNP-0398</t>
  </si>
  <si>
    <t>FSNP-0399</t>
  </si>
  <si>
    <t>FSNP-0400</t>
  </si>
  <si>
    <t>FSNP-0401</t>
  </si>
  <si>
    <t>FSNP-0402</t>
  </si>
  <si>
    <t>FSNP-0403</t>
  </si>
  <si>
    <t>FSNP-0404</t>
  </si>
  <si>
    <t>FSNP-0405</t>
  </si>
  <si>
    <t>FSNP-0406</t>
  </si>
  <si>
    <t>FSNP-0407</t>
  </si>
  <si>
    <t>FSNP-0408</t>
  </si>
  <si>
    <t>FSNP-0409</t>
  </si>
  <si>
    <t>FSNP-0410</t>
  </si>
  <si>
    <t>FSNP-0411</t>
  </si>
  <si>
    <t>FSNP-0412</t>
  </si>
  <si>
    <t>FSNP-0413</t>
  </si>
  <si>
    <t>FSNP-0414</t>
  </si>
  <si>
    <t>FSNP-0415</t>
  </si>
  <si>
    <t>FSNP-0416</t>
  </si>
  <si>
    <t>FSNP-0417</t>
  </si>
  <si>
    <t>FSNP-0418</t>
  </si>
  <si>
    <t>FSNP-0419</t>
  </si>
  <si>
    <t>FSNP-0420</t>
  </si>
  <si>
    <t>FSNP-0421</t>
  </si>
  <si>
    <t>FSNP-0422</t>
  </si>
  <si>
    <t>FSNP-0423</t>
  </si>
  <si>
    <t>FSNP-0424</t>
  </si>
  <si>
    <t>FSNP-0425</t>
  </si>
  <si>
    <t>FSNP-0426</t>
  </si>
  <si>
    <t>FSNP-0427</t>
  </si>
  <si>
    <t>FSNP-0428</t>
  </si>
  <si>
    <t>FSNP-0429</t>
  </si>
  <si>
    <t>FSNP-0430</t>
  </si>
  <si>
    <t>FSNP-0431</t>
  </si>
  <si>
    <t>FSNP-0432</t>
  </si>
  <si>
    <t>FSNP-0433</t>
  </si>
  <si>
    <t>FSNP-0434</t>
  </si>
  <si>
    <t>FSNP-0435</t>
  </si>
  <si>
    <t>FSNP-0436</t>
  </si>
  <si>
    <t>FSNP-0437</t>
  </si>
  <si>
    <t>FSNP-0438</t>
  </si>
  <si>
    <t>FSNP-0439</t>
  </si>
  <si>
    <t>FSNP-0440</t>
  </si>
  <si>
    <t>FSNP-0441</t>
  </si>
  <si>
    <t>FSNP-0442</t>
  </si>
  <si>
    <t>FSNP-0443</t>
  </si>
  <si>
    <t>FSNP-0444</t>
  </si>
  <si>
    <t>FSNP-0445</t>
  </si>
  <si>
    <t>FSNP-0446</t>
  </si>
  <si>
    <t>FSNP-0447</t>
  </si>
  <si>
    <t>FSNP-0448</t>
  </si>
  <si>
    <t>FSNP-0449</t>
  </si>
  <si>
    <t>FSNP-0450</t>
  </si>
  <si>
    <t>FSNP-0451</t>
  </si>
  <si>
    <t>FSNP-0452</t>
  </si>
  <si>
    <t>FSNP-0453</t>
  </si>
  <si>
    <t>FSNP-0454</t>
  </si>
  <si>
    <t>FSNP-0455</t>
  </si>
  <si>
    <t>FSNP-0456</t>
  </si>
  <si>
    <t>FSNP-0457</t>
  </si>
  <si>
    <t>FSNP-0458</t>
  </si>
  <si>
    <t>FSNP-0459</t>
  </si>
  <si>
    <t>FSNP-0460</t>
  </si>
  <si>
    <t>FSNP-0461</t>
  </si>
  <si>
    <t>FSNP-0462</t>
  </si>
  <si>
    <t>FSNP-0463</t>
  </si>
  <si>
    <t>FSNP-0464</t>
  </si>
  <si>
    <t>FSNP-0465</t>
  </si>
  <si>
    <t>FSNP-0466</t>
  </si>
  <si>
    <t>FSNP-0467</t>
  </si>
  <si>
    <t>FSNP-0468</t>
  </si>
  <si>
    <t>FSNP-0469</t>
  </si>
  <si>
    <t>FSNP-0470</t>
  </si>
  <si>
    <t>FSNP-0471</t>
  </si>
  <si>
    <t>FSNP-0472</t>
  </si>
  <si>
    <t>FSNP-0473</t>
  </si>
  <si>
    <t>FSNP-0474</t>
  </si>
  <si>
    <t>FSNP-0475</t>
  </si>
  <si>
    <t>FSNP-0476</t>
  </si>
  <si>
    <t>FSNP-0477</t>
  </si>
  <si>
    <t>FSNP-0478</t>
  </si>
  <si>
    <t>FSNP-0479</t>
  </si>
  <si>
    <t>FSNP-0480</t>
  </si>
  <si>
    <t>FSNP-0481</t>
  </si>
  <si>
    <t>FSNP-0482</t>
  </si>
  <si>
    <t>FSNP-0483</t>
  </si>
  <si>
    <t>FSNP-0484</t>
  </si>
  <si>
    <t>FSNP-0485</t>
  </si>
  <si>
    <t>FSNP-0486</t>
  </si>
  <si>
    <t>FSNP-0487</t>
  </si>
  <si>
    <t>FSNP-0488</t>
  </si>
  <si>
    <t>FSNP-0489</t>
  </si>
  <si>
    <t>FSNP-0490</t>
  </si>
  <si>
    <t>FSNP-0491</t>
  </si>
  <si>
    <t>FSNP-0492</t>
  </si>
  <si>
    <t>FSNP-0493</t>
  </si>
  <si>
    <t>FSNP-0494</t>
  </si>
  <si>
    <t>FSNP-0495</t>
  </si>
  <si>
    <t>FSNP-0496</t>
  </si>
  <si>
    <t>FSNP-0497</t>
  </si>
  <si>
    <t>FSNP-0498</t>
  </si>
  <si>
    <t>FSNP-0499</t>
  </si>
  <si>
    <t>FSNP-0500</t>
  </si>
  <si>
    <t>FSNP-0501</t>
  </si>
  <si>
    <t>FSNP-0502</t>
  </si>
  <si>
    <t>FSNP-0503</t>
  </si>
  <si>
    <t>FSNP-0504</t>
  </si>
  <si>
    <t>FSNP-0505</t>
  </si>
  <si>
    <t>FSNP-0506</t>
  </si>
  <si>
    <t>FSNP-0507</t>
  </si>
  <si>
    <t>FSNP-0508</t>
  </si>
  <si>
    <t>FSNP-0509</t>
  </si>
  <si>
    <t>FSNP-0510</t>
  </si>
  <si>
    <t>FSNP-0511</t>
  </si>
  <si>
    <t>FSNP-0512</t>
  </si>
  <si>
    <t>FSNP-0513</t>
  </si>
  <si>
    <t>FSNP-0514</t>
  </si>
  <si>
    <t>FSNP-0515</t>
  </si>
  <si>
    <t>FSNP-0516</t>
  </si>
  <si>
    <t>FSNP-0517</t>
  </si>
  <si>
    <t>FSNP-0518</t>
  </si>
  <si>
    <t>FSNP-0519</t>
  </si>
  <si>
    <t>FSNP-0520</t>
  </si>
  <si>
    <t>FSNP-0521</t>
  </si>
  <si>
    <t>FSNP-0522</t>
  </si>
  <si>
    <t>FSNP-0523</t>
  </si>
  <si>
    <t>FSNP-0524</t>
  </si>
  <si>
    <t>FSNP-0525</t>
  </si>
  <si>
    <t>FSNP-0526</t>
  </si>
  <si>
    <t>FSNP-0527</t>
  </si>
  <si>
    <t>FSNP-0528</t>
  </si>
  <si>
    <t>FSNP-0529</t>
  </si>
  <si>
    <t>FSNP-0530</t>
  </si>
  <si>
    <t>FSNP-0531</t>
  </si>
  <si>
    <t>FSNP-0532</t>
  </si>
  <si>
    <t>FSNP-0533</t>
  </si>
  <si>
    <t>FSNP-0534</t>
  </si>
  <si>
    <t>FSNP-0535</t>
  </si>
  <si>
    <t>FSNP-0536</t>
  </si>
  <si>
    <t>FSNP-0537</t>
  </si>
  <si>
    <t>FSNP-0538</t>
  </si>
  <si>
    <t>FSNP-0539</t>
  </si>
  <si>
    <t>FSNP-0540</t>
  </si>
  <si>
    <t>FSNP-0541</t>
  </si>
  <si>
    <t>FSNP-0542</t>
  </si>
  <si>
    <t>FSNP-0543</t>
  </si>
  <si>
    <t>FSNP-0544</t>
  </si>
  <si>
    <t>FSNP-0545</t>
  </si>
  <si>
    <t>FSNP-0546</t>
  </si>
  <si>
    <t>FSNP-0547</t>
  </si>
  <si>
    <t>FSNP-0548</t>
  </si>
  <si>
    <t>FSNP-0549</t>
  </si>
  <si>
    <t>FSNP-0550</t>
  </si>
  <si>
    <t>FSNP-0551</t>
  </si>
  <si>
    <t>FSNP-0552</t>
  </si>
  <si>
    <t>FSNP-0553</t>
  </si>
  <si>
    <t>FSNP-0554</t>
  </si>
  <si>
    <t>FSNP-0555</t>
  </si>
  <si>
    <t>FSNP-0556</t>
  </si>
  <si>
    <t>FSNP-0557</t>
  </si>
  <si>
    <t>FSNP-0558</t>
  </si>
  <si>
    <t>FSNP-0559</t>
  </si>
  <si>
    <t>FSNP-0560</t>
  </si>
  <si>
    <t>FSNP-0561</t>
  </si>
  <si>
    <t>FSNP-0562</t>
  </si>
  <si>
    <t>FSNP-0563</t>
  </si>
  <si>
    <t>FSNP-0564</t>
  </si>
  <si>
    <t>FSNP-0565</t>
  </si>
  <si>
    <t>FSNP-0566</t>
  </si>
  <si>
    <t>FSNP-0567</t>
  </si>
  <si>
    <t>FSNP-0568</t>
  </si>
  <si>
    <t>FSNP-0569</t>
  </si>
  <si>
    <t>FSNP-0570</t>
  </si>
  <si>
    <t>FSNP-0571</t>
  </si>
  <si>
    <t>FSNP-0572</t>
  </si>
  <si>
    <t>FSNP-0573</t>
  </si>
  <si>
    <t>FSNP-0574</t>
  </si>
  <si>
    <t>FSNP-0575</t>
  </si>
  <si>
    <t>FSNP-0576</t>
  </si>
  <si>
    <t>FSNP-0577</t>
  </si>
  <si>
    <t>FSNP-0578</t>
  </si>
  <si>
    <t>FSNP-0579</t>
  </si>
  <si>
    <t>FSNP-0580</t>
  </si>
  <si>
    <t>FSNP-0581</t>
  </si>
  <si>
    <t>FSNP-0582</t>
  </si>
  <si>
    <t>FSNP-0583</t>
  </si>
  <si>
    <t>FSNP-0584</t>
  </si>
  <si>
    <t>FSNP-0585</t>
  </si>
  <si>
    <t>FSNP-0586</t>
  </si>
  <si>
    <t>FSNP-0587</t>
  </si>
  <si>
    <t>FSNP-0588</t>
  </si>
  <si>
    <t>FSNP-0589</t>
  </si>
  <si>
    <t>FSNP-0590</t>
  </si>
  <si>
    <t>FSNP-0591</t>
  </si>
  <si>
    <t>FSNP-0592</t>
  </si>
  <si>
    <t>FSNP-0593</t>
  </si>
  <si>
    <t>FSNP-0594</t>
  </si>
  <si>
    <t>FSNP-0595</t>
  </si>
  <si>
    <t>FSNP-0596</t>
  </si>
  <si>
    <t>FSNP-0597</t>
  </si>
  <si>
    <t>FSNP-0598</t>
  </si>
  <si>
    <t>FSNP-0599</t>
  </si>
  <si>
    <t>FSNP-0600</t>
  </si>
  <si>
    <t>FSNP-0601</t>
  </si>
  <si>
    <t>FSNP-0602</t>
  </si>
  <si>
    <t>FSNP-0603</t>
  </si>
  <si>
    <t>FSNP-0604</t>
  </si>
  <si>
    <t>FSNP-0605</t>
  </si>
  <si>
    <t>FSNP-0606</t>
  </si>
  <si>
    <t>FSNP-0607</t>
  </si>
  <si>
    <t>FSNP-0608</t>
  </si>
  <si>
    <t>FSNP-0609</t>
  </si>
  <si>
    <t>FSNP-0610</t>
  </si>
  <si>
    <t>FSNP-0611</t>
  </si>
  <si>
    <t>FSNP-0612</t>
  </si>
  <si>
    <t>FSNP-0613</t>
  </si>
  <si>
    <t>FSNP-0614</t>
  </si>
  <si>
    <t>FSNP-0615</t>
  </si>
  <si>
    <t>FSNP-0616</t>
  </si>
  <si>
    <t>FSNP-0617</t>
  </si>
  <si>
    <t>FSNP-0618</t>
  </si>
  <si>
    <t>FSNP-0619</t>
  </si>
  <si>
    <t>FSNP-0620</t>
  </si>
  <si>
    <t>FSNP-0621</t>
  </si>
  <si>
    <t>FSNP-0622</t>
  </si>
  <si>
    <t>FSNP-0623</t>
  </si>
  <si>
    <t>FSNP-0624</t>
  </si>
  <si>
    <t>FSNP-0625</t>
  </si>
  <si>
    <t>FSNP-0626</t>
  </si>
  <si>
    <t>FSNP-0627</t>
  </si>
  <si>
    <t>FSNP-0628</t>
  </si>
  <si>
    <t>FSNP-0629</t>
  </si>
  <si>
    <t>FSNP-0630</t>
  </si>
  <si>
    <t>FSNP-0631</t>
  </si>
  <si>
    <t>FSNP-0632</t>
  </si>
  <si>
    <t>FSNP-0633</t>
  </si>
  <si>
    <t>FSNP-0634</t>
  </si>
  <si>
    <t>FSNP-0635</t>
  </si>
  <si>
    <t>FSNP-0636</t>
  </si>
  <si>
    <t>FSNP-0637</t>
  </si>
  <si>
    <t>FSNP-0638</t>
  </si>
  <si>
    <t>FSNP-0639</t>
  </si>
  <si>
    <t>FSNP-0640</t>
  </si>
  <si>
    <t>FSNP-0641</t>
  </si>
  <si>
    <t>FSNP-0642</t>
  </si>
  <si>
    <t>FSNP-0643</t>
  </si>
  <si>
    <t>FSNP-0644</t>
  </si>
  <si>
    <t>FSNP-0645</t>
  </si>
  <si>
    <t>FSNP-0646</t>
  </si>
  <si>
    <t>FSNP-0647</t>
  </si>
  <si>
    <t>FSNP-0648</t>
  </si>
  <si>
    <t>FSNP-0649</t>
  </si>
  <si>
    <t>FSNP-0650</t>
  </si>
  <si>
    <t>FSNP-0651</t>
  </si>
  <si>
    <t>FSNP-0652</t>
  </si>
  <si>
    <t>FSNP-0653</t>
  </si>
  <si>
    <t>FSNP-0654</t>
  </si>
  <si>
    <t>FSNP-0655</t>
  </si>
  <si>
    <t>FSNP-0656</t>
  </si>
  <si>
    <t>FSNP-0657</t>
  </si>
  <si>
    <t>FSNP-0658</t>
  </si>
  <si>
    <t>FSNP-0659</t>
  </si>
  <si>
    <t>FSNP-0660</t>
  </si>
  <si>
    <t>FSNP-0661</t>
  </si>
  <si>
    <t>FSNP-0662</t>
  </si>
  <si>
    <t>FSNP-0663</t>
  </si>
  <si>
    <t>FSNP-0664</t>
  </si>
  <si>
    <t>FSNP-0665</t>
  </si>
  <si>
    <t>FSNP-0666</t>
  </si>
  <si>
    <t>FSNP-0667</t>
  </si>
  <si>
    <t>FSNP-0668</t>
  </si>
  <si>
    <t>FSNP-0669</t>
  </si>
  <si>
    <t>FSNP-0670</t>
  </si>
  <si>
    <t>FSNP-0671</t>
  </si>
  <si>
    <t>FSNP-0672</t>
  </si>
  <si>
    <t>FSNP-0673</t>
  </si>
  <si>
    <t>FSNP-0674</t>
  </si>
  <si>
    <t>FSNP-0675</t>
  </si>
  <si>
    <t>FSNP-0676</t>
  </si>
  <si>
    <t>FSNP-0677</t>
  </si>
  <si>
    <t>FSNP-0678</t>
  </si>
  <si>
    <t>FSNP-0679</t>
  </si>
  <si>
    <t>FSNP-0680</t>
  </si>
  <si>
    <t>FSNP-0681</t>
  </si>
  <si>
    <t>FSNP-0682</t>
  </si>
  <si>
    <t>FSNP-0683</t>
  </si>
  <si>
    <t>FSNP-0684</t>
  </si>
  <si>
    <t>FSNP-0685</t>
  </si>
  <si>
    <t>FSNP-0686</t>
  </si>
  <si>
    <t>FSNP-0687</t>
  </si>
  <si>
    <t>FSNP-0688</t>
  </si>
  <si>
    <t>FSNP-0689</t>
  </si>
  <si>
    <t>FSNP-0690</t>
  </si>
  <si>
    <t>FSNP-0691</t>
  </si>
  <si>
    <t>FSNP-0692</t>
  </si>
  <si>
    <t>FSNP-0693</t>
  </si>
  <si>
    <t>FSNP-0694</t>
  </si>
  <si>
    <t>FSNP-0695</t>
  </si>
  <si>
    <t>FSNP-0696</t>
  </si>
  <si>
    <t>FSNP-0697</t>
  </si>
  <si>
    <t>FSNP-0698</t>
  </si>
  <si>
    <t>FSNP-0699</t>
  </si>
  <si>
    <t>FSNP-0700</t>
  </si>
  <si>
    <t>FSNP-0701</t>
  </si>
  <si>
    <t>FSNP-0702</t>
  </si>
  <si>
    <t>FSNP-0703</t>
  </si>
  <si>
    <t>FSNP-0704</t>
  </si>
  <si>
    <t>FSNP-0705</t>
  </si>
  <si>
    <t>FSNP-0706</t>
  </si>
  <si>
    <t>FSNP-0707</t>
  </si>
  <si>
    <t>FSNP-0708</t>
  </si>
  <si>
    <t>FSNP-0709</t>
  </si>
  <si>
    <t>FSNP-0710</t>
  </si>
  <si>
    <t>FSNP-0711</t>
  </si>
  <si>
    <t>FSNP-0712</t>
  </si>
  <si>
    <t>FSNP-0713</t>
  </si>
  <si>
    <t>FSNP-0714</t>
  </si>
  <si>
    <t>FSNP-0715</t>
  </si>
  <si>
    <t>FSNP-0716</t>
  </si>
  <si>
    <t>FSNP-0717</t>
  </si>
  <si>
    <t>FSNP-0718</t>
  </si>
  <si>
    <t>FSNP-0719</t>
  </si>
  <si>
    <t>FSNP-0720</t>
  </si>
  <si>
    <t>FSNP-0721</t>
  </si>
  <si>
    <t>FSNP-0722</t>
  </si>
  <si>
    <t>FSNP-0723</t>
  </si>
  <si>
    <t>FSNP-0724</t>
  </si>
  <si>
    <t>FSNP-0725</t>
  </si>
  <si>
    <t>FSNP-0726</t>
  </si>
  <si>
    <t>FSNP-0727</t>
  </si>
  <si>
    <t>FSNP-0728</t>
  </si>
  <si>
    <t>FSNP-0729</t>
  </si>
  <si>
    <t>FSNP-0730</t>
  </si>
  <si>
    <t>FSNP-0731</t>
  </si>
  <si>
    <t>FSNP-0732</t>
  </si>
  <si>
    <t>FSNP-0733</t>
  </si>
  <si>
    <t>FSNP-0734</t>
  </si>
  <si>
    <t>FSNP-0735</t>
  </si>
  <si>
    <t>FSNP-0736</t>
  </si>
  <si>
    <t>FSNP-0737</t>
  </si>
  <si>
    <t>FSNP-0738</t>
  </si>
  <si>
    <t>FSNP-0739</t>
  </si>
  <si>
    <t>FSNP-0740</t>
  </si>
  <si>
    <t>FSNP-0741</t>
  </si>
  <si>
    <t>FSNP-0742</t>
  </si>
  <si>
    <t>FSNP-0743</t>
  </si>
  <si>
    <t>FSNP-0744</t>
  </si>
  <si>
    <t>FSNP-0745</t>
  </si>
  <si>
    <t>FSNP-0746</t>
  </si>
  <si>
    <t>FSNP-0747</t>
  </si>
  <si>
    <t>FSNP-0748</t>
  </si>
  <si>
    <t>FSNP-0749</t>
  </si>
  <si>
    <t>FSNP-0750</t>
  </si>
  <si>
    <t>FSNP-0751</t>
  </si>
  <si>
    <t>FSNP-0752</t>
  </si>
  <si>
    <t>FSNP-0753</t>
  </si>
  <si>
    <t>FSNP-0754</t>
  </si>
  <si>
    <t>FSNP-0755</t>
  </si>
  <si>
    <t>FSNP-0756</t>
  </si>
  <si>
    <t>FSNP-0757</t>
  </si>
  <si>
    <t>FSNP-0758</t>
  </si>
  <si>
    <t>FSNP-0759</t>
  </si>
  <si>
    <t>FSNP-0760</t>
  </si>
  <si>
    <t>FSNP-0761</t>
  </si>
  <si>
    <t>FSNP-0762</t>
  </si>
  <si>
    <t>FSNP-0763</t>
  </si>
  <si>
    <t>FSNP-0764</t>
  </si>
  <si>
    <t>FSNP-0765</t>
  </si>
  <si>
    <t>FSNP-0766</t>
  </si>
  <si>
    <t>FSNP-0767</t>
  </si>
  <si>
    <t>FSNP-0768</t>
  </si>
  <si>
    <t>FSNP-0769</t>
  </si>
  <si>
    <t>FSNP-0770</t>
  </si>
  <si>
    <t>FSNP-0771</t>
  </si>
  <si>
    <t>FSNP-0772</t>
  </si>
  <si>
    <t>FSNP-0773</t>
  </si>
  <si>
    <t>FSNP-0774</t>
  </si>
  <si>
    <t>FSNP-0775</t>
  </si>
  <si>
    <t>FSNP-0776</t>
  </si>
  <si>
    <t>FSNP-0777</t>
  </si>
  <si>
    <t>FSNP-0778</t>
  </si>
  <si>
    <t>FSNP-0779</t>
  </si>
  <si>
    <t>FSNP-0780</t>
  </si>
  <si>
    <t>FSNP-0781</t>
  </si>
  <si>
    <t>FSNP-0782</t>
  </si>
  <si>
    <t>FSNP-0783</t>
  </si>
  <si>
    <t>FSNP-0784</t>
  </si>
  <si>
    <t>FSNP-0785</t>
  </si>
  <si>
    <t>FSNP-0786</t>
  </si>
  <si>
    <t>FSNP-0787</t>
  </si>
  <si>
    <t>FSNP-0788</t>
  </si>
  <si>
    <t>FSNP-0789</t>
  </si>
  <si>
    <t>FSNP-0790</t>
  </si>
  <si>
    <t>FSNP-0791</t>
  </si>
  <si>
    <t>FSNP-0792</t>
  </si>
  <si>
    <t>FSNP-0793</t>
  </si>
  <si>
    <t>FSNP-0794</t>
  </si>
  <si>
    <t>FSNP-0795</t>
  </si>
  <si>
    <t>FSNP-0796</t>
  </si>
  <si>
    <t>FSNP-0797</t>
  </si>
  <si>
    <t>FSNP-0798</t>
  </si>
  <si>
    <t>FSNP-0799</t>
  </si>
  <si>
    <t>FSNP-0800</t>
  </si>
  <si>
    <t>FSNP-0801</t>
  </si>
  <si>
    <t>FSNP-0802</t>
  </si>
  <si>
    <t>FSNP-0803</t>
  </si>
  <si>
    <t>FSNP-0804</t>
  </si>
  <si>
    <t>FSNP-0805</t>
  </si>
  <si>
    <t>FSNP-0806</t>
  </si>
  <si>
    <t>FSNP-0807</t>
  </si>
  <si>
    <t>FSNP-0808</t>
  </si>
  <si>
    <t>FSNP-0809</t>
  </si>
  <si>
    <t>FSNP-0810</t>
  </si>
  <si>
    <t>FSNP-0811</t>
  </si>
  <si>
    <t>FSNP-0812</t>
  </si>
  <si>
    <t>FSNP-0813</t>
  </si>
  <si>
    <t>FSNP-0814</t>
  </si>
  <si>
    <t>FSNP-0815</t>
  </si>
  <si>
    <t>FSNP-0816</t>
  </si>
  <si>
    <t>FSNP-0817</t>
  </si>
  <si>
    <t>FSNP-0818</t>
  </si>
  <si>
    <t>FSNP-0819</t>
  </si>
  <si>
    <t>FSNP-0820</t>
  </si>
  <si>
    <t>FSNP-0821</t>
  </si>
  <si>
    <t>FSNP-0822</t>
  </si>
  <si>
    <t>FSNP-0823</t>
  </si>
  <si>
    <t>FSNP-0824</t>
  </si>
  <si>
    <t>FSNP-0825</t>
  </si>
  <si>
    <t>FSNP-0826</t>
  </si>
  <si>
    <t>FSNP-0827</t>
  </si>
  <si>
    <t>FSNP-0828</t>
  </si>
  <si>
    <t>FSNP-0829</t>
  </si>
  <si>
    <t>FSNP-0830</t>
  </si>
  <si>
    <t>FSNP-0831</t>
  </si>
  <si>
    <t>FSNP-0832</t>
  </si>
  <si>
    <t>FSNP-0833</t>
  </si>
  <si>
    <t>FSNP-0834</t>
  </si>
  <si>
    <t>FSNP-0835</t>
  </si>
  <si>
    <t>FSNP-0836</t>
  </si>
  <si>
    <t>FSNP-0837</t>
  </si>
  <si>
    <t>FSNP-0838</t>
  </si>
  <si>
    <t>FSNP-0839</t>
  </si>
  <si>
    <t>FSNP-0840</t>
  </si>
  <si>
    <t>FSNP-0841</t>
  </si>
  <si>
    <t>FSNP-0842</t>
  </si>
  <si>
    <t>FSNP-0843</t>
  </si>
  <si>
    <t>FSNP-0844</t>
  </si>
  <si>
    <t>FSNP-0845</t>
  </si>
  <si>
    <t>FSNP-0846</t>
  </si>
  <si>
    <t>FSNP-0847</t>
  </si>
  <si>
    <t>FSNP-0848</t>
  </si>
  <si>
    <t>FSNP-0849</t>
  </si>
  <si>
    <t>FSNP-0850</t>
  </si>
  <si>
    <t>FSNP-0851</t>
  </si>
  <si>
    <t>FSNP-0852</t>
  </si>
  <si>
    <t>FSNP-0853</t>
  </si>
  <si>
    <t>FSNP-0854</t>
  </si>
  <si>
    <t>FSNP-0855</t>
  </si>
  <si>
    <t>FSNP-0856</t>
  </si>
  <si>
    <t>FSNP-0857</t>
  </si>
  <si>
    <t>FSNP-0858</t>
  </si>
  <si>
    <t>FSNP-0859</t>
  </si>
  <si>
    <t>FSNP-0860</t>
  </si>
  <si>
    <t>FSNP-0861</t>
  </si>
  <si>
    <t>FSNP-0862</t>
  </si>
  <si>
    <t>FSNP-0863</t>
  </si>
  <si>
    <t>FSNP-0864</t>
  </si>
  <si>
    <t>FSNP-0865</t>
  </si>
  <si>
    <t>FSNP-0866</t>
  </si>
  <si>
    <t>FSNP-0867</t>
  </si>
  <si>
    <t>FSNP-0868</t>
  </si>
  <si>
    <t>FSNP-0869</t>
  </si>
  <si>
    <t>FSNP-0870</t>
  </si>
  <si>
    <t>FSNP-0871</t>
  </si>
  <si>
    <t>FSNP-0872</t>
  </si>
  <si>
    <t>FSNP-0873</t>
  </si>
  <si>
    <t>FSNP-0874</t>
  </si>
  <si>
    <t>FSNP-0875</t>
  </si>
  <si>
    <t>FSNP-0876</t>
  </si>
  <si>
    <t>FSNP-0877</t>
  </si>
  <si>
    <t>FSNP-0878</t>
  </si>
  <si>
    <t>FSNP-0879</t>
  </si>
  <si>
    <t>FSNP-0880</t>
  </si>
  <si>
    <t>FSNP-0881</t>
  </si>
  <si>
    <t>FSNP-0882</t>
  </si>
  <si>
    <t>FSNP-0883</t>
  </si>
  <si>
    <t>FSNP-0884</t>
  </si>
  <si>
    <t>FSNP-0885</t>
  </si>
  <si>
    <t>FSNP-0886</t>
  </si>
  <si>
    <t>FSNP-0887</t>
  </si>
  <si>
    <t>FSNP-0888</t>
  </si>
  <si>
    <t>FSNP-0889</t>
  </si>
  <si>
    <t>FSNP-0890</t>
  </si>
  <si>
    <t>FSNP-0891</t>
  </si>
  <si>
    <t>FSNP-0892</t>
  </si>
  <si>
    <t>FSNP-0893</t>
  </si>
  <si>
    <t>FSNP-0894</t>
  </si>
  <si>
    <t>FSNP-0895</t>
  </si>
  <si>
    <t>FSNP-0896</t>
  </si>
  <si>
    <t>FSNP-0897</t>
  </si>
  <si>
    <t>FSNP-0898</t>
  </si>
  <si>
    <t>FSNP-0899</t>
  </si>
  <si>
    <t>FSNP-0900</t>
  </si>
  <si>
    <t>FSNP-0901</t>
  </si>
  <si>
    <t>FSNP-0902</t>
  </si>
  <si>
    <t>FSNP-0903</t>
  </si>
  <si>
    <t>FSNP-0904</t>
  </si>
  <si>
    <t>FSNP-0905</t>
  </si>
  <si>
    <t>FSNP-0906</t>
  </si>
  <si>
    <t>FSNP-0907</t>
  </si>
  <si>
    <t>FSNP-0908</t>
  </si>
  <si>
    <t>FSNP-0909</t>
  </si>
  <si>
    <t>FSNP-0910</t>
  </si>
  <si>
    <t>FSNP-0911</t>
  </si>
  <si>
    <t>FSNP-0912</t>
  </si>
  <si>
    <t>FSNP-0913</t>
  </si>
  <si>
    <t>FSNP-0914</t>
  </si>
  <si>
    <t>FSNP-0915</t>
  </si>
  <si>
    <t>FSNP-0916</t>
  </si>
  <si>
    <t>FSNP-0917</t>
  </si>
  <si>
    <t>FSNP-0918</t>
  </si>
  <si>
    <t>FSNP-0919</t>
  </si>
  <si>
    <t>FSNP-0920</t>
  </si>
  <si>
    <t>FSNP-0921</t>
  </si>
  <si>
    <t>FSNP-0922</t>
  </si>
  <si>
    <t>FSNP-0923</t>
  </si>
  <si>
    <t>FSNP-0924</t>
  </si>
  <si>
    <t>FSNP-0925</t>
  </si>
  <si>
    <t>FSNP-0926</t>
  </si>
  <si>
    <t>FSNP-0927</t>
  </si>
  <si>
    <t>FSNP-0928</t>
  </si>
  <si>
    <t>FSNP-0929</t>
  </si>
  <si>
    <t>FSNP-0930</t>
  </si>
  <si>
    <t>FSNP-0931</t>
  </si>
  <si>
    <t>FSNP-0932</t>
  </si>
  <si>
    <t>FSNP-0933</t>
  </si>
  <si>
    <t>FSNP-0934</t>
  </si>
  <si>
    <t>FSNP-0935</t>
  </si>
  <si>
    <t>FSNP-0936</t>
  </si>
  <si>
    <t>FSNP-0937</t>
  </si>
  <si>
    <t>FSNP-0938</t>
  </si>
  <si>
    <t>FSNP-0939</t>
  </si>
  <si>
    <t>FSNP-0940</t>
  </si>
  <si>
    <t>FSNP-0941</t>
  </si>
  <si>
    <t>FSNP-0942</t>
  </si>
  <si>
    <t>FSNP-0943</t>
  </si>
  <si>
    <t>FSNP-0944</t>
  </si>
  <si>
    <t>FSNP-0945</t>
  </si>
  <si>
    <t>FSNP-0946</t>
  </si>
  <si>
    <t>FSNP-0947</t>
  </si>
  <si>
    <t>FSNP-0948</t>
  </si>
  <si>
    <t>FSNP-0949</t>
  </si>
  <si>
    <t>FSNP-0950</t>
  </si>
  <si>
    <t>FSNP-0951</t>
  </si>
  <si>
    <t>FSNP-0952</t>
  </si>
  <si>
    <t>FSNP-0953</t>
  </si>
  <si>
    <t>FSNP-0954</t>
  </si>
  <si>
    <t>FSNP-0955</t>
  </si>
  <si>
    <t>FSNP-0956</t>
  </si>
  <si>
    <t>FSNP-0957</t>
  </si>
  <si>
    <t>FSNP-0958</t>
  </si>
  <si>
    <t>FSNP-0959</t>
  </si>
  <si>
    <t>FSNP-0960</t>
  </si>
  <si>
    <t>FSNP-0961</t>
  </si>
  <si>
    <t>FSNP-0962</t>
  </si>
  <si>
    <t>FSNP-0963</t>
  </si>
  <si>
    <t>FSNP-0964</t>
  </si>
  <si>
    <t>FSNP-0965</t>
  </si>
  <si>
    <t>FSNP-0966</t>
  </si>
  <si>
    <t>FSNP-0967</t>
  </si>
  <si>
    <t>FSNP-0968</t>
  </si>
  <si>
    <t>FSNP-0969</t>
  </si>
  <si>
    <t>FSNP-0970</t>
  </si>
  <si>
    <t>FSNP-0971</t>
  </si>
  <si>
    <t>FSNP-0972</t>
  </si>
  <si>
    <t>FSNP-0973</t>
  </si>
  <si>
    <t>FSNP-0974</t>
  </si>
  <si>
    <t>FSNP-0975</t>
  </si>
  <si>
    <t>FSNP-0976</t>
  </si>
  <si>
    <t>FSNP-0977</t>
  </si>
  <si>
    <t>FSNP-0978</t>
  </si>
  <si>
    <t>FSNP-0979</t>
  </si>
  <si>
    <t>FSNP-0980</t>
  </si>
  <si>
    <t>FSNP-0981</t>
  </si>
  <si>
    <t>FSNP-0982</t>
  </si>
  <si>
    <t>FSNP-0983</t>
  </si>
  <si>
    <t>FSNP-0984</t>
  </si>
  <si>
    <t>FSNP-0985</t>
  </si>
  <si>
    <t>FSNP-0986</t>
  </si>
  <si>
    <t>FSNP-0987</t>
  </si>
  <si>
    <t>FSNP-0988</t>
  </si>
  <si>
    <t>FSNP-0989</t>
  </si>
  <si>
    <t>FSNP-0990</t>
  </si>
  <si>
    <t>FSNP-0991</t>
  </si>
  <si>
    <t>FSNP-0992</t>
  </si>
  <si>
    <t>FSNP-0993</t>
  </si>
  <si>
    <t>FSNP-0994</t>
  </si>
  <si>
    <t>FSNP-0995</t>
  </si>
  <si>
    <t>FSNP-0996</t>
  </si>
  <si>
    <t>FSNP-0997</t>
  </si>
  <si>
    <t>FSNP-0998</t>
  </si>
  <si>
    <t>FSNP-0999</t>
  </si>
  <si>
    <t>FSNP-1000</t>
  </si>
  <si>
    <t>FSNP-1001</t>
  </si>
  <si>
    <t>FSNP-1002</t>
  </si>
  <si>
    <t>FSNP-1003</t>
  </si>
  <si>
    <t>FSNP-1004</t>
  </si>
  <si>
    <t>FSNP-1005</t>
  </si>
  <si>
    <t>FSNP-1006</t>
  </si>
  <si>
    <t>FSNP-1007</t>
  </si>
  <si>
    <t>FSNP-1008</t>
  </si>
  <si>
    <t>FSNP-1009</t>
  </si>
  <si>
    <t>FSNP-1010</t>
  </si>
  <si>
    <t>FSNP-1011</t>
  </si>
  <si>
    <t>FSNP-1012</t>
  </si>
  <si>
    <t>FSNP-1013</t>
  </si>
  <si>
    <t>FSNP-1014</t>
  </si>
  <si>
    <t>FSNP-1015</t>
  </si>
  <si>
    <t>FSNP-1016</t>
  </si>
  <si>
    <t>FSNP-1017</t>
  </si>
  <si>
    <t>FSNP-1018</t>
  </si>
  <si>
    <t>FSNP-1019</t>
  </si>
  <si>
    <t>FSNP-1020</t>
  </si>
  <si>
    <t>FSNP-1021</t>
  </si>
  <si>
    <t>FSNP-1022</t>
  </si>
  <si>
    <t>FSNP-1023</t>
  </si>
  <si>
    <t>FSNP-1024</t>
  </si>
  <si>
    <t>FSNP-1025</t>
  </si>
  <si>
    <t>FSNP-1026</t>
  </si>
  <si>
    <t>FSNP-1027</t>
  </si>
  <si>
    <t>FSNP-1028</t>
  </si>
  <si>
    <t>FSNP-1029</t>
  </si>
  <si>
    <t>FSNP-1030</t>
  </si>
  <si>
    <t>FSNP-1031</t>
  </si>
  <si>
    <t>FSNP-1032</t>
  </si>
  <si>
    <t>FSNP-1033</t>
  </si>
  <si>
    <t>FSNP-1034</t>
  </si>
  <si>
    <t>FSNP-1035</t>
  </si>
  <si>
    <t>FSNP-1036</t>
  </si>
  <si>
    <t>FSNP-1037</t>
  </si>
  <si>
    <t>FSNP-1038</t>
  </si>
  <si>
    <t>FSNP-1039</t>
  </si>
  <si>
    <t>FSNP-1040</t>
  </si>
  <si>
    <t>FSNP-1041</t>
  </si>
  <si>
    <t>FSNP-1042</t>
  </si>
  <si>
    <t>FSNP-1043</t>
  </si>
  <si>
    <t>FSNP-1044</t>
  </si>
  <si>
    <t>FSNP-1045</t>
  </si>
  <si>
    <t>FSNP-1046</t>
  </si>
  <si>
    <t>FSNP-1047</t>
  </si>
  <si>
    <t>FSNP-1048</t>
  </si>
  <si>
    <t>FSNP-1049</t>
  </si>
  <si>
    <t>FSNP-1050</t>
  </si>
  <si>
    <t>FSNP-1051</t>
  </si>
  <si>
    <t>FSNP-1052</t>
  </si>
  <si>
    <t>FSNP-1053</t>
  </si>
  <si>
    <t>FSNP-1054</t>
  </si>
  <si>
    <t>FSNP-1055</t>
  </si>
  <si>
    <t>FSNP-1056</t>
  </si>
  <si>
    <t>FSNP-1057</t>
  </si>
  <si>
    <t>FSNP-1058</t>
  </si>
  <si>
    <t>FSNP-1059</t>
  </si>
  <si>
    <t>FSNP-1060</t>
  </si>
  <si>
    <t>FSNP-1061</t>
  </si>
  <si>
    <t>FSNP-1062</t>
  </si>
  <si>
    <t>FSNP-1063</t>
  </si>
  <si>
    <t>site has been desig-nated in FSN?</t>
  </si>
  <si>
    <t>Y</t>
  </si>
  <si>
    <t xml:space="preserve">
comments</t>
  </si>
  <si>
    <t>(1% was calculated as less than 1 bird)</t>
  </si>
  <si>
    <t>(1% was calculated as less than 1 bird.)  Note the major change from MoP2 List.</t>
  </si>
  <si>
    <t>This species is within the order Anseriformes and is sometimes considered to be within the family Anseranatidae.</t>
  </si>
  <si>
    <t>This species is within the order Charadriiformes and may be placed in its own family, Rostratulidae.</t>
  </si>
  <si>
    <t>PC1:
index of site's contribution to the FSN
(= sum of data in column M)</t>
  </si>
  <si>
    <t xml:space="preserve">PC1:
index of site's contribution to the FSN
</t>
  </si>
  <si>
    <t>PC1:
index of site's contribution to the FSN</t>
  </si>
  <si>
    <t>class</t>
  </si>
  <si>
    <t>short name for this source</t>
  </si>
  <si>
    <t>(see Miyabayashi &amp; Mundkur 1999)</t>
  </si>
  <si>
    <t>Abe et al. 1995</t>
  </si>
  <si>
    <t>Ali &amp; Ripley 1983</t>
  </si>
  <si>
    <t>Ambedkar &amp; Daniel 1990</t>
  </si>
  <si>
    <t>Andrew 1992</t>
  </si>
  <si>
    <t xml:space="preserve">Anon.  Old WesRefId-2, 1999a. Digital data from sites in China, 1997-1999. China_NBv5.xls  (This data is in Barter 2002 - Jiu Duan Sha). </t>
  </si>
  <si>
    <t xml:space="preserve">Anon., 1999b. Summary of shorebird counts in Huang He NNR.  Unpublished report.. </t>
  </si>
  <si>
    <t xml:space="preserve">Anon., 2000. Unsourced manuscript.. </t>
  </si>
  <si>
    <t xml:space="preserve">Anon., 2009. Monthly Waterbird Counts Data April 2008 - March 2009: Waterbird Monitoring at the Mai Po Inner Deep Bay Ramsar Site. Report by Hong Kong Bird Watching Society to the Agriculture, Fisheries and Conservation Department, Hong Kong Special Administrative Region Government. 53 pp.. </t>
  </si>
  <si>
    <t xml:space="preserve">Antonov, A., 2003. A shorebird census of Schastya Bay and  the Amur Estuary, Sea of Okhotsk, Russia, from 6 August - 21 September 2002. The Stilt 44: 52-55.. </t>
  </si>
  <si>
    <t xml:space="preserve">Appleby, G., 1992. The Double-banded Plover in the Western District, Victoria, 1990-1991. The Stilt 20: 26-29.. </t>
  </si>
  <si>
    <t xml:space="preserve">Ash, J.S., 1984. Bird observations on Bali. Bull. British Ornithol. Club 104: 24-35.. </t>
  </si>
  <si>
    <t>Atkinson-Willes 1976</t>
  </si>
  <si>
    <t>Atkinson-Willes et al. 1982</t>
  </si>
  <si>
    <t>Austin &amp; Kuroda 1953</t>
  </si>
  <si>
    <t>Austin 1948</t>
  </si>
  <si>
    <t>Austin 1949</t>
  </si>
  <si>
    <t xml:space="preserve">AWC20 </t>
  </si>
  <si>
    <t>(see Li et al. 2009)</t>
  </si>
  <si>
    <t xml:space="preserve">AWSG - Australasian Wader Studies Group, 1985. Shorebird Surveys at Dampier Saltworks. Unpubl. data.. </t>
  </si>
  <si>
    <t xml:space="preserve">AWSG - Australasian Wader Studies Group, 2003. Shorebird count database. Birds Australia, Melbourne.. </t>
  </si>
  <si>
    <t>AWSG unpubl.</t>
  </si>
  <si>
    <t xml:space="preserve">AWSG - Australasian Wader Studies Group, . Unpublished count of waders at 80 Mile Beach, north-west Western Australia, October 1998.. </t>
  </si>
  <si>
    <t xml:space="preserve">Birds Australia, 2001. Waterbirds in the Murray-Darling Basin database. Birds Australia, Melbourne.. </t>
  </si>
  <si>
    <t xml:space="preserve">Birds Australia, 2001. Atlas of Australian Birds database. Birds Australia, Melbourne.. </t>
  </si>
  <si>
    <t>Babenko 1995</t>
  </si>
  <si>
    <t xml:space="preserve">Badley, J, Busuttil, S, Brookhouse, J, Gombobaatar, SB, Goroshko, O, Rowland, S, Rowlands, A, Thomas, M &amp; Chuluunbaatar, U, 2005. Important Bird Areas Survey in Eastern Mongolia. A report on three ornithological surveys during May - September 2004. Wildlife Conservation Society &amp; Royal Society for the Protection of Birds. 74 pp.. </t>
  </si>
  <si>
    <t xml:space="preserve">Bamford, M &amp; Moro, D, 2011. Barrow Island as an Important Bird Area for migratory waders in the East Asian - Australasian Flyway. Stilt 60: 46-55.. </t>
  </si>
  <si>
    <t xml:space="preserve">Bamford, M.J., 1993. Cargill Salt Environmental Management Programme.  Shorebird monitoring 1993.  Unpublished report.. </t>
  </si>
  <si>
    <t xml:space="preserve">Bamford, M.J., 1988. Kakadu National Park: a preliminary survey of migratory waders October/November 1987. RAOU Report No. 60. RAOU, Melbourne, Australia.. </t>
  </si>
  <si>
    <t>Bamford 1998 pers. obs.</t>
  </si>
  <si>
    <t xml:space="preserve">Bamford, M.J., 1998. M. Bamford pers. obs.. </t>
  </si>
  <si>
    <t xml:space="preserve">Bamford, M.J., 2004. Personal records.. </t>
  </si>
  <si>
    <t>Bamford et al. 2008 (= SSO)</t>
  </si>
  <si>
    <t xml:space="preserve">Barrett, G, Silcocks, A, Poulter, R, Barry, S and Cunningham, R, 2002. Australian Bird Atlas 1998-2001. Database as provided with main report to Environment Australia. Birds Australia, Hawthorn East.. </t>
  </si>
  <si>
    <t>Barry 1986</t>
  </si>
  <si>
    <t xml:space="preserve">Barter, M.A. &amp; Harris, K., 2002. Occasional count no 6. Shorebird counts in the NE South Australia-SW Queensland region in September-October 2000. The Stilt 41: 44-47. </t>
  </si>
  <si>
    <t xml:space="preserve">Barter, M., 1995. For the record - large numbers of Red-necked Stint and Banded Stilt at Lake Reeve, Gippsland, Victoria. The Stilt 26: 36.. </t>
  </si>
  <si>
    <t xml:space="preserve">Barter, M., 2002. Shorebirds of the Yellow Sea: Importance, Threats and Conservation Status. Wetlands International Global Series 9, International Wader Studies 12, Canberra, Australia.. </t>
  </si>
  <si>
    <t xml:space="preserve">Barter, M., 2004. Shorebird activites in China 18 April-17 May 2004. Unpublished report to Wetlands International - Oceania and the Department of Environment and Heritage. Australasian Wader Studies Group Mayb 2004. </t>
  </si>
  <si>
    <t xml:space="preserve">Barter M, 2010. (Information on Baer's Pochard in China, in letter to SU Chowdhury, reported in Chowdhury et al. 2012.). </t>
  </si>
  <si>
    <t xml:space="preserve">Barter, M.A., Tonkinson, D.A., Tang, S.X., Yuan, X. &amp; F.W. Qian, 1997. Wader numbers on Chongming Dao, Yangtze Estuary, China, during early northward migration and the conservation implications. The Stilt 30: 7-13.. </t>
  </si>
  <si>
    <t xml:space="preserve">Barter, M., Wilson, J. Li, ZW., Li, YX., Ma, YJ., Yang, YC., Li, XJ. &amp; Liu, YF., 1998. Shorebird Numbers in the Shuangtaizihekou National Nature Reserve Liaoning Province, China during 1998 northward migration. pp 71-86. In Chen, K., Li, ZW.,  Barter, M., Watkins, D. &amp; Yuan, J. (eds). Shorebirds survey in China (1998). Wetlands Internationa. </t>
  </si>
  <si>
    <t xml:space="preserve">Barter, M., Wilson, J.,  Li Z.W., Li Y.X. &amp; Tian H.S., 1999a. Shorebird numbers in the proposed Linghekou Provincial Nature Reserve, Liaoning Province, China, during the 1999 Northward Migration. Unpubl. report, Wetlands International China Program, Beijing, China.. </t>
  </si>
  <si>
    <t xml:space="preserve">Barter, M., Wilson, J.,  Li, Z.W., Li, Y.X., Yang, Y.C., Li, X.J., Liu, Y.F. &amp; Tian, H.S., 1999b. A comparison of shorebird numbers in the Shangtaizihekou National Nature Reserve, Liaoning Province, China, during the 1998 and 1999 northward migrations. Unpubl, report, Wetlands International China Program, Beijing, China.. </t>
  </si>
  <si>
    <t xml:space="preserve">Barter, M.A., Tonkinson, D.A., Wilson, J.R., Li, Z.W., Lu, J.Z., Shan, K. &amp; Zhu, S.Y., 1999c. The Huang He Delta - An important staging site for Little Curlew Numenius minutus on northward migration. The Stilt 34: 11-17.. </t>
  </si>
  <si>
    <t xml:space="preserve">Barter, M., Riegen, A., Li, Z.W., Li, X.Y., Yang, Y.C., Li, X.J., Liu, Y.F. &amp; Tian, H.S., 2000a. A comparison of shorebird numbers in the Yalu Jiang National Nature Reserve, Liaoning Province, China, during the 1999 and 2000 northward migrations. In: Chen, K., Li, Z., Barter, M. &amp; D. Watkins (eds.). Shorebird surveys and training in China (2000). Wet. </t>
  </si>
  <si>
    <t xml:space="preserve">Barter, M., Wilson, J., Li, Z.W., Li, Y.X., Yang, Y.C., Li, X.J., Liu, Y.F. &amp; Tian, H.S., 2000b. Northward migration of shorebirds in the Shuangtaizihekou National Nature Reserve,Liaoning Province, China in 1998 and 1999. The Stilt 37: 2-10.. </t>
  </si>
  <si>
    <t xml:space="preserve">Barter, M.A., Du, J.J., Wang, H., Chen, Y.Q., Gao, Z.D., Cheng, H. &amp; Li, C.R., 2002. Shorebird numbers in the Yancheng National Nature Reserve during the 2001 Northward Migration. The Stilt 41: 27-34.. </t>
  </si>
  <si>
    <t xml:space="preserve">Barter, M., Riegen, A. &amp; Xu, Q., 2003. Shorebird numbers in Bohai Wan during northward migration. The Stilt 44: 3-8.. </t>
  </si>
  <si>
    <t xml:space="preserve">Barter, M., Liwei, C., Lei, C. and Gang, L., 2004. Waterbird Survey of the Lower Yangtze River Floodplain in late-January and early-February2004.  WWF China.. </t>
  </si>
  <si>
    <t xml:space="preserve">Barter, M, Gosbell, K, Cao, L &amp; Xu, Q, 2005. Northward shorebird migration surveys in 2005 at four new Yellow Sea sites in Jiangsu and Liaoning Provinces. Stilt 48: 13-17.. </t>
  </si>
  <si>
    <t xml:space="preserve">BBO and AWSG, 1999. Broome Bird Observatory and the Australian Wader Studies Group,  Unpublished data. </t>
  </si>
  <si>
    <t>Bellrose 1980</t>
  </si>
  <si>
    <t>Bianki &amp; Dobrynina 1997</t>
  </si>
  <si>
    <t xml:space="preserve">Bijlsma, R.S. &amp; de Roder, F.E., 1985. A ground survey of waders along the coast of Thailand, November and December 1984. Wader Study Group Bulletin 43: 21-22.. </t>
  </si>
  <si>
    <t xml:space="preserve">Bird, JP, Lees, AC, Chowdhury, SU, Martin, R, Halder, R &amp; Ul Haque, E, 2010. Observations of globally threatened shorebirds in Bangladesh. BirdingASIA 14: 53–58. </t>
  </si>
  <si>
    <t xml:space="preserve">Bird, JP, Lees, AC, Chowdhury, SU, Martin, R &amp; Ul Haque, E, 2010. A survey of the Critically Endangered Spoon-billed Sandpiper Eurynorhynchus pygmeus in Bangladesh and key future research and conservation recommendations. Forktail 26: 1–8. </t>
  </si>
  <si>
    <t>Bird Migration Research Center, Yamashina Institute for Ornithology 1985</t>
  </si>
  <si>
    <t xml:space="preserve">BirdLife International, 2001. Threatened birds of Asia: the BirdLife International Red Data Book. Cambridge, UK: BirdLife International.. </t>
  </si>
  <si>
    <t>BirdLife International 2006</t>
  </si>
  <si>
    <t xml:space="preserve">BirdLife International, 2006. New breeding colony of Chinese Egrets found. BirdLife International. </t>
  </si>
  <si>
    <t xml:space="preserve">BirdLife International, 2013. Species factsheets: Downloaded from http://www.birdlife.org (Bird Data Zone, Species).. </t>
  </si>
  <si>
    <t xml:space="preserve">BirdLife International, 2013. Important Bird Areas factsheet: Fortescue Marshes. Downloaded from http://www.birdlife.org on 15/02/2013. </t>
  </si>
  <si>
    <t xml:space="preserve">BirdLife Vietnam, 1997. Record counts of Spoon-billed Sandpipers in Vietnam. Tattler 11: 6.. </t>
  </si>
  <si>
    <t xml:space="preserve">Birds Korea, 2010. Letter to Songdo University Global Campus regarding Songdo Tidal Flat: "Investing in Wetland Infilling".. </t>
  </si>
  <si>
    <t>Bishop 1992</t>
  </si>
  <si>
    <t xml:space="preserve">Bishop, KD, 2006. Shorebirds in New Guinea: their status, conservation and distribution. Stilt 50: 103-134.. </t>
  </si>
  <si>
    <t>Bishop et al. 1997</t>
  </si>
  <si>
    <t>Bishop pers. com.</t>
  </si>
  <si>
    <t xml:space="preserve">Bishop, D., 2006. D. Bishop, pers. comm.. </t>
  </si>
  <si>
    <t>Bold et al. 1995</t>
  </si>
  <si>
    <t>Brazil 1991</t>
  </si>
  <si>
    <t xml:space="preserve">Brazil, M.A., 1992. The birds of Shuangtaizihekou National Nature Reserve, Liaoing Province, P.R. China. Forktail 7: 91-124.. </t>
  </si>
  <si>
    <t xml:space="preserve">Bryant, S., 2002. Conservation assessment of beach nesting and migratory shorebirds in Tasmania.  Nature Conservation Branch, Department of Primary Industries, Water and Environment, Tasmania.. </t>
  </si>
  <si>
    <t xml:space="preserve">Buckton, S.T., Nguyen, C., Ha, Q.Q. &amp; Nquyen, D.T., 1999. The conservation of key wetland sites in the Mekong Delta. Birdlife International - Vietnam Programme conservation report no. 12. Hanoi, Vietnam.. </t>
  </si>
  <si>
    <t>Burgers et al. 1991</t>
  </si>
  <si>
    <t xml:space="preserve">Burrows, I., 1994. Conservation of migratory shorebirds and their wetland habitats in Papua New Guinea. Pp. 189-202 In: Wells, D.R. and Mundkur, T. (eds). Conservation of migratory waterbirds and their wetland habitats in the East Asian-Australasian Flyway. Proceedings of a. </t>
  </si>
  <si>
    <t xml:space="preserve">CA </t>
  </si>
  <si>
    <t>(see Chan 1999)</t>
  </si>
  <si>
    <t>Callaghan &amp; Green 1993</t>
  </si>
  <si>
    <t>Callaghan in prep 1999</t>
  </si>
  <si>
    <t xml:space="preserve">Cao, L, 2013. Waterbird count data from surveys by Cao Lei, Mark Barter and associates in China from 2004 to 2011. Includes data from draft report on 2011 surveys.. </t>
  </si>
  <si>
    <t xml:space="preserve">Carey, G.J. &amp; Yu, Y.T., 2000. Shorebird monitoring report, 1999-2000. Waterbird montoring at the Mai Po Inner Deep Bay Ramsar Site. Hong Kong Bird Watching Society, Hong Kong.. </t>
  </si>
  <si>
    <t xml:space="preserve">Chan, K. &amp; Dening, J., 2007. Use of sandbanks by terns in Queensland, Australia: a priority for conservation in a popular recreational waterway. Biodiversity and Conservation. 16: 447-464.. </t>
  </si>
  <si>
    <t>Chan 1999 (= CA)</t>
  </si>
  <si>
    <t xml:space="preserve">Chan, S, 2013. Email to RJ with details of Black-faced Spoonbill breeding site in Liaoning, China.. </t>
  </si>
  <si>
    <t xml:space="preserve">Chan, S, Chen, SH &amp; Yuan, HW, 2010. International Single Species Action Plan for the Conservation of the Chinese Crested Tern (Sterna bernsteini). BirdLife International Asia Division, Tokyo, Japan; CMS Secretariat, Bonn, Germany. 22 pages. CMS Technical Report Series 21.. </t>
  </si>
  <si>
    <t xml:space="preserve">Chatto, R., 2000. A Management Strategy and Protected Areas System for Coastal Wildlife. (Documentation of selected sites in the NT that would qualify for the EAASSN). Report to the National Wetlands Program. Parks and Wildlife of the NT. February 2000. </t>
  </si>
  <si>
    <t xml:space="preserve">Chatto, R., 2003. The distribution and status of shorebirds around the coast and coastal wetlands of the Northern Territory. Tech. report 73, Parks and Wildlife Commission of the Northern Territory, Palmerston, Australia.. </t>
  </si>
  <si>
    <t xml:space="preserve">Chatto, R., 2006. The Distribution and Status of Waterbirds Around the Coast and Coastal Wetlands of the Northern Territory. Report 76, Parks and Wildlife Commission of the Northern Territory, Palmerston, NT. Also available online at http://www.nt.gov.au/nreta/publications/wildlife/science/pdf/2006_waterbirds_report76.pdf. </t>
  </si>
  <si>
    <t>Cheng 1976</t>
  </si>
  <si>
    <t>Cheng 1979</t>
  </si>
  <si>
    <t>Cheng 1987</t>
  </si>
  <si>
    <t>Chiba et al. 1993</t>
  </si>
  <si>
    <t>Chinese Ornithological Society Waterbird Specialist Group 1994a</t>
  </si>
  <si>
    <t>Chong &amp; Morishita 1996</t>
  </si>
  <si>
    <t>Chong et al. 1994</t>
  </si>
  <si>
    <t xml:space="preserve">Chowdhury, SU, Lees, AC &amp; Thompson, PM, 2012. Status and distribution of the endangered Baer’s Pochard Aythya baeri in Bangladesh. Forktail 28: 57-61.. </t>
  </si>
  <si>
    <t xml:space="preserve">Christie, M, 2006. South Australian wader studies - an overview. Stilt 50: 249-276.. </t>
  </si>
  <si>
    <t xml:space="preserve">Clements, C, Hannah O’Kelly, H &amp; Sun, V, 2007. Monitoring of Large Waterbirds at Prek Toal, Tonle Sap Great Lake 2001 – 2007. Wildlife Conservation Society, Cambodia Program, 61 pp.. </t>
  </si>
  <si>
    <t>Collar et al. 1994</t>
  </si>
  <si>
    <t xml:space="preserve">Cornelius, J., 1988. Waders in the far northern Great Barrier Reef. The Stilt 12: 54-55.. </t>
  </si>
  <si>
    <t xml:space="preserve">Craig, M., 2005. Observations. Western Australian Bird Notes 114:11.. </t>
  </si>
  <si>
    <t xml:space="preserve">Cross, L., Cross, P. and Harding, J., 2004. Wader Watch. Queensland Wader 49: 11-12.. </t>
  </si>
  <si>
    <t xml:space="preserve">Crossland, AC &amp; Sitorius, AW, 2011. Red Knot (Calidris canutus) on southward migration through northern Sumatra - discovery of important staging sites and evidence of links with China and north-west Australia. Stilt 59: 55-57.. </t>
  </si>
  <si>
    <t xml:space="preserve">Crossland, A., 1997. Unpubl. letter, 10/6/1997.. </t>
  </si>
  <si>
    <t xml:space="preserve">Crossland, AC, 2009. Monthly abundance of Eastern Bar-tailed Godwit Limosa lapponica baueri in Central Canterbury, South Island, New Zealand. Stilt 55: 16-19.. </t>
  </si>
  <si>
    <t xml:space="preserve">Crossland, AC, Sinambela, SA, Sitorius, AS &amp; Sitorius AW, 2009. The coastal zone of Asahan Regency: an area of international importance for migratory waders in North Sumatra Province, Indonesia. Stilt 55: 8-12.. </t>
  </si>
  <si>
    <t xml:space="preserve">Crossland, AC, Sitorius, AS &amp; Chandra, HA, 2010. Discovery of an important site for Sanderling Calidris alba on the south coast of Java. Stilt 57: 3-4.. </t>
  </si>
  <si>
    <t xml:space="preserve">Crossland, AC, Lubis, L, Sinambela, SA, Sitorius, AS, Sitorius, AW &amp; Muis, A, 2012. Observations of shorebirds along the Deli-Serdang coast, North Sumatra Province, Indoensia: 1995-2006. Stilt 61: 37-44.. </t>
  </si>
  <si>
    <t xml:space="preserve">Danielsen, F. &amp; Skov, H., 1989. The importance of South East Sumatra as a summering area for non-breeding waders, especially the Bar-Tailed Godwit (Limosa lapponica). The Stilt 14: 40-42.. </t>
  </si>
  <si>
    <t>Darman 1995</t>
  </si>
  <si>
    <t xml:space="preserve">Davis, C., 2003. Mid summer wader count, 2003. Western Australian Bird Notes 106: 9-11.. </t>
  </si>
  <si>
    <t xml:space="preserve">Degen, A., Hergenhahn, A &amp; Kruckenberg, H., 1995. Wader migration in Babushkina Bay, Russian Far East, June to August 1995. Wader Study Group Bulletin 85: 75-79.. </t>
  </si>
  <si>
    <t>Degtyarev &amp; Perfilyev 1998</t>
  </si>
  <si>
    <t>Degtyarev 1995</t>
  </si>
  <si>
    <t>del Hoyo et al.1992</t>
  </si>
  <si>
    <t xml:space="preserve">Dierschke, J. &amp; Heintzenberg, F., 1994. Happy Island &amp; Beidaihe Bird Report. Online: http://www.angelfire.com/sk/warbler/happylist1.html, 25/2/2003.. </t>
  </si>
  <si>
    <t xml:space="preserve">Driscoll, P., . Digital data.. </t>
  </si>
  <si>
    <t xml:space="preserve">Driscoll, P.V., 1990. Survey of shorebird feeding areas and high tide roosts in the Great Sandy Strait, summer 1990. Unpubl. report to the Queensland Department of the Environment, Brisbane, Australia. </t>
  </si>
  <si>
    <t xml:space="preserve">Driscoll, P., 1991. Survey of waterbird, seabird and wader feeding areas and roosts in Pumicestone Passage, spring 1990. Unpubl. report to Queensland Department of Environment and Heritage, Brisbane, Australia.. </t>
  </si>
  <si>
    <t xml:space="preserve">Driscoll, P.V., 1996. The distribution of waders along the Queensland coastline. Report for the Queensland Department of Environment and Heritage by the Queensland Ornithological Society and the Queensland Wader Studies Group, Brisbane, Australia.. </t>
  </si>
  <si>
    <t xml:space="preserve">Driscoll, P.V., 2001. Gulf of Carpentaria wader surveys 1998-9. Unpubl. report to Queensland Environmental Protection Agency, Brisbane, Australia.. </t>
  </si>
  <si>
    <t xml:space="preserve">Daesan Regional Maritime Affairs ＆ Port Office, 2010. Report of Civilian Monitoring on Wetland Protected Areas (Seocheon WPA).. </t>
  </si>
  <si>
    <t>DSEWPAC 2012</t>
  </si>
  <si>
    <t xml:space="preserve">DSEWPAC, 2012. Species Profile and Threats Database, Department of Sustainability, Environment, Water, Population and Communities, Canberra. Available from: http://www.environment.gov.au/sprat. Accessed Fri, 20 Apr 2012. </t>
  </si>
  <si>
    <t xml:space="preserve">Dyer, P.K., O'Neill, P. &amp; Hulsman, K, 2005. Breeding numbers and population trends of Wedge-tailed Shearwater (Puffinus pacificus) and Black Noddy (Anous minutus) in the Capricornia Cays, southern Great Barrier Reef. Emu 105: 249–257.. </t>
  </si>
  <si>
    <t xml:space="preserve">EAJ - Environment Agency of Japan (Wildlife Conservation Bureau), 1997. Inventory of wetlands used by migratory shorebirds. Environment Agency of Japan, Tokyo, Japan (in Japanese).. </t>
  </si>
  <si>
    <t xml:space="preserve">EAJ, 1999. Digital data from Japan, non-breeding season 1999.. </t>
  </si>
  <si>
    <t xml:space="preserve">Edwards, L, 1982. October wader count at Roebuck Bay, Broome, 1981. The Stilt 2: 27-28. </t>
  </si>
  <si>
    <t xml:space="preserve">Edwards, P.J., 1999. Recent waterbird surveys in Cambodia. Forktail 15: 29-42.. </t>
  </si>
  <si>
    <t xml:space="preserve">Edwards, P.J., Parish, D. &amp; National Parks &amp; Wiildlife Office, 1986. Evaluation of Sarawak Wetlands and theirimportance to waterbirds, report No. 2: Western Sarawak. Interwader publication No. 6. Interwader, Kuala Lumpur, Malaysia.. </t>
  </si>
  <si>
    <t>Ellis-Joseph et al. 1992</t>
  </si>
  <si>
    <t xml:space="preserve">Erftemeijer, P. &amp; Jukmongkol, R., 1999. Migratory shorebirds and their habitats in the inner Gulf of Thailand. Wetlands International - Thailand Programme, publication no. 13, Bangkok, Thailand.. </t>
  </si>
  <si>
    <t xml:space="preserve">Eun-Young, K. &amp; Pyong-Oh, W., 1993. Ecology of Waders migrating to Kanghwa and Yongjong Islands on the west coast of Korea. Bulletin of the Institute of Ornithology, Kyung University Seoul, Vol. 4: 25-46.. </t>
  </si>
  <si>
    <t>Fan &amp; Xu 1996</t>
  </si>
  <si>
    <t>Fefelov et al</t>
  </si>
  <si>
    <t>Feng &amp; Li 1985</t>
  </si>
  <si>
    <t xml:space="preserve">Fisher, JB, Stehn, RA &amp; Walters, G, 2011. Nest population size and potential production of geese and spectacled eiders on the Yukon-Kuskokwim Delta, Alaska, 1985-2011. Unpubl. U. S. Fish and Wildlife Service report, Anchorage, Alaska.. </t>
  </si>
  <si>
    <t>Forestry Research Institute of Korea 1992</t>
  </si>
  <si>
    <t>Frith 1967</t>
  </si>
  <si>
    <t xml:space="preserve">Fivebough &amp; Tuckerbil Wetlands Trust, 2013. Copy of the Ramsar Information Sheet for Fivebough &amp; Tuckerbil Swamps, online http://www.fivebough.org.au/resources/ramsar.pdf accessed 15 Feb 2013.. </t>
  </si>
  <si>
    <t xml:space="preserve">Gan, JTW &amp; Ramakrishnan, RK, 2005. Notes on shorebird numbers in Sungei Buloh Wetland Reserve, Singapore in 2000 and 2001. Stilt 48: 38-41.. </t>
  </si>
  <si>
    <t xml:space="preserve">Gan, J , 2002. Sungei Buloh Nature Park Flyway Site Nomination Form. Held by East Asian - Australasian Flyway Partnership Secretariat.. </t>
  </si>
  <si>
    <t xml:space="preserve">Gan J, Tan M &amp; Li, D, 2012. Migratory Birds of Sungei Buloh Wetland Reserve. National Parks Board, Singapore. </t>
  </si>
  <si>
    <t>Gao 1989</t>
  </si>
  <si>
    <t xml:space="preserve">Garnett, S. &amp; Taplin, A., 1990. Wading bird abundance and distribution during the wet season - south-west coast of the Gulf of Carpentaria. Report to the Conservation Commission of the Northern Territory. RAOU, Melbourne, Australia.. </t>
  </si>
  <si>
    <t xml:space="preserve">George, L, 2009. Shorebirds and their known habitat/status in the Gascoyne region, Western Australia. Stilt 55: 40-50.. </t>
  </si>
  <si>
    <t>Gerasimov &amp; Gerasimov 1990</t>
  </si>
  <si>
    <t xml:space="preserve">Gerasimov, N.N. &amp; Gerasimov, Y.N., 1997. Shorebird use of the Moroshechnaya Estuary. In Straw, P. (ed). Shorebird conservation in the Asia-Pacifc Region. Pp. 138-140. Australasian Wader Studies Group, Melbourne, Australia.. </t>
  </si>
  <si>
    <t>Gerasimov &amp; Gerasimov 1997b</t>
  </si>
  <si>
    <t>Gerasimov &amp; Gerasimov 1997c</t>
  </si>
  <si>
    <t xml:space="preserve">Gerasimov, N.N. &amp; Gerasimov, Y.N., 1998. The international significance of wetland habitats in the lower Moroshechnaya river (West Kamchatka, Russia) for waders. International Wader Studies 10: 237-242.. </t>
  </si>
  <si>
    <t xml:space="preserve">Gerasimov, Y.N. &amp; Gerasimov, N.N., 1999. A register of important waterfowl wetlands in Kamchatka. The biology and conservation of the birds of Kamchatka 1: 37-46. Russian Academy of Science, Moscow, Russia.. </t>
  </si>
  <si>
    <t xml:space="preserve">Gerasimov, N.N. &amp; Gerasimov, Y.N., 2000a. Spring migration of the Great Knot Calidris tenuirostris in Kamchatka // The biology and conservation of the birds of Kamchatka 2. Moskow: 86-90. </t>
  </si>
  <si>
    <t xml:space="preserve">Gerasimov, N.N. &amp; Gerasimov, Y.N., 2000b. Spring migration of Dunlin Calidris alpina in Kamchatka. The biology and conservation of the birds of Kamchatka 2: 91-95. Russian Academy of Science, Moscow, Russia.. </t>
  </si>
  <si>
    <t>Gerasimov 1996</t>
  </si>
  <si>
    <t xml:space="preserve">Gerasimov, Y.N., 1999. Observation of the spring migration of waders in the Korf Bay. The biology and conservation of the birds of Kamchatka 1: 73-76. Russian Academy of Science, Moscow, Russia.. </t>
  </si>
  <si>
    <t xml:space="preserve">Gerasimov, Y.N., 2001. Northward migration of shorebirds at Kharchinskoe Lake, Kamtchatka, Russia. The Stilt 39: 41-44.. </t>
  </si>
  <si>
    <t xml:space="preserve">Gerasimov, Y., 2003. Shorebird studies in north Kamchatka from July 5 - August 12 2002. The Stilt 44: 19-28.. </t>
  </si>
  <si>
    <t xml:space="preserve">Gerasimov, Y., 2004. Southward migration in 2003 of shorebirds at the Penzhina River Mouth, Kamchatka, Russia. The Stilt 45: 33-38.. </t>
  </si>
  <si>
    <t xml:space="preserve">Gill, RE Jr. &amp; McCaffery, BJ, 1999. Bar-tailed Godwits Limosa lapponica in Alaska: a population estimate from the staging grounds. Wader Study Group Bull. 88:49-54.. </t>
  </si>
  <si>
    <t xml:space="preserve">Gill, R.E., 1996. Alaska shorebirds: status and conservation measures at a terminus of the East Asian-Australasian Flyway. Pp. 21-42 In Wells, D.R. and Mundkur, T. (eds). Conservation of Migratory Waterbirds and their Wetland Habitats in the East Asian-Australasian Flyway.. </t>
  </si>
  <si>
    <t xml:space="preserve">Gill, R., 1999. Australian waders in Alaska. Tattler 21: 1-5.. </t>
  </si>
  <si>
    <t>Gole 1997</t>
  </si>
  <si>
    <t>Golovushkin &amp; Goroshko 1995</t>
  </si>
  <si>
    <t xml:space="preserve">Goroshko, O., 1995. Shorebirds of the Torey Depression. Unpubl. Report. SFO. </t>
  </si>
  <si>
    <t xml:space="preserve">Goroshko, O.A., 1999. Migration of Red-necked Stint (Calidris ruficollis) through Transbaikala (Russia) and adjacent regions of North-East Mongolia. The Stilt 35: 34-40.. </t>
  </si>
  <si>
    <t xml:space="preserve">Gosbell, K. &amp; Christie, M., 2004. Wader surveys in the Coorong &amp; SE coastal lakes.  Australasian Wader Studies Group.. </t>
  </si>
  <si>
    <t xml:space="preserve">Gosbell, K., P. Collins &amp; M. Christie, 2002. Wader surveys in the Coorong and coastal lakes of southeastern South Australia during February 2002. The Stilt 42: 10-29.. </t>
  </si>
  <si>
    <t>Green 1992</t>
  </si>
  <si>
    <t>Green 1996</t>
  </si>
  <si>
    <t>Grimmett et al. 1998</t>
  </si>
  <si>
    <t>Gusakov 1988</t>
  </si>
  <si>
    <t xml:space="preserve">Halse, S.A., 1990. Waterbirds at Lake Gregory: available data and information required. In: Halse (ed.) The natural features of Lake Gregory: a preliminary review. Occasional report 2/90, Western Australian Department of Conservation and Land Management, Perth, Australia.. </t>
  </si>
  <si>
    <t xml:space="preserve">Halse, S.A., Pearson, G.B., Hassell, C., Collins, P., Scanlon, M.D., Minton, C.D.T., 2005. Mandora Marsh, north-western Australia, an arid-zone wetland maintaining continental populations of waterbirds. Emu 105: 115–125.. </t>
  </si>
  <si>
    <t xml:space="preserve">Handel, CM &amp; Gill, RE Jr., 2010. Wayward youth: Trans-Beringian movement and differential southward migration by juvenile sharp-tailed sandpipers. Arctic 63:273-278.. </t>
  </si>
  <si>
    <t xml:space="preserve">Harrison, F., 1996. A Whimbrel Numenius phaeopus phenomenon in Cairns, Australia. The Stilt 29: 38.. </t>
  </si>
  <si>
    <t xml:space="preserve">Harrison, F., 1997. Cape Bowling Green, North Queensland: a site of significance for Godwits. The Stilt 31: 41.. </t>
  </si>
  <si>
    <t xml:space="preserve">Hassell, C &amp; Piersma, T, 2010. Record numbers of grasshopper-eating shorebirds (Oriental Pratincole, Oriental Plover, Little Curlew) on coastal West-Kimberley grasslands, Western Australia in mid February 2010. Stilt 57: 36-38.. </t>
  </si>
  <si>
    <t xml:space="preserve">Hassell, C, 2004. Bird survey reports for Dampier Salt Limited. Unpublished internal report, Dampier Salt Limited. </t>
  </si>
  <si>
    <t xml:space="preserve">Hassell, C, 2006. Assessment of the current status of East Kimberley Ramsar Sites: Waterbird surveys of Lakes Argyle and Kununurra, and Ord River Floodplain, July-Aug 2005 and Nov.-Dec. 2005. Unpublished report to Western Australian Department of Conservation and Land Management, 56 pp.. </t>
  </si>
  <si>
    <t xml:space="preserve">Hassell, C, Boyle, A &amp; Slaymaker, A, 2011. Red Knot northward migration through Bohai Bay, China, field trip report April and May 2011. Global Flyway Network unpublished report, 18 pp.. </t>
  </si>
  <si>
    <t xml:space="preserve">Hassell, C, Southey, I, Boyle, A &amp; Yang, H-Y, 2011. Red Knot Calidris canutus: subspecies and migration in the East Asian-Australasian flyway—where do all the Red Knot go? BirdingASIA 16: 89–93. </t>
  </si>
  <si>
    <t xml:space="preserve">Hassell, C, Boyle, A, Slaymaker, A &amp; Chan, YC, 2012. Red Knot northward migration through Bohai Bay, China, field trip report April and May 2012. Global Flyway Network unpublished report, 34 pp.. </t>
  </si>
  <si>
    <t xml:space="preserve">Hawkins, A.F.A. &amp; Howes, J.R., 1986. Preliminary assessment of coastal wetlands and shorebirds in south-west Peninsular Malaysia. Interwader Publication No. 13. Interwader, Kuala Lumpur, Malaysia.. </t>
  </si>
  <si>
    <t xml:space="preserve">Hewish, M., 1990. The summer 1989 population monitoring counts:increasing numbers of Bar-tailed Godwits at monitored sites in eastern Australia, 1982-1989. The Stilt 16: 23-29.. </t>
  </si>
  <si>
    <t xml:space="preserve">Higgins, P.J. &amp; Davies, S.J.J.F. (eds), 1996. Handbook of Australian, New Zealand and Antarctic Birds. Volume 3: Snipe to Pigeons. Oxford University Press, Melbourne.. </t>
  </si>
  <si>
    <t>Higuchi et al. 1994</t>
  </si>
  <si>
    <t>Higuchi et al. 1998</t>
  </si>
  <si>
    <t xml:space="preserve">HKBWS, 2009. China Coastal Waterbird Census Report (9.2005 - 12.2007). Hong Kong Bird-Watching Society, 78 pp. (in Chinese). </t>
  </si>
  <si>
    <t xml:space="preserve">HKBWS, 2011. China Coastal Waterbird Census Report (1.2008 - 12.2009). Hong Kong Bird-Watching Society, 175 pp. (in Chinese). </t>
  </si>
  <si>
    <t xml:space="preserve">Hong Kong Bird Watching Society , in prep.. Report of survey in North Korea, summer 2012 (as advised by Simba Chan, BirdLife International).. </t>
  </si>
  <si>
    <t>Hodges &amp; Eldridge 1994</t>
  </si>
  <si>
    <t xml:space="preserve">Hooper, G. &amp; Wells, B., 1989. Broome Bird Observatory Report. The Stilt 15: 3.. </t>
  </si>
  <si>
    <t xml:space="preserve">Howes, J., 1987. A status overview of shorebirds in the East Asia-Australasian Flyway. Report to Australian National Parks and Wildlife Service No. 2; AWB East Asia Flyway Coordination Project. Asian Wetland Bureau, University of Malaysia, Kuala Lumpur, Malaysia.. </t>
  </si>
  <si>
    <t xml:space="preserve">Howes, J.R. &amp; National Parks &amp; Wiildlife Office, 1986. Evaluation of Sarawak Wetlands and their importance to waterbirds, report no. 3: Pulau Bruit. Interwader Publication No. 10. Interwader, Kuala Lumpur, Malaysia.. </t>
  </si>
  <si>
    <t>Hu 1997</t>
  </si>
  <si>
    <t>Hu 1998</t>
  </si>
  <si>
    <t xml:space="preserve">Huettmann, F., 2003. Shorebird migrartion on northern Sakhalin Island, Russia, in early northern Autumn. The Stilt 43: 34-39.. </t>
  </si>
  <si>
    <t>Huettmann 2004</t>
  </si>
  <si>
    <t xml:space="preserve">Huettmann, F., 2004. Findings from the 'Southward Shorebird Migration' expedition to Aniva Bay (Sakhalin Island) and Iturup (Kurile Islands), August 2003. The Stilt 45: 6-12.. </t>
  </si>
  <si>
    <t>Hughes &amp; Hunter 1994</t>
  </si>
  <si>
    <t xml:space="preserve">Iqbal, M, Giyanto &amp; Abdillah, H, 2010. Wintering shorebirds migrate during January 2009 along the east coast of North Sumatra Province, Indonesia. Stilt 58: 18-23.. </t>
  </si>
  <si>
    <t xml:space="preserve">Iqbal, M, Ridwan, A &amp; Herman, 2011. Notes on the wintering waders in November 2009 along the east coast of Lampung Province, southernmost Sumatra, Indonesia. Stilt 59: 58-60.. </t>
  </si>
  <si>
    <t xml:space="preserve">Iqbal, M, Priatna, D &amp; Dedi, R, 2012. Notes on the early northward migration of Sumatran waders on the east coast of Jambi Province, Indonesia, in 2011. Stilt 61: 45-50.. </t>
  </si>
  <si>
    <t>Isakov 1967</t>
  </si>
  <si>
    <t>Isakov 1970</t>
  </si>
  <si>
    <t xml:space="preserve">Islam, MS, 2006. Observation of waders abundance during northward migration in Char Kukri Mukri, Bangladesh. Stilt 49: 19-23.. </t>
  </si>
  <si>
    <t>IUCN 1996</t>
  </si>
  <si>
    <t>Iwabuchi 1997</t>
  </si>
  <si>
    <t>Iwabuchi et al. 1997</t>
  </si>
  <si>
    <t>Jaensch &amp; Bellchambers 1997</t>
  </si>
  <si>
    <t xml:space="preserve">Jaensch, R. &amp; Bellchambers, K., 1997. Waterbird conservation values of ephemeral wetlands of the Barkly Tableland, Northern Territory. Unpubl. report by the Australian Heritage Commission and the Parks and Wildlife Commission of the Northern Territory, Palmerston, Australia.. </t>
  </si>
  <si>
    <t xml:space="preserve">Jaensch, R.P. &amp; Vervest, R.M., 1990. Waterbirds at remote wetlands in Western Australia 1986-88 part 2 : Lake MacLeod, Shark Bay, Camballin Floodplain and Parry Floodplain. RAOU Report No. 69. RAOU, Melbourne, Australia.. </t>
  </si>
  <si>
    <t xml:space="preserve">Jaensch, R., 1989a. Observations. Western Australian Bird Notes 50: 3.. </t>
  </si>
  <si>
    <t xml:space="preserve">Jaensch, R.P., 1989b. Birds of wetlands and grasslands in the Kimberley Division, Western Australia: some records of interest, 1981-88. RAOU Report No. 61. RAOU, Melbourne, Australia.. </t>
  </si>
  <si>
    <t xml:space="preserve">Jaensch, R., 1994. Lake Finnis: an internationally significant site for the Little Curlew. The Stilt 25: 21.. </t>
  </si>
  <si>
    <t xml:space="preserve">Jaensch R.P., 2004. Little Curlew and other migratory shorebirds on floodplains of the Channel Country, arid inland Australia, 1999-2004. The Stilt 46, 15-18. </t>
  </si>
  <si>
    <t xml:space="preserve">Jaensch, R, 2012. Building capacity for research and conservation of migratory shorebirds in Mongolia, with emphasis on populations that migrate to Australia. Project completion report by Wetlands International - Oceania to the East Asian - Australasian Flyway Partnership, 27 pp.. </t>
  </si>
  <si>
    <t>Jaensch, R., 1990. Shorebird Surveys in East China. Australian Nat Parks and Wildlife Serv Report 47</t>
  </si>
  <si>
    <t xml:space="preserve">Jaensch, R.J., Lynch, R.J., Elscot, S., 2005. A Directory of Important Wetlands in Australia. Lake Gregory System account. http://www.deh.gov.au/cgi-bin/wetlands/report.pl. </t>
  </si>
  <si>
    <t xml:space="preserve">JAWAN - Japan Wetland Action Network, 1997. National count of shorebirds in Japan, spring 1997. Japan Wetland Action Network, Nagoya, Japan.. </t>
  </si>
  <si>
    <t xml:space="preserve">JAWAN - Japan Wetland Action Network, 1998a. National count of shorebirds in Japan, autumn 1998. Japan Wetland Action Network, Nagoya, Japan.. </t>
  </si>
  <si>
    <t xml:space="preserve">JAWAN - Japan Wetland Action Network, 1998b. National count of shorebirds in Japan, autumn 1997. Japan Wetland Action Network, Nagoya, Japan.. </t>
  </si>
  <si>
    <t xml:space="preserve">JAWAN - Japan Wetland Action Network, 1998c. National count of shorebirds in Japan, spring 1998. Japan Wetland Action Network, Nagoya, Japan.. </t>
  </si>
  <si>
    <t xml:space="preserve">JAWAN - Japan Wetland Action Network, 2002. Digital data, National Count of Shorebirds in Japan.. </t>
  </si>
  <si>
    <t xml:space="preserve">Kahn, A. &amp; Saeed, A., 1991. Expedition Kuataka - a preliminary report on the coastal areas of Lower Gangetic Delta under greater Noakhali nd Barisal districts of Bangaldesh with a view to identify the key potential reas of wetlands and waterfowl conservation. Nature Conservation mov. </t>
  </si>
  <si>
    <t>Katoh 1997</t>
  </si>
  <si>
    <t>Kelin (Chen) et al. 1997</t>
  </si>
  <si>
    <t xml:space="preserve">Kelin, C., Zuowei, L.,  Barter, M., Watkins, D. &amp; Jun, Y.  (eds), 1997. Shorebirds survey in China (1997). Wetlands International - China Programme, Beijing, China.. </t>
  </si>
  <si>
    <t>Kim et al. 1996</t>
  </si>
  <si>
    <t>Kistchinski &amp; Vronski 1979</t>
  </si>
  <si>
    <t>Kistchinski 1979</t>
  </si>
  <si>
    <t xml:space="preserve">Kondratyev, A.V. &amp; Andreev, A.V., 1998. Probable breeding of the Nordmann's Greenshank, Tringa guttifer in Magadan Region, Far East. In Tomkovich, P.S. (ed). Information materials of the working group on waders, No. 11: 50.. </t>
  </si>
  <si>
    <t>Kondratyev 1997</t>
  </si>
  <si>
    <t>Kostenkoet al. 1989</t>
  </si>
  <si>
    <t>Kotagama &amp; Fernando 1994</t>
  </si>
  <si>
    <t>Kretchmar &amp; Kretchmar 1997</t>
  </si>
  <si>
    <t>Krivonosov 1991</t>
  </si>
  <si>
    <t>Kurechi 1984</t>
  </si>
  <si>
    <t>Kurechi 1986</t>
  </si>
  <si>
    <t>Kurechi 1987</t>
  </si>
  <si>
    <t>Kurechi 1990a</t>
  </si>
  <si>
    <t>Kurechi 1990b</t>
  </si>
  <si>
    <t>Kurechi et al. 1983</t>
  </si>
  <si>
    <t>Kurechi et al. 1995</t>
  </si>
  <si>
    <t>Labutin et al. 1988</t>
  </si>
  <si>
    <t xml:space="preserve">Lane, B. &amp; Jessop, A., 1985. Report on the 1985 North-West Australia Wader Studies Expedition. The Stilt 6: 2-12.. </t>
  </si>
  <si>
    <t>Lane &amp; Miyabayashi 1997</t>
  </si>
  <si>
    <t xml:space="preserve">Lane, B. &amp; Mundkur, T., 1992. Wader study at a Malaysian power station. The Stilt 20: 42.. </t>
  </si>
  <si>
    <t xml:space="preserve">Lane, B., 1987. Shorebirds in Australia. Nelson, Melbourne.. </t>
  </si>
  <si>
    <t xml:space="preserve">Lane, B., Minton, C. &amp; Jessop, A., 1983. North-west Australia Wader Studies Expedition. Report to participants. Unpubl. report, RAOU, Melbourne, Australia.. </t>
  </si>
  <si>
    <t xml:space="preserve">Lane, B.A., Naismith, L., Starks, J.R., Le Dien Duc &amp; Barter, M.A., 1994. Shorebirds at Xuan Thuy Reserve, Red River Delta, Vietnam in March/April 1991. Asian Wetlands Bureau Publication No. 103, Kuala Lumpur, Malaysia.. </t>
  </si>
  <si>
    <t>Larned et al. 1995</t>
  </si>
  <si>
    <t>Lavery 1970</t>
  </si>
  <si>
    <t xml:space="preserve">Lee, K.-S., 1997. Shorebirds in Western Korea, 1996. Department of Biology, Kyung Hee University, Seoul.. </t>
  </si>
  <si>
    <t>Legakul &amp; Round 1991</t>
  </si>
  <si>
    <t>Lei et al. 1997</t>
  </si>
  <si>
    <t xml:space="preserve">Lei, G., Jiang, Y. &amp; Yao, Y., 2002. Waders of East Dongting Lake National Nature Reserve, Hunan Province, China. The Stilt 41: 11-13.. </t>
  </si>
  <si>
    <t xml:space="preserve">Lewis, J, 2009. Sightings of Black-tailed Godwits Limosa limosa on Parry Lagoon Nature Reserve, Wyndham, WA. Stilt 56: 43-44.. </t>
  </si>
  <si>
    <t>Li 1995</t>
  </si>
  <si>
    <t>Li 1998</t>
  </si>
  <si>
    <t>Li 1998a</t>
  </si>
  <si>
    <t>Li 1998b</t>
  </si>
  <si>
    <t xml:space="preserve">Li, D., 2000. David Li,  in litt. (Quoted like this in Barter 2002 also). </t>
  </si>
  <si>
    <t xml:space="preserve">Li, D., 2006.. D. Li, in litt.. </t>
  </si>
  <si>
    <t>Li et al. 1996</t>
  </si>
  <si>
    <t xml:space="preserve">Li, DZW, Yeap, CA, Lim, KC, Kumar, K, Lim, AT, Yang, C &amp; Choy, WM, 2006. Shorebird surveys of the Malaysian coast, November 2004 - April 2005. Stilt 49: 7-18.. </t>
  </si>
  <si>
    <t>Li et al. 2009 (= AWC20)</t>
  </si>
  <si>
    <t xml:space="preserve">Li, ZWD, Bloem, A, Delany S, Martakis, G &amp; Quintero JO, 2009. Status of Waterbirds in Asia. Results of the Asian Waterbird Census: 1987-2007. Wetlands International, Kuala 
Lumpur, Malaysia . </t>
  </si>
  <si>
    <t xml:space="preserve">Li, D, 2012. Waterbird count data held by Sungei Buloh Wetland Reserve. National Parks Board, Singapore. </t>
  </si>
  <si>
    <t>Liu &amp; Xu 1998</t>
  </si>
  <si>
    <t>Liu &amp; Zhao 1998</t>
  </si>
  <si>
    <t>Liu 1998</t>
  </si>
  <si>
    <t xml:space="preserve">Liu, W., 2003. Personal correspondence to Mike Bamford from Weiting Liu.  10th October 2003.. </t>
  </si>
  <si>
    <t xml:space="preserve">Lobkov, E.G., 1984. Shallow water lagoons and bays of Kamchatka. Modern condition of resources of waterbirds, Moskow. Pp. 256-258. (In Russian).. </t>
  </si>
  <si>
    <t>Lobkov 1986</t>
  </si>
  <si>
    <t xml:space="preserve">Lobkov, E.G., 1998. Main concentration of migrating waders on the Kamchatka peninsula. International Wader Studies 10: 233-236... </t>
  </si>
  <si>
    <t>Lopez &amp; Mundkur 1997</t>
  </si>
  <si>
    <t>Lü  et al. 1998</t>
  </si>
  <si>
    <t>Lu 1990</t>
  </si>
  <si>
    <t>AA, CA</t>
  </si>
  <si>
    <t>93, 24</t>
  </si>
  <si>
    <t>Lu 1991</t>
  </si>
  <si>
    <t>Lu 1995</t>
  </si>
  <si>
    <t>Lu 1996a</t>
  </si>
  <si>
    <t>Lu 1996b</t>
  </si>
  <si>
    <t>Lu 1999</t>
  </si>
  <si>
    <t>Ma &amp; Jin 1985</t>
  </si>
  <si>
    <t>Ma &amp; Li 1990</t>
  </si>
  <si>
    <t xml:space="preserve">Ma, Z.J., Jing, K., Tang, S.M. &amp; Chen, J.K., 2002. Shorebirds in the eastern intertidal areas of Chongming Island during the 2001 northward migration. The Stilt 41: 6-10.. </t>
  </si>
  <si>
    <t>Madge &amp; Burn 1988</t>
  </si>
  <si>
    <t xml:space="preserve">Magsalay, P., Rigor, R., Mapalo, A.M., Gonzales, H. and Fe Portigo, M., 1989. Waterbird monitoring on Olango Island, Philippines, 1989. Stilt 17, 54–56.. </t>
  </si>
  <si>
    <t xml:space="preserve">Mallek, EJ &amp; Groves, DJ, 2010. Alaska – Yukon Waterfowl Breeding Population Survey. Unpubl. U.S. Fish and Wildlife Service report, Fairbanks and Juneau, Alaska.. </t>
  </si>
  <si>
    <t xml:space="preserve">Mapolo, A.M., 1996. The birds of Banacon Island, Bahok. Ecosystem Research Digest 6: 1-17.. </t>
  </si>
  <si>
    <t>Mapolo pers. com.</t>
  </si>
  <si>
    <t xml:space="preserve">Mapolo, A.M., . pers. com.. </t>
  </si>
  <si>
    <t>pers. com.</t>
  </si>
  <si>
    <t>Marchant &amp; Higgins 1991</t>
  </si>
  <si>
    <t>Martell &amp; Plamisano 1994</t>
  </si>
  <si>
    <t>Masatomi et al. 1994</t>
  </si>
  <si>
    <t xml:space="preserve">Myanmar Bird and Nature Society, 2006. Myanmar Bird and Nature Society, in litt.. </t>
  </si>
  <si>
    <t xml:space="preserve">McCaffery, BJ, 1996. The status of Alaska's large shorebirds: A review and an example. International Wader Studies 8:28-32.. </t>
  </si>
  <si>
    <t xml:space="preserve">McCaffery, BJ, 2012. McCaffery, BJ, USFWS, unpublished data.. </t>
  </si>
  <si>
    <t xml:space="preserve">McCaffery, BJ, Bart, J, Wightman, C &amp; Kreuper D, 2012. Shorebird surveys in western Alaska. Chapter 3 in Arctic shorebirds in North America: a decade of monitoring (J. Bart and V. H. Johnston, Eds). Studies in Avian Biology Series (Vol. 44), University of California Press, Berkeley, CA.. </t>
  </si>
  <si>
    <t>McClure &amp; Leelavit 1972</t>
  </si>
  <si>
    <t>McClure 1974</t>
  </si>
  <si>
    <t>Meine &amp; Archibald 1996</t>
  </si>
  <si>
    <t>Meininger et al. 1995</t>
  </si>
  <si>
    <t xml:space="preserve">Melville, D., 1996. Status and conservation needs of shorebirds in Hong Kong. World Wide Fund for Nature, Hong Kong.. </t>
  </si>
  <si>
    <t xml:space="preserve">Melzer, A, Jaensch, R &amp; Cook, D, 2008. Landscape condition in the Broadsound Basin. A preliminary assessment (2006 – 2007) to guide investment in natural resource management. Report to Fitzroy Basin Association by Central Queensland University. 327 pages.. </t>
  </si>
  <si>
    <t xml:space="preserve">Milton, D. A., 1998. An assessment of the importance of the Tonda Wetlands in south western Papua New Guinea to shorebirds and waterbirds. The Stilt 33: 27-31.. </t>
  </si>
  <si>
    <t xml:space="preserve">Minton, C. &amp; Watkins D., 1989. N.W. Australia Wader Expedition March/April 1988.. </t>
  </si>
  <si>
    <t xml:space="preserve">Minton, C., 1987. Report on visit to N.W. Australia 21 March to 5 April 1987. The Stilt 11: 6-12.. </t>
  </si>
  <si>
    <t xml:space="preserve">Minton, C.D.T., 2012. Information provided to RJ in litt. 19-27 April 2012 (C Minton for Victorian Wader Study Group).. </t>
  </si>
  <si>
    <t xml:space="preserve">Minton, C., Jessop, R., &amp; Collins, P., 2003a. Northwest Australia wader and tern expedition 15 September to 17 November 2001. The Stilt 43: 55-65.. </t>
  </si>
  <si>
    <t xml:space="preserve">Minton, C., Jessop, R., Collins, P. &amp; Sitters, H., 2003b. Northwest Australia wader and tern expedition from 1 August to 1 November 1998. The Stilt 43: 42-46.. </t>
  </si>
  <si>
    <t>Mishra &amp; Humbert-Droz 1998</t>
  </si>
  <si>
    <t>Mitchell 1998</t>
  </si>
  <si>
    <t>Miyabayashi &amp; Mundkur 1999 (= AA)</t>
  </si>
  <si>
    <t>Miyabayashi 1993</t>
  </si>
  <si>
    <t xml:space="preserve">Mizutani, A, Kato, K, Tanaka, K, Ichikawa, T, Mawek, Z &amp; Ilias, A, 2006. A report of the wintering waterbirds status along the west coast of Sarawak. Results of AWC 2006. Sarawak Forestry, Kuching, Sarawak. 122 pp.. </t>
  </si>
  <si>
    <t xml:space="preserve">Ministry of Land, Transport, and Maritime Affairs, 2009. Preliminary assessment of the Jangbong-do Protected Wetland for the Ramsar site registration.  Ministry of Land, Transport, and Maritime Affairs; Gwancheon, Korea.. </t>
  </si>
  <si>
    <t xml:space="preserve">MNS, 2011. Sarawak coastal waterbird surveys 2011; unpublished survey data.. </t>
  </si>
  <si>
    <t>Momose 1998</t>
  </si>
  <si>
    <t xml:space="preserve">Moores, N. &amp; Nguyen, P.B.H., 2001. Vietnam Mekong shorebird survey 2000. Report to Wetlands International- Oceania, Canberra, Australia.. </t>
  </si>
  <si>
    <t>Moores 1996</t>
  </si>
  <si>
    <t xml:space="preserve">Moores, N., 1999. A survey of the distribution and abundance of shorebirds in South Korea during 1998 - 1999: interim summary. The Stilt 34: 18-29.. </t>
  </si>
  <si>
    <t>Moores undated</t>
  </si>
  <si>
    <t xml:space="preserve">Moores, N., . Shorebirds in South Korea. Draft report.. </t>
  </si>
  <si>
    <t xml:space="preserve">Morrison, RIG, McCaffery, BJ, Gill, RE, Skagen, SK, Jones, SL, Page, GW, Gratto-Trevor, CL &amp; Andres, BA, 2006. Population estimates of North American shorebirds, 2006. Wader Study Group Bulletin 111:67-85. </t>
  </si>
  <si>
    <t xml:space="preserve">Morton, S.R., Brennan, K.G. &amp; Armstrong M.D., 1990. Distribution and abundance of waterbirds in the Alligator Rivers Region, Northern Territory. Report to Australian National Parks and Wildlife Service, Canberra, Australia.. </t>
  </si>
  <si>
    <t xml:space="preserve">Mundkur, T., 1993. A status overview of shorebirds in the East Asia-Australasian Flyway. Report to Australian National Parks and Wildlife Service No. 2; AWB East Asia Flyway Coordination Project. Asian Wetland Bureau, University of Malaysia, Kuala Lumpur, Malaysia.. </t>
  </si>
  <si>
    <t>Mundkur et al. 1995</t>
  </si>
  <si>
    <t xml:space="preserve">Murlis, B., Murlis, M. &amp; Swindley, B., 1988. Radar studies and counts at Broome/Roebuck Bay. Victorian Wader Study Group Bulletin 12: 15-18.. </t>
  </si>
  <si>
    <t>National Bird Banding Center, P.R. China 1987</t>
  </si>
  <si>
    <t xml:space="preserve">Nechaev, V.A., 1998. Distribution of waders during migration at Sakhalin Island. International Wader Studies 10: 225-232.. </t>
  </si>
  <si>
    <t xml:space="preserve">Newman, O.M.G., Patterson, R.M. &amp; Wakefield, W.C., 1984. Flinders Island - an update of the status of its avifauna. Tasmanian Bird Report 13: 3-14.. </t>
  </si>
  <si>
    <t xml:space="preserve">Nguyen, DT, Le, MH, Le, TH, Ha, QH, Nguyen, QB &amp; Thomas, R, 2006. Conservation of key coastal wetland sites in the Red River Delta: an assessment of IBAs 10 years on. Hanoi: BirdLife International Vietnam Programme. 58 pp.. </t>
  </si>
  <si>
    <t xml:space="preserve">NIBR, 2009. Annual Report of the Nationwide Winterbird Census [South Korea]. National Institute of Biological Resources, 612 pp. (in Korean). </t>
  </si>
  <si>
    <t xml:space="preserve">NIBR, 2010. Details required from WI-Oceania. Winterbird survey data 2010?. </t>
  </si>
  <si>
    <t xml:space="preserve">Nilsén, J-E, 2012. Spreadsheet of waterbird counts at Nanbu [Nanpu, North Bo Hai Wan], October 2012, supplied via EAAFP Secretariat.. </t>
  </si>
  <si>
    <t>Nowak 1970</t>
  </si>
  <si>
    <t xml:space="preserve">National Research Institute of Cultural Properties, 2008. Research on the status, protection and management of uninhabited islands designated as Natural Monuments. (in Korean) National Research Institute of Cultural Properties, National Publication #11-1550011-000266-01; Daejeon, Korea. </t>
  </si>
  <si>
    <t xml:space="preserve">O'Neill, L, 2012. O'Neill, L. in litt. 4 May 2012. Advice on seabirds breeding at Lord Howe Island.. </t>
  </si>
  <si>
    <t xml:space="preserve">O'Neill, P, Minton, C, Ozaki, K &amp; White, R, 2005. Three populations of non-breeding Roseate Terns (Sterna dougallii) in the Swain Reefs, Southern Great Barrier Reef, Australia. Emu 105, 57-66.. </t>
  </si>
  <si>
    <t>Ozaki &amp; Baba 1994</t>
  </si>
  <si>
    <t xml:space="preserve">Round, P., 2000. Waterfowl and their habitats in the Gulf of Thailand. Unpubl. paper presented at the OEPP Wetlands 2000 meeting.. </t>
  </si>
  <si>
    <t>Pae et al. 1996</t>
  </si>
  <si>
    <t xml:space="preserve">Parish, D. &amp; Wells, D.R., 1983. Interwader '83 Report. Interwader, Kuala Lumpur, Malaysia.. </t>
  </si>
  <si>
    <t xml:space="preserve">Park, J.-Y., 1999. Wader counts in Korea. Tattler 21: 7. </t>
  </si>
  <si>
    <t xml:space="preserve">Pedersen, A. &amp; Thang, N.H., 1996. The conservation of key coastal wetland sites in the Red River Delta. Bird Life International Vietnam Programme, Hanoi, Vietnam.. </t>
  </si>
  <si>
    <t xml:space="preserve">Pedersen, A., Neilsen, S.S., Thut, L.D. &amp; L.T. Trai, 1996. Northward migration of shorebirds through the Red River Delta, Vietnam in 1994. The Stilt 28: 22 - 31.. </t>
  </si>
  <si>
    <t>Perennou &amp; Mundkur 1991</t>
  </si>
  <si>
    <t>Perennou &amp; Mundkur 1992</t>
  </si>
  <si>
    <t>Perennou et al. 1990</t>
  </si>
  <si>
    <t>Perennou et al. 1994</t>
  </si>
  <si>
    <t>Petersen &amp; Gill 1982</t>
  </si>
  <si>
    <t>Petersen et al. 1994</t>
  </si>
  <si>
    <t xml:space="preserve">Petersen, MR, McCaffery, BJ and Flint, P, 2003. Post-breeding distribution of Long-tailed Ducks (Clangula hyemalis) from the Yukon-Kuskokwim Delta, Alaska. Wildfowl 54:103-113.. </t>
  </si>
  <si>
    <t xml:space="preserve">Piersma, T., 1985. Abundance of waders in the Nakdong Estuary, South Korea, in September 1984. Wader Study Group Bulletin 44: 21-25.. </t>
  </si>
  <si>
    <t>Pihl  in prep. 1999</t>
  </si>
  <si>
    <t xml:space="preserve">Platte, RM &amp; Stehn, RA, 2011. Abundance and trend of waterbirds on Alaska’s Yukon-Kuskokwim Delta Coast based on 1988 to 2010 aerial surveys. Unpubl. U. S. Fish and Wildlife Service report, Anchorage, Alaska.. </t>
  </si>
  <si>
    <t xml:space="preserve">Pronkevich, V.V., 1998. Migration of waders in the Khabarovsk region of the Far East. International Wader Studies 10: 425-430.. </t>
  </si>
  <si>
    <t xml:space="preserve">QPWS, . Queensland Parks &amp; Wildlife Service unpublished data.. </t>
  </si>
  <si>
    <t xml:space="preserve">Reid J.R.W., Kingsford R.T. and Jaensch R.P., 2009. Waterbird Surveys in the Channel Country Floodplain Wetlands, Autumn 2009. Report by Australian National University, Canberra, University of New South Wales, Sydney, and Wetlands International – Oceania, Brisbane, for the Australian Government Department of Environment, Water, Heritage and the Arts.. </t>
  </si>
  <si>
    <t>Research and Conservation Division, Kanagawa Chapter of WBSJ 1995</t>
  </si>
  <si>
    <t xml:space="preserve">Riak, K.M., Ismail, A., Aziz, A.A. &amp; Ismail, A. R., 2003. Species composition and use of mudflat of Kapar, West Coast of Peninsular Malaysia by migratory shorebirds. The Stilt 44: 44-49.. </t>
  </si>
  <si>
    <t xml:space="preserve">Riegen, A, Vaughan, V, Woodley, K, Postill, B, Zhang, G, Want, T &amp; Sun, D, 2006. The fourth full shorebird survey of Yalu Jiang National Nature Reserve, 13-23 April 2006. Stilt 50: 47-53.. </t>
  </si>
  <si>
    <t>Roberts 1991</t>
  </si>
  <si>
    <t xml:space="preserve">Robinson, D., 1982. Victorian Bird Report 1982. Bird Observers Club, Melbourne.. </t>
  </si>
  <si>
    <t xml:space="preserve">Rogers, D., Battley, P., Russell, M. &amp; Boyle, A., 2000. A high count of Asian Dowitchers in Roebuck Bay, North Western Australia. The Stilt 37: 10-12.. </t>
  </si>
  <si>
    <t xml:space="preserve">Rogers, D, Moores, N &amp; Battley, P, 2006. Northwards migration of shorebirds through Saemangeum, the Geum Estuary and Gomso Bay, South Korea in 2006. Stilt 50: 73-89.. </t>
  </si>
  <si>
    <t xml:space="preserve">Rogers, DI, Rogers, KG, Gosbell, KB &amp; Hassell, CJ, 2006. Causes of variation in population monitoring surveys: insights from non-breeding counts in north-western Australia, 2005-2005. Stilt 50: 176-193.. </t>
  </si>
  <si>
    <t>Rose &amp; Scott 1994</t>
  </si>
  <si>
    <t>Rose &amp; Scott 1997</t>
  </si>
  <si>
    <t>130, 33</t>
  </si>
  <si>
    <t xml:space="preserve">Round, P, 2006. Shorebirds in the Inner Gulf of Thailand, Stilt 50: 96-102.. </t>
  </si>
  <si>
    <t xml:space="preserve">RSPB, 2002. Shorebird counts in the Gulf of Bohai - Hebei Province, China. Royal Society for the Protection of Birds, Belfast.. </t>
  </si>
  <si>
    <t xml:space="preserve">Ruttanadakul, N. &amp; Aroseungnern, S., 1986. Evaluation of shorebird hunting in Pattani Province, South Thailand. Interim Report. Interwader, Kuala Lumpur, Malaysia.. </t>
  </si>
  <si>
    <t xml:space="preserve">Ruttanadakul, N. &amp; Aroseungnern, S., 1987. Evaluation of shorebird hunting in the villages around Pattani Bay, Pattani, Thailand. Wetland and Waterfowl Conservation in Asia. Malacca, Malaysia.. </t>
  </si>
  <si>
    <t xml:space="preserve">Sacher, T. &amp; Kriegs, J.-O., 1999. China Trip Report 1999. Online: http://www.joleinindia.fcpages.com/China/, 25/2/2003.. </t>
  </si>
  <si>
    <t xml:space="preserve">Sagar, P.M., Shankar, U. &amp; N. Brown, 1999. Distribution and number of waders in New Zealand. Notornis 46: 1 - 43.. </t>
  </si>
  <si>
    <t xml:space="preserve">Saunders, D.A. &amp; de Rebeira, C.P., 1986. Seasonal occurrence of members of the sub-order Charadrii (Waders and Shorebirds) on Rottnest Island, Western Australia. Australian Wildlife Research 13: 225-244.. </t>
  </si>
  <si>
    <t>Schmutz et al. 1997</t>
  </si>
  <si>
    <t xml:space="preserve">Schuckard, R, Huettmann, F, Gosbell, K, Geale, J, Kendall, S, Gerasimov, Y, Matsina, E &amp; Geeves, W, 2006. Shorebird and gull census at Moroshechnaya Estuary, Kamchatka, Far East Russia, during August 2004. Stilt 50: 34-36.. </t>
  </si>
  <si>
    <t xml:space="preserve">Schultz, 1991. A survey of shorebirds of Western Tasmania, part one. Macquarie Harbour to Bluff Point. The Stilt 23: 24-25.. </t>
  </si>
  <si>
    <t>Scott &amp; Rose 1989</t>
  </si>
  <si>
    <t>Scott &amp; Rose 1996</t>
  </si>
  <si>
    <t>Scott, D.A., 1989. A Directory of Asian Wetlands. IUCN, Gland, Switzerland and Cambridge, U.K. xiv + 1181pp., 33maps.</t>
  </si>
  <si>
    <t>134 (AA)</t>
  </si>
  <si>
    <t>Scott 1995</t>
  </si>
  <si>
    <t xml:space="preserve">Sebastian, AC, Hughes, RN and Hurrell, PJ, 1993. Integrating Ash Pond Management with Shorebird Conservation, Tourism &amp; Education at Stesen Janaletrik Sultan Salahuddin Abdul Aziz, Kapar, Selangor Darul Ehsan, Malaysia. Kuala Lumpur: Asian Wetland Bureau.. </t>
  </si>
  <si>
    <t>Shevareva 1970</t>
  </si>
  <si>
    <t>Shibaev &amp; Surmach 1994</t>
  </si>
  <si>
    <t>Shibaev 1971</t>
  </si>
  <si>
    <t>Shimane Branch, Wild Bird Society of Japan 1998</t>
  </si>
  <si>
    <t xml:space="preserve">Korea Shorebird Network, 2010. 2010 Fall Census on Shorebirds of Korea (in Korean).. </t>
  </si>
  <si>
    <t>Shulpin 1936</t>
  </si>
  <si>
    <t>Sibley &amp; Monroe 1990</t>
  </si>
  <si>
    <t>Sibley &amp; Monroe 1993</t>
  </si>
  <si>
    <t xml:space="preserve">Sibson, R.B., 1988. The Firth of Thames. The Stilt 13: 37-38.. </t>
  </si>
  <si>
    <t xml:space="preserve">Silvius, M. &amp; Taufik, A.W., 1989. Conservation and Land Use of Pulau Kimaam, Irian Jaya. PHPA - AWB / INTERWADER, Bogor, Indonesia.. </t>
  </si>
  <si>
    <t xml:space="preserve">Silvius, M. (was WesRefNum 143), 1987. In Mundkur 1993 :A status overview of shorebirds in the East Asia-Australasian Flyway. Report to Australian National Parks and Wildlife Service No. 2; AWB East Asia Flyway Coordination Project. Asian Wetland Bureau, University of Malaysia, Kuala Lumpur, M. </t>
  </si>
  <si>
    <t xml:space="preserve">Singor, M.J.C., 1997. Waders of the Creery Wetlands and adjacent mudflats, Western Australia. The Stilt 30: 39-48.. </t>
  </si>
  <si>
    <t xml:space="preserve">Siti Afifah Binti Ahmad Safari, 2003. Waterbird Conservation at the Sultan Salahuddin Abdul Aziz Kapar Power Station with Emphasis on Shorebirds. MSc Dissertation. Bangi, Selangor: Universiti Kebangsaan Malaysia.. </t>
  </si>
  <si>
    <t xml:space="preserve">Sitters, H., Minton, C., Collins, P., Etheridge, B., Hassell &amp; O'Connor, F., 2004. Extraordinary numbers of Oriental Pratincole in NW Australia. The Stilt 45: 43-49.. </t>
  </si>
  <si>
    <t xml:space="preserve">Skewes, J., 2002. Report on the 2001 population monitoring counts. The Stilt 41: 55-61. </t>
  </si>
  <si>
    <t xml:space="preserve">Smirenski, SM &amp; Smirenski, EM, . Protection status of the Red-crowned Crane in the Amur Region of Russia: practical measures to offset the threats. Unpublished report of Muraviovka Park, Russia.. </t>
  </si>
  <si>
    <t xml:space="preserve">Smith, P., 1990. The biology and management of Waders (Suborder (Charadrii) in NSW. Species management report no. 9, New South Wales National Parks and Wildlife Service, Hurstville, Australia.. </t>
  </si>
  <si>
    <t>Smythies 1986</t>
  </si>
  <si>
    <t xml:space="preserve">Sripanomyom, S, Round, PD, Savini, T, Trisurat, Y &amp; Gale, G, 2011. Traditional salt-pans hold major concentrations of overwintering shorebirds in Southeast Asia. Biological Conservation 144: 526–537.. </t>
  </si>
  <si>
    <t>SSO (see Bamford et al. 2008)</t>
  </si>
  <si>
    <t xml:space="preserve">Stephensen, SW &amp; Kondratyeva, L, 2001. The Beringian seabird colony catalog. U. S. Fish and Wildlife Service, Office of Migratory Bird Management, Anchorage, Alaska.. </t>
  </si>
  <si>
    <t xml:space="preserve">Stewart, H.J., T.J. Hudspith, K.L. Graham, S.J. Milne &amp; G.A. Carpenter, 2001. A biological survey of Lake Hawdon, South Australia. National Parks and Wildlife Service, South Australia, Dep. for Env. and Heritage, Adelaide, Australia.. </t>
  </si>
  <si>
    <t xml:space="preserve">Sun, V &amp; Mahood, S, 2011. Monitoring of large waterbirds at Prek Toal, Tonle Sap Great Lake, 2011. Wildlife Conservation Society,Cambodia Program, Phnom Penh.. </t>
  </si>
  <si>
    <t>Sun et al. 1998</t>
  </si>
  <si>
    <t xml:space="preserve">Suncheon City, 2011. 2010 Annual Report on Bird Monitoring, Suncheon City (in Korean).. </t>
  </si>
  <si>
    <t xml:space="preserve">Sungei Buloh Nature Park, 2001. in litt.. </t>
  </si>
  <si>
    <t xml:space="preserve">Surman C.A. &amp; L.W. Nicholson, 2009. A survey of the breeding seabirds and migratory shorebirds of the Houtman Abrolhos, Western Australia. Corella 33: 81-98.. </t>
  </si>
  <si>
    <t>Suzuki 1989</t>
  </si>
  <si>
    <t xml:space="preserve">Swann, G., 2001. G. Swann, in litt.. </t>
  </si>
  <si>
    <t xml:space="preserve">Swann, G., 2002. Ornithological Report: AshmoreReef, 21st - 30th January 2002. Unpublished report.. </t>
  </si>
  <si>
    <t xml:space="preserve">Swann G. (was WesRefNum 153), 2003a. Observations. Western Australian Bird Notes 205: 5. Subsequently published in Swan 2003 (154). </t>
  </si>
  <si>
    <t xml:space="preserve">Swann, G., 2003b. Ornithological Report: AshmoreReef, 23 January to 4 February 2003. Unpublished report.. </t>
  </si>
  <si>
    <t>Sykes &amp; Sonneborn 1998</t>
  </si>
  <si>
    <t>Syroechkovski &amp; Zockler 1997</t>
  </si>
  <si>
    <t>Syroechkovski 1997a</t>
  </si>
  <si>
    <t>Syroechkovski 1997b</t>
  </si>
  <si>
    <t>Taczanowski 1893</t>
  </si>
  <si>
    <t>Takano &amp; Kuroda 1969</t>
  </si>
  <si>
    <t>Takekawa et al. 1994</t>
  </si>
  <si>
    <t xml:space="preserve">Tang, S.X. &amp; Wang, T.H., 1991. A survey of hunting pressure on waterbirds near Shanghai, March - May 1991. East China Waterbird Studies Group, Shanghai, China.. </t>
  </si>
  <si>
    <t xml:space="preserve">Taufiqurrahman, I, Tampubolon, AM, Subekti, H &amp; Ulya, HZ, 2010. Pantai Trisik, Yogyakarta: another internationally important site for Sanderling Calidris alba in Indonesia. Stilt 58: 57-62.. </t>
  </si>
  <si>
    <t xml:space="preserve">Thiri, DA, Saw, M, Tin, AT &amp; Han, MT, 2011. Survey on status of Spoon-billed Sandpiper along the west coast of Martaban, February 2011. Unpublished report by BANCA, Myanmar. 42 pp.. </t>
  </si>
  <si>
    <t xml:space="preserve">Tiunov, IM &amp; Blokhin, AY, 2010. The role of north-east coast of Sakhalin for Calidris alba (Pall.) on Asian-Australasian Flyway. Stilt 57: 29-35.. </t>
  </si>
  <si>
    <t xml:space="preserve">Tiunov, IM &amp; Blokhin, AY, 2010. Odoptu Gulf (northern Sakhalin) Russia - important site for migratory waders of EAA Flyway. Stilt 57: 59-62.. </t>
  </si>
  <si>
    <t>Tkachenko 1997</t>
  </si>
  <si>
    <t xml:space="preserve">Todd, M.K., 2000. Feeding ecology of Latham's Snipe Gallinago hardwickii in the lower Hunter Valley. Emu 100: 133-138.. </t>
  </si>
  <si>
    <t>Tong &amp;Tong 1986</t>
  </si>
  <si>
    <t xml:space="preserve">Tong, M, Zhang, L, Li, J, Zockler, C &amp; Clark, NA, 2013 in prep.. The critical importance of the Rudong mudflats, Jiangsu Province, China in the annual cycle of the Spoon-billed Sandpiper Calidris pygmeus. Unpublished manuscript supplied by C Zockler, to be submitted to the Wader Study Group Bulletin.. </t>
  </si>
  <si>
    <t xml:space="preserve">Trainor, C., 2005. Waterbirds and Coastal Seabirds of Timor-Leste. Forktail 21: 61-75. </t>
  </si>
  <si>
    <t>Tseveenmyadag &amp; Boldbaatar 1995</t>
  </si>
  <si>
    <t>Tseveenmyadag 1997</t>
  </si>
  <si>
    <t>U.S. Fish and Wildlife Service &amp; Canadian Wildlife Service. 1996</t>
  </si>
  <si>
    <t xml:space="preserve">USFWS, 2012. Site Information Sheet, EAAFP Flyway Site Network: Yukon Delta National Wildlife Refuge. Compiled by United States Fish &amp; Wildlife Service.. </t>
  </si>
  <si>
    <t>Uttangi 1997</t>
  </si>
  <si>
    <t>van der Ven 1997</t>
  </si>
  <si>
    <t xml:space="preserve">Verjeugt, W.J.M., Danielsen, F., Skov, H., Purwurku, A., Kadarisman, R. &amp; Suwarman, U., 1990. Seasonal variations in the wader populations of the Banyuasin Delta, South Sumatra, Indonesia. Wader Study Group Bulletin 58: 28-35.. </t>
  </si>
  <si>
    <t>Vijayan &amp; Sakthivel 1996</t>
  </si>
  <si>
    <t>Vijayan 1996</t>
  </si>
  <si>
    <t>Vo &amp; Nguyen 1995</t>
  </si>
  <si>
    <t xml:space="preserve">Waki, Y., 1999. Kyushu South-west Archipelago Wetlands Report. Japan Wetlands Action Network.. </t>
  </si>
  <si>
    <t xml:space="preserve">Walker TA, 1988. Roseate Terns Sterna dougallii on Southern Great Barrier Reef islands, 1985-1986. Corella 12:56-58.. </t>
  </si>
  <si>
    <t xml:space="preserve">Walker TA, 1992. The Wellesley Islands, Gulf of Carpentaria. Report to Queensland Parks &amp; Wildlife Service.. </t>
  </si>
  <si>
    <t xml:space="preserve">Wang, H. &amp; Barter, M., 1998. Estimates of the numbers of waders in the Dongsha Islands, China. The Stilt 33: 41-42.. </t>
  </si>
  <si>
    <t xml:space="preserve">Wang, T. &amp; Samson, H., 2000. Waterbird survey of Dalaihu National Nature Reseve, Inner Mongolia, China. Pp. 96-113 in Chen, K., Li, Z., Barter, M. &amp; Watkins, D. (eds.). Shorebird surveys and training in China (2000). Wetlands International - China Program, Beijing, China.. </t>
  </si>
  <si>
    <t xml:space="preserve">Wang, T. &amp; Tang, S., 1990. Report on waterbird study along the Shanghai coastline, July - December, 1989. Waterbird Ecology Study Group, Shanghai, China.. </t>
  </si>
  <si>
    <t xml:space="preserve">Wang, H., 1992. Surveys of migratory shorebirds at Sheyang saltworks, Jiangsu Province, China. The Stilt 20: 48.. </t>
  </si>
  <si>
    <t>Wang 1997a</t>
  </si>
  <si>
    <t xml:space="preserve">Wang, H., 1997. Shorebird use of Yancheng Biosphere, China. In Straw, P. (ed.). Shorebird conservation in the Asia-Pacific Region. Proceedings of a symposium held in Brisbane, Australia, 16-17 March 1996. Australasian Wader Studies Grou, Melbourne, Australia.. </t>
  </si>
  <si>
    <t>Wang 1997b</t>
  </si>
  <si>
    <t>Wang 1998</t>
  </si>
  <si>
    <t xml:space="preserve">Wang, T.H., Tang S.X. &amp; J.S. Ma, 1991. Survey of shorebirds and coastal wetlands in the Yellow River Delta, Shandong Province, Autumn 1991. East China Waterbird Ecology Group, East China Normal University, Shanghai.. </t>
  </si>
  <si>
    <t xml:space="preserve">Wang, T.H., Tang, S.X., Sai, D.J. &amp; Fu, R.S., 1992. A survey of coastal wetlands in the Yellow River Delta, Shandong Province, spring 1992. East China Waterbird Ecology Group, East China Normal University, Shanghai, China.. </t>
  </si>
  <si>
    <t>Wang undated</t>
  </si>
  <si>
    <t>Ward et al. 1993</t>
  </si>
  <si>
    <t xml:space="preserve">Warnock, ND &amp; Gill, RE Jr.  , 1996. Dunlin (Calidris alpina). In The Birds of North America , No. 203 (A. Poole and F. Gill, eds.). The Academy of Natural Sciences, Philadelphia, and The American Ornithologists’ Union, Washington, D.C.. </t>
  </si>
  <si>
    <t>Waterbird Specialist Group of Chinese Ornithological Association 1994</t>
  </si>
  <si>
    <t>Waterbird Specialists Group 1994</t>
  </si>
  <si>
    <t>Wei et al. 1994</t>
  </si>
  <si>
    <t xml:space="preserve">Wetlands &amp; Birds Korea, 2011. . </t>
  </si>
  <si>
    <t>Wetlands International - Japan &amp; Wetlands International - Asia Pacific 1996</t>
  </si>
  <si>
    <t xml:space="preserve">WI - Wetlands International, 1996. Cambodia wetlands ornothological survey, April 1996. University of Malaysia, Kuala Lumpur, Malaysia.. </t>
  </si>
  <si>
    <t xml:space="preserve">WI - Wetlands International, 2002. Asian Waterfowl Census database. Kuala Lumpur, Malaysia.. </t>
  </si>
  <si>
    <t xml:space="preserve">WI-BLI, 2013. Data sheets summary for the Assessment of EAAFP Flyway Site Network sites (incomplete).. </t>
  </si>
  <si>
    <t>Wild Bird Society of Japan 1993</t>
  </si>
  <si>
    <t>Wild Protection Division, Nature Conservation Bureau, Environment Agency of Japan 1997</t>
  </si>
  <si>
    <t>Wildlife Institute of Heilongjiang Province 1992</t>
  </si>
  <si>
    <t>Williams 1992</t>
  </si>
  <si>
    <t xml:space="preserve">Williams, M., 1994. Migration Hub of the Orient: Beidaihe, China. Birding 26 (5): 325 and 27 (1): 38.. </t>
  </si>
  <si>
    <t xml:space="preserve">Wilson, J.R. &amp; Hassell, C., 1998. Wader counts on the Lacepede Islands, Western Australia. The Stilt 33: 49-50.. </t>
  </si>
  <si>
    <t xml:space="preserve">Wilson, J.R., 2000a. Digital data. South Australia. </t>
  </si>
  <si>
    <t xml:space="preserve">Wilson, J.R., 2000b. South Australia wader surveys January and February 2000. Australasian Wader Studies Group, Melbourne, Australia. </t>
  </si>
  <si>
    <t xml:space="preserve">Wilson, J.R., 2000c. Wader counts at Yantabulla Swamp (Cuttaburra Basin), New South Wales, Australia. The Stilt 37: 32-33.. </t>
  </si>
  <si>
    <t xml:space="preserve">Wilson, J.R., 2001. Victorian wader surveys, January and February 2001. Australian Wader Studies Group Report,  Melbourne, Australia.. </t>
  </si>
  <si>
    <t xml:space="preserve">Wetlands International  - Oceania, 2000. Shorebird survey of the Kikori Delta, 20 March 2000.. </t>
  </si>
  <si>
    <t>Wolstencroft et al. 1993</t>
  </si>
  <si>
    <t>Won 1993</t>
  </si>
  <si>
    <t xml:space="preserve">Woodley, K., 2004. Third Yalu Jiang shorebird survey. The Tattler 40: 2.. </t>
  </si>
  <si>
    <t>Wu  et al. 1998</t>
  </si>
  <si>
    <t>Wu &amp; Han 1992</t>
  </si>
  <si>
    <t>Wu et al. 1991</t>
  </si>
  <si>
    <t xml:space="preserve">WWF Japan, 2002a. The report of the shorebird population changes monitoring census in Japan (2001). World Wide Fund for Nature, Tokyo, Japan.. </t>
  </si>
  <si>
    <t xml:space="preserve">WWF Japan, 2002b. The interim report of the shorebird census in Japan (spring 2002). World Wide Fund for Nature, Tokyo, Japan.. </t>
  </si>
  <si>
    <t xml:space="preserve">WWF Japan, 2002c. Unpublished shorebird count data. </t>
  </si>
  <si>
    <t>Xianghai Nature Reserve Management Office 1996</t>
  </si>
  <si>
    <t>Xu 1998</t>
  </si>
  <si>
    <t>Xu et al. 1990</t>
  </si>
  <si>
    <t>Yamamoto 1998</t>
  </si>
  <si>
    <t>Yang et al. 1995</t>
  </si>
  <si>
    <t>Yang et al. 1998</t>
  </si>
  <si>
    <t xml:space="preserve">Yang, H-Y, Chen, B, Barter, M, Piersma, T, Zhou, C-F, Li, F-S &amp; Zhang, Z-W, 2011. Impacts of tidal land reclamation in Bohai Bay, China: ongoing losses of critical Yellow Sea waterbird staging and wintering sites. Bird Conservation International, BirdLife International.. </t>
  </si>
  <si>
    <t xml:space="preserve">Yukon Delta National Wildlife Refuge, 2012. Yukon Delta National Wildlife Refuge, unpublished data.. </t>
  </si>
  <si>
    <t xml:space="preserve">Yeap, CA, Sebastian, AC &amp; Davison, GWH, 2007. Directory of Important Bird Areas in Malaysia. Key Sites for Conservation. Malaysian Nature Society. 330 pp.. </t>
  </si>
  <si>
    <t xml:space="preserve">Yi, J.-Y. &amp; Kim, J.-H., in prep.. The current status of shorebirds in South Korea and identification of internationally important sites. Unpubl. report to Environment Australia, Canberra, Australia.. </t>
  </si>
  <si>
    <t>Yin &amp; Liu 1993</t>
  </si>
  <si>
    <t>Yokota et al. 1982</t>
  </si>
  <si>
    <t>Yu 1998</t>
  </si>
  <si>
    <t xml:space="preserve">Yu Yat-tung , 2013. Results of International Joint Census of Black-faced Spoonbill, provided via Simba Chan, BirdLife International.. </t>
  </si>
  <si>
    <t>Zhang &amp; Chen1998</t>
  </si>
  <si>
    <t>Zhang 1997</t>
  </si>
  <si>
    <t>Zhang et al. 1989</t>
  </si>
  <si>
    <t xml:space="preserve">Zhang, Y, Cao, L, Barter, M, Fox, A, Zhao, MJ, Meng FJ, Shi, HQ, Jiang, Y &amp; Zhu, WZ., 2010. Changing distribution and abundance of Swan Goose Anser cygnoides in the Yangtze River floodplain: the likely loss of a very important wintering site. Bird Conservation International, BirdLife International, 13 pp.. </t>
  </si>
  <si>
    <t>Zhao et al. 1994a</t>
  </si>
  <si>
    <t>Zhao et al. 1994b</t>
  </si>
  <si>
    <t xml:space="preserve">Zhu, S.Y., Li, Z.W., Lu, J.Z., Shan, K. &amp; M.A. Barter, 2000. Northward migration of shorebirds through the Huang He Delta, Shandong Province, in the 1997-1999 period. The Stilt 38: 33-38.. </t>
  </si>
  <si>
    <t xml:space="preserve">Zhalong National Nature Resere, 2005. in. litt. Shorebird Site Information Sheet. Wetlands International - Oceania. </t>
  </si>
  <si>
    <t xml:space="preserve">Zockler, C, 2012. Tables of waterbird counts from Gulf of Martaban, Myanmar, winter 2008-12. Unpublished data.. </t>
  </si>
  <si>
    <t>FINAL</t>
  </si>
  <si>
    <t>Data management system for the Flyway Site Network (FSN) of the Partnership for the East Asian - Australasian Flyway</t>
  </si>
  <si>
    <r>
      <rPr>
        <sz val="18"/>
        <color rgb="FF7030A0"/>
        <rFont val="Arial"/>
        <family val="2"/>
      </rPr>
      <t>File 2:</t>
    </r>
    <r>
      <rPr>
        <sz val="18"/>
        <color theme="1"/>
        <rFont val="Arial"/>
        <family val="2"/>
      </rPr>
      <t xml:space="preserve">  A prioritisation of candidate sites to guide future nominations to the Flyway Site Network</t>
    </r>
  </si>
  <si>
    <t>This file contains 11 worksheets, of which sheets 25 to 27 are the main products (rankings of sites), derived from sheets 21 to 24. Sheets 28 to 30 are reference lists.</t>
  </si>
  <si>
    <r>
      <t xml:space="preserve">ReadMe, Metadata    </t>
    </r>
    <r>
      <rPr>
        <sz val="14"/>
        <color theme="9" tint="-0.499984740745262"/>
        <rFont val="Arial"/>
        <family val="2"/>
      </rPr>
      <t xml:space="preserve"> </t>
    </r>
    <r>
      <rPr>
        <sz val="14"/>
        <color theme="3"/>
        <rFont val="Arial"/>
        <family val="2"/>
      </rPr>
      <t>This sheet: information about the file and the data.</t>
    </r>
  </si>
  <si>
    <r>
      <t xml:space="preserve">Arranged by site     </t>
    </r>
    <r>
      <rPr>
        <sz val="14"/>
        <color theme="3"/>
        <rFont val="Arial"/>
        <family val="2"/>
      </rPr>
      <t>A copy of sheet 13 from File 1 (integrated and updated list of candidate sites).</t>
    </r>
  </si>
  <si>
    <r>
      <t xml:space="preserve">Adjusted &amp; filtered data    </t>
    </r>
    <r>
      <rPr>
        <sz val="14"/>
        <color theme="3"/>
        <rFont val="Arial"/>
        <family val="2"/>
      </rPr>
      <t xml:space="preserve"> As sheet 21 but some data filtered or adjusted: data in column "count as % of estimated (maximum) population size" have been altered </t>
    </r>
  </si>
  <si>
    <r>
      <t xml:space="preserve">     </t>
    </r>
    <r>
      <rPr>
        <sz val="14"/>
        <color theme="3"/>
        <rFont val="Arial"/>
        <family val="2"/>
      </rPr>
      <t>to ensure a ceiling value of 100%; records of less than 10 birds have been excluded for the prioritisation process; and records without count data have been excluded.</t>
    </r>
  </si>
  <si>
    <r>
      <t xml:space="preserve">Prio-criteria applied     </t>
    </r>
    <r>
      <rPr>
        <sz val="14"/>
        <color theme="3"/>
        <rFont val="Arial"/>
        <family val="2"/>
      </rPr>
      <t>Three prioritisation criteria (PC1, PC2, PC3) have been applied to the data of sheet 22. See column headers for descriptions. Some columns may be hidden.</t>
    </r>
  </si>
  <si>
    <r>
      <t xml:space="preserve">All results by site     </t>
    </r>
    <r>
      <rPr>
        <sz val="14"/>
        <color theme="3"/>
        <rFont val="Arial"/>
        <family val="2"/>
      </rPr>
      <t>As sheet 23 but condensed to show scores for each of the three criteria, one row per site.</t>
    </r>
  </si>
  <si>
    <r>
      <t xml:space="preserve">Rankings for PC1     </t>
    </r>
    <r>
      <rPr>
        <sz val="14"/>
        <color theme="3"/>
        <rFont val="Arial"/>
        <family val="2"/>
      </rPr>
      <t>Sites listed by country, in descending rank order according to score from PC1 in sheet 24. Classes have been assigned to the top-ranking sites.</t>
    </r>
  </si>
  <si>
    <r>
      <t xml:space="preserve">Rankings for PC2     </t>
    </r>
    <r>
      <rPr>
        <sz val="14"/>
        <color theme="3"/>
        <rFont val="Arial"/>
        <family val="2"/>
      </rPr>
      <t>Sites listed by country, in descending rank order according to score from PC2 in sheet 24. Classes have been assigned to the top ranking sites.</t>
    </r>
  </si>
  <si>
    <r>
      <t xml:space="preserve">Rankings for PC3     </t>
    </r>
    <r>
      <rPr>
        <sz val="14"/>
        <color theme="3"/>
        <rFont val="Arial"/>
        <family val="2"/>
      </rPr>
      <t>Sites listed by country, in descending rank order according to score from PC3 in sheet 24. Classes have been assigned to the top ranking sites.</t>
    </r>
  </si>
  <si>
    <r>
      <t xml:space="preserve">Populations and thresholds     </t>
    </r>
    <r>
      <rPr>
        <sz val="14"/>
        <color theme="3"/>
        <rFont val="Arial"/>
        <family val="2"/>
      </rPr>
      <t xml:space="preserve">A reference list, based on the 5th edition of </t>
    </r>
    <r>
      <rPr>
        <i/>
        <sz val="14"/>
        <color theme="3"/>
        <rFont val="Arial"/>
        <family val="2"/>
      </rPr>
      <t>Waterbird Population Estimates</t>
    </r>
    <r>
      <rPr>
        <sz val="14"/>
        <color theme="3"/>
        <rFont val="Arial"/>
        <family val="2"/>
      </rPr>
      <t>. Purpose-made for this project (v4, dated 03Jan13).</t>
    </r>
  </si>
  <si>
    <r>
      <t xml:space="preserve">Site details     </t>
    </r>
    <r>
      <rPr>
        <sz val="14"/>
        <color theme="3"/>
        <rFont val="Arial"/>
        <family val="2"/>
      </rPr>
      <t>A reference list of sites and their coordinates, for the waterbird records that have been used in the prioritisation. See notes on sheet 10 of File 1.</t>
    </r>
  </si>
  <si>
    <r>
      <t xml:space="preserve">Data sources     </t>
    </r>
    <r>
      <rPr>
        <sz val="14"/>
        <color theme="3"/>
        <rFont val="Arial"/>
        <family val="2"/>
      </rPr>
      <t>A reference list of Sources of data, for the waterbird records that have been used in the prioritisation. See notes on sheet 10 of File 1.</t>
    </r>
  </si>
  <si>
    <t>Caveats, limitations and other notes:</t>
  </si>
  <si>
    <r>
      <t>The project completion report (</t>
    </r>
    <r>
      <rPr>
        <i/>
        <sz val="14"/>
        <color theme="1"/>
        <rFont val="Arial"/>
        <family val="2"/>
      </rPr>
      <t>New tools for development of the FSN</t>
    </r>
    <r>
      <rPr>
        <sz val="14"/>
        <color theme="1"/>
        <rFont val="Arial"/>
        <family val="2"/>
      </rPr>
      <t>), especially sections on methodology, should be read in conjunction with use of this spreadsheet file.</t>
    </r>
  </si>
  <si>
    <t>Whereas each waterbird record in this system indicates a site that potentially may be nominated to the Flyway Site Network, it is recommended that the nominating Government</t>
  </si>
  <si>
    <t xml:space="preserve">     Partner carefully reviews and re-evaluates the original survey data for that site before proceeding with a nomination. </t>
  </si>
  <si>
    <t>Changes made to data in sheet 24 are not necessarily reflected in the preceding sheets of this file.</t>
  </si>
  <si>
    <t xml:space="preserve">     relates closely to the FSN criteria and thus emphasises waterbird count data; complementary approaches may be needed to address other issues.</t>
  </si>
  <si>
    <t xml:space="preserve">There are many possible ways to prioritise sites for nomination to the FSN; this file presents results of several options, as guidance for Partners. The approach followed here </t>
  </si>
  <si>
    <t>Recommendations for future work to address limitations of data and site definition are presented in the project completion report.</t>
  </si>
  <si>
    <t>If changes are made to sheet 28, data throughout sheets 21 to 27 may be affected due to embedded links.</t>
  </si>
  <si>
    <t>The data in this workbook include sites that have been already designated to the FSN.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</si>
</sst>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C09]dd\-mmm\-yy;@"/>
    <numFmt numFmtId="165" formatCode="_-* #,##0_-;\-* #,##0_-;_-* &quot;-&quot;??_-;_-@_-"/>
    <numFmt numFmtId="166" formatCode="dd\-mmm\-yy"/>
    <numFmt numFmtId="167" formatCode="###"/>
    <numFmt numFmtId="168" formatCode="0.0000"/>
    <numFmt numFmtId="169" formatCode="_-* #,##0_-;_-* #,##0\-;_-* &quot;-&quot;??_-;_-@_-"/>
  </numFmts>
  <fonts count="28" x14ac:knownFonts="1">
    <font>
      <sz val="12"/>
      <color theme="1"/>
      <name val="Arial"/>
      <family val="2"/>
    </font>
    <font>
      <b/>
      <sz val="12"/>
      <color theme="1"/>
      <name val="Arial"/>
      <family val="2"/>
    </font>
    <font>
      <sz val="9"/>
      <color indexed="81"/>
      <name val="Tahoma"/>
      <family val="2"/>
    </font>
    <font>
      <b/>
      <sz val="9"/>
      <color indexed="81"/>
      <name val="Tahoma"/>
      <family val="2"/>
    </font>
    <font>
      <sz val="12"/>
      <color theme="1"/>
      <name val="Arial"/>
      <family val="2"/>
    </font>
    <font>
      <sz val="14"/>
      <color theme="1"/>
      <name val="Arial"/>
      <family val="2"/>
    </font>
    <font>
      <sz val="11"/>
      <color theme="1"/>
      <name val="Calibri"/>
      <family val="2"/>
      <scheme val="minor"/>
    </font>
    <font>
      <u/>
      <sz val="10"/>
      <color theme="10"/>
      <name val="Arial"/>
      <family val="2"/>
    </font>
    <font>
      <u/>
      <sz val="10"/>
      <color indexed="12"/>
      <name val="Arial"/>
      <family val="2"/>
    </font>
    <font>
      <sz val="12"/>
      <color rgb="FFFF0000"/>
      <name val="Arial"/>
      <family val="2"/>
    </font>
    <font>
      <sz val="18"/>
      <color theme="1"/>
      <name val="Arial"/>
      <family val="2"/>
    </font>
    <font>
      <u/>
      <sz val="12"/>
      <color theme="10"/>
      <name val="Arial"/>
      <family val="2"/>
    </font>
    <font>
      <sz val="10"/>
      <color indexed="8"/>
      <name val="Arial"/>
      <family val="2"/>
    </font>
    <font>
      <sz val="12"/>
      <color indexed="8"/>
      <name val="Arial"/>
      <family val="2"/>
    </font>
    <font>
      <sz val="14"/>
      <color theme="9" tint="-0.499984740745262"/>
      <name val="Arial"/>
      <family val="2"/>
    </font>
    <font>
      <i/>
      <sz val="12"/>
      <color theme="1"/>
      <name val="Arial"/>
      <family val="2"/>
    </font>
    <font>
      <sz val="12"/>
      <name val="Arial"/>
      <family val="2"/>
    </font>
    <font>
      <b/>
      <sz val="12"/>
      <color indexed="8"/>
      <name val="Arial"/>
      <family val="2"/>
    </font>
    <font>
      <b/>
      <sz val="12"/>
      <name val="Arial"/>
      <family val="2"/>
    </font>
    <font>
      <sz val="18"/>
      <color rgb="FFFF0000"/>
      <name val="Arial"/>
      <family val="2"/>
    </font>
    <font>
      <sz val="12"/>
      <color theme="9" tint="-0.249977111117893"/>
      <name val="Arial"/>
      <family val="2"/>
    </font>
    <font>
      <sz val="12"/>
      <color rgb="FF000000"/>
      <name val="Arial"/>
      <family val="2"/>
    </font>
    <font>
      <sz val="12"/>
      <color theme="1"/>
      <name val="Verdana"/>
      <family val="2"/>
    </font>
    <font>
      <sz val="16"/>
      <color theme="1"/>
      <name val="Arial"/>
      <family val="2"/>
    </font>
    <font>
      <sz val="18"/>
      <color rgb="FF7030A0"/>
      <name val="Arial"/>
      <family val="2"/>
    </font>
    <font>
      <sz val="14"/>
      <color theme="3"/>
      <name val="Arial"/>
      <family val="2"/>
    </font>
    <font>
      <i/>
      <sz val="14"/>
      <color theme="3"/>
      <name val="Arial"/>
      <family val="2"/>
    </font>
    <font>
      <i/>
      <sz val="14"/>
      <color theme="1"/>
      <name val="Arial"/>
      <family val="2"/>
    </font>
  </fonts>
  <fills count="20">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66FFFF"/>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5" tint="0.39997558519241921"/>
        <bgColor indexed="0"/>
      </patternFill>
    </fill>
    <fill>
      <patternFill patternType="solid">
        <fgColor theme="5" tint="0.79998168889431442"/>
        <bgColor indexed="64"/>
      </patternFill>
    </fill>
    <fill>
      <patternFill patternType="solid">
        <fgColor theme="5" tint="0.79998168889431442"/>
        <bgColor indexed="0"/>
      </patternFill>
    </fill>
    <fill>
      <patternFill patternType="solid">
        <fgColor theme="8" tint="0.59999389629810485"/>
        <bgColor indexed="64"/>
      </patternFill>
    </fill>
    <fill>
      <patternFill patternType="solid">
        <fgColor theme="9" tint="0.59999389629810485"/>
        <bgColor indexed="64"/>
      </patternFill>
    </fill>
    <fill>
      <patternFill patternType="solid">
        <fgColor rgb="FF00FFFF"/>
        <bgColor indexed="64"/>
      </patternFill>
    </fill>
    <fill>
      <patternFill patternType="solid">
        <fgColor rgb="FF00FF00"/>
        <bgColor indexed="64"/>
      </patternFill>
    </fill>
    <fill>
      <patternFill patternType="solid">
        <fgColor theme="9" tint="-0.249977111117893"/>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indexed="64"/>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43" fontId="4" fillId="0" borderId="0" applyFont="0" applyFill="0" applyBorder="0" applyAlignment="0" applyProtection="0"/>
    <xf numFmtId="0" fontId="12" fillId="0" borderId="0"/>
    <xf numFmtId="0" fontId="12" fillId="0" borderId="0"/>
    <xf numFmtId="0" fontId="12" fillId="0" borderId="0"/>
  </cellStyleXfs>
  <cellXfs count="490">
    <xf numFmtId="0" fontId="0" fillId="0" borderId="0" xfId="0"/>
    <xf numFmtId="164" fontId="0" fillId="0" borderId="0" xfId="0" applyNumberFormat="1" applyAlignment="1">
      <alignment horizontal="center"/>
    </xf>
    <xf numFmtId="0" fontId="0" fillId="0" borderId="0" xfId="0" applyBorder="1"/>
    <xf numFmtId="0" fontId="5" fillId="0" borderId="0" xfId="0" applyFont="1"/>
    <xf numFmtId="0" fontId="0" fillId="0" borderId="0" xfId="0" applyFill="1"/>
    <xf numFmtId="165" fontId="0" fillId="0" borderId="0" xfId="4" applyNumberFormat="1" applyFont="1" applyAlignment="1">
      <alignment horizontal="right"/>
    </xf>
    <xf numFmtId="0" fontId="0" fillId="0" borderId="0" xfId="0" applyBorder="1" applyAlignment="1">
      <alignment horizontal="center"/>
    </xf>
    <xf numFmtId="164" fontId="0" fillId="0" borderId="0" xfId="0" applyNumberFormat="1" applyBorder="1" applyAlignment="1">
      <alignment horizontal="center"/>
    </xf>
    <xf numFmtId="0" fontId="0" fillId="0" borderId="0" xfId="0" applyFont="1" applyAlignment="1">
      <alignment horizontal="center"/>
    </xf>
    <xf numFmtId="0" fontId="0" fillId="0" borderId="0" xfId="0"/>
    <xf numFmtId="0" fontId="0" fillId="0" borderId="0" xfId="0" applyAlignment="1">
      <alignment horizontal="center"/>
    </xf>
    <xf numFmtId="10" fontId="0" fillId="0" borderId="0" xfId="0" applyNumberFormat="1" applyAlignment="1">
      <alignment horizontal="right"/>
    </xf>
    <xf numFmtId="0" fontId="0" fillId="0" borderId="0" xfId="0" applyFill="1" applyAlignment="1">
      <alignment horizontal="left"/>
    </xf>
    <xf numFmtId="0" fontId="0" fillId="0" borderId="0" xfId="0" applyAlignment="1">
      <alignment horizontal="left"/>
    </xf>
    <xf numFmtId="0" fontId="10" fillId="0" borderId="0" xfId="0" applyFont="1"/>
    <xf numFmtId="0" fontId="11" fillId="0" borderId="0" xfId="2" applyFont="1"/>
    <xf numFmtId="0" fontId="1" fillId="0" borderId="0" xfId="0" applyFont="1" applyAlignment="1">
      <alignment horizontal="left" vertical="center" wrapText="1"/>
    </xf>
    <xf numFmtId="0" fontId="1" fillId="5" borderId="0" xfId="0" applyFont="1" applyFill="1" applyAlignment="1">
      <alignment horizontal="center" vertical="center" wrapText="1"/>
    </xf>
    <xf numFmtId="0" fontId="0" fillId="0" borderId="0" xfId="0" applyAlignment="1"/>
    <xf numFmtId="0" fontId="4" fillId="0" borderId="1" xfId="0" applyFont="1" applyBorder="1" applyAlignment="1">
      <alignment horizontal="left" vertical="top"/>
    </xf>
    <xf numFmtId="0" fontId="4" fillId="0" borderId="1" xfId="0" applyFont="1" applyBorder="1" applyAlignment="1">
      <alignment horizontal="center" vertical="top"/>
    </xf>
    <xf numFmtId="0" fontId="13" fillId="0" borderId="1" xfId="5" applyFont="1" applyFill="1" applyBorder="1" applyAlignment="1">
      <alignment horizontal="left" vertical="top"/>
    </xf>
    <xf numFmtId="0" fontId="13" fillId="0" borderId="1" xfId="5" applyFont="1" applyFill="1" applyBorder="1" applyAlignment="1">
      <alignment horizontal="center" vertical="top"/>
    </xf>
    <xf numFmtId="0" fontId="0" fillId="0" borderId="1" xfId="0" applyFill="1" applyBorder="1" applyAlignment="1">
      <alignment horizontal="left" vertical="top"/>
    </xf>
    <xf numFmtId="0" fontId="0" fillId="0" borderId="1" xfId="0" applyFill="1" applyBorder="1" applyAlignment="1">
      <alignment horizontal="center" vertical="top"/>
    </xf>
    <xf numFmtId="0" fontId="7" fillId="0" borderId="0" xfId="2" applyAlignment="1">
      <alignment horizontal="left" vertical="top"/>
    </xf>
    <xf numFmtId="0" fontId="0" fillId="0" borderId="0" xfId="0" applyFont="1" applyAlignment="1">
      <alignment vertical="center"/>
    </xf>
    <xf numFmtId="0" fontId="0" fillId="0" borderId="1" xfId="0" applyFont="1" applyBorder="1" applyAlignment="1"/>
    <xf numFmtId="0" fontId="0" fillId="0" borderId="1" xfId="0" applyFont="1" applyBorder="1" applyAlignment="1">
      <alignment horizontal="center"/>
    </xf>
    <xf numFmtId="0" fontId="0" fillId="0" borderId="0" xfId="0" applyFont="1" applyAlignment="1"/>
    <xf numFmtId="0" fontId="0" fillId="0" borderId="1" xfId="0" applyBorder="1" applyAlignment="1"/>
    <xf numFmtId="0" fontId="0" fillId="0" borderId="1" xfId="0" applyBorder="1" applyAlignment="1">
      <alignment horizontal="center"/>
    </xf>
    <xf numFmtId="0" fontId="0" fillId="0" borderId="0" xfId="0" applyFill="1" applyAlignment="1"/>
    <xf numFmtId="0" fontId="0" fillId="0" borderId="1" xfId="0" applyFont="1" applyBorder="1" applyAlignment="1">
      <alignment horizontal="left" vertical="top"/>
    </xf>
    <xf numFmtId="0" fontId="7" fillId="0" borderId="0" xfId="2" applyFill="1" applyAlignment="1">
      <alignment horizontal="left" vertical="top"/>
    </xf>
    <xf numFmtId="0" fontId="0" fillId="0" borderId="0" xfId="0" applyFill="1" applyAlignment="1">
      <alignment horizontal="left" vertical="top"/>
    </xf>
    <xf numFmtId="0" fontId="13" fillId="0" borderId="0" xfId="5" applyFont="1" applyFill="1" applyBorder="1" applyAlignment="1">
      <alignment horizontal="left" vertical="top"/>
    </xf>
    <xf numFmtId="0" fontId="13" fillId="0" borderId="0" xfId="5" applyFont="1" applyFill="1" applyBorder="1" applyAlignment="1">
      <alignment horizontal="center" vertical="top"/>
    </xf>
    <xf numFmtId="0" fontId="0" fillId="0" borderId="0" xfId="0" applyFill="1" applyAlignment="1">
      <alignment horizontal="center"/>
    </xf>
    <xf numFmtId="0" fontId="0" fillId="0" borderId="0" xfId="0" applyFont="1" applyFill="1" applyBorder="1" applyAlignment="1"/>
    <xf numFmtId="0" fontId="13" fillId="0" borderId="0" xfId="5" applyFont="1" applyFill="1" applyBorder="1" applyAlignment="1"/>
    <xf numFmtId="165" fontId="13" fillId="0" borderId="0" xfId="4" applyNumberFormat="1" applyFont="1" applyFill="1" applyBorder="1" applyAlignment="1">
      <alignment horizontal="right"/>
    </xf>
    <xf numFmtId="165" fontId="0" fillId="0" borderId="0" xfId="4" applyNumberFormat="1" applyFont="1" applyFill="1" applyBorder="1" applyAlignment="1"/>
    <xf numFmtId="0" fontId="13" fillId="0" borderId="0" xfId="5" applyFont="1" applyFill="1" applyBorder="1" applyAlignment="1">
      <alignment horizontal="center"/>
    </xf>
    <xf numFmtId="0" fontId="0" fillId="0" borderId="0" xfId="0" applyFont="1" applyFill="1" applyBorder="1" applyAlignment="1">
      <alignment horizontal="center"/>
    </xf>
    <xf numFmtId="165" fontId="13" fillId="0" borderId="0" xfId="4" applyNumberFormat="1" applyFont="1" applyFill="1" applyBorder="1" applyAlignment="1"/>
    <xf numFmtId="166" fontId="13" fillId="0" borderId="0" xfId="5" applyNumberFormat="1" applyFont="1" applyFill="1" applyBorder="1" applyAlignment="1">
      <alignment horizontal="center"/>
    </xf>
    <xf numFmtId="165" fontId="13" fillId="0" borderId="0" xfId="4" applyNumberFormat="1" applyFont="1" applyFill="1" applyBorder="1" applyAlignment="1">
      <alignment horizontal="center"/>
    </xf>
    <xf numFmtId="165" fontId="0" fillId="0" borderId="0" xfId="4" applyNumberFormat="1" applyFont="1" applyFill="1" applyBorder="1" applyAlignment="1">
      <alignment horizontal="center"/>
    </xf>
    <xf numFmtId="49" fontId="4" fillId="0" borderId="0" xfId="1" applyNumberFormat="1" applyFont="1" applyFill="1" applyBorder="1" applyAlignment="1">
      <alignment horizontal="center" vertical="center"/>
    </xf>
    <xf numFmtId="49" fontId="0" fillId="0" borderId="0" xfId="1" applyNumberFormat="1" applyFont="1" applyFill="1" applyBorder="1" applyAlignment="1">
      <alignment horizontal="center" vertical="center"/>
    </xf>
    <xf numFmtId="0" fontId="0" fillId="0" borderId="0" xfId="1" applyFont="1" applyFill="1" applyBorder="1" applyAlignment="1">
      <alignment vertical="center"/>
    </xf>
    <xf numFmtId="0" fontId="0" fillId="0" borderId="0" xfId="1" applyFont="1" applyFill="1" applyBorder="1" applyAlignment="1">
      <alignment horizontal="left" vertical="center"/>
    </xf>
    <xf numFmtId="0" fontId="16" fillId="0" borderId="0" xfId="1" applyNumberFormat="1" applyFont="1" applyFill="1" applyBorder="1" applyAlignment="1">
      <alignment horizontal="center" vertical="center"/>
    </xf>
    <xf numFmtId="0" fontId="0" fillId="0" borderId="0" xfId="0" applyFont="1" applyBorder="1"/>
    <xf numFmtId="0" fontId="0" fillId="0" borderId="0" xfId="1" applyFont="1" applyBorder="1" applyAlignment="1">
      <alignment vertical="center"/>
    </xf>
    <xf numFmtId="0" fontId="13" fillId="0" borderId="0" xfId="6" applyFont="1" applyFill="1" applyBorder="1" applyAlignment="1"/>
    <xf numFmtId="0" fontId="13" fillId="0" borderId="0" xfId="6" applyFont="1" applyFill="1" applyBorder="1" applyAlignment="1">
      <alignment horizontal="left"/>
    </xf>
    <xf numFmtId="0" fontId="13" fillId="0" borderId="0" xfId="6" applyFont="1" applyFill="1" applyBorder="1" applyAlignment="1">
      <alignment horizontal="center"/>
    </xf>
    <xf numFmtId="0" fontId="0" fillId="0" borderId="0" xfId="1" applyFont="1" applyBorder="1" applyAlignment="1">
      <alignment horizontal="left" vertical="center"/>
    </xf>
    <xf numFmtId="0" fontId="16" fillId="0" borderId="0" xfId="1" applyFont="1" applyBorder="1" applyAlignment="1"/>
    <xf numFmtId="0" fontId="16" fillId="0" borderId="0" xfId="1" applyFont="1" applyBorder="1" applyAlignment="1">
      <alignment horizontal="center" vertical="top"/>
    </xf>
    <xf numFmtId="0" fontId="16" fillId="0" borderId="0" xfId="1" applyFont="1" applyBorder="1" applyAlignment="1">
      <alignment horizontal="left" vertical="top"/>
    </xf>
    <xf numFmtId="168" fontId="16" fillId="0" borderId="0" xfId="1" applyNumberFormat="1" applyFont="1" applyFill="1" applyBorder="1" applyAlignment="1">
      <alignment horizontal="center"/>
    </xf>
    <xf numFmtId="0" fontId="0" fillId="0" borderId="0" xfId="0" applyFont="1" applyFill="1" applyBorder="1"/>
    <xf numFmtId="0" fontId="0" fillId="0" borderId="0" xfId="1" applyFont="1" applyFill="1" applyBorder="1" applyAlignment="1">
      <alignment horizontal="left"/>
    </xf>
    <xf numFmtId="167" fontId="0" fillId="0" borderId="0" xfId="1" applyNumberFormat="1" applyFont="1" applyFill="1" applyBorder="1" applyAlignment="1">
      <alignment horizontal="center"/>
    </xf>
    <xf numFmtId="0" fontId="0" fillId="0" borderId="0" xfId="1" applyFont="1" applyFill="1" applyBorder="1" applyAlignment="1">
      <alignment horizontal="center"/>
    </xf>
    <xf numFmtId="0" fontId="16" fillId="0" borderId="0" xfId="1" applyFont="1" applyFill="1" applyBorder="1" applyAlignment="1"/>
    <xf numFmtId="0" fontId="16" fillId="0" borderId="0" xfId="1" applyFont="1" applyFill="1" applyBorder="1" applyAlignment="1">
      <alignment horizontal="center"/>
    </xf>
    <xf numFmtId="0" fontId="16" fillId="0" borderId="0" xfId="1" applyFont="1" applyFill="1" applyBorder="1" applyAlignment="1">
      <alignment horizontal="left"/>
    </xf>
    <xf numFmtId="167" fontId="4" fillId="0" borderId="0" xfId="1" applyNumberFormat="1" applyFont="1" applyFill="1" applyBorder="1" applyAlignment="1">
      <alignment horizontal="center"/>
    </xf>
    <xf numFmtId="0" fontId="4" fillId="0" borderId="0" xfId="1" applyFont="1" applyFill="1" applyBorder="1" applyAlignment="1">
      <alignment horizontal="left"/>
    </xf>
    <xf numFmtId="0" fontId="1" fillId="0" borderId="0" xfId="1" applyNumberFormat="1" applyFont="1" applyFill="1" applyBorder="1" applyAlignment="1">
      <alignment vertical="center"/>
    </xf>
    <xf numFmtId="0" fontId="4" fillId="0" borderId="0" xfId="6" applyFont="1" applyFill="1" applyBorder="1" applyAlignment="1"/>
    <xf numFmtId="10" fontId="0" fillId="0" borderId="0" xfId="0" applyNumberFormat="1" applyFill="1" applyAlignment="1">
      <alignment horizontal="right"/>
    </xf>
    <xf numFmtId="0" fontId="4" fillId="0" borderId="4" xfId="7" applyFont="1" applyFill="1" applyBorder="1" applyAlignment="1">
      <alignment horizontal="center"/>
    </xf>
    <xf numFmtId="0" fontId="4" fillId="0" borderId="0" xfId="0" applyFont="1" applyAlignment="1"/>
    <xf numFmtId="0" fontId="4" fillId="0" borderId="4" xfId="7" applyFont="1" applyFill="1" applyBorder="1" applyAlignment="1"/>
    <xf numFmtId="169" fontId="4" fillId="0" borderId="4" xfId="4" applyNumberFormat="1" applyFont="1" applyFill="1" applyBorder="1" applyAlignment="1">
      <alignment horizontal="right"/>
    </xf>
    <xf numFmtId="169" fontId="4" fillId="0" borderId="5" xfId="4" applyNumberFormat="1" applyFont="1" applyFill="1" applyBorder="1" applyAlignment="1">
      <alignment horizontal="right"/>
    </xf>
    <xf numFmtId="169" fontId="4" fillId="0" borderId="4" xfId="7" applyNumberFormat="1" applyFont="1" applyFill="1" applyBorder="1" applyAlignment="1"/>
    <xf numFmtId="0" fontId="4" fillId="0" borderId="0" xfId="7" applyFont="1" applyFill="1" applyBorder="1" applyAlignment="1">
      <alignment horizontal="center"/>
    </xf>
    <xf numFmtId="0" fontId="4" fillId="0" borderId="0" xfId="0" applyFont="1" applyFill="1" applyAlignment="1"/>
    <xf numFmtId="0" fontId="4" fillId="0" borderId="1" xfId="7" applyFont="1" applyFill="1" applyBorder="1" applyAlignment="1">
      <alignment horizontal="center"/>
    </xf>
    <xf numFmtId="0" fontId="4" fillId="0" borderId="1" xfId="7" applyFont="1" applyFill="1" applyBorder="1" applyAlignment="1"/>
    <xf numFmtId="169" fontId="4" fillId="0" borderId="1" xfId="4" applyNumberFormat="1" applyFont="1" applyFill="1" applyBorder="1" applyAlignment="1">
      <alignment horizontal="right"/>
    </xf>
    <xf numFmtId="169" fontId="4" fillId="0" borderId="6" xfId="4" applyNumberFormat="1" applyFont="1" applyFill="1" applyBorder="1" applyAlignment="1">
      <alignment horizontal="right"/>
    </xf>
    <xf numFmtId="0" fontId="4" fillId="4" borderId="1" xfId="7" applyFont="1" applyFill="1" applyBorder="1" applyAlignment="1">
      <alignment horizontal="center"/>
    </xf>
    <xf numFmtId="0" fontId="4" fillId="4" borderId="1" xfId="7" applyFont="1" applyFill="1" applyBorder="1" applyAlignment="1"/>
    <xf numFmtId="169" fontId="4" fillId="4" borderId="1" xfId="4" applyNumberFormat="1" applyFont="1" applyFill="1" applyBorder="1" applyAlignment="1">
      <alignment horizontal="right"/>
    </xf>
    <xf numFmtId="169" fontId="4" fillId="4" borderId="6" xfId="4" applyNumberFormat="1" applyFont="1" applyFill="1" applyBorder="1" applyAlignment="1">
      <alignment horizontal="right"/>
    </xf>
    <xf numFmtId="169" fontId="4" fillId="4" borderId="4" xfId="7" applyNumberFormat="1" applyFont="1" applyFill="1" applyBorder="1" applyAlignment="1"/>
    <xf numFmtId="0" fontId="4" fillId="4" borderId="0" xfId="7" applyFont="1" applyFill="1" applyBorder="1" applyAlignment="1">
      <alignment horizontal="center"/>
    </xf>
    <xf numFmtId="0" fontId="4" fillId="4" borderId="0" xfId="0" applyFont="1" applyFill="1" applyAlignment="1"/>
    <xf numFmtId="169" fontId="4" fillId="4" borderId="0" xfId="4" applyNumberFormat="1" applyFont="1" applyFill="1" applyAlignment="1"/>
    <xf numFmtId="0" fontId="4" fillId="4" borderId="0" xfId="0" applyFont="1" applyFill="1" applyAlignment="1">
      <alignment horizontal="center"/>
    </xf>
    <xf numFmtId="0" fontId="4" fillId="4" borderId="1" xfId="7" applyFont="1" applyFill="1" applyBorder="1" applyAlignment="1">
      <alignment horizontal="left"/>
    </xf>
    <xf numFmtId="0" fontId="16" fillId="0" borderId="0" xfId="0" applyFont="1" applyFill="1" applyAlignment="1">
      <alignment horizontal="center"/>
    </xf>
    <xf numFmtId="0" fontId="16" fillId="0" borderId="0" xfId="0" applyFont="1" applyFill="1" applyAlignment="1"/>
    <xf numFmtId="169" fontId="16" fillId="0" borderId="0" xfId="4" applyNumberFormat="1" applyFont="1" applyFill="1" applyAlignment="1"/>
    <xf numFmtId="0" fontId="16" fillId="0" borderId="0" xfId="0" applyFont="1" applyAlignment="1"/>
    <xf numFmtId="169" fontId="16" fillId="0" borderId="0" xfId="4" applyNumberFormat="1" applyFont="1" applyAlignment="1"/>
    <xf numFmtId="0" fontId="16" fillId="0" borderId="0" xfId="0" applyFont="1" applyAlignment="1">
      <alignment horizontal="center"/>
    </xf>
    <xf numFmtId="0" fontId="0" fillId="0" borderId="0" xfId="0" applyNumberFormat="1" applyAlignment="1">
      <alignment horizontal="center"/>
    </xf>
    <xf numFmtId="165" fontId="0" fillId="0" borderId="0" xfId="4" applyNumberFormat="1" applyFont="1" applyFill="1" applyAlignment="1">
      <alignment horizontal="right"/>
    </xf>
    <xf numFmtId="0" fontId="0" fillId="0" borderId="0" xfId="0" applyNumberFormat="1" applyFill="1" applyAlignment="1">
      <alignment horizontal="center"/>
    </xf>
    <xf numFmtId="3" fontId="0" fillId="0" borderId="0" xfId="0" applyNumberFormat="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xf numFmtId="0" fontId="0" fillId="0" borderId="0" xfId="0" applyFill="1" applyBorder="1" applyAlignment="1"/>
    <xf numFmtId="0" fontId="0" fillId="0" borderId="0" xfId="0" applyBorder="1" applyAlignment="1">
      <alignment horizontal="left"/>
    </xf>
    <xf numFmtId="164" fontId="0" fillId="0" borderId="0" xfId="0" applyNumberFormat="1" applyBorder="1" applyAlignment="1">
      <alignment horizontal="left"/>
    </xf>
    <xf numFmtId="0" fontId="0" fillId="0" borderId="0" xfId="0" applyFont="1" applyFill="1"/>
    <xf numFmtId="0" fontId="0" fillId="0" borderId="0" xfId="0" applyBorder="1" applyAlignment="1"/>
    <xf numFmtId="0" fontId="0" fillId="0" borderId="0" xfId="0" applyFill="1" applyBorder="1" applyAlignment="1">
      <alignment horizontal="left"/>
    </xf>
    <xf numFmtId="0" fontId="0" fillId="0" borderId="1" xfId="7" applyFont="1" applyFill="1" applyBorder="1" applyAlignment="1"/>
    <xf numFmtId="0" fontId="0" fillId="0" borderId="0" xfId="0" applyAlignment="1">
      <alignment horizontal="right"/>
    </xf>
    <xf numFmtId="0" fontId="9" fillId="0" borderId="0" xfId="0" applyFont="1" applyFill="1" applyAlignment="1">
      <alignment horizontal="left"/>
    </xf>
    <xf numFmtId="0" fontId="0" fillId="0" borderId="0" xfId="0" applyFont="1" applyFill="1" applyAlignment="1">
      <alignment horizontal="left"/>
    </xf>
    <xf numFmtId="0" fontId="1" fillId="3" borderId="0" xfId="0" applyFont="1" applyFill="1" applyBorder="1" applyAlignment="1">
      <alignment vertical="center" wrapText="1"/>
    </xf>
    <xf numFmtId="0" fontId="1" fillId="3" borderId="0" xfId="0" applyFont="1" applyFill="1" applyBorder="1" applyAlignment="1">
      <alignment horizontal="center" vertical="center" wrapText="1"/>
    </xf>
    <xf numFmtId="0" fontId="1" fillId="3" borderId="0" xfId="0" applyFont="1" applyFill="1" applyBorder="1" applyAlignment="1">
      <alignment horizontal="left" vertical="center" wrapText="1"/>
    </xf>
    <xf numFmtId="0" fontId="0" fillId="0" borderId="0" xfId="0" applyFont="1" applyBorder="1" applyAlignment="1">
      <alignment horizontal="center"/>
    </xf>
    <xf numFmtId="0" fontId="4" fillId="0" borderId="0" xfId="1" applyNumberFormat="1" applyFont="1" applyFill="1" applyBorder="1" applyAlignment="1">
      <alignment vertical="center"/>
    </xf>
    <xf numFmtId="167" fontId="16" fillId="0" borderId="0" xfId="1" applyNumberFormat="1" applyFont="1" applyFill="1" applyBorder="1" applyAlignment="1">
      <alignment horizontal="center"/>
    </xf>
    <xf numFmtId="0" fontId="0" fillId="0" borderId="0" xfId="0" applyFill="1" applyBorder="1" applyAlignment="1">
      <alignment horizontal="center"/>
    </xf>
    <xf numFmtId="0" fontId="4" fillId="0" borderId="0" xfId="1" applyFont="1" applyFill="1" applyBorder="1" applyAlignment="1">
      <alignment horizontal="left" vertical="top"/>
    </xf>
    <xf numFmtId="0" fontId="4" fillId="0" borderId="0" xfId="1" applyFont="1" applyFill="1" applyBorder="1" applyAlignment="1">
      <alignment horizontal="center" vertical="top"/>
    </xf>
    <xf numFmtId="0" fontId="0" fillId="0" borderId="0" xfId="1" applyFont="1" applyFill="1" applyBorder="1" applyAlignment="1">
      <alignment horizontal="center" vertical="top"/>
    </xf>
    <xf numFmtId="0" fontId="16" fillId="0" borderId="0" xfId="1" applyFont="1" applyBorder="1" applyAlignment="1">
      <alignment horizontal="center"/>
    </xf>
    <xf numFmtId="0" fontId="16" fillId="0" borderId="0" xfId="1" applyFont="1" applyBorder="1" applyAlignment="1">
      <alignment horizontal="left"/>
    </xf>
    <xf numFmtId="0" fontId="0" fillId="0" borderId="0" xfId="1" applyNumberFormat="1" applyFont="1" applyFill="1" applyBorder="1" applyAlignment="1">
      <alignment horizontal="left"/>
    </xf>
    <xf numFmtId="167" fontId="13" fillId="0" borderId="0" xfId="1" applyNumberFormat="1" applyFont="1" applyFill="1" applyBorder="1" applyAlignment="1">
      <alignment horizontal="center"/>
    </xf>
    <xf numFmtId="0" fontId="4" fillId="0" borderId="0" xfId="0" applyFont="1" applyBorder="1"/>
    <xf numFmtId="0" fontId="1" fillId="0" borderId="0" xfId="1" applyFont="1" applyFill="1" applyBorder="1" applyAlignment="1">
      <alignment horizontal="left" vertical="center"/>
    </xf>
    <xf numFmtId="0" fontId="4" fillId="0" borderId="0" xfId="1" applyFont="1" applyFill="1" applyBorder="1" applyAlignment="1">
      <alignment horizontal="left" vertical="center"/>
    </xf>
    <xf numFmtId="0" fontId="16" fillId="0" borderId="0" xfId="1" applyFont="1" applyFill="1" applyBorder="1" applyAlignment="1">
      <alignment horizontal="center" vertical="top"/>
    </xf>
    <xf numFmtId="0" fontId="16" fillId="0" borderId="0" xfId="1" applyFont="1" applyFill="1" applyBorder="1" applyAlignment="1">
      <alignment horizontal="left" vertical="top"/>
    </xf>
    <xf numFmtId="0" fontId="4" fillId="0" borderId="0" xfId="0" applyFont="1" applyFill="1" applyBorder="1"/>
    <xf numFmtId="0" fontId="0" fillId="0" borderId="0" xfId="0" applyFont="1" applyFill="1" applyBorder="1" applyAlignment="1">
      <alignment horizontal="left"/>
    </xf>
    <xf numFmtId="0" fontId="13" fillId="0" borderId="0" xfId="5" applyFont="1" applyFill="1" applyBorder="1" applyAlignment="1">
      <alignment horizontal="left"/>
    </xf>
    <xf numFmtId="164" fontId="0" fillId="0" borderId="0" xfId="0" applyNumberFormat="1" applyFill="1" applyAlignment="1">
      <alignment horizontal="left"/>
    </xf>
    <xf numFmtId="0" fontId="0" fillId="0" borderId="0" xfId="0" applyFont="1"/>
    <xf numFmtId="15" fontId="0" fillId="0" borderId="0" xfId="0" applyNumberFormat="1" applyAlignment="1">
      <alignment horizontal="center"/>
    </xf>
    <xf numFmtId="15" fontId="0" fillId="0" borderId="0" xfId="0" applyNumberFormat="1" applyFill="1" applyAlignment="1">
      <alignment horizontal="center"/>
    </xf>
    <xf numFmtId="17" fontId="0" fillId="0" borderId="0" xfId="0" applyNumberFormat="1" applyAlignment="1">
      <alignment horizontal="center"/>
    </xf>
    <xf numFmtId="0" fontId="0" fillId="0" borderId="0" xfId="0" applyFont="1" applyBorder="1" applyAlignment="1">
      <alignment horizontal="left"/>
    </xf>
    <xf numFmtId="0" fontId="0" fillId="0" borderId="0" xfId="0" applyFont="1" applyBorder="1" applyAlignment="1"/>
    <xf numFmtId="0" fontId="0" fillId="0" borderId="1" xfId="0" applyFill="1" applyBorder="1" applyAlignment="1"/>
    <xf numFmtId="0" fontId="0" fillId="0" borderId="1" xfId="0" applyFill="1" applyBorder="1" applyAlignment="1">
      <alignment horizontal="center"/>
    </xf>
    <xf numFmtId="0" fontId="0" fillId="0" borderId="1" xfId="0" applyBorder="1" applyAlignment="1">
      <alignment horizontal="left"/>
    </xf>
    <xf numFmtId="0" fontId="0" fillId="0" borderId="1" xfId="0" applyBorder="1"/>
    <xf numFmtId="0" fontId="0" fillId="0" borderId="0" xfId="7" applyFont="1" applyFill="1" applyBorder="1" applyAlignment="1"/>
    <xf numFmtId="0" fontId="11" fillId="0" borderId="0" xfId="2" applyFont="1" applyAlignment="1"/>
    <xf numFmtId="0" fontId="0" fillId="0" borderId="0" xfId="0" applyFont="1" applyFill="1" applyAlignment="1"/>
    <xf numFmtId="169" fontId="0" fillId="4" borderId="1" xfId="4" applyNumberFormat="1" applyFont="1" applyFill="1" applyBorder="1" applyAlignment="1">
      <alignment horizontal="right"/>
    </xf>
    <xf numFmtId="0" fontId="4" fillId="0" borderId="0" xfId="7" applyFont="1" applyFill="1" applyBorder="1" applyAlignment="1"/>
    <xf numFmtId="0" fontId="0" fillId="0" borderId="1" xfId="0" applyFill="1" applyBorder="1"/>
    <xf numFmtId="17" fontId="13" fillId="0" borderId="0" xfId="5" applyNumberFormat="1" applyFont="1" applyFill="1" applyBorder="1" applyAlignment="1">
      <alignment horizontal="center"/>
    </xf>
    <xf numFmtId="15" fontId="13" fillId="0" borderId="0" xfId="5" applyNumberFormat="1" applyFont="1" applyFill="1" applyBorder="1" applyAlignment="1">
      <alignment horizontal="center"/>
    </xf>
    <xf numFmtId="0" fontId="11" fillId="0" borderId="0" xfId="2" applyFont="1" applyFill="1" applyAlignment="1"/>
    <xf numFmtId="0" fontId="0" fillId="0" borderId="1" xfId="0" applyFont="1" applyFill="1" applyBorder="1" applyAlignment="1"/>
    <xf numFmtId="164" fontId="0" fillId="0" borderId="0" xfId="0" applyNumberFormat="1" applyFill="1" applyAlignment="1">
      <alignment horizontal="center"/>
    </xf>
    <xf numFmtId="165" fontId="0" fillId="0" borderId="0" xfId="4" applyNumberFormat="1" applyFont="1" applyBorder="1" applyAlignment="1">
      <alignment horizontal="right"/>
    </xf>
    <xf numFmtId="0" fontId="0" fillId="0" borderId="0" xfId="0" applyFont="1" applyFill="1" applyAlignment="1">
      <alignment horizontal="center"/>
    </xf>
    <xf numFmtId="0" fontId="0" fillId="0" borderId="0" xfId="0" applyNumberFormat="1" applyFont="1" applyFill="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applyFont="1" applyFill="1" applyAlignment="1">
      <alignment vertical="center"/>
    </xf>
    <xf numFmtId="17" fontId="0" fillId="0" borderId="0" xfId="0" applyNumberFormat="1" applyFill="1" applyAlignment="1">
      <alignment horizontal="center"/>
    </xf>
    <xf numFmtId="0" fontId="0" fillId="0" borderId="1" xfId="0" applyFont="1" applyFill="1" applyBorder="1"/>
    <xf numFmtId="165" fontId="0" fillId="0" borderId="0" xfId="4" applyNumberFormat="1" applyFont="1"/>
    <xf numFmtId="165" fontId="0" fillId="0" borderId="0" xfId="4" applyNumberFormat="1" applyFont="1" applyFill="1"/>
    <xf numFmtId="0" fontId="0" fillId="4" borderId="1" xfId="7" applyFont="1" applyFill="1" applyBorder="1" applyAlignment="1"/>
    <xf numFmtId="0" fontId="4" fillId="0" borderId="0" xfId="0" applyFont="1" applyFill="1" applyBorder="1" applyAlignment="1">
      <alignment vertical="top"/>
    </xf>
    <xf numFmtId="0" fontId="13" fillId="0" borderId="0" xfId="0" applyFont="1" applyFill="1" applyBorder="1" applyAlignment="1"/>
    <xf numFmtId="0" fontId="13" fillId="0" borderId="0" xfId="0" applyFont="1" applyFill="1" applyBorder="1" applyAlignment="1">
      <alignment horizontal="center" vertical="top"/>
    </xf>
    <xf numFmtId="165" fontId="13" fillId="0" borderId="0" xfId="4" applyNumberFormat="1" applyFont="1" applyFill="1" applyBorder="1" applyAlignment="1">
      <alignment horizontal="right" vertical="top"/>
    </xf>
    <xf numFmtId="0" fontId="13" fillId="0" borderId="0" xfId="0" applyFont="1" applyFill="1" applyBorder="1" applyAlignment="1">
      <alignment vertical="top"/>
    </xf>
    <xf numFmtId="0" fontId="4" fillId="0" borderId="0" xfId="0" applyFont="1" applyFill="1" applyBorder="1" applyAlignment="1"/>
    <xf numFmtId="0" fontId="16" fillId="0" borderId="0" xfId="0" applyFont="1" applyFill="1" applyBorder="1" applyAlignment="1">
      <alignment vertical="center"/>
    </xf>
    <xf numFmtId="0" fontId="4" fillId="0" borderId="0" xfId="0" applyFont="1" applyFill="1" applyAlignment="1">
      <alignment horizontal="left"/>
    </xf>
    <xf numFmtId="165" fontId="4" fillId="0" borderId="0" xfId="4" applyNumberFormat="1" applyFont="1" applyFill="1" applyBorder="1" applyAlignment="1">
      <alignment horizontal="right" vertical="top"/>
    </xf>
    <xf numFmtId="0" fontId="16" fillId="0" borderId="0" xfId="0" applyFont="1" applyFill="1" applyBorder="1" applyAlignment="1">
      <alignment horizontal="left" vertical="top"/>
    </xf>
    <xf numFmtId="0" fontId="4" fillId="0" borderId="0" xfId="0" applyFont="1" applyFill="1" applyBorder="1" applyAlignment="1">
      <alignment horizontal="left"/>
    </xf>
    <xf numFmtId="17" fontId="4" fillId="0" borderId="0" xfId="0" applyNumberFormat="1" applyFont="1" applyFill="1" applyBorder="1" applyAlignment="1">
      <alignment horizontal="center"/>
    </xf>
    <xf numFmtId="17" fontId="4" fillId="0" borderId="0" xfId="0" applyNumberFormat="1" applyFont="1" applyFill="1" applyAlignment="1">
      <alignment horizontal="center"/>
    </xf>
    <xf numFmtId="0" fontId="4" fillId="0" borderId="0" xfId="0" applyFont="1" applyFill="1" applyBorder="1" applyAlignment="1">
      <alignment horizontal="center"/>
    </xf>
    <xf numFmtId="0" fontId="16" fillId="0" borderId="0" xfId="0" applyFont="1" applyFill="1" applyBorder="1" applyAlignment="1">
      <alignment vertical="top"/>
    </xf>
    <xf numFmtId="0" fontId="0" fillId="0" borderId="0" xfId="0" applyFont="1" applyFill="1" applyBorder="1" applyAlignment="1">
      <alignment vertical="top"/>
    </xf>
    <xf numFmtId="0" fontId="4" fillId="0" borderId="0" xfId="1" applyFont="1" applyFill="1" applyBorder="1" applyAlignment="1">
      <alignment horizontal="center"/>
    </xf>
    <xf numFmtId="0" fontId="9" fillId="0" borderId="0" xfId="0" applyFont="1" applyFill="1" applyBorder="1" applyAlignment="1">
      <alignment horizontal="center"/>
    </xf>
    <xf numFmtId="0" fontId="9" fillId="0" borderId="0" xfId="6" applyFont="1" applyFill="1" applyBorder="1" applyAlignment="1">
      <alignment horizontal="center"/>
    </xf>
    <xf numFmtId="0" fontId="9" fillId="0" borderId="0" xfId="1" applyFont="1" applyFill="1" applyBorder="1" applyAlignment="1">
      <alignment horizontal="center"/>
    </xf>
    <xf numFmtId="0" fontId="1" fillId="8" borderId="0" xfId="0" applyFont="1" applyFill="1" applyBorder="1" applyAlignment="1">
      <alignment vertical="center" wrapText="1"/>
    </xf>
    <xf numFmtId="0" fontId="13" fillId="8" borderId="0" xfId="6" applyFont="1" applyFill="1" applyBorder="1" applyAlignment="1"/>
    <xf numFmtId="0" fontId="9" fillId="0" borderId="0" xfId="0" applyFont="1" applyFill="1" applyBorder="1"/>
    <xf numFmtId="0" fontId="0" fillId="6" borderId="0" xfId="0" applyFont="1" applyFill="1" applyBorder="1"/>
    <xf numFmtId="0" fontId="0" fillId="6" borderId="0" xfId="0" applyFont="1" applyFill="1" applyBorder="1" applyAlignment="1">
      <alignment horizontal="center"/>
    </xf>
    <xf numFmtId="0" fontId="13" fillId="6" borderId="0" xfId="6" applyFont="1" applyFill="1" applyBorder="1" applyAlignment="1"/>
    <xf numFmtId="0" fontId="0" fillId="6" borderId="0" xfId="0" applyFont="1" applyFill="1" applyBorder="1" applyAlignment="1">
      <alignment horizontal="left"/>
    </xf>
    <xf numFmtId="0" fontId="13" fillId="11" borderId="0" xfId="5" applyFont="1" applyFill="1" applyBorder="1" applyAlignment="1">
      <alignment horizontal="center" vertical="top"/>
    </xf>
    <xf numFmtId="0" fontId="1" fillId="11" borderId="0" xfId="0" applyFont="1" applyFill="1" applyAlignment="1">
      <alignment horizontal="center" vertical="center" wrapText="1"/>
    </xf>
    <xf numFmtId="0" fontId="0" fillId="0" borderId="1" xfId="0" applyFont="1" applyFill="1" applyBorder="1" applyAlignment="1">
      <alignment horizontal="center" vertical="top"/>
    </xf>
    <xf numFmtId="0" fontId="0" fillId="0" borderId="1" xfId="0" applyFill="1" applyBorder="1" applyAlignment="1">
      <alignment horizontal="left"/>
    </xf>
    <xf numFmtId="0" fontId="0" fillId="0" borderId="1" xfId="0" applyFont="1" applyFill="1" applyBorder="1" applyAlignment="1">
      <alignment vertical="center"/>
    </xf>
    <xf numFmtId="0" fontId="0" fillId="0" borderId="1" xfId="0" applyFont="1" applyFill="1" applyBorder="1" applyAlignment="1">
      <alignment horizontal="center"/>
    </xf>
    <xf numFmtId="0" fontId="4" fillId="0" borderId="1" xfId="0" applyFont="1" applyFill="1" applyBorder="1" applyAlignment="1">
      <alignment horizontal="left"/>
    </xf>
    <xf numFmtId="0" fontId="0" fillId="0" borderId="1" xfId="0" applyFont="1" applyFill="1" applyBorder="1" applyAlignment="1">
      <alignment horizontal="left"/>
    </xf>
    <xf numFmtId="0" fontId="0" fillId="0" borderId="0" xfId="0" applyFont="1" applyFill="1" applyBorder="1" applyAlignment="1">
      <alignment horizontal="center" vertical="top"/>
    </xf>
    <xf numFmtId="0" fontId="1" fillId="5" borderId="0" xfId="0" applyFont="1" applyFill="1" applyAlignment="1">
      <alignment horizontal="left" vertical="center" wrapText="1"/>
    </xf>
    <xf numFmtId="0" fontId="0" fillId="11" borderId="0" xfId="0" applyFill="1" applyAlignment="1">
      <alignment horizontal="center"/>
    </xf>
    <xf numFmtId="0" fontId="0" fillId="11" borderId="0" xfId="0" applyFill="1" applyAlignment="1">
      <alignment horizontal="left"/>
    </xf>
    <xf numFmtId="0" fontId="0" fillId="11" borderId="0" xfId="0" applyFill="1" applyBorder="1" applyAlignment="1">
      <alignment horizontal="center"/>
    </xf>
    <xf numFmtId="0" fontId="0" fillId="11" borderId="0" xfId="0" applyFill="1" applyAlignment="1"/>
    <xf numFmtId="0" fontId="18" fillId="0" borderId="0" xfId="0" applyFont="1" applyBorder="1" applyAlignment="1">
      <alignment vertical="center" wrapText="1"/>
    </xf>
    <xf numFmtId="0" fontId="17" fillId="12" borderId="0" xfId="7" applyFont="1" applyFill="1" applyBorder="1" applyAlignment="1">
      <alignment horizontal="left" vertical="center" wrapText="1"/>
    </xf>
    <xf numFmtId="0" fontId="4" fillId="10" borderId="4" xfId="7" applyFont="1" applyFill="1" applyBorder="1" applyAlignment="1"/>
    <xf numFmtId="0" fontId="4" fillId="10" borderId="0" xfId="0" applyFont="1" applyFill="1" applyAlignment="1"/>
    <xf numFmtId="0" fontId="0" fillId="10" borderId="0" xfId="0" applyFont="1" applyFill="1" applyAlignment="1"/>
    <xf numFmtId="0" fontId="16" fillId="10" borderId="0" xfId="0" applyFont="1" applyFill="1" applyAlignment="1"/>
    <xf numFmtId="0" fontId="17" fillId="13" borderId="0" xfId="7" applyFont="1" applyFill="1" applyBorder="1" applyAlignment="1">
      <alignment horizontal="center" vertical="center" wrapText="1"/>
    </xf>
    <xf numFmtId="0" fontId="17" fillId="14" borderId="0" xfId="7" applyFont="1" applyFill="1" applyBorder="1" applyAlignment="1">
      <alignment vertical="center" wrapText="1"/>
    </xf>
    <xf numFmtId="0" fontId="17" fillId="14" borderId="0" xfId="7" applyFont="1" applyFill="1" applyBorder="1" applyAlignment="1">
      <alignment horizontal="left" vertical="center" wrapText="1"/>
    </xf>
    <xf numFmtId="169" fontId="17" fillId="14" borderId="0" xfId="4" applyNumberFormat="1" applyFont="1" applyFill="1" applyBorder="1" applyAlignment="1">
      <alignment horizontal="center" vertical="center" wrapText="1"/>
    </xf>
    <xf numFmtId="49" fontId="1" fillId="14" borderId="0" xfId="4" applyNumberFormat="1" applyFont="1" applyFill="1" applyBorder="1" applyAlignment="1">
      <alignment horizontal="center" vertical="center" wrapText="1"/>
    </xf>
    <xf numFmtId="0" fontId="17" fillId="14" borderId="0" xfId="7" applyFont="1" applyFill="1" applyBorder="1" applyAlignment="1">
      <alignment horizontal="center" vertical="center" wrapText="1"/>
    </xf>
    <xf numFmtId="0" fontId="1" fillId="13" borderId="0" xfId="0" applyFont="1" applyFill="1" applyBorder="1" applyAlignment="1">
      <alignment vertical="center" wrapText="1"/>
    </xf>
    <xf numFmtId="169" fontId="0" fillId="10" borderId="0" xfId="4" applyNumberFormat="1" applyFont="1" applyFill="1" applyAlignment="1"/>
    <xf numFmtId="0" fontId="0" fillId="10" borderId="0" xfId="0" applyFont="1" applyFill="1" applyAlignment="1">
      <alignment horizontal="center"/>
    </xf>
    <xf numFmtId="0" fontId="1" fillId="10" borderId="0" xfId="0" applyFont="1" applyFill="1" applyAlignment="1">
      <alignment horizontal="left"/>
    </xf>
    <xf numFmtId="169" fontId="16" fillId="10" borderId="0" xfId="4" applyNumberFormat="1" applyFont="1" applyFill="1" applyAlignment="1"/>
    <xf numFmtId="0" fontId="16" fillId="10" borderId="0" xfId="0" applyFont="1" applyFill="1" applyAlignment="1">
      <alignment horizontal="center"/>
    </xf>
    <xf numFmtId="0" fontId="1" fillId="2" borderId="0" xfId="0" applyFont="1" applyFill="1" applyBorder="1" applyAlignment="1">
      <alignment vertical="center" wrapText="1"/>
    </xf>
    <xf numFmtId="0" fontId="1" fillId="2" borderId="0" xfId="0" applyFont="1" applyFill="1" applyBorder="1" applyAlignment="1">
      <alignment horizontal="left" vertical="center" wrapText="1"/>
    </xf>
    <xf numFmtId="0" fontId="1" fillId="2" borderId="0" xfId="0" applyFont="1" applyFill="1" applyBorder="1" applyAlignment="1">
      <alignment horizontal="center" vertical="center" wrapText="1"/>
    </xf>
    <xf numFmtId="164" fontId="1" fillId="2" borderId="0" xfId="0" applyNumberFormat="1" applyFont="1" applyFill="1" applyBorder="1" applyAlignment="1">
      <alignment horizontal="center" vertical="center" wrapText="1"/>
    </xf>
    <xf numFmtId="165" fontId="1" fillId="2" borderId="0" xfId="4" applyNumberFormat="1" applyFont="1" applyFill="1" applyBorder="1" applyAlignment="1">
      <alignment horizontal="right" vertical="center" wrapText="1"/>
    </xf>
    <xf numFmtId="10" fontId="1" fillId="2" borderId="0" xfId="0" applyNumberFormat="1" applyFont="1" applyFill="1" applyBorder="1" applyAlignment="1">
      <alignment horizontal="right" vertical="center" wrapText="1"/>
    </xf>
    <xf numFmtId="0" fontId="1" fillId="2" borderId="0" xfId="0" applyNumberFormat="1" applyFont="1" applyFill="1" applyBorder="1" applyAlignment="1">
      <alignment horizontal="center" vertical="center" wrapText="1"/>
    </xf>
    <xf numFmtId="0" fontId="0" fillId="9" borderId="0" xfId="0" applyFill="1" applyAlignment="1">
      <alignment horizontal="center"/>
    </xf>
    <xf numFmtId="0" fontId="0" fillId="9" borderId="0" xfId="0" applyFill="1" applyBorder="1"/>
    <xf numFmtId="0" fontId="13" fillId="9" borderId="0" xfId="5" applyFont="1" applyFill="1" applyBorder="1" applyAlignment="1">
      <alignment horizontal="left"/>
    </xf>
    <xf numFmtId="0" fontId="13" fillId="9" borderId="0" xfId="5" applyFont="1" applyFill="1" applyBorder="1" applyAlignment="1"/>
    <xf numFmtId="165" fontId="13" fillId="9" borderId="0" xfId="4" applyNumberFormat="1" applyFont="1" applyFill="1" applyBorder="1" applyAlignment="1">
      <alignment horizontal="right"/>
    </xf>
    <xf numFmtId="166" fontId="13" fillId="9" borderId="0" xfId="5" applyNumberFormat="1" applyFont="1" applyFill="1" applyBorder="1" applyAlignment="1">
      <alignment horizontal="center"/>
    </xf>
    <xf numFmtId="10" fontId="0" fillId="9" borderId="0" xfId="0" applyNumberFormat="1" applyFill="1" applyAlignment="1">
      <alignment horizontal="right"/>
    </xf>
    <xf numFmtId="0" fontId="0" fillId="9" borderId="0" xfId="0" applyNumberFormat="1" applyFill="1" applyAlignment="1">
      <alignment horizontal="center"/>
    </xf>
    <xf numFmtId="0" fontId="0" fillId="9" borderId="0" xfId="0" applyFill="1" applyAlignment="1">
      <alignment horizontal="left"/>
    </xf>
    <xf numFmtId="0" fontId="0" fillId="0" borderId="0" xfId="0" applyFont="1" applyAlignment="1">
      <alignment horizontal="left" vertical="center" indent="1"/>
    </xf>
    <xf numFmtId="0" fontId="4" fillId="0" borderId="0" xfId="0" applyFont="1" applyFill="1" applyAlignment="1">
      <alignment horizontal="center"/>
    </xf>
    <xf numFmtId="0" fontId="0" fillId="0" borderId="0" xfId="0" applyFill="1" applyAlignment="1">
      <alignment horizontal="right"/>
    </xf>
    <xf numFmtId="0" fontId="1" fillId="2" borderId="0" xfId="0" applyFont="1" applyFill="1" applyBorder="1"/>
    <xf numFmtId="0" fontId="13" fillId="2" borderId="0" xfId="5" applyFont="1" applyFill="1" applyBorder="1" applyAlignment="1">
      <alignment horizontal="left"/>
    </xf>
    <xf numFmtId="0" fontId="13" fillId="2" borderId="0" xfId="5" applyFont="1" applyFill="1" applyBorder="1" applyAlignment="1"/>
    <xf numFmtId="165" fontId="13" fillId="2" borderId="0" xfId="4" applyNumberFormat="1" applyFont="1" applyFill="1" applyBorder="1" applyAlignment="1">
      <alignment horizontal="right"/>
    </xf>
    <xf numFmtId="166" fontId="13" fillId="2" borderId="0" xfId="5" applyNumberFormat="1" applyFont="1" applyFill="1" applyBorder="1" applyAlignment="1">
      <alignment horizontal="center"/>
    </xf>
    <xf numFmtId="0" fontId="0" fillId="2" borderId="0" xfId="0" applyFill="1" applyAlignment="1">
      <alignment horizontal="center"/>
    </xf>
    <xf numFmtId="10" fontId="0" fillId="2" borderId="0" xfId="0" applyNumberFormat="1" applyFill="1" applyAlignment="1">
      <alignment horizontal="right"/>
    </xf>
    <xf numFmtId="0" fontId="0" fillId="2" borderId="0" xfId="0" applyFill="1" applyAlignment="1">
      <alignment horizontal="left"/>
    </xf>
    <xf numFmtId="0" fontId="0" fillId="9" borderId="0" xfId="0" applyFill="1" applyAlignment="1">
      <alignment horizontal="center" wrapText="1"/>
    </xf>
    <xf numFmtId="0" fontId="1" fillId="0" borderId="0" xfId="0" applyFont="1" applyBorder="1" applyAlignment="1">
      <alignment vertical="center" wrapText="1"/>
    </xf>
    <xf numFmtId="0" fontId="13" fillId="0" borderId="1" xfId="5" applyFont="1" applyFill="1" applyBorder="1" applyAlignment="1"/>
    <xf numFmtId="0" fontId="0" fillId="0" borderId="2" xfId="1" applyFont="1" applyFill="1" applyBorder="1" applyAlignment="1">
      <alignment horizontal="left"/>
    </xf>
    <xf numFmtId="0" fontId="13" fillId="4" borderId="0" xfId="5" applyFont="1" applyFill="1" applyBorder="1" applyAlignment="1">
      <alignment horizontal="left"/>
    </xf>
    <xf numFmtId="0" fontId="13" fillId="4" borderId="0" xfId="5" applyFont="1" applyFill="1" applyBorder="1" applyAlignment="1"/>
    <xf numFmtId="0" fontId="0" fillId="4" borderId="0" xfId="0" applyFill="1"/>
    <xf numFmtId="165" fontId="13" fillId="4" borderId="0" xfId="4" applyNumberFormat="1" applyFont="1" applyFill="1" applyBorder="1" applyAlignment="1">
      <alignment horizontal="right"/>
    </xf>
    <xf numFmtId="166" fontId="13" fillId="4" borderId="0" xfId="5" applyNumberFormat="1" applyFont="1" applyFill="1" applyBorder="1" applyAlignment="1">
      <alignment horizontal="center"/>
    </xf>
    <xf numFmtId="0" fontId="0" fillId="4" borderId="0" xfId="0" applyFill="1" applyAlignment="1">
      <alignment horizontal="center"/>
    </xf>
    <xf numFmtId="10" fontId="0" fillId="4" borderId="0" xfId="0" applyNumberFormat="1" applyFill="1" applyAlignment="1">
      <alignment horizontal="right"/>
    </xf>
    <xf numFmtId="0" fontId="0" fillId="4" borderId="0" xfId="0" applyNumberFormat="1" applyFill="1" applyAlignment="1">
      <alignment horizontal="center"/>
    </xf>
    <xf numFmtId="0" fontId="0" fillId="4" borderId="0" xfId="0" applyFill="1" applyAlignment="1">
      <alignment horizontal="left"/>
    </xf>
    <xf numFmtId="0" fontId="13" fillId="4" borderId="0" xfId="5" applyFont="1" applyFill="1" applyBorder="1" applyAlignment="1">
      <alignment horizontal="center"/>
    </xf>
    <xf numFmtId="0" fontId="0" fillId="4" borderId="0" xfId="0" applyFont="1" applyFill="1" applyBorder="1"/>
    <xf numFmtId="0" fontId="0" fillId="4" borderId="0" xfId="0" applyFont="1" applyFill="1"/>
    <xf numFmtId="165" fontId="0" fillId="4" borderId="0" xfId="4" applyNumberFormat="1" applyFont="1" applyFill="1" applyAlignment="1">
      <alignment horizontal="right"/>
    </xf>
    <xf numFmtId="0" fontId="0" fillId="4" borderId="0" xfId="0" applyFill="1" applyBorder="1"/>
    <xf numFmtId="17" fontId="0" fillId="4" borderId="0" xfId="0" applyNumberFormat="1" applyFill="1" applyAlignment="1">
      <alignment horizontal="center"/>
    </xf>
    <xf numFmtId="0" fontId="0" fillId="4" borderId="0" xfId="0" applyFont="1" applyFill="1" applyAlignment="1">
      <alignment horizontal="left"/>
    </xf>
    <xf numFmtId="0" fontId="13" fillId="4" borderId="0" xfId="6" applyFont="1" applyFill="1" applyBorder="1" applyAlignment="1"/>
    <xf numFmtId="164" fontId="0" fillId="4" borderId="0" xfId="0" applyNumberFormat="1" applyFill="1" applyAlignment="1">
      <alignment horizontal="center"/>
    </xf>
    <xf numFmtId="15" fontId="0" fillId="4" borderId="0" xfId="0" applyNumberFormat="1" applyFill="1" applyAlignment="1">
      <alignment horizontal="center"/>
    </xf>
    <xf numFmtId="0" fontId="0" fillId="4" borderId="0" xfId="0" applyFill="1" applyAlignment="1"/>
    <xf numFmtId="17" fontId="13" fillId="4" borderId="0" xfId="5" applyNumberFormat="1" applyFont="1" applyFill="1" applyBorder="1" applyAlignment="1">
      <alignment horizontal="center"/>
    </xf>
    <xf numFmtId="0" fontId="0" fillId="4" borderId="0" xfId="0" applyFill="1" applyAlignment="1">
      <alignment horizontal="right"/>
    </xf>
    <xf numFmtId="0" fontId="0" fillId="0" borderId="0" xfId="4" applyNumberFormat="1" applyFont="1" applyFill="1" applyAlignment="1">
      <alignment horizontal="center"/>
    </xf>
    <xf numFmtId="0" fontId="0" fillId="0" borderId="0" xfId="1" applyFont="1" applyFill="1" applyBorder="1" applyAlignment="1">
      <alignment horizontal="left" vertical="top"/>
    </xf>
    <xf numFmtId="165" fontId="0" fillId="4" borderId="0" xfId="4" applyNumberFormat="1" applyFont="1" applyFill="1"/>
    <xf numFmtId="0" fontId="0" fillId="4" borderId="0" xfId="1" applyFont="1" applyFill="1" applyBorder="1" applyAlignment="1">
      <alignment horizontal="left"/>
    </xf>
    <xf numFmtId="0" fontId="0" fillId="4" borderId="0" xfId="1" applyFont="1" applyFill="1" applyBorder="1" applyAlignment="1">
      <alignment vertical="center"/>
    </xf>
    <xf numFmtId="165" fontId="13" fillId="4" borderId="0" xfId="4" applyNumberFormat="1" applyFont="1" applyFill="1" applyBorder="1" applyAlignment="1">
      <alignment horizontal="center"/>
    </xf>
    <xf numFmtId="0" fontId="0" fillId="4" borderId="0" xfId="0" applyFill="1" applyBorder="1" applyAlignment="1">
      <alignment horizontal="left"/>
    </xf>
    <xf numFmtId="0" fontId="0" fillId="4" borderId="0" xfId="7" applyFont="1" applyFill="1" applyBorder="1" applyAlignment="1"/>
    <xf numFmtId="0" fontId="4" fillId="4" borderId="0" xfId="7" applyFont="1" applyFill="1" applyBorder="1" applyAlignment="1"/>
    <xf numFmtId="165" fontId="13" fillId="4" borderId="0" xfId="4" applyNumberFormat="1" applyFont="1" applyFill="1" applyBorder="1" applyAlignment="1"/>
    <xf numFmtId="49" fontId="0" fillId="4" borderId="0" xfId="0" applyNumberFormat="1" applyFill="1" applyAlignment="1">
      <alignment horizontal="center"/>
    </xf>
    <xf numFmtId="0" fontId="9" fillId="4" borderId="0" xfId="0" applyFont="1" applyFill="1" applyAlignment="1">
      <alignment horizontal="left"/>
    </xf>
    <xf numFmtId="0" fontId="16" fillId="4" borderId="0" xfId="1" applyFont="1" applyFill="1" applyBorder="1" applyAlignment="1"/>
    <xf numFmtId="15" fontId="0" fillId="4" borderId="0" xfId="0" applyNumberFormat="1" applyFont="1" applyFill="1" applyAlignment="1">
      <alignment horizontal="center"/>
    </xf>
    <xf numFmtId="0" fontId="13" fillId="4" borderId="0" xfId="0" applyFont="1" applyFill="1" applyBorder="1" applyAlignment="1"/>
    <xf numFmtId="0" fontId="4" fillId="4" borderId="0" xfId="0" applyFont="1" applyFill="1" applyBorder="1" applyAlignment="1">
      <alignment vertical="top"/>
    </xf>
    <xf numFmtId="165" fontId="13" fillId="4" borderId="0" xfId="4" applyNumberFormat="1" applyFont="1" applyFill="1" applyBorder="1" applyAlignment="1">
      <alignment horizontal="right" vertical="top"/>
    </xf>
    <xf numFmtId="0" fontId="13" fillId="4" borderId="0" xfId="0" applyFont="1" applyFill="1" applyBorder="1" applyAlignment="1">
      <alignment horizontal="center" vertical="top"/>
    </xf>
    <xf numFmtId="17" fontId="0" fillId="4" borderId="0" xfId="0" applyNumberFormat="1" applyFont="1" applyFill="1" applyAlignment="1">
      <alignment horizontal="center"/>
    </xf>
    <xf numFmtId="0" fontId="13" fillId="4" borderId="0" xfId="0" applyFont="1" applyFill="1" applyBorder="1" applyAlignment="1">
      <alignment horizontal="center"/>
    </xf>
    <xf numFmtId="0" fontId="0" fillId="4" borderId="0" xfId="0" applyFont="1" applyFill="1" applyBorder="1" applyAlignment="1">
      <alignment vertical="top"/>
    </xf>
    <xf numFmtId="0" fontId="0" fillId="4" borderId="0" xfId="0" applyFont="1" applyFill="1" applyBorder="1" applyAlignment="1">
      <alignment vertical="center"/>
    </xf>
    <xf numFmtId="0" fontId="0" fillId="4" borderId="0" xfId="0" applyFont="1" applyFill="1" applyBorder="1" applyAlignment="1">
      <alignment horizontal="left" vertical="center"/>
    </xf>
    <xf numFmtId="0" fontId="0" fillId="4" borderId="0" xfId="0" applyFont="1" applyFill="1" applyBorder="1" applyAlignment="1">
      <alignment horizontal="center" vertical="center"/>
    </xf>
    <xf numFmtId="0" fontId="4" fillId="4" borderId="0" xfId="0" applyFont="1" applyFill="1" applyBorder="1" applyAlignment="1"/>
    <xf numFmtId="0" fontId="13" fillId="4" borderId="0" xfId="0" applyFont="1" applyFill="1" applyBorder="1" applyAlignment="1">
      <alignment vertical="top"/>
    </xf>
    <xf numFmtId="0" fontId="16" fillId="4" borderId="0" xfId="0" applyFont="1" applyFill="1" applyBorder="1" applyAlignment="1">
      <alignment vertical="center"/>
    </xf>
    <xf numFmtId="14" fontId="13" fillId="4" borderId="0" xfId="0" applyNumberFormat="1" applyFont="1" applyFill="1" applyBorder="1" applyAlignment="1">
      <alignment horizontal="center" vertical="top"/>
    </xf>
    <xf numFmtId="0" fontId="16" fillId="4" borderId="0" xfId="0" applyFont="1" applyFill="1" applyBorder="1" applyAlignment="1">
      <alignment vertical="top"/>
    </xf>
    <xf numFmtId="0" fontId="0" fillId="4" borderId="2" xfId="1" applyFont="1" applyFill="1" applyBorder="1" applyAlignment="1">
      <alignment horizontal="left"/>
    </xf>
    <xf numFmtId="0" fontId="4" fillId="0" borderId="0" xfId="6" applyFont="1" applyFill="1" applyBorder="1" applyAlignment="1">
      <alignment horizontal="center"/>
    </xf>
    <xf numFmtId="0" fontId="0" fillId="2" borderId="0" xfId="0" applyFill="1"/>
    <xf numFmtId="0" fontId="0" fillId="15" borderId="0" xfId="0" applyFill="1" applyAlignment="1">
      <alignment horizontal="center"/>
    </xf>
    <xf numFmtId="10" fontId="0" fillId="15" borderId="0" xfId="0" applyNumberFormat="1" applyFill="1" applyAlignment="1">
      <alignment horizontal="right"/>
    </xf>
    <xf numFmtId="0" fontId="0" fillId="15" borderId="0" xfId="0" applyNumberFormat="1" applyFill="1" applyAlignment="1">
      <alignment horizontal="center"/>
    </xf>
    <xf numFmtId="0" fontId="0" fillId="15" borderId="0" xfId="0" applyFill="1" applyAlignment="1">
      <alignment horizontal="left"/>
    </xf>
    <xf numFmtId="0" fontId="4" fillId="4" borderId="0" xfId="6" applyFont="1" applyFill="1" applyBorder="1" applyAlignment="1"/>
    <xf numFmtId="0" fontId="0" fillId="4" borderId="0" xfId="0" applyFont="1" applyFill="1" applyBorder="1" applyAlignment="1">
      <alignment horizontal="left"/>
    </xf>
    <xf numFmtId="165" fontId="4" fillId="4" borderId="0" xfId="4" applyNumberFormat="1" applyFont="1" applyFill="1" applyBorder="1" applyAlignment="1">
      <alignment horizontal="right" vertical="top"/>
    </xf>
    <xf numFmtId="17" fontId="4" fillId="4" borderId="0" xfId="0" applyNumberFormat="1" applyFont="1" applyFill="1" applyBorder="1" applyAlignment="1">
      <alignment horizontal="center"/>
    </xf>
    <xf numFmtId="0" fontId="0" fillId="4" borderId="0" xfId="0" applyFont="1" applyFill="1" applyBorder="1" applyAlignment="1"/>
    <xf numFmtId="0" fontId="0" fillId="0" borderId="0" xfId="6" applyFont="1" applyFill="1" applyBorder="1" applyAlignment="1"/>
    <xf numFmtId="0" fontId="11" fillId="4" borderId="0" xfId="2" applyFont="1" applyFill="1" applyBorder="1" applyAlignment="1">
      <alignment vertical="center"/>
    </xf>
    <xf numFmtId="0" fontId="0" fillId="4" borderId="1" xfId="0" applyFill="1" applyBorder="1"/>
    <xf numFmtId="0" fontId="0" fillId="4" borderId="1" xfId="0" applyFont="1" applyFill="1" applyBorder="1"/>
    <xf numFmtId="0" fontId="4" fillId="4" borderId="0" xfId="0" applyFont="1" applyFill="1" applyBorder="1" applyAlignment="1">
      <alignment vertical="center"/>
    </xf>
    <xf numFmtId="10" fontId="0" fillId="0" borderId="0" xfId="0" applyNumberFormat="1" applyFont="1" applyFill="1" applyAlignment="1">
      <alignment horizontal="right"/>
    </xf>
    <xf numFmtId="0" fontId="13" fillId="15" borderId="0" xfId="5" applyFont="1" applyFill="1" applyBorder="1" applyAlignment="1">
      <alignment horizontal="left"/>
    </xf>
    <xf numFmtId="0" fontId="0" fillId="15" borderId="0" xfId="0" applyFill="1"/>
    <xf numFmtId="0" fontId="0" fillId="15" borderId="1" xfId="0" applyFill="1" applyBorder="1"/>
    <xf numFmtId="165" fontId="0" fillId="15" borderId="0" xfId="4" applyNumberFormat="1" applyFont="1" applyFill="1" applyAlignment="1">
      <alignment horizontal="right"/>
    </xf>
    <xf numFmtId="0" fontId="4" fillId="4" borderId="0" xfId="0" applyFont="1" applyFill="1" applyBorder="1" applyAlignment="1">
      <alignment horizontal="left"/>
    </xf>
    <xf numFmtId="0" fontId="0" fillId="4" borderId="1" xfId="0" applyFill="1" applyBorder="1" applyAlignment="1">
      <alignment horizontal="left"/>
    </xf>
    <xf numFmtId="17" fontId="4" fillId="4" borderId="0" xfId="0" applyNumberFormat="1" applyFont="1" applyFill="1" applyBorder="1" applyAlignment="1">
      <alignment horizontal="center" vertical="top"/>
    </xf>
    <xf numFmtId="0" fontId="7" fillId="0" borderId="0" xfId="2" applyAlignment="1"/>
    <xf numFmtId="0" fontId="5" fillId="0" borderId="0" xfId="0" applyFont="1" applyFill="1"/>
    <xf numFmtId="0" fontId="14" fillId="0" borderId="0" xfId="0" applyFont="1" applyFill="1"/>
    <xf numFmtId="10" fontId="0" fillId="17" borderId="0" xfId="0" applyNumberFormat="1" applyFill="1" applyAlignment="1">
      <alignment horizontal="right"/>
    </xf>
    <xf numFmtId="0" fontId="1" fillId="2" borderId="0" xfId="0" applyFont="1" applyFill="1" applyAlignment="1">
      <alignment horizontal="center" vertical="center" wrapText="1"/>
    </xf>
    <xf numFmtId="2" fontId="0" fillId="0" borderId="0" xfId="0" applyNumberFormat="1" applyFill="1" applyAlignment="1">
      <alignment horizontal="center"/>
    </xf>
    <xf numFmtId="2" fontId="0" fillId="4" borderId="0" xfId="0" applyNumberFormat="1" applyFill="1" applyAlignment="1">
      <alignment horizontal="center"/>
    </xf>
    <xf numFmtId="0" fontId="0" fillId="15" borderId="0" xfId="0" applyFill="1" applyAlignment="1">
      <alignment horizontal="right"/>
    </xf>
    <xf numFmtId="0" fontId="0" fillId="15" borderId="0" xfId="0" applyFill="1" applyBorder="1"/>
    <xf numFmtId="15" fontId="0" fillId="15" borderId="0" xfId="0" applyNumberFormat="1" applyFill="1" applyAlignment="1">
      <alignment horizontal="center"/>
    </xf>
    <xf numFmtId="0" fontId="0" fillId="15" borderId="0" xfId="0" applyFill="1" applyAlignment="1"/>
    <xf numFmtId="17" fontId="0" fillId="15" borderId="0" xfId="0" applyNumberFormat="1" applyFill="1" applyAlignment="1">
      <alignment horizontal="center"/>
    </xf>
    <xf numFmtId="164" fontId="0" fillId="15" borderId="0" xfId="0" applyNumberFormat="1" applyFill="1" applyAlignment="1">
      <alignment horizontal="center"/>
    </xf>
    <xf numFmtId="0" fontId="13" fillId="15" borderId="0" xfId="5" applyFont="1" applyFill="1" applyBorder="1" applyAlignment="1"/>
    <xf numFmtId="165" fontId="13" fillId="15" borderId="0" xfId="4" applyNumberFormat="1" applyFont="1" applyFill="1" applyBorder="1" applyAlignment="1">
      <alignment horizontal="right"/>
    </xf>
    <xf numFmtId="166" fontId="13" fillId="15" borderId="0" xfId="5" applyNumberFormat="1" applyFont="1" applyFill="1" applyBorder="1" applyAlignment="1">
      <alignment horizontal="center"/>
    </xf>
    <xf numFmtId="165" fontId="13" fillId="15" borderId="0" xfId="4" applyNumberFormat="1" applyFont="1" applyFill="1" applyBorder="1" applyAlignment="1">
      <alignment horizontal="center"/>
    </xf>
    <xf numFmtId="0" fontId="9" fillId="15" borderId="0" xfId="0" applyFont="1" applyFill="1" applyAlignment="1">
      <alignment horizontal="left"/>
    </xf>
    <xf numFmtId="0" fontId="0" fillId="15" borderId="0" xfId="0" applyFont="1" applyFill="1" applyAlignment="1">
      <alignment horizontal="left"/>
    </xf>
    <xf numFmtId="0" fontId="0" fillId="15" borderId="0" xfId="0" applyFont="1" applyFill="1"/>
    <xf numFmtId="0" fontId="0" fillId="15" borderId="0" xfId="0" applyFont="1" applyFill="1" applyBorder="1" applyAlignment="1">
      <alignment horizontal="left" vertical="center"/>
    </xf>
    <xf numFmtId="0" fontId="0" fillId="15" borderId="0" xfId="0" applyFont="1" applyFill="1" applyBorder="1" applyAlignment="1">
      <alignment vertical="center"/>
    </xf>
    <xf numFmtId="0" fontId="0" fillId="15" borderId="0" xfId="0" applyFont="1" applyFill="1" applyBorder="1" applyAlignment="1">
      <alignment horizontal="center" vertical="center"/>
    </xf>
    <xf numFmtId="0" fontId="0" fillId="4" borderId="0" xfId="0" applyFont="1" applyFill="1" applyBorder="1" applyAlignment="1">
      <alignment horizontal="left" vertical="top"/>
    </xf>
    <xf numFmtId="0" fontId="0" fillId="4" borderId="0" xfId="5" applyFont="1" applyFill="1" applyBorder="1" applyAlignment="1"/>
    <xf numFmtId="0" fontId="0" fillId="0" borderId="0" xfId="5" applyFont="1" applyFill="1" applyBorder="1" applyAlignment="1"/>
    <xf numFmtId="0" fontId="0" fillId="4" borderId="0" xfId="1" applyFont="1" applyFill="1" applyBorder="1" applyAlignment="1"/>
    <xf numFmtId="0" fontId="0" fillId="0" borderId="0" xfId="0" applyFont="1" applyFill="1" applyBorder="1" applyAlignment="1">
      <alignment horizontal="left" vertical="top"/>
    </xf>
    <xf numFmtId="165" fontId="1" fillId="3" borderId="0" xfId="4" applyNumberFormat="1" applyFont="1" applyFill="1" applyBorder="1" applyAlignment="1">
      <alignment horizontal="right" vertical="center" wrapText="1"/>
    </xf>
    <xf numFmtId="164" fontId="1" fillId="3" borderId="0" xfId="0" applyNumberFormat="1" applyFont="1" applyFill="1" applyBorder="1" applyAlignment="1">
      <alignment horizontal="center" vertical="center" wrapText="1"/>
    </xf>
    <xf numFmtId="10" fontId="1" fillId="3" borderId="0" xfId="0" applyNumberFormat="1" applyFont="1" applyFill="1" applyBorder="1" applyAlignment="1">
      <alignment horizontal="right" vertical="center" wrapText="1"/>
    </xf>
    <xf numFmtId="1" fontId="0" fillId="0" borderId="0" xfId="0" applyNumberFormat="1" applyFill="1" applyAlignment="1">
      <alignment horizontal="center"/>
    </xf>
    <xf numFmtId="0" fontId="0" fillId="0" borderId="3" xfId="0" applyFill="1" applyBorder="1" applyAlignment="1">
      <alignment horizontal="left"/>
    </xf>
    <xf numFmtId="0" fontId="13" fillId="0" borderId="3" xfId="5" applyFont="1" applyFill="1" applyBorder="1" applyAlignment="1"/>
    <xf numFmtId="1" fontId="0" fillId="0" borderId="3" xfId="0" applyNumberFormat="1" applyFill="1" applyBorder="1" applyAlignment="1">
      <alignment horizontal="center"/>
    </xf>
    <xf numFmtId="0" fontId="9" fillId="0" borderId="0" xfId="5" applyFont="1" applyFill="1" applyBorder="1" applyAlignment="1"/>
    <xf numFmtId="0" fontId="13" fillId="0" borderId="3" xfId="5" applyFont="1" applyFill="1" applyBorder="1" applyAlignment="1">
      <alignment horizontal="left"/>
    </xf>
    <xf numFmtId="0" fontId="9" fillId="0" borderId="0" xfId="0" applyFont="1" applyFill="1"/>
    <xf numFmtId="0" fontId="0" fillId="0" borderId="3" xfId="0" applyFill="1" applyBorder="1" applyAlignment="1">
      <alignment horizontal="center"/>
    </xf>
    <xf numFmtId="0" fontId="9" fillId="0" borderId="3" xfId="5" applyFont="1" applyFill="1" applyBorder="1" applyAlignment="1"/>
    <xf numFmtId="10" fontId="0" fillId="0" borderId="0" xfId="0" applyNumberFormat="1" applyFill="1" applyAlignment="1">
      <alignment horizontal="center"/>
    </xf>
    <xf numFmtId="10" fontId="0" fillId="9" borderId="0" xfId="0" applyNumberFormat="1" applyFill="1" applyAlignment="1">
      <alignment horizontal="center"/>
    </xf>
    <xf numFmtId="10" fontId="0" fillId="0" borderId="0" xfId="0" applyNumberFormat="1" applyAlignment="1">
      <alignment horizontal="center"/>
    </xf>
    <xf numFmtId="2" fontId="0" fillId="15" borderId="0" xfId="0" applyNumberFormat="1" applyFill="1" applyAlignment="1">
      <alignment horizontal="center"/>
    </xf>
    <xf numFmtId="0" fontId="0" fillId="19" borderId="0" xfId="0" applyFill="1"/>
    <xf numFmtId="0" fontId="9" fillId="0" borderId="3" xfId="0" applyFont="1" applyFill="1" applyBorder="1"/>
    <xf numFmtId="0" fontId="0" fillId="0" borderId="3" xfId="0" applyNumberFormat="1" applyFill="1" applyBorder="1" applyAlignment="1">
      <alignment horizontal="center"/>
    </xf>
    <xf numFmtId="0" fontId="0" fillId="0" borderId="3" xfId="0" applyFill="1" applyBorder="1"/>
    <xf numFmtId="1" fontId="0" fillId="0" borderId="0" xfId="0" applyNumberFormat="1" applyFill="1" applyBorder="1" applyAlignment="1">
      <alignment horizontal="center"/>
    </xf>
    <xf numFmtId="0" fontId="0" fillId="0" borderId="7" xfId="0" applyFill="1" applyBorder="1" applyAlignment="1">
      <alignment horizontal="left"/>
    </xf>
    <xf numFmtId="0" fontId="9" fillId="0" borderId="7" xfId="0" applyFont="1" applyFill="1" applyBorder="1"/>
    <xf numFmtId="1" fontId="0" fillId="0" borderId="7" xfId="0" applyNumberFormat="1" applyFill="1" applyBorder="1" applyAlignment="1">
      <alignment horizontal="center"/>
    </xf>
    <xf numFmtId="2" fontId="0" fillId="0" borderId="0" xfId="0" applyNumberFormat="1" applyFont="1" applyFill="1" applyAlignment="1">
      <alignment horizontal="center"/>
    </xf>
    <xf numFmtId="0" fontId="20" fillId="19" borderId="0" xfId="0" applyFont="1" applyFill="1"/>
    <xf numFmtId="0" fontId="0" fillId="0" borderId="0" xfId="0" applyFill="1" applyBorder="1" applyAlignment="1">
      <alignment vertical="center"/>
    </xf>
    <xf numFmtId="0" fontId="0" fillId="0" borderId="0" xfId="0" applyNumberFormat="1" applyFill="1" applyBorder="1" applyAlignment="1">
      <alignment horizontal="center"/>
    </xf>
    <xf numFmtId="0" fontId="13" fillId="0" borderId="7" xfId="5" applyFont="1" applyFill="1" applyBorder="1" applyAlignment="1">
      <alignment horizontal="left"/>
    </xf>
    <xf numFmtId="0" fontId="13" fillId="0" borderId="7" xfId="5" applyFont="1" applyFill="1" applyBorder="1" applyAlignment="1"/>
    <xf numFmtId="0" fontId="0" fillId="0" borderId="7" xfId="0" applyFill="1" applyBorder="1" applyAlignment="1">
      <alignment horizontal="center"/>
    </xf>
    <xf numFmtId="3" fontId="0" fillId="0" borderId="0" xfId="0" applyNumberFormat="1" applyFill="1"/>
    <xf numFmtId="0" fontId="9" fillId="0" borderId="0" xfId="0" applyFont="1" applyFill="1" applyBorder="1" applyAlignment="1">
      <alignment vertical="top"/>
    </xf>
    <xf numFmtId="0" fontId="9" fillId="0" borderId="0" xfId="1" applyFont="1" applyFill="1" applyBorder="1" applyAlignment="1">
      <alignment horizontal="left"/>
    </xf>
    <xf numFmtId="0" fontId="9" fillId="0" borderId="0" xfId="1" applyFont="1" applyFill="1" applyBorder="1" applyAlignment="1"/>
    <xf numFmtId="0" fontId="9" fillId="0" borderId="0" xfId="1" applyFont="1" applyFill="1" applyBorder="1" applyAlignment="1">
      <alignment vertical="center"/>
    </xf>
    <xf numFmtId="0" fontId="0" fillId="0" borderId="7" xfId="0" applyFont="1" applyFill="1" applyBorder="1" applyAlignment="1">
      <alignment horizontal="left"/>
    </xf>
    <xf numFmtId="0" fontId="0" fillId="0" borderId="7" xfId="0" applyFont="1" applyFill="1" applyBorder="1"/>
    <xf numFmtId="1" fontId="0" fillId="0" borderId="0" xfId="0" applyNumberFormat="1" applyFont="1" applyFill="1" applyBorder="1" applyAlignment="1">
      <alignment horizontal="center"/>
    </xf>
    <xf numFmtId="0" fontId="9" fillId="0" borderId="7" xfId="1" applyFont="1" applyFill="1" applyBorder="1" applyAlignment="1"/>
    <xf numFmtId="0" fontId="9" fillId="0" borderId="3" xfId="0" applyFont="1" applyFill="1" applyBorder="1" applyAlignment="1">
      <alignment vertical="top"/>
    </xf>
    <xf numFmtId="0" fontId="0" fillId="0" borderId="7" xfId="0" applyFill="1" applyBorder="1"/>
    <xf numFmtId="0" fontId="0" fillId="0" borderId="7" xfId="0" applyNumberFormat="1" applyFill="1" applyBorder="1" applyAlignment="1">
      <alignment horizontal="center"/>
    </xf>
    <xf numFmtId="0" fontId="9" fillId="0" borderId="3" xfId="1" applyFont="1" applyFill="1" applyBorder="1" applyAlignment="1"/>
    <xf numFmtId="0" fontId="4" fillId="0" borderId="0" xfId="5" applyFont="1" applyFill="1" applyBorder="1" applyAlignment="1"/>
    <xf numFmtId="0" fontId="0" fillId="0" borderId="3" xfId="0" applyFont="1" applyFill="1" applyBorder="1"/>
    <xf numFmtId="0" fontId="21" fillId="0" borderId="0" xfId="0" applyFont="1" applyFill="1"/>
    <xf numFmtId="0" fontId="9" fillId="0" borderId="7" xfId="5" applyFont="1" applyFill="1" applyBorder="1" applyAlignment="1"/>
    <xf numFmtId="0" fontId="13" fillId="0" borderId="2" xfId="5" applyFont="1" applyFill="1" applyBorder="1" applyAlignment="1"/>
    <xf numFmtId="0" fontId="0" fillId="0" borderId="2" xfId="0" applyFill="1" applyBorder="1"/>
    <xf numFmtId="0" fontId="9" fillId="0" borderId="0" xfId="1" applyFont="1" applyFill="1" applyBorder="1" applyAlignment="1">
      <alignment horizontal="left" vertical="top"/>
    </xf>
    <xf numFmtId="0" fontId="0" fillId="18" borderId="0" xfId="0" applyFill="1" applyAlignment="1">
      <alignment horizontal="center"/>
    </xf>
    <xf numFmtId="0" fontId="0" fillId="18" borderId="3" xfId="0" applyFill="1" applyBorder="1" applyAlignment="1">
      <alignment horizontal="center"/>
    </xf>
    <xf numFmtId="0" fontId="0" fillId="17" borderId="0" xfId="0" applyFill="1" applyAlignment="1">
      <alignment horizontal="center"/>
    </xf>
    <xf numFmtId="0" fontId="0" fillId="17" borderId="3" xfId="0" applyFill="1" applyBorder="1" applyAlignment="1">
      <alignment horizontal="center"/>
    </xf>
    <xf numFmtId="0" fontId="9" fillId="0" borderId="0" xfId="0" applyFont="1" applyFill="1" applyBorder="1" applyAlignment="1">
      <alignment horizontal="left"/>
    </xf>
    <xf numFmtId="0" fontId="4" fillId="0" borderId="3" xfId="0" applyFont="1" applyFill="1" applyBorder="1" applyAlignment="1"/>
    <xf numFmtId="0" fontId="9" fillId="0" borderId="3" xfId="0" applyFont="1" applyFill="1" applyBorder="1" applyAlignment="1">
      <alignment horizontal="left"/>
    </xf>
    <xf numFmtId="0" fontId="4" fillId="0" borderId="0" xfId="0" applyFont="1" applyFill="1" applyBorder="1" applyAlignment="1">
      <alignment vertical="center"/>
    </xf>
    <xf numFmtId="0" fontId="16" fillId="0" borderId="3" xfId="1" applyFont="1" applyFill="1" applyBorder="1" applyAlignment="1"/>
    <xf numFmtId="0" fontId="0" fillId="0" borderId="0" xfId="0" applyNumberFormat="1" applyFill="1" applyAlignment="1">
      <alignment horizontal="left"/>
    </xf>
    <xf numFmtId="0" fontId="9" fillId="0" borderId="0" xfId="0" applyFont="1" applyFill="1" applyBorder="1" applyAlignment="1">
      <alignment horizontal="left" vertical="top"/>
    </xf>
    <xf numFmtId="0" fontId="9" fillId="0" borderId="0" xfId="6" applyFont="1" applyFill="1" applyBorder="1" applyAlignment="1"/>
    <xf numFmtId="0" fontId="9" fillId="0" borderId="3" xfId="6" applyFont="1" applyFill="1" applyBorder="1" applyAlignment="1"/>
    <xf numFmtId="0" fontId="1" fillId="0" borderId="0" xfId="0" applyFont="1" applyFill="1" applyBorder="1" applyAlignment="1">
      <alignment vertical="center" wrapText="1"/>
    </xf>
    <xf numFmtId="0" fontId="0" fillId="0" borderId="3" xfId="1" applyFont="1" applyFill="1" applyBorder="1" applyAlignment="1">
      <alignment horizontal="left"/>
    </xf>
    <xf numFmtId="0" fontId="13" fillId="0" borderId="3" xfId="6" applyFont="1" applyFill="1" applyBorder="1" applyAlignment="1"/>
    <xf numFmtId="0" fontId="0" fillId="18" borderId="3" xfId="0" applyFill="1" applyBorder="1" applyAlignment="1">
      <alignment horizontal="center" vertical="center"/>
    </xf>
    <xf numFmtId="0" fontId="0" fillId="0" borderId="7" xfId="0" applyFill="1" applyBorder="1" applyAlignment="1">
      <alignment vertical="center"/>
    </xf>
    <xf numFmtId="0" fontId="0" fillId="0" borderId="0" xfId="0" applyFill="1" applyAlignment="1">
      <alignment vertical="center"/>
    </xf>
    <xf numFmtId="0" fontId="0" fillId="18" borderId="3" xfId="0" applyFill="1" applyBorder="1" applyAlignment="1">
      <alignment vertical="center"/>
    </xf>
    <xf numFmtId="0" fontId="0" fillId="0" borderId="0" xfId="0" applyFill="1" applyBorder="1" applyAlignment="1">
      <alignment horizontal="center" vertical="center"/>
    </xf>
    <xf numFmtId="0" fontId="0" fillId="0" borderId="3" xfId="1" applyFont="1" applyFill="1" applyBorder="1" applyAlignment="1">
      <alignment vertical="center"/>
    </xf>
    <xf numFmtId="168" fontId="1" fillId="3" borderId="0" xfId="0" applyNumberFormat="1" applyFont="1" applyFill="1" applyAlignment="1">
      <alignment horizontal="right" vertical="center" wrapText="1"/>
    </xf>
    <xf numFmtId="168" fontId="0" fillId="0" borderId="0" xfId="0" applyNumberFormat="1" applyFill="1" applyAlignment="1">
      <alignment horizontal="right"/>
    </xf>
    <xf numFmtId="0" fontId="22" fillId="0" borderId="0" xfId="0" applyFont="1" applyFill="1" applyAlignment="1">
      <alignment horizontal="right"/>
    </xf>
    <xf numFmtId="168" fontId="16" fillId="0" borderId="0" xfId="0" applyNumberFormat="1" applyFont="1" applyFill="1" applyAlignment="1">
      <alignment horizontal="right"/>
    </xf>
    <xf numFmtId="0" fontId="21" fillId="0" borderId="0" xfId="0" applyFont="1" applyFill="1" applyBorder="1" applyAlignment="1">
      <alignment horizontal="right" vertical="center"/>
    </xf>
    <xf numFmtId="168" fontId="0" fillId="6" borderId="0" xfId="0" applyNumberFormat="1" applyFill="1" applyAlignment="1">
      <alignment horizontal="right"/>
    </xf>
    <xf numFmtId="0" fontId="13" fillId="0" borderId="0" xfId="0" applyFont="1" applyFill="1" applyBorder="1" applyAlignment="1">
      <alignment horizontal="center"/>
    </xf>
    <xf numFmtId="0" fontId="0" fillId="4" borderId="0" xfId="0" applyFont="1" applyFill="1" applyAlignment="1">
      <alignment horizontal="center"/>
    </xf>
    <xf numFmtId="0" fontId="0" fillId="4" borderId="0" xfId="0" applyFont="1" applyFill="1" applyBorder="1" applyAlignment="1">
      <alignment horizontal="center"/>
    </xf>
    <xf numFmtId="0" fontId="13" fillId="15" borderId="0" xfId="5" applyFont="1" applyFill="1" applyBorder="1" applyAlignment="1">
      <alignment horizontal="center"/>
    </xf>
    <xf numFmtId="0" fontId="4" fillId="4" borderId="0" xfId="0" applyFont="1" applyFill="1" applyBorder="1" applyAlignment="1">
      <alignment horizontal="center"/>
    </xf>
    <xf numFmtId="0" fontId="13" fillId="9" borderId="0" xfId="5" applyFont="1" applyFill="1" applyBorder="1" applyAlignment="1">
      <alignment horizontal="center"/>
    </xf>
    <xf numFmtId="0" fontId="1" fillId="2" borderId="0" xfId="0" applyFont="1" applyFill="1" applyBorder="1" applyAlignment="1">
      <alignment horizontal="center"/>
    </xf>
    <xf numFmtId="0" fontId="1" fillId="2" borderId="0" xfId="0" applyFont="1" applyFill="1" applyAlignment="1">
      <alignment horizontal="left" vertical="center" wrapText="1"/>
    </xf>
    <xf numFmtId="0" fontId="1" fillId="2" borderId="0" xfId="0" applyFont="1" applyFill="1" applyBorder="1" applyAlignment="1">
      <alignment horizontal="right" vertical="center" wrapText="1"/>
    </xf>
    <xf numFmtId="0" fontId="0" fillId="4" borderId="0" xfId="0" applyFont="1" applyFill="1" applyAlignment="1"/>
    <xf numFmtId="0" fontId="5" fillId="0" borderId="0" xfId="0" applyFont="1" applyFill="1" applyBorder="1" applyAlignment="1">
      <alignment horizontal="center"/>
    </xf>
    <xf numFmtId="0" fontId="5" fillId="0" borderId="0" xfId="0" applyFont="1" applyFill="1" applyBorder="1"/>
    <xf numFmtId="0" fontId="23" fillId="0" borderId="0" xfId="0" applyFont="1"/>
    <xf numFmtId="0" fontId="5" fillId="2" borderId="8" xfId="0" applyFont="1" applyFill="1" applyBorder="1"/>
    <xf numFmtId="0" fontId="5" fillId="2" borderId="9" xfId="0" applyFont="1" applyFill="1" applyBorder="1" applyAlignment="1">
      <alignment horizontal="center"/>
    </xf>
    <xf numFmtId="0" fontId="5" fillId="2" borderId="10" xfId="0" applyFont="1" applyFill="1" applyBorder="1"/>
    <xf numFmtId="0" fontId="5" fillId="0" borderId="0" xfId="0" applyFont="1" applyFill="1" applyAlignment="1">
      <alignment horizontal="center"/>
    </xf>
    <xf numFmtId="0" fontId="0" fillId="17" borderId="7" xfId="0" applyFill="1" applyBorder="1" applyAlignment="1">
      <alignment horizontal="center" vertical="center"/>
    </xf>
    <xf numFmtId="0" fontId="0" fillId="17" borderId="0" xfId="0" applyFill="1" applyBorder="1" applyAlignment="1">
      <alignment horizontal="center" vertical="center"/>
    </xf>
    <xf numFmtId="0" fontId="0" fillId="17" borderId="3" xfId="0" applyFill="1" applyBorder="1" applyAlignment="1">
      <alignment horizontal="center" vertical="center"/>
    </xf>
    <xf numFmtId="0" fontId="0" fillId="18" borderId="0" xfId="0" applyFill="1" applyBorder="1" applyAlignment="1">
      <alignment horizontal="center" vertical="center"/>
    </xf>
    <xf numFmtId="0" fontId="0" fillId="18" borderId="3" xfId="0" applyFill="1" applyBorder="1" applyAlignment="1">
      <alignment horizontal="center" vertical="center"/>
    </xf>
    <xf numFmtId="0" fontId="0" fillId="7" borderId="7" xfId="0" applyFill="1" applyBorder="1" applyAlignment="1">
      <alignment horizontal="center" vertical="center"/>
    </xf>
    <xf numFmtId="0" fontId="0" fillId="7" borderId="0" xfId="0" applyFill="1" applyAlignment="1">
      <alignment horizontal="center" vertical="center"/>
    </xf>
    <xf numFmtId="0" fontId="0" fillId="7" borderId="3" xfId="0" applyFill="1" applyBorder="1" applyAlignment="1">
      <alignment horizontal="center" vertical="center"/>
    </xf>
    <xf numFmtId="0" fontId="0" fillId="16" borderId="7" xfId="0" applyFill="1" applyBorder="1" applyAlignment="1">
      <alignment horizontal="center" vertical="center"/>
    </xf>
    <xf numFmtId="0" fontId="0" fillId="16" borderId="0" xfId="0" applyFill="1" applyAlignment="1">
      <alignment horizontal="center" vertical="center"/>
    </xf>
    <xf numFmtId="0" fontId="0" fillId="16" borderId="3" xfId="0" applyFill="1" applyBorder="1" applyAlignment="1">
      <alignment horizontal="center" vertical="center"/>
    </xf>
    <xf numFmtId="0" fontId="0" fillId="16" borderId="0" xfId="0" applyFill="1" applyBorder="1" applyAlignment="1">
      <alignment horizontal="center" vertical="center"/>
    </xf>
    <xf numFmtId="0" fontId="0" fillId="17" borderId="0" xfId="0" applyFill="1" applyAlignment="1">
      <alignment horizontal="center" vertical="center"/>
    </xf>
    <xf numFmtId="2" fontId="0" fillId="16" borderId="7" xfId="0" applyNumberFormat="1" applyFill="1" applyBorder="1" applyAlignment="1">
      <alignment horizontal="center" vertical="center"/>
    </xf>
    <xf numFmtId="2" fontId="0" fillId="16" borderId="0" xfId="0" applyNumberFormat="1" applyFill="1" applyAlignment="1">
      <alignment horizontal="center" vertical="center"/>
    </xf>
    <xf numFmtId="2" fontId="0" fillId="16" borderId="3" xfId="0" applyNumberFormat="1" applyFill="1" applyBorder="1" applyAlignment="1">
      <alignment horizontal="center" vertical="center"/>
    </xf>
    <xf numFmtId="0" fontId="0" fillId="18" borderId="0" xfId="0" applyFill="1" applyAlignment="1">
      <alignment horizontal="center" vertical="center"/>
    </xf>
    <xf numFmtId="2" fontId="0" fillId="17" borderId="7" xfId="0" applyNumberFormat="1" applyFill="1" applyBorder="1" applyAlignment="1">
      <alignment horizontal="center" vertical="center"/>
    </xf>
    <xf numFmtId="2" fontId="0" fillId="17" borderId="0" xfId="0" applyNumberFormat="1" applyFill="1" applyAlignment="1">
      <alignment horizontal="center" vertical="center"/>
    </xf>
    <xf numFmtId="2" fontId="0" fillId="17" borderId="3" xfId="0" applyNumberFormat="1" applyFill="1" applyBorder="1" applyAlignment="1">
      <alignment horizontal="center" vertical="center"/>
    </xf>
    <xf numFmtId="0" fontId="0" fillId="7" borderId="0" xfId="0" applyFill="1" applyBorder="1" applyAlignment="1">
      <alignment horizontal="center" vertical="center"/>
    </xf>
    <xf numFmtId="0" fontId="0" fillId="18" borderId="0" xfId="0" applyNumberFormat="1" applyFill="1" applyBorder="1" applyAlignment="1">
      <alignment horizontal="center" vertical="center"/>
    </xf>
    <xf numFmtId="0" fontId="0" fillId="18" borderId="3" xfId="0" applyNumberFormat="1" applyFill="1" applyBorder="1" applyAlignment="1">
      <alignment horizontal="center" vertical="center"/>
    </xf>
  </cellXfs>
  <cellStyles count="8">
    <cellStyle name="Comma" xfId="4" builtinId="3"/>
    <cellStyle name="Hyperlink" xfId="2" builtinId="8"/>
    <cellStyle name="Hyperlink 2" xfId="3"/>
    <cellStyle name="Normal" xfId="0" builtinId="0"/>
    <cellStyle name="Normal 2" xfId="1"/>
    <cellStyle name="Normal_eaafp" xfId="7"/>
    <cellStyle name="Normal_Sheet1" xfId="6"/>
    <cellStyle name="Normal_Sheet3" xfId="5"/>
  </cellStyles>
  <dxfs count="0"/>
  <tableStyles count="0" defaultTableStyle="TableStyleMedium2" defaultPivotStyle="PivotStyleLight16"/>
  <colors>
    <mruColors>
      <color rgb="FF00FF00"/>
      <color rgb="FF00FFFF"/>
      <color rgb="FF66FFFF"/>
      <color rgb="FFFF66FF"/>
      <color rgb="FFFFC000"/>
      <color rgb="FFFF9999"/>
      <color rgb="FF99FF33"/>
      <color rgb="FFFFFF99"/>
      <color rgb="FF0000FF"/>
      <color rgb="FF00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oger.jaensch.bne@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www.lebmf.gov.au/publications/pubs/waterbirds-report.pdf" TargetMode="External"/><Relationship Id="rId7" Type="http://schemas.openxmlformats.org/officeDocument/2006/relationships/vmlDrawing" Target="../drawings/vmlDrawing7.vml"/><Relationship Id="rId2" Type="http://schemas.openxmlformats.org/officeDocument/2006/relationships/hyperlink" Target="http://www.wetlands.org/WatchRead/tabid/56/mod/1570/articleType/ArticleView/articleId/2458/Status-of-Waterbirds-in-Asia.aspx" TargetMode="External"/><Relationship Id="rId1" Type="http://schemas.openxmlformats.org/officeDocument/2006/relationships/hyperlink" Target="http://www.birdlife.org/news/news/2006/12/chinese_egret.html" TargetMode="External"/><Relationship Id="rId6" Type="http://schemas.openxmlformats.org/officeDocument/2006/relationships/printerSettings" Target="../printerSettings/printerSettings7.bin"/><Relationship Id="rId5" Type="http://schemas.openxmlformats.org/officeDocument/2006/relationships/hyperlink" Target="http://www.birdskorea.org/Habitats/Wetlands/Songdo/Downloads/Song-Do-Birds-Korea-letter-to-Stony-Brook.pdf" TargetMode="External"/><Relationship Id="rId4" Type="http://schemas.openxmlformats.org/officeDocument/2006/relationships/hyperlink" Target="http://www.fba.org.au/publication/downloads/BCR-Final-pg1-26.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www.jawgp.org/anet/aaa1999/aaaeref.ht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jawgp.org/anet/aaa1999/aaaeref.htm"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www.jawgp.org/anet/aaa1999/aaaeref.ht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30"/>
  <sheetViews>
    <sheetView tabSelected="1" workbookViewId="0">
      <selection activeCell="A2" sqref="A2"/>
    </sheetView>
  </sheetViews>
  <sheetFormatPr defaultRowHeight="18" x14ac:dyDescent="0.25"/>
  <cols>
    <col min="1" max="2" width="6.5546875" style="3" customWidth="1"/>
    <col min="3" max="16384" width="8.88671875" style="3"/>
  </cols>
  <sheetData>
    <row r="1" spans="2:20" s="462" customFormat="1" ht="20.25" x14ac:dyDescent="0.3">
      <c r="B1" s="462" t="s">
        <v>6571</v>
      </c>
    </row>
    <row r="2" spans="2:20" ht="24" thickBot="1" x14ac:dyDescent="0.4">
      <c r="B2" s="14" t="s">
        <v>6572</v>
      </c>
    </row>
    <row r="3" spans="2:20" ht="18.75" thickBot="1" x14ac:dyDescent="0.3">
      <c r="I3" s="15"/>
      <c r="P3" s="463"/>
      <c r="Q3" s="464" t="s">
        <v>6570</v>
      </c>
      <c r="R3" s="465"/>
    </row>
    <row r="4" spans="2:20" x14ac:dyDescent="0.25">
      <c r="B4" s="3" t="s">
        <v>4584</v>
      </c>
      <c r="G4" s="15" t="s">
        <v>9</v>
      </c>
      <c r="I4" s="15"/>
      <c r="K4" s="3" t="s">
        <v>4798</v>
      </c>
      <c r="N4" s="461"/>
      <c r="O4" s="461"/>
      <c r="P4" s="461"/>
      <c r="Q4" s="461"/>
      <c r="R4" s="461"/>
      <c r="S4" s="461"/>
      <c r="T4" s="461"/>
    </row>
    <row r="5" spans="2:20" x14ac:dyDescent="0.25">
      <c r="G5" s="15"/>
      <c r="I5" s="15"/>
      <c r="N5" s="461"/>
      <c r="O5" s="461"/>
      <c r="P5" s="461"/>
      <c r="Q5" s="461"/>
      <c r="R5" s="461"/>
      <c r="S5" s="461"/>
      <c r="T5" s="461"/>
    </row>
    <row r="6" spans="2:20" x14ac:dyDescent="0.25">
      <c r="N6" s="461"/>
      <c r="O6" s="460"/>
      <c r="P6" s="461"/>
      <c r="Q6" s="460"/>
      <c r="R6" s="461"/>
      <c r="S6" s="461"/>
      <c r="T6" s="461"/>
    </row>
    <row r="7" spans="2:20" x14ac:dyDescent="0.25">
      <c r="B7" s="3" t="s">
        <v>6573</v>
      </c>
      <c r="N7" s="461"/>
      <c r="O7" s="461"/>
      <c r="P7" s="461"/>
      <c r="Q7" s="461"/>
      <c r="R7" s="461"/>
      <c r="S7" s="461"/>
      <c r="T7" s="461"/>
    </row>
    <row r="8" spans="2:20" s="344" customFormat="1" x14ac:dyDescent="0.25">
      <c r="B8" s="466">
        <v>20</v>
      </c>
      <c r="C8" s="344" t="s">
        <v>6574</v>
      </c>
    </row>
    <row r="9" spans="2:20" s="344" customFormat="1" x14ac:dyDescent="0.25">
      <c r="B9" s="466">
        <v>21</v>
      </c>
      <c r="C9" s="344" t="s">
        <v>6575</v>
      </c>
      <c r="E9" s="345"/>
      <c r="F9" s="345"/>
    </row>
    <row r="10" spans="2:20" s="344" customFormat="1" x14ac:dyDescent="0.25">
      <c r="B10" s="466">
        <v>22</v>
      </c>
      <c r="C10" s="344" t="s">
        <v>6576</v>
      </c>
      <c r="E10" s="345"/>
      <c r="F10" s="345"/>
    </row>
    <row r="11" spans="2:20" s="344" customFormat="1" x14ac:dyDescent="0.25">
      <c r="B11" s="466"/>
      <c r="C11" s="344" t="s">
        <v>6577</v>
      </c>
      <c r="E11" s="345"/>
      <c r="F11" s="345"/>
    </row>
    <row r="12" spans="2:20" s="344" customFormat="1" x14ac:dyDescent="0.25">
      <c r="B12" s="466">
        <v>23</v>
      </c>
      <c r="C12" s="344" t="s">
        <v>6578</v>
      </c>
      <c r="E12" s="345"/>
      <c r="F12" s="345"/>
    </row>
    <row r="13" spans="2:20" s="344" customFormat="1" x14ac:dyDescent="0.25">
      <c r="B13" s="466">
        <v>24</v>
      </c>
      <c r="C13" s="344" t="s">
        <v>6579</v>
      </c>
      <c r="E13" s="345"/>
      <c r="F13" s="345"/>
    </row>
    <row r="14" spans="2:20" s="344" customFormat="1" x14ac:dyDescent="0.25">
      <c r="B14" s="466">
        <v>25</v>
      </c>
      <c r="C14" s="344" t="s">
        <v>6580</v>
      </c>
      <c r="E14" s="345"/>
      <c r="F14" s="345"/>
    </row>
    <row r="15" spans="2:20" s="344" customFormat="1" x14ac:dyDescent="0.25">
      <c r="B15" s="466">
        <v>26</v>
      </c>
      <c r="C15" s="344" t="s">
        <v>6581</v>
      </c>
      <c r="E15" s="345"/>
      <c r="F15" s="345"/>
    </row>
    <row r="16" spans="2:20" s="344" customFormat="1" x14ac:dyDescent="0.25">
      <c r="B16" s="466">
        <v>27</v>
      </c>
      <c r="C16" s="344" t="s">
        <v>6582</v>
      </c>
      <c r="E16" s="345"/>
      <c r="F16" s="345"/>
    </row>
    <row r="17" spans="2:6" s="344" customFormat="1" ht="18.75" x14ac:dyDescent="0.3">
      <c r="B17" s="466">
        <v>28</v>
      </c>
      <c r="C17" s="344" t="s">
        <v>6583</v>
      </c>
      <c r="F17" s="345"/>
    </row>
    <row r="18" spans="2:6" s="344" customFormat="1" x14ac:dyDescent="0.25">
      <c r="B18" s="466">
        <v>29</v>
      </c>
      <c r="C18" s="344" t="s">
        <v>6584</v>
      </c>
      <c r="E18" s="345"/>
    </row>
    <row r="19" spans="2:6" s="344" customFormat="1" x14ac:dyDescent="0.25">
      <c r="B19" s="466">
        <v>30</v>
      </c>
      <c r="C19" s="344" t="s">
        <v>6585</v>
      </c>
      <c r="E19" s="345"/>
    </row>
    <row r="20" spans="2:6" s="344" customFormat="1" x14ac:dyDescent="0.25">
      <c r="E20" s="345"/>
    </row>
    <row r="21" spans="2:6" x14ac:dyDescent="0.25">
      <c r="B21" s="3" t="s">
        <v>6586</v>
      </c>
    </row>
    <row r="22" spans="2:6" ht="18.75" x14ac:dyDescent="0.3">
      <c r="C22" s="3" t="s">
        <v>6587</v>
      </c>
    </row>
    <row r="23" spans="2:6" x14ac:dyDescent="0.25">
      <c r="C23" s="3" t="s">
        <v>6595</v>
      </c>
    </row>
    <row r="24" spans="2:6" x14ac:dyDescent="0.25">
      <c r="C24" s="3" t="s">
        <v>6588</v>
      </c>
    </row>
    <row r="25" spans="2:6" x14ac:dyDescent="0.25">
      <c r="C25" s="3" t="s">
        <v>6589</v>
      </c>
    </row>
    <row r="26" spans="2:6" x14ac:dyDescent="0.25">
      <c r="C26" s="3" t="s">
        <v>6590</v>
      </c>
    </row>
    <row r="27" spans="2:6" x14ac:dyDescent="0.25">
      <c r="C27" s="3" t="s">
        <v>6594</v>
      </c>
    </row>
    <row r="28" spans="2:6" s="344" customFormat="1" x14ac:dyDescent="0.25">
      <c r="C28" s="344" t="s">
        <v>6592</v>
      </c>
    </row>
    <row r="29" spans="2:6" x14ac:dyDescent="0.25">
      <c r="C29" s="3" t="s">
        <v>6591</v>
      </c>
    </row>
    <row r="30" spans="2:6" x14ac:dyDescent="0.25">
      <c r="C30" s="3" t="s">
        <v>6593</v>
      </c>
    </row>
  </sheetData>
  <hyperlinks>
    <hyperlink ref="G4"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P1100"/>
  <sheetViews>
    <sheetView workbookViewId="0">
      <pane ySplit="1" topLeftCell="A2" activePane="bottomLeft" state="frozen"/>
      <selection pane="bottomLeft" activeCell="G2" sqref="G2"/>
    </sheetView>
  </sheetViews>
  <sheetFormatPr defaultRowHeight="15" x14ac:dyDescent="0.2"/>
  <cols>
    <col min="1" max="1" width="12.109375" style="54" customWidth="1"/>
    <col min="2" max="2" width="37.77734375" style="54" customWidth="1"/>
    <col min="3" max="3" width="18" style="54" customWidth="1"/>
    <col min="4" max="4" width="12.44140625" style="125" customWidth="1"/>
    <col min="5" max="5" width="10.5546875" style="125" customWidth="1"/>
    <col min="6" max="6" width="1.109375" style="54" customWidth="1"/>
    <col min="7" max="8" width="13.88671875" style="445" customWidth="1"/>
    <col min="9" max="9" width="16.21875" style="445" customWidth="1"/>
    <col min="10" max="10" width="1.109375" style="54" customWidth="1"/>
    <col min="11" max="11" width="14.109375" style="142" customWidth="1"/>
    <col min="12" max="12" width="0.88671875" style="64" customWidth="1"/>
    <col min="13" max="13" width="9.88671875" style="64" customWidth="1"/>
    <col min="14" max="14" width="1.109375" style="54" customWidth="1"/>
    <col min="15" max="15" width="33.6640625" style="54" customWidth="1"/>
    <col min="16" max="16" width="1.109375" style="54" customWidth="1"/>
    <col min="17" max="16384" width="8.88671875" style="54"/>
  </cols>
  <sheetData>
    <row r="1" spans="1:16" ht="63" x14ac:dyDescent="0.2">
      <c r="A1" s="122" t="s">
        <v>10</v>
      </c>
      <c r="B1" s="122" t="s">
        <v>4799</v>
      </c>
      <c r="C1" s="122" t="s">
        <v>4800</v>
      </c>
      <c r="D1" s="123" t="s">
        <v>4795</v>
      </c>
      <c r="E1" s="123" t="s">
        <v>8</v>
      </c>
      <c r="F1" s="197"/>
      <c r="G1" s="444" t="s">
        <v>4518</v>
      </c>
      <c r="H1" s="444" t="s">
        <v>4519</v>
      </c>
      <c r="I1" s="444" t="s">
        <v>4801</v>
      </c>
      <c r="J1" s="197"/>
      <c r="K1" s="124" t="s">
        <v>4520</v>
      </c>
      <c r="L1" s="122"/>
      <c r="M1" s="123" t="s">
        <v>4521</v>
      </c>
      <c r="N1" s="197"/>
      <c r="O1" s="122" t="s">
        <v>6</v>
      </c>
      <c r="P1" s="197"/>
    </row>
    <row r="2" spans="1:16" ht="15.75" x14ac:dyDescent="0.2">
      <c r="A2" s="57" t="s">
        <v>1761</v>
      </c>
      <c r="B2" s="56" t="s">
        <v>954</v>
      </c>
      <c r="C2" s="56" t="s">
        <v>1760</v>
      </c>
      <c r="D2" s="44" t="s">
        <v>4974</v>
      </c>
      <c r="E2" s="66"/>
      <c r="F2" s="197" t="str">
        <f>" "</f>
        <v xml:space="preserve"> </v>
      </c>
      <c r="G2" s="445">
        <v>-12.24999</v>
      </c>
      <c r="H2" s="445">
        <v>131.26666</v>
      </c>
      <c r="J2" s="197"/>
      <c r="K2" s="57" t="s">
        <v>21</v>
      </c>
      <c r="L2" s="56" t="str">
        <f t="shared" ref="L2:L65" si="0">" "</f>
        <v xml:space="preserve"> </v>
      </c>
      <c r="M2" s="58">
        <v>848</v>
      </c>
      <c r="N2" s="197"/>
      <c r="O2" s="56" t="s">
        <v>26</v>
      </c>
      <c r="P2" s="197" t="str">
        <f>" "</f>
        <v xml:space="preserve"> </v>
      </c>
    </row>
    <row r="3" spans="1:16" ht="15.75" x14ac:dyDescent="0.2">
      <c r="A3" s="57" t="s">
        <v>1761</v>
      </c>
      <c r="B3" s="56" t="s">
        <v>1194</v>
      </c>
      <c r="C3" s="56" t="s">
        <v>1762</v>
      </c>
      <c r="D3" s="44" t="s">
        <v>4975</v>
      </c>
      <c r="E3" s="58"/>
      <c r="F3" s="197" t="str">
        <f t="shared" ref="F3:F66" si="1">" "</f>
        <v xml:space="preserve"> </v>
      </c>
      <c r="G3" s="445">
        <v>-35.049999999999997</v>
      </c>
      <c r="H3" s="445">
        <v>117.88333333333334</v>
      </c>
      <c r="J3" s="197"/>
      <c r="K3" s="57" t="s">
        <v>21</v>
      </c>
      <c r="L3" s="56" t="str">
        <f t="shared" si="0"/>
        <v xml:space="preserve"> </v>
      </c>
      <c r="M3" s="58">
        <v>435</v>
      </c>
      <c r="N3" s="197"/>
      <c r="O3" s="56" t="s">
        <v>1763</v>
      </c>
      <c r="P3" s="197" t="str">
        <f t="shared" ref="P3:P66" si="2">" "</f>
        <v xml:space="preserve"> </v>
      </c>
    </row>
    <row r="4" spans="1:16" ht="15.75" x14ac:dyDescent="0.2">
      <c r="A4" s="57" t="s">
        <v>1761</v>
      </c>
      <c r="B4" s="56" t="s">
        <v>1193</v>
      </c>
      <c r="C4" s="56" t="s">
        <v>1764</v>
      </c>
      <c r="D4" s="44" t="s">
        <v>4976</v>
      </c>
      <c r="E4" s="58"/>
      <c r="F4" s="197" t="str">
        <f t="shared" si="1"/>
        <v xml:space="preserve"> </v>
      </c>
      <c r="G4" s="445">
        <v>-38.649099999999997</v>
      </c>
      <c r="H4" s="445">
        <v>145.79</v>
      </c>
      <c r="J4" s="197"/>
      <c r="K4" s="57" t="s">
        <v>21</v>
      </c>
      <c r="L4" s="56" t="str">
        <f t="shared" si="0"/>
        <v xml:space="preserve"> </v>
      </c>
      <c r="M4" s="58">
        <v>120</v>
      </c>
      <c r="N4" s="197"/>
      <c r="O4" s="56" t="s">
        <v>1193</v>
      </c>
      <c r="P4" s="197" t="str">
        <f t="shared" si="2"/>
        <v xml:space="preserve"> </v>
      </c>
    </row>
    <row r="5" spans="1:16" ht="15.75" x14ac:dyDescent="0.2">
      <c r="A5" s="57" t="s">
        <v>1761</v>
      </c>
      <c r="B5" s="56" t="s">
        <v>1007</v>
      </c>
      <c r="C5" s="56" t="s">
        <v>1765</v>
      </c>
      <c r="D5" s="44" t="s">
        <v>4977</v>
      </c>
      <c r="E5" s="58"/>
      <c r="F5" s="197" t="str">
        <f t="shared" si="1"/>
        <v xml:space="preserve"> </v>
      </c>
      <c r="G5" s="445">
        <v>-19.213999999999999</v>
      </c>
      <c r="H5" s="445">
        <v>121.504</v>
      </c>
      <c r="J5" s="197"/>
      <c r="K5" s="57" t="s">
        <v>21</v>
      </c>
      <c r="L5" s="56" t="str">
        <f t="shared" si="0"/>
        <v xml:space="preserve"> </v>
      </c>
      <c r="M5" s="58">
        <v>123</v>
      </c>
      <c r="N5" s="197"/>
      <c r="O5" s="56" t="s">
        <v>1007</v>
      </c>
      <c r="P5" s="197" t="str">
        <f t="shared" si="2"/>
        <v xml:space="preserve"> </v>
      </c>
    </row>
    <row r="6" spans="1:16" ht="15.75" x14ac:dyDescent="0.2">
      <c r="A6" s="57" t="s">
        <v>1761</v>
      </c>
      <c r="B6" s="56" t="s">
        <v>962</v>
      </c>
      <c r="C6" s="56" t="s">
        <v>1760</v>
      </c>
      <c r="D6" s="44" t="s">
        <v>4978</v>
      </c>
      <c r="E6" s="58"/>
      <c r="F6" s="197" t="str">
        <f t="shared" si="1"/>
        <v xml:space="preserve"> </v>
      </c>
      <c r="G6" s="445">
        <v>-13.52</v>
      </c>
      <c r="H6" s="445">
        <v>129.97</v>
      </c>
      <c r="J6" s="197"/>
      <c r="K6" s="57" t="s">
        <v>21</v>
      </c>
      <c r="L6" s="56" t="str">
        <f t="shared" si="0"/>
        <v xml:space="preserve"> </v>
      </c>
      <c r="M6" s="58">
        <v>824</v>
      </c>
      <c r="N6" s="197"/>
      <c r="O6" s="56" t="s">
        <v>1766</v>
      </c>
      <c r="P6" s="197" t="str">
        <f t="shared" si="2"/>
        <v xml:space="preserve"> </v>
      </c>
    </row>
    <row r="7" spans="1:16" ht="15.75" x14ac:dyDescent="0.2">
      <c r="A7" s="57" t="s">
        <v>1761</v>
      </c>
      <c r="B7" s="56" t="s">
        <v>1108</v>
      </c>
      <c r="C7" s="56" t="s">
        <v>1765</v>
      </c>
      <c r="D7" s="44" t="s">
        <v>4979</v>
      </c>
      <c r="E7" s="58"/>
      <c r="F7" s="197" t="str">
        <f t="shared" si="1"/>
        <v xml:space="preserve"> </v>
      </c>
      <c r="G7" s="445">
        <v>-12.233333587646484</v>
      </c>
      <c r="H7" s="445">
        <v>123.08333587646484</v>
      </c>
      <c r="J7" s="197"/>
      <c r="K7" s="57" t="s">
        <v>21</v>
      </c>
      <c r="L7" s="56" t="str">
        <f t="shared" si="0"/>
        <v xml:space="preserve"> </v>
      </c>
      <c r="M7" s="58">
        <v>138</v>
      </c>
      <c r="N7" s="197"/>
      <c r="O7" s="56" t="s">
        <v>1108</v>
      </c>
      <c r="P7" s="197" t="str">
        <f t="shared" si="2"/>
        <v xml:space="preserve"> </v>
      </c>
    </row>
    <row r="8" spans="1:16" ht="15.75" x14ac:dyDescent="0.2">
      <c r="A8" s="57" t="s">
        <v>1761</v>
      </c>
      <c r="B8" s="56" t="s">
        <v>1311</v>
      </c>
      <c r="C8" s="56" t="s">
        <v>1767</v>
      </c>
      <c r="D8" s="44" t="s">
        <v>4980</v>
      </c>
      <c r="E8" s="58"/>
      <c r="F8" s="197" t="str">
        <f t="shared" si="1"/>
        <v xml:space="preserve"> </v>
      </c>
      <c r="G8" s="445">
        <v>-24.044799999999999</v>
      </c>
      <c r="H8" s="445">
        <v>140.55600000000001</v>
      </c>
      <c r="J8" s="197"/>
      <c r="K8" s="57" t="s">
        <v>21</v>
      </c>
      <c r="L8" s="56" t="str">
        <f t="shared" si="0"/>
        <v xml:space="preserve"> </v>
      </c>
      <c r="M8" s="58">
        <v>139</v>
      </c>
      <c r="N8" s="197"/>
      <c r="O8" s="56" t="s">
        <v>1311</v>
      </c>
      <c r="P8" s="197" t="str">
        <f t="shared" si="2"/>
        <v xml:space="preserve"> </v>
      </c>
    </row>
    <row r="9" spans="1:16" ht="15.75" x14ac:dyDescent="0.2">
      <c r="A9" s="54" t="s">
        <v>1761</v>
      </c>
      <c r="B9" s="9" t="s">
        <v>3952</v>
      </c>
      <c r="C9" s="54" t="s">
        <v>1784</v>
      </c>
      <c r="D9" s="44" t="s">
        <v>4981</v>
      </c>
      <c r="F9" s="197" t="str">
        <f t="shared" si="1"/>
        <v xml:space="preserve"> </v>
      </c>
      <c r="G9" s="445">
        <v>-22.3247</v>
      </c>
      <c r="H9" s="445">
        <v>149.60419999999999</v>
      </c>
      <c r="J9" s="197"/>
      <c r="K9" s="142" t="s">
        <v>3953</v>
      </c>
      <c r="L9" s="56" t="str">
        <f t="shared" si="0"/>
        <v xml:space="preserve"> </v>
      </c>
      <c r="N9" s="197"/>
      <c r="O9" s="56"/>
      <c r="P9" s="197" t="str">
        <f t="shared" si="2"/>
        <v xml:space="preserve"> </v>
      </c>
    </row>
    <row r="10" spans="1:16" ht="15.75" x14ac:dyDescent="0.2">
      <c r="A10" s="57" t="s">
        <v>1761</v>
      </c>
      <c r="B10" s="56" t="s">
        <v>1106</v>
      </c>
      <c r="C10" s="56" t="s">
        <v>1765</v>
      </c>
      <c r="D10" s="44" t="s">
        <v>4982</v>
      </c>
      <c r="E10" s="58"/>
      <c r="F10" s="197" t="str">
        <f t="shared" si="1"/>
        <v xml:space="preserve"> </v>
      </c>
      <c r="G10" s="445">
        <v>-20.75</v>
      </c>
      <c r="H10" s="445">
        <v>115.3888888888888</v>
      </c>
      <c r="J10" s="197"/>
      <c r="K10" s="57" t="s">
        <v>21</v>
      </c>
      <c r="L10" s="56" t="str">
        <f t="shared" si="0"/>
        <v xml:space="preserve"> </v>
      </c>
      <c r="M10" s="58">
        <v>836</v>
      </c>
      <c r="N10" s="197"/>
      <c r="O10" s="56" t="s">
        <v>1768</v>
      </c>
      <c r="P10" s="197" t="str">
        <f t="shared" si="2"/>
        <v xml:space="preserve"> </v>
      </c>
    </row>
    <row r="11" spans="1:16" ht="15.75" x14ac:dyDescent="0.2">
      <c r="A11" s="57" t="s">
        <v>1761</v>
      </c>
      <c r="B11" s="56" t="s">
        <v>1180</v>
      </c>
      <c r="C11" s="56" t="s">
        <v>1769</v>
      </c>
      <c r="D11" s="44" t="s">
        <v>4983</v>
      </c>
      <c r="E11" s="58"/>
      <c r="F11" s="197" t="str">
        <f t="shared" si="1"/>
        <v xml:space="preserve"> </v>
      </c>
      <c r="G11" s="445">
        <v>-37.450000000000003</v>
      </c>
      <c r="H11" s="445">
        <v>139.97</v>
      </c>
      <c r="J11" s="197"/>
      <c r="K11" s="57" t="s">
        <v>21</v>
      </c>
      <c r="L11" s="56" t="str">
        <f t="shared" si="0"/>
        <v xml:space="preserve"> </v>
      </c>
      <c r="M11" s="58">
        <v>170</v>
      </c>
      <c r="N11" s="197"/>
      <c r="O11" s="56" t="s">
        <v>1180</v>
      </c>
      <c r="P11" s="197" t="str">
        <f t="shared" si="2"/>
        <v xml:space="preserve"> </v>
      </c>
    </row>
    <row r="12" spans="1:16" ht="15.75" x14ac:dyDescent="0.2">
      <c r="A12" s="54" t="s">
        <v>1761</v>
      </c>
      <c r="B12" s="9" t="s">
        <v>3946</v>
      </c>
      <c r="C12" s="54" t="s">
        <v>1784</v>
      </c>
      <c r="D12" s="44" t="s">
        <v>4984</v>
      </c>
      <c r="F12" s="197" t="str">
        <f t="shared" si="1"/>
        <v xml:space="preserve"> </v>
      </c>
      <c r="G12" s="445">
        <v>-25.038399999999999</v>
      </c>
      <c r="H12" s="445">
        <v>139.96180000000001</v>
      </c>
      <c r="J12" s="197"/>
      <c r="K12" s="32" t="s">
        <v>3951</v>
      </c>
      <c r="L12" s="56" t="str">
        <f t="shared" si="0"/>
        <v xml:space="preserve"> </v>
      </c>
      <c r="N12" s="197"/>
      <c r="O12" s="56"/>
      <c r="P12" s="197" t="str">
        <f t="shared" si="2"/>
        <v xml:space="preserve"> </v>
      </c>
    </row>
    <row r="13" spans="1:16" ht="15.75" x14ac:dyDescent="0.2">
      <c r="A13" s="57" t="s">
        <v>1761</v>
      </c>
      <c r="B13" s="56" t="s">
        <v>1181</v>
      </c>
      <c r="C13" s="56" t="s">
        <v>1770</v>
      </c>
      <c r="D13" s="44" t="s">
        <v>4985</v>
      </c>
      <c r="E13" s="58"/>
      <c r="F13" s="197" t="str">
        <f t="shared" si="1"/>
        <v xml:space="preserve"> </v>
      </c>
      <c r="G13" s="445">
        <v>-41.283000000000001</v>
      </c>
      <c r="H13" s="445">
        <v>148.333</v>
      </c>
      <c r="J13" s="197"/>
      <c r="K13" s="57" t="s">
        <v>21</v>
      </c>
      <c r="L13" s="56" t="str">
        <f t="shared" si="0"/>
        <v xml:space="preserve"> </v>
      </c>
      <c r="M13" s="58">
        <v>837</v>
      </c>
      <c r="N13" s="197"/>
      <c r="O13" s="56" t="s">
        <v>26</v>
      </c>
      <c r="P13" s="197" t="str">
        <f t="shared" si="2"/>
        <v xml:space="preserve"> </v>
      </c>
    </row>
    <row r="14" spans="1:16" ht="15.75" x14ac:dyDescent="0.2">
      <c r="A14" s="57" t="s">
        <v>1761</v>
      </c>
      <c r="B14" s="56" t="s">
        <v>948</v>
      </c>
      <c r="C14" s="56" t="s">
        <v>1760</v>
      </c>
      <c r="D14" s="44" t="s">
        <v>4986</v>
      </c>
      <c r="E14" s="58"/>
      <c r="F14" s="197" t="str">
        <f t="shared" si="1"/>
        <v xml:space="preserve"> </v>
      </c>
      <c r="G14" s="445">
        <v>-13.3101</v>
      </c>
      <c r="H14" s="445">
        <v>136.15700000000001</v>
      </c>
      <c r="J14" s="197"/>
      <c r="K14" s="57" t="s">
        <v>21</v>
      </c>
      <c r="L14" s="56" t="str">
        <f t="shared" si="0"/>
        <v xml:space="preserve"> </v>
      </c>
      <c r="M14" s="58">
        <v>185</v>
      </c>
      <c r="N14" s="197"/>
      <c r="O14" s="56" t="s">
        <v>948</v>
      </c>
      <c r="P14" s="197" t="str">
        <f t="shared" si="2"/>
        <v xml:space="preserve"> </v>
      </c>
    </row>
    <row r="15" spans="1:16" ht="15.75" x14ac:dyDescent="0.2">
      <c r="A15" s="12" t="s">
        <v>1761</v>
      </c>
      <c r="B15" s="4" t="s">
        <v>4340</v>
      </c>
      <c r="C15" s="64" t="s">
        <v>1791</v>
      </c>
      <c r="D15" s="44" t="s">
        <v>4987</v>
      </c>
      <c r="F15" s="197" t="str">
        <f t="shared" si="1"/>
        <v xml:space="preserve"> </v>
      </c>
      <c r="G15" s="445">
        <v>-34.000599999999999</v>
      </c>
      <c r="H15" s="445">
        <v>151.16409999999999</v>
      </c>
      <c r="J15" s="197"/>
      <c r="K15" s="12" t="s">
        <v>4341</v>
      </c>
      <c r="L15" s="56" t="str">
        <f t="shared" si="0"/>
        <v xml:space="preserve"> </v>
      </c>
      <c r="N15" s="197"/>
      <c r="O15" s="56"/>
      <c r="P15" s="197" t="str">
        <f t="shared" si="2"/>
        <v xml:space="preserve"> </v>
      </c>
    </row>
    <row r="16" spans="1:16" ht="15.75" x14ac:dyDescent="0.2">
      <c r="A16" s="57" t="s">
        <v>1761</v>
      </c>
      <c r="B16" s="56" t="s">
        <v>946</v>
      </c>
      <c r="C16" s="56" t="s">
        <v>1760</v>
      </c>
      <c r="D16" s="44" t="s">
        <v>4988</v>
      </c>
      <c r="E16" s="58"/>
      <c r="F16" s="197" t="str">
        <f t="shared" si="1"/>
        <v xml:space="preserve"> </v>
      </c>
      <c r="G16" s="445">
        <v>-12.016666666666667</v>
      </c>
      <c r="H16" s="445">
        <v>134.5</v>
      </c>
      <c r="J16" s="197"/>
      <c r="K16" s="57" t="s">
        <v>21</v>
      </c>
      <c r="L16" s="56" t="str">
        <f t="shared" si="0"/>
        <v xml:space="preserve"> </v>
      </c>
      <c r="M16" s="58">
        <v>190</v>
      </c>
      <c r="N16" s="197"/>
      <c r="O16" s="56" t="s">
        <v>946</v>
      </c>
      <c r="P16" s="197" t="str">
        <f t="shared" si="2"/>
        <v xml:space="preserve"> </v>
      </c>
    </row>
    <row r="17" spans="1:16" ht="15.75" x14ac:dyDescent="0.2">
      <c r="A17" s="57" t="s">
        <v>1761</v>
      </c>
      <c r="B17" s="56" t="s">
        <v>1134</v>
      </c>
      <c r="C17" s="56" t="s">
        <v>1770</v>
      </c>
      <c r="D17" s="44" t="s">
        <v>4989</v>
      </c>
      <c r="E17" s="58"/>
      <c r="F17" s="197" t="str">
        <f t="shared" si="1"/>
        <v xml:space="preserve"> </v>
      </c>
      <c r="G17" s="445">
        <v>-40.75</v>
      </c>
      <c r="H17" s="445">
        <v>144.86666666666699</v>
      </c>
      <c r="J17" s="197"/>
      <c r="K17" s="57" t="s">
        <v>21</v>
      </c>
      <c r="L17" s="56" t="str">
        <f t="shared" si="0"/>
        <v xml:space="preserve"> </v>
      </c>
      <c r="M17" s="58">
        <v>195</v>
      </c>
      <c r="N17" s="197"/>
      <c r="O17" s="56" t="s">
        <v>1772</v>
      </c>
      <c r="P17" s="197" t="str">
        <f t="shared" si="2"/>
        <v xml:space="preserve"> </v>
      </c>
    </row>
    <row r="18" spans="1:16" ht="15.75" x14ac:dyDescent="0.2">
      <c r="A18" s="57" t="s">
        <v>1761</v>
      </c>
      <c r="B18" s="56" t="s">
        <v>1165</v>
      </c>
      <c r="C18" s="56" t="s">
        <v>1769</v>
      </c>
      <c r="D18" s="44" t="s">
        <v>4990</v>
      </c>
      <c r="E18" s="58"/>
      <c r="F18" s="197" t="str">
        <f t="shared" si="1"/>
        <v xml:space="preserve"> </v>
      </c>
      <c r="G18" s="445">
        <v>-38.049999999999997</v>
      </c>
      <c r="H18" s="445">
        <v>140.87299999999999</v>
      </c>
      <c r="J18" s="197"/>
      <c r="K18" s="57" t="s">
        <v>21</v>
      </c>
      <c r="L18" s="56" t="str">
        <f t="shared" si="0"/>
        <v xml:space="preserve"> </v>
      </c>
      <c r="M18" s="58">
        <v>335</v>
      </c>
      <c r="N18" s="197"/>
      <c r="O18" s="56" t="s">
        <v>1773</v>
      </c>
      <c r="P18" s="197" t="str">
        <f t="shared" si="2"/>
        <v xml:space="preserve"> </v>
      </c>
    </row>
    <row r="19" spans="1:16" ht="15.75" x14ac:dyDescent="0.2">
      <c r="A19" s="57" t="s">
        <v>1761</v>
      </c>
      <c r="B19" s="56" t="s">
        <v>942</v>
      </c>
      <c r="C19" s="56" t="s">
        <v>1760</v>
      </c>
      <c r="D19" s="44" t="s">
        <v>4991</v>
      </c>
      <c r="E19" s="58"/>
      <c r="F19" s="197" t="str">
        <f t="shared" si="1"/>
        <v xml:space="preserve"> </v>
      </c>
      <c r="G19" s="445">
        <v>-12.2058</v>
      </c>
      <c r="H19" s="445">
        <v>135.67500000000001</v>
      </c>
      <c r="J19" s="197"/>
      <c r="K19" s="57" t="s">
        <v>21</v>
      </c>
      <c r="L19" s="56" t="str">
        <f t="shared" si="0"/>
        <v xml:space="preserve"> </v>
      </c>
      <c r="M19" s="58">
        <v>197</v>
      </c>
      <c r="N19" s="197"/>
      <c r="O19" s="56" t="s">
        <v>942</v>
      </c>
      <c r="P19" s="197" t="str">
        <f t="shared" si="2"/>
        <v xml:space="preserve"> </v>
      </c>
    </row>
    <row r="20" spans="1:16" ht="15.75" x14ac:dyDescent="0.2">
      <c r="A20" s="57" t="s">
        <v>1761</v>
      </c>
      <c r="B20" s="56" t="s">
        <v>1285</v>
      </c>
      <c r="C20" s="56" t="s">
        <v>1771</v>
      </c>
      <c r="D20" s="44" t="s">
        <v>4992</v>
      </c>
      <c r="E20" s="58"/>
      <c r="F20" s="197" t="str">
        <f t="shared" si="1"/>
        <v xml:space="preserve"> </v>
      </c>
      <c r="G20" s="445">
        <v>-19.666666666666668</v>
      </c>
      <c r="H20" s="445">
        <v>147.55000000000001</v>
      </c>
      <c r="J20" s="197"/>
      <c r="K20" s="57" t="s">
        <v>21</v>
      </c>
      <c r="L20" s="56" t="str">
        <f t="shared" si="0"/>
        <v xml:space="preserve"> </v>
      </c>
      <c r="M20" s="58">
        <v>200</v>
      </c>
      <c r="N20" s="197"/>
      <c r="O20" s="56" t="s">
        <v>1774</v>
      </c>
      <c r="P20" s="197" t="str">
        <f t="shared" si="2"/>
        <v xml:space="preserve"> </v>
      </c>
    </row>
    <row r="21" spans="1:16" ht="15.75" x14ac:dyDescent="0.2">
      <c r="A21" s="57" t="s">
        <v>1761</v>
      </c>
      <c r="B21" s="56" t="s">
        <v>1117</v>
      </c>
      <c r="C21" s="56" t="s">
        <v>1760</v>
      </c>
      <c r="D21" s="44" t="s">
        <v>4993</v>
      </c>
      <c r="E21" s="58"/>
      <c r="F21" s="197" t="str">
        <f t="shared" si="1"/>
        <v xml:space="preserve"> </v>
      </c>
      <c r="G21" s="445">
        <v>-12.666666666666666</v>
      </c>
      <c r="H21" s="445">
        <v>130.55000000000001</v>
      </c>
      <c r="J21" s="197"/>
      <c r="K21" s="57" t="s">
        <v>21</v>
      </c>
      <c r="L21" s="56" t="str">
        <f t="shared" si="0"/>
        <v xml:space="preserve"> </v>
      </c>
      <c r="M21" s="58">
        <v>202</v>
      </c>
      <c r="N21" s="197"/>
      <c r="O21" s="56" t="s">
        <v>1775</v>
      </c>
      <c r="P21" s="197" t="str">
        <f t="shared" si="2"/>
        <v xml:space="preserve"> </v>
      </c>
    </row>
    <row r="22" spans="1:16" ht="15.75" x14ac:dyDescent="0.2">
      <c r="A22" s="57" t="s">
        <v>1761</v>
      </c>
      <c r="B22" s="56" t="s">
        <v>1019</v>
      </c>
      <c r="C22" s="56" t="s">
        <v>1771</v>
      </c>
      <c r="D22" s="44" t="s">
        <v>4994</v>
      </c>
      <c r="E22" s="58"/>
      <c r="F22" s="197" t="str">
        <f t="shared" si="1"/>
        <v xml:space="preserve"> </v>
      </c>
      <c r="G22" s="445">
        <v>-16.916666666666668</v>
      </c>
      <c r="H22" s="445">
        <v>145.76666666666668</v>
      </c>
      <c r="J22" s="197"/>
      <c r="K22" s="57" t="s">
        <v>21</v>
      </c>
      <c r="L22" s="56" t="str">
        <f t="shared" si="0"/>
        <v xml:space="preserve"> </v>
      </c>
      <c r="M22" s="58">
        <v>203</v>
      </c>
      <c r="N22" s="197"/>
      <c r="O22" s="56" t="s">
        <v>1019</v>
      </c>
      <c r="P22" s="197" t="str">
        <f t="shared" si="2"/>
        <v xml:space="preserve"> </v>
      </c>
    </row>
    <row r="23" spans="1:16" ht="15.75" x14ac:dyDescent="0.2">
      <c r="A23" s="57" t="s">
        <v>1761</v>
      </c>
      <c r="B23" s="56" t="s">
        <v>1312</v>
      </c>
      <c r="C23" s="56" t="s">
        <v>1765</v>
      </c>
      <c r="D23" s="44" t="s">
        <v>4995</v>
      </c>
      <c r="E23" s="58"/>
      <c r="F23" s="197" t="str">
        <f t="shared" si="1"/>
        <v xml:space="preserve"> </v>
      </c>
      <c r="G23" s="445">
        <v>-17.945599999999999</v>
      </c>
      <c r="H23" s="445">
        <v>124.352</v>
      </c>
      <c r="J23" s="197"/>
      <c r="K23" s="57" t="s">
        <v>21</v>
      </c>
      <c r="L23" s="56" t="str">
        <f t="shared" si="0"/>
        <v xml:space="preserve"> </v>
      </c>
      <c r="M23" s="58">
        <v>204</v>
      </c>
      <c r="N23" s="197"/>
      <c r="O23" s="56" t="s">
        <v>1312</v>
      </c>
      <c r="P23" s="197" t="str">
        <f t="shared" si="2"/>
        <v xml:space="preserve"> </v>
      </c>
    </row>
    <row r="24" spans="1:16" ht="15.75" x14ac:dyDescent="0.2">
      <c r="A24" s="57" t="s">
        <v>1761</v>
      </c>
      <c r="B24" s="56" t="s">
        <v>1179</v>
      </c>
      <c r="C24" s="56" t="s">
        <v>1769</v>
      </c>
      <c r="D24" s="44" t="s">
        <v>4996</v>
      </c>
      <c r="E24" s="58"/>
      <c r="F24" s="197" t="str">
        <f t="shared" si="1"/>
        <v xml:space="preserve"> </v>
      </c>
      <c r="G24" s="445">
        <v>-37.75</v>
      </c>
      <c r="H24" s="445">
        <v>140.30000000000001</v>
      </c>
      <c r="J24" s="197"/>
      <c r="K24" s="57" t="s">
        <v>21</v>
      </c>
      <c r="L24" s="56" t="str">
        <f t="shared" si="0"/>
        <v xml:space="preserve"> </v>
      </c>
      <c r="M24" s="58">
        <v>205</v>
      </c>
      <c r="N24" s="197"/>
      <c r="O24" s="56" t="s">
        <v>1179</v>
      </c>
      <c r="P24" s="197" t="str">
        <f t="shared" si="2"/>
        <v xml:space="preserve"> </v>
      </c>
    </row>
    <row r="25" spans="1:16" ht="15.75" x14ac:dyDescent="0.2">
      <c r="A25" s="57" t="s">
        <v>1761</v>
      </c>
      <c r="B25" s="56" t="s">
        <v>952</v>
      </c>
      <c r="C25" s="56" t="s">
        <v>1771</v>
      </c>
      <c r="D25" s="44" t="s">
        <v>4997</v>
      </c>
      <c r="E25" s="66" t="s">
        <v>1776</v>
      </c>
      <c r="F25" s="197" t="str">
        <f t="shared" si="1"/>
        <v xml:space="preserve"> </v>
      </c>
      <c r="G25" s="445">
        <v>-19.3</v>
      </c>
      <c r="H25" s="445">
        <v>147.38333333333333</v>
      </c>
      <c r="J25" s="197"/>
      <c r="K25" s="57" t="s">
        <v>21</v>
      </c>
      <c r="L25" s="56" t="str">
        <f t="shared" si="0"/>
        <v xml:space="preserve"> </v>
      </c>
      <c r="M25" s="58">
        <v>208</v>
      </c>
      <c r="N25" s="197"/>
      <c r="O25" s="56" t="s">
        <v>952</v>
      </c>
      <c r="P25" s="197" t="str">
        <f t="shared" si="2"/>
        <v xml:space="preserve"> </v>
      </c>
    </row>
    <row r="26" spans="1:16" ht="15.75" x14ac:dyDescent="0.2">
      <c r="A26" s="142" t="s">
        <v>1761</v>
      </c>
      <c r="B26" s="56" t="s">
        <v>4585</v>
      </c>
      <c r="C26" s="54" t="s">
        <v>1784</v>
      </c>
      <c r="D26" s="44" t="s">
        <v>4998</v>
      </c>
      <c r="F26" s="197" t="str">
        <f t="shared" si="1"/>
        <v xml:space="preserve"> </v>
      </c>
      <c r="G26" s="445">
        <v>-23.2483</v>
      </c>
      <c r="H26" s="445">
        <v>151.77799999999999</v>
      </c>
      <c r="I26" s="254"/>
      <c r="J26" s="197"/>
      <c r="K26" s="32" t="s">
        <v>4586</v>
      </c>
      <c r="L26" s="56" t="str">
        <f t="shared" si="0"/>
        <v xml:space="preserve"> </v>
      </c>
      <c r="N26" s="197"/>
      <c r="O26" s="56"/>
      <c r="P26" s="197" t="str">
        <f t="shared" si="2"/>
        <v xml:space="preserve"> </v>
      </c>
    </row>
    <row r="27" spans="1:16" ht="15.75" x14ac:dyDescent="0.2">
      <c r="A27" s="57" t="s">
        <v>1761</v>
      </c>
      <c r="B27" s="56" t="s">
        <v>1144</v>
      </c>
      <c r="C27" s="56" t="s">
        <v>1769</v>
      </c>
      <c r="D27" s="44" t="s">
        <v>4999</v>
      </c>
      <c r="E27" s="58"/>
      <c r="F27" s="197" t="str">
        <f t="shared" si="1"/>
        <v xml:space="preserve"> </v>
      </c>
      <c r="G27" s="445">
        <v>-37.931800000000003</v>
      </c>
      <c r="H27" s="445">
        <v>140.41900000000001</v>
      </c>
      <c r="J27" s="197"/>
      <c r="K27" s="57" t="s">
        <v>21</v>
      </c>
      <c r="L27" s="56" t="str">
        <f t="shared" si="0"/>
        <v xml:space="preserve"> </v>
      </c>
      <c r="M27" s="58">
        <v>210</v>
      </c>
      <c r="N27" s="197"/>
      <c r="O27" s="56" t="s">
        <v>1777</v>
      </c>
      <c r="P27" s="197" t="str">
        <f t="shared" si="2"/>
        <v xml:space="preserve"> </v>
      </c>
    </row>
    <row r="28" spans="1:16" ht="15.75" x14ac:dyDescent="0.2">
      <c r="A28" s="57" t="s">
        <v>1761</v>
      </c>
      <c r="B28" s="56" t="s">
        <v>928</v>
      </c>
      <c r="C28" s="56" t="s">
        <v>1778</v>
      </c>
      <c r="D28" s="44" t="s">
        <v>5000</v>
      </c>
      <c r="E28" s="58"/>
      <c r="F28" s="197" t="str">
        <f t="shared" si="1"/>
        <v xml:space="preserve"> </v>
      </c>
      <c r="G28" s="445">
        <v>-32.866999999999997</v>
      </c>
      <c r="H28" s="445">
        <v>151.61666666666667</v>
      </c>
      <c r="J28" s="197"/>
      <c r="K28" s="57" t="s">
        <v>21</v>
      </c>
      <c r="L28" s="56" t="str">
        <f t="shared" si="0"/>
        <v xml:space="preserve"> </v>
      </c>
      <c r="M28" s="58">
        <v>214</v>
      </c>
      <c r="N28" s="197"/>
      <c r="O28" s="56" t="s">
        <v>1779</v>
      </c>
      <c r="P28" s="197" t="str">
        <f t="shared" si="2"/>
        <v xml:space="preserve"> </v>
      </c>
    </row>
    <row r="29" spans="1:16" ht="15.75" x14ac:dyDescent="0.2">
      <c r="A29" s="57" t="s">
        <v>1761</v>
      </c>
      <c r="B29" s="56" t="s">
        <v>1079</v>
      </c>
      <c r="C29" s="56" t="s">
        <v>1769</v>
      </c>
      <c r="D29" s="44" t="s">
        <v>5001</v>
      </c>
      <c r="E29" s="58"/>
      <c r="F29" s="197" t="str">
        <f t="shared" si="1"/>
        <v xml:space="preserve"> </v>
      </c>
      <c r="G29" s="445">
        <v>-32.283200000000001</v>
      </c>
      <c r="H29" s="445">
        <v>133.68299999999999</v>
      </c>
      <c r="J29" s="197"/>
      <c r="K29" s="57" t="s">
        <v>21</v>
      </c>
      <c r="L29" s="56" t="str">
        <f t="shared" si="0"/>
        <v xml:space="preserve"> </v>
      </c>
      <c r="M29" s="58">
        <v>215</v>
      </c>
      <c r="N29" s="197"/>
      <c r="O29" s="56" t="s">
        <v>1780</v>
      </c>
      <c r="P29" s="197" t="str">
        <f t="shared" si="2"/>
        <v xml:space="preserve"> </v>
      </c>
    </row>
    <row r="30" spans="1:16" ht="15.75" x14ac:dyDescent="0.2">
      <c r="A30" s="57" t="s">
        <v>1761</v>
      </c>
      <c r="B30" s="56" t="s">
        <v>956</v>
      </c>
      <c r="C30" s="56" t="s">
        <v>1760</v>
      </c>
      <c r="D30" s="44" t="s">
        <v>5002</v>
      </c>
      <c r="E30" s="58"/>
      <c r="F30" s="197" t="str">
        <f t="shared" si="1"/>
        <v xml:space="preserve"> </v>
      </c>
      <c r="G30" s="445">
        <v>-12.2643</v>
      </c>
      <c r="H30" s="445">
        <v>131.63200000000001</v>
      </c>
      <c r="J30" s="197"/>
      <c r="K30" s="57" t="s">
        <v>21</v>
      </c>
      <c r="L30" s="56" t="str">
        <f t="shared" si="0"/>
        <v xml:space="preserve"> </v>
      </c>
      <c r="M30" s="58">
        <v>219</v>
      </c>
      <c r="N30" s="197"/>
      <c r="O30" s="56" t="s">
        <v>1781</v>
      </c>
      <c r="P30" s="197" t="str">
        <f t="shared" si="2"/>
        <v xml:space="preserve"> </v>
      </c>
    </row>
    <row r="31" spans="1:16" ht="15.75" x14ac:dyDescent="0.2">
      <c r="A31" s="57" t="s">
        <v>1761</v>
      </c>
      <c r="B31" s="56" t="s">
        <v>1170</v>
      </c>
      <c r="C31" s="56" t="s">
        <v>1769</v>
      </c>
      <c r="D31" s="44" t="s">
        <v>5003</v>
      </c>
      <c r="E31" s="58"/>
      <c r="F31" s="197" t="str">
        <f t="shared" si="1"/>
        <v xml:space="preserve"> </v>
      </c>
      <c r="G31" s="445">
        <v>-34.520499999999998</v>
      </c>
      <c r="H31" s="445">
        <v>135.303</v>
      </c>
      <c r="J31" s="197"/>
      <c r="K31" s="57" t="s">
        <v>21</v>
      </c>
      <c r="L31" s="56" t="str">
        <f t="shared" si="0"/>
        <v xml:space="preserve"> </v>
      </c>
      <c r="M31" s="58">
        <v>243</v>
      </c>
      <c r="N31" s="197"/>
      <c r="O31" s="56" t="s">
        <v>1782</v>
      </c>
      <c r="P31" s="197" t="str">
        <f t="shared" si="2"/>
        <v xml:space="preserve"> </v>
      </c>
    </row>
    <row r="32" spans="1:16" ht="15.75" x14ac:dyDescent="0.2">
      <c r="A32" s="57" t="s">
        <v>1761</v>
      </c>
      <c r="B32" s="56" t="s">
        <v>975</v>
      </c>
      <c r="C32" s="56" t="s">
        <v>1764</v>
      </c>
      <c r="D32" s="44" t="s">
        <v>5004</v>
      </c>
      <c r="E32" s="66" t="s">
        <v>1783</v>
      </c>
      <c r="F32" s="197" t="str">
        <f t="shared" si="1"/>
        <v xml:space="preserve"> </v>
      </c>
      <c r="G32" s="445">
        <v>-38.733333333333334</v>
      </c>
      <c r="H32" s="445">
        <v>146.21666666666667</v>
      </c>
      <c r="J32" s="197"/>
      <c r="K32" s="57" t="s">
        <v>21</v>
      </c>
      <c r="L32" s="56" t="str">
        <f t="shared" si="0"/>
        <v xml:space="preserve"> </v>
      </c>
      <c r="M32" s="58">
        <v>244</v>
      </c>
      <c r="N32" s="197"/>
      <c r="O32" s="56" t="s">
        <v>975</v>
      </c>
      <c r="P32" s="197" t="str">
        <f t="shared" si="2"/>
        <v xml:space="preserve"> </v>
      </c>
    </row>
    <row r="33" spans="1:16" ht="15.75" x14ac:dyDescent="0.2">
      <c r="A33" s="54" t="s">
        <v>1761</v>
      </c>
      <c r="B33" s="64" t="s">
        <v>4352</v>
      </c>
      <c r="C33" s="64" t="s">
        <v>1764</v>
      </c>
      <c r="D33" s="44" t="s">
        <v>5005</v>
      </c>
      <c r="F33" s="197" t="str">
        <f t="shared" si="1"/>
        <v xml:space="preserve"> </v>
      </c>
      <c r="G33" s="445">
        <v>-35.636000000000003</v>
      </c>
      <c r="H33" s="445">
        <v>143.7748</v>
      </c>
      <c r="J33" s="197"/>
      <c r="K33" s="142" t="s">
        <v>4341</v>
      </c>
      <c r="L33" s="56" t="str">
        <f t="shared" si="0"/>
        <v xml:space="preserve"> </v>
      </c>
      <c r="N33" s="197"/>
      <c r="O33" s="56"/>
      <c r="P33" s="197" t="str">
        <f t="shared" si="2"/>
        <v xml:space="preserve"> </v>
      </c>
    </row>
    <row r="34" spans="1:16" ht="15.75" x14ac:dyDescent="0.2">
      <c r="A34" s="57" t="s">
        <v>1761</v>
      </c>
      <c r="B34" s="56" t="s">
        <v>1237</v>
      </c>
      <c r="C34" s="56" t="s">
        <v>1765</v>
      </c>
      <c r="D34" s="44" t="s">
        <v>5006</v>
      </c>
      <c r="E34" s="58"/>
      <c r="F34" s="197" t="str">
        <f t="shared" si="1"/>
        <v xml:space="preserve"> </v>
      </c>
      <c r="G34" s="445">
        <v>-20.733333333333334</v>
      </c>
      <c r="H34" s="445">
        <v>116.73333333333333</v>
      </c>
      <c r="J34" s="197"/>
      <c r="K34" s="57" t="s">
        <v>21</v>
      </c>
      <c r="L34" s="56" t="str">
        <f t="shared" si="0"/>
        <v xml:space="preserve"> </v>
      </c>
      <c r="M34" s="58">
        <v>260</v>
      </c>
      <c r="N34" s="197"/>
      <c r="O34" s="56" t="s">
        <v>1237</v>
      </c>
      <c r="P34" s="197" t="str">
        <f t="shared" si="2"/>
        <v xml:space="preserve"> </v>
      </c>
    </row>
    <row r="35" spans="1:16" ht="15.75" x14ac:dyDescent="0.2">
      <c r="A35" s="54" t="s">
        <v>1761</v>
      </c>
      <c r="B35" s="56" t="s">
        <v>4351</v>
      </c>
      <c r="C35" s="54" t="s">
        <v>1760</v>
      </c>
      <c r="D35" s="44" t="s">
        <v>5007</v>
      </c>
      <c r="F35" s="197" t="str">
        <f t="shared" si="1"/>
        <v xml:space="preserve"> </v>
      </c>
      <c r="G35" s="445">
        <v>-12.362399999999999</v>
      </c>
      <c r="H35" s="445">
        <v>130.9092</v>
      </c>
      <c r="J35" s="197"/>
      <c r="K35" s="142" t="s">
        <v>4341</v>
      </c>
      <c r="L35" s="56" t="str">
        <f t="shared" si="0"/>
        <v xml:space="preserve"> </v>
      </c>
      <c r="N35" s="197"/>
      <c r="O35" s="56"/>
      <c r="P35" s="197" t="str">
        <f t="shared" si="2"/>
        <v xml:space="preserve"> </v>
      </c>
    </row>
    <row r="36" spans="1:16" ht="15.75" x14ac:dyDescent="0.2">
      <c r="A36" s="57" t="s">
        <v>1761</v>
      </c>
      <c r="B36" s="56" t="s">
        <v>1009</v>
      </c>
      <c r="C36" s="56" t="s">
        <v>1765</v>
      </c>
      <c r="D36" s="44" t="s">
        <v>5008</v>
      </c>
      <c r="E36" s="58"/>
      <c r="F36" s="197" t="str">
        <f t="shared" si="1"/>
        <v xml:space="preserve"> </v>
      </c>
      <c r="G36" s="445">
        <v>-17.333333333333332</v>
      </c>
      <c r="H36" s="445">
        <v>123.65</v>
      </c>
      <c r="J36" s="197"/>
      <c r="K36" s="57" t="s">
        <v>21</v>
      </c>
      <c r="L36" s="56" t="str">
        <f t="shared" si="0"/>
        <v xml:space="preserve"> </v>
      </c>
      <c r="M36" s="58">
        <v>278</v>
      </c>
      <c r="N36" s="197"/>
      <c r="O36" s="56" t="s">
        <v>1787</v>
      </c>
      <c r="P36" s="197" t="str">
        <f t="shared" si="2"/>
        <v xml:space="preserve"> </v>
      </c>
    </row>
    <row r="37" spans="1:16" s="64" customFormat="1" ht="15.75" x14ac:dyDescent="0.2">
      <c r="A37" s="57" t="s">
        <v>1761</v>
      </c>
      <c r="B37" s="56" t="s">
        <v>1199</v>
      </c>
      <c r="C37" s="56" t="s">
        <v>1770</v>
      </c>
      <c r="D37" s="44" t="s">
        <v>5009</v>
      </c>
      <c r="E37" s="58"/>
      <c r="F37" s="197" t="str">
        <f t="shared" si="1"/>
        <v xml:space="preserve"> </v>
      </c>
      <c r="G37" s="445">
        <v>-42.833333333333336</v>
      </c>
      <c r="H37" s="445">
        <v>147.33333333333334</v>
      </c>
      <c r="I37" s="445"/>
      <c r="J37" s="197"/>
      <c r="K37" s="57" t="s">
        <v>21</v>
      </c>
      <c r="L37" s="56" t="str">
        <f t="shared" si="0"/>
        <v xml:space="preserve"> </v>
      </c>
      <c r="M37" s="58">
        <v>279</v>
      </c>
      <c r="N37" s="197"/>
      <c r="O37" s="56" t="s">
        <v>1788</v>
      </c>
      <c r="P37" s="197" t="str">
        <f t="shared" si="2"/>
        <v xml:space="preserve"> </v>
      </c>
    </row>
    <row r="38" spans="1:16" ht="15.75" x14ac:dyDescent="0.2">
      <c r="A38" s="57" t="s">
        <v>1761</v>
      </c>
      <c r="B38" s="56" t="s">
        <v>1309</v>
      </c>
      <c r="C38" s="56" t="s">
        <v>1767</v>
      </c>
      <c r="D38" s="44" t="s">
        <v>5010</v>
      </c>
      <c r="E38" s="58"/>
      <c r="F38" s="197" t="str">
        <f t="shared" si="1"/>
        <v xml:space="preserve"> </v>
      </c>
      <c r="G38" s="445">
        <v>-25.7</v>
      </c>
      <c r="H38" s="445">
        <v>140.27000000000001</v>
      </c>
      <c r="J38" s="197"/>
      <c r="K38" s="57" t="s">
        <v>21</v>
      </c>
      <c r="L38" s="56" t="str">
        <f t="shared" si="0"/>
        <v xml:space="preserve"> </v>
      </c>
      <c r="M38" s="58">
        <v>858</v>
      </c>
      <c r="N38" s="197"/>
      <c r="O38" s="56" t="s">
        <v>1789</v>
      </c>
      <c r="P38" s="197" t="str">
        <f t="shared" si="2"/>
        <v xml:space="preserve"> </v>
      </c>
    </row>
    <row r="39" spans="1:16" ht="15.75" x14ac:dyDescent="0.2">
      <c r="A39" s="57" t="s">
        <v>1761</v>
      </c>
      <c r="B39" s="56" t="s">
        <v>1171</v>
      </c>
      <c r="C39" s="56" t="s">
        <v>1764</v>
      </c>
      <c r="D39" s="44" t="s">
        <v>5011</v>
      </c>
      <c r="E39" s="66" t="s">
        <v>1790</v>
      </c>
      <c r="F39" s="197" t="str">
        <f t="shared" si="1"/>
        <v xml:space="preserve"> </v>
      </c>
      <c r="G39" s="445">
        <v>-38.192700000000002</v>
      </c>
      <c r="H39" s="445">
        <v>141.273</v>
      </c>
      <c r="J39" s="197"/>
      <c r="K39" s="57" t="s">
        <v>21</v>
      </c>
      <c r="L39" s="56" t="str">
        <f t="shared" si="0"/>
        <v xml:space="preserve"> </v>
      </c>
      <c r="M39" s="58">
        <v>282</v>
      </c>
      <c r="N39" s="197"/>
      <c r="O39" s="56" t="s">
        <v>1171</v>
      </c>
      <c r="P39" s="197" t="str">
        <f t="shared" si="2"/>
        <v xml:space="preserve"> </v>
      </c>
    </row>
    <row r="40" spans="1:16" ht="15.75" x14ac:dyDescent="0.2">
      <c r="A40" s="57" t="s">
        <v>1761</v>
      </c>
      <c r="B40" s="56" t="s">
        <v>1222</v>
      </c>
      <c r="C40" s="56" t="s">
        <v>1764</v>
      </c>
      <c r="D40" s="44" t="s">
        <v>5012</v>
      </c>
      <c r="E40" s="58"/>
      <c r="F40" s="197" t="str">
        <f t="shared" si="1"/>
        <v xml:space="preserve"> </v>
      </c>
      <c r="G40" s="445">
        <v>-38.0944</v>
      </c>
      <c r="H40" s="445">
        <v>145.13999999999999</v>
      </c>
      <c r="J40" s="197"/>
      <c r="K40" s="57" t="s">
        <v>21</v>
      </c>
      <c r="L40" s="56" t="str">
        <f t="shared" si="0"/>
        <v xml:space="preserve"> </v>
      </c>
      <c r="M40" s="58">
        <v>300</v>
      </c>
      <c r="N40" s="197"/>
      <c r="O40" s="56" t="s">
        <v>1222</v>
      </c>
      <c r="P40" s="197" t="str">
        <f t="shared" si="2"/>
        <v xml:space="preserve"> </v>
      </c>
    </row>
    <row r="41" spans="1:16" ht="15.75" x14ac:dyDescent="0.2">
      <c r="A41" s="57" t="s">
        <v>1761</v>
      </c>
      <c r="B41" s="56" t="s">
        <v>969</v>
      </c>
      <c r="C41" s="56" t="s">
        <v>1765</v>
      </c>
      <c r="D41" s="44" t="s">
        <v>5013</v>
      </c>
      <c r="E41" s="58"/>
      <c r="F41" s="197" t="str">
        <f t="shared" si="1"/>
        <v xml:space="preserve"> </v>
      </c>
      <c r="G41" s="445">
        <v>-19.233333333333334</v>
      </c>
      <c r="H41" s="445">
        <v>121.41666666666667</v>
      </c>
      <c r="J41" s="197"/>
      <c r="K41" s="57" t="s">
        <v>21</v>
      </c>
      <c r="L41" s="56" t="str">
        <f t="shared" si="0"/>
        <v xml:space="preserve"> </v>
      </c>
      <c r="M41" s="58">
        <v>301</v>
      </c>
      <c r="N41" s="197"/>
      <c r="O41" s="56" t="s">
        <v>969</v>
      </c>
      <c r="P41" s="197" t="str">
        <f t="shared" si="2"/>
        <v xml:space="preserve"> </v>
      </c>
    </row>
    <row r="42" spans="1:16" ht="15.75" x14ac:dyDescent="0.2">
      <c r="A42" s="57" t="s">
        <v>1761</v>
      </c>
      <c r="B42" s="56" t="s">
        <v>992</v>
      </c>
      <c r="C42" s="56" t="s">
        <v>1760</v>
      </c>
      <c r="D42" s="44" t="s">
        <v>5014</v>
      </c>
      <c r="E42" s="58"/>
      <c r="F42" s="197" t="str">
        <f t="shared" si="1"/>
        <v xml:space="preserve"> </v>
      </c>
      <c r="G42" s="445">
        <v>-11.8438</v>
      </c>
      <c r="H42" s="445">
        <v>135.88</v>
      </c>
      <c r="J42" s="197"/>
      <c r="K42" s="57" t="s">
        <v>21</v>
      </c>
      <c r="L42" s="56" t="str">
        <f t="shared" si="0"/>
        <v xml:space="preserve"> </v>
      </c>
      <c r="M42" s="58">
        <v>304</v>
      </c>
      <c r="N42" s="197"/>
      <c r="O42" s="56" t="s">
        <v>992</v>
      </c>
      <c r="P42" s="197" t="str">
        <f t="shared" si="2"/>
        <v xml:space="preserve"> </v>
      </c>
    </row>
    <row r="43" spans="1:16" ht="15.75" x14ac:dyDescent="0.2">
      <c r="A43" s="57" t="s">
        <v>1761</v>
      </c>
      <c r="B43" s="56" t="s">
        <v>1178</v>
      </c>
      <c r="C43" s="56" t="s">
        <v>1762</v>
      </c>
      <c r="D43" s="44" t="s">
        <v>5015</v>
      </c>
      <c r="E43" s="58"/>
      <c r="F43" s="197" t="str">
        <f t="shared" si="1"/>
        <v xml:space="preserve"> </v>
      </c>
      <c r="G43" s="445">
        <v>-33.866666666666667</v>
      </c>
      <c r="H43" s="445">
        <v>121.9</v>
      </c>
      <c r="J43" s="197"/>
      <c r="K43" s="57" t="s">
        <v>21</v>
      </c>
      <c r="L43" s="56" t="str">
        <f t="shared" si="0"/>
        <v xml:space="preserve"> </v>
      </c>
      <c r="M43" s="58">
        <v>305</v>
      </c>
      <c r="N43" s="197"/>
      <c r="O43" s="56" t="s">
        <v>1178</v>
      </c>
      <c r="P43" s="197" t="str">
        <f t="shared" si="2"/>
        <v xml:space="preserve"> </v>
      </c>
    </row>
    <row r="44" spans="1:16" ht="15.75" x14ac:dyDescent="0.2">
      <c r="A44" s="57" t="s">
        <v>1761</v>
      </c>
      <c r="B44" s="56" t="s">
        <v>1227</v>
      </c>
      <c r="C44" s="56" t="s">
        <v>1791</v>
      </c>
      <c r="D44" s="44" t="s">
        <v>5016</v>
      </c>
      <c r="E44" s="58"/>
      <c r="F44" s="197" t="str">
        <f t="shared" si="1"/>
        <v xml:space="preserve"> </v>
      </c>
      <c r="G44" s="445">
        <v>-34.529299999999999</v>
      </c>
      <c r="H44" s="445">
        <v>146.43100000000001</v>
      </c>
      <c r="J44" s="197"/>
      <c r="K44" s="57" t="s">
        <v>21</v>
      </c>
      <c r="L44" s="56" t="str">
        <f t="shared" si="0"/>
        <v xml:space="preserve"> </v>
      </c>
      <c r="M44" s="58">
        <v>825</v>
      </c>
      <c r="N44" s="197"/>
      <c r="O44" s="56" t="s">
        <v>26</v>
      </c>
      <c r="P44" s="197" t="str">
        <f t="shared" si="2"/>
        <v xml:space="preserve"> </v>
      </c>
    </row>
    <row r="45" spans="1:16" ht="15.75" x14ac:dyDescent="0.2">
      <c r="A45" s="57" t="s">
        <v>1761</v>
      </c>
      <c r="B45" s="56" t="s">
        <v>960</v>
      </c>
      <c r="C45" s="56" t="s">
        <v>1760</v>
      </c>
      <c r="D45" s="44" t="s">
        <v>5017</v>
      </c>
      <c r="E45" s="58"/>
      <c r="F45" s="197" t="str">
        <f t="shared" si="1"/>
        <v xml:space="preserve"> </v>
      </c>
      <c r="G45" s="445">
        <v>-12.8736</v>
      </c>
      <c r="H45" s="445">
        <v>130.31899999999999</v>
      </c>
      <c r="J45" s="197"/>
      <c r="K45" s="57" t="s">
        <v>21</v>
      </c>
      <c r="L45" s="56" t="str">
        <f t="shared" si="0"/>
        <v xml:space="preserve"> </v>
      </c>
      <c r="M45" s="58">
        <v>311</v>
      </c>
      <c r="N45" s="197"/>
      <c r="O45" s="56" t="s">
        <v>960</v>
      </c>
      <c r="P45" s="197" t="str">
        <f t="shared" si="2"/>
        <v xml:space="preserve"> </v>
      </c>
    </row>
    <row r="46" spans="1:16" ht="15.75" x14ac:dyDescent="0.2">
      <c r="A46" s="57" t="s">
        <v>1761</v>
      </c>
      <c r="B46" s="56" t="s">
        <v>1240</v>
      </c>
      <c r="C46" s="56" t="s">
        <v>1762</v>
      </c>
      <c r="D46" s="44" t="s">
        <v>5018</v>
      </c>
      <c r="E46" s="58"/>
      <c r="F46" s="197" t="str">
        <f t="shared" si="1"/>
        <v xml:space="preserve"> </v>
      </c>
      <c r="G46" s="445">
        <v>-32.158499999999997</v>
      </c>
      <c r="H46" s="445">
        <v>115.93600000000001</v>
      </c>
      <c r="J46" s="197"/>
      <c r="K46" s="57" t="s">
        <v>21</v>
      </c>
      <c r="L46" s="56" t="str">
        <f t="shared" si="0"/>
        <v xml:space="preserve"> </v>
      </c>
      <c r="M46" s="58">
        <v>312</v>
      </c>
      <c r="N46" s="197"/>
      <c r="O46" s="56" t="s">
        <v>1792</v>
      </c>
      <c r="P46" s="197" t="str">
        <f t="shared" si="2"/>
        <v xml:space="preserve"> </v>
      </c>
    </row>
    <row r="47" spans="1:16" ht="15.75" x14ac:dyDescent="0.2">
      <c r="A47" s="54" t="s">
        <v>1761</v>
      </c>
      <c r="B47" s="64" t="s">
        <v>4354</v>
      </c>
      <c r="C47" s="54" t="s">
        <v>4330</v>
      </c>
      <c r="D47" s="44" t="s">
        <v>5019</v>
      </c>
      <c r="F47" s="197" t="str">
        <f t="shared" si="1"/>
        <v xml:space="preserve"> </v>
      </c>
      <c r="G47" s="445">
        <v>-22.4239</v>
      </c>
      <c r="H47" s="445">
        <v>119.4286</v>
      </c>
      <c r="J47" s="197"/>
      <c r="K47" s="12" t="s">
        <v>4359</v>
      </c>
      <c r="L47" s="56" t="str">
        <f t="shared" si="0"/>
        <v xml:space="preserve"> </v>
      </c>
      <c r="N47" s="197"/>
      <c r="O47" s="56"/>
      <c r="P47" s="197" t="str">
        <f t="shared" si="2"/>
        <v xml:space="preserve"> </v>
      </c>
    </row>
    <row r="48" spans="1:16" ht="15.75" x14ac:dyDescent="0.2">
      <c r="A48" s="57" t="s">
        <v>1761</v>
      </c>
      <c r="B48" s="56" t="s">
        <v>1175</v>
      </c>
      <c r="C48" s="56" t="s">
        <v>1762</v>
      </c>
      <c r="D48" s="44" t="s">
        <v>5020</v>
      </c>
      <c r="E48" s="58"/>
      <c r="F48" s="197" t="str">
        <f t="shared" si="1"/>
        <v xml:space="preserve"> </v>
      </c>
      <c r="G48" s="445">
        <v>-32.205199999999998</v>
      </c>
      <c r="H48" s="445">
        <v>115.67700000000001</v>
      </c>
      <c r="J48" s="197"/>
      <c r="K48" s="57" t="s">
        <v>21</v>
      </c>
      <c r="L48" s="56" t="str">
        <f t="shared" si="0"/>
        <v xml:space="preserve"> </v>
      </c>
      <c r="M48" s="58">
        <v>328</v>
      </c>
      <c r="N48" s="197"/>
      <c r="O48" s="56" t="s">
        <v>1175</v>
      </c>
      <c r="P48" s="197" t="str">
        <f t="shared" si="2"/>
        <v xml:space="preserve"> </v>
      </c>
    </row>
    <row r="49" spans="1:16" ht="15.75" x14ac:dyDescent="0.2">
      <c r="A49" s="57" t="s">
        <v>1761</v>
      </c>
      <c r="B49" s="56" t="s">
        <v>1191</v>
      </c>
      <c r="C49" s="56" t="s">
        <v>1764</v>
      </c>
      <c r="D49" s="44" t="s">
        <v>5021</v>
      </c>
      <c r="E49" s="58"/>
      <c r="F49" s="197" t="str">
        <f t="shared" si="1"/>
        <v xml:space="preserve"> </v>
      </c>
      <c r="G49" s="445">
        <v>-38</v>
      </c>
      <c r="H49" s="445">
        <v>147.61666666666667</v>
      </c>
      <c r="J49" s="197"/>
      <c r="K49" s="57" t="s">
        <v>21</v>
      </c>
      <c r="L49" s="56" t="str">
        <f t="shared" si="0"/>
        <v xml:space="preserve"> </v>
      </c>
      <c r="M49" s="58">
        <v>330</v>
      </c>
      <c r="N49" s="197"/>
      <c r="O49" s="56" t="s">
        <v>1191</v>
      </c>
      <c r="P49" s="197" t="str">
        <f t="shared" si="2"/>
        <v xml:space="preserve"> </v>
      </c>
    </row>
    <row r="50" spans="1:16" ht="15.75" x14ac:dyDescent="0.2">
      <c r="A50" s="57" t="s">
        <v>1761</v>
      </c>
      <c r="B50" s="56" t="s">
        <v>1793</v>
      </c>
      <c r="C50" s="56" t="s">
        <v>1769</v>
      </c>
      <c r="D50" s="44" t="s">
        <v>5022</v>
      </c>
      <c r="E50" s="58"/>
      <c r="F50" s="197" t="str">
        <f t="shared" si="1"/>
        <v xml:space="preserve"> </v>
      </c>
      <c r="G50" s="445">
        <v>-38.056100000000001</v>
      </c>
      <c r="H50" s="445">
        <v>140.99199999999999</v>
      </c>
      <c r="J50" s="197"/>
      <c r="K50" s="57" t="s">
        <v>21</v>
      </c>
      <c r="L50" s="56" t="str">
        <f t="shared" si="0"/>
        <v xml:space="preserve"> </v>
      </c>
      <c r="M50" s="58">
        <v>331</v>
      </c>
      <c r="N50" s="197"/>
      <c r="O50" s="56" t="s">
        <v>1794</v>
      </c>
      <c r="P50" s="197" t="str">
        <f t="shared" si="2"/>
        <v xml:space="preserve"> </v>
      </c>
    </row>
    <row r="51" spans="1:16" ht="15.75" x14ac:dyDescent="0.2">
      <c r="A51" s="54" t="s">
        <v>1761</v>
      </c>
      <c r="B51" s="9" t="s">
        <v>3947</v>
      </c>
      <c r="C51" s="54" t="s">
        <v>1784</v>
      </c>
      <c r="D51" s="44" t="s">
        <v>5023</v>
      </c>
      <c r="F51" s="197" t="str">
        <f t="shared" si="1"/>
        <v xml:space="preserve"> </v>
      </c>
      <c r="G51" s="445">
        <v>-26.685300000000002</v>
      </c>
      <c r="H51" s="445">
        <v>139.22309999999999</v>
      </c>
      <c r="J51" s="197"/>
      <c r="K51" s="32" t="s">
        <v>3951</v>
      </c>
      <c r="L51" s="56" t="str">
        <f t="shared" si="0"/>
        <v xml:space="preserve"> </v>
      </c>
      <c r="N51" s="197"/>
      <c r="O51" s="56"/>
      <c r="P51" s="197" t="str">
        <f t="shared" si="2"/>
        <v xml:space="preserve"> </v>
      </c>
    </row>
    <row r="52" spans="1:16" ht="15.75" x14ac:dyDescent="0.2">
      <c r="A52" s="57" t="s">
        <v>1761</v>
      </c>
      <c r="B52" s="56" t="s">
        <v>976</v>
      </c>
      <c r="C52" s="56" t="s">
        <v>1796</v>
      </c>
      <c r="D52" s="44" t="s">
        <v>5024</v>
      </c>
      <c r="E52" s="66" t="s">
        <v>1797</v>
      </c>
      <c r="F52" s="197" t="str">
        <f t="shared" si="1"/>
        <v xml:space="preserve"> </v>
      </c>
      <c r="G52" s="445">
        <v>-25.666666666666668</v>
      </c>
      <c r="H52" s="445">
        <v>152.93333333333334</v>
      </c>
      <c r="J52" s="197"/>
      <c r="K52" s="57" t="s">
        <v>21</v>
      </c>
      <c r="L52" s="56" t="str">
        <f t="shared" si="0"/>
        <v xml:space="preserve"> </v>
      </c>
      <c r="M52" s="58">
        <v>334</v>
      </c>
      <c r="N52" s="197"/>
      <c r="O52" s="56" t="s">
        <v>976</v>
      </c>
      <c r="P52" s="197" t="str">
        <f t="shared" si="2"/>
        <v xml:space="preserve"> </v>
      </c>
    </row>
    <row r="53" spans="1:16" ht="15.75" x14ac:dyDescent="0.2">
      <c r="A53" s="142" t="s">
        <v>1761</v>
      </c>
      <c r="B53" s="4" t="s">
        <v>4316</v>
      </c>
      <c r="C53" s="64" t="s">
        <v>4330</v>
      </c>
      <c r="D53" s="44" t="s">
        <v>5025</v>
      </c>
      <c r="F53" s="197" t="str">
        <f t="shared" si="1"/>
        <v xml:space="preserve"> </v>
      </c>
      <c r="G53" s="445">
        <v>-28.615600000000001</v>
      </c>
      <c r="H53" s="445">
        <v>113.7632</v>
      </c>
      <c r="J53" s="197"/>
      <c r="K53" s="32" t="s">
        <v>4326</v>
      </c>
      <c r="L53" s="56" t="str">
        <f t="shared" si="0"/>
        <v xml:space="preserve"> </v>
      </c>
      <c r="N53" s="197"/>
      <c r="O53" s="56"/>
      <c r="P53" s="197" t="str">
        <f t="shared" si="2"/>
        <v xml:space="preserve"> </v>
      </c>
    </row>
    <row r="54" spans="1:16" ht="15.75" x14ac:dyDescent="0.2">
      <c r="A54" s="57" t="s">
        <v>1761</v>
      </c>
      <c r="B54" s="56" t="s">
        <v>947</v>
      </c>
      <c r="C54" s="56" t="s">
        <v>1778</v>
      </c>
      <c r="D54" s="44" t="s">
        <v>5026</v>
      </c>
      <c r="E54" s="66" t="s">
        <v>1798</v>
      </c>
      <c r="F54" s="197" t="str">
        <f t="shared" si="1"/>
        <v xml:space="preserve"> </v>
      </c>
      <c r="G54" s="445">
        <v>-32.840000000000003</v>
      </c>
      <c r="H54" s="445">
        <v>151.78333333333333</v>
      </c>
      <c r="J54" s="197"/>
      <c r="K54" s="57" t="s">
        <v>21</v>
      </c>
      <c r="L54" s="56" t="str">
        <f t="shared" si="0"/>
        <v xml:space="preserve"> </v>
      </c>
      <c r="M54" s="58">
        <v>376</v>
      </c>
      <c r="N54" s="197"/>
      <c r="O54" s="56" t="s">
        <v>26</v>
      </c>
      <c r="P54" s="197" t="str">
        <f t="shared" si="2"/>
        <v xml:space="preserve"> </v>
      </c>
    </row>
    <row r="55" spans="1:16" ht="15.75" x14ac:dyDescent="0.2">
      <c r="A55" s="57" t="s">
        <v>1761</v>
      </c>
      <c r="B55" s="56" t="s">
        <v>1109</v>
      </c>
      <c r="C55" s="56" t="s">
        <v>1795</v>
      </c>
      <c r="D55" s="44" t="s">
        <v>5027</v>
      </c>
      <c r="E55" s="58"/>
      <c r="F55" s="197" t="str">
        <f t="shared" si="1"/>
        <v xml:space="preserve"> </v>
      </c>
      <c r="G55" s="445">
        <v>-11.3</v>
      </c>
      <c r="H55" s="445">
        <v>143</v>
      </c>
      <c r="J55" s="197"/>
      <c r="K55" s="57" t="s">
        <v>21</v>
      </c>
      <c r="L55" s="56" t="str">
        <f t="shared" si="0"/>
        <v xml:space="preserve"> </v>
      </c>
      <c r="M55" s="58">
        <v>829</v>
      </c>
      <c r="N55" s="197"/>
      <c r="O55" s="56" t="s">
        <v>26</v>
      </c>
      <c r="P55" s="197" t="str">
        <f t="shared" si="2"/>
        <v xml:space="preserve"> </v>
      </c>
    </row>
    <row r="56" spans="1:16" ht="15.75" x14ac:dyDescent="0.2">
      <c r="A56" s="57" t="s">
        <v>1761</v>
      </c>
      <c r="B56" s="56" t="s">
        <v>1096</v>
      </c>
      <c r="C56" s="56" t="s">
        <v>1760</v>
      </c>
      <c r="D56" s="44" t="s">
        <v>5028</v>
      </c>
      <c r="E56" s="58"/>
      <c r="F56" s="197" t="str">
        <f t="shared" si="1"/>
        <v xml:space="preserve"> </v>
      </c>
      <c r="G56" s="445">
        <v>-14.8483</v>
      </c>
      <c r="H56" s="445">
        <v>129.25299999999999</v>
      </c>
      <c r="J56" s="197"/>
      <c r="K56" s="57" t="s">
        <v>21</v>
      </c>
      <c r="L56" s="56" t="str">
        <f t="shared" si="0"/>
        <v xml:space="preserve"> </v>
      </c>
      <c r="M56" s="58">
        <v>395</v>
      </c>
      <c r="N56" s="197"/>
      <c r="O56" s="56" t="s">
        <v>1799</v>
      </c>
      <c r="P56" s="197" t="str">
        <f t="shared" si="2"/>
        <v xml:space="preserve"> </v>
      </c>
    </row>
    <row r="57" spans="1:16" ht="15.75" x14ac:dyDescent="0.2">
      <c r="A57" s="57" t="s">
        <v>1761</v>
      </c>
      <c r="B57" s="56" t="s">
        <v>1004</v>
      </c>
      <c r="C57" s="56" t="s">
        <v>1760</v>
      </c>
      <c r="D57" s="44" t="s">
        <v>5029</v>
      </c>
      <c r="E57" s="66" t="s">
        <v>1800</v>
      </c>
      <c r="F57" s="197" t="str">
        <f t="shared" si="1"/>
        <v xml:space="preserve"> </v>
      </c>
      <c r="G57" s="445">
        <v>-12.28</v>
      </c>
      <c r="H57" s="445">
        <v>132.46</v>
      </c>
      <c r="J57" s="197"/>
      <c r="K57" s="57" t="s">
        <v>21</v>
      </c>
      <c r="L57" s="56" t="str">
        <f t="shared" si="0"/>
        <v xml:space="preserve"> </v>
      </c>
      <c r="M57" s="58">
        <v>404</v>
      </c>
      <c r="N57" s="197"/>
      <c r="O57" s="56" t="s">
        <v>1801</v>
      </c>
      <c r="P57" s="197" t="str">
        <f t="shared" si="2"/>
        <v xml:space="preserve"> </v>
      </c>
    </row>
    <row r="58" spans="1:16" ht="15.75" x14ac:dyDescent="0.2">
      <c r="A58" s="57" t="s">
        <v>1761</v>
      </c>
      <c r="B58" s="56" t="s">
        <v>1142</v>
      </c>
      <c r="C58" s="56" t="s">
        <v>1769</v>
      </c>
      <c r="D58" s="44" t="s">
        <v>5030</v>
      </c>
      <c r="E58" s="58"/>
      <c r="F58" s="197" t="str">
        <f t="shared" si="1"/>
        <v xml:space="preserve"> </v>
      </c>
      <c r="G58" s="445">
        <v>-35.71</v>
      </c>
      <c r="H58" s="445">
        <v>137.62</v>
      </c>
      <c r="J58" s="197"/>
      <c r="K58" s="57" t="s">
        <v>21</v>
      </c>
      <c r="L58" s="56" t="str">
        <f t="shared" si="0"/>
        <v xml:space="preserve"> </v>
      </c>
      <c r="M58" s="58">
        <v>410</v>
      </c>
      <c r="N58" s="197"/>
      <c r="O58" s="56" t="s">
        <v>1802</v>
      </c>
      <c r="P58" s="197" t="str">
        <f t="shared" si="2"/>
        <v xml:space="preserve"> </v>
      </c>
    </row>
    <row r="59" spans="1:16" ht="15.75" x14ac:dyDescent="0.2">
      <c r="A59" s="54" t="s">
        <v>1761</v>
      </c>
      <c r="B59" s="9" t="s">
        <v>3948</v>
      </c>
      <c r="C59" s="54" t="s">
        <v>1769</v>
      </c>
      <c r="D59" s="44" t="s">
        <v>5031</v>
      </c>
      <c r="F59" s="197" t="str">
        <f t="shared" si="1"/>
        <v xml:space="preserve"> </v>
      </c>
      <c r="G59" s="445">
        <v>-24.988600000000002</v>
      </c>
      <c r="H59" s="445">
        <v>138.7484</v>
      </c>
      <c r="J59" s="197"/>
      <c r="K59" s="32" t="s">
        <v>3951</v>
      </c>
      <c r="L59" s="56" t="str">
        <f t="shared" si="0"/>
        <v xml:space="preserve"> </v>
      </c>
      <c r="N59" s="197"/>
      <c r="O59" s="56"/>
      <c r="P59" s="197" t="str">
        <f t="shared" si="2"/>
        <v xml:space="preserve"> </v>
      </c>
    </row>
    <row r="60" spans="1:16" ht="15.75" x14ac:dyDescent="0.2">
      <c r="A60" s="57" t="s">
        <v>1761</v>
      </c>
      <c r="B60" s="56" t="s">
        <v>1135</v>
      </c>
      <c r="C60" s="56" t="s">
        <v>1770</v>
      </c>
      <c r="D60" s="44" t="s">
        <v>5032</v>
      </c>
      <c r="E60" s="58"/>
      <c r="F60" s="197" t="str">
        <f t="shared" si="1"/>
        <v xml:space="preserve"> </v>
      </c>
      <c r="G60" s="445">
        <v>-39.866666666666667</v>
      </c>
      <c r="H60" s="445">
        <v>143.91666666666666</v>
      </c>
      <c r="J60" s="197"/>
      <c r="K60" s="57" t="s">
        <v>21</v>
      </c>
      <c r="L60" s="56" t="str">
        <f t="shared" si="0"/>
        <v xml:space="preserve"> </v>
      </c>
      <c r="M60" s="58">
        <v>436</v>
      </c>
      <c r="N60" s="197"/>
      <c r="O60" s="56" t="s">
        <v>1135</v>
      </c>
      <c r="P60" s="197" t="str">
        <f t="shared" si="2"/>
        <v xml:space="preserve"> </v>
      </c>
    </row>
    <row r="61" spans="1:16" ht="15.75" x14ac:dyDescent="0.2">
      <c r="A61" s="57" t="s">
        <v>1761</v>
      </c>
      <c r="B61" s="56" t="s">
        <v>1310</v>
      </c>
      <c r="C61" s="56" t="s">
        <v>1765</v>
      </c>
      <c r="D61" s="44" t="s">
        <v>5033</v>
      </c>
      <c r="E61" s="58"/>
      <c r="F61" s="197" t="str">
        <f t="shared" si="1"/>
        <v xml:space="preserve"> </v>
      </c>
      <c r="G61" s="445">
        <v>-15.716666666666667</v>
      </c>
      <c r="H61" s="445">
        <v>128.73333333333332</v>
      </c>
      <c r="J61" s="197"/>
      <c r="K61" s="57" t="s">
        <v>21</v>
      </c>
      <c r="L61" s="56" t="str">
        <f t="shared" si="0"/>
        <v xml:space="preserve"> </v>
      </c>
      <c r="M61" s="58">
        <v>476</v>
      </c>
      <c r="N61" s="197"/>
      <c r="O61" s="56" t="s">
        <v>1310</v>
      </c>
      <c r="P61" s="197" t="str">
        <f t="shared" si="2"/>
        <v xml:space="preserve"> </v>
      </c>
    </row>
    <row r="62" spans="1:16" ht="15.75" x14ac:dyDescent="0.2">
      <c r="A62" s="57" t="s">
        <v>1761</v>
      </c>
      <c r="B62" s="56" t="s">
        <v>1116</v>
      </c>
      <c r="C62" s="56" t="s">
        <v>1765</v>
      </c>
      <c r="D62" s="44" t="s">
        <v>5034</v>
      </c>
      <c r="E62" s="58"/>
      <c r="F62" s="197" t="str">
        <f t="shared" si="1"/>
        <v xml:space="preserve"> </v>
      </c>
      <c r="G62" s="445">
        <v>-16.850000000000001</v>
      </c>
      <c r="H62" s="445">
        <v>122.1</v>
      </c>
      <c r="J62" s="197"/>
      <c r="K62" s="57" t="s">
        <v>21</v>
      </c>
      <c r="L62" s="56" t="str">
        <f t="shared" si="0"/>
        <v xml:space="preserve"> </v>
      </c>
      <c r="M62" s="58">
        <v>480</v>
      </c>
      <c r="N62" s="197"/>
      <c r="O62" s="56" t="s">
        <v>1116</v>
      </c>
      <c r="P62" s="197" t="str">
        <f t="shared" si="2"/>
        <v xml:space="preserve"> </v>
      </c>
    </row>
    <row r="63" spans="1:16" ht="15.75" x14ac:dyDescent="0.2">
      <c r="A63" s="57" t="s">
        <v>1761</v>
      </c>
      <c r="B63" s="56" t="s">
        <v>1803</v>
      </c>
      <c r="C63" s="56" t="s">
        <v>1765</v>
      </c>
      <c r="D63" s="44" t="s">
        <v>5035</v>
      </c>
      <c r="E63" s="58"/>
      <c r="F63" s="197" t="str">
        <f t="shared" si="1"/>
        <v xml:space="preserve"> </v>
      </c>
      <c r="G63" s="445">
        <v>-16.316666666666666</v>
      </c>
      <c r="H63" s="445">
        <v>128.76666666666668</v>
      </c>
      <c r="J63" s="197"/>
      <c r="K63" s="57" t="s">
        <v>21</v>
      </c>
      <c r="L63" s="56" t="str">
        <f t="shared" si="0"/>
        <v xml:space="preserve"> </v>
      </c>
      <c r="M63" s="58">
        <v>481</v>
      </c>
      <c r="N63" s="197"/>
      <c r="O63" s="56" t="s">
        <v>1803</v>
      </c>
      <c r="P63" s="197" t="str">
        <f t="shared" si="2"/>
        <v xml:space="preserve"> </v>
      </c>
    </row>
    <row r="64" spans="1:16" ht="15.75" x14ac:dyDescent="0.2">
      <c r="A64" s="57" t="s">
        <v>1761</v>
      </c>
      <c r="B64" s="56" t="s">
        <v>1278</v>
      </c>
      <c r="C64" s="56" t="s">
        <v>1778</v>
      </c>
      <c r="D64" s="44" t="s">
        <v>5036</v>
      </c>
      <c r="E64" s="58"/>
      <c r="F64" s="197" t="str">
        <f t="shared" si="1"/>
        <v xml:space="preserve"> </v>
      </c>
      <c r="G64" s="445">
        <v>-35.049900000000001</v>
      </c>
      <c r="H64" s="445">
        <v>149.68899999999999</v>
      </c>
      <c r="J64" s="197"/>
      <c r="K64" s="57" t="s">
        <v>21</v>
      </c>
      <c r="L64" s="56" t="str">
        <f t="shared" si="0"/>
        <v xml:space="preserve"> </v>
      </c>
      <c r="M64" s="58">
        <v>482</v>
      </c>
      <c r="N64" s="197"/>
      <c r="O64" s="56" t="s">
        <v>1278</v>
      </c>
      <c r="P64" s="197" t="str">
        <f t="shared" si="2"/>
        <v xml:space="preserve"> </v>
      </c>
    </row>
    <row r="65" spans="1:16" ht="15.75" x14ac:dyDescent="0.2">
      <c r="A65" s="57" t="s">
        <v>1761</v>
      </c>
      <c r="B65" s="56" t="s">
        <v>1211</v>
      </c>
      <c r="C65" s="56" t="s">
        <v>1764</v>
      </c>
      <c r="D65" s="44" t="s">
        <v>5037</v>
      </c>
      <c r="E65" s="58"/>
      <c r="F65" s="197" t="str">
        <f t="shared" si="1"/>
        <v xml:space="preserve"> </v>
      </c>
      <c r="G65" s="445">
        <v>-36.266666666666666</v>
      </c>
      <c r="H65" s="445">
        <v>142.96666666666667</v>
      </c>
      <c r="J65" s="197"/>
      <c r="K65" s="57" t="s">
        <v>21</v>
      </c>
      <c r="L65" s="56" t="str">
        <f t="shared" si="0"/>
        <v xml:space="preserve"> </v>
      </c>
      <c r="M65" s="58">
        <v>483</v>
      </c>
      <c r="N65" s="197"/>
      <c r="O65" s="56" t="s">
        <v>1211</v>
      </c>
      <c r="P65" s="197" t="str">
        <f t="shared" si="2"/>
        <v xml:space="preserve"> </v>
      </c>
    </row>
    <row r="66" spans="1:16" ht="15.75" x14ac:dyDescent="0.2">
      <c r="A66" s="57" t="s">
        <v>1761</v>
      </c>
      <c r="B66" s="56" t="s">
        <v>1210</v>
      </c>
      <c r="C66" s="56" t="s">
        <v>1791</v>
      </c>
      <c r="D66" s="44" t="s">
        <v>5038</v>
      </c>
      <c r="E66" s="58"/>
      <c r="F66" s="197" t="str">
        <f t="shared" si="1"/>
        <v xml:space="preserve"> </v>
      </c>
      <c r="G66" s="445">
        <v>-32.483333333333334</v>
      </c>
      <c r="H66" s="445">
        <v>142.23333333333332</v>
      </c>
      <c r="J66" s="197"/>
      <c r="K66" s="57" t="s">
        <v>21</v>
      </c>
      <c r="L66" s="56" t="str">
        <f t="shared" ref="L66:L106" si="3">" "</f>
        <v xml:space="preserve"> </v>
      </c>
      <c r="M66" s="58">
        <v>484</v>
      </c>
      <c r="N66" s="197"/>
      <c r="O66" s="56" t="s">
        <v>1210</v>
      </c>
      <c r="P66" s="197" t="str">
        <f t="shared" si="2"/>
        <v xml:space="preserve"> </v>
      </c>
    </row>
    <row r="67" spans="1:16" ht="15.75" x14ac:dyDescent="0.2">
      <c r="A67" s="113" t="s">
        <v>1761</v>
      </c>
      <c r="B67" s="111" t="s">
        <v>3481</v>
      </c>
      <c r="C67" s="113" t="s">
        <v>1764</v>
      </c>
      <c r="D67" s="44" t="s">
        <v>5039</v>
      </c>
      <c r="F67" s="197" t="str">
        <f t="shared" ref="F67:F130" si="4">" "</f>
        <v xml:space="preserve"> </v>
      </c>
      <c r="G67" s="445">
        <v>-38.283299999999997</v>
      </c>
      <c r="H67" s="445">
        <v>144.4667</v>
      </c>
      <c r="J67" s="197"/>
      <c r="K67" s="142" t="s">
        <v>139</v>
      </c>
      <c r="L67" s="56" t="str">
        <f t="shared" si="3"/>
        <v xml:space="preserve"> </v>
      </c>
      <c r="N67" s="197"/>
      <c r="O67" s="56"/>
      <c r="P67" s="197" t="str">
        <f t="shared" ref="P67:P130" si="5">" "</f>
        <v xml:space="preserve"> </v>
      </c>
    </row>
    <row r="68" spans="1:16" ht="15.75" x14ac:dyDescent="0.2">
      <c r="A68" s="57" t="s">
        <v>1761</v>
      </c>
      <c r="B68" s="56" t="s">
        <v>1200</v>
      </c>
      <c r="C68" s="56" t="s">
        <v>1762</v>
      </c>
      <c r="D68" s="44" t="s">
        <v>5040</v>
      </c>
      <c r="E68" s="58"/>
      <c r="F68" s="197" t="str">
        <f t="shared" si="4"/>
        <v xml:space="preserve"> </v>
      </c>
      <c r="G68" s="445">
        <v>-32.29</v>
      </c>
      <c r="H68" s="445">
        <v>115.79</v>
      </c>
      <c r="J68" s="197"/>
      <c r="K68" s="57" t="s">
        <v>21</v>
      </c>
      <c r="L68" s="56" t="str">
        <f t="shared" si="3"/>
        <v xml:space="preserve"> </v>
      </c>
      <c r="M68" s="58">
        <v>485</v>
      </c>
      <c r="N68" s="197"/>
      <c r="O68" s="56" t="s">
        <v>1200</v>
      </c>
      <c r="P68" s="197" t="str">
        <f t="shared" si="5"/>
        <v xml:space="preserve"> </v>
      </c>
    </row>
    <row r="69" spans="1:16" ht="15.75" x14ac:dyDescent="0.2">
      <c r="A69" s="57" t="s">
        <v>1761</v>
      </c>
      <c r="B69" s="56" t="s">
        <v>1219</v>
      </c>
      <c r="C69" s="56" t="s">
        <v>1769</v>
      </c>
      <c r="D69" s="44" t="s">
        <v>5041</v>
      </c>
      <c r="E69" s="58"/>
      <c r="F69" s="197" t="str">
        <f t="shared" si="4"/>
        <v xml:space="preserve"> </v>
      </c>
      <c r="G69" s="445">
        <v>-28.5</v>
      </c>
      <c r="H69" s="445">
        <v>137.25</v>
      </c>
      <c r="J69" s="197"/>
      <c r="K69" s="57" t="s">
        <v>21</v>
      </c>
      <c r="L69" s="56" t="str">
        <f t="shared" si="3"/>
        <v xml:space="preserve"> </v>
      </c>
      <c r="M69" s="58">
        <v>494</v>
      </c>
      <c r="N69" s="197"/>
      <c r="O69" s="56" t="s">
        <v>1219</v>
      </c>
      <c r="P69" s="197" t="str">
        <f t="shared" si="5"/>
        <v xml:space="preserve"> </v>
      </c>
    </row>
    <row r="70" spans="1:16" ht="15.75" x14ac:dyDescent="0.2">
      <c r="A70" s="57" t="s">
        <v>1761</v>
      </c>
      <c r="B70" s="56" t="s">
        <v>1006</v>
      </c>
      <c r="C70" s="56" t="s">
        <v>1760</v>
      </c>
      <c r="D70" s="44" t="s">
        <v>5042</v>
      </c>
      <c r="E70" s="58"/>
      <c r="F70" s="197" t="str">
        <f t="shared" si="4"/>
        <v xml:space="preserve"> </v>
      </c>
      <c r="G70" s="445">
        <v>-12.3619</v>
      </c>
      <c r="H70" s="445">
        <v>131.48099999999999</v>
      </c>
      <c r="J70" s="197"/>
      <c r="K70" s="57" t="s">
        <v>21</v>
      </c>
      <c r="L70" s="56" t="str">
        <f t="shared" si="3"/>
        <v xml:space="preserve"> </v>
      </c>
      <c r="M70" s="58">
        <v>495</v>
      </c>
      <c r="N70" s="197"/>
      <c r="O70" s="56" t="s">
        <v>1006</v>
      </c>
      <c r="P70" s="197" t="str">
        <f t="shared" si="5"/>
        <v xml:space="preserve"> </v>
      </c>
    </row>
    <row r="71" spans="1:16" ht="15.75" x14ac:dyDescent="0.2">
      <c r="A71" s="57" t="s">
        <v>1761</v>
      </c>
      <c r="B71" s="56" t="s">
        <v>1190</v>
      </c>
      <c r="C71" s="56" t="s">
        <v>1769</v>
      </c>
      <c r="D71" s="44" t="s">
        <v>5043</v>
      </c>
      <c r="E71" s="58"/>
      <c r="F71" s="197" t="str">
        <f t="shared" si="4"/>
        <v xml:space="preserve"> </v>
      </c>
      <c r="G71" s="445">
        <v>-37.4</v>
      </c>
      <c r="H71" s="445">
        <v>140</v>
      </c>
      <c r="J71" s="197"/>
      <c r="K71" s="57" t="s">
        <v>21</v>
      </c>
      <c r="L71" s="56" t="str">
        <f t="shared" si="3"/>
        <v xml:space="preserve"> </v>
      </c>
      <c r="M71" s="58">
        <v>496</v>
      </c>
      <c r="N71" s="197"/>
      <c r="O71" s="56" t="s">
        <v>1190</v>
      </c>
      <c r="P71" s="197" t="str">
        <f t="shared" si="5"/>
        <v xml:space="preserve"> </v>
      </c>
    </row>
    <row r="72" spans="1:16" ht="15.75" x14ac:dyDescent="0.2">
      <c r="A72" s="57" t="s">
        <v>1761</v>
      </c>
      <c r="B72" s="56" t="s">
        <v>1216</v>
      </c>
      <c r="C72" s="56" t="s">
        <v>1791</v>
      </c>
      <c r="D72" s="44" t="s">
        <v>5044</v>
      </c>
      <c r="E72" s="58"/>
      <c r="F72" s="197" t="str">
        <f t="shared" si="4"/>
        <v xml:space="preserve"> </v>
      </c>
      <c r="G72" s="445">
        <v>-34.133333333333333</v>
      </c>
      <c r="H72" s="445">
        <v>142.23333333333332</v>
      </c>
      <c r="J72" s="197"/>
      <c r="K72" s="57" t="s">
        <v>21</v>
      </c>
      <c r="L72" s="56" t="str">
        <f t="shared" si="3"/>
        <v xml:space="preserve"> </v>
      </c>
      <c r="M72" s="58">
        <v>498</v>
      </c>
      <c r="N72" s="197"/>
      <c r="O72" s="56" t="s">
        <v>1216</v>
      </c>
      <c r="P72" s="197" t="str">
        <f t="shared" si="5"/>
        <v xml:space="preserve"> </v>
      </c>
    </row>
    <row r="73" spans="1:16" ht="15.75" x14ac:dyDescent="0.2">
      <c r="A73" s="57" t="s">
        <v>1761</v>
      </c>
      <c r="B73" s="56" t="s">
        <v>1213</v>
      </c>
      <c r="C73" s="56" t="s">
        <v>1765</v>
      </c>
      <c r="D73" s="44" t="s">
        <v>5045</v>
      </c>
      <c r="E73" s="58"/>
      <c r="F73" s="197" t="str">
        <f t="shared" si="4"/>
        <v xml:space="preserve"> </v>
      </c>
      <c r="G73" s="445">
        <v>-20.216666666666665</v>
      </c>
      <c r="H73" s="445">
        <v>127.46666666666667</v>
      </c>
      <c r="J73" s="197"/>
      <c r="K73" s="57" t="s">
        <v>21</v>
      </c>
      <c r="L73" s="56" t="str">
        <f t="shared" si="3"/>
        <v xml:space="preserve"> </v>
      </c>
      <c r="M73" s="58">
        <v>499</v>
      </c>
      <c r="N73" s="197"/>
      <c r="O73" s="56" t="s">
        <v>1213</v>
      </c>
      <c r="P73" s="197" t="str">
        <f t="shared" si="5"/>
        <v xml:space="preserve"> </v>
      </c>
    </row>
    <row r="74" spans="1:16" ht="15.75" x14ac:dyDescent="0.2">
      <c r="A74" s="12" t="s">
        <v>1761</v>
      </c>
      <c r="B74" s="40" t="s">
        <v>4291</v>
      </c>
      <c r="C74" s="54" t="s">
        <v>1769</v>
      </c>
      <c r="D74" s="44" t="s">
        <v>5046</v>
      </c>
      <c r="F74" s="197" t="str">
        <f t="shared" si="4"/>
        <v xml:space="preserve"> </v>
      </c>
      <c r="G74" s="445">
        <v>-37.171100000000003</v>
      </c>
      <c r="H74" s="445">
        <v>139.93629999999999</v>
      </c>
      <c r="J74" s="197"/>
      <c r="K74" s="12" t="s">
        <v>4295</v>
      </c>
      <c r="L74" s="56" t="str">
        <f t="shared" si="3"/>
        <v xml:space="preserve"> </v>
      </c>
      <c r="N74" s="197"/>
      <c r="O74" s="56"/>
      <c r="P74" s="197" t="str">
        <f t="shared" si="5"/>
        <v xml:space="preserve"> </v>
      </c>
    </row>
    <row r="75" spans="1:16" ht="15.75" x14ac:dyDescent="0.2">
      <c r="A75" s="57" t="s">
        <v>1761</v>
      </c>
      <c r="B75" s="56" t="s">
        <v>4292</v>
      </c>
      <c r="C75" s="56" t="s">
        <v>1769</v>
      </c>
      <c r="D75" s="44" t="s">
        <v>5047</v>
      </c>
      <c r="E75" s="58"/>
      <c r="F75" s="197" t="str">
        <f t="shared" si="4"/>
        <v xml:space="preserve"> </v>
      </c>
      <c r="G75" s="445">
        <v>-37.22</v>
      </c>
      <c r="H75" s="445">
        <v>139.94</v>
      </c>
      <c r="J75" s="197"/>
      <c r="K75" s="57" t="s">
        <v>21</v>
      </c>
      <c r="L75" s="56" t="str">
        <f t="shared" si="3"/>
        <v xml:space="preserve"> </v>
      </c>
      <c r="M75" s="58">
        <v>823</v>
      </c>
      <c r="N75" s="197"/>
      <c r="O75" s="56" t="s">
        <v>1804</v>
      </c>
      <c r="P75" s="197" t="str">
        <f t="shared" si="5"/>
        <v xml:space="preserve"> </v>
      </c>
    </row>
    <row r="76" spans="1:16" ht="15.75" x14ac:dyDescent="0.2">
      <c r="A76" s="57" t="s">
        <v>1761</v>
      </c>
      <c r="B76" s="56" t="s">
        <v>1198</v>
      </c>
      <c r="C76" s="56" t="s">
        <v>1764</v>
      </c>
      <c r="D76" s="44" t="s">
        <v>5048</v>
      </c>
      <c r="E76" s="58"/>
      <c r="F76" s="197" t="str">
        <f t="shared" si="4"/>
        <v xml:space="preserve"> </v>
      </c>
      <c r="G76" s="445">
        <v>-36.051699999999997</v>
      </c>
      <c r="H76" s="445">
        <v>141.90600000000001</v>
      </c>
      <c r="J76" s="197"/>
      <c r="K76" s="57" t="s">
        <v>21</v>
      </c>
      <c r="L76" s="56" t="str">
        <f t="shared" si="3"/>
        <v xml:space="preserve"> </v>
      </c>
      <c r="M76" s="58">
        <v>500</v>
      </c>
      <c r="N76" s="197"/>
      <c r="O76" s="56" t="s">
        <v>1198</v>
      </c>
      <c r="P76" s="197" t="str">
        <f t="shared" si="5"/>
        <v xml:space="preserve"> </v>
      </c>
    </row>
    <row r="77" spans="1:16" ht="15.75" x14ac:dyDescent="0.2">
      <c r="A77" s="57" t="s">
        <v>1761</v>
      </c>
      <c r="B77" s="56" t="s">
        <v>1163</v>
      </c>
      <c r="C77" s="56" t="s">
        <v>1805</v>
      </c>
      <c r="D77" s="44" t="s">
        <v>5049</v>
      </c>
      <c r="E77" s="58"/>
      <c r="F77" s="197" t="str">
        <f t="shared" si="4"/>
        <v xml:space="preserve"> </v>
      </c>
      <c r="G77" s="445">
        <v>-24.05</v>
      </c>
      <c r="H77" s="445">
        <v>113.59</v>
      </c>
      <c r="J77" s="197"/>
      <c r="K77" s="57" t="s">
        <v>21</v>
      </c>
      <c r="L77" s="56" t="str">
        <f t="shared" si="3"/>
        <v xml:space="preserve"> </v>
      </c>
      <c r="M77" s="58">
        <v>502</v>
      </c>
      <c r="N77" s="197"/>
      <c r="O77" s="56" t="s">
        <v>1163</v>
      </c>
      <c r="P77" s="197" t="str">
        <f t="shared" si="5"/>
        <v xml:space="preserve"> </v>
      </c>
    </row>
    <row r="78" spans="1:16" ht="15.75" x14ac:dyDescent="0.2">
      <c r="A78" s="57" t="s">
        <v>1761</v>
      </c>
      <c r="B78" s="56" t="s">
        <v>1236</v>
      </c>
      <c r="C78" s="56" t="s">
        <v>1764</v>
      </c>
      <c r="D78" s="44" t="s">
        <v>5050</v>
      </c>
      <c r="E78" s="58"/>
      <c r="F78" s="197" t="str">
        <f t="shared" si="4"/>
        <v xml:space="preserve"> </v>
      </c>
      <c r="G78" s="445">
        <v>-38.06666666666667</v>
      </c>
      <c r="H78" s="445">
        <v>143.56666666666666</v>
      </c>
      <c r="J78" s="197"/>
      <c r="K78" s="57" t="s">
        <v>21</v>
      </c>
      <c r="L78" s="56" t="str">
        <f t="shared" si="3"/>
        <v xml:space="preserve"> </v>
      </c>
      <c r="M78" s="58">
        <v>504</v>
      </c>
      <c r="N78" s="197"/>
      <c r="O78" s="56" t="s">
        <v>1236</v>
      </c>
      <c r="P78" s="197" t="str">
        <f t="shared" si="5"/>
        <v xml:space="preserve"> </v>
      </c>
    </row>
    <row r="79" spans="1:16" ht="15.75" x14ac:dyDescent="0.2">
      <c r="A79" s="57" t="s">
        <v>1761</v>
      </c>
      <c r="B79" s="56" t="s">
        <v>1218</v>
      </c>
      <c r="C79" s="56" t="s">
        <v>1764</v>
      </c>
      <c r="D79" s="44" t="s">
        <v>5051</v>
      </c>
      <c r="E79" s="58"/>
      <c r="F79" s="197" t="str">
        <f t="shared" si="4"/>
        <v xml:space="preserve"> </v>
      </c>
      <c r="G79" s="445">
        <v>-38.18333333333333</v>
      </c>
      <c r="H79" s="445">
        <v>143.9</v>
      </c>
      <c r="J79" s="197"/>
      <c r="K79" s="57" t="s">
        <v>21</v>
      </c>
      <c r="L79" s="56" t="str">
        <f t="shared" si="3"/>
        <v xml:space="preserve"> </v>
      </c>
      <c r="M79" s="58">
        <v>505</v>
      </c>
      <c r="N79" s="197"/>
      <c r="O79" s="56" t="s">
        <v>1218</v>
      </c>
      <c r="P79" s="197" t="str">
        <f t="shared" si="5"/>
        <v xml:space="preserve"> </v>
      </c>
    </row>
    <row r="80" spans="1:16" ht="15.75" x14ac:dyDescent="0.2">
      <c r="A80" s="57" t="s">
        <v>1761</v>
      </c>
      <c r="B80" s="56" t="s">
        <v>1226</v>
      </c>
      <c r="C80" s="56" t="s">
        <v>1767</v>
      </c>
      <c r="D80" s="44" t="s">
        <v>5052</v>
      </c>
      <c r="E80" s="58"/>
      <c r="F80" s="197" t="str">
        <f t="shared" si="4"/>
        <v xml:space="preserve"> </v>
      </c>
      <c r="G80" s="445">
        <v>-28.733333333333334</v>
      </c>
      <c r="H80" s="445">
        <v>144.31666666666666</v>
      </c>
      <c r="J80" s="197"/>
      <c r="K80" s="57" t="s">
        <v>21</v>
      </c>
      <c r="L80" s="56" t="str">
        <f t="shared" si="3"/>
        <v xml:space="preserve"> </v>
      </c>
      <c r="M80" s="58">
        <v>507</v>
      </c>
      <c r="N80" s="197"/>
      <c r="O80" s="56" t="s">
        <v>1226</v>
      </c>
      <c r="P80" s="197" t="str">
        <f t="shared" si="5"/>
        <v xml:space="preserve"> </v>
      </c>
    </row>
    <row r="81" spans="1:16" ht="15.75" x14ac:dyDescent="0.2">
      <c r="A81" s="57" t="s">
        <v>1761</v>
      </c>
      <c r="B81" s="56" t="s">
        <v>1187</v>
      </c>
      <c r="C81" s="56" t="s">
        <v>1762</v>
      </c>
      <c r="D81" s="44" t="s">
        <v>5053</v>
      </c>
      <c r="E81" s="58"/>
      <c r="F81" s="197" t="str">
        <f t="shared" si="4"/>
        <v xml:space="preserve"> </v>
      </c>
      <c r="G81" s="445">
        <v>-32.968400000000003</v>
      </c>
      <c r="H81" s="445">
        <v>115.68600000000001</v>
      </c>
      <c r="J81" s="197"/>
      <c r="K81" s="57" t="s">
        <v>21</v>
      </c>
      <c r="L81" s="56" t="str">
        <f t="shared" si="3"/>
        <v xml:space="preserve"> </v>
      </c>
      <c r="M81" s="58">
        <v>508</v>
      </c>
      <c r="N81" s="197"/>
      <c r="O81" s="56" t="s">
        <v>1806</v>
      </c>
      <c r="P81" s="197" t="str">
        <f t="shared" si="5"/>
        <v xml:space="preserve"> </v>
      </c>
    </row>
    <row r="82" spans="1:16" ht="15.75" x14ac:dyDescent="0.2">
      <c r="A82" s="12" t="s">
        <v>1761</v>
      </c>
      <c r="B82" s="40" t="s">
        <v>4294</v>
      </c>
      <c r="C82" s="54" t="s">
        <v>1769</v>
      </c>
      <c r="D82" s="44" t="s">
        <v>5054</v>
      </c>
      <c r="F82" s="197" t="str">
        <f t="shared" si="4"/>
        <v xml:space="preserve"> </v>
      </c>
      <c r="G82" s="445">
        <v>-37.327800000000003</v>
      </c>
      <c r="H82" s="445">
        <v>139.9084</v>
      </c>
      <c r="J82" s="197"/>
      <c r="K82" s="12" t="s">
        <v>4295</v>
      </c>
      <c r="L82" s="56" t="str">
        <f t="shared" si="3"/>
        <v xml:space="preserve"> </v>
      </c>
      <c r="N82" s="197"/>
      <c r="O82" s="56"/>
      <c r="P82" s="197" t="str">
        <f t="shared" si="5"/>
        <v xml:space="preserve"> </v>
      </c>
    </row>
    <row r="83" spans="1:16" ht="15.75" x14ac:dyDescent="0.2">
      <c r="A83" s="57" t="s">
        <v>1761</v>
      </c>
      <c r="B83" s="56" t="s">
        <v>1289</v>
      </c>
      <c r="C83" s="56" t="s">
        <v>1760</v>
      </c>
      <c r="D83" s="44" t="s">
        <v>5055</v>
      </c>
      <c r="E83" s="58"/>
      <c r="F83" s="197" t="str">
        <f t="shared" si="4"/>
        <v xml:space="preserve"> </v>
      </c>
      <c r="G83" s="445">
        <v>-18.833333333333332</v>
      </c>
      <c r="H83" s="445">
        <v>135.66666666666666</v>
      </c>
      <c r="J83" s="197"/>
      <c r="K83" s="57" t="s">
        <v>21</v>
      </c>
      <c r="L83" s="56" t="str">
        <f t="shared" si="3"/>
        <v xml:space="preserve"> </v>
      </c>
      <c r="M83" s="58">
        <v>509</v>
      </c>
      <c r="N83" s="197"/>
      <c r="O83" s="56" t="s">
        <v>1289</v>
      </c>
      <c r="P83" s="197" t="str">
        <f t="shared" si="5"/>
        <v xml:space="preserve"> </v>
      </c>
    </row>
    <row r="84" spans="1:16" ht="15.75" x14ac:dyDescent="0.2">
      <c r="A84" s="57" t="s">
        <v>1761</v>
      </c>
      <c r="B84" s="56" t="s">
        <v>1217</v>
      </c>
      <c r="C84" s="56" t="s">
        <v>1764</v>
      </c>
      <c r="D84" s="44" t="s">
        <v>5056</v>
      </c>
      <c r="E84" s="58"/>
      <c r="F84" s="197" t="str">
        <f t="shared" si="4"/>
        <v xml:space="preserve"> </v>
      </c>
      <c r="G84" s="445">
        <v>-35.5139</v>
      </c>
      <c r="H84" s="445">
        <v>143.75299999999999</v>
      </c>
      <c r="J84" s="197"/>
      <c r="K84" s="57" t="s">
        <v>21</v>
      </c>
      <c r="L84" s="56" t="str">
        <f t="shared" si="3"/>
        <v xml:space="preserve"> </v>
      </c>
      <c r="M84" s="58">
        <v>510</v>
      </c>
      <c r="N84" s="197"/>
      <c r="O84" s="56" t="s">
        <v>1217</v>
      </c>
      <c r="P84" s="197" t="str">
        <f t="shared" si="5"/>
        <v xml:space="preserve"> </v>
      </c>
    </row>
    <row r="85" spans="1:16" ht="15.75" x14ac:dyDescent="0.2">
      <c r="A85" s="57" t="s">
        <v>1761</v>
      </c>
      <c r="B85" s="56" t="s">
        <v>1223</v>
      </c>
      <c r="C85" s="56" t="s">
        <v>1767</v>
      </c>
      <c r="D85" s="44" t="s">
        <v>5057</v>
      </c>
      <c r="E85" s="58"/>
      <c r="F85" s="197" t="str">
        <f t="shared" si="4"/>
        <v xml:space="preserve"> </v>
      </c>
      <c r="G85" s="445">
        <v>-26.333333333333332</v>
      </c>
      <c r="H85" s="445">
        <v>141.41666666666666</v>
      </c>
      <c r="J85" s="197"/>
      <c r="K85" s="57" t="s">
        <v>21</v>
      </c>
      <c r="L85" s="56" t="str">
        <f t="shared" si="3"/>
        <v xml:space="preserve"> </v>
      </c>
      <c r="M85" s="58">
        <v>512</v>
      </c>
      <c r="N85" s="197"/>
      <c r="O85" s="56" t="s">
        <v>1223</v>
      </c>
      <c r="P85" s="197" t="str">
        <f t="shared" si="5"/>
        <v xml:space="preserve"> </v>
      </c>
    </row>
    <row r="86" spans="1:16" ht="15.75" x14ac:dyDescent="0.2">
      <c r="A86" s="12" t="s">
        <v>1761</v>
      </c>
      <c r="B86" s="40" t="s">
        <v>4293</v>
      </c>
      <c r="C86" s="54" t="s">
        <v>1769</v>
      </c>
      <c r="D86" s="44" t="s">
        <v>5058</v>
      </c>
      <c r="F86" s="197" t="str">
        <f t="shared" si="4"/>
        <v xml:space="preserve"> </v>
      </c>
      <c r="G86" s="445" t="s">
        <v>1786</v>
      </c>
      <c r="H86" s="445" t="s">
        <v>1786</v>
      </c>
      <c r="J86" s="197"/>
      <c r="K86" s="12" t="s">
        <v>4295</v>
      </c>
      <c r="L86" s="56" t="str">
        <f t="shared" si="3"/>
        <v xml:space="preserve"> </v>
      </c>
      <c r="N86" s="197"/>
      <c r="O86" s="56"/>
      <c r="P86" s="197" t="str">
        <f t="shared" si="5"/>
        <v xml:space="preserve"> </v>
      </c>
    </row>
    <row r="87" spans="1:16" ht="15.75" x14ac:dyDescent="0.2">
      <c r="A87" s="57" t="s">
        <v>1761</v>
      </c>
      <c r="B87" s="56" t="s">
        <v>1115</v>
      </c>
      <c r="C87" s="56" t="s">
        <v>1760</v>
      </c>
      <c r="D87" s="44" t="s">
        <v>5059</v>
      </c>
      <c r="E87" s="58"/>
      <c r="F87" s="197" t="str">
        <f t="shared" si="4"/>
        <v xml:space="preserve"> </v>
      </c>
      <c r="G87" s="445">
        <v>-15.107200000000001</v>
      </c>
      <c r="H87" s="445">
        <v>135.71100000000001</v>
      </c>
      <c r="J87" s="197"/>
      <c r="K87" s="57" t="s">
        <v>21</v>
      </c>
      <c r="L87" s="56" t="str">
        <f t="shared" si="3"/>
        <v xml:space="preserve"> </v>
      </c>
      <c r="M87" s="58">
        <v>517</v>
      </c>
      <c r="N87" s="197"/>
      <c r="O87" s="56" t="s">
        <v>1115</v>
      </c>
      <c r="P87" s="197" t="str">
        <f t="shared" si="5"/>
        <v xml:space="preserve"> </v>
      </c>
    </row>
    <row r="88" spans="1:16" ht="15.75" x14ac:dyDescent="0.2">
      <c r="A88" s="57" t="s">
        <v>1761</v>
      </c>
      <c r="B88" s="56" t="s">
        <v>1197</v>
      </c>
      <c r="C88" s="56" t="s">
        <v>1770</v>
      </c>
      <c r="D88" s="44" t="s">
        <v>5060</v>
      </c>
      <c r="E88" s="66" t="s">
        <v>1807</v>
      </c>
      <c r="F88" s="197" t="str">
        <f t="shared" si="4"/>
        <v xml:space="preserve"> </v>
      </c>
      <c r="G88" s="445">
        <v>-40.166665999999999</v>
      </c>
      <c r="H88" s="445">
        <v>148.28333000000001</v>
      </c>
      <c r="J88" s="197"/>
      <c r="K88" s="57" t="s">
        <v>21</v>
      </c>
      <c r="L88" s="56" t="str">
        <f t="shared" si="3"/>
        <v xml:space="preserve"> </v>
      </c>
      <c r="M88" s="58">
        <v>522</v>
      </c>
      <c r="N88" s="197"/>
      <c r="O88" s="56" t="s">
        <v>1197</v>
      </c>
      <c r="P88" s="197" t="str">
        <f t="shared" si="5"/>
        <v xml:space="preserve"> </v>
      </c>
    </row>
    <row r="89" spans="1:16" ht="15.75" x14ac:dyDescent="0.2">
      <c r="A89" s="142" t="s">
        <v>1761</v>
      </c>
      <c r="B89" s="4" t="s">
        <v>4318</v>
      </c>
      <c r="C89" s="64" t="s">
        <v>1791</v>
      </c>
      <c r="D89" s="44" t="s">
        <v>5061</v>
      </c>
      <c r="F89" s="197" t="str">
        <f t="shared" si="4"/>
        <v xml:space="preserve"> </v>
      </c>
      <c r="G89" s="445">
        <v>-31.55</v>
      </c>
      <c r="H89" s="445">
        <v>159.083</v>
      </c>
      <c r="I89" s="446"/>
      <c r="J89" s="197"/>
      <c r="K89" s="32" t="s">
        <v>4329</v>
      </c>
      <c r="L89" s="56" t="str">
        <f t="shared" si="3"/>
        <v xml:space="preserve"> </v>
      </c>
      <c r="N89" s="197"/>
      <c r="O89" s="56"/>
      <c r="P89" s="197" t="str">
        <f t="shared" si="5"/>
        <v xml:space="preserve"> </v>
      </c>
    </row>
    <row r="90" spans="1:16" ht="15.75" x14ac:dyDescent="0.2">
      <c r="A90" s="57" t="s">
        <v>1761</v>
      </c>
      <c r="B90" s="56" t="s">
        <v>1276</v>
      </c>
      <c r="C90" s="56" t="s">
        <v>1764</v>
      </c>
      <c r="D90" s="44" t="s">
        <v>5062</v>
      </c>
      <c r="E90" s="58"/>
      <c r="F90" s="197" t="str">
        <f t="shared" si="4"/>
        <v xml:space="preserve"> </v>
      </c>
      <c r="G90" s="445">
        <v>-38.173200000000001</v>
      </c>
      <c r="H90" s="445">
        <v>143.68600000000001</v>
      </c>
      <c r="J90" s="197"/>
      <c r="K90" s="57" t="s">
        <v>21</v>
      </c>
      <c r="L90" s="56" t="str">
        <f t="shared" si="3"/>
        <v xml:space="preserve"> </v>
      </c>
      <c r="M90" s="58">
        <v>171</v>
      </c>
      <c r="N90" s="197"/>
      <c r="O90" s="56" t="s">
        <v>1808</v>
      </c>
      <c r="P90" s="197" t="str">
        <f t="shared" si="5"/>
        <v xml:space="preserve"> </v>
      </c>
    </row>
    <row r="91" spans="1:16" ht="15.75" x14ac:dyDescent="0.2">
      <c r="A91" s="57" t="s">
        <v>1761</v>
      </c>
      <c r="B91" s="56" t="s">
        <v>1112</v>
      </c>
      <c r="C91" s="56" t="s">
        <v>1760</v>
      </c>
      <c r="D91" s="44" t="s">
        <v>5063</v>
      </c>
      <c r="E91" s="58"/>
      <c r="F91" s="197" t="str">
        <f t="shared" si="4"/>
        <v xml:space="preserve"> </v>
      </c>
      <c r="G91" s="445">
        <v>-12.32</v>
      </c>
      <c r="H91" s="445">
        <v>136.16659999999999</v>
      </c>
      <c r="J91" s="197"/>
      <c r="K91" s="57" t="s">
        <v>21</v>
      </c>
      <c r="L91" s="56" t="str">
        <f t="shared" si="3"/>
        <v xml:space="preserve"> </v>
      </c>
      <c r="M91" s="58">
        <v>528</v>
      </c>
      <c r="N91" s="197"/>
      <c r="O91" s="56" t="s">
        <v>1112</v>
      </c>
      <c r="P91" s="197" t="str">
        <f t="shared" si="5"/>
        <v xml:space="preserve"> </v>
      </c>
    </row>
    <row r="92" spans="1:16" ht="15.75" x14ac:dyDescent="0.2">
      <c r="A92" s="54" t="s">
        <v>1761</v>
      </c>
      <c r="B92" s="64" t="s">
        <v>4353</v>
      </c>
      <c r="C92" s="54" t="s">
        <v>4330</v>
      </c>
      <c r="D92" s="44" t="s">
        <v>5064</v>
      </c>
      <c r="F92" s="197" t="str">
        <f t="shared" si="4"/>
        <v xml:space="preserve"> </v>
      </c>
      <c r="G92" s="445">
        <v>-19.665700000000001</v>
      </c>
      <c r="H92" s="445">
        <v>121.1585</v>
      </c>
      <c r="J92" s="197"/>
      <c r="K92" s="12" t="s">
        <v>4357</v>
      </c>
      <c r="L92" s="56" t="str">
        <f t="shared" si="3"/>
        <v xml:space="preserve"> </v>
      </c>
      <c r="N92" s="197"/>
      <c r="O92" s="56"/>
      <c r="P92" s="197" t="str">
        <f t="shared" si="5"/>
        <v xml:space="preserve"> </v>
      </c>
    </row>
    <row r="93" spans="1:16" ht="15.75" x14ac:dyDescent="0.2">
      <c r="A93" s="57" t="s">
        <v>1761</v>
      </c>
      <c r="B93" s="56" t="s">
        <v>986</v>
      </c>
      <c r="C93" s="56" t="s">
        <v>1760</v>
      </c>
      <c r="D93" s="44" t="s">
        <v>5065</v>
      </c>
      <c r="E93" s="58"/>
      <c r="F93" s="197" t="str">
        <f t="shared" si="4"/>
        <v xml:space="preserve"> </v>
      </c>
      <c r="G93" s="445">
        <v>-12</v>
      </c>
      <c r="H93" s="445">
        <v>135</v>
      </c>
      <c r="J93" s="197"/>
      <c r="K93" s="57" t="s">
        <v>21</v>
      </c>
      <c r="L93" s="56" t="str">
        <f t="shared" si="3"/>
        <v xml:space="preserve"> </v>
      </c>
      <c r="M93" s="58">
        <v>570</v>
      </c>
      <c r="N93" s="197"/>
      <c r="O93" s="56" t="s">
        <v>1809</v>
      </c>
      <c r="P93" s="197" t="str">
        <f t="shared" si="5"/>
        <v xml:space="preserve"> </v>
      </c>
    </row>
    <row r="94" spans="1:16" ht="15.75" x14ac:dyDescent="0.2">
      <c r="A94" s="54" t="s">
        <v>1761</v>
      </c>
      <c r="B94" s="4" t="s">
        <v>4590</v>
      </c>
      <c r="C94" s="54" t="s">
        <v>1784</v>
      </c>
      <c r="D94" s="44" t="s">
        <v>5066</v>
      </c>
      <c r="F94" s="197" t="str">
        <f t="shared" si="4"/>
        <v xml:space="preserve"> </v>
      </c>
      <c r="G94" s="445">
        <v>-24.8538</v>
      </c>
      <c r="H94" s="445">
        <v>139.51519999999999</v>
      </c>
      <c r="J94" s="197"/>
      <c r="K94" s="32" t="s">
        <v>3951</v>
      </c>
      <c r="L94" s="56" t="str">
        <f t="shared" si="3"/>
        <v xml:space="preserve"> </v>
      </c>
      <c r="N94" s="197"/>
      <c r="O94" s="56"/>
      <c r="P94" s="197" t="str">
        <f t="shared" si="5"/>
        <v xml:space="preserve"> </v>
      </c>
    </row>
    <row r="95" spans="1:16" ht="15.75" x14ac:dyDescent="0.2">
      <c r="A95" s="57" t="s">
        <v>1761</v>
      </c>
      <c r="B95" s="56" t="s">
        <v>978</v>
      </c>
      <c r="C95" s="56" t="s">
        <v>1796</v>
      </c>
      <c r="D95" s="44" t="s">
        <v>5067</v>
      </c>
      <c r="E95" s="127" t="s">
        <v>1810</v>
      </c>
      <c r="F95" s="197" t="str">
        <f t="shared" si="4"/>
        <v xml:space="preserve"> </v>
      </c>
      <c r="G95" s="445">
        <v>-27.25</v>
      </c>
      <c r="H95" s="445">
        <v>153.33333333333334</v>
      </c>
      <c r="J95" s="197"/>
      <c r="K95" s="57" t="s">
        <v>21</v>
      </c>
      <c r="L95" s="56" t="str">
        <f t="shared" si="3"/>
        <v xml:space="preserve"> </v>
      </c>
      <c r="M95" s="58">
        <v>575</v>
      </c>
      <c r="N95" s="197"/>
      <c r="O95" s="56" t="s">
        <v>26</v>
      </c>
      <c r="P95" s="197" t="str">
        <f t="shared" si="5"/>
        <v xml:space="preserve"> </v>
      </c>
    </row>
    <row r="96" spans="1:16" ht="15.75" x14ac:dyDescent="0.2">
      <c r="A96" s="57" t="s">
        <v>1761</v>
      </c>
      <c r="B96" s="56" t="s">
        <v>1220</v>
      </c>
      <c r="C96" s="56" t="s">
        <v>1791</v>
      </c>
      <c r="D96" s="44" t="s">
        <v>5068</v>
      </c>
      <c r="E96" s="58"/>
      <c r="F96" s="197" t="str">
        <f t="shared" si="4"/>
        <v xml:space="preserve"> </v>
      </c>
      <c r="G96" s="445">
        <v>-34.216999999999999</v>
      </c>
      <c r="H96" s="445">
        <v>146.041</v>
      </c>
      <c r="J96" s="197"/>
      <c r="K96" s="57" t="s">
        <v>21</v>
      </c>
      <c r="L96" s="56" t="str">
        <f t="shared" si="3"/>
        <v xml:space="preserve"> </v>
      </c>
      <c r="M96" s="58">
        <v>827</v>
      </c>
      <c r="N96" s="197"/>
      <c r="O96" s="56" t="s">
        <v>26</v>
      </c>
      <c r="P96" s="197" t="str">
        <f t="shared" si="5"/>
        <v xml:space="preserve"> </v>
      </c>
    </row>
    <row r="97" spans="1:16" ht="15.75" x14ac:dyDescent="0.2">
      <c r="A97" s="12" t="s">
        <v>1761</v>
      </c>
      <c r="B97" s="4" t="s">
        <v>4338</v>
      </c>
      <c r="C97" s="64" t="s">
        <v>1784</v>
      </c>
      <c r="D97" s="44" t="s">
        <v>5069</v>
      </c>
      <c r="F97" s="197" t="str">
        <f t="shared" si="4"/>
        <v xml:space="preserve"> </v>
      </c>
      <c r="G97" s="445">
        <v>-26.381</v>
      </c>
      <c r="H97" s="445">
        <v>153.07740000000001</v>
      </c>
      <c r="J97" s="197"/>
      <c r="K97" s="32" t="s">
        <v>4335</v>
      </c>
      <c r="L97" s="56" t="str">
        <f t="shared" si="3"/>
        <v xml:space="preserve"> </v>
      </c>
      <c r="N97" s="197"/>
      <c r="O97" s="56"/>
      <c r="P97" s="197" t="str">
        <f t="shared" si="5"/>
        <v xml:space="preserve"> </v>
      </c>
    </row>
    <row r="98" spans="1:16" ht="15.75" x14ac:dyDescent="0.2">
      <c r="A98" s="57" t="s">
        <v>1761</v>
      </c>
      <c r="B98" s="56" t="s">
        <v>1052</v>
      </c>
      <c r="C98" s="56" t="s">
        <v>1771</v>
      </c>
      <c r="D98" s="44" t="s">
        <v>5070</v>
      </c>
      <c r="E98" s="58"/>
      <c r="F98" s="197" t="str">
        <f t="shared" si="4"/>
        <v xml:space="preserve"> </v>
      </c>
      <c r="G98" s="445">
        <v>-21.733333333333334</v>
      </c>
      <c r="H98" s="445">
        <v>149.46666666666667</v>
      </c>
      <c r="J98" s="197"/>
      <c r="K98" s="57" t="s">
        <v>21</v>
      </c>
      <c r="L98" s="56" t="str">
        <f t="shared" si="3"/>
        <v xml:space="preserve"> </v>
      </c>
      <c r="M98" s="58">
        <v>633</v>
      </c>
      <c r="N98" s="197"/>
      <c r="O98" s="56" t="s">
        <v>1052</v>
      </c>
      <c r="P98" s="197" t="str">
        <f t="shared" si="5"/>
        <v xml:space="preserve"> </v>
      </c>
    </row>
    <row r="99" spans="1:16" ht="15.75" x14ac:dyDescent="0.2">
      <c r="A99" s="57" t="s">
        <v>1761</v>
      </c>
      <c r="B99" s="56" t="s">
        <v>940</v>
      </c>
      <c r="C99" s="56" t="s">
        <v>1760</v>
      </c>
      <c r="D99" s="44" t="s">
        <v>5071</v>
      </c>
      <c r="E99" s="58"/>
      <c r="F99" s="197" t="str">
        <f t="shared" si="4"/>
        <v xml:space="preserve"> </v>
      </c>
      <c r="G99" s="445">
        <v>-11.93333</v>
      </c>
      <c r="H99" s="445">
        <v>134.06659999999999</v>
      </c>
      <c r="J99" s="197"/>
      <c r="K99" s="57" t="s">
        <v>21</v>
      </c>
      <c r="L99" s="56" t="str">
        <f t="shared" si="3"/>
        <v xml:space="preserve"> </v>
      </c>
      <c r="M99" s="58">
        <v>635</v>
      </c>
      <c r="N99" s="197"/>
      <c r="O99" s="56" t="s">
        <v>940</v>
      </c>
      <c r="P99" s="197" t="str">
        <f t="shared" si="5"/>
        <v xml:space="preserve"> </v>
      </c>
    </row>
    <row r="100" spans="1:16" ht="15.75" x14ac:dyDescent="0.2">
      <c r="A100" s="57" t="s">
        <v>1761</v>
      </c>
      <c r="B100" s="56" t="s">
        <v>1176</v>
      </c>
      <c r="C100" s="56" t="s">
        <v>1770</v>
      </c>
      <c r="D100" s="44" t="s">
        <v>5072</v>
      </c>
      <c r="E100" s="58"/>
      <c r="F100" s="197" t="str">
        <f t="shared" si="4"/>
        <v xml:space="preserve"> </v>
      </c>
      <c r="G100" s="445">
        <v>-42.132100000000001</v>
      </c>
      <c r="H100" s="445">
        <v>145.26499999999999</v>
      </c>
      <c r="J100" s="197"/>
      <c r="K100" s="57" t="s">
        <v>21</v>
      </c>
      <c r="L100" s="56" t="str">
        <f t="shared" si="3"/>
        <v xml:space="preserve"> </v>
      </c>
      <c r="M100" s="58">
        <v>637</v>
      </c>
      <c r="N100" s="197"/>
      <c r="O100" s="56" t="s">
        <v>1176</v>
      </c>
      <c r="P100" s="197" t="str">
        <f t="shared" si="5"/>
        <v xml:space="preserve"> </v>
      </c>
    </row>
    <row r="101" spans="1:16" ht="15.75" x14ac:dyDescent="0.2">
      <c r="A101" s="57" t="s">
        <v>1761</v>
      </c>
      <c r="B101" s="56" t="s">
        <v>1195</v>
      </c>
      <c r="C101" s="56" t="s">
        <v>1764</v>
      </c>
      <c r="D101" s="44" t="s">
        <v>5073</v>
      </c>
      <c r="E101" s="58"/>
      <c r="F101" s="197" t="str">
        <f t="shared" si="4"/>
        <v xml:space="preserve"> </v>
      </c>
      <c r="G101" s="445">
        <v>-38.274500000000003</v>
      </c>
      <c r="H101" s="445">
        <v>144.505</v>
      </c>
      <c r="J101" s="197"/>
      <c r="K101" s="57" t="s">
        <v>21</v>
      </c>
      <c r="L101" s="56" t="str">
        <f t="shared" si="3"/>
        <v xml:space="preserve"> </v>
      </c>
      <c r="M101" s="58">
        <v>638</v>
      </c>
      <c r="N101" s="197"/>
      <c r="O101" s="56" t="s">
        <v>1195</v>
      </c>
      <c r="P101" s="197" t="str">
        <f t="shared" si="5"/>
        <v xml:space="preserve"> </v>
      </c>
    </row>
    <row r="102" spans="1:16" ht="15.75" x14ac:dyDescent="0.2">
      <c r="A102" s="57" t="s">
        <v>1761</v>
      </c>
      <c r="B102" s="56" t="s">
        <v>1811</v>
      </c>
      <c r="C102" s="56" t="s">
        <v>1765</v>
      </c>
      <c r="D102" s="44" t="s">
        <v>5074</v>
      </c>
      <c r="E102" s="66" t="s">
        <v>1812</v>
      </c>
      <c r="F102" s="197" t="str">
        <f t="shared" si="4"/>
        <v xml:space="preserve"> </v>
      </c>
      <c r="G102" s="445">
        <v>-42.783332824707003</v>
      </c>
      <c r="H102" s="445">
        <v>147.5</v>
      </c>
      <c r="J102" s="197"/>
      <c r="K102" s="57" t="s">
        <v>21</v>
      </c>
      <c r="L102" s="56" t="str">
        <f t="shared" si="3"/>
        <v xml:space="preserve"> </v>
      </c>
      <c r="M102" s="58">
        <v>814</v>
      </c>
      <c r="N102" s="197"/>
      <c r="O102" s="56" t="s">
        <v>26</v>
      </c>
      <c r="P102" s="197" t="str">
        <f t="shared" si="5"/>
        <v xml:space="preserve"> </v>
      </c>
    </row>
    <row r="103" spans="1:16" ht="15.75" x14ac:dyDescent="0.2">
      <c r="A103" s="57" t="s">
        <v>1761</v>
      </c>
      <c r="B103" s="56" t="s">
        <v>1011</v>
      </c>
      <c r="C103" s="56" t="s">
        <v>1765</v>
      </c>
      <c r="D103" s="44" t="s">
        <v>5075</v>
      </c>
      <c r="E103" s="66" t="s">
        <v>1813</v>
      </c>
      <c r="F103" s="197" t="str">
        <f t="shared" si="4"/>
        <v xml:space="preserve"> </v>
      </c>
      <c r="G103" s="445">
        <v>-15.55</v>
      </c>
      <c r="H103" s="445">
        <v>128.25</v>
      </c>
      <c r="J103" s="197"/>
      <c r="K103" s="57" t="s">
        <v>21</v>
      </c>
      <c r="L103" s="56" t="str">
        <f t="shared" si="3"/>
        <v xml:space="preserve"> </v>
      </c>
      <c r="M103" s="58">
        <v>664</v>
      </c>
      <c r="N103" s="197"/>
      <c r="O103" s="56" t="s">
        <v>1011</v>
      </c>
      <c r="P103" s="197" t="str">
        <f t="shared" si="5"/>
        <v xml:space="preserve"> </v>
      </c>
    </row>
    <row r="104" spans="1:16" ht="15.75" x14ac:dyDescent="0.2">
      <c r="A104" s="57" t="s">
        <v>1761</v>
      </c>
      <c r="B104" s="56" t="s">
        <v>1186</v>
      </c>
      <c r="C104" s="56" t="s">
        <v>1762</v>
      </c>
      <c r="D104" s="44" t="s">
        <v>5076</v>
      </c>
      <c r="E104" s="58"/>
      <c r="F104" s="197" t="str">
        <f t="shared" si="4"/>
        <v xml:space="preserve"> </v>
      </c>
      <c r="G104" s="445">
        <v>-32.583333333333336</v>
      </c>
      <c r="H104" s="445">
        <v>115.73333333333333</v>
      </c>
      <c r="J104" s="197"/>
      <c r="K104" s="57" t="s">
        <v>21</v>
      </c>
      <c r="L104" s="56" t="str">
        <f t="shared" si="3"/>
        <v xml:space="preserve"> </v>
      </c>
      <c r="M104" s="58">
        <v>670</v>
      </c>
      <c r="N104" s="197"/>
      <c r="O104" s="56" t="s">
        <v>1814</v>
      </c>
      <c r="P104" s="197" t="str">
        <f t="shared" si="5"/>
        <v xml:space="preserve"> </v>
      </c>
    </row>
    <row r="105" spans="1:16" ht="15.75" x14ac:dyDescent="0.2">
      <c r="A105" s="57" t="s">
        <v>1761</v>
      </c>
      <c r="B105" s="56" t="s">
        <v>4592</v>
      </c>
      <c r="C105" s="56" t="s">
        <v>1795</v>
      </c>
      <c r="D105" s="44" t="s">
        <v>5077</v>
      </c>
      <c r="E105" s="58"/>
      <c r="F105" s="197" t="str">
        <f t="shared" si="4"/>
        <v xml:space="preserve"> </v>
      </c>
      <c r="G105" s="445">
        <v>-13.91667</v>
      </c>
      <c r="H105" s="445">
        <v>143.83332999999999</v>
      </c>
      <c r="J105" s="197"/>
      <c r="K105" s="57" t="s">
        <v>21</v>
      </c>
      <c r="L105" s="56" t="str">
        <f t="shared" si="3"/>
        <v xml:space="preserve"> </v>
      </c>
      <c r="M105" s="58">
        <v>828</v>
      </c>
      <c r="N105" s="197"/>
      <c r="O105" s="56" t="s">
        <v>26</v>
      </c>
      <c r="P105" s="197" t="str">
        <f t="shared" si="5"/>
        <v xml:space="preserve"> </v>
      </c>
    </row>
    <row r="106" spans="1:16" ht="15.75" x14ac:dyDescent="0.2">
      <c r="A106" s="57" t="s">
        <v>1761</v>
      </c>
      <c r="B106" s="56" t="s">
        <v>1189</v>
      </c>
      <c r="C106" s="56" t="s">
        <v>1769</v>
      </c>
      <c r="D106" s="44" t="s">
        <v>5078</v>
      </c>
      <c r="E106" s="58"/>
      <c r="F106" s="197" t="str">
        <f t="shared" si="4"/>
        <v xml:space="preserve"> </v>
      </c>
      <c r="G106" s="445">
        <v>-34.700600000000001</v>
      </c>
      <c r="H106" s="445">
        <v>138.50399999999999</v>
      </c>
      <c r="J106" s="197"/>
      <c r="K106" s="57" t="s">
        <v>21</v>
      </c>
      <c r="L106" s="56" t="str">
        <f t="shared" si="3"/>
        <v xml:space="preserve"> </v>
      </c>
      <c r="M106" s="58">
        <v>673</v>
      </c>
      <c r="N106" s="197"/>
      <c r="O106" s="56" t="s">
        <v>1815</v>
      </c>
      <c r="P106" s="197" t="str">
        <f t="shared" si="5"/>
        <v xml:space="preserve"> </v>
      </c>
    </row>
    <row r="107" spans="1:16" ht="15.75" x14ac:dyDescent="0.2">
      <c r="A107" s="57" t="s">
        <v>1761</v>
      </c>
      <c r="B107" s="56" t="s">
        <v>4591</v>
      </c>
      <c r="C107" s="56" t="s">
        <v>1760</v>
      </c>
      <c r="D107" s="44" t="s">
        <v>5079</v>
      </c>
      <c r="E107" s="58"/>
      <c r="F107" s="197" t="str">
        <f t="shared" si="4"/>
        <v xml:space="preserve"> </v>
      </c>
      <c r="G107" s="445">
        <v>-13.166600000000001</v>
      </c>
      <c r="H107" s="445">
        <v>130.0412</v>
      </c>
      <c r="J107" s="197"/>
      <c r="K107" s="12" t="s">
        <v>4343</v>
      </c>
      <c r="L107" s="56"/>
      <c r="M107" s="58"/>
      <c r="N107" s="197"/>
      <c r="O107" s="56"/>
      <c r="P107" s="197" t="str">
        <f t="shared" si="5"/>
        <v xml:space="preserve"> </v>
      </c>
    </row>
    <row r="108" spans="1:16" ht="15.75" x14ac:dyDescent="0.2">
      <c r="A108" s="57" t="s">
        <v>1761</v>
      </c>
      <c r="B108" s="56" t="s">
        <v>1056</v>
      </c>
      <c r="C108" s="56" t="s">
        <v>1771</v>
      </c>
      <c r="D108" s="44" t="s">
        <v>5080</v>
      </c>
      <c r="E108" s="58"/>
      <c r="F108" s="197" t="str">
        <f t="shared" si="4"/>
        <v xml:space="preserve"> </v>
      </c>
      <c r="G108" s="445">
        <v>-21.2</v>
      </c>
      <c r="H108" s="445">
        <v>149.19999999999999</v>
      </c>
      <c r="J108" s="197"/>
      <c r="K108" s="57" t="s">
        <v>21</v>
      </c>
      <c r="L108" s="56" t="str">
        <f t="shared" ref="L108:L171" si="6">" "</f>
        <v xml:space="preserve"> </v>
      </c>
      <c r="M108" s="58">
        <v>530</v>
      </c>
      <c r="N108" s="197"/>
      <c r="O108" s="56" t="s">
        <v>1816</v>
      </c>
      <c r="P108" s="197" t="str">
        <f t="shared" si="5"/>
        <v xml:space="preserve"> </v>
      </c>
    </row>
    <row r="109" spans="1:16" ht="15.75" x14ac:dyDescent="0.2">
      <c r="A109" s="57" t="s">
        <v>1761</v>
      </c>
      <c r="B109" s="56" t="s">
        <v>1172</v>
      </c>
      <c r="C109" s="56" t="s">
        <v>1764</v>
      </c>
      <c r="D109" s="44" t="s">
        <v>5081</v>
      </c>
      <c r="E109" s="58"/>
      <c r="F109" s="197" t="str">
        <f t="shared" si="4"/>
        <v xml:space="preserve"> </v>
      </c>
      <c r="G109" s="445">
        <v>-38.383299999999998</v>
      </c>
      <c r="H109" s="445">
        <v>142.245</v>
      </c>
      <c r="J109" s="197"/>
      <c r="K109" s="57" t="s">
        <v>21</v>
      </c>
      <c r="L109" s="56" t="str">
        <f t="shared" si="6"/>
        <v xml:space="preserve"> </v>
      </c>
      <c r="M109" s="58">
        <v>678</v>
      </c>
      <c r="N109" s="197"/>
      <c r="O109" s="56" t="s">
        <v>1817</v>
      </c>
      <c r="P109" s="197" t="str">
        <f t="shared" si="5"/>
        <v xml:space="preserve"> </v>
      </c>
    </row>
    <row r="110" spans="1:16" ht="15.75" x14ac:dyDescent="0.2">
      <c r="A110" s="57" t="s">
        <v>1761</v>
      </c>
      <c r="B110" s="56" t="s">
        <v>1184</v>
      </c>
      <c r="C110" s="56" t="s">
        <v>1765</v>
      </c>
      <c r="D110" s="44" t="s">
        <v>5082</v>
      </c>
      <c r="E110" s="58"/>
      <c r="F110" s="197" t="str">
        <f t="shared" si="4"/>
        <v xml:space="preserve"> </v>
      </c>
      <c r="G110" s="445">
        <v>-20.239599999999999</v>
      </c>
      <c r="H110" s="445">
        <v>118.93899999999999</v>
      </c>
      <c r="J110" s="197"/>
      <c r="K110" s="57" t="s">
        <v>21</v>
      </c>
      <c r="L110" s="56" t="str">
        <f t="shared" si="6"/>
        <v xml:space="preserve"> </v>
      </c>
      <c r="M110" s="58">
        <v>679</v>
      </c>
      <c r="N110" s="197"/>
      <c r="O110" s="56" t="s">
        <v>1184</v>
      </c>
      <c r="P110" s="197" t="str">
        <f t="shared" si="5"/>
        <v xml:space="preserve"> </v>
      </c>
    </row>
    <row r="111" spans="1:16" ht="15.75" x14ac:dyDescent="0.2">
      <c r="A111" s="57" t="s">
        <v>1761</v>
      </c>
      <c r="B111" s="56" t="s">
        <v>1143</v>
      </c>
      <c r="C111" s="56" t="s">
        <v>1769</v>
      </c>
      <c r="D111" s="44" t="s">
        <v>5083</v>
      </c>
      <c r="E111" s="58"/>
      <c r="F111" s="197" t="str">
        <f t="shared" si="4"/>
        <v xml:space="preserve"> </v>
      </c>
      <c r="G111" s="445">
        <v>-38.0533</v>
      </c>
      <c r="H111" s="445">
        <v>140.703</v>
      </c>
      <c r="J111" s="197"/>
      <c r="K111" s="57" t="s">
        <v>21</v>
      </c>
      <c r="L111" s="56" t="str">
        <f t="shared" si="6"/>
        <v xml:space="preserve"> </v>
      </c>
      <c r="M111" s="58">
        <v>682</v>
      </c>
      <c r="N111" s="197"/>
      <c r="O111" s="56" t="s">
        <v>1773</v>
      </c>
      <c r="P111" s="197" t="str">
        <f t="shared" si="5"/>
        <v xml:space="preserve"> </v>
      </c>
    </row>
    <row r="112" spans="1:16" ht="15.75" x14ac:dyDescent="0.2">
      <c r="A112" s="57" t="s">
        <v>1761</v>
      </c>
      <c r="B112" s="56" t="s">
        <v>943</v>
      </c>
      <c r="C112" s="56" t="s">
        <v>1760</v>
      </c>
      <c r="D112" s="44" t="s">
        <v>5084</v>
      </c>
      <c r="E112" s="58"/>
      <c r="F112" s="197" t="str">
        <f t="shared" si="4"/>
        <v xml:space="preserve"> </v>
      </c>
      <c r="G112" s="445">
        <v>-15.781000000000001</v>
      </c>
      <c r="H112" s="445">
        <v>136.667</v>
      </c>
      <c r="J112" s="197"/>
      <c r="K112" s="57" t="s">
        <v>21</v>
      </c>
      <c r="L112" s="56" t="str">
        <f t="shared" si="6"/>
        <v xml:space="preserve"> </v>
      </c>
      <c r="M112" s="58">
        <v>683</v>
      </c>
      <c r="N112" s="197"/>
      <c r="O112" s="56" t="s">
        <v>943</v>
      </c>
      <c r="P112" s="197" t="str">
        <f t="shared" si="5"/>
        <v xml:space="preserve"> </v>
      </c>
    </row>
    <row r="113" spans="1:16" ht="15.75" x14ac:dyDescent="0.2">
      <c r="A113" s="57" t="s">
        <v>1761</v>
      </c>
      <c r="B113" s="56" t="s">
        <v>1161</v>
      </c>
      <c r="C113" s="56" t="s">
        <v>1769</v>
      </c>
      <c r="D113" s="44" t="s">
        <v>5085</v>
      </c>
      <c r="E113" s="58"/>
      <c r="F113" s="197" t="str">
        <f t="shared" si="4"/>
        <v xml:space="preserve"> </v>
      </c>
      <c r="G113" s="445">
        <v>-33.261699999999998</v>
      </c>
      <c r="H113" s="445">
        <v>137.804</v>
      </c>
      <c r="J113" s="197"/>
      <c r="K113" s="57" t="s">
        <v>21</v>
      </c>
      <c r="L113" s="56" t="str">
        <f t="shared" si="6"/>
        <v xml:space="preserve"> </v>
      </c>
      <c r="M113" s="58">
        <v>677</v>
      </c>
      <c r="N113" s="197"/>
      <c r="O113" s="56" t="s">
        <v>1818</v>
      </c>
      <c r="P113" s="197" t="str">
        <f t="shared" si="5"/>
        <v xml:space="preserve"> </v>
      </c>
    </row>
    <row r="114" spans="1:16" ht="15.75" x14ac:dyDescent="0.2">
      <c r="A114" s="57" t="s">
        <v>1761</v>
      </c>
      <c r="B114" s="56" t="s">
        <v>1054</v>
      </c>
      <c r="C114" s="56" t="s">
        <v>1778</v>
      </c>
      <c r="D114" s="44" t="s">
        <v>5086</v>
      </c>
      <c r="E114" s="58"/>
      <c r="F114" s="197" t="str">
        <f t="shared" si="4"/>
        <v xml:space="preserve"> </v>
      </c>
      <c r="G114" s="445">
        <v>-32.700000000000003</v>
      </c>
      <c r="H114" s="445">
        <v>152.1</v>
      </c>
      <c r="J114" s="197"/>
      <c r="K114" s="57" t="s">
        <v>21</v>
      </c>
      <c r="L114" s="56" t="str">
        <f t="shared" si="6"/>
        <v xml:space="preserve"> </v>
      </c>
      <c r="M114" s="58">
        <v>685</v>
      </c>
      <c r="N114" s="197"/>
      <c r="O114" s="56" t="s">
        <v>1054</v>
      </c>
      <c r="P114" s="197" t="str">
        <f t="shared" si="5"/>
        <v xml:space="preserve"> </v>
      </c>
    </row>
    <row r="115" spans="1:16" ht="15.75" x14ac:dyDescent="0.2">
      <c r="A115" s="57" t="s">
        <v>1761</v>
      </c>
      <c r="B115" s="56" t="s">
        <v>1192</v>
      </c>
      <c r="C115" s="56" t="s">
        <v>1769</v>
      </c>
      <c r="D115" s="44" t="s">
        <v>5087</v>
      </c>
      <c r="E115" s="58"/>
      <c r="F115" s="197" t="str">
        <f t="shared" si="4"/>
        <v xml:space="preserve"> </v>
      </c>
      <c r="G115" s="445">
        <v>-34.329700000000003</v>
      </c>
      <c r="H115" s="445">
        <v>138.21299999999999</v>
      </c>
      <c r="J115" s="197"/>
      <c r="K115" s="57" t="s">
        <v>21</v>
      </c>
      <c r="L115" s="56" t="str">
        <f t="shared" si="6"/>
        <v xml:space="preserve"> </v>
      </c>
      <c r="M115" s="58">
        <v>725</v>
      </c>
      <c r="N115" s="197"/>
      <c r="O115" s="56" t="s">
        <v>26</v>
      </c>
      <c r="P115" s="197" t="str">
        <f t="shared" si="5"/>
        <v xml:space="preserve"> </v>
      </c>
    </row>
    <row r="116" spans="1:16" ht="15.75" x14ac:dyDescent="0.2">
      <c r="A116" s="57" t="s">
        <v>1761</v>
      </c>
      <c r="B116" s="56" t="s">
        <v>1228</v>
      </c>
      <c r="C116" s="56" t="s">
        <v>1769</v>
      </c>
      <c r="D116" s="44" t="s">
        <v>5088</v>
      </c>
      <c r="E116" s="58"/>
      <c r="F116" s="197" t="str">
        <f t="shared" si="4"/>
        <v xml:space="preserve"> </v>
      </c>
      <c r="G116" s="445">
        <v>-34.22</v>
      </c>
      <c r="H116" s="445">
        <v>138.03</v>
      </c>
      <c r="J116" s="197"/>
      <c r="K116" s="57" t="s">
        <v>21</v>
      </c>
      <c r="L116" s="56" t="str">
        <f t="shared" si="6"/>
        <v xml:space="preserve"> </v>
      </c>
      <c r="M116" s="58">
        <v>692</v>
      </c>
      <c r="N116" s="197"/>
      <c r="O116" s="56" t="s">
        <v>1819</v>
      </c>
      <c r="P116" s="197" t="str">
        <f t="shared" si="5"/>
        <v xml:space="preserve"> </v>
      </c>
    </row>
    <row r="117" spans="1:16" ht="15.75" x14ac:dyDescent="0.2">
      <c r="A117" s="12" t="s">
        <v>1761</v>
      </c>
      <c r="B117" s="4" t="s">
        <v>4337</v>
      </c>
      <c r="C117" s="64" t="s">
        <v>1784</v>
      </c>
      <c r="D117" s="44" t="s">
        <v>5089</v>
      </c>
      <c r="F117" s="197" t="str">
        <f t="shared" si="4"/>
        <v xml:space="preserve"> </v>
      </c>
      <c r="G117" s="445">
        <v>-26.813400000000001</v>
      </c>
      <c r="H117" s="445">
        <v>153.12960000000001</v>
      </c>
      <c r="J117" s="197"/>
      <c r="K117" s="32" t="s">
        <v>4333</v>
      </c>
      <c r="L117" s="56" t="str">
        <f t="shared" si="6"/>
        <v xml:space="preserve"> </v>
      </c>
      <c r="N117" s="197"/>
      <c r="O117" s="56"/>
      <c r="P117" s="197" t="str">
        <f t="shared" si="5"/>
        <v xml:space="preserve"> </v>
      </c>
    </row>
    <row r="118" spans="1:16" ht="15.75" x14ac:dyDescent="0.2">
      <c r="A118" s="57" t="s">
        <v>1761</v>
      </c>
      <c r="B118" s="56" t="s">
        <v>1279</v>
      </c>
      <c r="C118" s="56" t="s">
        <v>1770</v>
      </c>
      <c r="D118" s="44" t="s">
        <v>5090</v>
      </c>
      <c r="E118" s="58"/>
      <c r="F118" s="197" t="str">
        <f t="shared" si="4"/>
        <v xml:space="preserve"> </v>
      </c>
      <c r="G118" s="445">
        <v>-40.86</v>
      </c>
      <c r="H118" s="445">
        <v>147.88</v>
      </c>
      <c r="J118" s="197"/>
      <c r="K118" s="57" t="s">
        <v>21</v>
      </c>
      <c r="L118" s="56" t="str">
        <f t="shared" si="6"/>
        <v xml:space="preserve"> </v>
      </c>
      <c r="M118" s="58">
        <v>705</v>
      </c>
      <c r="N118" s="197"/>
      <c r="O118" s="56" t="s">
        <v>1279</v>
      </c>
      <c r="P118" s="197" t="str">
        <f t="shared" si="5"/>
        <v xml:space="preserve"> </v>
      </c>
    </row>
    <row r="119" spans="1:16" ht="15.75" x14ac:dyDescent="0.2">
      <c r="A119" s="57" t="s">
        <v>1761</v>
      </c>
      <c r="B119" s="56" t="s">
        <v>1137</v>
      </c>
      <c r="C119" s="56" t="s">
        <v>1769</v>
      </c>
      <c r="D119" s="44" t="s">
        <v>5091</v>
      </c>
      <c r="E119" s="58"/>
      <c r="F119" s="197" t="str">
        <f t="shared" si="4"/>
        <v xml:space="preserve"> </v>
      </c>
      <c r="G119" s="445">
        <v>-37.549999999999997</v>
      </c>
      <c r="H119" s="445">
        <v>140.1</v>
      </c>
      <c r="J119" s="197"/>
      <c r="K119" s="57" t="s">
        <v>21</v>
      </c>
      <c r="L119" s="56" t="str">
        <f t="shared" si="6"/>
        <v xml:space="preserve"> </v>
      </c>
      <c r="M119" s="58">
        <v>707</v>
      </c>
      <c r="N119" s="197"/>
      <c r="O119" s="56" t="s">
        <v>1137</v>
      </c>
      <c r="P119" s="197" t="str">
        <f t="shared" si="5"/>
        <v xml:space="preserve"> </v>
      </c>
    </row>
    <row r="120" spans="1:16" ht="15.75" x14ac:dyDescent="0.2">
      <c r="A120" s="57" t="s">
        <v>1761</v>
      </c>
      <c r="B120" s="56" t="s">
        <v>938</v>
      </c>
      <c r="C120" s="56" t="s">
        <v>1765</v>
      </c>
      <c r="D120" s="44" t="s">
        <v>5092</v>
      </c>
      <c r="E120" s="58"/>
      <c r="F120" s="197" t="str">
        <f t="shared" si="4"/>
        <v xml:space="preserve"> </v>
      </c>
      <c r="G120" s="445">
        <v>-18.07</v>
      </c>
      <c r="H120" s="445">
        <v>122.33333333333333</v>
      </c>
      <c r="J120" s="197"/>
      <c r="K120" s="57" t="s">
        <v>21</v>
      </c>
      <c r="L120" s="56" t="str">
        <f t="shared" si="6"/>
        <v xml:space="preserve"> </v>
      </c>
      <c r="M120" s="58">
        <v>708</v>
      </c>
      <c r="N120" s="197"/>
      <c r="O120" s="56" t="s">
        <v>938</v>
      </c>
      <c r="P120" s="197" t="str">
        <f t="shared" si="5"/>
        <v xml:space="preserve"> </v>
      </c>
    </row>
    <row r="121" spans="1:16" ht="15.75" x14ac:dyDescent="0.2">
      <c r="A121" s="57" t="s">
        <v>1761</v>
      </c>
      <c r="B121" s="56" t="s">
        <v>1005</v>
      </c>
      <c r="C121" s="56" t="s">
        <v>1765</v>
      </c>
      <c r="D121" s="44" t="s">
        <v>5093</v>
      </c>
      <c r="E121" s="58"/>
      <c r="F121" s="197" t="str">
        <f t="shared" si="4"/>
        <v xml:space="preserve"> </v>
      </c>
      <c r="G121" s="445">
        <v>-18</v>
      </c>
      <c r="H121" s="445">
        <v>122.5</v>
      </c>
      <c r="J121" s="197"/>
      <c r="K121" s="57" t="s">
        <v>21</v>
      </c>
      <c r="L121" s="56" t="str">
        <f t="shared" si="6"/>
        <v xml:space="preserve"> </v>
      </c>
      <c r="M121" s="58">
        <v>712</v>
      </c>
      <c r="N121" s="197"/>
      <c r="O121" s="56" t="s">
        <v>1005</v>
      </c>
      <c r="P121" s="197" t="str">
        <f t="shared" si="5"/>
        <v xml:space="preserve"> </v>
      </c>
    </row>
    <row r="122" spans="1:16" ht="15.75" x14ac:dyDescent="0.2">
      <c r="A122" s="57" t="s">
        <v>1761</v>
      </c>
      <c r="B122" s="56" t="s">
        <v>949</v>
      </c>
      <c r="C122" s="56" t="s">
        <v>1760</v>
      </c>
      <c r="D122" s="44" t="s">
        <v>5094</v>
      </c>
      <c r="E122" s="58"/>
      <c r="F122" s="197" t="str">
        <f t="shared" si="4"/>
        <v xml:space="preserve"> </v>
      </c>
      <c r="G122" s="445">
        <v>-14.716666666666667</v>
      </c>
      <c r="H122" s="445">
        <v>135.41666666666666</v>
      </c>
      <c r="J122" s="197"/>
      <c r="K122" s="57" t="s">
        <v>21</v>
      </c>
      <c r="L122" s="56" t="str">
        <f t="shared" si="6"/>
        <v xml:space="preserve"> </v>
      </c>
      <c r="M122" s="58">
        <v>715</v>
      </c>
      <c r="N122" s="197"/>
      <c r="O122" s="56" t="s">
        <v>1820</v>
      </c>
      <c r="P122" s="197" t="str">
        <f t="shared" si="5"/>
        <v xml:space="preserve"> </v>
      </c>
    </row>
    <row r="123" spans="1:16" ht="15.75" x14ac:dyDescent="0.2">
      <c r="A123" s="57" t="s">
        <v>1761</v>
      </c>
      <c r="B123" s="56" t="s">
        <v>1140</v>
      </c>
      <c r="C123" s="56" t="s">
        <v>1762</v>
      </c>
      <c r="D123" s="44" t="s">
        <v>5095</v>
      </c>
      <c r="E123" s="58"/>
      <c r="F123" s="197" t="str">
        <f t="shared" si="4"/>
        <v xml:space="preserve"> </v>
      </c>
      <c r="G123" s="445">
        <v>-32</v>
      </c>
      <c r="H123" s="445">
        <v>115.51666666666667</v>
      </c>
      <c r="J123" s="197"/>
      <c r="K123" s="57" t="s">
        <v>21</v>
      </c>
      <c r="L123" s="56" t="str">
        <f t="shared" si="6"/>
        <v xml:space="preserve"> </v>
      </c>
      <c r="M123" s="58">
        <v>717</v>
      </c>
      <c r="N123" s="197"/>
      <c r="O123" s="56" t="s">
        <v>1140</v>
      </c>
      <c r="P123" s="197" t="str">
        <f t="shared" si="5"/>
        <v xml:space="preserve"> </v>
      </c>
    </row>
    <row r="124" spans="1:16" ht="15.75" x14ac:dyDescent="0.2">
      <c r="A124" s="142" t="s">
        <v>1761</v>
      </c>
      <c r="B124" s="56" t="s">
        <v>3891</v>
      </c>
      <c r="C124" s="54" t="s">
        <v>1784</v>
      </c>
      <c r="D124" s="44" t="s">
        <v>5096</v>
      </c>
      <c r="F124" s="197" t="str">
        <f t="shared" si="4"/>
        <v xml:space="preserve"> </v>
      </c>
      <c r="G124" s="447">
        <v>-11.7</v>
      </c>
      <c r="H124" s="447">
        <v>143.18333329999999</v>
      </c>
      <c r="J124" s="197"/>
      <c r="K124" s="32" t="s">
        <v>3893</v>
      </c>
      <c r="L124" s="56" t="str">
        <f t="shared" si="6"/>
        <v xml:space="preserve"> </v>
      </c>
      <c r="N124" s="197"/>
      <c r="O124" s="56"/>
      <c r="P124" s="197" t="str">
        <f t="shared" si="5"/>
        <v xml:space="preserve"> </v>
      </c>
    </row>
    <row r="125" spans="1:16" ht="15.75" x14ac:dyDescent="0.2">
      <c r="A125" s="57" t="s">
        <v>1761</v>
      </c>
      <c r="B125" s="56" t="s">
        <v>935</v>
      </c>
      <c r="C125" s="56" t="s">
        <v>1767</v>
      </c>
      <c r="D125" s="44" t="s">
        <v>5097</v>
      </c>
      <c r="E125" s="58"/>
      <c r="F125" s="197" t="str">
        <f t="shared" si="4"/>
        <v xml:space="preserve"> </v>
      </c>
      <c r="G125" s="445">
        <v>-17.47</v>
      </c>
      <c r="H125" s="445">
        <v>140.76</v>
      </c>
      <c r="J125" s="197"/>
      <c r="K125" s="57" t="s">
        <v>21</v>
      </c>
      <c r="L125" s="56" t="str">
        <f t="shared" si="6"/>
        <v xml:space="preserve"> </v>
      </c>
      <c r="M125" s="58">
        <v>23</v>
      </c>
      <c r="N125" s="197"/>
      <c r="O125" s="56" t="s">
        <v>1821</v>
      </c>
      <c r="P125" s="197" t="str">
        <f t="shared" si="5"/>
        <v xml:space="preserve"> </v>
      </c>
    </row>
    <row r="126" spans="1:16" ht="15.75" x14ac:dyDescent="0.2">
      <c r="A126" s="57" t="s">
        <v>1761</v>
      </c>
      <c r="B126" s="56" t="s">
        <v>1050</v>
      </c>
      <c r="C126" s="56" t="s">
        <v>1764</v>
      </c>
      <c r="D126" s="44" t="s">
        <v>5098</v>
      </c>
      <c r="E126" s="66" t="s">
        <v>1822</v>
      </c>
      <c r="F126" s="197" t="str">
        <f t="shared" si="4"/>
        <v xml:space="preserve"> </v>
      </c>
      <c r="G126" s="445">
        <v>-38.799999999999997</v>
      </c>
      <c r="H126" s="445">
        <v>146.15</v>
      </c>
      <c r="J126" s="197"/>
      <c r="K126" s="57" t="s">
        <v>21</v>
      </c>
      <c r="L126" s="56" t="str">
        <f t="shared" si="6"/>
        <v xml:space="preserve"> </v>
      </c>
      <c r="M126" s="58">
        <v>732</v>
      </c>
      <c r="N126" s="197"/>
      <c r="O126" s="56" t="s">
        <v>1050</v>
      </c>
      <c r="P126" s="197" t="str">
        <f t="shared" si="5"/>
        <v xml:space="preserve"> </v>
      </c>
    </row>
    <row r="127" spans="1:16" ht="15.75" x14ac:dyDescent="0.2">
      <c r="A127" s="57" t="s">
        <v>1761</v>
      </c>
      <c r="B127" s="56" t="s">
        <v>1159</v>
      </c>
      <c r="C127" s="56" t="s">
        <v>1760</v>
      </c>
      <c r="D127" s="44" t="s">
        <v>5099</v>
      </c>
      <c r="E127" s="58"/>
      <c r="F127" s="197" t="str">
        <f t="shared" si="4"/>
        <v xml:space="preserve"> </v>
      </c>
      <c r="G127" s="445">
        <v>-12.332000000000001</v>
      </c>
      <c r="H127" s="445">
        <v>131</v>
      </c>
      <c r="J127" s="197"/>
      <c r="K127" s="57" t="s">
        <v>21</v>
      </c>
      <c r="L127" s="56" t="str">
        <f t="shared" si="6"/>
        <v xml:space="preserve"> </v>
      </c>
      <c r="M127" s="58">
        <v>752</v>
      </c>
      <c r="N127" s="197"/>
      <c r="O127" s="56" t="s">
        <v>1823</v>
      </c>
      <c r="P127" s="197" t="str">
        <f t="shared" si="5"/>
        <v xml:space="preserve"> </v>
      </c>
    </row>
    <row r="128" spans="1:16" ht="15.75" x14ac:dyDescent="0.2">
      <c r="A128" s="57" t="s">
        <v>1761</v>
      </c>
      <c r="B128" s="56" t="s">
        <v>990</v>
      </c>
      <c r="C128" s="56" t="s">
        <v>1771</v>
      </c>
      <c r="D128" s="44" t="s">
        <v>5100</v>
      </c>
      <c r="E128" s="66" t="s">
        <v>1824</v>
      </c>
      <c r="F128" s="197" t="str">
        <f t="shared" si="4"/>
        <v xml:space="preserve"> </v>
      </c>
      <c r="G128" s="445">
        <v>-22.12</v>
      </c>
      <c r="H128" s="445">
        <v>150.04</v>
      </c>
      <c r="J128" s="197"/>
      <c r="K128" s="57" t="s">
        <v>21</v>
      </c>
      <c r="L128" s="56" t="str">
        <f t="shared" si="6"/>
        <v xml:space="preserve"> </v>
      </c>
      <c r="M128" s="58">
        <v>1</v>
      </c>
      <c r="N128" s="197"/>
      <c r="O128" s="56" t="s">
        <v>990</v>
      </c>
      <c r="P128" s="197" t="str">
        <f t="shared" si="5"/>
        <v xml:space="preserve"> </v>
      </c>
    </row>
    <row r="129" spans="1:16" ht="15.75" x14ac:dyDescent="0.2">
      <c r="A129" s="142" t="s">
        <v>1761</v>
      </c>
      <c r="B129" s="56" t="s">
        <v>3883</v>
      </c>
      <c r="C129" s="54" t="s">
        <v>1784</v>
      </c>
      <c r="D129" s="44" t="s">
        <v>5101</v>
      </c>
      <c r="F129" s="197" t="str">
        <f t="shared" si="4"/>
        <v xml:space="preserve"> </v>
      </c>
      <c r="G129" s="447">
        <v>-21.733333300000002</v>
      </c>
      <c r="H129" s="447">
        <v>152.41666670000001</v>
      </c>
      <c r="J129" s="197"/>
      <c r="K129" s="32" t="s">
        <v>3881</v>
      </c>
      <c r="L129" s="56" t="str">
        <f t="shared" si="6"/>
        <v xml:space="preserve"> </v>
      </c>
      <c r="N129" s="197"/>
      <c r="O129" s="56"/>
      <c r="P129" s="197" t="str">
        <f t="shared" si="5"/>
        <v xml:space="preserve"> </v>
      </c>
    </row>
    <row r="130" spans="1:16" ht="15.75" x14ac:dyDescent="0.2">
      <c r="A130" s="57" t="s">
        <v>1761</v>
      </c>
      <c r="B130" s="56" t="s">
        <v>1188</v>
      </c>
      <c r="C130" s="56" t="s">
        <v>1762</v>
      </c>
      <c r="D130" s="44" t="s">
        <v>5102</v>
      </c>
      <c r="E130" s="58"/>
      <c r="F130" s="197" t="str">
        <f t="shared" si="4"/>
        <v xml:space="preserve"> </v>
      </c>
      <c r="G130" s="445">
        <v>-32.016666666666701</v>
      </c>
      <c r="H130" s="445">
        <v>115.81</v>
      </c>
      <c r="J130" s="197"/>
      <c r="K130" s="57" t="s">
        <v>21</v>
      </c>
      <c r="L130" s="56" t="str">
        <f t="shared" si="6"/>
        <v xml:space="preserve"> </v>
      </c>
      <c r="M130" s="58">
        <v>43</v>
      </c>
      <c r="N130" s="197"/>
      <c r="O130" s="56" t="s">
        <v>1825</v>
      </c>
      <c r="P130" s="197" t="str">
        <f t="shared" si="5"/>
        <v xml:space="preserve"> </v>
      </c>
    </row>
    <row r="131" spans="1:16" ht="15.75" x14ac:dyDescent="0.2">
      <c r="A131" s="57" t="s">
        <v>1761</v>
      </c>
      <c r="B131" s="56" t="s">
        <v>1166</v>
      </c>
      <c r="C131" s="56" t="s">
        <v>1769</v>
      </c>
      <c r="D131" s="44" t="s">
        <v>5103</v>
      </c>
      <c r="E131" s="66" t="s">
        <v>1826</v>
      </c>
      <c r="F131" s="197" t="str">
        <f t="shared" ref="F131:F194" si="7">" "</f>
        <v xml:space="preserve"> </v>
      </c>
      <c r="G131" s="445">
        <v>-35.74</v>
      </c>
      <c r="H131" s="445">
        <v>139.22</v>
      </c>
      <c r="J131" s="197"/>
      <c r="K131" s="57" t="s">
        <v>21</v>
      </c>
      <c r="L131" s="56" t="str">
        <f t="shared" si="6"/>
        <v xml:space="preserve"> </v>
      </c>
      <c r="M131" s="58">
        <v>61</v>
      </c>
      <c r="N131" s="197"/>
      <c r="O131" s="56" t="s">
        <v>1827</v>
      </c>
      <c r="P131" s="197" t="str">
        <f t="shared" ref="P131:P194" si="8">" "</f>
        <v xml:space="preserve"> </v>
      </c>
    </row>
    <row r="132" spans="1:16" ht="15.75" x14ac:dyDescent="0.2">
      <c r="A132" s="57" t="s">
        <v>1761</v>
      </c>
      <c r="B132" s="56" t="s">
        <v>1238</v>
      </c>
      <c r="C132" s="56" t="s">
        <v>1762</v>
      </c>
      <c r="D132" s="44" t="s">
        <v>5104</v>
      </c>
      <c r="E132" s="66" t="s">
        <v>1828</v>
      </c>
      <c r="F132" s="197" t="str">
        <f t="shared" si="7"/>
        <v xml:space="preserve"> </v>
      </c>
      <c r="G132" s="445">
        <v>-32.15</v>
      </c>
      <c r="H132" s="445">
        <v>115.83333333333333</v>
      </c>
      <c r="J132" s="197"/>
      <c r="K132" s="57" t="s">
        <v>21</v>
      </c>
      <c r="L132" s="56" t="str">
        <f t="shared" si="6"/>
        <v xml:space="preserve"> </v>
      </c>
      <c r="M132" s="58">
        <v>62</v>
      </c>
      <c r="N132" s="197"/>
      <c r="O132" s="56" t="s">
        <v>1829</v>
      </c>
      <c r="P132" s="197" t="str">
        <f t="shared" si="8"/>
        <v xml:space="preserve"> </v>
      </c>
    </row>
    <row r="133" spans="1:16" ht="15.75" x14ac:dyDescent="0.2">
      <c r="A133" s="54" t="s">
        <v>1761</v>
      </c>
      <c r="B133" s="9" t="s">
        <v>3945</v>
      </c>
      <c r="C133" s="54" t="s">
        <v>1784</v>
      </c>
      <c r="D133" s="44" t="s">
        <v>5105</v>
      </c>
      <c r="F133" s="197" t="str">
        <f t="shared" si="7"/>
        <v xml:space="preserve"> </v>
      </c>
      <c r="G133" s="445">
        <v>-24.8612</v>
      </c>
      <c r="H133" s="445">
        <v>138.83860000000001</v>
      </c>
      <c r="J133" s="197"/>
      <c r="K133" s="32" t="s">
        <v>3951</v>
      </c>
      <c r="L133" s="56" t="str">
        <f t="shared" si="6"/>
        <v xml:space="preserve"> </v>
      </c>
      <c r="N133" s="197"/>
      <c r="O133" s="56"/>
      <c r="P133" s="197" t="str">
        <f t="shared" si="8"/>
        <v xml:space="preserve"> </v>
      </c>
    </row>
    <row r="134" spans="1:16" ht="15.75" x14ac:dyDescent="0.2">
      <c r="A134" s="57" t="s">
        <v>1761</v>
      </c>
      <c r="B134" s="56" t="s">
        <v>1221</v>
      </c>
      <c r="C134" s="56" t="s">
        <v>1791</v>
      </c>
      <c r="D134" s="44" t="s">
        <v>5106</v>
      </c>
      <c r="E134" s="58"/>
      <c r="F134" s="197" t="str">
        <f t="shared" si="7"/>
        <v xml:space="preserve"> </v>
      </c>
      <c r="G134" s="445">
        <v>-34.5</v>
      </c>
      <c r="H134" s="445">
        <v>144.06700000000001</v>
      </c>
      <c r="J134" s="197"/>
      <c r="K134" s="57" t="s">
        <v>21</v>
      </c>
      <c r="L134" s="56" t="str">
        <f t="shared" si="6"/>
        <v xml:space="preserve"> </v>
      </c>
      <c r="M134" s="58">
        <v>826</v>
      </c>
      <c r="N134" s="197"/>
      <c r="O134" s="56" t="s">
        <v>26</v>
      </c>
      <c r="P134" s="197" t="str">
        <f t="shared" si="8"/>
        <v xml:space="preserve"> </v>
      </c>
    </row>
    <row r="135" spans="1:16" ht="15.75" x14ac:dyDescent="0.2">
      <c r="A135" s="57" t="s">
        <v>1761</v>
      </c>
      <c r="B135" s="56" t="s">
        <v>1225</v>
      </c>
      <c r="C135" s="56" t="s">
        <v>1791</v>
      </c>
      <c r="D135" s="44" t="s">
        <v>5107</v>
      </c>
      <c r="E135" s="58"/>
      <c r="F135" s="197" t="str">
        <f t="shared" si="7"/>
        <v xml:space="preserve"> </v>
      </c>
      <c r="G135" s="445">
        <v>-34.4908</v>
      </c>
      <c r="H135" s="445">
        <v>146.357</v>
      </c>
      <c r="J135" s="197"/>
      <c r="K135" s="57" t="s">
        <v>21</v>
      </c>
      <c r="L135" s="56" t="str">
        <f t="shared" si="6"/>
        <v xml:space="preserve"> </v>
      </c>
      <c r="M135" s="58">
        <v>77</v>
      </c>
      <c r="N135" s="197"/>
      <c r="O135" s="56" t="s">
        <v>1225</v>
      </c>
      <c r="P135" s="197" t="str">
        <f t="shared" si="8"/>
        <v xml:space="preserve"> </v>
      </c>
    </row>
    <row r="136" spans="1:16" ht="15.75" x14ac:dyDescent="0.2">
      <c r="A136" s="57" t="s">
        <v>1761</v>
      </c>
      <c r="B136" s="56" t="s">
        <v>1229</v>
      </c>
      <c r="C136" s="56" t="s">
        <v>1778</v>
      </c>
      <c r="D136" s="44" t="s">
        <v>5108</v>
      </c>
      <c r="E136" s="58"/>
      <c r="F136" s="197" t="str">
        <f t="shared" si="7"/>
        <v xml:space="preserve"> </v>
      </c>
      <c r="G136" s="445">
        <v>-33.283000000000001</v>
      </c>
      <c r="H136" s="445">
        <v>151.505</v>
      </c>
      <c r="J136" s="197"/>
      <c r="K136" s="57" t="s">
        <v>21</v>
      </c>
      <c r="L136" s="56" t="str">
        <f t="shared" si="6"/>
        <v xml:space="preserve"> </v>
      </c>
      <c r="M136" s="58">
        <v>78</v>
      </c>
      <c r="N136" s="197"/>
      <c r="O136" s="56" t="s">
        <v>1229</v>
      </c>
      <c r="P136" s="197" t="str">
        <f t="shared" si="8"/>
        <v xml:space="preserve"> </v>
      </c>
    </row>
    <row r="137" spans="1:16" ht="15.75" x14ac:dyDescent="0.2">
      <c r="A137" s="57" t="s">
        <v>1761</v>
      </c>
      <c r="B137" s="56" t="s">
        <v>1212</v>
      </c>
      <c r="C137" s="56" t="s">
        <v>1791</v>
      </c>
      <c r="D137" s="44" t="s">
        <v>5109</v>
      </c>
      <c r="E137" s="58"/>
      <c r="F137" s="197" t="str">
        <f t="shared" si="7"/>
        <v xml:space="preserve"> </v>
      </c>
      <c r="G137" s="445">
        <v>-35.366666666666667</v>
      </c>
      <c r="H137" s="445">
        <v>144.18333333333334</v>
      </c>
      <c r="J137" s="197"/>
      <c r="K137" s="57" t="s">
        <v>21</v>
      </c>
      <c r="L137" s="56" t="str">
        <f t="shared" si="6"/>
        <v xml:space="preserve"> </v>
      </c>
      <c r="M137" s="58">
        <v>85</v>
      </c>
      <c r="N137" s="197"/>
      <c r="O137" s="56" t="s">
        <v>1212</v>
      </c>
      <c r="P137" s="197" t="str">
        <f t="shared" si="8"/>
        <v xml:space="preserve"> </v>
      </c>
    </row>
    <row r="138" spans="1:16" ht="15.75" x14ac:dyDescent="0.2">
      <c r="A138" s="57" t="s">
        <v>1761</v>
      </c>
      <c r="B138" s="56" t="s">
        <v>1224</v>
      </c>
      <c r="C138" s="56" t="s">
        <v>1762</v>
      </c>
      <c r="D138" s="44" t="s">
        <v>5110</v>
      </c>
      <c r="E138" s="58"/>
      <c r="F138" s="197" t="str">
        <f t="shared" si="7"/>
        <v xml:space="preserve"> </v>
      </c>
      <c r="G138" s="445">
        <v>-33.625999999999998</v>
      </c>
      <c r="H138" s="445">
        <v>115.42400000000001</v>
      </c>
      <c r="J138" s="197"/>
      <c r="K138" s="57" t="s">
        <v>21</v>
      </c>
      <c r="L138" s="56" t="str">
        <f t="shared" si="6"/>
        <v xml:space="preserve"> </v>
      </c>
      <c r="M138" s="58">
        <v>94</v>
      </c>
      <c r="N138" s="197"/>
      <c r="O138" s="56" t="s">
        <v>1224</v>
      </c>
      <c r="P138" s="197" t="str">
        <f t="shared" si="8"/>
        <v xml:space="preserve"> </v>
      </c>
    </row>
    <row r="139" spans="1:16" ht="15.75" x14ac:dyDescent="0.2">
      <c r="A139" s="142" t="s">
        <v>1761</v>
      </c>
      <c r="B139" s="56" t="s">
        <v>3892</v>
      </c>
      <c r="C139" s="54" t="s">
        <v>1784</v>
      </c>
      <c r="D139" s="44" t="s">
        <v>5111</v>
      </c>
      <c r="F139" s="197" t="str">
        <f t="shared" si="7"/>
        <v xml:space="preserve"> </v>
      </c>
      <c r="G139" s="447">
        <v>-16.5</v>
      </c>
      <c r="H139" s="447">
        <v>139.3666667</v>
      </c>
      <c r="J139" s="197"/>
      <c r="K139" s="32" t="s">
        <v>3894</v>
      </c>
      <c r="L139" s="56" t="str">
        <f t="shared" si="6"/>
        <v xml:space="preserve"> </v>
      </c>
      <c r="N139" s="197"/>
      <c r="O139" s="56"/>
      <c r="P139" s="197" t="str">
        <f t="shared" si="8"/>
        <v xml:space="preserve"> </v>
      </c>
    </row>
    <row r="140" spans="1:16" ht="15.75" x14ac:dyDescent="0.2">
      <c r="A140" s="57" t="s">
        <v>1761</v>
      </c>
      <c r="B140" s="56" t="s">
        <v>1053</v>
      </c>
      <c r="C140" s="56" t="s">
        <v>1764</v>
      </c>
      <c r="D140" s="44" t="s">
        <v>5112</v>
      </c>
      <c r="E140" s="66" t="s">
        <v>1830</v>
      </c>
      <c r="F140" s="197" t="str">
        <f t="shared" si="7"/>
        <v xml:space="preserve"> </v>
      </c>
      <c r="G140" s="445">
        <v>-38.416666666666664</v>
      </c>
      <c r="H140" s="445">
        <v>145.33333333333334</v>
      </c>
      <c r="J140" s="197"/>
      <c r="K140" s="57" t="s">
        <v>21</v>
      </c>
      <c r="L140" s="56" t="str">
        <f t="shared" si="6"/>
        <v xml:space="preserve"> </v>
      </c>
      <c r="M140" s="58">
        <v>101</v>
      </c>
      <c r="N140" s="197"/>
      <c r="O140" s="56" t="s">
        <v>1831</v>
      </c>
      <c r="P140" s="197" t="str">
        <f t="shared" si="8"/>
        <v xml:space="preserve"> </v>
      </c>
    </row>
    <row r="141" spans="1:16" ht="15.75" x14ac:dyDescent="0.2">
      <c r="A141" s="57" t="s">
        <v>1761</v>
      </c>
      <c r="B141" s="56" t="s">
        <v>1055</v>
      </c>
      <c r="C141" s="56" t="s">
        <v>1764</v>
      </c>
      <c r="D141" s="44" t="s">
        <v>5113</v>
      </c>
      <c r="E141" s="71" t="s">
        <v>1832</v>
      </c>
      <c r="F141" s="197" t="str">
        <f t="shared" si="7"/>
        <v xml:space="preserve"> </v>
      </c>
      <c r="G141" s="445">
        <v>-38.002400000000002</v>
      </c>
      <c r="H141" s="445">
        <v>144.59700000000001</v>
      </c>
      <c r="J141" s="197"/>
      <c r="K141" s="57" t="s">
        <v>21</v>
      </c>
      <c r="L141" s="56" t="str">
        <f t="shared" si="6"/>
        <v xml:space="preserve"> </v>
      </c>
      <c r="M141" s="58">
        <v>296</v>
      </c>
      <c r="N141" s="197"/>
      <c r="O141" s="56" t="s">
        <v>1833</v>
      </c>
      <c r="P141" s="197" t="str">
        <f t="shared" si="8"/>
        <v xml:space="preserve"> </v>
      </c>
    </row>
    <row r="142" spans="1:16" ht="15.75" x14ac:dyDescent="0.2">
      <c r="A142" s="57" t="s">
        <v>1761</v>
      </c>
      <c r="B142" s="56" t="s">
        <v>1185</v>
      </c>
      <c r="C142" s="56" t="s">
        <v>1762</v>
      </c>
      <c r="D142" s="44" t="s">
        <v>5114</v>
      </c>
      <c r="E142" s="58"/>
      <c r="F142" s="197" t="str">
        <f t="shared" si="7"/>
        <v xml:space="preserve"> </v>
      </c>
      <c r="G142" s="445">
        <v>-35</v>
      </c>
      <c r="H142" s="445">
        <v>117.42</v>
      </c>
      <c r="J142" s="197"/>
      <c r="K142" s="57" t="s">
        <v>21</v>
      </c>
      <c r="L142" s="56" t="str">
        <f t="shared" si="6"/>
        <v xml:space="preserve"> </v>
      </c>
      <c r="M142" s="58">
        <v>109</v>
      </c>
      <c r="N142" s="197"/>
      <c r="O142" s="56" t="s">
        <v>1185</v>
      </c>
      <c r="P142" s="197" t="str">
        <f t="shared" si="8"/>
        <v xml:space="preserve"> </v>
      </c>
    </row>
    <row r="143" spans="1:16" ht="15.75" x14ac:dyDescent="0.2">
      <c r="A143" s="57" t="s">
        <v>1761</v>
      </c>
      <c r="B143" s="56" t="s">
        <v>1214</v>
      </c>
      <c r="C143" s="56" t="s">
        <v>1791</v>
      </c>
      <c r="D143" s="44" t="s">
        <v>5115</v>
      </c>
      <c r="E143" s="58"/>
      <c r="F143" s="197" t="str">
        <f t="shared" si="7"/>
        <v xml:space="preserve"> </v>
      </c>
      <c r="G143" s="445">
        <v>-29.1952</v>
      </c>
      <c r="H143" s="445">
        <v>144.85400000000001</v>
      </c>
      <c r="J143" s="197"/>
      <c r="K143" s="57" t="s">
        <v>21</v>
      </c>
      <c r="L143" s="56" t="str">
        <f t="shared" si="6"/>
        <v xml:space="preserve"> </v>
      </c>
      <c r="M143" s="58">
        <v>786</v>
      </c>
      <c r="N143" s="197"/>
      <c r="O143" s="56" t="s">
        <v>1834</v>
      </c>
      <c r="P143" s="197" t="str">
        <f t="shared" si="8"/>
        <v xml:space="preserve"> </v>
      </c>
    </row>
    <row r="144" spans="1:16" ht="15.75" x14ac:dyDescent="0.2">
      <c r="A144" s="57" t="s">
        <v>1761</v>
      </c>
      <c r="B144" s="56" t="s">
        <v>1215</v>
      </c>
      <c r="C144" s="56" t="s">
        <v>1791</v>
      </c>
      <c r="D144" s="44" t="s">
        <v>5116</v>
      </c>
      <c r="E144" s="58"/>
      <c r="F144" s="197" t="str">
        <f t="shared" si="7"/>
        <v xml:space="preserve"> </v>
      </c>
      <c r="G144" s="445">
        <v>-29.916666666666668</v>
      </c>
      <c r="H144" s="445">
        <v>142.28333333333333</v>
      </c>
      <c r="J144" s="197"/>
      <c r="K144" s="57" t="s">
        <v>21</v>
      </c>
      <c r="L144" s="56" t="str">
        <f t="shared" si="6"/>
        <v xml:space="preserve"> </v>
      </c>
      <c r="M144" s="58">
        <v>787</v>
      </c>
      <c r="N144" s="197"/>
      <c r="O144" s="56" t="s">
        <v>1215</v>
      </c>
      <c r="P144" s="197" t="str">
        <f t="shared" si="8"/>
        <v xml:space="preserve"> </v>
      </c>
    </row>
    <row r="145" spans="1:16" ht="15.75" x14ac:dyDescent="0.2">
      <c r="A145" s="57" t="s">
        <v>1761</v>
      </c>
      <c r="B145" s="56" t="s">
        <v>1173</v>
      </c>
      <c r="C145" s="56" t="s">
        <v>1762</v>
      </c>
      <c r="D145" s="44" t="s">
        <v>5117</v>
      </c>
      <c r="E145" s="58"/>
      <c r="F145" s="197" t="str">
        <f t="shared" si="7"/>
        <v xml:space="preserve"> </v>
      </c>
      <c r="G145" s="445">
        <v>-33.874200000000002</v>
      </c>
      <c r="H145" s="445">
        <v>123.08499999999999</v>
      </c>
      <c r="J145" s="197"/>
      <c r="K145" s="57" t="s">
        <v>21</v>
      </c>
      <c r="L145" s="56" t="str">
        <f t="shared" si="6"/>
        <v xml:space="preserve"> </v>
      </c>
      <c r="M145" s="58">
        <v>793</v>
      </c>
      <c r="N145" s="197"/>
      <c r="O145" s="56" t="s">
        <v>1173</v>
      </c>
      <c r="P145" s="197" t="str">
        <f t="shared" si="8"/>
        <v xml:space="preserve"> </v>
      </c>
    </row>
    <row r="146" spans="1:16" ht="15.75" x14ac:dyDescent="0.2">
      <c r="A146" s="117" t="s">
        <v>1604</v>
      </c>
      <c r="B146" s="111" t="s">
        <v>3625</v>
      </c>
      <c r="C146" s="54" t="s">
        <v>1843</v>
      </c>
      <c r="D146" s="44" t="s">
        <v>5118</v>
      </c>
      <c r="F146" s="197" t="str">
        <f t="shared" si="7"/>
        <v xml:space="preserve"> </v>
      </c>
      <c r="I146" s="445" t="s">
        <v>4802</v>
      </c>
      <c r="J146" s="197"/>
      <c r="K146" s="142" t="s">
        <v>139</v>
      </c>
      <c r="L146" s="56" t="str">
        <f t="shared" si="6"/>
        <v xml:space="preserve"> </v>
      </c>
      <c r="N146" s="197"/>
      <c r="O146" s="56"/>
      <c r="P146" s="197" t="str">
        <f t="shared" si="8"/>
        <v xml:space="preserve"> </v>
      </c>
    </row>
    <row r="147" spans="1:16" ht="15.75" x14ac:dyDescent="0.2">
      <c r="A147" s="2" t="s">
        <v>1604</v>
      </c>
      <c r="B147" s="65" t="s">
        <v>1719</v>
      </c>
      <c r="C147" s="2" t="s">
        <v>1837</v>
      </c>
      <c r="D147" s="44" t="s">
        <v>5119</v>
      </c>
      <c r="E147" s="128"/>
      <c r="F147" s="197" t="str">
        <f t="shared" si="7"/>
        <v xml:space="preserve"> </v>
      </c>
      <c r="I147" s="445" t="s">
        <v>1838</v>
      </c>
      <c r="J147" s="197"/>
      <c r="K147" s="117" t="s">
        <v>139</v>
      </c>
      <c r="L147" s="56" t="str">
        <f t="shared" si="6"/>
        <v xml:space="preserve"> </v>
      </c>
      <c r="M147" s="128"/>
      <c r="N147" s="197"/>
      <c r="O147" s="56"/>
      <c r="P147" s="197" t="str">
        <f t="shared" si="8"/>
        <v xml:space="preserve"> </v>
      </c>
    </row>
    <row r="148" spans="1:16" ht="15.75" x14ac:dyDescent="0.2">
      <c r="A148" s="57" t="s">
        <v>1604</v>
      </c>
      <c r="B148" s="56" t="s">
        <v>1298</v>
      </c>
      <c r="C148" s="56" t="s">
        <v>1604</v>
      </c>
      <c r="D148" s="44" t="s">
        <v>5120</v>
      </c>
      <c r="E148" s="58"/>
      <c r="F148" s="197" t="str">
        <f t="shared" si="7"/>
        <v xml:space="preserve"> </v>
      </c>
      <c r="G148" s="445">
        <v>25.133333206176758</v>
      </c>
      <c r="H148" s="445">
        <v>91.116668701171875</v>
      </c>
      <c r="J148" s="197"/>
      <c r="K148" s="57" t="s">
        <v>21</v>
      </c>
      <c r="L148" s="56" t="str">
        <f t="shared" si="6"/>
        <v xml:space="preserve"> </v>
      </c>
      <c r="M148" s="58">
        <v>156</v>
      </c>
      <c r="N148" s="197"/>
      <c r="O148" s="56" t="s">
        <v>26</v>
      </c>
      <c r="P148" s="197" t="str">
        <f t="shared" si="8"/>
        <v xml:space="preserve"> </v>
      </c>
    </row>
    <row r="149" spans="1:16" ht="15.75" x14ac:dyDescent="0.2">
      <c r="A149" s="113" t="s">
        <v>1604</v>
      </c>
      <c r="B149" s="111" t="s">
        <v>3510</v>
      </c>
      <c r="C149" s="54" t="s">
        <v>1843</v>
      </c>
      <c r="D149" s="44" t="s">
        <v>5121</v>
      </c>
      <c r="F149" s="197" t="str">
        <f t="shared" si="7"/>
        <v xml:space="preserve"> </v>
      </c>
      <c r="I149" s="445" t="s">
        <v>4803</v>
      </c>
      <c r="J149" s="197"/>
      <c r="K149" s="142" t="s">
        <v>139</v>
      </c>
      <c r="L149" s="56" t="str">
        <f t="shared" si="6"/>
        <v xml:space="preserve"> </v>
      </c>
      <c r="N149" s="197"/>
      <c r="O149" s="56"/>
      <c r="P149" s="197" t="str">
        <f t="shared" si="8"/>
        <v xml:space="preserve"> </v>
      </c>
    </row>
    <row r="150" spans="1:16" ht="15.75" x14ac:dyDescent="0.2">
      <c r="A150" s="54" t="s">
        <v>1604</v>
      </c>
      <c r="B150" s="111" t="s">
        <v>3457</v>
      </c>
      <c r="C150" s="54" t="s">
        <v>3501</v>
      </c>
      <c r="D150" s="44" t="s">
        <v>5122</v>
      </c>
      <c r="F150" s="197" t="str">
        <f t="shared" si="7"/>
        <v xml:space="preserve"> </v>
      </c>
      <c r="I150" s="445" t="s">
        <v>4804</v>
      </c>
      <c r="J150" s="197"/>
      <c r="K150" s="142" t="s">
        <v>139</v>
      </c>
      <c r="L150" s="56" t="str">
        <f t="shared" si="6"/>
        <v xml:space="preserve"> </v>
      </c>
      <c r="N150" s="197"/>
      <c r="O150" s="56"/>
      <c r="P150" s="197" t="str">
        <f t="shared" si="8"/>
        <v xml:space="preserve"> </v>
      </c>
    </row>
    <row r="151" spans="1:16" ht="15.75" x14ac:dyDescent="0.2">
      <c r="A151" s="2" t="s">
        <v>1604</v>
      </c>
      <c r="B151" s="65" t="s">
        <v>1721</v>
      </c>
      <c r="C151" s="2" t="s">
        <v>1835</v>
      </c>
      <c r="D151" s="44" t="s">
        <v>5123</v>
      </c>
      <c r="E151" s="128"/>
      <c r="F151" s="197" t="str">
        <f t="shared" si="7"/>
        <v xml:space="preserve"> </v>
      </c>
      <c r="I151" s="445" t="s">
        <v>4805</v>
      </c>
      <c r="J151" s="197"/>
      <c r="K151" s="117" t="s">
        <v>1844</v>
      </c>
      <c r="L151" s="56" t="str">
        <f t="shared" si="6"/>
        <v xml:space="preserve"> </v>
      </c>
      <c r="M151" s="194">
        <v>220</v>
      </c>
      <c r="N151" s="197"/>
      <c r="O151" s="56"/>
      <c r="P151" s="197" t="str">
        <f t="shared" si="8"/>
        <v xml:space="preserve"> </v>
      </c>
    </row>
    <row r="152" spans="1:16" ht="15.75" x14ac:dyDescent="0.2">
      <c r="A152" s="12" t="s">
        <v>1604</v>
      </c>
      <c r="B152" s="4" t="s">
        <v>3826</v>
      </c>
      <c r="D152" s="44" t="s">
        <v>5124</v>
      </c>
      <c r="F152" s="197" t="str">
        <f t="shared" si="7"/>
        <v xml:space="preserve"> </v>
      </c>
      <c r="G152" s="445">
        <v>20.7517</v>
      </c>
      <c r="H152" s="445">
        <v>92.335099999999997</v>
      </c>
      <c r="J152" s="197"/>
      <c r="K152" s="32" t="s">
        <v>3828</v>
      </c>
      <c r="L152" s="56" t="str">
        <f t="shared" si="6"/>
        <v xml:space="preserve"> </v>
      </c>
      <c r="N152" s="197"/>
      <c r="O152" s="56"/>
      <c r="P152" s="197" t="str">
        <f t="shared" si="8"/>
        <v xml:space="preserve"> </v>
      </c>
    </row>
    <row r="153" spans="1:16" ht="15.75" x14ac:dyDescent="0.2">
      <c r="A153" s="2" t="s">
        <v>1604</v>
      </c>
      <c r="B153" s="65" t="s">
        <v>1722</v>
      </c>
      <c r="C153" s="2" t="s">
        <v>1835</v>
      </c>
      <c r="D153" s="44" t="s">
        <v>5125</v>
      </c>
      <c r="E153" s="128"/>
      <c r="F153" s="197" t="str">
        <f t="shared" si="7"/>
        <v xml:space="preserve"> </v>
      </c>
      <c r="I153" s="445" t="s">
        <v>1836</v>
      </c>
      <c r="J153" s="197"/>
      <c r="K153" s="117" t="s">
        <v>139</v>
      </c>
      <c r="L153" s="56" t="str">
        <f t="shared" si="6"/>
        <v xml:space="preserve"> </v>
      </c>
      <c r="M153" s="128"/>
      <c r="N153" s="197"/>
      <c r="O153" s="56"/>
      <c r="P153" s="197" t="str">
        <f t="shared" si="8"/>
        <v xml:space="preserve"> </v>
      </c>
    </row>
    <row r="154" spans="1:16" ht="15.75" x14ac:dyDescent="0.2">
      <c r="A154" s="121" t="s">
        <v>1604</v>
      </c>
      <c r="B154" s="115" t="s">
        <v>4177</v>
      </c>
      <c r="C154" s="56" t="s">
        <v>1839</v>
      </c>
      <c r="D154" s="44" t="s">
        <v>5126</v>
      </c>
      <c r="F154" s="197" t="str">
        <f t="shared" si="7"/>
        <v xml:space="preserve"> </v>
      </c>
      <c r="I154" s="445" t="s">
        <v>4806</v>
      </c>
      <c r="J154" s="197"/>
      <c r="K154" s="142" t="s">
        <v>4178</v>
      </c>
      <c r="L154" s="56" t="str">
        <f t="shared" si="6"/>
        <v xml:space="preserve"> </v>
      </c>
      <c r="N154" s="197"/>
      <c r="O154" s="56"/>
      <c r="P154" s="197" t="str">
        <f t="shared" si="8"/>
        <v xml:space="preserve"> </v>
      </c>
    </row>
    <row r="155" spans="1:16" ht="15.75" x14ac:dyDescent="0.2">
      <c r="A155" s="2" t="s">
        <v>1604</v>
      </c>
      <c r="B155" s="65" t="s">
        <v>1242</v>
      </c>
      <c r="C155" s="2" t="s">
        <v>1835</v>
      </c>
      <c r="D155" s="44" t="s">
        <v>5127</v>
      </c>
      <c r="E155" s="128"/>
      <c r="F155" s="197" t="str">
        <f t="shared" si="7"/>
        <v xml:space="preserve"> </v>
      </c>
      <c r="I155" s="445" t="s">
        <v>1854</v>
      </c>
      <c r="J155" s="197"/>
      <c r="K155" s="117" t="s">
        <v>1844</v>
      </c>
      <c r="L155" s="56" t="str">
        <f t="shared" si="6"/>
        <v xml:space="preserve"> </v>
      </c>
      <c r="M155" s="194">
        <v>222</v>
      </c>
      <c r="N155" s="197"/>
      <c r="O155" s="56"/>
      <c r="P155" s="197" t="str">
        <f t="shared" si="8"/>
        <v xml:space="preserve"> </v>
      </c>
    </row>
    <row r="156" spans="1:16" ht="15.75" x14ac:dyDescent="0.2">
      <c r="A156" s="57" t="s">
        <v>1604</v>
      </c>
      <c r="B156" s="56" t="s">
        <v>1282</v>
      </c>
      <c r="C156" s="56" t="s">
        <v>1604</v>
      </c>
      <c r="D156" s="44" t="s">
        <v>5128</v>
      </c>
      <c r="E156" s="58"/>
      <c r="F156" s="197" t="str">
        <f t="shared" si="7"/>
        <v xml:space="preserve"> </v>
      </c>
      <c r="G156" s="445">
        <v>24.350000381469727</v>
      </c>
      <c r="H156" s="445">
        <v>90.016670227050781</v>
      </c>
      <c r="J156" s="197"/>
      <c r="K156" s="57" t="s">
        <v>21</v>
      </c>
      <c r="L156" s="56" t="str">
        <f t="shared" si="6"/>
        <v xml:space="preserve"> </v>
      </c>
      <c r="M156" s="58">
        <v>224</v>
      </c>
      <c r="N156" s="197"/>
      <c r="O156" s="56" t="s">
        <v>1840</v>
      </c>
      <c r="P156" s="197" t="str">
        <f t="shared" si="8"/>
        <v xml:space="preserve"> </v>
      </c>
    </row>
    <row r="157" spans="1:16" ht="15.75" x14ac:dyDescent="0.2">
      <c r="A157" s="113" t="s">
        <v>1604</v>
      </c>
      <c r="B157" s="111" t="s">
        <v>3511</v>
      </c>
      <c r="C157" s="54" t="s">
        <v>1843</v>
      </c>
      <c r="D157" s="44" t="s">
        <v>5129</v>
      </c>
      <c r="F157" s="197" t="str">
        <f t="shared" si="7"/>
        <v xml:space="preserve"> </v>
      </c>
      <c r="I157" s="445" t="s">
        <v>4807</v>
      </c>
      <c r="J157" s="197"/>
      <c r="K157" s="142" t="s">
        <v>139</v>
      </c>
      <c r="L157" s="56" t="str">
        <f t="shared" si="6"/>
        <v xml:space="preserve"> </v>
      </c>
      <c r="N157" s="197"/>
      <c r="O157" s="56"/>
      <c r="P157" s="197" t="str">
        <f t="shared" si="8"/>
        <v xml:space="preserve"> </v>
      </c>
    </row>
    <row r="158" spans="1:16" ht="15.75" x14ac:dyDescent="0.2">
      <c r="A158" s="12" t="s">
        <v>1604</v>
      </c>
      <c r="B158" s="4" t="s">
        <v>3823</v>
      </c>
      <c r="D158" s="44" t="s">
        <v>5130</v>
      </c>
      <c r="F158" s="197" t="str">
        <f t="shared" si="7"/>
        <v xml:space="preserve"> </v>
      </c>
      <c r="G158" s="445">
        <v>24.631499999999999</v>
      </c>
      <c r="H158" s="445">
        <v>92.088499999999996</v>
      </c>
      <c r="J158" s="197"/>
      <c r="K158" s="32" t="s">
        <v>3827</v>
      </c>
      <c r="L158" s="56" t="str">
        <f t="shared" si="6"/>
        <v xml:space="preserve"> </v>
      </c>
      <c r="N158" s="197"/>
      <c r="O158" s="56" t="s">
        <v>4808</v>
      </c>
      <c r="P158" s="197" t="str">
        <f t="shared" si="8"/>
        <v xml:space="preserve"> </v>
      </c>
    </row>
    <row r="159" spans="1:16" ht="15.75" x14ac:dyDescent="0.2">
      <c r="A159" s="12" t="s">
        <v>1604</v>
      </c>
      <c r="B159" s="4" t="s">
        <v>3959</v>
      </c>
      <c r="C159" s="9" t="s">
        <v>3824</v>
      </c>
      <c r="D159" s="44" t="s">
        <v>5131</v>
      </c>
      <c r="F159" s="197" t="str">
        <f t="shared" si="7"/>
        <v xml:space="preserve"> </v>
      </c>
      <c r="G159" s="445">
        <v>22.02</v>
      </c>
      <c r="H159" s="445">
        <v>91.06</v>
      </c>
      <c r="J159" s="197"/>
      <c r="K159" s="32" t="s">
        <v>3827</v>
      </c>
      <c r="L159" s="56" t="str">
        <f t="shared" si="6"/>
        <v xml:space="preserve"> </v>
      </c>
      <c r="N159" s="197"/>
      <c r="O159" s="56"/>
      <c r="P159" s="197" t="str">
        <f t="shared" si="8"/>
        <v xml:space="preserve"> </v>
      </c>
    </row>
    <row r="160" spans="1:16" ht="15.75" x14ac:dyDescent="0.2">
      <c r="A160" s="113" t="s">
        <v>1604</v>
      </c>
      <c r="B160" s="111" t="s">
        <v>3508</v>
      </c>
      <c r="C160" s="54" t="s">
        <v>3518</v>
      </c>
      <c r="D160" s="44" t="s">
        <v>5132</v>
      </c>
      <c r="F160" s="197" t="str">
        <f t="shared" si="7"/>
        <v xml:space="preserve"> </v>
      </c>
      <c r="I160" s="445" t="s">
        <v>4809</v>
      </c>
      <c r="J160" s="197"/>
      <c r="K160" s="142" t="s">
        <v>139</v>
      </c>
      <c r="L160" s="56" t="str">
        <f t="shared" si="6"/>
        <v xml:space="preserve"> </v>
      </c>
      <c r="N160" s="197"/>
      <c r="O160" s="56"/>
      <c r="P160" s="197" t="str">
        <f t="shared" si="8"/>
        <v xml:space="preserve"> </v>
      </c>
    </row>
    <row r="161" spans="1:16" ht="15.75" x14ac:dyDescent="0.2">
      <c r="A161" s="114" t="s">
        <v>1604</v>
      </c>
      <c r="B161" s="112" t="s">
        <v>3494</v>
      </c>
      <c r="C161" s="54" t="s">
        <v>1837</v>
      </c>
      <c r="D161" s="44" t="s">
        <v>5133</v>
      </c>
      <c r="F161" s="197" t="str">
        <f t="shared" si="7"/>
        <v xml:space="preserve"> </v>
      </c>
      <c r="I161" s="445" t="s">
        <v>4810</v>
      </c>
      <c r="J161" s="197"/>
      <c r="K161" s="142" t="s">
        <v>139</v>
      </c>
      <c r="L161" s="56" t="str">
        <f t="shared" si="6"/>
        <v xml:space="preserve"> </v>
      </c>
      <c r="N161" s="197"/>
      <c r="O161" s="56"/>
      <c r="P161" s="197" t="str">
        <f t="shared" si="8"/>
        <v xml:space="preserve"> </v>
      </c>
    </row>
    <row r="162" spans="1:16" ht="15.75" x14ac:dyDescent="0.2">
      <c r="A162" s="2" t="s">
        <v>1604</v>
      </c>
      <c r="B162" s="65" t="s">
        <v>1720</v>
      </c>
      <c r="C162" s="2" t="s">
        <v>1837</v>
      </c>
      <c r="D162" s="44" t="s">
        <v>5134</v>
      </c>
      <c r="E162" s="128"/>
      <c r="F162" s="197" t="str">
        <f t="shared" si="7"/>
        <v xml:space="preserve"> </v>
      </c>
      <c r="I162" s="445" t="s">
        <v>4810</v>
      </c>
      <c r="J162" s="197"/>
      <c r="K162" s="117" t="s">
        <v>139</v>
      </c>
      <c r="L162" s="56" t="str">
        <f t="shared" si="6"/>
        <v xml:space="preserve"> </v>
      </c>
      <c r="M162" s="128"/>
      <c r="N162" s="197"/>
      <c r="O162" s="56"/>
      <c r="P162" s="197" t="str">
        <f t="shared" si="8"/>
        <v xml:space="preserve"> </v>
      </c>
    </row>
    <row r="163" spans="1:16" ht="15.75" x14ac:dyDescent="0.2">
      <c r="A163" s="113" t="s">
        <v>1604</v>
      </c>
      <c r="B163" s="111" t="s">
        <v>3682</v>
      </c>
      <c r="C163" s="64" t="s">
        <v>3694</v>
      </c>
      <c r="D163" s="44" t="s">
        <v>5135</v>
      </c>
      <c r="F163" s="197" t="str">
        <f t="shared" si="7"/>
        <v xml:space="preserve"> </v>
      </c>
      <c r="G163" s="445">
        <v>25.333500000000001</v>
      </c>
      <c r="H163" s="445">
        <v>89.666899999999998</v>
      </c>
      <c r="J163" s="197"/>
      <c r="K163" s="142" t="s">
        <v>139</v>
      </c>
      <c r="L163" s="56" t="str">
        <f t="shared" si="6"/>
        <v xml:space="preserve"> </v>
      </c>
      <c r="N163" s="197"/>
      <c r="O163" s="56"/>
      <c r="P163" s="197" t="str">
        <f t="shared" si="8"/>
        <v xml:space="preserve"> </v>
      </c>
    </row>
    <row r="164" spans="1:16" ht="15.75" x14ac:dyDescent="0.2">
      <c r="A164" s="57" t="s">
        <v>1604</v>
      </c>
      <c r="B164" s="56" t="s">
        <v>1284</v>
      </c>
      <c r="C164" s="56" t="s">
        <v>1604</v>
      </c>
      <c r="D164" s="44" t="s">
        <v>5136</v>
      </c>
      <c r="E164" s="58"/>
      <c r="F164" s="197" t="str">
        <f t="shared" si="7"/>
        <v xml:space="preserve"> </v>
      </c>
      <c r="G164" s="445">
        <v>21.516666412353516</v>
      </c>
      <c r="H164" s="445">
        <v>91.899999976158142</v>
      </c>
      <c r="J164" s="197"/>
      <c r="K164" s="57" t="s">
        <v>21</v>
      </c>
      <c r="L164" s="56" t="str">
        <f t="shared" si="6"/>
        <v xml:space="preserve"> </v>
      </c>
      <c r="M164" s="58">
        <v>329</v>
      </c>
      <c r="N164" s="197"/>
      <c r="O164" s="56" t="s">
        <v>26</v>
      </c>
      <c r="P164" s="197" t="str">
        <f t="shared" si="8"/>
        <v xml:space="preserve"> </v>
      </c>
    </row>
    <row r="165" spans="1:16" ht="15.75" x14ac:dyDescent="0.2">
      <c r="A165" s="57" t="s">
        <v>1604</v>
      </c>
      <c r="B165" s="56" t="s">
        <v>1841</v>
      </c>
      <c r="C165" s="56" t="s">
        <v>1604</v>
      </c>
      <c r="D165" s="44" t="s">
        <v>5137</v>
      </c>
      <c r="E165" s="58" t="s">
        <v>1842</v>
      </c>
      <c r="F165" s="197" t="str">
        <f t="shared" si="7"/>
        <v xml:space="preserve"> </v>
      </c>
      <c r="G165" s="445">
        <v>24.416666030883789</v>
      </c>
      <c r="H165" s="445">
        <v>91.683334350585938</v>
      </c>
      <c r="J165" s="197"/>
      <c r="K165" s="57" t="s">
        <v>21</v>
      </c>
      <c r="L165" s="56" t="str">
        <f t="shared" si="6"/>
        <v xml:space="preserve"> </v>
      </c>
      <c r="M165" s="58">
        <v>344</v>
      </c>
      <c r="N165" s="197"/>
      <c r="O165" s="56" t="s">
        <v>26</v>
      </c>
      <c r="P165" s="197" t="str">
        <f t="shared" si="8"/>
        <v xml:space="preserve"> </v>
      </c>
    </row>
    <row r="166" spans="1:16" ht="15.75" x14ac:dyDescent="0.2">
      <c r="A166" s="111" t="s">
        <v>1604</v>
      </c>
      <c r="B166" s="65" t="s">
        <v>1603</v>
      </c>
      <c r="C166" s="111" t="s">
        <v>1843</v>
      </c>
      <c r="D166" s="44" t="s">
        <v>5138</v>
      </c>
      <c r="E166" s="128" t="s">
        <v>1845</v>
      </c>
      <c r="F166" s="197" t="str">
        <f t="shared" si="7"/>
        <v xml:space="preserve"> </v>
      </c>
      <c r="I166" s="445" t="s">
        <v>1846</v>
      </c>
      <c r="J166" s="197"/>
      <c r="K166" s="117" t="s">
        <v>1844</v>
      </c>
      <c r="L166" s="56" t="str">
        <f t="shared" si="6"/>
        <v xml:space="preserve"> </v>
      </c>
      <c r="M166" s="195">
        <v>346</v>
      </c>
      <c r="N166" s="197"/>
      <c r="O166" s="56"/>
      <c r="P166" s="197" t="str">
        <f t="shared" si="8"/>
        <v xml:space="preserve"> </v>
      </c>
    </row>
    <row r="167" spans="1:16" ht="15.75" x14ac:dyDescent="0.2">
      <c r="A167" s="113" t="s">
        <v>1604</v>
      </c>
      <c r="B167" s="111" t="s">
        <v>3513</v>
      </c>
      <c r="C167" s="54" t="s">
        <v>1843</v>
      </c>
      <c r="D167" s="44" t="s">
        <v>5139</v>
      </c>
      <c r="F167" s="197" t="str">
        <f t="shared" si="7"/>
        <v xml:space="preserve"> </v>
      </c>
      <c r="I167" s="445" t="s">
        <v>4811</v>
      </c>
      <c r="J167" s="197"/>
      <c r="K167" s="142" t="s">
        <v>139</v>
      </c>
      <c r="L167" s="56" t="str">
        <f t="shared" si="6"/>
        <v xml:space="preserve"> </v>
      </c>
      <c r="N167" s="197"/>
      <c r="O167" s="56"/>
      <c r="P167" s="197" t="str">
        <f t="shared" si="8"/>
        <v xml:space="preserve"> </v>
      </c>
    </row>
    <row r="168" spans="1:16" ht="15.75" x14ac:dyDescent="0.2">
      <c r="A168" s="12" t="s">
        <v>1604</v>
      </c>
      <c r="B168" s="4" t="s">
        <v>3825</v>
      </c>
      <c r="D168" s="44" t="s">
        <v>5140</v>
      </c>
      <c r="F168" s="197" t="str">
        <f t="shared" si="7"/>
        <v xml:space="preserve"> </v>
      </c>
      <c r="G168" s="445">
        <v>21.546600000000002</v>
      </c>
      <c r="H168" s="445">
        <v>91.854799999999997</v>
      </c>
      <c r="J168" s="197"/>
      <c r="K168" s="32" t="s">
        <v>3828</v>
      </c>
      <c r="L168" s="56" t="str">
        <f t="shared" si="6"/>
        <v xml:space="preserve"> </v>
      </c>
      <c r="N168" s="197"/>
      <c r="O168" s="56"/>
      <c r="P168" s="197" t="str">
        <f t="shared" si="8"/>
        <v xml:space="preserve"> </v>
      </c>
    </row>
    <row r="169" spans="1:16" ht="15.75" x14ac:dyDescent="0.2">
      <c r="A169" s="12" t="s">
        <v>1604</v>
      </c>
      <c r="B169" s="4" t="s">
        <v>3822</v>
      </c>
      <c r="D169" s="44" t="s">
        <v>5141</v>
      </c>
      <c r="F169" s="197" t="str">
        <f t="shared" si="7"/>
        <v xml:space="preserve"> </v>
      </c>
      <c r="G169" s="445">
        <v>21.6</v>
      </c>
      <c r="H169" s="445">
        <v>91.85</v>
      </c>
      <c r="J169" s="197"/>
      <c r="K169" s="32" t="s">
        <v>3827</v>
      </c>
      <c r="L169" s="56" t="str">
        <f t="shared" si="6"/>
        <v xml:space="preserve"> </v>
      </c>
      <c r="N169" s="197"/>
      <c r="O169" s="56"/>
      <c r="P169" s="197" t="str">
        <f t="shared" si="8"/>
        <v xml:space="preserve"> </v>
      </c>
    </row>
    <row r="170" spans="1:16" ht="15.75" x14ac:dyDescent="0.2">
      <c r="A170" s="57" t="s">
        <v>1604</v>
      </c>
      <c r="B170" s="56" t="s">
        <v>3500</v>
      </c>
      <c r="C170" s="56" t="s">
        <v>1604</v>
      </c>
      <c r="D170" s="44" t="s">
        <v>5142</v>
      </c>
      <c r="E170" s="58"/>
      <c r="F170" s="197" t="str">
        <f t="shared" si="7"/>
        <v xml:space="preserve"> </v>
      </c>
      <c r="G170" s="445">
        <v>22.583333969116211</v>
      </c>
      <c r="H170" s="445">
        <v>91.166664123535156</v>
      </c>
      <c r="J170" s="197"/>
      <c r="K170" s="57" t="s">
        <v>21</v>
      </c>
      <c r="L170" s="56" t="str">
        <f t="shared" si="6"/>
        <v xml:space="preserve"> </v>
      </c>
      <c r="M170" s="58">
        <v>356</v>
      </c>
      <c r="N170" s="197"/>
      <c r="O170" s="56" t="s">
        <v>26</v>
      </c>
      <c r="P170" s="197" t="str">
        <f t="shared" si="8"/>
        <v xml:space="preserve"> </v>
      </c>
    </row>
    <row r="171" spans="1:16" ht="15.75" x14ac:dyDescent="0.2">
      <c r="A171" s="12" t="s">
        <v>1604</v>
      </c>
      <c r="B171" s="4" t="s">
        <v>3808</v>
      </c>
      <c r="C171" s="4" t="s">
        <v>3810</v>
      </c>
      <c r="D171" s="44" t="s">
        <v>5143</v>
      </c>
      <c r="F171" s="197" t="str">
        <f t="shared" si="7"/>
        <v xml:space="preserve"> </v>
      </c>
      <c r="G171" s="445" t="s">
        <v>1786</v>
      </c>
      <c r="H171" s="445" t="s">
        <v>1786</v>
      </c>
      <c r="J171" s="197"/>
      <c r="K171" s="142" t="s">
        <v>3813</v>
      </c>
      <c r="L171" s="56" t="str">
        <f t="shared" si="6"/>
        <v xml:space="preserve"> </v>
      </c>
      <c r="N171" s="197"/>
      <c r="O171" s="56"/>
      <c r="P171" s="197" t="str">
        <f t="shared" si="8"/>
        <v xml:space="preserve"> </v>
      </c>
    </row>
    <row r="172" spans="1:16" ht="15.75" x14ac:dyDescent="0.2">
      <c r="A172" s="113" t="s">
        <v>1604</v>
      </c>
      <c r="B172" s="111" t="s">
        <v>3562</v>
      </c>
      <c r="C172" s="54" t="s">
        <v>1835</v>
      </c>
      <c r="D172" s="44" t="s">
        <v>5144</v>
      </c>
      <c r="F172" s="197" t="str">
        <f t="shared" si="7"/>
        <v xml:space="preserve"> </v>
      </c>
      <c r="I172" s="445" t="s">
        <v>4812</v>
      </c>
      <c r="J172" s="197"/>
      <c r="K172" s="142" t="s">
        <v>139</v>
      </c>
      <c r="L172" s="56" t="str">
        <f t="shared" ref="L172:L235" si="9">" "</f>
        <v xml:space="preserve"> </v>
      </c>
      <c r="N172" s="197"/>
      <c r="O172" s="56"/>
      <c r="P172" s="197" t="str">
        <f t="shared" si="8"/>
        <v xml:space="preserve"> </v>
      </c>
    </row>
    <row r="173" spans="1:16" ht="15.75" x14ac:dyDescent="0.2">
      <c r="A173" s="113" t="s">
        <v>1604</v>
      </c>
      <c r="B173" s="111" t="s">
        <v>3559</v>
      </c>
      <c r="C173" s="54" t="s">
        <v>1837</v>
      </c>
      <c r="D173" s="44" t="s">
        <v>5145</v>
      </c>
      <c r="F173" s="197" t="str">
        <f t="shared" si="7"/>
        <v xml:space="preserve"> </v>
      </c>
      <c r="I173" s="445" t="s">
        <v>4813</v>
      </c>
      <c r="J173" s="197"/>
      <c r="K173" s="142" t="s">
        <v>139</v>
      </c>
      <c r="L173" s="56" t="str">
        <f t="shared" si="9"/>
        <v xml:space="preserve"> </v>
      </c>
      <c r="N173" s="197"/>
      <c r="O173" s="56"/>
      <c r="P173" s="197" t="str">
        <f t="shared" si="8"/>
        <v xml:space="preserve"> </v>
      </c>
    </row>
    <row r="174" spans="1:16" ht="15.75" x14ac:dyDescent="0.2">
      <c r="A174" s="113" t="s">
        <v>1604</v>
      </c>
      <c r="B174" s="111" t="s">
        <v>3514</v>
      </c>
      <c r="C174" s="54" t="s">
        <v>1843</v>
      </c>
      <c r="D174" s="44" t="s">
        <v>5146</v>
      </c>
      <c r="F174" s="197" t="str">
        <f t="shared" si="7"/>
        <v xml:space="preserve"> </v>
      </c>
      <c r="I174" s="445" t="s">
        <v>4814</v>
      </c>
      <c r="J174" s="197"/>
      <c r="K174" s="142" t="s">
        <v>139</v>
      </c>
      <c r="L174" s="56" t="str">
        <f t="shared" si="9"/>
        <v xml:space="preserve"> </v>
      </c>
      <c r="N174" s="197"/>
      <c r="O174" s="56"/>
      <c r="P174" s="197" t="str">
        <f t="shared" si="8"/>
        <v xml:space="preserve"> </v>
      </c>
    </row>
    <row r="175" spans="1:16" ht="15.75" x14ac:dyDescent="0.2">
      <c r="A175" s="113" t="s">
        <v>1604</v>
      </c>
      <c r="B175" s="111" t="s">
        <v>3677</v>
      </c>
      <c r="C175" s="64" t="s">
        <v>1843</v>
      </c>
      <c r="D175" s="44" t="s">
        <v>5147</v>
      </c>
      <c r="F175" s="197" t="str">
        <f t="shared" si="7"/>
        <v xml:space="preserve"> </v>
      </c>
      <c r="I175" s="445" t="s">
        <v>4814</v>
      </c>
      <c r="J175" s="197"/>
      <c r="K175" s="142" t="s">
        <v>139</v>
      </c>
      <c r="L175" s="56" t="str">
        <f t="shared" si="9"/>
        <v xml:space="preserve"> </v>
      </c>
      <c r="N175" s="197"/>
      <c r="O175" s="56"/>
      <c r="P175" s="197" t="str">
        <f t="shared" si="8"/>
        <v xml:space="preserve"> </v>
      </c>
    </row>
    <row r="176" spans="1:16" ht="15.75" x14ac:dyDescent="0.2">
      <c r="A176" s="111" t="s">
        <v>1604</v>
      </c>
      <c r="B176" s="65" t="s">
        <v>1670</v>
      </c>
      <c r="C176" s="111" t="s">
        <v>1843</v>
      </c>
      <c r="D176" s="44" t="s">
        <v>5148</v>
      </c>
      <c r="E176" s="128"/>
      <c r="F176" s="197" t="str">
        <f t="shared" si="7"/>
        <v xml:space="preserve"> </v>
      </c>
      <c r="I176" s="445" t="s">
        <v>1847</v>
      </c>
      <c r="J176" s="197"/>
      <c r="K176" s="117" t="s">
        <v>139</v>
      </c>
      <c r="L176" s="56" t="str">
        <f t="shared" si="9"/>
        <v xml:space="preserve"> </v>
      </c>
      <c r="M176" s="128"/>
      <c r="N176" s="197"/>
      <c r="O176" s="56"/>
      <c r="P176" s="197" t="str">
        <f t="shared" si="8"/>
        <v xml:space="preserve"> </v>
      </c>
    </row>
    <row r="177" spans="1:16" ht="15.75" x14ac:dyDescent="0.2">
      <c r="A177" s="57" t="s">
        <v>1604</v>
      </c>
      <c r="B177" s="56" t="s">
        <v>1083</v>
      </c>
      <c r="C177" s="56" t="s">
        <v>1839</v>
      </c>
      <c r="D177" s="44" t="s">
        <v>5149</v>
      </c>
      <c r="E177" s="58"/>
      <c r="F177" s="197" t="str">
        <f t="shared" si="7"/>
        <v xml:space="preserve"> </v>
      </c>
      <c r="G177" s="445">
        <v>22.383333206176758</v>
      </c>
      <c r="H177" s="445">
        <v>91.016670227050781</v>
      </c>
      <c r="J177" s="197"/>
      <c r="K177" s="57" t="s">
        <v>21</v>
      </c>
      <c r="L177" s="56" t="str">
        <f t="shared" si="9"/>
        <v xml:space="preserve"> </v>
      </c>
      <c r="M177" s="58">
        <v>564</v>
      </c>
      <c r="N177" s="197"/>
      <c r="O177" s="56" t="s">
        <v>26</v>
      </c>
      <c r="P177" s="197" t="str">
        <f t="shared" si="8"/>
        <v xml:space="preserve"> </v>
      </c>
    </row>
    <row r="178" spans="1:16" ht="15.75" x14ac:dyDescent="0.2">
      <c r="A178" s="113" t="s">
        <v>1604</v>
      </c>
      <c r="B178" s="111" t="s">
        <v>3515</v>
      </c>
      <c r="C178" s="54" t="s">
        <v>1843</v>
      </c>
      <c r="D178" s="44" t="s">
        <v>5150</v>
      </c>
      <c r="F178" s="197" t="str">
        <f t="shared" si="7"/>
        <v xml:space="preserve"> </v>
      </c>
      <c r="G178" s="445" t="s">
        <v>1786</v>
      </c>
      <c r="H178" s="445" t="s">
        <v>1786</v>
      </c>
      <c r="J178" s="197"/>
      <c r="K178" s="142" t="s">
        <v>139</v>
      </c>
      <c r="L178" s="56" t="str">
        <f t="shared" si="9"/>
        <v xml:space="preserve"> </v>
      </c>
      <c r="N178" s="197"/>
      <c r="O178" s="56"/>
      <c r="P178" s="197" t="str">
        <f t="shared" si="8"/>
        <v xml:space="preserve"> </v>
      </c>
    </row>
    <row r="179" spans="1:16" ht="15.75" x14ac:dyDescent="0.2">
      <c r="A179" s="111" t="s">
        <v>1604</v>
      </c>
      <c r="B179" s="65" t="s">
        <v>1671</v>
      </c>
      <c r="C179" s="111" t="s">
        <v>1837</v>
      </c>
      <c r="D179" s="44" t="s">
        <v>5151</v>
      </c>
      <c r="E179" s="128"/>
      <c r="F179" s="197" t="str">
        <f t="shared" si="7"/>
        <v xml:space="preserve"> </v>
      </c>
      <c r="I179" s="445" t="s">
        <v>1848</v>
      </c>
      <c r="J179" s="197"/>
      <c r="K179" s="117" t="s">
        <v>139</v>
      </c>
      <c r="L179" s="56" t="str">
        <f t="shared" si="9"/>
        <v xml:space="preserve"> </v>
      </c>
      <c r="M179" s="128"/>
      <c r="N179" s="197"/>
      <c r="O179" s="56"/>
      <c r="P179" s="197" t="str">
        <f t="shared" si="8"/>
        <v xml:space="preserve"> </v>
      </c>
    </row>
    <row r="180" spans="1:16" ht="15.75" x14ac:dyDescent="0.2">
      <c r="A180" s="113" t="s">
        <v>1604</v>
      </c>
      <c r="B180" s="111" t="s">
        <v>3678</v>
      </c>
      <c r="C180" s="64" t="s">
        <v>1835</v>
      </c>
      <c r="D180" s="44" t="s">
        <v>5152</v>
      </c>
      <c r="F180" s="197" t="str">
        <f t="shared" si="7"/>
        <v xml:space="preserve"> </v>
      </c>
      <c r="I180" s="445" t="s">
        <v>4815</v>
      </c>
      <c r="J180" s="197"/>
      <c r="K180" s="142" t="s">
        <v>139</v>
      </c>
      <c r="L180" s="56" t="str">
        <f t="shared" si="9"/>
        <v xml:space="preserve"> </v>
      </c>
      <c r="N180" s="197"/>
      <c r="O180" s="56"/>
      <c r="P180" s="197" t="str">
        <f t="shared" si="8"/>
        <v xml:space="preserve"> </v>
      </c>
    </row>
    <row r="181" spans="1:16" ht="15.75" x14ac:dyDescent="0.2">
      <c r="A181" s="2" t="s">
        <v>1604</v>
      </c>
      <c r="B181" s="65" t="s">
        <v>1723</v>
      </c>
      <c r="C181" s="2" t="s">
        <v>1835</v>
      </c>
      <c r="D181" s="44" t="s">
        <v>5153</v>
      </c>
      <c r="E181" s="128"/>
      <c r="F181" s="197" t="str">
        <f t="shared" si="7"/>
        <v xml:space="preserve"> </v>
      </c>
      <c r="I181" s="445" t="s">
        <v>1849</v>
      </c>
      <c r="J181" s="197"/>
      <c r="K181" s="117" t="s">
        <v>139</v>
      </c>
      <c r="L181" s="56" t="str">
        <f t="shared" si="9"/>
        <v xml:space="preserve"> </v>
      </c>
      <c r="M181" s="128"/>
      <c r="N181" s="197"/>
      <c r="O181" s="56"/>
      <c r="P181" s="197" t="str">
        <f t="shared" si="8"/>
        <v xml:space="preserve"> </v>
      </c>
    </row>
    <row r="182" spans="1:16" ht="15.75" x14ac:dyDescent="0.2">
      <c r="A182" s="54" t="s">
        <v>1604</v>
      </c>
      <c r="B182" s="111" t="s">
        <v>3458</v>
      </c>
      <c r="C182" s="54" t="s">
        <v>1835</v>
      </c>
      <c r="D182" s="44" t="s">
        <v>5154</v>
      </c>
      <c r="F182" s="197" t="str">
        <f t="shared" si="7"/>
        <v xml:space="preserve"> </v>
      </c>
      <c r="I182" s="445" t="s">
        <v>4816</v>
      </c>
      <c r="J182" s="197"/>
      <c r="K182" s="142" t="s">
        <v>139</v>
      </c>
      <c r="L182" s="56" t="str">
        <f t="shared" si="9"/>
        <v xml:space="preserve"> </v>
      </c>
      <c r="N182" s="197"/>
      <c r="O182" s="56"/>
      <c r="P182" s="197" t="str">
        <f t="shared" si="8"/>
        <v xml:space="preserve"> </v>
      </c>
    </row>
    <row r="183" spans="1:16" ht="15.75" x14ac:dyDescent="0.2">
      <c r="A183" s="111" t="s">
        <v>1604</v>
      </c>
      <c r="B183" s="65" t="s">
        <v>1724</v>
      </c>
      <c r="C183" s="111" t="s">
        <v>1835</v>
      </c>
      <c r="D183" s="44" t="s">
        <v>5155</v>
      </c>
      <c r="E183" s="128" t="s">
        <v>1851</v>
      </c>
      <c r="F183" s="197" t="str">
        <f t="shared" si="7"/>
        <v xml:space="preserve"> </v>
      </c>
      <c r="I183" s="445" t="s">
        <v>1852</v>
      </c>
      <c r="J183" s="197"/>
      <c r="K183" s="117" t="s">
        <v>1850</v>
      </c>
      <c r="L183" s="56" t="str">
        <f t="shared" si="9"/>
        <v xml:space="preserve"> </v>
      </c>
      <c r="M183" s="195">
        <v>618</v>
      </c>
      <c r="N183" s="197"/>
      <c r="O183" s="56"/>
      <c r="P183" s="197" t="str">
        <f t="shared" si="8"/>
        <v xml:space="preserve"> </v>
      </c>
    </row>
    <row r="184" spans="1:16" ht="15.75" x14ac:dyDescent="0.2">
      <c r="A184" s="57" t="s">
        <v>1604</v>
      </c>
      <c r="B184" s="56" t="s">
        <v>1243</v>
      </c>
      <c r="C184" s="56" t="s">
        <v>1604</v>
      </c>
      <c r="D184" s="44" t="s">
        <v>5156</v>
      </c>
      <c r="E184" s="58"/>
      <c r="F184" s="197" t="str">
        <f t="shared" si="7"/>
        <v xml:space="preserve"> </v>
      </c>
      <c r="G184" s="445">
        <v>22.333333969116211</v>
      </c>
      <c r="H184" s="445">
        <v>91.166664123535156</v>
      </c>
      <c r="J184" s="197"/>
      <c r="K184" s="57" t="s">
        <v>21</v>
      </c>
      <c r="L184" s="56" t="str">
        <f t="shared" si="9"/>
        <v xml:space="preserve"> </v>
      </c>
      <c r="M184" s="58">
        <v>621</v>
      </c>
      <c r="N184" s="197"/>
      <c r="O184" s="56" t="s">
        <v>26</v>
      </c>
      <c r="P184" s="197" t="str">
        <f t="shared" si="8"/>
        <v xml:space="preserve"> </v>
      </c>
    </row>
    <row r="185" spans="1:16" ht="15.75" x14ac:dyDescent="0.2">
      <c r="A185" s="114" t="s">
        <v>1604</v>
      </c>
      <c r="B185" s="112" t="s">
        <v>3497</v>
      </c>
      <c r="C185" s="54" t="s">
        <v>1835</v>
      </c>
      <c r="D185" s="44" t="s">
        <v>5157</v>
      </c>
      <c r="F185" s="197" t="str">
        <f t="shared" si="7"/>
        <v xml:space="preserve"> </v>
      </c>
      <c r="G185" s="445" t="s">
        <v>1786</v>
      </c>
      <c r="H185" s="445" t="s">
        <v>1786</v>
      </c>
      <c r="J185" s="197"/>
      <c r="K185" s="142" t="s">
        <v>139</v>
      </c>
      <c r="L185" s="56" t="str">
        <f t="shared" si="9"/>
        <v xml:space="preserve"> </v>
      </c>
      <c r="N185" s="197"/>
      <c r="O185" s="56"/>
      <c r="P185" s="197" t="str">
        <f t="shared" si="8"/>
        <v xml:space="preserve"> </v>
      </c>
    </row>
    <row r="186" spans="1:16" ht="15.75" x14ac:dyDescent="0.2">
      <c r="A186" s="113" t="s">
        <v>1604</v>
      </c>
      <c r="B186" s="111" t="s">
        <v>3516</v>
      </c>
      <c r="C186" s="54" t="s">
        <v>1843</v>
      </c>
      <c r="D186" s="44" t="s">
        <v>5158</v>
      </c>
      <c r="F186" s="197" t="str">
        <f t="shared" si="7"/>
        <v xml:space="preserve"> </v>
      </c>
      <c r="I186" s="445" t="s">
        <v>4817</v>
      </c>
      <c r="J186" s="197"/>
      <c r="K186" s="142" t="s">
        <v>139</v>
      </c>
      <c r="L186" s="56" t="str">
        <f t="shared" si="9"/>
        <v xml:space="preserve"> </v>
      </c>
      <c r="N186" s="197"/>
      <c r="O186" s="56"/>
      <c r="P186" s="197" t="str">
        <f t="shared" si="8"/>
        <v xml:space="preserve"> </v>
      </c>
    </row>
    <row r="187" spans="1:16" ht="15.75" x14ac:dyDescent="0.2">
      <c r="A187" s="111" t="s">
        <v>1604</v>
      </c>
      <c r="B187" s="65" t="s">
        <v>1605</v>
      </c>
      <c r="C187" s="111" t="s">
        <v>1843</v>
      </c>
      <c r="D187" s="44" t="s">
        <v>5159</v>
      </c>
      <c r="E187" s="128"/>
      <c r="F187" s="197" t="str">
        <f t="shared" si="7"/>
        <v xml:space="preserve"> </v>
      </c>
      <c r="G187" s="445">
        <v>25.033300000000001</v>
      </c>
      <c r="H187" s="445">
        <v>91.083299999999994</v>
      </c>
      <c r="I187" s="445" t="s">
        <v>1853</v>
      </c>
      <c r="J187" s="197"/>
      <c r="K187" s="117" t="s">
        <v>139</v>
      </c>
      <c r="L187" s="56" t="str">
        <f t="shared" si="9"/>
        <v xml:space="preserve"> </v>
      </c>
      <c r="M187" s="128"/>
      <c r="N187" s="197"/>
      <c r="O187" s="56"/>
      <c r="P187" s="197" t="str">
        <f t="shared" si="8"/>
        <v xml:space="preserve"> </v>
      </c>
    </row>
    <row r="188" spans="1:16" ht="15.75" x14ac:dyDescent="0.2">
      <c r="A188" s="113" t="s">
        <v>1604</v>
      </c>
      <c r="B188" s="111" t="s">
        <v>3563</v>
      </c>
      <c r="C188" s="54" t="s">
        <v>1835</v>
      </c>
      <c r="D188" s="44" t="s">
        <v>5160</v>
      </c>
      <c r="F188" s="197" t="str">
        <f t="shared" si="7"/>
        <v xml:space="preserve"> </v>
      </c>
      <c r="I188" s="445" t="s">
        <v>4818</v>
      </c>
      <c r="J188" s="197"/>
      <c r="K188" s="142" t="s">
        <v>139</v>
      </c>
      <c r="L188" s="56" t="str">
        <f t="shared" si="9"/>
        <v xml:space="preserve"> </v>
      </c>
      <c r="N188" s="197"/>
      <c r="O188" s="56"/>
      <c r="P188" s="197" t="str">
        <f t="shared" si="8"/>
        <v xml:space="preserve"> </v>
      </c>
    </row>
    <row r="189" spans="1:16" ht="15.75" x14ac:dyDescent="0.2">
      <c r="A189" s="113" t="s">
        <v>1604</v>
      </c>
      <c r="B189" s="111" t="s">
        <v>3680</v>
      </c>
      <c r="C189" s="64" t="s">
        <v>3518</v>
      </c>
      <c r="D189" s="44" t="s">
        <v>5161</v>
      </c>
      <c r="F189" s="197" t="str">
        <f t="shared" si="7"/>
        <v xml:space="preserve"> </v>
      </c>
      <c r="G189" s="445" t="s">
        <v>1786</v>
      </c>
      <c r="H189" s="445" t="s">
        <v>1786</v>
      </c>
      <c r="J189" s="197"/>
      <c r="K189" s="142" t="s">
        <v>139</v>
      </c>
      <c r="L189" s="56" t="str">
        <f t="shared" si="9"/>
        <v xml:space="preserve"> </v>
      </c>
      <c r="N189" s="197"/>
      <c r="O189" s="56"/>
      <c r="P189" s="197" t="str">
        <f t="shared" si="8"/>
        <v xml:space="preserve"> </v>
      </c>
    </row>
    <row r="190" spans="1:16" ht="15.75" x14ac:dyDescent="0.2">
      <c r="A190" s="117" t="s">
        <v>1604</v>
      </c>
      <c r="B190" s="111" t="s">
        <v>3623</v>
      </c>
      <c r="C190" s="54" t="s">
        <v>1843</v>
      </c>
      <c r="D190" s="44" t="s">
        <v>5162</v>
      </c>
      <c r="F190" s="197" t="str">
        <f t="shared" si="7"/>
        <v xml:space="preserve"> </v>
      </c>
      <c r="I190" s="445" t="s">
        <v>1860</v>
      </c>
      <c r="J190" s="197"/>
      <c r="K190" s="142" t="s">
        <v>139</v>
      </c>
      <c r="L190" s="56" t="str">
        <f t="shared" si="9"/>
        <v xml:space="preserve"> </v>
      </c>
      <c r="N190" s="197"/>
      <c r="O190" s="56"/>
      <c r="P190" s="197" t="str">
        <f t="shared" si="8"/>
        <v xml:space="preserve"> </v>
      </c>
    </row>
    <row r="191" spans="1:16" ht="15.75" x14ac:dyDescent="0.2">
      <c r="A191" s="113" t="s">
        <v>1604</v>
      </c>
      <c r="B191" s="111" t="s">
        <v>3561</v>
      </c>
      <c r="C191" s="54" t="s">
        <v>1837</v>
      </c>
      <c r="D191" s="44" t="s">
        <v>5163</v>
      </c>
      <c r="F191" s="197" t="str">
        <f t="shared" si="7"/>
        <v xml:space="preserve"> </v>
      </c>
      <c r="I191" s="445" t="s">
        <v>4819</v>
      </c>
      <c r="J191" s="197"/>
      <c r="K191" s="142" t="s">
        <v>139</v>
      </c>
      <c r="L191" s="56" t="str">
        <f t="shared" si="9"/>
        <v xml:space="preserve"> </v>
      </c>
      <c r="N191" s="197"/>
      <c r="O191" s="56"/>
      <c r="P191" s="197" t="str">
        <f t="shared" si="8"/>
        <v xml:space="preserve"> </v>
      </c>
    </row>
    <row r="192" spans="1:16" ht="15.75" x14ac:dyDescent="0.2">
      <c r="A192" s="113" t="s">
        <v>1604</v>
      </c>
      <c r="B192" s="111" t="s">
        <v>3681</v>
      </c>
      <c r="C192" s="64" t="s">
        <v>3518</v>
      </c>
      <c r="D192" s="44" t="s">
        <v>5164</v>
      </c>
      <c r="F192" s="197" t="str">
        <f t="shared" si="7"/>
        <v xml:space="preserve"> </v>
      </c>
      <c r="I192" s="445" t="s">
        <v>4820</v>
      </c>
      <c r="J192" s="197"/>
      <c r="K192" s="142" t="s">
        <v>139</v>
      </c>
      <c r="L192" s="56" t="str">
        <f t="shared" si="9"/>
        <v xml:space="preserve"> </v>
      </c>
      <c r="N192" s="197"/>
      <c r="O192" s="56"/>
      <c r="P192" s="197" t="str">
        <f t="shared" si="8"/>
        <v xml:space="preserve"> </v>
      </c>
    </row>
    <row r="193" spans="1:16" ht="15.75" x14ac:dyDescent="0.2">
      <c r="A193" s="57" t="s">
        <v>1604</v>
      </c>
      <c r="B193" s="56" t="s">
        <v>1283</v>
      </c>
      <c r="C193" s="56" t="s">
        <v>1604</v>
      </c>
      <c r="D193" s="44" t="s">
        <v>5165</v>
      </c>
      <c r="E193" s="58"/>
      <c r="F193" s="197" t="str">
        <f t="shared" si="7"/>
        <v xml:space="preserve"> </v>
      </c>
      <c r="G193" s="445">
        <v>22.299999237060547</v>
      </c>
      <c r="H193" s="445">
        <v>90.916664123535156</v>
      </c>
      <c r="J193" s="197"/>
      <c r="K193" s="57" t="s">
        <v>21</v>
      </c>
      <c r="L193" s="56" t="str">
        <f t="shared" si="9"/>
        <v xml:space="preserve"> </v>
      </c>
      <c r="M193" s="58">
        <v>5</v>
      </c>
      <c r="N193" s="197"/>
      <c r="O193" s="56" t="s">
        <v>26</v>
      </c>
      <c r="P193" s="197" t="str">
        <f t="shared" si="8"/>
        <v xml:space="preserve"> </v>
      </c>
    </row>
    <row r="194" spans="1:16" ht="15.75" x14ac:dyDescent="0.2">
      <c r="A194" s="113" t="s">
        <v>1604</v>
      </c>
      <c r="B194" s="111" t="s">
        <v>3517</v>
      </c>
      <c r="C194" s="54" t="s">
        <v>1843</v>
      </c>
      <c r="D194" s="44" t="s">
        <v>5166</v>
      </c>
      <c r="F194" s="197" t="str">
        <f t="shared" si="7"/>
        <v xml:space="preserve"> </v>
      </c>
      <c r="I194" s="445" t="s">
        <v>4821</v>
      </c>
      <c r="J194" s="197"/>
      <c r="K194" s="142" t="s">
        <v>139</v>
      </c>
      <c r="L194" s="56" t="str">
        <f t="shared" si="9"/>
        <v xml:space="preserve"> </v>
      </c>
      <c r="N194" s="197"/>
      <c r="O194" s="56"/>
      <c r="P194" s="197" t="str">
        <f t="shared" si="8"/>
        <v xml:space="preserve"> </v>
      </c>
    </row>
    <row r="195" spans="1:16" ht="15.75" x14ac:dyDescent="0.2">
      <c r="A195" s="2" t="s">
        <v>1604</v>
      </c>
      <c r="B195" s="65" t="s">
        <v>3831</v>
      </c>
      <c r="C195" s="2" t="s">
        <v>1835</v>
      </c>
      <c r="D195" s="44" t="s">
        <v>5167</v>
      </c>
      <c r="E195" s="128" t="s">
        <v>1855</v>
      </c>
      <c r="F195" s="197" t="str">
        <f t="shared" ref="F195:F258" si="10">" "</f>
        <v xml:space="preserve"> </v>
      </c>
      <c r="I195" s="445" t="s">
        <v>1856</v>
      </c>
      <c r="J195" s="197"/>
      <c r="K195" s="117" t="s">
        <v>139</v>
      </c>
      <c r="L195" s="56" t="str">
        <f t="shared" si="9"/>
        <v xml:space="preserve"> </v>
      </c>
      <c r="M195" s="128"/>
      <c r="N195" s="197"/>
      <c r="O195" s="56"/>
      <c r="P195" s="197" t="str">
        <f t="shared" ref="P195:P258" si="11">" "</f>
        <v xml:space="preserve"> </v>
      </c>
    </row>
    <row r="196" spans="1:16" ht="15.75" x14ac:dyDescent="0.2">
      <c r="A196" s="2" t="s">
        <v>1604</v>
      </c>
      <c r="B196" s="65" t="s">
        <v>1726</v>
      </c>
      <c r="C196" s="2" t="s">
        <v>1857</v>
      </c>
      <c r="D196" s="44" t="s">
        <v>5168</v>
      </c>
      <c r="E196" s="128"/>
      <c r="F196" s="197" t="str">
        <f t="shared" si="10"/>
        <v xml:space="preserve"> </v>
      </c>
      <c r="I196" s="445" t="s">
        <v>1858</v>
      </c>
      <c r="J196" s="197"/>
      <c r="K196" s="117" t="s">
        <v>139</v>
      </c>
      <c r="L196" s="56" t="str">
        <f t="shared" si="9"/>
        <v xml:space="preserve"> </v>
      </c>
      <c r="M196" s="128"/>
      <c r="N196" s="197"/>
      <c r="O196" s="56"/>
      <c r="P196" s="197" t="str">
        <f t="shared" si="11"/>
        <v xml:space="preserve"> </v>
      </c>
    </row>
    <row r="197" spans="1:16" ht="15.75" x14ac:dyDescent="0.2">
      <c r="A197" s="111" t="s">
        <v>1604</v>
      </c>
      <c r="B197" s="65" t="s">
        <v>1606</v>
      </c>
      <c r="C197" s="111" t="s">
        <v>1843</v>
      </c>
      <c r="D197" s="44" t="s">
        <v>5169</v>
      </c>
      <c r="E197" s="128" t="s">
        <v>1859</v>
      </c>
      <c r="F197" s="197" t="str">
        <f t="shared" si="10"/>
        <v xml:space="preserve"> </v>
      </c>
      <c r="I197" s="445" t="s">
        <v>1860</v>
      </c>
      <c r="J197" s="197"/>
      <c r="K197" s="117" t="s">
        <v>139</v>
      </c>
      <c r="L197" s="56" t="str">
        <f t="shared" si="9"/>
        <v xml:space="preserve"> </v>
      </c>
      <c r="M197" s="128"/>
      <c r="N197" s="197"/>
      <c r="O197" s="56"/>
      <c r="P197" s="197" t="str">
        <f t="shared" si="11"/>
        <v xml:space="preserve"> </v>
      </c>
    </row>
    <row r="198" spans="1:16" ht="15.75" x14ac:dyDescent="0.2">
      <c r="A198" s="114" t="s">
        <v>1604</v>
      </c>
      <c r="B198" s="112" t="s">
        <v>3498</v>
      </c>
      <c r="C198" s="54" t="s">
        <v>1835</v>
      </c>
      <c r="D198" s="44" t="s">
        <v>5170</v>
      </c>
      <c r="F198" s="197" t="str">
        <f t="shared" si="10"/>
        <v xml:space="preserve"> </v>
      </c>
      <c r="G198" s="445">
        <v>20.7502</v>
      </c>
      <c r="H198" s="445">
        <v>92.332899999999995</v>
      </c>
      <c r="J198" s="197"/>
      <c r="K198" s="142" t="s">
        <v>139</v>
      </c>
      <c r="L198" s="56" t="str">
        <f t="shared" si="9"/>
        <v xml:space="preserve"> </v>
      </c>
      <c r="N198" s="197"/>
      <c r="O198" s="56"/>
      <c r="P198" s="197" t="str">
        <f t="shared" si="11"/>
        <v xml:space="preserve"> </v>
      </c>
    </row>
    <row r="199" spans="1:16" ht="15.75" x14ac:dyDescent="0.2">
      <c r="A199" s="114" t="s">
        <v>1604</v>
      </c>
      <c r="B199" s="112" t="s">
        <v>3492</v>
      </c>
      <c r="C199" s="54" t="s">
        <v>1837</v>
      </c>
      <c r="D199" s="44" t="s">
        <v>5171</v>
      </c>
      <c r="F199" s="197" t="str">
        <f t="shared" si="10"/>
        <v xml:space="preserve"> </v>
      </c>
      <c r="I199" s="445" t="s">
        <v>4822</v>
      </c>
      <c r="J199" s="197"/>
      <c r="K199" s="142" t="s">
        <v>139</v>
      </c>
      <c r="L199" s="56" t="str">
        <f t="shared" si="9"/>
        <v xml:space="preserve"> </v>
      </c>
      <c r="N199" s="197"/>
      <c r="O199" s="56"/>
      <c r="P199" s="197" t="str">
        <f t="shared" si="11"/>
        <v xml:space="preserve"> </v>
      </c>
    </row>
    <row r="200" spans="1:16" ht="15.75" x14ac:dyDescent="0.2">
      <c r="A200" s="57" t="s">
        <v>1861</v>
      </c>
      <c r="B200" s="56" t="s">
        <v>1205</v>
      </c>
      <c r="C200" s="56" t="s">
        <v>26</v>
      </c>
      <c r="D200" s="44" t="s">
        <v>5172</v>
      </c>
      <c r="E200" s="58"/>
      <c r="F200" s="197" t="str">
        <f t="shared" si="10"/>
        <v xml:space="preserve"> </v>
      </c>
      <c r="G200" s="445">
        <v>4.5</v>
      </c>
      <c r="H200" s="445">
        <v>114.5</v>
      </c>
      <c r="J200" s="197"/>
      <c r="K200" s="57" t="s">
        <v>21</v>
      </c>
      <c r="L200" s="56" t="str">
        <f t="shared" si="9"/>
        <v xml:space="preserve"> </v>
      </c>
      <c r="M200" s="58">
        <v>196</v>
      </c>
      <c r="N200" s="197"/>
      <c r="O200" s="56" t="s">
        <v>26</v>
      </c>
      <c r="P200" s="197" t="str">
        <f t="shared" si="11"/>
        <v xml:space="preserve"> </v>
      </c>
    </row>
    <row r="201" spans="1:16" ht="15.75" x14ac:dyDescent="0.2">
      <c r="A201" s="57" t="s">
        <v>1861</v>
      </c>
      <c r="B201" s="56" t="s">
        <v>1092</v>
      </c>
      <c r="C201" s="56" t="s">
        <v>26</v>
      </c>
      <c r="D201" s="44" t="s">
        <v>5173</v>
      </c>
      <c r="E201" s="58"/>
      <c r="F201" s="197" t="str">
        <f t="shared" si="10"/>
        <v xml:space="preserve"> </v>
      </c>
      <c r="G201" s="445">
        <v>4.75</v>
      </c>
      <c r="H201" s="445">
        <v>114.83333587646484</v>
      </c>
      <c r="J201" s="197"/>
      <c r="K201" s="57" t="s">
        <v>21</v>
      </c>
      <c r="L201" s="56" t="str">
        <f t="shared" si="9"/>
        <v xml:space="preserve"> </v>
      </c>
      <c r="M201" s="58">
        <v>97</v>
      </c>
      <c r="N201" s="197"/>
      <c r="O201" s="56" t="s">
        <v>26</v>
      </c>
      <c r="P201" s="197" t="str">
        <f t="shared" si="11"/>
        <v xml:space="preserve"> </v>
      </c>
    </row>
    <row r="202" spans="1:16" ht="15.75" x14ac:dyDescent="0.2">
      <c r="A202" s="111" t="s">
        <v>1618</v>
      </c>
      <c r="B202" s="65" t="s">
        <v>1617</v>
      </c>
      <c r="C202" s="111" t="s">
        <v>1862</v>
      </c>
      <c r="D202" s="44" t="s">
        <v>5174</v>
      </c>
      <c r="E202" s="128"/>
      <c r="F202" s="197" t="str">
        <f t="shared" si="10"/>
        <v xml:space="preserve"> </v>
      </c>
      <c r="G202" s="445">
        <v>13.783300000000001</v>
      </c>
      <c r="H202" s="445">
        <v>103.3</v>
      </c>
      <c r="I202" s="445" t="s">
        <v>1863</v>
      </c>
      <c r="J202" s="197"/>
      <c r="K202" s="117" t="s">
        <v>139</v>
      </c>
      <c r="L202" s="56" t="str">
        <f t="shared" si="9"/>
        <v xml:space="preserve"> </v>
      </c>
      <c r="M202" s="128"/>
      <c r="N202" s="197"/>
      <c r="O202" s="56"/>
      <c r="P202" s="197" t="str">
        <f t="shared" si="11"/>
        <v xml:space="preserve"> </v>
      </c>
    </row>
    <row r="203" spans="1:16" ht="15.75" x14ac:dyDescent="0.2">
      <c r="A203" s="111" t="s">
        <v>1618</v>
      </c>
      <c r="B203" s="65" t="s">
        <v>1621</v>
      </c>
      <c r="C203" s="111" t="s">
        <v>1864</v>
      </c>
      <c r="D203" s="44" t="s">
        <v>5175</v>
      </c>
      <c r="E203" s="128"/>
      <c r="F203" s="197" t="str">
        <f t="shared" si="10"/>
        <v xml:space="preserve"> </v>
      </c>
      <c r="I203" s="445" t="s">
        <v>1865</v>
      </c>
      <c r="J203" s="197"/>
      <c r="K203" s="117" t="s">
        <v>139</v>
      </c>
      <c r="L203" s="56" t="str">
        <f t="shared" si="9"/>
        <v xml:space="preserve"> </v>
      </c>
      <c r="M203" s="128"/>
      <c r="N203" s="197"/>
      <c r="O203" s="56"/>
      <c r="P203" s="197" t="str">
        <f t="shared" si="11"/>
        <v xml:space="preserve"> </v>
      </c>
    </row>
    <row r="204" spans="1:16" ht="15.75" x14ac:dyDescent="0.2">
      <c r="A204" s="111" t="s">
        <v>1618</v>
      </c>
      <c r="B204" s="65" t="s">
        <v>1653</v>
      </c>
      <c r="C204" s="111" t="s">
        <v>1866</v>
      </c>
      <c r="D204" s="44" t="s">
        <v>5176</v>
      </c>
      <c r="E204" s="128"/>
      <c r="F204" s="197" t="str">
        <f t="shared" si="10"/>
        <v xml:space="preserve"> </v>
      </c>
      <c r="I204" s="445" t="s">
        <v>1867</v>
      </c>
      <c r="J204" s="197"/>
      <c r="K204" s="117" t="s">
        <v>139</v>
      </c>
      <c r="L204" s="56" t="str">
        <f t="shared" si="9"/>
        <v xml:space="preserve"> </v>
      </c>
      <c r="M204" s="128"/>
      <c r="N204" s="197"/>
      <c r="O204" s="56"/>
      <c r="P204" s="197" t="str">
        <f t="shared" si="11"/>
        <v xml:space="preserve"> </v>
      </c>
    </row>
    <row r="205" spans="1:16" ht="15.75" x14ac:dyDescent="0.2">
      <c r="A205" s="149" t="s">
        <v>1618</v>
      </c>
      <c r="B205" s="64" t="s">
        <v>4090</v>
      </c>
      <c r="C205" s="64" t="s">
        <v>1869</v>
      </c>
      <c r="D205" s="44" t="s">
        <v>5177</v>
      </c>
      <c r="F205" s="197" t="str">
        <f t="shared" si="10"/>
        <v xml:space="preserve"> </v>
      </c>
      <c r="G205" s="445">
        <v>12.816700000000001</v>
      </c>
      <c r="H205" s="445">
        <v>104.283</v>
      </c>
      <c r="J205" s="197"/>
      <c r="K205" s="142" t="s">
        <v>4019</v>
      </c>
      <c r="L205" s="56" t="str">
        <f t="shared" si="9"/>
        <v xml:space="preserve"> </v>
      </c>
      <c r="N205" s="197"/>
      <c r="O205" s="56" t="s">
        <v>4823</v>
      </c>
      <c r="P205" s="197" t="str">
        <f t="shared" si="11"/>
        <v xml:space="preserve"> </v>
      </c>
    </row>
    <row r="206" spans="1:16" ht="15.75" x14ac:dyDescent="0.2">
      <c r="A206" s="54" t="s">
        <v>1618</v>
      </c>
      <c r="B206" s="54" t="s">
        <v>3414</v>
      </c>
      <c r="C206" s="54" t="s">
        <v>1873</v>
      </c>
      <c r="D206" s="44" t="s">
        <v>5178</v>
      </c>
      <c r="F206" s="197" t="str">
        <f t="shared" si="10"/>
        <v xml:space="preserve"> </v>
      </c>
      <c r="I206" s="445" t="s">
        <v>4824</v>
      </c>
      <c r="J206" s="197"/>
      <c r="K206" s="142" t="s">
        <v>139</v>
      </c>
      <c r="L206" s="56" t="str">
        <f t="shared" si="9"/>
        <v xml:space="preserve"> </v>
      </c>
      <c r="N206" s="197"/>
      <c r="O206" s="56"/>
      <c r="P206" s="197" t="str">
        <f t="shared" si="11"/>
        <v xml:space="preserve"> </v>
      </c>
    </row>
    <row r="207" spans="1:16" ht="15.75" x14ac:dyDescent="0.2">
      <c r="A207" s="57" t="s">
        <v>1618</v>
      </c>
      <c r="B207" s="56" t="s">
        <v>1085</v>
      </c>
      <c r="C207" s="56" t="s">
        <v>1868</v>
      </c>
      <c r="D207" s="44" t="s">
        <v>5179</v>
      </c>
      <c r="E207" s="58"/>
      <c r="F207" s="197" t="str">
        <f t="shared" si="10"/>
        <v xml:space="preserve"> </v>
      </c>
      <c r="G207" s="445">
        <v>11.5</v>
      </c>
      <c r="H207" s="445">
        <v>103</v>
      </c>
      <c r="J207" s="197"/>
      <c r="K207" s="57" t="s">
        <v>21</v>
      </c>
      <c r="L207" s="56" t="str">
        <f t="shared" si="9"/>
        <v xml:space="preserve"> </v>
      </c>
      <c r="M207" s="58">
        <v>440</v>
      </c>
      <c r="N207" s="197"/>
      <c r="O207" s="56" t="s">
        <v>26</v>
      </c>
      <c r="P207" s="197" t="str">
        <f t="shared" si="11"/>
        <v xml:space="preserve"> </v>
      </c>
    </row>
    <row r="208" spans="1:16" ht="15.75" x14ac:dyDescent="0.2">
      <c r="A208" s="111" t="s">
        <v>1618</v>
      </c>
      <c r="B208" s="4" t="s">
        <v>4602</v>
      </c>
      <c r="C208" s="2" t="s">
        <v>1869</v>
      </c>
      <c r="D208" s="44" t="s">
        <v>5180</v>
      </c>
      <c r="E208" s="128"/>
      <c r="F208" s="197" t="str">
        <f t="shared" si="10"/>
        <v xml:space="preserve"> </v>
      </c>
      <c r="I208" s="445" t="s">
        <v>1870</v>
      </c>
      <c r="J208" s="197"/>
      <c r="K208" s="117" t="s">
        <v>139</v>
      </c>
      <c r="L208" s="56" t="str">
        <f t="shared" si="9"/>
        <v xml:space="preserve"> </v>
      </c>
      <c r="M208" s="128"/>
      <c r="N208" s="197"/>
      <c r="O208" s="56"/>
      <c r="P208" s="197" t="str">
        <f t="shared" si="11"/>
        <v xml:space="preserve"> </v>
      </c>
    </row>
    <row r="209" spans="1:16" ht="15.75" x14ac:dyDescent="0.2">
      <c r="A209" s="111" t="s">
        <v>1618</v>
      </c>
      <c r="B209" s="65" t="s">
        <v>1687</v>
      </c>
      <c r="C209" s="2" t="s">
        <v>1871</v>
      </c>
      <c r="D209" s="44" t="s">
        <v>5181</v>
      </c>
      <c r="E209" s="128"/>
      <c r="F209" s="197" t="str">
        <f t="shared" si="10"/>
        <v xml:space="preserve"> </v>
      </c>
      <c r="I209" s="445" t="s">
        <v>1872</v>
      </c>
      <c r="J209" s="197"/>
      <c r="K209" s="117" t="s">
        <v>139</v>
      </c>
      <c r="L209" s="56" t="str">
        <f t="shared" si="9"/>
        <v xml:space="preserve"> </v>
      </c>
      <c r="M209" s="128"/>
      <c r="N209" s="197"/>
      <c r="O209" s="56"/>
      <c r="P209" s="197" t="str">
        <f t="shared" si="11"/>
        <v xml:space="preserve"> </v>
      </c>
    </row>
    <row r="210" spans="1:16" ht="15.75" x14ac:dyDescent="0.2">
      <c r="A210" s="149" t="s">
        <v>1618</v>
      </c>
      <c r="B210" s="64" t="s">
        <v>4088</v>
      </c>
      <c r="C210" s="64" t="s">
        <v>1864</v>
      </c>
      <c r="D210" s="44" t="s">
        <v>5182</v>
      </c>
      <c r="F210" s="197" t="str">
        <f t="shared" si="10"/>
        <v xml:space="preserve"> </v>
      </c>
      <c r="G210" s="445">
        <v>12.9</v>
      </c>
      <c r="H210" s="445">
        <v>104.18300000000001</v>
      </c>
      <c r="J210" s="197"/>
      <c r="K210" s="142" t="s">
        <v>4019</v>
      </c>
      <c r="L210" s="56" t="str">
        <f t="shared" si="9"/>
        <v xml:space="preserve"> </v>
      </c>
      <c r="N210" s="197"/>
      <c r="O210" s="56"/>
      <c r="P210" s="197" t="str">
        <f t="shared" si="11"/>
        <v xml:space="preserve"> </v>
      </c>
    </row>
    <row r="211" spans="1:16" ht="15.75" x14ac:dyDescent="0.2">
      <c r="A211" s="149" t="s">
        <v>1618</v>
      </c>
      <c r="B211" s="64" t="s">
        <v>4089</v>
      </c>
      <c r="C211" s="64" t="s">
        <v>4094</v>
      </c>
      <c r="D211" s="44" t="s">
        <v>5183</v>
      </c>
      <c r="F211" s="197" t="str">
        <f t="shared" si="10"/>
        <v xml:space="preserve"> </v>
      </c>
      <c r="G211" s="445">
        <v>12.833299999999999</v>
      </c>
      <c r="H211" s="445">
        <v>103.9</v>
      </c>
      <c r="I211" s="446"/>
      <c r="J211" s="197"/>
      <c r="K211" s="142" t="s">
        <v>4019</v>
      </c>
      <c r="L211" s="56" t="str">
        <f t="shared" si="9"/>
        <v xml:space="preserve"> </v>
      </c>
      <c r="N211" s="197"/>
      <c r="O211" s="56"/>
      <c r="P211" s="197" t="str">
        <f t="shared" si="11"/>
        <v xml:space="preserve"> </v>
      </c>
    </row>
    <row r="212" spans="1:16" ht="15.75" x14ac:dyDescent="0.2">
      <c r="A212" s="149" t="s">
        <v>1618</v>
      </c>
      <c r="B212" s="64" t="s">
        <v>4087</v>
      </c>
      <c r="D212" s="44" t="s">
        <v>5184</v>
      </c>
      <c r="F212" s="197" t="str">
        <f t="shared" si="10"/>
        <v xml:space="preserve"> </v>
      </c>
      <c r="G212" s="445">
        <v>13.166700000000001</v>
      </c>
      <c r="H212" s="445">
        <v>103.7</v>
      </c>
      <c r="I212" s="446"/>
      <c r="J212" s="197"/>
      <c r="K212" s="142" t="s">
        <v>4019</v>
      </c>
      <c r="L212" s="56" t="str">
        <f t="shared" si="9"/>
        <v xml:space="preserve"> </v>
      </c>
      <c r="N212" s="197"/>
      <c r="O212" s="56"/>
      <c r="P212" s="197" t="str">
        <f t="shared" si="11"/>
        <v xml:space="preserve"> </v>
      </c>
    </row>
    <row r="213" spans="1:16" ht="15.75" x14ac:dyDescent="0.2">
      <c r="A213" s="111" t="s">
        <v>1618</v>
      </c>
      <c r="B213" s="65" t="s">
        <v>1619</v>
      </c>
      <c r="C213" s="111" t="s">
        <v>1874</v>
      </c>
      <c r="D213" s="44" t="s">
        <v>5185</v>
      </c>
      <c r="E213" s="128"/>
      <c r="F213" s="197" t="str">
        <f t="shared" si="10"/>
        <v xml:space="preserve"> </v>
      </c>
      <c r="G213" s="445">
        <v>13.1333</v>
      </c>
      <c r="H213" s="445">
        <v>103.63330000000001</v>
      </c>
      <c r="I213" s="445" t="s">
        <v>1875</v>
      </c>
      <c r="J213" s="197"/>
      <c r="K213" s="117" t="s">
        <v>4603</v>
      </c>
      <c r="L213" s="56" t="str">
        <f t="shared" si="9"/>
        <v xml:space="preserve"> </v>
      </c>
      <c r="M213" s="128"/>
      <c r="N213" s="197"/>
      <c r="O213" s="56"/>
      <c r="P213" s="197" t="str">
        <f t="shared" si="11"/>
        <v xml:space="preserve"> </v>
      </c>
    </row>
    <row r="214" spans="1:16" ht="15.75" x14ac:dyDescent="0.2">
      <c r="A214" s="149" t="s">
        <v>1618</v>
      </c>
      <c r="B214" s="64" t="s">
        <v>4091</v>
      </c>
      <c r="D214" s="44" t="s">
        <v>5186</v>
      </c>
      <c r="F214" s="197" t="str">
        <f t="shared" si="10"/>
        <v xml:space="preserve"> </v>
      </c>
      <c r="G214" s="445">
        <v>10.65</v>
      </c>
      <c r="H214" s="445">
        <v>103.867</v>
      </c>
      <c r="I214" s="446"/>
      <c r="J214" s="197"/>
      <c r="K214" s="142" t="s">
        <v>4019</v>
      </c>
      <c r="L214" s="56" t="str">
        <f t="shared" si="9"/>
        <v xml:space="preserve"> </v>
      </c>
      <c r="N214" s="197"/>
      <c r="O214" s="56"/>
      <c r="P214" s="197" t="str">
        <f t="shared" si="11"/>
        <v xml:space="preserve"> </v>
      </c>
    </row>
    <row r="215" spans="1:16" ht="15.75" x14ac:dyDescent="0.2">
      <c r="A215" s="149" t="s">
        <v>1618</v>
      </c>
      <c r="B215" s="64" t="s">
        <v>4086</v>
      </c>
      <c r="D215" s="44" t="s">
        <v>5187</v>
      </c>
      <c r="F215" s="197" t="str">
        <f t="shared" si="10"/>
        <v xml:space="preserve"> </v>
      </c>
      <c r="G215" s="445">
        <v>10.713800000000001</v>
      </c>
      <c r="H215" s="445">
        <v>104.1694</v>
      </c>
      <c r="J215" s="197"/>
      <c r="K215" s="142" t="s">
        <v>4019</v>
      </c>
      <c r="L215" s="56" t="str">
        <f t="shared" si="9"/>
        <v xml:space="preserve"> </v>
      </c>
      <c r="N215" s="197"/>
      <c r="O215" s="56" t="s">
        <v>4825</v>
      </c>
      <c r="P215" s="197" t="str">
        <f t="shared" si="11"/>
        <v xml:space="preserve"> </v>
      </c>
    </row>
    <row r="216" spans="1:16" ht="15.75" x14ac:dyDescent="0.2">
      <c r="A216" s="111" t="s">
        <v>1618</v>
      </c>
      <c r="B216" s="65" t="s">
        <v>1620</v>
      </c>
      <c r="C216" s="111" t="s">
        <v>1876</v>
      </c>
      <c r="D216" s="44" t="s">
        <v>5188</v>
      </c>
      <c r="E216" s="128"/>
      <c r="F216" s="197" t="str">
        <f t="shared" si="10"/>
        <v xml:space="preserve"> </v>
      </c>
      <c r="I216" s="445" t="s">
        <v>1877</v>
      </c>
      <c r="J216" s="197"/>
      <c r="K216" s="117" t="s">
        <v>1844</v>
      </c>
      <c r="L216" s="56" t="str">
        <f t="shared" si="9"/>
        <v xml:space="preserve"> </v>
      </c>
      <c r="M216" s="195">
        <v>67</v>
      </c>
      <c r="N216" s="197"/>
      <c r="O216" s="56"/>
      <c r="P216" s="197" t="str">
        <f t="shared" si="11"/>
        <v xml:space="preserve"> </v>
      </c>
    </row>
    <row r="217" spans="1:16" ht="15.75" x14ac:dyDescent="0.2">
      <c r="A217" s="2" t="s">
        <v>1618</v>
      </c>
      <c r="B217" s="65" t="s">
        <v>1756</v>
      </c>
      <c r="C217" s="2" t="s">
        <v>1878</v>
      </c>
      <c r="D217" s="44" t="s">
        <v>5189</v>
      </c>
      <c r="E217" s="128"/>
      <c r="F217" s="197" t="str">
        <f t="shared" si="10"/>
        <v xml:space="preserve"> </v>
      </c>
      <c r="I217" s="445" t="s">
        <v>1879</v>
      </c>
      <c r="J217" s="197"/>
      <c r="K217" s="117" t="s">
        <v>139</v>
      </c>
      <c r="L217" s="56" t="str">
        <f t="shared" si="9"/>
        <v xml:space="preserve"> </v>
      </c>
      <c r="M217" s="128"/>
      <c r="N217" s="197"/>
      <c r="O217" s="56"/>
      <c r="P217" s="197" t="str">
        <f t="shared" si="11"/>
        <v xml:space="preserve"> </v>
      </c>
    </row>
    <row r="218" spans="1:16" ht="15.75" x14ac:dyDescent="0.2">
      <c r="A218" s="64" t="s">
        <v>1314</v>
      </c>
      <c r="B218" s="64" t="s">
        <v>3999</v>
      </c>
      <c r="C218" s="64" t="s">
        <v>1885</v>
      </c>
      <c r="D218" s="44" t="s">
        <v>5190</v>
      </c>
      <c r="F218" s="197" t="str">
        <f t="shared" si="10"/>
        <v xml:space="preserve"> </v>
      </c>
      <c r="G218" s="445" t="s">
        <v>1786</v>
      </c>
      <c r="H218" s="445" t="s">
        <v>1786</v>
      </c>
      <c r="J218" s="197"/>
      <c r="K218" s="142" t="s">
        <v>4000</v>
      </c>
      <c r="L218" s="56" t="str">
        <f t="shared" si="9"/>
        <v xml:space="preserve"> </v>
      </c>
      <c r="N218" s="197"/>
      <c r="O218" s="56"/>
      <c r="P218" s="197" t="str">
        <f t="shared" si="11"/>
        <v xml:space="preserve"> </v>
      </c>
    </row>
    <row r="219" spans="1:16" ht="15.75" x14ac:dyDescent="0.2">
      <c r="A219" s="57" t="s">
        <v>1314</v>
      </c>
      <c r="B219" s="56" t="s">
        <v>1271</v>
      </c>
      <c r="C219" s="56" t="s">
        <v>1880</v>
      </c>
      <c r="D219" s="44" t="s">
        <v>5191</v>
      </c>
      <c r="E219" s="58"/>
      <c r="F219" s="197" t="str">
        <f t="shared" si="10"/>
        <v xml:space="preserve"> </v>
      </c>
      <c r="G219" s="445">
        <v>22.966667175292969</v>
      </c>
      <c r="H219" s="445">
        <v>120.16666412353516</v>
      </c>
      <c r="J219" s="197"/>
      <c r="K219" s="57" t="s">
        <v>21</v>
      </c>
      <c r="L219" s="56" t="str">
        <f t="shared" si="9"/>
        <v xml:space="preserve"> </v>
      </c>
      <c r="M219" s="58">
        <v>126</v>
      </c>
      <c r="N219" s="197"/>
      <c r="O219" s="56" t="s">
        <v>1045</v>
      </c>
      <c r="P219" s="197" t="str">
        <f t="shared" si="11"/>
        <v xml:space="preserve"> </v>
      </c>
    </row>
    <row r="220" spans="1:16" ht="15.75" x14ac:dyDescent="0.2">
      <c r="A220" s="129" t="s">
        <v>1314</v>
      </c>
      <c r="B220" s="4" t="s">
        <v>4604</v>
      </c>
      <c r="C220" s="111" t="s">
        <v>1881</v>
      </c>
      <c r="D220" s="44" t="s">
        <v>5192</v>
      </c>
      <c r="E220" s="130" t="s">
        <v>1884</v>
      </c>
      <c r="F220" s="197" t="str">
        <f t="shared" si="10"/>
        <v xml:space="preserve"> </v>
      </c>
      <c r="G220" s="445" t="s">
        <v>1786</v>
      </c>
      <c r="H220" s="445" t="s">
        <v>1786</v>
      </c>
      <c r="J220" s="197"/>
      <c r="K220" s="65" t="s">
        <v>1882</v>
      </c>
      <c r="L220" s="56" t="str">
        <f t="shared" si="9"/>
        <v xml:space="preserve"> </v>
      </c>
      <c r="M220" s="193" t="s">
        <v>1883</v>
      </c>
      <c r="N220" s="197"/>
      <c r="O220" s="56"/>
      <c r="P220" s="197" t="str">
        <f t="shared" si="11"/>
        <v xml:space="preserve"> </v>
      </c>
    </row>
    <row r="221" spans="1:16" ht="15.75" x14ac:dyDescent="0.2">
      <c r="A221" s="113" t="s">
        <v>1314</v>
      </c>
      <c r="B221" s="111" t="s">
        <v>3529</v>
      </c>
      <c r="C221" s="54" t="s">
        <v>1885</v>
      </c>
      <c r="D221" s="44" t="s">
        <v>5193</v>
      </c>
      <c r="F221" s="197" t="str">
        <f t="shared" si="10"/>
        <v xml:space="preserve"> </v>
      </c>
      <c r="I221" s="445" t="s">
        <v>4826</v>
      </c>
      <c r="J221" s="197"/>
      <c r="K221" s="142" t="s">
        <v>1844</v>
      </c>
      <c r="L221" s="56" t="str">
        <f t="shared" si="9"/>
        <v xml:space="preserve"> </v>
      </c>
      <c r="N221" s="197"/>
      <c r="O221" s="56"/>
      <c r="P221" s="197" t="str">
        <f t="shared" si="11"/>
        <v xml:space="preserve"> </v>
      </c>
    </row>
    <row r="222" spans="1:16" ht="15.75" x14ac:dyDescent="0.2">
      <c r="A222" s="111" t="s">
        <v>1314</v>
      </c>
      <c r="B222" s="65" t="s">
        <v>1678</v>
      </c>
      <c r="C222" s="111" t="s">
        <v>1881</v>
      </c>
      <c r="D222" s="44" t="s">
        <v>5194</v>
      </c>
      <c r="E222" s="130" t="s">
        <v>1884</v>
      </c>
      <c r="F222" s="197" t="str">
        <f t="shared" si="10"/>
        <v xml:space="preserve"> </v>
      </c>
      <c r="G222" s="445">
        <v>30.083300000000001</v>
      </c>
      <c r="H222" s="445">
        <v>116.2833</v>
      </c>
      <c r="J222" s="197"/>
      <c r="K222" s="117" t="s">
        <v>139</v>
      </c>
      <c r="L222" s="56" t="str">
        <f t="shared" si="9"/>
        <v xml:space="preserve"> </v>
      </c>
      <c r="M222" s="128"/>
      <c r="N222" s="197"/>
      <c r="O222" s="56"/>
      <c r="P222" s="197" t="str">
        <f t="shared" si="11"/>
        <v xml:space="preserve"> </v>
      </c>
    </row>
    <row r="223" spans="1:16" ht="15.75" x14ac:dyDescent="0.2">
      <c r="A223" s="111" t="s">
        <v>1314</v>
      </c>
      <c r="B223" s="65" t="s">
        <v>3442</v>
      </c>
      <c r="C223" s="111" t="s">
        <v>1881</v>
      </c>
      <c r="D223" s="44" t="s">
        <v>5195</v>
      </c>
      <c r="E223" s="130" t="s">
        <v>1884</v>
      </c>
      <c r="F223" s="197" t="str">
        <f t="shared" si="10"/>
        <v xml:space="preserve"> </v>
      </c>
      <c r="G223" s="445">
        <v>30.783300000000001</v>
      </c>
      <c r="H223" s="445">
        <v>117.36669999999999</v>
      </c>
      <c r="J223" s="197"/>
      <c r="K223" s="117" t="s">
        <v>139</v>
      </c>
      <c r="L223" s="56" t="str">
        <f t="shared" si="9"/>
        <v xml:space="preserve"> </v>
      </c>
      <c r="M223" s="128"/>
      <c r="N223" s="197"/>
      <c r="O223" s="56"/>
      <c r="P223" s="197" t="str">
        <f t="shared" si="11"/>
        <v xml:space="preserve"> </v>
      </c>
    </row>
    <row r="224" spans="1:16" ht="15.75" x14ac:dyDescent="0.2">
      <c r="A224" s="111" t="s">
        <v>1314</v>
      </c>
      <c r="B224" s="65" t="s">
        <v>3530</v>
      </c>
      <c r="C224" s="111" t="s">
        <v>1881</v>
      </c>
      <c r="D224" s="44" t="s">
        <v>5196</v>
      </c>
      <c r="E224" s="130" t="s">
        <v>1884</v>
      </c>
      <c r="F224" s="197" t="str">
        <f t="shared" si="10"/>
        <v xml:space="preserve"> </v>
      </c>
      <c r="G224" s="445">
        <v>30.083300000000001</v>
      </c>
      <c r="H224" s="445">
        <v>116.2833</v>
      </c>
      <c r="J224" s="197"/>
      <c r="K224" s="117" t="s">
        <v>139</v>
      </c>
      <c r="L224" s="56" t="str">
        <f t="shared" si="9"/>
        <v xml:space="preserve"> </v>
      </c>
      <c r="M224" s="128"/>
      <c r="N224" s="197"/>
      <c r="O224" s="56"/>
      <c r="P224" s="197" t="str">
        <f t="shared" si="11"/>
        <v xml:space="preserve"> </v>
      </c>
    </row>
    <row r="225" spans="1:16" ht="15.75" x14ac:dyDescent="0.2">
      <c r="A225" s="113" t="s">
        <v>1314</v>
      </c>
      <c r="B225" s="111" t="s">
        <v>3531</v>
      </c>
      <c r="C225" s="54" t="s">
        <v>1885</v>
      </c>
      <c r="D225" s="44" t="s">
        <v>5197</v>
      </c>
      <c r="F225" s="197" t="str">
        <f t="shared" si="10"/>
        <v xml:space="preserve"> </v>
      </c>
      <c r="I225" s="445" t="s">
        <v>4827</v>
      </c>
      <c r="J225" s="197"/>
      <c r="K225" s="142" t="s">
        <v>139</v>
      </c>
      <c r="L225" s="56" t="str">
        <f t="shared" si="9"/>
        <v xml:space="preserve"> </v>
      </c>
      <c r="N225" s="197"/>
      <c r="O225" s="56"/>
      <c r="P225" s="197" t="str">
        <f t="shared" si="11"/>
        <v xml:space="preserve"> </v>
      </c>
    </row>
    <row r="226" spans="1:16" ht="15.75" x14ac:dyDescent="0.2">
      <c r="A226" s="111" t="s">
        <v>1314</v>
      </c>
      <c r="B226" s="65" t="s">
        <v>1684</v>
      </c>
      <c r="C226" s="111" t="s">
        <v>1881</v>
      </c>
      <c r="D226" s="44" t="s">
        <v>5198</v>
      </c>
      <c r="E226" s="130" t="s">
        <v>1884</v>
      </c>
      <c r="F226" s="197" t="str">
        <f t="shared" si="10"/>
        <v xml:space="preserve"> </v>
      </c>
      <c r="G226" s="445">
        <v>30.083300000000001</v>
      </c>
      <c r="H226" s="445">
        <v>116.2833</v>
      </c>
      <c r="J226" s="197"/>
      <c r="K226" s="117" t="s">
        <v>139</v>
      </c>
      <c r="L226" s="56" t="str">
        <f t="shared" si="9"/>
        <v xml:space="preserve"> </v>
      </c>
      <c r="M226" s="128"/>
      <c r="N226" s="197"/>
      <c r="O226" s="56"/>
      <c r="P226" s="197" t="str">
        <f t="shared" si="11"/>
        <v xml:space="preserve"> </v>
      </c>
    </row>
    <row r="227" spans="1:16" ht="15.75" x14ac:dyDescent="0.2">
      <c r="A227" s="111" t="s">
        <v>1314</v>
      </c>
      <c r="B227" s="65" t="s">
        <v>1679</v>
      </c>
      <c r="C227" s="111" t="s">
        <v>1885</v>
      </c>
      <c r="D227" s="44" t="s">
        <v>5199</v>
      </c>
      <c r="E227" s="130" t="s">
        <v>1884</v>
      </c>
      <c r="F227" s="197" t="str">
        <f t="shared" si="10"/>
        <v xml:space="preserve"> </v>
      </c>
      <c r="G227" s="445">
        <v>30.533300000000001</v>
      </c>
      <c r="H227" s="445">
        <v>116.9667</v>
      </c>
      <c r="J227" s="197"/>
      <c r="K227" s="117" t="s">
        <v>139</v>
      </c>
      <c r="L227" s="56" t="str">
        <f t="shared" si="9"/>
        <v xml:space="preserve"> </v>
      </c>
      <c r="M227" s="128"/>
      <c r="N227" s="197"/>
      <c r="O227" s="56"/>
      <c r="P227" s="197" t="str">
        <f t="shared" si="11"/>
        <v xml:space="preserve"> </v>
      </c>
    </row>
    <row r="228" spans="1:16" ht="15.75" x14ac:dyDescent="0.2">
      <c r="A228" s="113" t="s">
        <v>1314</v>
      </c>
      <c r="B228" s="111" t="s">
        <v>3532</v>
      </c>
      <c r="C228" s="54" t="s">
        <v>1885</v>
      </c>
      <c r="D228" s="44" t="s">
        <v>5200</v>
      </c>
      <c r="F228" s="197" t="str">
        <f t="shared" si="10"/>
        <v xml:space="preserve"> </v>
      </c>
      <c r="I228" s="445" t="s">
        <v>4828</v>
      </c>
      <c r="J228" s="197"/>
      <c r="K228" s="142" t="s">
        <v>139</v>
      </c>
      <c r="L228" s="56" t="str">
        <f t="shared" si="9"/>
        <v xml:space="preserve"> </v>
      </c>
      <c r="N228" s="197"/>
      <c r="O228" s="56"/>
      <c r="P228" s="197" t="str">
        <f t="shared" si="11"/>
        <v xml:space="preserve"> </v>
      </c>
    </row>
    <row r="229" spans="1:16" ht="15.75" x14ac:dyDescent="0.2">
      <c r="A229" s="2" t="s">
        <v>1314</v>
      </c>
      <c r="B229" s="65" t="s">
        <v>1745</v>
      </c>
      <c r="C229" s="2" t="s">
        <v>1886</v>
      </c>
      <c r="D229" s="44" t="s">
        <v>5201</v>
      </c>
      <c r="E229" s="128"/>
      <c r="F229" s="197" t="str">
        <f t="shared" si="10"/>
        <v xml:space="preserve"> </v>
      </c>
      <c r="I229" s="445" t="s">
        <v>1887</v>
      </c>
      <c r="J229" s="197"/>
      <c r="K229" s="117" t="s">
        <v>139</v>
      </c>
      <c r="L229" s="56" t="str">
        <f t="shared" si="9"/>
        <v xml:space="preserve"> </v>
      </c>
      <c r="M229" s="128"/>
      <c r="N229" s="197"/>
      <c r="O229" s="56"/>
      <c r="P229" s="197" t="str">
        <f t="shared" si="11"/>
        <v xml:space="preserve"> </v>
      </c>
    </row>
    <row r="230" spans="1:16" ht="15.75" x14ac:dyDescent="0.2">
      <c r="A230" s="59" t="s">
        <v>1314</v>
      </c>
      <c r="B230" s="55" t="s">
        <v>1313</v>
      </c>
      <c r="C230" s="55" t="s">
        <v>3696</v>
      </c>
      <c r="D230" s="44" t="s">
        <v>5202</v>
      </c>
      <c r="E230" s="53"/>
      <c r="F230" s="197" t="str">
        <f t="shared" si="10"/>
        <v xml:space="preserve"> </v>
      </c>
      <c r="G230" s="445">
        <v>39.0833333</v>
      </c>
      <c r="H230" s="445">
        <v>75.833333300000007</v>
      </c>
      <c r="J230" s="197"/>
      <c r="K230" s="65" t="s">
        <v>15</v>
      </c>
      <c r="L230" s="56" t="str">
        <f t="shared" si="9"/>
        <v xml:space="preserve"> </v>
      </c>
      <c r="M230" s="67" t="s">
        <v>1888</v>
      </c>
      <c r="N230" s="197"/>
      <c r="O230" s="56"/>
      <c r="P230" s="197" t="str">
        <f t="shared" si="11"/>
        <v xml:space="preserve"> </v>
      </c>
    </row>
    <row r="231" spans="1:16" ht="15.75" x14ac:dyDescent="0.2">
      <c r="A231" s="13" t="s">
        <v>1314</v>
      </c>
      <c r="B231" s="4" t="s">
        <v>4116</v>
      </c>
      <c r="C231" s="64" t="s">
        <v>4083</v>
      </c>
      <c r="D231" s="44" t="s">
        <v>5203</v>
      </c>
      <c r="F231" s="197" t="str">
        <f t="shared" si="10"/>
        <v xml:space="preserve"> </v>
      </c>
      <c r="G231" s="445" t="s">
        <v>1786</v>
      </c>
      <c r="H231" s="445" t="s">
        <v>1786</v>
      </c>
      <c r="J231" s="197"/>
      <c r="K231" s="142" t="s">
        <v>4019</v>
      </c>
      <c r="L231" s="56" t="str">
        <f t="shared" si="9"/>
        <v xml:space="preserve"> </v>
      </c>
      <c r="N231" s="197"/>
      <c r="O231" s="56"/>
      <c r="P231" s="197" t="str">
        <f t="shared" si="11"/>
        <v xml:space="preserve"> </v>
      </c>
    </row>
    <row r="232" spans="1:16" s="64" customFormat="1" ht="15.75" x14ac:dyDescent="0.2">
      <c r="A232" s="64" t="s">
        <v>1314</v>
      </c>
      <c r="B232" s="64" t="s">
        <v>4008</v>
      </c>
      <c r="C232" s="64" t="s">
        <v>3994</v>
      </c>
      <c r="D232" s="44" t="s">
        <v>5204</v>
      </c>
      <c r="E232" s="44"/>
      <c r="F232" s="197" t="str">
        <f t="shared" si="10"/>
        <v xml:space="preserve"> </v>
      </c>
      <c r="G232" s="447">
        <v>23.316666699999999</v>
      </c>
      <c r="H232" s="447">
        <v>120.1166667</v>
      </c>
      <c r="I232" s="445"/>
      <c r="J232" s="197"/>
      <c r="K232" s="142" t="s">
        <v>3982</v>
      </c>
      <c r="L232" s="56" t="str">
        <f t="shared" si="9"/>
        <v xml:space="preserve"> </v>
      </c>
      <c r="N232" s="197"/>
      <c r="O232" s="56" t="s">
        <v>3995</v>
      </c>
      <c r="P232" s="197" t="str">
        <f t="shared" si="11"/>
        <v xml:space="preserve"> </v>
      </c>
    </row>
    <row r="233" spans="1:16" ht="15.75" x14ac:dyDescent="0.2">
      <c r="A233" s="117" t="s">
        <v>1314</v>
      </c>
      <c r="B233" s="111" t="s">
        <v>3667</v>
      </c>
      <c r="C233" s="54" t="s">
        <v>1885</v>
      </c>
      <c r="D233" s="44" t="s">
        <v>5205</v>
      </c>
      <c r="F233" s="197" t="str">
        <f t="shared" si="10"/>
        <v xml:space="preserve"> </v>
      </c>
      <c r="I233" s="445" t="s">
        <v>4829</v>
      </c>
      <c r="J233" s="197"/>
      <c r="K233" s="142" t="s">
        <v>139</v>
      </c>
      <c r="L233" s="56" t="str">
        <f t="shared" si="9"/>
        <v xml:space="preserve"> </v>
      </c>
      <c r="N233" s="197"/>
      <c r="O233" s="56"/>
      <c r="P233" s="197" t="str">
        <f t="shared" si="11"/>
        <v xml:space="preserve"> </v>
      </c>
    </row>
    <row r="234" spans="1:16" ht="15.75" x14ac:dyDescent="0.2">
      <c r="A234" s="57" t="s">
        <v>1314</v>
      </c>
      <c r="B234" s="56" t="s">
        <v>4627</v>
      </c>
      <c r="C234" s="56" t="s">
        <v>1890</v>
      </c>
      <c r="D234" s="44" t="s">
        <v>5206</v>
      </c>
      <c r="E234" s="58"/>
      <c r="F234" s="197" t="str">
        <f t="shared" si="10"/>
        <v xml:space="preserve"> </v>
      </c>
      <c r="G234" s="445">
        <v>31.433332443237305</v>
      </c>
      <c r="H234" s="445">
        <v>121.43333435058594</v>
      </c>
      <c r="J234" s="197"/>
      <c r="K234" s="57" t="s">
        <v>1891</v>
      </c>
      <c r="L234" s="56" t="str">
        <f t="shared" si="9"/>
        <v xml:space="preserve"> </v>
      </c>
      <c r="M234" s="58" t="s">
        <v>1892</v>
      </c>
      <c r="N234" s="197"/>
      <c r="O234" s="56" t="s">
        <v>1315</v>
      </c>
      <c r="P234" s="197" t="str">
        <f t="shared" si="11"/>
        <v xml:space="preserve"> </v>
      </c>
    </row>
    <row r="235" spans="1:16" ht="15.75" x14ac:dyDescent="0.2">
      <c r="A235" s="59" t="s">
        <v>1314</v>
      </c>
      <c r="B235" s="55" t="s">
        <v>1318</v>
      </c>
      <c r="C235" s="55"/>
      <c r="D235" s="44" t="s">
        <v>5207</v>
      </c>
      <c r="E235" s="53"/>
      <c r="F235" s="197" t="str">
        <f t="shared" si="10"/>
        <v xml:space="preserve"> </v>
      </c>
      <c r="G235" s="445">
        <v>42.8333333</v>
      </c>
      <c r="H235" s="445">
        <v>84</v>
      </c>
      <c r="J235" s="197"/>
      <c r="K235" s="65" t="s">
        <v>15</v>
      </c>
      <c r="L235" s="56" t="str">
        <f t="shared" si="9"/>
        <v xml:space="preserve"> </v>
      </c>
      <c r="M235" s="67" t="s">
        <v>1893</v>
      </c>
      <c r="N235" s="197"/>
      <c r="O235" s="56" t="s">
        <v>1315</v>
      </c>
      <c r="P235" s="197" t="str">
        <f t="shared" si="11"/>
        <v xml:space="preserve"> </v>
      </c>
    </row>
    <row r="236" spans="1:16" ht="15.75" x14ac:dyDescent="0.2">
      <c r="A236" s="59" t="s">
        <v>1314</v>
      </c>
      <c r="B236" s="55" t="s">
        <v>1321</v>
      </c>
      <c r="C236" s="51" t="s">
        <v>1984</v>
      </c>
      <c r="D236" s="44" t="s">
        <v>5208</v>
      </c>
      <c r="E236" s="53"/>
      <c r="F236" s="197" t="str">
        <f t="shared" si="10"/>
        <v xml:space="preserve"> </v>
      </c>
      <c r="G236" s="445">
        <v>38.6666667</v>
      </c>
      <c r="H236" s="445">
        <v>117.5</v>
      </c>
      <c r="J236" s="197"/>
      <c r="K236" s="65" t="s">
        <v>15</v>
      </c>
      <c r="L236" s="56" t="str">
        <f t="shared" ref="L236:L237" si="12">" "</f>
        <v xml:space="preserve"> </v>
      </c>
      <c r="M236" s="67" t="s">
        <v>1894</v>
      </c>
      <c r="N236" s="197"/>
      <c r="O236" s="56" t="s">
        <v>1319</v>
      </c>
      <c r="P236" s="197" t="str">
        <f t="shared" si="11"/>
        <v xml:space="preserve"> </v>
      </c>
    </row>
    <row r="237" spans="1:16" ht="15.75" x14ac:dyDescent="0.2">
      <c r="A237" s="52" t="s">
        <v>1314</v>
      </c>
      <c r="B237" s="51" t="s">
        <v>1322</v>
      </c>
      <c r="C237" s="51" t="s">
        <v>1984</v>
      </c>
      <c r="D237" s="44" t="s">
        <v>5209</v>
      </c>
      <c r="E237" s="53"/>
      <c r="F237" s="197" t="str">
        <f t="shared" si="10"/>
        <v xml:space="preserve"> </v>
      </c>
      <c r="G237" s="445">
        <v>39.816666699999999</v>
      </c>
      <c r="H237" s="445">
        <v>119.5</v>
      </c>
      <c r="J237" s="197"/>
      <c r="K237" s="65" t="s">
        <v>1970</v>
      </c>
      <c r="L237" s="56" t="str">
        <f t="shared" si="12"/>
        <v xml:space="preserve"> </v>
      </c>
      <c r="M237" s="67" t="s">
        <v>4628</v>
      </c>
      <c r="N237" s="197"/>
      <c r="O237" s="56" t="s">
        <v>1315</v>
      </c>
      <c r="P237" s="197" t="str">
        <f t="shared" si="11"/>
        <v xml:space="preserve"> </v>
      </c>
    </row>
    <row r="238" spans="1:16" ht="15.75" x14ac:dyDescent="0.2">
      <c r="A238" s="52" t="s">
        <v>1314</v>
      </c>
      <c r="B238" s="51" t="s">
        <v>4629</v>
      </c>
      <c r="C238" s="51" t="s">
        <v>4630</v>
      </c>
      <c r="D238" s="44" t="s">
        <v>5210</v>
      </c>
      <c r="E238" s="53"/>
      <c r="F238" s="197" t="str">
        <f t="shared" si="10"/>
        <v xml:space="preserve"> </v>
      </c>
      <c r="G238" s="445">
        <v>38.729599999999998</v>
      </c>
      <c r="H238" s="445">
        <v>118.0027</v>
      </c>
      <c r="J238" s="197"/>
      <c r="K238" s="65" t="s">
        <v>4069</v>
      </c>
      <c r="L238" s="56"/>
      <c r="M238" s="67"/>
      <c r="N238" s="197"/>
      <c r="O238" s="56" t="s">
        <v>4830</v>
      </c>
      <c r="P238" s="197" t="str">
        <f t="shared" si="11"/>
        <v xml:space="preserve"> </v>
      </c>
    </row>
    <row r="239" spans="1:16" ht="15.75" x14ac:dyDescent="0.2">
      <c r="A239" s="57" t="s">
        <v>1314</v>
      </c>
      <c r="B239" s="51" t="s">
        <v>1323</v>
      </c>
      <c r="C239" s="56" t="s">
        <v>1896</v>
      </c>
      <c r="D239" s="44" t="s">
        <v>5211</v>
      </c>
      <c r="E239" s="131" t="s">
        <v>1898</v>
      </c>
      <c r="F239" s="197" t="str">
        <f t="shared" si="10"/>
        <v xml:space="preserve"> </v>
      </c>
      <c r="G239" s="445">
        <v>26.833333969116211</v>
      </c>
      <c r="H239" s="445">
        <v>104.25</v>
      </c>
      <c r="J239" s="197"/>
      <c r="K239" s="57" t="s">
        <v>1891</v>
      </c>
      <c r="L239" s="56" t="str">
        <f t="shared" ref="L239:L259" si="13">" "</f>
        <v xml:space="preserve"> </v>
      </c>
      <c r="M239" s="58" t="s">
        <v>1897</v>
      </c>
      <c r="N239" s="197"/>
      <c r="O239" s="56" t="s">
        <v>1899</v>
      </c>
      <c r="P239" s="197" t="str">
        <f t="shared" si="11"/>
        <v xml:space="preserve"> </v>
      </c>
    </row>
    <row r="240" spans="1:16" ht="15.75" x14ac:dyDescent="0.2">
      <c r="A240" s="113" t="s">
        <v>1314</v>
      </c>
      <c r="B240" s="111" t="s">
        <v>3688</v>
      </c>
      <c r="C240" s="64" t="s">
        <v>1904</v>
      </c>
      <c r="D240" s="44" t="s">
        <v>5212</v>
      </c>
      <c r="F240" s="197" t="str">
        <f t="shared" si="10"/>
        <v xml:space="preserve"> </v>
      </c>
      <c r="G240" s="445">
        <v>30.4358</v>
      </c>
      <c r="H240" s="445">
        <v>112.45399999999999</v>
      </c>
      <c r="I240" s="446"/>
      <c r="J240" s="197"/>
      <c r="K240" s="142" t="s">
        <v>139</v>
      </c>
      <c r="L240" s="56" t="str">
        <f t="shared" si="13"/>
        <v xml:space="preserve"> </v>
      </c>
      <c r="N240" s="197"/>
      <c r="O240" s="56"/>
      <c r="P240" s="197" t="str">
        <f t="shared" si="11"/>
        <v xml:space="preserve"> </v>
      </c>
    </row>
    <row r="241" spans="1:16" ht="15.75" x14ac:dyDescent="0.2">
      <c r="A241" s="52" t="s">
        <v>1314</v>
      </c>
      <c r="B241" s="51" t="s">
        <v>1328</v>
      </c>
      <c r="C241" s="51"/>
      <c r="D241" s="44" t="s">
        <v>5213</v>
      </c>
      <c r="E241" s="53"/>
      <c r="F241" s="197" t="str">
        <f t="shared" si="10"/>
        <v xml:space="preserve"> </v>
      </c>
      <c r="G241" s="445">
        <v>42</v>
      </c>
      <c r="H241" s="445">
        <v>128.16666670000001</v>
      </c>
      <c r="J241" s="197"/>
      <c r="K241" s="65" t="s">
        <v>15</v>
      </c>
      <c r="L241" s="56" t="str">
        <f t="shared" si="13"/>
        <v xml:space="preserve"> </v>
      </c>
      <c r="M241" s="67" t="s">
        <v>1900</v>
      </c>
      <c r="N241" s="197"/>
      <c r="O241" s="56" t="s">
        <v>1901</v>
      </c>
      <c r="P241" s="197" t="str">
        <f t="shared" si="11"/>
        <v xml:space="preserve"> </v>
      </c>
    </row>
    <row r="242" spans="1:16" ht="15.75" x14ac:dyDescent="0.2">
      <c r="A242" s="113" t="s">
        <v>1314</v>
      </c>
      <c r="B242" s="111" t="s">
        <v>3693</v>
      </c>
      <c r="C242" s="64" t="s">
        <v>1930</v>
      </c>
      <c r="D242" s="44" t="s">
        <v>5214</v>
      </c>
      <c r="F242" s="197" t="str">
        <f t="shared" si="10"/>
        <v xml:space="preserve"> </v>
      </c>
      <c r="I242" s="445" t="s">
        <v>4831</v>
      </c>
      <c r="J242" s="197"/>
      <c r="K242" s="142" t="s">
        <v>139</v>
      </c>
      <c r="L242" s="56" t="str">
        <f t="shared" si="13"/>
        <v xml:space="preserve"> </v>
      </c>
      <c r="N242" s="197"/>
      <c r="O242" s="56"/>
      <c r="P242" s="197" t="str">
        <f t="shared" si="11"/>
        <v xml:space="preserve"> </v>
      </c>
    </row>
    <row r="243" spans="1:16" ht="15.75" x14ac:dyDescent="0.2">
      <c r="A243" s="57" t="s">
        <v>1314</v>
      </c>
      <c r="B243" s="56" t="s">
        <v>1233</v>
      </c>
      <c r="C243" s="56" t="s">
        <v>1045</v>
      </c>
      <c r="D243" s="44" t="s">
        <v>5215</v>
      </c>
      <c r="E243" s="58"/>
      <c r="F243" s="197" t="str">
        <f t="shared" si="10"/>
        <v xml:space="preserve"> </v>
      </c>
      <c r="G243" s="445">
        <v>24.067777777</v>
      </c>
      <c r="H243" s="445">
        <v>120.38333333</v>
      </c>
      <c r="J243" s="197"/>
      <c r="K243" s="57" t="s">
        <v>21</v>
      </c>
      <c r="L243" s="56" t="str">
        <f t="shared" si="13"/>
        <v xml:space="preserve"> </v>
      </c>
      <c r="M243" s="58">
        <v>846</v>
      </c>
      <c r="N243" s="197"/>
      <c r="O243" s="56"/>
      <c r="P243" s="197" t="str">
        <f t="shared" si="11"/>
        <v xml:space="preserve"> </v>
      </c>
    </row>
    <row r="244" spans="1:16" ht="15.75" x14ac:dyDescent="0.2">
      <c r="A244" s="121" t="s">
        <v>1314</v>
      </c>
      <c r="B244" s="115" t="s">
        <v>4152</v>
      </c>
      <c r="C244" s="145" t="s">
        <v>1932</v>
      </c>
      <c r="D244" s="44" t="s">
        <v>5216</v>
      </c>
      <c r="F244" s="197" t="str">
        <f t="shared" si="10"/>
        <v xml:space="preserve"> </v>
      </c>
      <c r="G244" s="445">
        <v>19.3004</v>
      </c>
      <c r="H244" s="445">
        <v>108.6391</v>
      </c>
      <c r="J244" s="197"/>
      <c r="K244" s="32" t="s">
        <v>4147</v>
      </c>
      <c r="L244" s="56" t="str">
        <f t="shared" si="13"/>
        <v xml:space="preserve"> </v>
      </c>
      <c r="N244" s="197"/>
      <c r="O244" s="56"/>
      <c r="P244" s="197" t="str">
        <f t="shared" si="11"/>
        <v xml:space="preserve"> </v>
      </c>
    </row>
    <row r="245" spans="1:16" ht="15.75" x14ac:dyDescent="0.2">
      <c r="A245" s="54" t="s">
        <v>1314</v>
      </c>
      <c r="B245" s="54" t="s">
        <v>4480</v>
      </c>
      <c r="C245" s="54" t="s">
        <v>1904</v>
      </c>
      <c r="D245" s="44" t="s">
        <v>5217</v>
      </c>
      <c r="F245" s="197" t="str">
        <f t="shared" si="10"/>
        <v xml:space="preserve"> </v>
      </c>
      <c r="I245" s="445" t="s">
        <v>4832</v>
      </c>
      <c r="J245" s="197"/>
      <c r="K245" s="142" t="s">
        <v>139</v>
      </c>
      <c r="L245" s="56" t="str">
        <f t="shared" si="13"/>
        <v xml:space="preserve"> </v>
      </c>
      <c r="N245" s="197"/>
      <c r="O245" s="56"/>
      <c r="P245" s="197" t="str">
        <f t="shared" si="11"/>
        <v xml:space="preserve"> </v>
      </c>
    </row>
    <row r="246" spans="1:16" ht="15.75" x14ac:dyDescent="0.2">
      <c r="A246" s="59" t="s">
        <v>1314</v>
      </c>
      <c r="B246" s="55" t="s">
        <v>1331</v>
      </c>
      <c r="C246" s="55"/>
      <c r="D246" s="44" t="s">
        <v>5218</v>
      </c>
      <c r="E246" s="53"/>
      <c r="F246" s="197" t="str">
        <f t="shared" si="10"/>
        <v xml:space="preserve"> </v>
      </c>
      <c r="G246" s="445">
        <v>38.133333299999997</v>
      </c>
      <c r="H246" s="445">
        <v>120.7666667</v>
      </c>
      <c r="J246" s="197"/>
      <c r="K246" s="65" t="s">
        <v>15</v>
      </c>
      <c r="L246" s="56" t="str">
        <f t="shared" si="13"/>
        <v xml:space="preserve"> </v>
      </c>
      <c r="M246" s="67" t="s">
        <v>1902</v>
      </c>
      <c r="N246" s="197"/>
      <c r="O246" s="56" t="s">
        <v>4833</v>
      </c>
      <c r="P246" s="197" t="str">
        <f t="shared" si="11"/>
        <v xml:space="preserve"> </v>
      </c>
    </row>
    <row r="247" spans="1:16" ht="15.75" x14ac:dyDescent="0.2">
      <c r="A247" s="59" t="s">
        <v>1314</v>
      </c>
      <c r="B247" s="55" t="s">
        <v>3689</v>
      </c>
      <c r="C247" s="55"/>
      <c r="D247" s="44" t="s">
        <v>5219</v>
      </c>
      <c r="E247" s="53"/>
      <c r="F247" s="197" t="str">
        <f t="shared" si="10"/>
        <v xml:space="preserve"> </v>
      </c>
      <c r="G247" s="445">
        <v>29.8333333</v>
      </c>
      <c r="H247" s="445">
        <v>107</v>
      </c>
      <c r="J247" s="197"/>
      <c r="K247" s="65" t="s">
        <v>15</v>
      </c>
      <c r="L247" s="56" t="str">
        <f t="shared" si="13"/>
        <v xml:space="preserve"> </v>
      </c>
      <c r="M247" s="67" t="s">
        <v>1903</v>
      </c>
      <c r="N247" s="197"/>
      <c r="O247" s="56" t="s">
        <v>1315</v>
      </c>
      <c r="P247" s="197" t="str">
        <f t="shared" si="11"/>
        <v xml:space="preserve"> </v>
      </c>
    </row>
    <row r="248" spans="1:16" ht="15.75" x14ac:dyDescent="0.2">
      <c r="A248" s="111" t="s">
        <v>1314</v>
      </c>
      <c r="B248" s="65" t="s">
        <v>1296</v>
      </c>
      <c r="C248" s="111" t="s">
        <v>1904</v>
      </c>
      <c r="D248" s="44" t="s">
        <v>5220</v>
      </c>
      <c r="E248" s="128"/>
      <c r="F248" s="197" t="str">
        <f t="shared" si="10"/>
        <v xml:space="preserve"> </v>
      </c>
      <c r="I248" s="445" t="s">
        <v>1907</v>
      </c>
      <c r="J248" s="197"/>
      <c r="K248" s="117" t="s">
        <v>1905</v>
      </c>
      <c r="L248" s="56" t="str">
        <f t="shared" si="13"/>
        <v xml:space="preserve"> </v>
      </c>
      <c r="M248" s="195" t="s">
        <v>1906</v>
      </c>
      <c r="N248" s="197"/>
      <c r="O248" s="56" t="s">
        <v>1315</v>
      </c>
      <c r="P248" s="197" t="str">
        <f t="shared" si="11"/>
        <v xml:space="preserve"> </v>
      </c>
    </row>
    <row r="249" spans="1:16" ht="15.75" x14ac:dyDescent="0.2">
      <c r="A249" s="117" t="s">
        <v>1314</v>
      </c>
      <c r="B249" s="111" t="s">
        <v>3668</v>
      </c>
      <c r="C249" s="54" t="s">
        <v>1885</v>
      </c>
      <c r="D249" s="44" t="s">
        <v>5221</v>
      </c>
      <c r="F249" s="197" t="str">
        <f t="shared" si="10"/>
        <v xml:space="preserve"> </v>
      </c>
      <c r="I249" s="445" t="s">
        <v>4834</v>
      </c>
      <c r="J249" s="197"/>
      <c r="K249" s="142" t="s">
        <v>139</v>
      </c>
      <c r="L249" s="56" t="str">
        <f t="shared" si="13"/>
        <v xml:space="preserve"> </v>
      </c>
      <c r="N249" s="197"/>
      <c r="O249" s="56"/>
      <c r="P249" s="197" t="str">
        <f t="shared" si="11"/>
        <v xml:space="preserve"> </v>
      </c>
    </row>
    <row r="250" spans="1:16" ht="15.75" x14ac:dyDescent="0.2">
      <c r="A250" s="113" t="s">
        <v>1314</v>
      </c>
      <c r="B250" s="2" t="s">
        <v>3646</v>
      </c>
      <c r="C250" s="54" t="s">
        <v>1885</v>
      </c>
      <c r="D250" s="44" t="s">
        <v>5222</v>
      </c>
      <c r="F250" s="197" t="str">
        <f t="shared" si="10"/>
        <v xml:space="preserve"> </v>
      </c>
      <c r="I250" s="445" t="s">
        <v>4835</v>
      </c>
      <c r="J250" s="197"/>
      <c r="K250" s="142" t="s">
        <v>139</v>
      </c>
      <c r="L250" s="56" t="str">
        <f t="shared" si="13"/>
        <v xml:space="preserve"> </v>
      </c>
      <c r="N250" s="197"/>
      <c r="O250" s="56"/>
      <c r="P250" s="197" t="str">
        <f t="shared" si="11"/>
        <v xml:space="preserve"> </v>
      </c>
    </row>
    <row r="251" spans="1:16" ht="15.75" x14ac:dyDescent="0.2">
      <c r="A251" s="64" t="s">
        <v>1314</v>
      </c>
      <c r="B251" s="64" t="s">
        <v>4417</v>
      </c>
      <c r="C251" s="64" t="s">
        <v>1945</v>
      </c>
      <c r="D251" s="44" t="s">
        <v>5223</v>
      </c>
      <c r="F251" s="197" t="str">
        <f t="shared" si="10"/>
        <v xml:space="preserve"> </v>
      </c>
      <c r="G251" s="445" t="s">
        <v>1786</v>
      </c>
      <c r="H251" s="445" t="s">
        <v>1786</v>
      </c>
      <c r="J251" s="197"/>
      <c r="K251" s="142" t="s">
        <v>4415</v>
      </c>
      <c r="L251" s="56" t="str">
        <f t="shared" si="13"/>
        <v xml:space="preserve"> </v>
      </c>
      <c r="N251" s="197"/>
      <c r="O251" s="56" t="s">
        <v>4418</v>
      </c>
      <c r="P251" s="197" t="str">
        <f t="shared" si="11"/>
        <v xml:space="preserve"> </v>
      </c>
    </row>
    <row r="252" spans="1:16" ht="15.75" x14ac:dyDescent="0.2">
      <c r="A252" s="12" t="s">
        <v>1314</v>
      </c>
      <c r="B252" s="4" t="s">
        <v>4133</v>
      </c>
      <c r="C252" s="64" t="s">
        <v>4140</v>
      </c>
      <c r="D252" s="44" t="s">
        <v>5224</v>
      </c>
      <c r="F252" s="197" t="str">
        <f t="shared" si="10"/>
        <v xml:space="preserve"> </v>
      </c>
      <c r="G252" s="445" t="s">
        <v>1786</v>
      </c>
      <c r="H252" s="445" t="s">
        <v>1786</v>
      </c>
      <c r="J252" s="197"/>
      <c r="K252" s="142" t="s">
        <v>4019</v>
      </c>
      <c r="L252" s="56" t="str">
        <f t="shared" si="13"/>
        <v xml:space="preserve"> </v>
      </c>
      <c r="N252" s="197"/>
      <c r="O252" s="56"/>
      <c r="P252" s="197" t="str">
        <f t="shared" si="11"/>
        <v xml:space="preserve"> </v>
      </c>
    </row>
    <row r="253" spans="1:16" ht="15.75" x14ac:dyDescent="0.2">
      <c r="A253" s="2" t="s">
        <v>1314</v>
      </c>
      <c r="B253" s="65" t="s">
        <v>1615</v>
      </c>
      <c r="C253" s="111" t="s">
        <v>1908</v>
      </c>
      <c r="D253" s="44" t="s">
        <v>5225</v>
      </c>
      <c r="E253" s="128"/>
      <c r="F253" s="197" t="str">
        <f t="shared" si="10"/>
        <v xml:space="preserve"> </v>
      </c>
      <c r="I253" s="445" t="s">
        <v>1909</v>
      </c>
      <c r="J253" s="197"/>
      <c r="K253" s="117" t="s">
        <v>139</v>
      </c>
      <c r="L253" s="56" t="str">
        <f t="shared" si="13"/>
        <v xml:space="preserve"> </v>
      </c>
      <c r="M253" s="128"/>
      <c r="N253" s="197"/>
      <c r="O253" s="56"/>
      <c r="P253" s="197" t="str">
        <f t="shared" si="11"/>
        <v xml:space="preserve"> </v>
      </c>
    </row>
    <row r="254" spans="1:16" ht="15.75" x14ac:dyDescent="0.2">
      <c r="A254" s="12" t="s">
        <v>1314</v>
      </c>
      <c r="B254" s="4" t="s">
        <v>4050</v>
      </c>
      <c r="C254" s="64" t="s">
        <v>1045</v>
      </c>
      <c r="D254" s="44" t="s">
        <v>5226</v>
      </c>
      <c r="F254" s="197" t="str">
        <f t="shared" si="10"/>
        <v xml:space="preserve"> </v>
      </c>
      <c r="G254" s="445" t="s">
        <v>1786</v>
      </c>
      <c r="H254" s="445" t="s">
        <v>1786</v>
      </c>
      <c r="J254" s="197"/>
      <c r="K254" s="142" t="s">
        <v>4019</v>
      </c>
      <c r="L254" s="56" t="str">
        <f t="shared" si="13"/>
        <v xml:space="preserve"> </v>
      </c>
      <c r="N254" s="197"/>
      <c r="O254" s="56"/>
      <c r="P254" s="197" t="str">
        <f t="shared" si="11"/>
        <v xml:space="preserve"> </v>
      </c>
    </row>
    <row r="255" spans="1:16" ht="15.75" x14ac:dyDescent="0.2">
      <c r="A255" s="2" t="s">
        <v>1314</v>
      </c>
      <c r="B255" s="65" t="s">
        <v>1735</v>
      </c>
      <c r="C255" s="2" t="s">
        <v>1910</v>
      </c>
      <c r="D255" s="44" t="s">
        <v>5227</v>
      </c>
      <c r="E255" s="128"/>
      <c r="F255" s="197" t="str">
        <f t="shared" si="10"/>
        <v xml:space="preserve"> </v>
      </c>
      <c r="I255" s="445" t="s">
        <v>1911</v>
      </c>
      <c r="J255" s="197"/>
      <c r="K255" s="117" t="s">
        <v>139</v>
      </c>
      <c r="L255" s="56" t="str">
        <f t="shared" si="13"/>
        <v xml:space="preserve"> </v>
      </c>
      <c r="M255" s="128"/>
      <c r="N255" s="197"/>
      <c r="O255" s="56"/>
      <c r="P255" s="197" t="str">
        <f t="shared" si="11"/>
        <v xml:space="preserve"> </v>
      </c>
    </row>
    <row r="256" spans="1:16" ht="15.75" x14ac:dyDescent="0.2">
      <c r="A256" s="57" t="s">
        <v>1314</v>
      </c>
      <c r="B256" s="56" t="s">
        <v>3990</v>
      </c>
      <c r="C256" s="56" t="s">
        <v>1890</v>
      </c>
      <c r="D256" s="44" t="s">
        <v>5228</v>
      </c>
      <c r="E256" s="131" t="s">
        <v>1912</v>
      </c>
      <c r="F256" s="197" t="str">
        <f t="shared" si="10"/>
        <v xml:space="preserve"> </v>
      </c>
      <c r="G256" s="445">
        <v>31.5</v>
      </c>
      <c r="H256" s="445">
        <v>121.75</v>
      </c>
      <c r="J256" s="197"/>
      <c r="K256" s="57" t="s">
        <v>4631</v>
      </c>
      <c r="L256" s="56" t="str">
        <f t="shared" si="13"/>
        <v xml:space="preserve"> </v>
      </c>
      <c r="M256" s="58" t="s">
        <v>4632</v>
      </c>
      <c r="N256" s="197"/>
      <c r="O256" s="56" t="s">
        <v>1315</v>
      </c>
      <c r="P256" s="197" t="str">
        <f t="shared" si="11"/>
        <v xml:space="preserve"> </v>
      </c>
    </row>
    <row r="257" spans="1:16" ht="15.75" x14ac:dyDescent="0.2">
      <c r="A257" s="111" t="s">
        <v>1314</v>
      </c>
      <c r="B257" s="65" t="s">
        <v>1749</v>
      </c>
      <c r="C257" s="111" t="s">
        <v>1913</v>
      </c>
      <c r="D257" s="44" t="s">
        <v>5229</v>
      </c>
      <c r="E257" s="128"/>
      <c r="F257" s="197" t="str">
        <f t="shared" si="10"/>
        <v xml:space="preserve"> </v>
      </c>
      <c r="I257" s="445" t="s">
        <v>1914</v>
      </c>
      <c r="J257" s="197"/>
      <c r="K257" s="117" t="s">
        <v>1844</v>
      </c>
      <c r="L257" s="56" t="str">
        <f t="shared" si="13"/>
        <v xml:space="preserve"> </v>
      </c>
      <c r="M257" s="195">
        <v>239</v>
      </c>
      <c r="N257" s="197"/>
      <c r="O257" s="56"/>
      <c r="P257" s="197" t="str">
        <f t="shared" si="11"/>
        <v xml:space="preserve"> </v>
      </c>
    </row>
    <row r="258" spans="1:16" ht="15.75" x14ac:dyDescent="0.2">
      <c r="A258" s="57" t="s">
        <v>1314</v>
      </c>
      <c r="B258" s="56" t="s">
        <v>1046</v>
      </c>
      <c r="C258" s="56" t="s">
        <v>1915</v>
      </c>
      <c r="D258" s="44" t="s">
        <v>5230</v>
      </c>
      <c r="E258" s="58"/>
      <c r="F258" s="197" t="str">
        <f t="shared" si="10"/>
        <v xml:space="preserve"> </v>
      </c>
      <c r="G258" s="445">
        <v>24.200000762939453</v>
      </c>
      <c r="H258" s="445">
        <v>120.44999694824219</v>
      </c>
      <c r="J258" s="197"/>
      <c r="K258" s="57" t="s">
        <v>21</v>
      </c>
      <c r="L258" s="56" t="str">
        <f t="shared" si="13"/>
        <v xml:space="preserve"> </v>
      </c>
      <c r="M258" s="58">
        <v>241</v>
      </c>
      <c r="N258" s="197"/>
      <c r="O258" s="56" t="s">
        <v>1045</v>
      </c>
      <c r="P258" s="197" t="str">
        <f t="shared" si="11"/>
        <v xml:space="preserve"> </v>
      </c>
    </row>
    <row r="259" spans="1:16" ht="15.75" x14ac:dyDescent="0.2">
      <c r="A259" s="113" t="s">
        <v>1314</v>
      </c>
      <c r="B259" s="111" t="s">
        <v>3599</v>
      </c>
      <c r="C259" s="113" t="s">
        <v>3602</v>
      </c>
      <c r="D259" s="44" t="s">
        <v>5231</v>
      </c>
      <c r="F259" s="197" t="str">
        <f t="shared" ref="F259:F322" si="14">" "</f>
        <v xml:space="preserve"> </v>
      </c>
      <c r="I259" s="445" t="s">
        <v>4836</v>
      </c>
      <c r="J259" s="197"/>
      <c r="K259" s="142" t="s">
        <v>139</v>
      </c>
      <c r="L259" s="56" t="str">
        <f t="shared" si="13"/>
        <v xml:space="preserve"> </v>
      </c>
      <c r="N259" s="197"/>
      <c r="O259" s="56"/>
      <c r="P259" s="197" t="str">
        <f t="shared" ref="P259:P322" si="15">" "</f>
        <v xml:space="preserve"> </v>
      </c>
    </row>
    <row r="260" spans="1:16" ht="15.75" x14ac:dyDescent="0.2">
      <c r="A260" s="113" t="s">
        <v>1314</v>
      </c>
      <c r="B260" s="111" t="s">
        <v>4488</v>
      </c>
      <c r="C260" s="113" t="s">
        <v>4633</v>
      </c>
      <c r="D260" s="44" t="s">
        <v>5232</v>
      </c>
      <c r="F260" s="197" t="str">
        <f t="shared" si="14"/>
        <v xml:space="preserve"> </v>
      </c>
      <c r="G260" s="445" t="s">
        <v>1786</v>
      </c>
      <c r="H260" s="445" t="s">
        <v>1786</v>
      </c>
      <c r="J260" s="197"/>
      <c r="K260" s="142" t="s">
        <v>4415</v>
      </c>
      <c r="L260" s="56"/>
      <c r="N260" s="197"/>
      <c r="O260" s="56"/>
      <c r="P260" s="197" t="str">
        <f t="shared" si="15"/>
        <v xml:space="preserve"> </v>
      </c>
    </row>
    <row r="261" spans="1:16" ht="15.75" x14ac:dyDescent="0.2">
      <c r="A261" s="12" t="s">
        <v>1314</v>
      </c>
      <c r="B261" s="4" t="s">
        <v>4131</v>
      </c>
      <c r="C261" s="64" t="s">
        <v>1951</v>
      </c>
      <c r="D261" s="44" t="s">
        <v>5233</v>
      </c>
      <c r="F261" s="197" t="str">
        <f t="shared" si="14"/>
        <v xml:space="preserve"> </v>
      </c>
      <c r="G261" s="445">
        <v>24.559100000000001</v>
      </c>
      <c r="H261" s="445">
        <v>118.32080000000001</v>
      </c>
      <c r="J261" s="197"/>
      <c r="K261" s="142" t="s">
        <v>4019</v>
      </c>
      <c r="L261" s="56" t="str">
        <f t="shared" ref="L261:L324" si="16">" "</f>
        <v xml:space="preserve"> </v>
      </c>
      <c r="N261" s="197"/>
      <c r="O261" s="56"/>
      <c r="P261" s="197" t="str">
        <f t="shared" si="15"/>
        <v xml:space="preserve"> </v>
      </c>
    </row>
    <row r="262" spans="1:16" ht="15.75" x14ac:dyDescent="0.2">
      <c r="A262" s="54" t="s">
        <v>1314</v>
      </c>
      <c r="B262" s="4" t="s">
        <v>4493</v>
      </c>
      <c r="C262" s="64" t="s">
        <v>1954</v>
      </c>
      <c r="D262" s="44" t="s">
        <v>5234</v>
      </c>
      <c r="F262" s="197" t="str">
        <f t="shared" si="14"/>
        <v xml:space="preserve"> </v>
      </c>
      <c r="G262" s="445" t="s">
        <v>1786</v>
      </c>
      <c r="H262" s="445" t="s">
        <v>1786</v>
      </c>
      <c r="J262" s="197"/>
      <c r="K262" s="142" t="s">
        <v>4415</v>
      </c>
      <c r="L262" s="56" t="str">
        <f t="shared" si="16"/>
        <v xml:space="preserve"> </v>
      </c>
      <c r="N262" s="197"/>
      <c r="O262" s="56"/>
      <c r="P262" s="197" t="str">
        <f t="shared" si="15"/>
        <v xml:space="preserve"> </v>
      </c>
    </row>
    <row r="263" spans="1:16" ht="15.75" x14ac:dyDescent="0.2">
      <c r="A263" s="57" t="s">
        <v>1314</v>
      </c>
      <c r="B263" s="56" t="s">
        <v>1916</v>
      </c>
      <c r="C263" s="56" t="s">
        <v>26</v>
      </c>
      <c r="D263" s="44" t="s">
        <v>5235</v>
      </c>
      <c r="E263" s="58" t="s">
        <v>1919</v>
      </c>
      <c r="F263" s="197" t="str">
        <f t="shared" si="14"/>
        <v xml:space="preserve"> </v>
      </c>
      <c r="G263" s="445">
        <v>48.900001525878906</v>
      </c>
      <c r="H263" s="445">
        <v>117.40000152587891</v>
      </c>
      <c r="J263" s="197"/>
      <c r="K263" s="57" t="s">
        <v>1917</v>
      </c>
      <c r="L263" s="56" t="str">
        <f t="shared" si="16"/>
        <v xml:space="preserve"> </v>
      </c>
      <c r="M263" s="58" t="s">
        <v>1918</v>
      </c>
      <c r="N263" s="197"/>
      <c r="O263" s="56" t="s">
        <v>26</v>
      </c>
      <c r="P263" s="197" t="str">
        <f t="shared" si="15"/>
        <v xml:space="preserve"> </v>
      </c>
    </row>
    <row r="264" spans="1:16" ht="15.75" x14ac:dyDescent="0.2">
      <c r="A264" s="64" t="s">
        <v>1314</v>
      </c>
      <c r="B264" s="68" t="s">
        <v>4473</v>
      </c>
      <c r="C264" s="54" t="s">
        <v>4120</v>
      </c>
      <c r="D264" s="44" t="s">
        <v>5236</v>
      </c>
      <c r="F264" s="197" t="str">
        <f t="shared" si="14"/>
        <v xml:space="preserve"> </v>
      </c>
      <c r="G264" s="445" t="s">
        <v>1786</v>
      </c>
      <c r="H264" s="445" t="s">
        <v>1786</v>
      </c>
      <c r="J264" s="197"/>
      <c r="K264" s="142" t="s">
        <v>4019</v>
      </c>
      <c r="L264" s="56" t="str">
        <f t="shared" si="16"/>
        <v xml:space="preserve"> </v>
      </c>
      <c r="N264" s="197"/>
      <c r="O264" s="56"/>
      <c r="P264" s="197" t="str">
        <f t="shared" si="15"/>
        <v xml:space="preserve"> </v>
      </c>
    </row>
    <row r="265" spans="1:16" s="64" customFormat="1" ht="15.75" x14ac:dyDescent="0.2">
      <c r="A265" s="70" t="s">
        <v>1314</v>
      </c>
      <c r="B265" s="68" t="s">
        <v>1920</v>
      </c>
      <c r="C265" s="69"/>
      <c r="D265" s="44" t="s">
        <v>5237</v>
      </c>
      <c r="E265" s="63"/>
      <c r="F265" s="197" t="str">
        <f t="shared" si="14"/>
        <v xml:space="preserve"> </v>
      </c>
      <c r="G265" s="445">
        <v>42.716666666666697</v>
      </c>
      <c r="H265" s="445">
        <v>116.63333333333334</v>
      </c>
      <c r="I265" s="445"/>
      <c r="J265" s="197"/>
      <c r="K265" s="65" t="s">
        <v>162</v>
      </c>
      <c r="L265" s="56" t="str">
        <f t="shared" si="16"/>
        <v xml:space="preserve"> </v>
      </c>
      <c r="M265" s="67" t="s">
        <v>1921</v>
      </c>
      <c r="N265" s="197"/>
      <c r="O265" s="56"/>
      <c r="P265" s="197" t="str">
        <f t="shared" si="15"/>
        <v xml:space="preserve"> </v>
      </c>
    </row>
    <row r="266" spans="1:16" ht="15.75" x14ac:dyDescent="0.2">
      <c r="A266" s="142" t="s">
        <v>1314</v>
      </c>
      <c r="B266" s="64" t="s">
        <v>4170</v>
      </c>
      <c r="C266" s="64" t="s">
        <v>3431</v>
      </c>
      <c r="D266" s="44" t="s">
        <v>5238</v>
      </c>
      <c r="F266" s="197" t="str">
        <f t="shared" si="14"/>
        <v xml:space="preserve"> </v>
      </c>
      <c r="G266" s="445">
        <v>39.175699999999999</v>
      </c>
      <c r="H266" s="445">
        <v>122.11020000000001</v>
      </c>
      <c r="J266" s="197"/>
      <c r="K266" s="12" t="s">
        <v>4165</v>
      </c>
      <c r="L266" s="56" t="str">
        <f t="shared" si="16"/>
        <v xml:space="preserve"> </v>
      </c>
      <c r="N266" s="197"/>
      <c r="O266" s="56" t="s">
        <v>4837</v>
      </c>
      <c r="P266" s="197" t="str">
        <f t="shared" si="15"/>
        <v xml:space="preserve"> </v>
      </c>
    </row>
    <row r="267" spans="1:16" ht="15.75" x14ac:dyDescent="0.2">
      <c r="A267" s="12" t="s">
        <v>1314</v>
      </c>
      <c r="B267" s="4" t="s">
        <v>4126</v>
      </c>
      <c r="C267" s="64" t="s">
        <v>3431</v>
      </c>
      <c r="D267" s="44" t="s">
        <v>5239</v>
      </c>
      <c r="F267" s="197" t="str">
        <f t="shared" si="14"/>
        <v xml:space="preserve"> </v>
      </c>
      <c r="G267" s="445">
        <v>40.933300000000003</v>
      </c>
      <c r="H267" s="445">
        <v>121.733</v>
      </c>
      <c r="I267" s="446"/>
      <c r="J267" s="197"/>
      <c r="K267" s="142" t="s">
        <v>4019</v>
      </c>
      <c r="L267" s="56" t="str">
        <f t="shared" si="16"/>
        <v xml:space="preserve"> </v>
      </c>
      <c r="N267" s="197"/>
      <c r="O267" s="56"/>
      <c r="P267" s="197" t="str">
        <f t="shared" si="15"/>
        <v xml:space="preserve"> </v>
      </c>
    </row>
    <row r="268" spans="1:16" ht="15.75" x14ac:dyDescent="0.2">
      <c r="A268" s="142" t="s">
        <v>1314</v>
      </c>
      <c r="B268" s="9" t="s">
        <v>4063</v>
      </c>
      <c r="C268" s="54" t="s">
        <v>4065</v>
      </c>
      <c r="D268" s="44" t="s">
        <v>5240</v>
      </c>
      <c r="F268" s="197" t="str">
        <f t="shared" si="14"/>
        <v xml:space="preserve"> </v>
      </c>
      <c r="G268" s="445" t="s">
        <v>1786</v>
      </c>
      <c r="H268" s="445" t="s">
        <v>1786</v>
      </c>
      <c r="J268" s="197"/>
      <c r="K268" s="142" t="s">
        <v>4019</v>
      </c>
      <c r="L268" s="56" t="str">
        <f t="shared" si="16"/>
        <v xml:space="preserve"> </v>
      </c>
      <c r="N268" s="197"/>
      <c r="O268" s="56"/>
      <c r="P268" s="197" t="str">
        <f t="shared" si="15"/>
        <v xml:space="preserve"> </v>
      </c>
    </row>
    <row r="269" spans="1:16" ht="15.75" x14ac:dyDescent="0.2">
      <c r="A269" s="64" t="s">
        <v>1314</v>
      </c>
      <c r="B269" s="56" t="s">
        <v>4397</v>
      </c>
      <c r="C269" s="64" t="s">
        <v>3431</v>
      </c>
      <c r="D269" s="44" t="s">
        <v>5241</v>
      </c>
      <c r="F269" s="197" t="str">
        <f t="shared" si="14"/>
        <v xml:space="preserve"> </v>
      </c>
      <c r="I269" s="445" t="s">
        <v>4399</v>
      </c>
      <c r="J269" s="197"/>
      <c r="K269" s="142" t="s">
        <v>4392</v>
      </c>
      <c r="L269" s="56" t="str">
        <f t="shared" si="16"/>
        <v xml:space="preserve"> </v>
      </c>
      <c r="N269" s="197"/>
      <c r="O269" s="56"/>
      <c r="P269" s="197" t="str">
        <f t="shared" si="15"/>
        <v xml:space="preserve"> </v>
      </c>
    </row>
    <row r="270" spans="1:16" ht="15.75" x14ac:dyDescent="0.2">
      <c r="A270" s="59" t="s">
        <v>1314</v>
      </c>
      <c r="B270" s="55" t="s">
        <v>1334</v>
      </c>
      <c r="C270" s="55"/>
      <c r="D270" s="44" t="s">
        <v>5242</v>
      </c>
      <c r="E270" s="53"/>
      <c r="F270" s="197" t="str">
        <f t="shared" si="14"/>
        <v xml:space="preserve"> </v>
      </c>
      <c r="G270" s="445">
        <v>29.3333333</v>
      </c>
      <c r="H270" s="445">
        <v>84.416666699999993</v>
      </c>
      <c r="J270" s="197"/>
      <c r="K270" s="65" t="s">
        <v>15</v>
      </c>
      <c r="L270" s="56" t="str">
        <f t="shared" si="16"/>
        <v xml:space="preserve"> </v>
      </c>
      <c r="M270" s="67" t="s">
        <v>1922</v>
      </c>
      <c r="N270" s="197"/>
      <c r="O270" s="56" t="s">
        <v>1315</v>
      </c>
      <c r="P270" s="197" t="str">
        <f t="shared" si="15"/>
        <v xml:space="preserve"> </v>
      </c>
    </row>
    <row r="271" spans="1:16" ht="15.75" x14ac:dyDescent="0.2">
      <c r="A271" s="117" t="s">
        <v>1314</v>
      </c>
      <c r="B271" s="111" t="s">
        <v>3542</v>
      </c>
      <c r="C271" s="54" t="s">
        <v>3543</v>
      </c>
      <c r="D271" s="44" t="s">
        <v>5243</v>
      </c>
      <c r="F271" s="197" t="str">
        <f t="shared" si="14"/>
        <v xml:space="preserve"> </v>
      </c>
      <c r="G271" s="445">
        <v>32.704799999999999</v>
      </c>
      <c r="H271" s="445">
        <v>111.5468</v>
      </c>
      <c r="J271" s="197"/>
      <c r="K271" s="142" t="s">
        <v>139</v>
      </c>
      <c r="L271" s="56" t="str">
        <f t="shared" si="16"/>
        <v xml:space="preserve"> </v>
      </c>
      <c r="N271" s="197"/>
      <c r="O271" s="56" t="s">
        <v>4838</v>
      </c>
      <c r="P271" s="197" t="str">
        <f t="shared" si="15"/>
        <v xml:space="preserve"> </v>
      </c>
    </row>
    <row r="272" spans="1:16" ht="15.75" x14ac:dyDescent="0.2">
      <c r="A272" s="59" t="s">
        <v>1314</v>
      </c>
      <c r="B272" s="55" t="s">
        <v>1337</v>
      </c>
      <c r="C272" s="55"/>
      <c r="D272" s="44" t="s">
        <v>5244</v>
      </c>
      <c r="E272" s="53"/>
      <c r="F272" s="197" t="str">
        <f t="shared" si="14"/>
        <v xml:space="preserve"> </v>
      </c>
      <c r="G272" s="445">
        <v>26.683333300000001</v>
      </c>
      <c r="H272" s="445">
        <v>103.33333330000001</v>
      </c>
      <c r="J272" s="197"/>
      <c r="K272" s="65" t="s">
        <v>15</v>
      </c>
      <c r="L272" s="56" t="str">
        <f t="shared" si="16"/>
        <v xml:space="preserve"> </v>
      </c>
      <c r="M272" s="67" t="s">
        <v>1923</v>
      </c>
      <c r="N272" s="197"/>
      <c r="O272" s="56" t="s">
        <v>1335</v>
      </c>
      <c r="P272" s="197" t="str">
        <f t="shared" si="15"/>
        <v xml:space="preserve"> </v>
      </c>
    </row>
    <row r="273" spans="1:16" ht="15.75" x14ac:dyDescent="0.2">
      <c r="A273" s="57" t="s">
        <v>1314</v>
      </c>
      <c r="B273" s="56" t="s">
        <v>1000</v>
      </c>
      <c r="C273" s="56" t="s">
        <v>26</v>
      </c>
      <c r="D273" s="44" t="s">
        <v>5245</v>
      </c>
      <c r="E273" s="58"/>
      <c r="F273" s="197" t="str">
        <f t="shared" si="14"/>
        <v xml:space="preserve"> </v>
      </c>
      <c r="G273" s="445">
        <v>39.166667938232422</v>
      </c>
      <c r="H273" s="445">
        <v>118.91666412353516</v>
      </c>
      <c r="J273" s="197"/>
      <c r="K273" s="57" t="s">
        <v>21</v>
      </c>
      <c r="L273" s="56" t="str">
        <f t="shared" si="16"/>
        <v xml:space="preserve"> </v>
      </c>
      <c r="M273" s="58">
        <v>262</v>
      </c>
      <c r="N273" s="197"/>
      <c r="O273" s="56" t="s">
        <v>26</v>
      </c>
      <c r="P273" s="197" t="str">
        <f t="shared" si="15"/>
        <v xml:space="preserve"> </v>
      </c>
    </row>
    <row r="274" spans="1:16" ht="15.75" x14ac:dyDescent="0.2">
      <c r="A274" s="59" t="s">
        <v>1314</v>
      </c>
      <c r="B274" s="55" t="s">
        <v>1339</v>
      </c>
      <c r="C274" s="55"/>
      <c r="D274" s="44" t="s">
        <v>5246</v>
      </c>
      <c r="E274" s="131" t="s">
        <v>1925</v>
      </c>
      <c r="F274" s="197" t="str">
        <f t="shared" si="14"/>
        <v xml:space="preserve"> </v>
      </c>
      <c r="G274" s="445">
        <v>26</v>
      </c>
      <c r="H274" s="445">
        <v>104</v>
      </c>
      <c r="J274" s="197"/>
      <c r="K274" s="65" t="s">
        <v>15</v>
      </c>
      <c r="L274" s="56" t="str">
        <f t="shared" si="16"/>
        <v xml:space="preserve"> </v>
      </c>
      <c r="M274" s="67" t="s">
        <v>1924</v>
      </c>
      <c r="N274" s="197"/>
      <c r="O274" s="56" t="s">
        <v>1338</v>
      </c>
      <c r="P274" s="197" t="str">
        <f t="shared" si="15"/>
        <v xml:space="preserve"> </v>
      </c>
    </row>
    <row r="275" spans="1:16" ht="15.75" x14ac:dyDescent="0.2">
      <c r="A275" s="59" t="s">
        <v>1314</v>
      </c>
      <c r="B275" s="40" t="s">
        <v>4609</v>
      </c>
      <c r="C275" s="55"/>
      <c r="D275" s="44" t="s">
        <v>5247</v>
      </c>
      <c r="E275" s="53"/>
      <c r="F275" s="197" t="str">
        <f t="shared" si="14"/>
        <v xml:space="preserve"> </v>
      </c>
      <c r="G275" s="445">
        <v>29.45</v>
      </c>
      <c r="H275" s="445">
        <v>112.83333330000001</v>
      </c>
      <c r="J275" s="197"/>
      <c r="K275" s="65" t="s">
        <v>15</v>
      </c>
      <c r="L275" s="56" t="str">
        <f t="shared" si="16"/>
        <v xml:space="preserve"> </v>
      </c>
      <c r="M275" s="67" t="s">
        <v>1926</v>
      </c>
      <c r="N275" s="197"/>
      <c r="O275" s="56" t="s">
        <v>1315</v>
      </c>
      <c r="P275" s="197" t="str">
        <f t="shared" si="15"/>
        <v xml:space="preserve"> </v>
      </c>
    </row>
    <row r="276" spans="1:16" s="64" customFormat="1" ht="15.75" x14ac:dyDescent="0.2">
      <c r="A276" s="70" t="s">
        <v>1314</v>
      </c>
      <c r="B276" s="68" t="s">
        <v>1927</v>
      </c>
      <c r="C276" s="69"/>
      <c r="D276" s="44" t="s">
        <v>5248</v>
      </c>
      <c r="E276" s="63"/>
      <c r="F276" s="197" t="str">
        <f t="shared" si="14"/>
        <v xml:space="preserve"> </v>
      </c>
      <c r="G276" s="445">
        <v>32.85</v>
      </c>
      <c r="H276" s="445">
        <v>119.8</v>
      </c>
      <c r="I276" s="445"/>
      <c r="J276" s="197"/>
      <c r="K276" s="65" t="s">
        <v>162</v>
      </c>
      <c r="L276" s="56" t="str">
        <f t="shared" si="16"/>
        <v xml:space="preserve"> </v>
      </c>
      <c r="M276" s="67" t="s">
        <v>1928</v>
      </c>
      <c r="N276" s="197"/>
      <c r="O276" s="56"/>
      <c r="P276" s="197" t="str">
        <f t="shared" si="15"/>
        <v xml:space="preserve"> </v>
      </c>
    </row>
    <row r="277" spans="1:16" ht="15.75" x14ac:dyDescent="0.2">
      <c r="A277" s="111" t="s">
        <v>1314</v>
      </c>
      <c r="B277" s="9" t="s">
        <v>4636</v>
      </c>
      <c r="C277" s="111" t="s">
        <v>4610</v>
      </c>
      <c r="D277" s="44" t="s">
        <v>5249</v>
      </c>
      <c r="E277" s="58" t="s">
        <v>2011</v>
      </c>
      <c r="F277" s="197" t="str">
        <f t="shared" si="14"/>
        <v xml:space="preserve"> </v>
      </c>
      <c r="I277" s="445" t="s">
        <v>1929</v>
      </c>
      <c r="J277" s="197"/>
      <c r="K277" s="117" t="s">
        <v>1844</v>
      </c>
      <c r="L277" s="56" t="str">
        <f t="shared" si="16"/>
        <v xml:space="preserve"> </v>
      </c>
      <c r="M277" s="194" t="s">
        <v>4635</v>
      </c>
      <c r="N277" s="197"/>
      <c r="O277" s="56"/>
      <c r="P277" s="197" t="str">
        <f t="shared" si="15"/>
        <v xml:space="preserve"> </v>
      </c>
    </row>
    <row r="278" spans="1:16" ht="15.75" x14ac:dyDescent="0.2">
      <c r="A278" s="57" t="s">
        <v>1314</v>
      </c>
      <c r="B278" s="56" t="s">
        <v>1291</v>
      </c>
      <c r="C278" s="111" t="s">
        <v>1930</v>
      </c>
      <c r="D278" s="44" t="s">
        <v>5250</v>
      </c>
      <c r="E278" s="58"/>
      <c r="F278" s="197" t="str">
        <f t="shared" si="14"/>
        <v xml:space="preserve"> </v>
      </c>
      <c r="G278" s="445">
        <v>24.833333969116211</v>
      </c>
      <c r="H278" s="445">
        <v>102.71666717529297</v>
      </c>
      <c r="J278" s="197"/>
      <c r="K278" s="57" t="s">
        <v>4611</v>
      </c>
      <c r="L278" s="56" t="str">
        <f t="shared" si="16"/>
        <v xml:space="preserve"> </v>
      </c>
      <c r="M278" s="57" t="s">
        <v>4612</v>
      </c>
      <c r="N278" s="197"/>
      <c r="O278" s="56" t="s">
        <v>26</v>
      </c>
      <c r="P278" s="197" t="str">
        <f t="shared" si="15"/>
        <v xml:space="preserve"> </v>
      </c>
    </row>
    <row r="279" spans="1:16" ht="15.75" x14ac:dyDescent="0.2">
      <c r="A279" s="54" t="s">
        <v>1314</v>
      </c>
      <c r="B279" s="4" t="s">
        <v>4489</v>
      </c>
      <c r="C279" s="64" t="s">
        <v>1981</v>
      </c>
      <c r="D279" s="44" t="s">
        <v>5251</v>
      </c>
      <c r="F279" s="197" t="str">
        <f t="shared" si="14"/>
        <v xml:space="preserve"> </v>
      </c>
      <c r="I279" s="445" t="s">
        <v>4839</v>
      </c>
      <c r="J279" s="197"/>
      <c r="K279" s="142" t="s">
        <v>4415</v>
      </c>
      <c r="L279" s="56" t="str">
        <f t="shared" si="16"/>
        <v xml:space="preserve"> </v>
      </c>
      <c r="N279" s="197"/>
      <c r="O279" s="56"/>
      <c r="P279" s="197" t="str">
        <f t="shared" si="15"/>
        <v xml:space="preserve"> </v>
      </c>
    </row>
    <row r="280" spans="1:16" ht="15.75" x14ac:dyDescent="0.2">
      <c r="A280" s="111" t="s">
        <v>1314</v>
      </c>
      <c r="B280" s="65" t="s">
        <v>1697</v>
      </c>
      <c r="C280" s="2" t="s">
        <v>1932</v>
      </c>
      <c r="D280" s="44" t="s">
        <v>5252</v>
      </c>
      <c r="E280" s="128"/>
      <c r="F280" s="197" t="str">
        <f t="shared" si="14"/>
        <v xml:space="preserve"> </v>
      </c>
      <c r="G280" s="445">
        <v>19.094200000000001</v>
      </c>
      <c r="H280" s="445">
        <v>108.61750000000001</v>
      </c>
      <c r="J280" s="197"/>
      <c r="K280" s="117" t="s">
        <v>139</v>
      </c>
      <c r="L280" s="56" t="str">
        <f t="shared" si="16"/>
        <v xml:space="preserve"> </v>
      </c>
      <c r="M280" s="128"/>
      <c r="N280" s="197"/>
      <c r="O280" s="56" t="s">
        <v>4840</v>
      </c>
      <c r="P280" s="197" t="str">
        <f t="shared" si="15"/>
        <v xml:space="preserve"> </v>
      </c>
    </row>
    <row r="281" spans="1:16" ht="15.75" x14ac:dyDescent="0.2">
      <c r="A281" s="111" t="s">
        <v>1314</v>
      </c>
      <c r="B281" s="65" t="s">
        <v>1629</v>
      </c>
      <c r="C281" s="111" t="s">
        <v>1933</v>
      </c>
      <c r="D281" s="44" t="s">
        <v>5253</v>
      </c>
      <c r="E281" s="128"/>
      <c r="F281" s="197" t="str">
        <f t="shared" si="14"/>
        <v xml:space="preserve"> </v>
      </c>
      <c r="G281" s="445" t="s">
        <v>1786</v>
      </c>
      <c r="H281" s="445" t="s">
        <v>1786</v>
      </c>
      <c r="J281" s="197"/>
      <c r="K281" s="117" t="s">
        <v>139</v>
      </c>
      <c r="L281" s="56" t="str">
        <f t="shared" si="16"/>
        <v xml:space="preserve"> </v>
      </c>
      <c r="M281" s="128"/>
      <c r="N281" s="197"/>
      <c r="O281" s="56"/>
      <c r="P281" s="197" t="str">
        <f t="shared" si="15"/>
        <v xml:space="preserve"> </v>
      </c>
    </row>
    <row r="282" spans="1:16" ht="15.75" x14ac:dyDescent="0.2">
      <c r="A282" s="111" t="s">
        <v>1314</v>
      </c>
      <c r="B282" s="2" t="s">
        <v>1630</v>
      </c>
      <c r="C282" s="111" t="s">
        <v>1904</v>
      </c>
      <c r="D282" s="44" t="s">
        <v>5254</v>
      </c>
      <c r="E282" s="128"/>
      <c r="F282" s="197" t="str">
        <f t="shared" si="14"/>
        <v xml:space="preserve"> </v>
      </c>
      <c r="I282" s="445" t="s">
        <v>1934</v>
      </c>
      <c r="J282" s="197"/>
      <c r="K282" s="117" t="s">
        <v>139</v>
      </c>
      <c r="L282" s="56" t="str">
        <f t="shared" si="16"/>
        <v xml:space="preserve"> </v>
      </c>
      <c r="M282" s="128"/>
      <c r="N282" s="197"/>
      <c r="O282" s="56"/>
      <c r="P282" s="197" t="str">
        <f t="shared" si="15"/>
        <v xml:space="preserve"> </v>
      </c>
    </row>
    <row r="283" spans="1:16" ht="15.75" x14ac:dyDescent="0.2">
      <c r="A283" s="59" t="s">
        <v>1314</v>
      </c>
      <c r="B283" s="55" t="s">
        <v>1340</v>
      </c>
      <c r="C283" s="55"/>
      <c r="D283" s="44" t="s">
        <v>5255</v>
      </c>
      <c r="E283" s="53"/>
      <c r="F283" s="197" t="str">
        <f t="shared" si="14"/>
        <v xml:space="preserve"> </v>
      </c>
      <c r="G283" s="445">
        <v>39.3333333</v>
      </c>
      <c r="H283" s="445">
        <v>117.66666669999999</v>
      </c>
      <c r="J283" s="197"/>
      <c r="K283" s="65" t="s">
        <v>15</v>
      </c>
      <c r="L283" s="56" t="str">
        <f t="shared" si="16"/>
        <v xml:space="preserve"> </v>
      </c>
      <c r="M283" s="67" t="s">
        <v>1935</v>
      </c>
      <c r="N283" s="197"/>
      <c r="O283" s="56" t="s">
        <v>1315</v>
      </c>
      <c r="P283" s="197" t="str">
        <f t="shared" si="15"/>
        <v xml:space="preserve"> </v>
      </c>
    </row>
    <row r="284" spans="1:16" ht="15.75" x14ac:dyDescent="0.2">
      <c r="A284" s="57" t="s">
        <v>1314</v>
      </c>
      <c r="B284" s="56" t="s">
        <v>963</v>
      </c>
      <c r="C284" s="56" t="s">
        <v>1936</v>
      </c>
      <c r="D284" s="44" t="s">
        <v>5256</v>
      </c>
      <c r="E284" s="58"/>
      <c r="F284" s="197" t="str">
        <f t="shared" si="14"/>
        <v xml:space="preserve"> </v>
      </c>
      <c r="G284" s="445">
        <v>33.116666700000003</v>
      </c>
      <c r="H284" s="445">
        <v>121.35</v>
      </c>
      <c r="J284" s="197"/>
      <c r="K284" s="57" t="s">
        <v>1937</v>
      </c>
      <c r="L284" s="56" t="str">
        <f t="shared" si="16"/>
        <v xml:space="preserve"> </v>
      </c>
      <c r="M284" s="58" t="s">
        <v>1938</v>
      </c>
      <c r="N284" s="197"/>
      <c r="O284" s="56" t="s">
        <v>1315</v>
      </c>
      <c r="P284" s="197" t="str">
        <f t="shared" si="15"/>
        <v xml:space="preserve"> </v>
      </c>
    </row>
    <row r="285" spans="1:16" ht="15.75" x14ac:dyDescent="0.2">
      <c r="A285" s="12" t="s">
        <v>1314</v>
      </c>
      <c r="B285" s="4" t="s">
        <v>4132</v>
      </c>
      <c r="C285" s="64" t="s">
        <v>1951</v>
      </c>
      <c r="D285" s="44" t="s">
        <v>5257</v>
      </c>
      <c r="F285" s="197" t="str">
        <f t="shared" si="14"/>
        <v xml:space="preserve"> </v>
      </c>
      <c r="G285" s="445">
        <v>23.842500000000001</v>
      </c>
      <c r="H285" s="445">
        <v>117.56489999999999</v>
      </c>
      <c r="J285" s="197"/>
      <c r="K285" s="142" t="s">
        <v>4019</v>
      </c>
      <c r="L285" s="56" t="str">
        <f t="shared" si="16"/>
        <v xml:space="preserve"> </v>
      </c>
      <c r="N285" s="197"/>
      <c r="O285" s="56"/>
      <c r="P285" s="197" t="str">
        <f t="shared" si="15"/>
        <v xml:space="preserve"> </v>
      </c>
    </row>
    <row r="286" spans="1:16" ht="15.75" x14ac:dyDescent="0.2">
      <c r="A286" s="59" t="s">
        <v>1314</v>
      </c>
      <c r="B286" s="55" t="s">
        <v>1342</v>
      </c>
      <c r="C286" s="55"/>
      <c r="D286" s="44" t="s">
        <v>5258</v>
      </c>
      <c r="E286" s="53"/>
      <c r="F286" s="197" t="str">
        <f t="shared" si="14"/>
        <v xml:space="preserve"> </v>
      </c>
      <c r="G286" s="445">
        <v>33</v>
      </c>
      <c r="H286" s="445">
        <v>120.83333330000001</v>
      </c>
      <c r="J286" s="197"/>
      <c r="K286" s="65" t="s">
        <v>15</v>
      </c>
      <c r="L286" s="56" t="str">
        <f t="shared" si="16"/>
        <v xml:space="preserve"> </v>
      </c>
      <c r="M286" s="67" t="s">
        <v>1939</v>
      </c>
      <c r="N286" s="197"/>
      <c r="O286" s="56" t="s">
        <v>1315</v>
      </c>
      <c r="P286" s="197" t="str">
        <f t="shared" si="15"/>
        <v xml:space="preserve"> </v>
      </c>
    </row>
    <row r="287" spans="1:16" ht="15.75" x14ac:dyDescent="0.2">
      <c r="A287" s="59" t="s">
        <v>1314</v>
      </c>
      <c r="B287" s="55" t="s">
        <v>1343</v>
      </c>
      <c r="C287" s="55"/>
      <c r="D287" s="44" t="s">
        <v>5259</v>
      </c>
      <c r="E287" s="53"/>
      <c r="F287" s="197" t="str">
        <f t="shared" si="14"/>
        <v xml:space="preserve"> </v>
      </c>
      <c r="G287" s="445">
        <v>32.6666667</v>
      </c>
      <c r="H287" s="445">
        <v>120.83333330000001</v>
      </c>
      <c r="J287" s="197"/>
      <c r="K287" s="65" t="s">
        <v>15</v>
      </c>
      <c r="L287" s="56" t="str">
        <f t="shared" si="16"/>
        <v xml:space="preserve"> </v>
      </c>
      <c r="M287" s="67" t="s">
        <v>1940</v>
      </c>
      <c r="N287" s="197"/>
      <c r="O287" s="56" t="s">
        <v>1315</v>
      </c>
      <c r="P287" s="197" t="str">
        <f t="shared" si="15"/>
        <v xml:space="preserve"> </v>
      </c>
    </row>
    <row r="288" spans="1:16" ht="15.75" x14ac:dyDescent="0.2">
      <c r="A288" s="12" t="s">
        <v>1314</v>
      </c>
      <c r="B288" s="4" t="s">
        <v>4129</v>
      </c>
      <c r="C288" s="64" t="s">
        <v>1951</v>
      </c>
      <c r="D288" s="44" t="s">
        <v>5260</v>
      </c>
      <c r="F288" s="197" t="str">
        <f t="shared" si="14"/>
        <v xml:space="preserve"> </v>
      </c>
      <c r="G288" s="445">
        <v>26.718599999999999</v>
      </c>
      <c r="H288" s="445">
        <v>119.9639</v>
      </c>
      <c r="J288" s="197"/>
      <c r="K288" s="142" t="s">
        <v>4019</v>
      </c>
      <c r="L288" s="56" t="str">
        <f t="shared" si="16"/>
        <v xml:space="preserve"> </v>
      </c>
      <c r="N288" s="197"/>
      <c r="O288" s="56"/>
      <c r="P288" s="197" t="str">
        <f t="shared" si="15"/>
        <v xml:space="preserve"> </v>
      </c>
    </row>
    <row r="289" spans="1:16" ht="15.75" x14ac:dyDescent="0.2">
      <c r="A289" s="111" t="s">
        <v>1314</v>
      </c>
      <c r="B289" s="40" t="s">
        <v>4634</v>
      </c>
      <c r="C289" s="111" t="s">
        <v>1941</v>
      </c>
      <c r="D289" s="44" t="s">
        <v>5261</v>
      </c>
      <c r="E289" s="128"/>
      <c r="F289" s="197" t="str">
        <f t="shared" si="14"/>
        <v xml:space="preserve"> </v>
      </c>
      <c r="G289" s="445">
        <v>29.25</v>
      </c>
      <c r="H289" s="445">
        <v>112.91670000000001</v>
      </c>
      <c r="J289" s="197"/>
      <c r="K289" s="117" t="s">
        <v>1942</v>
      </c>
      <c r="L289" s="56" t="str">
        <f t="shared" si="16"/>
        <v xml:space="preserve"> </v>
      </c>
      <c r="M289" s="194" t="s">
        <v>1943</v>
      </c>
      <c r="N289" s="197"/>
      <c r="O289" s="56" t="s">
        <v>1315</v>
      </c>
      <c r="P289" s="197" t="str">
        <f t="shared" si="15"/>
        <v xml:space="preserve"> </v>
      </c>
    </row>
    <row r="290" spans="1:16" ht="15.75" x14ac:dyDescent="0.2">
      <c r="A290" s="59" t="s">
        <v>1314</v>
      </c>
      <c r="B290" s="55" t="s">
        <v>1346</v>
      </c>
      <c r="C290" s="55"/>
      <c r="D290" s="44" t="s">
        <v>5262</v>
      </c>
      <c r="E290" s="53"/>
      <c r="F290" s="197" t="str">
        <f t="shared" si="14"/>
        <v xml:space="preserve"> </v>
      </c>
      <c r="G290" s="445">
        <v>44.9166667</v>
      </c>
      <c r="H290" s="445">
        <v>82.866666699999996</v>
      </c>
      <c r="J290" s="197"/>
      <c r="K290" s="65" t="s">
        <v>15</v>
      </c>
      <c r="L290" s="56" t="str">
        <f t="shared" si="16"/>
        <v xml:space="preserve"> </v>
      </c>
      <c r="M290" s="67" t="s">
        <v>1944</v>
      </c>
      <c r="N290" s="197"/>
      <c r="O290" s="56" t="s">
        <v>1345</v>
      </c>
      <c r="P290" s="197" t="str">
        <f t="shared" si="15"/>
        <v xml:space="preserve"> </v>
      </c>
    </row>
    <row r="291" spans="1:16" ht="15.75" x14ac:dyDescent="0.2">
      <c r="A291" s="142" t="s">
        <v>1314</v>
      </c>
      <c r="B291" s="64" t="s">
        <v>4168</v>
      </c>
      <c r="C291" s="64" t="s">
        <v>3431</v>
      </c>
      <c r="D291" s="44" t="s">
        <v>5263</v>
      </c>
      <c r="F291" s="197" t="str">
        <f t="shared" si="14"/>
        <v xml:space="preserve"> </v>
      </c>
      <c r="G291" s="445" t="s">
        <v>1786</v>
      </c>
      <c r="H291" s="445" t="s">
        <v>1786</v>
      </c>
      <c r="J291" s="197"/>
      <c r="K291" s="12" t="s">
        <v>4165</v>
      </c>
      <c r="L291" s="56" t="str">
        <f t="shared" si="16"/>
        <v xml:space="preserve"> </v>
      </c>
      <c r="N291" s="197"/>
      <c r="O291" s="56"/>
      <c r="P291" s="197" t="str">
        <f t="shared" si="15"/>
        <v xml:space="preserve"> </v>
      </c>
    </row>
    <row r="292" spans="1:16" ht="15.75" x14ac:dyDescent="0.2">
      <c r="A292" s="111" t="s">
        <v>1314</v>
      </c>
      <c r="B292" s="65" t="s">
        <v>1694</v>
      </c>
      <c r="C292" s="2" t="s">
        <v>1945</v>
      </c>
      <c r="D292" s="44" t="s">
        <v>5264</v>
      </c>
      <c r="E292" s="128"/>
      <c r="F292" s="197" t="str">
        <f t="shared" si="14"/>
        <v xml:space="preserve"> </v>
      </c>
      <c r="I292" s="445" t="s">
        <v>1946</v>
      </c>
      <c r="J292" s="197"/>
      <c r="K292" s="117" t="s">
        <v>139</v>
      </c>
      <c r="L292" s="56" t="str">
        <f t="shared" si="16"/>
        <v xml:space="preserve"> </v>
      </c>
      <c r="M292" s="128"/>
      <c r="N292" s="197"/>
      <c r="O292" s="56"/>
      <c r="P292" s="197" t="str">
        <f t="shared" si="15"/>
        <v xml:space="preserve"> </v>
      </c>
    </row>
    <row r="293" spans="1:16" ht="15.75" x14ac:dyDescent="0.2">
      <c r="A293" s="2" t="s">
        <v>1314</v>
      </c>
      <c r="B293" s="65" t="s">
        <v>1750</v>
      </c>
      <c r="C293" s="2" t="s">
        <v>1947</v>
      </c>
      <c r="D293" s="44" t="s">
        <v>5265</v>
      </c>
      <c r="E293" s="128"/>
      <c r="F293" s="197" t="str">
        <f t="shared" si="14"/>
        <v xml:space="preserve"> </v>
      </c>
      <c r="G293" s="445" t="s">
        <v>1786</v>
      </c>
      <c r="H293" s="445" t="s">
        <v>1786</v>
      </c>
      <c r="J293" s="197"/>
      <c r="K293" s="117" t="s">
        <v>139</v>
      </c>
      <c r="L293" s="56" t="str">
        <f t="shared" si="16"/>
        <v xml:space="preserve"> </v>
      </c>
      <c r="M293" s="128"/>
      <c r="N293" s="197"/>
      <c r="O293" s="56"/>
      <c r="P293" s="197" t="str">
        <f t="shared" si="15"/>
        <v xml:space="preserve"> </v>
      </c>
    </row>
    <row r="294" spans="1:16" ht="15.75" x14ac:dyDescent="0.2">
      <c r="A294" s="2" t="s">
        <v>1314</v>
      </c>
      <c r="B294" s="65" t="s">
        <v>1631</v>
      </c>
      <c r="C294" s="2" t="s">
        <v>1948</v>
      </c>
      <c r="D294" s="44" t="s">
        <v>5266</v>
      </c>
      <c r="E294" s="128"/>
      <c r="F294" s="197" t="str">
        <f t="shared" si="14"/>
        <v xml:space="preserve"> </v>
      </c>
      <c r="I294" s="445" t="s">
        <v>1949</v>
      </c>
      <c r="J294" s="197"/>
      <c r="K294" s="117" t="s">
        <v>139</v>
      </c>
      <c r="L294" s="56" t="str">
        <f t="shared" si="16"/>
        <v xml:space="preserve"> </v>
      </c>
      <c r="M294" s="128"/>
      <c r="N294" s="197"/>
      <c r="O294" s="56"/>
      <c r="P294" s="197" t="str">
        <f t="shared" si="15"/>
        <v xml:space="preserve"> </v>
      </c>
    </row>
    <row r="295" spans="1:16" ht="15.75" x14ac:dyDescent="0.2">
      <c r="A295" s="59" t="s">
        <v>1314</v>
      </c>
      <c r="B295" s="55" t="s">
        <v>1350</v>
      </c>
      <c r="C295" s="55"/>
      <c r="D295" s="44" t="s">
        <v>5267</v>
      </c>
      <c r="E295" s="53"/>
      <c r="F295" s="197" t="str">
        <f t="shared" si="14"/>
        <v xml:space="preserve"> </v>
      </c>
      <c r="G295" s="445">
        <v>29.1666667</v>
      </c>
      <c r="H295" s="445">
        <v>117.83333330000001</v>
      </c>
      <c r="J295" s="197"/>
      <c r="K295" s="65" t="s">
        <v>15</v>
      </c>
      <c r="L295" s="56" t="str">
        <f t="shared" si="16"/>
        <v xml:space="preserve"> </v>
      </c>
      <c r="M295" s="67" t="s">
        <v>1950</v>
      </c>
      <c r="N295" s="197"/>
      <c r="O295" s="56" t="s">
        <v>1315</v>
      </c>
      <c r="P295" s="197" t="str">
        <f t="shared" si="15"/>
        <v xml:space="preserve"> </v>
      </c>
    </row>
    <row r="296" spans="1:16" ht="15.75" x14ac:dyDescent="0.2">
      <c r="A296" s="111" t="s">
        <v>1314</v>
      </c>
      <c r="B296" s="65" t="s">
        <v>1626</v>
      </c>
      <c r="C296" s="111" t="s">
        <v>1951</v>
      </c>
      <c r="D296" s="44" t="s">
        <v>5268</v>
      </c>
      <c r="E296" s="128"/>
      <c r="F296" s="197" t="str">
        <f t="shared" si="14"/>
        <v xml:space="preserve"> </v>
      </c>
      <c r="I296" s="445" t="s">
        <v>1952</v>
      </c>
      <c r="J296" s="197"/>
      <c r="K296" s="117" t="s">
        <v>139</v>
      </c>
      <c r="L296" s="56" t="str">
        <f t="shared" si="16"/>
        <v xml:space="preserve"> </v>
      </c>
      <c r="M296" s="128"/>
      <c r="N296" s="197"/>
      <c r="O296" s="56"/>
      <c r="P296" s="197" t="str">
        <f t="shared" si="15"/>
        <v xml:space="preserve"> </v>
      </c>
    </row>
    <row r="297" spans="1:16" ht="15.75" x14ac:dyDescent="0.2">
      <c r="A297" s="54" t="s">
        <v>1314</v>
      </c>
      <c r="B297" s="54" t="s">
        <v>4482</v>
      </c>
      <c r="C297" s="54" t="s">
        <v>1951</v>
      </c>
      <c r="D297" s="44" t="s">
        <v>5269</v>
      </c>
      <c r="F297" s="197" t="str">
        <f t="shared" si="14"/>
        <v xml:space="preserve"> </v>
      </c>
      <c r="I297" s="445" t="s">
        <v>4841</v>
      </c>
      <c r="J297" s="197"/>
      <c r="K297" s="142" t="s">
        <v>139</v>
      </c>
      <c r="L297" s="56" t="str">
        <f t="shared" si="16"/>
        <v xml:space="preserve"> </v>
      </c>
      <c r="N297" s="197"/>
      <c r="O297" s="56"/>
      <c r="P297" s="197" t="str">
        <f t="shared" si="15"/>
        <v xml:space="preserve"> </v>
      </c>
    </row>
    <row r="298" spans="1:16" ht="15.75" x14ac:dyDescent="0.2">
      <c r="A298" s="111" t="s">
        <v>1314</v>
      </c>
      <c r="B298" s="65" t="s">
        <v>1953</v>
      </c>
      <c r="C298" s="111" t="s">
        <v>1954</v>
      </c>
      <c r="D298" s="44" t="s">
        <v>5270</v>
      </c>
      <c r="E298" s="128"/>
      <c r="F298" s="197" t="str">
        <f t="shared" si="14"/>
        <v xml:space="preserve"> </v>
      </c>
      <c r="G298" s="445">
        <v>32.583300000000001</v>
      </c>
      <c r="H298" s="445">
        <v>119.33329999999999</v>
      </c>
      <c r="I298" s="445" t="s">
        <v>1957</v>
      </c>
      <c r="J298" s="197"/>
      <c r="K298" s="117" t="s">
        <v>1955</v>
      </c>
      <c r="L298" s="56" t="str">
        <f t="shared" si="16"/>
        <v xml:space="preserve"> </v>
      </c>
      <c r="M298" s="194" t="s">
        <v>1956</v>
      </c>
      <c r="N298" s="197"/>
      <c r="O298" s="56" t="s">
        <v>1315</v>
      </c>
      <c r="P298" s="197" t="str">
        <f t="shared" si="15"/>
        <v xml:space="preserve"> </v>
      </c>
    </row>
    <row r="299" spans="1:16" ht="15.75" x14ac:dyDescent="0.2">
      <c r="A299" s="13" t="s">
        <v>1314</v>
      </c>
      <c r="B299" s="4" t="s">
        <v>4110</v>
      </c>
      <c r="C299" s="64" t="s">
        <v>4083</v>
      </c>
      <c r="D299" s="44" t="s">
        <v>5271</v>
      </c>
      <c r="F299" s="197" t="str">
        <f t="shared" si="14"/>
        <v xml:space="preserve"> </v>
      </c>
      <c r="G299" s="445" t="s">
        <v>1786</v>
      </c>
      <c r="H299" s="445" t="s">
        <v>1786</v>
      </c>
      <c r="J299" s="197"/>
      <c r="K299" s="142" t="s">
        <v>4019</v>
      </c>
      <c r="L299" s="56" t="str">
        <f t="shared" si="16"/>
        <v xml:space="preserve"> </v>
      </c>
      <c r="N299" s="197"/>
      <c r="O299" s="56"/>
      <c r="P299" s="197" t="str">
        <f t="shared" si="15"/>
        <v xml:space="preserve"> </v>
      </c>
    </row>
    <row r="300" spans="1:16" ht="15.75" x14ac:dyDescent="0.2">
      <c r="A300" s="59" t="s">
        <v>1314</v>
      </c>
      <c r="B300" s="55" t="s">
        <v>1351</v>
      </c>
      <c r="C300" s="55"/>
      <c r="D300" s="44" t="s">
        <v>5272</v>
      </c>
      <c r="E300" s="53"/>
      <c r="F300" s="197" t="str">
        <f t="shared" si="14"/>
        <v xml:space="preserve"> </v>
      </c>
      <c r="G300" s="445">
        <v>34.383333299999997</v>
      </c>
      <c r="H300" s="445">
        <v>120.1333333</v>
      </c>
      <c r="J300" s="197"/>
      <c r="K300" s="65" t="s">
        <v>15</v>
      </c>
      <c r="L300" s="56" t="str">
        <f t="shared" si="16"/>
        <v xml:space="preserve"> </v>
      </c>
      <c r="M300" s="67" t="s">
        <v>1958</v>
      </c>
      <c r="N300" s="197"/>
      <c r="O300" s="56" t="s">
        <v>1315</v>
      </c>
      <c r="P300" s="197" t="str">
        <f t="shared" si="15"/>
        <v xml:space="preserve"> </v>
      </c>
    </row>
    <row r="301" spans="1:16" ht="15.75" x14ac:dyDescent="0.2">
      <c r="A301" s="12" t="s">
        <v>1314</v>
      </c>
      <c r="B301" s="4" t="s">
        <v>4127</v>
      </c>
      <c r="C301" s="64" t="s">
        <v>1981</v>
      </c>
      <c r="D301" s="44" t="s">
        <v>5273</v>
      </c>
      <c r="F301" s="197" t="str">
        <f t="shared" si="14"/>
        <v xml:space="preserve"> </v>
      </c>
      <c r="G301" s="445" t="s">
        <v>1786</v>
      </c>
      <c r="H301" s="445" t="s">
        <v>1786</v>
      </c>
      <c r="J301" s="197"/>
      <c r="K301" s="142" t="s">
        <v>4019</v>
      </c>
      <c r="L301" s="56" t="str">
        <f t="shared" si="16"/>
        <v xml:space="preserve"> </v>
      </c>
      <c r="N301" s="197"/>
      <c r="O301" s="56"/>
      <c r="P301" s="197" t="str">
        <f t="shared" si="15"/>
        <v xml:space="preserve"> </v>
      </c>
    </row>
    <row r="302" spans="1:16" ht="15.75" x14ac:dyDescent="0.2">
      <c r="A302" s="13" t="s">
        <v>1314</v>
      </c>
      <c r="B302" s="4" t="s">
        <v>4115</v>
      </c>
      <c r="C302" s="64" t="s">
        <v>4083</v>
      </c>
      <c r="D302" s="44" t="s">
        <v>5274</v>
      </c>
      <c r="F302" s="197" t="str">
        <f t="shared" si="14"/>
        <v xml:space="preserve"> </v>
      </c>
      <c r="G302" s="445" t="s">
        <v>1786</v>
      </c>
      <c r="H302" s="445" t="s">
        <v>1786</v>
      </c>
      <c r="J302" s="197"/>
      <c r="K302" s="142" t="s">
        <v>4019</v>
      </c>
      <c r="L302" s="56" t="str">
        <f t="shared" si="16"/>
        <v xml:space="preserve"> </v>
      </c>
      <c r="N302" s="197"/>
      <c r="O302" s="56"/>
      <c r="P302" s="197" t="str">
        <f t="shared" si="15"/>
        <v xml:space="preserve"> </v>
      </c>
    </row>
    <row r="303" spans="1:16" ht="15.75" x14ac:dyDescent="0.2">
      <c r="A303" s="59" t="s">
        <v>1314</v>
      </c>
      <c r="B303" s="55" t="s">
        <v>4615</v>
      </c>
      <c r="C303" s="55"/>
      <c r="D303" s="44" t="s">
        <v>5275</v>
      </c>
      <c r="E303" s="53"/>
      <c r="F303" s="197" t="str">
        <f t="shared" si="14"/>
        <v xml:space="preserve"> </v>
      </c>
      <c r="G303" s="445">
        <v>33</v>
      </c>
      <c r="H303" s="445">
        <v>120.66666669999999</v>
      </c>
      <c r="J303" s="197"/>
      <c r="K303" s="65" t="s">
        <v>15</v>
      </c>
      <c r="L303" s="56" t="str">
        <f t="shared" si="16"/>
        <v xml:space="preserve"> </v>
      </c>
      <c r="M303" s="67" t="s">
        <v>1959</v>
      </c>
      <c r="N303" s="197"/>
      <c r="O303" s="56" t="s">
        <v>1315</v>
      </c>
      <c r="P303" s="197" t="str">
        <f t="shared" si="15"/>
        <v xml:space="preserve"> </v>
      </c>
    </row>
    <row r="304" spans="1:16" ht="15.75" x14ac:dyDescent="0.2">
      <c r="A304" s="64" t="s">
        <v>1314</v>
      </c>
      <c r="B304" s="54" t="s">
        <v>4614</v>
      </c>
      <c r="C304" s="54" t="s">
        <v>1933</v>
      </c>
      <c r="D304" s="44" t="s">
        <v>5276</v>
      </c>
      <c r="F304" s="197" t="str">
        <f t="shared" si="14"/>
        <v xml:space="preserve"> </v>
      </c>
      <c r="I304" s="445" t="s">
        <v>4396</v>
      </c>
      <c r="J304" s="197"/>
      <c r="K304" s="142" t="s">
        <v>4392</v>
      </c>
      <c r="L304" s="56" t="str">
        <f t="shared" si="16"/>
        <v xml:space="preserve"> </v>
      </c>
      <c r="N304" s="197"/>
      <c r="O304" s="56"/>
      <c r="P304" s="197" t="str">
        <f t="shared" si="15"/>
        <v xml:space="preserve"> </v>
      </c>
    </row>
    <row r="305" spans="1:16" ht="15.75" x14ac:dyDescent="0.2">
      <c r="A305" s="12" t="s">
        <v>1314</v>
      </c>
      <c r="B305" s="4" t="s">
        <v>4130</v>
      </c>
      <c r="C305" s="64" t="s">
        <v>1951</v>
      </c>
      <c r="D305" s="44" t="s">
        <v>5277</v>
      </c>
      <c r="F305" s="197" t="str">
        <f t="shared" si="14"/>
        <v xml:space="preserve"> </v>
      </c>
      <c r="G305" s="445">
        <v>25.674600000000002</v>
      </c>
      <c r="H305" s="445">
        <v>119.47620000000001</v>
      </c>
      <c r="J305" s="197"/>
      <c r="K305" s="142" t="s">
        <v>4019</v>
      </c>
      <c r="L305" s="56" t="str">
        <f t="shared" si="16"/>
        <v xml:space="preserve"> </v>
      </c>
      <c r="N305" s="197"/>
      <c r="O305" s="56" t="s">
        <v>4825</v>
      </c>
      <c r="P305" s="197" t="str">
        <f t="shared" si="15"/>
        <v xml:space="preserve"> </v>
      </c>
    </row>
    <row r="306" spans="1:16" ht="15.75" x14ac:dyDescent="0.2">
      <c r="A306" s="111" t="s">
        <v>1314</v>
      </c>
      <c r="B306" s="65" t="s">
        <v>1635</v>
      </c>
      <c r="C306" s="111" t="s">
        <v>1960</v>
      </c>
      <c r="D306" s="44" t="s">
        <v>5278</v>
      </c>
      <c r="E306" s="67"/>
      <c r="F306" s="197" t="str">
        <f t="shared" si="14"/>
        <v xml:space="preserve"> </v>
      </c>
      <c r="I306" s="445" t="s">
        <v>1961</v>
      </c>
      <c r="J306" s="197"/>
      <c r="K306" s="117" t="s">
        <v>139</v>
      </c>
      <c r="L306" s="56" t="str">
        <f t="shared" si="16"/>
        <v xml:space="preserve"> </v>
      </c>
      <c r="M306" s="128"/>
      <c r="N306" s="197"/>
      <c r="O306" s="56"/>
      <c r="P306" s="197" t="str">
        <f t="shared" si="15"/>
        <v xml:space="preserve"> </v>
      </c>
    </row>
    <row r="307" spans="1:16" ht="15.75" x14ac:dyDescent="0.2">
      <c r="A307" s="12" t="s">
        <v>1314</v>
      </c>
      <c r="B307" s="4" t="s">
        <v>4048</v>
      </c>
      <c r="C307" s="64" t="s">
        <v>3431</v>
      </c>
      <c r="D307" s="44" t="s">
        <v>5279</v>
      </c>
      <c r="F307" s="197" t="str">
        <f t="shared" si="14"/>
        <v xml:space="preserve"> </v>
      </c>
      <c r="G307" s="445">
        <v>38.866700000000002</v>
      </c>
      <c r="H307" s="445">
        <v>121.017</v>
      </c>
      <c r="I307" s="446"/>
      <c r="J307" s="197"/>
      <c r="K307" s="142" t="s">
        <v>4019</v>
      </c>
      <c r="L307" s="56" t="str">
        <f t="shared" si="16"/>
        <v xml:space="preserve"> </v>
      </c>
      <c r="N307" s="197"/>
      <c r="O307" s="56"/>
      <c r="P307" s="197" t="str">
        <f t="shared" si="15"/>
        <v xml:space="preserve"> </v>
      </c>
    </row>
    <row r="308" spans="1:16" ht="15.75" x14ac:dyDescent="0.2">
      <c r="A308" s="57" t="s">
        <v>1314</v>
      </c>
      <c r="B308" s="56" t="s">
        <v>1061</v>
      </c>
      <c r="C308" s="56" t="s">
        <v>1936</v>
      </c>
      <c r="D308" s="44" t="s">
        <v>5280</v>
      </c>
      <c r="E308" s="58"/>
      <c r="F308" s="197" t="str">
        <f t="shared" si="14"/>
        <v xml:space="preserve"> </v>
      </c>
      <c r="G308" s="445">
        <v>34.713333329999998</v>
      </c>
      <c r="H308" s="445">
        <v>119.2416667</v>
      </c>
      <c r="J308" s="197"/>
      <c r="K308" s="57" t="s">
        <v>21</v>
      </c>
      <c r="L308" s="56" t="str">
        <f t="shared" si="16"/>
        <v xml:space="preserve"> </v>
      </c>
      <c r="M308" s="58">
        <v>833</v>
      </c>
      <c r="N308" s="197"/>
      <c r="O308" s="56" t="s">
        <v>1962</v>
      </c>
      <c r="P308" s="197" t="str">
        <f t="shared" si="15"/>
        <v xml:space="preserve"> </v>
      </c>
    </row>
    <row r="309" spans="1:16" ht="15.75" x14ac:dyDescent="0.2">
      <c r="A309" s="64" t="s">
        <v>1314</v>
      </c>
      <c r="B309" s="68" t="s">
        <v>4469</v>
      </c>
      <c r="C309" s="64" t="s">
        <v>4028</v>
      </c>
      <c r="D309" s="44" t="s">
        <v>5281</v>
      </c>
      <c r="F309" s="197" t="str">
        <f t="shared" si="14"/>
        <v xml:space="preserve"> </v>
      </c>
      <c r="G309" s="445" t="s">
        <v>1786</v>
      </c>
      <c r="H309" s="445" t="s">
        <v>1786</v>
      </c>
      <c r="J309" s="197"/>
      <c r="K309" s="142" t="s">
        <v>4019</v>
      </c>
      <c r="L309" s="56" t="str">
        <f t="shared" si="16"/>
        <v xml:space="preserve"> </v>
      </c>
      <c r="N309" s="197"/>
      <c r="O309" s="56"/>
      <c r="P309" s="197" t="str">
        <f t="shared" si="15"/>
        <v xml:space="preserve"> </v>
      </c>
    </row>
    <row r="310" spans="1:16" ht="15.75" x14ac:dyDescent="0.2">
      <c r="A310" s="2" t="s">
        <v>1314</v>
      </c>
      <c r="B310" s="65" t="s">
        <v>1736</v>
      </c>
      <c r="C310" s="2" t="s">
        <v>1963</v>
      </c>
      <c r="D310" s="44" t="s">
        <v>5282</v>
      </c>
      <c r="E310" s="128"/>
      <c r="F310" s="197" t="str">
        <f t="shared" si="14"/>
        <v xml:space="preserve"> </v>
      </c>
      <c r="I310" s="445" t="s">
        <v>1964</v>
      </c>
      <c r="J310" s="197"/>
      <c r="K310" s="117" t="s">
        <v>139</v>
      </c>
      <c r="L310" s="56" t="str">
        <f t="shared" si="16"/>
        <v xml:space="preserve"> </v>
      </c>
      <c r="M310" s="128"/>
      <c r="N310" s="197"/>
      <c r="O310" s="56"/>
      <c r="P310" s="197" t="str">
        <f t="shared" si="15"/>
        <v xml:space="preserve"> </v>
      </c>
    </row>
    <row r="311" spans="1:16" ht="15.75" x14ac:dyDescent="0.2">
      <c r="A311" s="111" t="s">
        <v>1314</v>
      </c>
      <c r="B311" s="65" t="s">
        <v>1965</v>
      </c>
      <c r="C311" s="111" t="s">
        <v>1904</v>
      </c>
      <c r="D311" s="44" t="s">
        <v>5283</v>
      </c>
      <c r="E311" s="128"/>
      <c r="F311" s="197" t="str">
        <f t="shared" si="14"/>
        <v xml:space="preserve"> </v>
      </c>
      <c r="G311" s="445">
        <v>30.333333969116211</v>
      </c>
      <c r="H311" s="445">
        <v>113.83333587646484</v>
      </c>
      <c r="I311" s="445" t="s">
        <v>1968</v>
      </c>
      <c r="J311" s="197"/>
      <c r="K311" s="117" t="s">
        <v>1966</v>
      </c>
      <c r="L311" s="56" t="str">
        <f t="shared" si="16"/>
        <v xml:space="preserve"> </v>
      </c>
      <c r="M311" s="195" t="s">
        <v>1967</v>
      </c>
      <c r="N311" s="197"/>
      <c r="O311" s="56" t="s">
        <v>1315</v>
      </c>
      <c r="P311" s="197" t="str">
        <f t="shared" si="15"/>
        <v xml:space="preserve"> </v>
      </c>
    </row>
    <row r="312" spans="1:16" ht="15.75" x14ac:dyDescent="0.2">
      <c r="A312" s="111" t="s">
        <v>1314</v>
      </c>
      <c r="B312" s="65" t="s">
        <v>1139</v>
      </c>
      <c r="C312" s="111" t="s">
        <v>1947</v>
      </c>
      <c r="D312" s="44" t="s">
        <v>5284</v>
      </c>
      <c r="E312" s="128"/>
      <c r="F312" s="197" t="str">
        <f t="shared" si="14"/>
        <v xml:space="preserve"> </v>
      </c>
      <c r="I312" s="445" t="s">
        <v>1969</v>
      </c>
      <c r="J312" s="197"/>
      <c r="K312" s="117" t="s">
        <v>1850</v>
      </c>
      <c r="L312" s="56" t="str">
        <f t="shared" si="16"/>
        <v xml:space="preserve"> </v>
      </c>
      <c r="M312" s="195">
        <v>354</v>
      </c>
      <c r="N312" s="197"/>
      <c r="O312" s="56"/>
      <c r="P312" s="197" t="str">
        <f t="shared" si="15"/>
        <v xml:space="preserve"> </v>
      </c>
    </row>
    <row r="313" spans="1:16" ht="15.75" x14ac:dyDescent="0.2">
      <c r="A313" s="52" t="s">
        <v>1314</v>
      </c>
      <c r="B313" s="51" t="s">
        <v>1353</v>
      </c>
      <c r="C313" s="51"/>
      <c r="D313" s="44" t="s">
        <v>5285</v>
      </c>
      <c r="E313" s="53"/>
      <c r="F313" s="197" t="str">
        <f t="shared" si="14"/>
        <v xml:space="preserve"> </v>
      </c>
      <c r="G313" s="445">
        <v>34.133333299999997</v>
      </c>
      <c r="H313" s="445">
        <v>114.0666667</v>
      </c>
      <c r="J313" s="197"/>
      <c r="K313" s="65" t="s">
        <v>1970</v>
      </c>
      <c r="L313" s="56" t="str">
        <f t="shared" si="16"/>
        <v xml:space="preserve"> </v>
      </c>
      <c r="M313" s="67" t="s">
        <v>1971</v>
      </c>
      <c r="N313" s="197"/>
      <c r="O313" s="56" t="s">
        <v>1352</v>
      </c>
      <c r="P313" s="197" t="str">
        <f t="shared" si="15"/>
        <v xml:space="preserve"> </v>
      </c>
    </row>
    <row r="314" spans="1:16" ht="15.75" x14ac:dyDescent="0.2">
      <c r="A314" s="113" t="s">
        <v>1314</v>
      </c>
      <c r="B314" s="111" t="s">
        <v>3591</v>
      </c>
      <c r="C314" s="54" t="s">
        <v>1941</v>
      </c>
      <c r="D314" s="44" t="s">
        <v>5286</v>
      </c>
      <c r="F314" s="197" t="str">
        <f t="shared" si="14"/>
        <v xml:space="preserve"> </v>
      </c>
      <c r="I314" s="445" t="s">
        <v>4842</v>
      </c>
      <c r="J314" s="197"/>
      <c r="K314" s="142" t="s">
        <v>139</v>
      </c>
      <c r="L314" s="56" t="str">
        <f t="shared" si="16"/>
        <v xml:space="preserve"> </v>
      </c>
      <c r="N314" s="197"/>
      <c r="O314" s="56"/>
      <c r="P314" s="197" t="str">
        <f t="shared" si="15"/>
        <v xml:space="preserve"> </v>
      </c>
    </row>
    <row r="315" spans="1:16" ht="15.75" x14ac:dyDescent="0.2">
      <c r="A315" s="13" t="s">
        <v>1314</v>
      </c>
      <c r="B315" s="4" t="s">
        <v>4080</v>
      </c>
      <c r="C315" s="54" t="s">
        <v>1904</v>
      </c>
      <c r="D315" s="44" t="s">
        <v>5287</v>
      </c>
      <c r="F315" s="197" t="str">
        <f t="shared" si="14"/>
        <v xml:space="preserve"> </v>
      </c>
      <c r="G315" s="445">
        <v>29.9</v>
      </c>
      <c r="H315" s="445">
        <v>113.4</v>
      </c>
      <c r="I315" s="446"/>
      <c r="J315" s="197"/>
      <c r="K315" s="142" t="s">
        <v>4019</v>
      </c>
      <c r="L315" s="56" t="str">
        <f t="shared" si="16"/>
        <v xml:space="preserve"> </v>
      </c>
      <c r="N315" s="197"/>
      <c r="O315" s="56"/>
      <c r="P315" s="197" t="str">
        <f t="shared" si="15"/>
        <v xml:space="preserve"> </v>
      </c>
    </row>
    <row r="316" spans="1:16" ht="15.75" x14ac:dyDescent="0.2">
      <c r="A316" s="133" t="s">
        <v>1314</v>
      </c>
      <c r="B316" s="60" t="s">
        <v>1973</v>
      </c>
      <c r="C316" s="133" t="s">
        <v>4028</v>
      </c>
      <c r="D316" s="44" t="s">
        <v>5288</v>
      </c>
      <c r="E316" s="63"/>
      <c r="F316" s="197" t="str">
        <f t="shared" si="14"/>
        <v xml:space="preserve"> </v>
      </c>
      <c r="G316" s="445">
        <v>46.6666666666667</v>
      </c>
      <c r="H316" s="445">
        <v>132.75</v>
      </c>
      <c r="J316" s="197"/>
      <c r="K316" s="65" t="s">
        <v>162</v>
      </c>
      <c r="L316" s="56" t="str">
        <f t="shared" si="16"/>
        <v xml:space="preserve"> </v>
      </c>
      <c r="M316" s="67" t="s">
        <v>1974</v>
      </c>
      <c r="N316" s="197"/>
      <c r="O316" s="56"/>
      <c r="P316" s="197" t="str">
        <f t="shared" si="15"/>
        <v xml:space="preserve"> </v>
      </c>
    </row>
    <row r="317" spans="1:16" s="64" customFormat="1" ht="15.75" x14ac:dyDescent="0.2">
      <c r="A317" s="12" t="s">
        <v>1314</v>
      </c>
      <c r="B317" s="4" t="s">
        <v>4109</v>
      </c>
      <c r="C317" s="64" t="s">
        <v>4120</v>
      </c>
      <c r="D317" s="44" t="s">
        <v>5289</v>
      </c>
      <c r="E317" s="44"/>
      <c r="F317" s="197" t="str">
        <f t="shared" si="14"/>
        <v xml:space="preserve"> </v>
      </c>
      <c r="G317" s="445" t="s">
        <v>1786</v>
      </c>
      <c r="H317" s="445" t="s">
        <v>1786</v>
      </c>
      <c r="I317" s="445"/>
      <c r="J317" s="197"/>
      <c r="K317" s="142" t="s">
        <v>4069</v>
      </c>
      <c r="L317" s="56" t="str">
        <f t="shared" si="16"/>
        <v xml:space="preserve"> </v>
      </c>
      <c r="N317" s="197"/>
      <c r="O317" s="56"/>
      <c r="P317" s="197" t="str">
        <f t="shared" si="15"/>
        <v xml:space="preserve"> </v>
      </c>
    </row>
    <row r="318" spans="1:16" ht="15.75" x14ac:dyDescent="0.2">
      <c r="A318" s="111" t="s">
        <v>1314</v>
      </c>
      <c r="B318" s="4" t="s">
        <v>1708</v>
      </c>
      <c r="C318" s="111" t="s">
        <v>1954</v>
      </c>
      <c r="D318" s="44" t="s">
        <v>5290</v>
      </c>
      <c r="E318" s="128"/>
      <c r="F318" s="197" t="str">
        <f t="shared" si="14"/>
        <v xml:space="preserve"> </v>
      </c>
      <c r="I318" s="445" t="s">
        <v>1977</v>
      </c>
      <c r="J318" s="197"/>
      <c r="K318" s="117" t="s">
        <v>1975</v>
      </c>
      <c r="L318" s="56" t="str">
        <f t="shared" si="16"/>
        <v xml:space="preserve"> </v>
      </c>
      <c r="M318" s="196" t="s">
        <v>1976</v>
      </c>
      <c r="N318" s="197"/>
      <c r="O318" s="56"/>
      <c r="P318" s="197" t="str">
        <f t="shared" si="15"/>
        <v xml:space="preserve"> </v>
      </c>
    </row>
    <row r="319" spans="1:16" ht="15.75" x14ac:dyDescent="0.2">
      <c r="A319" s="133" t="s">
        <v>1314</v>
      </c>
      <c r="B319" s="60" t="s">
        <v>1978</v>
      </c>
      <c r="C319" s="133" t="s">
        <v>4083</v>
      </c>
      <c r="D319" s="44" t="s">
        <v>5291</v>
      </c>
      <c r="E319" s="63"/>
      <c r="F319" s="197" t="str">
        <f t="shared" si="14"/>
        <v xml:space="preserve"> </v>
      </c>
      <c r="G319" s="445">
        <v>44.9166666666667</v>
      </c>
      <c r="H319" s="445">
        <v>121.05</v>
      </c>
      <c r="J319" s="197"/>
      <c r="K319" s="65" t="s">
        <v>162</v>
      </c>
      <c r="L319" s="56" t="str">
        <f t="shared" si="16"/>
        <v xml:space="preserve"> </v>
      </c>
      <c r="M319" s="67" t="s">
        <v>1979</v>
      </c>
      <c r="N319" s="197"/>
      <c r="O319" s="56"/>
      <c r="P319" s="197" t="str">
        <f t="shared" si="15"/>
        <v xml:space="preserve"> </v>
      </c>
    </row>
    <row r="320" spans="1:16" ht="15.75" x14ac:dyDescent="0.2">
      <c r="A320" s="111" t="s">
        <v>1314</v>
      </c>
      <c r="B320" s="65" t="s">
        <v>1743</v>
      </c>
      <c r="C320" s="111" t="s">
        <v>1947</v>
      </c>
      <c r="D320" s="44" t="s">
        <v>5292</v>
      </c>
      <c r="E320" s="128"/>
      <c r="F320" s="197" t="str">
        <f t="shared" si="14"/>
        <v xml:space="preserve"> </v>
      </c>
      <c r="I320" s="445" t="s">
        <v>1980</v>
      </c>
      <c r="J320" s="197"/>
      <c r="K320" s="117" t="s">
        <v>139</v>
      </c>
      <c r="L320" s="56" t="str">
        <f t="shared" si="16"/>
        <v xml:space="preserve"> </v>
      </c>
      <c r="M320" s="128"/>
      <c r="N320" s="197"/>
      <c r="O320" s="56"/>
      <c r="P320" s="197" t="str">
        <f t="shared" si="15"/>
        <v xml:space="preserve"> </v>
      </c>
    </row>
    <row r="321" spans="1:16" ht="15.75" x14ac:dyDescent="0.2">
      <c r="A321" s="12" t="s">
        <v>1314</v>
      </c>
      <c r="B321" s="9" t="s">
        <v>4054</v>
      </c>
      <c r="C321" s="64" t="s">
        <v>1045</v>
      </c>
      <c r="D321" s="44" t="s">
        <v>5293</v>
      </c>
      <c r="F321" s="197" t="str">
        <f t="shared" si="14"/>
        <v xml:space="preserve"> </v>
      </c>
      <c r="G321" s="445">
        <v>23.550799999999999</v>
      </c>
      <c r="H321" s="445">
        <v>119.60720000000001</v>
      </c>
      <c r="J321" s="197"/>
      <c r="K321" s="142" t="s">
        <v>4019</v>
      </c>
      <c r="L321" s="56" t="str">
        <f t="shared" si="16"/>
        <v xml:space="preserve"> </v>
      </c>
      <c r="N321" s="197"/>
      <c r="O321" s="56" t="s">
        <v>4843</v>
      </c>
      <c r="P321" s="197" t="str">
        <f t="shared" si="15"/>
        <v xml:space="preserve"> </v>
      </c>
    </row>
    <row r="322" spans="1:16" ht="15.75" x14ac:dyDescent="0.2">
      <c r="A322" s="12" t="s">
        <v>1314</v>
      </c>
      <c r="B322" s="54" t="s">
        <v>4051</v>
      </c>
      <c r="C322" s="64" t="s">
        <v>1045</v>
      </c>
      <c r="D322" s="44" t="s">
        <v>5294</v>
      </c>
      <c r="F322" s="197" t="str">
        <f t="shared" si="14"/>
        <v xml:space="preserve"> </v>
      </c>
      <c r="G322" s="445">
        <v>25.083300000000001</v>
      </c>
      <c r="H322" s="445">
        <v>121.15</v>
      </c>
      <c r="I322" s="446"/>
      <c r="J322" s="197"/>
      <c r="K322" s="142" t="s">
        <v>4019</v>
      </c>
      <c r="L322" s="56" t="str">
        <f t="shared" si="16"/>
        <v xml:space="preserve"> </v>
      </c>
      <c r="N322" s="197"/>
      <c r="O322" s="56" t="s">
        <v>4825</v>
      </c>
      <c r="P322" s="197" t="str">
        <f t="shared" si="15"/>
        <v xml:space="preserve"> </v>
      </c>
    </row>
    <row r="323" spans="1:16" ht="15.75" x14ac:dyDescent="0.2">
      <c r="A323" s="12" t="s">
        <v>1314</v>
      </c>
      <c r="B323" s="9" t="s">
        <v>4053</v>
      </c>
      <c r="C323" s="64" t="s">
        <v>1045</v>
      </c>
      <c r="D323" s="44" t="s">
        <v>5295</v>
      </c>
      <c r="F323" s="197" t="str">
        <f t="shared" ref="F323:F386" si="17">" "</f>
        <v xml:space="preserve"> </v>
      </c>
      <c r="G323" s="445">
        <v>23.403600000000001</v>
      </c>
      <c r="H323" s="445">
        <v>119.3224</v>
      </c>
      <c r="J323" s="197"/>
      <c r="K323" s="142" t="s">
        <v>4019</v>
      </c>
      <c r="L323" s="56" t="str">
        <f t="shared" si="16"/>
        <v xml:space="preserve"> </v>
      </c>
      <c r="N323" s="197"/>
      <c r="O323" s="56" t="s">
        <v>4843</v>
      </c>
      <c r="P323" s="197" t="str">
        <f t="shared" ref="P323:P386" si="18">" "</f>
        <v xml:space="preserve"> </v>
      </c>
    </row>
    <row r="324" spans="1:16" ht="15.75" x14ac:dyDescent="0.2">
      <c r="A324" s="113" t="s">
        <v>1314</v>
      </c>
      <c r="B324" s="111" t="s">
        <v>3600</v>
      </c>
      <c r="C324" s="113" t="s">
        <v>3602</v>
      </c>
      <c r="D324" s="44" t="s">
        <v>5296</v>
      </c>
      <c r="F324" s="197" t="str">
        <f t="shared" si="17"/>
        <v xml:space="preserve"> </v>
      </c>
      <c r="I324" s="445" t="s">
        <v>4844</v>
      </c>
      <c r="J324" s="197"/>
      <c r="K324" s="142" t="s">
        <v>139</v>
      </c>
      <c r="L324" s="56" t="str">
        <f t="shared" si="16"/>
        <v xml:space="preserve"> </v>
      </c>
      <c r="N324" s="197"/>
      <c r="O324" s="56"/>
      <c r="P324" s="197" t="str">
        <f t="shared" si="18"/>
        <v xml:space="preserve"> </v>
      </c>
    </row>
    <row r="325" spans="1:16" ht="15.75" x14ac:dyDescent="0.2">
      <c r="A325" s="111" t="s">
        <v>1314</v>
      </c>
      <c r="B325" s="65" t="s">
        <v>4616</v>
      </c>
      <c r="C325" s="111" t="s">
        <v>1981</v>
      </c>
      <c r="D325" s="44" t="s">
        <v>5297</v>
      </c>
      <c r="E325" s="128" t="s">
        <v>1983</v>
      </c>
      <c r="F325" s="197" t="str">
        <f t="shared" si="17"/>
        <v xml:space="preserve"> </v>
      </c>
      <c r="G325" s="445">
        <v>37.75</v>
      </c>
      <c r="H325" s="445">
        <v>118.66670000000001</v>
      </c>
      <c r="J325" s="197"/>
      <c r="K325" s="117" t="s">
        <v>1955</v>
      </c>
      <c r="L325" s="56" t="str">
        <f t="shared" ref="L325:L371" si="19">" "</f>
        <v xml:space="preserve"> </v>
      </c>
      <c r="M325" s="194" t="s">
        <v>1982</v>
      </c>
      <c r="N325" s="197"/>
      <c r="O325" s="56" t="s">
        <v>1352</v>
      </c>
      <c r="P325" s="197" t="str">
        <f t="shared" si="18"/>
        <v xml:space="preserve"> </v>
      </c>
    </row>
    <row r="326" spans="1:16" ht="15.75" x14ac:dyDescent="0.2">
      <c r="A326" s="2" t="s">
        <v>1314</v>
      </c>
      <c r="B326" s="65" t="s">
        <v>1711</v>
      </c>
      <c r="C326" s="2" t="s">
        <v>1984</v>
      </c>
      <c r="D326" s="44" t="s">
        <v>5298</v>
      </c>
      <c r="E326" s="128"/>
      <c r="F326" s="197" t="str">
        <f t="shared" si="17"/>
        <v xml:space="preserve"> </v>
      </c>
      <c r="G326" s="445">
        <v>38.368299999999998</v>
      </c>
      <c r="H326" s="445">
        <v>117.351</v>
      </c>
      <c r="I326" s="446"/>
      <c r="J326" s="197"/>
      <c r="K326" s="117" t="s">
        <v>139</v>
      </c>
      <c r="L326" s="56" t="str">
        <f t="shared" si="19"/>
        <v xml:space="preserve"> </v>
      </c>
      <c r="M326" s="128"/>
      <c r="N326" s="197"/>
      <c r="O326" s="56" t="s">
        <v>4825</v>
      </c>
      <c r="P326" s="197" t="str">
        <f t="shared" si="18"/>
        <v xml:space="preserve"> </v>
      </c>
    </row>
    <row r="327" spans="1:16" ht="15.75" x14ac:dyDescent="0.2">
      <c r="A327" s="64" t="s">
        <v>1314</v>
      </c>
      <c r="B327" s="64" t="s">
        <v>4463</v>
      </c>
      <c r="C327" s="64" t="s">
        <v>3431</v>
      </c>
      <c r="D327" s="44" t="s">
        <v>5299</v>
      </c>
      <c r="F327" s="197" t="str">
        <f t="shared" si="17"/>
        <v xml:space="preserve"> </v>
      </c>
      <c r="G327" s="445">
        <v>42.374299999999998</v>
      </c>
      <c r="H327" s="445">
        <v>122.9599</v>
      </c>
      <c r="J327" s="197"/>
      <c r="K327" s="142" t="s">
        <v>4019</v>
      </c>
      <c r="L327" s="56" t="str">
        <f t="shared" si="19"/>
        <v xml:space="preserve"> </v>
      </c>
      <c r="N327" s="197"/>
      <c r="O327" s="56"/>
      <c r="P327" s="197" t="str">
        <f t="shared" si="18"/>
        <v xml:space="preserve"> </v>
      </c>
    </row>
    <row r="328" spans="1:16" ht="15.75" x14ac:dyDescent="0.2">
      <c r="A328" s="70" t="s">
        <v>1314</v>
      </c>
      <c r="B328" s="68" t="s">
        <v>1985</v>
      </c>
      <c r="C328" s="69"/>
      <c r="D328" s="44" t="s">
        <v>5300</v>
      </c>
      <c r="E328" s="63"/>
      <c r="F328" s="197" t="str">
        <f t="shared" si="17"/>
        <v xml:space="preserve"> </v>
      </c>
      <c r="G328" s="445">
        <v>38.75</v>
      </c>
      <c r="H328" s="445">
        <v>113.41666666666667</v>
      </c>
      <c r="J328" s="197"/>
      <c r="K328" s="65" t="s">
        <v>1986</v>
      </c>
      <c r="L328" s="56" t="str">
        <f t="shared" si="19"/>
        <v xml:space="preserve"> </v>
      </c>
      <c r="M328" s="67" t="s">
        <v>1987</v>
      </c>
      <c r="N328" s="197"/>
      <c r="O328" s="56" t="s">
        <v>1352</v>
      </c>
      <c r="P328" s="197" t="str">
        <f t="shared" si="18"/>
        <v xml:space="preserve"> </v>
      </c>
    </row>
    <row r="329" spans="1:16" ht="15.75" x14ac:dyDescent="0.2">
      <c r="A329" s="133" t="s">
        <v>1314</v>
      </c>
      <c r="B329" s="60" t="s">
        <v>1988</v>
      </c>
      <c r="C329" s="133" t="s">
        <v>4083</v>
      </c>
      <c r="D329" s="44" t="s">
        <v>5301</v>
      </c>
      <c r="E329" s="63"/>
      <c r="F329" s="197" t="str">
        <f t="shared" si="17"/>
        <v xml:space="preserve"> </v>
      </c>
      <c r="G329" s="445">
        <v>47.6</v>
      </c>
      <c r="H329" s="445">
        <v>118.7</v>
      </c>
      <c r="J329" s="197"/>
      <c r="K329" s="65" t="s">
        <v>162</v>
      </c>
      <c r="L329" s="56" t="str">
        <f t="shared" si="19"/>
        <v xml:space="preserve"> </v>
      </c>
      <c r="M329" s="67" t="s">
        <v>1989</v>
      </c>
      <c r="N329" s="197"/>
      <c r="O329" s="56"/>
      <c r="P329" s="197" t="str">
        <f t="shared" si="18"/>
        <v xml:space="preserve"> </v>
      </c>
    </row>
    <row r="330" spans="1:16" ht="15.75" x14ac:dyDescent="0.2">
      <c r="A330" s="54" t="s">
        <v>1314</v>
      </c>
      <c r="B330" s="111" t="s">
        <v>3428</v>
      </c>
      <c r="C330" s="54" t="s">
        <v>1930</v>
      </c>
      <c r="D330" s="44" t="s">
        <v>5302</v>
      </c>
      <c r="F330" s="197" t="str">
        <f t="shared" si="17"/>
        <v xml:space="preserve"> </v>
      </c>
      <c r="I330" s="445" t="s">
        <v>4845</v>
      </c>
      <c r="J330" s="197"/>
      <c r="K330" s="142" t="s">
        <v>139</v>
      </c>
      <c r="L330" s="56" t="str">
        <f t="shared" si="19"/>
        <v xml:space="preserve"> </v>
      </c>
      <c r="N330" s="197"/>
      <c r="O330" s="56"/>
      <c r="P330" s="197" t="str">
        <f t="shared" si="18"/>
        <v xml:space="preserve"> </v>
      </c>
    </row>
    <row r="331" spans="1:16" ht="15.75" x14ac:dyDescent="0.2">
      <c r="A331" s="59" t="s">
        <v>1314</v>
      </c>
      <c r="B331" s="4" t="s">
        <v>3429</v>
      </c>
      <c r="C331" s="55" t="s">
        <v>1930</v>
      </c>
      <c r="D331" s="44" t="s">
        <v>5303</v>
      </c>
      <c r="E331" s="53"/>
      <c r="F331" s="197" t="str">
        <f t="shared" si="17"/>
        <v xml:space="preserve"> </v>
      </c>
      <c r="G331" s="445">
        <v>26.6666667</v>
      </c>
      <c r="H331" s="445">
        <v>103.16666669999999</v>
      </c>
      <c r="J331" s="197"/>
      <c r="K331" s="65" t="s">
        <v>15</v>
      </c>
      <c r="L331" s="56" t="str">
        <f t="shared" si="19"/>
        <v xml:space="preserve"> </v>
      </c>
      <c r="M331" s="67" t="s">
        <v>1990</v>
      </c>
      <c r="N331" s="197"/>
      <c r="O331" s="56" t="s">
        <v>1315</v>
      </c>
      <c r="P331" s="197" t="str">
        <f t="shared" si="18"/>
        <v xml:space="preserve"> </v>
      </c>
    </row>
    <row r="332" spans="1:16" s="64" customFormat="1" ht="15.75" x14ac:dyDescent="0.2">
      <c r="A332" s="70" t="s">
        <v>1314</v>
      </c>
      <c r="B332" s="68" t="s">
        <v>1991</v>
      </c>
      <c r="C332" s="69"/>
      <c r="D332" s="44" t="s">
        <v>5304</v>
      </c>
      <c r="E332" s="63"/>
      <c r="F332" s="197" t="str">
        <f t="shared" si="17"/>
        <v xml:space="preserve"> </v>
      </c>
      <c r="G332" s="445">
        <v>48.183333333333302</v>
      </c>
      <c r="H332" s="445">
        <v>118.51666666666667</v>
      </c>
      <c r="I332" s="445"/>
      <c r="J332" s="197"/>
      <c r="K332" s="65" t="s">
        <v>162</v>
      </c>
      <c r="L332" s="56" t="str">
        <f t="shared" si="19"/>
        <v xml:space="preserve"> </v>
      </c>
      <c r="M332" s="67" t="s">
        <v>1992</v>
      </c>
      <c r="N332" s="197"/>
      <c r="O332" s="56"/>
      <c r="P332" s="197" t="str">
        <f t="shared" si="18"/>
        <v xml:space="preserve"> </v>
      </c>
    </row>
    <row r="333" spans="1:16" ht="15.75" x14ac:dyDescent="0.2">
      <c r="A333" s="54" t="s">
        <v>1314</v>
      </c>
      <c r="B333" s="54" t="s">
        <v>4495</v>
      </c>
      <c r="C333" s="64" t="s">
        <v>1954</v>
      </c>
      <c r="D333" s="44" t="s">
        <v>5305</v>
      </c>
      <c r="F333" s="197" t="str">
        <f t="shared" si="17"/>
        <v xml:space="preserve"> </v>
      </c>
      <c r="G333" s="445">
        <v>32.2834</v>
      </c>
      <c r="H333" s="445">
        <v>121.4</v>
      </c>
      <c r="J333" s="197"/>
      <c r="K333" s="142" t="s">
        <v>4415</v>
      </c>
      <c r="L333" s="56" t="str">
        <f t="shared" si="19"/>
        <v xml:space="preserve"> </v>
      </c>
      <c r="N333" s="197"/>
      <c r="O333" s="56"/>
      <c r="P333" s="197" t="str">
        <f t="shared" si="18"/>
        <v xml:space="preserve"> </v>
      </c>
    </row>
    <row r="334" spans="1:16" ht="15.75" x14ac:dyDescent="0.2">
      <c r="A334" s="59" t="s">
        <v>1314</v>
      </c>
      <c r="B334" s="55" t="s">
        <v>1355</v>
      </c>
      <c r="C334" s="55"/>
      <c r="D334" s="44" t="s">
        <v>5306</v>
      </c>
      <c r="E334" s="53"/>
      <c r="F334" s="197" t="str">
        <f t="shared" si="17"/>
        <v xml:space="preserve"> </v>
      </c>
      <c r="G334" s="445">
        <v>34</v>
      </c>
      <c r="H334" s="445">
        <v>120.5</v>
      </c>
      <c r="J334" s="197"/>
      <c r="K334" s="65" t="s">
        <v>15</v>
      </c>
      <c r="L334" s="56" t="str">
        <f t="shared" si="19"/>
        <v xml:space="preserve"> </v>
      </c>
      <c r="M334" s="67" t="s">
        <v>1993</v>
      </c>
      <c r="N334" s="197"/>
      <c r="O334" s="56" t="s">
        <v>1315</v>
      </c>
      <c r="P334" s="197" t="str">
        <f t="shared" si="18"/>
        <v xml:space="preserve"> </v>
      </c>
    </row>
    <row r="335" spans="1:16" ht="15.75" x14ac:dyDescent="0.2">
      <c r="A335" s="57" t="s">
        <v>1314</v>
      </c>
      <c r="B335" s="56" t="s">
        <v>4637</v>
      </c>
      <c r="C335" s="56" t="s">
        <v>1981</v>
      </c>
      <c r="D335" s="44" t="s">
        <v>5307</v>
      </c>
      <c r="E335" s="58"/>
      <c r="F335" s="197" t="str">
        <f t="shared" si="17"/>
        <v xml:space="preserve"> </v>
      </c>
      <c r="G335" s="445">
        <v>36.183333330000004</v>
      </c>
      <c r="H335" s="445">
        <v>120.16666669999999</v>
      </c>
      <c r="J335" s="197"/>
      <c r="K335" s="57" t="s">
        <v>1994</v>
      </c>
      <c r="L335" s="56" t="str">
        <f t="shared" si="19"/>
        <v xml:space="preserve"> </v>
      </c>
      <c r="M335" s="58" t="s">
        <v>1995</v>
      </c>
      <c r="N335" s="197"/>
      <c r="O335" s="56" t="s">
        <v>1962</v>
      </c>
      <c r="P335" s="197" t="str">
        <f t="shared" si="18"/>
        <v xml:space="preserve"> </v>
      </c>
    </row>
    <row r="336" spans="1:16" ht="15.75" x14ac:dyDescent="0.2">
      <c r="A336" s="116" t="s">
        <v>1314</v>
      </c>
      <c r="B336" s="111" t="s">
        <v>3565</v>
      </c>
      <c r="C336" s="54" t="s">
        <v>1981</v>
      </c>
      <c r="D336" s="44" t="s">
        <v>5308</v>
      </c>
      <c r="F336" s="197" t="str">
        <f t="shared" si="17"/>
        <v xml:space="preserve"> </v>
      </c>
      <c r="I336" s="445" t="s">
        <v>4846</v>
      </c>
      <c r="J336" s="197"/>
      <c r="K336" s="142" t="s">
        <v>139</v>
      </c>
      <c r="L336" s="56" t="str">
        <f t="shared" si="19"/>
        <v xml:space="preserve"> </v>
      </c>
      <c r="N336" s="197"/>
      <c r="O336" s="56"/>
      <c r="P336" s="197" t="str">
        <f t="shared" si="18"/>
        <v xml:space="preserve"> </v>
      </c>
    </row>
    <row r="337" spans="1:16" ht="15.75" x14ac:dyDescent="0.2">
      <c r="A337" s="57" t="s">
        <v>1314</v>
      </c>
      <c r="B337" s="56" t="s">
        <v>1024</v>
      </c>
      <c r="C337" s="56" t="s">
        <v>26</v>
      </c>
      <c r="D337" s="44" t="s">
        <v>5309</v>
      </c>
      <c r="E337" s="58"/>
      <c r="F337" s="197" t="str">
        <f t="shared" si="17"/>
        <v xml:space="preserve"> </v>
      </c>
      <c r="G337" s="445">
        <v>31.270399999999999</v>
      </c>
      <c r="H337" s="445">
        <v>121.854</v>
      </c>
      <c r="J337" s="197"/>
      <c r="K337" s="57" t="s">
        <v>21</v>
      </c>
      <c r="L337" s="56" t="str">
        <f t="shared" si="19"/>
        <v xml:space="preserve"> </v>
      </c>
      <c r="M337" s="58">
        <v>393</v>
      </c>
      <c r="N337" s="197"/>
      <c r="O337" s="56" t="s">
        <v>26</v>
      </c>
      <c r="P337" s="197" t="str">
        <f t="shared" si="18"/>
        <v xml:space="preserve"> </v>
      </c>
    </row>
    <row r="338" spans="1:16" ht="15.75" x14ac:dyDescent="0.2">
      <c r="A338" s="54" t="s">
        <v>1314</v>
      </c>
      <c r="B338" s="64" t="s">
        <v>3983</v>
      </c>
      <c r="C338" s="54" t="s">
        <v>1963</v>
      </c>
      <c r="D338" s="44" t="s">
        <v>5310</v>
      </c>
      <c r="F338" s="197" t="str">
        <f t="shared" si="17"/>
        <v xml:space="preserve"> </v>
      </c>
      <c r="G338" s="447">
        <v>29.4</v>
      </c>
      <c r="H338" s="447">
        <v>122.1166667</v>
      </c>
      <c r="J338" s="197"/>
      <c r="K338" s="142" t="s">
        <v>3982</v>
      </c>
      <c r="L338" s="56" t="str">
        <f t="shared" si="19"/>
        <v xml:space="preserve"> </v>
      </c>
      <c r="N338" s="197"/>
      <c r="O338" s="56"/>
      <c r="P338" s="197" t="str">
        <f t="shared" si="18"/>
        <v xml:space="preserve"> </v>
      </c>
    </row>
    <row r="339" spans="1:16" ht="15.75" x14ac:dyDescent="0.2">
      <c r="A339" s="12" t="s">
        <v>1314</v>
      </c>
      <c r="B339" s="64" t="s">
        <v>4052</v>
      </c>
      <c r="C339" s="64" t="s">
        <v>1045</v>
      </c>
      <c r="D339" s="44" t="s">
        <v>5311</v>
      </c>
      <c r="F339" s="197" t="str">
        <f t="shared" si="17"/>
        <v xml:space="preserve"> </v>
      </c>
      <c r="G339" s="445">
        <v>24.7834</v>
      </c>
      <c r="H339" s="445">
        <v>120.9147</v>
      </c>
      <c r="J339" s="197"/>
      <c r="K339" s="142" t="s">
        <v>4019</v>
      </c>
      <c r="L339" s="56" t="str">
        <f t="shared" si="19"/>
        <v xml:space="preserve"> </v>
      </c>
      <c r="N339" s="197"/>
      <c r="O339" s="56"/>
      <c r="P339" s="197" t="str">
        <f t="shared" si="18"/>
        <v xml:space="preserve"> </v>
      </c>
    </row>
    <row r="340" spans="1:16" ht="15.75" x14ac:dyDescent="0.2">
      <c r="A340" s="2" t="s">
        <v>1314</v>
      </c>
      <c r="B340" s="65" t="s">
        <v>1632</v>
      </c>
      <c r="C340" s="2" t="s">
        <v>1948</v>
      </c>
      <c r="D340" s="44" t="s">
        <v>5312</v>
      </c>
      <c r="E340" s="128"/>
      <c r="F340" s="197" t="str">
        <f t="shared" si="17"/>
        <v xml:space="preserve"> </v>
      </c>
      <c r="I340" s="445" t="s">
        <v>1996</v>
      </c>
      <c r="J340" s="197"/>
      <c r="K340" s="117" t="s">
        <v>139</v>
      </c>
      <c r="L340" s="56" t="str">
        <f t="shared" si="19"/>
        <v xml:space="preserve"> </v>
      </c>
      <c r="M340" s="128"/>
      <c r="N340" s="197"/>
      <c r="O340" s="56"/>
      <c r="P340" s="197" t="str">
        <f t="shared" si="18"/>
        <v xml:space="preserve"> </v>
      </c>
    </row>
    <row r="341" spans="1:16" ht="15.75" x14ac:dyDescent="0.2">
      <c r="A341" s="59" t="s">
        <v>1314</v>
      </c>
      <c r="B341" s="55" t="s">
        <v>1356</v>
      </c>
      <c r="C341" s="55"/>
      <c r="D341" s="44" t="s">
        <v>5313</v>
      </c>
      <c r="E341" s="53"/>
      <c r="F341" s="197" t="str">
        <f t="shared" si="17"/>
        <v xml:space="preserve"> </v>
      </c>
      <c r="G341" s="445">
        <v>29.8833333</v>
      </c>
      <c r="H341" s="445">
        <v>91.116666699999996</v>
      </c>
      <c r="J341" s="197"/>
      <c r="K341" s="65" t="s">
        <v>15</v>
      </c>
      <c r="L341" s="56" t="str">
        <f t="shared" si="19"/>
        <v xml:space="preserve"> </v>
      </c>
      <c r="M341" s="67" t="s">
        <v>1997</v>
      </c>
      <c r="N341" s="197"/>
      <c r="O341" s="56" t="s">
        <v>1315</v>
      </c>
      <c r="P341" s="197" t="str">
        <f t="shared" si="18"/>
        <v xml:space="preserve"> </v>
      </c>
    </row>
    <row r="342" spans="1:16" ht="15.75" x14ac:dyDescent="0.2">
      <c r="A342" s="12" t="s">
        <v>1314</v>
      </c>
      <c r="B342" s="54" t="s">
        <v>4055</v>
      </c>
      <c r="C342" s="64" t="s">
        <v>1045</v>
      </c>
      <c r="D342" s="44" t="s">
        <v>5314</v>
      </c>
      <c r="F342" s="197" t="str">
        <f t="shared" si="17"/>
        <v xml:space="preserve"> </v>
      </c>
      <c r="G342" s="445">
        <v>21.944400000000002</v>
      </c>
      <c r="H342" s="445">
        <v>120.79900000000001</v>
      </c>
      <c r="I342" s="446"/>
      <c r="J342" s="197"/>
      <c r="K342" s="142" t="s">
        <v>4019</v>
      </c>
      <c r="L342" s="56" t="str">
        <f t="shared" si="19"/>
        <v xml:space="preserve"> </v>
      </c>
      <c r="N342" s="197"/>
      <c r="O342" s="56"/>
      <c r="P342" s="197" t="str">
        <f t="shared" si="18"/>
        <v xml:space="preserve"> </v>
      </c>
    </row>
    <row r="343" spans="1:16" ht="15.75" x14ac:dyDescent="0.2">
      <c r="A343" s="111" t="s">
        <v>1314</v>
      </c>
      <c r="B343" s="65" t="s">
        <v>1680</v>
      </c>
      <c r="C343" s="2" t="s">
        <v>1941</v>
      </c>
      <c r="D343" s="44" t="s">
        <v>5315</v>
      </c>
      <c r="E343" s="128"/>
      <c r="F343" s="197" t="str">
        <f t="shared" si="17"/>
        <v xml:space="preserve"> </v>
      </c>
      <c r="I343" s="445" t="s">
        <v>1998</v>
      </c>
      <c r="J343" s="197"/>
      <c r="K343" s="117" t="s">
        <v>139</v>
      </c>
      <c r="L343" s="56" t="str">
        <f t="shared" si="19"/>
        <v xml:space="preserve"> </v>
      </c>
      <c r="M343" s="128"/>
      <c r="N343" s="197"/>
      <c r="O343" s="56"/>
      <c r="P343" s="197" t="str">
        <f t="shared" si="18"/>
        <v xml:space="preserve"> </v>
      </c>
    </row>
    <row r="344" spans="1:16" ht="15.75" x14ac:dyDescent="0.2">
      <c r="A344" s="113" t="s">
        <v>1314</v>
      </c>
      <c r="B344" s="111" t="s">
        <v>3692</v>
      </c>
      <c r="C344" s="64" t="s">
        <v>3696</v>
      </c>
      <c r="D344" s="44" t="s">
        <v>5316</v>
      </c>
      <c r="F344" s="197" t="str">
        <f t="shared" si="17"/>
        <v xml:space="preserve"> </v>
      </c>
      <c r="G344" s="445">
        <v>41.759700000000002</v>
      </c>
      <c r="H344" s="445">
        <v>86.146900000000002</v>
      </c>
      <c r="I344" s="446"/>
      <c r="J344" s="197"/>
      <c r="K344" s="142" t="s">
        <v>139</v>
      </c>
      <c r="L344" s="56" t="str">
        <f t="shared" si="19"/>
        <v xml:space="preserve"> </v>
      </c>
      <c r="N344" s="197"/>
      <c r="O344" s="56"/>
      <c r="P344" s="197" t="str">
        <f t="shared" si="18"/>
        <v xml:space="preserve"> </v>
      </c>
    </row>
    <row r="345" spans="1:16" ht="15.75" x14ac:dyDescent="0.2">
      <c r="A345" s="57" t="s">
        <v>1314</v>
      </c>
      <c r="B345" s="56" t="s">
        <v>1261</v>
      </c>
      <c r="C345" s="56" t="s">
        <v>1999</v>
      </c>
      <c r="D345" s="44" t="s">
        <v>5317</v>
      </c>
      <c r="E345" s="58"/>
      <c r="F345" s="197" t="str">
        <f t="shared" si="17"/>
        <v xml:space="preserve"> </v>
      </c>
      <c r="G345" s="445">
        <v>24.799999237060547</v>
      </c>
      <c r="H345" s="445">
        <v>120.91666412353516</v>
      </c>
      <c r="J345" s="197"/>
      <c r="K345" s="57" t="s">
        <v>21</v>
      </c>
      <c r="L345" s="56" t="str">
        <f t="shared" si="19"/>
        <v xml:space="preserve"> </v>
      </c>
      <c r="M345" s="58">
        <v>462</v>
      </c>
      <c r="N345" s="197"/>
      <c r="O345" s="56" t="s">
        <v>1045</v>
      </c>
      <c r="P345" s="197" t="str">
        <f t="shared" si="18"/>
        <v xml:space="preserve"> </v>
      </c>
    </row>
    <row r="346" spans="1:16" ht="15.75" x14ac:dyDescent="0.2">
      <c r="A346" s="57" t="s">
        <v>1314</v>
      </c>
      <c r="B346" s="56" t="s">
        <v>971</v>
      </c>
      <c r="C346" s="56" t="s">
        <v>1981</v>
      </c>
      <c r="D346" s="44" t="s">
        <v>5318</v>
      </c>
      <c r="E346" s="58"/>
      <c r="F346" s="197" t="str">
        <f t="shared" si="17"/>
        <v xml:space="preserve"> </v>
      </c>
      <c r="G346" s="445">
        <v>37.166666669999998</v>
      </c>
      <c r="H346" s="445">
        <v>119.25</v>
      </c>
      <c r="J346" s="197"/>
      <c r="K346" s="57" t="s">
        <v>21</v>
      </c>
      <c r="L346" s="56" t="str">
        <f t="shared" si="19"/>
        <v xml:space="preserve"> </v>
      </c>
      <c r="M346" s="58">
        <v>832</v>
      </c>
      <c r="N346" s="197"/>
      <c r="O346" s="56" t="s">
        <v>1962</v>
      </c>
      <c r="P346" s="197" t="str">
        <f t="shared" si="18"/>
        <v xml:space="preserve"> </v>
      </c>
    </row>
    <row r="347" spans="1:16" ht="15.75" x14ac:dyDescent="0.2">
      <c r="A347" s="57" t="s">
        <v>1314</v>
      </c>
      <c r="B347" s="40" t="s">
        <v>4617</v>
      </c>
      <c r="C347" s="56" t="s">
        <v>1999</v>
      </c>
      <c r="D347" s="44" t="s">
        <v>5319</v>
      </c>
      <c r="E347" s="58"/>
      <c r="F347" s="197" t="str">
        <f t="shared" si="17"/>
        <v xml:space="preserve"> </v>
      </c>
      <c r="G347" s="445">
        <v>24.716667175292969</v>
      </c>
      <c r="H347" s="445">
        <v>121.81666564941406</v>
      </c>
      <c r="J347" s="197"/>
      <c r="K347" s="57" t="s">
        <v>21</v>
      </c>
      <c r="L347" s="56" t="str">
        <f t="shared" si="19"/>
        <v xml:space="preserve"> </v>
      </c>
      <c r="M347" s="58">
        <v>515</v>
      </c>
      <c r="N347" s="197"/>
      <c r="O347" s="56" t="s">
        <v>1045</v>
      </c>
      <c r="P347" s="197" t="str">
        <f t="shared" si="18"/>
        <v xml:space="preserve"> </v>
      </c>
    </row>
    <row r="348" spans="1:16" ht="15.75" x14ac:dyDescent="0.2">
      <c r="A348" s="59" t="s">
        <v>1314</v>
      </c>
      <c r="B348" s="55" t="s">
        <v>1357</v>
      </c>
      <c r="C348" s="55"/>
      <c r="D348" s="44" t="s">
        <v>5320</v>
      </c>
      <c r="E348" s="53"/>
      <c r="F348" s="197" t="str">
        <f t="shared" si="17"/>
        <v xml:space="preserve"> </v>
      </c>
      <c r="G348" s="445">
        <v>35</v>
      </c>
      <c r="H348" s="445">
        <v>103</v>
      </c>
      <c r="J348" s="197"/>
      <c r="K348" s="65" t="s">
        <v>15</v>
      </c>
      <c r="L348" s="56" t="str">
        <f t="shared" si="19"/>
        <v xml:space="preserve"> </v>
      </c>
      <c r="M348" s="67" t="s">
        <v>2000</v>
      </c>
      <c r="N348" s="197"/>
      <c r="O348" s="56" t="s">
        <v>1315</v>
      </c>
      <c r="P348" s="197" t="str">
        <f t="shared" si="18"/>
        <v xml:space="preserve"> </v>
      </c>
    </row>
    <row r="349" spans="1:16" ht="15.75" x14ac:dyDescent="0.2">
      <c r="A349" s="54" t="s">
        <v>1314</v>
      </c>
      <c r="B349" s="111" t="s">
        <v>3430</v>
      </c>
      <c r="C349" s="54" t="s">
        <v>1930</v>
      </c>
      <c r="D349" s="44" t="s">
        <v>5321</v>
      </c>
      <c r="F349" s="197" t="str">
        <f t="shared" si="17"/>
        <v xml:space="preserve"> </v>
      </c>
      <c r="I349" s="445" t="s">
        <v>4847</v>
      </c>
      <c r="J349" s="197"/>
      <c r="K349" s="142" t="s">
        <v>139</v>
      </c>
      <c r="L349" s="56" t="str">
        <f t="shared" si="19"/>
        <v xml:space="preserve"> </v>
      </c>
      <c r="N349" s="197"/>
      <c r="O349" s="56"/>
      <c r="P349" s="197" t="str">
        <f t="shared" si="18"/>
        <v xml:space="preserve"> </v>
      </c>
    </row>
    <row r="350" spans="1:16" ht="15.75" x14ac:dyDescent="0.2">
      <c r="A350" s="59" t="s">
        <v>1314</v>
      </c>
      <c r="B350" s="55" t="s">
        <v>1358</v>
      </c>
      <c r="C350" s="55"/>
      <c r="D350" s="44" t="s">
        <v>5322</v>
      </c>
      <c r="E350" s="53"/>
      <c r="F350" s="197" t="str">
        <f t="shared" si="17"/>
        <v xml:space="preserve"> </v>
      </c>
      <c r="G350" s="445">
        <v>29.6333333</v>
      </c>
      <c r="H350" s="445">
        <v>91.083333300000007</v>
      </c>
      <c r="J350" s="197"/>
      <c r="K350" s="65" t="s">
        <v>15</v>
      </c>
      <c r="L350" s="56" t="str">
        <f t="shared" si="19"/>
        <v xml:space="preserve"> </v>
      </c>
      <c r="M350" s="67" t="s">
        <v>2001</v>
      </c>
      <c r="N350" s="197"/>
      <c r="O350" s="56" t="s">
        <v>1315</v>
      </c>
      <c r="P350" s="197" t="str">
        <f t="shared" si="18"/>
        <v xml:space="preserve"> </v>
      </c>
    </row>
    <row r="351" spans="1:16" ht="15.75" x14ac:dyDescent="0.2">
      <c r="A351" s="111" t="s">
        <v>1314</v>
      </c>
      <c r="B351" s="65" t="s">
        <v>1601</v>
      </c>
      <c r="C351" s="2" t="s">
        <v>1904</v>
      </c>
      <c r="D351" s="44" t="s">
        <v>5323</v>
      </c>
      <c r="E351" s="128"/>
      <c r="F351" s="197" t="str">
        <f t="shared" si="17"/>
        <v xml:space="preserve"> </v>
      </c>
      <c r="I351" s="445" t="s">
        <v>2002</v>
      </c>
      <c r="J351" s="197"/>
      <c r="K351" s="117" t="s">
        <v>139</v>
      </c>
      <c r="L351" s="56" t="str">
        <f t="shared" si="19"/>
        <v xml:space="preserve"> </v>
      </c>
      <c r="M351" s="128"/>
      <c r="N351" s="197"/>
      <c r="O351" s="56"/>
      <c r="P351" s="197" t="str">
        <f t="shared" si="18"/>
        <v xml:space="preserve"> </v>
      </c>
    </row>
    <row r="352" spans="1:16" ht="15.75" x14ac:dyDescent="0.2">
      <c r="A352" s="2" t="s">
        <v>1314</v>
      </c>
      <c r="B352" s="65" t="s">
        <v>1731</v>
      </c>
      <c r="C352" s="2" t="s">
        <v>1954</v>
      </c>
      <c r="D352" s="44" t="s">
        <v>5324</v>
      </c>
      <c r="E352" s="128"/>
      <c r="F352" s="197" t="str">
        <f t="shared" si="17"/>
        <v xml:space="preserve"> </v>
      </c>
      <c r="I352" s="445" t="s">
        <v>2003</v>
      </c>
      <c r="J352" s="197"/>
      <c r="K352" s="117" t="s">
        <v>4638</v>
      </c>
      <c r="L352" s="56" t="str">
        <f t="shared" si="19"/>
        <v xml:space="preserve"> </v>
      </c>
      <c r="M352" s="128"/>
      <c r="N352" s="197"/>
      <c r="O352" s="56"/>
      <c r="P352" s="197" t="str">
        <f t="shared" si="18"/>
        <v xml:space="preserve"> </v>
      </c>
    </row>
    <row r="353" spans="1:16" ht="15.75" x14ac:dyDescent="0.2">
      <c r="A353" s="142" t="s">
        <v>1314</v>
      </c>
      <c r="B353" s="64" t="s">
        <v>4169</v>
      </c>
      <c r="C353" s="64" t="s">
        <v>3431</v>
      </c>
      <c r="D353" s="44" t="s">
        <v>5325</v>
      </c>
      <c r="F353" s="197" t="str">
        <f t="shared" si="17"/>
        <v xml:space="preserve"> </v>
      </c>
      <c r="G353" s="445" t="s">
        <v>1786</v>
      </c>
      <c r="H353" s="445" t="s">
        <v>1786</v>
      </c>
      <c r="J353" s="197"/>
      <c r="K353" s="12" t="s">
        <v>4165</v>
      </c>
      <c r="L353" s="56" t="str">
        <f t="shared" si="19"/>
        <v xml:space="preserve"> </v>
      </c>
      <c r="N353" s="197"/>
      <c r="O353" s="56"/>
      <c r="P353" s="197" t="str">
        <f t="shared" si="18"/>
        <v xml:space="preserve"> </v>
      </c>
    </row>
    <row r="354" spans="1:16" ht="15.75" x14ac:dyDescent="0.2">
      <c r="A354" s="57" t="s">
        <v>1314</v>
      </c>
      <c r="B354" s="56" t="s">
        <v>995</v>
      </c>
      <c r="C354" s="56" t="s">
        <v>2004</v>
      </c>
      <c r="D354" s="44" t="s">
        <v>5326</v>
      </c>
      <c r="E354" s="58"/>
      <c r="F354" s="197" t="str">
        <f t="shared" si="17"/>
        <v xml:space="preserve"> </v>
      </c>
      <c r="G354" s="445">
        <v>40.866664886474609</v>
      </c>
      <c r="H354" s="445">
        <v>121.58333587646484</v>
      </c>
      <c r="J354" s="197"/>
      <c r="K354" s="57" t="s">
        <v>21</v>
      </c>
      <c r="L354" s="56" t="str">
        <f t="shared" si="19"/>
        <v xml:space="preserve"> </v>
      </c>
      <c r="M354" s="58">
        <v>520</v>
      </c>
      <c r="N354" s="197"/>
      <c r="O354" s="56" t="s">
        <v>26</v>
      </c>
      <c r="P354" s="197" t="str">
        <f t="shared" si="18"/>
        <v xml:space="preserve"> </v>
      </c>
    </row>
    <row r="355" spans="1:16" ht="15.75" x14ac:dyDescent="0.2">
      <c r="A355" s="59" t="s">
        <v>1314</v>
      </c>
      <c r="B355" s="55" t="s">
        <v>1361</v>
      </c>
      <c r="C355" s="55"/>
      <c r="D355" s="44" t="s">
        <v>5327</v>
      </c>
      <c r="E355" s="53"/>
      <c r="F355" s="197" t="str">
        <f t="shared" si="17"/>
        <v xml:space="preserve"> </v>
      </c>
      <c r="G355" s="445">
        <v>33.1666667</v>
      </c>
      <c r="H355" s="445">
        <v>96.583333300000007</v>
      </c>
      <c r="J355" s="197"/>
      <c r="K355" s="65" t="s">
        <v>15</v>
      </c>
      <c r="L355" s="56" t="str">
        <f t="shared" si="19"/>
        <v xml:space="preserve"> </v>
      </c>
      <c r="M355" s="67" t="s">
        <v>2007</v>
      </c>
      <c r="N355" s="197"/>
      <c r="O355" s="56" t="s">
        <v>1315</v>
      </c>
      <c r="P355" s="197" t="str">
        <f t="shared" si="18"/>
        <v xml:space="preserve"> </v>
      </c>
    </row>
    <row r="356" spans="1:16" ht="15.75" x14ac:dyDescent="0.2">
      <c r="A356" s="57" t="s">
        <v>1314</v>
      </c>
      <c r="B356" s="4" t="s">
        <v>1060</v>
      </c>
      <c r="C356" s="56" t="s">
        <v>4618</v>
      </c>
      <c r="D356" s="44" t="s">
        <v>5328</v>
      </c>
      <c r="E356" s="58"/>
      <c r="F356" s="197" t="str">
        <f t="shared" si="17"/>
        <v xml:space="preserve"> </v>
      </c>
      <c r="G356" s="445">
        <v>29.983000000000001</v>
      </c>
      <c r="H356" s="445">
        <v>115.8</v>
      </c>
      <c r="I356" s="445" t="s">
        <v>2006</v>
      </c>
      <c r="J356" s="197"/>
      <c r="K356" s="57" t="s">
        <v>4619</v>
      </c>
      <c r="L356" s="56" t="str">
        <f t="shared" si="19"/>
        <v xml:space="preserve"> </v>
      </c>
      <c r="M356" s="58" t="s">
        <v>2008</v>
      </c>
      <c r="N356" s="197"/>
      <c r="O356" s="56" t="s">
        <v>26</v>
      </c>
      <c r="P356" s="197" t="str">
        <f t="shared" si="18"/>
        <v xml:space="preserve"> </v>
      </c>
    </row>
    <row r="357" spans="1:16" ht="15.75" x14ac:dyDescent="0.2">
      <c r="A357" s="2" t="s">
        <v>1314</v>
      </c>
      <c r="B357" s="65" t="s">
        <v>1747</v>
      </c>
      <c r="C357" s="111" t="s">
        <v>2009</v>
      </c>
      <c r="D357" s="44" t="s">
        <v>5329</v>
      </c>
      <c r="E357" s="128"/>
      <c r="F357" s="197" t="str">
        <f t="shared" si="17"/>
        <v xml:space="preserve"> </v>
      </c>
      <c r="I357" s="445" t="s">
        <v>2010</v>
      </c>
      <c r="J357" s="197"/>
      <c r="K357" s="117" t="s">
        <v>139</v>
      </c>
      <c r="L357" s="56" t="str">
        <f t="shared" si="19"/>
        <v xml:space="preserve"> </v>
      </c>
      <c r="M357" s="128"/>
      <c r="N357" s="197"/>
      <c r="O357" s="56"/>
      <c r="P357" s="197" t="str">
        <f t="shared" si="18"/>
        <v xml:space="preserve"> </v>
      </c>
    </row>
    <row r="358" spans="1:16" s="64" customFormat="1" ht="15.75" x14ac:dyDescent="0.2">
      <c r="A358" s="70" t="s">
        <v>1314</v>
      </c>
      <c r="B358" s="68" t="s">
        <v>2012</v>
      </c>
      <c r="C358" s="69"/>
      <c r="D358" s="44" t="s">
        <v>5330</v>
      </c>
      <c r="E358" s="63"/>
      <c r="F358" s="197" t="str">
        <f t="shared" si="17"/>
        <v xml:space="preserve"> </v>
      </c>
      <c r="G358" s="445">
        <v>32.200000000000003</v>
      </c>
      <c r="H358" s="445">
        <v>119.81666666666666</v>
      </c>
      <c r="I358" s="445"/>
      <c r="J358" s="197"/>
      <c r="K358" s="65" t="s">
        <v>162</v>
      </c>
      <c r="L358" s="56" t="str">
        <f t="shared" si="19"/>
        <v xml:space="preserve"> </v>
      </c>
      <c r="M358" s="67" t="s">
        <v>2013</v>
      </c>
      <c r="N358" s="197"/>
      <c r="O358" s="56"/>
      <c r="P358" s="197" t="str">
        <f t="shared" si="18"/>
        <v xml:space="preserve"> </v>
      </c>
    </row>
    <row r="359" spans="1:16" ht="15.75" x14ac:dyDescent="0.2">
      <c r="A359" s="54" t="s">
        <v>1314</v>
      </c>
      <c r="B359" s="64" t="s">
        <v>3997</v>
      </c>
      <c r="C359" s="64" t="s">
        <v>3998</v>
      </c>
      <c r="D359" s="44" t="s">
        <v>5331</v>
      </c>
      <c r="F359" s="197" t="str">
        <f t="shared" si="17"/>
        <v xml:space="preserve"> </v>
      </c>
      <c r="G359" s="447">
        <v>26.216666700000001</v>
      </c>
      <c r="H359" s="447">
        <v>120.0333333</v>
      </c>
      <c r="J359" s="197"/>
      <c r="K359" s="142" t="s">
        <v>3982</v>
      </c>
      <c r="L359" s="56" t="str">
        <f t="shared" si="19"/>
        <v xml:space="preserve"> </v>
      </c>
      <c r="N359" s="197"/>
      <c r="O359" s="56"/>
      <c r="P359" s="197" t="str">
        <f t="shared" si="18"/>
        <v xml:space="preserve"> </v>
      </c>
    </row>
    <row r="360" spans="1:16" ht="15.75" x14ac:dyDescent="0.2">
      <c r="A360" s="2" t="s">
        <v>1314</v>
      </c>
      <c r="B360" s="65" t="s">
        <v>1733</v>
      </c>
      <c r="C360" s="2" t="s">
        <v>1951</v>
      </c>
      <c r="D360" s="44" t="s">
        <v>5332</v>
      </c>
      <c r="E360" s="128"/>
      <c r="F360" s="197" t="str">
        <f t="shared" si="17"/>
        <v xml:space="preserve"> </v>
      </c>
      <c r="I360" s="445" t="s">
        <v>2014</v>
      </c>
      <c r="J360" s="197"/>
      <c r="K360" s="117" t="s">
        <v>139</v>
      </c>
      <c r="L360" s="56" t="str">
        <f t="shared" si="19"/>
        <v xml:space="preserve"> </v>
      </c>
      <c r="M360" s="128"/>
      <c r="N360" s="197"/>
      <c r="O360" s="56"/>
      <c r="P360" s="197" t="str">
        <f t="shared" si="18"/>
        <v xml:space="preserve"> </v>
      </c>
    </row>
    <row r="361" spans="1:16" ht="15.75" x14ac:dyDescent="0.2">
      <c r="A361" s="133" t="s">
        <v>1314</v>
      </c>
      <c r="B361" s="60" t="s">
        <v>4620</v>
      </c>
      <c r="C361" s="133" t="s">
        <v>4029</v>
      </c>
      <c r="D361" s="44" t="s">
        <v>5333</v>
      </c>
      <c r="E361" s="63"/>
      <c r="F361" s="197" t="str">
        <f t="shared" si="17"/>
        <v xml:space="preserve"> </v>
      </c>
      <c r="G361" s="445">
        <v>44.0833333333333</v>
      </c>
      <c r="H361" s="445">
        <v>123.33333333333333</v>
      </c>
      <c r="J361" s="197"/>
      <c r="K361" s="65" t="s">
        <v>162</v>
      </c>
      <c r="L361" s="56" t="str">
        <f t="shared" si="19"/>
        <v xml:space="preserve"> </v>
      </c>
      <c r="M361" s="67" t="s">
        <v>2015</v>
      </c>
      <c r="N361" s="197"/>
      <c r="O361" s="56"/>
      <c r="P361" s="197" t="str">
        <f t="shared" si="18"/>
        <v xml:space="preserve"> </v>
      </c>
    </row>
    <row r="362" spans="1:16" ht="15.75" x14ac:dyDescent="0.2">
      <c r="A362" s="57" t="s">
        <v>1314</v>
      </c>
      <c r="B362" s="56" t="s">
        <v>1274</v>
      </c>
      <c r="C362" s="56" t="s">
        <v>1890</v>
      </c>
      <c r="D362" s="44" t="s">
        <v>5334</v>
      </c>
      <c r="E362" s="58"/>
      <c r="F362" s="197" t="str">
        <f t="shared" si="17"/>
        <v xml:space="preserve"> </v>
      </c>
      <c r="G362" s="445">
        <v>30.91</v>
      </c>
      <c r="H362" s="445">
        <v>121.88</v>
      </c>
      <c r="J362" s="197"/>
      <c r="K362" s="57" t="s">
        <v>21</v>
      </c>
      <c r="L362" s="56" t="str">
        <f t="shared" si="19"/>
        <v xml:space="preserve"> </v>
      </c>
      <c r="M362" s="58">
        <v>568</v>
      </c>
      <c r="N362" s="197"/>
      <c r="O362" s="56" t="s">
        <v>26</v>
      </c>
      <c r="P362" s="197" t="str">
        <f t="shared" si="18"/>
        <v xml:space="preserve"> </v>
      </c>
    </row>
    <row r="363" spans="1:16" ht="15.75" x14ac:dyDescent="0.2">
      <c r="A363" s="111" t="s">
        <v>1314</v>
      </c>
      <c r="B363" s="65" t="s">
        <v>1623</v>
      </c>
      <c r="C363" s="111" t="s">
        <v>1951</v>
      </c>
      <c r="D363" s="44" t="s">
        <v>5335</v>
      </c>
      <c r="E363" s="128"/>
      <c r="F363" s="197" t="str">
        <f t="shared" si="17"/>
        <v xml:space="preserve"> </v>
      </c>
      <c r="I363" s="445" t="s">
        <v>2016</v>
      </c>
      <c r="J363" s="197"/>
      <c r="K363" s="117" t="s">
        <v>139</v>
      </c>
      <c r="L363" s="56" t="str">
        <f t="shared" si="19"/>
        <v xml:space="preserve"> </v>
      </c>
      <c r="M363" s="128"/>
      <c r="N363" s="197"/>
      <c r="O363" s="56"/>
      <c r="P363" s="197" t="str">
        <f t="shared" si="18"/>
        <v xml:space="preserve"> </v>
      </c>
    </row>
    <row r="364" spans="1:16" ht="15.75" x14ac:dyDescent="0.2">
      <c r="A364" s="59" t="s">
        <v>1314</v>
      </c>
      <c r="B364" s="55" t="s">
        <v>4621</v>
      </c>
      <c r="C364" s="55"/>
      <c r="D364" s="44" t="s">
        <v>5336</v>
      </c>
      <c r="E364" s="53"/>
      <c r="F364" s="197" t="str">
        <f t="shared" si="17"/>
        <v xml:space="preserve"> </v>
      </c>
      <c r="G364" s="445">
        <v>40.5</v>
      </c>
      <c r="H364" s="445">
        <v>117</v>
      </c>
      <c r="J364" s="197"/>
      <c r="K364" s="65" t="s">
        <v>15</v>
      </c>
      <c r="L364" s="56" t="str">
        <f t="shared" si="19"/>
        <v xml:space="preserve"> </v>
      </c>
      <c r="M364" s="67" t="s">
        <v>2017</v>
      </c>
      <c r="N364" s="197"/>
      <c r="O364" s="56" t="s">
        <v>1362</v>
      </c>
      <c r="P364" s="197" t="str">
        <f t="shared" si="18"/>
        <v xml:space="preserve"> </v>
      </c>
    </row>
    <row r="365" spans="1:16" ht="15.75" x14ac:dyDescent="0.2">
      <c r="A365" s="13" t="s">
        <v>1314</v>
      </c>
      <c r="B365" s="4" t="s">
        <v>4082</v>
      </c>
      <c r="C365" s="54" t="s">
        <v>1945</v>
      </c>
      <c r="D365" s="44" t="s">
        <v>5337</v>
      </c>
      <c r="F365" s="197" t="str">
        <f t="shared" si="17"/>
        <v xml:space="preserve"> </v>
      </c>
      <c r="G365" s="445">
        <v>28.674199999999999</v>
      </c>
      <c r="H365" s="445">
        <v>115.8616</v>
      </c>
      <c r="J365" s="197"/>
      <c r="K365" s="142" t="s">
        <v>4019</v>
      </c>
      <c r="L365" s="56" t="str">
        <f t="shared" si="19"/>
        <v xml:space="preserve"> </v>
      </c>
      <c r="N365" s="197"/>
      <c r="O365" s="56" t="s">
        <v>4825</v>
      </c>
      <c r="P365" s="197" t="str">
        <f t="shared" si="18"/>
        <v xml:space="preserve"> </v>
      </c>
    </row>
    <row r="366" spans="1:16" ht="15.75" x14ac:dyDescent="0.2">
      <c r="A366" s="59" t="s">
        <v>1314</v>
      </c>
      <c r="B366" s="55" t="s">
        <v>2018</v>
      </c>
      <c r="C366" s="55"/>
      <c r="D366" s="44" t="s">
        <v>5338</v>
      </c>
      <c r="E366" s="53" t="s">
        <v>2019</v>
      </c>
      <c r="F366" s="197" t="str">
        <f t="shared" si="17"/>
        <v xml:space="preserve"> </v>
      </c>
      <c r="G366" s="445">
        <v>38.484099999999998</v>
      </c>
      <c r="H366" s="445">
        <v>117.4623</v>
      </c>
      <c r="J366" s="197"/>
      <c r="K366" s="65" t="s">
        <v>1972</v>
      </c>
      <c r="L366" s="56" t="str">
        <f t="shared" si="19"/>
        <v xml:space="preserve"> </v>
      </c>
      <c r="M366" s="67"/>
      <c r="N366" s="197"/>
      <c r="O366" s="56"/>
      <c r="P366" s="197" t="str">
        <f t="shared" si="18"/>
        <v xml:space="preserve"> </v>
      </c>
    </row>
    <row r="367" spans="1:16" ht="15.75" x14ac:dyDescent="0.2">
      <c r="A367" s="57" t="s">
        <v>1314</v>
      </c>
      <c r="B367" s="56" t="s">
        <v>4400</v>
      </c>
      <c r="C367" s="56" t="s">
        <v>1890</v>
      </c>
      <c r="D367" s="44" t="s">
        <v>5339</v>
      </c>
      <c r="E367" s="58"/>
      <c r="F367" s="197" t="str">
        <f t="shared" si="17"/>
        <v xml:space="preserve"> </v>
      </c>
      <c r="G367" s="445">
        <v>31.034721374511719</v>
      </c>
      <c r="H367" s="445">
        <v>121.75</v>
      </c>
      <c r="J367" s="197"/>
      <c r="K367" s="57" t="s">
        <v>21</v>
      </c>
      <c r="L367" s="56" t="str">
        <f t="shared" si="19"/>
        <v xml:space="preserve"> </v>
      </c>
      <c r="M367" s="58">
        <v>614</v>
      </c>
      <c r="N367" s="197"/>
      <c r="O367" s="56" t="s">
        <v>2020</v>
      </c>
      <c r="P367" s="197" t="str">
        <f t="shared" si="18"/>
        <v xml:space="preserve"> </v>
      </c>
    </row>
    <row r="368" spans="1:16" ht="15.75" x14ac:dyDescent="0.2">
      <c r="A368" s="12" t="s">
        <v>1314</v>
      </c>
      <c r="B368" s="9" t="s">
        <v>4138</v>
      </c>
      <c r="C368" s="64" t="s">
        <v>4143</v>
      </c>
      <c r="D368" s="44" t="s">
        <v>5340</v>
      </c>
      <c r="F368" s="197" t="str">
        <f t="shared" si="17"/>
        <v xml:space="preserve"> </v>
      </c>
      <c r="G368" s="445">
        <v>23.283300000000001</v>
      </c>
      <c r="H368" s="445">
        <v>120.133</v>
      </c>
      <c r="I368" s="446"/>
      <c r="J368" s="197"/>
      <c r="K368" s="142" t="s">
        <v>4019</v>
      </c>
      <c r="L368" s="56" t="str">
        <f t="shared" si="19"/>
        <v xml:space="preserve"> </v>
      </c>
      <c r="N368" s="197"/>
      <c r="O368" s="56"/>
      <c r="P368" s="197" t="str">
        <f t="shared" si="18"/>
        <v xml:space="preserve"> </v>
      </c>
    </row>
    <row r="369" spans="1:16" ht="15.75" x14ac:dyDescent="0.2">
      <c r="A369" s="2" t="s">
        <v>1314</v>
      </c>
      <c r="B369" s="65" t="s">
        <v>1734</v>
      </c>
      <c r="C369" s="2" t="s">
        <v>1954</v>
      </c>
      <c r="D369" s="44" t="s">
        <v>5341</v>
      </c>
      <c r="E369" s="128"/>
      <c r="F369" s="197" t="str">
        <f t="shared" si="17"/>
        <v xml:space="preserve"> </v>
      </c>
      <c r="I369" s="445" t="s">
        <v>2021</v>
      </c>
      <c r="J369" s="197"/>
      <c r="K369" s="117" t="s">
        <v>139</v>
      </c>
      <c r="L369" s="56" t="str">
        <f t="shared" si="19"/>
        <v xml:space="preserve"> </v>
      </c>
      <c r="M369" s="128"/>
      <c r="N369" s="197"/>
      <c r="O369" s="56"/>
      <c r="P369" s="197" t="str">
        <f t="shared" si="18"/>
        <v xml:space="preserve"> </v>
      </c>
    </row>
    <row r="370" spans="1:16" ht="15.75" x14ac:dyDescent="0.2">
      <c r="A370" s="59" t="s">
        <v>1314</v>
      </c>
      <c r="B370" s="55" t="s">
        <v>1363</v>
      </c>
      <c r="C370" s="55" t="s">
        <v>1930</v>
      </c>
      <c r="D370" s="44" t="s">
        <v>5342</v>
      </c>
      <c r="E370" s="53"/>
      <c r="F370" s="197" t="str">
        <f t="shared" si="17"/>
        <v xml:space="preserve"> </v>
      </c>
      <c r="G370" s="445">
        <v>27.8666667</v>
      </c>
      <c r="H370" s="445">
        <v>99.633333300000004</v>
      </c>
      <c r="J370" s="197"/>
      <c r="K370" s="65" t="s">
        <v>15</v>
      </c>
      <c r="L370" s="56" t="str">
        <f t="shared" si="19"/>
        <v xml:space="preserve"> </v>
      </c>
      <c r="M370" s="67" t="s">
        <v>2022</v>
      </c>
      <c r="N370" s="197"/>
      <c r="O370" s="56" t="s">
        <v>1315</v>
      </c>
      <c r="P370" s="197" t="str">
        <f t="shared" si="18"/>
        <v xml:space="preserve"> </v>
      </c>
    </row>
    <row r="371" spans="1:16" ht="15.75" x14ac:dyDescent="0.2">
      <c r="A371" s="64" t="s">
        <v>1314</v>
      </c>
      <c r="B371" s="74" t="s">
        <v>4022</v>
      </c>
      <c r="C371" s="64" t="s">
        <v>4028</v>
      </c>
      <c r="D371" s="44" t="s">
        <v>5343</v>
      </c>
      <c r="F371" s="197" t="str">
        <f t="shared" si="17"/>
        <v xml:space="preserve"> </v>
      </c>
      <c r="G371" s="445">
        <v>44.335900000000002</v>
      </c>
      <c r="H371" s="445">
        <v>129.48339999999999</v>
      </c>
      <c r="J371" s="197"/>
      <c r="K371" s="142" t="s">
        <v>4019</v>
      </c>
      <c r="L371" s="56" t="str">
        <f t="shared" si="19"/>
        <v xml:space="preserve"> </v>
      </c>
      <c r="N371" s="197"/>
      <c r="O371" s="56" t="s">
        <v>4825</v>
      </c>
      <c r="P371" s="197" t="str">
        <f t="shared" si="18"/>
        <v xml:space="preserve"> </v>
      </c>
    </row>
    <row r="372" spans="1:16" ht="15.75" x14ac:dyDescent="0.2">
      <c r="A372" s="64" t="s">
        <v>1314</v>
      </c>
      <c r="B372" s="56" t="s">
        <v>4641</v>
      </c>
      <c r="C372" s="64" t="s">
        <v>4630</v>
      </c>
      <c r="D372" s="44" t="s">
        <v>5344</v>
      </c>
      <c r="F372" s="197" t="str">
        <f t="shared" si="17"/>
        <v xml:space="preserve"> </v>
      </c>
      <c r="G372" s="445">
        <v>39.2042</v>
      </c>
      <c r="H372" s="445">
        <v>117.95489999999999</v>
      </c>
      <c r="J372" s="197"/>
      <c r="K372" s="13" t="s">
        <v>3917</v>
      </c>
      <c r="L372" s="56"/>
      <c r="N372" s="197"/>
      <c r="O372" s="56" t="s">
        <v>4848</v>
      </c>
      <c r="P372" s="197" t="str">
        <f t="shared" si="18"/>
        <v xml:space="preserve"> </v>
      </c>
    </row>
    <row r="373" spans="1:16" ht="15.75" x14ac:dyDescent="0.2">
      <c r="A373" s="57" t="s">
        <v>1314</v>
      </c>
      <c r="B373" s="56" t="s">
        <v>939</v>
      </c>
      <c r="C373" s="56" t="s">
        <v>1984</v>
      </c>
      <c r="D373" s="44" t="s">
        <v>5345</v>
      </c>
      <c r="E373" s="58"/>
      <c r="F373" s="197" t="str">
        <f t="shared" si="17"/>
        <v xml:space="preserve"> </v>
      </c>
      <c r="G373" s="445">
        <v>39.083332061767578</v>
      </c>
      <c r="H373" s="445">
        <v>118.43333435058594</v>
      </c>
      <c r="J373" s="197"/>
      <c r="K373" s="57" t="s">
        <v>21</v>
      </c>
      <c r="L373" s="56" t="str">
        <f t="shared" ref="L373:L436" si="20">" "</f>
        <v xml:space="preserve"> </v>
      </c>
      <c r="M373" s="58">
        <v>628</v>
      </c>
      <c r="N373" s="197"/>
      <c r="O373" s="56" t="s">
        <v>26</v>
      </c>
      <c r="P373" s="197" t="str">
        <f t="shared" si="18"/>
        <v xml:space="preserve"> </v>
      </c>
    </row>
    <row r="374" spans="1:16" ht="15.75" x14ac:dyDescent="0.2">
      <c r="A374" s="57" t="s">
        <v>1314</v>
      </c>
      <c r="B374" s="56" t="s">
        <v>1158</v>
      </c>
      <c r="C374" s="56" t="s">
        <v>1936</v>
      </c>
      <c r="D374" s="44" t="s">
        <v>5346</v>
      </c>
      <c r="E374" s="58"/>
      <c r="F374" s="197" t="str">
        <f t="shared" si="17"/>
        <v xml:space="preserve"> </v>
      </c>
      <c r="G374" s="445">
        <v>35.6</v>
      </c>
      <c r="H374" s="445">
        <v>119.7</v>
      </c>
      <c r="J374" s="197"/>
      <c r="K374" s="57" t="s">
        <v>21</v>
      </c>
      <c r="L374" s="56" t="str">
        <f t="shared" si="20"/>
        <v xml:space="preserve"> </v>
      </c>
      <c r="M374" s="58">
        <v>835</v>
      </c>
      <c r="N374" s="197"/>
      <c r="O374" s="56" t="s">
        <v>1962</v>
      </c>
      <c r="P374" s="197" t="str">
        <f t="shared" si="18"/>
        <v xml:space="preserve"> </v>
      </c>
    </row>
    <row r="375" spans="1:16" ht="15.75" x14ac:dyDescent="0.2">
      <c r="A375" s="57" t="s">
        <v>1314</v>
      </c>
      <c r="B375" s="56" t="s">
        <v>993</v>
      </c>
      <c r="C375" s="56" t="s">
        <v>26</v>
      </c>
      <c r="D375" s="44" t="s">
        <v>5347</v>
      </c>
      <c r="E375" s="58"/>
      <c r="F375" s="197" t="str">
        <f t="shared" si="17"/>
        <v xml:space="preserve"> </v>
      </c>
      <c r="G375" s="445">
        <v>38.916667938232422</v>
      </c>
      <c r="H375" s="445">
        <v>117.83333587646484</v>
      </c>
      <c r="J375" s="197"/>
      <c r="K375" s="57" t="s">
        <v>21</v>
      </c>
      <c r="L375" s="56" t="str">
        <f t="shared" si="20"/>
        <v xml:space="preserve"> </v>
      </c>
      <c r="M375" s="58">
        <v>632</v>
      </c>
      <c r="N375" s="197"/>
      <c r="O375" s="56" t="s">
        <v>26</v>
      </c>
      <c r="P375" s="197" t="str">
        <f t="shared" si="18"/>
        <v xml:space="preserve"> </v>
      </c>
    </row>
    <row r="376" spans="1:16" ht="15.75" x14ac:dyDescent="0.2">
      <c r="A376" s="59" t="s">
        <v>1314</v>
      </c>
      <c r="B376" s="55" t="s">
        <v>1364</v>
      </c>
      <c r="C376" s="55"/>
      <c r="D376" s="44" t="s">
        <v>5348</v>
      </c>
      <c r="E376" s="53"/>
      <c r="F376" s="197" t="str">
        <f t="shared" si="17"/>
        <v xml:space="preserve"> </v>
      </c>
      <c r="G376" s="445">
        <v>29.183333300000001</v>
      </c>
      <c r="H376" s="445">
        <v>89.083333300000007</v>
      </c>
      <c r="J376" s="197"/>
      <c r="K376" s="65" t="s">
        <v>15</v>
      </c>
      <c r="L376" s="56" t="str">
        <f t="shared" si="20"/>
        <v xml:space="preserve"> </v>
      </c>
      <c r="M376" s="67" t="s">
        <v>2023</v>
      </c>
      <c r="N376" s="197"/>
      <c r="O376" s="56" t="s">
        <v>1315</v>
      </c>
      <c r="P376" s="197" t="str">
        <f t="shared" si="18"/>
        <v xml:space="preserve"> </v>
      </c>
    </row>
    <row r="377" spans="1:16" ht="15.75" x14ac:dyDescent="0.2">
      <c r="A377" s="13" t="s">
        <v>1314</v>
      </c>
      <c r="B377" s="4" t="s">
        <v>4106</v>
      </c>
      <c r="C377" s="64" t="s">
        <v>4083</v>
      </c>
      <c r="D377" s="44" t="s">
        <v>5349</v>
      </c>
      <c r="F377" s="197" t="str">
        <f t="shared" si="17"/>
        <v xml:space="preserve"> </v>
      </c>
      <c r="G377" s="445">
        <v>39.0931</v>
      </c>
      <c r="H377" s="445">
        <v>109.8879</v>
      </c>
      <c r="J377" s="197"/>
      <c r="K377" s="142" t="s">
        <v>4069</v>
      </c>
      <c r="L377" s="56" t="str">
        <f t="shared" si="20"/>
        <v xml:space="preserve"> </v>
      </c>
      <c r="N377" s="197"/>
      <c r="O377" s="56" t="s">
        <v>4849</v>
      </c>
      <c r="P377" s="197" t="str">
        <f t="shared" si="18"/>
        <v xml:space="preserve"> </v>
      </c>
    </row>
    <row r="378" spans="1:16" ht="15.75" x14ac:dyDescent="0.2">
      <c r="A378" s="2" t="s">
        <v>1314</v>
      </c>
      <c r="B378" s="65" t="s">
        <v>1703</v>
      </c>
      <c r="C378" s="2" t="s">
        <v>1886</v>
      </c>
      <c r="D378" s="44" t="s">
        <v>5350</v>
      </c>
      <c r="E378" s="128"/>
      <c r="F378" s="197" t="str">
        <f t="shared" si="17"/>
        <v xml:space="preserve"> </v>
      </c>
      <c r="I378" s="445" t="s">
        <v>2024</v>
      </c>
      <c r="J378" s="197"/>
      <c r="K378" s="117" t="s">
        <v>139</v>
      </c>
      <c r="L378" s="56" t="str">
        <f t="shared" si="20"/>
        <v xml:space="preserve"> </v>
      </c>
      <c r="M378" s="128"/>
      <c r="N378" s="197"/>
      <c r="O378" s="56"/>
      <c r="P378" s="197" t="str">
        <f t="shared" si="18"/>
        <v xml:space="preserve"> </v>
      </c>
    </row>
    <row r="379" spans="1:16" ht="15.75" x14ac:dyDescent="0.2">
      <c r="A379" s="133" t="s">
        <v>1314</v>
      </c>
      <c r="B379" s="60" t="s">
        <v>4622</v>
      </c>
      <c r="C379" s="132"/>
      <c r="D379" s="44" t="s">
        <v>5351</v>
      </c>
      <c r="E379" s="63"/>
      <c r="F379" s="197" t="str">
        <f t="shared" si="17"/>
        <v xml:space="preserve"> </v>
      </c>
      <c r="G379" s="445">
        <v>34.566666666666698</v>
      </c>
      <c r="H379" s="445">
        <v>114.36666666666666</v>
      </c>
      <c r="J379" s="197"/>
      <c r="K379" s="65" t="s">
        <v>4643</v>
      </c>
      <c r="L379" s="56" t="str">
        <f t="shared" si="20"/>
        <v xml:space="preserve"> </v>
      </c>
      <c r="M379" s="67" t="s">
        <v>4642</v>
      </c>
      <c r="N379" s="197"/>
      <c r="O379" s="56"/>
      <c r="P379" s="197" t="str">
        <f t="shared" si="18"/>
        <v xml:space="preserve"> </v>
      </c>
    </row>
    <row r="380" spans="1:16" ht="15.75" x14ac:dyDescent="0.2">
      <c r="A380" s="2" t="s">
        <v>1314</v>
      </c>
      <c r="B380" s="65" t="s">
        <v>1746</v>
      </c>
      <c r="C380" s="2" t="s">
        <v>1886</v>
      </c>
      <c r="D380" s="44" t="s">
        <v>5352</v>
      </c>
      <c r="E380" s="128"/>
      <c r="F380" s="197" t="str">
        <f t="shared" si="17"/>
        <v xml:space="preserve"> </v>
      </c>
      <c r="I380" s="445" t="s">
        <v>2025</v>
      </c>
      <c r="J380" s="197"/>
      <c r="K380" s="117" t="s">
        <v>139</v>
      </c>
      <c r="L380" s="56" t="str">
        <f t="shared" si="20"/>
        <v xml:space="preserve"> </v>
      </c>
      <c r="M380" s="128"/>
      <c r="N380" s="197"/>
      <c r="O380" s="56"/>
      <c r="P380" s="197" t="str">
        <f t="shared" si="18"/>
        <v xml:space="preserve"> </v>
      </c>
    </row>
    <row r="381" spans="1:16" ht="15.75" x14ac:dyDescent="0.2">
      <c r="A381" s="2" t="s">
        <v>1314</v>
      </c>
      <c r="B381" s="65" t="s">
        <v>1705</v>
      </c>
      <c r="C381" s="2" t="s">
        <v>1889</v>
      </c>
      <c r="D381" s="44" t="s">
        <v>5353</v>
      </c>
      <c r="E381" s="128"/>
      <c r="F381" s="197" t="str">
        <f t="shared" si="17"/>
        <v xml:space="preserve"> </v>
      </c>
      <c r="I381" s="445" t="s">
        <v>2026</v>
      </c>
      <c r="J381" s="197"/>
      <c r="K381" s="117" t="s">
        <v>139</v>
      </c>
      <c r="L381" s="56" t="str">
        <f t="shared" si="20"/>
        <v xml:space="preserve"> </v>
      </c>
      <c r="M381" s="128"/>
      <c r="N381" s="197"/>
      <c r="O381" s="56"/>
      <c r="P381" s="197" t="str">
        <f t="shared" si="18"/>
        <v xml:space="preserve"> </v>
      </c>
    </row>
    <row r="382" spans="1:16" ht="15.75" x14ac:dyDescent="0.2">
      <c r="A382" s="111" t="s">
        <v>1314</v>
      </c>
      <c r="B382" s="4" t="s">
        <v>4623</v>
      </c>
      <c r="C382" s="111" t="s">
        <v>1945</v>
      </c>
      <c r="D382" s="44" t="s">
        <v>5354</v>
      </c>
      <c r="E382" s="290" t="s">
        <v>4639</v>
      </c>
      <c r="F382" s="197" t="str">
        <f t="shared" si="17"/>
        <v xml:space="preserve"> </v>
      </c>
      <c r="G382" s="445">
        <v>29.083300000000001</v>
      </c>
      <c r="H382" s="445">
        <v>116.2833</v>
      </c>
      <c r="J382" s="197"/>
      <c r="K382" s="117" t="s">
        <v>1942</v>
      </c>
      <c r="L382" s="56" t="str">
        <f t="shared" si="20"/>
        <v xml:space="preserve"> </v>
      </c>
      <c r="M382" s="194" t="s">
        <v>4640</v>
      </c>
      <c r="N382" s="197"/>
      <c r="O382" s="56" t="s">
        <v>1315</v>
      </c>
      <c r="P382" s="197" t="str">
        <f t="shared" si="18"/>
        <v xml:space="preserve"> </v>
      </c>
    </row>
    <row r="383" spans="1:16" ht="15.75" x14ac:dyDescent="0.2">
      <c r="A383" s="64" t="s">
        <v>1314</v>
      </c>
      <c r="B383" s="40" t="s">
        <v>4416</v>
      </c>
      <c r="C383" s="64" t="s">
        <v>1981</v>
      </c>
      <c r="D383" s="44" t="s">
        <v>5355</v>
      </c>
      <c r="F383" s="197" t="str">
        <f t="shared" si="17"/>
        <v xml:space="preserve"> </v>
      </c>
      <c r="G383" s="445">
        <v>36.448900000000002</v>
      </c>
      <c r="H383" s="445">
        <v>120.316</v>
      </c>
      <c r="I383" s="446"/>
      <c r="J383" s="197"/>
      <c r="K383" s="142" t="s">
        <v>4415</v>
      </c>
      <c r="L383" s="56" t="str">
        <f t="shared" si="20"/>
        <v xml:space="preserve"> </v>
      </c>
      <c r="N383" s="197"/>
      <c r="O383" s="56" t="s">
        <v>4825</v>
      </c>
      <c r="P383" s="197" t="str">
        <f t="shared" si="18"/>
        <v xml:space="preserve"> </v>
      </c>
    </row>
    <row r="384" spans="1:16" ht="15.75" x14ac:dyDescent="0.2">
      <c r="A384" s="2" t="s">
        <v>1314</v>
      </c>
      <c r="B384" s="65" t="s">
        <v>1704</v>
      </c>
      <c r="C384" s="2" t="s">
        <v>1886</v>
      </c>
      <c r="D384" s="44" t="s">
        <v>5356</v>
      </c>
      <c r="E384" s="128"/>
      <c r="F384" s="197" t="str">
        <f t="shared" si="17"/>
        <v xml:space="preserve"> </v>
      </c>
      <c r="I384" s="445" t="s">
        <v>2027</v>
      </c>
      <c r="J384" s="197"/>
      <c r="K384" s="117" t="s">
        <v>139</v>
      </c>
      <c r="L384" s="56" t="str">
        <f t="shared" si="20"/>
        <v xml:space="preserve"> </v>
      </c>
      <c r="M384" s="128"/>
      <c r="N384" s="197"/>
      <c r="O384" s="56"/>
      <c r="P384" s="197" t="str">
        <f t="shared" si="18"/>
        <v xml:space="preserve"> </v>
      </c>
    </row>
    <row r="385" spans="1:16" ht="15.75" x14ac:dyDescent="0.2">
      <c r="A385" s="113" t="s">
        <v>1314</v>
      </c>
      <c r="B385" s="111" t="s">
        <v>3690</v>
      </c>
      <c r="C385" s="64" t="s">
        <v>2056</v>
      </c>
      <c r="D385" s="44" t="s">
        <v>5357</v>
      </c>
      <c r="F385" s="197" t="str">
        <f t="shared" si="17"/>
        <v xml:space="preserve"> </v>
      </c>
      <c r="I385" s="445" t="s">
        <v>4850</v>
      </c>
      <c r="J385" s="197"/>
      <c r="K385" s="142" t="s">
        <v>139</v>
      </c>
      <c r="L385" s="56" t="str">
        <f t="shared" si="20"/>
        <v xml:space="preserve"> </v>
      </c>
      <c r="N385" s="197"/>
      <c r="O385" s="56"/>
      <c r="P385" s="197" t="str">
        <f t="shared" si="18"/>
        <v xml:space="preserve"> </v>
      </c>
    </row>
    <row r="386" spans="1:16" ht="15.75" x14ac:dyDescent="0.2">
      <c r="A386" s="59" t="s">
        <v>1314</v>
      </c>
      <c r="B386" s="55" t="s">
        <v>1367</v>
      </c>
      <c r="C386" s="55"/>
      <c r="D386" s="44" t="s">
        <v>5358</v>
      </c>
      <c r="E386" s="53"/>
      <c r="F386" s="197" t="str">
        <f t="shared" si="17"/>
        <v xml:space="preserve"> </v>
      </c>
      <c r="G386" s="445">
        <v>36.1666667</v>
      </c>
      <c r="H386" s="445">
        <v>120.16666669999999</v>
      </c>
      <c r="J386" s="197"/>
      <c r="K386" s="65" t="s">
        <v>15</v>
      </c>
      <c r="L386" s="56" t="str">
        <f t="shared" si="20"/>
        <v xml:space="preserve"> </v>
      </c>
      <c r="M386" s="67" t="s">
        <v>2028</v>
      </c>
      <c r="N386" s="197"/>
      <c r="O386" s="56" t="s">
        <v>1315</v>
      </c>
      <c r="P386" s="197" t="str">
        <f t="shared" si="18"/>
        <v xml:space="preserve"> </v>
      </c>
    </row>
    <row r="387" spans="1:16" ht="15.75" x14ac:dyDescent="0.2">
      <c r="A387" s="59" t="s">
        <v>1314</v>
      </c>
      <c r="B387" s="55" t="s">
        <v>1368</v>
      </c>
      <c r="C387" s="55"/>
      <c r="D387" s="44" t="s">
        <v>5359</v>
      </c>
      <c r="E387" s="53"/>
      <c r="F387" s="197" t="str">
        <f t="shared" ref="F387:F450" si="21">" "</f>
        <v xml:space="preserve"> </v>
      </c>
      <c r="G387" s="445">
        <v>36.8333333</v>
      </c>
      <c r="H387" s="445">
        <v>100.16666669999999</v>
      </c>
      <c r="J387" s="197"/>
      <c r="K387" s="65" t="s">
        <v>15</v>
      </c>
      <c r="L387" s="56" t="str">
        <f t="shared" si="20"/>
        <v xml:space="preserve"> </v>
      </c>
      <c r="M387" s="67" t="s">
        <v>2029</v>
      </c>
      <c r="N387" s="197"/>
      <c r="O387" s="56" t="s">
        <v>1315</v>
      </c>
      <c r="P387" s="197" t="str">
        <f t="shared" ref="P387:P450" si="22">" "</f>
        <v xml:space="preserve"> </v>
      </c>
    </row>
    <row r="388" spans="1:16" ht="15.75" x14ac:dyDescent="0.2">
      <c r="A388" s="111" t="s">
        <v>1314</v>
      </c>
      <c r="B388" s="65" t="s">
        <v>1682</v>
      </c>
      <c r="C388" s="2" t="s">
        <v>2030</v>
      </c>
      <c r="D388" s="44" t="s">
        <v>5360</v>
      </c>
      <c r="E388" s="128"/>
      <c r="F388" s="197" t="str">
        <f t="shared" si="21"/>
        <v xml:space="preserve"> </v>
      </c>
      <c r="I388" s="445" t="s">
        <v>2031</v>
      </c>
      <c r="J388" s="197"/>
      <c r="K388" s="117" t="s">
        <v>139</v>
      </c>
      <c r="L388" s="56" t="str">
        <f t="shared" si="20"/>
        <v xml:space="preserve"> </v>
      </c>
      <c r="M388" s="128"/>
      <c r="N388" s="197"/>
      <c r="O388" s="56"/>
      <c r="P388" s="197" t="str">
        <f t="shared" si="22"/>
        <v xml:space="preserve"> </v>
      </c>
    </row>
    <row r="389" spans="1:16" ht="15.75" x14ac:dyDescent="0.2">
      <c r="A389" s="59" t="s">
        <v>1314</v>
      </c>
      <c r="B389" s="55" t="s">
        <v>1369</v>
      </c>
      <c r="C389" s="55"/>
      <c r="D389" s="44" t="s">
        <v>5361</v>
      </c>
      <c r="E389" s="53"/>
      <c r="F389" s="197" t="str">
        <f t="shared" si="21"/>
        <v xml:space="preserve"> </v>
      </c>
      <c r="G389" s="445">
        <v>37.5</v>
      </c>
      <c r="H389" s="445">
        <v>112.33333330000001</v>
      </c>
      <c r="J389" s="197"/>
      <c r="K389" s="65" t="s">
        <v>15</v>
      </c>
      <c r="L389" s="56" t="str">
        <f t="shared" si="20"/>
        <v xml:space="preserve"> </v>
      </c>
      <c r="M389" s="67" t="s">
        <v>2032</v>
      </c>
      <c r="N389" s="197"/>
      <c r="O389" s="56" t="s">
        <v>1315</v>
      </c>
      <c r="P389" s="197" t="str">
        <f t="shared" si="22"/>
        <v xml:space="preserve"> </v>
      </c>
    </row>
    <row r="390" spans="1:16" ht="15.75" x14ac:dyDescent="0.2">
      <c r="A390" s="2" t="s">
        <v>1314</v>
      </c>
      <c r="B390" s="65" t="s">
        <v>4420</v>
      </c>
      <c r="C390" s="2" t="s">
        <v>1951</v>
      </c>
      <c r="D390" s="44" t="s">
        <v>5362</v>
      </c>
      <c r="E390" s="128"/>
      <c r="F390" s="197" t="str">
        <f t="shared" si="21"/>
        <v xml:space="preserve"> </v>
      </c>
      <c r="I390" s="445" t="s">
        <v>2033</v>
      </c>
      <c r="J390" s="197"/>
      <c r="K390" s="117" t="s">
        <v>139</v>
      </c>
      <c r="L390" s="56" t="str">
        <f t="shared" si="20"/>
        <v xml:space="preserve"> </v>
      </c>
      <c r="M390" s="128"/>
      <c r="N390" s="197"/>
      <c r="O390" s="56"/>
      <c r="P390" s="197" t="str">
        <f t="shared" si="22"/>
        <v xml:space="preserve"> </v>
      </c>
    </row>
    <row r="391" spans="1:16" ht="15.75" x14ac:dyDescent="0.2">
      <c r="A391" s="116" t="s">
        <v>1314</v>
      </c>
      <c r="B391" s="111" t="s">
        <v>3524</v>
      </c>
      <c r="C391" s="54" t="s">
        <v>1981</v>
      </c>
      <c r="D391" s="44" t="s">
        <v>5363</v>
      </c>
      <c r="F391" s="197" t="str">
        <f t="shared" si="21"/>
        <v xml:space="preserve"> </v>
      </c>
      <c r="I391" s="445" t="s">
        <v>4851</v>
      </c>
      <c r="J391" s="197"/>
      <c r="K391" s="142" t="s">
        <v>139</v>
      </c>
      <c r="L391" s="56" t="str">
        <f t="shared" si="20"/>
        <v xml:space="preserve"> </v>
      </c>
      <c r="N391" s="197"/>
      <c r="O391" s="56"/>
      <c r="P391" s="197" t="str">
        <f t="shared" si="22"/>
        <v xml:space="preserve"> </v>
      </c>
    </row>
    <row r="392" spans="1:16" ht="15.75" x14ac:dyDescent="0.2">
      <c r="A392" s="142" t="s">
        <v>1314</v>
      </c>
      <c r="B392" s="56" t="s">
        <v>3928</v>
      </c>
      <c r="C392" s="64" t="s">
        <v>1954</v>
      </c>
      <c r="D392" s="44" t="s">
        <v>5364</v>
      </c>
      <c r="F392" s="197" t="str">
        <f t="shared" si="21"/>
        <v xml:space="preserve"> </v>
      </c>
      <c r="G392" s="445">
        <v>32.280099999999997</v>
      </c>
      <c r="H392" s="445">
        <v>121.44889999999999</v>
      </c>
      <c r="J392" s="197"/>
      <c r="K392" s="142" t="s">
        <v>3925</v>
      </c>
      <c r="L392" s="56" t="str">
        <f t="shared" si="20"/>
        <v xml:space="preserve"> </v>
      </c>
      <c r="N392" s="197"/>
      <c r="O392" s="56"/>
      <c r="P392" s="197" t="str">
        <f t="shared" si="22"/>
        <v xml:space="preserve"> </v>
      </c>
    </row>
    <row r="393" spans="1:16" ht="15.75" x14ac:dyDescent="0.2">
      <c r="A393" s="54" t="s">
        <v>1314</v>
      </c>
      <c r="B393" s="4" t="s">
        <v>4490</v>
      </c>
      <c r="C393" s="64" t="s">
        <v>1981</v>
      </c>
      <c r="D393" s="44" t="s">
        <v>5365</v>
      </c>
      <c r="F393" s="197" t="str">
        <f t="shared" si="21"/>
        <v xml:space="preserve"> </v>
      </c>
      <c r="G393" s="445">
        <v>36.815199999999997</v>
      </c>
      <c r="H393" s="445">
        <v>121.47969999999999</v>
      </c>
      <c r="J393" s="197"/>
      <c r="K393" s="142" t="s">
        <v>4415</v>
      </c>
      <c r="L393" s="56" t="str">
        <f t="shared" si="20"/>
        <v xml:space="preserve"> </v>
      </c>
      <c r="N393" s="197"/>
      <c r="O393" s="56"/>
      <c r="P393" s="197" t="str">
        <f t="shared" si="22"/>
        <v xml:space="preserve"> </v>
      </c>
    </row>
    <row r="394" spans="1:16" ht="15.75" x14ac:dyDescent="0.2">
      <c r="A394" s="111" t="s">
        <v>1314</v>
      </c>
      <c r="B394" s="65" t="s">
        <v>1695</v>
      </c>
      <c r="C394" s="2" t="s">
        <v>1945</v>
      </c>
      <c r="D394" s="44" t="s">
        <v>5366</v>
      </c>
      <c r="E394" s="128"/>
      <c r="F394" s="197" t="str">
        <f t="shared" si="21"/>
        <v xml:space="preserve"> </v>
      </c>
      <c r="I394" s="445" t="s">
        <v>2034</v>
      </c>
      <c r="J394" s="197"/>
      <c r="K394" s="117" t="s">
        <v>139</v>
      </c>
      <c r="L394" s="56" t="str">
        <f t="shared" si="20"/>
        <v xml:space="preserve"> </v>
      </c>
      <c r="M394" s="128"/>
      <c r="N394" s="197"/>
      <c r="O394" s="56"/>
      <c r="P394" s="197" t="str">
        <f t="shared" si="22"/>
        <v xml:space="preserve"> </v>
      </c>
    </row>
    <row r="395" spans="1:16" ht="15.75" x14ac:dyDescent="0.2">
      <c r="A395" s="59" t="s">
        <v>1314</v>
      </c>
      <c r="B395" s="55" t="s">
        <v>1370</v>
      </c>
      <c r="C395" s="64" t="s">
        <v>3543</v>
      </c>
      <c r="D395" s="44" t="s">
        <v>5367</v>
      </c>
      <c r="E395" s="53"/>
      <c r="F395" s="197" t="str">
        <f t="shared" si="21"/>
        <v xml:space="preserve"> </v>
      </c>
      <c r="G395" s="445">
        <v>34.799999999999997</v>
      </c>
      <c r="H395" s="445">
        <v>111.2</v>
      </c>
      <c r="J395" s="197"/>
      <c r="K395" s="65" t="s">
        <v>15</v>
      </c>
      <c r="L395" s="56" t="str">
        <f t="shared" si="20"/>
        <v xml:space="preserve"> </v>
      </c>
      <c r="M395" s="67" t="s">
        <v>2035</v>
      </c>
      <c r="N395" s="197"/>
      <c r="O395" s="56" t="s">
        <v>1315</v>
      </c>
      <c r="P395" s="197" t="str">
        <f t="shared" si="22"/>
        <v xml:space="preserve"> </v>
      </c>
    </row>
    <row r="396" spans="1:16" ht="15.75" x14ac:dyDescent="0.2">
      <c r="A396" s="54" t="s">
        <v>1314</v>
      </c>
      <c r="B396" s="4" t="s">
        <v>4491</v>
      </c>
      <c r="C396" s="64" t="s">
        <v>1981</v>
      </c>
      <c r="D396" s="44" t="s">
        <v>5368</v>
      </c>
      <c r="F396" s="197" t="str">
        <f t="shared" si="21"/>
        <v xml:space="preserve"> </v>
      </c>
      <c r="G396" s="445">
        <v>37.1175</v>
      </c>
      <c r="H396" s="445">
        <v>122.508</v>
      </c>
      <c r="I396" s="446"/>
      <c r="J396" s="197"/>
      <c r="K396" s="142" t="s">
        <v>4415</v>
      </c>
      <c r="L396" s="56" t="str">
        <f t="shared" si="20"/>
        <v xml:space="preserve"> </v>
      </c>
      <c r="N396" s="197"/>
      <c r="O396" s="56"/>
      <c r="P396" s="197" t="str">
        <f t="shared" si="22"/>
        <v xml:space="preserve"> </v>
      </c>
    </row>
    <row r="397" spans="1:16" s="64" customFormat="1" ht="15.75" x14ac:dyDescent="0.2">
      <c r="A397" s="70" t="s">
        <v>1314</v>
      </c>
      <c r="B397" s="68" t="s">
        <v>2036</v>
      </c>
      <c r="C397" s="69"/>
      <c r="D397" s="44" t="s">
        <v>5369</v>
      </c>
      <c r="E397" s="63"/>
      <c r="F397" s="197" t="str">
        <f t="shared" si="21"/>
        <v xml:space="preserve"> </v>
      </c>
      <c r="G397" s="445">
        <v>33.366666666666703</v>
      </c>
      <c r="H397" s="445">
        <v>110.25</v>
      </c>
      <c r="I397" s="445"/>
      <c r="J397" s="197"/>
      <c r="K397" s="65" t="s">
        <v>162</v>
      </c>
      <c r="L397" s="56" t="str">
        <f t="shared" si="20"/>
        <v xml:space="preserve"> </v>
      </c>
      <c r="M397" s="67" t="s">
        <v>2037</v>
      </c>
      <c r="N397" s="197"/>
      <c r="O397" s="56"/>
      <c r="P397" s="197" t="str">
        <f t="shared" si="22"/>
        <v xml:space="preserve"> </v>
      </c>
    </row>
    <row r="398" spans="1:16" ht="15.75" x14ac:dyDescent="0.2">
      <c r="A398" s="59" t="s">
        <v>1314</v>
      </c>
      <c r="B398" s="55" t="s">
        <v>1371</v>
      </c>
      <c r="C398" s="55"/>
      <c r="D398" s="44" t="s">
        <v>5370</v>
      </c>
      <c r="E398" s="131" t="s">
        <v>2039</v>
      </c>
      <c r="F398" s="197" t="str">
        <f t="shared" si="21"/>
        <v xml:space="preserve"> </v>
      </c>
      <c r="G398" s="445">
        <v>47.95</v>
      </c>
      <c r="H398" s="445">
        <v>134.3833333</v>
      </c>
      <c r="J398" s="197"/>
      <c r="K398" s="65" t="s">
        <v>15</v>
      </c>
      <c r="L398" s="56" t="str">
        <f t="shared" si="20"/>
        <v xml:space="preserve"> </v>
      </c>
      <c r="M398" s="67" t="s">
        <v>2038</v>
      </c>
      <c r="N398" s="197"/>
      <c r="O398" s="56" t="s">
        <v>1315</v>
      </c>
      <c r="P398" s="197" t="str">
        <f t="shared" si="22"/>
        <v xml:space="preserve"> </v>
      </c>
    </row>
    <row r="399" spans="1:16" ht="15.75" x14ac:dyDescent="0.2">
      <c r="A399" s="64" t="s">
        <v>1314</v>
      </c>
      <c r="B399" s="4" t="s">
        <v>4470</v>
      </c>
      <c r="C399" s="64" t="s">
        <v>4028</v>
      </c>
      <c r="D399" s="44" t="s">
        <v>5371</v>
      </c>
      <c r="F399" s="197" t="str">
        <f t="shared" si="21"/>
        <v xml:space="preserve"> </v>
      </c>
      <c r="G399" s="445">
        <v>47.2134</v>
      </c>
      <c r="H399" s="445">
        <v>133.28970000000001</v>
      </c>
      <c r="J399" s="197"/>
      <c r="K399" s="142" t="s">
        <v>4019</v>
      </c>
      <c r="L399" s="56" t="str">
        <f t="shared" si="20"/>
        <v xml:space="preserve"> </v>
      </c>
      <c r="N399" s="197"/>
      <c r="O399" s="56" t="s">
        <v>4852</v>
      </c>
      <c r="P399" s="197" t="str">
        <f t="shared" si="22"/>
        <v xml:space="preserve"> </v>
      </c>
    </row>
    <row r="400" spans="1:16" ht="15.75" x14ac:dyDescent="0.2">
      <c r="A400" s="13" t="s">
        <v>1314</v>
      </c>
      <c r="B400" s="9" t="s">
        <v>4074</v>
      </c>
      <c r="C400" s="54" t="s">
        <v>4028</v>
      </c>
      <c r="D400" s="44" t="s">
        <v>5372</v>
      </c>
      <c r="F400" s="197" t="str">
        <f t="shared" si="21"/>
        <v xml:space="preserve"> </v>
      </c>
      <c r="G400" s="445">
        <v>48.372399999999999</v>
      </c>
      <c r="H400" s="445">
        <v>134.50040000000001</v>
      </c>
      <c r="J400" s="197"/>
      <c r="K400" s="142" t="s">
        <v>4019</v>
      </c>
      <c r="L400" s="56" t="str">
        <f t="shared" si="20"/>
        <v xml:space="preserve"> </v>
      </c>
      <c r="N400" s="197"/>
      <c r="O400" s="56" t="s">
        <v>4825</v>
      </c>
      <c r="P400" s="197" t="str">
        <f t="shared" si="22"/>
        <v xml:space="preserve"> </v>
      </c>
    </row>
    <row r="401" spans="1:16" ht="15.75" x14ac:dyDescent="0.2">
      <c r="A401" s="57" t="s">
        <v>1314</v>
      </c>
      <c r="B401" s="56" t="s">
        <v>1138</v>
      </c>
      <c r="C401" s="56" t="s">
        <v>2040</v>
      </c>
      <c r="D401" s="44" t="s">
        <v>5373</v>
      </c>
      <c r="E401" s="58"/>
      <c r="F401" s="197" t="str">
        <f t="shared" si="21"/>
        <v xml:space="preserve"> </v>
      </c>
      <c r="G401" s="445">
        <v>29.166666030883789</v>
      </c>
      <c r="H401" s="445">
        <v>121.58333587646484</v>
      </c>
      <c r="J401" s="197"/>
      <c r="K401" s="57" t="s">
        <v>21</v>
      </c>
      <c r="L401" s="56" t="str">
        <f t="shared" si="20"/>
        <v xml:space="preserve"> </v>
      </c>
      <c r="M401" s="58">
        <v>726</v>
      </c>
      <c r="N401" s="197"/>
      <c r="O401" s="56" t="s">
        <v>26</v>
      </c>
      <c r="P401" s="197" t="str">
        <f t="shared" si="22"/>
        <v xml:space="preserve"> </v>
      </c>
    </row>
    <row r="402" spans="1:16" ht="15.75" x14ac:dyDescent="0.2">
      <c r="A402" s="113" t="s">
        <v>1314</v>
      </c>
      <c r="B402" s="111" t="s">
        <v>3687</v>
      </c>
      <c r="C402" s="64" t="s">
        <v>3695</v>
      </c>
      <c r="D402" s="44" t="s">
        <v>5374</v>
      </c>
      <c r="F402" s="197" t="str">
        <f t="shared" si="21"/>
        <v xml:space="preserve"> </v>
      </c>
      <c r="G402" s="445">
        <v>29.1666667</v>
      </c>
      <c r="H402" s="445">
        <v>105.66666669999999</v>
      </c>
      <c r="J402" s="197"/>
      <c r="K402" s="142" t="s">
        <v>2105</v>
      </c>
      <c r="L402" s="56" t="str">
        <f t="shared" si="20"/>
        <v xml:space="preserve"> </v>
      </c>
      <c r="M402" s="194" t="s">
        <v>2041</v>
      </c>
      <c r="N402" s="197"/>
      <c r="O402" s="56" t="s">
        <v>1372</v>
      </c>
      <c r="P402" s="197" t="str">
        <f t="shared" si="22"/>
        <v xml:space="preserve"> </v>
      </c>
    </row>
    <row r="403" spans="1:16" ht="15.75" x14ac:dyDescent="0.2">
      <c r="A403" s="59" t="s">
        <v>1314</v>
      </c>
      <c r="B403" s="55" t="s">
        <v>1373</v>
      </c>
      <c r="C403" s="55"/>
      <c r="D403" s="44" t="s">
        <v>5375</v>
      </c>
      <c r="E403" s="53"/>
      <c r="F403" s="197" t="str">
        <f t="shared" si="21"/>
        <v xml:space="preserve"> </v>
      </c>
      <c r="G403" s="445">
        <v>44.5833333</v>
      </c>
      <c r="H403" s="445">
        <v>81.166666699999993</v>
      </c>
      <c r="J403" s="197"/>
      <c r="K403" s="65" t="s">
        <v>15</v>
      </c>
      <c r="L403" s="56" t="str">
        <f t="shared" si="20"/>
        <v xml:space="preserve"> </v>
      </c>
      <c r="M403" s="67" t="s">
        <v>2042</v>
      </c>
      <c r="N403" s="197"/>
      <c r="O403" s="56" t="s">
        <v>1315</v>
      </c>
      <c r="P403" s="197" t="str">
        <f t="shared" si="22"/>
        <v xml:space="preserve"> </v>
      </c>
    </row>
    <row r="404" spans="1:16" ht="15.75" x14ac:dyDescent="0.2">
      <c r="A404" s="111" t="s">
        <v>1314</v>
      </c>
      <c r="B404" s="65" t="s">
        <v>1638</v>
      </c>
      <c r="C404" s="111" t="s">
        <v>2043</v>
      </c>
      <c r="D404" s="44" t="s">
        <v>5376</v>
      </c>
      <c r="E404" s="128"/>
      <c r="F404" s="197" t="str">
        <f t="shared" si="21"/>
        <v xml:space="preserve"> </v>
      </c>
      <c r="I404" s="445" t="s">
        <v>2044</v>
      </c>
      <c r="J404" s="197"/>
      <c r="K404" s="117" t="s">
        <v>139</v>
      </c>
      <c r="L404" s="56" t="str">
        <f t="shared" si="20"/>
        <v xml:space="preserve"> </v>
      </c>
      <c r="M404" s="128"/>
      <c r="N404" s="197"/>
      <c r="O404" s="56"/>
      <c r="P404" s="197" t="str">
        <f t="shared" si="22"/>
        <v xml:space="preserve"> </v>
      </c>
    </row>
    <row r="405" spans="1:16" ht="15.75" x14ac:dyDescent="0.2">
      <c r="A405" s="111" t="s">
        <v>1314</v>
      </c>
      <c r="B405" s="4" t="s">
        <v>3392</v>
      </c>
      <c r="C405" s="111" t="s">
        <v>1881</v>
      </c>
      <c r="D405" s="44" t="s">
        <v>5377</v>
      </c>
      <c r="E405" s="131" t="s">
        <v>2046</v>
      </c>
      <c r="F405" s="197" t="str">
        <f t="shared" si="21"/>
        <v xml:space="preserve"> </v>
      </c>
      <c r="G405" s="445">
        <v>30.35</v>
      </c>
      <c r="H405" s="445">
        <v>117.08333330000001</v>
      </c>
      <c r="J405" s="197"/>
      <c r="K405" s="117" t="s">
        <v>1905</v>
      </c>
      <c r="L405" s="56" t="str">
        <f t="shared" si="20"/>
        <v xml:space="preserve"> </v>
      </c>
      <c r="M405" s="194" t="s">
        <v>2045</v>
      </c>
      <c r="N405" s="197"/>
      <c r="O405" s="56" t="s">
        <v>1347</v>
      </c>
      <c r="P405" s="197" t="str">
        <f t="shared" si="22"/>
        <v xml:space="preserve"> </v>
      </c>
    </row>
    <row r="406" spans="1:16" ht="15.75" x14ac:dyDescent="0.2">
      <c r="A406" s="64" t="s">
        <v>1314</v>
      </c>
      <c r="B406" s="54" t="s">
        <v>4421</v>
      </c>
      <c r="C406" s="64" t="s">
        <v>1951</v>
      </c>
      <c r="D406" s="44" t="s">
        <v>5378</v>
      </c>
      <c r="F406" s="197" t="str">
        <f t="shared" si="21"/>
        <v xml:space="preserve"> </v>
      </c>
      <c r="G406" s="445">
        <v>24.65</v>
      </c>
      <c r="H406" s="445">
        <v>118.667</v>
      </c>
      <c r="I406" s="446"/>
      <c r="J406" s="197"/>
      <c r="K406" s="142" t="s">
        <v>4415</v>
      </c>
      <c r="L406" s="56" t="str">
        <f t="shared" si="20"/>
        <v xml:space="preserve"> </v>
      </c>
      <c r="N406" s="197"/>
      <c r="O406" s="56"/>
      <c r="P406" s="197" t="str">
        <f t="shared" si="22"/>
        <v xml:space="preserve"> </v>
      </c>
    </row>
    <row r="407" spans="1:16" ht="15.75" x14ac:dyDescent="0.2">
      <c r="A407" s="64" t="s">
        <v>1314</v>
      </c>
      <c r="B407" s="54" t="s">
        <v>4393</v>
      </c>
      <c r="C407" s="64" t="s">
        <v>4395</v>
      </c>
      <c r="D407" s="44" t="s">
        <v>5379</v>
      </c>
      <c r="F407" s="197" t="str">
        <f t="shared" si="21"/>
        <v xml:space="preserve"> </v>
      </c>
      <c r="I407" s="445" t="s">
        <v>4394</v>
      </c>
      <c r="J407" s="197"/>
      <c r="K407" s="142" t="s">
        <v>4392</v>
      </c>
      <c r="L407" s="56" t="str">
        <f t="shared" si="20"/>
        <v xml:space="preserve"> </v>
      </c>
      <c r="N407" s="197"/>
      <c r="O407" s="56"/>
      <c r="P407" s="197" t="str">
        <f t="shared" si="22"/>
        <v xml:space="preserve"> </v>
      </c>
    </row>
    <row r="408" spans="1:16" ht="15.75" x14ac:dyDescent="0.2">
      <c r="A408" s="59" t="s">
        <v>1314</v>
      </c>
      <c r="B408" s="55" t="s">
        <v>1374</v>
      </c>
      <c r="C408" s="55" t="s">
        <v>1954</v>
      </c>
      <c r="D408" s="44" t="s">
        <v>5380</v>
      </c>
      <c r="E408" s="53"/>
      <c r="F408" s="197" t="str">
        <f t="shared" si="21"/>
        <v xml:space="preserve"> </v>
      </c>
      <c r="G408" s="445">
        <v>33.683333300000001</v>
      </c>
      <c r="H408" s="445">
        <v>120.5333333</v>
      </c>
      <c r="J408" s="197"/>
      <c r="K408" s="65" t="s">
        <v>15</v>
      </c>
      <c r="L408" s="56" t="str">
        <f t="shared" si="20"/>
        <v xml:space="preserve"> </v>
      </c>
      <c r="M408" s="67" t="s">
        <v>2047</v>
      </c>
      <c r="N408" s="197"/>
      <c r="O408" s="56" t="s">
        <v>1315</v>
      </c>
      <c r="P408" s="197" t="str">
        <f t="shared" si="22"/>
        <v xml:space="preserve"> </v>
      </c>
    </row>
    <row r="409" spans="1:16" ht="15.75" x14ac:dyDescent="0.2">
      <c r="A409" s="57" t="s">
        <v>1314</v>
      </c>
      <c r="B409" s="56" t="s">
        <v>955</v>
      </c>
      <c r="C409" s="56" t="s">
        <v>1984</v>
      </c>
      <c r="D409" s="44" t="s">
        <v>5381</v>
      </c>
      <c r="E409" s="58"/>
      <c r="F409" s="197" t="str">
        <f t="shared" si="21"/>
        <v xml:space="preserve"> </v>
      </c>
      <c r="G409" s="445">
        <v>39.133335113525391</v>
      </c>
      <c r="H409" s="445">
        <v>118.81666564941406</v>
      </c>
      <c r="J409" s="197"/>
      <c r="K409" s="57" t="s">
        <v>21</v>
      </c>
      <c r="L409" s="56" t="str">
        <f t="shared" si="20"/>
        <v xml:space="preserve"> </v>
      </c>
      <c r="M409" s="58">
        <v>743</v>
      </c>
      <c r="N409" s="197"/>
      <c r="O409" s="56" t="s">
        <v>4646</v>
      </c>
      <c r="P409" s="197" t="str">
        <f t="shared" si="22"/>
        <v xml:space="preserve"> </v>
      </c>
    </row>
    <row r="410" spans="1:16" ht="15.75" x14ac:dyDescent="0.2">
      <c r="A410" s="57" t="s">
        <v>1314</v>
      </c>
      <c r="B410" s="56" t="s">
        <v>1295</v>
      </c>
      <c r="C410" s="56" t="s">
        <v>2048</v>
      </c>
      <c r="D410" s="44" t="s">
        <v>5382</v>
      </c>
      <c r="E410" s="58"/>
      <c r="F410" s="197" t="str">
        <f t="shared" si="21"/>
        <v xml:space="preserve"> </v>
      </c>
      <c r="G410" s="445">
        <v>31.383333206176758</v>
      </c>
      <c r="H410" s="445">
        <v>118.78333282470703</v>
      </c>
      <c r="J410" s="197"/>
      <c r="K410" s="57" t="s">
        <v>1891</v>
      </c>
      <c r="L410" s="56" t="str">
        <f t="shared" si="20"/>
        <v xml:space="preserve"> </v>
      </c>
      <c r="M410" s="58" t="s">
        <v>2049</v>
      </c>
      <c r="N410" s="197"/>
      <c r="O410" s="56" t="s">
        <v>1315</v>
      </c>
      <c r="P410" s="197" t="str">
        <f t="shared" si="22"/>
        <v xml:space="preserve"> </v>
      </c>
    </row>
    <row r="411" spans="1:16" ht="15.75" x14ac:dyDescent="0.2">
      <c r="A411" s="70" t="s">
        <v>1314</v>
      </c>
      <c r="B411" s="68" t="s">
        <v>951</v>
      </c>
      <c r="C411" s="69"/>
      <c r="D411" s="44" t="s">
        <v>5383</v>
      </c>
      <c r="E411" s="63" t="s">
        <v>2050</v>
      </c>
      <c r="F411" s="197" t="str">
        <f t="shared" si="21"/>
        <v xml:space="preserve"> </v>
      </c>
      <c r="G411" s="445">
        <v>39.5</v>
      </c>
      <c r="H411" s="445">
        <v>122</v>
      </c>
      <c r="J411" s="197"/>
      <c r="K411" s="65" t="s">
        <v>4644</v>
      </c>
      <c r="L411" s="56" t="str">
        <f t="shared" si="20"/>
        <v xml:space="preserve"> </v>
      </c>
      <c r="M411" s="67" t="s">
        <v>4645</v>
      </c>
      <c r="N411" s="197"/>
      <c r="O411" s="56"/>
      <c r="P411" s="197" t="str">
        <f t="shared" si="22"/>
        <v xml:space="preserve"> </v>
      </c>
    </row>
    <row r="412" spans="1:16" ht="15.75" x14ac:dyDescent="0.2">
      <c r="A412" s="12" t="s">
        <v>1314</v>
      </c>
      <c r="B412" s="4" t="s">
        <v>4134</v>
      </c>
      <c r="C412" s="64" t="s">
        <v>4141</v>
      </c>
      <c r="D412" s="44" t="s">
        <v>5384</v>
      </c>
      <c r="F412" s="197" t="str">
        <f t="shared" si="21"/>
        <v xml:space="preserve"> </v>
      </c>
      <c r="G412" s="445" t="s">
        <v>1786</v>
      </c>
      <c r="H412" s="445" t="s">
        <v>1786</v>
      </c>
      <c r="J412" s="197"/>
      <c r="K412" s="142" t="s">
        <v>4019</v>
      </c>
      <c r="L412" s="56" t="str">
        <f t="shared" si="20"/>
        <v xml:space="preserve"> </v>
      </c>
      <c r="N412" s="197"/>
      <c r="O412" s="56"/>
      <c r="P412" s="197" t="str">
        <f t="shared" si="22"/>
        <v xml:space="preserve"> </v>
      </c>
    </row>
    <row r="413" spans="1:16" ht="15.75" x14ac:dyDescent="0.2">
      <c r="A413" s="57" t="s">
        <v>1314</v>
      </c>
      <c r="B413" s="56" t="s">
        <v>998</v>
      </c>
      <c r="C413" s="56" t="s">
        <v>26</v>
      </c>
      <c r="D413" s="44" t="s">
        <v>5385</v>
      </c>
      <c r="E413" s="58"/>
      <c r="F413" s="197" t="str">
        <f t="shared" si="21"/>
        <v xml:space="preserve"> </v>
      </c>
      <c r="G413" s="445">
        <v>38.133335113525391</v>
      </c>
      <c r="H413" s="445">
        <v>118.19999694824219</v>
      </c>
      <c r="J413" s="197"/>
      <c r="K413" s="57" t="s">
        <v>21</v>
      </c>
      <c r="L413" s="56" t="str">
        <f t="shared" si="20"/>
        <v xml:space="preserve"> </v>
      </c>
      <c r="M413" s="58">
        <v>21</v>
      </c>
      <c r="N413" s="197"/>
      <c r="O413" s="56" t="s">
        <v>26</v>
      </c>
      <c r="P413" s="197" t="str">
        <f t="shared" si="22"/>
        <v xml:space="preserve"> </v>
      </c>
    </row>
    <row r="414" spans="1:16" ht="15.75" x14ac:dyDescent="0.2">
      <c r="A414" s="57" t="s">
        <v>1314</v>
      </c>
      <c r="B414" s="56" t="s">
        <v>1273</v>
      </c>
      <c r="C414" s="56" t="s">
        <v>1941</v>
      </c>
      <c r="D414" s="44" t="s">
        <v>5386</v>
      </c>
      <c r="E414" s="58"/>
      <c r="F414" s="197" t="str">
        <f t="shared" si="21"/>
        <v xml:space="preserve"> </v>
      </c>
      <c r="G414" s="445">
        <v>28.966999999999999</v>
      </c>
      <c r="H414" s="445">
        <v>112.533</v>
      </c>
      <c r="J414" s="197"/>
      <c r="K414" s="57" t="s">
        <v>21</v>
      </c>
      <c r="L414" s="56" t="str">
        <f t="shared" si="20"/>
        <v xml:space="preserve"> </v>
      </c>
      <c r="M414" s="58">
        <v>839</v>
      </c>
      <c r="N414" s="197"/>
      <c r="O414" s="56" t="s">
        <v>26</v>
      </c>
      <c r="P414" s="197" t="str">
        <f t="shared" si="22"/>
        <v xml:space="preserve"> </v>
      </c>
    </row>
    <row r="415" spans="1:16" ht="15.75" x14ac:dyDescent="0.2">
      <c r="A415" s="142" t="s">
        <v>1314</v>
      </c>
      <c r="B415" s="4" t="s">
        <v>4166</v>
      </c>
      <c r="C415" s="64" t="s">
        <v>1954</v>
      </c>
      <c r="D415" s="44" t="s">
        <v>5387</v>
      </c>
      <c r="F415" s="197" t="str">
        <f t="shared" si="21"/>
        <v xml:space="preserve"> </v>
      </c>
      <c r="G415" s="445" t="s">
        <v>1786</v>
      </c>
      <c r="H415" s="445" t="s">
        <v>1786</v>
      </c>
      <c r="J415" s="197"/>
      <c r="K415" s="12" t="s">
        <v>4165</v>
      </c>
      <c r="L415" s="56" t="str">
        <f t="shared" si="20"/>
        <v xml:space="preserve"> </v>
      </c>
      <c r="N415" s="197"/>
      <c r="O415" s="56"/>
      <c r="P415" s="197" t="str">
        <f t="shared" si="22"/>
        <v xml:space="preserve"> </v>
      </c>
    </row>
    <row r="416" spans="1:16" ht="15.75" x14ac:dyDescent="0.2">
      <c r="A416" s="57" t="s">
        <v>1314</v>
      </c>
      <c r="B416" s="56" t="s">
        <v>1073</v>
      </c>
      <c r="C416" s="56" t="s">
        <v>26</v>
      </c>
      <c r="D416" s="44" t="s">
        <v>5388</v>
      </c>
      <c r="E416" s="58"/>
      <c r="F416" s="197" t="str">
        <f t="shared" si="21"/>
        <v xml:space="preserve"> </v>
      </c>
      <c r="G416" s="445">
        <v>38.466667175292969</v>
      </c>
      <c r="H416" s="445">
        <v>117.66666412353516</v>
      </c>
      <c r="J416" s="197"/>
      <c r="K416" s="57" t="s">
        <v>21</v>
      </c>
      <c r="L416" s="56" t="str">
        <f t="shared" si="20"/>
        <v xml:space="preserve"> </v>
      </c>
      <c r="M416" s="58">
        <v>26</v>
      </c>
      <c r="N416" s="197"/>
      <c r="O416" s="56" t="s">
        <v>26</v>
      </c>
      <c r="P416" s="197" t="str">
        <f t="shared" si="22"/>
        <v xml:space="preserve"> </v>
      </c>
    </row>
    <row r="417" spans="1:16" ht="15.75" x14ac:dyDescent="0.2">
      <c r="A417" s="111" t="s">
        <v>1314</v>
      </c>
      <c r="B417" s="56" t="s">
        <v>1234</v>
      </c>
      <c r="C417" s="111" t="s">
        <v>1889</v>
      </c>
      <c r="D417" s="44" t="s">
        <v>5389</v>
      </c>
      <c r="E417" s="128"/>
      <c r="F417" s="197" t="str">
        <f t="shared" si="21"/>
        <v xml:space="preserve"> </v>
      </c>
      <c r="I417" s="445" t="s">
        <v>2051</v>
      </c>
      <c r="J417" s="197"/>
      <c r="K417" s="117" t="s">
        <v>1844</v>
      </c>
      <c r="L417" s="56" t="str">
        <f t="shared" si="20"/>
        <v xml:space="preserve"> </v>
      </c>
      <c r="M417" s="195">
        <v>847</v>
      </c>
      <c r="N417" s="197"/>
      <c r="O417" s="56"/>
      <c r="P417" s="197" t="str">
        <f t="shared" si="22"/>
        <v xml:space="preserve"> </v>
      </c>
    </row>
    <row r="418" spans="1:16" ht="15.75" x14ac:dyDescent="0.2">
      <c r="A418" s="2" t="s">
        <v>1314</v>
      </c>
      <c r="B418" s="65" t="s">
        <v>1748</v>
      </c>
      <c r="C418" s="111" t="s">
        <v>2009</v>
      </c>
      <c r="D418" s="44" t="s">
        <v>5390</v>
      </c>
      <c r="E418" s="128"/>
      <c r="F418" s="197" t="str">
        <f t="shared" si="21"/>
        <v xml:space="preserve"> </v>
      </c>
      <c r="I418" s="445" t="s">
        <v>2052</v>
      </c>
      <c r="J418" s="197"/>
      <c r="K418" s="117" t="s">
        <v>139</v>
      </c>
      <c r="L418" s="56" t="str">
        <f t="shared" si="20"/>
        <v xml:space="preserve"> </v>
      </c>
      <c r="M418" s="128"/>
      <c r="N418" s="197"/>
      <c r="O418" s="56"/>
      <c r="P418" s="197" t="str">
        <f t="shared" si="22"/>
        <v xml:space="preserve"> </v>
      </c>
    </row>
    <row r="419" spans="1:16" ht="15.75" x14ac:dyDescent="0.2">
      <c r="A419" s="113" t="s">
        <v>1314</v>
      </c>
      <c r="B419" s="111" t="s">
        <v>3593</v>
      </c>
      <c r="C419" s="54" t="s">
        <v>1941</v>
      </c>
      <c r="D419" s="44" t="s">
        <v>5391</v>
      </c>
      <c r="F419" s="197" t="str">
        <f t="shared" si="21"/>
        <v xml:space="preserve"> </v>
      </c>
      <c r="I419" s="445" t="s">
        <v>4853</v>
      </c>
      <c r="J419" s="197"/>
      <c r="K419" s="142" t="s">
        <v>139</v>
      </c>
      <c r="L419" s="56" t="str">
        <f t="shared" si="20"/>
        <v xml:space="preserve"> </v>
      </c>
      <c r="N419" s="197"/>
      <c r="O419" s="56"/>
      <c r="P419" s="197" t="str">
        <f t="shared" si="22"/>
        <v xml:space="preserve"> </v>
      </c>
    </row>
    <row r="420" spans="1:16" ht="15.75" x14ac:dyDescent="0.2">
      <c r="A420" s="121" t="s">
        <v>1314</v>
      </c>
      <c r="B420" s="115" t="s">
        <v>4151</v>
      </c>
      <c r="C420" s="64" t="s">
        <v>1045</v>
      </c>
      <c r="D420" s="44" t="s">
        <v>5392</v>
      </c>
      <c r="F420" s="197" t="str">
        <f t="shared" si="21"/>
        <v xml:space="preserve"> </v>
      </c>
      <c r="I420" s="445" t="s">
        <v>4854</v>
      </c>
      <c r="J420" s="197"/>
      <c r="K420" s="32" t="s">
        <v>4147</v>
      </c>
      <c r="L420" s="56" t="str">
        <f t="shared" si="20"/>
        <v xml:space="preserve"> </v>
      </c>
      <c r="N420" s="197"/>
      <c r="O420" s="56"/>
      <c r="P420" s="197" t="str">
        <f t="shared" si="22"/>
        <v xml:space="preserve"> </v>
      </c>
    </row>
    <row r="421" spans="1:16" ht="15.75" x14ac:dyDescent="0.2">
      <c r="A421" s="54" t="s">
        <v>1314</v>
      </c>
      <c r="B421" s="4" t="s">
        <v>4492</v>
      </c>
      <c r="C421" s="64" t="s">
        <v>1954</v>
      </c>
      <c r="D421" s="44" t="s">
        <v>5393</v>
      </c>
      <c r="F421" s="197" t="str">
        <f t="shared" si="21"/>
        <v xml:space="preserve"> </v>
      </c>
      <c r="G421" s="445" t="s">
        <v>1786</v>
      </c>
      <c r="H421" s="445" t="s">
        <v>1786</v>
      </c>
      <c r="J421" s="197"/>
      <c r="K421" s="142" t="s">
        <v>4415</v>
      </c>
      <c r="L421" s="56" t="str">
        <f t="shared" si="20"/>
        <v xml:space="preserve"> </v>
      </c>
      <c r="N421" s="197"/>
      <c r="O421" s="56"/>
      <c r="P421" s="197" t="str">
        <f t="shared" si="22"/>
        <v xml:space="preserve"> </v>
      </c>
    </row>
    <row r="422" spans="1:16" s="136" customFormat="1" ht="15.75" x14ac:dyDescent="0.2">
      <c r="A422" s="111" t="s">
        <v>1314</v>
      </c>
      <c r="B422" s="65" t="s">
        <v>1700</v>
      </c>
      <c r="C422" s="2" t="s">
        <v>1701</v>
      </c>
      <c r="D422" s="44" t="s">
        <v>5394</v>
      </c>
      <c r="E422" s="128"/>
      <c r="F422" s="197" t="str">
        <f t="shared" si="21"/>
        <v xml:space="preserve"> </v>
      </c>
      <c r="G422" s="445"/>
      <c r="H422" s="445"/>
      <c r="I422" s="445" t="s">
        <v>2053</v>
      </c>
      <c r="J422" s="197"/>
      <c r="K422" s="117" t="s">
        <v>139</v>
      </c>
      <c r="L422" s="56" t="str">
        <f t="shared" si="20"/>
        <v xml:space="preserve"> </v>
      </c>
      <c r="M422" s="128"/>
      <c r="N422" s="197"/>
      <c r="O422" s="56"/>
      <c r="P422" s="197" t="str">
        <f t="shared" si="22"/>
        <v xml:space="preserve"> </v>
      </c>
    </row>
    <row r="423" spans="1:16" ht="15.75" x14ac:dyDescent="0.2">
      <c r="A423" s="2" t="s">
        <v>1314</v>
      </c>
      <c r="B423" s="65" t="s">
        <v>1737</v>
      </c>
      <c r="C423" s="2" t="s">
        <v>1963</v>
      </c>
      <c r="D423" s="44" t="s">
        <v>5395</v>
      </c>
      <c r="E423" s="128"/>
      <c r="F423" s="197" t="str">
        <f t="shared" si="21"/>
        <v xml:space="preserve"> </v>
      </c>
      <c r="I423" s="445" t="s">
        <v>2054</v>
      </c>
      <c r="J423" s="197"/>
      <c r="K423" s="117" t="s">
        <v>139</v>
      </c>
      <c r="L423" s="56" t="str">
        <f t="shared" si="20"/>
        <v xml:space="preserve"> </v>
      </c>
      <c r="M423" s="128"/>
      <c r="N423" s="197"/>
      <c r="O423" s="56"/>
      <c r="P423" s="197" t="str">
        <f t="shared" si="22"/>
        <v xml:space="preserve"> </v>
      </c>
    </row>
    <row r="424" spans="1:16" ht="15.75" x14ac:dyDescent="0.2">
      <c r="A424" s="54" t="s">
        <v>1314</v>
      </c>
      <c r="B424" s="54" t="s">
        <v>3417</v>
      </c>
      <c r="C424" s="54" t="s">
        <v>1885</v>
      </c>
      <c r="D424" s="44" t="s">
        <v>5396</v>
      </c>
      <c r="F424" s="197" t="str">
        <f t="shared" si="21"/>
        <v xml:space="preserve"> </v>
      </c>
      <c r="I424" s="445" t="s">
        <v>4855</v>
      </c>
      <c r="J424" s="197"/>
      <c r="K424" s="142" t="s">
        <v>139</v>
      </c>
      <c r="L424" s="56" t="str">
        <f t="shared" si="20"/>
        <v xml:space="preserve"> </v>
      </c>
      <c r="N424" s="197"/>
      <c r="O424" s="56"/>
      <c r="P424" s="197" t="str">
        <f t="shared" si="22"/>
        <v xml:space="preserve"> </v>
      </c>
    </row>
    <row r="425" spans="1:16" ht="15.75" x14ac:dyDescent="0.2">
      <c r="A425" s="13" t="s">
        <v>1314</v>
      </c>
      <c r="B425" s="4" t="s">
        <v>4112</v>
      </c>
      <c r="C425" s="64" t="s">
        <v>4083</v>
      </c>
      <c r="D425" s="44" t="s">
        <v>5397</v>
      </c>
      <c r="F425" s="197" t="str">
        <f t="shared" si="21"/>
        <v xml:space="preserve"> </v>
      </c>
      <c r="G425" s="445">
        <v>39.786999999999999</v>
      </c>
      <c r="H425" s="445">
        <v>109.33159999999999</v>
      </c>
      <c r="J425" s="197"/>
      <c r="K425" s="142" t="s">
        <v>4019</v>
      </c>
      <c r="L425" s="56" t="str">
        <f t="shared" si="20"/>
        <v xml:space="preserve"> </v>
      </c>
      <c r="N425" s="197"/>
      <c r="O425" s="56" t="s">
        <v>4825</v>
      </c>
      <c r="P425" s="197" t="str">
        <f t="shared" si="22"/>
        <v xml:space="preserve"> </v>
      </c>
    </row>
    <row r="426" spans="1:16" ht="15.75" x14ac:dyDescent="0.2">
      <c r="A426" s="111" t="s">
        <v>1314</v>
      </c>
      <c r="B426" s="65" t="s">
        <v>1744</v>
      </c>
      <c r="C426" s="111" t="s">
        <v>1947</v>
      </c>
      <c r="D426" s="44" t="s">
        <v>5398</v>
      </c>
      <c r="E426" s="128"/>
      <c r="F426" s="197" t="str">
        <f t="shared" si="21"/>
        <v xml:space="preserve"> </v>
      </c>
      <c r="I426" s="445" t="s">
        <v>2055</v>
      </c>
      <c r="J426" s="197"/>
      <c r="K426" s="117" t="s">
        <v>1844</v>
      </c>
      <c r="L426" s="56" t="str">
        <f t="shared" si="20"/>
        <v xml:space="preserve"> </v>
      </c>
      <c r="M426" s="195">
        <v>52</v>
      </c>
      <c r="N426" s="197"/>
      <c r="O426" s="56"/>
      <c r="P426" s="197" t="str">
        <f t="shared" si="22"/>
        <v xml:space="preserve"> </v>
      </c>
    </row>
    <row r="427" spans="1:16" ht="15.75" x14ac:dyDescent="0.2">
      <c r="A427" s="54" t="s">
        <v>1314</v>
      </c>
      <c r="B427" s="54" t="s">
        <v>4481</v>
      </c>
      <c r="C427" s="54" t="s">
        <v>1904</v>
      </c>
      <c r="D427" s="44" t="s">
        <v>5399</v>
      </c>
      <c r="F427" s="197" t="str">
        <f t="shared" si="21"/>
        <v xml:space="preserve"> </v>
      </c>
      <c r="I427" s="445" t="s">
        <v>4856</v>
      </c>
      <c r="J427" s="197"/>
      <c r="K427" s="142" t="s">
        <v>139</v>
      </c>
      <c r="L427" s="56" t="str">
        <f t="shared" si="20"/>
        <v xml:space="preserve"> </v>
      </c>
      <c r="N427" s="197"/>
      <c r="O427" s="56"/>
      <c r="P427" s="197" t="str">
        <f t="shared" si="22"/>
        <v xml:space="preserve"> </v>
      </c>
    </row>
    <row r="428" spans="1:16" ht="15.75" x14ac:dyDescent="0.2">
      <c r="A428" s="2" t="s">
        <v>1314</v>
      </c>
      <c r="B428" s="9" t="s">
        <v>4624</v>
      </c>
      <c r="C428" s="2" t="s">
        <v>2056</v>
      </c>
      <c r="D428" s="44" t="s">
        <v>5400</v>
      </c>
      <c r="E428" s="128"/>
      <c r="F428" s="197" t="str">
        <f t="shared" si="21"/>
        <v xml:space="preserve"> </v>
      </c>
      <c r="I428" s="445" t="s">
        <v>2057</v>
      </c>
      <c r="J428" s="197"/>
      <c r="K428" s="117" t="s">
        <v>139</v>
      </c>
      <c r="L428" s="56" t="str">
        <f t="shared" si="20"/>
        <v xml:space="preserve"> </v>
      </c>
      <c r="M428" s="128"/>
      <c r="N428" s="197"/>
      <c r="O428" s="56"/>
      <c r="P428" s="197" t="str">
        <f t="shared" si="22"/>
        <v xml:space="preserve"> </v>
      </c>
    </row>
    <row r="429" spans="1:16" s="136" customFormat="1" ht="15.75" x14ac:dyDescent="0.2">
      <c r="A429" s="111" t="s">
        <v>1314</v>
      </c>
      <c r="B429" s="65" t="s">
        <v>2058</v>
      </c>
      <c r="C429" s="111" t="s">
        <v>2059</v>
      </c>
      <c r="D429" s="44" t="s">
        <v>5401</v>
      </c>
      <c r="E429" s="128"/>
      <c r="F429" s="197" t="str">
        <f t="shared" si="21"/>
        <v xml:space="preserve"> </v>
      </c>
      <c r="G429" s="445"/>
      <c r="H429" s="445"/>
      <c r="I429" s="445" t="s">
        <v>2060</v>
      </c>
      <c r="J429" s="197"/>
      <c r="K429" s="117" t="s">
        <v>1844</v>
      </c>
      <c r="L429" s="56" t="str">
        <f t="shared" si="20"/>
        <v xml:space="preserve"> </v>
      </c>
      <c r="M429" s="195">
        <v>74</v>
      </c>
      <c r="N429" s="197"/>
      <c r="O429" s="56"/>
      <c r="P429" s="197" t="str">
        <f t="shared" si="22"/>
        <v xml:space="preserve"> </v>
      </c>
    </row>
    <row r="430" spans="1:16" ht="15.75" x14ac:dyDescent="0.2">
      <c r="A430" s="113" t="s">
        <v>1314</v>
      </c>
      <c r="B430" s="111" t="s">
        <v>3691</v>
      </c>
      <c r="C430" s="64" t="s">
        <v>2056</v>
      </c>
      <c r="D430" s="44" t="s">
        <v>5402</v>
      </c>
      <c r="F430" s="197" t="str">
        <f t="shared" si="21"/>
        <v xml:space="preserve"> </v>
      </c>
      <c r="I430" s="445" t="s">
        <v>4857</v>
      </c>
      <c r="J430" s="197"/>
      <c r="K430" s="142" t="s">
        <v>139</v>
      </c>
      <c r="L430" s="56" t="str">
        <f t="shared" si="20"/>
        <v xml:space="preserve"> </v>
      </c>
      <c r="N430" s="197"/>
      <c r="O430" s="56"/>
      <c r="P430" s="197" t="str">
        <f t="shared" si="22"/>
        <v xml:space="preserve"> </v>
      </c>
    </row>
    <row r="431" spans="1:16" ht="15.75" x14ac:dyDescent="0.2">
      <c r="A431" s="12" t="s">
        <v>1314</v>
      </c>
      <c r="B431" s="4" t="s">
        <v>4136</v>
      </c>
      <c r="C431" s="64" t="s">
        <v>4142</v>
      </c>
      <c r="D431" s="44" t="s">
        <v>5403</v>
      </c>
      <c r="F431" s="197" t="str">
        <f t="shared" si="21"/>
        <v xml:space="preserve"> </v>
      </c>
      <c r="G431" s="445" t="s">
        <v>1786</v>
      </c>
      <c r="H431" s="445" t="s">
        <v>1786</v>
      </c>
      <c r="J431" s="197"/>
      <c r="K431" s="142" t="s">
        <v>4019</v>
      </c>
      <c r="L431" s="56" t="str">
        <f t="shared" si="20"/>
        <v xml:space="preserve"> </v>
      </c>
      <c r="N431" s="197"/>
      <c r="O431" s="56"/>
      <c r="P431" s="197" t="str">
        <f t="shared" si="22"/>
        <v xml:space="preserve"> </v>
      </c>
    </row>
    <row r="432" spans="1:16" ht="15.75" x14ac:dyDescent="0.2">
      <c r="A432" s="59" t="s">
        <v>1314</v>
      </c>
      <c r="B432" s="55" t="s">
        <v>1375</v>
      </c>
      <c r="C432" s="55"/>
      <c r="D432" s="44" t="s">
        <v>5404</v>
      </c>
      <c r="E432" s="53"/>
      <c r="F432" s="197" t="str">
        <f t="shared" si="21"/>
        <v xml:space="preserve"> </v>
      </c>
      <c r="G432" s="445">
        <v>37.25</v>
      </c>
      <c r="H432" s="445">
        <v>97.166666699999993</v>
      </c>
      <c r="J432" s="197"/>
      <c r="K432" s="65" t="s">
        <v>15</v>
      </c>
      <c r="L432" s="56" t="str">
        <f t="shared" si="20"/>
        <v xml:space="preserve"> </v>
      </c>
      <c r="M432" s="67" t="s">
        <v>2061</v>
      </c>
      <c r="N432" s="197"/>
      <c r="O432" s="56" t="s">
        <v>1315</v>
      </c>
      <c r="P432" s="197" t="str">
        <f t="shared" si="22"/>
        <v xml:space="preserve"> </v>
      </c>
    </row>
    <row r="433" spans="1:16" s="64" customFormat="1" ht="15.75" x14ac:dyDescent="0.2">
      <c r="A433" s="70" t="s">
        <v>1314</v>
      </c>
      <c r="B433" s="68" t="s">
        <v>2062</v>
      </c>
      <c r="C433" s="69"/>
      <c r="D433" s="44" t="s">
        <v>5405</v>
      </c>
      <c r="E433" s="63"/>
      <c r="F433" s="197" t="str">
        <f t="shared" si="21"/>
        <v xml:space="preserve"> </v>
      </c>
      <c r="G433" s="445">
        <v>38.1666666666667</v>
      </c>
      <c r="H433" s="445">
        <v>121.5</v>
      </c>
      <c r="I433" s="445"/>
      <c r="J433" s="197"/>
      <c r="K433" s="65" t="s">
        <v>162</v>
      </c>
      <c r="L433" s="56" t="str">
        <f t="shared" si="20"/>
        <v xml:space="preserve"> </v>
      </c>
      <c r="M433" s="67" t="s">
        <v>2063</v>
      </c>
      <c r="N433" s="197"/>
      <c r="O433" s="56"/>
      <c r="P433" s="197" t="str">
        <f t="shared" si="22"/>
        <v xml:space="preserve"> </v>
      </c>
    </row>
    <row r="434" spans="1:16" ht="15.75" x14ac:dyDescent="0.2">
      <c r="A434" s="54" t="s">
        <v>1314</v>
      </c>
      <c r="B434" s="111" t="s">
        <v>3427</v>
      </c>
      <c r="C434" s="54" t="s">
        <v>3431</v>
      </c>
      <c r="D434" s="44" t="s">
        <v>5406</v>
      </c>
      <c r="F434" s="197" t="str">
        <f t="shared" si="21"/>
        <v xml:space="preserve"> </v>
      </c>
      <c r="G434" s="445" t="s">
        <v>1786</v>
      </c>
      <c r="H434" s="445" t="s">
        <v>1786</v>
      </c>
      <c r="J434" s="197"/>
      <c r="K434" s="142" t="s">
        <v>139</v>
      </c>
      <c r="L434" s="56" t="str">
        <f t="shared" si="20"/>
        <v xml:space="preserve"> </v>
      </c>
      <c r="N434" s="197"/>
      <c r="O434" s="56"/>
      <c r="P434" s="197" t="str">
        <f t="shared" si="22"/>
        <v xml:space="preserve"> </v>
      </c>
    </row>
    <row r="435" spans="1:16" ht="15.75" x14ac:dyDescent="0.2">
      <c r="A435" s="111" t="s">
        <v>1314</v>
      </c>
      <c r="B435" s="65" t="s">
        <v>1685</v>
      </c>
      <c r="C435" s="2" t="s">
        <v>1904</v>
      </c>
      <c r="D435" s="44" t="s">
        <v>5407</v>
      </c>
      <c r="E435" s="128"/>
      <c r="F435" s="197" t="str">
        <f t="shared" si="21"/>
        <v xml:space="preserve"> </v>
      </c>
      <c r="I435" s="445" t="s">
        <v>2064</v>
      </c>
      <c r="J435" s="197"/>
      <c r="K435" s="117" t="s">
        <v>139</v>
      </c>
      <c r="L435" s="56" t="str">
        <f t="shared" si="20"/>
        <v xml:space="preserve"> </v>
      </c>
      <c r="M435" s="128"/>
      <c r="N435" s="197"/>
      <c r="O435" s="56"/>
      <c r="P435" s="197" t="str">
        <f t="shared" si="22"/>
        <v xml:space="preserve"> </v>
      </c>
    </row>
    <row r="436" spans="1:16" ht="15.75" x14ac:dyDescent="0.2">
      <c r="A436" s="64" t="s">
        <v>1314</v>
      </c>
      <c r="B436" s="68" t="s">
        <v>4472</v>
      </c>
      <c r="C436" s="54" t="s">
        <v>4120</v>
      </c>
      <c r="D436" s="44" t="s">
        <v>5408</v>
      </c>
      <c r="F436" s="197" t="str">
        <f t="shared" si="21"/>
        <v xml:space="preserve"> </v>
      </c>
      <c r="G436" s="445" t="s">
        <v>1786</v>
      </c>
      <c r="H436" s="445" t="s">
        <v>1786</v>
      </c>
      <c r="J436" s="197"/>
      <c r="K436" s="142" t="s">
        <v>4019</v>
      </c>
      <c r="L436" s="56" t="str">
        <f t="shared" si="20"/>
        <v xml:space="preserve"> </v>
      </c>
      <c r="N436" s="197"/>
      <c r="O436" s="56"/>
      <c r="P436" s="197" t="str">
        <f t="shared" si="22"/>
        <v xml:space="preserve"> </v>
      </c>
    </row>
    <row r="437" spans="1:16" ht="15.75" x14ac:dyDescent="0.2">
      <c r="A437" s="64" t="s">
        <v>1314</v>
      </c>
      <c r="B437" s="54" t="s">
        <v>4419</v>
      </c>
      <c r="C437" s="64" t="s">
        <v>1951</v>
      </c>
      <c r="D437" s="44" t="s">
        <v>5409</v>
      </c>
      <c r="F437" s="197" t="str">
        <f t="shared" si="21"/>
        <v xml:space="preserve"> </v>
      </c>
      <c r="G437" s="445">
        <v>25.875299999999999</v>
      </c>
      <c r="H437" s="445">
        <v>119.587</v>
      </c>
      <c r="I437" s="446"/>
      <c r="J437" s="197"/>
      <c r="K437" s="142" t="s">
        <v>4415</v>
      </c>
      <c r="L437" s="56" t="str">
        <f t="shared" ref="L437:L500" si="23">" "</f>
        <v xml:space="preserve"> </v>
      </c>
      <c r="N437" s="197"/>
      <c r="O437" s="56"/>
      <c r="P437" s="197" t="str">
        <f t="shared" si="22"/>
        <v xml:space="preserve"> </v>
      </c>
    </row>
    <row r="438" spans="1:16" ht="15.75" x14ac:dyDescent="0.2">
      <c r="A438" s="111" t="s">
        <v>1314</v>
      </c>
      <c r="B438" s="65" t="s">
        <v>1624</v>
      </c>
      <c r="C438" s="111" t="s">
        <v>1963</v>
      </c>
      <c r="D438" s="44" t="s">
        <v>5410</v>
      </c>
      <c r="E438" s="128"/>
      <c r="F438" s="197" t="str">
        <f t="shared" si="21"/>
        <v xml:space="preserve"> </v>
      </c>
      <c r="I438" s="445" t="s">
        <v>2065</v>
      </c>
      <c r="J438" s="197"/>
      <c r="K438" s="117" t="s">
        <v>139</v>
      </c>
      <c r="L438" s="56" t="str">
        <f t="shared" si="23"/>
        <v xml:space="preserve"> </v>
      </c>
      <c r="M438" s="128"/>
      <c r="N438" s="197"/>
      <c r="O438" s="56"/>
      <c r="P438" s="197" t="str">
        <f t="shared" si="22"/>
        <v xml:space="preserve"> </v>
      </c>
    </row>
    <row r="439" spans="1:16" ht="15.75" x14ac:dyDescent="0.2">
      <c r="A439" s="111" t="s">
        <v>1314</v>
      </c>
      <c r="B439" s="65" t="s">
        <v>1681</v>
      </c>
      <c r="C439" s="2" t="s">
        <v>1941</v>
      </c>
      <c r="D439" s="44" t="s">
        <v>5411</v>
      </c>
      <c r="E439" s="128"/>
      <c r="F439" s="197" t="str">
        <f t="shared" si="21"/>
        <v xml:space="preserve"> </v>
      </c>
      <c r="I439" s="445" t="s">
        <v>2066</v>
      </c>
      <c r="J439" s="197"/>
      <c r="K439" s="117" t="s">
        <v>139</v>
      </c>
      <c r="L439" s="56" t="str">
        <f t="shared" si="23"/>
        <v xml:space="preserve"> </v>
      </c>
      <c r="M439" s="128"/>
      <c r="N439" s="197"/>
      <c r="O439" s="56"/>
      <c r="P439" s="197" t="str">
        <f t="shared" si="22"/>
        <v xml:space="preserve"> </v>
      </c>
    </row>
    <row r="440" spans="1:16" ht="15.75" x14ac:dyDescent="0.2">
      <c r="A440" s="133" t="s">
        <v>1314</v>
      </c>
      <c r="B440" s="60" t="s">
        <v>2067</v>
      </c>
      <c r="C440" s="132"/>
      <c r="D440" s="44" t="s">
        <v>5412</v>
      </c>
      <c r="E440" s="63"/>
      <c r="F440" s="197" t="str">
        <f t="shared" si="21"/>
        <v xml:space="preserve"> </v>
      </c>
      <c r="G440" s="445">
        <v>41.283333333333303</v>
      </c>
      <c r="H440" s="445">
        <v>123.25</v>
      </c>
      <c r="J440" s="197"/>
      <c r="K440" s="65" t="s">
        <v>162</v>
      </c>
      <c r="L440" s="56" t="str">
        <f t="shared" si="23"/>
        <v xml:space="preserve"> </v>
      </c>
      <c r="M440" s="67" t="s">
        <v>2068</v>
      </c>
      <c r="N440" s="197"/>
      <c r="O440" s="56"/>
      <c r="P440" s="197" t="str">
        <f t="shared" si="22"/>
        <v xml:space="preserve"> </v>
      </c>
    </row>
    <row r="441" spans="1:16" ht="15.75" x14ac:dyDescent="0.2">
      <c r="A441" s="117" t="s">
        <v>1314</v>
      </c>
      <c r="B441" s="111" t="s">
        <v>3669</v>
      </c>
      <c r="C441" s="54" t="s">
        <v>1904</v>
      </c>
      <c r="D441" s="44" t="s">
        <v>5413</v>
      </c>
      <c r="F441" s="197" t="str">
        <f t="shared" si="21"/>
        <v xml:space="preserve"> </v>
      </c>
      <c r="I441" s="445" t="s">
        <v>4858</v>
      </c>
      <c r="J441" s="197"/>
      <c r="K441" s="142" t="s">
        <v>139</v>
      </c>
      <c r="L441" s="56" t="str">
        <f t="shared" si="23"/>
        <v xml:space="preserve"> </v>
      </c>
      <c r="N441" s="197"/>
      <c r="O441" s="56"/>
      <c r="P441" s="197" t="str">
        <f t="shared" si="22"/>
        <v xml:space="preserve"> </v>
      </c>
    </row>
    <row r="442" spans="1:16" ht="15.75" x14ac:dyDescent="0.2">
      <c r="A442" s="2" t="s">
        <v>1314</v>
      </c>
      <c r="B442" s="65" t="s">
        <v>1751</v>
      </c>
      <c r="C442" s="2" t="s">
        <v>1913</v>
      </c>
      <c r="D442" s="44" t="s">
        <v>5414</v>
      </c>
      <c r="E442" s="128"/>
      <c r="F442" s="197" t="str">
        <f t="shared" si="21"/>
        <v xml:space="preserve"> </v>
      </c>
      <c r="I442" s="445" t="s">
        <v>2069</v>
      </c>
      <c r="J442" s="197"/>
      <c r="K442" s="117" t="s">
        <v>139</v>
      </c>
      <c r="L442" s="56" t="str">
        <f t="shared" si="23"/>
        <v xml:space="preserve"> </v>
      </c>
      <c r="M442" s="128"/>
      <c r="N442" s="197"/>
      <c r="O442" s="56"/>
      <c r="P442" s="197" t="str">
        <f t="shared" si="22"/>
        <v xml:space="preserve"> </v>
      </c>
    </row>
    <row r="443" spans="1:16" ht="15.75" x14ac:dyDescent="0.2">
      <c r="A443" s="54" t="s">
        <v>1314</v>
      </c>
      <c r="B443" s="111" t="s">
        <v>3469</v>
      </c>
      <c r="C443" s="54" t="s">
        <v>1981</v>
      </c>
      <c r="D443" s="44" t="s">
        <v>5415</v>
      </c>
      <c r="F443" s="197" t="str">
        <f t="shared" si="21"/>
        <v xml:space="preserve"> </v>
      </c>
      <c r="I443" s="445" t="s">
        <v>4859</v>
      </c>
      <c r="J443" s="197"/>
      <c r="K443" s="142" t="s">
        <v>139</v>
      </c>
      <c r="L443" s="56" t="str">
        <f t="shared" si="23"/>
        <v xml:space="preserve"> </v>
      </c>
      <c r="N443" s="197"/>
      <c r="O443" s="56"/>
      <c r="P443" s="197" t="str">
        <f t="shared" si="22"/>
        <v xml:space="preserve"> </v>
      </c>
    </row>
    <row r="444" spans="1:16" ht="15.75" x14ac:dyDescent="0.2">
      <c r="A444" s="113" t="s">
        <v>1314</v>
      </c>
      <c r="B444" s="111" t="s">
        <v>3571</v>
      </c>
      <c r="C444" s="54" t="s">
        <v>1945</v>
      </c>
      <c r="D444" s="44" t="s">
        <v>5416</v>
      </c>
      <c r="F444" s="197" t="str">
        <f t="shared" si="21"/>
        <v xml:space="preserve"> </v>
      </c>
      <c r="I444" s="445" t="s">
        <v>4860</v>
      </c>
      <c r="J444" s="197"/>
      <c r="K444" s="142" t="s">
        <v>139</v>
      </c>
      <c r="L444" s="56" t="str">
        <f t="shared" si="23"/>
        <v xml:space="preserve"> </v>
      </c>
      <c r="N444" s="197"/>
      <c r="O444" s="56"/>
      <c r="P444" s="197" t="str">
        <f t="shared" si="22"/>
        <v xml:space="preserve"> </v>
      </c>
    </row>
    <row r="445" spans="1:16" ht="15.75" x14ac:dyDescent="0.2">
      <c r="A445" s="54" t="s">
        <v>1314</v>
      </c>
      <c r="B445" s="64" t="s">
        <v>3985</v>
      </c>
      <c r="D445" s="44" t="s">
        <v>5417</v>
      </c>
      <c r="F445" s="197" t="str">
        <f t="shared" si="21"/>
        <v xml:space="preserve"> </v>
      </c>
      <c r="G445" s="447">
        <v>30.216666700000001</v>
      </c>
      <c r="H445" s="447">
        <v>121.83333330000001</v>
      </c>
      <c r="J445" s="197"/>
      <c r="K445" s="142" t="s">
        <v>3982</v>
      </c>
      <c r="L445" s="56" t="str">
        <f t="shared" si="23"/>
        <v xml:space="preserve"> </v>
      </c>
      <c r="N445" s="197"/>
      <c r="O445" s="56"/>
      <c r="P445" s="197" t="str">
        <f t="shared" si="22"/>
        <v xml:space="preserve"> </v>
      </c>
    </row>
    <row r="446" spans="1:16" ht="15.75" x14ac:dyDescent="0.2">
      <c r="A446" s="111" t="s">
        <v>1314</v>
      </c>
      <c r="B446" s="65" t="s">
        <v>1627</v>
      </c>
      <c r="C446" s="111" t="s">
        <v>1951</v>
      </c>
      <c r="D446" s="44" t="s">
        <v>5418</v>
      </c>
      <c r="E446" s="128"/>
      <c r="F446" s="197" t="str">
        <f t="shared" si="21"/>
        <v xml:space="preserve"> </v>
      </c>
      <c r="I446" s="445" t="s">
        <v>2070</v>
      </c>
      <c r="J446" s="197"/>
      <c r="K446" s="117" t="s">
        <v>139</v>
      </c>
      <c r="L446" s="56" t="str">
        <f t="shared" si="23"/>
        <v xml:space="preserve"> </v>
      </c>
      <c r="M446" s="128"/>
      <c r="N446" s="197"/>
      <c r="O446" s="56"/>
      <c r="P446" s="197" t="str">
        <f t="shared" si="22"/>
        <v xml:space="preserve"> </v>
      </c>
    </row>
    <row r="447" spans="1:16" ht="15.75" x14ac:dyDescent="0.2">
      <c r="A447" s="70" t="s">
        <v>1314</v>
      </c>
      <c r="B447" s="68" t="s">
        <v>2071</v>
      </c>
      <c r="C447" s="70" t="s">
        <v>4029</v>
      </c>
      <c r="D447" s="44" t="s">
        <v>5419</v>
      </c>
      <c r="E447" s="63" t="s">
        <v>2074</v>
      </c>
      <c r="F447" s="197" t="str">
        <f t="shared" si="21"/>
        <v xml:space="preserve"> </v>
      </c>
      <c r="G447" s="445">
        <v>43.0833333333333</v>
      </c>
      <c r="H447" s="445">
        <v>122.5</v>
      </c>
      <c r="J447" s="197"/>
      <c r="K447" s="65" t="s">
        <v>2072</v>
      </c>
      <c r="L447" s="56" t="str">
        <f t="shared" si="23"/>
        <v xml:space="preserve"> </v>
      </c>
      <c r="M447" s="67" t="s">
        <v>2073</v>
      </c>
      <c r="N447" s="197"/>
      <c r="O447" s="56" t="s">
        <v>1315</v>
      </c>
      <c r="P447" s="197" t="str">
        <f t="shared" si="22"/>
        <v xml:space="preserve"> </v>
      </c>
    </row>
    <row r="448" spans="1:16" s="64" customFormat="1" ht="15.75" x14ac:dyDescent="0.2">
      <c r="A448" s="70" t="s">
        <v>1314</v>
      </c>
      <c r="B448" s="68" t="s">
        <v>2075</v>
      </c>
      <c r="C448" s="69"/>
      <c r="D448" s="44" t="s">
        <v>5420</v>
      </c>
      <c r="E448" s="63"/>
      <c r="F448" s="197" t="str">
        <f t="shared" si="21"/>
        <v xml:space="preserve"> </v>
      </c>
      <c r="G448" s="445">
        <v>47.3</v>
      </c>
      <c r="H448" s="445">
        <v>118.7</v>
      </c>
      <c r="I448" s="445"/>
      <c r="J448" s="197"/>
      <c r="K448" s="65" t="s">
        <v>162</v>
      </c>
      <c r="L448" s="56" t="str">
        <f t="shared" si="23"/>
        <v xml:space="preserve"> </v>
      </c>
      <c r="M448" s="67" t="s">
        <v>2076</v>
      </c>
      <c r="N448" s="197"/>
      <c r="O448" s="56"/>
      <c r="P448" s="197" t="str">
        <f t="shared" si="22"/>
        <v xml:space="preserve"> </v>
      </c>
    </row>
    <row r="449" spans="1:16" ht="15.75" x14ac:dyDescent="0.2">
      <c r="A449" s="113" t="s">
        <v>1314</v>
      </c>
      <c r="B449" s="2" t="s">
        <v>3651</v>
      </c>
      <c r="C449" s="113" t="s">
        <v>1945</v>
      </c>
      <c r="D449" s="44" t="s">
        <v>5421</v>
      </c>
      <c r="F449" s="197" t="str">
        <f t="shared" si="21"/>
        <v xml:space="preserve"> </v>
      </c>
      <c r="I449" s="445" t="s">
        <v>4861</v>
      </c>
      <c r="J449" s="197"/>
      <c r="K449" s="142" t="s">
        <v>139</v>
      </c>
      <c r="L449" s="56" t="str">
        <f t="shared" si="23"/>
        <v xml:space="preserve"> </v>
      </c>
      <c r="N449" s="197"/>
      <c r="O449" s="56"/>
      <c r="P449" s="197" t="str">
        <f t="shared" si="22"/>
        <v xml:space="preserve"> </v>
      </c>
    </row>
    <row r="450" spans="1:16" ht="15.75" x14ac:dyDescent="0.2">
      <c r="A450" s="111" t="s">
        <v>1314</v>
      </c>
      <c r="B450" s="65" t="s">
        <v>1628</v>
      </c>
      <c r="C450" s="111" t="s">
        <v>1951</v>
      </c>
      <c r="D450" s="44" t="s">
        <v>5422</v>
      </c>
      <c r="E450" s="128"/>
      <c r="F450" s="197" t="str">
        <f t="shared" si="21"/>
        <v xml:space="preserve"> </v>
      </c>
      <c r="I450" s="445" t="s">
        <v>2077</v>
      </c>
      <c r="J450" s="197"/>
      <c r="K450" s="117" t="s">
        <v>139</v>
      </c>
      <c r="L450" s="56" t="str">
        <f t="shared" si="23"/>
        <v xml:space="preserve"> </v>
      </c>
      <c r="M450" s="128"/>
      <c r="N450" s="197"/>
      <c r="O450" s="56"/>
      <c r="P450" s="197" t="str">
        <f t="shared" si="22"/>
        <v xml:space="preserve"> </v>
      </c>
    </row>
    <row r="451" spans="1:16" ht="15.75" x14ac:dyDescent="0.2">
      <c r="A451" s="70" t="s">
        <v>1314</v>
      </c>
      <c r="B451" s="68" t="s">
        <v>2078</v>
      </c>
      <c r="C451" s="69"/>
      <c r="D451" s="44" t="s">
        <v>5423</v>
      </c>
      <c r="E451" s="131" t="s">
        <v>2080</v>
      </c>
      <c r="F451" s="197" t="str">
        <f t="shared" ref="F451:F514" si="24">" "</f>
        <v xml:space="preserve"> </v>
      </c>
      <c r="G451" s="445">
        <v>44.8</v>
      </c>
      <c r="H451" s="445">
        <v>132.9</v>
      </c>
      <c r="J451" s="197"/>
      <c r="K451" s="65" t="s">
        <v>2072</v>
      </c>
      <c r="L451" s="56" t="str">
        <f t="shared" si="23"/>
        <v xml:space="preserve"> </v>
      </c>
      <c r="M451" s="67" t="s">
        <v>2079</v>
      </c>
      <c r="N451" s="197"/>
      <c r="O451" s="56" t="s">
        <v>718</v>
      </c>
      <c r="P451" s="197" t="str">
        <f t="shared" ref="P451:P514" si="25">" "</f>
        <v xml:space="preserve"> </v>
      </c>
    </row>
    <row r="452" spans="1:16" s="64" customFormat="1" ht="15.75" x14ac:dyDescent="0.2">
      <c r="A452" s="70" t="s">
        <v>1314</v>
      </c>
      <c r="B452" s="68" t="s">
        <v>2081</v>
      </c>
      <c r="C452" s="69"/>
      <c r="D452" s="44" t="s">
        <v>5424</v>
      </c>
      <c r="E452" s="63"/>
      <c r="F452" s="197" t="str">
        <f t="shared" si="24"/>
        <v xml:space="preserve"> </v>
      </c>
      <c r="G452" s="445">
        <v>30.5</v>
      </c>
      <c r="H452" s="445">
        <v>121.75</v>
      </c>
      <c r="I452" s="445"/>
      <c r="J452" s="197"/>
      <c r="K452" s="65" t="s">
        <v>162</v>
      </c>
      <c r="L452" s="56" t="str">
        <f t="shared" si="23"/>
        <v xml:space="preserve"> </v>
      </c>
      <c r="M452" s="67" t="s">
        <v>2082</v>
      </c>
      <c r="N452" s="197"/>
      <c r="O452" s="56"/>
      <c r="P452" s="197" t="str">
        <f t="shared" si="25"/>
        <v xml:space="preserve"> </v>
      </c>
    </row>
    <row r="453" spans="1:16" ht="15.75" x14ac:dyDescent="0.2">
      <c r="A453" s="12" t="s">
        <v>1314</v>
      </c>
      <c r="B453" s="4" t="s">
        <v>4046</v>
      </c>
      <c r="C453" s="64" t="s">
        <v>3431</v>
      </c>
      <c r="D453" s="44" t="s">
        <v>5425</v>
      </c>
      <c r="F453" s="197" t="str">
        <f t="shared" si="24"/>
        <v xml:space="preserve"> </v>
      </c>
      <c r="G453" s="445">
        <v>38.114699999999999</v>
      </c>
      <c r="H453" s="445">
        <v>120.80200000000001</v>
      </c>
      <c r="J453" s="197"/>
      <c r="K453" s="142" t="s">
        <v>4019</v>
      </c>
      <c r="L453" s="56" t="str">
        <f t="shared" si="23"/>
        <v xml:space="preserve"> </v>
      </c>
      <c r="N453" s="197"/>
      <c r="O453" s="56" t="s">
        <v>4862</v>
      </c>
      <c r="P453" s="197" t="str">
        <f t="shared" si="25"/>
        <v xml:space="preserve"> </v>
      </c>
    </row>
    <row r="454" spans="1:16" ht="15.75" x14ac:dyDescent="0.2">
      <c r="A454" s="57" t="s">
        <v>1314</v>
      </c>
      <c r="B454" s="56" t="s">
        <v>1304</v>
      </c>
      <c r="C454" s="56" t="s">
        <v>2048</v>
      </c>
      <c r="D454" s="44" t="s">
        <v>5426</v>
      </c>
      <c r="E454" s="58"/>
      <c r="F454" s="197" t="str">
        <f t="shared" si="24"/>
        <v xml:space="preserve"> </v>
      </c>
      <c r="G454" s="445">
        <v>29.367000000000001</v>
      </c>
      <c r="H454" s="445">
        <v>116.167</v>
      </c>
      <c r="J454" s="197"/>
      <c r="K454" s="57" t="s">
        <v>21</v>
      </c>
      <c r="L454" s="56" t="str">
        <f t="shared" si="23"/>
        <v xml:space="preserve"> </v>
      </c>
      <c r="M454" s="58">
        <v>841</v>
      </c>
      <c r="N454" s="197"/>
      <c r="O454" s="56" t="s">
        <v>26</v>
      </c>
      <c r="P454" s="197" t="str">
        <f t="shared" si="25"/>
        <v xml:space="preserve"> </v>
      </c>
    </row>
    <row r="455" spans="1:16" ht="15.75" x14ac:dyDescent="0.2">
      <c r="A455" s="59" t="s">
        <v>1314</v>
      </c>
      <c r="B455" s="55" t="s">
        <v>1382</v>
      </c>
      <c r="C455" s="55"/>
      <c r="D455" s="44" t="s">
        <v>5427</v>
      </c>
      <c r="E455" s="53"/>
      <c r="F455" s="197" t="str">
        <f t="shared" si="24"/>
        <v xml:space="preserve"> </v>
      </c>
      <c r="G455" s="445">
        <v>34.316666699999999</v>
      </c>
      <c r="H455" s="445">
        <v>120.2333333</v>
      </c>
      <c r="J455" s="197"/>
      <c r="K455" s="65" t="s">
        <v>15</v>
      </c>
      <c r="L455" s="56" t="str">
        <f t="shared" si="23"/>
        <v xml:space="preserve"> </v>
      </c>
      <c r="M455" s="67" t="s">
        <v>2083</v>
      </c>
      <c r="N455" s="197"/>
      <c r="O455" s="56" t="s">
        <v>1377</v>
      </c>
      <c r="P455" s="197" t="str">
        <f t="shared" si="25"/>
        <v xml:space="preserve"> </v>
      </c>
    </row>
    <row r="456" spans="1:16" ht="15.75" x14ac:dyDescent="0.2">
      <c r="A456" s="54" t="s">
        <v>1314</v>
      </c>
      <c r="B456" s="9" t="s">
        <v>4494</v>
      </c>
      <c r="C456" s="64" t="s">
        <v>1954</v>
      </c>
      <c r="D456" s="44" t="s">
        <v>5428</v>
      </c>
      <c r="F456" s="197" t="str">
        <f t="shared" si="24"/>
        <v xml:space="preserve"> </v>
      </c>
      <c r="G456" s="445" t="s">
        <v>1786</v>
      </c>
      <c r="H456" s="445" t="s">
        <v>1786</v>
      </c>
      <c r="J456" s="197"/>
      <c r="K456" s="142" t="s">
        <v>4415</v>
      </c>
      <c r="L456" s="56" t="str">
        <f t="shared" si="23"/>
        <v xml:space="preserve"> </v>
      </c>
      <c r="N456" s="197"/>
      <c r="O456" s="56"/>
      <c r="P456" s="197" t="str">
        <f t="shared" si="25"/>
        <v xml:space="preserve"> </v>
      </c>
    </row>
    <row r="457" spans="1:16" ht="15.75" x14ac:dyDescent="0.2">
      <c r="A457" s="54" t="s">
        <v>1314</v>
      </c>
      <c r="B457" s="64" t="s">
        <v>3992</v>
      </c>
      <c r="C457" s="54" t="s">
        <v>3996</v>
      </c>
      <c r="D457" s="44" t="s">
        <v>5429</v>
      </c>
      <c r="F457" s="197" t="str">
        <f t="shared" si="24"/>
        <v xml:space="preserve"> </v>
      </c>
      <c r="G457" s="445">
        <v>16.5</v>
      </c>
      <c r="H457" s="445">
        <v>112.25</v>
      </c>
      <c r="I457" s="446"/>
      <c r="J457" s="197"/>
      <c r="K457" s="142" t="s">
        <v>3982</v>
      </c>
      <c r="L457" s="56" t="str">
        <f t="shared" si="23"/>
        <v xml:space="preserve"> </v>
      </c>
      <c r="N457" s="197"/>
      <c r="O457" s="56" t="s">
        <v>4863</v>
      </c>
      <c r="P457" s="197" t="str">
        <f t="shared" si="25"/>
        <v xml:space="preserve"> </v>
      </c>
    </row>
    <row r="458" spans="1:16" ht="15.75" x14ac:dyDescent="0.2">
      <c r="A458" s="113" t="s">
        <v>1314</v>
      </c>
      <c r="B458" s="111" t="s">
        <v>3553</v>
      </c>
      <c r="C458" s="54" t="s">
        <v>1930</v>
      </c>
      <c r="D458" s="44" t="s">
        <v>5430</v>
      </c>
      <c r="F458" s="197" t="str">
        <f t="shared" si="24"/>
        <v xml:space="preserve"> </v>
      </c>
      <c r="I458" s="445" t="s">
        <v>4864</v>
      </c>
      <c r="J458" s="197"/>
      <c r="K458" s="142" t="s">
        <v>139</v>
      </c>
      <c r="L458" s="56" t="str">
        <f t="shared" si="23"/>
        <v xml:space="preserve"> </v>
      </c>
      <c r="N458" s="197"/>
      <c r="O458" s="56"/>
      <c r="P458" s="197" t="str">
        <f t="shared" si="25"/>
        <v xml:space="preserve"> </v>
      </c>
    </row>
    <row r="459" spans="1:16" ht="15.75" x14ac:dyDescent="0.2">
      <c r="A459" s="57" t="s">
        <v>1314</v>
      </c>
      <c r="B459" s="56" t="s">
        <v>1201</v>
      </c>
      <c r="C459" s="56" t="s">
        <v>1936</v>
      </c>
      <c r="D459" s="44" t="s">
        <v>5431</v>
      </c>
      <c r="E459" s="58"/>
      <c r="F459" s="197" t="str">
        <f t="shared" si="24"/>
        <v xml:space="preserve"> </v>
      </c>
      <c r="G459" s="445">
        <v>34.5</v>
      </c>
      <c r="H459" s="445">
        <v>119.7166667</v>
      </c>
      <c r="J459" s="197"/>
      <c r="K459" s="57" t="s">
        <v>21</v>
      </c>
      <c r="L459" s="56" t="str">
        <f t="shared" si="23"/>
        <v xml:space="preserve"> </v>
      </c>
      <c r="M459" s="58">
        <v>834</v>
      </c>
      <c r="N459" s="197"/>
      <c r="O459" s="56" t="s">
        <v>1962</v>
      </c>
      <c r="P459" s="197" t="str">
        <f t="shared" si="25"/>
        <v xml:space="preserve"> </v>
      </c>
    </row>
    <row r="460" spans="1:16" ht="15.75" x14ac:dyDescent="0.2">
      <c r="A460" s="57" t="s">
        <v>1314</v>
      </c>
      <c r="B460" s="56" t="s">
        <v>970</v>
      </c>
      <c r="C460" s="56" t="s">
        <v>2084</v>
      </c>
      <c r="D460" s="44" t="s">
        <v>5432</v>
      </c>
      <c r="E460" s="58" t="s">
        <v>2085</v>
      </c>
      <c r="F460" s="197" t="str">
        <f t="shared" si="24"/>
        <v xml:space="preserve"> </v>
      </c>
      <c r="G460" s="445">
        <v>39.82</v>
      </c>
      <c r="H460" s="445">
        <v>124.11</v>
      </c>
      <c r="J460" s="197"/>
      <c r="K460" s="57" t="s">
        <v>21</v>
      </c>
      <c r="L460" s="56" t="str">
        <f t="shared" si="23"/>
        <v xml:space="preserve"> </v>
      </c>
      <c r="M460" s="58">
        <v>762</v>
      </c>
      <c r="N460" s="197"/>
      <c r="O460" s="56" t="s">
        <v>26</v>
      </c>
      <c r="P460" s="197" t="str">
        <f t="shared" si="25"/>
        <v xml:space="preserve"> </v>
      </c>
    </row>
    <row r="461" spans="1:16" ht="15.75" x14ac:dyDescent="0.2">
      <c r="A461" s="111" t="s">
        <v>1314</v>
      </c>
      <c r="B461" s="65" t="s">
        <v>1686</v>
      </c>
      <c r="C461" s="111" t="s">
        <v>1954</v>
      </c>
      <c r="D461" s="44" t="s">
        <v>5433</v>
      </c>
      <c r="E461" s="131" t="s">
        <v>2088</v>
      </c>
      <c r="F461" s="197" t="str">
        <f t="shared" si="24"/>
        <v xml:space="preserve"> </v>
      </c>
      <c r="G461" s="445">
        <v>33.483333299999998</v>
      </c>
      <c r="H461" s="445">
        <v>120.66666669999999</v>
      </c>
      <c r="J461" s="197"/>
      <c r="K461" s="117" t="s">
        <v>2086</v>
      </c>
      <c r="L461" s="56" t="str">
        <f t="shared" si="23"/>
        <v xml:space="preserve"> </v>
      </c>
      <c r="M461" s="194" t="s">
        <v>2087</v>
      </c>
      <c r="N461" s="197"/>
      <c r="O461" s="56" t="s">
        <v>2089</v>
      </c>
      <c r="P461" s="197" t="str">
        <f t="shared" si="25"/>
        <v xml:space="preserve"> </v>
      </c>
    </row>
    <row r="462" spans="1:16" ht="15.75" x14ac:dyDescent="0.2">
      <c r="A462" s="59" t="s">
        <v>1314</v>
      </c>
      <c r="B462" s="55" t="s">
        <v>1383</v>
      </c>
      <c r="C462" s="55"/>
      <c r="D462" s="44" t="s">
        <v>5434</v>
      </c>
      <c r="E462" s="53"/>
      <c r="F462" s="197" t="str">
        <f t="shared" si="24"/>
        <v xml:space="preserve"> </v>
      </c>
      <c r="G462" s="445">
        <v>29</v>
      </c>
      <c r="H462" s="445">
        <v>90.666666699999993</v>
      </c>
      <c r="J462" s="197"/>
      <c r="K462" s="65" t="s">
        <v>15</v>
      </c>
      <c r="L462" s="56" t="str">
        <f t="shared" si="23"/>
        <v xml:space="preserve"> </v>
      </c>
      <c r="M462" s="67" t="s">
        <v>2090</v>
      </c>
      <c r="N462" s="197"/>
      <c r="O462" s="56" t="s">
        <v>1315</v>
      </c>
      <c r="P462" s="197" t="str">
        <f t="shared" si="25"/>
        <v xml:space="preserve"> </v>
      </c>
    </row>
    <row r="463" spans="1:16" ht="15.75" x14ac:dyDescent="0.2">
      <c r="A463" s="64" t="s">
        <v>1314</v>
      </c>
      <c r="B463" s="9" t="s">
        <v>4477</v>
      </c>
      <c r="C463" s="64" t="s">
        <v>4028</v>
      </c>
      <c r="D463" s="44" t="s">
        <v>5435</v>
      </c>
      <c r="F463" s="197" t="str">
        <f t="shared" si="24"/>
        <v xml:space="preserve"> </v>
      </c>
      <c r="G463" s="445">
        <v>46.75</v>
      </c>
      <c r="H463" s="445">
        <v>132.9</v>
      </c>
      <c r="I463" s="446"/>
      <c r="J463" s="197"/>
      <c r="K463" s="142" t="s">
        <v>4019</v>
      </c>
      <c r="L463" s="56" t="str">
        <f t="shared" si="23"/>
        <v xml:space="preserve"> </v>
      </c>
      <c r="N463" s="197"/>
      <c r="O463" s="56" t="s">
        <v>4825</v>
      </c>
      <c r="P463" s="197" t="str">
        <f t="shared" si="25"/>
        <v xml:space="preserve"> </v>
      </c>
    </row>
    <row r="464" spans="1:16" ht="15.75" x14ac:dyDescent="0.2">
      <c r="A464" s="59" t="s">
        <v>1314</v>
      </c>
      <c r="B464" s="55" t="s">
        <v>1385</v>
      </c>
      <c r="C464" s="55"/>
      <c r="D464" s="44" t="s">
        <v>5436</v>
      </c>
      <c r="E464" s="53"/>
      <c r="F464" s="197" t="str">
        <f t="shared" si="24"/>
        <v xml:space="preserve"> </v>
      </c>
      <c r="G464" s="445">
        <v>29.5</v>
      </c>
      <c r="H464" s="445">
        <v>91.75</v>
      </c>
      <c r="J464" s="197"/>
      <c r="K464" s="65" t="s">
        <v>15</v>
      </c>
      <c r="L464" s="56" t="str">
        <f t="shared" si="23"/>
        <v xml:space="preserve"> </v>
      </c>
      <c r="M464" s="67" t="s">
        <v>2091</v>
      </c>
      <c r="N464" s="197"/>
      <c r="O464" s="56" t="s">
        <v>1324</v>
      </c>
      <c r="P464" s="197" t="str">
        <f t="shared" si="25"/>
        <v xml:space="preserve"> </v>
      </c>
    </row>
    <row r="465" spans="1:16" ht="15.75" x14ac:dyDescent="0.2">
      <c r="A465" s="59" t="s">
        <v>1314</v>
      </c>
      <c r="B465" s="55" t="s">
        <v>1386</v>
      </c>
      <c r="C465" s="55"/>
      <c r="D465" s="44" t="s">
        <v>5437</v>
      </c>
      <c r="E465" s="53"/>
      <c r="F465" s="197" t="str">
        <f t="shared" si="24"/>
        <v xml:space="preserve"> </v>
      </c>
      <c r="G465" s="445">
        <v>29.1666667</v>
      </c>
      <c r="H465" s="445">
        <v>87.55</v>
      </c>
      <c r="J465" s="197"/>
      <c r="K465" s="65" t="s">
        <v>15</v>
      </c>
      <c r="L465" s="56" t="str">
        <f t="shared" si="23"/>
        <v xml:space="preserve"> </v>
      </c>
      <c r="M465" s="67" t="s">
        <v>2092</v>
      </c>
      <c r="N465" s="197"/>
      <c r="O465" s="56" t="s">
        <v>1324</v>
      </c>
      <c r="P465" s="197" t="str">
        <f t="shared" si="25"/>
        <v xml:space="preserve"> </v>
      </c>
    </row>
    <row r="466" spans="1:16" ht="15.75" x14ac:dyDescent="0.2">
      <c r="A466" s="59" t="s">
        <v>1314</v>
      </c>
      <c r="B466" s="55" t="s">
        <v>1388</v>
      </c>
      <c r="C466" s="55"/>
      <c r="D466" s="44" t="s">
        <v>5438</v>
      </c>
      <c r="E466" s="53"/>
      <c r="F466" s="197" t="str">
        <f t="shared" si="24"/>
        <v xml:space="preserve"> </v>
      </c>
      <c r="G466" s="445">
        <v>29.3333333</v>
      </c>
      <c r="H466" s="445">
        <v>89.583333300000007</v>
      </c>
      <c r="J466" s="197"/>
      <c r="K466" s="65" t="s">
        <v>15</v>
      </c>
      <c r="L466" s="56" t="str">
        <f t="shared" si="23"/>
        <v xml:space="preserve"> </v>
      </c>
      <c r="M466" s="67" t="s">
        <v>2093</v>
      </c>
      <c r="N466" s="197"/>
      <c r="O466" s="56" t="s">
        <v>1324</v>
      </c>
      <c r="P466" s="197" t="str">
        <f t="shared" si="25"/>
        <v xml:space="preserve"> </v>
      </c>
    </row>
    <row r="467" spans="1:16" ht="15.75" x14ac:dyDescent="0.2">
      <c r="A467" s="12" t="s">
        <v>1314</v>
      </c>
      <c r="B467" s="4" t="s">
        <v>4047</v>
      </c>
      <c r="C467" s="64" t="s">
        <v>3431</v>
      </c>
      <c r="D467" s="44" t="s">
        <v>5439</v>
      </c>
      <c r="F467" s="197" t="str">
        <f t="shared" si="24"/>
        <v xml:space="preserve"> </v>
      </c>
      <c r="G467" s="445">
        <v>38.114699999999999</v>
      </c>
      <c r="H467" s="445">
        <v>120.80200000000001</v>
      </c>
      <c r="J467" s="197"/>
      <c r="K467" s="142" t="s">
        <v>4019</v>
      </c>
      <c r="L467" s="56" t="str">
        <f t="shared" si="23"/>
        <v xml:space="preserve"> </v>
      </c>
      <c r="N467" s="197"/>
      <c r="O467" s="56" t="s">
        <v>4862</v>
      </c>
      <c r="P467" s="197" t="str">
        <f t="shared" si="25"/>
        <v xml:space="preserve"> </v>
      </c>
    </row>
    <row r="468" spans="1:16" ht="15.75" x14ac:dyDescent="0.2">
      <c r="A468" s="2" t="s">
        <v>1314</v>
      </c>
      <c r="B468" s="9" t="s">
        <v>4626</v>
      </c>
      <c r="C468" s="2" t="s">
        <v>1963</v>
      </c>
      <c r="D468" s="44" t="s">
        <v>5440</v>
      </c>
      <c r="E468" s="128"/>
      <c r="F468" s="197" t="str">
        <f t="shared" si="24"/>
        <v xml:space="preserve"> </v>
      </c>
      <c r="I468" s="445" t="s">
        <v>2094</v>
      </c>
      <c r="J468" s="197"/>
      <c r="K468" s="117" t="s">
        <v>139</v>
      </c>
      <c r="L468" s="56" t="str">
        <f t="shared" si="23"/>
        <v xml:space="preserve"> </v>
      </c>
      <c r="M468" s="128"/>
      <c r="N468" s="197"/>
      <c r="O468" s="56"/>
      <c r="P468" s="197" t="str">
        <f t="shared" si="25"/>
        <v xml:space="preserve"> </v>
      </c>
    </row>
    <row r="469" spans="1:16" ht="15.75" x14ac:dyDescent="0.2">
      <c r="A469" s="57" t="s">
        <v>1314</v>
      </c>
      <c r="B469" s="56" t="s">
        <v>1270</v>
      </c>
      <c r="C469" s="56" t="s">
        <v>2005</v>
      </c>
      <c r="D469" s="44" t="s">
        <v>5441</v>
      </c>
      <c r="E469" s="58"/>
      <c r="F469" s="197" t="str">
        <f t="shared" si="24"/>
        <v xml:space="preserve"> </v>
      </c>
      <c r="G469" s="445">
        <v>22.833333969116211</v>
      </c>
      <c r="H469" s="445">
        <v>120.23332977294922</v>
      </c>
      <c r="J469" s="197"/>
      <c r="K469" s="57" t="s">
        <v>21</v>
      </c>
      <c r="L469" s="56" t="str">
        <f t="shared" si="23"/>
        <v xml:space="preserve"> </v>
      </c>
      <c r="M469" s="58">
        <v>801</v>
      </c>
      <c r="N469" s="197"/>
      <c r="O469" s="56" t="s">
        <v>1045</v>
      </c>
      <c r="P469" s="197" t="str">
        <f t="shared" si="25"/>
        <v xml:space="preserve"> </v>
      </c>
    </row>
    <row r="470" spans="1:16" ht="15.75" x14ac:dyDescent="0.2">
      <c r="A470" s="52" t="s">
        <v>1314</v>
      </c>
      <c r="B470" s="51" t="s">
        <v>1389</v>
      </c>
      <c r="C470" s="51"/>
      <c r="D470" s="44" t="s">
        <v>5442</v>
      </c>
      <c r="E470" s="53"/>
      <c r="F470" s="197" t="str">
        <f t="shared" si="24"/>
        <v xml:space="preserve"> </v>
      </c>
      <c r="G470" s="445">
        <v>30.6333333</v>
      </c>
      <c r="H470" s="445">
        <v>86.2</v>
      </c>
      <c r="J470" s="197"/>
      <c r="K470" s="65" t="s">
        <v>15</v>
      </c>
      <c r="L470" s="56" t="str">
        <f t="shared" si="23"/>
        <v xml:space="preserve"> </v>
      </c>
      <c r="M470" s="67" t="s">
        <v>2095</v>
      </c>
      <c r="N470" s="197"/>
      <c r="O470" s="56" t="s">
        <v>1324</v>
      </c>
      <c r="P470" s="197" t="str">
        <f t="shared" si="25"/>
        <v xml:space="preserve"> </v>
      </c>
    </row>
    <row r="471" spans="1:16" ht="15.75" x14ac:dyDescent="0.2">
      <c r="A471" s="57" t="s">
        <v>1314</v>
      </c>
      <c r="B471" s="56" t="s">
        <v>1074</v>
      </c>
      <c r="C471" s="56" t="s">
        <v>26</v>
      </c>
      <c r="D471" s="44" t="s">
        <v>5443</v>
      </c>
      <c r="E471" s="58" t="s">
        <v>2097</v>
      </c>
      <c r="F471" s="197" t="str">
        <f t="shared" si="24"/>
        <v xml:space="preserve"> </v>
      </c>
      <c r="G471" s="445">
        <v>46.7</v>
      </c>
      <c r="H471" s="445">
        <v>123.7</v>
      </c>
      <c r="J471" s="197"/>
      <c r="K471" s="57" t="s">
        <v>1917</v>
      </c>
      <c r="L471" s="56" t="str">
        <f t="shared" si="23"/>
        <v xml:space="preserve"> </v>
      </c>
      <c r="M471" s="58" t="s">
        <v>2096</v>
      </c>
      <c r="N471" s="197"/>
      <c r="O471" s="56" t="s">
        <v>2098</v>
      </c>
      <c r="P471" s="197" t="str">
        <f t="shared" si="25"/>
        <v xml:space="preserve"> </v>
      </c>
    </row>
    <row r="472" spans="1:16" ht="15.75" x14ac:dyDescent="0.2">
      <c r="A472" s="64" t="s">
        <v>1314</v>
      </c>
      <c r="B472" s="9" t="s">
        <v>4422</v>
      </c>
      <c r="C472" s="64" t="s">
        <v>1951</v>
      </c>
      <c r="D472" s="44" t="s">
        <v>5444</v>
      </c>
      <c r="F472" s="197" t="str">
        <f t="shared" si="24"/>
        <v xml:space="preserve"> </v>
      </c>
      <c r="G472" s="445">
        <v>23.660799999999998</v>
      </c>
      <c r="H472" s="445">
        <v>117.31699999999999</v>
      </c>
      <c r="I472" s="446"/>
      <c r="J472" s="197"/>
      <c r="K472" s="142" t="s">
        <v>4415</v>
      </c>
      <c r="L472" s="56" t="str">
        <f t="shared" si="23"/>
        <v xml:space="preserve"> </v>
      </c>
      <c r="N472" s="197"/>
      <c r="O472" s="56"/>
      <c r="P472" s="197" t="str">
        <f t="shared" si="25"/>
        <v xml:space="preserve"> </v>
      </c>
    </row>
    <row r="473" spans="1:16" ht="15.75" x14ac:dyDescent="0.2">
      <c r="A473" s="54" t="s">
        <v>1314</v>
      </c>
      <c r="B473" s="54" t="s">
        <v>4268</v>
      </c>
      <c r="C473" s="54" t="s">
        <v>3431</v>
      </c>
      <c r="D473" s="44" t="s">
        <v>5445</v>
      </c>
      <c r="F473" s="197" t="str">
        <f t="shared" si="24"/>
        <v xml:space="preserve"> </v>
      </c>
      <c r="G473" s="445">
        <v>39.650799999999997</v>
      </c>
      <c r="H473" s="445">
        <v>123.07510000000001</v>
      </c>
      <c r="J473" s="197"/>
      <c r="K473" s="142" t="s">
        <v>4269</v>
      </c>
      <c r="L473" s="56" t="str">
        <f t="shared" si="23"/>
        <v xml:space="preserve"> </v>
      </c>
      <c r="N473" s="197"/>
      <c r="O473" s="56"/>
      <c r="P473" s="197" t="str">
        <f t="shared" si="25"/>
        <v xml:space="preserve"> </v>
      </c>
    </row>
    <row r="474" spans="1:16" ht="15.75" x14ac:dyDescent="0.2">
      <c r="A474" s="57" t="s">
        <v>1391</v>
      </c>
      <c r="B474" s="56" t="s">
        <v>4230</v>
      </c>
      <c r="C474" s="56" t="s">
        <v>2099</v>
      </c>
      <c r="D474" s="44" t="s">
        <v>5446</v>
      </c>
      <c r="E474" s="58"/>
      <c r="F474" s="197" t="str">
        <f t="shared" si="24"/>
        <v xml:space="preserve"> </v>
      </c>
      <c r="G474" s="445">
        <v>3.7166666984558105</v>
      </c>
      <c r="H474" s="445">
        <v>98.783332824707031</v>
      </c>
      <c r="J474" s="197"/>
      <c r="K474" s="57" t="s">
        <v>21</v>
      </c>
      <c r="L474" s="56" t="str">
        <f t="shared" si="23"/>
        <v xml:space="preserve"> </v>
      </c>
      <c r="M474" s="58">
        <v>149</v>
      </c>
      <c r="N474" s="197"/>
      <c r="O474" s="56" t="s">
        <v>4649</v>
      </c>
      <c r="P474" s="197" t="str">
        <f t="shared" si="25"/>
        <v xml:space="preserve"> </v>
      </c>
    </row>
    <row r="475" spans="1:16" ht="15.75" x14ac:dyDescent="0.2">
      <c r="A475" s="12" t="s">
        <v>1391</v>
      </c>
      <c r="B475" s="64" t="s">
        <v>4254</v>
      </c>
      <c r="C475" s="64" t="s">
        <v>4187</v>
      </c>
      <c r="D475" s="44" t="s">
        <v>5447</v>
      </c>
      <c r="F475" s="197" t="str">
        <f t="shared" si="24"/>
        <v xml:space="preserve"> </v>
      </c>
      <c r="I475" s="445" t="s">
        <v>4258</v>
      </c>
      <c r="J475" s="197"/>
      <c r="K475" s="142" t="s">
        <v>4252</v>
      </c>
      <c r="L475" s="56" t="str">
        <f t="shared" si="23"/>
        <v xml:space="preserve"> </v>
      </c>
      <c r="N475" s="197"/>
      <c r="O475" s="56"/>
      <c r="P475" s="197" t="str">
        <f t="shared" si="25"/>
        <v xml:space="preserve"> </v>
      </c>
    </row>
    <row r="476" spans="1:16" ht="15.75" x14ac:dyDescent="0.2">
      <c r="A476" s="57" t="s">
        <v>1391</v>
      </c>
      <c r="B476" s="56" t="s">
        <v>1206</v>
      </c>
      <c r="C476" s="56" t="s">
        <v>2100</v>
      </c>
      <c r="D476" s="44" t="s">
        <v>5448</v>
      </c>
      <c r="E476" s="58"/>
      <c r="F476" s="197" t="str">
        <f t="shared" si="24"/>
        <v xml:space="preserve"> </v>
      </c>
      <c r="G476" s="445">
        <v>-8.25</v>
      </c>
      <c r="H476" s="445">
        <v>115</v>
      </c>
      <c r="J476" s="197"/>
      <c r="K476" s="57" t="s">
        <v>21</v>
      </c>
      <c r="L476" s="56" t="str">
        <f t="shared" si="23"/>
        <v xml:space="preserve"> </v>
      </c>
      <c r="M476" s="58">
        <v>154</v>
      </c>
      <c r="N476" s="197"/>
      <c r="O476" s="56" t="s">
        <v>26</v>
      </c>
      <c r="P476" s="197" t="str">
        <f t="shared" si="25"/>
        <v xml:space="preserve"> </v>
      </c>
    </row>
    <row r="477" spans="1:16" ht="15.75" x14ac:dyDescent="0.2">
      <c r="A477" s="111" t="s">
        <v>1391</v>
      </c>
      <c r="B477" s="40" t="s">
        <v>4648</v>
      </c>
      <c r="C477" s="111" t="s">
        <v>2101</v>
      </c>
      <c r="D477" s="44" t="s">
        <v>5449</v>
      </c>
      <c r="E477" s="128" t="s">
        <v>2102</v>
      </c>
      <c r="F477" s="197" t="str">
        <f t="shared" si="24"/>
        <v xml:space="preserve"> </v>
      </c>
      <c r="I477" s="445" t="s">
        <v>2103</v>
      </c>
      <c r="J477" s="197"/>
      <c r="K477" s="117" t="s">
        <v>1844</v>
      </c>
      <c r="L477" s="56" t="str">
        <f t="shared" si="23"/>
        <v xml:space="preserve"> </v>
      </c>
      <c r="M477" s="195">
        <v>162</v>
      </c>
      <c r="N477" s="197"/>
      <c r="O477" s="56"/>
      <c r="P477" s="197" t="str">
        <f t="shared" si="25"/>
        <v xml:space="preserve"> </v>
      </c>
    </row>
    <row r="478" spans="1:16" ht="15.75" x14ac:dyDescent="0.2">
      <c r="A478" s="57" t="s">
        <v>1391</v>
      </c>
      <c r="B478" s="56" t="s">
        <v>1239</v>
      </c>
      <c r="C478" s="56" t="s">
        <v>2100</v>
      </c>
      <c r="D478" s="44" t="s">
        <v>5450</v>
      </c>
      <c r="E478" s="58"/>
      <c r="F478" s="197" t="str">
        <f t="shared" si="24"/>
        <v xml:space="preserve"> </v>
      </c>
      <c r="G478" s="445">
        <v>-8.75</v>
      </c>
      <c r="H478" s="445">
        <v>115.19999694824219</v>
      </c>
      <c r="J478" s="197"/>
      <c r="K478" s="57" t="s">
        <v>21</v>
      </c>
      <c r="L478" s="56" t="str">
        <f t="shared" si="23"/>
        <v xml:space="preserve"> </v>
      </c>
      <c r="M478" s="58">
        <v>173</v>
      </c>
      <c r="N478" s="197"/>
      <c r="O478" s="56" t="s">
        <v>26</v>
      </c>
      <c r="P478" s="197" t="str">
        <f t="shared" si="25"/>
        <v xml:space="preserve"> </v>
      </c>
    </row>
    <row r="479" spans="1:16" ht="15.75" x14ac:dyDescent="0.2">
      <c r="A479" s="111" t="s">
        <v>1391</v>
      </c>
      <c r="B479" s="65" t="s">
        <v>4653</v>
      </c>
      <c r="C479" s="111" t="s">
        <v>2104</v>
      </c>
      <c r="D479" s="44" t="s">
        <v>5451</v>
      </c>
      <c r="E479" s="128"/>
      <c r="F479" s="197" t="str">
        <f t="shared" si="24"/>
        <v xml:space="preserve"> </v>
      </c>
      <c r="I479" s="445" t="s">
        <v>2107</v>
      </c>
      <c r="J479" s="197"/>
      <c r="K479" s="117" t="s">
        <v>2105</v>
      </c>
      <c r="L479" s="56" t="str">
        <f t="shared" si="23"/>
        <v xml:space="preserve"> </v>
      </c>
      <c r="M479" s="196" t="s">
        <v>2106</v>
      </c>
      <c r="N479" s="197"/>
      <c r="O479" s="56" t="s">
        <v>1335</v>
      </c>
      <c r="P479" s="197" t="str">
        <f t="shared" si="25"/>
        <v xml:space="preserve"> </v>
      </c>
    </row>
    <row r="480" spans="1:16" ht="15.75" x14ac:dyDescent="0.2">
      <c r="A480" s="57" t="s">
        <v>1391</v>
      </c>
      <c r="B480" s="56" t="s">
        <v>936</v>
      </c>
      <c r="C480" s="56" t="s">
        <v>2108</v>
      </c>
      <c r="D480" s="44" t="s">
        <v>5452</v>
      </c>
      <c r="E480" s="58"/>
      <c r="F480" s="197" t="str">
        <f t="shared" si="24"/>
        <v xml:space="preserve"> </v>
      </c>
      <c r="G480" s="445">
        <v>-1</v>
      </c>
      <c r="H480" s="445">
        <v>103.75</v>
      </c>
      <c r="J480" s="197"/>
      <c r="K480" s="57" t="s">
        <v>21</v>
      </c>
      <c r="L480" s="56" t="str">
        <f t="shared" si="23"/>
        <v xml:space="preserve"> </v>
      </c>
      <c r="M480" s="58">
        <v>459</v>
      </c>
      <c r="N480" s="197"/>
      <c r="O480" s="56" t="s">
        <v>26</v>
      </c>
      <c r="P480" s="197" t="str">
        <f t="shared" si="25"/>
        <v xml:space="preserve"> </v>
      </c>
    </row>
    <row r="481" spans="1:16" ht="15.75" x14ac:dyDescent="0.2">
      <c r="A481" s="57" t="s">
        <v>1391</v>
      </c>
      <c r="B481" s="56" t="s">
        <v>1308</v>
      </c>
      <c r="C481" s="56" t="s">
        <v>26</v>
      </c>
      <c r="D481" s="44" t="s">
        <v>5453</v>
      </c>
      <c r="E481" s="58"/>
      <c r="F481" s="197" t="str">
        <f t="shared" si="24"/>
        <v xml:space="preserve"> </v>
      </c>
      <c r="G481" s="445">
        <v>-10.06</v>
      </c>
      <c r="H481" s="445">
        <v>123.75</v>
      </c>
      <c r="J481" s="197"/>
      <c r="K481" s="57" t="s">
        <v>21</v>
      </c>
      <c r="L481" s="56" t="str">
        <f t="shared" si="23"/>
        <v xml:space="preserve"> </v>
      </c>
      <c r="M481" s="58">
        <v>853</v>
      </c>
      <c r="N481" s="197"/>
      <c r="O481" s="56" t="s">
        <v>26</v>
      </c>
      <c r="P481" s="197" t="str">
        <f t="shared" si="25"/>
        <v xml:space="preserve"> </v>
      </c>
    </row>
    <row r="482" spans="1:16" ht="15.75" x14ac:dyDescent="0.2">
      <c r="A482" s="12" t="s">
        <v>1391</v>
      </c>
      <c r="B482" s="40" t="s">
        <v>4303</v>
      </c>
      <c r="C482" s="64" t="s">
        <v>4304</v>
      </c>
      <c r="D482" s="44" t="s">
        <v>5454</v>
      </c>
      <c r="F482" s="197" t="str">
        <f t="shared" si="24"/>
        <v xml:space="preserve"> </v>
      </c>
      <c r="G482" s="445" t="s">
        <v>1786</v>
      </c>
      <c r="H482" s="445" t="s">
        <v>1786</v>
      </c>
      <c r="J482" s="197"/>
      <c r="K482" s="12" t="s">
        <v>154</v>
      </c>
      <c r="L482" s="56" t="str">
        <f t="shared" si="23"/>
        <v xml:space="preserve"> </v>
      </c>
      <c r="N482" s="197"/>
      <c r="O482" s="56"/>
      <c r="P482" s="197" t="str">
        <f t="shared" si="25"/>
        <v xml:space="preserve"> </v>
      </c>
    </row>
    <row r="483" spans="1:16" ht="15.75" x14ac:dyDescent="0.2">
      <c r="A483" s="54" t="s">
        <v>1391</v>
      </c>
      <c r="B483" s="64" t="s">
        <v>4229</v>
      </c>
      <c r="C483" s="64" t="s">
        <v>4187</v>
      </c>
      <c r="D483" s="44" t="s">
        <v>5455</v>
      </c>
      <c r="F483" s="197" t="str">
        <f t="shared" si="24"/>
        <v xml:space="preserve"> </v>
      </c>
      <c r="G483" s="445" t="s">
        <v>1786</v>
      </c>
      <c r="H483" s="445" t="s">
        <v>1786</v>
      </c>
      <c r="J483" s="197"/>
      <c r="K483" s="142" t="s">
        <v>4227</v>
      </c>
      <c r="L483" s="56" t="str">
        <f t="shared" si="23"/>
        <v xml:space="preserve"> </v>
      </c>
      <c r="N483" s="197"/>
      <c r="O483" s="56"/>
      <c r="P483" s="197" t="str">
        <f t="shared" si="25"/>
        <v xml:space="preserve"> </v>
      </c>
    </row>
    <row r="484" spans="1:16" ht="15.75" x14ac:dyDescent="0.2">
      <c r="A484" s="12" t="s">
        <v>1391</v>
      </c>
      <c r="B484" s="64" t="s">
        <v>4203</v>
      </c>
      <c r="C484" s="64" t="s">
        <v>4204</v>
      </c>
      <c r="D484" s="44" t="s">
        <v>5456</v>
      </c>
      <c r="F484" s="197" t="str">
        <f t="shared" si="24"/>
        <v xml:space="preserve"> </v>
      </c>
      <c r="G484" s="445">
        <v>-7.9135999999999997</v>
      </c>
      <c r="H484" s="445">
        <v>110.06610000000001</v>
      </c>
      <c r="J484" s="197"/>
      <c r="K484" s="142" t="s">
        <v>4202</v>
      </c>
      <c r="L484" s="56" t="str">
        <f t="shared" si="23"/>
        <v xml:space="preserve"> </v>
      </c>
      <c r="N484" s="197"/>
      <c r="O484" s="56"/>
      <c r="P484" s="197" t="str">
        <f t="shared" si="25"/>
        <v xml:space="preserve"> </v>
      </c>
    </row>
    <row r="485" spans="1:16" ht="15.75" x14ac:dyDescent="0.2">
      <c r="A485" s="12" t="s">
        <v>1391</v>
      </c>
      <c r="B485" s="64" t="s">
        <v>4238</v>
      </c>
      <c r="C485" s="64" t="s">
        <v>4187</v>
      </c>
      <c r="D485" s="44" t="s">
        <v>5457</v>
      </c>
      <c r="F485" s="197" t="str">
        <f t="shared" si="24"/>
        <v xml:space="preserve"> </v>
      </c>
      <c r="I485" s="445" t="s">
        <v>4239</v>
      </c>
      <c r="J485" s="197"/>
      <c r="K485" s="12" t="s">
        <v>4237</v>
      </c>
      <c r="L485" s="56" t="str">
        <f t="shared" si="23"/>
        <v xml:space="preserve"> </v>
      </c>
      <c r="N485" s="197"/>
      <c r="O485" s="56"/>
      <c r="P485" s="197" t="str">
        <f t="shared" si="25"/>
        <v xml:space="preserve"> </v>
      </c>
    </row>
    <row r="486" spans="1:16" ht="15.75" x14ac:dyDescent="0.2">
      <c r="A486" s="54" t="s">
        <v>1391</v>
      </c>
      <c r="B486" s="64" t="s">
        <v>4188</v>
      </c>
      <c r="C486" s="54" t="s">
        <v>4187</v>
      </c>
      <c r="D486" s="44" t="s">
        <v>5458</v>
      </c>
      <c r="F486" s="197" t="str">
        <f t="shared" si="24"/>
        <v xml:space="preserve"> </v>
      </c>
      <c r="G486" s="445">
        <v>3.0167000000000002</v>
      </c>
      <c r="H486" s="445">
        <v>99.866699999999994</v>
      </c>
      <c r="I486" s="445" t="s">
        <v>4191</v>
      </c>
      <c r="J486" s="197"/>
      <c r="K486" s="142" t="s">
        <v>4186</v>
      </c>
      <c r="L486" s="56" t="str">
        <f t="shared" si="23"/>
        <v xml:space="preserve"> </v>
      </c>
      <c r="N486" s="197"/>
      <c r="O486" s="56"/>
      <c r="P486" s="197" t="str">
        <f t="shared" si="25"/>
        <v xml:space="preserve"> </v>
      </c>
    </row>
    <row r="487" spans="1:16" ht="15.75" x14ac:dyDescent="0.2">
      <c r="A487" s="12" t="s">
        <v>1391</v>
      </c>
      <c r="B487" s="64" t="s">
        <v>4235</v>
      </c>
      <c r="C487" s="64" t="s">
        <v>4204</v>
      </c>
      <c r="D487" s="44" t="s">
        <v>5459</v>
      </c>
      <c r="F487" s="197" t="str">
        <f t="shared" si="24"/>
        <v xml:space="preserve"> </v>
      </c>
      <c r="I487" s="445" t="s">
        <v>4236</v>
      </c>
      <c r="J487" s="197"/>
      <c r="K487" s="12" t="s">
        <v>4232</v>
      </c>
      <c r="L487" s="56" t="str">
        <f t="shared" si="23"/>
        <v xml:space="preserve"> </v>
      </c>
      <c r="N487" s="197"/>
      <c r="O487" s="56"/>
      <c r="P487" s="197" t="str">
        <f t="shared" si="25"/>
        <v xml:space="preserve"> </v>
      </c>
    </row>
    <row r="488" spans="1:16" ht="15.75" x14ac:dyDescent="0.2">
      <c r="A488" s="111" t="s">
        <v>1391</v>
      </c>
      <c r="B488" s="65" t="s">
        <v>1658</v>
      </c>
      <c r="C488" s="111" t="s">
        <v>2109</v>
      </c>
      <c r="D488" s="44" t="s">
        <v>5460</v>
      </c>
      <c r="E488" s="128"/>
      <c r="F488" s="197" t="str">
        <f t="shared" si="24"/>
        <v xml:space="preserve"> </v>
      </c>
      <c r="I488" s="445" t="s">
        <v>2110</v>
      </c>
      <c r="J488" s="197"/>
      <c r="K488" s="117" t="s">
        <v>139</v>
      </c>
      <c r="L488" s="56" t="str">
        <f t="shared" si="23"/>
        <v xml:space="preserve"> </v>
      </c>
      <c r="M488" s="128"/>
      <c r="N488" s="197"/>
      <c r="O488" s="56"/>
      <c r="P488" s="197" t="str">
        <f t="shared" si="25"/>
        <v xml:space="preserve"> </v>
      </c>
    </row>
    <row r="489" spans="1:16" ht="15.75" x14ac:dyDescent="0.2">
      <c r="A489" s="111" t="s">
        <v>1391</v>
      </c>
      <c r="B489" s="65" t="s">
        <v>1659</v>
      </c>
      <c r="C489" s="111" t="s">
        <v>2111</v>
      </c>
      <c r="D489" s="44" t="s">
        <v>5461</v>
      </c>
      <c r="E489" s="128"/>
      <c r="F489" s="197" t="str">
        <f t="shared" si="24"/>
        <v xml:space="preserve"> </v>
      </c>
      <c r="I489" s="445" t="s">
        <v>2112</v>
      </c>
      <c r="J489" s="197"/>
      <c r="K489" s="117" t="s">
        <v>139</v>
      </c>
      <c r="L489" s="56" t="str">
        <f t="shared" si="23"/>
        <v xml:space="preserve"> </v>
      </c>
      <c r="M489" s="128"/>
      <c r="N489" s="197"/>
      <c r="O489" s="56"/>
      <c r="P489" s="197" t="str">
        <f t="shared" si="25"/>
        <v xml:space="preserve"> </v>
      </c>
    </row>
    <row r="490" spans="1:16" ht="15.75" x14ac:dyDescent="0.2">
      <c r="A490" s="12" t="s">
        <v>1391</v>
      </c>
      <c r="B490" s="40" t="s">
        <v>4302</v>
      </c>
      <c r="C490" s="64" t="s">
        <v>4304</v>
      </c>
      <c r="D490" s="44" t="s">
        <v>5462</v>
      </c>
      <c r="F490" s="197" t="str">
        <f t="shared" si="24"/>
        <v xml:space="preserve"> </v>
      </c>
      <c r="G490" s="447">
        <v>-8.3000000000000007</v>
      </c>
      <c r="H490" s="447">
        <v>138.75</v>
      </c>
      <c r="J490" s="197"/>
      <c r="K490" s="12" t="s">
        <v>154</v>
      </c>
      <c r="L490" s="56" t="str">
        <f t="shared" si="23"/>
        <v xml:space="preserve"> </v>
      </c>
      <c r="N490" s="197"/>
      <c r="O490" s="56"/>
      <c r="P490" s="197" t="str">
        <f t="shared" si="25"/>
        <v xml:space="preserve"> </v>
      </c>
    </row>
    <row r="491" spans="1:16" ht="15.75" x14ac:dyDescent="0.2">
      <c r="A491" s="12" t="s">
        <v>1391</v>
      </c>
      <c r="B491" s="64" t="s">
        <v>4242</v>
      </c>
      <c r="C491" s="64" t="s">
        <v>4244</v>
      </c>
      <c r="D491" s="44" t="s">
        <v>5463</v>
      </c>
      <c r="F491" s="197" t="str">
        <f t="shared" si="24"/>
        <v xml:space="preserve"> </v>
      </c>
      <c r="I491" s="445" t="s">
        <v>4245</v>
      </c>
      <c r="J491" s="197"/>
      <c r="K491" s="12" t="s">
        <v>4243</v>
      </c>
      <c r="L491" s="56" t="str">
        <f t="shared" si="23"/>
        <v xml:space="preserve"> </v>
      </c>
      <c r="N491" s="197"/>
      <c r="O491" s="56"/>
      <c r="P491" s="197" t="str">
        <f t="shared" si="25"/>
        <v xml:space="preserve"> </v>
      </c>
    </row>
    <row r="492" spans="1:16" ht="15.75" x14ac:dyDescent="0.2">
      <c r="A492" s="110" t="s">
        <v>1391</v>
      </c>
      <c r="B492" s="108" t="s">
        <v>4652</v>
      </c>
      <c r="C492" s="54" t="s">
        <v>3503</v>
      </c>
      <c r="D492" s="44" t="s">
        <v>5464</v>
      </c>
      <c r="F492" s="197" t="str">
        <f t="shared" si="24"/>
        <v xml:space="preserve"> </v>
      </c>
      <c r="I492" s="445" t="s">
        <v>4262</v>
      </c>
      <c r="J492" s="197"/>
      <c r="K492" s="142" t="s">
        <v>4651</v>
      </c>
      <c r="L492" s="56" t="str">
        <f t="shared" si="23"/>
        <v xml:space="preserve"> </v>
      </c>
      <c r="N492" s="197"/>
      <c r="O492" s="56" t="s">
        <v>4650</v>
      </c>
      <c r="P492" s="197" t="str">
        <f t="shared" si="25"/>
        <v xml:space="preserve"> </v>
      </c>
    </row>
    <row r="493" spans="1:16" ht="15.75" x14ac:dyDescent="0.2">
      <c r="A493" s="54" t="s">
        <v>1391</v>
      </c>
      <c r="B493" s="64" t="s">
        <v>4228</v>
      </c>
      <c r="C493" s="64" t="s">
        <v>4187</v>
      </c>
      <c r="D493" s="44" t="s">
        <v>5465</v>
      </c>
      <c r="F493" s="197" t="str">
        <f t="shared" si="24"/>
        <v xml:space="preserve"> </v>
      </c>
      <c r="G493" s="445">
        <v>3.0352999999999999</v>
      </c>
      <c r="H493" s="445">
        <v>99.888300000000001</v>
      </c>
      <c r="J493" s="197"/>
      <c r="K493" s="142" t="s">
        <v>4227</v>
      </c>
      <c r="L493" s="56" t="str">
        <f t="shared" si="23"/>
        <v xml:space="preserve"> </v>
      </c>
      <c r="N493" s="197"/>
      <c r="O493" s="56"/>
      <c r="P493" s="197" t="str">
        <f t="shared" si="25"/>
        <v xml:space="preserve"> </v>
      </c>
    </row>
    <row r="494" spans="1:16" ht="15.75" x14ac:dyDescent="0.2">
      <c r="A494" s="57" t="s">
        <v>1391</v>
      </c>
      <c r="B494" s="56" t="s">
        <v>1156</v>
      </c>
      <c r="C494" s="56" t="s">
        <v>2113</v>
      </c>
      <c r="D494" s="44" t="s">
        <v>5466</v>
      </c>
      <c r="E494" s="58"/>
      <c r="F494" s="197" t="str">
        <f t="shared" si="24"/>
        <v xml:space="preserve"> </v>
      </c>
      <c r="G494" s="445">
        <v>-6.8833332061767578</v>
      </c>
      <c r="H494" s="445">
        <v>112.59999847412109</v>
      </c>
      <c r="J494" s="197"/>
      <c r="K494" s="57" t="s">
        <v>21</v>
      </c>
      <c r="L494" s="56" t="str">
        <f t="shared" si="23"/>
        <v xml:space="preserve"> </v>
      </c>
      <c r="M494" s="58">
        <v>88</v>
      </c>
      <c r="N494" s="197"/>
      <c r="O494" s="56" t="s">
        <v>26</v>
      </c>
      <c r="P494" s="197" t="str">
        <f t="shared" si="25"/>
        <v xml:space="preserve"> </v>
      </c>
    </row>
    <row r="495" spans="1:16" ht="15.75" x14ac:dyDescent="0.2">
      <c r="A495" s="57" t="s">
        <v>1391</v>
      </c>
      <c r="B495" s="56" t="s">
        <v>1010</v>
      </c>
      <c r="C495" s="56" t="s">
        <v>2114</v>
      </c>
      <c r="D495" s="44" t="s">
        <v>5467</v>
      </c>
      <c r="E495" s="66" t="s">
        <v>2115</v>
      </c>
      <c r="F495" s="197" t="str">
        <f t="shared" si="24"/>
        <v xml:space="preserve"> </v>
      </c>
      <c r="G495" s="445">
        <v>-8.7471899999999998</v>
      </c>
      <c r="H495" s="445">
        <v>140.58099999999999</v>
      </c>
      <c r="J495" s="197"/>
      <c r="K495" s="57" t="s">
        <v>21</v>
      </c>
      <c r="L495" s="56" t="str">
        <f t="shared" si="23"/>
        <v xml:space="preserve"> </v>
      </c>
      <c r="M495" s="58">
        <v>98</v>
      </c>
      <c r="N495" s="197"/>
      <c r="O495" s="56" t="s">
        <v>26</v>
      </c>
      <c r="P495" s="197" t="str">
        <f t="shared" si="25"/>
        <v xml:space="preserve"> </v>
      </c>
    </row>
    <row r="496" spans="1:16" ht="15.75" x14ac:dyDescent="0.2">
      <c r="A496" s="54" t="s">
        <v>1391</v>
      </c>
      <c r="B496" s="64" t="s">
        <v>4189</v>
      </c>
      <c r="C496" s="54" t="s">
        <v>4187</v>
      </c>
      <c r="D496" s="44" t="s">
        <v>5468</v>
      </c>
      <c r="F496" s="197" t="str">
        <f t="shared" si="24"/>
        <v xml:space="preserve"> </v>
      </c>
      <c r="I496" s="445" t="s">
        <v>4190</v>
      </c>
      <c r="J496" s="197"/>
      <c r="K496" s="142" t="s">
        <v>4186</v>
      </c>
      <c r="L496" s="56" t="str">
        <f t="shared" si="23"/>
        <v xml:space="preserve"> </v>
      </c>
      <c r="N496" s="197"/>
      <c r="O496" s="56"/>
      <c r="P496" s="197" t="str">
        <f t="shared" si="25"/>
        <v xml:space="preserve"> </v>
      </c>
    </row>
    <row r="497" spans="1:16" ht="15.75" x14ac:dyDescent="0.2">
      <c r="A497" s="57" t="s">
        <v>1394</v>
      </c>
      <c r="B497" s="56" t="s">
        <v>1250</v>
      </c>
      <c r="C497" s="56" t="s">
        <v>26</v>
      </c>
      <c r="D497" s="44" t="s">
        <v>5469</v>
      </c>
      <c r="E497" s="58"/>
      <c r="F497" s="197" t="str">
        <f t="shared" si="24"/>
        <v xml:space="preserve"> </v>
      </c>
      <c r="G497" s="445">
        <v>34.619999999999997</v>
      </c>
      <c r="H497" s="445">
        <v>135.02000000000001</v>
      </c>
      <c r="J497" s="197"/>
      <c r="K497" s="57" t="s">
        <v>21</v>
      </c>
      <c r="L497" s="56" t="str">
        <f t="shared" si="23"/>
        <v xml:space="preserve"> </v>
      </c>
      <c r="M497" s="58">
        <v>118</v>
      </c>
      <c r="N497" s="197"/>
      <c r="O497" s="56" t="s">
        <v>26</v>
      </c>
      <c r="P497" s="197" t="str">
        <f t="shared" si="25"/>
        <v xml:space="preserve"> </v>
      </c>
    </row>
    <row r="498" spans="1:16" ht="15.75" x14ac:dyDescent="0.2">
      <c r="A498" s="126" t="s">
        <v>1394</v>
      </c>
      <c r="B498" s="134" t="s">
        <v>2116</v>
      </c>
      <c r="C498" s="73"/>
      <c r="D498" s="44" t="s">
        <v>5470</v>
      </c>
      <c r="E498" s="71" t="s">
        <v>2119</v>
      </c>
      <c r="F498" s="197" t="str">
        <f t="shared" si="24"/>
        <v xml:space="preserve"> </v>
      </c>
      <c r="G498" s="445">
        <v>43.033333300000002</v>
      </c>
      <c r="H498" s="445">
        <v>144.69999999999999</v>
      </c>
      <c r="J498" s="197"/>
      <c r="K498" s="65" t="s">
        <v>2117</v>
      </c>
      <c r="L498" s="56" t="str">
        <f t="shared" si="23"/>
        <v xml:space="preserve"> </v>
      </c>
      <c r="M498" s="67" t="s">
        <v>2118</v>
      </c>
      <c r="N498" s="197"/>
      <c r="O498" s="56" t="s">
        <v>1397</v>
      </c>
      <c r="P498" s="197" t="str">
        <f t="shared" si="25"/>
        <v xml:space="preserve"> </v>
      </c>
    </row>
    <row r="499" spans="1:16" ht="15.75" x14ac:dyDescent="0.2">
      <c r="A499" s="57" t="s">
        <v>1394</v>
      </c>
      <c r="B499" s="56" t="s">
        <v>1129</v>
      </c>
      <c r="C499" s="56" t="s">
        <v>26</v>
      </c>
      <c r="D499" s="44" t="s">
        <v>5471</v>
      </c>
      <c r="E499" s="58"/>
      <c r="F499" s="197" t="str">
        <f t="shared" si="24"/>
        <v xml:space="preserve"> </v>
      </c>
      <c r="G499" s="445">
        <v>34.733333333333334</v>
      </c>
      <c r="H499" s="445">
        <v>136.53333333333333</v>
      </c>
      <c r="J499" s="197"/>
      <c r="K499" s="57" t="s">
        <v>21</v>
      </c>
      <c r="L499" s="56" t="str">
        <f t="shared" si="23"/>
        <v xml:space="preserve"> </v>
      </c>
      <c r="M499" s="58">
        <v>124</v>
      </c>
      <c r="N499" s="197"/>
      <c r="O499" s="56" t="s">
        <v>26</v>
      </c>
      <c r="P499" s="197" t="str">
        <f t="shared" si="25"/>
        <v xml:space="preserve"> </v>
      </c>
    </row>
    <row r="500" spans="1:16" ht="15.75" x14ac:dyDescent="0.2">
      <c r="A500" s="111" t="s">
        <v>1394</v>
      </c>
      <c r="B500" s="65" t="s">
        <v>1002</v>
      </c>
      <c r="C500" s="111" t="s">
        <v>2120</v>
      </c>
      <c r="D500" s="44" t="s">
        <v>5472</v>
      </c>
      <c r="E500" s="128"/>
      <c r="F500" s="197" t="str">
        <f t="shared" si="24"/>
        <v xml:space="preserve"> </v>
      </c>
      <c r="I500" s="445" t="s">
        <v>2121</v>
      </c>
      <c r="J500" s="197"/>
      <c r="K500" s="117" t="s">
        <v>1844</v>
      </c>
      <c r="L500" s="56" t="str">
        <f t="shared" si="23"/>
        <v xml:space="preserve"> </v>
      </c>
      <c r="M500" s="195">
        <v>130</v>
      </c>
      <c r="N500" s="197"/>
      <c r="O500" s="56"/>
      <c r="P500" s="197" t="str">
        <f t="shared" si="25"/>
        <v xml:space="preserve"> </v>
      </c>
    </row>
    <row r="501" spans="1:16" ht="15.75" x14ac:dyDescent="0.2">
      <c r="A501" s="13" t="s">
        <v>1394</v>
      </c>
      <c r="B501" s="4" t="s">
        <v>4102</v>
      </c>
      <c r="C501" s="64" t="s">
        <v>2128</v>
      </c>
      <c r="D501" s="44" t="s">
        <v>5473</v>
      </c>
      <c r="F501" s="197" t="str">
        <f t="shared" si="24"/>
        <v xml:space="preserve"> </v>
      </c>
      <c r="G501" s="445" t="s">
        <v>1786</v>
      </c>
      <c r="H501" s="445" t="s">
        <v>1786</v>
      </c>
      <c r="J501" s="197"/>
      <c r="K501" s="142" t="s">
        <v>4019</v>
      </c>
      <c r="L501" s="56" t="str">
        <f t="shared" ref="L501" si="26">" "</f>
        <v xml:space="preserve"> </v>
      </c>
      <c r="N501" s="197"/>
      <c r="O501" s="56"/>
      <c r="P501" s="197" t="str">
        <f t="shared" si="25"/>
        <v xml:space="preserve"> </v>
      </c>
    </row>
    <row r="502" spans="1:16" ht="15.75" x14ac:dyDescent="0.2">
      <c r="A502" s="13" t="s">
        <v>1394</v>
      </c>
      <c r="B502" s="9" t="s">
        <v>4664</v>
      </c>
      <c r="C502" s="64" t="s">
        <v>2128</v>
      </c>
      <c r="D502" s="44" t="s">
        <v>5474</v>
      </c>
      <c r="F502" s="197" t="str">
        <f t="shared" si="24"/>
        <v xml:space="preserve"> </v>
      </c>
      <c r="G502" s="445">
        <v>33.083500000000001</v>
      </c>
      <c r="H502" s="445">
        <v>130.41650000000001</v>
      </c>
      <c r="J502" s="197"/>
      <c r="K502" s="12" t="s">
        <v>139</v>
      </c>
      <c r="L502" s="56"/>
      <c r="N502" s="197"/>
      <c r="O502" s="56"/>
      <c r="P502" s="197" t="str">
        <f t="shared" si="25"/>
        <v xml:space="preserve"> </v>
      </c>
    </row>
    <row r="503" spans="1:16" ht="15.75" x14ac:dyDescent="0.2">
      <c r="A503" s="113" t="s">
        <v>1394</v>
      </c>
      <c r="B503" s="111" t="s">
        <v>3547</v>
      </c>
      <c r="C503" s="113" t="s">
        <v>3539</v>
      </c>
      <c r="D503" s="44" t="s">
        <v>5475</v>
      </c>
      <c r="F503" s="197" t="str">
        <f t="shared" si="24"/>
        <v xml:space="preserve"> </v>
      </c>
      <c r="I503" s="445" t="s">
        <v>4865</v>
      </c>
      <c r="J503" s="197"/>
      <c r="K503" s="142" t="s">
        <v>139</v>
      </c>
      <c r="L503" s="56" t="str">
        <f t="shared" ref="L503:L566" si="27">" "</f>
        <v xml:space="preserve"> </v>
      </c>
      <c r="N503" s="197"/>
      <c r="O503" s="56"/>
      <c r="P503" s="197" t="str">
        <f t="shared" si="25"/>
        <v xml:space="preserve"> </v>
      </c>
    </row>
    <row r="504" spans="1:16" ht="15.75" x14ac:dyDescent="0.2">
      <c r="A504" s="59" t="s">
        <v>1394</v>
      </c>
      <c r="B504" s="55" t="s">
        <v>1393</v>
      </c>
      <c r="C504" s="55"/>
      <c r="D504" s="44" t="s">
        <v>5476</v>
      </c>
      <c r="E504" s="53"/>
      <c r="F504" s="197" t="str">
        <f t="shared" si="24"/>
        <v xml:space="preserve"> </v>
      </c>
      <c r="G504" s="445">
        <v>34.816666699999999</v>
      </c>
      <c r="H504" s="445">
        <v>137.19999999999999</v>
      </c>
      <c r="J504" s="197"/>
      <c r="K504" s="65" t="s">
        <v>15</v>
      </c>
      <c r="L504" s="56" t="str">
        <f t="shared" si="27"/>
        <v xml:space="preserve"> </v>
      </c>
      <c r="M504" s="67" t="s">
        <v>2122</v>
      </c>
      <c r="N504" s="197"/>
      <c r="O504" s="56" t="s">
        <v>1392</v>
      </c>
      <c r="P504" s="197" t="str">
        <f t="shared" si="25"/>
        <v xml:space="preserve"> </v>
      </c>
    </row>
    <row r="505" spans="1:16" ht="15.75" x14ac:dyDescent="0.2">
      <c r="A505" s="57" t="s">
        <v>1394</v>
      </c>
      <c r="B505" s="56" t="s">
        <v>1035</v>
      </c>
      <c r="C505" s="56" t="s">
        <v>26</v>
      </c>
      <c r="D505" s="44" t="s">
        <v>5477</v>
      </c>
      <c r="E505" s="58"/>
      <c r="F505" s="197" t="str">
        <f t="shared" si="24"/>
        <v xml:space="preserve"> </v>
      </c>
      <c r="G505" s="445">
        <v>34.6</v>
      </c>
      <c r="H505" s="445">
        <v>136.56666666666666</v>
      </c>
      <c r="J505" s="197"/>
      <c r="K505" s="57" t="s">
        <v>21</v>
      </c>
      <c r="L505" s="56" t="str">
        <f t="shared" si="27"/>
        <v xml:space="preserve"> </v>
      </c>
      <c r="M505" s="58">
        <v>140</v>
      </c>
      <c r="N505" s="197"/>
      <c r="O505" s="56" t="s">
        <v>26</v>
      </c>
      <c r="P505" s="197" t="str">
        <f t="shared" si="25"/>
        <v xml:space="preserve"> </v>
      </c>
    </row>
    <row r="506" spans="1:16" ht="15.75" x14ac:dyDescent="0.2">
      <c r="A506" s="59" t="s">
        <v>1394</v>
      </c>
      <c r="B506" s="55" t="s">
        <v>1396</v>
      </c>
      <c r="C506" s="55"/>
      <c r="D506" s="44" t="s">
        <v>5478</v>
      </c>
      <c r="E506" s="53"/>
      <c r="F506" s="197" t="str">
        <f t="shared" si="24"/>
        <v xml:space="preserve"> </v>
      </c>
      <c r="G506" s="445">
        <v>42.75</v>
      </c>
      <c r="H506" s="445">
        <v>141.83333329999999</v>
      </c>
      <c r="J506" s="197"/>
      <c r="K506" s="65" t="s">
        <v>15</v>
      </c>
      <c r="L506" s="56" t="str">
        <f t="shared" si="27"/>
        <v xml:space="preserve"> </v>
      </c>
      <c r="M506" s="67" t="s">
        <v>2123</v>
      </c>
      <c r="N506" s="197"/>
      <c r="O506" s="56" t="s">
        <v>1395</v>
      </c>
      <c r="P506" s="197" t="str">
        <f t="shared" si="25"/>
        <v xml:space="preserve"> </v>
      </c>
    </row>
    <row r="507" spans="1:16" ht="15.75" x14ac:dyDescent="0.2">
      <c r="A507" s="57" t="s">
        <v>1394</v>
      </c>
      <c r="B507" s="56" t="s">
        <v>1123</v>
      </c>
      <c r="C507" s="56" t="s">
        <v>26</v>
      </c>
      <c r="D507" s="44" t="s">
        <v>5479</v>
      </c>
      <c r="E507" s="58"/>
      <c r="F507" s="197" t="str">
        <f t="shared" si="24"/>
        <v xml:space="preserve"> </v>
      </c>
      <c r="G507" s="445">
        <v>26.3</v>
      </c>
      <c r="H507" s="445">
        <v>127.81666666666666</v>
      </c>
      <c r="J507" s="197"/>
      <c r="K507" s="57" t="s">
        <v>21</v>
      </c>
      <c r="L507" s="56" t="str">
        <f t="shared" si="27"/>
        <v xml:space="preserve"> </v>
      </c>
      <c r="M507" s="58">
        <v>144</v>
      </c>
      <c r="N507" s="197"/>
      <c r="O507" s="56" t="s">
        <v>26</v>
      </c>
      <c r="P507" s="197" t="str">
        <f t="shared" si="25"/>
        <v xml:space="preserve"> </v>
      </c>
    </row>
    <row r="508" spans="1:16" ht="15.75" x14ac:dyDescent="0.2">
      <c r="A508" s="57" t="s">
        <v>1394</v>
      </c>
      <c r="B508" s="56" t="s">
        <v>1110</v>
      </c>
      <c r="C508" s="56" t="s">
        <v>2124</v>
      </c>
      <c r="D508" s="44" t="s">
        <v>5480</v>
      </c>
      <c r="E508" s="58"/>
      <c r="F508" s="197" t="str">
        <f t="shared" si="24"/>
        <v xml:space="preserve"> </v>
      </c>
      <c r="G508" s="445">
        <v>35.42</v>
      </c>
      <c r="H508" s="445">
        <v>139.91666666666666</v>
      </c>
      <c r="J508" s="197"/>
      <c r="K508" s="57" t="s">
        <v>21</v>
      </c>
      <c r="L508" s="56" t="str">
        <f t="shared" si="27"/>
        <v xml:space="preserve"> </v>
      </c>
      <c r="M508" s="58">
        <v>166</v>
      </c>
      <c r="N508" s="197"/>
      <c r="O508" s="56" t="s">
        <v>26</v>
      </c>
      <c r="P508" s="197" t="str">
        <f t="shared" si="25"/>
        <v xml:space="preserve"> </v>
      </c>
    </row>
    <row r="509" spans="1:16" ht="15.75" x14ac:dyDescent="0.2">
      <c r="A509" s="59" t="s">
        <v>1394</v>
      </c>
      <c r="B509" s="55" t="s">
        <v>1398</v>
      </c>
      <c r="C509" s="55"/>
      <c r="D509" s="44" t="s">
        <v>5481</v>
      </c>
      <c r="E509" s="53" t="s">
        <v>2126</v>
      </c>
      <c r="F509" s="197" t="str">
        <f t="shared" si="24"/>
        <v xml:space="preserve"> </v>
      </c>
      <c r="G509" s="445">
        <v>43.0833333</v>
      </c>
      <c r="H509" s="445">
        <v>145.1</v>
      </c>
      <c r="J509" s="197"/>
      <c r="K509" s="65" t="s">
        <v>15</v>
      </c>
      <c r="L509" s="56" t="str">
        <f t="shared" si="27"/>
        <v xml:space="preserve"> </v>
      </c>
      <c r="M509" s="67" t="s">
        <v>2125</v>
      </c>
      <c r="N509" s="197"/>
      <c r="O509" s="56" t="s">
        <v>1397</v>
      </c>
      <c r="P509" s="197" t="str">
        <f t="shared" si="25"/>
        <v xml:space="preserve"> </v>
      </c>
    </row>
    <row r="510" spans="1:16" ht="15.75" x14ac:dyDescent="0.2">
      <c r="A510" s="57" t="s">
        <v>1394</v>
      </c>
      <c r="B510" s="56" t="s">
        <v>1041</v>
      </c>
      <c r="C510" s="56" t="s">
        <v>2127</v>
      </c>
      <c r="D510" s="44" t="s">
        <v>5482</v>
      </c>
      <c r="E510" s="58"/>
      <c r="F510" s="197" t="str">
        <f t="shared" si="24"/>
        <v xml:space="preserve"> </v>
      </c>
      <c r="G510" s="445">
        <v>34.53</v>
      </c>
      <c r="H510" s="445">
        <v>133.72999999999999</v>
      </c>
      <c r="J510" s="197"/>
      <c r="K510" s="57" t="s">
        <v>21</v>
      </c>
      <c r="L510" s="56" t="str">
        <f t="shared" si="27"/>
        <v xml:space="preserve"> </v>
      </c>
      <c r="M510" s="58">
        <v>806</v>
      </c>
      <c r="N510" s="197"/>
      <c r="O510" s="56" t="s">
        <v>26</v>
      </c>
      <c r="P510" s="197" t="str">
        <f t="shared" si="25"/>
        <v xml:space="preserve"> </v>
      </c>
    </row>
    <row r="511" spans="1:16" ht="15.75" x14ac:dyDescent="0.2">
      <c r="A511" s="57" t="s">
        <v>1394</v>
      </c>
      <c r="B511" s="56" t="s">
        <v>1247</v>
      </c>
      <c r="C511" s="56" t="s">
        <v>26</v>
      </c>
      <c r="D511" s="44" t="s">
        <v>5483</v>
      </c>
      <c r="E511" s="58"/>
      <c r="F511" s="197" t="str">
        <f t="shared" si="24"/>
        <v xml:space="preserve"> </v>
      </c>
      <c r="G511" s="445">
        <v>36.883299999999998</v>
      </c>
      <c r="H511" s="445">
        <v>136.7167</v>
      </c>
      <c r="J511" s="197"/>
      <c r="K511" s="57" t="s">
        <v>21</v>
      </c>
      <c r="L511" s="56" t="str">
        <f t="shared" si="27"/>
        <v xml:space="preserve"> </v>
      </c>
      <c r="M511" s="58">
        <v>229</v>
      </c>
      <c r="N511" s="197"/>
      <c r="O511" s="56" t="s">
        <v>26</v>
      </c>
      <c r="P511" s="197" t="str">
        <f t="shared" si="25"/>
        <v xml:space="preserve"> </v>
      </c>
    </row>
    <row r="512" spans="1:16" ht="15.75" x14ac:dyDescent="0.2">
      <c r="A512" s="111" t="s">
        <v>1394</v>
      </c>
      <c r="B512" s="65" t="s">
        <v>1027</v>
      </c>
      <c r="C512" s="111" t="s">
        <v>2128</v>
      </c>
      <c r="D512" s="44" t="s">
        <v>5484</v>
      </c>
      <c r="E512" s="128"/>
      <c r="F512" s="197" t="str">
        <f t="shared" si="24"/>
        <v xml:space="preserve"> </v>
      </c>
      <c r="I512" s="445" t="s">
        <v>2129</v>
      </c>
      <c r="J512" s="197"/>
      <c r="K512" s="117" t="s">
        <v>1844</v>
      </c>
      <c r="L512" s="56" t="str">
        <f t="shared" si="27"/>
        <v xml:space="preserve"> </v>
      </c>
      <c r="M512" s="195">
        <v>256</v>
      </c>
      <c r="N512" s="197"/>
      <c r="O512" s="56"/>
      <c r="P512" s="197" t="str">
        <f t="shared" si="25"/>
        <v xml:space="preserve"> </v>
      </c>
    </row>
    <row r="513" spans="1:16" ht="15.75" x14ac:dyDescent="0.2">
      <c r="A513" s="57" t="s">
        <v>1394</v>
      </c>
      <c r="B513" s="56" t="s">
        <v>1126</v>
      </c>
      <c r="C513" s="56" t="s">
        <v>26</v>
      </c>
      <c r="D513" s="44" t="s">
        <v>5485</v>
      </c>
      <c r="E513" s="58"/>
      <c r="F513" s="197" t="str">
        <f t="shared" si="24"/>
        <v xml:space="preserve"> </v>
      </c>
      <c r="G513" s="445">
        <v>33.950000000000003</v>
      </c>
      <c r="H513" s="445">
        <v>133.08332999999999</v>
      </c>
      <c r="J513" s="197"/>
      <c r="K513" s="57" t="s">
        <v>21</v>
      </c>
      <c r="L513" s="56" t="str">
        <f t="shared" si="27"/>
        <v xml:space="preserve"> </v>
      </c>
      <c r="M513" s="58">
        <v>257</v>
      </c>
      <c r="N513" s="197"/>
      <c r="O513" s="56" t="s">
        <v>26</v>
      </c>
      <c r="P513" s="197" t="str">
        <f t="shared" si="25"/>
        <v xml:space="preserve"> </v>
      </c>
    </row>
    <row r="514" spans="1:16" ht="15.75" x14ac:dyDescent="0.2">
      <c r="A514" s="59" t="s">
        <v>1394</v>
      </c>
      <c r="B514" s="55" t="s">
        <v>1399</v>
      </c>
      <c r="C514" s="55"/>
      <c r="D514" s="44" t="s">
        <v>5486</v>
      </c>
      <c r="E514" s="53"/>
      <c r="F514" s="197" t="str">
        <f t="shared" si="24"/>
        <v xml:space="preserve"> </v>
      </c>
      <c r="G514" s="445">
        <v>40.75</v>
      </c>
      <c r="H514" s="445">
        <v>140.33333329999999</v>
      </c>
      <c r="J514" s="197"/>
      <c r="K514" s="65" t="s">
        <v>15</v>
      </c>
      <c r="L514" s="56" t="str">
        <f t="shared" si="27"/>
        <v xml:space="preserve"> </v>
      </c>
      <c r="M514" s="67" t="s">
        <v>2130</v>
      </c>
      <c r="N514" s="197"/>
      <c r="O514" s="56" t="s">
        <v>1397</v>
      </c>
      <c r="P514" s="197" t="str">
        <f t="shared" si="25"/>
        <v xml:space="preserve"> </v>
      </c>
    </row>
    <row r="515" spans="1:16" ht="15.75" x14ac:dyDescent="0.2">
      <c r="A515" s="57" t="s">
        <v>1394</v>
      </c>
      <c r="B515" s="56" t="s">
        <v>1029</v>
      </c>
      <c r="C515" s="56" t="s">
        <v>2131</v>
      </c>
      <c r="D515" s="44" t="s">
        <v>5487</v>
      </c>
      <c r="E515" s="58" t="s">
        <v>2132</v>
      </c>
      <c r="F515" s="197" t="str">
        <f t="shared" ref="F515:F578" si="28">" "</f>
        <v xml:space="preserve"> </v>
      </c>
      <c r="G515" s="445">
        <v>35.083333333333336</v>
      </c>
      <c r="H515" s="445">
        <v>136.833333333333</v>
      </c>
      <c r="J515" s="197"/>
      <c r="K515" s="57" t="s">
        <v>21</v>
      </c>
      <c r="L515" s="56" t="str">
        <f t="shared" si="27"/>
        <v xml:space="preserve"> </v>
      </c>
      <c r="M515" s="58">
        <v>316</v>
      </c>
      <c r="N515" s="197"/>
      <c r="O515" s="56" t="s">
        <v>26</v>
      </c>
      <c r="P515" s="197" t="str">
        <f t="shared" ref="P515:P578" si="29">" "</f>
        <v xml:space="preserve"> </v>
      </c>
    </row>
    <row r="516" spans="1:16" ht="15.75" x14ac:dyDescent="0.2">
      <c r="A516" s="111" t="s">
        <v>1394</v>
      </c>
      <c r="B516" s="65" t="s">
        <v>1058</v>
      </c>
      <c r="C516" s="111" t="s">
        <v>2133</v>
      </c>
      <c r="D516" s="44" t="s">
        <v>5488</v>
      </c>
      <c r="E516" s="128"/>
      <c r="F516" s="197" t="str">
        <f t="shared" si="28"/>
        <v xml:space="preserve"> </v>
      </c>
      <c r="I516" s="445" t="s">
        <v>2134</v>
      </c>
      <c r="J516" s="197"/>
      <c r="K516" s="117" t="s">
        <v>1844</v>
      </c>
      <c r="L516" s="56" t="str">
        <f t="shared" si="27"/>
        <v xml:space="preserve"> </v>
      </c>
      <c r="M516" s="195">
        <v>317</v>
      </c>
      <c r="N516" s="197"/>
      <c r="O516" s="56"/>
      <c r="P516" s="197" t="str">
        <f t="shared" si="29"/>
        <v xml:space="preserve"> </v>
      </c>
    </row>
    <row r="517" spans="1:16" ht="15.75" x14ac:dyDescent="0.2">
      <c r="A517" s="59" t="s">
        <v>1394</v>
      </c>
      <c r="B517" s="55" t="s">
        <v>1402</v>
      </c>
      <c r="C517" s="55"/>
      <c r="D517" s="44" t="s">
        <v>5489</v>
      </c>
      <c r="E517" s="53"/>
      <c r="F517" s="197" t="str">
        <f t="shared" si="28"/>
        <v xml:space="preserve"> </v>
      </c>
      <c r="G517" s="445">
        <v>33.9166667</v>
      </c>
      <c r="H517" s="445">
        <v>135.78333330000001</v>
      </c>
      <c r="J517" s="197"/>
      <c r="K517" s="65" t="s">
        <v>15</v>
      </c>
      <c r="L517" s="56" t="str">
        <f t="shared" si="27"/>
        <v xml:space="preserve"> </v>
      </c>
      <c r="M517" s="67" t="s">
        <v>2143</v>
      </c>
      <c r="N517" s="197"/>
      <c r="O517" s="56" t="s">
        <v>1400</v>
      </c>
      <c r="P517" s="197" t="str">
        <f t="shared" si="29"/>
        <v xml:space="preserve"> </v>
      </c>
    </row>
    <row r="518" spans="1:16" ht="15.75" x14ac:dyDescent="0.2">
      <c r="A518" s="57" t="s">
        <v>1394</v>
      </c>
      <c r="B518" s="56" t="s">
        <v>1124</v>
      </c>
      <c r="C518" s="56" t="s">
        <v>26</v>
      </c>
      <c r="D518" s="44" t="s">
        <v>5490</v>
      </c>
      <c r="E518" s="58"/>
      <c r="F518" s="197" t="str">
        <f t="shared" si="28"/>
        <v xml:space="preserve"> </v>
      </c>
      <c r="G518" s="445">
        <v>35.25</v>
      </c>
      <c r="H518" s="445">
        <v>139.86000000000001</v>
      </c>
      <c r="J518" s="197"/>
      <c r="K518" s="57" t="s">
        <v>21</v>
      </c>
      <c r="L518" s="56" t="str">
        <f t="shared" si="27"/>
        <v xml:space="preserve"> </v>
      </c>
      <c r="M518" s="58">
        <v>324</v>
      </c>
      <c r="N518" s="197"/>
      <c r="O518" s="56" t="s">
        <v>26</v>
      </c>
      <c r="P518" s="197" t="str">
        <f t="shared" si="29"/>
        <v xml:space="preserve"> </v>
      </c>
    </row>
    <row r="519" spans="1:16" ht="15.75" x14ac:dyDescent="0.2">
      <c r="A519" s="70" t="s">
        <v>1394</v>
      </c>
      <c r="B519" s="9" t="s">
        <v>4657</v>
      </c>
      <c r="C519" s="56" t="s">
        <v>2138</v>
      </c>
      <c r="D519" s="44" t="s">
        <v>5491</v>
      </c>
      <c r="E519" s="135" t="s">
        <v>2141</v>
      </c>
      <c r="F519" s="197" t="str">
        <f t="shared" si="28"/>
        <v xml:space="preserve"> </v>
      </c>
      <c r="G519" s="445">
        <v>42.6666666666667</v>
      </c>
      <c r="H519" s="445">
        <v>145.41666666666666</v>
      </c>
      <c r="J519" s="197"/>
      <c r="K519" s="65" t="s">
        <v>2139</v>
      </c>
      <c r="L519" s="56" t="str">
        <f t="shared" si="27"/>
        <v xml:space="preserve"> </v>
      </c>
      <c r="M519" s="67" t="s">
        <v>2140</v>
      </c>
      <c r="N519" s="197"/>
      <c r="O519" s="56" t="s">
        <v>2142</v>
      </c>
      <c r="P519" s="197" t="str">
        <f t="shared" si="29"/>
        <v xml:space="preserve"> </v>
      </c>
    </row>
    <row r="520" spans="1:16" ht="15.75" x14ac:dyDescent="0.2">
      <c r="A520" s="59" t="s">
        <v>1394</v>
      </c>
      <c r="B520" s="55" t="s">
        <v>1403</v>
      </c>
      <c r="C520" s="55"/>
      <c r="D520" s="44" t="s">
        <v>5492</v>
      </c>
      <c r="E520" s="53"/>
      <c r="F520" s="197" t="str">
        <f t="shared" si="28"/>
        <v xml:space="preserve"> </v>
      </c>
      <c r="G520" s="445">
        <v>38.3333333</v>
      </c>
      <c r="H520" s="445">
        <v>141</v>
      </c>
      <c r="J520" s="197"/>
      <c r="K520" s="65" t="s">
        <v>15</v>
      </c>
      <c r="L520" s="56" t="str">
        <f t="shared" si="27"/>
        <v xml:space="preserve"> </v>
      </c>
      <c r="M520" s="67" t="s">
        <v>2144</v>
      </c>
      <c r="N520" s="197"/>
      <c r="O520" s="56" t="s">
        <v>1395</v>
      </c>
      <c r="P520" s="197" t="str">
        <f t="shared" si="29"/>
        <v xml:space="preserve"> </v>
      </c>
    </row>
    <row r="521" spans="1:16" ht="15.75" x14ac:dyDescent="0.2">
      <c r="A521" s="13" t="s">
        <v>1394</v>
      </c>
      <c r="B521" s="4" t="s">
        <v>4100</v>
      </c>
      <c r="C521" s="64" t="s">
        <v>4104</v>
      </c>
      <c r="D521" s="44" t="s">
        <v>5493</v>
      </c>
      <c r="F521" s="197" t="str">
        <f t="shared" si="28"/>
        <v xml:space="preserve"> </v>
      </c>
      <c r="G521" s="445">
        <v>33.872100000000003</v>
      </c>
      <c r="H521" s="445">
        <v>135.15600000000001</v>
      </c>
      <c r="J521" s="197"/>
      <c r="K521" s="142" t="s">
        <v>4019</v>
      </c>
      <c r="L521" s="56" t="str">
        <f t="shared" si="27"/>
        <v xml:space="preserve"> </v>
      </c>
      <c r="N521" s="197"/>
      <c r="O521" s="56"/>
      <c r="P521" s="197" t="str">
        <f t="shared" si="29"/>
        <v xml:space="preserve"> </v>
      </c>
    </row>
    <row r="522" spans="1:16" ht="15.75" x14ac:dyDescent="0.2">
      <c r="A522" s="57" t="s">
        <v>1394</v>
      </c>
      <c r="B522" s="56" t="s">
        <v>4654</v>
      </c>
      <c r="C522" s="56" t="s">
        <v>26</v>
      </c>
      <c r="D522" s="44" t="s">
        <v>5494</v>
      </c>
      <c r="E522" s="58" t="s">
        <v>2146</v>
      </c>
      <c r="F522" s="197" t="str">
        <f t="shared" si="28"/>
        <v xml:space="preserve"> </v>
      </c>
      <c r="G522" s="445">
        <v>40</v>
      </c>
      <c r="H522" s="445">
        <v>140</v>
      </c>
      <c r="J522" s="197"/>
      <c r="K522" s="57" t="s">
        <v>1891</v>
      </c>
      <c r="L522" s="56" t="str">
        <f t="shared" si="27"/>
        <v xml:space="preserve"> </v>
      </c>
      <c r="M522" s="58" t="s">
        <v>2145</v>
      </c>
      <c r="N522" s="197"/>
      <c r="O522" s="56" t="s">
        <v>1397</v>
      </c>
      <c r="P522" s="197" t="str">
        <f t="shared" si="29"/>
        <v xml:space="preserve"> </v>
      </c>
    </row>
    <row r="523" spans="1:16" ht="15.75" x14ac:dyDescent="0.2">
      <c r="A523" s="111" t="s">
        <v>1394</v>
      </c>
      <c r="B523" s="40" t="s">
        <v>4663</v>
      </c>
      <c r="C523" s="111" t="s">
        <v>2147</v>
      </c>
      <c r="D523" s="44" t="s">
        <v>5495</v>
      </c>
      <c r="E523" s="128"/>
      <c r="F523" s="197" t="str">
        <f t="shared" si="28"/>
        <v xml:space="preserve"> </v>
      </c>
      <c r="I523" s="445" t="s">
        <v>2150</v>
      </c>
      <c r="J523" s="197"/>
      <c r="K523" s="117" t="s">
        <v>2148</v>
      </c>
      <c r="L523" s="56" t="str">
        <f t="shared" si="27"/>
        <v xml:space="preserve"> </v>
      </c>
      <c r="M523" s="196" t="s">
        <v>2149</v>
      </c>
      <c r="N523" s="197"/>
      <c r="O523" s="56" t="s">
        <v>4866</v>
      </c>
      <c r="P523" s="197" t="str">
        <f t="shared" si="29"/>
        <v xml:space="preserve"> </v>
      </c>
    </row>
    <row r="524" spans="1:16" ht="15.75" x14ac:dyDescent="0.2">
      <c r="A524" s="59" t="s">
        <v>1394</v>
      </c>
      <c r="B524" s="55" t="s">
        <v>3550</v>
      </c>
      <c r="C524" s="55"/>
      <c r="D524" s="44" t="s">
        <v>5496</v>
      </c>
      <c r="E524" s="53"/>
      <c r="F524" s="197" t="str">
        <f t="shared" si="28"/>
        <v xml:space="preserve"> </v>
      </c>
      <c r="G524" s="445">
        <v>41.6666667</v>
      </c>
      <c r="H524" s="445">
        <v>140.5</v>
      </c>
      <c r="J524" s="197"/>
      <c r="K524" s="65" t="s">
        <v>15</v>
      </c>
      <c r="L524" s="56" t="str">
        <f t="shared" si="27"/>
        <v xml:space="preserve"> </v>
      </c>
      <c r="M524" s="67" t="s">
        <v>2151</v>
      </c>
      <c r="N524" s="197"/>
      <c r="O524" s="56" t="s">
        <v>1400</v>
      </c>
      <c r="P524" s="197" t="str">
        <f t="shared" si="29"/>
        <v xml:space="preserve"> </v>
      </c>
    </row>
    <row r="525" spans="1:16" ht="15.75" x14ac:dyDescent="0.2">
      <c r="A525" s="12" t="s">
        <v>1394</v>
      </c>
      <c r="B525" s="4" t="s">
        <v>4123</v>
      </c>
      <c r="C525" s="64" t="s">
        <v>2128</v>
      </c>
      <c r="D525" s="44" t="s">
        <v>5497</v>
      </c>
      <c r="F525" s="197" t="str">
        <f t="shared" si="28"/>
        <v xml:space="preserve"> </v>
      </c>
      <c r="G525" s="445" t="s">
        <v>1786</v>
      </c>
      <c r="H525" s="445" t="s">
        <v>1786</v>
      </c>
      <c r="J525" s="197"/>
      <c r="K525" s="142" t="s">
        <v>4019</v>
      </c>
      <c r="L525" s="56" t="str">
        <f t="shared" si="27"/>
        <v xml:space="preserve"> </v>
      </c>
      <c r="N525" s="197"/>
      <c r="O525" s="56"/>
      <c r="P525" s="197" t="str">
        <f t="shared" si="29"/>
        <v xml:space="preserve"> </v>
      </c>
    </row>
    <row r="526" spans="1:16" ht="15.75" x14ac:dyDescent="0.2">
      <c r="A526" s="59" t="s">
        <v>1394</v>
      </c>
      <c r="B526" s="55" t="s">
        <v>1405</v>
      </c>
      <c r="C526" s="55"/>
      <c r="D526" s="44" t="s">
        <v>5498</v>
      </c>
      <c r="E526" s="53"/>
      <c r="F526" s="197" t="str">
        <f t="shared" si="28"/>
        <v xml:space="preserve"> </v>
      </c>
      <c r="G526" s="445">
        <v>39.3333333</v>
      </c>
      <c r="H526" s="445">
        <v>141.08333329999999</v>
      </c>
      <c r="J526" s="197"/>
      <c r="K526" s="65" t="s">
        <v>15</v>
      </c>
      <c r="L526" s="56" t="str">
        <f t="shared" si="27"/>
        <v xml:space="preserve"> </v>
      </c>
      <c r="M526" s="67" t="s">
        <v>2152</v>
      </c>
      <c r="N526" s="197"/>
      <c r="O526" s="56" t="s">
        <v>1397</v>
      </c>
      <c r="P526" s="197" t="str">
        <f t="shared" si="29"/>
        <v xml:space="preserve"> </v>
      </c>
    </row>
    <row r="527" spans="1:16" ht="15.75" x14ac:dyDescent="0.2">
      <c r="A527" s="59" t="s">
        <v>1394</v>
      </c>
      <c r="B527" s="55" t="s">
        <v>1406</v>
      </c>
      <c r="C527" s="55"/>
      <c r="D527" s="44" t="s">
        <v>5499</v>
      </c>
      <c r="E527" s="53"/>
      <c r="F527" s="197" t="str">
        <f t="shared" si="28"/>
        <v xml:space="preserve"> </v>
      </c>
      <c r="G527" s="445">
        <v>38.783333300000002</v>
      </c>
      <c r="H527" s="445">
        <v>140.8666667</v>
      </c>
      <c r="J527" s="197"/>
      <c r="K527" s="65" t="s">
        <v>15</v>
      </c>
      <c r="L527" s="56" t="str">
        <f t="shared" si="27"/>
        <v xml:space="preserve"> </v>
      </c>
      <c r="M527" s="67" t="s">
        <v>2153</v>
      </c>
      <c r="N527" s="197"/>
      <c r="O527" s="56" t="s">
        <v>1397</v>
      </c>
      <c r="P527" s="197" t="str">
        <f t="shared" si="29"/>
        <v xml:space="preserve"> </v>
      </c>
    </row>
    <row r="528" spans="1:16" ht="15.75" x14ac:dyDescent="0.2">
      <c r="A528" s="59" t="s">
        <v>1394</v>
      </c>
      <c r="B528" s="55" t="s">
        <v>1409</v>
      </c>
      <c r="C528" s="55"/>
      <c r="D528" s="44" t="s">
        <v>5500</v>
      </c>
      <c r="E528" s="53"/>
      <c r="F528" s="197" t="str">
        <f t="shared" si="28"/>
        <v xml:space="preserve"> </v>
      </c>
      <c r="G528" s="445">
        <v>34.5833333</v>
      </c>
      <c r="H528" s="445">
        <v>137.06666670000001</v>
      </c>
      <c r="J528" s="197"/>
      <c r="K528" s="65" t="s">
        <v>15</v>
      </c>
      <c r="L528" s="56" t="str">
        <f t="shared" si="27"/>
        <v xml:space="preserve"> </v>
      </c>
      <c r="M528" s="67" t="s">
        <v>2154</v>
      </c>
      <c r="N528" s="197"/>
      <c r="O528" s="56" t="s">
        <v>1407</v>
      </c>
      <c r="P528" s="197" t="str">
        <f t="shared" si="29"/>
        <v xml:space="preserve"> </v>
      </c>
    </row>
    <row r="529" spans="1:16" ht="15.75" x14ac:dyDescent="0.2">
      <c r="A529" s="57" t="s">
        <v>1394</v>
      </c>
      <c r="B529" s="56" t="s">
        <v>1099</v>
      </c>
      <c r="C529" s="56" t="s">
        <v>26</v>
      </c>
      <c r="D529" s="44" t="s">
        <v>5501</v>
      </c>
      <c r="E529" s="58"/>
      <c r="F529" s="197" t="str">
        <f t="shared" si="28"/>
        <v xml:space="preserve"> </v>
      </c>
      <c r="G529" s="445">
        <v>33.15</v>
      </c>
      <c r="H529" s="445">
        <v>130.33000000000001</v>
      </c>
      <c r="J529" s="197"/>
      <c r="K529" s="57" t="s">
        <v>21</v>
      </c>
      <c r="L529" s="56" t="str">
        <f t="shared" si="27"/>
        <v xml:space="preserve"> </v>
      </c>
      <c r="M529" s="58">
        <v>358</v>
      </c>
      <c r="N529" s="197"/>
      <c r="O529" s="56" t="s">
        <v>26</v>
      </c>
      <c r="P529" s="197" t="str">
        <f t="shared" si="29"/>
        <v xml:space="preserve"> </v>
      </c>
    </row>
    <row r="530" spans="1:16" ht="15.75" x14ac:dyDescent="0.2">
      <c r="A530" s="57" t="s">
        <v>1394</v>
      </c>
      <c r="B530" s="56" t="s">
        <v>1036</v>
      </c>
      <c r="C530" s="56" t="s">
        <v>26</v>
      </c>
      <c r="D530" s="44" t="s">
        <v>5502</v>
      </c>
      <c r="E530" s="58"/>
      <c r="F530" s="197" t="str">
        <f t="shared" si="28"/>
        <v xml:space="preserve"> </v>
      </c>
      <c r="G530" s="445">
        <v>36.75</v>
      </c>
      <c r="H530" s="445">
        <v>140.68333333333334</v>
      </c>
      <c r="J530" s="197"/>
      <c r="K530" s="57" t="s">
        <v>21</v>
      </c>
      <c r="L530" s="56" t="str">
        <f t="shared" si="27"/>
        <v xml:space="preserve"> </v>
      </c>
      <c r="M530" s="58">
        <v>802</v>
      </c>
      <c r="N530" s="197"/>
      <c r="O530" s="56" t="s">
        <v>2155</v>
      </c>
      <c r="P530" s="197" t="str">
        <f t="shared" si="29"/>
        <v xml:space="preserve"> </v>
      </c>
    </row>
    <row r="531" spans="1:16" ht="15.75" x14ac:dyDescent="0.2">
      <c r="A531" s="111" t="s">
        <v>1394</v>
      </c>
      <c r="B531" s="65" t="s">
        <v>1698</v>
      </c>
      <c r="C531" s="2" t="s">
        <v>2120</v>
      </c>
      <c r="D531" s="44" t="s">
        <v>5503</v>
      </c>
      <c r="E531" s="128"/>
      <c r="F531" s="197" t="str">
        <f t="shared" si="28"/>
        <v xml:space="preserve"> </v>
      </c>
      <c r="I531" s="445" t="s">
        <v>2156</v>
      </c>
      <c r="J531" s="197"/>
      <c r="K531" s="117" t="s">
        <v>139</v>
      </c>
      <c r="L531" s="56" t="str">
        <f t="shared" si="27"/>
        <v xml:space="preserve"> </v>
      </c>
      <c r="M531" s="128"/>
      <c r="N531" s="197"/>
      <c r="O531" s="56"/>
      <c r="P531" s="197" t="str">
        <f t="shared" si="29"/>
        <v xml:space="preserve"> </v>
      </c>
    </row>
    <row r="532" spans="1:16" ht="15.75" x14ac:dyDescent="0.2">
      <c r="A532" s="113" t="s">
        <v>1394</v>
      </c>
      <c r="B532" s="111" t="s">
        <v>3635</v>
      </c>
      <c r="C532" s="54" t="s">
        <v>3640</v>
      </c>
      <c r="D532" s="44" t="s">
        <v>5504</v>
      </c>
      <c r="F532" s="197" t="str">
        <f t="shared" si="28"/>
        <v xml:space="preserve"> </v>
      </c>
      <c r="I532" s="445" t="s">
        <v>4867</v>
      </c>
      <c r="J532" s="197"/>
      <c r="K532" s="142" t="s">
        <v>139</v>
      </c>
      <c r="L532" s="56" t="str">
        <f t="shared" si="27"/>
        <v xml:space="preserve"> </v>
      </c>
      <c r="N532" s="197"/>
      <c r="O532" s="56"/>
      <c r="P532" s="197" t="str">
        <f t="shared" si="29"/>
        <v xml:space="preserve"> </v>
      </c>
    </row>
    <row r="533" spans="1:16" ht="15.75" x14ac:dyDescent="0.2">
      <c r="A533" s="113" t="s">
        <v>1394</v>
      </c>
      <c r="B533" s="111" t="s">
        <v>3533</v>
      </c>
      <c r="C533" s="54" t="s">
        <v>3539</v>
      </c>
      <c r="D533" s="44" t="s">
        <v>5505</v>
      </c>
      <c r="F533" s="197" t="str">
        <f t="shared" si="28"/>
        <v xml:space="preserve"> </v>
      </c>
      <c r="I533" s="445" t="s">
        <v>4868</v>
      </c>
      <c r="J533" s="197"/>
      <c r="K533" s="142" t="s">
        <v>139</v>
      </c>
      <c r="L533" s="56" t="str">
        <f t="shared" si="27"/>
        <v xml:space="preserve"> </v>
      </c>
      <c r="N533" s="197"/>
      <c r="O533" s="56"/>
      <c r="P533" s="197" t="str">
        <f t="shared" si="29"/>
        <v xml:space="preserve"> </v>
      </c>
    </row>
    <row r="534" spans="1:16" ht="15.75" x14ac:dyDescent="0.2">
      <c r="A534" s="113" t="s">
        <v>1394</v>
      </c>
      <c r="B534" s="111" t="s">
        <v>3534</v>
      </c>
      <c r="C534" s="54" t="s">
        <v>3539</v>
      </c>
      <c r="D534" s="44" t="s">
        <v>5506</v>
      </c>
      <c r="F534" s="197" t="str">
        <f t="shared" si="28"/>
        <v xml:space="preserve"> </v>
      </c>
      <c r="I534" s="445" t="s">
        <v>4778</v>
      </c>
      <c r="J534" s="197"/>
      <c r="K534" s="142" t="s">
        <v>139</v>
      </c>
      <c r="L534" s="56" t="str">
        <f t="shared" si="27"/>
        <v xml:space="preserve"> </v>
      </c>
      <c r="N534" s="197"/>
      <c r="O534" s="56" t="s">
        <v>4777</v>
      </c>
      <c r="P534" s="197" t="str">
        <f t="shared" si="29"/>
        <v xml:space="preserve"> </v>
      </c>
    </row>
    <row r="535" spans="1:16" ht="15.75" x14ac:dyDescent="0.2">
      <c r="A535" s="57" t="s">
        <v>1394</v>
      </c>
      <c r="B535" s="56" t="s">
        <v>1168</v>
      </c>
      <c r="C535" s="56" t="s">
        <v>26</v>
      </c>
      <c r="D535" s="44" t="s">
        <v>5507</v>
      </c>
      <c r="E535" s="58"/>
      <c r="F535" s="197" t="str">
        <f t="shared" si="28"/>
        <v xml:space="preserve"> </v>
      </c>
      <c r="G535" s="445">
        <v>35.39</v>
      </c>
      <c r="H535" s="445">
        <v>140.38999999999999</v>
      </c>
      <c r="J535" s="197"/>
      <c r="K535" s="57" t="s">
        <v>21</v>
      </c>
      <c r="L535" s="56" t="str">
        <f t="shared" si="27"/>
        <v xml:space="preserve"> </v>
      </c>
      <c r="M535" s="58">
        <v>378</v>
      </c>
      <c r="N535" s="197"/>
      <c r="O535" s="56" t="s">
        <v>26</v>
      </c>
      <c r="P535" s="197" t="str">
        <f t="shared" si="29"/>
        <v xml:space="preserve"> </v>
      </c>
    </row>
    <row r="536" spans="1:16" ht="15.75" x14ac:dyDescent="0.2">
      <c r="A536" s="57" t="s">
        <v>1394</v>
      </c>
      <c r="B536" s="56" t="s">
        <v>1014</v>
      </c>
      <c r="C536" s="56" t="s">
        <v>26</v>
      </c>
      <c r="D536" s="44" t="s">
        <v>5508</v>
      </c>
      <c r="E536" s="58"/>
      <c r="F536" s="197" t="str">
        <f t="shared" si="28"/>
        <v xml:space="preserve"> </v>
      </c>
      <c r="G536" s="445">
        <v>35.700000000000003</v>
      </c>
      <c r="H536" s="445">
        <v>140.72</v>
      </c>
      <c r="J536" s="197"/>
      <c r="K536" s="57" t="s">
        <v>21</v>
      </c>
      <c r="L536" s="56" t="str">
        <f t="shared" si="27"/>
        <v xml:space="preserve"> </v>
      </c>
      <c r="M536" s="58">
        <v>379</v>
      </c>
      <c r="N536" s="197"/>
      <c r="O536" s="56" t="s">
        <v>26</v>
      </c>
      <c r="P536" s="197" t="str">
        <f t="shared" si="29"/>
        <v xml:space="preserve"> </v>
      </c>
    </row>
    <row r="537" spans="1:16" ht="15.75" x14ac:dyDescent="0.2">
      <c r="A537" s="57" t="s">
        <v>1394</v>
      </c>
      <c r="B537" s="56" t="s">
        <v>1130</v>
      </c>
      <c r="C537" s="56" t="s">
        <v>26</v>
      </c>
      <c r="D537" s="44" t="s">
        <v>5509</v>
      </c>
      <c r="E537" s="58"/>
      <c r="F537" s="197" t="str">
        <f t="shared" si="28"/>
        <v xml:space="preserve"> </v>
      </c>
      <c r="G537" s="445">
        <v>34.616599999999998</v>
      </c>
      <c r="H537" s="445">
        <v>137.13329999999999</v>
      </c>
      <c r="J537" s="197"/>
      <c r="K537" s="57" t="s">
        <v>21</v>
      </c>
      <c r="L537" s="56" t="str">
        <f t="shared" si="27"/>
        <v xml:space="preserve"> </v>
      </c>
      <c r="M537" s="58">
        <v>381</v>
      </c>
      <c r="N537" s="197"/>
      <c r="O537" s="56" t="s">
        <v>26</v>
      </c>
      <c r="P537" s="197" t="str">
        <f t="shared" si="29"/>
        <v xml:space="preserve"> </v>
      </c>
    </row>
    <row r="538" spans="1:16" ht="15.75" x14ac:dyDescent="0.2">
      <c r="A538" s="57" t="s">
        <v>1394</v>
      </c>
      <c r="B538" s="56" t="s">
        <v>2157</v>
      </c>
      <c r="C538" s="111" t="s">
        <v>2147</v>
      </c>
      <c r="D538" s="44" t="s">
        <v>5510</v>
      </c>
      <c r="E538" s="58"/>
      <c r="F538" s="197" t="str">
        <f t="shared" si="28"/>
        <v xml:space="preserve"> </v>
      </c>
      <c r="G538" s="445">
        <v>33.6</v>
      </c>
      <c r="H538" s="445">
        <v>130.25</v>
      </c>
      <c r="J538" s="197"/>
      <c r="K538" s="57" t="s">
        <v>1931</v>
      </c>
      <c r="L538" s="56" t="str">
        <f t="shared" si="27"/>
        <v xml:space="preserve"> </v>
      </c>
      <c r="M538" s="58">
        <v>382</v>
      </c>
      <c r="N538" s="197"/>
      <c r="O538" s="56" t="s">
        <v>26</v>
      </c>
      <c r="P538" s="197" t="str">
        <f t="shared" si="29"/>
        <v xml:space="preserve"> </v>
      </c>
    </row>
    <row r="539" spans="1:16" ht="15.75" x14ac:dyDescent="0.2">
      <c r="A539" s="57" t="s">
        <v>1394</v>
      </c>
      <c r="B539" s="56" t="s">
        <v>2158</v>
      </c>
      <c r="C539" s="56" t="s">
        <v>26</v>
      </c>
      <c r="D539" s="44" t="s">
        <v>5511</v>
      </c>
      <c r="E539" s="58"/>
      <c r="F539" s="197" t="str">
        <f t="shared" si="28"/>
        <v xml:space="preserve"> </v>
      </c>
      <c r="G539" s="445">
        <v>35.78</v>
      </c>
      <c r="H539" s="445">
        <v>140.32</v>
      </c>
      <c r="J539" s="197"/>
      <c r="K539" s="57" t="s">
        <v>21</v>
      </c>
      <c r="L539" s="56" t="str">
        <f t="shared" si="27"/>
        <v xml:space="preserve"> </v>
      </c>
      <c r="M539" s="58" t="s">
        <v>2159</v>
      </c>
      <c r="N539" s="197"/>
      <c r="O539" s="56" t="s">
        <v>26</v>
      </c>
      <c r="P539" s="197" t="str">
        <f t="shared" si="29"/>
        <v xml:space="preserve"> </v>
      </c>
    </row>
    <row r="540" spans="1:16" ht="15.75" x14ac:dyDescent="0.2">
      <c r="A540" s="57" t="s">
        <v>1394</v>
      </c>
      <c r="B540" s="40" t="s">
        <v>4655</v>
      </c>
      <c r="C540" s="56" t="s">
        <v>2160</v>
      </c>
      <c r="D540" s="44" t="s">
        <v>5512</v>
      </c>
      <c r="E540" s="58"/>
      <c r="F540" s="197" t="str">
        <f t="shared" si="28"/>
        <v xml:space="preserve"> </v>
      </c>
      <c r="G540" s="445">
        <v>32.833333333333336</v>
      </c>
      <c r="H540" s="445">
        <v>130.08333333333334</v>
      </c>
      <c r="J540" s="197"/>
      <c r="K540" s="57" t="s">
        <v>1891</v>
      </c>
      <c r="L540" s="56" t="str">
        <f t="shared" si="27"/>
        <v xml:space="preserve"> </v>
      </c>
      <c r="M540" s="58" t="s">
        <v>2161</v>
      </c>
      <c r="N540" s="197"/>
      <c r="O540" s="56" t="s">
        <v>1395</v>
      </c>
      <c r="P540" s="197" t="str">
        <f t="shared" si="29"/>
        <v xml:space="preserve"> </v>
      </c>
    </row>
    <row r="541" spans="1:16" ht="15.75" x14ac:dyDescent="0.2">
      <c r="A541" s="59" t="s">
        <v>1394</v>
      </c>
      <c r="B541" s="55" t="s">
        <v>1410</v>
      </c>
      <c r="C541" s="55"/>
      <c r="D541" s="44" t="s">
        <v>5513</v>
      </c>
      <c r="E541" s="53"/>
      <c r="F541" s="197" t="str">
        <f t="shared" si="28"/>
        <v xml:space="preserve"> </v>
      </c>
      <c r="G541" s="445">
        <v>34.700000000000003</v>
      </c>
      <c r="H541" s="445">
        <v>136.5166667</v>
      </c>
      <c r="J541" s="197"/>
      <c r="K541" s="65" t="s">
        <v>15</v>
      </c>
      <c r="L541" s="56" t="str">
        <f t="shared" si="27"/>
        <v xml:space="preserve"> </v>
      </c>
      <c r="M541" s="67" t="s">
        <v>2162</v>
      </c>
      <c r="N541" s="197"/>
      <c r="O541" s="56" t="s">
        <v>1395</v>
      </c>
      <c r="P541" s="197" t="str">
        <f t="shared" si="29"/>
        <v xml:space="preserve"> </v>
      </c>
    </row>
    <row r="542" spans="1:16" ht="15.75" x14ac:dyDescent="0.2">
      <c r="A542" s="70" t="s">
        <v>1394</v>
      </c>
      <c r="B542" s="68" t="s">
        <v>3418</v>
      </c>
      <c r="C542" s="69"/>
      <c r="D542" s="44" t="s">
        <v>5514</v>
      </c>
      <c r="E542" s="63" t="s">
        <v>2164</v>
      </c>
      <c r="F542" s="197" t="str">
        <f t="shared" si="28"/>
        <v xml:space="preserve"> </v>
      </c>
      <c r="G542" s="445">
        <v>31.9166666666667</v>
      </c>
      <c r="H542" s="445">
        <v>130.33333333333334</v>
      </c>
      <c r="J542" s="197"/>
      <c r="K542" s="65" t="s">
        <v>162</v>
      </c>
      <c r="L542" s="56" t="str">
        <f t="shared" si="27"/>
        <v xml:space="preserve"> </v>
      </c>
      <c r="M542" s="67" t="s">
        <v>2163</v>
      </c>
      <c r="N542" s="197"/>
      <c r="O542" s="56"/>
      <c r="P542" s="197" t="str">
        <f t="shared" si="29"/>
        <v xml:space="preserve"> </v>
      </c>
    </row>
    <row r="543" spans="1:16" ht="15.75" x14ac:dyDescent="0.2">
      <c r="A543" s="57" t="s">
        <v>1394</v>
      </c>
      <c r="B543" s="56" t="s">
        <v>1128</v>
      </c>
      <c r="C543" s="56" t="s">
        <v>26</v>
      </c>
      <c r="D543" s="44" t="s">
        <v>5515</v>
      </c>
      <c r="E543" s="58"/>
      <c r="F543" s="197" t="str">
        <f t="shared" si="28"/>
        <v xml:space="preserve"> </v>
      </c>
      <c r="G543" s="445">
        <v>32.08</v>
      </c>
      <c r="H543" s="445">
        <v>130.37</v>
      </c>
      <c r="J543" s="197"/>
      <c r="K543" s="57" t="s">
        <v>21</v>
      </c>
      <c r="L543" s="56" t="str">
        <f t="shared" si="27"/>
        <v xml:space="preserve"> </v>
      </c>
      <c r="M543" s="58">
        <v>391</v>
      </c>
      <c r="N543" s="197"/>
      <c r="O543" s="56" t="s">
        <v>26</v>
      </c>
      <c r="P543" s="197" t="str">
        <f t="shared" si="29"/>
        <v xml:space="preserve"> </v>
      </c>
    </row>
    <row r="544" spans="1:16" ht="15.75" x14ac:dyDescent="0.2">
      <c r="A544" s="126" t="s">
        <v>1394</v>
      </c>
      <c r="B544" s="4" t="s">
        <v>3525</v>
      </c>
      <c r="C544" s="73"/>
      <c r="D544" s="44" t="s">
        <v>5516</v>
      </c>
      <c r="E544" s="71" t="s">
        <v>2166</v>
      </c>
      <c r="F544" s="197" t="str">
        <f t="shared" si="28"/>
        <v xml:space="preserve"> </v>
      </c>
      <c r="G544" s="445">
        <v>38.6666667</v>
      </c>
      <c r="H544" s="445">
        <v>141.16666670000001</v>
      </c>
      <c r="J544" s="197"/>
      <c r="K544" s="65" t="s">
        <v>2135</v>
      </c>
      <c r="L544" s="56" t="str">
        <f t="shared" si="27"/>
        <v xml:space="preserve"> </v>
      </c>
      <c r="M544" s="67" t="s">
        <v>2165</v>
      </c>
      <c r="N544" s="197"/>
      <c r="O544" s="56" t="s">
        <v>4869</v>
      </c>
      <c r="P544" s="197" t="str">
        <f t="shared" si="29"/>
        <v xml:space="preserve"> </v>
      </c>
    </row>
    <row r="545" spans="1:16" ht="15.75" x14ac:dyDescent="0.2">
      <c r="A545" s="121" t="s">
        <v>1394</v>
      </c>
      <c r="B545" s="115" t="s">
        <v>4150</v>
      </c>
      <c r="C545" s="54" t="s">
        <v>2120</v>
      </c>
      <c r="D545" s="44" t="s">
        <v>5517</v>
      </c>
      <c r="F545" s="197" t="str">
        <f t="shared" si="28"/>
        <v xml:space="preserve"> </v>
      </c>
      <c r="G545" s="445" t="s">
        <v>1786</v>
      </c>
      <c r="H545" s="445" t="s">
        <v>1786</v>
      </c>
      <c r="J545" s="197"/>
      <c r="K545" s="32" t="s">
        <v>4147</v>
      </c>
      <c r="L545" s="56" t="str">
        <f t="shared" si="27"/>
        <v xml:space="preserve"> </v>
      </c>
      <c r="N545" s="197"/>
      <c r="O545" s="56"/>
      <c r="P545" s="197" t="str">
        <f t="shared" si="29"/>
        <v xml:space="preserve"> </v>
      </c>
    </row>
    <row r="546" spans="1:16" ht="15.75" x14ac:dyDescent="0.2">
      <c r="A546" s="52" t="s">
        <v>1394</v>
      </c>
      <c r="B546" s="9" t="s">
        <v>4656</v>
      </c>
      <c r="C546" s="51"/>
      <c r="D546" s="44" t="s">
        <v>5518</v>
      </c>
      <c r="E546" s="53"/>
      <c r="F546" s="197" t="str">
        <f t="shared" si="28"/>
        <v xml:space="preserve"> </v>
      </c>
      <c r="G546" s="445">
        <v>36.633333299999997</v>
      </c>
      <c r="H546" s="445">
        <v>136.66666670000001</v>
      </c>
      <c r="J546" s="197"/>
      <c r="K546" s="65" t="s">
        <v>881</v>
      </c>
      <c r="L546" s="56" t="str">
        <f t="shared" si="27"/>
        <v xml:space="preserve"> </v>
      </c>
      <c r="M546" s="67" t="s">
        <v>2167</v>
      </c>
      <c r="N546" s="197"/>
      <c r="O546" s="56" t="s">
        <v>1395</v>
      </c>
      <c r="P546" s="197" t="str">
        <f t="shared" si="29"/>
        <v xml:space="preserve"> </v>
      </c>
    </row>
    <row r="547" spans="1:16" ht="15.75" x14ac:dyDescent="0.2">
      <c r="A547" s="57" t="s">
        <v>1394</v>
      </c>
      <c r="B547" s="56" t="s">
        <v>1258</v>
      </c>
      <c r="C547" s="56" t="s">
        <v>26</v>
      </c>
      <c r="D547" s="44" t="s">
        <v>5519</v>
      </c>
      <c r="E547" s="58"/>
      <c r="F547" s="197" t="str">
        <f t="shared" si="28"/>
        <v xml:space="preserve"> </v>
      </c>
      <c r="G547" s="445">
        <v>35.826599999999999</v>
      </c>
      <c r="H547" s="445">
        <v>140.78100000000001</v>
      </c>
      <c r="J547" s="197"/>
      <c r="K547" s="57" t="s">
        <v>21</v>
      </c>
      <c r="L547" s="56" t="str">
        <f t="shared" si="27"/>
        <v xml:space="preserve"> </v>
      </c>
      <c r="M547" s="58">
        <v>406</v>
      </c>
      <c r="N547" s="197"/>
      <c r="O547" s="56" t="s">
        <v>26</v>
      </c>
      <c r="P547" s="197" t="str">
        <f t="shared" si="29"/>
        <v xml:space="preserve"> </v>
      </c>
    </row>
    <row r="548" spans="1:16" ht="15.75" x14ac:dyDescent="0.2">
      <c r="A548" s="113" t="s">
        <v>1394</v>
      </c>
      <c r="B548" s="111" t="s">
        <v>3537</v>
      </c>
      <c r="C548" s="54" t="s">
        <v>3538</v>
      </c>
      <c r="D548" s="44" t="s">
        <v>5520</v>
      </c>
      <c r="F548" s="197" t="str">
        <f t="shared" si="28"/>
        <v xml:space="preserve"> </v>
      </c>
      <c r="I548" s="445" t="s">
        <v>4870</v>
      </c>
      <c r="J548" s="197"/>
      <c r="K548" s="142" t="s">
        <v>139</v>
      </c>
      <c r="L548" s="56" t="str">
        <f t="shared" si="27"/>
        <v xml:space="preserve"> </v>
      </c>
      <c r="N548" s="197"/>
      <c r="O548" s="56"/>
      <c r="P548" s="197" t="str">
        <f t="shared" si="29"/>
        <v xml:space="preserve"> </v>
      </c>
    </row>
    <row r="549" spans="1:16" ht="15.75" x14ac:dyDescent="0.2">
      <c r="A549" s="57" t="s">
        <v>1394</v>
      </c>
      <c r="B549" s="56" t="s">
        <v>1015</v>
      </c>
      <c r="C549" s="56" t="s">
        <v>26</v>
      </c>
      <c r="D549" s="44" t="s">
        <v>5521</v>
      </c>
      <c r="E549" s="58"/>
      <c r="F549" s="197" t="str">
        <f t="shared" si="28"/>
        <v xml:space="preserve"> </v>
      </c>
      <c r="G549" s="445">
        <v>35.866666666666667</v>
      </c>
      <c r="H549" s="445">
        <v>140.63333333333333</v>
      </c>
      <c r="J549" s="197"/>
      <c r="K549" s="57" t="s">
        <v>21</v>
      </c>
      <c r="L549" s="56" t="str">
        <f t="shared" si="27"/>
        <v xml:space="preserve"> </v>
      </c>
      <c r="M549" s="58">
        <v>408</v>
      </c>
      <c r="N549" s="197"/>
      <c r="O549" s="56" t="s">
        <v>2168</v>
      </c>
      <c r="P549" s="197" t="str">
        <f t="shared" si="29"/>
        <v xml:space="preserve"> </v>
      </c>
    </row>
    <row r="550" spans="1:16" ht="15.75" x14ac:dyDescent="0.2">
      <c r="A550" s="13" t="s">
        <v>1394</v>
      </c>
      <c r="B550" s="4" t="s">
        <v>4099</v>
      </c>
      <c r="C550" s="64" t="s">
        <v>3640</v>
      </c>
      <c r="D550" s="44" t="s">
        <v>5522</v>
      </c>
      <c r="F550" s="197" t="str">
        <f t="shared" si="28"/>
        <v xml:space="preserve"> </v>
      </c>
      <c r="G550" s="445">
        <v>35.883299999999998</v>
      </c>
      <c r="H550" s="445">
        <v>140.6833</v>
      </c>
      <c r="J550" s="197"/>
      <c r="K550" s="142" t="s">
        <v>4019</v>
      </c>
      <c r="L550" s="56" t="str">
        <f t="shared" si="27"/>
        <v xml:space="preserve"> </v>
      </c>
      <c r="N550" s="197"/>
      <c r="O550" s="56"/>
      <c r="P550" s="197" t="str">
        <f t="shared" si="29"/>
        <v xml:space="preserve"> </v>
      </c>
    </row>
    <row r="551" spans="1:16" ht="15.75" x14ac:dyDescent="0.2">
      <c r="A551" s="111" t="s">
        <v>1394</v>
      </c>
      <c r="B551" s="40" t="s">
        <v>1033</v>
      </c>
      <c r="C551" s="111" t="s">
        <v>2169</v>
      </c>
      <c r="D551" s="44" t="s">
        <v>5523</v>
      </c>
      <c r="E551" s="128"/>
      <c r="F551" s="197" t="str">
        <f t="shared" si="28"/>
        <v xml:space="preserve"> </v>
      </c>
      <c r="G551" s="445">
        <v>33.916666666666664</v>
      </c>
      <c r="H551" s="445">
        <v>133.16666666666666</v>
      </c>
      <c r="J551" s="197"/>
      <c r="K551" s="117" t="s">
        <v>1844</v>
      </c>
      <c r="L551" s="56" t="str">
        <f t="shared" si="27"/>
        <v xml:space="preserve"> </v>
      </c>
      <c r="M551" s="195">
        <v>409</v>
      </c>
      <c r="N551" s="197"/>
      <c r="O551" s="56"/>
      <c r="P551" s="197" t="str">
        <f t="shared" si="29"/>
        <v xml:space="preserve"> </v>
      </c>
    </row>
    <row r="552" spans="1:16" ht="15.75" x14ac:dyDescent="0.2">
      <c r="A552" s="117" t="s">
        <v>1394</v>
      </c>
      <c r="B552" s="111" t="s">
        <v>3658</v>
      </c>
      <c r="C552" s="64" t="s">
        <v>3664</v>
      </c>
      <c r="D552" s="44" t="s">
        <v>5524</v>
      </c>
      <c r="F552" s="197" t="str">
        <f t="shared" si="28"/>
        <v xml:space="preserve"> </v>
      </c>
      <c r="I552" s="445" t="s">
        <v>4871</v>
      </c>
      <c r="J552" s="197"/>
      <c r="K552" s="142" t="s">
        <v>139</v>
      </c>
      <c r="L552" s="56" t="str">
        <f t="shared" si="27"/>
        <v xml:space="preserve"> </v>
      </c>
      <c r="N552" s="197"/>
      <c r="O552" s="56"/>
      <c r="P552" s="197" t="str">
        <f t="shared" si="29"/>
        <v xml:space="preserve"> </v>
      </c>
    </row>
    <row r="553" spans="1:16" ht="15.75" x14ac:dyDescent="0.2">
      <c r="A553" s="57" t="s">
        <v>1394</v>
      </c>
      <c r="B553" s="56" t="s">
        <v>1018</v>
      </c>
      <c r="C553" s="56" t="s">
        <v>26</v>
      </c>
      <c r="D553" s="44" t="s">
        <v>5525</v>
      </c>
      <c r="E553" s="58"/>
      <c r="F553" s="197" t="str">
        <f t="shared" si="28"/>
        <v xml:space="preserve"> </v>
      </c>
      <c r="G553" s="445">
        <v>35.616666666666667</v>
      </c>
      <c r="H553" s="445">
        <v>139.86666666666667</v>
      </c>
      <c r="J553" s="197"/>
      <c r="K553" s="57" t="s">
        <v>21</v>
      </c>
      <c r="L553" s="56" t="str">
        <f t="shared" si="27"/>
        <v xml:space="preserve"> </v>
      </c>
      <c r="M553" s="58">
        <v>417</v>
      </c>
      <c r="N553" s="197"/>
      <c r="O553" s="56" t="s">
        <v>26</v>
      </c>
      <c r="P553" s="197" t="str">
        <f t="shared" si="29"/>
        <v xml:space="preserve"> </v>
      </c>
    </row>
    <row r="554" spans="1:16" ht="15.75" x14ac:dyDescent="0.2">
      <c r="A554" s="59" t="s">
        <v>1394</v>
      </c>
      <c r="B554" s="55" t="s">
        <v>1411</v>
      </c>
      <c r="C554" s="55"/>
      <c r="D554" s="44" t="s">
        <v>5526</v>
      </c>
      <c r="E554" s="53"/>
      <c r="F554" s="197" t="str">
        <f t="shared" si="28"/>
        <v xml:space="preserve"> </v>
      </c>
      <c r="G554" s="445">
        <v>34.483333299999998</v>
      </c>
      <c r="H554" s="445">
        <v>133.46666669999999</v>
      </c>
      <c r="J554" s="197"/>
      <c r="K554" s="65" t="s">
        <v>15</v>
      </c>
      <c r="L554" s="56" t="str">
        <f t="shared" si="27"/>
        <v xml:space="preserve"> </v>
      </c>
      <c r="M554" s="67" t="s">
        <v>2170</v>
      </c>
      <c r="N554" s="197"/>
      <c r="O554" s="56" t="s">
        <v>1395</v>
      </c>
      <c r="P554" s="197" t="str">
        <f t="shared" si="29"/>
        <v xml:space="preserve"> </v>
      </c>
    </row>
    <row r="555" spans="1:16" ht="15.75" x14ac:dyDescent="0.2">
      <c r="A555" s="111" t="s">
        <v>1394</v>
      </c>
      <c r="B555" s="65" t="s">
        <v>1017</v>
      </c>
      <c r="C555" s="111" t="s">
        <v>2128</v>
      </c>
      <c r="D555" s="44" t="s">
        <v>5527</v>
      </c>
      <c r="E555" s="128" t="s">
        <v>2171</v>
      </c>
      <c r="F555" s="197" t="str">
        <f t="shared" si="28"/>
        <v xml:space="preserve"> </v>
      </c>
      <c r="I555" s="445" t="s">
        <v>2172</v>
      </c>
      <c r="J555" s="197"/>
      <c r="K555" s="117" t="s">
        <v>1844</v>
      </c>
      <c r="L555" s="56" t="str">
        <f t="shared" si="27"/>
        <v xml:space="preserve"> </v>
      </c>
      <c r="M555" s="195">
        <v>418</v>
      </c>
      <c r="N555" s="197"/>
      <c r="O555" s="56"/>
      <c r="P555" s="197" t="str">
        <f t="shared" si="29"/>
        <v xml:space="preserve"> </v>
      </c>
    </row>
    <row r="556" spans="1:16" ht="15.75" x14ac:dyDescent="0.2">
      <c r="A556" s="57" t="s">
        <v>1394</v>
      </c>
      <c r="B556" s="4" t="s">
        <v>3479</v>
      </c>
      <c r="C556" s="56" t="s">
        <v>26</v>
      </c>
      <c r="D556" s="44" t="s">
        <v>5528</v>
      </c>
      <c r="E556" s="58"/>
      <c r="F556" s="197" t="str">
        <f t="shared" si="28"/>
        <v xml:space="preserve"> </v>
      </c>
      <c r="G556" s="445">
        <v>36</v>
      </c>
      <c r="H556" s="445">
        <v>140.66</v>
      </c>
      <c r="J556" s="197"/>
      <c r="K556" s="57" t="s">
        <v>21</v>
      </c>
      <c r="L556" s="56" t="str">
        <f t="shared" si="27"/>
        <v xml:space="preserve"> </v>
      </c>
      <c r="M556" s="58">
        <v>419</v>
      </c>
      <c r="N556" s="197"/>
      <c r="O556" s="56" t="s">
        <v>26</v>
      </c>
      <c r="P556" s="197" t="str">
        <f t="shared" si="29"/>
        <v xml:space="preserve"> </v>
      </c>
    </row>
    <row r="557" spans="1:16" ht="15.75" x14ac:dyDescent="0.2">
      <c r="A557" s="57" t="s">
        <v>1394</v>
      </c>
      <c r="B557" s="40" t="s">
        <v>1253</v>
      </c>
      <c r="C557" s="56" t="s">
        <v>26</v>
      </c>
      <c r="D557" s="44" t="s">
        <v>5529</v>
      </c>
      <c r="E557" s="58"/>
      <c r="F557" s="197" t="str">
        <f t="shared" si="28"/>
        <v xml:space="preserve"> </v>
      </c>
      <c r="G557" s="445">
        <v>35.950000000000003</v>
      </c>
      <c r="H557" s="445">
        <v>140.4</v>
      </c>
      <c r="J557" s="197"/>
      <c r="K557" s="57" t="s">
        <v>1937</v>
      </c>
      <c r="L557" s="56" t="str">
        <f t="shared" si="27"/>
        <v xml:space="preserve"> </v>
      </c>
      <c r="M557" s="58" t="s">
        <v>2173</v>
      </c>
      <c r="N557" s="197"/>
      <c r="O557" s="56" t="s">
        <v>1407</v>
      </c>
      <c r="P557" s="197" t="str">
        <f t="shared" si="29"/>
        <v xml:space="preserve"> </v>
      </c>
    </row>
    <row r="558" spans="1:16" ht="15.75" x14ac:dyDescent="0.2">
      <c r="A558" s="126" t="s">
        <v>1394</v>
      </c>
      <c r="B558" s="181" t="s">
        <v>4497</v>
      </c>
      <c r="C558" s="73"/>
      <c r="D558" s="44" t="s">
        <v>5530</v>
      </c>
      <c r="E558" s="71" t="s">
        <v>2175</v>
      </c>
      <c r="F558" s="197" t="str">
        <f t="shared" si="28"/>
        <v xml:space="preserve"> </v>
      </c>
      <c r="G558" s="445">
        <v>36.316666699999999</v>
      </c>
      <c r="H558" s="445">
        <v>136.30000000000001</v>
      </c>
      <c r="J558" s="197"/>
      <c r="K558" s="65" t="s">
        <v>2135</v>
      </c>
      <c r="L558" s="56" t="str">
        <f t="shared" si="27"/>
        <v xml:space="preserve"> </v>
      </c>
      <c r="M558" s="67" t="s">
        <v>2174</v>
      </c>
      <c r="N558" s="197"/>
      <c r="O558" s="56" t="s">
        <v>4872</v>
      </c>
      <c r="P558" s="197" t="str">
        <f t="shared" si="29"/>
        <v xml:space="preserve"> </v>
      </c>
    </row>
    <row r="559" spans="1:16" ht="15.75" x14ac:dyDescent="0.2">
      <c r="A559" s="59" t="s">
        <v>1394</v>
      </c>
      <c r="B559" s="181" t="s">
        <v>3956</v>
      </c>
      <c r="C559" s="55"/>
      <c r="D559" s="44" t="s">
        <v>5531</v>
      </c>
      <c r="E559" s="135" t="s">
        <v>2177</v>
      </c>
      <c r="F559" s="197" t="str">
        <f t="shared" si="28"/>
        <v xml:space="preserve"> </v>
      </c>
      <c r="G559" s="445">
        <v>38.633333299999997</v>
      </c>
      <c r="H559" s="445">
        <v>140.96666669999999</v>
      </c>
      <c r="J559" s="197"/>
      <c r="K559" s="65" t="s">
        <v>15</v>
      </c>
      <c r="L559" s="56" t="str">
        <f t="shared" si="27"/>
        <v xml:space="preserve"> </v>
      </c>
      <c r="M559" s="67" t="s">
        <v>2176</v>
      </c>
      <c r="N559" s="197"/>
      <c r="O559" s="56" t="s">
        <v>1395</v>
      </c>
      <c r="P559" s="197" t="str">
        <f t="shared" si="29"/>
        <v xml:space="preserve"> </v>
      </c>
    </row>
    <row r="560" spans="1:16" ht="15.75" x14ac:dyDescent="0.2">
      <c r="A560" s="113" t="s">
        <v>1394</v>
      </c>
      <c r="B560" s="111" t="s">
        <v>3477</v>
      </c>
      <c r="C560" s="113" t="s">
        <v>3483</v>
      </c>
      <c r="D560" s="44" t="s">
        <v>5532</v>
      </c>
      <c r="F560" s="197" t="str">
        <f t="shared" si="28"/>
        <v xml:space="preserve"> </v>
      </c>
      <c r="I560" s="445" t="s">
        <v>4873</v>
      </c>
      <c r="J560" s="197"/>
      <c r="K560" s="142" t="s">
        <v>139</v>
      </c>
      <c r="L560" s="56" t="str">
        <f t="shared" si="27"/>
        <v xml:space="preserve"> </v>
      </c>
      <c r="N560" s="197"/>
      <c r="O560" s="56"/>
      <c r="P560" s="197" t="str">
        <f t="shared" si="29"/>
        <v xml:space="preserve"> </v>
      </c>
    </row>
    <row r="561" spans="1:16" ht="15.75" x14ac:dyDescent="0.2">
      <c r="A561" s="57" t="s">
        <v>1394</v>
      </c>
      <c r="B561" s="40" t="s">
        <v>1098</v>
      </c>
      <c r="C561" s="56" t="s">
        <v>26</v>
      </c>
      <c r="D561" s="44" t="s">
        <v>5533</v>
      </c>
      <c r="E561" s="58"/>
      <c r="F561" s="197" t="str">
        <f t="shared" si="28"/>
        <v xml:space="preserve"> </v>
      </c>
      <c r="G561" s="445">
        <v>32.880000000000003</v>
      </c>
      <c r="H561" s="445">
        <v>130.53</v>
      </c>
      <c r="J561" s="197"/>
      <c r="K561" s="57" t="s">
        <v>21</v>
      </c>
      <c r="L561" s="56" t="str">
        <f t="shared" si="27"/>
        <v xml:space="preserve"> </v>
      </c>
      <c r="M561" s="58">
        <v>434</v>
      </c>
      <c r="N561" s="197"/>
      <c r="O561" s="56" t="s">
        <v>26</v>
      </c>
      <c r="P561" s="197" t="str">
        <f t="shared" si="29"/>
        <v xml:space="preserve"> </v>
      </c>
    </row>
    <row r="562" spans="1:16" ht="15.75" x14ac:dyDescent="0.2">
      <c r="A562" s="57" t="s">
        <v>1394</v>
      </c>
      <c r="B562" s="56" t="s">
        <v>2178</v>
      </c>
      <c r="C562" s="56" t="s">
        <v>26</v>
      </c>
      <c r="D562" s="44" t="s">
        <v>5534</v>
      </c>
      <c r="E562" s="58" t="s">
        <v>2180</v>
      </c>
      <c r="F562" s="197" t="str">
        <f t="shared" si="28"/>
        <v xml:space="preserve"> </v>
      </c>
      <c r="G562" s="445">
        <v>43.157600000000002</v>
      </c>
      <c r="H562" s="445">
        <v>145.18</v>
      </c>
      <c r="J562" s="197"/>
      <c r="K562" s="57" t="s">
        <v>1917</v>
      </c>
      <c r="L562" s="56" t="str">
        <f t="shared" si="27"/>
        <v xml:space="preserve"> </v>
      </c>
      <c r="M562" s="58" t="s">
        <v>2179</v>
      </c>
      <c r="N562" s="197"/>
      <c r="O562" s="56" t="s">
        <v>26</v>
      </c>
      <c r="P562" s="197" t="str">
        <f t="shared" si="29"/>
        <v xml:space="preserve"> </v>
      </c>
    </row>
    <row r="563" spans="1:16" ht="15.75" x14ac:dyDescent="0.2">
      <c r="A563" s="111" t="s">
        <v>1394</v>
      </c>
      <c r="B563" s="65" t="s">
        <v>1640</v>
      </c>
      <c r="C563" s="111" t="s">
        <v>2181</v>
      </c>
      <c r="D563" s="44" t="s">
        <v>5535</v>
      </c>
      <c r="E563" s="128"/>
      <c r="F563" s="197" t="str">
        <f t="shared" si="28"/>
        <v xml:space="preserve"> </v>
      </c>
      <c r="I563" s="445" t="s">
        <v>2182</v>
      </c>
      <c r="J563" s="197"/>
      <c r="K563" s="117" t="s">
        <v>139</v>
      </c>
      <c r="L563" s="56" t="str">
        <f t="shared" si="27"/>
        <v xml:space="preserve"> </v>
      </c>
      <c r="M563" s="128"/>
      <c r="N563" s="197"/>
      <c r="O563" s="56"/>
      <c r="P563" s="197" t="str">
        <f t="shared" si="29"/>
        <v xml:space="preserve"> </v>
      </c>
    </row>
    <row r="564" spans="1:16" ht="15.75" x14ac:dyDescent="0.2">
      <c r="A564" s="13" t="s">
        <v>1394</v>
      </c>
      <c r="B564" s="4" t="s">
        <v>4098</v>
      </c>
      <c r="C564" s="64" t="s">
        <v>3665</v>
      </c>
      <c r="D564" s="44" t="s">
        <v>5536</v>
      </c>
      <c r="F564" s="197" t="str">
        <f t="shared" si="28"/>
        <v xml:space="preserve"> </v>
      </c>
      <c r="G564" s="445">
        <v>38.569000000000003</v>
      </c>
      <c r="H564" s="445">
        <v>141.4538</v>
      </c>
      <c r="J564" s="197"/>
      <c r="K564" s="142" t="s">
        <v>4019</v>
      </c>
      <c r="L564" s="56" t="str">
        <f t="shared" si="27"/>
        <v xml:space="preserve"> </v>
      </c>
      <c r="N564" s="197"/>
      <c r="O564" s="56"/>
      <c r="P564" s="197" t="str">
        <f t="shared" si="29"/>
        <v xml:space="preserve"> </v>
      </c>
    </row>
    <row r="565" spans="1:16" ht="15.75" x14ac:dyDescent="0.2">
      <c r="A565" s="57" t="s">
        <v>1394</v>
      </c>
      <c r="B565" s="56" t="s">
        <v>1174</v>
      </c>
      <c r="C565" s="56" t="s">
        <v>26</v>
      </c>
      <c r="D565" s="44" t="s">
        <v>5537</v>
      </c>
      <c r="E565" s="58"/>
      <c r="F565" s="197" t="str">
        <f t="shared" si="28"/>
        <v xml:space="preserve"> </v>
      </c>
      <c r="G565" s="445">
        <v>36.466666666666669</v>
      </c>
      <c r="H565" s="445">
        <v>136.46666666666667</v>
      </c>
      <c r="J565" s="197"/>
      <c r="K565" s="57" t="s">
        <v>21</v>
      </c>
      <c r="L565" s="56" t="str">
        <f t="shared" si="27"/>
        <v xml:space="preserve"> </v>
      </c>
      <c r="M565" s="58">
        <v>441</v>
      </c>
      <c r="N565" s="197"/>
      <c r="O565" s="56" t="s">
        <v>26</v>
      </c>
      <c r="P565" s="197" t="str">
        <f t="shared" si="29"/>
        <v xml:space="preserve"> </v>
      </c>
    </row>
    <row r="566" spans="1:16" ht="15.75" x14ac:dyDescent="0.2">
      <c r="A566" s="57" t="s">
        <v>1394</v>
      </c>
      <c r="B566" s="56" t="s">
        <v>1020</v>
      </c>
      <c r="C566" s="56" t="s">
        <v>2138</v>
      </c>
      <c r="D566" s="44" t="s">
        <v>5538</v>
      </c>
      <c r="E566" s="58"/>
      <c r="F566" s="197" t="str">
        <f t="shared" si="28"/>
        <v xml:space="preserve"> </v>
      </c>
      <c r="G566" s="445">
        <v>44.266666666666666</v>
      </c>
      <c r="H566" s="445">
        <v>143.48333333333332</v>
      </c>
      <c r="J566" s="197"/>
      <c r="K566" s="57" t="s">
        <v>1891</v>
      </c>
      <c r="L566" s="56" t="str">
        <f t="shared" si="27"/>
        <v xml:space="preserve"> </v>
      </c>
      <c r="M566" s="58" t="s">
        <v>4666</v>
      </c>
      <c r="N566" s="197"/>
      <c r="O566" s="56" t="s">
        <v>26</v>
      </c>
      <c r="P566" s="197" t="str">
        <f t="shared" si="29"/>
        <v xml:space="preserve"> </v>
      </c>
    </row>
    <row r="567" spans="1:16" ht="15.75" x14ac:dyDescent="0.2">
      <c r="A567" s="57" t="s">
        <v>1394</v>
      </c>
      <c r="B567" s="56" t="s">
        <v>1167</v>
      </c>
      <c r="C567" s="56" t="s">
        <v>26</v>
      </c>
      <c r="D567" s="44" t="s">
        <v>5539</v>
      </c>
      <c r="E567" s="58"/>
      <c r="F567" s="197" t="str">
        <f t="shared" si="28"/>
        <v xml:space="preserve"> </v>
      </c>
      <c r="G567" s="445">
        <v>35.79</v>
      </c>
      <c r="H567" s="445">
        <v>140.57</v>
      </c>
      <c r="J567" s="197"/>
      <c r="K567" s="57" t="s">
        <v>21</v>
      </c>
      <c r="L567" s="56" t="str">
        <f t="shared" ref="L567:L630" si="30">" "</f>
        <v xml:space="preserve"> </v>
      </c>
      <c r="M567" s="58">
        <v>809</v>
      </c>
      <c r="N567" s="197"/>
      <c r="O567" s="56" t="s">
        <v>26</v>
      </c>
      <c r="P567" s="197" t="str">
        <f t="shared" si="29"/>
        <v xml:space="preserve"> </v>
      </c>
    </row>
    <row r="568" spans="1:16" ht="15.75" x14ac:dyDescent="0.2">
      <c r="A568" s="57" t="s">
        <v>1394</v>
      </c>
      <c r="B568" s="56" t="s">
        <v>1040</v>
      </c>
      <c r="C568" s="111" t="s">
        <v>2120</v>
      </c>
      <c r="D568" s="44" t="s">
        <v>5540</v>
      </c>
      <c r="E568" s="58" t="s">
        <v>2183</v>
      </c>
      <c r="F568" s="197" t="str">
        <f t="shared" si="28"/>
        <v xml:space="preserve"> </v>
      </c>
      <c r="G568" s="445">
        <v>32.466666666666669</v>
      </c>
      <c r="H568" s="445">
        <v>130.56666666666666</v>
      </c>
      <c r="J568" s="197"/>
      <c r="K568" s="57" t="s">
        <v>1931</v>
      </c>
      <c r="L568" s="56" t="str">
        <f t="shared" si="30"/>
        <v xml:space="preserve"> </v>
      </c>
      <c r="M568" s="58">
        <v>470</v>
      </c>
      <c r="N568" s="197"/>
      <c r="O568" s="56" t="s">
        <v>26</v>
      </c>
      <c r="P568" s="197" t="str">
        <f t="shared" si="29"/>
        <v xml:space="preserve"> </v>
      </c>
    </row>
    <row r="569" spans="1:16" ht="15.75" x14ac:dyDescent="0.2">
      <c r="A569" s="121" t="s">
        <v>1394</v>
      </c>
      <c r="B569" s="115" t="s">
        <v>4149</v>
      </c>
      <c r="C569" s="54" t="s">
        <v>2120</v>
      </c>
      <c r="D569" s="44" t="s">
        <v>5541</v>
      </c>
      <c r="F569" s="197" t="str">
        <f t="shared" si="28"/>
        <v xml:space="preserve"> </v>
      </c>
      <c r="G569" s="445" t="s">
        <v>1786</v>
      </c>
      <c r="H569" s="445" t="s">
        <v>1786</v>
      </c>
      <c r="J569" s="197"/>
      <c r="K569" s="32" t="s">
        <v>4147</v>
      </c>
      <c r="L569" s="56" t="str">
        <f t="shared" si="30"/>
        <v xml:space="preserve"> </v>
      </c>
      <c r="N569" s="197"/>
      <c r="O569" s="56"/>
      <c r="P569" s="197" t="str">
        <f t="shared" si="29"/>
        <v xml:space="preserve"> </v>
      </c>
    </row>
    <row r="570" spans="1:16" ht="15.75" x14ac:dyDescent="0.2">
      <c r="A570" s="57" t="s">
        <v>1394</v>
      </c>
      <c r="B570" s="56" t="s">
        <v>1266</v>
      </c>
      <c r="C570" s="56" t="s">
        <v>26</v>
      </c>
      <c r="D570" s="44" t="s">
        <v>5542</v>
      </c>
      <c r="E570" s="58"/>
      <c r="F570" s="197" t="str">
        <f t="shared" si="28"/>
        <v xml:space="preserve"> </v>
      </c>
      <c r="G570" s="445">
        <v>34.450000000000003</v>
      </c>
      <c r="H570" s="445">
        <v>135.41666666666666</v>
      </c>
      <c r="J570" s="197"/>
      <c r="K570" s="57" t="s">
        <v>21</v>
      </c>
      <c r="L570" s="56" t="str">
        <f t="shared" si="30"/>
        <v xml:space="preserve"> </v>
      </c>
      <c r="M570" s="58">
        <v>473</v>
      </c>
      <c r="N570" s="197"/>
      <c r="O570" s="56" t="s">
        <v>26</v>
      </c>
      <c r="P570" s="197" t="str">
        <f t="shared" si="29"/>
        <v xml:space="preserve"> </v>
      </c>
    </row>
    <row r="571" spans="1:16" ht="15.75" x14ac:dyDescent="0.2">
      <c r="A571" s="70" t="s">
        <v>1394</v>
      </c>
      <c r="B571" s="68" t="s">
        <v>1413</v>
      </c>
      <c r="C571" s="69"/>
      <c r="D571" s="44" t="s">
        <v>5543</v>
      </c>
      <c r="E571" s="135" t="s">
        <v>2185</v>
      </c>
      <c r="F571" s="197" t="str">
        <f t="shared" si="28"/>
        <v xml:space="preserve"> </v>
      </c>
      <c r="G571" s="445">
        <v>42.85</v>
      </c>
      <c r="H571" s="445">
        <v>144.43333333333334</v>
      </c>
      <c r="J571" s="197"/>
      <c r="K571" s="65" t="s">
        <v>2072</v>
      </c>
      <c r="L571" s="56" t="str">
        <f t="shared" si="30"/>
        <v xml:space="preserve"> </v>
      </c>
      <c r="M571" s="67" t="s">
        <v>2184</v>
      </c>
      <c r="N571" s="197"/>
      <c r="O571" s="56" t="s">
        <v>1412</v>
      </c>
      <c r="P571" s="197" t="str">
        <f t="shared" si="29"/>
        <v xml:space="preserve"> </v>
      </c>
    </row>
    <row r="572" spans="1:16" ht="15.75" x14ac:dyDescent="0.2">
      <c r="A572" s="59" t="s">
        <v>1394</v>
      </c>
      <c r="B572" s="55" t="s">
        <v>1415</v>
      </c>
      <c r="C572" s="55"/>
      <c r="D572" s="44" t="s">
        <v>5544</v>
      </c>
      <c r="E572" s="53"/>
      <c r="F572" s="197" t="str">
        <f t="shared" si="28"/>
        <v xml:space="preserve"> </v>
      </c>
      <c r="G572" s="445">
        <v>42.65</v>
      </c>
      <c r="H572" s="445">
        <v>141.7666667</v>
      </c>
      <c r="J572" s="197"/>
      <c r="K572" s="65" t="s">
        <v>15</v>
      </c>
      <c r="L572" s="56" t="str">
        <f t="shared" si="30"/>
        <v xml:space="preserve"> </v>
      </c>
      <c r="M572" s="67" t="s">
        <v>2188</v>
      </c>
      <c r="N572" s="197"/>
      <c r="O572" s="56" t="s">
        <v>1397</v>
      </c>
      <c r="P572" s="197" t="str">
        <f t="shared" si="29"/>
        <v xml:space="preserve"> </v>
      </c>
    </row>
    <row r="573" spans="1:16" ht="15.75" x14ac:dyDescent="0.2">
      <c r="A573" s="59" t="s">
        <v>1394</v>
      </c>
      <c r="B573" s="55" t="s">
        <v>1416</v>
      </c>
      <c r="C573" s="55"/>
      <c r="D573" s="44" t="s">
        <v>5545</v>
      </c>
      <c r="E573" s="53" t="s">
        <v>2190</v>
      </c>
      <c r="F573" s="197" t="str">
        <f t="shared" si="28"/>
        <v xml:space="preserve"> </v>
      </c>
      <c r="G573" s="445">
        <v>35.25</v>
      </c>
      <c r="H573" s="445">
        <v>136.08333329999999</v>
      </c>
      <c r="J573" s="197"/>
      <c r="K573" s="65" t="s">
        <v>15</v>
      </c>
      <c r="L573" s="56" t="str">
        <f t="shared" si="30"/>
        <v xml:space="preserve"> </v>
      </c>
      <c r="M573" s="67" t="s">
        <v>2189</v>
      </c>
      <c r="N573" s="197"/>
      <c r="O573" s="56" t="s">
        <v>1397</v>
      </c>
      <c r="P573" s="197" t="str">
        <f t="shared" si="29"/>
        <v xml:space="preserve"> </v>
      </c>
    </row>
    <row r="574" spans="1:16" ht="15.75" x14ac:dyDescent="0.2">
      <c r="A574" s="59" t="s">
        <v>1394</v>
      </c>
      <c r="B574" s="55" t="s">
        <v>1418</v>
      </c>
      <c r="C574" s="55"/>
      <c r="D574" s="44" t="s">
        <v>5546</v>
      </c>
      <c r="E574" s="53"/>
      <c r="F574" s="197" t="str">
        <f t="shared" si="28"/>
        <v xml:space="preserve"> </v>
      </c>
      <c r="G574" s="445">
        <v>43.5</v>
      </c>
      <c r="H574" s="445">
        <v>141.75</v>
      </c>
      <c r="J574" s="197"/>
      <c r="K574" s="65" t="s">
        <v>15</v>
      </c>
      <c r="L574" s="56" t="str">
        <f t="shared" si="30"/>
        <v xml:space="preserve"> </v>
      </c>
      <c r="M574" s="67" t="s">
        <v>2191</v>
      </c>
      <c r="N574" s="197"/>
      <c r="O574" s="56" t="s">
        <v>1397</v>
      </c>
      <c r="P574" s="197" t="str">
        <f t="shared" si="29"/>
        <v xml:space="preserve"> </v>
      </c>
    </row>
    <row r="575" spans="1:16" ht="15.75" x14ac:dyDescent="0.2">
      <c r="A575" s="126" t="s">
        <v>1394</v>
      </c>
      <c r="B575" s="65" t="s">
        <v>1419</v>
      </c>
      <c r="C575" s="73"/>
      <c r="D575" s="44" t="s">
        <v>5547</v>
      </c>
      <c r="E575" s="71" t="s">
        <v>2137</v>
      </c>
      <c r="F575" s="197" t="str">
        <f t="shared" si="28"/>
        <v xml:space="preserve"> </v>
      </c>
      <c r="G575" s="445">
        <v>37.9</v>
      </c>
      <c r="H575" s="445">
        <v>139.25</v>
      </c>
      <c r="J575" s="197"/>
      <c r="K575" s="65" t="s">
        <v>2135</v>
      </c>
      <c r="L575" s="56" t="str">
        <f t="shared" si="30"/>
        <v xml:space="preserve"> </v>
      </c>
      <c r="M575" s="67" t="s">
        <v>2136</v>
      </c>
      <c r="N575" s="197"/>
      <c r="O575" s="56" t="s">
        <v>4874</v>
      </c>
      <c r="P575" s="197" t="str">
        <f t="shared" si="29"/>
        <v xml:space="preserve"> </v>
      </c>
    </row>
    <row r="576" spans="1:16" ht="15.75" x14ac:dyDescent="0.2">
      <c r="A576" s="59" t="s">
        <v>1394</v>
      </c>
      <c r="B576" s="55" t="s">
        <v>1421</v>
      </c>
      <c r="C576" s="55"/>
      <c r="D576" s="44" t="s">
        <v>5548</v>
      </c>
      <c r="E576" s="53"/>
      <c r="F576" s="197" t="str">
        <f t="shared" si="28"/>
        <v xml:space="preserve"> </v>
      </c>
      <c r="G576" s="445">
        <v>34.75</v>
      </c>
      <c r="H576" s="445">
        <v>137.58333329999999</v>
      </c>
      <c r="J576" s="197"/>
      <c r="K576" s="65" t="s">
        <v>15</v>
      </c>
      <c r="L576" s="56" t="str">
        <f t="shared" si="30"/>
        <v xml:space="preserve"> </v>
      </c>
      <c r="M576" s="67" t="s">
        <v>2192</v>
      </c>
      <c r="N576" s="197"/>
      <c r="O576" s="56" t="s">
        <v>1400</v>
      </c>
      <c r="P576" s="197" t="str">
        <f t="shared" si="29"/>
        <v xml:space="preserve"> </v>
      </c>
    </row>
    <row r="577" spans="1:16" ht="15.75" x14ac:dyDescent="0.2">
      <c r="A577" s="59" t="s">
        <v>1394</v>
      </c>
      <c r="B577" s="55" t="s">
        <v>1424</v>
      </c>
      <c r="C577" s="55"/>
      <c r="D577" s="44" t="s">
        <v>5549</v>
      </c>
      <c r="E577" s="53"/>
      <c r="F577" s="197" t="str">
        <f t="shared" si="28"/>
        <v xml:space="preserve"> </v>
      </c>
      <c r="G577" s="445">
        <v>37.8333333</v>
      </c>
      <c r="H577" s="445">
        <v>139.2333333</v>
      </c>
      <c r="J577" s="197"/>
      <c r="K577" s="65" t="s">
        <v>15</v>
      </c>
      <c r="L577" s="56" t="str">
        <f t="shared" si="30"/>
        <v xml:space="preserve"> </v>
      </c>
      <c r="M577" s="67" t="s">
        <v>2193</v>
      </c>
      <c r="N577" s="197"/>
      <c r="O577" s="56" t="s">
        <v>1422</v>
      </c>
      <c r="P577" s="197" t="str">
        <f t="shared" si="29"/>
        <v xml:space="preserve"> </v>
      </c>
    </row>
    <row r="578" spans="1:16" ht="15.75" x14ac:dyDescent="0.2">
      <c r="A578" s="59" t="s">
        <v>1394</v>
      </c>
      <c r="B578" s="55" t="s">
        <v>1425</v>
      </c>
      <c r="C578" s="55"/>
      <c r="D578" s="44" t="s">
        <v>5550</v>
      </c>
      <c r="E578" s="53"/>
      <c r="F578" s="197" t="str">
        <f t="shared" si="28"/>
        <v xml:space="preserve"> </v>
      </c>
      <c r="G578" s="445">
        <v>42.8333333</v>
      </c>
      <c r="H578" s="445">
        <v>143.5</v>
      </c>
      <c r="J578" s="197"/>
      <c r="K578" s="65" t="s">
        <v>15</v>
      </c>
      <c r="L578" s="56" t="str">
        <f t="shared" si="30"/>
        <v xml:space="preserve"> </v>
      </c>
      <c r="M578" s="67" t="s">
        <v>2194</v>
      </c>
      <c r="N578" s="197"/>
      <c r="O578" s="56" t="s">
        <v>1395</v>
      </c>
      <c r="P578" s="197" t="str">
        <f t="shared" si="29"/>
        <v xml:space="preserve"> </v>
      </c>
    </row>
    <row r="579" spans="1:16" ht="15.75" x14ac:dyDescent="0.2">
      <c r="A579" s="59" t="s">
        <v>1394</v>
      </c>
      <c r="B579" s="55" t="s">
        <v>1426</v>
      </c>
      <c r="C579" s="55"/>
      <c r="D579" s="44" t="s">
        <v>5551</v>
      </c>
      <c r="E579" s="53"/>
      <c r="F579" s="197" t="str">
        <f t="shared" ref="F579:F642" si="31">" "</f>
        <v xml:space="preserve"> </v>
      </c>
      <c r="G579" s="445">
        <v>37.466666699999998</v>
      </c>
      <c r="H579" s="445">
        <v>140.08333329999999</v>
      </c>
      <c r="J579" s="197"/>
      <c r="K579" s="65" t="s">
        <v>15</v>
      </c>
      <c r="L579" s="56" t="str">
        <f t="shared" si="30"/>
        <v xml:space="preserve"> </v>
      </c>
      <c r="M579" s="67" t="s">
        <v>2195</v>
      </c>
      <c r="N579" s="197"/>
      <c r="O579" s="56" t="s">
        <v>1397</v>
      </c>
      <c r="P579" s="197" t="str">
        <f t="shared" ref="P579:P642" si="32">" "</f>
        <v xml:space="preserve"> </v>
      </c>
    </row>
    <row r="580" spans="1:16" ht="15.75" x14ac:dyDescent="0.2">
      <c r="A580" s="117" t="s">
        <v>1394</v>
      </c>
      <c r="B580" s="40" t="s">
        <v>4658</v>
      </c>
      <c r="C580" s="64" t="s">
        <v>3665</v>
      </c>
      <c r="D580" s="44" t="s">
        <v>5552</v>
      </c>
      <c r="F580" s="197" t="str">
        <f t="shared" si="31"/>
        <v xml:space="preserve"> </v>
      </c>
      <c r="G580" s="445">
        <v>38.716666699999998</v>
      </c>
      <c r="H580" s="445">
        <v>141.1166667</v>
      </c>
      <c r="J580" s="197"/>
      <c r="K580" s="142" t="s">
        <v>2105</v>
      </c>
      <c r="L580" s="56" t="str">
        <f t="shared" si="30"/>
        <v xml:space="preserve"> </v>
      </c>
      <c r="M580" s="196" t="s">
        <v>2204</v>
      </c>
      <c r="N580" s="197"/>
      <c r="O580" s="56"/>
      <c r="P580" s="197" t="str">
        <f t="shared" si="32"/>
        <v xml:space="preserve"> </v>
      </c>
    </row>
    <row r="581" spans="1:16" ht="15.75" x14ac:dyDescent="0.2">
      <c r="A581" s="126" t="s">
        <v>1394</v>
      </c>
      <c r="B581" s="134" t="s">
        <v>1428</v>
      </c>
      <c r="C581" s="73"/>
      <c r="D581" s="44" t="s">
        <v>5553</v>
      </c>
      <c r="E581" s="71" t="s">
        <v>2187</v>
      </c>
      <c r="F581" s="197" t="str">
        <f t="shared" si="31"/>
        <v xml:space="preserve"> </v>
      </c>
      <c r="G581" s="445">
        <v>45.1666667</v>
      </c>
      <c r="H581" s="445">
        <v>142.33333329999999</v>
      </c>
      <c r="J581" s="197"/>
      <c r="K581" s="65" t="s">
        <v>2135</v>
      </c>
      <c r="L581" s="56" t="str">
        <f t="shared" si="30"/>
        <v xml:space="preserve"> </v>
      </c>
      <c r="M581" s="67" t="s">
        <v>2186</v>
      </c>
      <c r="N581" s="197"/>
      <c r="O581" s="56" t="s">
        <v>4875</v>
      </c>
      <c r="P581" s="197" t="str">
        <f t="shared" si="32"/>
        <v xml:space="preserve"> </v>
      </c>
    </row>
    <row r="582" spans="1:16" ht="15.75" x14ac:dyDescent="0.2">
      <c r="A582" s="126" t="s">
        <v>1394</v>
      </c>
      <c r="B582" s="134" t="s">
        <v>1430</v>
      </c>
      <c r="C582" s="73"/>
      <c r="D582" s="44" t="s">
        <v>5554</v>
      </c>
      <c r="E582" s="71" t="s">
        <v>2211</v>
      </c>
      <c r="F582" s="197" t="str">
        <f t="shared" si="31"/>
        <v xml:space="preserve"> </v>
      </c>
      <c r="G582" s="445">
        <v>43.3333333</v>
      </c>
      <c r="H582" s="445">
        <v>141.71666669999999</v>
      </c>
      <c r="J582" s="197"/>
      <c r="K582" s="65" t="s">
        <v>2117</v>
      </c>
      <c r="L582" s="56" t="str">
        <f t="shared" si="30"/>
        <v xml:space="preserve"> </v>
      </c>
      <c r="M582" s="67" t="s">
        <v>2210</v>
      </c>
      <c r="N582" s="197"/>
      <c r="O582" s="56" t="s">
        <v>4876</v>
      </c>
      <c r="P582" s="197" t="str">
        <f t="shared" si="32"/>
        <v xml:space="preserve"> </v>
      </c>
    </row>
    <row r="583" spans="1:16" ht="15.75" x14ac:dyDescent="0.2">
      <c r="A583" s="59" t="s">
        <v>1394</v>
      </c>
      <c r="B583" s="55" t="s">
        <v>1431</v>
      </c>
      <c r="C583" s="55"/>
      <c r="D583" s="44" t="s">
        <v>5555</v>
      </c>
      <c r="E583" s="53"/>
      <c r="F583" s="197" t="str">
        <f t="shared" si="31"/>
        <v xml:space="preserve"> </v>
      </c>
      <c r="G583" s="445">
        <v>38.683333300000001</v>
      </c>
      <c r="H583" s="445">
        <v>141.1333333</v>
      </c>
      <c r="J583" s="197"/>
      <c r="K583" s="65" t="s">
        <v>15</v>
      </c>
      <c r="L583" s="56" t="str">
        <f t="shared" si="30"/>
        <v xml:space="preserve"> </v>
      </c>
      <c r="M583" s="67" t="s">
        <v>2196</v>
      </c>
      <c r="N583" s="197"/>
      <c r="O583" s="56" t="s">
        <v>1400</v>
      </c>
      <c r="P583" s="197" t="str">
        <f t="shared" si="32"/>
        <v xml:space="preserve"> </v>
      </c>
    </row>
    <row r="584" spans="1:16" ht="15.75" x14ac:dyDescent="0.2">
      <c r="A584" s="52" t="s">
        <v>1394</v>
      </c>
      <c r="B584" s="51" t="s">
        <v>4973</v>
      </c>
      <c r="C584" s="54" t="s">
        <v>3621</v>
      </c>
      <c r="D584" s="44" t="s">
        <v>5556</v>
      </c>
      <c r="E584" s="53" t="s">
        <v>2256</v>
      </c>
      <c r="F584" s="197" t="str">
        <f t="shared" si="31"/>
        <v xml:space="preserve"> </v>
      </c>
      <c r="G584" s="445">
        <v>35.450000000000003</v>
      </c>
      <c r="H584" s="445">
        <v>133.2666667</v>
      </c>
      <c r="J584" s="197"/>
      <c r="K584" s="65" t="s">
        <v>4667</v>
      </c>
      <c r="L584" s="56" t="str">
        <f t="shared" si="30"/>
        <v xml:space="preserve"> </v>
      </c>
      <c r="M584" s="67" t="s">
        <v>2197</v>
      </c>
      <c r="N584" s="197"/>
      <c r="O584" s="56" t="s">
        <v>1395</v>
      </c>
      <c r="P584" s="197" t="str">
        <f t="shared" si="32"/>
        <v xml:space="preserve"> </v>
      </c>
    </row>
    <row r="585" spans="1:16" ht="15.75" x14ac:dyDescent="0.2">
      <c r="A585" s="59" t="s">
        <v>1394</v>
      </c>
      <c r="B585" s="55" t="s">
        <v>1433</v>
      </c>
      <c r="C585" s="55"/>
      <c r="D585" s="44" t="s">
        <v>5557</v>
      </c>
      <c r="E585" s="53"/>
      <c r="F585" s="197" t="str">
        <f t="shared" si="31"/>
        <v xml:space="preserve"> </v>
      </c>
      <c r="G585" s="445">
        <v>44.0833333</v>
      </c>
      <c r="H585" s="445">
        <v>144.08333329999999</v>
      </c>
      <c r="J585" s="197"/>
      <c r="K585" s="65" t="s">
        <v>15</v>
      </c>
      <c r="L585" s="56" t="str">
        <f t="shared" si="30"/>
        <v xml:space="preserve"> </v>
      </c>
      <c r="M585" s="67" t="s">
        <v>2198</v>
      </c>
      <c r="N585" s="197"/>
      <c r="O585" s="56" t="s">
        <v>1432</v>
      </c>
      <c r="P585" s="197" t="str">
        <f t="shared" si="32"/>
        <v xml:space="preserve"> </v>
      </c>
    </row>
    <row r="586" spans="1:16" ht="15.75" x14ac:dyDescent="0.2">
      <c r="A586" s="59" t="s">
        <v>1394</v>
      </c>
      <c r="B586" s="55" t="s">
        <v>1434</v>
      </c>
      <c r="C586" s="55"/>
      <c r="D586" s="44" t="s">
        <v>5558</v>
      </c>
      <c r="E586" s="53"/>
      <c r="F586" s="197" t="str">
        <f t="shared" si="31"/>
        <v xml:space="preserve"> </v>
      </c>
      <c r="G586" s="445">
        <v>40.783333300000002</v>
      </c>
      <c r="H586" s="445">
        <v>141.33333329999999</v>
      </c>
      <c r="J586" s="197"/>
      <c r="K586" s="65" t="s">
        <v>15</v>
      </c>
      <c r="L586" s="56" t="str">
        <f t="shared" si="30"/>
        <v xml:space="preserve"> </v>
      </c>
      <c r="M586" s="67" t="s">
        <v>2199</v>
      </c>
      <c r="N586" s="197"/>
      <c r="O586" s="56" t="s">
        <v>1400</v>
      </c>
      <c r="P586" s="197" t="str">
        <f t="shared" si="32"/>
        <v xml:space="preserve"> </v>
      </c>
    </row>
    <row r="587" spans="1:16" ht="15.75" x14ac:dyDescent="0.2">
      <c r="A587" s="59" t="s">
        <v>1394</v>
      </c>
      <c r="B587" s="55" t="s">
        <v>1435</v>
      </c>
      <c r="C587" s="55"/>
      <c r="D587" s="44" t="s">
        <v>5559</v>
      </c>
      <c r="E587" s="53"/>
      <c r="F587" s="197" t="str">
        <f t="shared" si="31"/>
        <v xml:space="preserve"> </v>
      </c>
      <c r="G587" s="445">
        <v>42.5</v>
      </c>
      <c r="H587" s="445">
        <v>143.5</v>
      </c>
      <c r="J587" s="197"/>
      <c r="K587" s="65" t="s">
        <v>15</v>
      </c>
      <c r="L587" s="56" t="str">
        <f t="shared" si="30"/>
        <v xml:space="preserve"> </v>
      </c>
      <c r="M587" s="67" t="s">
        <v>2200</v>
      </c>
      <c r="N587" s="197"/>
      <c r="O587" s="56" t="s">
        <v>1400</v>
      </c>
      <c r="P587" s="197" t="str">
        <f t="shared" si="32"/>
        <v xml:space="preserve"> </v>
      </c>
    </row>
    <row r="588" spans="1:16" ht="15.75" x14ac:dyDescent="0.2">
      <c r="A588" s="59" t="s">
        <v>1394</v>
      </c>
      <c r="B588" s="55" t="s">
        <v>1437</v>
      </c>
      <c r="C588" s="55"/>
      <c r="D588" s="44" t="s">
        <v>5560</v>
      </c>
      <c r="E588" s="53"/>
      <c r="F588" s="197" t="str">
        <f t="shared" si="31"/>
        <v xml:space="preserve"> </v>
      </c>
      <c r="G588" s="445">
        <v>43.933333300000001</v>
      </c>
      <c r="H588" s="445">
        <v>144.41666670000001</v>
      </c>
      <c r="J588" s="197"/>
      <c r="K588" s="65" t="s">
        <v>15</v>
      </c>
      <c r="L588" s="56" t="str">
        <f t="shared" si="30"/>
        <v xml:space="preserve"> </v>
      </c>
      <c r="M588" s="67" t="s">
        <v>2201</v>
      </c>
      <c r="N588" s="197"/>
      <c r="O588" s="56" t="s">
        <v>1436</v>
      </c>
      <c r="P588" s="197" t="str">
        <f t="shared" si="32"/>
        <v xml:space="preserve"> </v>
      </c>
    </row>
    <row r="589" spans="1:16" ht="15.75" x14ac:dyDescent="0.2">
      <c r="A589" s="52" t="s">
        <v>1394</v>
      </c>
      <c r="B589" s="51" t="s">
        <v>1438</v>
      </c>
      <c r="C589" s="51"/>
      <c r="D589" s="44" t="s">
        <v>5561</v>
      </c>
      <c r="E589" s="53"/>
      <c r="F589" s="197" t="str">
        <f t="shared" si="31"/>
        <v xml:space="preserve"> </v>
      </c>
      <c r="G589" s="445">
        <v>37.883333299999997</v>
      </c>
      <c r="H589" s="445">
        <v>139.06666670000001</v>
      </c>
      <c r="J589" s="197"/>
      <c r="K589" s="65" t="s">
        <v>15</v>
      </c>
      <c r="L589" s="56" t="str">
        <f t="shared" si="30"/>
        <v xml:space="preserve"> </v>
      </c>
      <c r="M589" s="67" t="s">
        <v>2202</v>
      </c>
      <c r="N589" s="197"/>
      <c r="O589" s="56" t="s">
        <v>2203</v>
      </c>
      <c r="P589" s="197" t="str">
        <f t="shared" si="32"/>
        <v xml:space="preserve"> </v>
      </c>
    </row>
    <row r="590" spans="1:16" s="64" customFormat="1" ht="15.75" x14ac:dyDescent="0.2">
      <c r="A590" s="126" t="s">
        <v>1394</v>
      </c>
      <c r="B590" s="65" t="s">
        <v>4665</v>
      </c>
      <c r="C590" s="73"/>
      <c r="D590" s="44" t="s">
        <v>5562</v>
      </c>
      <c r="E590" s="71" t="s">
        <v>2252</v>
      </c>
      <c r="F590" s="197" t="str">
        <f t="shared" si="31"/>
        <v xml:space="preserve"> </v>
      </c>
      <c r="G590" s="445">
        <v>42.7</v>
      </c>
      <c r="H590" s="445">
        <v>141.71666669999999</v>
      </c>
      <c r="I590" s="445"/>
      <c r="J590" s="197"/>
      <c r="K590" s="65" t="s">
        <v>2135</v>
      </c>
      <c r="L590" s="56" t="str">
        <f t="shared" si="30"/>
        <v xml:space="preserve"> </v>
      </c>
      <c r="M590" s="67" t="s">
        <v>2251</v>
      </c>
      <c r="N590" s="197"/>
      <c r="O590" s="56" t="s">
        <v>4869</v>
      </c>
      <c r="P590" s="197" t="str">
        <f t="shared" si="32"/>
        <v xml:space="preserve"> </v>
      </c>
    </row>
    <row r="591" spans="1:16" ht="15.75" x14ac:dyDescent="0.2">
      <c r="A591" s="59" t="s">
        <v>1394</v>
      </c>
      <c r="B591" s="55" t="s">
        <v>1440</v>
      </c>
      <c r="C591" s="55"/>
      <c r="D591" s="44" t="s">
        <v>5563</v>
      </c>
      <c r="E591" s="53"/>
      <c r="F591" s="197" t="str">
        <f t="shared" si="31"/>
        <v xml:space="preserve"> </v>
      </c>
      <c r="G591" s="445">
        <v>38.75</v>
      </c>
      <c r="H591" s="445">
        <v>139.7666667</v>
      </c>
      <c r="J591" s="197"/>
      <c r="K591" s="65" t="s">
        <v>15</v>
      </c>
      <c r="L591" s="56" t="str">
        <f t="shared" si="30"/>
        <v xml:space="preserve"> </v>
      </c>
      <c r="M591" s="67" t="s">
        <v>2205</v>
      </c>
      <c r="N591" s="197"/>
      <c r="O591" s="56" t="s">
        <v>1400</v>
      </c>
      <c r="P591" s="197" t="str">
        <f t="shared" si="32"/>
        <v xml:space="preserve"> </v>
      </c>
    </row>
    <row r="592" spans="1:16" ht="15.75" x14ac:dyDescent="0.2">
      <c r="A592" s="59" t="s">
        <v>1394</v>
      </c>
      <c r="B592" s="55" t="s">
        <v>1441</v>
      </c>
      <c r="C592" s="55"/>
      <c r="D592" s="44" t="s">
        <v>5564</v>
      </c>
      <c r="E592" s="53"/>
      <c r="F592" s="197" t="str">
        <f t="shared" si="31"/>
        <v xml:space="preserve"> </v>
      </c>
      <c r="G592" s="445">
        <v>42.75</v>
      </c>
      <c r="H592" s="445">
        <v>143.6166667</v>
      </c>
      <c r="J592" s="197"/>
      <c r="K592" s="65" t="s">
        <v>15</v>
      </c>
      <c r="L592" s="56" t="str">
        <f t="shared" si="30"/>
        <v xml:space="preserve"> </v>
      </c>
      <c r="M592" s="67" t="s">
        <v>2206</v>
      </c>
      <c r="N592" s="197"/>
      <c r="O592" s="56" t="s">
        <v>1395</v>
      </c>
      <c r="P592" s="197" t="str">
        <f t="shared" si="32"/>
        <v xml:space="preserve"> </v>
      </c>
    </row>
    <row r="593" spans="1:16" ht="15.75" x14ac:dyDescent="0.2">
      <c r="A593" s="57" t="s">
        <v>1394</v>
      </c>
      <c r="B593" s="56" t="s">
        <v>1119</v>
      </c>
      <c r="C593" s="56" t="s">
        <v>26</v>
      </c>
      <c r="D593" s="44" t="s">
        <v>5565</v>
      </c>
      <c r="E593" s="58"/>
      <c r="F593" s="197" t="str">
        <f t="shared" si="31"/>
        <v xml:space="preserve"> </v>
      </c>
      <c r="G593" s="445">
        <v>35.65</v>
      </c>
      <c r="H593" s="445">
        <v>140.05000000000001</v>
      </c>
      <c r="J593" s="197"/>
      <c r="K593" s="57" t="s">
        <v>21</v>
      </c>
      <c r="L593" s="56" t="str">
        <f t="shared" si="30"/>
        <v xml:space="preserve"> </v>
      </c>
      <c r="M593" s="58">
        <v>540</v>
      </c>
      <c r="N593" s="197"/>
      <c r="O593" s="56" t="s">
        <v>26</v>
      </c>
      <c r="P593" s="197" t="str">
        <f t="shared" si="32"/>
        <v xml:space="preserve"> </v>
      </c>
    </row>
    <row r="594" spans="1:16" ht="15.75" x14ac:dyDescent="0.2">
      <c r="A594" s="57" t="s">
        <v>1394</v>
      </c>
      <c r="B594" s="56" t="s">
        <v>1121</v>
      </c>
      <c r="C594" s="56" t="s">
        <v>2207</v>
      </c>
      <c r="D594" s="44" t="s">
        <v>5566</v>
      </c>
      <c r="E594" s="58" t="s">
        <v>2208</v>
      </c>
      <c r="F594" s="197" t="str">
        <f t="shared" si="31"/>
        <v xml:space="preserve"> </v>
      </c>
      <c r="G594" s="445">
        <v>26.183333333333334</v>
      </c>
      <c r="H594" s="445">
        <v>127.68333333333334</v>
      </c>
      <c r="J594" s="197"/>
      <c r="K594" s="57" t="s">
        <v>21</v>
      </c>
      <c r="L594" s="56" t="str">
        <f t="shared" si="30"/>
        <v xml:space="preserve"> </v>
      </c>
      <c r="M594" s="58">
        <v>552</v>
      </c>
      <c r="N594" s="197"/>
      <c r="O594" s="56" t="s">
        <v>26</v>
      </c>
      <c r="P594" s="197" t="str">
        <f t="shared" si="32"/>
        <v xml:space="preserve"> </v>
      </c>
    </row>
    <row r="595" spans="1:16" ht="15.75" x14ac:dyDescent="0.2">
      <c r="A595" s="57" t="s">
        <v>1394</v>
      </c>
      <c r="B595" s="56" t="s">
        <v>1149</v>
      </c>
      <c r="C595" s="56" t="s">
        <v>26</v>
      </c>
      <c r="D595" s="44" t="s">
        <v>5567</v>
      </c>
      <c r="E595" s="58"/>
      <c r="F595" s="197" t="str">
        <f t="shared" si="31"/>
        <v xml:space="preserve"> </v>
      </c>
      <c r="G595" s="445">
        <v>35.729999999999997</v>
      </c>
      <c r="H595" s="445">
        <v>140.80000000000001</v>
      </c>
      <c r="J595" s="197"/>
      <c r="K595" s="57" t="s">
        <v>21</v>
      </c>
      <c r="L595" s="56" t="str">
        <f t="shared" si="30"/>
        <v xml:space="preserve"> </v>
      </c>
      <c r="M595" s="58">
        <v>562</v>
      </c>
      <c r="N595" s="197"/>
      <c r="O595" s="56" t="s">
        <v>26</v>
      </c>
      <c r="P595" s="197" t="str">
        <f t="shared" si="32"/>
        <v xml:space="preserve"> </v>
      </c>
    </row>
    <row r="596" spans="1:16" ht="15.75" x14ac:dyDescent="0.2">
      <c r="A596" s="59" t="s">
        <v>1394</v>
      </c>
      <c r="B596" s="55" t="s">
        <v>1442</v>
      </c>
      <c r="C596" s="55"/>
      <c r="D596" s="44" t="s">
        <v>5568</v>
      </c>
      <c r="E596" s="53"/>
      <c r="F596" s="197" t="str">
        <f t="shared" si="31"/>
        <v xml:space="preserve"> </v>
      </c>
      <c r="G596" s="445">
        <v>40.75</v>
      </c>
      <c r="H596" s="445">
        <v>140.33333329999999</v>
      </c>
      <c r="J596" s="197"/>
      <c r="K596" s="65" t="s">
        <v>15</v>
      </c>
      <c r="L596" s="56" t="str">
        <f t="shared" si="30"/>
        <v xml:space="preserve"> </v>
      </c>
      <c r="M596" s="67" t="s">
        <v>2209</v>
      </c>
      <c r="N596" s="197"/>
      <c r="O596" s="56" t="s">
        <v>1397</v>
      </c>
      <c r="P596" s="197" t="str">
        <f t="shared" si="32"/>
        <v xml:space="preserve"> </v>
      </c>
    </row>
    <row r="597" spans="1:16" ht="15.75" x14ac:dyDescent="0.2">
      <c r="A597" s="57" t="s">
        <v>1394</v>
      </c>
      <c r="B597" s="56" t="s">
        <v>1113</v>
      </c>
      <c r="C597" s="56" t="s">
        <v>26</v>
      </c>
      <c r="D597" s="44" t="s">
        <v>5569</v>
      </c>
      <c r="E597" s="58"/>
      <c r="F597" s="197" t="str">
        <f t="shared" si="31"/>
        <v xml:space="preserve"> </v>
      </c>
      <c r="G597" s="445">
        <v>34.633333333333333</v>
      </c>
      <c r="H597" s="445">
        <v>136.55000000000001</v>
      </c>
      <c r="J597" s="197"/>
      <c r="K597" s="57" t="s">
        <v>21</v>
      </c>
      <c r="L597" s="56" t="str">
        <f t="shared" si="30"/>
        <v xml:space="preserve"> </v>
      </c>
      <c r="M597" s="58">
        <v>569</v>
      </c>
      <c r="N597" s="197"/>
      <c r="O597" s="56" t="s">
        <v>26</v>
      </c>
      <c r="P597" s="197" t="str">
        <f t="shared" si="32"/>
        <v xml:space="preserve"> </v>
      </c>
    </row>
    <row r="598" spans="1:16" ht="15.75" x14ac:dyDescent="0.2">
      <c r="A598" s="57" t="s">
        <v>1394</v>
      </c>
      <c r="B598" s="56" t="s">
        <v>1150</v>
      </c>
      <c r="C598" s="56" t="s">
        <v>26</v>
      </c>
      <c r="D598" s="44" t="s">
        <v>5570</v>
      </c>
      <c r="E598" s="58"/>
      <c r="F598" s="197" t="str">
        <f t="shared" si="31"/>
        <v xml:space="preserve"> </v>
      </c>
      <c r="G598" s="445">
        <v>34.5</v>
      </c>
      <c r="H598" s="445">
        <v>136.71666666666667</v>
      </c>
      <c r="J598" s="197"/>
      <c r="K598" s="57" t="s">
        <v>21</v>
      </c>
      <c r="L598" s="56" t="str">
        <f t="shared" si="30"/>
        <v xml:space="preserve"> </v>
      </c>
      <c r="M598" s="58">
        <v>574</v>
      </c>
      <c r="N598" s="197"/>
      <c r="O598" s="56" t="s">
        <v>26</v>
      </c>
      <c r="P598" s="197" t="str">
        <f t="shared" si="32"/>
        <v xml:space="preserve"> </v>
      </c>
    </row>
    <row r="599" spans="1:16" ht="15.75" x14ac:dyDescent="0.2">
      <c r="A599" s="59" t="s">
        <v>1394</v>
      </c>
      <c r="B599" s="51" t="s">
        <v>3526</v>
      </c>
      <c r="C599" s="55"/>
      <c r="D599" s="44" t="s">
        <v>5571</v>
      </c>
      <c r="E599" s="53"/>
      <c r="F599" s="197" t="str">
        <f t="shared" si="31"/>
        <v xml:space="preserve"> </v>
      </c>
      <c r="G599" s="445">
        <v>38.883333299999997</v>
      </c>
      <c r="H599" s="445">
        <v>139.8666667</v>
      </c>
      <c r="J599" s="197"/>
      <c r="K599" s="65" t="s">
        <v>15</v>
      </c>
      <c r="L599" s="56" t="str">
        <f t="shared" si="30"/>
        <v xml:space="preserve"> </v>
      </c>
      <c r="M599" s="67" t="s">
        <v>2224</v>
      </c>
      <c r="N599" s="197"/>
      <c r="O599" s="56" t="s">
        <v>1395</v>
      </c>
      <c r="P599" s="197" t="str">
        <f t="shared" si="32"/>
        <v xml:space="preserve"> </v>
      </c>
    </row>
    <row r="600" spans="1:16" ht="15.75" x14ac:dyDescent="0.2">
      <c r="A600" s="57" t="s">
        <v>1394</v>
      </c>
      <c r="B600" s="56" t="s">
        <v>1147</v>
      </c>
      <c r="C600" s="56" t="s">
        <v>26</v>
      </c>
      <c r="D600" s="44" t="s">
        <v>5572</v>
      </c>
      <c r="E600" s="58"/>
      <c r="F600" s="197" t="str">
        <f t="shared" si="31"/>
        <v xml:space="preserve"> </v>
      </c>
      <c r="G600" s="445">
        <v>35.56</v>
      </c>
      <c r="H600" s="445">
        <v>139.77000000000001</v>
      </c>
      <c r="J600" s="197"/>
      <c r="K600" s="57" t="s">
        <v>21</v>
      </c>
      <c r="L600" s="56" t="str">
        <f t="shared" si="30"/>
        <v xml:space="preserve"> </v>
      </c>
      <c r="M600" s="58">
        <v>811</v>
      </c>
      <c r="N600" s="197"/>
      <c r="O600" s="56" t="s">
        <v>26</v>
      </c>
      <c r="P600" s="197" t="str">
        <f t="shared" si="32"/>
        <v xml:space="preserve"> </v>
      </c>
    </row>
    <row r="601" spans="1:16" ht="15.75" x14ac:dyDescent="0.2">
      <c r="A601" s="57" t="s">
        <v>1394</v>
      </c>
      <c r="B601" s="56" t="s">
        <v>1028</v>
      </c>
      <c r="C601" s="56" t="s">
        <v>26</v>
      </c>
      <c r="D601" s="44" t="s">
        <v>5573</v>
      </c>
      <c r="E601" s="58"/>
      <c r="F601" s="197" t="str">
        <f t="shared" si="31"/>
        <v xml:space="preserve"> </v>
      </c>
      <c r="G601" s="445">
        <v>35.133299999999998</v>
      </c>
      <c r="H601" s="445">
        <v>135.91659999999999</v>
      </c>
      <c r="J601" s="197"/>
      <c r="K601" s="57" t="s">
        <v>21</v>
      </c>
      <c r="L601" s="56" t="str">
        <f t="shared" si="30"/>
        <v xml:space="preserve"> </v>
      </c>
      <c r="M601" s="58">
        <v>582</v>
      </c>
      <c r="N601" s="197"/>
      <c r="O601" s="56" t="s">
        <v>26</v>
      </c>
      <c r="P601" s="197" t="str">
        <f t="shared" si="32"/>
        <v xml:space="preserve"> </v>
      </c>
    </row>
    <row r="602" spans="1:16" ht="15.75" x14ac:dyDescent="0.2">
      <c r="A602" s="111" t="s">
        <v>1394</v>
      </c>
      <c r="B602" s="65" t="s">
        <v>3634</v>
      </c>
      <c r="C602" s="2" t="s">
        <v>2131</v>
      </c>
      <c r="D602" s="44" t="s">
        <v>5574</v>
      </c>
      <c r="E602" s="128"/>
      <c r="F602" s="197" t="str">
        <f t="shared" si="31"/>
        <v xml:space="preserve"> </v>
      </c>
      <c r="I602" s="445" t="s">
        <v>2212</v>
      </c>
      <c r="J602" s="197"/>
      <c r="K602" s="117" t="s">
        <v>139</v>
      </c>
      <c r="L602" s="56" t="str">
        <f t="shared" si="30"/>
        <v xml:space="preserve"> </v>
      </c>
      <c r="M602" s="128"/>
      <c r="N602" s="197"/>
      <c r="O602" s="56"/>
      <c r="P602" s="197" t="str">
        <f t="shared" si="32"/>
        <v xml:space="preserve"> </v>
      </c>
    </row>
    <row r="603" spans="1:16" ht="15.75" x14ac:dyDescent="0.2">
      <c r="A603" s="57" t="s">
        <v>1394</v>
      </c>
      <c r="B603" s="56" t="s">
        <v>1042</v>
      </c>
      <c r="C603" s="56" t="s">
        <v>26</v>
      </c>
      <c r="D603" s="44" t="s">
        <v>5575</v>
      </c>
      <c r="E603" s="58"/>
      <c r="F603" s="197" t="str">
        <f t="shared" si="31"/>
        <v xml:space="preserve"> </v>
      </c>
      <c r="G603" s="445">
        <v>42.57</v>
      </c>
      <c r="H603" s="445">
        <v>141.93</v>
      </c>
      <c r="J603" s="197"/>
      <c r="K603" s="57" t="s">
        <v>21</v>
      </c>
      <c r="L603" s="56" t="str">
        <f t="shared" si="30"/>
        <v xml:space="preserve"> </v>
      </c>
      <c r="M603" s="58">
        <v>595</v>
      </c>
      <c r="N603" s="197"/>
      <c r="O603" s="56" t="s">
        <v>26</v>
      </c>
      <c r="P603" s="197" t="str">
        <f t="shared" si="32"/>
        <v xml:space="preserve"> </v>
      </c>
    </row>
    <row r="604" spans="1:16" ht="15.75" x14ac:dyDescent="0.2">
      <c r="A604" s="59" t="s">
        <v>1394</v>
      </c>
      <c r="B604" s="55" t="s">
        <v>1443</v>
      </c>
      <c r="C604" s="55"/>
      <c r="D604" s="44" t="s">
        <v>5576</v>
      </c>
      <c r="E604" s="53"/>
      <c r="F604" s="197" t="str">
        <f t="shared" si="31"/>
        <v xml:space="preserve"> </v>
      </c>
      <c r="G604" s="445">
        <v>36.700000000000003</v>
      </c>
      <c r="H604" s="445">
        <v>140.03333330000001</v>
      </c>
      <c r="J604" s="197"/>
      <c r="K604" s="65" t="s">
        <v>15</v>
      </c>
      <c r="L604" s="56" t="str">
        <f t="shared" si="30"/>
        <v xml:space="preserve"> </v>
      </c>
      <c r="M604" s="67" t="s">
        <v>2213</v>
      </c>
      <c r="N604" s="197"/>
      <c r="O604" s="56" t="s">
        <v>1400</v>
      </c>
      <c r="P604" s="197" t="str">
        <f t="shared" si="32"/>
        <v xml:space="preserve"> </v>
      </c>
    </row>
    <row r="605" spans="1:16" ht="15.75" x14ac:dyDescent="0.2">
      <c r="A605" s="59" t="s">
        <v>1394</v>
      </c>
      <c r="B605" s="55" t="s">
        <v>1444</v>
      </c>
      <c r="C605" s="55"/>
      <c r="D605" s="44" t="s">
        <v>5577</v>
      </c>
      <c r="E605" s="53"/>
      <c r="F605" s="197" t="str">
        <f t="shared" si="31"/>
        <v xml:space="preserve"> </v>
      </c>
      <c r="G605" s="445">
        <v>41.05</v>
      </c>
      <c r="H605" s="445">
        <v>141.31666670000001</v>
      </c>
      <c r="J605" s="197"/>
      <c r="K605" s="65" t="s">
        <v>15</v>
      </c>
      <c r="L605" s="56" t="str">
        <f t="shared" si="30"/>
        <v xml:space="preserve"> </v>
      </c>
      <c r="M605" s="67" t="s">
        <v>2214</v>
      </c>
      <c r="N605" s="197"/>
      <c r="O605" s="56" t="s">
        <v>1395</v>
      </c>
      <c r="P605" s="197" t="str">
        <f t="shared" si="32"/>
        <v xml:space="preserve"> </v>
      </c>
    </row>
    <row r="606" spans="1:16" ht="15.75" x14ac:dyDescent="0.2">
      <c r="A606" s="57" t="s">
        <v>1394</v>
      </c>
      <c r="B606" s="56" t="s">
        <v>1169</v>
      </c>
      <c r="C606" s="56" t="s">
        <v>26</v>
      </c>
      <c r="D606" s="44" t="s">
        <v>5578</v>
      </c>
      <c r="E606" s="58"/>
      <c r="F606" s="197" t="str">
        <f t="shared" si="31"/>
        <v xml:space="preserve"> </v>
      </c>
      <c r="G606" s="445">
        <v>35.43</v>
      </c>
      <c r="H606" s="445">
        <v>140.4</v>
      </c>
      <c r="J606" s="197"/>
      <c r="K606" s="57" t="s">
        <v>21</v>
      </c>
      <c r="L606" s="56" t="str">
        <f t="shared" si="30"/>
        <v xml:space="preserve"> </v>
      </c>
      <c r="M606" s="58">
        <v>597</v>
      </c>
      <c r="N606" s="197"/>
      <c r="O606" s="56" t="s">
        <v>26</v>
      </c>
      <c r="P606" s="197" t="str">
        <f t="shared" si="32"/>
        <v xml:space="preserve"> </v>
      </c>
    </row>
    <row r="607" spans="1:16" ht="15.75" x14ac:dyDescent="0.2">
      <c r="A607" s="54" t="s">
        <v>1394</v>
      </c>
      <c r="B607" s="111" t="s">
        <v>3608</v>
      </c>
      <c r="C607" s="54" t="s">
        <v>3611</v>
      </c>
      <c r="D607" s="44" t="s">
        <v>5579</v>
      </c>
      <c r="F607" s="197" t="str">
        <f t="shared" si="31"/>
        <v xml:space="preserve"> </v>
      </c>
      <c r="I607" s="445" t="s">
        <v>4877</v>
      </c>
      <c r="J607" s="197"/>
      <c r="K607" s="142" t="s">
        <v>139</v>
      </c>
      <c r="L607" s="56" t="str">
        <f t="shared" si="30"/>
        <v xml:space="preserve"> </v>
      </c>
      <c r="N607" s="197"/>
      <c r="O607" s="56"/>
      <c r="P607" s="197" t="str">
        <f t="shared" si="32"/>
        <v xml:space="preserve"> </v>
      </c>
    </row>
    <row r="608" spans="1:16" ht="15.75" x14ac:dyDescent="0.2">
      <c r="A608" s="57" t="s">
        <v>1394</v>
      </c>
      <c r="B608" s="56" t="s">
        <v>1037</v>
      </c>
      <c r="C608" s="56" t="s">
        <v>26</v>
      </c>
      <c r="D608" s="44" t="s">
        <v>5580</v>
      </c>
      <c r="E608" s="58"/>
      <c r="F608" s="197" t="str">
        <f t="shared" si="31"/>
        <v xml:space="preserve"> </v>
      </c>
      <c r="G608" s="445">
        <v>35.700000000000003</v>
      </c>
      <c r="H608" s="445">
        <v>140.80000000000001</v>
      </c>
      <c r="J608" s="197"/>
      <c r="K608" s="57" t="s">
        <v>21</v>
      </c>
      <c r="L608" s="56" t="str">
        <f t="shared" si="30"/>
        <v xml:space="preserve"> </v>
      </c>
      <c r="M608" s="58">
        <v>600</v>
      </c>
      <c r="N608" s="197"/>
      <c r="O608" s="56" t="s">
        <v>26</v>
      </c>
      <c r="P608" s="197" t="str">
        <f t="shared" si="32"/>
        <v xml:space="preserve"> </v>
      </c>
    </row>
    <row r="609" spans="1:16" ht="15.75" x14ac:dyDescent="0.2">
      <c r="A609" s="57" t="s">
        <v>1394</v>
      </c>
      <c r="B609" s="56" t="s">
        <v>1100</v>
      </c>
      <c r="C609" s="56" t="s">
        <v>26</v>
      </c>
      <c r="D609" s="44" t="s">
        <v>5581</v>
      </c>
      <c r="E609" s="58"/>
      <c r="F609" s="197" t="str">
        <f t="shared" si="31"/>
        <v xml:space="preserve"> </v>
      </c>
      <c r="G609" s="445">
        <v>33.583300000000001</v>
      </c>
      <c r="H609" s="445">
        <v>131.25</v>
      </c>
      <c r="J609" s="197"/>
      <c r="K609" s="57" t="s">
        <v>21</v>
      </c>
      <c r="L609" s="56" t="str">
        <f t="shared" si="30"/>
        <v xml:space="preserve"> </v>
      </c>
      <c r="M609" s="58">
        <v>601</v>
      </c>
      <c r="N609" s="197"/>
      <c r="O609" s="56" t="s">
        <v>26</v>
      </c>
      <c r="P609" s="197" t="str">
        <f t="shared" si="32"/>
        <v xml:space="preserve"> </v>
      </c>
    </row>
    <row r="610" spans="1:16" ht="15.75" x14ac:dyDescent="0.2">
      <c r="A610" s="57" t="s">
        <v>1394</v>
      </c>
      <c r="B610" s="56" t="s">
        <v>1148</v>
      </c>
      <c r="C610" s="56" t="s">
        <v>26</v>
      </c>
      <c r="D610" s="44" t="s">
        <v>5582</v>
      </c>
      <c r="E610" s="58"/>
      <c r="F610" s="197" t="str">
        <f t="shared" si="31"/>
        <v xml:space="preserve"> </v>
      </c>
      <c r="G610" s="445">
        <v>35.65</v>
      </c>
      <c r="H610" s="445">
        <v>140.02000000000001</v>
      </c>
      <c r="J610" s="197"/>
      <c r="K610" s="57" t="s">
        <v>21</v>
      </c>
      <c r="L610" s="56" t="str">
        <f t="shared" si="30"/>
        <v xml:space="preserve"> </v>
      </c>
      <c r="M610" s="58">
        <v>812</v>
      </c>
      <c r="N610" s="197"/>
      <c r="O610" s="56" t="s">
        <v>26</v>
      </c>
      <c r="P610" s="197" t="str">
        <f t="shared" si="32"/>
        <v xml:space="preserve"> </v>
      </c>
    </row>
    <row r="611" spans="1:16" ht="15.75" x14ac:dyDescent="0.2">
      <c r="A611" s="57" t="s">
        <v>1394</v>
      </c>
      <c r="B611" s="56" t="s">
        <v>1145</v>
      </c>
      <c r="C611" s="56" t="s">
        <v>26</v>
      </c>
      <c r="D611" s="44" t="s">
        <v>5583</v>
      </c>
      <c r="E611" s="58"/>
      <c r="F611" s="197" t="str">
        <f t="shared" si="31"/>
        <v xml:space="preserve"> </v>
      </c>
      <c r="G611" s="445">
        <v>35.340000000000003</v>
      </c>
      <c r="H611" s="445">
        <v>140.28</v>
      </c>
      <c r="J611" s="197"/>
      <c r="K611" s="57" t="s">
        <v>21</v>
      </c>
      <c r="L611" s="56" t="str">
        <f t="shared" si="30"/>
        <v xml:space="preserve"> </v>
      </c>
      <c r="M611" s="58">
        <v>615</v>
      </c>
      <c r="N611" s="197"/>
      <c r="O611" s="56" t="s">
        <v>26</v>
      </c>
      <c r="P611" s="197" t="str">
        <f t="shared" si="32"/>
        <v xml:space="preserve"> </v>
      </c>
    </row>
    <row r="612" spans="1:16" ht="15.75" x14ac:dyDescent="0.2">
      <c r="A612" s="59" t="s">
        <v>1394</v>
      </c>
      <c r="B612" s="55" t="s">
        <v>1445</v>
      </c>
      <c r="C612" s="55"/>
      <c r="D612" s="44" t="s">
        <v>5584</v>
      </c>
      <c r="E612" s="53"/>
      <c r="F612" s="197" t="str">
        <f t="shared" si="31"/>
        <v xml:space="preserve"> </v>
      </c>
      <c r="G612" s="445">
        <v>37.983333299999998</v>
      </c>
      <c r="H612" s="445">
        <v>139.2333333</v>
      </c>
      <c r="J612" s="197"/>
      <c r="K612" s="65" t="s">
        <v>15</v>
      </c>
      <c r="L612" s="56" t="str">
        <f t="shared" si="30"/>
        <v xml:space="preserve"> </v>
      </c>
      <c r="M612" s="67" t="s">
        <v>2215</v>
      </c>
      <c r="N612" s="197"/>
      <c r="O612" s="56" t="s">
        <v>1395</v>
      </c>
      <c r="P612" s="197" t="str">
        <f t="shared" si="32"/>
        <v xml:space="preserve"> </v>
      </c>
    </row>
    <row r="613" spans="1:16" ht="15.75" x14ac:dyDescent="0.2">
      <c r="A613" s="57" t="s">
        <v>1394</v>
      </c>
      <c r="B613" s="56" t="s">
        <v>1267</v>
      </c>
      <c r="C613" s="56" t="s">
        <v>26</v>
      </c>
      <c r="D613" s="44" t="s">
        <v>5585</v>
      </c>
      <c r="E613" s="58"/>
      <c r="F613" s="197" t="str">
        <f t="shared" si="31"/>
        <v xml:space="preserve"> </v>
      </c>
      <c r="G613" s="445">
        <v>36.31666666666667</v>
      </c>
      <c r="H613" s="445">
        <v>139.15</v>
      </c>
      <c r="J613" s="197"/>
      <c r="K613" s="57" t="s">
        <v>21</v>
      </c>
      <c r="L613" s="56" t="str">
        <f t="shared" si="30"/>
        <v xml:space="preserve"> </v>
      </c>
      <c r="M613" s="58">
        <v>619</v>
      </c>
      <c r="N613" s="197"/>
      <c r="O613" s="56" t="s">
        <v>26</v>
      </c>
      <c r="P613" s="197" t="str">
        <f t="shared" si="32"/>
        <v xml:space="preserve"> </v>
      </c>
    </row>
    <row r="614" spans="1:16" ht="15.75" x14ac:dyDescent="0.2">
      <c r="A614" s="59" t="s">
        <v>1394</v>
      </c>
      <c r="B614" s="55" t="s">
        <v>1446</v>
      </c>
      <c r="C614" s="55"/>
      <c r="D614" s="44" t="s">
        <v>5586</v>
      </c>
      <c r="E614" s="53"/>
      <c r="F614" s="197" t="str">
        <f t="shared" si="31"/>
        <v xml:space="preserve"> </v>
      </c>
      <c r="G614" s="445">
        <v>40.5</v>
      </c>
      <c r="H614" s="445">
        <v>141.66666670000001</v>
      </c>
      <c r="J614" s="197"/>
      <c r="K614" s="65" t="s">
        <v>15</v>
      </c>
      <c r="L614" s="56" t="str">
        <f t="shared" si="30"/>
        <v xml:space="preserve"> </v>
      </c>
      <c r="M614" s="67" t="s">
        <v>2216</v>
      </c>
      <c r="N614" s="197"/>
      <c r="O614" s="56" t="s">
        <v>1395</v>
      </c>
      <c r="P614" s="197" t="str">
        <f t="shared" si="32"/>
        <v xml:space="preserve"> </v>
      </c>
    </row>
    <row r="615" spans="1:16" ht="15.75" x14ac:dyDescent="0.2">
      <c r="A615" s="59" t="s">
        <v>1394</v>
      </c>
      <c r="B615" s="40" t="s">
        <v>4579</v>
      </c>
      <c r="C615" s="54" t="s">
        <v>3551</v>
      </c>
      <c r="D615" s="44" t="s">
        <v>5587</v>
      </c>
      <c r="E615" s="53"/>
      <c r="F615" s="197" t="str">
        <f t="shared" si="31"/>
        <v xml:space="preserve"> </v>
      </c>
      <c r="G615" s="445">
        <v>41.25</v>
      </c>
      <c r="H615" s="445">
        <v>141.16666670000001</v>
      </c>
      <c r="J615" s="197"/>
      <c r="K615" s="65" t="s">
        <v>4667</v>
      </c>
      <c r="L615" s="56" t="str">
        <f t="shared" si="30"/>
        <v xml:space="preserve"> </v>
      </c>
      <c r="M615" s="67" t="s">
        <v>2217</v>
      </c>
      <c r="N615" s="197"/>
      <c r="O615" s="56" t="s">
        <v>1397</v>
      </c>
      <c r="P615" s="197" t="str">
        <f t="shared" si="32"/>
        <v xml:space="preserve"> </v>
      </c>
    </row>
    <row r="616" spans="1:16" ht="15.75" x14ac:dyDescent="0.2">
      <c r="A616" s="59" t="s">
        <v>1394</v>
      </c>
      <c r="B616" s="55" t="s">
        <v>1447</v>
      </c>
      <c r="C616" s="55"/>
      <c r="D616" s="44" t="s">
        <v>5588</v>
      </c>
      <c r="E616" s="53"/>
      <c r="F616" s="197" t="str">
        <f t="shared" si="31"/>
        <v xml:space="preserve"> </v>
      </c>
      <c r="G616" s="445">
        <v>43.5833333</v>
      </c>
      <c r="H616" s="445">
        <v>145.30000000000001</v>
      </c>
      <c r="J616" s="197"/>
      <c r="K616" s="65" t="s">
        <v>15</v>
      </c>
      <c r="L616" s="56" t="str">
        <f t="shared" si="30"/>
        <v xml:space="preserve"> </v>
      </c>
      <c r="M616" s="67" t="s">
        <v>2218</v>
      </c>
      <c r="N616" s="197"/>
      <c r="O616" s="56" t="s">
        <v>4672</v>
      </c>
      <c r="P616" s="197" t="str">
        <f t="shared" si="32"/>
        <v xml:space="preserve"> </v>
      </c>
    </row>
    <row r="617" spans="1:16" ht="15.75" x14ac:dyDescent="0.2">
      <c r="A617" s="57" t="s">
        <v>1394</v>
      </c>
      <c r="B617" s="56" t="s">
        <v>1118</v>
      </c>
      <c r="C617" s="56" t="s">
        <v>2124</v>
      </c>
      <c r="D617" s="44" t="s">
        <v>5589</v>
      </c>
      <c r="E617" s="58"/>
      <c r="F617" s="197" t="str">
        <f t="shared" si="31"/>
        <v xml:space="preserve"> </v>
      </c>
      <c r="G617" s="445">
        <v>35.33</v>
      </c>
      <c r="H617" s="445">
        <v>139.91999999999999</v>
      </c>
      <c r="J617" s="197"/>
      <c r="K617" s="57" t="s">
        <v>21</v>
      </c>
      <c r="L617" s="56" t="str">
        <f t="shared" si="30"/>
        <v xml:space="preserve"> </v>
      </c>
      <c r="M617" s="58">
        <v>636</v>
      </c>
      <c r="N617" s="197"/>
      <c r="O617" s="56" t="s">
        <v>26</v>
      </c>
      <c r="P617" s="197" t="str">
        <f t="shared" si="32"/>
        <v xml:space="preserve"> </v>
      </c>
    </row>
    <row r="618" spans="1:16" ht="15.75" x14ac:dyDescent="0.2">
      <c r="A618" s="57" t="s">
        <v>1394</v>
      </c>
      <c r="B618" s="56" t="s">
        <v>1268</v>
      </c>
      <c r="C618" s="56" t="s">
        <v>26</v>
      </c>
      <c r="D618" s="44" t="s">
        <v>5590</v>
      </c>
      <c r="E618" s="58"/>
      <c r="F618" s="197" t="str">
        <f t="shared" si="31"/>
        <v xml:space="preserve"> </v>
      </c>
      <c r="G618" s="445">
        <v>26.43</v>
      </c>
      <c r="H618" s="445">
        <v>127.95</v>
      </c>
      <c r="J618" s="197"/>
      <c r="K618" s="57" t="s">
        <v>21</v>
      </c>
      <c r="L618" s="56" t="str">
        <f t="shared" si="30"/>
        <v xml:space="preserve"> </v>
      </c>
      <c r="M618" s="58">
        <v>643</v>
      </c>
      <c r="N618" s="197"/>
      <c r="O618" s="56" t="s">
        <v>26</v>
      </c>
      <c r="P618" s="197" t="str">
        <f t="shared" si="32"/>
        <v xml:space="preserve"> </v>
      </c>
    </row>
    <row r="619" spans="1:16" ht="15.75" x14ac:dyDescent="0.2">
      <c r="A619" s="57" t="s">
        <v>1394</v>
      </c>
      <c r="B619" s="56" t="s">
        <v>1151</v>
      </c>
      <c r="C619" s="56" t="s">
        <v>26</v>
      </c>
      <c r="D619" s="44" t="s">
        <v>5591</v>
      </c>
      <c r="E619" s="58"/>
      <c r="F619" s="197" t="str">
        <f t="shared" si="31"/>
        <v xml:space="preserve"> </v>
      </c>
      <c r="G619" s="445">
        <v>34.6</v>
      </c>
      <c r="H619" s="445">
        <v>138.23333333333332</v>
      </c>
      <c r="J619" s="197"/>
      <c r="K619" s="57" t="s">
        <v>21</v>
      </c>
      <c r="L619" s="56" t="str">
        <f t="shared" si="30"/>
        <v xml:space="preserve"> </v>
      </c>
      <c r="M619" s="58">
        <v>646</v>
      </c>
      <c r="N619" s="197"/>
      <c r="O619" s="56" t="s">
        <v>26</v>
      </c>
      <c r="P619" s="197" t="str">
        <f t="shared" si="32"/>
        <v xml:space="preserve"> </v>
      </c>
    </row>
    <row r="620" spans="1:16" ht="15.75" x14ac:dyDescent="0.2">
      <c r="A620" s="57" t="s">
        <v>1394</v>
      </c>
      <c r="B620" s="56" t="s">
        <v>1122</v>
      </c>
      <c r="C620" s="56" t="s">
        <v>26</v>
      </c>
      <c r="D620" s="44" t="s">
        <v>5592</v>
      </c>
      <c r="E620" s="58"/>
      <c r="F620" s="197" t="str">
        <f t="shared" si="31"/>
        <v xml:space="preserve"> </v>
      </c>
      <c r="G620" s="445">
        <v>26.15</v>
      </c>
      <c r="H620" s="445">
        <v>127.66666666666667</v>
      </c>
      <c r="J620" s="197"/>
      <c r="K620" s="57" t="s">
        <v>21</v>
      </c>
      <c r="L620" s="56" t="str">
        <f t="shared" si="30"/>
        <v xml:space="preserve"> </v>
      </c>
      <c r="M620" s="58">
        <v>647</v>
      </c>
      <c r="N620" s="197"/>
      <c r="O620" s="56" t="s">
        <v>26</v>
      </c>
      <c r="P620" s="197" t="str">
        <f t="shared" si="32"/>
        <v xml:space="preserve"> </v>
      </c>
    </row>
    <row r="621" spans="1:16" ht="15.75" x14ac:dyDescent="0.2">
      <c r="A621" s="113" t="s">
        <v>1394</v>
      </c>
      <c r="B621" s="111" t="s">
        <v>3572</v>
      </c>
      <c r="C621" s="54" t="s">
        <v>2127</v>
      </c>
      <c r="D621" s="44" t="s">
        <v>5593</v>
      </c>
      <c r="F621" s="197" t="str">
        <f t="shared" si="31"/>
        <v xml:space="preserve"> </v>
      </c>
      <c r="I621" s="445" t="s">
        <v>4878</v>
      </c>
      <c r="J621" s="197"/>
      <c r="K621" s="142" t="s">
        <v>139</v>
      </c>
      <c r="L621" s="56" t="str">
        <f t="shared" si="30"/>
        <v xml:space="preserve"> </v>
      </c>
      <c r="N621" s="197"/>
      <c r="O621" s="56"/>
      <c r="P621" s="197" t="str">
        <f t="shared" si="32"/>
        <v xml:space="preserve"> </v>
      </c>
    </row>
    <row r="622" spans="1:16" ht="15.75" x14ac:dyDescent="0.2">
      <c r="A622" s="57" t="s">
        <v>1394</v>
      </c>
      <c r="B622" s="56" t="s">
        <v>1256</v>
      </c>
      <c r="C622" s="56" t="s">
        <v>26</v>
      </c>
      <c r="D622" s="44" t="s">
        <v>5594</v>
      </c>
      <c r="E622" s="58"/>
      <c r="F622" s="197" t="str">
        <f t="shared" si="31"/>
        <v xml:space="preserve"> </v>
      </c>
      <c r="G622" s="445">
        <v>35.99</v>
      </c>
      <c r="H622" s="445">
        <v>139.03</v>
      </c>
      <c r="J622" s="197"/>
      <c r="K622" s="57" t="s">
        <v>21</v>
      </c>
      <c r="L622" s="56" t="str">
        <f t="shared" si="30"/>
        <v xml:space="preserve"> </v>
      </c>
      <c r="M622" s="58">
        <v>648</v>
      </c>
      <c r="N622" s="197"/>
      <c r="O622" s="56" t="s">
        <v>26</v>
      </c>
      <c r="P622" s="197" t="str">
        <f t="shared" si="32"/>
        <v xml:space="preserve"> </v>
      </c>
    </row>
    <row r="623" spans="1:16" ht="15.75" x14ac:dyDescent="0.2">
      <c r="A623" s="57" t="s">
        <v>1394</v>
      </c>
      <c r="B623" s="56" t="s">
        <v>1030</v>
      </c>
      <c r="C623" s="56" t="s">
        <v>26</v>
      </c>
      <c r="D623" s="44" t="s">
        <v>5595</v>
      </c>
      <c r="E623" s="58"/>
      <c r="F623" s="197" t="str">
        <f t="shared" si="31"/>
        <v xml:space="preserve"> </v>
      </c>
      <c r="G623" s="445">
        <v>32.616666666666667</v>
      </c>
      <c r="H623" s="445">
        <v>130.65</v>
      </c>
      <c r="J623" s="197"/>
      <c r="K623" s="57" t="s">
        <v>21</v>
      </c>
      <c r="L623" s="56" t="str">
        <f t="shared" si="30"/>
        <v xml:space="preserve"> </v>
      </c>
      <c r="M623" s="58">
        <v>649</v>
      </c>
      <c r="N623" s="197"/>
      <c r="O623" s="56" t="s">
        <v>26</v>
      </c>
      <c r="P623" s="197" t="str">
        <f t="shared" si="32"/>
        <v xml:space="preserve"> </v>
      </c>
    </row>
    <row r="624" spans="1:16" ht="15.75" x14ac:dyDescent="0.2">
      <c r="A624" s="57" t="s">
        <v>1394</v>
      </c>
      <c r="B624" s="56" t="s">
        <v>1202</v>
      </c>
      <c r="C624" s="56" t="s">
        <v>26</v>
      </c>
      <c r="D624" s="44" t="s">
        <v>5596</v>
      </c>
      <c r="E624" s="58" t="s">
        <v>2219</v>
      </c>
      <c r="F624" s="197" t="str">
        <f t="shared" si="31"/>
        <v xml:space="preserve"> </v>
      </c>
      <c r="G624" s="445">
        <v>34.633333333333333</v>
      </c>
      <c r="H624" s="445">
        <v>135.46666666666667</v>
      </c>
      <c r="J624" s="197"/>
      <c r="K624" s="57" t="s">
        <v>21</v>
      </c>
      <c r="L624" s="56" t="str">
        <f t="shared" si="30"/>
        <v xml:space="preserve"> </v>
      </c>
      <c r="M624" s="58">
        <v>653</v>
      </c>
      <c r="N624" s="197"/>
      <c r="O624" s="56" t="s">
        <v>26</v>
      </c>
      <c r="P624" s="197" t="str">
        <f t="shared" si="32"/>
        <v xml:space="preserve"> </v>
      </c>
    </row>
    <row r="625" spans="1:16" ht="15.75" x14ac:dyDescent="0.2">
      <c r="A625" s="59" t="s">
        <v>1394</v>
      </c>
      <c r="B625" s="55" t="s">
        <v>1449</v>
      </c>
      <c r="C625" s="55"/>
      <c r="D625" s="44" t="s">
        <v>5597</v>
      </c>
      <c r="E625" s="53" t="s">
        <v>2221</v>
      </c>
      <c r="F625" s="197" t="str">
        <f t="shared" si="31"/>
        <v xml:space="preserve"> </v>
      </c>
      <c r="G625" s="445">
        <v>40.1666667</v>
      </c>
      <c r="H625" s="445">
        <v>140</v>
      </c>
      <c r="J625" s="197"/>
      <c r="K625" s="65" t="s">
        <v>15</v>
      </c>
      <c r="L625" s="56" t="str">
        <f t="shared" si="30"/>
        <v xml:space="preserve"> </v>
      </c>
      <c r="M625" s="67" t="s">
        <v>2220</v>
      </c>
      <c r="N625" s="197"/>
      <c r="O625" s="56" t="s">
        <v>1395</v>
      </c>
      <c r="P625" s="197" t="str">
        <f t="shared" si="32"/>
        <v xml:space="preserve"> </v>
      </c>
    </row>
    <row r="626" spans="1:16" ht="15.75" x14ac:dyDescent="0.2">
      <c r="A626" s="117" t="s">
        <v>1394</v>
      </c>
      <c r="B626" s="111" t="s">
        <v>3657</v>
      </c>
      <c r="C626" s="64" t="s">
        <v>3663</v>
      </c>
      <c r="D626" s="44" t="s">
        <v>5598</v>
      </c>
      <c r="F626" s="197" t="str">
        <f t="shared" si="31"/>
        <v xml:space="preserve"> </v>
      </c>
      <c r="I626" s="445" t="s">
        <v>4879</v>
      </c>
      <c r="J626" s="197"/>
      <c r="K626" s="142" t="s">
        <v>139</v>
      </c>
      <c r="L626" s="56" t="str">
        <f t="shared" si="30"/>
        <v xml:space="preserve"> </v>
      </c>
      <c r="N626" s="197"/>
      <c r="O626" s="56"/>
      <c r="P626" s="197" t="str">
        <f t="shared" si="32"/>
        <v xml:space="preserve"> </v>
      </c>
    </row>
    <row r="627" spans="1:16" ht="15.75" x14ac:dyDescent="0.2">
      <c r="A627" s="59" t="s">
        <v>1394</v>
      </c>
      <c r="B627" s="55" t="s">
        <v>1450</v>
      </c>
      <c r="C627" s="55"/>
      <c r="D627" s="44" t="s">
        <v>5599</v>
      </c>
      <c r="E627" s="53"/>
      <c r="F627" s="197" t="str">
        <f t="shared" si="31"/>
        <v xml:space="preserve"> </v>
      </c>
      <c r="G627" s="445">
        <v>37.5</v>
      </c>
      <c r="H627" s="445">
        <v>140.43333329999999</v>
      </c>
      <c r="J627" s="197"/>
      <c r="K627" s="65" t="s">
        <v>15</v>
      </c>
      <c r="L627" s="56" t="str">
        <f t="shared" si="30"/>
        <v xml:space="preserve"> </v>
      </c>
      <c r="M627" s="67" t="s">
        <v>2222</v>
      </c>
      <c r="N627" s="197"/>
      <c r="O627" s="56" t="s">
        <v>4880</v>
      </c>
      <c r="P627" s="197" t="str">
        <f t="shared" si="32"/>
        <v xml:space="preserve"> </v>
      </c>
    </row>
    <row r="628" spans="1:16" ht="15.75" x14ac:dyDescent="0.2">
      <c r="A628" s="59" t="s">
        <v>1394</v>
      </c>
      <c r="B628" s="55" t="s">
        <v>1451</v>
      </c>
      <c r="C628" s="55"/>
      <c r="D628" s="44" t="s">
        <v>5600</v>
      </c>
      <c r="E628" s="53"/>
      <c r="F628" s="197" t="str">
        <f t="shared" si="31"/>
        <v xml:space="preserve"> </v>
      </c>
      <c r="G628" s="445">
        <v>38.766666700000002</v>
      </c>
      <c r="H628" s="445">
        <v>141.1333333</v>
      </c>
      <c r="J628" s="197"/>
      <c r="K628" s="65" t="s">
        <v>15</v>
      </c>
      <c r="L628" s="56" t="str">
        <f t="shared" si="30"/>
        <v xml:space="preserve"> </v>
      </c>
      <c r="M628" s="67" t="s">
        <v>2223</v>
      </c>
      <c r="N628" s="197"/>
      <c r="O628" s="56" t="s">
        <v>1395</v>
      </c>
      <c r="P628" s="197" t="str">
        <f t="shared" si="32"/>
        <v xml:space="preserve"> </v>
      </c>
    </row>
    <row r="629" spans="1:16" ht="15.75" x14ac:dyDescent="0.2">
      <c r="A629" s="59" t="s">
        <v>1394</v>
      </c>
      <c r="B629" s="55" t="s">
        <v>1452</v>
      </c>
      <c r="C629" s="55"/>
      <c r="D629" s="44" t="s">
        <v>5601</v>
      </c>
      <c r="E629" s="53"/>
      <c r="F629" s="197" t="str">
        <f t="shared" si="31"/>
        <v xml:space="preserve"> </v>
      </c>
      <c r="G629" s="445">
        <v>37.616666700000003</v>
      </c>
      <c r="H629" s="445">
        <v>138.94999999999999</v>
      </c>
      <c r="J629" s="197"/>
      <c r="K629" s="65" t="s">
        <v>15</v>
      </c>
      <c r="L629" s="56" t="str">
        <f t="shared" si="30"/>
        <v xml:space="preserve"> </v>
      </c>
      <c r="M629" s="67" t="s">
        <v>2225</v>
      </c>
      <c r="N629" s="197"/>
      <c r="O629" s="56" t="s">
        <v>1395</v>
      </c>
      <c r="P629" s="197" t="str">
        <f t="shared" si="32"/>
        <v xml:space="preserve"> </v>
      </c>
    </row>
    <row r="630" spans="1:16" ht="15.75" x14ac:dyDescent="0.2">
      <c r="A630" s="59" t="s">
        <v>1394</v>
      </c>
      <c r="B630" s="55" t="s">
        <v>1453</v>
      </c>
      <c r="C630" s="55"/>
      <c r="D630" s="44" t="s">
        <v>5602</v>
      </c>
      <c r="E630" s="53"/>
      <c r="F630" s="197" t="str">
        <f t="shared" si="31"/>
        <v xml:space="preserve"> </v>
      </c>
      <c r="G630" s="445">
        <v>39.5833333</v>
      </c>
      <c r="H630" s="445">
        <v>140.56666670000001</v>
      </c>
      <c r="J630" s="197"/>
      <c r="K630" s="65" t="s">
        <v>15</v>
      </c>
      <c r="L630" s="56" t="str">
        <f t="shared" si="30"/>
        <v xml:space="preserve"> </v>
      </c>
      <c r="M630" s="67" t="s">
        <v>2226</v>
      </c>
      <c r="N630" s="197"/>
      <c r="O630" s="56" t="s">
        <v>1395</v>
      </c>
      <c r="P630" s="197" t="str">
        <f t="shared" si="32"/>
        <v xml:space="preserve"> </v>
      </c>
    </row>
    <row r="631" spans="1:16" ht="15.75" x14ac:dyDescent="0.2">
      <c r="A631" s="59" t="s">
        <v>1394</v>
      </c>
      <c r="B631" s="55" t="s">
        <v>1454</v>
      </c>
      <c r="C631" s="55"/>
      <c r="D631" s="44" t="s">
        <v>5603</v>
      </c>
      <c r="E631" s="58" t="s">
        <v>2257</v>
      </c>
      <c r="F631" s="197" t="str">
        <f t="shared" si="31"/>
        <v xml:space="preserve"> </v>
      </c>
      <c r="G631" s="445">
        <v>34.0833333</v>
      </c>
      <c r="H631" s="445">
        <v>134.2333333</v>
      </c>
      <c r="J631" s="197"/>
      <c r="K631" s="65" t="s">
        <v>881</v>
      </c>
      <c r="L631" s="56" t="str">
        <f t="shared" ref="L631:L670" si="33">" "</f>
        <v xml:space="preserve"> </v>
      </c>
      <c r="M631" s="67" t="s">
        <v>4670</v>
      </c>
      <c r="N631" s="197"/>
      <c r="O631" s="56" t="s">
        <v>4671</v>
      </c>
      <c r="P631" s="197" t="str">
        <f t="shared" si="32"/>
        <v xml:space="preserve"> </v>
      </c>
    </row>
    <row r="632" spans="1:16" ht="15.75" x14ac:dyDescent="0.2">
      <c r="A632" s="57" t="s">
        <v>1394</v>
      </c>
      <c r="B632" s="56" t="s">
        <v>1248</v>
      </c>
      <c r="C632" s="56" t="s">
        <v>26</v>
      </c>
      <c r="D632" s="44" t="s">
        <v>5604</v>
      </c>
      <c r="E632" s="58"/>
      <c r="F632" s="197" t="str">
        <f t="shared" si="31"/>
        <v xml:space="preserve"> </v>
      </c>
      <c r="G632" s="445">
        <v>36.6</v>
      </c>
      <c r="H632" s="445">
        <v>136.58333333333334</v>
      </c>
      <c r="J632" s="197"/>
      <c r="K632" s="57" t="s">
        <v>21</v>
      </c>
      <c r="L632" s="56" t="str">
        <f t="shared" si="33"/>
        <v xml:space="preserve"> </v>
      </c>
      <c r="M632" s="58">
        <v>718</v>
      </c>
      <c r="N632" s="197"/>
      <c r="O632" s="56" t="s">
        <v>26</v>
      </c>
      <c r="P632" s="197" t="str">
        <f t="shared" si="32"/>
        <v xml:space="preserve"> </v>
      </c>
    </row>
    <row r="633" spans="1:16" ht="15.75" x14ac:dyDescent="0.2">
      <c r="A633" s="126" t="s">
        <v>1394</v>
      </c>
      <c r="B633" s="9" t="s">
        <v>3601</v>
      </c>
      <c r="C633" s="73"/>
      <c r="D633" s="44" t="s">
        <v>5605</v>
      </c>
      <c r="E633" s="71" t="s">
        <v>2228</v>
      </c>
      <c r="F633" s="197" t="str">
        <f t="shared" si="31"/>
        <v xml:space="preserve"> </v>
      </c>
      <c r="G633" s="445">
        <v>37.816666699999999</v>
      </c>
      <c r="H633" s="445">
        <v>138.8833333</v>
      </c>
      <c r="J633" s="197"/>
      <c r="K633" s="65" t="s">
        <v>2135</v>
      </c>
      <c r="L633" s="56" t="str">
        <f t="shared" si="33"/>
        <v xml:space="preserve"> </v>
      </c>
      <c r="M633" s="67" t="s">
        <v>2227</v>
      </c>
      <c r="N633" s="197"/>
      <c r="O633" s="56" t="s">
        <v>4881</v>
      </c>
      <c r="P633" s="197" t="str">
        <f t="shared" si="32"/>
        <v xml:space="preserve"> </v>
      </c>
    </row>
    <row r="634" spans="1:16" ht="15.75" x14ac:dyDescent="0.2">
      <c r="A634" s="59" t="s">
        <v>1394</v>
      </c>
      <c r="B634" s="55" t="s">
        <v>1455</v>
      </c>
      <c r="C634" s="55"/>
      <c r="D634" s="44" t="s">
        <v>5606</v>
      </c>
      <c r="E634" s="53"/>
      <c r="F634" s="197" t="str">
        <f t="shared" si="31"/>
        <v xml:space="preserve"> </v>
      </c>
      <c r="G634" s="445">
        <v>36.5833333</v>
      </c>
      <c r="H634" s="445">
        <v>139.05000000000001</v>
      </c>
      <c r="J634" s="197"/>
      <c r="K634" s="65" t="s">
        <v>15</v>
      </c>
      <c r="L634" s="56" t="str">
        <f t="shared" si="33"/>
        <v xml:space="preserve"> </v>
      </c>
      <c r="M634" s="67" t="s">
        <v>2229</v>
      </c>
      <c r="N634" s="197"/>
      <c r="O634" s="56" t="s">
        <v>1395</v>
      </c>
      <c r="P634" s="197" t="str">
        <f t="shared" si="32"/>
        <v xml:space="preserve"> </v>
      </c>
    </row>
    <row r="635" spans="1:16" ht="15.75" x14ac:dyDescent="0.2">
      <c r="A635" s="57" t="s">
        <v>1394</v>
      </c>
      <c r="B635" s="56" t="s">
        <v>1127</v>
      </c>
      <c r="C635" s="56" t="s">
        <v>2124</v>
      </c>
      <c r="D635" s="44" t="s">
        <v>5607</v>
      </c>
      <c r="E635" s="58"/>
      <c r="F635" s="197" t="str">
        <f t="shared" si="31"/>
        <v xml:space="preserve"> </v>
      </c>
      <c r="G635" s="445">
        <v>35.67</v>
      </c>
      <c r="H635" s="445">
        <v>139.97999999999999</v>
      </c>
      <c r="J635" s="197"/>
      <c r="K635" s="57" t="s">
        <v>1891</v>
      </c>
      <c r="L635" s="56" t="str">
        <f t="shared" si="33"/>
        <v xml:space="preserve"> </v>
      </c>
      <c r="M635" s="58" t="s">
        <v>4668</v>
      </c>
      <c r="N635" s="197"/>
      <c r="O635" s="56" t="s">
        <v>1400</v>
      </c>
      <c r="P635" s="197" t="str">
        <f t="shared" si="32"/>
        <v xml:space="preserve"> </v>
      </c>
    </row>
    <row r="636" spans="1:16" ht="15.75" x14ac:dyDescent="0.2">
      <c r="A636" s="59" t="s">
        <v>1394</v>
      </c>
      <c r="B636" s="55" t="s">
        <v>1456</v>
      </c>
      <c r="C636" s="55"/>
      <c r="D636" s="44" t="s">
        <v>5608</v>
      </c>
      <c r="E636" s="53"/>
      <c r="F636" s="197" t="str">
        <f t="shared" si="31"/>
        <v xml:space="preserve"> </v>
      </c>
      <c r="G636" s="445">
        <v>45.0833333</v>
      </c>
      <c r="H636" s="445">
        <v>141.68333329999999</v>
      </c>
      <c r="J636" s="197"/>
      <c r="K636" s="65" t="s">
        <v>15</v>
      </c>
      <c r="L636" s="56" t="str">
        <f t="shared" si="33"/>
        <v xml:space="preserve"> </v>
      </c>
      <c r="M636" s="67" t="s">
        <v>2230</v>
      </c>
      <c r="N636" s="197"/>
      <c r="O636" s="56" t="s">
        <v>1395</v>
      </c>
      <c r="P636" s="197" t="str">
        <f t="shared" si="32"/>
        <v xml:space="preserve"> </v>
      </c>
    </row>
    <row r="637" spans="1:16" ht="15.75" x14ac:dyDescent="0.2">
      <c r="A637" s="57" t="s">
        <v>1394</v>
      </c>
      <c r="B637" s="56" t="s">
        <v>1125</v>
      </c>
      <c r="C637" s="56" t="s">
        <v>26</v>
      </c>
      <c r="D637" s="44" t="s">
        <v>5609</v>
      </c>
      <c r="E637" s="58"/>
      <c r="F637" s="197" t="str">
        <f t="shared" si="31"/>
        <v xml:space="preserve"> </v>
      </c>
      <c r="G637" s="445">
        <v>44.13</v>
      </c>
      <c r="H637" s="445">
        <v>143.83000000000001</v>
      </c>
      <c r="J637" s="197"/>
      <c r="K637" s="57" t="s">
        <v>21</v>
      </c>
      <c r="L637" s="56" t="str">
        <f t="shared" si="33"/>
        <v xml:space="preserve"> </v>
      </c>
      <c r="M637" s="58">
        <v>728</v>
      </c>
      <c r="N637" s="197"/>
      <c r="O637" s="56" t="s">
        <v>26</v>
      </c>
      <c r="P637" s="197" t="str">
        <f t="shared" si="32"/>
        <v xml:space="preserve"> </v>
      </c>
    </row>
    <row r="638" spans="1:16" ht="15.75" x14ac:dyDescent="0.2">
      <c r="A638" s="57" t="s">
        <v>1394</v>
      </c>
      <c r="B638" s="56" t="s">
        <v>1153</v>
      </c>
      <c r="C638" s="56" t="s">
        <v>26</v>
      </c>
      <c r="D638" s="44" t="s">
        <v>5610</v>
      </c>
      <c r="E638" s="58"/>
      <c r="F638" s="197" t="str">
        <f t="shared" si="31"/>
        <v xml:space="preserve"> </v>
      </c>
      <c r="G638" s="445">
        <v>33.716666666666669</v>
      </c>
      <c r="H638" s="445">
        <v>132.69999999999999</v>
      </c>
      <c r="J638" s="197"/>
      <c r="K638" s="57" t="s">
        <v>21</v>
      </c>
      <c r="L638" s="56" t="str">
        <f t="shared" si="33"/>
        <v xml:space="preserve"> </v>
      </c>
      <c r="M638" s="58">
        <v>745</v>
      </c>
      <c r="N638" s="197"/>
      <c r="O638" s="56" t="s">
        <v>26</v>
      </c>
      <c r="P638" s="197" t="str">
        <f t="shared" si="32"/>
        <v xml:space="preserve"> </v>
      </c>
    </row>
    <row r="639" spans="1:16" ht="15.75" x14ac:dyDescent="0.2">
      <c r="A639" s="59" t="s">
        <v>1394</v>
      </c>
      <c r="B639" s="55" t="s">
        <v>1459</v>
      </c>
      <c r="C639" s="55"/>
      <c r="D639" s="44" t="s">
        <v>5611</v>
      </c>
      <c r="E639" s="53"/>
      <c r="F639" s="197" t="str">
        <f t="shared" si="31"/>
        <v xml:space="preserve"> </v>
      </c>
      <c r="G639" s="445">
        <v>33.450000000000003</v>
      </c>
      <c r="H639" s="445">
        <v>132.68333329999999</v>
      </c>
      <c r="J639" s="197"/>
      <c r="K639" s="65" t="s">
        <v>15</v>
      </c>
      <c r="L639" s="56" t="str">
        <f t="shared" si="33"/>
        <v xml:space="preserve"> </v>
      </c>
      <c r="M639" s="67" t="s">
        <v>2231</v>
      </c>
      <c r="N639" s="197"/>
      <c r="O639" s="56" t="s">
        <v>1457</v>
      </c>
      <c r="P639" s="197" t="str">
        <f t="shared" si="32"/>
        <v xml:space="preserve"> </v>
      </c>
    </row>
    <row r="640" spans="1:16" ht="15.75" x14ac:dyDescent="0.2">
      <c r="A640" s="57" t="s">
        <v>1394</v>
      </c>
      <c r="B640" s="56" t="s">
        <v>1257</v>
      </c>
      <c r="C640" s="56" t="s">
        <v>26</v>
      </c>
      <c r="D640" s="44" t="s">
        <v>5612</v>
      </c>
      <c r="E640" s="58"/>
      <c r="F640" s="197" t="str">
        <f t="shared" si="31"/>
        <v xml:space="preserve"> </v>
      </c>
      <c r="G640" s="445">
        <v>35.9</v>
      </c>
      <c r="H640" s="445">
        <v>140.38333333333333</v>
      </c>
      <c r="J640" s="197"/>
      <c r="K640" s="57" t="s">
        <v>21</v>
      </c>
      <c r="L640" s="56" t="str">
        <f t="shared" si="33"/>
        <v xml:space="preserve"> </v>
      </c>
      <c r="M640" s="58">
        <v>114</v>
      </c>
      <c r="N640" s="197"/>
      <c r="O640" s="56" t="s">
        <v>26</v>
      </c>
      <c r="P640" s="197" t="str">
        <f t="shared" si="32"/>
        <v xml:space="preserve"> </v>
      </c>
    </row>
    <row r="641" spans="1:16" ht="15.75" x14ac:dyDescent="0.2">
      <c r="A641" s="111" t="s">
        <v>1394</v>
      </c>
      <c r="B641" s="65" t="s">
        <v>1609</v>
      </c>
      <c r="C641" s="111" t="s">
        <v>2232</v>
      </c>
      <c r="D641" s="44" t="s">
        <v>5613</v>
      </c>
      <c r="E641" s="128"/>
      <c r="F641" s="197" t="str">
        <f t="shared" si="31"/>
        <v xml:space="preserve"> </v>
      </c>
      <c r="I641" s="445" t="s">
        <v>2235</v>
      </c>
      <c r="J641" s="197"/>
      <c r="K641" s="117" t="s">
        <v>2233</v>
      </c>
      <c r="L641" s="56" t="str">
        <f t="shared" si="33"/>
        <v xml:space="preserve"> </v>
      </c>
      <c r="M641" s="194" t="s">
        <v>2234</v>
      </c>
      <c r="N641" s="197"/>
      <c r="O641" s="56" t="s">
        <v>1395</v>
      </c>
      <c r="P641" s="197" t="str">
        <f t="shared" si="32"/>
        <v xml:space="preserve"> </v>
      </c>
    </row>
    <row r="642" spans="1:16" ht="15.75" x14ac:dyDescent="0.2">
      <c r="A642" s="113" t="s">
        <v>1394</v>
      </c>
      <c r="B642" s="111" t="s">
        <v>3478</v>
      </c>
      <c r="C642" s="113" t="s">
        <v>3483</v>
      </c>
      <c r="D642" s="44" t="s">
        <v>5614</v>
      </c>
      <c r="F642" s="197" t="str">
        <f t="shared" si="31"/>
        <v xml:space="preserve"> </v>
      </c>
      <c r="I642" s="445" t="s">
        <v>4882</v>
      </c>
      <c r="J642" s="197"/>
      <c r="K642" s="142" t="s">
        <v>139</v>
      </c>
      <c r="L642" s="56" t="str">
        <f t="shared" si="33"/>
        <v xml:space="preserve"> </v>
      </c>
      <c r="N642" s="197"/>
      <c r="O642" s="56"/>
      <c r="P642" s="197" t="str">
        <f t="shared" si="32"/>
        <v xml:space="preserve"> </v>
      </c>
    </row>
    <row r="643" spans="1:16" ht="15.75" x14ac:dyDescent="0.2">
      <c r="A643" s="59" t="s">
        <v>1394</v>
      </c>
      <c r="B643" s="55" t="s">
        <v>1460</v>
      </c>
      <c r="C643" s="55"/>
      <c r="D643" s="44" t="s">
        <v>5615</v>
      </c>
      <c r="E643" s="53"/>
      <c r="F643" s="197" t="str">
        <f t="shared" ref="F643:F706" si="34">" "</f>
        <v xml:space="preserve"> </v>
      </c>
      <c r="G643" s="445">
        <v>39.266666700000002</v>
      </c>
      <c r="H643" s="445">
        <v>141.08333329999999</v>
      </c>
      <c r="J643" s="197"/>
      <c r="K643" s="65" t="s">
        <v>15</v>
      </c>
      <c r="L643" s="56" t="str">
        <f t="shared" si="33"/>
        <v xml:space="preserve"> </v>
      </c>
      <c r="M643" s="67" t="s">
        <v>2236</v>
      </c>
      <c r="N643" s="197"/>
      <c r="O643" s="56" t="s">
        <v>1395</v>
      </c>
      <c r="P643" s="197" t="str">
        <f t="shared" ref="P643:P706" si="35">" "</f>
        <v xml:space="preserve"> </v>
      </c>
    </row>
    <row r="644" spans="1:16" ht="15.75" x14ac:dyDescent="0.2">
      <c r="A644" s="12" t="s">
        <v>1394</v>
      </c>
      <c r="B644" s="4" t="s">
        <v>4124</v>
      </c>
      <c r="C644" s="64" t="s">
        <v>2120</v>
      </c>
      <c r="D644" s="44" t="s">
        <v>5616</v>
      </c>
      <c r="F644" s="197" t="str">
        <f t="shared" si="34"/>
        <v xml:space="preserve"> </v>
      </c>
      <c r="G644" s="445" t="s">
        <v>1786</v>
      </c>
      <c r="H644" s="445" t="s">
        <v>1786</v>
      </c>
      <c r="J644" s="197"/>
      <c r="K644" s="142" t="s">
        <v>4019</v>
      </c>
      <c r="L644" s="56" t="str">
        <f t="shared" si="33"/>
        <v xml:space="preserve"> </v>
      </c>
      <c r="N644" s="197"/>
      <c r="O644" s="56"/>
      <c r="P644" s="197" t="str">
        <f t="shared" si="35"/>
        <v xml:space="preserve"> </v>
      </c>
    </row>
    <row r="645" spans="1:16" ht="15.75" x14ac:dyDescent="0.2">
      <c r="A645" s="57" t="s">
        <v>1394</v>
      </c>
      <c r="B645" s="40" t="s">
        <v>1031</v>
      </c>
      <c r="C645" s="56" t="s">
        <v>2131</v>
      </c>
      <c r="D645" s="44" t="s">
        <v>5617</v>
      </c>
      <c r="E645" s="58"/>
      <c r="F645" s="197" t="str">
        <f t="shared" si="34"/>
        <v xml:space="preserve"> </v>
      </c>
      <c r="G645" s="445">
        <v>34.68333333333333</v>
      </c>
      <c r="H645" s="445">
        <v>137.30000000000001</v>
      </c>
      <c r="J645" s="197"/>
      <c r="K645" s="57" t="s">
        <v>1937</v>
      </c>
      <c r="L645" s="56" t="str">
        <f t="shared" si="33"/>
        <v xml:space="preserve"> </v>
      </c>
      <c r="M645" s="58" t="s">
        <v>2237</v>
      </c>
      <c r="N645" s="197"/>
      <c r="O645" s="56" t="s">
        <v>1395</v>
      </c>
      <c r="P645" s="197" t="str">
        <f t="shared" si="35"/>
        <v xml:space="preserve"> </v>
      </c>
    </row>
    <row r="646" spans="1:16" ht="15.75" x14ac:dyDescent="0.2">
      <c r="A646" s="13" t="s">
        <v>1394</v>
      </c>
      <c r="B646" s="4" t="s">
        <v>4101</v>
      </c>
      <c r="C646" s="64" t="s">
        <v>4104</v>
      </c>
      <c r="D646" s="44" t="s">
        <v>5618</v>
      </c>
      <c r="F646" s="197" t="str">
        <f t="shared" si="34"/>
        <v xml:space="preserve"> </v>
      </c>
      <c r="G646" s="445" t="s">
        <v>1786</v>
      </c>
      <c r="H646" s="445" t="s">
        <v>1786</v>
      </c>
      <c r="J646" s="197"/>
      <c r="K646" s="142" t="s">
        <v>4019</v>
      </c>
      <c r="L646" s="56" t="str">
        <f t="shared" si="33"/>
        <v xml:space="preserve"> </v>
      </c>
      <c r="N646" s="197"/>
      <c r="O646" s="56"/>
      <c r="P646" s="197" t="str">
        <f t="shared" si="35"/>
        <v xml:space="preserve"> </v>
      </c>
    </row>
    <row r="647" spans="1:16" ht="15.75" x14ac:dyDescent="0.2">
      <c r="A647" s="57" t="s">
        <v>1394</v>
      </c>
      <c r="B647" s="56" t="s">
        <v>1120</v>
      </c>
      <c r="C647" s="56" t="s">
        <v>26</v>
      </c>
      <c r="D647" s="44" t="s">
        <v>5619</v>
      </c>
      <c r="E647" s="58"/>
      <c r="F647" s="197" t="str">
        <f t="shared" si="34"/>
        <v xml:space="preserve"> </v>
      </c>
      <c r="G647" s="445">
        <v>24.35</v>
      </c>
      <c r="H647" s="445">
        <v>124.21</v>
      </c>
      <c r="J647" s="197"/>
      <c r="K647" s="57" t="s">
        <v>21</v>
      </c>
      <c r="L647" s="56" t="str">
        <f t="shared" si="33"/>
        <v xml:space="preserve"> </v>
      </c>
      <c r="M647" s="58">
        <v>749</v>
      </c>
      <c r="N647" s="197"/>
      <c r="O647" s="56" t="s">
        <v>26</v>
      </c>
      <c r="P647" s="197" t="str">
        <f t="shared" si="35"/>
        <v xml:space="preserve"> </v>
      </c>
    </row>
    <row r="648" spans="1:16" s="64" customFormat="1" ht="15.75" x14ac:dyDescent="0.2">
      <c r="A648" s="111" t="s">
        <v>1394</v>
      </c>
      <c r="B648" s="65" t="s">
        <v>1699</v>
      </c>
      <c r="C648" s="111" t="s">
        <v>2120</v>
      </c>
      <c r="D648" s="44" t="s">
        <v>5620</v>
      </c>
      <c r="E648" s="128"/>
      <c r="F648" s="197" t="str">
        <f t="shared" si="34"/>
        <v xml:space="preserve"> </v>
      </c>
      <c r="G648" s="445"/>
      <c r="H648" s="445"/>
      <c r="I648" s="445" t="s">
        <v>2238</v>
      </c>
      <c r="J648" s="197"/>
      <c r="K648" s="117" t="s">
        <v>1844</v>
      </c>
      <c r="L648" s="56" t="str">
        <f t="shared" si="33"/>
        <v xml:space="preserve"> </v>
      </c>
      <c r="M648" s="195">
        <v>751</v>
      </c>
      <c r="N648" s="197"/>
      <c r="O648" s="56"/>
      <c r="P648" s="197" t="str">
        <f t="shared" si="35"/>
        <v xml:space="preserve"> </v>
      </c>
    </row>
    <row r="649" spans="1:16" ht="15.75" x14ac:dyDescent="0.2">
      <c r="A649" s="2" t="s">
        <v>1394</v>
      </c>
      <c r="B649" s="65" t="s">
        <v>1738</v>
      </c>
      <c r="C649" s="2" t="s">
        <v>2120</v>
      </c>
      <c r="D649" s="44" t="s">
        <v>5621</v>
      </c>
      <c r="E649" s="128"/>
      <c r="F649" s="197" t="str">
        <f t="shared" si="34"/>
        <v xml:space="preserve"> </v>
      </c>
      <c r="I649" s="445" t="s">
        <v>2239</v>
      </c>
      <c r="J649" s="197"/>
      <c r="K649" s="117" t="s">
        <v>139</v>
      </c>
      <c r="L649" s="56" t="str">
        <f t="shared" si="33"/>
        <v xml:space="preserve"> </v>
      </c>
      <c r="M649" s="128"/>
      <c r="N649" s="197"/>
      <c r="O649" s="56"/>
      <c r="P649" s="197" t="str">
        <f t="shared" si="35"/>
        <v xml:space="preserve"> </v>
      </c>
    </row>
    <row r="650" spans="1:16" ht="15.75" x14ac:dyDescent="0.2">
      <c r="A650" s="57" t="s">
        <v>1394</v>
      </c>
      <c r="B650" s="56" t="s">
        <v>2240</v>
      </c>
      <c r="C650" s="56" t="s">
        <v>2147</v>
      </c>
      <c r="D650" s="44" t="s">
        <v>5622</v>
      </c>
      <c r="E650" s="58"/>
      <c r="F650" s="197" t="str">
        <f t="shared" si="34"/>
        <v xml:space="preserve"> </v>
      </c>
      <c r="G650" s="445">
        <v>33.81666666666667</v>
      </c>
      <c r="H650" s="445">
        <v>130.96666666666667</v>
      </c>
      <c r="J650" s="197"/>
      <c r="K650" s="57" t="s">
        <v>1931</v>
      </c>
      <c r="L650" s="56" t="str">
        <f t="shared" si="33"/>
        <v xml:space="preserve"> </v>
      </c>
      <c r="M650" s="58">
        <v>18</v>
      </c>
      <c r="N650" s="197"/>
      <c r="O650" s="56" t="s">
        <v>26</v>
      </c>
      <c r="P650" s="197" t="str">
        <f t="shared" si="35"/>
        <v xml:space="preserve"> </v>
      </c>
    </row>
    <row r="651" spans="1:16" ht="15.75" x14ac:dyDescent="0.2">
      <c r="A651" s="113" t="s">
        <v>1394</v>
      </c>
      <c r="B651" s="4" t="s">
        <v>4578</v>
      </c>
      <c r="C651" s="54" t="s">
        <v>3551</v>
      </c>
      <c r="D651" s="44" t="s">
        <v>5623</v>
      </c>
      <c r="F651" s="197" t="str">
        <f t="shared" si="34"/>
        <v xml:space="preserve"> </v>
      </c>
      <c r="I651" s="445" t="s">
        <v>4883</v>
      </c>
      <c r="J651" s="197"/>
      <c r="K651" s="142" t="s">
        <v>2105</v>
      </c>
      <c r="L651" s="56" t="str">
        <f t="shared" si="33"/>
        <v xml:space="preserve"> </v>
      </c>
      <c r="M651" s="194" t="s">
        <v>2242</v>
      </c>
      <c r="N651" s="197"/>
      <c r="O651" s="56" t="s">
        <v>1397</v>
      </c>
      <c r="P651" s="197" t="str">
        <f t="shared" si="35"/>
        <v xml:space="preserve"> </v>
      </c>
    </row>
    <row r="652" spans="1:16" ht="15.75" x14ac:dyDescent="0.2">
      <c r="A652" s="59" t="s">
        <v>1394</v>
      </c>
      <c r="B652" s="4" t="s">
        <v>4577</v>
      </c>
      <c r="C652" s="55"/>
      <c r="D652" s="44" t="s">
        <v>5624</v>
      </c>
      <c r="E652" s="53"/>
      <c r="F652" s="197" t="str">
        <f t="shared" si="34"/>
        <v xml:space="preserve"> </v>
      </c>
      <c r="G652" s="445">
        <v>38.816666699999999</v>
      </c>
      <c r="H652" s="445">
        <v>141.56666670000001</v>
      </c>
      <c r="J652" s="197"/>
      <c r="K652" s="65" t="s">
        <v>15</v>
      </c>
      <c r="L652" s="56" t="str">
        <f t="shared" si="33"/>
        <v xml:space="preserve"> </v>
      </c>
      <c r="M652" s="67" t="s">
        <v>2241</v>
      </c>
      <c r="N652" s="197"/>
      <c r="O652" s="56" t="s">
        <v>718</v>
      </c>
      <c r="P652" s="197" t="str">
        <f t="shared" si="35"/>
        <v xml:space="preserve"> </v>
      </c>
    </row>
    <row r="653" spans="1:16" ht="15.75" x14ac:dyDescent="0.2">
      <c r="A653" s="57" t="s">
        <v>1394</v>
      </c>
      <c r="B653" s="56" t="s">
        <v>1177</v>
      </c>
      <c r="C653" s="56" t="s">
        <v>26</v>
      </c>
      <c r="D653" s="44" t="s">
        <v>5625</v>
      </c>
      <c r="E653" s="58"/>
      <c r="F653" s="197" t="str">
        <f t="shared" si="34"/>
        <v xml:space="preserve"> </v>
      </c>
      <c r="G653" s="445">
        <v>34.916666666666664</v>
      </c>
      <c r="H653" s="445">
        <v>136.65</v>
      </c>
      <c r="J653" s="197"/>
      <c r="K653" s="57" t="s">
        <v>21</v>
      </c>
      <c r="L653" s="56" t="str">
        <f t="shared" si="33"/>
        <v xml:space="preserve"> </v>
      </c>
      <c r="M653" s="58">
        <v>42</v>
      </c>
      <c r="N653" s="197"/>
      <c r="O653" s="56" t="s">
        <v>26</v>
      </c>
      <c r="P653" s="197" t="str">
        <f t="shared" si="35"/>
        <v xml:space="preserve"> </v>
      </c>
    </row>
    <row r="654" spans="1:16" ht="15.75" x14ac:dyDescent="0.2">
      <c r="A654" s="57" t="s">
        <v>1394</v>
      </c>
      <c r="B654" s="56" t="s">
        <v>1114</v>
      </c>
      <c r="C654" s="56" t="s">
        <v>26</v>
      </c>
      <c r="D654" s="44" t="s">
        <v>5626</v>
      </c>
      <c r="E654" s="58"/>
      <c r="F654" s="197" t="str">
        <f t="shared" si="34"/>
        <v xml:space="preserve"> </v>
      </c>
      <c r="G654" s="445">
        <v>36.75</v>
      </c>
      <c r="H654" s="445">
        <v>136.69999999999999</v>
      </c>
      <c r="J654" s="197"/>
      <c r="K654" s="57" t="s">
        <v>21</v>
      </c>
      <c r="L654" s="56" t="str">
        <f t="shared" si="33"/>
        <v xml:space="preserve"> </v>
      </c>
      <c r="M654" s="58">
        <v>44</v>
      </c>
      <c r="N654" s="197"/>
      <c r="O654" s="56" t="s">
        <v>26</v>
      </c>
      <c r="P654" s="197" t="str">
        <f t="shared" si="35"/>
        <v xml:space="preserve"> </v>
      </c>
    </row>
    <row r="655" spans="1:16" ht="15.75" x14ac:dyDescent="0.2">
      <c r="A655" s="59" t="s">
        <v>1394</v>
      </c>
      <c r="B655" s="55" t="s">
        <v>1461</v>
      </c>
      <c r="C655" s="55"/>
      <c r="D655" s="44" t="s">
        <v>5627</v>
      </c>
      <c r="E655" s="53"/>
      <c r="F655" s="197" t="str">
        <f t="shared" si="34"/>
        <v xml:space="preserve"> </v>
      </c>
      <c r="G655" s="445">
        <v>35.4166667</v>
      </c>
      <c r="H655" s="445">
        <v>139.03333330000001</v>
      </c>
      <c r="J655" s="197"/>
      <c r="K655" s="65" t="s">
        <v>15</v>
      </c>
      <c r="L655" s="56" t="str">
        <f t="shared" si="33"/>
        <v xml:space="preserve"> </v>
      </c>
      <c r="M655" s="67" t="s">
        <v>2243</v>
      </c>
      <c r="N655" s="197"/>
      <c r="O655" s="56" t="s">
        <v>1397</v>
      </c>
      <c r="P655" s="197" t="str">
        <f t="shared" si="35"/>
        <v xml:space="preserve"> </v>
      </c>
    </row>
    <row r="656" spans="1:16" s="64" customFormat="1" ht="15.75" x14ac:dyDescent="0.2">
      <c r="A656" s="121" t="s">
        <v>1394</v>
      </c>
      <c r="B656" s="115" t="s">
        <v>4144</v>
      </c>
      <c r="C656" s="54" t="s">
        <v>2147</v>
      </c>
      <c r="D656" s="44" t="s">
        <v>5628</v>
      </c>
      <c r="E656" s="125"/>
      <c r="F656" s="197" t="str">
        <f t="shared" si="34"/>
        <v xml:space="preserve"> </v>
      </c>
      <c r="G656" s="445" t="s">
        <v>1786</v>
      </c>
      <c r="H656" s="445" t="s">
        <v>1786</v>
      </c>
      <c r="I656" s="445"/>
      <c r="J656" s="197"/>
      <c r="K656" s="32" t="s">
        <v>4147</v>
      </c>
      <c r="L656" s="56" t="str">
        <f t="shared" si="33"/>
        <v xml:space="preserve"> </v>
      </c>
      <c r="N656" s="197"/>
      <c r="O656" s="56"/>
      <c r="P656" s="197" t="str">
        <f t="shared" si="35"/>
        <v xml:space="preserve"> </v>
      </c>
    </row>
    <row r="657" spans="1:16" s="64" customFormat="1" ht="15.75" x14ac:dyDescent="0.2">
      <c r="A657" s="57" t="s">
        <v>1394</v>
      </c>
      <c r="B657" s="56" t="s">
        <v>1255</v>
      </c>
      <c r="C657" s="56" t="s">
        <v>26</v>
      </c>
      <c r="D657" s="44" t="s">
        <v>5629</v>
      </c>
      <c r="E657" s="58"/>
      <c r="F657" s="197" t="str">
        <f t="shared" si="34"/>
        <v xml:space="preserve"> </v>
      </c>
      <c r="G657" s="445">
        <v>35.85</v>
      </c>
      <c r="H657" s="445">
        <v>140.08000000000001</v>
      </c>
      <c r="I657" s="445"/>
      <c r="J657" s="197"/>
      <c r="K657" s="57" t="s">
        <v>21</v>
      </c>
      <c r="L657" s="56" t="str">
        <f t="shared" si="33"/>
        <v xml:space="preserve"> </v>
      </c>
      <c r="M657" s="58">
        <v>56</v>
      </c>
      <c r="N657" s="197"/>
      <c r="O657" s="56" t="s">
        <v>26</v>
      </c>
      <c r="P657" s="197" t="str">
        <f t="shared" si="35"/>
        <v xml:space="preserve"> </v>
      </c>
    </row>
    <row r="658" spans="1:16" s="64" customFormat="1" ht="15.75" x14ac:dyDescent="0.2">
      <c r="A658" s="57" t="s">
        <v>1394</v>
      </c>
      <c r="B658" s="56" t="s">
        <v>1254</v>
      </c>
      <c r="C658" s="56" t="s">
        <v>26</v>
      </c>
      <c r="D658" s="44" t="s">
        <v>5630</v>
      </c>
      <c r="E658" s="58"/>
      <c r="F658" s="197" t="str">
        <f t="shared" si="34"/>
        <v xml:space="preserve"> </v>
      </c>
      <c r="G658" s="445">
        <v>39.9</v>
      </c>
      <c r="H658" s="445">
        <v>139.96</v>
      </c>
      <c r="I658" s="445"/>
      <c r="J658" s="197"/>
      <c r="K658" s="57" t="s">
        <v>21</v>
      </c>
      <c r="L658" s="56" t="str">
        <f t="shared" si="33"/>
        <v xml:space="preserve"> </v>
      </c>
      <c r="M658" s="58">
        <v>57</v>
      </c>
      <c r="N658" s="197"/>
      <c r="O658" s="56" t="s">
        <v>26</v>
      </c>
      <c r="P658" s="197" t="str">
        <f t="shared" si="35"/>
        <v xml:space="preserve"> </v>
      </c>
    </row>
    <row r="659" spans="1:16" s="64" customFormat="1" ht="15.75" x14ac:dyDescent="0.2">
      <c r="A659" s="111" t="s">
        <v>1394</v>
      </c>
      <c r="B659" s="65" t="s">
        <v>1633</v>
      </c>
      <c r="C659" s="2" t="s">
        <v>2244</v>
      </c>
      <c r="D659" s="44" t="s">
        <v>5631</v>
      </c>
      <c r="E659" s="128"/>
      <c r="F659" s="197" t="str">
        <f t="shared" si="34"/>
        <v xml:space="preserve"> </v>
      </c>
      <c r="G659" s="445"/>
      <c r="H659" s="445"/>
      <c r="I659" s="445" t="s">
        <v>2245</v>
      </c>
      <c r="J659" s="197"/>
      <c r="K659" s="117" t="s">
        <v>139</v>
      </c>
      <c r="L659" s="56" t="str">
        <f t="shared" si="33"/>
        <v xml:space="preserve"> </v>
      </c>
      <c r="M659" s="128"/>
      <c r="N659" s="197"/>
      <c r="O659" s="56"/>
      <c r="P659" s="197" t="str">
        <f t="shared" si="35"/>
        <v xml:space="preserve"> </v>
      </c>
    </row>
    <row r="660" spans="1:16" s="64" customFormat="1" ht="15.75" x14ac:dyDescent="0.2">
      <c r="A660" s="57" t="s">
        <v>1394</v>
      </c>
      <c r="B660" s="56" t="s">
        <v>1021</v>
      </c>
      <c r="C660" s="56" t="s">
        <v>26</v>
      </c>
      <c r="D660" s="44" t="s">
        <v>5632</v>
      </c>
      <c r="E660" s="58"/>
      <c r="F660" s="197" t="str">
        <f t="shared" si="34"/>
        <v xml:space="preserve"> </v>
      </c>
      <c r="G660" s="445">
        <v>36.283333333333331</v>
      </c>
      <c r="H660" s="445">
        <v>139.80000000000001</v>
      </c>
      <c r="I660" s="445"/>
      <c r="J660" s="197"/>
      <c r="K660" s="57" t="s">
        <v>21</v>
      </c>
      <c r="L660" s="56" t="str">
        <f t="shared" si="33"/>
        <v xml:space="preserve"> </v>
      </c>
      <c r="M660" s="58">
        <v>64</v>
      </c>
      <c r="N660" s="197"/>
      <c r="O660" s="56" t="s">
        <v>26</v>
      </c>
      <c r="P660" s="197" t="str">
        <f t="shared" si="35"/>
        <v xml:space="preserve"> </v>
      </c>
    </row>
    <row r="661" spans="1:16" s="64" customFormat="1" ht="15.75" x14ac:dyDescent="0.2">
      <c r="A661" s="59" t="s">
        <v>1394</v>
      </c>
      <c r="B661" s="55" t="s">
        <v>1463</v>
      </c>
      <c r="C661" s="55"/>
      <c r="D661" s="44" t="s">
        <v>5633</v>
      </c>
      <c r="E661" s="53"/>
      <c r="F661" s="197" t="str">
        <f t="shared" si="34"/>
        <v xml:space="preserve"> </v>
      </c>
      <c r="G661" s="445">
        <v>35.316666699999999</v>
      </c>
      <c r="H661" s="445">
        <v>139.75</v>
      </c>
      <c r="I661" s="445"/>
      <c r="J661" s="197"/>
      <c r="K661" s="65" t="s">
        <v>15</v>
      </c>
      <c r="L661" s="56" t="str">
        <f t="shared" si="33"/>
        <v xml:space="preserve"> </v>
      </c>
      <c r="M661" s="67" t="s">
        <v>2246</v>
      </c>
      <c r="N661" s="197"/>
      <c r="O661" s="56" t="s">
        <v>1462</v>
      </c>
      <c r="P661" s="197" t="str">
        <f t="shared" si="35"/>
        <v xml:space="preserve"> </v>
      </c>
    </row>
    <row r="662" spans="1:16" s="64" customFormat="1" ht="15.75" x14ac:dyDescent="0.2">
      <c r="A662" s="59" t="s">
        <v>1394</v>
      </c>
      <c r="B662" s="55" t="s">
        <v>1464</v>
      </c>
      <c r="C662" s="55"/>
      <c r="D662" s="44" t="s">
        <v>5634</v>
      </c>
      <c r="E662" s="53"/>
      <c r="F662" s="197" t="str">
        <f t="shared" si="34"/>
        <v xml:space="preserve"> </v>
      </c>
      <c r="G662" s="445">
        <v>35.516666700000002</v>
      </c>
      <c r="H662" s="445">
        <v>139.81666670000001</v>
      </c>
      <c r="I662" s="445"/>
      <c r="J662" s="197"/>
      <c r="K662" s="65" t="s">
        <v>15</v>
      </c>
      <c r="L662" s="56" t="str">
        <f t="shared" si="33"/>
        <v xml:space="preserve"> </v>
      </c>
      <c r="M662" s="67" t="s">
        <v>2247</v>
      </c>
      <c r="N662" s="197"/>
      <c r="O662" s="56" t="s">
        <v>1412</v>
      </c>
      <c r="P662" s="197" t="str">
        <f t="shared" si="35"/>
        <v xml:space="preserve"> </v>
      </c>
    </row>
    <row r="663" spans="1:16" s="64" customFormat="1" ht="15.75" x14ac:dyDescent="0.2">
      <c r="A663" s="13" t="s">
        <v>1394</v>
      </c>
      <c r="B663" s="4" t="s">
        <v>4097</v>
      </c>
      <c r="C663" s="64" t="s">
        <v>2138</v>
      </c>
      <c r="D663" s="44" t="s">
        <v>5635</v>
      </c>
      <c r="E663" s="125"/>
      <c r="F663" s="197" t="str">
        <f t="shared" si="34"/>
        <v xml:space="preserve"> </v>
      </c>
      <c r="G663" s="445">
        <v>42.069000000000003</v>
      </c>
      <c r="H663" s="445">
        <v>139.45779999999999</v>
      </c>
      <c r="I663" s="445"/>
      <c r="J663" s="197"/>
      <c r="K663" s="142" t="s">
        <v>4019</v>
      </c>
      <c r="L663" s="56" t="str">
        <f t="shared" si="33"/>
        <v xml:space="preserve"> </v>
      </c>
      <c r="N663" s="197"/>
      <c r="O663" s="56"/>
      <c r="P663" s="197" t="str">
        <f t="shared" si="35"/>
        <v xml:space="preserve"> </v>
      </c>
    </row>
    <row r="664" spans="1:16" s="64" customFormat="1" ht="15.75" x14ac:dyDescent="0.2">
      <c r="A664" s="57" t="s">
        <v>1394</v>
      </c>
      <c r="B664" s="56" t="s">
        <v>1064</v>
      </c>
      <c r="C664" s="56" t="s">
        <v>26</v>
      </c>
      <c r="D664" s="44" t="s">
        <v>5636</v>
      </c>
      <c r="E664" s="58"/>
      <c r="F664" s="197" t="str">
        <f t="shared" si="34"/>
        <v xml:space="preserve"> </v>
      </c>
      <c r="G664" s="445">
        <v>35.75</v>
      </c>
      <c r="H664" s="445">
        <v>140.83332824707031</v>
      </c>
      <c r="I664" s="445"/>
      <c r="J664" s="197"/>
      <c r="K664" s="57" t="s">
        <v>21</v>
      </c>
      <c r="L664" s="56" t="str">
        <f t="shared" si="33"/>
        <v xml:space="preserve"> </v>
      </c>
      <c r="M664" s="58">
        <v>355</v>
      </c>
      <c r="N664" s="197"/>
      <c r="O664" s="56" t="s">
        <v>2248</v>
      </c>
      <c r="P664" s="197" t="str">
        <f t="shared" si="35"/>
        <v xml:space="preserve"> </v>
      </c>
    </row>
    <row r="665" spans="1:16" s="64" customFormat="1" ht="15.75" x14ac:dyDescent="0.2">
      <c r="A665" s="57" t="s">
        <v>1394</v>
      </c>
      <c r="B665" s="40" t="s">
        <v>4674</v>
      </c>
      <c r="C665" s="56" t="s">
        <v>26</v>
      </c>
      <c r="D665" s="44" t="s">
        <v>5637</v>
      </c>
      <c r="E665" s="58"/>
      <c r="F665" s="197" t="str">
        <f t="shared" si="34"/>
        <v xml:space="preserve"> </v>
      </c>
      <c r="G665" s="445">
        <v>35.619999999999997</v>
      </c>
      <c r="H665" s="445">
        <v>139.84</v>
      </c>
      <c r="I665" s="445"/>
      <c r="J665" s="197"/>
      <c r="K665" s="57" t="s">
        <v>21</v>
      </c>
      <c r="L665" s="56" t="str">
        <f t="shared" si="33"/>
        <v xml:space="preserve"> </v>
      </c>
      <c r="M665" s="58" t="s">
        <v>4675</v>
      </c>
      <c r="N665" s="197"/>
      <c r="O665" s="56" t="s">
        <v>26</v>
      </c>
      <c r="P665" s="197" t="str">
        <f t="shared" si="35"/>
        <v xml:space="preserve"> </v>
      </c>
    </row>
    <row r="666" spans="1:16" s="64" customFormat="1" ht="15.75" x14ac:dyDescent="0.2">
      <c r="A666" s="117" t="s">
        <v>1394</v>
      </c>
      <c r="B666" s="111" t="s">
        <v>3536</v>
      </c>
      <c r="C666" s="64" t="s">
        <v>3539</v>
      </c>
      <c r="D666" s="44" t="s">
        <v>5638</v>
      </c>
      <c r="E666" s="44"/>
      <c r="F666" s="197" t="str">
        <f t="shared" si="34"/>
        <v xml:space="preserve"> </v>
      </c>
      <c r="G666" s="445"/>
      <c r="H666" s="445"/>
      <c r="I666" s="445" t="s">
        <v>4884</v>
      </c>
      <c r="J666" s="197"/>
      <c r="K666" s="142" t="s">
        <v>139</v>
      </c>
      <c r="L666" s="56" t="str">
        <f t="shared" si="33"/>
        <v xml:space="preserve"> </v>
      </c>
      <c r="N666" s="197"/>
      <c r="O666" s="56"/>
      <c r="P666" s="197" t="str">
        <f t="shared" si="35"/>
        <v xml:space="preserve"> </v>
      </c>
    </row>
    <row r="667" spans="1:16" s="64" customFormat="1" ht="15.75" x14ac:dyDescent="0.2">
      <c r="A667" s="57" t="s">
        <v>1394</v>
      </c>
      <c r="B667" s="56" t="s">
        <v>1152</v>
      </c>
      <c r="C667" s="56" t="s">
        <v>26</v>
      </c>
      <c r="D667" s="44" t="s">
        <v>5639</v>
      </c>
      <c r="E667" s="58"/>
      <c r="F667" s="197" t="str">
        <f t="shared" si="34"/>
        <v xml:space="preserve"> </v>
      </c>
      <c r="G667" s="445">
        <v>35.583300000000001</v>
      </c>
      <c r="H667" s="445">
        <v>139.81659999999999</v>
      </c>
      <c r="I667" s="445"/>
      <c r="J667" s="197"/>
      <c r="K667" s="57" t="s">
        <v>21</v>
      </c>
      <c r="L667" s="56" t="str">
        <f t="shared" si="33"/>
        <v xml:space="preserve"> </v>
      </c>
      <c r="M667" s="58">
        <v>86</v>
      </c>
      <c r="N667" s="197"/>
      <c r="O667" s="56" t="s">
        <v>26</v>
      </c>
      <c r="P667" s="197" t="str">
        <f t="shared" si="35"/>
        <v xml:space="preserve"> </v>
      </c>
    </row>
    <row r="668" spans="1:16" s="64" customFormat="1" ht="15.75" x14ac:dyDescent="0.2">
      <c r="A668" s="57" t="s">
        <v>1394</v>
      </c>
      <c r="B668" s="56" t="s">
        <v>1249</v>
      </c>
      <c r="C668" s="56" t="s">
        <v>26</v>
      </c>
      <c r="D668" s="44" t="s">
        <v>5640</v>
      </c>
      <c r="E668" s="58"/>
      <c r="F668" s="197" t="str">
        <f t="shared" si="34"/>
        <v xml:space="preserve"> </v>
      </c>
      <c r="G668" s="445">
        <v>35.0747</v>
      </c>
      <c r="H668" s="445">
        <v>138.83500000000001</v>
      </c>
      <c r="I668" s="445"/>
      <c r="J668" s="197"/>
      <c r="K668" s="57" t="s">
        <v>21</v>
      </c>
      <c r="L668" s="56" t="str">
        <f t="shared" si="33"/>
        <v xml:space="preserve"> </v>
      </c>
      <c r="M668" s="58">
        <v>87</v>
      </c>
      <c r="N668" s="197"/>
      <c r="O668" s="56" t="s">
        <v>26</v>
      </c>
      <c r="P668" s="197" t="str">
        <f t="shared" si="35"/>
        <v xml:space="preserve"> </v>
      </c>
    </row>
    <row r="669" spans="1:16" s="64" customFormat="1" ht="15.75" x14ac:dyDescent="0.2">
      <c r="A669" s="57" t="s">
        <v>1394</v>
      </c>
      <c r="B669" s="56" t="s">
        <v>1131</v>
      </c>
      <c r="C669" s="56" t="s">
        <v>26</v>
      </c>
      <c r="D669" s="44" t="s">
        <v>5641</v>
      </c>
      <c r="E669" s="58"/>
      <c r="F669" s="197" t="str">
        <f t="shared" si="34"/>
        <v xml:space="preserve"> </v>
      </c>
      <c r="G669" s="445">
        <v>34.72</v>
      </c>
      <c r="H669" s="445">
        <v>137.35</v>
      </c>
      <c r="I669" s="445"/>
      <c r="J669" s="197"/>
      <c r="K669" s="57" t="s">
        <v>21</v>
      </c>
      <c r="L669" s="56" t="str">
        <f t="shared" si="33"/>
        <v xml:space="preserve"> </v>
      </c>
      <c r="M669" s="58">
        <v>90</v>
      </c>
      <c r="N669" s="197"/>
      <c r="O669" s="56" t="s">
        <v>26</v>
      </c>
      <c r="P669" s="197" t="str">
        <f t="shared" si="35"/>
        <v xml:space="preserve"> </v>
      </c>
    </row>
    <row r="670" spans="1:16" s="64" customFormat="1" ht="15.75" x14ac:dyDescent="0.2">
      <c r="A670" s="111" t="s">
        <v>1394</v>
      </c>
      <c r="B670" s="65" t="s">
        <v>1023</v>
      </c>
      <c r="C670" s="111" t="s">
        <v>2249</v>
      </c>
      <c r="D670" s="44" t="s">
        <v>5642</v>
      </c>
      <c r="E670" s="128"/>
      <c r="F670" s="197" t="str">
        <f t="shared" si="34"/>
        <v xml:space="preserve"> </v>
      </c>
      <c r="G670" s="445"/>
      <c r="H670" s="445"/>
      <c r="I670" s="445" t="s">
        <v>2250</v>
      </c>
      <c r="J670" s="197"/>
      <c r="K670" s="117" t="s">
        <v>1844</v>
      </c>
      <c r="L670" s="56" t="str">
        <f t="shared" si="33"/>
        <v xml:space="preserve"> </v>
      </c>
      <c r="M670" s="195">
        <v>91</v>
      </c>
      <c r="N670" s="197"/>
      <c r="O670" s="56"/>
      <c r="P670" s="197" t="str">
        <f t="shared" si="35"/>
        <v xml:space="preserve"> </v>
      </c>
    </row>
    <row r="671" spans="1:16" s="64" customFormat="1" ht="15.75" x14ac:dyDescent="0.2">
      <c r="A671" s="57" t="s">
        <v>1394</v>
      </c>
      <c r="B671" s="9" t="s">
        <v>1080</v>
      </c>
      <c r="C671" s="56"/>
      <c r="D671" s="44" t="s">
        <v>5643</v>
      </c>
      <c r="E671" s="58"/>
      <c r="F671" s="197" t="str">
        <f t="shared" si="34"/>
        <v xml:space="preserve"> </v>
      </c>
      <c r="G671" s="445"/>
      <c r="H671" s="445"/>
      <c r="I671" s="445"/>
      <c r="J671" s="197"/>
      <c r="K671" s="57" t="s">
        <v>4669</v>
      </c>
      <c r="L671" s="56"/>
      <c r="M671" s="58"/>
      <c r="N671" s="197"/>
      <c r="O671" s="56"/>
      <c r="P671" s="197" t="str">
        <f t="shared" si="35"/>
        <v xml:space="preserve"> </v>
      </c>
    </row>
    <row r="672" spans="1:16" s="64" customFormat="1" ht="15.75" x14ac:dyDescent="0.2">
      <c r="A672" s="57" t="s">
        <v>1394</v>
      </c>
      <c r="B672" s="56" t="s">
        <v>1034</v>
      </c>
      <c r="C672" s="56" t="s">
        <v>26</v>
      </c>
      <c r="D672" s="44" t="s">
        <v>5644</v>
      </c>
      <c r="E672" s="58"/>
      <c r="F672" s="197" t="str">
        <f t="shared" si="34"/>
        <v xml:space="preserve"> </v>
      </c>
      <c r="G672" s="445">
        <v>34.81666666666667</v>
      </c>
      <c r="H672" s="445">
        <v>136.98333333333332</v>
      </c>
      <c r="I672" s="445"/>
      <c r="J672" s="197"/>
      <c r="K672" s="57" t="s">
        <v>21</v>
      </c>
      <c r="L672" s="56" t="str">
        <f t="shared" ref="L672:L735" si="36">" "</f>
        <v xml:space="preserve"> </v>
      </c>
      <c r="M672" s="58">
        <v>758</v>
      </c>
      <c r="N672" s="197"/>
      <c r="O672" s="56" t="s">
        <v>26</v>
      </c>
      <c r="P672" s="197" t="str">
        <f t="shared" si="35"/>
        <v xml:space="preserve"> </v>
      </c>
    </row>
    <row r="673" spans="1:16" s="64" customFormat="1" ht="15.75" x14ac:dyDescent="0.2">
      <c r="A673" s="57" t="s">
        <v>1394</v>
      </c>
      <c r="B673" s="56" t="s">
        <v>1293</v>
      </c>
      <c r="C673" s="56" t="s">
        <v>26</v>
      </c>
      <c r="D673" s="44" t="s">
        <v>5645</v>
      </c>
      <c r="E673" s="58"/>
      <c r="F673" s="197" t="str">
        <f t="shared" si="34"/>
        <v xml:space="preserve"> </v>
      </c>
      <c r="G673" s="445">
        <v>34.799999999999997</v>
      </c>
      <c r="H673" s="445">
        <v>137.19999999999999</v>
      </c>
      <c r="I673" s="445"/>
      <c r="J673" s="197"/>
      <c r="K673" s="57" t="s">
        <v>21</v>
      </c>
      <c r="L673" s="56" t="str">
        <f t="shared" si="36"/>
        <v xml:space="preserve"> </v>
      </c>
      <c r="M673" s="58">
        <v>759</v>
      </c>
      <c r="N673" s="197"/>
      <c r="O673" s="56" t="s">
        <v>26</v>
      </c>
      <c r="P673" s="197" t="str">
        <f t="shared" si="35"/>
        <v xml:space="preserve"> </v>
      </c>
    </row>
    <row r="674" spans="1:16" s="64" customFormat="1" ht="15.75" x14ac:dyDescent="0.2">
      <c r="A674" s="57" t="s">
        <v>1394</v>
      </c>
      <c r="B674" s="56" t="s">
        <v>1022</v>
      </c>
      <c r="C674" s="56" t="s">
        <v>26</v>
      </c>
      <c r="D674" s="44" t="s">
        <v>5646</v>
      </c>
      <c r="E674" s="135" t="s">
        <v>2253</v>
      </c>
      <c r="F674" s="197" t="str">
        <f t="shared" si="34"/>
        <v xml:space="preserve"> </v>
      </c>
      <c r="G674" s="445">
        <v>35.68</v>
      </c>
      <c r="H674" s="445">
        <v>140.03</v>
      </c>
      <c r="I674" s="445"/>
      <c r="J674" s="197"/>
      <c r="K674" s="57" t="s">
        <v>21</v>
      </c>
      <c r="L674" s="56" t="str">
        <f t="shared" si="36"/>
        <v xml:space="preserve"> </v>
      </c>
      <c r="M674" s="58">
        <v>791</v>
      </c>
      <c r="N674" s="197"/>
      <c r="O674" s="56" t="s">
        <v>26</v>
      </c>
      <c r="P674" s="197" t="str">
        <f t="shared" si="35"/>
        <v xml:space="preserve"> </v>
      </c>
    </row>
    <row r="675" spans="1:16" s="64" customFormat="1" ht="15.75" x14ac:dyDescent="0.2">
      <c r="A675" s="57" t="s">
        <v>1394</v>
      </c>
      <c r="B675" s="56" t="s">
        <v>1141</v>
      </c>
      <c r="C675" s="56" t="s">
        <v>26</v>
      </c>
      <c r="D675" s="44" t="s">
        <v>5647</v>
      </c>
      <c r="E675" s="58"/>
      <c r="F675" s="197" t="str">
        <f t="shared" si="34"/>
        <v xml:space="preserve"> </v>
      </c>
      <c r="G675" s="445">
        <v>35.916699999999999</v>
      </c>
      <c r="H675" s="445">
        <v>140.5333</v>
      </c>
      <c r="I675" s="445"/>
      <c r="J675" s="197"/>
      <c r="K675" s="57" t="s">
        <v>21</v>
      </c>
      <c r="L675" s="56" t="str">
        <f t="shared" si="36"/>
        <v xml:space="preserve"> </v>
      </c>
      <c r="M675" s="58">
        <v>792</v>
      </c>
      <c r="N675" s="197"/>
      <c r="O675" s="56" t="s">
        <v>26</v>
      </c>
      <c r="P675" s="197" t="str">
        <f t="shared" si="35"/>
        <v xml:space="preserve"> </v>
      </c>
    </row>
    <row r="676" spans="1:16" s="64" customFormat="1" ht="15.75" x14ac:dyDescent="0.2">
      <c r="A676" s="113" t="s">
        <v>1394</v>
      </c>
      <c r="B676" s="111" t="s">
        <v>3618</v>
      </c>
      <c r="C676" s="54" t="s">
        <v>3620</v>
      </c>
      <c r="D676" s="44" t="s">
        <v>5648</v>
      </c>
      <c r="E676" s="125"/>
      <c r="F676" s="197" t="str">
        <f t="shared" si="34"/>
        <v xml:space="preserve"> </v>
      </c>
      <c r="G676" s="445"/>
      <c r="H676" s="445"/>
      <c r="I676" s="445" t="s">
        <v>4885</v>
      </c>
      <c r="J676" s="197"/>
      <c r="K676" s="142" t="s">
        <v>139</v>
      </c>
      <c r="L676" s="56" t="str">
        <f t="shared" si="36"/>
        <v xml:space="preserve"> </v>
      </c>
      <c r="N676" s="197"/>
      <c r="O676" s="56"/>
      <c r="P676" s="197" t="str">
        <f t="shared" si="35"/>
        <v xml:space="preserve"> </v>
      </c>
    </row>
    <row r="677" spans="1:16" s="64" customFormat="1" ht="15.75" x14ac:dyDescent="0.2">
      <c r="A677" s="126" t="s">
        <v>1394</v>
      </c>
      <c r="B677" s="72" t="s">
        <v>2254</v>
      </c>
      <c r="C677" s="73"/>
      <c r="D677" s="44" t="s">
        <v>5649</v>
      </c>
      <c r="E677" s="71" t="s">
        <v>2256</v>
      </c>
      <c r="F677" s="197" t="str">
        <f t="shared" si="34"/>
        <v xml:space="preserve"> </v>
      </c>
      <c r="G677" s="445" t="s">
        <v>1786</v>
      </c>
      <c r="H677" s="445" t="s">
        <v>1786</v>
      </c>
      <c r="I677" s="445"/>
      <c r="J677" s="197"/>
      <c r="K677" s="72" t="s">
        <v>1785</v>
      </c>
      <c r="L677" s="56" t="str">
        <f t="shared" si="36"/>
        <v xml:space="preserve"> </v>
      </c>
      <c r="M677" s="193" t="s">
        <v>2255</v>
      </c>
      <c r="N677" s="197"/>
      <c r="O677" s="56"/>
      <c r="P677" s="197" t="str">
        <f t="shared" si="35"/>
        <v xml:space="preserve"> </v>
      </c>
    </row>
    <row r="678" spans="1:16" s="64" customFormat="1" ht="15.75" x14ac:dyDescent="0.2">
      <c r="A678" s="57" t="s">
        <v>1394</v>
      </c>
      <c r="B678" s="56" t="s">
        <v>1025</v>
      </c>
      <c r="C678" s="56" t="s">
        <v>26</v>
      </c>
      <c r="D678" s="44" t="s">
        <v>5650</v>
      </c>
      <c r="E678" s="58"/>
      <c r="F678" s="197" t="str">
        <f t="shared" si="34"/>
        <v xml:space="preserve"> </v>
      </c>
      <c r="G678" s="445">
        <v>24.75</v>
      </c>
      <c r="H678" s="445">
        <v>125.27</v>
      </c>
      <c r="I678" s="445"/>
      <c r="J678" s="197"/>
      <c r="K678" s="57" t="s">
        <v>21</v>
      </c>
      <c r="L678" s="56" t="str">
        <f t="shared" si="36"/>
        <v xml:space="preserve"> </v>
      </c>
      <c r="M678" s="58">
        <v>794</v>
      </c>
      <c r="N678" s="197"/>
      <c r="O678" s="56" t="s">
        <v>26</v>
      </c>
      <c r="P678" s="197" t="str">
        <f t="shared" si="35"/>
        <v xml:space="preserve"> </v>
      </c>
    </row>
    <row r="679" spans="1:16" s="64" customFormat="1" ht="15.75" x14ac:dyDescent="0.2">
      <c r="A679" s="111" t="s">
        <v>1643</v>
      </c>
      <c r="B679" s="65" t="s">
        <v>1645</v>
      </c>
      <c r="C679" s="111" t="s">
        <v>2258</v>
      </c>
      <c r="D679" s="44" t="s">
        <v>5651</v>
      </c>
      <c r="E679" s="128"/>
      <c r="F679" s="197" t="str">
        <f t="shared" si="34"/>
        <v xml:space="preserve"> </v>
      </c>
      <c r="G679" s="445"/>
      <c r="H679" s="445"/>
      <c r="I679" s="445" t="s">
        <v>2259</v>
      </c>
      <c r="J679" s="197"/>
      <c r="K679" s="117" t="s">
        <v>1850</v>
      </c>
      <c r="L679" s="56" t="str">
        <f t="shared" si="36"/>
        <v xml:space="preserve"> </v>
      </c>
      <c r="M679" s="195">
        <v>199</v>
      </c>
      <c r="N679" s="197"/>
      <c r="O679" s="56"/>
      <c r="P679" s="197" t="str">
        <f t="shared" si="35"/>
        <v xml:space="preserve"> </v>
      </c>
    </row>
    <row r="680" spans="1:16" s="64" customFormat="1" ht="15.75" x14ac:dyDescent="0.2">
      <c r="A680" s="57" t="s">
        <v>1643</v>
      </c>
      <c r="B680" s="56" t="s">
        <v>1252</v>
      </c>
      <c r="C680" s="56" t="s">
        <v>2260</v>
      </c>
      <c r="D680" s="44" t="s">
        <v>5652</v>
      </c>
      <c r="E680" s="58"/>
      <c r="F680" s="197" t="str">
        <f t="shared" si="34"/>
        <v xml:space="preserve"> </v>
      </c>
      <c r="G680" s="445">
        <v>5.3666667938232422</v>
      </c>
      <c r="H680" s="445">
        <v>100.30000305175781</v>
      </c>
      <c r="I680" s="445"/>
      <c r="J680" s="197"/>
      <c r="K680" s="57" t="s">
        <v>21</v>
      </c>
      <c r="L680" s="56" t="str">
        <f t="shared" si="36"/>
        <v xml:space="preserve"> </v>
      </c>
      <c r="M680" s="58">
        <v>168</v>
      </c>
      <c r="N680" s="197"/>
      <c r="O680" s="56" t="s">
        <v>26</v>
      </c>
      <c r="P680" s="197" t="str">
        <f t="shared" si="35"/>
        <v xml:space="preserve"> </v>
      </c>
    </row>
    <row r="681" spans="1:16" s="64" customFormat="1" ht="15.75" x14ac:dyDescent="0.2">
      <c r="A681" s="111" t="s">
        <v>1643</v>
      </c>
      <c r="B681" s="65" t="s">
        <v>2261</v>
      </c>
      <c r="C681" s="111" t="s">
        <v>2262</v>
      </c>
      <c r="D681" s="44" t="s">
        <v>5653</v>
      </c>
      <c r="E681" s="66" t="s">
        <v>2263</v>
      </c>
      <c r="F681" s="197" t="str">
        <f t="shared" si="34"/>
        <v xml:space="preserve"> </v>
      </c>
      <c r="G681" s="445"/>
      <c r="H681" s="445"/>
      <c r="I681" s="445" t="s">
        <v>2264</v>
      </c>
      <c r="J681" s="197"/>
      <c r="K681" s="117" t="s">
        <v>1844</v>
      </c>
      <c r="L681" s="56" t="str">
        <f t="shared" si="36"/>
        <v xml:space="preserve"> </v>
      </c>
      <c r="M681" s="195">
        <v>416</v>
      </c>
      <c r="N681" s="197"/>
      <c r="O681" s="56"/>
      <c r="P681" s="197" t="str">
        <f t="shared" si="35"/>
        <v xml:space="preserve"> </v>
      </c>
    </row>
    <row r="682" spans="1:16" s="64" customFormat="1" ht="15.75" x14ac:dyDescent="0.2">
      <c r="A682" s="54" t="s">
        <v>1643</v>
      </c>
      <c r="B682" s="72" t="s">
        <v>3460</v>
      </c>
      <c r="C682" s="54" t="s">
        <v>3463</v>
      </c>
      <c r="D682" s="44" t="s">
        <v>5654</v>
      </c>
      <c r="E682" s="125"/>
      <c r="F682" s="197" t="str">
        <f t="shared" si="34"/>
        <v xml:space="preserve"> </v>
      </c>
      <c r="G682" s="445"/>
      <c r="H682" s="445"/>
      <c r="I682" s="445" t="s">
        <v>4886</v>
      </c>
      <c r="J682" s="197"/>
      <c r="K682" s="142" t="s">
        <v>139</v>
      </c>
      <c r="L682" s="56" t="str">
        <f t="shared" si="36"/>
        <v xml:space="preserve"> </v>
      </c>
      <c r="N682" s="197"/>
      <c r="O682" s="56"/>
      <c r="P682" s="197" t="str">
        <f t="shared" si="35"/>
        <v xml:space="preserve"> </v>
      </c>
    </row>
    <row r="683" spans="1:16" s="64" customFormat="1" ht="15.75" x14ac:dyDescent="0.2">
      <c r="A683" s="57" t="s">
        <v>1643</v>
      </c>
      <c r="B683" s="56" t="s">
        <v>1068</v>
      </c>
      <c r="C683" s="56" t="s">
        <v>2267</v>
      </c>
      <c r="D683" s="44" t="s">
        <v>5655</v>
      </c>
      <c r="E683" s="58"/>
      <c r="F683" s="197" t="str">
        <f t="shared" si="34"/>
        <v xml:space="preserve"> </v>
      </c>
      <c r="G683" s="445">
        <v>4.93</v>
      </c>
      <c r="H683" s="445">
        <v>100.47</v>
      </c>
      <c r="I683" s="445"/>
      <c r="J683" s="197"/>
      <c r="K683" s="57" t="s">
        <v>21</v>
      </c>
      <c r="L683" s="56" t="str">
        <f t="shared" si="36"/>
        <v xml:space="preserve"> </v>
      </c>
      <c r="M683" s="58">
        <v>450</v>
      </c>
      <c r="N683" s="197"/>
      <c r="O683" s="56" t="s">
        <v>26</v>
      </c>
      <c r="P683" s="197" t="str">
        <f t="shared" si="35"/>
        <v xml:space="preserve"> </v>
      </c>
    </row>
    <row r="684" spans="1:16" s="64" customFormat="1" ht="15.75" x14ac:dyDescent="0.2">
      <c r="A684" s="2" t="s">
        <v>1643</v>
      </c>
      <c r="B684" s="65" t="s">
        <v>1759</v>
      </c>
      <c r="C684" s="2" t="s">
        <v>2268</v>
      </c>
      <c r="D684" s="44" t="s">
        <v>5656</v>
      </c>
      <c r="E684" s="128"/>
      <c r="F684" s="197" t="str">
        <f t="shared" si="34"/>
        <v xml:space="preserve"> </v>
      </c>
      <c r="G684" s="445"/>
      <c r="H684" s="445"/>
      <c r="I684" s="445" t="s">
        <v>2269</v>
      </c>
      <c r="J684" s="197"/>
      <c r="K684" s="117" t="s">
        <v>139</v>
      </c>
      <c r="L684" s="56" t="str">
        <f t="shared" si="36"/>
        <v xml:space="preserve"> </v>
      </c>
      <c r="M684" s="128"/>
      <c r="N684" s="197"/>
      <c r="O684" s="56"/>
      <c r="P684" s="197" t="str">
        <f t="shared" si="35"/>
        <v xml:space="preserve"> </v>
      </c>
    </row>
    <row r="685" spans="1:16" s="64" customFormat="1" ht="15.75" x14ac:dyDescent="0.2">
      <c r="A685" s="57" t="s">
        <v>1643</v>
      </c>
      <c r="B685" s="56" t="s">
        <v>1075</v>
      </c>
      <c r="C685" s="56" t="s">
        <v>2260</v>
      </c>
      <c r="D685" s="44" t="s">
        <v>5657</v>
      </c>
      <c r="E685" s="58"/>
      <c r="F685" s="197" t="str">
        <f t="shared" si="34"/>
        <v xml:space="preserve"> </v>
      </c>
      <c r="G685" s="445">
        <v>6.25</v>
      </c>
      <c r="H685" s="445">
        <v>100.21666717529297</v>
      </c>
      <c r="I685" s="445"/>
      <c r="J685" s="197"/>
      <c r="K685" s="57" t="s">
        <v>21</v>
      </c>
      <c r="L685" s="56" t="str">
        <f t="shared" si="36"/>
        <v xml:space="preserve"> </v>
      </c>
      <c r="M685" s="58">
        <v>453</v>
      </c>
      <c r="N685" s="197"/>
      <c r="O685" s="56" t="s">
        <v>26</v>
      </c>
      <c r="P685" s="197" t="str">
        <f t="shared" si="35"/>
        <v xml:space="preserve"> </v>
      </c>
    </row>
    <row r="686" spans="1:16" s="64" customFormat="1" ht="15.75" x14ac:dyDescent="0.2">
      <c r="A686" s="57" t="s">
        <v>1643</v>
      </c>
      <c r="B686" s="56" t="s">
        <v>1072</v>
      </c>
      <c r="C686" s="56" t="s">
        <v>2267</v>
      </c>
      <c r="D686" s="44" t="s">
        <v>5658</v>
      </c>
      <c r="E686" s="58"/>
      <c r="F686" s="197" t="str">
        <f t="shared" si="34"/>
        <v xml:space="preserve"> </v>
      </c>
      <c r="G686" s="445">
        <v>4.8666667938232422</v>
      </c>
      <c r="H686" s="445">
        <v>100.5</v>
      </c>
      <c r="I686" s="445"/>
      <c r="J686" s="197"/>
      <c r="K686" s="57" t="s">
        <v>21</v>
      </c>
      <c r="L686" s="56" t="str">
        <f t="shared" si="36"/>
        <v xml:space="preserve"> </v>
      </c>
      <c r="M686" s="58">
        <v>454</v>
      </c>
      <c r="N686" s="197"/>
      <c r="O686" s="56" t="s">
        <v>26</v>
      </c>
      <c r="P686" s="197" t="str">
        <f t="shared" si="35"/>
        <v xml:space="preserve"> </v>
      </c>
    </row>
    <row r="687" spans="1:16" s="64" customFormat="1" ht="15.75" x14ac:dyDescent="0.2">
      <c r="A687" s="111" t="s">
        <v>1643</v>
      </c>
      <c r="B687" s="65" t="s">
        <v>1646</v>
      </c>
      <c r="C687" s="111" t="s">
        <v>2270</v>
      </c>
      <c r="D687" s="44" t="s">
        <v>5659</v>
      </c>
      <c r="E687" s="128"/>
      <c r="F687" s="197" t="str">
        <f t="shared" si="34"/>
        <v xml:space="preserve"> </v>
      </c>
      <c r="G687" s="445"/>
      <c r="H687" s="445"/>
      <c r="I687" s="445" t="s">
        <v>2271</v>
      </c>
      <c r="J687" s="197"/>
      <c r="K687" s="117" t="s">
        <v>139</v>
      </c>
      <c r="L687" s="56" t="str">
        <f t="shared" si="36"/>
        <v xml:space="preserve"> </v>
      </c>
      <c r="M687" s="128"/>
      <c r="N687" s="197"/>
      <c r="O687" s="56"/>
      <c r="P687" s="197" t="str">
        <f t="shared" si="35"/>
        <v xml:space="preserve"> </v>
      </c>
    </row>
    <row r="688" spans="1:16" s="64" customFormat="1" ht="15.75" x14ac:dyDescent="0.2">
      <c r="A688" s="111" t="s">
        <v>1643</v>
      </c>
      <c r="B688" s="65" t="s">
        <v>1644</v>
      </c>
      <c r="C688" s="111" t="s">
        <v>2272</v>
      </c>
      <c r="D688" s="44" t="s">
        <v>5660</v>
      </c>
      <c r="E688" s="128"/>
      <c r="F688" s="197" t="str">
        <f t="shared" si="34"/>
        <v xml:space="preserve"> </v>
      </c>
      <c r="G688" s="445"/>
      <c r="H688" s="445"/>
      <c r="I688" s="445" t="s">
        <v>2273</v>
      </c>
      <c r="J688" s="197"/>
      <c r="K688" s="117" t="s">
        <v>1844</v>
      </c>
      <c r="L688" s="56" t="str">
        <f t="shared" si="36"/>
        <v xml:space="preserve"> </v>
      </c>
      <c r="M688" s="195">
        <v>851</v>
      </c>
      <c r="N688" s="197"/>
      <c r="O688" s="56"/>
      <c r="P688" s="197" t="str">
        <f t="shared" si="35"/>
        <v xml:space="preserve"> </v>
      </c>
    </row>
    <row r="689" spans="1:16" s="64" customFormat="1" ht="15.75" x14ac:dyDescent="0.2">
      <c r="A689" s="13" t="s">
        <v>1643</v>
      </c>
      <c r="B689" s="65" t="s">
        <v>4487</v>
      </c>
      <c r="C689" s="64" t="s">
        <v>2268</v>
      </c>
      <c r="D689" s="44" t="s">
        <v>5661</v>
      </c>
      <c r="E689" s="125"/>
      <c r="F689" s="197" t="str">
        <f t="shared" si="34"/>
        <v xml:space="preserve"> </v>
      </c>
      <c r="G689" s="445">
        <v>4.8512000000000004</v>
      </c>
      <c r="H689" s="445">
        <v>115.02370000000001</v>
      </c>
      <c r="I689" s="445"/>
      <c r="J689" s="197"/>
      <c r="K689" s="4" t="s">
        <v>4483</v>
      </c>
      <c r="L689" s="56" t="str">
        <f t="shared" si="36"/>
        <v xml:space="preserve"> </v>
      </c>
      <c r="N689" s="197"/>
      <c r="O689" s="56"/>
      <c r="P689" s="197" t="str">
        <f t="shared" si="35"/>
        <v xml:space="preserve"> </v>
      </c>
    </row>
    <row r="690" spans="1:16" s="64" customFormat="1" ht="15.75" x14ac:dyDescent="0.2">
      <c r="A690" s="111" t="s">
        <v>1643</v>
      </c>
      <c r="B690" s="65" t="s">
        <v>1758</v>
      </c>
      <c r="C690" s="111" t="s">
        <v>2275</v>
      </c>
      <c r="D690" s="44" t="s">
        <v>5662</v>
      </c>
      <c r="E690" s="128"/>
      <c r="F690" s="197" t="str">
        <f t="shared" si="34"/>
        <v xml:space="preserve"> </v>
      </c>
      <c r="G690" s="445"/>
      <c r="H690" s="445"/>
      <c r="I690" s="445" t="s">
        <v>2276</v>
      </c>
      <c r="J690" s="197"/>
      <c r="K690" s="117" t="s">
        <v>139</v>
      </c>
      <c r="L690" s="56" t="str">
        <f t="shared" si="36"/>
        <v xml:space="preserve"> </v>
      </c>
      <c r="M690" s="128"/>
      <c r="N690" s="197"/>
      <c r="O690" s="56"/>
      <c r="P690" s="197" t="str">
        <f t="shared" si="35"/>
        <v xml:space="preserve"> </v>
      </c>
    </row>
    <row r="691" spans="1:16" s="64" customFormat="1" ht="15.75" x14ac:dyDescent="0.2">
      <c r="A691" s="57" t="s">
        <v>1643</v>
      </c>
      <c r="B691" s="56" t="s">
        <v>950</v>
      </c>
      <c r="C691" s="56" t="s">
        <v>2274</v>
      </c>
      <c r="D691" s="44" t="s">
        <v>5663</v>
      </c>
      <c r="E691" s="58"/>
      <c r="F691" s="197" t="str">
        <f t="shared" si="34"/>
        <v xml:space="preserve"> </v>
      </c>
      <c r="G691" s="445">
        <v>3.4666666984558105</v>
      </c>
      <c r="H691" s="445">
        <v>101.13333129882812</v>
      </c>
      <c r="I691" s="445"/>
      <c r="J691" s="197"/>
      <c r="K691" s="57" t="s">
        <v>21</v>
      </c>
      <c r="L691" s="56" t="str">
        <f t="shared" si="36"/>
        <v xml:space="preserve"> </v>
      </c>
      <c r="M691" s="58">
        <v>656</v>
      </c>
      <c r="N691" s="197"/>
      <c r="O691" s="56" t="s">
        <v>26</v>
      </c>
      <c r="P691" s="197" t="str">
        <f t="shared" si="35"/>
        <v xml:space="preserve"> </v>
      </c>
    </row>
    <row r="692" spans="1:16" s="64" customFormat="1" ht="15.75" x14ac:dyDescent="0.2">
      <c r="A692" s="57" t="s">
        <v>1643</v>
      </c>
      <c r="B692" s="56" t="s">
        <v>1084</v>
      </c>
      <c r="C692" s="56" t="s">
        <v>2274</v>
      </c>
      <c r="D692" s="44" t="s">
        <v>5664</v>
      </c>
      <c r="E692" s="58"/>
      <c r="F692" s="197" t="str">
        <f t="shared" si="34"/>
        <v xml:space="preserve"> </v>
      </c>
      <c r="G692" s="445">
        <v>3.4166667461395264</v>
      </c>
      <c r="H692" s="445">
        <v>101.18333435058594</v>
      </c>
      <c r="I692" s="445"/>
      <c r="J692" s="197"/>
      <c r="K692" s="57" t="s">
        <v>21</v>
      </c>
      <c r="L692" s="56" t="str">
        <f t="shared" si="36"/>
        <v xml:space="preserve"> </v>
      </c>
      <c r="M692" s="58">
        <v>657</v>
      </c>
      <c r="N692" s="197"/>
      <c r="O692" s="56" t="s">
        <v>2277</v>
      </c>
      <c r="P692" s="197" t="str">
        <f t="shared" si="35"/>
        <v xml:space="preserve"> </v>
      </c>
    </row>
    <row r="693" spans="1:16" s="64" customFormat="1" ht="15.75" x14ac:dyDescent="0.2">
      <c r="A693" s="57" t="s">
        <v>1643</v>
      </c>
      <c r="B693" s="56" t="s">
        <v>1093</v>
      </c>
      <c r="C693" s="56" t="s">
        <v>26</v>
      </c>
      <c r="D693" s="44" t="s">
        <v>5665</v>
      </c>
      <c r="E693" s="58"/>
      <c r="F693" s="197" t="str">
        <f t="shared" si="34"/>
        <v xml:space="preserve"> </v>
      </c>
      <c r="G693" s="445">
        <v>5.6999998092651367</v>
      </c>
      <c r="H693" s="445">
        <v>115.93333435058594</v>
      </c>
      <c r="I693" s="445"/>
      <c r="J693" s="197"/>
      <c r="K693" s="57" t="s">
        <v>21</v>
      </c>
      <c r="L693" s="56" t="str">
        <f t="shared" si="36"/>
        <v xml:space="preserve"> </v>
      </c>
      <c r="M693" s="58">
        <v>659</v>
      </c>
      <c r="N693" s="197"/>
      <c r="O693" s="56" t="s">
        <v>26</v>
      </c>
      <c r="P693" s="197" t="str">
        <f t="shared" si="35"/>
        <v xml:space="preserve"> </v>
      </c>
    </row>
    <row r="694" spans="1:16" ht="15.75" x14ac:dyDescent="0.2">
      <c r="A694" s="57" t="s">
        <v>1643</v>
      </c>
      <c r="B694" s="56" t="s">
        <v>1048</v>
      </c>
      <c r="C694" s="56" t="s">
        <v>2278</v>
      </c>
      <c r="D694" s="44" t="s">
        <v>5666</v>
      </c>
      <c r="E694" s="58"/>
      <c r="F694" s="197" t="str">
        <f t="shared" si="34"/>
        <v xml:space="preserve"> </v>
      </c>
      <c r="G694" s="445">
        <v>2.5655899999999998</v>
      </c>
      <c r="H694" s="445">
        <v>111.345</v>
      </c>
      <c r="J694" s="197"/>
      <c r="K694" s="57" t="s">
        <v>21</v>
      </c>
      <c r="L694" s="56" t="str">
        <f t="shared" si="36"/>
        <v xml:space="preserve"> </v>
      </c>
      <c r="M694" s="58">
        <v>697</v>
      </c>
      <c r="N694" s="197"/>
      <c r="O694" s="56" t="s">
        <v>26</v>
      </c>
      <c r="P694" s="197" t="str">
        <f t="shared" si="35"/>
        <v xml:space="preserve"> </v>
      </c>
    </row>
    <row r="695" spans="1:16" s="64" customFormat="1" ht="15.75" x14ac:dyDescent="0.2">
      <c r="A695" s="111" t="s">
        <v>1643</v>
      </c>
      <c r="B695" s="65" t="s">
        <v>1047</v>
      </c>
      <c r="C695" s="111" t="s">
        <v>2265</v>
      </c>
      <c r="D695" s="44" t="s">
        <v>5667</v>
      </c>
      <c r="E695" s="128"/>
      <c r="F695" s="197" t="str">
        <f t="shared" si="34"/>
        <v xml:space="preserve"> </v>
      </c>
      <c r="G695" s="445"/>
      <c r="H695" s="445"/>
      <c r="I695" s="445" t="s">
        <v>2266</v>
      </c>
      <c r="J695" s="197"/>
      <c r="K695" s="117" t="s">
        <v>1844</v>
      </c>
      <c r="L695" s="56" t="str">
        <f t="shared" si="36"/>
        <v xml:space="preserve"> </v>
      </c>
      <c r="M695" s="195">
        <v>700</v>
      </c>
      <c r="N695" s="197"/>
      <c r="O695" s="56"/>
      <c r="P695" s="197" t="str">
        <f t="shared" si="35"/>
        <v xml:space="preserve"> </v>
      </c>
    </row>
    <row r="696" spans="1:16" ht="15.75" x14ac:dyDescent="0.2">
      <c r="A696" s="54" t="s">
        <v>1643</v>
      </c>
      <c r="B696" s="65" t="s">
        <v>4407</v>
      </c>
      <c r="C696" s="54" t="s">
        <v>2268</v>
      </c>
      <c r="D696" s="44" t="s">
        <v>5668</v>
      </c>
      <c r="F696" s="197" t="str">
        <f t="shared" si="34"/>
        <v xml:space="preserve"> </v>
      </c>
      <c r="I696" s="445" t="s">
        <v>4408</v>
      </c>
      <c r="J696" s="197"/>
      <c r="K696" s="142" t="s">
        <v>4410</v>
      </c>
      <c r="L696" s="56" t="str">
        <f t="shared" si="36"/>
        <v xml:space="preserve"> </v>
      </c>
      <c r="N696" s="197"/>
      <c r="O696" s="56"/>
      <c r="P696" s="197" t="str">
        <f t="shared" si="35"/>
        <v xml:space="preserve"> </v>
      </c>
    </row>
    <row r="697" spans="1:16" ht="15.75" x14ac:dyDescent="0.2">
      <c r="A697" s="13" t="s">
        <v>1643</v>
      </c>
      <c r="B697" s="65" t="s">
        <v>4486</v>
      </c>
      <c r="C697" s="64" t="s">
        <v>2268</v>
      </c>
      <c r="D697" s="44" t="s">
        <v>5669</v>
      </c>
      <c r="F697" s="197" t="str">
        <f t="shared" si="34"/>
        <v xml:space="preserve"> </v>
      </c>
      <c r="G697" s="445">
        <v>1.6397999999999999</v>
      </c>
      <c r="H697" s="445">
        <v>110.4675</v>
      </c>
      <c r="J697" s="197"/>
      <c r="K697" s="4" t="s">
        <v>4483</v>
      </c>
      <c r="L697" s="56" t="str">
        <f t="shared" si="36"/>
        <v xml:space="preserve"> </v>
      </c>
      <c r="N697" s="197"/>
      <c r="O697" s="56"/>
      <c r="P697" s="197" t="str">
        <f t="shared" si="35"/>
        <v xml:space="preserve"> </v>
      </c>
    </row>
    <row r="698" spans="1:16" s="64" customFormat="1" ht="15.75" x14ac:dyDescent="0.2">
      <c r="A698" s="110" t="s">
        <v>1643</v>
      </c>
      <c r="B698" s="39" t="s">
        <v>4676</v>
      </c>
      <c r="C698" s="54" t="s">
        <v>2262</v>
      </c>
      <c r="D698" s="44" t="s">
        <v>5670</v>
      </c>
      <c r="E698" s="125"/>
      <c r="F698" s="197" t="str">
        <f t="shared" si="34"/>
        <v xml:space="preserve"> </v>
      </c>
      <c r="G698" s="445"/>
      <c r="H698" s="445"/>
      <c r="I698" s="445" t="s">
        <v>4887</v>
      </c>
      <c r="J698" s="197"/>
      <c r="K698" s="142" t="s">
        <v>139</v>
      </c>
      <c r="L698" s="56" t="str">
        <f t="shared" si="36"/>
        <v xml:space="preserve"> </v>
      </c>
      <c r="N698" s="197"/>
      <c r="O698" s="56"/>
      <c r="P698" s="197" t="str">
        <f t="shared" si="35"/>
        <v xml:space="preserve"> </v>
      </c>
    </row>
    <row r="699" spans="1:16" s="64" customFormat="1" ht="15.75" x14ac:dyDescent="0.2">
      <c r="A699" s="54" t="s">
        <v>1643</v>
      </c>
      <c r="B699" s="9" t="s">
        <v>4677</v>
      </c>
      <c r="C699" s="54" t="s">
        <v>2262</v>
      </c>
      <c r="D699" s="44" t="s">
        <v>5671</v>
      </c>
      <c r="E699" s="125"/>
      <c r="F699" s="197" t="str">
        <f t="shared" si="34"/>
        <v xml:space="preserve"> </v>
      </c>
      <c r="G699" s="445"/>
      <c r="H699" s="445"/>
      <c r="I699" s="445" t="s">
        <v>4888</v>
      </c>
      <c r="J699" s="197"/>
      <c r="K699" s="142" t="s">
        <v>139</v>
      </c>
      <c r="L699" s="56" t="str">
        <f t="shared" si="36"/>
        <v xml:space="preserve"> </v>
      </c>
      <c r="N699" s="197"/>
      <c r="O699" s="56"/>
      <c r="P699" s="197" t="str">
        <f t="shared" si="35"/>
        <v xml:space="preserve"> </v>
      </c>
    </row>
    <row r="700" spans="1:16" ht="15.75" x14ac:dyDescent="0.2">
      <c r="A700" s="57" t="s">
        <v>1643</v>
      </c>
      <c r="B700" s="56" t="s">
        <v>1102</v>
      </c>
      <c r="C700" s="56" t="s">
        <v>26</v>
      </c>
      <c r="D700" s="44" t="s">
        <v>5672</v>
      </c>
      <c r="E700" s="58"/>
      <c r="F700" s="197" t="str">
        <f t="shared" si="34"/>
        <v xml:space="preserve"> </v>
      </c>
      <c r="G700" s="445">
        <v>5.9166665077209473</v>
      </c>
      <c r="H700" s="445">
        <v>118.08333587646484</v>
      </c>
      <c r="J700" s="197"/>
      <c r="K700" s="57" t="s">
        <v>21</v>
      </c>
      <c r="L700" s="56" t="str">
        <f t="shared" si="36"/>
        <v xml:space="preserve"> </v>
      </c>
      <c r="M700" s="58">
        <v>48</v>
      </c>
      <c r="N700" s="197"/>
      <c r="O700" s="56" t="s">
        <v>26</v>
      </c>
      <c r="P700" s="197" t="str">
        <f t="shared" si="35"/>
        <v xml:space="preserve"> </v>
      </c>
    </row>
    <row r="701" spans="1:16" ht="15.75" x14ac:dyDescent="0.2">
      <c r="A701" s="54" t="s">
        <v>1643</v>
      </c>
      <c r="B701" s="40" t="s">
        <v>4406</v>
      </c>
      <c r="C701" s="54" t="s">
        <v>2262</v>
      </c>
      <c r="D701" s="44" t="s">
        <v>5673</v>
      </c>
      <c r="F701" s="197" t="str">
        <f t="shared" si="34"/>
        <v xml:space="preserve"> </v>
      </c>
      <c r="G701" s="445">
        <v>3.4125999999999999</v>
      </c>
      <c r="H701" s="445">
        <v>101.15649999999999</v>
      </c>
      <c r="J701" s="197"/>
      <c r="K701" s="142" t="s">
        <v>4410</v>
      </c>
      <c r="L701" s="56" t="str">
        <f t="shared" si="36"/>
        <v xml:space="preserve"> </v>
      </c>
      <c r="N701" s="197"/>
      <c r="O701" s="56"/>
      <c r="P701" s="197" t="str">
        <f t="shared" si="35"/>
        <v xml:space="preserve"> </v>
      </c>
    </row>
    <row r="702" spans="1:16" ht="15.75" x14ac:dyDescent="0.2">
      <c r="A702" s="111" t="s">
        <v>1643</v>
      </c>
      <c r="B702" s="65" t="s">
        <v>1642</v>
      </c>
      <c r="C702" s="111" t="s">
        <v>2279</v>
      </c>
      <c r="D702" s="44" t="s">
        <v>5674</v>
      </c>
      <c r="E702" s="128"/>
      <c r="F702" s="197" t="str">
        <f t="shared" si="34"/>
        <v xml:space="preserve"> </v>
      </c>
      <c r="I702" s="445" t="s">
        <v>2280</v>
      </c>
      <c r="J702" s="197"/>
      <c r="K702" s="117" t="s">
        <v>139</v>
      </c>
      <c r="L702" s="56" t="str">
        <f t="shared" si="36"/>
        <v xml:space="preserve"> </v>
      </c>
      <c r="M702" s="128"/>
      <c r="N702" s="197"/>
      <c r="O702" s="56"/>
      <c r="P702" s="197" t="str">
        <f t="shared" si="35"/>
        <v xml:space="preserve"> </v>
      </c>
    </row>
    <row r="703" spans="1:16" ht="15.75" x14ac:dyDescent="0.2">
      <c r="A703" s="64" t="s">
        <v>1479</v>
      </c>
      <c r="B703" s="64" t="s">
        <v>4451</v>
      </c>
      <c r="C703" s="64" t="s">
        <v>4452</v>
      </c>
      <c r="D703" s="44" t="s">
        <v>5675</v>
      </c>
      <c r="F703" s="197" t="str">
        <f t="shared" si="34"/>
        <v xml:space="preserve"> </v>
      </c>
      <c r="G703" s="445" t="s">
        <v>1786</v>
      </c>
      <c r="H703" s="445" t="s">
        <v>1786</v>
      </c>
      <c r="J703" s="197"/>
      <c r="K703" s="142" t="s">
        <v>4446</v>
      </c>
      <c r="L703" s="56" t="str">
        <f t="shared" si="36"/>
        <v xml:space="preserve"> </v>
      </c>
      <c r="N703" s="197"/>
      <c r="O703" s="56"/>
      <c r="P703" s="197" t="str">
        <f t="shared" si="35"/>
        <v xml:space="preserve"> </v>
      </c>
    </row>
    <row r="704" spans="1:16" ht="15.75" x14ac:dyDescent="0.2">
      <c r="A704" s="64" t="s">
        <v>1479</v>
      </c>
      <c r="B704" s="64" t="s">
        <v>4449</v>
      </c>
      <c r="C704" s="64" t="s">
        <v>4450</v>
      </c>
      <c r="D704" s="44" t="s">
        <v>5676</v>
      </c>
      <c r="F704" s="197" t="str">
        <f t="shared" si="34"/>
        <v xml:space="preserve"> </v>
      </c>
      <c r="G704" s="445">
        <v>47.758899999999997</v>
      </c>
      <c r="H704" s="445">
        <v>117.7714</v>
      </c>
      <c r="J704" s="197"/>
      <c r="K704" s="142" t="s">
        <v>4446</v>
      </c>
      <c r="L704" s="56" t="str">
        <f t="shared" si="36"/>
        <v xml:space="preserve"> </v>
      </c>
      <c r="N704" s="197"/>
      <c r="O704" s="56"/>
      <c r="P704" s="197" t="str">
        <f t="shared" si="35"/>
        <v xml:space="preserve"> </v>
      </c>
    </row>
    <row r="705" spans="1:16" ht="15.75" x14ac:dyDescent="0.2">
      <c r="A705" s="142" t="s">
        <v>1479</v>
      </c>
      <c r="B705" s="4" t="s">
        <v>3835</v>
      </c>
      <c r="D705" s="44" t="s">
        <v>5677</v>
      </c>
      <c r="F705" s="197" t="str">
        <f t="shared" si="34"/>
        <v xml:space="preserve"> </v>
      </c>
      <c r="G705" s="445">
        <v>47.8474</v>
      </c>
      <c r="H705" s="445">
        <v>104.3133</v>
      </c>
      <c r="J705" s="197"/>
      <c r="K705" s="142" t="s">
        <v>3834</v>
      </c>
      <c r="L705" s="56" t="str">
        <f t="shared" si="36"/>
        <v xml:space="preserve"> </v>
      </c>
      <c r="N705" s="197"/>
      <c r="O705" s="56"/>
      <c r="P705" s="197" t="str">
        <f t="shared" si="35"/>
        <v xml:space="preserve"> </v>
      </c>
    </row>
    <row r="706" spans="1:16" ht="15.75" x14ac:dyDescent="0.2">
      <c r="A706" s="59" t="s">
        <v>1479</v>
      </c>
      <c r="B706" s="55" t="s">
        <v>1483</v>
      </c>
      <c r="C706" s="55"/>
      <c r="D706" s="44" t="s">
        <v>5678</v>
      </c>
      <c r="E706" s="53"/>
      <c r="F706" s="197" t="str">
        <f t="shared" si="34"/>
        <v xml:space="preserve"> </v>
      </c>
      <c r="G706" s="445">
        <v>49.133333299999997</v>
      </c>
      <c r="H706" s="445">
        <v>97.133333300000004</v>
      </c>
      <c r="J706" s="197"/>
      <c r="K706" s="65" t="s">
        <v>15</v>
      </c>
      <c r="L706" s="56" t="str">
        <f t="shared" si="36"/>
        <v xml:space="preserve"> </v>
      </c>
      <c r="M706" s="67" t="s">
        <v>2281</v>
      </c>
      <c r="N706" s="197"/>
      <c r="O706" s="56" t="s">
        <v>1481</v>
      </c>
      <c r="P706" s="197" t="str">
        <f t="shared" si="35"/>
        <v xml:space="preserve"> </v>
      </c>
    </row>
    <row r="707" spans="1:16" ht="15.75" x14ac:dyDescent="0.2">
      <c r="A707" s="64" t="s">
        <v>1479</v>
      </c>
      <c r="B707" s="64" t="s">
        <v>4453</v>
      </c>
      <c r="C707" s="64" t="s">
        <v>4450</v>
      </c>
      <c r="D707" s="44" t="s">
        <v>5679</v>
      </c>
      <c r="F707" s="197" t="str">
        <f t="shared" ref="F707:F770" si="37">" "</f>
        <v xml:space="preserve"> </v>
      </c>
      <c r="G707" s="445">
        <v>49.5167</v>
      </c>
      <c r="H707" s="445">
        <v>115.5891</v>
      </c>
      <c r="J707" s="197"/>
      <c r="K707" s="142" t="s">
        <v>4446</v>
      </c>
      <c r="L707" s="56" t="str">
        <f t="shared" si="36"/>
        <v xml:space="preserve"> </v>
      </c>
      <c r="N707" s="197"/>
      <c r="O707" s="56"/>
      <c r="P707" s="197" t="str">
        <f t="shared" ref="P707:P770" si="38">" "</f>
        <v xml:space="preserve"> </v>
      </c>
    </row>
    <row r="708" spans="1:16" ht="15.75" x14ac:dyDescent="0.2">
      <c r="A708" s="138" t="s">
        <v>1479</v>
      </c>
      <c r="B708" s="129" t="s">
        <v>2282</v>
      </c>
      <c r="C708" s="137"/>
      <c r="D708" s="44" t="s">
        <v>5680</v>
      </c>
      <c r="E708" s="71" t="s">
        <v>2284</v>
      </c>
      <c r="F708" s="197" t="str">
        <f t="shared" si="37"/>
        <v xml:space="preserve"> </v>
      </c>
      <c r="G708" s="445">
        <v>48</v>
      </c>
      <c r="H708" s="445">
        <v>111</v>
      </c>
      <c r="J708" s="197"/>
      <c r="K708" s="72" t="s">
        <v>1785</v>
      </c>
      <c r="L708" s="56" t="str">
        <f t="shared" si="36"/>
        <v xml:space="preserve"> </v>
      </c>
      <c r="M708" s="193" t="s">
        <v>2283</v>
      </c>
      <c r="N708" s="197"/>
      <c r="O708" s="56"/>
      <c r="P708" s="197" t="str">
        <f t="shared" si="38"/>
        <v xml:space="preserve"> </v>
      </c>
    </row>
    <row r="709" spans="1:16" ht="15.75" x14ac:dyDescent="0.2">
      <c r="A709" s="64" t="s">
        <v>1479</v>
      </c>
      <c r="B709" s="64" t="s">
        <v>4459</v>
      </c>
      <c r="C709" s="64" t="s">
        <v>4460</v>
      </c>
      <c r="D709" s="44" t="s">
        <v>5681</v>
      </c>
      <c r="F709" s="197" t="str">
        <f t="shared" si="37"/>
        <v xml:space="preserve"> </v>
      </c>
      <c r="I709" s="445" t="s">
        <v>4462</v>
      </c>
      <c r="J709" s="197"/>
      <c r="K709" s="142" t="s">
        <v>4461</v>
      </c>
      <c r="L709" s="56" t="str">
        <f t="shared" si="36"/>
        <v xml:space="preserve"> </v>
      </c>
      <c r="N709" s="197"/>
      <c r="O709" s="56"/>
      <c r="P709" s="197" t="str">
        <f t="shared" si="38"/>
        <v xml:space="preserve"> </v>
      </c>
    </row>
    <row r="710" spans="1:16" ht="15.75" x14ac:dyDescent="0.2">
      <c r="A710" s="133" t="s">
        <v>1479</v>
      </c>
      <c r="B710" s="60" t="s">
        <v>2285</v>
      </c>
      <c r="C710" s="132"/>
      <c r="D710" s="44" t="s">
        <v>5682</v>
      </c>
      <c r="E710" s="127" t="s">
        <v>2287</v>
      </c>
      <c r="F710" s="197" t="str">
        <f t="shared" si="37"/>
        <v xml:space="preserve"> </v>
      </c>
      <c r="G710" s="445">
        <v>48.3</v>
      </c>
      <c r="H710" s="445">
        <v>115.1</v>
      </c>
      <c r="J710" s="197"/>
      <c r="K710" s="65" t="s">
        <v>162</v>
      </c>
      <c r="L710" s="56" t="str">
        <f t="shared" si="36"/>
        <v xml:space="preserve"> </v>
      </c>
      <c r="M710" s="67" t="s">
        <v>2286</v>
      </c>
      <c r="N710" s="197"/>
      <c r="O710" s="56"/>
      <c r="P710" s="197" t="str">
        <f t="shared" si="38"/>
        <v xml:space="preserve"> </v>
      </c>
    </row>
    <row r="711" spans="1:16" ht="15.75" x14ac:dyDescent="0.2">
      <c r="A711" s="64" t="s">
        <v>1479</v>
      </c>
      <c r="B711" s="64" t="s">
        <v>4454</v>
      </c>
      <c r="C711" s="64" t="s">
        <v>4455</v>
      </c>
      <c r="D711" s="44" t="s">
        <v>5683</v>
      </c>
      <c r="F711" s="197" t="str">
        <f t="shared" si="37"/>
        <v xml:space="preserve"> </v>
      </c>
      <c r="G711" s="445">
        <v>48.73</v>
      </c>
      <c r="H711" s="445">
        <v>111.98</v>
      </c>
      <c r="J711" s="197"/>
      <c r="K711" s="142" t="s">
        <v>4446</v>
      </c>
      <c r="L711" s="56" t="str">
        <f t="shared" si="36"/>
        <v xml:space="preserve"> </v>
      </c>
      <c r="N711" s="197"/>
      <c r="O711" s="56"/>
      <c r="P711" s="197" t="str">
        <f t="shared" si="38"/>
        <v xml:space="preserve"> </v>
      </c>
    </row>
    <row r="712" spans="1:16" ht="15.75" x14ac:dyDescent="0.2">
      <c r="A712" s="59" t="s">
        <v>1479</v>
      </c>
      <c r="B712" s="55" t="s">
        <v>1484</v>
      </c>
      <c r="C712" s="55"/>
      <c r="D712" s="44" t="s">
        <v>5684</v>
      </c>
      <c r="E712" s="135" t="s">
        <v>2289</v>
      </c>
      <c r="F712" s="197" t="str">
        <f t="shared" si="37"/>
        <v xml:space="preserve"> </v>
      </c>
      <c r="G712" s="445">
        <v>47.766666700000002</v>
      </c>
      <c r="H712" s="445">
        <v>102.7666667</v>
      </c>
      <c r="J712" s="197"/>
      <c r="K712" s="65" t="s">
        <v>15</v>
      </c>
      <c r="L712" s="56" t="str">
        <f t="shared" si="36"/>
        <v xml:space="preserve"> </v>
      </c>
      <c r="M712" s="67" t="s">
        <v>2288</v>
      </c>
      <c r="N712" s="197"/>
      <c r="O712" s="56" t="s">
        <v>1481</v>
      </c>
      <c r="P712" s="197" t="str">
        <f t="shared" si="38"/>
        <v xml:space="preserve"> </v>
      </c>
    </row>
    <row r="713" spans="1:16" ht="15.75" x14ac:dyDescent="0.2">
      <c r="A713" s="59" t="s">
        <v>1479</v>
      </c>
      <c r="B713" s="55" t="s">
        <v>1485</v>
      </c>
      <c r="C713" s="55"/>
      <c r="D713" s="44" t="s">
        <v>5685</v>
      </c>
      <c r="E713" s="53"/>
      <c r="F713" s="197" t="str">
        <f t="shared" si="37"/>
        <v xml:space="preserve"> </v>
      </c>
      <c r="G713" s="445">
        <v>45.05</v>
      </c>
      <c r="H713" s="445">
        <v>100.75</v>
      </c>
      <c r="J713" s="197"/>
      <c r="K713" s="65" t="s">
        <v>15</v>
      </c>
      <c r="L713" s="56" t="str">
        <f t="shared" si="36"/>
        <v xml:space="preserve"> </v>
      </c>
      <c r="M713" s="67" t="s">
        <v>2290</v>
      </c>
      <c r="N713" s="197"/>
      <c r="O713" s="56" t="s">
        <v>1481</v>
      </c>
      <c r="P713" s="197" t="str">
        <f t="shared" si="38"/>
        <v xml:space="preserve"> </v>
      </c>
    </row>
    <row r="714" spans="1:16" ht="15.75" x14ac:dyDescent="0.2">
      <c r="A714" s="133" t="s">
        <v>1479</v>
      </c>
      <c r="B714" s="60" t="s">
        <v>2291</v>
      </c>
      <c r="C714" s="132"/>
      <c r="D714" s="44" t="s">
        <v>5686</v>
      </c>
      <c r="E714" s="63"/>
      <c r="F714" s="197" t="str">
        <f t="shared" si="37"/>
        <v xml:space="preserve"> </v>
      </c>
      <c r="G714" s="445">
        <v>47.353999999999999</v>
      </c>
      <c r="H714" s="445">
        <v>118.47199999999999</v>
      </c>
      <c r="J714" s="197"/>
      <c r="K714" s="65" t="s">
        <v>162</v>
      </c>
      <c r="L714" s="56" t="str">
        <f t="shared" si="36"/>
        <v xml:space="preserve"> </v>
      </c>
      <c r="M714" s="67" t="s">
        <v>2292</v>
      </c>
      <c r="N714" s="197"/>
      <c r="O714" s="56"/>
      <c r="P714" s="197" t="str">
        <f t="shared" si="38"/>
        <v xml:space="preserve"> </v>
      </c>
    </row>
    <row r="715" spans="1:16" ht="15.75" x14ac:dyDescent="0.2">
      <c r="A715" s="59" t="s">
        <v>1479</v>
      </c>
      <c r="B715" s="55" t="s">
        <v>1487</v>
      </c>
      <c r="C715" s="55"/>
      <c r="D715" s="44" t="s">
        <v>5687</v>
      </c>
      <c r="E715" s="135" t="s">
        <v>2294</v>
      </c>
      <c r="F715" s="197" t="str">
        <f t="shared" si="37"/>
        <v xml:space="preserve"> </v>
      </c>
      <c r="G715" s="445">
        <v>48.1666667</v>
      </c>
      <c r="H715" s="445">
        <v>99.716666700000005</v>
      </c>
      <c r="J715" s="197"/>
      <c r="K715" s="65" t="s">
        <v>15</v>
      </c>
      <c r="L715" s="56" t="str">
        <f t="shared" si="36"/>
        <v xml:space="preserve"> </v>
      </c>
      <c r="M715" s="67" t="s">
        <v>2293</v>
      </c>
      <c r="N715" s="197"/>
      <c r="O715" s="56" t="s">
        <v>1480</v>
      </c>
      <c r="P715" s="197" t="str">
        <f t="shared" si="38"/>
        <v xml:space="preserve"> </v>
      </c>
    </row>
    <row r="716" spans="1:16" ht="15.75" x14ac:dyDescent="0.2">
      <c r="A716" s="133" t="s">
        <v>1479</v>
      </c>
      <c r="B716" s="60" t="s">
        <v>2295</v>
      </c>
      <c r="C716" s="132"/>
      <c r="D716" s="44" t="s">
        <v>5688</v>
      </c>
      <c r="E716" s="135" t="s">
        <v>2297</v>
      </c>
      <c r="F716" s="197" t="str">
        <f t="shared" si="37"/>
        <v xml:space="preserve"> </v>
      </c>
      <c r="G716" s="445">
        <v>48.5</v>
      </c>
      <c r="H716" s="445">
        <v>113.83333333333333</v>
      </c>
      <c r="J716" s="197"/>
      <c r="K716" s="65" t="s">
        <v>162</v>
      </c>
      <c r="L716" s="56" t="str">
        <f t="shared" si="36"/>
        <v xml:space="preserve"> </v>
      </c>
      <c r="M716" s="67" t="s">
        <v>2296</v>
      </c>
      <c r="N716" s="197"/>
      <c r="O716" s="56"/>
      <c r="P716" s="197" t="str">
        <f t="shared" si="38"/>
        <v xml:space="preserve"> </v>
      </c>
    </row>
    <row r="717" spans="1:16" ht="15.75" x14ac:dyDescent="0.2">
      <c r="A717" s="59" t="s">
        <v>1479</v>
      </c>
      <c r="B717" s="55" t="s">
        <v>4457</v>
      </c>
      <c r="C717" s="55"/>
      <c r="D717" s="44" t="s">
        <v>5689</v>
      </c>
      <c r="E717" s="53"/>
      <c r="F717" s="197" t="str">
        <f t="shared" si="37"/>
        <v xml:space="preserve"> </v>
      </c>
      <c r="G717" s="445">
        <v>49.2</v>
      </c>
      <c r="H717" s="445">
        <v>113.6166667</v>
      </c>
      <c r="J717" s="197"/>
      <c r="K717" s="65" t="s">
        <v>1970</v>
      </c>
      <c r="L717" s="56" t="str">
        <f t="shared" si="36"/>
        <v xml:space="preserve"> </v>
      </c>
      <c r="M717" s="67" t="s">
        <v>4680</v>
      </c>
      <c r="N717" s="197"/>
      <c r="O717" s="56" t="s">
        <v>4679</v>
      </c>
      <c r="P717" s="197" t="str">
        <f t="shared" si="38"/>
        <v xml:space="preserve"> </v>
      </c>
    </row>
    <row r="718" spans="1:16" ht="15.75" x14ac:dyDescent="0.2">
      <c r="A718" s="64" t="s">
        <v>1489</v>
      </c>
      <c r="B718" s="111" t="s">
        <v>3440</v>
      </c>
      <c r="C718" s="54" t="s">
        <v>2302</v>
      </c>
      <c r="D718" s="44" t="s">
        <v>5690</v>
      </c>
      <c r="F718" s="197" t="str">
        <f t="shared" si="37"/>
        <v xml:space="preserve"> </v>
      </c>
      <c r="I718" s="445" t="s">
        <v>4889</v>
      </c>
      <c r="J718" s="197"/>
      <c r="K718" s="142" t="s">
        <v>139</v>
      </c>
      <c r="L718" s="56" t="str">
        <f t="shared" si="36"/>
        <v xml:space="preserve"> </v>
      </c>
      <c r="N718" s="197"/>
      <c r="O718" s="56"/>
      <c r="P718" s="197" t="str">
        <f t="shared" si="38"/>
        <v xml:space="preserve"> </v>
      </c>
    </row>
    <row r="719" spans="1:16" ht="15.75" x14ac:dyDescent="0.2">
      <c r="A719" s="54" t="s">
        <v>1489</v>
      </c>
      <c r="B719" s="111" t="s">
        <v>3436</v>
      </c>
      <c r="C719" s="54" t="s">
        <v>3441</v>
      </c>
      <c r="D719" s="44" t="s">
        <v>5691</v>
      </c>
      <c r="F719" s="197" t="str">
        <f t="shared" si="37"/>
        <v xml:space="preserve"> </v>
      </c>
      <c r="I719" s="445" t="s">
        <v>4890</v>
      </c>
      <c r="J719" s="197"/>
      <c r="K719" s="142" t="s">
        <v>139</v>
      </c>
      <c r="L719" s="56" t="str">
        <f t="shared" si="36"/>
        <v xml:space="preserve"> </v>
      </c>
      <c r="N719" s="197"/>
      <c r="O719" s="56"/>
      <c r="P719" s="197" t="str">
        <f t="shared" si="38"/>
        <v xml:space="preserve"> </v>
      </c>
    </row>
    <row r="720" spans="1:16" ht="15.75" x14ac:dyDescent="0.2">
      <c r="A720" s="142" t="s">
        <v>1489</v>
      </c>
      <c r="B720" s="56" t="s">
        <v>3935</v>
      </c>
      <c r="D720" s="44" t="s">
        <v>5692</v>
      </c>
      <c r="F720" s="197" t="str">
        <f t="shared" si="37"/>
        <v xml:space="preserve"> </v>
      </c>
      <c r="G720" s="445">
        <v>16.9209</v>
      </c>
      <c r="H720" s="445">
        <v>96.918199999999999</v>
      </c>
      <c r="J720" s="197"/>
      <c r="K720" s="12" t="s">
        <v>3932</v>
      </c>
      <c r="L720" s="56" t="str">
        <f t="shared" si="36"/>
        <v xml:space="preserve"> </v>
      </c>
      <c r="N720" s="197"/>
      <c r="O720" s="56"/>
      <c r="P720" s="197" t="str">
        <f t="shared" si="38"/>
        <v xml:space="preserve"> </v>
      </c>
    </row>
    <row r="721" spans="1:16" ht="15.75" x14ac:dyDescent="0.2">
      <c r="A721" s="64" t="s">
        <v>1489</v>
      </c>
      <c r="B721" s="54" t="s">
        <v>4685</v>
      </c>
      <c r="C721" s="64" t="s">
        <v>3502</v>
      </c>
      <c r="D721" s="44" t="s">
        <v>5693</v>
      </c>
      <c r="F721" s="197" t="str">
        <f t="shared" si="37"/>
        <v xml:space="preserve"> </v>
      </c>
      <c r="I721" s="445" t="s">
        <v>4382</v>
      </c>
      <c r="J721" s="197"/>
      <c r="K721" s="142" t="s">
        <v>4385</v>
      </c>
      <c r="L721" s="56" t="str">
        <f t="shared" si="36"/>
        <v xml:space="preserve"> </v>
      </c>
      <c r="N721" s="197"/>
      <c r="O721" s="56"/>
      <c r="P721" s="197" t="str">
        <f t="shared" si="38"/>
        <v xml:space="preserve"> </v>
      </c>
    </row>
    <row r="722" spans="1:16" ht="15.75" x14ac:dyDescent="0.2">
      <c r="A722" s="64" t="s">
        <v>1489</v>
      </c>
      <c r="B722" s="54" t="s">
        <v>4686</v>
      </c>
      <c r="C722" s="64" t="s">
        <v>3502</v>
      </c>
      <c r="D722" s="44" t="s">
        <v>5694</v>
      </c>
      <c r="F722" s="197" t="str">
        <f t="shared" si="37"/>
        <v xml:space="preserve"> </v>
      </c>
      <c r="I722" s="445" t="s">
        <v>4383</v>
      </c>
      <c r="J722" s="197"/>
      <c r="K722" s="142" t="s">
        <v>4385</v>
      </c>
      <c r="L722" s="56" t="str">
        <f t="shared" si="36"/>
        <v xml:space="preserve"> </v>
      </c>
      <c r="N722" s="197"/>
      <c r="O722" s="56"/>
      <c r="P722" s="197" t="str">
        <f t="shared" si="38"/>
        <v xml:space="preserve"> </v>
      </c>
    </row>
    <row r="723" spans="1:16" ht="15.75" x14ac:dyDescent="0.2">
      <c r="A723" s="64" t="s">
        <v>1489</v>
      </c>
      <c r="B723" s="54" t="s">
        <v>4683</v>
      </c>
      <c r="C723" s="64" t="s">
        <v>3502</v>
      </c>
      <c r="D723" s="44" t="s">
        <v>5695</v>
      </c>
      <c r="F723" s="197" t="str">
        <f t="shared" si="37"/>
        <v xml:space="preserve"> </v>
      </c>
      <c r="I723" s="445" t="s">
        <v>4384</v>
      </c>
      <c r="J723" s="197"/>
      <c r="K723" s="142" t="s">
        <v>4385</v>
      </c>
      <c r="L723" s="56" t="str">
        <f t="shared" si="36"/>
        <v xml:space="preserve"> </v>
      </c>
      <c r="N723" s="197"/>
      <c r="O723" s="56"/>
      <c r="P723" s="197" t="str">
        <f t="shared" si="38"/>
        <v xml:space="preserve"> </v>
      </c>
    </row>
    <row r="724" spans="1:16" ht="15.75" x14ac:dyDescent="0.2">
      <c r="A724" s="54" t="s">
        <v>1489</v>
      </c>
      <c r="B724" s="54" t="s">
        <v>3416</v>
      </c>
      <c r="C724" s="54" t="s">
        <v>2302</v>
      </c>
      <c r="D724" s="44" t="s">
        <v>5696</v>
      </c>
      <c r="F724" s="197" t="str">
        <f t="shared" si="37"/>
        <v xml:space="preserve"> </v>
      </c>
      <c r="I724" s="445" t="s">
        <v>4891</v>
      </c>
      <c r="J724" s="197"/>
      <c r="K724" s="142" t="s">
        <v>139</v>
      </c>
      <c r="L724" s="56" t="str">
        <f t="shared" si="36"/>
        <v xml:space="preserve"> </v>
      </c>
      <c r="N724" s="197"/>
      <c r="O724" s="56"/>
      <c r="P724" s="197" t="str">
        <f t="shared" si="38"/>
        <v xml:space="preserve"> </v>
      </c>
    </row>
    <row r="725" spans="1:16" ht="15.75" x14ac:dyDescent="0.2">
      <c r="A725" s="54" t="s">
        <v>1489</v>
      </c>
      <c r="B725" s="54" t="s">
        <v>3415</v>
      </c>
      <c r="C725" s="54" t="s">
        <v>2302</v>
      </c>
      <c r="D725" s="44" t="s">
        <v>5697</v>
      </c>
      <c r="F725" s="197" t="str">
        <f t="shared" si="37"/>
        <v xml:space="preserve"> </v>
      </c>
      <c r="I725" s="445" t="s">
        <v>4892</v>
      </c>
      <c r="J725" s="197"/>
      <c r="K725" s="142" t="s">
        <v>139</v>
      </c>
      <c r="L725" s="56" t="str">
        <f t="shared" si="36"/>
        <v xml:space="preserve"> </v>
      </c>
      <c r="N725" s="197"/>
      <c r="O725" s="56"/>
      <c r="P725" s="197" t="str">
        <f t="shared" si="38"/>
        <v xml:space="preserve"> </v>
      </c>
    </row>
    <row r="726" spans="1:16" ht="15.75" x14ac:dyDescent="0.2">
      <c r="A726" s="57" t="s">
        <v>1489</v>
      </c>
      <c r="B726" s="4" t="s">
        <v>4687</v>
      </c>
      <c r="C726" s="56" t="s">
        <v>2298</v>
      </c>
      <c r="D726" s="44" t="s">
        <v>5698</v>
      </c>
      <c r="E726" s="58"/>
      <c r="F726" s="197" t="str">
        <f t="shared" si="37"/>
        <v xml:space="preserve"> </v>
      </c>
      <c r="G726" s="445">
        <v>20.166666030883789</v>
      </c>
      <c r="H726" s="445">
        <v>97.033332824707031</v>
      </c>
      <c r="J726" s="197"/>
      <c r="K726" s="57" t="s">
        <v>1891</v>
      </c>
      <c r="L726" s="56" t="str">
        <f t="shared" si="36"/>
        <v xml:space="preserve"> </v>
      </c>
      <c r="M726" s="58" t="s">
        <v>2299</v>
      </c>
      <c r="N726" s="197"/>
      <c r="O726" s="56" t="s">
        <v>1486</v>
      </c>
      <c r="P726" s="197" t="str">
        <f t="shared" si="38"/>
        <v xml:space="preserve"> </v>
      </c>
    </row>
    <row r="727" spans="1:16" ht="15.75" x14ac:dyDescent="0.2">
      <c r="A727" s="59" t="s">
        <v>1489</v>
      </c>
      <c r="B727" s="55" t="s">
        <v>1490</v>
      </c>
      <c r="C727" s="55"/>
      <c r="D727" s="44" t="s">
        <v>5699</v>
      </c>
      <c r="E727" s="53"/>
      <c r="F727" s="197" t="str">
        <f t="shared" si="37"/>
        <v xml:space="preserve"> </v>
      </c>
      <c r="G727" s="445">
        <v>20</v>
      </c>
      <c r="H727" s="445">
        <v>95.366666699999996</v>
      </c>
      <c r="J727" s="197"/>
      <c r="K727" s="65" t="s">
        <v>15</v>
      </c>
      <c r="L727" s="56" t="str">
        <f t="shared" si="36"/>
        <v xml:space="preserve"> </v>
      </c>
      <c r="M727" s="67" t="s">
        <v>2300</v>
      </c>
      <c r="N727" s="197"/>
      <c r="O727" s="56" t="s">
        <v>1315</v>
      </c>
      <c r="P727" s="197" t="str">
        <f t="shared" si="38"/>
        <v xml:space="preserve"> </v>
      </c>
    </row>
    <row r="728" spans="1:16" ht="15.75" x14ac:dyDescent="0.2">
      <c r="A728" s="57" t="s">
        <v>1489</v>
      </c>
      <c r="B728" s="40" t="s">
        <v>4693</v>
      </c>
      <c r="C728" s="111" t="s">
        <v>2301</v>
      </c>
      <c r="D728" s="44" t="s">
        <v>5700</v>
      </c>
      <c r="E728" s="58"/>
      <c r="F728" s="197" t="str">
        <f t="shared" si="37"/>
        <v xml:space="preserve"> </v>
      </c>
      <c r="G728" s="445">
        <v>16.116399999999999</v>
      </c>
      <c r="H728" s="445">
        <v>94.736800000000002</v>
      </c>
      <c r="I728" s="445" t="s">
        <v>4893</v>
      </c>
      <c r="J728" s="197"/>
      <c r="K728" s="57" t="s">
        <v>1931</v>
      </c>
      <c r="L728" s="56" t="str">
        <f t="shared" si="36"/>
        <v xml:space="preserve"> </v>
      </c>
      <c r="M728" s="319" t="s">
        <v>4695</v>
      </c>
      <c r="N728" s="197"/>
      <c r="O728" s="56" t="s">
        <v>4694</v>
      </c>
      <c r="P728" s="197" t="str">
        <f t="shared" si="38"/>
        <v xml:space="preserve"> </v>
      </c>
    </row>
    <row r="729" spans="1:16" ht="15.75" x14ac:dyDescent="0.2">
      <c r="A729" s="113" t="s">
        <v>1489</v>
      </c>
      <c r="B729" s="4" t="s">
        <v>3554</v>
      </c>
      <c r="C729" s="54" t="s">
        <v>2302</v>
      </c>
      <c r="D729" s="44" t="s">
        <v>5701</v>
      </c>
      <c r="F729" s="197" t="str">
        <f t="shared" si="37"/>
        <v xml:space="preserve"> </v>
      </c>
      <c r="I729" s="445" t="s">
        <v>4894</v>
      </c>
      <c r="J729" s="197"/>
      <c r="K729" s="142" t="s">
        <v>139</v>
      </c>
      <c r="L729" s="56" t="str">
        <f t="shared" si="36"/>
        <v xml:space="preserve"> </v>
      </c>
      <c r="N729" s="197"/>
      <c r="O729" s="56"/>
      <c r="P729" s="197" t="str">
        <f t="shared" si="38"/>
        <v xml:space="preserve"> </v>
      </c>
    </row>
    <row r="730" spans="1:16" ht="15.75" x14ac:dyDescent="0.2">
      <c r="A730" s="113" t="s">
        <v>1489</v>
      </c>
      <c r="B730" s="4" t="s">
        <v>4728</v>
      </c>
      <c r="D730" s="44" t="s">
        <v>5702</v>
      </c>
      <c r="F730" s="197" t="str">
        <f t="shared" si="37"/>
        <v xml:space="preserve"> </v>
      </c>
      <c r="I730" s="445" t="s">
        <v>4895</v>
      </c>
      <c r="J730" s="197"/>
      <c r="K730" s="142" t="s">
        <v>139</v>
      </c>
      <c r="L730" s="56"/>
      <c r="N730" s="197"/>
      <c r="O730" s="56"/>
      <c r="P730" s="197" t="str">
        <f t="shared" si="38"/>
        <v xml:space="preserve"> </v>
      </c>
    </row>
    <row r="731" spans="1:16" ht="15.75" x14ac:dyDescent="0.2">
      <c r="A731" s="52" t="s">
        <v>1489</v>
      </c>
      <c r="B731" s="40" t="s">
        <v>4688</v>
      </c>
      <c r="C731" s="51"/>
      <c r="D731" s="44" t="s">
        <v>5703</v>
      </c>
      <c r="E731" s="53"/>
      <c r="F731" s="197" t="str">
        <f t="shared" si="37"/>
        <v xml:space="preserve"> </v>
      </c>
      <c r="G731" s="445">
        <v>19.8333333</v>
      </c>
      <c r="H731" s="445">
        <v>94.95</v>
      </c>
      <c r="J731" s="197"/>
      <c r="K731" s="65" t="s">
        <v>15</v>
      </c>
      <c r="L731" s="56" t="str">
        <f t="shared" si="36"/>
        <v xml:space="preserve"> </v>
      </c>
      <c r="M731" s="67" t="s">
        <v>2304</v>
      </c>
      <c r="N731" s="197"/>
      <c r="O731" s="56" t="s">
        <v>1315</v>
      </c>
      <c r="P731" s="197" t="str">
        <f t="shared" si="38"/>
        <v xml:space="preserve"> </v>
      </c>
    </row>
    <row r="732" spans="1:16" ht="15.75" x14ac:dyDescent="0.2">
      <c r="A732" s="52" t="s">
        <v>1489</v>
      </c>
      <c r="B732" s="40" t="s">
        <v>4689</v>
      </c>
      <c r="C732" s="51"/>
      <c r="D732" s="44" t="s">
        <v>5704</v>
      </c>
      <c r="E732" s="53"/>
      <c r="F732" s="197" t="str">
        <f t="shared" si="37"/>
        <v xml:space="preserve"> </v>
      </c>
      <c r="G732" s="445">
        <v>21</v>
      </c>
      <c r="H732" s="445">
        <v>94.916666699999993</v>
      </c>
      <c r="J732" s="197"/>
      <c r="K732" s="65" t="s">
        <v>15</v>
      </c>
      <c r="L732" s="56" t="str">
        <f t="shared" si="36"/>
        <v xml:space="preserve"> </v>
      </c>
      <c r="M732" s="67" t="s">
        <v>2305</v>
      </c>
      <c r="N732" s="197"/>
      <c r="O732" s="56" t="s">
        <v>1315</v>
      </c>
      <c r="P732" s="197" t="str">
        <f t="shared" si="38"/>
        <v xml:space="preserve"> </v>
      </c>
    </row>
    <row r="733" spans="1:16" ht="15.75" x14ac:dyDescent="0.2">
      <c r="A733" s="111" t="s">
        <v>1489</v>
      </c>
      <c r="B733" s="9" t="s">
        <v>1683</v>
      </c>
      <c r="C733" s="111" t="s">
        <v>2302</v>
      </c>
      <c r="D733" s="44" t="s">
        <v>5705</v>
      </c>
      <c r="E733" s="128"/>
      <c r="F733" s="197" t="str">
        <f t="shared" si="37"/>
        <v xml:space="preserve"> </v>
      </c>
      <c r="G733" s="445">
        <v>25.083300000000001</v>
      </c>
      <c r="H733" s="445">
        <v>97.25</v>
      </c>
      <c r="I733" s="445" t="s">
        <v>2303</v>
      </c>
      <c r="J733" s="197"/>
      <c r="K733" s="117" t="s">
        <v>139</v>
      </c>
      <c r="L733" s="56" t="str">
        <f t="shared" si="36"/>
        <v xml:space="preserve"> </v>
      </c>
      <c r="M733" s="128"/>
      <c r="N733" s="197"/>
      <c r="O733" s="56"/>
      <c r="P733" s="197" t="str">
        <f t="shared" si="38"/>
        <v xml:space="preserve"> </v>
      </c>
    </row>
    <row r="734" spans="1:16" ht="15.75" x14ac:dyDescent="0.2">
      <c r="A734" s="111" t="s">
        <v>1489</v>
      </c>
      <c r="B734" s="9" t="s">
        <v>4690</v>
      </c>
      <c r="C734" s="111" t="s">
        <v>2306</v>
      </c>
      <c r="D734" s="44" t="s">
        <v>5706</v>
      </c>
      <c r="E734" s="128"/>
      <c r="F734" s="197" t="str">
        <f t="shared" si="37"/>
        <v xml:space="preserve"> </v>
      </c>
      <c r="I734" s="445" t="s">
        <v>2307</v>
      </c>
      <c r="J734" s="197"/>
      <c r="K734" s="117" t="s">
        <v>139</v>
      </c>
      <c r="L734" s="56" t="str">
        <f t="shared" si="36"/>
        <v xml:space="preserve"> </v>
      </c>
      <c r="M734" s="128"/>
      <c r="N734" s="197"/>
      <c r="O734" s="56"/>
      <c r="P734" s="197" t="str">
        <f t="shared" si="38"/>
        <v xml:space="preserve"> </v>
      </c>
    </row>
    <row r="735" spans="1:16" ht="15.75" x14ac:dyDescent="0.2">
      <c r="A735" s="113" t="s">
        <v>1489</v>
      </c>
      <c r="B735" s="9" t="s">
        <v>3605</v>
      </c>
      <c r="C735" s="54" t="s">
        <v>2302</v>
      </c>
      <c r="D735" s="44" t="s">
        <v>5707</v>
      </c>
      <c r="F735" s="197" t="str">
        <f t="shared" si="37"/>
        <v xml:space="preserve"> </v>
      </c>
      <c r="I735" s="445" t="s">
        <v>4896</v>
      </c>
      <c r="J735" s="197"/>
      <c r="K735" s="142" t="s">
        <v>139</v>
      </c>
      <c r="L735" s="56" t="str">
        <f t="shared" si="36"/>
        <v xml:space="preserve"> </v>
      </c>
      <c r="N735" s="197"/>
      <c r="O735" s="56"/>
      <c r="P735" s="197" t="str">
        <f t="shared" si="38"/>
        <v xml:space="preserve"> </v>
      </c>
    </row>
    <row r="736" spans="1:16" ht="15.75" x14ac:dyDescent="0.2">
      <c r="A736" s="52" t="s">
        <v>1489</v>
      </c>
      <c r="B736" s="40" t="s">
        <v>4691</v>
      </c>
      <c r="C736" s="51"/>
      <c r="D736" s="44" t="s">
        <v>5708</v>
      </c>
      <c r="E736" s="53"/>
      <c r="F736" s="197" t="str">
        <f t="shared" si="37"/>
        <v xml:space="preserve"> </v>
      </c>
      <c r="G736" s="445">
        <v>20.3666667</v>
      </c>
      <c r="H736" s="445">
        <v>94.783333299999995</v>
      </c>
      <c r="J736" s="197"/>
      <c r="K736" s="65" t="s">
        <v>15</v>
      </c>
      <c r="L736" s="56" t="str">
        <f t="shared" ref="L736:L752" si="39">" "</f>
        <v xml:space="preserve"> </v>
      </c>
      <c r="M736" s="67" t="s">
        <v>2308</v>
      </c>
      <c r="N736" s="197"/>
      <c r="O736" s="56" t="s">
        <v>1315</v>
      </c>
      <c r="P736" s="197" t="str">
        <f t="shared" si="38"/>
        <v xml:space="preserve"> </v>
      </c>
    </row>
    <row r="737" spans="1:16" ht="15.75" x14ac:dyDescent="0.2">
      <c r="A737" s="54" t="s">
        <v>1489</v>
      </c>
      <c r="B737" s="4" t="s">
        <v>4692</v>
      </c>
      <c r="C737" s="54" t="s">
        <v>3441</v>
      </c>
      <c r="D737" s="44" t="s">
        <v>5709</v>
      </c>
      <c r="F737" s="197" t="str">
        <f t="shared" si="37"/>
        <v xml:space="preserve"> </v>
      </c>
      <c r="I737" s="445" t="s">
        <v>4897</v>
      </c>
      <c r="J737" s="197"/>
      <c r="K737" s="142" t="s">
        <v>139</v>
      </c>
      <c r="L737" s="56" t="str">
        <f t="shared" si="39"/>
        <v xml:space="preserve"> </v>
      </c>
      <c r="N737" s="197"/>
      <c r="O737" s="56"/>
      <c r="P737" s="197" t="str">
        <f t="shared" si="38"/>
        <v xml:space="preserve"> </v>
      </c>
    </row>
    <row r="738" spans="1:16" ht="15.75" x14ac:dyDescent="0.2">
      <c r="A738" s="59" t="s">
        <v>1489</v>
      </c>
      <c r="B738" s="55" t="s">
        <v>1491</v>
      </c>
      <c r="C738" s="55"/>
      <c r="D738" s="44" t="s">
        <v>5710</v>
      </c>
      <c r="E738" s="53"/>
      <c r="F738" s="197" t="str">
        <f t="shared" si="37"/>
        <v xml:space="preserve"> </v>
      </c>
      <c r="G738" s="445">
        <v>21</v>
      </c>
      <c r="H738" s="445">
        <v>94.833333300000007</v>
      </c>
      <c r="J738" s="197"/>
      <c r="K738" s="65" t="s">
        <v>15</v>
      </c>
      <c r="L738" s="56" t="str">
        <f t="shared" si="39"/>
        <v xml:space="preserve"> </v>
      </c>
      <c r="M738" s="67" t="s">
        <v>2309</v>
      </c>
      <c r="N738" s="197"/>
      <c r="O738" s="56" t="s">
        <v>1315</v>
      </c>
      <c r="P738" s="197" t="str">
        <f t="shared" si="38"/>
        <v xml:space="preserve"> </v>
      </c>
    </row>
    <row r="739" spans="1:16" ht="15.75" x14ac:dyDescent="0.2">
      <c r="A739" s="13" t="s">
        <v>1489</v>
      </c>
      <c r="B739" s="4" t="s">
        <v>3697</v>
      </c>
      <c r="C739" s="64" t="s">
        <v>2326</v>
      </c>
      <c r="D739" s="44" t="s">
        <v>5711</v>
      </c>
      <c r="F739" s="197" t="str">
        <f t="shared" si="37"/>
        <v xml:space="preserve"> </v>
      </c>
      <c r="G739" s="445" t="s">
        <v>1786</v>
      </c>
      <c r="H739" s="445" t="s">
        <v>1786</v>
      </c>
      <c r="J739" s="197"/>
      <c r="K739" s="142" t="s">
        <v>139</v>
      </c>
      <c r="L739" s="56" t="str">
        <f t="shared" si="39"/>
        <v xml:space="preserve"> </v>
      </c>
      <c r="N739" s="197"/>
      <c r="O739" s="56"/>
      <c r="P739" s="197" t="str">
        <f t="shared" si="38"/>
        <v xml:space="preserve"> </v>
      </c>
    </row>
    <row r="740" spans="1:16" ht="15.75" x14ac:dyDescent="0.2">
      <c r="A740" s="59" t="s">
        <v>1489</v>
      </c>
      <c r="B740" s="55" t="s">
        <v>1492</v>
      </c>
      <c r="C740" s="55"/>
      <c r="D740" s="44" t="s">
        <v>5712</v>
      </c>
      <c r="E740" s="53"/>
      <c r="F740" s="197" t="str">
        <f t="shared" si="37"/>
        <v xml:space="preserve"> </v>
      </c>
      <c r="G740" s="445" t="s">
        <v>1786</v>
      </c>
      <c r="H740" s="445" t="s">
        <v>1786</v>
      </c>
      <c r="J740" s="197"/>
      <c r="K740" s="65" t="s">
        <v>15</v>
      </c>
      <c r="L740" s="56" t="str">
        <f t="shared" si="39"/>
        <v xml:space="preserve"> </v>
      </c>
      <c r="M740" s="67" t="s">
        <v>2310</v>
      </c>
      <c r="N740" s="197"/>
      <c r="O740" s="56" t="s">
        <v>1315</v>
      </c>
      <c r="P740" s="197" t="str">
        <f t="shared" si="38"/>
        <v xml:space="preserve"> </v>
      </c>
    </row>
    <row r="741" spans="1:16" ht="15.75" x14ac:dyDescent="0.2">
      <c r="A741" s="57" t="s">
        <v>1489</v>
      </c>
      <c r="B741" s="56" t="s">
        <v>1302</v>
      </c>
      <c r="C741" s="56" t="s">
        <v>2298</v>
      </c>
      <c r="D741" s="44" t="s">
        <v>5713</v>
      </c>
      <c r="E741" s="58"/>
      <c r="F741" s="197" t="str">
        <f t="shared" si="37"/>
        <v xml:space="preserve"> </v>
      </c>
      <c r="G741" s="445">
        <v>20.799999237060547</v>
      </c>
      <c r="H741" s="445">
        <v>95.25</v>
      </c>
      <c r="J741" s="197"/>
      <c r="K741" s="57" t="s">
        <v>21</v>
      </c>
      <c r="L741" s="56" t="str">
        <f t="shared" si="39"/>
        <v xml:space="preserve"> </v>
      </c>
      <c r="M741" s="58">
        <v>478</v>
      </c>
      <c r="N741" s="197"/>
      <c r="O741" s="56" t="s">
        <v>26</v>
      </c>
      <c r="P741" s="197" t="str">
        <f t="shared" si="38"/>
        <v xml:space="preserve"> </v>
      </c>
    </row>
    <row r="742" spans="1:16" ht="15.75" x14ac:dyDescent="0.2">
      <c r="A742" s="111" t="s">
        <v>1489</v>
      </c>
      <c r="B742" s="72" t="s">
        <v>2311</v>
      </c>
      <c r="C742" s="111" t="s">
        <v>2312</v>
      </c>
      <c r="D742" s="44" t="s">
        <v>5714</v>
      </c>
      <c r="E742" s="128"/>
      <c r="F742" s="197" t="str">
        <f t="shared" si="37"/>
        <v xml:space="preserve"> </v>
      </c>
      <c r="I742" s="445" t="s">
        <v>2314</v>
      </c>
      <c r="J742" s="197"/>
      <c r="K742" s="117" t="s">
        <v>1966</v>
      </c>
      <c r="L742" s="56" t="str">
        <f t="shared" si="39"/>
        <v xml:space="preserve"> </v>
      </c>
      <c r="M742" s="195" t="s">
        <v>2313</v>
      </c>
      <c r="N742" s="197"/>
      <c r="O742" s="56" t="s">
        <v>1315</v>
      </c>
      <c r="P742" s="197" t="str">
        <f t="shared" si="38"/>
        <v xml:space="preserve"> </v>
      </c>
    </row>
    <row r="743" spans="1:16" ht="15.75" x14ac:dyDescent="0.2">
      <c r="A743" s="54" t="s">
        <v>1489</v>
      </c>
      <c r="B743" s="111" t="s">
        <v>3437</v>
      </c>
      <c r="C743" s="54" t="s">
        <v>3441</v>
      </c>
      <c r="D743" s="44" t="s">
        <v>5715</v>
      </c>
      <c r="F743" s="197" t="str">
        <f t="shared" si="37"/>
        <v xml:space="preserve"> </v>
      </c>
      <c r="I743" s="445" t="s">
        <v>4898</v>
      </c>
      <c r="J743" s="197"/>
      <c r="K743" s="142" t="s">
        <v>139</v>
      </c>
      <c r="L743" s="56" t="str">
        <f t="shared" si="39"/>
        <v xml:space="preserve"> </v>
      </c>
      <c r="N743" s="197"/>
      <c r="O743" s="56"/>
      <c r="P743" s="197" t="str">
        <f t="shared" si="38"/>
        <v xml:space="preserve"> </v>
      </c>
    </row>
    <row r="744" spans="1:16" ht="15.75" x14ac:dyDescent="0.2">
      <c r="A744" s="111" t="s">
        <v>1489</v>
      </c>
      <c r="B744" s="9" t="s">
        <v>1690</v>
      </c>
      <c r="C744" s="111" t="s">
        <v>2315</v>
      </c>
      <c r="D744" s="44" t="s">
        <v>5716</v>
      </c>
      <c r="E744" s="128"/>
      <c r="F744" s="197" t="str">
        <f t="shared" si="37"/>
        <v xml:space="preserve"> </v>
      </c>
      <c r="I744" s="445" t="s">
        <v>2317</v>
      </c>
      <c r="J744" s="197"/>
      <c r="K744" s="117" t="s">
        <v>1966</v>
      </c>
      <c r="L744" s="56" t="str">
        <f t="shared" si="39"/>
        <v xml:space="preserve"> </v>
      </c>
      <c r="M744" s="195" t="s">
        <v>2316</v>
      </c>
      <c r="N744" s="197"/>
      <c r="O744" s="56" t="s">
        <v>1315</v>
      </c>
      <c r="P744" s="197" t="str">
        <f t="shared" si="38"/>
        <v xml:space="preserve"> </v>
      </c>
    </row>
    <row r="745" spans="1:16" ht="15.75" x14ac:dyDescent="0.2">
      <c r="A745" s="2" t="s">
        <v>1489</v>
      </c>
      <c r="B745" s="65" t="s">
        <v>1727</v>
      </c>
      <c r="C745" s="2" t="s">
        <v>2318</v>
      </c>
      <c r="D745" s="44" t="s">
        <v>5717</v>
      </c>
      <c r="E745" s="128"/>
      <c r="F745" s="197" t="str">
        <f t="shared" si="37"/>
        <v xml:space="preserve"> </v>
      </c>
      <c r="I745" s="445" t="s">
        <v>2319</v>
      </c>
      <c r="J745" s="197"/>
      <c r="K745" s="117" t="s">
        <v>139</v>
      </c>
      <c r="L745" s="56" t="str">
        <f t="shared" si="39"/>
        <v xml:space="preserve"> </v>
      </c>
      <c r="M745" s="128"/>
      <c r="N745" s="197"/>
      <c r="O745" s="56"/>
      <c r="P745" s="197" t="str">
        <f t="shared" si="38"/>
        <v xml:space="preserve"> </v>
      </c>
    </row>
    <row r="746" spans="1:16" ht="15.75" x14ac:dyDescent="0.2">
      <c r="A746" s="54" t="s">
        <v>1489</v>
      </c>
      <c r="B746" s="111" t="s">
        <v>3433</v>
      </c>
      <c r="C746" s="54" t="s">
        <v>2302</v>
      </c>
      <c r="D746" s="44" t="s">
        <v>5718</v>
      </c>
      <c r="F746" s="197" t="str">
        <f t="shared" si="37"/>
        <v xml:space="preserve"> </v>
      </c>
      <c r="I746" s="445" t="s">
        <v>4899</v>
      </c>
      <c r="J746" s="197"/>
      <c r="K746" s="142" t="s">
        <v>139</v>
      </c>
      <c r="L746" s="56" t="str">
        <f t="shared" si="39"/>
        <v xml:space="preserve"> </v>
      </c>
      <c r="N746" s="197"/>
      <c r="O746" s="56"/>
      <c r="P746" s="197" t="str">
        <f t="shared" si="38"/>
        <v xml:space="preserve"> </v>
      </c>
    </row>
    <row r="747" spans="1:16" ht="15.75" x14ac:dyDescent="0.2">
      <c r="A747" s="59" t="s">
        <v>1489</v>
      </c>
      <c r="B747" s="55" t="s">
        <v>1493</v>
      </c>
      <c r="C747" s="55"/>
      <c r="D747" s="44" t="s">
        <v>5719</v>
      </c>
      <c r="E747" s="53"/>
      <c r="F747" s="197" t="str">
        <f t="shared" si="37"/>
        <v xml:space="preserve"> </v>
      </c>
      <c r="G747" s="445">
        <v>20</v>
      </c>
      <c r="H747" s="445">
        <v>97</v>
      </c>
      <c r="J747" s="197"/>
      <c r="K747" s="65" t="s">
        <v>15</v>
      </c>
      <c r="L747" s="56" t="str">
        <f t="shared" si="39"/>
        <v xml:space="preserve"> </v>
      </c>
      <c r="M747" s="67" t="s">
        <v>2320</v>
      </c>
      <c r="N747" s="197"/>
      <c r="O747" s="56" t="s">
        <v>1315</v>
      </c>
      <c r="P747" s="197" t="str">
        <f t="shared" si="38"/>
        <v xml:space="preserve"> </v>
      </c>
    </row>
    <row r="748" spans="1:16" ht="15.75" x14ac:dyDescent="0.2">
      <c r="A748" s="59" t="s">
        <v>1489</v>
      </c>
      <c r="B748" s="55" t="s">
        <v>1494</v>
      </c>
      <c r="C748" s="55"/>
      <c r="D748" s="44" t="s">
        <v>5720</v>
      </c>
      <c r="E748" s="53"/>
      <c r="F748" s="197" t="str">
        <f t="shared" si="37"/>
        <v xml:space="preserve"> </v>
      </c>
      <c r="I748" s="445" t="s">
        <v>4900</v>
      </c>
      <c r="J748" s="197"/>
      <c r="K748" s="65" t="s">
        <v>15</v>
      </c>
      <c r="L748" s="56" t="str">
        <f t="shared" si="39"/>
        <v xml:space="preserve"> </v>
      </c>
      <c r="M748" s="67" t="s">
        <v>2321</v>
      </c>
      <c r="N748" s="197"/>
      <c r="O748" s="56" t="s">
        <v>1315</v>
      </c>
      <c r="P748" s="197" t="str">
        <f t="shared" si="38"/>
        <v xml:space="preserve"> </v>
      </c>
    </row>
    <row r="749" spans="1:16" ht="15.75" x14ac:dyDescent="0.2">
      <c r="A749" s="111" t="s">
        <v>1489</v>
      </c>
      <c r="B749" s="65" t="s">
        <v>1689</v>
      </c>
      <c r="C749" s="111" t="s">
        <v>2306</v>
      </c>
      <c r="D749" s="44" t="s">
        <v>5721</v>
      </c>
      <c r="E749" s="128"/>
      <c r="F749" s="197" t="str">
        <f t="shared" si="37"/>
        <v xml:space="preserve"> </v>
      </c>
      <c r="I749" s="445" t="s">
        <v>2323</v>
      </c>
      <c r="J749" s="197"/>
      <c r="K749" s="117" t="s">
        <v>1966</v>
      </c>
      <c r="L749" s="56" t="str">
        <f t="shared" si="39"/>
        <v xml:space="preserve"> </v>
      </c>
      <c r="M749" s="195" t="s">
        <v>2322</v>
      </c>
      <c r="N749" s="197"/>
      <c r="O749" s="56"/>
      <c r="P749" s="197" t="str">
        <f t="shared" si="38"/>
        <v xml:space="preserve"> </v>
      </c>
    </row>
    <row r="750" spans="1:16" ht="15.75" x14ac:dyDescent="0.2">
      <c r="A750" s="111" t="s">
        <v>1489</v>
      </c>
      <c r="B750" s="4" t="s">
        <v>4682</v>
      </c>
      <c r="C750" s="111" t="s">
        <v>2324</v>
      </c>
      <c r="D750" s="44" t="s">
        <v>5722</v>
      </c>
      <c r="E750" s="128"/>
      <c r="F750" s="197" t="str">
        <f t="shared" si="37"/>
        <v xml:space="preserve"> </v>
      </c>
      <c r="I750" s="445" t="s">
        <v>2325</v>
      </c>
      <c r="J750" s="197"/>
      <c r="K750" s="117" t="s">
        <v>139</v>
      </c>
      <c r="L750" s="56" t="str">
        <f t="shared" si="39"/>
        <v xml:space="preserve"> </v>
      </c>
      <c r="M750" s="128"/>
      <c r="N750" s="197"/>
      <c r="O750" s="56"/>
      <c r="P750" s="197" t="str">
        <f t="shared" si="38"/>
        <v xml:space="preserve"> </v>
      </c>
    </row>
    <row r="751" spans="1:16" ht="15.75" x14ac:dyDescent="0.2">
      <c r="A751" s="54" t="s">
        <v>1489</v>
      </c>
      <c r="B751" s="111" t="s">
        <v>3438</v>
      </c>
      <c r="C751" s="54" t="s">
        <v>3441</v>
      </c>
      <c r="D751" s="44" t="s">
        <v>5723</v>
      </c>
      <c r="F751" s="197" t="str">
        <f t="shared" si="37"/>
        <v xml:space="preserve"> </v>
      </c>
      <c r="I751" s="445" t="s">
        <v>4901</v>
      </c>
      <c r="J751" s="197"/>
      <c r="K751" s="142" t="s">
        <v>139</v>
      </c>
      <c r="L751" s="56" t="str">
        <f t="shared" si="39"/>
        <v xml:space="preserve"> </v>
      </c>
      <c r="N751" s="197"/>
      <c r="O751" s="56"/>
      <c r="P751" s="197" t="str">
        <f t="shared" si="38"/>
        <v xml:space="preserve"> </v>
      </c>
    </row>
    <row r="752" spans="1:16" s="64" customFormat="1" ht="15.75" x14ac:dyDescent="0.2">
      <c r="A752" s="54" t="s">
        <v>1489</v>
      </c>
      <c r="B752" s="111" t="s">
        <v>3434</v>
      </c>
      <c r="C752" s="54" t="s">
        <v>2302</v>
      </c>
      <c r="D752" s="44" t="s">
        <v>5724</v>
      </c>
      <c r="E752" s="125"/>
      <c r="F752" s="197" t="str">
        <f t="shared" si="37"/>
        <v xml:space="preserve"> </v>
      </c>
      <c r="G752" s="445"/>
      <c r="H752" s="445"/>
      <c r="I752" s="445" t="s">
        <v>4902</v>
      </c>
      <c r="J752" s="197"/>
      <c r="K752" s="142" t="s">
        <v>139</v>
      </c>
      <c r="L752" s="56" t="str">
        <f t="shared" si="39"/>
        <v xml:space="preserve"> </v>
      </c>
      <c r="N752" s="197"/>
      <c r="O752" s="56"/>
      <c r="P752" s="197" t="str">
        <f t="shared" si="38"/>
        <v xml:space="preserve"> </v>
      </c>
    </row>
    <row r="753" spans="1:16" ht="15.75" x14ac:dyDescent="0.2">
      <c r="A753" s="64" t="s">
        <v>1489</v>
      </c>
      <c r="B753" s="9" t="s">
        <v>4546</v>
      </c>
      <c r="C753" s="64" t="s">
        <v>4547</v>
      </c>
      <c r="D753" s="44" t="s">
        <v>5725</v>
      </c>
      <c r="F753" s="197" t="str">
        <f t="shared" si="37"/>
        <v xml:space="preserve"> </v>
      </c>
      <c r="I753" s="445" t="s">
        <v>4903</v>
      </c>
      <c r="J753" s="197"/>
      <c r="K753" s="117" t="s">
        <v>139</v>
      </c>
      <c r="L753" s="56"/>
      <c r="N753" s="197"/>
      <c r="O753" s="56"/>
      <c r="P753" s="197" t="str">
        <f t="shared" si="38"/>
        <v xml:space="preserve"> </v>
      </c>
    </row>
    <row r="754" spans="1:16" ht="15.75" x14ac:dyDescent="0.2">
      <c r="A754" s="111" t="s">
        <v>1489</v>
      </c>
      <c r="B754" s="65" t="s">
        <v>1692</v>
      </c>
      <c r="C754" s="2" t="s">
        <v>2326</v>
      </c>
      <c r="D754" s="44" t="s">
        <v>5726</v>
      </c>
      <c r="E754" s="128"/>
      <c r="F754" s="197" t="str">
        <f t="shared" si="37"/>
        <v xml:space="preserve"> </v>
      </c>
      <c r="I754" s="445" t="s">
        <v>2327</v>
      </c>
      <c r="J754" s="197"/>
      <c r="K754" s="117" t="s">
        <v>139</v>
      </c>
      <c r="L754" s="56" t="str">
        <f t="shared" ref="L754:L837" si="40">" "</f>
        <v xml:space="preserve"> </v>
      </c>
      <c r="M754" s="128"/>
      <c r="N754" s="197"/>
      <c r="O754" s="56"/>
      <c r="P754" s="197" t="str">
        <f t="shared" si="38"/>
        <v xml:space="preserve"> </v>
      </c>
    </row>
    <row r="755" spans="1:16" ht="15.75" x14ac:dyDescent="0.2">
      <c r="A755" s="54" t="s">
        <v>1489</v>
      </c>
      <c r="B755" s="111" t="s">
        <v>3435</v>
      </c>
      <c r="C755" s="54" t="s">
        <v>2302</v>
      </c>
      <c r="D755" s="44" t="s">
        <v>5727</v>
      </c>
      <c r="F755" s="197" t="str">
        <f t="shared" si="37"/>
        <v xml:space="preserve"> </v>
      </c>
      <c r="I755" s="445" t="s">
        <v>4904</v>
      </c>
      <c r="J755" s="197"/>
      <c r="K755" s="142" t="s">
        <v>139</v>
      </c>
      <c r="L755" s="56" t="str">
        <f t="shared" si="40"/>
        <v xml:space="preserve"> </v>
      </c>
      <c r="N755" s="197"/>
      <c r="O755" s="56"/>
      <c r="P755" s="197" t="str">
        <f t="shared" si="38"/>
        <v xml:space="preserve"> </v>
      </c>
    </row>
    <row r="756" spans="1:16" ht="15.75" x14ac:dyDescent="0.2">
      <c r="A756" s="54" t="s">
        <v>1489</v>
      </c>
      <c r="B756" s="111" t="s">
        <v>3439</v>
      </c>
      <c r="C756" s="54" t="s">
        <v>3441</v>
      </c>
      <c r="D756" s="44" t="s">
        <v>5728</v>
      </c>
      <c r="F756" s="197" t="str">
        <f t="shared" si="37"/>
        <v xml:space="preserve"> </v>
      </c>
      <c r="I756" s="445" t="s">
        <v>4905</v>
      </c>
      <c r="J756" s="197"/>
      <c r="K756" s="142" t="s">
        <v>139</v>
      </c>
      <c r="L756" s="56" t="str">
        <f t="shared" si="40"/>
        <v xml:space="preserve"> </v>
      </c>
      <c r="N756" s="197"/>
      <c r="O756" s="56"/>
      <c r="P756" s="197" t="str">
        <f t="shared" si="38"/>
        <v xml:space="preserve"> </v>
      </c>
    </row>
    <row r="757" spans="1:16" ht="15.75" x14ac:dyDescent="0.2">
      <c r="A757" s="12" t="s">
        <v>2328</v>
      </c>
      <c r="B757" s="64" t="s">
        <v>4195</v>
      </c>
      <c r="C757" s="64" t="s">
        <v>4196</v>
      </c>
      <c r="D757" s="44" t="s">
        <v>5729</v>
      </c>
      <c r="F757" s="197" t="str">
        <f t="shared" si="37"/>
        <v xml:space="preserve"> </v>
      </c>
      <c r="G757" s="445">
        <v>-43.548200000000001</v>
      </c>
      <c r="H757" s="445">
        <v>172.7329</v>
      </c>
      <c r="J757" s="197"/>
      <c r="K757" s="32" t="s">
        <v>4194</v>
      </c>
      <c r="L757" s="56" t="str">
        <f t="shared" si="40"/>
        <v xml:space="preserve"> </v>
      </c>
      <c r="N757" s="197"/>
      <c r="O757" s="56"/>
      <c r="P757" s="197" t="str">
        <f t="shared" si="38"/>
        <v xml:space="preserve"> </v>
      </c>
    </row>
    <row r="758" spans="1:16" ht="15.75" x14ac:dyDescent="0.2">
      <c r="A758" s="57" t="s">
        <v>2328</v>
      </c>
      <c r="B758" s="56" t="s">
        <v>973</v>
      </c>
      <c r="C758" s="56"/>
      <c r="D758" s="44" t="s">
        <v>5730</v>
      </c>
      <c r="E758" s="66" t="s">
        <v>2329</v>
      </c>
      <c r="F758" s="197" t="str">
        <f t="shared" si="37"/>
        <v xml:space="preserve"> </v>
      </c>
      <c r="G758" s="445">
        <v>-40.5</v>
      </c>
      <c r="H758" s="445">
        <v>172.83332824707031</v>
      </c>
      <c r="J758" s="197"/>
      <c r="K758" s="57" t="s">
        <v>21</v>
      </c>
      <c r="L758" s="56" t="str">
        <f t="shared" si="40"/>
        <v xml:space="preserve"> </v>
      </c>
      <c r="M758" s="58">
        <v>308</v>
      </c>
      <c r="N758" s="197"/>
      <c r="O758" s="56" t="s">
        <v>26</v>
      </c>
      <c r="P758" s="197" t="str">
        <f t="shared" si="38"/>
        <v xml:space="preserve"> </v>
      </c>
    </row>
    <row r="759" spans="1:16" ht="15.75" x14ac:dyDescent="0.2">
      <c r="A759" s="57" t="s">
        <v>2328</v>
      </c>
      <c r="B759" s="56" t="s">
        <v>977</v>
      </c>
      <c r="C759" s="56"/>
      <c r="D759" s="44" t="s">
        <v>5731</v>
      </c>
      <c r="E759" s="66" t="s">
        <v>2330</v>
      </c>
      <c r="F759" s="197" t="str">
        <f t="shared" si="37"/>
        <v xml:space="preserve"> </v>
      </c>
      <c r="G759" s="445">
        <v>-37.150001525878906</v>
      </c>
      <c r="H759" s="445">
        <v>175.55000305175781</v>
      </c>
      <c r="J759" s="197"/>
      <c r="K759" s="57" t="s">
        <v>21</v>
      </c>
      <c r="L759" s="56" t="str">
        <f t="shared" si="40"/>
        <v xml:space="preserve"> </v>
      </c>
      <c r="M759" s="58">
        <v>310</v>
      </c>
      <c r="N759" s="197"/>
      <c r="O759" s="56" t="s">
        <v>26</v>
      </c>
      <c r="P759" s="197" t="str">
        <f t="shared" si="38"/>
        <v xml:space="preserve"> </v>
      </c>
    </row>
    <row r="760" spans="1:16" ht="15.75" x14ac:dyDescent="0.2">
      <c r="A760" s="57" t="s">
        <v>2328</v>
      </c>
      <c r="B760" s="56" t="s">
        <v>1162</v>
      </c>
      <c r="C760" s="56"/>
      <c r="D760" s="44" t="s">
        <v>5732</v>
      </c>
      <c r="E760" s="58"/>
      <c r="F760" s="197" t="str">
        <f t="shared" si="37"/>
        <v xml:space="preserve"> </v>
      </c>
      <c r="G760" s="445">
        <v>-34.833332061767578</v>
      </c>
      <c r="H760" s="445">
        <v>173.16667175292969</v>
      </c>
      <c r="J760" s="197"/>
      <c r="K760" s="57" t="s">
        <v>21</v>
      </c>
      <c r="L760" s="56" t="str">
        <f t="shared" si="40"/>
        <v xml:space="preserve"> </v>
      </c>
      <c r="M760" s="58">
        <v>365</v>
      </c>
      <c r="N760" s="197"/>
      <c r="O760" s="56" t="s">
        <v>26</v>
      </c>
      <c r="P760" s="197" t="str">
        <f t="shared" si="38"/>
        <v xml:space="preserve"> </v>
      </c>
    </row>
    <row r="761" spans="1:16" ht="15.75" x14ac:dyDescent="0.2">
      <c r="A761" s="57" t="s">
        <v>2328</v>
      </c>
      <c r="B761" s="56" t="s">
        <v>1136</v>
      </c>
      <c r="C761" s="56"/>
      <c r="D761" s="44" t="s">
        <v>5733</v>
      </c>
      <c r="E761" s="58"/>
      <c r="F761" s="197" t="str">
        <f t="shared" si="37"/>
        <v xml:space="preserve"> </v>
      </c>
      <c r="G761" s="445">
        <v>-46.416667938232422</v>
      </c>
      <c r="H761" s="445">
        <v>168.36666870117187</v>
      </c>
      <c r="J761" s="197"/>
      <c r="K761" s="57" t="s">
        <v>21</v>
      </c>
      <c r="L761" s="56" t="str">
        <f t="shared" si="40"/>
        <v xml:space="preserve"> </v>
      </c>
      <c r="M761" s="58">
        <v>386</v>
      </c>
      <c r="N761" s="197"/>
      <c r="O761" s="56" t="s">
        <v>26</v>
      </c>
      <c r="P761" s="197" t="str">
        <f t="shared" si="38"/>
        <v xml:space="preserve"> </v>
      </c>
    </row>
    <row r="762" spans="1:16" ht="15.75" x14ac:dyDescent="0.2">
      <c r="A762" s="57" t="s">
        <v>2328</v>
      </c>
      <c r="B762" s="56" t="s">
        <v>974</v>
      </c>
      <c r="C762" s="56"/>
      <c r="D762" s="44" t="s">
        <v>5734</v>
      </c>
      <c r="E762" s="58"/>
      <c r="F762" s="197" t="str">
        <f t="shared" si="37"/>
        <v xml:space="preserve"> </v>
      </c>
      <c r="G762" s="445">
        <v>-36.416667938232422</v>
      </c>
      <c r="H762" s="445">
        <v>174.25</v>
      </c>
      <c r="J762" s="197"/>
      <c r="K762" s="57" t="s">
        <v>21</v>
      </c>
      <c r="L762" s="56" t="str">
        <f t="shared" si="40"/>
        <v xml:space="preserve"> </v>
      </c>
      <c r="M762" s="58">
        <v>400</v>
      </c>
      <c r="N762" s="197"/>
      <c r="O762" s="56" t="s">
        <v>26</v>
      </c>
      <c r="P762" s="197" t="str">
        <f t="shared" si="38"/>
        <v xml:space="preserve"> </v>
      </c>
    </row>
    <row r="763" spans="1:16" ht="15.75" x14ac:dyDescent="0.2">
      <c r="A763" s="57" t="s">
        <v>2328</v>
      </c>
      <c r="B763" s="56" t="s">
        <v>988</v>
      </c>
      <c r="C763" s="56"/>
      <c r="D763" s="44" t="s">
        <v>5735</v>
      </c>
      <c r="E763" s="58"/>
      <c r="F763" s="197" t="str">
        <f t="shared" si="37"/>
        <v xml:space="preserve"> </v>
      </c>
      <c r="G763" s="445">
        <v>-38.066665649414063</v>
      </c>
      <c r="H763" s="445">
        <v>174.81666564941406</v>
      </c>
      <c r="J763" s="197"/>
      <c r="K763" s="57" t="s">
        <v>21</v>
      </c>
      <c r="L763" s="56" t="str">
        <f t="shared" si="40"/>
        <v xml:space="preserve"> </v>
      </c>
      <c r="M763" s="58">
        <v>424</v>
      </c>
      <c r="N763" s="197"/>
      <c r="O763" s="56" t="s">
        <v>26</v>
      </c>
      <c r="P763" s="197" t="str">
        <f t="shared" si="38"/>
        <v xml:space="preserve"> </v>
      </c>
    </row>
    <row r="764" spans="1:16" ht="15.75" x14ac:dyDescent="0.2">
      <c r="A764" s="57" t="s">
        <v>2328</v>
      </c>
      <c r="B764" s="56" t="s">
        <v>1277</v>
      </c>
      <c r="C764" s="56"/>
      <c r="D764" s="44" t="s">
        <v>5736</v>
      </c>
      <c r="E764" s="58"/>
      <c r="F764" s="197" t="str">
        <f t="shared" si="37"/>
        <v xml:space="preserve"> </v>
      </c>
      <c r="G764" s="445">
        <v>-43.833332061767578</v>
      </c>
      <c r="H764" s="445">
        <v>172.66667175292969</v>
      </c>
      <c r="J764" s="197"/>
      <c r="K764" s="57" t="s">
        <v>21</v>
      </c>
      <c r="L764" s="56" t="str">
        <f t="shared" si="40"/>
        <v xml:space="preserve"> </v>
      </c>
      <c r="M764" s="58">
        <v>488</v>
      </c>
      <c r="N764" s="197"/>
      <c r="O764" s="56" t="s">
        <v>26</v>
      </c>
      <c r="P764" s="197" t="str">
        <f t="shared" si="38"/>
        <v xml:space="preserve"> </v>
      </c>
    </row>
    <row r="765" spans="1:16" ht="15.75" x14ac:dyDescent="0.2">
      <c r="A765" s="57" t="s">
        <v>2328</v>
      </c>
      <c r="B765" s="56" t="s">
        <v>972</v>
      </c>
      <c r="C765" s="56"/>
      <c r="D765" s="44" t="s">
        <v>5737</v>
      </c>
      <c r="E765" s="58"/>
      <c r="F765" s="197" t="str">
        <f t="shared" si="37"/>
        <v xml:space="preserve"> </v>
      </c>
      <c r="G765" s="445">
        <v>-36.966667175292969</v>
      </c>
      <c r="H765" s="445">
        <v>174.83332824707031</v>
      </c>
      <c r="J765" s="197"/>
      <c r="K765" s="57" t="s">
        <v>21</v>
      </c>
      <c r="L765" s="56" t="str">
        <f t="shared" si="40"/>
        <v xml:space="preserve"> </v>
      </c>
      <c r="M765" s="58">
        <v>560</v>
      </c>
      <c r="N765" s="197"/>
      <c r="O765" s="56" t="s">
        <v>26</v>
      </c>
      <c r="P765" s="197" t="str">
        <f t="shared" si="38"/>
        <v xml:space="preserve"> </v>
      </c>
    </row>
    <row r="766" spans="1:16" ht="15.75" x14ac:dyDescent="0.2">
      <c r="A766" s="57" t="s">
        <v>2328</v>
      </c>
      <c r="B766" s="56" t="s">
        <v>1146</v>
      </c>
      <c r="C766" s="56"/>
      <c r="D766" s="44" t="s">
        <v>5738</v>
      </c>
      <c r="E766" s="58"/>
      <c r="F766" s="197" t="str">
        <f t="shared" si="37"/>
        <v xml:space="preserve"> </v>
      </c>
      <c r="G766" s="445">
        <v>-41.116664886474609</v>
      </c>
      <c r="H766" s="445">
        <v>173</v>
      </c>
      <c r="J766" s="197"/>
      <c r="K766" s="57" t="s">
        <v>21</v>
      </c>
      <c r="L766" s="56" t="str">
        <f t="shared" si="40"/>
        <v xml:space="preserve"> </v>
      </c>
      <c r="M766" s="58">
        <v>593</v>
      </c>
      <c r="N766" s="197"/>
      <c r="O766" s="56" t="s">
        <v>26</v>
      </c>
      <c r="P766" s="197" t="str">
        <f t="shared" si="38"/>
        <v xml:space="preserve"> </v>
      </c>
    </row>
    <row r="767" spans="1:16" ht="15.75" x14ac:dyDescent="0.2">
      <c r="A767" s="57" t="s">
        <v>2328</v>
      </c>
      <c r="B767" s="56" t="s">
        <v>991</v>
      </c>
      <c r="C767" s="56"/>
      <c r="D767" s="44" t="s">
        <v>5739</v>
      </c>
      <c r="E767" s="58"/>
      <c r="F767" s="197" t="str">
        <f t="shared" si="37"/>
        <v xml:space="preserve"> </v>
      </c>
      <c r="G767" s="445">
        <v>-37.966667175292969</v>
      </c>
      <c r="H767" s="445">
        <v>177.03334045410156</v>
      </c>
      <c r="J767" s="197"/>
      <c r="K767" s="57" t="s">
        <v>21</v>
      </c>
      <c r="L767" s="56" t="str">
        <f t="shared" si="40"/>
        <v xml:space="preserve"> </v>
      </c>
      <c r="M767" s="58">
        <v>640</v>
      </c>
      <c r="N767" s="197"/>
      <c r="O767" s="56" t="s">
        <v>26</v>
      </c>
      <c r="P767" s="197" t="str">
        <f t="shared" si="38"/>
        <v xml:space="preserve"> </v>
      </c>
    </row>
    <row r="768" spans="1:16" ht="15.75" x14ac:dyDescent="0.2">
      <c r="A768" s="57" t="s">
        <v>2328</v>
      </c>
      <c r="B768" s="56" t="s">
        <v>989</v>
      </c>
      <c r="C768" s="56"/>
      <c r="D768" s="44" t="s">
        <v>5740</v>
      </c>
      <c r="E768" s="58"/>
      <c r="F768" s="197" t="str">
        <f t="shared" si="37"/>
        <v xml:space="preserve"> </v>
      </c>
      <c r="G768" s="445">
        <v>-34.515999999999998</v>
      </c>
      <c r="H768" s="445">
        <v>172.9575293</v>
      </c>
      <c r="J768" s="197"/>
      <c r="K768" s="57" t="s">
        <v>21</v>
      </c>
      <c r="L768" s="56" t="str">
        <f t="shared" si="40"/>
        <v xml:space="preserve"> </v>
      </c>
      <c r="M768" s="58">
        <v>662</v>
      </c>
      <c r="N768" s="197"/>
      <c r="O768" s="56" t="s">
        <v>26</v>
      </c>
      <c r="P768" s="197" t="str">
        <f t="shared" si="38"/>
        <v xml:space="preserve"> </v>
      </c>
    </row>
    <row r="769" spans="1:16" ht="15.75" x14ac:dyDescent="0.2">
      <c r="A769" s="57" t="s">
        <v>2328</v>
      </c>
      <c r="B769" s="56" t="s">
        <v>984</v>
      </c>
      <c r="C769" s="56"/>
      <c r="D769" s="44" t="s">
        <v>5741</v>
      </c>
      <c r="E769" s="58"/>
      <c r="F769" s="197" t="str">
        <f t="shared" si="37"/>
        <v xml:space="preserve"> </v>
      </c>
      <c r="G769" s="445">
        <v>-34.5</v>
      </c>
      <c r="H769" s="445">
        <v>173.16667175292969</v>
      </c>
      <c r="J769" s="197"/>
      <c r="K769" s="57" t="s">
        <v>21</v>
      </c>
      <c r="L769" s="56" t="str">
        <f t="shared" si="40"/>
        <v xml:space="preserve"> </v>
      </c>
      <c r="M769" s="58">
        <v>703</v>
      </c>
      <c r="N769" s="197"/>
      <c r="O769" s="56" t="s">
        <v>26</v>
      </c>
      <c r="P769" s="197" t="str">
        <f t="shared" si="38"/>
        <v xml:space="preserve"> </v>
      </c>
    </row>
    <row r="770" spans="1:16" ht="15.75" x14ac:dyDescent="0.2">
      <c r="A770" s="57" t="s">
        <v>2328</v>
      </c>
      <c r="B770" s="56" t="s">
        <v>987</v>
      </c>
      <c r="C770" s="56"/>
      <c r="D770" s="44" t="s">
        <v>5742</v>
      </c>
      <c r="E770" s="58"/>
      <c r="F770" s="197" t="str">
        <f t="shared" si="37"/>
        <v xml:space="preserve"> </v>
      </c>
      <c r="G770" s="445">
        <v>-37.716667175292969</v>
      </c>
      <c r="H770" s="445">
        <v>176.14999389648437</v>
      </c>
      <c r="J770" s="197"/>
      <c r="K770" s="57" t="s">
        <v>21</v>
      </c>
      <c r="L770" s="56" t="str">
        <f t="shared" si="40"/>
        <v xml:space="preserve"> </v>
      </c>
      <c r="M770" s="58">
        <v>55</v>
      </c>
      <c r="N770" s="197"/>
      <c r="O770" s="56" t="s">
        <v>26</v>
      </c>
      <c r="P770" s="197" t="str">
        <f t="shared" si="38"/>
        <v xml:space="preserve"> </v>
      </c>
    </row>
    <row r="771" spans="1:16" ht="15.75" x14ac:dyDescent="0.2">
      <c r="A771" s="57" t="s">
        <v>2328</v>
      </c>
      <c r="B771" s="56" t="s">
        <v>985</v>
      </c>
      <c r="C771" s="56"/>
      <c r="D771" s="44" t="s">
        <v>5743</v>
      </c>
      <c r="E771" s="58"/>
      <c r="F771" s="197" t="str">
        <f t="shared" ref="F771:F834" si="41">" "</f>
        <v xml:space="preserve"> </v>
      </c>
      <c r="G771" s="445">
        <v>-35.716667175292969</v>
      </c>
      <c r="H771" s="445">
        <v>174.31666564941406</v>
      </c>
      <c r="J771" s="197"/>
      <c r="K771" s="57" t="s">
        <v>21</v>
      </c>
      <c r="L771" s="56" t="str">
        <f t="shared" si="40"/>
        <v xml:space="preserve"> </v>
      </c>
      <c r="M771" s="58">
        <v>107</v>
      </c>
      <c r="N771" s="197"/>
      <c r="O771" s="56" t="s">
        <v>26</v>
      </c>
      <c r="P771" s="197" t="str">
        <f t="shared" ref="P771:P834" si="42">" "</f>
        <v xml:space="preserve"> </v>
      </c>
    </row>
    <row r="772" spans="1:16" ht="15.75" x14ac:dyDescent="0.2">
      <c r="A772" s="133" t="s">
        <v>2332</v>
      </c>
      <c r="B772" s="60" t="s">
        <v>2331</v>
      </c>
      <c r="C772" s="132"/>
      <c r="D772" s="44" t="s">
        <v>5744</v>
      </c>
      <c r="E772" s="63"/>
      <c r="F772" s="197" t="str">
        <f t="shared" si="41"/>
        <v xml:space="preserve"> </v>
      </c>
      <c r="G772" s="445">
        <v>38.950000000000003</v>
      </c>
      <c r="H772" s="445">
        <v>127.51666666666667</v>
      </c>
      <c r="J772" s="197"/>
      <c r="K772" s="65" t="s">
        <v>162</v>
      </c>
      <c r="L772" s="56" t="str">
        <f t="shared" si="40"/>
        <v xml:space="preserve"> </v>
      </c>
      <c r="M772" s="67" t="s">
        <v>2333</v>
      </c>
      <c r="N772" s="197"/>
      <c r="O772" s="56"/>
      <c r="P772" s="197" t="str">
        <f t="shared" si="42"/>
        <v xml:space="preserve"> </v>
      </c>
    </row>
    <row r="773" spans="1:16" ht="15.75" x14ac:dyDescent="0.2">
      <c r="A773" s="64" t="s">
        <v>2332</v>
      </c>
      <c r="B773" s="74" t="s">
        <v>4034</v>
      </c>
      <c r="C773" s="54" t="s">
        <v>4036</v>
      </c>
      <c r="D773" s="44" t="s">
        <v>5745</v>
      </c>
      <c r="F773" s="197" t="str">
        <f t="shared" si="41"/>
        <v xml:space="preserve"> </v>
      </c>
      <c r="G773" s="445">
        <v>39.415300000000002</v>
      </c>
      <c r="H773" s="445">
        <v>124.723</v>
      </c>
      <c r="J773" s="197"/>
      <c r="K773" s="142" t="s">
        <v>4019</v>
      </c>
      <c r="L773" s="56" t="str">
        <f t="shared" si="40"/>
        <v xml:space="preserve"> </v>
      </c>
      <c r="N773" s="197"/>
      <c r="O773" s="56"/>
      <c r="P773" s="197" t="str">
        <f t="shared" si="42"/>
        <v xml:space="preserve"> </v>
      </c>
    </row>
    <row r="774" spans="1:16" ht="15.75" x14ac:dyDescent="0.2">
      <c r="A774" s="59" t="s">
        <v>2332</v>
      </c>
      <c r="B774" s="55" t="s">
        <v>1466</v>
      </c>
      <c r="C774" s="55"/>
      <c r="D774" s="44" t="s">
        <v>5746</v>
      </c>
      <c r="E774" s="53"/>
      <c r="F774" s="197" t="str">
        <f t="shared" si="41"/>
        <v xml:space="preserve"> </v>
      </c>
      <c r="G774" s="445">
        <v>39.716666699999998</v>
      </c>
      <c r="H774" s="445">
        <v>125.4</v>
      </c>
      <c r="J774" s="197"/>
      <c r="K774" s="65" t="s">
        <v>15</v>
      </c>
      <c r="L774" s="56" t="str">
        <f t="shared" si="40"/>
        <v xml:space="preserve"> </v>
      </c>
      <c r="M774" s="67" t="s">
        <v>2334</v>
      </c>
      <c r="N774" s="197"/>
      <c r="O774" s="56" t="s">
        <v>1458</v>
      </c>
      <c r="P774" s="197" t="str">
        <f t="shared" si="42"/>
        <v xml:space="preserve"> </v>
      </c>
    </row>
    <row r="775" spans="1:16" ht="15.75" x14ac:dyDescent="0.2">
      <c r="A775" s="64" t="s">
        <v>2332</v>
      </c>
      <c r="B775" s="74" t="s">
        <v>4032</v>
      </c>
      <c r="C775" s="54" t="s">
        <v>4036</v>
      </c>
      <c r="D775" s="44" t="s">
        <v>5747</v>
      </c>
      <c r="F775" s="197" t="str">
        <f t="shared" si="41"/>
        <v xml:space="preserve"> </v>
      </c>
      <c r="G775" s="445" t="s">
        <v>1786</v>
      </c>
      <c r="H775" s="445" t="s">
        <v>1786</v>
      </c>
      <c r="J775" s="197"/>
      <c r="K775" s="142" t="s">
        <v>4019</v>
      </c>
      <c r="L775" s="56" t="str">
        <f t="shared" si="40"/>
        <v xml:space="preserve"> </v>
      </c>
      <c r="N775" s="197"/>
      <c r="O775" s="56"/>
      <c r="P775" s="197" t="str">
        <f t="shared" si="42"/>
        <v xml:space="preserve"> </v>
      </c>
    </row>
    <row r="776" spans="1:16" ht="15.75" x14ac:dyDescent="0.2">
      <c r="A776" s="70" t="s">
        <v>2332</v>
      </c>
      <c r="B776" s="68" t="s">
        <v>2335</v>
      </c>
      <c r="C776" s="69"/>
      <c r="D776" s="44" t="s">
        <v>5748</v>
      </c>
      <c r="E776" s="63" t="s">
        <v>2337</v>
      </c>
      <c r="F776" s="197" t="str">
        <f t="shared" si="41"/>
        <v xml:space="preserve"> </v>
      </c>
      <c r="G776" s="445">
        <v>38.5833333333333</v>
      </c>
      <c r="H776" s="445">
        <v>127.33333333333333</v>
      </c>
      <c r="J776" s="197"/>
      <c r="K776" s="65" t="s">
        <v>1986</v>
      </c>
      <c r="L776" s="56" t="str">
        <f t="shared" si="40"/>
        <v xml:space="preserve"> </v>
      </c>
      <c r="M776" s="67" t="s">
        <v>2336</v>
      </c>
      <c r="N776" s="197"/>
      <c r="O776" s="56" t="s">
        <v>1467</v>
      </c>
      <c r="P776" s="197" t="str">
        <f t="shared" si="42"/>
        <v xml:space="preserve"> </v>
      </c>
    </row>
    <row r="777" spans="1:16" ht="15.75" x14ac:dyDescent="0.2">
      <c r="A777" s="57" t="s">
        <v>2332</v>
      </c>
      <c r="B777" s="56" t="s">
        <v>1051</v>
      </c>
      <c r="C777" s="56" t="s">
        <v>26</v>
      </c>
      <c r="D777" s="44" t="s">
        <v>5749</v>
      </c>
      <c r="E777" s="58" t="s">
        <v>2339</v>
      </c>
      <c r="F777" s="197" t="str">
        <f t="shared" si="41"/>
        <v xml:space="preserve"> </v>
      </c>
      <c r="G777" s="445">
        <v>39.436999999999998</v>
      </c>
      <c r="H777" s="445">
        <v>125.339</v>
      </c>
      <c r="J777" s="197"/>
      <c r="K777" s="57" t="s">
        <v>1917</v>
      </c>
      <c r="L777" s="56" t="str">
        <f t="shared" si="40"/>
        <v xml:space="preserve"> </v>
      </c>
      <c r="M777" s="58" t="s">
        <v>2338</v>
      </c>
      <c r="N777" s="197"/>
      <c r="O777" s="56" t="s">
        <v>26</v>
      </c>
      <c r="P777" s="197" t="str">
        <f t="shared" si="42"/>
        <v xml:space="preserve"> </v>
      </c>
    </row>
    <row r="778" spans="1:16" ht="15.75" x14ac:dyDescent="0.2">
      <c r="A778" s="64" t="s">
        <v>2332</v>
      </c>
      <c r="B778" s="74" t="s">
        <v>4035</v>
      </c>
      <c r="C778" s="54" t="s">
        <v>4036</v>
      </c>
      <c r="D778" s="44" t="s">
        <v>5750</v>
      </c>
      <c r="F778" s="197" t="str">
        <f t="shared" si="41"/>
        <v xml:space="preserve"> </v>
      </c>
      <c r="G778" s="445">
        <v>39.2913</v>
      </c>
      <c r="H778" s="445">
        <v>124.7358</v>
      </c>
      <c r="J778" s="197"/>
      <c r="K778" s="142" t="s">
        <v>4019</v>
      </c>
      <c r="L778" s="56" t="str">
        <f t="shared" si="40"/>
        <v xml:space="preserve"> </v>
      </c>
      <c r="N778" s="197"/>
      <c r="O778" s="56"/>
      <c r="P778" s="197" t="str">
        <f t="shared" si="42"/>
        <v xml:space="preserve"> </v>
      </c>
    </row>
    <row r="779" spans="1:16" ht="15.75" x14ac:dyDescent="0.2">
      <c r="A779" s="64" t="s">
        <v>2332</v>
      </c>
      <c r="B779" s="64" t="s">
        <v>4467</v>
      </c>
      <c r="C779" s="64" t="s">
        <v>4468</v>
      </c>
      <c r="D779" s="44" t="s">
        <v>5751</v>
      </c>
      <c r="F779" s="197" t="str">
        <f t="shared" si="41"/>
        <v xml:space="preserve"> </v>
      </c>
      <c r="G779" s="445" t="s">
        <v>1786</v>
      </c>
      <c r="H779" s="445" t="s">
        <v>1786</v>
      </c>
      <c r="J779" s="197"/>
      <c r="K779" s="142" t="s">
        <v>4019</v>
      </c>
      <c r="L779" s="56" t="str">
        <f t="shared" si="40"/>
        <v xml:space="preserve"> </v>
      </c>
      <c r="N779" s="197"/>
      <c r="O779" s="56"/>
      <c r="P779" s="197" t="str">
        <f t="shared" si="42"/>
        <v xml:space="preserve"> </v>
      </c>
    </row>
    <row r="780" spans="1:16" ht="15.75" x14ac:dyDescent="0.2">
      <c r="A780" s="133" t="s">
        <v>2332</v>
      </c>
      <c r="B780" s="60" t="s">
        <v>2340</v>
      </c>
      <c r="C780" s="132"/>
      <c r="D780" s="44" t="s">
        <v>5752</v>
      </c>
      <c r="E780" s="63"/>
      <c r="F780" s="197" t="str">
        <f t="shared" si="41"/>
        <v xml:space="preserve"> </v>
      </c>
      <c r="G780" s="445">
        <v>37.316666666666698</v>
      </c>
      <c r="H780" s="445">
        <v>128.30000000000001</v>
      </c>
      <c r="J780" s="197"/>
      <c r="K780" s="65" t="s">
        <v>162</v>
      </c>
      <c r="L780" s="56" t="str">
        <f t="shared" si="40"/>
        <v xml:space="preserve"> </v>
      </c>
      <c r="M780" s="67" t="s">
        <v>2341</v>
      </c>
      <c r="N780" s="197"/>
      <c r="O780" s="56"/>
      <c r="P780" s="197" t="str">
        <f t="shared" si="42"/>
        <v xml:space="preserve"> </v>
      </c>
    </row>
    <row r="781" spans="1:16" ht="15.75" x14ac:dyDescent="0.2">
      <c r="A781" s="64" t="s">
        <v>2332</v>
      </c>
      <c r="B781" s="74" t="s">
        <v>4033</v>
      </c>
      <c r="C781" s="54" t="s">
        <v>4036</v>
      </c>
      <c r="D781" s="44" t="s">
        <v>5753</v>
      </c>
      <c r="F781" s="197" t="str">
        <f t="shared" si="41"/>
        <v xml:space="preserve"> </v>
      </c>
      <c r="G781" s="445">
        <v>39.478299999999997</v>
      </c>
      <c r="H781" s="445">
        <v>125.11360000000001</v>
      </c>
      <c r="J781" s="197"/>
      <c r="K781" s="142" t="s">
        <v>4019</v>
      </c>
      <c r="L781" s="56" t="str">
        <f t="shared" si="40"/>
        <v xml:space="preserve"> </v>
      </c>
      <c r="N781" s="197"/>
      <c r="O781" s="56"/>
      <c r="P781" s="197" t="str">
        <f t="shared" si="42"/>
        <v xml:space="preserve"> </v>
      </c>
    </row>
    <row r="782" spans="1:16" ht="15.75" x14ac:dyDescent="0.2">
      <c r="A782" s="64" t="s">
        <v>2332</v>
      </c>
      <c r="B782" s="9" t="s">
        <v>4037</v>
      </c>
      <c r="C782" s="54" t="s">
        <v>4038</v>
      </c>
      <c r="D782" s="44" t="s">
        <v>5754</v>
      </c>
      <c r="F782" s="197" t="str">
        <f t="shared" si="41"/>
        <v xml:space="preserve"> </v>
      </c>
      <c r="G782" s="445" t="s">
        <v>1786</v>
      </c>
      <c r="H782" s="445" t="s">
        <v>1786</v>
      </c>
      <c r="J782" s="197"/>
      <c r="K782" s="142" t="s">
        <v>4019</v>
      </c>
      <c r="L782" s="56" t="str">
        <f t="shared" si="40"/>
        <v xml:space="preserve"> </v>
      </c>
      <c r="N782" s="197"/>
      <c r="O782" s="56"/>
      <c r="P782" s="197" t="str">
        <f t="shared" si="42"/>
        <v xml:space="preserve"> </v>
      </c>
    </row>
    <row r="783" spans="1:16" ht="15.75" x14ac:dyDescent="0.2">
      <c r="A783" s="121" t="s">
        <v>2332</v>
      </c>
      <c r="B783" s="115" t="s">
        <v>4153</v>
      </c>
      <c r="C783" s="54" t="s">
        <v>4155</v>
      </c>
      <c r="D783" s="44" t="s">
        <v>5755</v>
      </c>
      <c r="F783" s="197" t="str">
        <f t="shared" si="41"/>
        <v xml:space="preserve"> </v>
      </c>
      <c r="G783" s="445" t="s">
        <v>1786</v>
      </c>
      <c r="H783" s="445" t="s">
        <v>1786</v>
      </c>
      <c r="J783" s="197"/>
      <c r="K783" s="32" t="s">
        <v>4158</v>
      </c>
      <c r="L783" s="56" t="str">
        <f t="shared" si="40"/>
        <v xml:space="preserve"> </v>
      </c>
      <c r="N783" s="197"/>
      <c r="O783" s="56"/>
      <c r="P783" s="197" t="str">
        <f t="shared" si="42"/>
        <v xml:space="preserve"> </v>
      </c>
    </row>
    <row r="784" spans="1:16" ht="15.75" x14ac:dyDescent="0.2">
      <c r="A784" s="57" t="s">
        <v>2342</v>
      </c>
      <c r="B784" s="40" t="s">
        <v>4698</v>
      </c>
      <c r="C784" s="64" t="s">
        <v>4700</v>
      </c>
      <c r="D784" s="44" t="s">
        <v>5756</v>
      </c>
      <c r="F784" s="197" t="str">
        <f t="shared" si="41"/>
        <v xml:space="preserve"> </v>
      </c>
      <c r="G784" s="445">
        <v>-9.2355</v>
      </c>
      <c r="H784" s="445">
        <v>141.1491</v>
      </c>
      <c r="J784" s="197"/>
      <c r="K784" s="12" t="s">
        <v>154</v>
      </c>
      <c r="L784" s="56"/>
      <c r="N784" s="197"/>
      <c r="O784" s="56"/>
      <c r="P784" s="197" t="str">
        <f t="shared" si="42"/>
        <v xml:space="preserve"> </v>
      </c>
    </row>
    <row r="785" spans="1:16" ht="15.75" x14ac:dyDescent="0.2">
      <c r="A785" s="57" t="s">
        <v>2342</v>
      </c>
      <c r="B785" s="56" t="s">
        <v>1057</v>
      </c>
      <c r="C785" s="56" t="s">
        <v>4701</v>
      </c>
      <c r="D785" s="44" t="s">
        <v>5757</v>
      </c>
      <c r="E785" s="58"/>
      <c r="F785" s="197" t="str">
        <f t="shared" si="41"/>
        <v xml:space="preserve"> </v>
      </c>
      <c r="G785" s="445">
        <v>-7.6500000953674316</v>
      </c>
      <c r="H785" s="445">
        <v>144.5</v>
      </c>
      <c r="J785" s="197"/>
      <c r="K785" s="57" t="s">
        <v>21</v>
      </c>
      <c r="L785" s="56" t="str">
        <f t="shared" si="40"/>
        <v xml:space="preserve"> </v>
      </c>
      <c r="M785" s="58">
        <v>432</v>
      </c>
      <c r="N785" s="197"/>
      <c r="O785" s="56" t="s">
        <v>26</v>
      </c>
      <c r="P785" s="197" t="str">
        <f t="shared" si="42"/>
        <v xml:space="preserve"> </v>
      </c>
    </row>
    <row r="786" spans="1:16" ht="15.75" x14ac:dyDescent="0.2">
      <c r="A786" s="57" t="s">
        <v>2342</v>
      </c>
      <c r="B786" s="56" t="s">
        <v>1246</v>
      </c>
      <c r="C786" s="56" t="s">
        <v>4699</v>
      </c>
      <c r="D786" s="44" t="s">
        <v>5758</v>
      </c>
      <c r="E786" s="58"/>
      <c r="F786" s="197" t="str">
        <f t="shared" si="41"/>
        <v xml:space="preserve"> </v>
      </c>
      <c r="G786" s="445">
        <v>-5.0333199999999998</v>
      </c>
      <c r="H786" s="445">
        <v>150.08333200000001</v>
      </c>
      <c r="J786" s="197"/>
      <c r="K786" s="57" t="s">
        <v>21</v>
      </c>
      <c r="L786" s="56" t="str">
        <f t="shared" si="40"/>
        <v xml:space="preserve"> </v>
      </c>
      <c r="M786" s="58">
        <v>857</v>
      </c>
      <c r="N786" s="197"/>
      <c r="O786" s="56" t="s">
        <v>2343</v>
      </c>
      <c r="P786" s="197" t="str">
        <f t="shared" si="42"/>
        <v xml:space="preserve"> </v>
      </c>
    </row>
    <row r="787" spans="1:16" ht="15.75" x14ac:dyDescent="0.2">
      <c r="A787" s="57" t="s">
        <v>2342</v>
      </c>
      <c r="B787" s="56" t="s">
        <v>1008</v>
      </c>
      <c r="C787" s="64" t="s">
        <v>4700</v>
      </c>
      <c r="D787" s="44" t="s">
        <v>5759</v>
      </c>
      <c r="E787" s="58" t="s">
        <v>2344</v>
      </c>
      <c r="F787" s="197" t="str">
        <f t="shared" si="41"/>
        <v xml:space="preserve"> </v>
      </c>
      <c r="G787" s="445">
        <v>-9</v>
      </c>
      <c r="H787" s="445">
        <v>141.33332824707031</v>
      </c>
      <c r="J787" s="197"/>
      <c r="K787" s="57" t="s">
        <v>21</v>
      </c>
      <c r="L787" s="56" t="str">
        <f t="shared" si="40"/>
        <v xml:space="preserve"> </v>
      </c>
      <c r="M787" s="58">
        <v>176</v>
      </c>
      <c r="N787" s="197"/>
      <c r="O787" s="56" t="s">
        <v>26</v>
      </c>
      <c r="P787" s="197" t="str">
        <f t="shared" si="42"/>
        <v xml:space="preserve"> </v>
      </c>
    </row>
    <row r="788" spans="1:16" ht="15.75" x14ac:dyDescent="0.2">
      <c r="A788" s="57" t="s">
        <v>1496</v>
      </c>
      <c r="B788" s="56" t="s">
        <v>1265</v>
      </c>
      <c r="C788" s="56" t="s">
        <v>2345</v>
      </c>
      <c r="D788" s="44" t="s">
        <v>5760</v>
      </c>
      <c r="E788" s="58"/>
      <c r="F788" s="197" t="str">
        <f t="shared" si="41"/>
        <v xml:space="preserve"> </v>
      </c>
      <c r="G788" s="445">
        <v>10.699999809265137</v>
      </c>
      <c r="H788" s="445">
        <v>122.51667022705078</v>
      </c>
      <c r="J788" s="197"/>
      <c r="K788" s="57" t="s">
        <v>21</v>
      </c>
      <c r="L788" s="56" t="str">
        <f t="shared" si="40"/>
        <v xml:space="preserve"> </v>
      </c>
      <c r="M788" s="58">
        <v>131</v>
      </c>
      <c r="N788" s="197"/>
      <c r="O788" s="56" t="s">
        <v>26</v>
      </c>
      <c r="P788" s="197" t="str">
        <f t="shared" si="42"/>
        <v xml:space="preserve"> </v>
      </c>
    </row>
    <row r="789" spans="1:16" ht="15.75" x14ac:dyDescent="0.2">
      <c r="A789" s="111" t="s">
        <v>1496</v>
      </c>
      <c r="B789" s="65" t="s">
        <v>1668</v>
      </c>
      <c r="C789" s="111" t="s">
        <v>2346</v>
      </c>
      <c r="D789" s="44" t="s">
        <v>5761</v>
      </c>
      <c r="E789" s="128"/>
      <c r="F789" s="197" t="str">
        <f t="shared" si="41"/>
        <v xml:space="preserve"> </v>
      </c>
      <c r="I789" s="445" t="s">
        <v>2347</v>
      </c>
      <c r="J789" s="197"/>
      <c r="K789" s="117" t="s">
        <v>1844</v>
      </c>
      <c r="L789" s="56" t="str">
        <f t="shared" si="40"/>
        <v xml:space="preserve"> </v>
      </c>
      <c r="M789" s="58">
        <v>155</v>
      </c>
      <c r="N789" s="197"/>
      <c r="O789" s="56"/>
      <c r="P789" s="197" t="str">
        <f t="shared" si="42"/>
        <v xml:space="preserve"> </v>
      </c>
    </row>
    <row r="790" spans="1:16" ht="15.75" x14ac:dyDescent="0.2">
      <c r="A790" s="111" t="s">
        <v>1496</v>
      </c>
      <c r="B790" s="65" t="s">
        <v>1665</v>
      </c>
      <c r="C790" s="111" t="s">
        <v>2348</v>
      </c>
      <c r="D790" s="44" t="s">
        <v>5762</v>
      </c>
      <c r="E790" s="128"/>
      <c r="F790" s="197" t="str">
        <f t="shared" si="41"/>
        <v xml:space="preserve"> </v>
      </c>
      <c r="I790" s="445" t="s">
        <v>2349</v>
      </c>
      <c r="J790" s="197"/>
      <c r="K790" s="117" t="s">
        <v>139</v>
      </c>
      <c r="L790" s="56" t="str">
        <f t="shared" si="40"/>
        <v xml:space="preserve"> </v>
      </c>
      <c r="M790" s="128"/>
      <c r="N790" s="197"/>
      <c r="O790" s="56"/>
      <c r="P790" s="197" t="str">
        <f t="shared" si="42"/>
        <v xml:space="preserve"> </v>
      </c>
    </row>
    <row r="791" spans="1:16" ht="15.75" x14ac:dyDescent="0.2">
      <c r="A791" s="111" t="s">
        <v>1496</v>
      </c>
      <c r="B791" s="65" t="s">
        <v>1661</v>
      </c>
      <c r="C791" s="117"/>
      <c r="D791" s="44" t="s">
        <v>5763</v>
      </c>
      <c r="E791" s="128"/>
      <c r="F791" s="197" t="str">
        <f t="shared" si="41"/>
        <v xml:space="preserve"> </v>
      </c>
      <c r="G791" s="445">
        <v>5.4212999999999996</v>
      </c>
      <c r="H791" s="445">
        <v>120.5958</v>
      </c>
      <c r="J791" s="197"/>
      <c r="K791" s="117" t="s">
        <v>139</v>
      </c>
      <c r="L791" s="56" t="str">
        <f t="shared" si="40"/>
        <v xml:space="preserve"> </v>
      </c>
      <c r="M791" s="128"/>
      <c r="N791" s="197"/>
      <c r="O791" s="56" t="s">
        <v>4906</v>
      </c>
      <c r="P791" s="197" t="str">
        <f t="shared" si="42"/>
        <v xml:space="preserve"> </v>
      </c>
    </row>
    <row r="792" spans="1:16" ht="15.75" x14ac:dyDescent="0.2">
      <c r="A792" s="57" t="s">
        <v>1496</v>
      </c>
      <c r="B792" s="56" t="s">
        <v>1272</v>
      </c>
      <c r="C792" s="56" t="s">
        <v>2350</v>
      </c>
      <c r="D792" s="44" t="s">
        <v>5764</v>
      </c>
      <c r="E792" s="58"/>
      <c r="F792" s="197" t="str">
        <f t="shared" si="41"/>
        <v xml:space="preserve"> </v>
      </c>
      <c r="G792" s="445">
        <v>18.283332824707031</v>
      </c>
      <c r="H792" s="445">
        <v>121.83333587646484</v>
      </c>
      <c r="J792" s="197"/>
      <c r="K792" s="57" t="s">
        <v>21</v>
      </c>
      <c r="L792" s="56" t="str">
        <f t="shared" si="40"/>
        <v xml:space="preserve"> </v>
      </c>
      <c r="M792" s="58">
        <v>198</v>
      </c>
      <c r="N792" s="197"/>
      <c r="O792" s="56" t="s">
        <v>26</v>
      </c>
      <c r="P792" s="197" t="str">
        <f t="shared" si="42"/>
        <v xml:space="preserve"> </v>
      </c>
    </row>
    <row r="793" spans="1:16" ht="15.75" x14ac:dyDescent="0.2">
      <c r="A793" s="111" t="s">
        <v>1496</v>
      </c>
      <c r="B793" s="54" t="s">
        <v>3615</v>
      </c>
      <c r="C793" s="54" t="s">
        <v>3614</v>
      </c>
      <c r="D793" s="44" t="s">
        <v>5765</v>
      </c>
      <c r="F793" s="197" t="str">
        <f t="shared" si="41"/>
        <v xml:space="preserve"> </v>
      </c>
      <c r="I793" s="445" t="s">
        <v>4907</v>
      </c>
      <c r="J793" s="197"/>
      <c r="K793" s="142" t="s">
        <v>139</v>
      </c>
      <c r="L793" s="56" t="str">
        <f t="shared" si="40"/>
        <v xml:space="preserve"> </v>
      </c>
      <c r="N793" s="197"/>
      <c r="O793" s="56"/>
      <c r="P793" s="197" t="str">
        <f t="shared" si="42"/>
        <v xml:space="preserve"> </v>
      </c>
    </row>
    <row r="794" spans="1:16" ht="15.75" x14ac:dyDescent="0.2">
      <c r="A794" s="57" t="s">
        <v>1496</v>
      </c>
      <c r="B794" s="56" t="s">
        <v>1111</v>
      </c>
      <c r="C794" s="56" t="s">
        <v>2352</v>
      </c>
      <c r="D794" s="44" t="s">
        <v>5766</v>
      </c>
      <c r="E794" s="58"/>
      <c r="F794" s="197" t="str">
        <f t="shared" si="41"/>
        <v xml:space="preserve"> </v>
      </c>
      <c r="G794" s="445">
        <v>10.333333015441895</v>
      </c>
      <c r="H794" s="445">
        <v>123.98332977294922</v>
      </c>
      <c r="J794" s="197"/>
      <c r="K794" s="57" t="s">
        <v>21</v>
      </c>
      <c r="L794" s="56" t="str">
        <f t="shared" si="40"/>
        <v xml:space="preserve"> </v>
      </c>
      <c r="M794" s="58">
        <v>213</v>
      </c>
      <c r="N794" s="197"/>
      <c r="O794" s="56" t="s">
        <v>26</v>
      </c>
      <c r="P794" s="197" t="str">
        <f t="shared" si="42"/>
        <v xml:space="preserve"> </v>
      </c>
    </row>
    <row r="795" spans="1:16" ht="15.75" x14ac:dyDescent="0.2">
      <c r="A795" s="111" t="s">
        <v>1496</v>
      </c>
      <c r="B795" s="65" t="s">
        <v>1660</v>
      </c>
      <c r="C795" s="111" t="s">
        <v>2353</v>
      </c>
      <c r="D795" s="44" t="s">
        <v>5767</v>
      </c>
      <c r="E795" s="128"/>
      <c r="F795" s="197" t="str">
        <f t="shared" si="41"/>
        <v xml:space="preserve"> </v>
      </c>
      <c r="I795" s="445" t="s">
        <v>2354</v>
      </c>
      <c r="J795" s="197"/>
      <c r="K795" s="117" t="s">
        <v>139</v>
      </c>
      <c r="L795" s="56" t="str">
        <f t="shared" si="40"/>
        <v xml:space="preserve"> </v>
      </c>
      <c r="M795" s="128"/>
      <c r="N795" s="197"/>
      <c r="O795" s="56"/>
      <c r="P795" s="197" t="str">
        <f t="shared" si="42"/>
        <v xml:space="preserve"> </v>
      </c>
    </row>
    <row r="796" spans="1:16" ht="15.75" x14ac:dyDescent="0.2">
      <c r="A796" s="142" t="s">
        <v>1496</v>
      </c>
      <c r="B796" s="4" t="s">
        <v>4057</v>
      </c>
      <c r="C796" s="64" t="s">
        <v>4061</v>
      </c>
      <c r="D796" s="44" t="s">
        <v>5768</v>
      </c>
      <c r="F796" s="197" t="str">
        <f t="shared" si="41"/>
        <v xml:space="preserve"> </v>
      </c>
      <c r="G796" s="448">
        <v>11.005100000000001</v>
      </c>
      <c r="H796" s="448">
        <v>124.6028</v>
      </c>
      <c r="J796" s="197"/>
      <c r="K796" s="142" t="s">
        <v>4019</v>
      </c>
      <c r="L796" s="56" t="str">
        <f t="shared" si="40"/>
        <v xml:space="preserve"> </v>
      </c>
      <c r="N796" s="197"/>
      <c r="O796" s="56"/>
      <c r="P796" s="197" t="str">
        <f t="shared" si="42"/>
        <v xml:space="preserve"> </v>
      </c>
    </row>
    <row r="797" spans="1:16" ht="15.75" x14ac:dyDescent="0.2">
      <c r="A797" s="113" t="s">
        <v>1496</v>
      </c>
      <c r="B797" s="111" t="s">
        <v>3627</v>
      </c>
      <c r="C797" s="54" t="s">
        <v>3630</v>
      </c>
      <c r="D797" s="44" t="s">
        <v>5769</v>
      </c>
      <c r="F797" s="197" t="str">
        <f t="shared" si="41"/>
        <v xml:space="preserve"> </v>
      </c>
      <c r="I797" s="445" t="s">
        <v>4908</v>
      </c>
      <c r="J797" s="197"/>
      <c r="K797" s="142" t="s">
        <v>139</v>
      </c>
      <c r="L797" s="56" t="str">
        <f t="shared" si="40"/>
        <v xml:space="preserve"> </v>
      </c>
      <c r="N797" s="197"/>
      <c r="O797" s="56"/>
      <c r="P797" s="197" t="str">
        <f t="shared" si="42"/>
        <v xml:space="preserve"> </v>
      </c>
    </row>
    <row r="798" spans="1:16" ht="15.75" x14ac:dyDescent="0.2">
      <c r="A798" s="111" t="s">
        <v>1496</v>
      </c>
      <c r="B798" s="9" t="s">
        <v>4702</v>
      </c>
      <c r="C798" s="111" t="s">
        <v>2355</v>
      </c>
      <c r="D798" s="44" t="s">
        <v>5770</v>
      </c>
      <c r="E798" s="128"/>
      <c r="F798" s="197" t="str">
        <f t="shared" si="41"/>
        <v xml:space="preserve"> </v>
      </c>
      <c r="I798" s="445" t="s">
        <v>4909</v>
      </c>
      <c r="J798" s="197"/>
      <c r="K798" s="117" t="s">
        <v>4704</v>
      </c>
      <c r="L798" s="56" t="str">
        <f t="shared" si="40"/>
        <v xml:space="preserve"> </v>
      </c>
      <c r="M798" s="128"/>
      <c r="N798" s="197"/>
      <c r="O798" s="56"/>
      <c r="P798" s="197" t="str">
        <f t="shared" si="42"/>
        <v xml:space="preserve"> </v>
      </c>
    </row>
    <row r="799" spans="1:16" ht="15.75" x14ac:dyDescent="0.2">
      <c r="A799" s="111" t="s">
        <v>1496</v>
      </c>
      <c r="B799" s="65" t="s">
        <v>1666</v>
      </c>
      <c r="C799" s="111" t="s">
        <v>2356</v>
      </c>
      <c r="D799" s="44" t="s">
        <v>5771</v>
      </c>
      <c r="E799" s="128"/>
      <c r="F799" s="197" t="str">
        <f t="shared" si="41"/>
        <v xml:space="preserve"> </v>
      </c>
      <c r="I799" s="445" t="s">
        <v>2357</v>
      </c>
      <c r="J799" s="197"/>
      <c r="K799" s="117" t="s">
        <v>139</v>
      </c>
      <c r="L799" s="56" t="str">
        <f t="shared" si="40"/>
        <v xml:space="preserve"> </v>
      </c>
      <c r="M799" s="128"/>
      <c r="N799" s="197"/>
      <c r="O799" s="56"/>
      <c r="P799" s="197" t="str">
        <f t="shared" si="42"/>
        <v xml:space="preserve"> </v>
      </c>
    </row>
    <row r="800" spans="1:16" ht="15.75" x14ac:dyDescent="0.2">
      <c r="A800" s="113" t="s">
        <v>1496</v>
      </c>
      <c r="B800" s="111" t="s">
        <v>3629</v>
      </c>
      <c r="C800" s="54" t="s">
        <v>3631</v>
      </c>
      <c r="D800" s="44" t="s">
        <v>5772</v>
      </c>
      <c r="F800" s="197" t="str">
        <f t="shared" si="41"/>
        <v xml:space="preserve"> </v>
      </c>
      <c r="I800" s="445" t="s">
        <v>4910</v>
      </c>
      <c r="J800" s="197"/>
      <c r="K800" s="142" t="s">
        <v>139</v>
      </c>
      <c r="L800" s="56" t="str">
        <f t="shared" si="40"/>
        <v xml:space="preserve"> </v>
      </c>
      <c r="N800" s="197"/>
      <c r="O800" s="56"/>
      <c r="P800" s="197" t="str">
        <f t="shared" si="42"/>
        <v xml:space="preserve"> </v>
      </c>
    </row>
    <row r="801" spans="1:16" ht="15.75" x14ac:dyDescent="0.2">
      <c r="A801" s="111" t="s">
        <v>1496</v>
      </c>
      <c r="B801" s="65" t="s">
        <v>1669</v>
      </c>
      <c r="C801" s="111" t="s">
        <v>2358</v>
      </c>
      <c r="D801" s="44" t="s">
        <v>5773</v>
      </c>
      <c r="E801" s="128"/>
      <c r="F801" s="197" t="str">
        <f t="shared" si="41"/>
        <v xml:space="preserve"> </v>
      </c>
      <c r="I801" s="445" t="s">
        <v>2359</v>
      </c>
      <c r="J801" s="197"/>
      <c r="K801" s="117" t="s">
        <v>139</v>
      </c>
      <c r="L801" s="56" t="str">
        <f t="shared" si="40"/>
        <v xml:space="preserve"> </v>
      </c>
      <c r="M801" s="128"/>
      <c r="N801" s="197"/>
      <c r="O801" s="56"/>
      <c r="P801" s="197" t="str">
        <f t="shared" si="42"/>
        <v xml:space="preserve"> </v>
      </c>
    </row>
    <row r="802" spans="1:16" ht="15.75" x14ac:dyDescent="0.2">
      <c r="A802" s="57" t="s">
        <v>1496</v>
      </c>
      <c r="B802" s="56" t="s">
        <v>1067</v>
      </c>
      <c r="C802" s="56" t="s">
        <v>2360</v>
      </c>
      <c r="D802" s="44" t="s">
        <v>5774</v>
      </c>
      <c r="E802" s="58"/>
      <c r="F802" s="197" t="str">
        <f t="shared" si="41"/>
        <v xml:space="preserve"> </v>
      </c>
      <c r="G802" s="445">
        <v>14.5</v>
      </c>
      <c r="H802" s="445">
        <v>120.75</v>
      </c>
      <c r="J802" s="197"/>
      <c r="K802" s="57" t="s">
        <v>21</v>
      </c>
      <c r="L802" s="56" t="str">
        <f t="shared" si="40"/>
        <v xml:space="preserve"> </v>
      </c>
      <c r="M802" s="58">
        <v>543</v>
      </c>
      <c r="N802" s="197"/>
      <c r="O802" s="56" t="s">
        <v>26</v>
      </c>
      <c r="P802" s="197" t="str">
        <f t="shared" si="42"/>
        <v xml:space="preserve"> </v>
      </c>
    </row>
    <row r="803" spans="1:16" ht="15.75" x14ac:dyDescent="0.2">
      <c r="A803" s="57" t="s">
        <v>1496</v>
      </c>
      <c r="B803" s="51" t="s">
        <v>1495</v>
      </c>
      <c r="C803" s="55"/>
      <c r="D803" s="44" t="s">
        <v>5775</v>
      </c>
      <c r="E803" s="66" t="s">
        <v>2362</v>
      </c>
      <c r="F803" s="197" t="str">
        <f t="shared" si="41"/>
        <v xml:space="preserve"> </v>
      </c>
      <c r="G803" s="445">
        <v>13.15</v>
      </c>
      <c r="H803" s="445">
        <v>121.3666667</v>
      </c>
      <c r="J803" s="197"/>
      <c r="K803" s="65" t="s">
        <v>15</v>
      </c>
      <c r="L803" s="56" t="str">
        <f t="shared" si="40"/>
        <v xml:space="preserve"> </v>
      </c>
      <c r="M803" s="67" t="s">
        <v>2361</v>
      </c>
      <c r="N803" s="197"/>
      <c r="O803" s="56" t="s">
        <v>1315</v>
      </c>
      <c r="P803" s="197" t="str">
        <f t="shared" si="42"/>
        <v xml:space="preserve"> </v>
      </c>
    </row>
    <row r="804" spans="1:16" ht="15.75" x14ac:dyDescent="0.2">
      <c r="A804" s="111" t="s">
        <v>1496</v>
      </c>
      <c r="B804" s="142" t="s">
        <v>4703</v>
      </c>
      <c r="C804" s="111" t="s">
        <v>2363</v>
      </c>
      <c r="D804" s="44" t="s">
        <v>5776</v>
      </c>
      <c r="E804" s="127" t="s">
        <v>2364</v>
      </c>
      <c r="F804" s="197" t="str">
        <f t="shared" si="41"/>
        <v xml:space="preserve"> </v>
      </c>
      <c r="I804" s="445" t="s">
        <v>2365</v>
      </c>
      <c r="J804" s="197"/>
      <c r="K804" s="117" t="s">
        <v>1844</v>
      </c>
      <c r="L804" s="56" t="str">
        <f t="shared" si="40"/>
        <v xml:space="preserve"> </v>
      </c>
      <c r="M804" s="58">
        <v>645</v>
      </c>
      <c r="N804" s="197"/>
      <c r="O804" s="56"/>
      <c r="P804" s="197" t="str">
        <f t="shared" si="42"/>
        <v xml:space="preserve"> </v>
      </c>
    </row>
    <row r="805" spans="1:16" ht="15.75" x14ac:dyDescent="0.2">
      <c r="A805" s="111" t="s">
        <v>1496</v>
      </c>
      <c r="B805" s="65" t="s">
        <v>1667</v>
      </c>
      <c r="C805" s="111" t="s">
        <v>2351</v>
      </c>
      <c r="D805" s="44" t="s">
        <v>5777</v>
      </c>
      <c r="E805" s="128"/>
      <c r="F805" s="197" t="str">
        <f t="shared" si="41"/>
        <v xml:space="preserve"> </v>
      </c>
      <c r="I805" s="445" t="s">
        <v>2366</v>
      </c>
      <c r="J805" s="197"/>
      <c r="K805" s="117" t="s">
        <v>1844</v>
      </c>
      <c r="L805" s="56" t="str">
        <f t="shared" si="40"/>
        <v xml:space="preserve"> </v>
      </c>
      <c r="M805" s="195">
        <v>652</v>
      </c>
      <c r="N805" s="197"/>
      <c r="O805" s="56"/>
      <c r="P805" s="197" t="str">
        <f t="shared" si="42"/>
        <v xml:space="preserve"> </v>
      </c>
    </row>
    <row r="806" spans="1:16" ht="15.75" x14ac:dyDescent="0.2">
      <c r="A806" s="142" t="s">
        <v>1496</v>
      </c>
      <c r="B806" s="4" t="s">
        <v>4060</v>
      </c>
      <c r="C806" s="64" t="s">
        <v>4062</v>
      </c>
      <c r="D806" s="44" t="s">
        <v>5778</v>
      </c>
      <c r="F806" s="197" t="str">
        <f t="shared" si="41"/>
        <v xml:space="preserve"> </v>
      </c>
      <c r="G806" s="445">
        <v>9.7332999999999998</v>
      </c>
      <c r="H806" s="445">
        <v>118.7333</v>
      </c>
      <c r="J806" s="197"/>
      <c r="K806" s="142" t="s">
        <v>4019</v>
      </c>
      <c r="L806" s="56" t="str">
        <f t="shared" si="40"/>
        <v xml:space="preserve"> </v>
      </c>
      <c r="N806" s="197"/>
      <c r="O806" s="56"/>
      <c r="P806" s="197" t="str">
        <f t="shared" si="42"/>
        <v xml:space="preserve"> </v>
      </c>
    </row>
    <row r="807" spans="1:16" ht="15.75" x14ac:dyDescent="0.2">
      <c r="A807" s="142" t="s">
        <v>1496</v>
      </c>
      <c r="B807" s="4" t="s">
        <v>4058</v>
      </c>
      <c r="C807" s="64" t="s">
        <v>2360</v>
      </c>
      <c r="D807" s="44" t="s">
        <v>5779</v>
      </c>
      <c r="F807" s="197" t="str">
        <f t="shared" si="41"/>
        <v xml:space="preserve"> </v>
      </c>
      <c r="G807" s="445">
        <v>13.501799999999999</v>
      </c>
      <c r="H807" s="445">
        <v>122.6041</v>
      </c>
      <c r="J807" s="197"/>
      <c r="K807" s="142" t="s">
        <v>4019</v>
      </c>
      <c r="L807" s="56" t="str">
        <f t="shared" si="40"/>
        <v xml:space="preserve"> </v>
      </c>
      <c r="N807" s="197"/>
      <c r="O807" s="56"/>
      <c r="P807" s="197" t="str">
        <f t="shared" si="42"/>
        <v xml:space="preserve"> </v>
      </c>
    </row>
    <row r="808" spans="1:16" ht="15.75" x14ac:dyDescent="0.2">
      <c r="A808" s="57" t="s">
        <v>1496</v>
      </c>
      <c r="B808" s="56" t="s">
        <v>1103</v>
      </c>
      <c r="C808" s="56" t="s">
        <v>2367</v>
      </c>
      <c r="D808" s="44" t="s">
        <v>5780</v>
      </c>
      <c r="E808" s="58"/>
      <c r="F808" s="197" t="str">
        <f t="shared" si="41"/>
        <v xml:space="preserve"> </v>
      </c>
      <c r="G808" s="445">
        <v>6.9166665077209473</v>
      </c>
      <c r="H808" s="445">
        <v>122.11666870117187</v>
      </c>
      <c r="J808" s="197"/>
      <c r="K808" s="57" t="s">
        <v>21</v>
      </c>
      <c r="L808" s="56" t="str">
        <f t="shared" si="40"/>
        <v xml:space="preserve"> </v>
      </c>
      <c r="M808" s="58">
        <v>47</v>
      </c>
      <c r="N808" s="197"/>
      <c r="O808" s="56" t="s">
        <v>26</v>
      </c>
      <c r="P808" s="197" t="str">
        <f t="shared" si="42"/>
        <v xml:space="preserve"> </v>
      </c>
    </row>
    <row r="809" spans="1:16" ht="15.75" x14ac:dyDescent="0.2">
      <c r="A809" s="111" t="s">
        <v>1496</v>
      </c>
      <c r="B809" s="65" t="s">
        <v>1663</v>
      </c>
      <c r="C809" s="111" t="s">
        <v>2368</v>
      </c>
      <c r="D809" s="44" t="s">
        <v>5781</v>
      </c>
      <c r="E809" s="128"/>
      <c r="F809" s="197" t="str">
        <f t="shared" si="41"/>
        <v xml:space="preserve"> </v>
      </c>
      <c r="I809" s="445" t="s">
        <v>2369</v>
      </c>
      <c r="J809" s="197"/>
      <c r="K809" s="117" t="s">
        <v>139</v>
      </c>
      <c r="L809" s="56" t="str">
        <f t="shared" si="40"/>
        <v xml:space="preserve"> </v>
      </c>
      <c r="M809" s="128"/>
      <c r="N809" s="197"/>
      <c r="O809" s="56"/>
      <c r="P809" s="197" t="str">
        <f t="shared" si="42"/>
        <v xml:space="preserve"> </v>
      </c>
    </row>
    <row r="810" spans="1:16" ht="15.75" x14ac:dyDescent="0.2">
      <c r="A810" s="111" t="s">
        <v>1496</v>
      </c>
      <c r="B810" s="65" t="s">
        <v>1662</v>
      </c>
      <c r="C810" s="111" t="s">
        <v>2370</v>
      </c>
      <c r="D810" s="44" t="s">
        <v>5782</v>
      </c>
      <c r="E810" s="128"/>
      <c r="F810" s="197" t="str">
        <f t="shared" si="41"/>
        <v xml:space="preserve"> </v>
      </c>
      <c r="I810" s="445" t="s">
        <v>2371</v>
      </c>
      <c r="J810" s="197"/>
      <c r="K810" s="117" t="s">
        <v>139</v>
      </c>
      <c r="L810" s="56" t="str">
        <f t="shared" si="40"/>
        <v xml:space="preserve"> </v>
      </c>
      <c r="M810" s="128"/>
      <c r="N810" s="197"/>
      <c r="O810" s="56"/>
      <c r="P810" s="197" t="str">
        <f t="shared" si="42"/>
        <v xml:space="preserve"> </v>
      </c>
    </row>
    <row r="811" spans="1:16" ht="15.75" x14ac:dyDescent="0.2">
      <c r="A811" s="111" t="s">
        <v>1496</v>
      </c>
      <c r="B811" s="65" t="s">
        <v>1664</v>
      </c>
      <c r="C811" s="111" t="s">
        <v>2370</v>
      </c>
      <c r="D811" s="44" t="s">
        <v>5783</v>
      </c>
      <c r="E811" s="128"/>
      <c r="F811" s="197" t="str">
        <f t="shared" si="41"/>
        <v xml:space="preserve"> </v>
      </c>
      <c r="I811" s="445" t="s">
        <v>2372</v>
      </c>
      <c r="J811" s="197"/>
      <c r="K811" s="117" t="s">
        <v>139</v>
      </c>
      <c r="L811" s="56" t="str">
        <f t="shared" si="40"/>
        <v xml:space="preserve"> </v>
      </c>
      <c r="M811" s="128"/>
      <c r="N811" s="197"/>
      <c r="O811" s="56"/>
      <c r="P811" s="197" t="str">
        <f t="shared" si="42"/>
        <v xml:space="preserve"> </v>
      </c>
    </row>
    <row r="812" spans="1:16" ht="15.75" x14ac:dyDescent="0.2">
      <c r="A812" s="142" t="s">
        <v>1496</v>
      </c>
      <c r="B812" s="4" t="s">
        <v>4059</v>
      </c>
      <c r="C812" s="64" t="s">
        <v>4062</v>
      </c>
      <c r="D812" s="44" t="s">
        <v>5784</v>
      </c>
      <c r="F812" s="197" t="str">
        <f t="shared" si="41"/>
        <v xml:space="preserve"> </v>
      </c>
      <c r="G812" s="445">
        <v>10.4481</v>
      </c>
      <c r="H812" s="445">
        <v>119.1893</v>
      </c>
      <c r="J812" s="197"/>
      <c r="K812" s="142" t="s">
        <v>4019</v>
      </c>
      <c r="L812" s="56" t="str">
        <f t="shared" si="40"/>
        <v xml:space="preserve"> </v>
      </c>
      <c r="N812" s="197"/>
      <c r="O812" s="56" t="s">
        <v>4825</v>
      </c>
      <c r="P812" s="197" t="str">
        <f t="shared" si="42"/>
        <v xml:space="preserve"> </v>
      </c>
    </row>
    <row r="813" spans="1:16" ht="15.75" x14ac:dyDescent="0.2">
      <c r="A813" s="59" t="s">
        <v>1498</v>
      </c>
      <c r="B813" s="55" t="s">
        <v>1497</v>
      </c>
      <c r="C813" s="55"/>
      <c r="D813" s="44" t="s">
        <v>5785</v>
      </c>
      <c r="E813" s="53"/>
      <c r="F813" s="197" t="str">
        <f t="shared" si="41"/>
        <v xml:space="preserve"> </v>
      </c>
      <c r="G813" s="445">
        <v>65</v>
      </c>
      <c r="H813" s="445">
        <v>178.5</v>
      </c>
      <c r="J813" s="197"/>
      <c r="K813" s="65" t="s">
        <v>15</v>
      </c>
      <c r="L813" s="56" t="str">
        <f t="shared" si="40"/>
        <v xml:space="preserve"> </v>
      </c>
      <c r="M813" s="67" t="s">
        <v>2373</v>
      </c>
      <c r="N813" s="197"/>
      <c r="O813" s="56" t="s">
        <v>4911</v>
      </c>
      <c r="P813" s="197" t="str">
        <f t="shared" si="42"/>
        <v xml:space="preserve"> </v>
      </c>
    </row>
    <row r="814" spans="1:16" ht="15.75" x14ac:dyDescent="0.2">
      <c r="A814" s="59" t="s">
        <v>1498</v>
      </c>
      <c r="B814" s="55" t="s">
        <v>1500</v>
      </c>
      <c r="C814" s="55"/>
      <c r="D814" s="44" t="s">
        <v>5786</v>
      </c>
      <c r="E814" s="53"/>
      <c r="F814" s="197" t="str">
        <f t="shared" si="41"/>
        <v xml:space="preserve"> </v>
      </c>
      <c r="G814" s="445">
        <v>53</v>
      </c>
      <c r="H814" s="445">
        <v>158</v>
      </c>
      <c r="J814" s="197"/>
      <c r="K814" s="65" t="s">
        <v>15</v>
      </c>
      <c r="L814" s="56" t="str">
        <f t="shared" si="40"/>
        <v xml:space="preserve"> </v>
      </c>
      <c r="M814" s="67" t="s">
        <v>2374</v>
      </c>
      <c r="N814" s="197"/>
      <c r="O814" s="56" t="s">
        <v>1499</v>
      </c>
      <c r="P814" s="197" t="str">
        <f t="shared" si="42"/>
        <v xml:space="preserve"> </v>
      </c>
    </row>
    <row r="815" spans="1:16" ht="15.75" x14ac:dyDescent="0.2">
      <c r="A815" s="64" t="s">
        <v>1498</v>
      </c>
      <c r="B815" s="330" t="s">
        <v>4705</v>
      </c>
      <c r="C815" s="64" t="s">
        <v>4027</v>
      </c>
      <c r="D815" s="44" t="s">
        <v>5787</v>
      </c>
      <c r="F815" s="197" t="str">
        <f t="shared" si="41"/>
        <v xml:space="preserve"> </v>
      </c>
      <c r="G815" s="445">
        <v>43.723599999999998</v>
      </c>
      <c r="H815" s="445">
        <v>135.22139999999999</v>
      </c>
      <c r="J815" s="197"/>
      <c r="K815" s="142" t="s">
        <v>4019</v>
      </c>
      <c r="L815" s="56" t="str">
        <f t="shared" si="40"/>
        <v xml:space="preserve"> </v>
      </c>
      <c r="N815" s="197"/>
      <c r="O815" s="56"/>
      <c r="P815" s="197" t="str">
        <f t="shared" si="42"/>
        <v xml:space="preserve"> </v>
      </c>
    </row>
    <row r="816" spans="1:16" ht="15.75" x14ac:dyDescent="0.2">
      <c r="A816" s="57" t="s">
        <v>1498</v>
      </c>
      <c r="B816" s="56" t="s">
        <v>1039</v>
      </c>
      <c r="C816" s="56" t="s">
        <v>26</v>
      </c>
      <c r="D816" s="44" t="s">
        <v>5788</v>
      </c>
      <c r="E816" s="58"/>
      <c r="F816" s="197" t="str">
        <f t="shared" si="41"/>
        <v xml:space="preserve"> </v>
      </c>
      <c r="G816" s="445">
        <v>59.191600000000001</v>
      </c>
      <c r="H816" s="445">
        <v>153.57400000000001</v>
      </c>
      <c r="J816" s="197"/>
      <c r="K816" s="57" t="s">
        <v>21</v>
      </c>
      <c r="L816" s="56" t="str">
        <f t="shared" si="40"/>
        <v xml:space="preserve"> </v>
      </c>
      <c r="M816" s="58">
        <v>147</v>
      </c>
      <c r="N816" s="197"/>
      <c r="O816" s="56" t="s">
        <v>26</v>
      </c>
      <c r="P816" s="197" t="str">
        <f t="shared" si="42"/>
        <v xml:space="preserve"> </v>
      </c>
    </row>
    <row r="817" spans="1:16" ht="15.75" x14ac:dyDescent="0.2">
      <c r="A817" s="57" t="s">
        <v>1498</v>
      </c>
      <c r="B817" s="56" t="s">
        <v>1089</v>
      </c>
      <c r="C817" s="56" t="s">
        <v>2375</v>
      </c>
      <c r="D817" s="44" t="s">
        <v>5789</v>
      </c>
      <c r="E817" s="58"/>
      <c r="F817" s="197" t="str">
        <f t="shared" si="41"/>
        <v xml:space="preserve"> </v>
      </c>
      <c r="G817" s="445">
        <v>53.566665649414062</v>
      </c>
      <c r="H817" s="445">
        <v>142.48333740234375</v>
      </c>
      <c r="J817" s="197"/>
      <c r="K817" s="57" t="s">
        <v>21</v>
      </c>
      <c r="L817" s="56" t="str">
        <f t="shared" si="40"/>
        <v xml:space="preserve"> </v>
      </c>
      <c r="M817" s="58">
        <v>153</v>
      </c>
      <c r="N817" s="197"/>
      <c r="O817" s="56" t="s">
        <v>26</v>
      </c>
      <c r="P817" s="197" t="str">
        <f t="shared" si="42"/>
        <v xml:space="preserve"> </v>
      </c>
    </row>
    <row r="818" spans="1:16" ht="15.75" x14ac:dyDescent="0.2">
      <c r="A818" s="59" t="s">
        <v>1498</v>
      </c>
      <c r="B818" s="55" t="s">
        <v>1503</v>
      </c>
      <c r="C818" s="55"/>
      <c r="D818" s="44" t="s">
        <v>5790</v>
      </c>
      <c r="E818" s="53"/>
      <c r="F818" s="197" t="str">
        <f t="shared" si="41"/>
        <v xml:space="preserve"> </v>
      </c>
      <c r="G818" s="445">
        <v>55</v>
      </c>
      <c r="H818" s="445">
        <v>166</v>
      </c>
      <c r="J818" s="197"/>
      <c r="K818" s="65" t="s">
        <v>15</v>
      </c>
      <c r="L818" s="56" t="str">
        <f t="shared" si="40"/>
        <v xml:space="preserve"> </v>
      </c>
      <c r="M818" s="67" t="s">
        <v>2376</v>
      </c>
      <c r="N818" s="197"/>
      <c r="O818" s="56" t="s">
        <v>1501</v>
      </c>
      <c r="P818" s="197" t="str">
        <f t="shared" si="42"/>
        <v xml:space="preserve"> </v>
      </c>
    </row>
    <row r="819" spans="1:16" ht="15.75" x14ac:dyDescent="0.2">
      <c r="A819" s="52" t="s">
        <v>1498</v>
      </c>
      <c r="B819" s="40" t="s">
        <v>1505</v>
      </c>
      <c r="C819" s="51"/>
      <c r="D819" s="44" t="s">
        <v>5791</v>
      </c>
      <c r="E819" s="53"/>
      <c r="F819" s="197" t="str">
        <f t="shared" si="41"/>
        <v xml:space="preserve"> </v>
      </c>
      <c r="G819" s="445">
        <v>46.633333299999997</v>
      </c>
      <c r="H819" s="445">
        <v>136.21666669999999</v>
      </c>
      <c r="J819" s="197"/>
      <c r="K819" s="65" t="s">
        <v>1970</v>
      </c>
      <c r="L819" s="56" t="str">
        <f t="shared" si="40"/>
        <v xml:space="preserve"> </v>
      </c>
      <c r="M819" s="67" t="s">
        <v>4710</v>
      </c>
      <c r="N819" s="197"/>
      <c r="O819" s="56" t="s">
        <v>1504</v>
      </c>
      <c r="P819" s="197" t="str">
        <f t="shared" si="42"/>
        <v xml:space="preserve"> </v>
      </c>
    </row>
    <row r="820" spans="1:16" ht="15.75" x14ac:dyDescent="0.2">
      <c r="A820" s="57" t="s">
        <v>1498</v>
      </c>
      <c r="B820" s="56" t="s">
        <v>1203</v>
      </c>
      <c r="C820" s="56" t="s">
        <v>2377</v>
      </c>
      <c r="D820" s="44" t="s">
        <v>5792</v>
      </c>
      <c r="E820" s="58"/>
      <c r="F820" s="197" t="str">
        <f t="shared" si="41"/>
        <v xml:space="preserve"> </v>
      </c>
      <c r="G820" s="445">
        <v>52.533332824707031</v>
      </c>
      <c r="H820" s="445">
        <v>156.28334045410156</v>
      </c>
      <c r="J820" s="197"/>
      <c r="K820" s="57" t="s">
        <v>21</v>
      </c>
      <c r="L820" s="56" t="str">
        <f t="shared" si="40"/>
        <v xml:space="preserve"> </v>
      </c>
      <c r="M820" s="58" t="s">
        <v>4713</v>
      </c>
      <c r="N820" s="197"/>
      <c r="O820" s="56" t="s">
        <v>26</v>
      </c>
      <c r="P820" s="197" t="str">
        <f t="shared" si="42"/>
        <v xml:space="preserve"> </v>
      </c>
    </row>
    <row r="821" spans="1:16" ht="15.75" x14ac:dyDescent="0.2">
      <c r="A821" s="142" t="s">
        <v>1498</v>
      </c>
      <c r="B821" s="64" t="s">
        <v>4214</v>
      </c>
      <c r="C821" s="64" t="s">
        <v>4211</v>
      </c>
      <c r="D821" s="44" t="s">
        <v>5793</v>
      </c>
      <c r="F821" s="197" t="str">
        <f t="shared" si="41"/>
        <v xml:space="preserve"> </v>
      </c>
      <c r="I821" s="445" t="s">
        <v>4210</v>
      </c>
      <c r="J821" s="197"/>
      <c r="K821" s="12" t="s">
        <v>4221</v>
      </c>
      <c r="L821" s="56" t="str">
        <f t="shared" si="40"/>
        <v xml:space="preserve"> </v>
      </c>
      <c r="N821" s="197"/>
      <c r="O821" s="56"/>
      <c r="P821" s="197" t="str">
        <f t="shared" si="42"/>
        <v xml:space="preserve"> </v>
      </c>
    </row>
    <row r="822" spans="1:16" ht="15.75" x14ac:dyDescent="0.2">
      <c r="A822" s="142" t="s">
        <v>1498</v>
      </c>
      <c r="B822" s="64" t="s">
        <v>4213</v>
      </c>
      <c r="C822" s="64" t="s">
        <v>2375</v>
      </c>
      <c r="D822" s="44" t="s">
        <v>5794</v>
      </c>
      <c r="F822" s="197" t="str">
        <f t="shared" si="41"/>
        <v xml:space="preserve"> </v>
      </c>
      <c r="I822" s="445" t="s">
        <v>4209</v>
      </c>
      <c r="J822" s="197"/>
      <c r="K822" s="12" t="s">
        <v>4221</v>
      </c>
      <c r="L822" s="56" t="str">
        <f t="shared" si="40"/>
        <v xml:space="preserve"> </v>
      </c>
      <c r="N822" s="197"/>
      <c r="O822" s="56"/>
      <c r="P822" s="197" t="str">
        <f t="shared" si="42"/>
        <v xml:space="preserve"> </v>
      </c>
    </row>
    <row r="823" spans="1:16" ht="15.75" x14ac:dyDescent="0.2">
      <c r="A823" s="59" t="s">
        <v>1498</v>
      </c>
      <c r="B823" s="55" t="s">
        <v>1511</v>
      </c>
      <c r="C823" s="55"/>
      <c r="D823" s="44" t="s">
        <v>5795</v>
      </c>
      <c r="E823" s="53"/>
      <c r="F823" s="197" t="str">
        <f t="shared" si="41"/>
        <v xml:space="preserve"> </v>
      </c>
      <c r="G823" s="445">
        <v>45</v>
      </c>
      <c r="H823" s="445">
        <v>137</v>
      </c>
      <c r="J823" s="197"/>
      <c r="K823" s="65" t="s">
        <v>15</v>
      </c>
      <c r="L823" s="56" t="str">
        <f t="shared" si="40"/>
        <v xml:space="preserve"> </v>
      </c>
      <c r="M823" s="67" t="s">
        <v>2378</v>
      </c>
      <c r="N823" s="197"/>
      <c r="O823" s="56" t="s">
        <v>1509</v>
      </c>
      <c r="P823" s="197" t="str">
        <f t="shared" si="42"/>
        <v xml:space="preserve"> </v>
      </c>
    </row>
    <row r="824" spans="1:16" ht="15.75" x14ac:dyDescent="0.2">
      <c r="A824" s="57" t="s">
        <v>1498</v>
      </c>
      <c r="B824" s="56" t="s">
        <v>4706</v>
      </c>
      <c r="C824" s="64" t="s">
        <v>2375</v>
      </c>
      <c r="D824" s="44" t="s">
        <v>5796</v>
      </c>
      <c r="E824" s="58"/>
      <c r="F824" s="197" t="str">
        <f t="shared" si="41"/>
        <v xml:space="preserve"> </v>
      </c>
      <c r="G824" s="445">
        <v>52.349998474121094</v>
      </c>
      <c r="H824" s="445">
        <v>143.10000610351562</v>
      </c>
      <c r="I824" s="445" t="s">
        <v>4207</v>
      </c>
      <c r="J824" s="197"/>
      <c r="K824" s="57" t="s">
        <v>4707</v>
      </c>
      <c r="L824" s="56" t="str">
        <f t="shared" si="40"/>
        <v xml:space="preserve"> </v>
      </c>
      <c r="M824" s="58">
        <v>216</v>
      </c>
      <c r="N824" s="197"/>
      <c r="O824" s="56" t="s">
        <v>26</v>
      </c>
      <c r="P824" s="197" t="str">
        <f t="shared" si="42"/>
        <v xml:space="preserve"> </v>
      </c>
    </row>
    <row r="825" spans="1:16" s="64" customFormat="1" ht="15.75" x14ac:dyDescent="0.2">
      <c r="A825" s="52" t="s">
        <v>1498</v>
      </c>
      <c r="B825" s="51" t="s">
        <v>1514</v>
      </c>
      <c r="C825" s="51"/>
      <c r="D825" s="44" t="s">
        <v>5797</v>
      </c>
      <c r="E825" s="53"/>
      <c r="F825" s="197" t="str">
        <f t="shared" si="41"/>
        <v xml:space="preserve"> </v>
      </c>
      <c r="G825" s="445">
        <v>69.5</v>
      </c>
      <c r="H825" s="445">
        <v>170</v>
      </c>
      <c r="I825" s="445"/>
      <c r="J825" s="197"/>
      <c r="K825" s="65" t="s">
        <v>15</v>
      </c>
      <c r="L825" s="56" t="str">
        <f t="shared" si="40"/>
        <v xml:space="preserve"> </v>
      </c>
      <c r="M825" s="67" t="s">
        <v>4718</v>
      </c>
      <c r="N825" s="197"/>
      <c r="O825" s="56" t="s">
        <v>4719</v>
      </c>
      <c r="P825" s="197" t="str">
        <f t="shared" si="42"/>
        <v xml:space="preserve"> </v>
      </c>
    </row>
    <row r="826" spans="1:16" ht="15.75" x14ac:dyDescent="0.2">
      <c r="A826" s="59" t="s">
        <v>1498</v>
      </c>
      <c r="B826" s="55" t="s">
        <v>1516</v>
      </c>
      <c r="C826" s="55"/>
      <c r="D826" s="44" t="s">
        <v>5798</v>
      </c>
      <c r="E826" s="53"/>
      <c r="F826" s="197" t="str">
        <f t="shared" si="41"/>
        <v xml:space="preserve"> </v>
      </c>
      <c r="G826" s="445">
        <v>67</v>
      </c>
      <c r="H826" s="445">
        <v>-175</v>
      </c>
      <c r="J826" s="197"/>
      <c r="K826" s="65" t="s">
        <v>15</v>
      </c>
      <c r="L826" s="56" t="str">
        <f t="shared" si="40"/>
        <v xml:space="preserve"> </v>
      </c>
      <c r="M826" s="67" t="s">
        <v>2379</v>
      </c>
      <c r="N826" s="197"/>
      <c r="O826" s="56" t="s">
        <v>1515</v>
      </c>
      <c r="P826" s="197" t="str">
        <f t="shared" si="42"/>
        <v xml:space="preserve"> </v>
      </c>
    </row>
    <row r="827" spans="1:16" ht="15.75" x14ac:dyDescent="0.2">
      <c r="A827" s="57" t="s">
        <v>1498</v>
      </c>
      <c r="B827" s="56" t="s">
        <v>1207</v>
      </c>
      <c r="C827" s="56" t="s">
        <v>2375</v>
      </c>
      <c r="D827" s="44" t="s">
        <v>5799</v>
      </c>
      <c r="E827" s="58"/>
      <c r="F827" s="197" t="str">
        <f t="shared" si="41"/>
        <v xml:space="preserve"> </v>
      </c>
      <c r="G827" s="445">
        <v>52.066665649414063</v>
      </c>
      <c r="H827" s="445">
        <v>143.11666870117187</v>
      </c>
      <c r="J827" s="197"/>
      <c r="K827" s="57" t="s">
        <v>21</v>
      </c>
      <c r="L827" s="56" t="str">
        <f t="shared" si="40"/>
        <v xml:space="preserve"> </v>
      </c>
      <c r="M827" s="58">
        <v>255</v>
      </c>
      <c r="N827" s="197"/>
      <c r="O827" s="56" t="s">
        <v>26</v>
      </c>
      <c r="P827" s="197" t="str">
        <f t="shared" si="42"/>
        <v xml:space="preserve"> </v>
      </c>
    </row>
    <row r="828" spans="1:16" ht="15.75" x14ac:dyDescent="0.2">
      <c r="A828" s="57" t="s">
        <v>1498</v>
      </c>
      <c r="B828" s="40" t="s">
        <v>4709</v>
      </c>
      <c r="C828" s="56" t="s">
        <v>2380</v>
      </c>
      <c r="D828" s="44" t="s">
        <v>5800</v>
      </c>
      <c r="E828" s="57" t="s">
        <v>4716</v>
      </c>
      <c r="F828" s="197" t="str">
        <f t="shared" si="41"/>
        <v xml:space="preserve"> </v>
      </c>
      <c r="G828" s="445">
        <v>50</v>
      </c>
      <c r="H828" s="445">
        <v>115.66666412353516</v>
      </c>
      <c r="J828" s="197"/>
      <c r="K828" s="57" t="s">
        <v>1917</v>
      </c>
      <c r="L828" s="56" t="str">
        <f t="shared" si="40"/>
        <v xml:space="preserve"> </v>
      </c>
      <c r="M828" s="58" t="s">
        <v>4717</v>
      </c>
      <c r="N828" s="197"/>
      <c r="O828" s="56" t="s">
        <v>26</v>
      </c>
      <c r="P828" s="197" t="str">
        <f t="shared" si="42"/>
        <v xml:space="preserve"> </v>
      </c>
    </row>
    <row r="829" spans="1:16" ht="15.75" x14ac:dyDescent="0.2">
      <c r="A829" s="59" t="s">
        <v>1498</v>
      </c>
      <c r="B829" s="55" t="s">
        <v>1519</v>
      </c>
      <c r="C829" s="55"/>
      <c r="D829" s="44" t="s">
        <v>5801</v>
      </c>
      <c r="E829" s="53"/>
      <c r="F829" s="197" t="str">
        <f t="shared" si="41"/>
        <v xml:space="preserve"> </v>
      </c>
      <c r="G829" s="445">
        <v>46</v>
      </c>
      <c r="H829" s="445">
        <v>134</v>
      </c>
      <c r="J829" s="197"/>
      <c r="K829" s="65" t="s">
        <v>15</v>
      </c>
      <c r="L829" s="56" t="str">
        <f t="shared" si="40"/>
        <v xml:space="preserve"> </v>
      </c>
      <c r="M829" s="67" t="s">
        <v>2382</v>
      </c>
      <c r="N829" s="197"/>
      <c r="O829" s="56"/>
      <c r="P829" s="197" t="str">
        <f t="shared" si="42"/>
        <v xml:space="preserve"> </v>
      </c>
    </row>
    <row r="830" spans="1:16" ht="15.75" x14ac:dyDescent="0.2">
      <c r="A830" s="59" t="s">
        <v>1498</v>
      </c>
      <c r="B830" s="55" t="s">
        <v>1521</v>
      </c>
      <c r="C830" s="55"/>
      <c r="D830" s="44" t="s">
        <v>5802</v>
      </c>
      <c r="E830" s="53"/>
      <c r="F830" s="197" t="str">
        <f t="shared" si="41"/>
        <v xml:space="preserve"> </v>
      </c>
      <c r="G830" s="445">
        <v>70</v>
      </c>
      <c r="H830" s="445">
        <v>148.5</v>
      </c>
      <c r="J830" s="197"/>
      <c r="K830" s="65" t="s">
        <v>1970</v>
      </c>
      <c r="L830" s="56" t="str">
        <f t="shared" si="40"/>
        <v xml:space="preserve"> </v>
      </c>
      <c r="M830" s="67" t="s">
        <v>4715</v>
      </c>
      <c r="N830" s="197"/>
      <c r="O830" s="56" t="s">
        <v>1520</v>
      </c>
      <c r="P830" s="197" t="str">
        <f t="shared" si="42"/>
        <v xml:space="preserve"> </v>
      </c>
    </row>
    <row r="831" spans="1:16" ht="15.75" x14ac:dyDescent="0.2">
      <c r="A831" s="57" t="s">
        <v>1498</v>
      </c>
      <c r="B831" s="56" t="s">
        <v>945</v>
      </c>
      <c r="C831" s="56" t="s">
        <v>26</v>
      </c>
      <c r="D831" s="44" t="s">
        <v>5803</v>
      </c>
      <c r="E831" s="58"/>
      <c r="F831" s="197" t="str">
        <f t="shared" si="41"/>
        <v xml:space="preserve"> </v>
      </c>
      <c r="G831" s="445">
        <v>57.083332061767578</v>
      </c>
      <c r="H831" s="445">
        <v>156.68333435058594</v>
      </c>
      <c r="J831" s="197"/>
      <c r="K831" s="57" t="s">
        <v>21</v>
      </c>
      <c r="L831" s="56" t="str">
        <f t="shared" si="40"/>
        <v xml:space="preserve"> </v>
      </c>
      <c r="M831" s="58">
        <v>426</v>
      </c>
      <c r="N831" s="197"/>
      <c r="O831" s="56" t="s">
        <v>26</v>
      </c>
      <c r="P831" s="197" t="str">
        <f t="shared" si="42"/>
        <v xml:space="preserve"> </v>
      </c>
    </row>
    <row r="832" spans="1:16" ht="15.75" x14ac:dyDescent="0.2">
      <c r="A832" s="62" t="s">
        <v>1498</v>
      </c>
      <c r="B832" s="9" t="s">
        <v>4708</v>
      </c>
      <c r="C832" s="61"/>
      <c r="D832" s="44" t="s">
        <v>5804</v>
      </c>
      <c r="E832" s="63" t="s">
        <v>2384</v>
      </c>
      <c r="F832" s="197" t="str">
        <f t="shared" si="41"/>
        <v xml:space="preserve"> </v>
      </c>
      <c r="G832" s="445">
        <v>43.116666666666703</v>
      </c>
      <c r="H832" s="445">
        <v>132.5</v>
      </c>
      <c r="J832" s="197"/>
      <c r="K832" s="65" t="s">
        <v>162</v>
      </c>
      <c r="L832" s="56" t="str">
        <f t="shared" si="40"/>
        <v xml:space="preserve"> </v>
      </c>
      <c r="M832" s="67" t="s">
        <v>2383</v>
      </c>
      <c r="N832" s="197"/>
      <c r="O832" s="56"/>
      <c r="P832" s="197" t="str">
        <f t="shared" si="42"/>
        <v xml:space="preserve"> </v>
      </c>
    </row>
    <row r="833" spans="1:16" ht="15.75" x14ac:dyDescent="0.2">
      <c r="A833" s="57" t="s">
        <v>1498</v>
      </c>
      <c r="B833" s="40" t="s">
        <v>927</v>
      </c>
      <c r="C833" s="56" t="s">
        <v>2377</v>
      </c>
      <c r="D833" s="44" t="s">
        <v>5805</v>
      </c>
      <c r="E833" s="58"/>
      <c r="F833" s="197" t="str">
        <f t="shared" si="41"/>
        <v xml:space="preserve"> </v>
      </c>
      <c r="G833" s="445">
        <v>56.533332824707031</v>
      </c>
      <c r="H833" s="445">
        <v>160.86666870117187</v>
      </c>
      <c r="J833" s="197"/>
      <c r="K833" s="57" t="s">
        <v>1891</v>
      </c>
      <c r="L833" s="56" t="str">
        <f t="shared" si="40"/>
        <v xml:space="preserve"> </v>
      </c>
      <c r="M833" s="58" t="s">
        <v>2385</v>
      </c>
      <c r="N833" s="197"/>
      <c r="O833" s="56" t="s">
        <v>2386</v>
      </c>
      <c r="P833" s="197" t="str">
        <f t="shared" si="42"/>
        <v xml:space="preserve"> </v>
      </c>
    </row>
    <row r="834" spans="1:16" s="64" customFormat="1" ht="15.75" x14ac:dyDescent="0.2">
      <c r="A834" s="140" t="s">
        <v>1498</v>
      </c>
      <c r="B834" s="68" t="s">
        <v>2387</v>
      </c>
      <c r="C834" s="139"/>
      <c r="D834" s="44" t="s">
        <v>5806</v>
      </c>
      <c r="E834" s="63"/>
      <c r="F834" s="197" t="str">
        <f t="shared" si="41"/>
        <v xml:space="preserve"> </v>
      </c>
      <c r="G834" s="445">
        <v>43</v>
      </c>
      <c r="H834" s="445">
        <v>131.25</v>
      </c>
      <c r="I834" s="445"/>
      <c r="J834" s="197"/>
      <c r="K834" s="65" t="s">
        <v>162</v>
      </c>
      <c r="L834" s="56" t="str">
        <f t="shared" si="40"/>
        <v xml:space="preserve"> </v>
      </c>
      <c r="M834" s="67" t="s">
        <v>2388</v>
      </c>
      <c r="N834" s="197"/>
      <c r="O834" s="56"/>
      <c r="P834" s="197" t="str">
        <f t="shared" si="42"/>
        <v xml:space="preserve"> </v>
      </c>
    </row>
    <row r="835" spans="1:16" ht="15.75" x14ac:dyDescent="0.2">
      <c r="A835" s="62" t="s">
        <v>1498</v>
      </c>
      <c r="B835" s="60" t="s">
        <v>2389</v>
      </c>
      <c r="C835" s="61"/>
      <c r="D835" s="44" t="s">
        <v>5807</v>
      </c>
      <c r="E835" s="63" t="s">
        <v>2391</v>
      </c>
      <c r="F835" s="197" t="str">
        <f t="shared" ref="F835:F898" si="43">" "</f>
        <v xml:space="preserve"> </v>
      </c>
      <c r="G835" s="445">
        <v>48.8333333333333</v>
      </c>
      <c r="H835" s="445">
        <v>130</v>
      </c>
      <c r="J835" s="197"/>
      <c r="K835" s="65" t="s">
        <v>162</v>
      </c>
      <c r="L835" s="56" t="str">
        <f t="shared" si="40"/>
        <v xml:space="preserve"> </v>
      </c>
      <c r="M835" s="67" t="s">
        <v>2390</v>
      </c>
      <c r="N835" s="197"/>
      <c r="O835" s="56"/>
      <c r="P835" s="197" t="str">
        <f t="shared" ref="P835:P898" si="44">" "</f>
        <v xml:space="preserve"> </v>
      </c>
    </row>
    <row r="836" spans="1:16" ht="15.75" x14ac:dyDescent="0.2">
      <c r="A836" s="59" t="s">
        <v>1498</v>
      </c>
      <c r="B836" s="55" t="s">
        <v>1528</v>
      </c>
      <c r="C836" s="55"/>
      <c r="D836" s="44" t="s">
        <v>5808</v>
      </c>
      <c r="E836" s="53"/>
      <c r="F836" s="197" t="str">
        <f t="shared" si="43"/>
        <v xml:space="preserve"> </v>
      </c>
      <c r="G836" s="445">
        <v>70</v>
      </c>
      <c r="H836" s="445">
        <v>157</v>
      </c>
      <c r="J836" s="197"/>
      <c r="K836" s="65" t="s">
        <v>15</v>
      </c>
      <c r="L836" s="56" t="str">
        <f t="shared" si="40"/>
        <v xml:space="preserve"> </v>
      </c>
      <c r="M836" s="67" t="s">
        <v>2392</v>
      </c>
      <c r="N836" s="197"/>
      <c r="O836" s="56" t="s">
        <v>4912</v>
      </c>
      <c r="P836" s="197" t="str">
        <f t="shared" si="44"/>
        <v xml:space="preserve"> </v>
      </c>
    </row>
    <row r="837" spans="1:16" ht="15.75" x14ac:dyDescent="0.2">
      <c r="A837" s="59" t="s">
        <v>1498</v>
      </c>
      <c r="B837" s="55" t="s">
        <v>1534</v>
      </c>
      <c r="C837" s="55"/>
      <c r="D837" s="44" t="s">
        <v>5809</v>
      </c>
      <c r="E837" s="53"/>
      <c r="F837" s="197" t="str">
        <f t="shared" si="43"/>
        <v xml:space="preserve"> </v>
      </c>
      <c r="G837" s="445">
        <v>66.5</v>
      </c>
      <c r="H837" s="445">
        <v>-177</v>
      </c>
      <c r="J837" s="197"/>
      <c r="K837" s="65" t="s">
        <v>15</v>
      </c>
      <c r="L837" s="56" t="str">
        <f t="shared" si="40"/>
        <v xml:space="preserve"> </v>
      </c>
      <c r="M837" s="67" t="s">
        <v>2393</v>
      </c>
      <c r="N837" s="197"/>
      <c r="O837" s="56" t="s">
        <v>1529</v>
      </c>
      <c r="P837" s="197" t="str">
        <f t="shared" si="44"/>
        <v xml:space="preserve"> </v>
      </c>
    </row>
    <row r="838" spans="1:16" ht="15.75" x14ac:dyDescent="0.2">
      <c r="A838" s="57" t="s">
        <v>1498</v>
      </c>
      <c r="B838" s="56" t="s">
        <v>1095</v>
      </c>
      <c r="C838" s="56" t="s">
        <v>26</v>
      </c>
      <c r="D838" s="44" t="s">
        <v>5810</v>
      </c>
      <c r="E838" s="58"/>
      <c r="F838" s="197" t="str">
        <f t="shared" si="43"/>
        <v xml:space="preserve"> </v>
      </c>
      <c r="G838" s="445">
        <v>54.033332824707031</v>
      </c>
      <c r="H838" s="445">
        <v>137.28334045410156</v>
      </c>
      <c r="J838" s="197"/>
      <c r="K838" s="57" t="s">
        <v>21</v>
      </c>
      <c r="L838" s="56" t="str">
        <f t="shared" ref="L838:L901" si="45">" "</f>
        <v xml:space="preserve"> </v>
      </c>
      <c r="M838" s="58">
        <v>444</v>
      </c>
      <c r="N838" s="197"/>
      <c r="O838" s="56" t="s">
        <v>26</v>
      </c>
      <c r="P838" s="197" t="str">
        <f t="shared" si="44"/>
        <v xml:space="preserve"> </v>
      </c>
    </row>
    <row r="839" spans="1:16" ht="15.75" x14ac:dyDescent="0.2">
      <c r="A839" s="57" t="s">
        <v>1498</v>
      </c>
      <c r="B839" s="56" t="s">
        <v>1013</v>
      </c>
      <c r="C839" s="56" t="s">
        <v>26</v>
      </c>
      <c r="D839" s="44" t="s">
        <v>5811</v>
      </c>
      <c r="E839" s="58"/>
      <c r="F839" s="197" t="str">
        <f t="shared" si="43"/>
        <v xml:space="preserve"> </v>
      </c>
      <c r="G839" s="445">
        <v>54.566665649414063</v>
      </c>
      <c r="H839" s="445">
        <v>161.16667175292969</v>
      </c>
      <c r="J839" s="197"/>
      <c r="K839" s="57" t="s">
        <v>21</v>
      </c>
      <c r="L839" s="56" t="str">
        <f t="shared" si="45"/>
        <v xml:space="preserve"> </v>
      </c>
      <c r="M839" s="58">
        <v>447</v>
      </c>
      <c r="N839" s="197"/>
      <c r="O839" s="56" t="s">
        <v>26</v>
      </c>
      <c r="P839" s="197" t="str">
        <f t="shared" si="44"/>
        <v xml:space="preserve"> </v>
      </c>
    </row>
    <row r="840" spans="1:16" s="64" customFormat="1" ht="15.75" x14ac:dyDescent="0.2">
      <c r="A840" s="140" t="s">
        <v>1498</v>
      </c>
      <c r="B840" s="68" t="s">
        <v>2394</v>
      </c>
      <c r="C840" s="139"/>
      <c r="D840" s="44" t="s">
        <v>5812</v>
      </c>
      <c r="E840" s="63" t="s">
        <v>2396</v>
      </c>
      <c r="F840" s="197" t="str">
        <f t="shared" si="43"/>
        <v xml:space="preserve"> </v>
      </c>
      <c r="G840" s="445">
        <v>70.5</v>
      </c>
      <c r="H840" s="445">
        <v>148</v>
      </c>
      <c r="I840" s="445"/>
      <c r="J840" s="197"/>
      <c r="K840" s="65" t="s">
        <v>162</v>
      </c>
      <c r="L840" s="56" t="str">
        <f t="shared" si="45"/>
        <v xml:space="preserve"> </v>
      </c>
      <c r="M840" s="67" t="s">
        <v>2395</v>
      </c>
      <c r="N840" s="197"/>
      <c r="O840" s="56"/>
      <c r="P840" s="197" t="str">
        <f t="shared" si="44"/>
        <v xml:space="preserve"> </v>
      </c>
    </row>
    <row r="841" spans="1:16" ht="15.75" x14ac:dyDescent="0.2">
      <c r="A841" s="59" t="s">
        <v>1498</v>
      </c>
      <c r="B841" s="55" t="s">
        <v>1536</v>
      </c>
      <c r="C841" s="55"/>
      <c r="D841" s="44" t="s">
        <v>5813</v>
      </c>
      <c r="E841" s="53"/>
      <c r="F841" s="197" t="str">
        <f t="shared" si="43"/>
        <v xml:space="preserve"> </v>
      </c>
      <c r="G841" s="445">
        <v>66</v>
      </c>
      <c r="H841" s="445">
        <v>-170.5</v>
      </c>
      <c r="J841" s="197"/>
      <c r="K841" s="65" t="s">
        <v>15</v>
      </c>
      <c r="L841" s="56" t="str">
        <f t="shared" si="45"/>
        <v xml:space="preserve"> </v>
      </c>
      <c r="M841" s="67" t="s">
        <v>2397</v>
      </c>
      <c r="N841" s="197"/>
      <c r="O841" s="56" t="s">
        <v>1510</v>
      </c>
      <c r="P841" s="197" t="str">
        <f t="shared" si="44"/>
        <v xml:space="preserve"> </v>
      </c>
    </row>
    <row r="842" spans="1:16" ht="15.75" x14ac:dyDescent="0.2">
      <c r="A842" s="52" t="s">
        <v>1498</v>
      </c>
      <c r="B842" s="40" t="s">
        <v>1538</v>
      </c>
      <c r="C842" s="51"/>
      <c r="D842" s="44" t="s">
        <v>5814</v>
      </c>
      <c r="E842" s="53"/>
      <c r="F842" s="197" t="str">
        <f t="shared" si="43"/>
        <v xml:space="preserve"> </v>
      </c>
      <c r="G842" s="445">
        <v>49.8</v>
      </c>
      <c r="H842" s="445">
        <v>136.5</v>
      </c>
      <c r="J842" s="197"/>
      <c r="K842" s="65" t="s">
        <v>4711</v>
      </c>
      <c r="L842" s="56" t="str">
        <f t="shared" si="45"/>
        <v xml:space="preserve"> </v>
      </c>
      <c r="M842" s="67" t="s">
        <v>4712</v>
      </c>
      <c r="N842" s="197"/>
      <c r="O842" s="56" t="s">
        <v>1537</v>
      </c>
      <c r="P842" s="197" t="str">
        <f t="shared" si="44"/>
        <v xml:space="preserve"> </v>
      </c>
    </row>
    <row r="843" spans="1:16" ht="15.75" x14ac:dyDescent="0.2">
      <c r="A843" s="57" t="s">
        <v>1498</v>
      </c>
      <c r="B843" s="56" t="s">
        <v>957</v>
      </c>
      <c r="C843" s="56" t="s">
        <v>2381</v>
      </c>
      <c r="D843" s="44" t="s">
        <v>5815</v>
      </c>
      <c r="E843" s="58"/>
      <c r="F843" s="197" t="str">
        <f t="shared" si="43"/>
        <v xml:space="preserve"> </v>
      </c>
      <c r="G843" s="445">
        <v>51.75</v>
      </c>
      <c r="H843" s="445">
        <v>136.16999999999999</v>
      </c>
      <c r="J843" s="197"/>
      <c r="K843" s="57" t="s">
        <v>1917</v>
      </c>
      <c r="L843" s="56" t="str">
        <f t="shared" si="45"/>
        <v xml:space="preserve"> </v>
      </c>
      <c r="M843" s="58" t="s">
        <v>4714</v>
      </c>
      <c r="N843" s="197"/>
      <c r="O843" s="56" t="s">
        <v>26</v>
      </c>
      <c r="P843" s="197" t="str">
        <f t="shared" si="44"/>
        <v xml:space="preserve"> </v>
      </c>
    </row>
    <row r="844" spans="1:16" ht="15.75" x14ac:dyDescent="0.2">
      <c r="A844" s="52" t="s">
        <v>1498</v>
      </c>
      <c r="B844" s="51" t="s">
        <v>1542</v>
      </c>
      <c r="C844" s="51"/>
      <c r="D844" s="44" t="s">
        <v>5816</v>
      </c>
      <c r="E844" s="53" t="s">
        <v>2399</v>
      </c>
      <c r="F844" s="197" t="str">
        <f t="shared" si="43"/>
        <v xml:space="preserve"> </v>
      </c>
      <c r="G844" s="445">
        <v>73</v>
      </c>
      <c r="H844" s="445">
        <v>125</v>
      </c>
      <c r="J844" s="197"/>
      <c r="K844" s="65" t="s">
        <v>15</v>
      </c>
      <c r="L844" s="56" t="str">
        <f t="shared" si="45"/>
        <v xml:space="preserve"> </v>
      </c>
      <c r="M844" s="67" t="s">
        <v>2398</v>
      </c>
      <c r="N844" s="197"/>
      <c r="O844" s="56" t="s">
        <v>2400</v>
      </c>
      <c r="P844" s="197" t="str">
        <f t="shared" si="44"/>
        <v xml:space="preserve"> </v>
      </c>
    </row>
    <row r="845" spans="1:16" ht="15.75" x14ac:dyDescent="0.2">
      <c r="A845" s="57" t="s">
        <v>1498</v>
      </c>
      <c r="B845" s="56" t="s">
        <v>1038</v>
      </c>
      <c r="C845" s="56" t="s">
        <v>2375</v>
      </c>
      <c r="D845" s="44" t="s">
        <v>5817</v>
      </c>
      <c r="E845" s="58"/>
      <c r="F845" s="197" t="str">
        <f t="shared" si="43"/>
        <v xml:space="preserve"> </v>
      </c>
      <c r="G845" s="445">
        <v>46.733333587646484</v>
      </c>
      <c r="H845" s="445">
        <v>142.68333435058594</v>
      </c>
      <c r="J845" s="197"/>
      <c r="K845" s="57" t="s">
        <v>21</v>
      </c>
      <c r="L845" s="56" t="str">
        <f t="shared" si="45"/>
        <v xml:space="preserve"> </v>
      </c>
      <c r="M845" s="58">
        <v>527</v>
      </c>
      <c r="N845" s="197"/>
      <c r="O845" s="56" t="s">
        <v>26</v>
      </c>
      <c r="P845" s="197" t="str">
        <f t="shared" si="44"/>
        <v xml:space="preserve"> </v>
      </c>
    </row>
    <row r="846" spans="1:16" ht="15.75" x14ac:dyDescent="0.2">
      <c r="A846" s="59" t="s">
        <v>1498</v>
      </c>
      <c r="B846" s="55" t="s">
        <v>1546</v>
      </c>
      <c r="C846" s="55"/>
      <c r="D846" s="44" t="s">
        <v>5818</v>
      </c>
      <c r="E846" s="53"/>
      <c r="F846" s="197" t="str">
        <f t="shared" si="43"/>
        <v xml:space="preserve"> </v>
      </c>
      <c r="G846" s="445">
        <v>57.75</v>
      </c>
      <c r="H846" s="445">
        <v>162.44999999999999</v>
      </c>
      <c r="J846" s="197"/>
      <c r="K846" s="65" t="s">
        <v>15</v>
      </c>
      <c r="L846" s="56" t="str">
        <f t="shared" si="45"/>
        <v xml:space="preserve"> </v>
      </c>
      <c r="M846" s="67" t="s">
        <v>2401</v>
      </c>
      <c r="N846" s="197"/>
      <c r="O846" s="56" t="s">
        <v>1544</v>
      </c>
      <c r="P846" s="197" t="str">
        <f t="shared" si="44"/>
        <v xml:space="preserve"> </v>
      </c>
    </row>
    <row r="847" spans="1:16" ht="15.75" x14ac:dyDescent="0.2">
      <c r="A847" s="57" t="s">
        <v>1498</v>
      </c>
      <c r="B847" s="56" t="s">
        <v>1087</v>
      </c>
      <c r="C847" s="56" t="s">
        <v>2402</v>
      </c>
      <c r="D847" s="44" t="s">
        <v>5819</v>
      </c>
      <c r="E847" s="58"/>
      <c r="F847" s="197" t="str">
        <f t="shared" si="43"/>
        <v xml:space="preserve"> </v>
      </c>
      <c r="G847" s="445">
        <v>59.866664886474609</v>
      </c>
      <c r="H847" s="445">
        <v>154.21665954589844</v>
      </c>
      <c r="J847" s="197"/>
      <c r="K847" s="57" t="s">
        <v>21</v>
      </c>
      <c r="L847" s="56" t="str">
        <f t="shared" si="45"/>
        <v xml:space="preserve"> </v>
      </c>
      <c r="M847" s="58">
        <v>541</v>
      </c>
      <c r="N847" s="197"/>
      <c r="O847" s="56" t="s">
        <v>26</v>
      </c>
      <c r="P847" s="197" t="str">
        <f t="shared" si="44"/>
        <v xml:space="preserve"> </v>
      </c>
    </row>
    <row r="848" spans="1:16" s="64" customFormat="1" ht="15.75" x14ac:dyDescent="0.2">
      <c r="A848" s="52" t="s">
        <v>1498</v>
      </c>
      <c r="B848" s="51" t="s">
        <v>1548</v>
      </c>
      <c r="C848" s="51"/>
      <c r="D848" s="44" t="s">
        <v>5820</v>
      </c>
      <c r="E848" s="53"/>
      <c r="F848" s="197" t="str">
        <f t="shared" si="43"/>
        <v xml:space="preserve"> </v>
      </c>
      <c r="G848" s="445">
        <v>67</v>
      </c>
      <c r="H848" s="445">
        <v>159.5</v>
      </c>
      <c r="I848" s="445"/>
      <c r="J848" s="197"/>
      <c r="K848" s="65" t="s">
        <v>15</v>
      </c>
      <c r="L848" s="56" t="str">
        <f t="shared" si="45"/>
        <v xml:space="preserve"> </v>
      </c>
      <c r="M848" s="67" t="s">
        <v>2403</v>
      </c>
      <c r="N848" s="197"/>
      <c r="O848" s="56" t="s">
        <v>1510</v>
      </c>
      <c r="P848" s="197" t="str">
        <f t="shared" si="44"/>
        <v xml:space="preserve"> </v>
      </c>
    </row>
    <row r="849" spans="1:16" ht="15.75" x14ac:dyDescent="0.2">
      <c r="A849" s="57" t="s">
        <v>1498</v>
      </c>
      <c r="B849" s="40" t="s">
        <v>937</v>
      </c>
      <c r="C849" s="56" t="s">
        <v>2377</v>
      </c>
      <c r="D849" s="44" t="s">
        <v>5821</v>
      </c>
      <c r="E849" s="58" t="s">
        <v>2405</v>
      </c>
      <c r="F849" s="197" t="str">
        <f t="shared" si="43"/>
        <v xml:space="preserve"> </v>
      </c>
      <c r="G849" s="445">
        <v>56.833332061767578</v>
      </c>
      <c r="H849" s="445">
        <v>156.16667175292969</v>
      </c>
      <c r="J849" s="197"/>
      <c r="K849" s="57" t="s">
        <v>1891</v>
      </c>
      <c r="L849" s="56" t="str">
        <f t="shared" si="45"/>
        <v xml:space="preserve"> </v>
      </c>
      <c r="M849" s="58" t="s">
        <v>2404</v>
      </c>
      <c r="N849" s="197"/>
      <c r="O849" s="56" t="s">
        <v>1510</v>
      </c>
      <c r="P849" s="197" t="str">
        <f t="shared" si="44"/>
        <v xml:space="preserve"> </v>
      </c>
    </row>
    <row r="850" spans="1:16" s="64" customFormat="1" ht="15.75" x14ac:dyDescent="0.2">
      <c r="A850" s="140" t="s">
        <v>1498</v>
      </c>
      <c r="B850" s="68" t="s">
        <v>2406</v>
      </c>
      <c r="C850" s="139"/>
      <c r="D850" s="44" t="s">
        <v>5822</v>
      </c>
      <c r="E850" s="63"/>
      <c r="F850" s="197" t="str">
        <f t="shared" si="43"/>
        <v xml:space="preserve"> </v>
      </c>
      <c r="G850" s="445">
        <v>48.0833333333333</v>
      </c>
      <c r="H850" s="445">
        <v>127.65</v>
      </c>
      <c r="I850" s="445"/>
      <c r="J850" s="197"/>
      <c r="K850" s="65" t="s">
        <v>162</v>
      </c>
      <c r="L850" s="56" t="str">
        <f t="shared" si="45"/>
        <v xml:space="preserve"> </v>
      </c>
      <c r="M850" s="67" t="s">
        <v>2407</v>
      </c>
      <c r="N850" s="197"/>
      <c r="O850" s="56"/>
      <c r="P850" s="197" t="str">
        <f t="shared" si="44"/>
        <v xml:space="preserve"> </v>
      </c>
    </row>
    <row r="851" spans="1:16" ht="15.75" x14ac:dyDescent="0.2">
      <c r="A851" s="57" t="s">
        <v>1498</v>
      </c>
      <c r="B851" s="56" t="s">
        <v>967</v>
      </c>
      <c r="C851" s="56" t="s">
        <v>2375</v>
      </c>
      <c r="D851" s="44" t="s">
        <v>5823</v>
      </c>
      <c r="E851" s="58"/>
      <c r="F851" s="197" t="str">
        <f t="shared" si="43"/>
        <v xml:space="preserve"> </v>
      </c>
      <c r="G851" s="445">
        <v>51.716667175292969</v>
      </c>
      <c r="H851" s="445">
        <v>143.31666564941406</v>
      </c>
      <c r="J851" s="197"/>
      <c r="K851" s="57" t="s">
        <v>21</v>
      </c>
      <c r="L851" s="56" t="str">
        <f t="shared" si="45"/>
        <v xml:space="preserve"> </v>
      </c>
      <c r="M851" s="58">
        <v>599</v>
      </c>
      <c r="N851" s="197"/>
      <c r="O851" s="56" t="s">
        <v>26</v>
      </c>
      <c r="P851" s="197" t="str">
        <f t="shared" si="44"/>
        <v xml:space="preserve"> </v>
      </c>
    </row>
    <row r="852" spans="1:16" ht="15.75" x14ac:dyDescent="0.2">
      <c r="A852" s="142" t="s">
        <v>1498</v>
      </c>
      <c r="B852" s="64" t="s">
        <v>4212</v>
      </c>
      <c r="C852" s="64" t="s">
        <v>2375</v>
      </c>
      <c r="D852" s="44" t="s">
        <v>5824</v>
      </c>
      <c r="F852" s="197" t="str">
        <f t="shared" si="43"/>
        <v xml:space="preserve"> </v>
      </c>
      <c r="I852" s="445" t="s">
        <v>4208</v>
      </c>
      <c r="J852" s="197"/>
      <c r="K852" s="12" t="s">
        <v>4221</v>
      </c>
      <c r="L852" s="56" t="str">
        <f t="shared" si="45"/>
        <v xml:space="preserve"> </v>
      </c>
      <c r="N852" s="197"/>
      <c r="O852" s="56"/>
      <c r="P852" s="197" t="str">
        <f t="shared" si="44"/>
        <v xml:space="preserve"> </v>
      </c>
    </row>
    <row r="853" spans="1:16" ht="15.75" x14ac:dyDescent="0.2">
      <c r="A853" s="59" t="s">
        <v>1498</v>
      </c>
      <c r="B853" s="55" t="s">
        <v>1549</v>
      </c>
      <c r="C853" s="55"/>
      <c r="D853" s="44" t="s">
        <v>5825</v>
      </c>
      <c r="E853" s="53"/>
      <c r="F853" s="197" t="str">
        <f t="shared" si="43"/>
        <v xml:space="preserve"> </v>
      </c>
      <c r="G853" s="445">
        <v>59.6</v>
      </c>
      <c r="H853" s="445">
        <v>151.30000000000001</v>
      </c>
      <c r="J853" s="197"/>
      <c r="K853" s="65" t="s">
        <v>15</v>
      </c>
      <c r="L853" s="56" t="str">
        <f t="shared" si="45"/>
        <v xml:space="preserve"> </v>
      </c>
      <c r="M853" s="67" t="s">
        <v>2408</v>
      </c>
      <c r="N853" s="197"/>
      <c r="O853" s="56" t="s">
        <v>4913</v>
      </c>
      <c r="P853" s="197" t="str">
        <f t="shared" si="44"/>
        <v xml:space="preserve"> </v>
      </c>
    </row>
    <row r="854" spans="1:16" ht="15.75" x14ac:dyDescent="0.2">
      <c r="A854" s="57" t="s">
        <v>1498</v>
      </c>
      <c r="B854" s="56" t="s">
        <v>1232</v>
      </c>
      <c r="C854" s="56" t="s">
        <v>2377</v>
      </c>
      <c r="D854" s="44" t="s">
        <v>5826</v>
      </c>
      <c r="E854" s="58"/>
      <c r="F854" s="197" t="str">
        <f t="shared" si="43"/>
        <v xml:space="preserve"> </v>
      </c>
      <c r="G854" s="445">
        <v>51.916667938232422</v>
      </c>
      <c r="H854" s="445">
        <v>156.48333740234375</v>
      </c>
      <c r="J854" s="197"/>
      <c r="K854" s="57" t="s">
        <v>21</v>
      </c>
      <c r="L854" s="56" t="str">
        <f t="shared" si="45"/>
        <v xml:space="preserve"> </v>
      </c>
      <c r="M854" s="58">
        <v>651</v>
      </c>
      <c r="N854" s="197"/>
      <c r="O854" s="56" t="s">
        <v>26</v>
      </c>
      <c r="P854" s="197" t="str">
        <f t="shared" si="44"/>
        <v xml:space="preserve"> </v>
      </c>
    </row>
    <row r="855" spans="1:16" ht="15.75" x14ac:dyDescent="0.2">
      <c r="A855" s="57" t="s">
        <v>1498</v>
      </c>
      <c r="B855" s="56" t="s">
        <v>1065</v>
      </c>
      <c r="C855" s="56" t="s">
        <v>2377</v>
      </c>
      <c r="D855" s="44" t="s">
        <v>5827</v>
      </c>
      <c r="E855" s="58"/>
      <c r="F855" s="197" t="str">
        <f t="shared" si="43"/>
        <v xml:space="preserve"> </v>
      </c>
      <c r="G855" s="445">
        <v>62.501300000000001</v>
      </c>
      <c r="H855" s="445">
        <v>165.18</v>
      </c>
      <c r="J855" s="197"/>
      <c r="K855" s="57" t="s">
        <v>21</v>
      </c>
      <c r="L855" s="56" t="str">
        <f t="shared" si="45"/>
        <v xml:space="preserve"> </v>
      </c>
      <c r="M855" s="58">
        <v>821</v>
      </c>
      <c r="N855" s="197"/>
      <c r="O855" s="56" t="s">
        <v>2409</v>
      </c>
      <c r="P855" s="197" t="str">
        <f t="shared" si="44"/>
        <v xml:space="preserve"> </v>
      </c>
    </row>
    <row r="856" spans="1:16" s="64" customFormat="1" ht="15.75" x14ac:dyDescent="0.2">
      <c r="A856" s="52" t="s">
        <v>1498</v>
      </c>
      <c r="B856" s="51" t="s">
        <v>1552</v>
      </c>
      <c r="C856" s="51"/>
      <c r="D856" s="44" t="s">
        <v>5828</v>
      </c>
      <c r="E856" s="53"/>
      <c r="F856" s="197" t="str">
        <f t="shared" si="43"/>
        <v xml:space="preserve"> </v>
      </c>
      <c r="G856" s="445">
        <v>53.1666667</v>
      </c>
      <c r="H856" s="445">
        <v>143.3666667</v>
      </c>
      <c r="I856" s="445"/>
      <c r="J856" s="197"/>
      <c r="K856" s="65" t="s">
        <v>15</v>
      </c>
      <c r="L856" s="56" t="str">
        <f t="shared" si="45"/>
        <v xml:space="preserve"> </v>
      </c>
      <c r="M856" s="67" t="s">
        <v>2410</v>
      </c>
      <c r="N856" s="197"/>
      <c r="O856" s="56" t="s">
        <v>1550</v>
      </c>
      <c r="P856" s="197" t="str">
        <f t="shared" si="44"/>
        <v xml:space="preserve"> </v>
      </c>
    </row>
    <row r="857" spans="1:16" ht="15.75" x14ac:dyDescent="0.2">
      <c r="A857" s="57" t="s">
        <v>1498</v>
      </c>
      <c r="B857" s="56" t="s">
        <v>1182</v>
      </c>
      <c r="C857" s="56" t="s">
        <v>2375</v>
      </c>
      <c r="D857" s="44" t="s">
        <v>5829</v>
      </c>
      <c r="E857" s="58"/>
      <c r="F857" s="197" t="str">
        <f t="shared" si="43"/>
        <v xml:space="preserve"> </v>
      </c>
      <c r="G857" s="445">
        <v>53.92</v>
      </c>
      <c r="H857" s="445">
        <v>142.72</v>
      </c>
      <c r="J857" s="197"/>
      <c r="K857" s="57" t="s">
        <v>21</v>
      </c>
      <c r="L857" s="56" t="str">
        <f t="shared" si="45"/>
        <v xml:space="preserve"> </v>
      </c>
      <c r="M857" s="58">
        <v>719</v>
      </c>
      <c r="N857" s="197"/>
      <c r="O857" s="56" t="s">
        <v>26</v>
      </c>
      <c r="P857" s="197" t="str">
        <f t="shared" si="44"/>
        <v xml:space="preserve"> </v>
      </c>
    </row>
    <row r="858" spans="1:16" ht="15.75" x14ac:dyDescent="0.2">
      <c r="A858" s="57" t="s">
        <v>1498</v>
      </c>
      <c r="B858" s="56" t="s">
        <v>1001</v>
      </c>
      <c r="C858" s="56" t="s">
        <v>2411</v>
      </c>
      <c r="D858" s="44" t="s">
        <v>5830</v>
      </c>
      <c r="E858" s="58"/>
      <c r="F858" s="197" t="str">
        <f t="shared" si="43"/>
        <v xml:space="preserve"> </v>
      </c>
      <c r="G858" s="445">
        <v>53.307000000000002</v>
      </c>
      <c r="H858" s="445">
        <v>141.16200000000001</v>
      </c>
      <c r="J858" s="197"/>
      <c r="K858" s="57" t="s">
        <v>21</v>
      </c>
      <c r="L858" s="56" t="str">
        <f t="shared" si="45"/>
        <v xml:space="preserve"> </v>
      </c>
      <c r="M858" s="58">
        <v>820</v>
      </c>
      <c r="N858" s="197"/>
      <c r="O858" s="56" t="s">
        <v>2412</v>
      </c>
      <c r="P858" s="197" t="str">
        <f t="shared" si="44"/>
        <v xml:space="preserve"> </v>
      </c>
    </row>
    <row r="859" spans="1:16" ht="15.75" x14ac:dyDescent="0.2">
      <c r="A859" s="59" t="s">
        <v>1498</v>
      </c>
      <c r="B859" s="55" t="s">
        <v>1554</v>
      </c>
      <c r="C859" s="55"/>
      <c r="D859" s="44" t="s">
        <v>5831</v>
      </c>
      <c r="E859" s="53"/>
      <c r="F859" s="197" t="str">
        <f t="shared" si="43"/>
        <v xml:space="preserve"> </v>
      </c>
      <c r="G859" s="445">
        <v>54</v>
      </c>
      <c r="H859" s="445">
        <v>142.5</v>
      </c>
      <c r="J859" s="197"/>
      <c r="K859" s="65" t="s">
        <v>15</v>
      </c>
      <c r="L859" s="56" t="str">
        <f t="shared" si="45"/>
        <v xml:space="preserve"> </v>
      </c>
      <c r="M859" s="67" t="s">
        <v>2413</v>
      </c>
      <c r="N859" s="197"/>
      <c r="O859" s="56" t="s">
        <v>1553</v>
      </c>
      <c r="P859" s="197" t="str">
        <f t="shared" si="44"/>
        <v xml:space="preserve"> </v>
      </c>
    </row>
    <row r="860" spans="1:16" ht="15.75" x14ac:dyDescent="0.2">
      <c r="A860" s="59" t="s">
        <v>1498</v>
      </c>
      <c r="B860" s="55" t="s">
        <v>1557</v>
      </c>
      <c r="C860" s="55"/>
      <c r="D860" s="44" t="s">
        <v>5832</v>
      </c>
      <c r="E860" s="53" t="s">
        <v>2415</v>
      </c>
      <c r="F860" s="197" t="str">
        <f t="shared" si="43"/>
        <v xml:space="preserve"> </v>
      </c>
      <c r="G860" s="445">
        <v>52.283333300000002</v>
      </c>
      <c r="H860" s="445">
        <v>106.3666667</v>
      </c>
      <c r="J860" s="197"/>
      <c r="K860" s="65" t="s">
        <v>15</v>
      </c>
      <c r="L860" s="56" t="str">
        <f t="shared" si="45"/>
        <v xml:space="preserve"> </v>
      </c>
      <c r="M860" s="67" t="s">
        <v>2414</v>
      </c>
      <c r="N860" s="197"/>
      <c r="O860" s="56" t="s">
        <v>1555</v>
      </c>
      <c r="P860" s="197" t="str">
        <f t="shared" si="44"/>
        <v xml:space="preserve"> </v>
      </c>
    </row>
    <row r="861" spans="1:16" ht="15.75" x14ac:dyDescent="0.2">
      <c r="A861" s="59" t="s">
        <v>1498</v>
      </c>
      <c r="B861" s="55" t="s">
        <v>1560</v>
      </c>
      <c r="C861" s="55"/>
      <c r="D861" s="44" t="s">
        <v>5833</v>
      </c>
      <c r="E861" s="53"/>
      <c r="F861" s="197" t="str">
        <f t="shared" si="43"/>
        <v xml:space="preserve"> </v>
      </c>
      <c r="G861" s="445">
        <v>54.5</v>
      </c>
      <c r="H861" s="445">
        <v>137.5</v>
      </c>
      <c r="J861" s="197"/>
      <c r="K861" s="65" t="s">
        <v>15</v>
      </c>
      <c r="L861" s="56" t="str">
        <f t="shared" si="45"/>
        <v xml:space="preserve"> </v>
      </c>
      <c r="M861" s="67" t="s">
        <v>2416</v>
      </c>
      <c r="N861" s="197"/>
      <c r="O861" s="56" t="s">
        <v>1558</v>
      </c>
      <c r="P861" s="197" t="str">
        <f t="shared" si="44"/>
        <v xml:space="preserve"> </v>
      </c>
    </row>
    <row r="862" spans="1:16" ht="15.75" x14ac:dyDescent="0.2">
      <c r="A862" s="57" t="s">
        <v>1498</v>
      </c>
      <c r="B862" s="56" t="s">
        <v>1088</v>
      </c>
      <c r="C862" s="56" t="s">
        <v>2377</v>
      </c>
      <c r="D862" s="44" t="s">
        <v>5834</v>
      </c>
      <c r="E862" s="58"/>
      <c r="F862" s="197" t="str">
        <f t="shared" si="43"/>
        <v xml:space="preserve"> </v>
      </c>
      <c r="G862" s="445">
        <v>60.400001525878906</v>
      </c>
      <c r="H862" s="445">
        <v>166.33332824707031</v>
      </c>
      <c r="J862" s="197"/>
      <c r="K862" s="57" t="s">
        <v>21</v>
      </c>
      <c r="L862" s="56" t="str">
        <f t="shared" si="45"/>
        <v xml:space="preserve"> </v>
      </c>
      <c r="M862" s="58">
        <v>15</v>
      </c>
      <c r="N862" s="197"/>
      <c r="O862" s="56" t="s">
        <v>26</v>
      </c>
      <c r="P862" s="197" t="str">
        <f t="shared" si="44"/>
        <v xml:space="preserve"> </v>
      </c>
    </row>
    <row r="863" spans="1:16" ht="15.75" x14ac:dyDescent="0.2">
      <c r="A863" s="59" t="s">
        <v>1498</v>
      </c>
      <c r="B863" s="55" t="s">
        <v>1563</v>
      </c>
      <c r="C863" s="55"/>
      <c r="D863" s="44" t="s">
        <v>5835</v>
      </c>
      <c r="E863" s="53"/>
      <c r="F863" s="197" t="str">
        <f t="shared" si="43"/>
        <v xml:space="preserve"> </v>
      </c>
      <c r="G863" s="445">
        <v>64.5</v>
      </c>
      <c r="H863" s="445">
        <v>-175</v>
      </c>
      <c r="J863" s="197"/>
      <c r="K863" s="65" t="s">
        <v>15</v>
      </c>
      <c r="L863" s="56" t="str">
        <f t="shared" si="45"/>
        <v xml:space="preserve"> </v>
      </c>
      <c r="M863" s="67" t="s">
        <v>2417</v>
      </c>
      <c r="N863" s="197"/>
      <c r="O863" s="56" t="s">
        <v>1561</v>
      </c>
      <c r="P863" s="197" t="str">
        <f t="shared" si="44"/>
        <v xml:space="preserve"> </v>
      </c>
    </row>
    <row r="864" spans="1:16" ht="15.75" x14ac:dyDescent="0.2">
      <c r="A864" s="59" t="s">
        <v>1498</v>
      </c>
      <c r="B864" s="55" t="s">
        <v>1565</v>
      </c>
      <c r="C864" s="55"/>
      <c r="D864" s="44" t="s">
        <v>5836</v>
      </c>
      <c r="E864" s="53"/>
      <c r="F864" s="197" t="str">
        <f t="shared" si="43"/>
        <v xml:space="preserve"> </v>
      </c>
      <c r="G864" s="445">
        <v>51.966666699999998</v>
      </c>
      <c r="H864" s="445">
        <v>156.6166667</v>
      </c>
      <c r="J864" s="197"/>
      <c r="K864" s="65" t="s">
        <v>15</v>
      </c>
      <c r="L864" s="56" t="str">
        <f t="shared" si="45"/>
        <v xml:space="preserve"> </v>
      </c>
      <c r="M864" s="67" t="s">
        <v>2418</v>
      </c>
      <c r="N864" s="197"/>
      <c r="O864" s="56" t="s">
        <v>1537</v>
      </c>
      <c r="P864" s="197" t="str">
        <f t="shared" si="44"/>
        <v xml:space="preserve"> </v>
      </c>
    </row>
    <row r="865" spans="1:16" ht="15.75" x14ac:dyDescent="0.2">
      <c r="A865" s="57" t="s">
        <v>1498</v>
      </c>
      <c r="B865" s="56" t="s">
        <v>1196</v>
      </c>
      <c r="C865" s="56" t="s">
        <v>2375</v>
      </c>
      <c r="D865" s="44" t="s">
        <v>5837</v>
      </c>
      <c r="E865" s="58"/>
      <c r="F865" s="197" t="str">
        <f t="shared" si="43"/>
        <v xml:space="preserve"> </v>
      </c>
      <c r="G865" s="445">
        <v>48.650001525878906</v>
      </c>
      <c r="H865" s="445">
        <v>144.73333740234375</v>
      </c>
      <c r="J865" s="197"/>
      <c r="K865" s="57" t="s">
        <v>21</v>
      </c>
      <c r="L865" s="56" t="str">
        <f t="shared" si="45"/>
        <v xml:space="preserve"> </v>
      </c>
      <c r="M865" s="58">
        <v>58</v>
      </c>
      <c r="N865" s="197"/>
      <c r="O865" s="56" t="s">
        <v>2419</v>
      </c>
      <c r="P865" s="197" t="str">
        <f t="shared" si="44"/>
        <v xml:space="preserve"> </v>
      </c>
    </row>
    <row r="866" spans="1:16" ht="15.75" x14ac:dyDescent="0.2">
      <c r="A866" s="57" t="s">
        <v>1498</v>
      </c>
      <c r="B866" s="56" t="s">
        <v>964</v>
      </c>
      <c r="C866" s="56" t="s">
        <v>2411</v>
      </c>
      <c r="D866" s="44" t="s">
        <v>5838</v>
      </c>
      <c r="E866" s="58"/>
      <c r="F866" s="197" t="str">
        <f t="shared" si="43"/>
        <v xml:space="preserve"> </v>
      </c>
      <c r="G866" s="445">
        <v>53.75</v>
      </c>
      <c r="H866" s="445">
        <v>136.78334045410156</v>
      </c>
      <c r="J866" s="197"/>
      <c r="K866" s="57" t="s">
        <v>21</v>
      </c>
      <c r="L866" s="56" t="str">
        <f t="shared" si="45"/>
        <v xml:space="preserve"> </v>
      </c>
      <c r="M866" s="58">
        <v>84</v>
      </c>
      <c r="N866" s="197"/>
      <c r="O866" s="56" t="s">
        <v>26</v>
      </c>
      <c r="P866" s="197" t="str">
        <f t="shared" si="44"/>
        <v xml:space="preserve"> </v>
      </c>
    </row>
    <row r="867" spans="1:16" ht="15.75" x14ac:dyDescent="0.2">
      <c r="A867" s="62" t="s">
        <v>1498</v>
      </c>
      <c r="B867" s="60" t="s">
        <v>4722</v>
      </c>
      <c r="C867" s="61"/>
      <c r="D867" s="44" t="s">
        <v>5839</v>
      </c>
      <c r="E867" s="63"/>
      <c r="F867" s="197" t="str">
        <f t="shared" si="43"/>
        <v xml:space="preserve"> </v>
      </c>
      <c r="G867" s="445">
        <v>41.6666666666667</v>
      </c>
      <c r="H867" s="445">
        <v>130.66666666666666</v>
      </c>
      <c r="J867" s="197"/>
      <c r="K867" s="65" t="s">
        <v>2072</v>
      </c>
      <c r="L867" s="56" t="str">
        <f t="shared" si="45"/>
        <v xml:space="preserve"> </v>
      </c>
      <c r="M867" s="67" t="s">
        <v>4723</v>
      </c>
      <c r="N867" s="197"/>
      <c r="O867" s="56" t="s">
        <v>1543</v>
      </c>
      <c r="P867" s="197" t="str">
        <f t="shared" si="44"/>
        <v xml:space="preserve"> </v>
      </c>
    </row>
    <row r="868" spans="1:16" ht="15.75" x14ac:dyDescent="0.2">
      <c r="A868" s="57" t="s">
        <v>1498</v>
      </c>
      <c r="B868" s="56" t="s">
        <v>1070</v>
      </c>
      <c r="C868" s="56" t="s">
        <v>2411</v>
      </c>
      <c r="D868" s="44" t="s">
        <v>5840</v>
      </c>
      <c r="E868" s="58"/>
      <c r="F868" s="197" t="str">
        <f t="shared" si="43"/>
        <v xml:space="preserve"> </v>
      </c>
      <c r="G868" s="445">
        <v>53.566665649414062</v>
      </c>
      <c r="H868" s="445">
        <v>137.21665954589844</v>
      </c>
      <c r="J868" s="197"/>
      <c r="K868" s="57" t="s">
        <v>21</v>
      </c>
      <c r="L868" s="56" t="str">
        <f t="shared" si="45"/>
        <v xml:space="preserve"> </v>
      </c>
      <c r="M868" s="58">
        <v>89</v>
      </c>
      <c r="N868" s="197"/>
      <c r="O868" s="56" t="s">
        <v>26</v>
      </c>
      <c r="P868" s="197" t="str">
        <f t="shared" si="44"/>
        <v xml:space="preserve"> </v>
      </c>
    </row>
    <row r="869" spans="1:16" s="64" customFormat="1" ht="15.75" x14ac:dyDescent="0.2">
      <c r="A869" s="52" t="s">
        <v>1498</v>
      </c>
      <c r="B869" s="51" t="s">
        <v>1567</v>
      </c>
      <c r="C869" s="51"/>
      <c r="D869" s="44" t="s">
        <v>5841</v>
      </c>
      <c r="E869" s="53"/>
      <c r="F869" s="197" t="str">
        <f t="shared" si="43"/>
        <v xml:space="preserve"> </v>
      </c>
      <c r="G869" s="445">
        <v>53.6</v>
      </c>
      <c r="H869" s="445">
        <v>137</v>
      </c>
      <c r="I869" s="445"/>
      <c r="J869" s="197"/>
      <c r="K869" s="65" t="s">
        <v>15</v>
      </c>
      <c r="L869" s="56" t="str">
        <f t="shared" si="45"/>
        <v xml:space="preserve"> </v>
      </c>
      <c r="M869" s="67" t="s">
        <v>2421</v>
      </c>
      <c r="N869" s="197"/>
      <c r="O869" s="56" t="s">
        <v>1566</v>
      </c>
      <c r="P869" s="197" t="str">
        <f t="shared" si="44"/>
        <v xml:space="preserve"> </v>
      </c>
    </row>
    <row r="870" spans="1:16" s="64" customFormat="1" ht="15.75" x14ac:dyDescent="0.2">
      <c r="A870" s="64" t="s">
        <v>1498</v>
      </c>
      <c r="B870" s="4" t="s">
        <v>4478</v>
      </c>
      <c r="C870" s="51"/>
      <c r="D870" s="44" t="s">
        <v>5842</v>
      </c>
      <c r="E870" s="53"/>
      <c r="F870" s="197" t="str">
        <f t="shared" si="43"/>
        <v xml:space="preserve"> </v>
      </c>
      <c r="G870" s="445">
        <v>49.9133</v>
      </c>
      <c r="H870" s="445">
        <v>115.60590000000001</v>
      </c>
      <c r="I870" s="445"/>
      <c r="J870" s="197"/>
      <c r="K870" s="13" t="s">
        <v>4019</v>
      </c>
      <c r="L870" s="56"/>
      <c r="M870" s="67"/>
      <c r="N870" s="197"/>
      <c r="O870" s="56" t="s">
        <v>4825</v>
      </c>
      <c r="P870" s="197" t="str">
        <f t="shared" si="44"/>
        <v xml:space="preserve"> </v>
      </c>
    </row>
    <row r="871" spans="1:16" ht="15.75" x14ac:dyDescent="0.2">
      <c r="A871" s="64" t="s">
        <v>1498</v>
      </c>
      <c r="B871" s="74" t="s">
        <v>4021</v>
      </c>
      <c r="C871" s="64" t="s">
        <v>4027</v>
      </c>
      <c r="D871" s="44" t="s">
        <v>5843</v>
      </c>
      <c r="F871" s="197" t="str">
        <f t="shared" si="43"/>
        <v xml:space="preserve"> </v>
      </c>
      <c r="G871" s="445" t="s">
        <v>1786</v>
      </c>
      <c r="H871" s="445" t="s">
        <v>1786</v>
      </c>
      <c r="J871" s="197"/>
      <c r="K871" s="142" t="s">
        <v>4019</v>
      </c>
      <c r="L871" s="56" t="str">
        <f t="shared" si="45"/>
        <v xml:space="preserve"> </v>
      </c>
      <c r="N871" s="197"/>
      <c r="O871" s="56" t="s">
        <v>4914</v>
      </c>
      <c r="P871" s="197" t="str">
        <f t="shared" si="44"/>
        <v xml:space="preserve"> </v>
      </c>
    </row>
    <row r="872" spans="1:16" ht="15.75" x14ac:dyDescent="0.2">
      <c r="A872" s="113" t="s">
        <v>1498</v>
      </c>
      <c r="B872" s="2" t="s">
        <v>3642</v>
      </c>
      <c r="C872" s="113" t="s">
        <v>3643</v>
      </c>
      <c r="D872" s="44" t="s">
        <v>5844</v>
      </c>
      <c r="F872" s="197" t="str">
        <f t="shared" si="43"/>
        <v xml:space="preserve"> </v>
      </c>
      <c r="I872" s="445" t="s">
        <v>4915</v>
      </c>
      <c r="J872" s="197"/>
      <c r="K872" s="142" t="s">
        <v>139</v>
      </c>
      <c r="L872" s="56" t="str">
        <f t="shared" si="45"/>
        <v xml:space="preserve"> </v>
      </c>
      <c r="N872" s="197"/>
      <c r="O872" s="56"/>
      <c r="P872" s="197" t="str">
        <f t="shared" si="44"/>
        <v xml:space="preserve"> </v>
      </c>
    </row>
    <row r="873" spans="1:16" ht="15.75" x14ac:dyDescent="0.2">
      <c r="A873" s="59" t="s">
        <v>1498</v>
      </c>
      <c r="B873" s="55" t="s">
        <v>1569</v>
      </c>
      <c r="C873" s="55"/>
      <c r="D873" s="44" t="s">
        <v>5845</v>
      </c>
      <c r="E873" s="53"/>
      <c r="F873" s="197" t="str">
        <f t="shared" si="43"/>
        <v xml:space="preserve"> </v>
      </c>
      <c r="G873" s="445">
        <v>57.5</v>
      </c>
      <c r="H873" s="445">
        <v>157</v>
      </c>
      <c r="J873" s="197"/>
      <c r="K873" s="65" t="s">
        <v>15</v>
      </c>
      <c r="L873" s="56" t="str">
        <f t="shared" si="45"/>
        <v xml:space="preserve"> </v>
      </c>
      <c r="M873" s="67" t="s">
        <v>2422</v>
      </c>
      <c r="N873" s="197"/>
      <c r="O873" s="56" t="s">
        <v>1518</v>
      </c>
      <c r="P873" s="197" t="str">
        <f t="shared" si="44"/>
        <v xml:space="preserve"> </v>
      </c>
    </row>
    <row r="874" spans="1:16" ht="15.75" x14ac:dyDescent="0.2">
      <c r="A874" s="57" t="s">
        <v>1498</v>
      </c>
      <c r="B874" s="56" t="s">
        <v>1016</v>
      </c>
      <c r="C874" s="56" t="s">
        <v>26</v>
      </c>
      <c r="D874" s="44" t="s">
        <v>5846</v>
      </c>
      <c r="E874" s="58"/>
      <c r="F874" s="197" t="str">
        <f t="shared" si="43"/>
        <v xml:space="preserve"> </v>
      </c>
      <c r="G874" s="445">
        <v>53.24</v>
      </c>
      <c r="H874" s="445">
        <v>159.58000000000001</v>
      </c>
      <c r="J874" s="197"/>
      <c r="K874" s="57" t="s">
        <v>21</v>
      </c>
      <c r="L874" s="56" t="str">
        <f t="shared" si="45"/>
        <v xml:space="preserve"> </v>
      </c>
      <c r="M874" s="58">
        <v>92</v>
      </c>
      <c r="N874" s="197"/>
      <c r="O874" s="56" t="s">
        <v>26</v>
      </c>
      <c r="P874" s="197" t="str">
        <f t="shared" si="44"/>
        <v xml:space="preserve"> </v>
      </c>
    </row>
    <row r="875" spans="1:16" ht="15.75" x14ac:dyDescent="0.2">
      <c r="A875" s="59" t="s">
        <v>1498</v>
      </c>
      <c r="B875" s="55" t="s">
        <v>1570</v>
      </c>
      <c r="C875" s="55"/>
      <c r="D875" s="44" t="s">
        <v>5847</v>
      </c>
      <c r="E875" s="53"/>
      <c r="F875" s="197" t="str">
        <f t="shared" si="43"/>
        <v xml:space="preserve"> </v>
      </c>
      <c r="G875" s="445">
        <v>68</v>
      </c>
      <c r="H875" s="445">
        <v>-177</v>
      </c>
      <c r="J875" s="197"/>
      <c r="K875" s="65" t="s">
        <v>15</v>
      </c>
      <c r="L875" s="56" t="str">
        <f t="shared" si="45"/>
        <v xml:space="preserve"> </v>
      </c>
      <c r="M875" s="67" t="s">
        <v>2423</v>
      </c>
      <c r="N875" s="197"/>
      <c r="O875" s="56" t="s">
        <v>1524</v>
      </c>
      <c r="P875" s="197" t="str">
        <f t="shared" si="44"/>
        <v xml:space="preserve"> </v>
      </c>
    </row>
    <row r="876" spans="1:16" ht="15.75" x14ac:dyDescent="0.2">
      <c r="A876" s="59" t="s">
        <v>1498</v>
      </c>
      <c r="B876" s="55" t="s">
        <v>1572</v>
      </c>
      <c r="C876" s="55"/>
      <c r="D876" s="44" t="s">
        <v>5848</v>
      </c>
      <c r="E876" s="53"/>
      <c r="F876" s="197" t="str">
        <f t="shared" si="43"/>
        <v xml:space="preserve"> </v>
      </c>
      <c r="G876" s="445">
        <v>71.5</v>
      </c>
      <c r="H876" s="445">
        <v>-179.5</v>
      </c>
      <c r="J876" s="197"/>
      <c r="K876" s="65" t="s">
        <v>15</v>
      </c>
      <c r="L876" s="56" t="str">
        <f t="shared" si="45"/>
        <v xml:space="preserve"> </v>
      </c>
      <c r="M876" s="67" t="s">
        <v>2424</v>
      </c>
      <c r="N876" s="197"/>
      <c r="O876" s="56" t="s">
        <v>1510</v>
      </c>
      <c r="P876" s="197" t="str">
        <f t="shared" si="44"/>
        <v xml:space="preserve"> </v>
      </c>
    </row>
    <row r="877" spans="1:16" ht="15.75" x14ac:dyDescent="0.2">
      <c r="A877" s="59" t="s">
        <v>1498</v>
      </c>
      <c r="B877" s="55" t="s">
        <v>1574</v>
      </c>
      <c r="C877" s="55"/>
      <c r="D877" s="44" t="s">
        <v>5849</v>
      </c>
      <c r="E877" s="53"/>
      <c r="F877" s="197" t="str">
        <f t="shared" si="43"/>
        <v xml:space="preserve"> </v>
      </c>
      <c r="G877" s="445">
        <v>71.5</v>
      </c>
      <c r="H877" s="445">
        <v>140</v>
      </c>
      <c r="J877" s="197"/>
      <c r="K877" s="65" t="s">
        <v>15</v>
      </c>
      <c r="L877" s="56" t="str">
        <f t="shared" si="45"/>
        <v xml:space="preserve"> </v>
      </c>
      <c r="M877" s="67" t="s">
        <v>2425</v>
      </c>
      <c r="N877" s="197"/>
      <c r="O877" s="56" t="s">
        <v>4916</v>
      </c>
      <c r="P877" s="197" t="str">
        <f t="shared" si="44"/>
        <v xml:space="preserve"> </v>
      </c>
    </row>
    <row r="878" spans="1:16" ht="15.75" x14ac:dyDescent="0.2">
      <c r="A878" s="64" t="s">
        <v>1498</v>
      </c>
      <c r="B878" s="74" t="s">
        <v>4020</v>
      </c>
      <c r="C878" s="64" t="s">
        <v>4027</v>
      </c>
      <c r="D878" s="44" t="s">
        <v>5850</v>
      </c>
      <c r="F878" s="197" t="str">
        <f t="shared" si="43"/>
        <v xml:space="preserve"> </v>
      </c>
      <c r="G878" s="445">
        <v>47.137300000000003</v>
      </c>
      <c r="H878" s="445">
        <v>138.70240000000001</v>
      </c>
      <c r="J878" s="197"/>
      <c r="K878" s="142" t="s">
        <v>4019</v>
      </c>
      <c r="L878" s="56" t="str">
        <f t="shared" si="45"/>
        <v xml:space="preserve"> </v>
      </c>
      <c r="N878" s="197"/>
      <c r="O878" s="56" t="s">
        <v>4825</v>
      </c>
      <c r="P878" s="197" t="str">
        <f t="shared" si="44"/>
        <v xml:space="preserve"> </v>
      </c>
    </row>
    <row r="879" spans="1:16" ht="15.75" x14ac:dyDescent="0.2">
      <c r="A879" s="59" t="s">
        <v>1498</v>
      </c>
      <c r="B879" s="55" t="s">
        <v>1576</v>
      </c>
      <c r="C879" s="55"/>
      <c r="D879" s="44" t="s">
        <v>5851</v>
      </c>
      <c r="E879" s="53"/>
      <c r="F879" s="197" t="str">
        <f t="shared" si="43"/>
        <v xml:space="preserve"> </v>
      </c>
      <c r="G879" s="445">
        <v>50.5</v>
      </c>
      <c r="H879" s="445">
        <v>128.5</v>
      </c>
      <c r="J879" s="197"/>
      <c r="K879" s="65" t="s">
        <v>15</v>
      </c>
      <c r="L879" s="56" t="str">
        <f t="shared" si="45"/>
        <v xml:space="preserve"> </v>
      </c>
      <c r="M879" s="67" t="s">
        <v>2426</v>
      </c>
      <c r="N879" s="197"/>
      <c r="O879" s="56" t="s">
        <v>1522</v>
      </c>
      <c r="P879" s="197" t="str">
        <f t="shared" si="44"/>
        <v xml:space="preserve"> </v>
      </c>
    </row>
    <row r="880" spans="1:16" ht="15.75" x14ac:dyDescent="0.2">
      <c r="A880" s="59" t="s">
        <v>1498</v>
      </c>
      <c r="B880" s="55" t="s">
        <v>1579</v>
      </c>
      <c r="C880" s="55"/>
      <c r="D880" s="44" t="s">
        <v>5852</v>
      </c>
      <c r="E880" s="53"/>
      <c r="F880" s="197" t="str">
        <f t="shared" si="43"/>
        <v xml:space="preserve"> </v>
      </c>
      <c r="G880" s="445">
        <v>53.5833333</v>
      </c>
      <c r="H880" s="445">
        <v>159.83333329999999</v>
      </c>
      <c r="J880" s="197"/>
      <c r="K880" s="65" t="s">
        <v>15</v>
      </c>
      <c r="L880" s="56" t="str">
        <f t="shared" si="45"/>
        <v xml:space="preserve"> </v>
      </c>
      <c r="M880" s="67" t="s">
        <v>2427</v>
      </c>
      <c r="N880" s="197"/>
      <c r="O880" s="56" t="s">
        <v>1577</v>
      </c>
      <c r="P880" s="197" t="str">
        <f t="shared" si="44"/>
        <v xml:space="preserve"> </v>
      </c>
    </row>
    <row r="881" spans="1:16" ht="15.75" x14ac:dyDescent="0.2">
      <c r="A881" s="57" t="s">
        <v>2428</v>
      </c>
      <c r="B881" s="56" t="s">
        <v>763</v>
      </c>
      <c r="C881" s="56" t="s">
        <v>2429</v>
      </c>
      <c r="D881" s="44" t="s">
        <v>5853</v>
      </c>
      <c r="E881" s="66" t="s">
        <v>2430</v>
      </c>
      <c r="F881" s="197" t="str">
        <f t="shared" si="43"/>
        <v xml:space="preserve"> </v>
      </c>
      <c r="G881" s="445">
        <v>1.4500000476837158</v>
      </c>
      <c r="H881" s="445">
        <v>103.71666717529297</v>
      </c>
      <c r="J881" s="197"/>
      <c r="K881" s="57" t="s">
        <v>21</v>
      </c>
      <c r="L881" s="56" t="str">
        <f t="shared" si="45"/>
        <v xml:space="preserve"> </v>
      </c>
      <c r="M881" s="58">
        <v>39</v>
      </c>
      <c r="N881" s="197"/>
      <c r="O881" s="56" t="s">
        <v>26</v>
      </c>
      <c r="P881" s="197" t="str">
        <f t="shared" si="44"/>
        <v xml:space="preserve"> </v>
      </c>
    </row>
    <row r="882" spans="1:16" ht="15.75" x14ac:dyDescent="0.2">
      <c r="A882" s="111" t="s">
        <v>1610</v>
      </c>
      <c r="B882" s="65" t="s">
        <v>1710</v>
      </c>
      <c r="C882" s="2" t="s">
        <v>2431</v>
      </c>
      <c r="D882" s="44" t="s">
        <v>5854</v>
      </c>
      <c r="E882" s="128"/>
      <c r="F882" s="197" t="str">
        <f t="shared" si="43"/>
        <v xml:space="preserve"> </v>
      </c>
      <c r="I882" s="445" t="s">
        <v>2432</v>
      </c>
      <c r="J882" s="197"/>
      <c r="K882" s="117" t="s">
        <v>139</v>
      </c>
      <c r="L882" s="56" t="str">
        <f t="shared" si="45"/>
        <v xml:space="preserve"> </v>
      </c>
      <c r="M882" s="128"/>
      <c r="N882" s="197"/>
      <c r="O882" s="56"/>
      <c r="P882" s="197" t="str">
        <f t="shared" si="44"/>
        <v xml:space="preserve"> </v>
      </c>
    </row>
    <row r="883" spans="1:16" ht="15.75" x14ac:dyDescent="0.2">
      <c r="A883" s="113" t="s">
        <v>1610</v>
      </c>
      <c r="B883" s="2" t="s">
        <v>3647</v>
      </c>
      <c r="C883" s="54" t="s">
        <v>2453</v>
      </c>
      <c r="D883" s="44" t="s">
        <v>5855</v>
      </c>
      <c r="F883" s="197" t="str">
        <f t="shared" si="43"/>
        <v xml:space="preserve"> </v>
      </c>
      <c r="I883" s="445" t="s">
        <v>4917</v>
      </c>
      <c r="J883" s="198" t="str">
        <f t="shared" ref="J883:J946" si="46">" "</f>
        <v xml:space="preserve"> </v>
      </c>
      <c r="K883" s="142" t="s">
        <v>139</v>
      </c>
      <c r="L883" s="56" t="str">
        <f t="shared" si="45"/>
        <v xml:space="preserve"> </v>
      </c>
      <c r="N883" s="197"/>
      <c r="O883" s="56"/>
      <c r="P883" s="197" t="str">
        <f t="shared" si="44"/>
        <v xml:space="preserve"> </v>
      </c>
    </row>
    <row r="884" spans="1:16" ht="15.75" x14ac:dyDescent="0.2">
      <c r="A884" s="113" t="s">
        <v>1610</v>
      </c>
      <c r="B884" s="111" t="s">
        <v>3582</v>
      </c>
      <c r="C884" s="54" t="s">
        <v>2467</v>
      </c>
      <c r="D884" s="44" t="s">
        <v>5856</v>
      </c>
      <c r="F884" s="197" t="str">
        <f t="shared" si="43"/>
        <v xml:space="preserve"> </v>
      </c>
      <c r="I884" s="445" t="s">
        <v>4918</v>
      </c>
      <c r="J884" s="198" t="str">
        <f t="shared" si="46"/>
        <v xml:space="preserve"> </v>
      </c>
      <c r="K884" s="142" t="s">
        <v>139</v>
      </c>
      <c r="L884" s="56" t="str">
        <f t="shared" si="45"/>
        <v xml:space="preserve"> </v>
      </c>
      <c r="N884" s="197"/>
      <c r="O884" s="56"/>
      <c r="P884" s="197" t="str">
        <f t="shared" si="44"/>
        <v xml:space="preserve"> </v>
      </c>
    </row>
    <row r="885" spans="1:16" s="64" customFormat="1" ht="15.75" x14ac:dyDescent="0.2">
      <c r="A885" s="117" t="s">
        <v>1610</v>
      </c>
      <c r="B885" s="111" t="s">
        <v>3661</v>
      </c>
      <c r="C885" s="64" t="s">
        <v>2453</v>
      </c>
      <c r="D885" s="44" t="s">
        <v>5857</v>
      </c>
      <c r="E885" s="44"/>
      <c r="F885" s="197" t="str">
        <f t="shared" si="43"/>
        <v xml:space="preserve"> </v>
      </c>
      <c r="G885" s="445"/>
      <c r="H885" s="445"/>
      <c r="I885" s="445" t="s">
        <v>4919</v>
      </c>
      <c r="J885" s="198" t="str">
        <f t="shared" si="46"/>
        <v xml:space="preserve"> </v>
      </c>
      <c r="K885" s="142" t="s">
        <v>139</v>
      </c>
      <c r="L885" s="56" t="str">
        <f t="shared" si="45"/>
        <v xml:space="preserve"> </v>
      </c>
      <c r="N885" s="197"/>
      <c r="O885" s="56"/>
      <c r="P885" s="197" t="str">
        <f t="shared" si="44"/>
        <v xml:space="preserve"> </v>
      </c>
    </row>
    <row r="886" spans="1:16" ht="15.75" x14ac:dyDescent="0.2">
      <c r="A886" s="57" t="s">
        <v>1610</v>
      </c>
      <c r="B886" s="56" t="s">
        <v>994</v>
      </c>
      <c r="C886" s="56" t="s">
        <v>2433</v>
      </c>
      <c r="D886" s="44" t="s">
        <v>5858</v>
      </c>
      <c r="E886" s="58"/>
      <c r="F886" s="197" t="str">
        <f t="shared" si="43"/>
        <v xml:space="preserve"> </v>
      </c>
      <c r="G886" s="445">
        <v>34.833332061767578</v>
      </c>
      <c r="H886" s="445">
        <v>126.33333587646484</v>
      </c>
      <c r="J886" s="198" t="str">
        <f t="shared" si="46"/>
        <v xml:space="preserve"> </v>
      </c>
      <c r="K886" s="57" t="s">
        <v>21</v>
      </c>
      <c r="L886" s="56" t="str">
        <f t="shared" si="45"/>
        <v xml:space="preserve"> </v>
      </c>
      <c r="M886" s="58">
        <v>128</v>
      </c>
      <c r="N886" s="198" t="str">
        <f t="shared" ref="N886:N949" si="47">" "</f>
        <v xml:space="preserve"> </v>
      </c>
      <c r="O886" s="56" t="s">
        <v>26</v>
      </c>
      <c r="P886" s="197" t="str">
        <f t="shared" si="44"/>
        <v xml:space="preserve"> </v>
      </c>
    </row>
    <row r="887" spans="1:16" ht="15.75" x14ac:dyDescent="0.2">
      <c r="A887" s="52" t="s">
        <v>1610</v>
      </c>
      <c r="B887" s="4" t="s">
        <v>4736</v>
      </c>
      <c r="C887" s="111" t="s">
        <v>2434</v>
      </c>
      <c r="D887" s="44" t="s">
        <v>5859</v>
      </c>
      <c r="E887" s="53"/>
      <c r="F887" s="197" t="str">
        <f t="shared" si="43"/>
        <v xml:space="preserve"> </v>
      </c>
      <c r="G887" s="445">
        <v>36.877499999999998</v>
      </c>
      <c r="H887" s="445">
        <v>126.84399999999999</v>
      </c>
      <c r="J887" s="198" t="str">
        <f t="shared" si="46"/>
        <v xml:space="preserve"> </v>
      </c>
      <c r="K887" s="65" t="s">
        <v>2435</v>
      </c>
      <c r="L887" s="56" t="str">
        <f t="shared" si="45"/>
        <v xml:space="preserve"> </v>
      </c>
      <c r="M887" s="65" t="s">
        <v>4753</v>
      </c>
      <c r="N887" s="198" t="str">
        <f t="shared" si="47"/>
        <v xml:space="preserve"> </v>
      </c>
      <c r="O887" s="56" t="s">
        <v>4920</v>
      </c>
      <c r="P887" s="197" t="str">
        <f t="shared" si="44"/>
        <v xml:space="preserve"> </v>
      </c>
    </row>
    <row r="888" spans="1:16" ht="15.75" x14ac:dyDescent="0.2">
      <c r="A888" s="57" t="s">
        <v>1610</v>
      </c>
      <c r="B888" s="56" t="s">
        <v>2436</v>
      </c>
      <c r="C888" s="56" t="s">
        <v>26</v>
      </c>
      <c r="D888" s="44" t="s">
        <v>5860</v>
      </c>
      <c r="E888" s="58"/>
      <c r="F888" s="197" t="str">
        <f t="shared" si="43"/>
        <v xml:space="preserve"> </v>
      </c>
      <c r="G888" s="445">
        <v>35.200000762939453</v>
      </c>
      <c r="H888" s="445">
        <v>126.43333435058594</v>
      </c>
      <c r="J888" s="198" t="str">
        <f t="shared" si="46"/>
        <v xml:space="preserve"> </v>
      </c>
      <c r="K888" s="57" t="s">
        <v>21</v>
      </c>
      <c r="L888" s="56" t="str">
        <f t="shared" si="45"/>
        <v xml:space="preserve"> </v>
      </c>
      <c r="M888" s="58">
        <v>654</v>
      </c>
      <c r="N888" s="198" t="str">
        <f t="shared" si="47"/>
        <v xml:space="preserve"> </v>
      </c>
      <c r="O888" s="56" t="s">
        <v>26</v>
      </c>
      <c r="P888" s="197" t="str">
        <f t="shared" si="44"/>
        <v xml:space="preserve"> </v>
      </c>
    </row>
    <row r="889" spans="1:16" ht="15.75" x14ac:dyDescent="0.2">
      <c r="A889" s="113" t="s">
        <v>1610</v>
      </c>
      <c r="B889" s="111" t="s">
        <v>3577</v>
      </c>
      <c r="C889" s="54" t="s">
        <v>2453</v>
      </c>
      <c r="D889" s="44" t="s">
        <v>5861</v>
      </c>
      <c r="F889" s="197" t="str">
        <f t="shared" si="43"/>
        <v xml:space="preserve"> </v>
      </c>
      <c r="I889" s="445" t="s">
        <v>4921</v>
      </c>
      <c r="J889" s="198" t="str">
        <f t="shared" si="46"/>
        <v xml:space="preserve"> </v>
      </c>
      <c r="K889" s="142" t="s">
        <v>139</v>
      </c>
      <c r="L889" s="56" t="str">
        <f t="shared" si="45"/>
        <v xml:space="preserve"> </v>
      </c>
      <c r="N889" s="198" t="str">
        <f t="shared" si="47"/>
        <v xml:space="preserve"> </v>
      </c>
      <c r="O889" s="56"/>
      <c r="P889" s="197" t="str">
        <f t="shared" si="44"/>
        <v xml:space="preserve"> </v>
      </c>
    </row>
    <row r="890" spans="1:16" ht="15.75" x14ac:dyDescent="0.2">
      <c r="A890" s="113" t="s">
        <v>1610</v>
      </c>
      <c r="B890" s="2" t="s">
        <v>3650</v>
      </c>
      <c r="C890" s="113" t="s">
        <v>2437</v>
      </c>
      <c r="D890" s="44" t="s">
        <v>5862</v>
      </c>
      <c r="F890" s="197" t="str">
        <f t="shared" si="43"/>
        <v xml:space="preserve"> </v>
      </c>
      <c r="I890" s="445" t="s">
        <v>4922</v>
      </c>
      <c r="J890" s="198" t="str">
        <f t="shared" si="46"/>
        <v xml:space="preserve"> </v>
      </c>
      <c r="K890" s="142" t="s">
        <v>139</v>
      </c>
      <c r="L890" s="56" t="str">
        <f t="shared" si="45"/>
        <v xml:space="preserve"> </v>
      </c>
      <c r="N890" s="198" t="str">
        <f t="shared" si="47"/>
        <v xml:space="preserve"> </v>
      </c>
      <c r="O890" s="56"/>
      <c r="P890" s="197" t="str">
        <f t="shared" si="44"/>
        <v xml:space="preserve"> </v>
      </c>
    </row>
    <row r="891" spans="1:16" ht="15.75" x14ac:dyDescent="0.2">
      <c r="A891" s="117" t="s">
        <v>1610</v>
      </c>
      <c r="B891" s="111" t="s">
        <v>3660</v>
      </c>
      <c r="C891" s="64" t="s">
        <v>2439</v>
      </c>
      <c r="D891" s="44" t="s">
        <v>5863</v>
      </c>
      <c r="F891" s="197" t="str">
        <f t="shared" si="43"/>
        <v xml:space="preserve"> </v>
      </c>
      <c r="I891" s="445" t="s">
        <v>4923</v>
      </c>
      <c r="J891" s="198" t="str">
        <f t="shared" si="46"/>
        <v xml:space="preserve"> </v>
      </c>
      <c r="K891" s="142" t="s">
        <v>139</v>
      </c>
      <c r="L891" s="56" t="str">
        <f t="shared" si="45"/>
        <v xml:space="preserve"> </v>
      </c>
      <c r="N891" s="198" t="str">
        <f t="shared" si="47"/>
        <v xml:space="preserve"> </v>
      </c>
      <c r="O891" s="56"/>
      <c r="P891" s="197" t="str">
        <f t="shared" si="44"/>
        <v xml:space="preserve"> </v>
      </c>
    </row>
    <row r="892" spans="1:16" ht="15.75" x14ac:dyDescent="0.2">
      <c r="A892" s="2" t="s">
        <v>1610</v>
      </c>
      <c r="B892" s="65" t="s">
        <v>1712</v>
      </c>
      <c r="C892" s="2" t="s">
        <v>2437</v>
      </c>
      <c r="D892" s="44" t="s">
        <v>5864</v>
      </c>
      <c r="E892" s="128"/>
      <c r="F892" s="197" t="str">
        <f t="shared" si="43"/>
        <v xml:space="preserve"> </v>
      </c>
      <c r="I892" s="445" t="s">
        <v>2438</v>
      </c>
      <c r="J892" s="198" t="str">
        <f t="shared" si="46"/>
        <v xml:space="preserve"> </v>
      </c>
      <c r="K892" s="117" t="s">
        <v>139</v>
      </c>
      <c r="L892" s="56" t="str">
        <f t="shared" si="45"/>
        <v xml:space="preserve"> </v>
      </c>
      <c r="M892" s="128"/>
      <c r="N892" s="198" t="str">
        <f t="shared" si="47"/>
        <v xml:space="preserve"> </v>
      </c>
      <c r="O892" s="56"/>
      <c r="P892" s="197" t="str">
        <f t="shared" si="44"/>
        <v xml:space="preserve"> </v>
      </c>
    </row>
    <row r="893" spans="1:16" ht="15.75" x14ac:dyDescent="0.2">
      <c r="A893" s="2" t="s">
        <v>1610</v>
      </c>
      <c r="B893" s="4" t="s">
        <v>3597</v>
      </c>
      <c r="C893" s="2"/>
      <c r="D893" s="44" t="s">
        <v>5865</v>
      </c>
      <c r="E893" s="128"/>
      <c r="F893" s="197" t="str">
        <f t="shared" si="43"/>
        <v xml:space="preserve"> </v>
      </c>
      <c r="G893" s="445">
        <v>35.740200000000002</v>
      </c>
      <c r="H893" s="445">
        <v>126.664</v>
      </c>
      <c r="J893" s="198"/>
      <c r="K893" s="117" t="s">
        <v>139</v>
      </c>
      <c r="L893" s="56"/>
      <c r="M893" s="128"/>
      <c r="N893" s="198"/>
      <c r="O893" s="56" t="s">
        <v>4924</v>
      </c>
      <c r="P893" s="197" t="str">
        <f t="shared" si="44"/>
        <v xml:space="preserve"> </v>
      </c>
    </row>
    <row r="894" spans="1:16" ht="15.75" x14ac:dyDescent="0.2">
      <c r="A894" s="52" t="s">
        <v>1610</v>
      </c>
      <c r="B894" s="51" t="s">
        <v>4737</v>
      </c>
      <c r="C894" s="111" t="s">
        <v>2439</v>
      </c>
      <c r="D894" s="44" t="s">
        <v>5866</v>
      </c>
      <c r="E894" s="66" t="s">
        <v>2441</v>
      </c>
      <c r="F894" s="197" t="str">
        <f t="shared" si="43"/>
        <v xml:space="preserve"> </v>
      </c>
      <c r="G894" s="445">
        <v>36.622300000000003</v>
      </c>
      <c r="H894" s="445">
        <v>126.4584</v>
      </c>
      <c r="J894" s="198" t="str">
        <f t="shared" si="46"/>
        <v xml:space="preserve"> </v>
      </c>
      <c r="K894" s="65" t="s">
        <v>2435</v>
      </c>
      <c r="L894" s="56" t="str">
        <f t="shared" si="45"/>
        <v xml:space="preserve"> </v>
      </c>
      <c r="M894" s="67" t="s">
        <v>2440</v>
      </c>
      <c r="N894" s="198" t="str">
        <f t="shared" si="47"/>
        <v xml:space="preserve"> </v>
      </c>
      <c r="O894" s="56" t="s">
        <v>2442</v>
      </c>
      <c r="P894" s="197" t="str">
        <f t="shared" si="44"/>
        <v xml:space="preserve"> </v>
      </c>
    </row>
    <row r="895" spans="1:16" ht="15.75" x14ac:dyDescent="0.2">
      <c r="A895" s="70" t="s">
        <v>1610</v>
      </c>
      <c r="B895" s="4" t="s">
        <v>3420</v>
      </c>
      <c r="C895" s="69"/>
      <c r="D895" s="44" t="s">
        <v>5867</v>
      </c>
      <c r="E895" s="66" t="s">
        <v>2449</v>
      </c>
      <c r="F895" s="197" t="str">
        <f t="shared" si="43"/>
        <v xml:space="preserve"> </v>
      </c>
      <c r="G895" s="445">
        <v>38.25</v>
      </c>
      <c r="H895" s="445">
        <v>127.2166667</v>
      </c>
      <c r="J895" s="198" t="str">
        <f t="shared" si="46"/>
        <v xml:space="preserve"> </v>
      </c>
      <c r="K895" s="65" t="s">
        <v>1986</v>
      </c>
      <c r="L895" s="56" t="str">
        <f t="shared" si="45"/>
        <v xml:space="preserve"> </v>
      </c>
      <c r="M895" s="67" t="s">
        <v>2448</v>
      </c>
      <c r="N895" s="198" t="str">
        <f t="shared" si="47"/>
        <v xml:space="preserve"> </v>
      </c>
      <c r="O895" s="56" t="s">
        <v>4754</v>
      </c>
      <c r="P895" s="197" t="str">
        <f t="shared" si="44"/>
        <v xml:space="preserve"> </v>
      </c>
    </row>
    <row r="896" spans="1:16" ht="15.75" x14ac:dyDescent="0.2">
      <c r="A896" s="57" t="s">
        <v>1610</v>
      </c>
      <c r="B896" s="56" t="s">
        <v>1097</v>
      </c>
      <c r="C896" s="56" t="s">
        <v>2443</v>
      </c>
      <c r="D896" s="44" t="s">
        <v>5868</v>
      </c>
      <c r="E896" s="58"/>
      <c r="F896" s="197" t="str">
        <f t="shared" si="43"/>
        <v xml:space="preserve"> </v>
      </c>
      <c r="G896" s="445">
        <v>35.049999237060547</v>
      </c>
      <c r="H896" s="445">
        <v>126.19999694824219</v>
      </c>
      <c r="J896" s="198" t="str">
        <f t="shared" si="46"/>
        <v xml:space="preserve"> </v>
      </c>
      <c r="K896" s="57" t="s">
        <v>21</v>
      </c>
      <c r="L896" s="56" t="str">
        <f t="shared" si="45"/>
        <v xml:space="preserve"> </v>
      </c>
      <c r="M896" s="58">
        <v>227</v>
      </c>
      <c r="N896" s="198" t="str">
        <f t="shared" si="47"/>
        <v xml:space="preserve"> </v>
      </c>
      <c r="O896" s="56" t="s">
        <v>26</v>
      </c>
      <c r="P896" s="197" t="str">
        <f t="shared" si="44"/>
        <v xml:space="preserve"> </v>
      </c>
    </row>
    <row r="897" spans="1:16" ht="15.75" x14ac:dyDescent="0.2">
      <c r="A897" s="57" t="s">
        <v>1610</v>
      </c>
      <c r="B897" s="56" t="s">
        <v>2444</v>
      </c>
      <c r="C897" s="64" t="s">
        <v>2465</v>
      </c>
      <c r="D897" s="44" t="s">
        <v>5869</v>
      </c>
      <c r="E897" s="58" t="s">
        <v>2445</v>
      </c>
      <c r="F897" s="197" t="str">
        <f t="shared" si="43"/>
        <v xml:space="preserve"> </v>
      </c>
      <c r="G897" s="445">
        <v>34.78</v>
      </c>
      <c r="H897" s="445">
        <v>125.79</v>
      </c>
      <c r="J897" s="198" t="str">
        <f t="shared" si="46"/>
        <v xml:space="preserve"> </v>
      </c>
      <c r="K897" s="142" t="s">
        <v>3957</v>
      </c>
      <c r="L897" s="56" t="str">
        <f t="shared" si="45"/>
        <v xml:space="preserve"> </v>
      </c>
      <c r="M897" s="58"/>
      <c r="N897" s="198" t="str">
        <f t="shared" si="47"/>
        <v xml:space="preserve"> </v>
      </c>
      <c r="O897" s="56"/>
      <c r="P897" s="197" t="str">
        <f t="shared" si="44"/>
        <v xml:space="preserve"> </v>
      </c>
    </row>
    <row r="898" spans="1:16" ht="15.75" x14ac:dyDescent="0.2">
      <c r="A898" s="111" t="s">
        <v>1610</v>
      </c>
      <c r="B898" s="65" t="s">
        <v>1634</v>
      </c>
      <c r="C898" s="111" t="s">
        <v>2446</v>
      </c>
      <c r="D898" s="44" t="s">
        <v>5870</v>
      </c>
      <c r="E898" s="67"/>
      <c r="F898" s="197" t="str">
        <f t="shared" si="43"/>
        <v xml:space="preserve"> </v>
      </c>
      <c r="I898" s="445" t="s">
        <v>2447</v>
      </c>
      <c r="J898" s="198" t="str">
        <f t="shared" si="46"/>
        <v xml:space="preserve"> </v>
      </c>
      <c r="K898" s="117" t="s">
        <v>139</v>
      </c>
      <c r="L898" s="56" t="str">
        <f t="shared" si="45"/>
        <v xml:space="preserve"> </v>
      </c>
      <c r="M898" s="128"/>
      <c r="N898" s="198" t="str">
        <f t="shared" si="47"/>
        <v xml:space="preserve"> </v>
      </c>
      <c r="O898" s="56"/>
      <c r="P898" s="197" t="str">
        <f t="shared" si="44"/>
        <v xml:space="preserve"> </v>
      </c>
    </row>
    <row r="899" spans="1:16" ht="15.75" x14ac:dyDescent="0.2">
      <c r="A899" s="59" t="s">
        <v>1610</v>
      </c>
      <c r="B899" s="4" t="s">
        <v>4729</v>
      </c>
      <c r="C899" s="55"/>
      <c r="D899" s="44" t="s">
        <v>5871</v>
      </c>
      <c r="E899" s="53"/>
      <c r="F899" s="197" t="str">
        <f t="shared" ref="F899:F962" si="48">" "</f>
        <v xml:space="preserve"> </v>
      </c>
      <c r="G899" s="445">
        <v>36.9</v>
      </c>
      <c r="H899" s="445">
        <v>128.1</v>
      </c>
      <c r="J899" s="198" t="str">
        <f t="shared" si="46"/>
        <v xml:space="preserve"> </v>
      </c>
      <c r="K899" s="65" t="s">
        <v>15</v>
      </c>
      <c r="L899" s="56" t="str">
        <f t="shared" si="45"/>
        <v xml:space="preserve"> </v>
      </c>
      <c r="M899" s="67" t="s">
        <v>2479</v>
      </c>
      <c r="N899" s="198" t="str">
        <f t="shared" si="47"/>
        <v xml:space="preserve"> </v>
      </c>
      <c r="O899" s="56" t="s">
        <v>1315</v>
      </c>
      <c r="P899" s="197" t="str">
        <f t="shared" ref="P899:P962" si="49">" "</f>
        <v xml:space="preserve"> </v>
      </c>
    </row>
    <row r="900" spans="1:16" ht="15.75" x14ac:dyDescent="0.2">
      <c r="A900" s="57" t="s">
        <v>1610</v>
      </c>
      <c r="B900" s="56" t="s">
        <v>1078</v>
      </c>
      <c r="C900" s="56" t="s">
        <v>2433</v>
      </c>
      <c r="D900" s="44" t="s">
        <v>5872</v>
      </c>
      <c r="E900" s="58"/>
      <c r="F900" s="197" t="str">
        <f t="shared" si="48"/>
        <v xml:space="preserve"> </v>
      </c>
      <c r="G900" s="445">
        <v>37.25</v>
      </c>
      <c r="H900" s="445">
        <v>126.48332977294922</v>
      </c>
      <c r="J900" s="198" t="str">
        <f t="shared" si="46"/>
        <v xml:space="preserve"> </v>
      </c>
      <c r="K900" s="57" t="s">
        <v>21</v>
      </c>
      <c r="L900" s="56" t="str">
        <f t="shared" si="45"/>
        <v xml:space="preserve"> </v>
      </c>
      <c r="M900" s="58">
        <v>253</v>
      </c>
      <c r="N900" s="198" t="str">
        <f t="shared" si="47"/>
        <v xml:space="preserve"> </v>
      </c>
      <c r="O900" s="56" t="s">
        <v>26</v>
      </c>
      <c r="P900" s="197" t="str">
        <f t="shared" si="49"/>
        <v xml:space="preserve"> </v>
      </c>
    </row>
    <row r="901" spans="1:16" ht="15.75" x14ac:dyDescent="0.2">
      <c r="A901" s="59" t="s">
        <v>1610</v>
      </c>
      <c r="B901" s="4" t="s">
        <v>4730</v>
      </c>
      <c r="C901" s="55"/>
      <c r="D901" s="44" t="s">
        <v>5873</v>
      </c>
      <c r="E901" s="53"/>
      <c r="F901" s="197" t="str">
        <f t="shared" si="48"/>
        <v xml:space="preserve"> </v>
      </c>
      <c r="G901" s="445">
        <v>36.4</v>
      </c>
      <c r="H901" s="445">
        <v>127.5</v>
      </c>
      <c r="J901" s="198" t="str">
        <f t="shared" si="46"/>
        <v xml:space="preserve"> </v>
      </c>
      <c r="K901" s="65" t="s">
        <v>15</v>
      </c>
      <c r="L901" s="56" t="str">
        <f t="shared" si="45"/>
        <v xml:space="preserve"> </v>
      </c>
      <c r="M901" s="67" t="s">
        <v>2480</v>
      </c>
      <c r="N901" s="198" t="str">
        <f t="shared" si="47"/>
        <v xml:space="preserve"> </v>
      </c>
      <c r="O901" s="56" t="s">
        <v>1468</v>
      </c>
      <c r="P901" s="197" t="str">
        <f t="shared" si="49"/>
        <v xml:space="preserve"> </v>
      </c>
    </row>
    <row r="902" spans="1:16" ht="15.75" x14ac:dyDescent="0.2">
      <c r="A902" s="52" t="s">
        <v>1610</v>
      </c>
      <c r="B902" s="51" t="s">
        <v>3595</v>
      </c>
      <c r="C902" s="51"/>
      <c r="D902" s="44" t="s">
        <v>5874</v>
      </c>
      <c r="E902" s="53"/>
      <c r="F902" s="197" t="str">
        <f t="shared" si="48"/>
        <v xml:space="preserve"> </v>
      </c>
      <c r="G902" s="445">
        <v>37.033333300000002</v>
      </c>
      <c r="H902" s="445">
        <v>126.5</v>
      </c>
      <c r="J902" s="198" t="str">
        <f t="shared" si="46"/>
        <v xml:space="preserve"> </v>
      </c>
      <c r="K902" s="65" t="s">
        <v>15</v>
      </c>
      <c r="L902" s="56" t="str">
        <f t="shared" ref="L902:L965" si="50">" "</f>
        <v xml:space="preserve"> </v>
      </c>
      <c r="M902" s="67" t="s">
        <v>4755</v>
      </c>
      <c r="N902" s="198" t="str">
        <f t="shared" si="47"/>
        <v xml:space="preserve"> </v>
      </c>
      <c r="O902" s="56" t="s">
        <v>1315</v>
      </c>
      <c r="P902" s="197" t="str">
        <f t="shared" si="49"/>
        <v xml:space="preserve"> </v>
      </c>
    </row>
    <row r="903" spans="1:16" ht="15.75" x14ac:dyDescent="0.2">
      <c r="A903" s="59" t="s">
        <v>1610</v>
      </c>
      <c r="B903" s="9" t="s">
        <v>3421</v>
      </c>
      <c r="C903" s="55"/>
      <c r="D903" s="44" t="s">
        <v>5875</v>
      </c>
      <c r="E903" s="53"/>
      <c r="F903" s="197" t="str">
        <f t="shared" si="48"/>
        <v xml:space="preserve"> </v>
      </c>
      <c r="G903" s="445">
        <v>37.950000000000003</v>
      </c>
      <c r="H903" s="445">
        <v>126.7</v>
      </c>
      <c r="J903" s="198" t="str">
        <f t="shared" si="46"/>
        <v xml:space="preserve"> </v>
      </c>
      <c r="K903" s="65" t="s">
        <v>15</v>
      </c>
      <c r="L903" s="56" t="str">
        <f t="shared" si="50"/>
        <v xml:space="preserve"> </v>
      </c>
      <c r="M903" s="67" t="s">
        <v>2450</v>
      </c>
      <c r="N903" s="198" t="str">
        <f t="shared" si="47"/>
        <v xml:space="preserve"> </v>
      </c>
      <c r="O903" s="56" t="s">
        <v>1315</v>
      </c>
      <c r="P903" s="197" t="str">
        <f t="shared" si="49"/>
        <v xml:space="preserve"> </v>
      </c>
    </row>
    <row r="904" spans="1:16" ht="15.75" x14ac:dyDescent="0.2">
      <c r="A904" s="113" t="s">
        <v>1610</v>
      </c>
      <c r="B904" s="111" t="s">
        <v>3636</v>
      </c>
      <c r="C904" s="54" t="s">
        <v>2467</v>
      </c>
      <c r="D904" s="44" t="s">
        <v>5876</v>
      </c>
      <c r="F904" s="197" t="str">
        <f t="shared" si="48"/>
        <v xml:space="preserve"> </v>
      </c>
      <c r="I904" s="445" t="s">
        <v>4925</v>
      </c>
      <c r="J904" s="198" t="str">
        <f t="shared" si="46"/>
        <v xml:space="preserve"> </v>
      </c>
      <c r="K904" s="142" t="s">
        <v>139</v>
      </c>
      <c r="L904" s="56" t="str">
        <f t="shared" si="50"/>
        <v xml:space="preserve"> </v>
      </c>
      <c r="N904" s="198" t="str">
        <f t="shared" si="47"/>
        <v xml:space="preserve"> </v>
      </c>
      <c r="O904" s="56"/>
      <c r="P904" s="197" t="str">
        <f t="shared" si="49"/>
        <v xml:space="preserve"> </v>
      </c>
    </row>
    <row r="905" spans="1:16" ht="15.75" x14ac:dyDescent="0.2">
      <c r="A905" s="113" t="s">
        <v>1610</v>
      </c>
      <c r="B905" s="111" t="s">
        <v>3578</v>
      </c>
      <c r="C905" s="54" t="s">
        <v>2453</v>
      </c>
      <c r="D905" s="44" t="s">
        <v>5877</v>
      </c>
      <c r="F905" s="197" t="str">
        <f t="shared" si="48"/>
        <v xml:space="preserve"> </v>
      </c>
      <c r="I905" s="445" t="s">
        <v>4926</v>
      </c>
      <c r="J905" s="198" t="str">
        <f t="shared" si="46"/>
        <v xml:space="preserve"> </v>
      </c>
      <c r="K905" s="142" t="s">
        <v>139</v>
      </c>
      <c r="L905" s="56" t="str">
        <f t="shared" si="50"/>
        <v xml:space="preserve"> </v>
      </c>
      <c r="N905" s="198" t="str">
        <f t="shared" si="47"/>
        <v xml:space="preserve"> </v>
      </c>
      <c r="O905" s="56"/>
      <c r="P905" s="197" t="str">
        <f t="shared" si="49"/>
        <v xml:space="preserve"> </v>
      </c>
    </row>
    <row r="906" spans="1:16" ht="15.75" x14ac:dyDescent="0.2">
      <c r="A906" s="111" t="s">
        <v>1610</v>
      </c>
      <c r="B906" s="4" t="s">
        <v>1741</v>
      </c>
      <c r="C906" s="111" t="s">
        <v>2451</v>
      </c>
      <c r="D906" s="44" t="s">
        <v>5878</v>
      </c>
      <c r="E906" s="128"/>
      <c r="F906" s="197" t="str">
        <f t="shared" si="48"/>
        <v xml:space="preserve"> </v>
      </c>
      <c r="G906" s="445">
        <v>35.816699999999997</v>
      </c>
      <c r="H906" s="445">
        <v>126.7</v>
      </c>
      <c r="J906" s="198" t="str">
        <f t="shared" si="46"/>
        <v xml:space="preserve"> </v>
      </c>
      <c r="K906" s="117" t="s">
        <v>2148</v>
      </c>
      <c r="L906" s="56" t="str">
        <f t="shared" si="50"/>
        <v xml:space="preserve"> </v>
      </c>
      <c r="M906" s="194" t="s">
        <v>2452</v>
      </c>
      <c r="N906" s="198" t="str">
        <f t="shared" si="47"/>
        <v xml:space="preserve"> </v>
      </c>
      <c r="O906" s="56" t="s">
        <v>1470</v>
      </c>
      <c r="P906" s="197" t="str">
        <f t="shared" si="49"/>
        <v xml:space="preserve"> </v>
      </c>
    </row>
    <row r="907" spans="1:16" ht="15.75" x14ac:dyDescent="0.2">
      <c r="A907" s="117" t="s">
        <v>1610</v>
      </c>
      <c r="B907" s="111" t="s">
        <v>3674</v>
      </c>
      <c r="C907" s="54" t="s">
        <v>2451</v>
      </c>
      <c r="D907" s="44" t="s">
        <v>5879</v>
      </c>
      <c r="F907" s="197" t="str">
        <f t="shared" si="48"/>
        <v xml:space="preserve"> </v>
      </c>
      <c r="I907" s="445" t="s">
        <v>4927</v>
      </c>
      <c r="J907" s="198" t="str">
        <f t="shared" si="46"/>
        <v xml:space="preserve"> </v>
      </c>
      <c r="K907" s="142" t="s">
        <v>139</v>
      </c>
      <c r="L907" s="56" t="str">
        <f t="shared" si="50"/>
        <v xml:space="preserve"> </v>
      </c>
      <c r="N907" s="198" t="str">
        <f t="shared" si="47"/>
        <v xml:space="preserve"> </v>
      </c>
      <c r="O907" s="56"/>
      <c r="P907" s="197" t="str">
        <f t="shared" si="49"/>
        <v xml:space="preserve"> </v>
      </c>
    </row>
    <row r="908" spans="1:16" ht="15.75" x14ac:dyDescent="0.2">
      <c r="A908" s="2" t="s">
        <v>1610</v>
      </c>
      <c r="B908" s="65" t="s">
        <v>1717</v>
      </c>
      <c r="C908" s="2" t="s">
        <v>2453</v>
      </c>
      <c r="D908" s="44" t="s">
        <v>5880</v>
      </c>
      <c r="E908" s="128"/>
      <c r="F908" s="197" t="str">
        <f t="shared" si="48"/>
        <v xml:space="preserve"> </v>
      </c>
      <c r="I908" s="445" t="s">
        <v>2454</v>
      </c>
      <c r="J908" s="198" t="str">
        <f t="shared" si="46"/>
        <v xml:space="preserve"> </v>
      </c>
      <c r="K908" s="117" t="s">
        <v>139</v>
      </c>
      <c r="L908" s="56" t="str">
        <f t="shared" si="50"/>
        <v xml:space="preserve"> </v>
      </c>
      <c r="M908" s="128"/>
      <c r="N908" s="198" t="str">
        <f t="shared" si="47"/>
        <v xml:space="preserve"> </v>
      </c>
      <c r="O908" s="56"/>
      <c r="P908" s="197" t="str">
        <f t="shared" si="49"/>
        <v xml:space="preserve"> </v>
      </c>
    </row>
    <row r="909" spans="1:16" ht="15.75" x14ac:dyDescent="0.2">
      <c r="A909" s="57" t="s">
        <v>1610</v>
      </c>
      <c r="B909" s="40" t="s">
        <v>4738</v>
      </c>
      <c r="C909" s="65" t="s">
        <v>2455</v>
      </c>
      <c r="D909" s="44" t="s">
        <v>5881</v>
      </c>
      <c r="E909" s="58"/>
      <c r="F909" s="197" t="str">
        <f t="shared" si="48"/>
        <v xml:space="preserve"> </v>
      </c>
      <c r="G909" s="445">
        <v>37.583332061767578</v>
      </c>
      <c r="H909" s="445">
        <v>126.5</v>
      </c>
      <c r="J909" s="198" t="str">
        <f t="shared" si="46"/>
        <v xml:space="preserve"> </v>
      </c>
      <c r="K909" s="57" t="s">
        <v>2456</v>
      </c>
      <c r="L909" s="56" t="str">
        <f t="shared" si="50"/>
        <v xml:space="preserve"> </v>
      </c>
      <c r="M909" s="58" t="s">
        <v>2457</v>
      </c>
      <c r="N909" s="198" t="str">
        <f t="shared" si="47"/>
        <v xml:space="preserve"> </v>
      </c>
      <c r="O909" s="56" t="s">
        <v>1315</v>
      </c>
      <c r="P909" s="197" t="str">
        <f t="shared" si="49"/>
        <v xml:space="preserve"> </v>
      </c>
    </row>
    <row r="910" spans="1:16" ht="15.75" x14ac:dyDescent="0.2">
      <c r="A910" s="116" t="s">
        <v>1610</v>
      </c>
      <c r="B910" s="111" t="s">
        <v>3527</v>
      </c>
      <c r="C910" s="54" t="s">
        <v>2465</v>
      </c>
      <c r="D910" s="44" t="s">
        <v>5882</v>
      </c>
      <c r="F910" s="197" t="str">
        <f t="shared" si="48"/>
        <v xml:space="preserve"> </v>
      </c>
      <c r="I910" s="445" t="s">
        <v>4928</v>
      </c>
      <c r="J910" s="198" t="str">
        <f t="shared" si="46"/>
        <v xml:space="preserve"> </v>
      </c>
      <c r="K910" s="142" t="s">
        <v>139</v>
      </c>
      <c r="L910" s="56" t="str">
        <f t="shared" si="50"/>
        <v xml:space="preserve"> </v>
      </c>
      <c r="N910" s="198" t="str">
        <f t="shared" si="47"/>
        <v xml:space="preserve"> </v>
      </c>
      <c r="O910" s="56"/>
      <c r="P910" s="197" t="str">
        <f t="shared" si="49"/>
        <v xml:space="preserve"> </v>
      </c>
    </row>
    <row r="911" spans="1:16" ht="15.75" x14ac:dyDescent="0.2">
      <c r="A911" s="2" t="s">
        <v>1610</v>
      </c>
      <c r="B911" s="65" t="s">
        <v>1713</v>
      </c>
      <c r="C911" s="2" t="s">
        <v>2437</v>
      </c>
      <c r="D911" s="44" t="s">
        <v>5883</v>
      </c>
      <c r="E911" s="128"/>
      <c r="F911" s="197" t="str">
        <f t="shared" si="48"/>
        <v xml:space="preserve"> </v>
      </c>
      <c r="I911" s="445" t="s">
        <v>2458</v>
      </c>
      <c r="J911" s="198" t="str">
        <f t="shared" si="46"/>
        <v xml:space="preserve"> </v>
      </c>
      <c r="K911" s="117" t="s">
        <v>139</v>
      </c>
      <c r="L911" s="56" t="str">
        <f t="shared" si="50"/>
        <v xml:space="preserve"> </v>
      </c>
      <c r="M911" s="128"/>
      <c r="N911" s="198" t="str">
        <f t="shared" si="47"/>
        <v xml:space="preserve"> </v>
      </c>
      <c r="O911" s="56"/>
      <c r="P911" s="197" t="str">
        <f t="shared" si="49"/>
        <v xml:space="preserve"> </v>
      </c>
    </row>
    <row r="912" spans="1:16" ht="15.75" x14ac:dyDescent="0.2">
      <c r="A912" s="2" t="s">
        <v>1610</v>
      </c>
      <c r="B912" s="65" t="s">
        <v>1714</v>
      </c>
      <c r="C912" s="2" t="s">
        <v>2437</v>
      </c>
      <c r="D912" s="44" t="s">
        <v>5884</v>
      </c>
      <c r="E912" s="128"/>
      <c r="F912" s="197" t="str">
        <f t="shared" si="48"/>
        <v xml:space="preserve"> </v>
      </c>
      <c r="I912" s="445" t="s">
        <v>2459</v>
      </c>
      <c r="J912" s="198" t="str">
        <f t="shared" si="46"/>
        <v xml:space="preserve"> </v>
      </c>
      <c r="K912" s="117" t="s">
        <v>139</v>
      </c>
      <c r="L912" s="56" t="str">
        <f t="shared" si="50"/>
        <v xml:space="preserve"> </v>
      </c>
      <c r="M912" s="128"/>
      <c r="N912" s="198" t="str">
        <f t="shared" si="47"/>
        <v xml:space="preserve"> </v>
      </c>
      <c r="O912" s="56"/>
      <c r="P912" s="197" t="str">
        <f t="shared" si="49"/>
        <v xml:space="preserve"> </v>
      </c>
    </row>
    <row r="913" spans="1:16" ht="15.75" x14ac:dyDescent="0.2">
      <c r="A913" s="117" t="s">
        <v>1610</v>
      </c>
      <c r="B913" s="111" t="s">
        <v>3670</v>
      </c>
      <c r="C913" s="54" t="s">
        <v>2439</v>
      </c>
      <c r="D913" s="44" t="s">
        <v>5885</v>
      </c>
      <c r="F913" s="197" t="str">
        <f t="shared" si="48"/>
        <v xml:space="preserve"> </v>
      </c>
      <c r="I913" s="445" t="s">
        <v>4929</v>
      </c>
      <c r="J913" s="198" t="str">
        <f t="shared" si="46"/>
        <v xml:space="preserve"> </v>
      </c>
      <c r="K913" s="142" t="s">
        <v>139</v>
      </c>
      <c r="L913" s="56" t="str">
        <f t="shared" si="50"/>
        <v xml:space="preserve"> </v>
      </c>
      <c r="N913" s="198" t="str">
        <f t="shared" si="47"/>
        <v xml:space="preserve"> </v>
      </c>
      <c r="O913" s="56"/>
      <c r="P913" s="197" t="str">
        <f t="shared" si="49"/>
        <v xml:space="preserve"> </v>
      </c>
    </row>
    <row r="914" spans="1:16" ht="15.75" x14ac:dyDescent="0.2">
      <c r="A914" s="113" t="s">
        <v>1610</v>
      </c>
      <c r="B914" s="111" t="s">
        <v>3637</v>
      </c>
      <c r="C914" s="54" t="s">
        <v>2467</v>
      </c>
      <c r="D914" s="44" t="s">
        <v>5886</v>
      </c>
      <c r="F914" s="197" t="str">
        <f t="shared" si="48"/>
        <v xml:space="preserve"> </v>
      </c>
      <c r="I914" s="445" t="s">
        <v>4930</v>
      </c>
      <c r="J914" s="198" t="str">
        <f t="shared" si="46"/>
        <v xml:space="preserve"> </v>
      </c>
      <c r="K914" s="142" t="s">
        <v>139</v>
      </c>
      <c r="L914" s="56" t="str">
        <f t="shared" si="50"/>
        <v xml:space="preserve"> </v>
      </c>
      <c r="N914" s="198" t="str">
        <f t="shared" si="47"/>
        <v xml:space="preserve"> </v>
      </c>
      <c r="O914" s="56"/>
      <c r="P914" s="197" t="str">
        <f t="shared" si="49"/>
        <v xml:space="preserve"> </v>
      </c>
    </row>
    <row r="915" spans="1:16" ht="15.75" x14ac:dyDescent="0.2">
      <c r="A915" s="52" t="s">
        <v>1610</v>
      </c>
      <c r="B915" s="40" t="s">
        <v>4739</v>
      </c>
      <c r="C915" s="111" t="s">
        <v>4757</v>
      </c>
      <c r="D915" s="44" t="s">
        <v>5887</v>
      </c>
      <c r="E915" s="71" t="s">
        <v>2461</v>
      </c>
      <c r="F915" s="197" t="str">
        <f t="shared" si="48"/>
        <v xml:space="preserve"> </v>
      </c>
      <c r="G915" s="445">
        <v>36.066666699999999</v>
      </c>
      <c r="H915" s="445">
        <v>126.8166667</v>
      </c>
      <c r="J915" s="198" t="str">
        <f t="shared" si="46"/>
        <v xml:space="preserve"> </v>
      </c>
      <c r="K915" s="57" t="s">
        <v>2460</v>
      </c>
      <c r="L915" s="56" t="str">
        <f t="shared" si="50"/>
        <v xml:space="preserve"> </v>
      </c>
      <c r="M915" s="57" t="s">
        <v>4756</v>
      </c>
      <c r="N915" s="198" t="str">
        <f t="shared" si="47"/>
        <v xml:space="preserve"> </v>
      </c>
      <c r="O915" s="56" t="s">
        <v>1468</v>
      </c>
      <c r="P915" s="197" t="str">
        <f t="shared" si="49"/>
        <v xml:space="preserve"> </v>
      </c>
    </row>
    <row r="916" spans="1:16" ht="15.75" x14ac:dyDescent="0.2">
      <c r="A916" s="117" t="s">
        <v>1610</v>
      </c>
      <c r="B916" s="111" t="s">
        <v>3662</v>
      </c>
      <c r="C916" s="54" t="s">
        <v>2465</v>
      </c>
      <c r="D916" s="44" t="s">
        <v>5888</v>
      </c>
      <c r="F916" s="197" t="str">
        <f t="shared" si="48"/>
        <v xml:space="preserve"> </v>
      </c>
      <c r="G916" s="445">
        <v>34.631</v>
      </c>
      <c r="H916" s="445">
        <v>126.379</v>
      </c>
      <c r="J916" s="198" t="str">
        <f t="shared" si="46"/>
        <v xml:space="preserve"> </v>
      </c>
      <c r="K916" s="142" t="s">
        <v>139</v>
      </c>
      <c r="L916" s="56" t="str">
        <f t="shared" si="50"/>
        <v xml:space="preserve"> </v>
      </c>
      <c r="N916" s="198" t="str">
        <f t="shared" si="47"/>
        <v xml:space="preserve"> </v>
      </c>
      <c r="O916" s="56"/>
      <c r="P916" s="197" t="str">
        <f t="shared" si="49"/>
        <v xml:space="preserve"> </v>
      </c>
    </row>
    <row r="917" spans="1:16" ht="15.75" x14ac:dyDescent="0.2">
      <c r="A917" s="54" t="s">
        <v>1610</v>
      </c>
      <c r="B917" s="111" t="s">
        <v>3443</v>
      </c>
      <c r="C917" s="54" t="s">
        <v>2453</v>
      </c>
      <c r="D917" s="44" t="s">
        <v>5889</v>
      </c>
      <c r="F917" s="197" t="str">
        <f t="shared" si="48"/>
        <v xml:space="preserve"> </v>
      </c>
      <c r="I917" s="445" t="s">
        <v>4931</v>
      </c>
      <c r="J917" s="198" t="str">
        <f t="shared" si="46"/>
        <v xml:space="preserve"> </v>
      </c>
      <c r="K917" s="142" t="s">
        <v>139</v>
      </c>
      <c r="L917" s="56" t="str">
        <f t="shared" si="50"/>
        <v xml:space="preserve"> </v>
      </c>
      <c r="N917" s="198" t="str">
        <f t="shared" si="47"/>
        <v xml:space="preserve"> </v>
      </c>
      <c r="O917" s="56"/>
      <c r="P917" s="197" t="str">
        <f t="shared" si="49"/>
        <v xml:space="preserve"> </v>
      </c>
    </row>
    <row r="918" spans="1:16" ht="15.75" x14ac:dyDescent="0.2">
      <c r="A918" s="54" t="s">
        <v>1610</v>
      </c>
      <c r="B918" s="4" t="s">
        <v>3671</v>
      </c>
      <c r="C918" s="54" t="s">
        <v>2439</v>
      </c>
      <c r="D918" s="44" t="s">
        <v>5890</v>
      </c>
      <c r="F918" s="197" t="str">
        <f t="shared" si="48"/>
        <v xml:space="preserve"> </v>
      </c>
      <c r="I918" s="445" t="s">
        <v>4932</v>
      </c>
      <c r="J918" s="198"/>
      <c r="K918" s="142" t="s">
        <v>139</v>
      </c>
      <c r="L918" s="56"/>
      <c r="N918" s="198"/>
      <c r="O918" s="56"/>
      <c r="P918" s="197" t="str">
        <f t="shared" si="49"/>
        <v xml:space="preserve"> </v>
      </c>
    </row>
    <row r="919" spans="1:16" ht="15.75" x14ac:dyDescent="0.2">
      <c r="A919" s="116" t="s">
        <v>1610</v>
      </c>
      <c r="B919" s="111" t="s">
        <v>3568</v>
      </c>
      <c r="C919" s="54" t="s">
        <v>2465</v>
      </c>
      <c r="D919" s="44" t="s">
        <v>5891</v>
      </c>
      <c r="F919" s="197" t="str">
        <f t="shared" si="48"/>
        <v xml:space="preserve"> </v>
      </c>
      <c r="I919" s="445" t="s">
        <v>4933</v>
      </c>
      <c r="J919" s="198" t="str">
        <f t="shared" si="46"/>
        <v xml:space="preserve"> </v>
      </c>
      <c r="K919" s="142" t="s">
        <v>139</v>
      </c>
      <c r="L919" s="56" t="str">
        <f t="shared" si="50"/>
        <v xml:space="preserve"> </v>
      </c>
      <c r="N919" s="198" t="str">
        <f t="shared" si="47"/>
        <v xml:space="preserve"> </v>
      </c>
      <c r="O919" s="56"/>
      <c r="P919" s="197" t="str">
        <f t="shared" si="49"/>
        <v xml:space="preserve"> </v>
      </c>
    </row>
    <row r="920" spans="1:16" ht="15.75" x14ac:dyDescent="0.2">
      <c r="A920" s="54" t="s">
        <v>1610</v>
      </c>
      <c r="B920" s="64" t="s">
        <v>4435</v>
      </c>
      <c r="C920" s="64" t="s">
        <v>2465</v>
      </c>
      <c r="D920" s="44" t="s">
        <v>5892</v>
      </c>
      <c r="F920" s="197" t="str">
        <f t="shared" si="48"/>
        <v xml:space="preserve"> </v>
      </c>
      <c r="G920" s="445">
        <v>34.641800000000003</v>
      </c>
      <c r="H920" s="445">
        <v>127.21420000000001</v>
      </c>
      <c r="J920" s="198" t="str">
        <f t="shared" si="46"/>
        <v xml:space="preserve"> </v>
      </c>
      <c r="K920" s="142" t="s">
        <v>4429</v>
      </c>
      <c r="L920" s="56" t="str">
        <f t="shared" si="50"/>
        <v xml:space="preserve"> </v>
      </c>
      <c r="N920" s="198" t="str">
        <f t="shared" si="47"/>
        <v xml:space="preserve"> </v>
      </c>
      <c r="O920" s="56"/>
      <c r="P920" s="197" t="str">
        <f t="shared" si="49"/>
        <v xml:space="preserve"> </v>
      </c>
    </row>
    <row r="921" spans="1:16" ht="15.75" x14ac:dyDescent="0.2">
      <c r="A921" s="54" t="s">
        <v>1610</v>
      </c>
      <c r="B921" s="4" t="s">
        <v>4745</v>
      </c>
      <c r="C921" s="64" t="s">
        <v>2451</v>
      </c>
      <c r="D921" s="44" t="s">
        <v>5893</v>
      </c>
      <c r="F921" s="197" t="str">
        <f t="shared" si="48"/>
        <v xml:space="preserve"> </v>
      </c>
      <c r="G921" s="445">
        <v>35.4166667</v>
      </c>
      <c r="H921" s="445">
        <v>126.583333</v>
      </c>
      <c r="J921" s="198"/>
      <c r="K921" s="57" t="s">
        <v>21</v>
      </c>
      <c r="L921" s="56" t="str">
        <f t="shared" si="50"/>
        <v xml:space="preserve"> </v>
      </c>
      <c r="M921" s="58">
        <v>460</v>
      </c>
      <c r="N921" s="198"/>
      <c r="O921" s="56" t="s">
        <v>2462</v>
      </c>
      <c r="P921" s="197" t="str">
        <f t="shared" si="49"/>
        <v xml:space="preserve"> </v>
      </c>
    </row>
    <row r="922" spans="1:16" ht="15.75" x14ac:dyDescent="0.2">
      <c r="A922" s="52" t="s">
        <v>1610</v>
      </c>
      <c r="B922" s="65" t="s">
        <v>4724</v>
      </c>
      <c r="C922" s="73"/>
      <c r="D922" s="44" t="s">
        <v>5894</v>
      </c>
      <c r="E922" s="71" t="s">
        <v>2464</v>
      </c>
      <c r="F922" s="197" t="str">
        <f t="shared" si="48"/>
        <v xml:space="preserve"> </v>
      </c>
      <c r="G922" s="445">
        <v>36.166699999999999</v>
      </c>
      <c r="H922" s="445">
        <v>128.38329999999999</v>
      </c>
      <c r="J922" s="198" t="str">
        <f t="shared" si="46"/>
        <v xml:space="preserve"> </v>
      </c>
      <c r="K922" s="72" t="s">
        <v>1785</v>
      </c>
      <c r="L922" s="56" t="str">
        <f t="shared" si="50"/>
        <v xml:space="preserve"> </v>
      </c>
      <c r="M922" s="193" t="s">
        <v>2463</v>
      </c>
      <c r="N922" s="198" t="str">
        <f t="shared" si="47"/>
        <v xml:space="preserve"> </v>
      </c>
      <c r="O922" s="56" t="s">
        <v>4934</v>
      </c>
      <c r="P922" s="197" t="str">
        <f t="shared" si="49"/>
        <v xml:space="preserve"> </v>
      </c>
    </row>
    <row r="923" spans="1:16" ht="15.75" x14ac:dyDescent="0.2">
      <c r="A923" s="117" t="s">
        <v>1610</v>
      </c>
      <c r="B923" s="111" t="s">
        <v>3675</v>
      </c>
      <c r="C923" s="54" t="s">
        <v>2465</v>
      </c>
      <c r="D923" s="44" t="s">
        <v>5895</v>
      </c>
      <c r="F923" s="197" t="str">
        <f t="shared" si="48"/>
        <v xml:space="preserve"> </v>
      </c>
      <c r="I923" s="445" t="s">
        <v>4935</v>
      </c>
      <c r="J923" s="198" t="str">
        <f t="shared" si="46"/>
        <v xml:space="preserve"> </v>
      </c>
      <c r="K923" s="142" t="s">
        <v>139</v>
      </c>
      <c r="L923" s="56" t="str">
        <f t="shared" si="50"/>
        <v xml:space="preserve"> </v>
      </c>
      <c r="N923" s="198" t="str">
        <f t="shared" si="47"/>
        <v xml:space="preserve"> </v>
      </c>
      <c r="O923" s="56"/>
      <c r="P923" s="197" t="str">
        <f t="shared" si="49"/>
        <v xml:space="preserve"> </v>
      </c>
    </row>
    <row r="924" spans="1:16" ht="15.75" x14ac:dyDescent="0.2">
      <c r="A924" s="111" t="s">
        <v>1610</v>
      </c>
      <c r="B924" s="65" t="s">
        <v>1616</v>
      </c>
      <c r="C924" s="111" t="s">
        <v>2465</v>
      </c>
      <c r="D924" s="44" t="s">
        <v>5896</v>
      </c>
      <c r="E924" s="128"/>
      <c r="F924" s="197" t="str">
        <f t="shared" si="48"/>
        <v xml:space="preserve"> </v>
      </c>
      <c r="I924" s="445" t="s">
        <v>2466</v>
      </c>
      <c r="J924" s="198" t="str">
        <f t="shared" si="46"/>
        <v xml:space="preserve"> </v>
      </c>
      <c r="K924" s="117" t="s">
        <v>139</v>
      </c>
      <c r="L924" s="56" t="str">
        <f t="shared" si="50"/>
        <v xml:space="preserve"> </v>
      </c>
      <c r="M924" s="128"/>
      <c r="N924" s="198" t="str">
        <f t="shared" si="47"/>
        <v xml:space="preserve"> </v>
      </c>
      <c r="O924" s="56"/>
      <c r="P924" s="197" t="str">
        <f t="shared" si="49"/>
        <v xml:space="preserve"> </v>
      </c>
    </row>
    <row r="925" spans="1:16" ht="15.75" x14ac:dyDescent="0.2">
      <c r="A925" s="54" t="s">
        <v>1610</v>
      </c>
      <c r="B925" s="64" t="s">
        <v>4432</v>
      </c>
      <c r="C925" s="54" t="s">
        <v>2455</v>
      </c>
      <c r="D925" s="44" t="s">
        <v>5897</v>
      </c>
      <c r="F925" s="197" t="str">
        <f t="shared" si="48"/>
        <v xml:space="preserve"> </v>
      </c>
      <c r="G925" s="445">
        <v>37.800899999999999</v>
      </c>
      <c r="H925" s="445">
        <v>126.2745</v>
      </c>
      <c r="J925" s="198" t="str">
        <f t="shared" si="46"/>
        <v xml:space="preserve"> </v>
      </c>
      <c r="K925" s="142" t="s">
        <v>4429</v>
      </c>
      <c r="L925" s="56" t="str">
        <f t="shared" si="50"/>
        <v xml:space="preserve"> </v>
      </c>
      <c r="N925" s="198" t="str">
        <f t="shared" si="47"/>
        <v xml:space="preserve"> </v>
      </c>
      <c r="O925" s="56"/>
      <c r="P925" s="197" t="str">
        <f t="shared" si="49"/>
        <v xml:space="preserve"> </v>
      </c>
    </row>
    <row r="926" spans="1:16" ht="15.75" x14ac:dyDescent="0.2">
      <c r="A926" s="113" t="s">
        <v>1610</v>
      </c>
      <c r="B926" s="111" t="s">
        <v>3573</v>
      </c>
      <c r="C926" s="54" t="s">
        <v>2439</v>
      </c>
      <c r="D926" s="44" t="s">
        <v>5898</v>
      </c>
      <c r="F926" s="197" t="str">
        <f t="shared" si="48"/>
        <v xml:space="preserve"> </v>
      </c>
      <c r="I926" s="445" t="s">
        <v>4936</v>
      </c>
      <c r="J926" s="198" t="str">
        <f t="shared" si="46"/>
        <v xml:space="preserve"> </v>
      </c>
      <c r="K926" s="142" t="s">
        <v>139</v>
      </c>
      <c r="L926" s="56" t="str">
        <f t="shared" si="50"/>
        <v xml:space="preserve"> </v>
      </c>
      <c r="N926" s="198" t="str">
        <f t="shared" si="47"/>
        <v xml:space="preserve"> </v>
      </c>
      <c r="O926" s="56"/>
      <c r="P926" s="197" t="str">
        <f t="shared" si="49"/>
        <v xml:space="preserve"> </v>
      </c>
    </row>
    <row r="927" spans="1:16" ht="15.75" x14ac:dyDescent="0.2">
      <c r="A927" s="57" t="s">
        <v>1610</v>
      </c>
      <c r="B927" s="56" t="s">
        <v>999</v>
      </c>
      <c r="C927" s="56" t="s">
        <v>2433</v>
      </c>
      <c r="D927" s="44" t="s">
        <v>5899</v>
      </c>
      <c r="E927" s="58"/>
      <c r="F927" s="197" t="str">
        <f t="shared" si="48"/>
        <v xml:space="preserve"> </v>
      </c>
      <c r="G927" s="445">
        <v>34.416667938232422</v>
      </c>
      <c r="H927" s="445">
        <v>126.5</v>
      </c>
      <c r="J927" s="198" t="str">
        <f t="shared" si="46"/>
        <v xml:space="preserve"> </v>
      </c>
      <c r="K927" s="57" t="s">
        <v>21</v>
      </c>
      <c r="L927" s="56" t="str">
        <f t="shared" si="50"/>
        <v xml:space="preserve"> </v>
      </c>
      <c r="M927" s="58">
        <v>343</v>
      </c>
      <c r="N927" s="198" t="str">
        <f t="shared" si="47"/>
        <v xml:space="preserve"> </v>
      </c>
      <c r="O927" s="56" t="s">
        <v>26</v>
      </c>
      <c r="P927" s="197" t="str">
        <f t="shared" si="49"/>
        <v xml:space="preserve"> </v>
      </c>
    </row>
    <row r="928" spans="1:16" ht="15.75" x14ac:dyDescent="0.2">
      <c r="A928" s="57" t="s">
        <v>1610</v>
      </c>
      <c r="B928" s="56" t="s">
        <v>3710</v>
      </c>
      <c r="C928" s="54" t="s">
        <v>2465</v>
      </c>
      <c r="D928" s="44" t="s">
        <v>5900</v>
      </c>
      <c r="E928" s="58"/>
      <c r="F928" s="197" t="str">
        <f t="shared" si="48"/>
        <v xml:space="preserve"> </v>
      </c>
      <c r="G928" s="445">
        <v>34.581000000000003</v>
      </c>
      <c r="H928" s="445">
        <v>126.4973</v>
      </c>
      <c r="J928" s="198"/>
      <c r="K928" s="142" t="s">
        <v>139</v>
      </c>
      <c r="L928" s="56"/>
      <c r="M928" s="58"/>
      <c r="N928" s="198"/>
      <c r="O928" s="56" t="s">
        <v>4825</v>
      </c>
      <c r="P928" s="197" t="str">
        <f t="shared" si="49"/>
        <v xml:space="preserve"> </v>
      </c>
    </row>
    <row r="929" spans="1:16" ht="15.75" x14ac:dyDescent="0.2">
      <c r="A929" s="113" t="s">
        <v>1610</v>
      </c>
      <c r="B929" s="111" t="s">
        <v>3579</v>
      </c>
      <c r="C929" s="54" t="s">
        <v>2453</v>
      </c>
      <c r="D929" s="44" t="s">
        <v>5901</v>
      </c>
      <c r="F929" s="197" t="str">
        <f t="shared" si="48"/>
        <v xml:space="preserve"> </v>
      </c>
      <c r="I929" s="445" t="s">
        <v>4937</v>
      </c>
      <c r="J929" s="198" t="str">
        <f t="shared" si="46"/>
        <v xml:space="preserve"> </v>
      </c>
      <c r="K929" s="142" t="s">
        <v>139</v>
      </c>
      <c r="L929" s="56" t="str">
        <f t="shared" si="50"/>
        <v xml:space="preserve"> </v>
      </c>
      <c r="N929" s="198" t="str">
        <f t="shared" si="47"/>
        <v xml:space="preserve"> </v>
      </c>
      <c r="O929" s="56"/>
      <c r="P929" s="197" t="str">
        <f t="shared" si="49"/>
        <v xml:space="preserve"> </v>
      </c>
    </row>
    <row r="930" spans="1:16" ht="15.75" x14ac:dyDescent="0.2">
      <c r="A930" s="111" t="s">
        <v>1610</v>
      </c>
      <c r="B930" s="65" t="s">
        <v>1614</v>
      </c>
      <c r="C930" s="111" t="s">
        <v>2467</v>
      </c>
      <c r="D930" s="44" t="s">
        <v>5902</v>
      </c>
      <c r="E930" s="128"/>
      <c r="F930" s="197" t="str">
        <f t="shared" si="48"/>
        <v xml:space="preserve"> </v>
      </c>
      <c r="I930" s="445" t="s">
        <v>2468</v>
      </c>
      <c r="J930" s="198" t="str">
        <f t="shared" si="46"/>
        <v xml:space="preserve"> </v>
      </c>
      <c r="K930" s="117" t="s">
        <v>139</v>
      </c>
      <c r="L930" s="56" t="str">
        <f t="shared" si="50"/>
        <v xml:space="preserve"> </v>
      </c>
      <c r="M930" s="128"/>
      <c r="N930" s="198" t="str">
        <f t="shared" si="47"/>
        <v xml:space="preserve"> </v>
      </c>
      <c r="O930" s="56"/>
      <c r="P930" s="197" t="str">
        <f t="shared" si="49"/>
        <v xml:space="preserve"> </v>
      </c>
    </row>
    <row r="931" spans="1:16" ht="15.75" x14ac:dyDescent="0.2">
      <c r="A931" s="113" t="s">
        <v>1610</v>
      </c>
      <c r="B931" s="111" t="s">
        <v>3586</v>
      </c>
      <c r="C931" s="54" t="s">
        <v>2431</v>
      </c>
      <c r="D931" s="44" t="s">
        <v>5903</v>
      </c>
      <c r="F931" s="197" t="str">
        <f t="shared" si="48"/>
        <v xml:space="preserve"> </v>
      </c>
      <c r="I931" s="445" t="s">
        <v>4938</v>
      </c>
      <c r="J931" s="198" t="str">
        <f t="shared" si="46"/>
        <v xml:space="preserve"> </v>
      </c>
      <c r="K931" s="142" t="s">
        <v>139</v>
      </c>
      <c r="L931" s="56" t="str">
        <f t="shared" si="50"/>
        <v xml:space="preserve"> </v>
      </c>
      <c r="N931" s="198" t="str">
        <f t="shared" si="47"/>
        <v xml:space="preserve"> </v>
      </c>
      <c r="O931" s="56"/>
      <c r="P931" s="197" t="str">
        <f t="shared" si="49"/>
        <v xml:space="preserve"> </v>
      </c>
    </row>
    <row r="932" spans="1:16" ht="15.75" x14ac:dyDescent="0.2">
      <c r="A932" s="113" t="s">
        <v>1610</v>
      </c>
      <c r="B932" s="111" t="s">
        <v>3587</v>
      </c>
      <c r="C932" s="54" t="s">
        <v>2431</v>
      </c>
      <c r="D932" s="44" t="s">
        <v>5904</v>
      </c>
      <c r="F932" s="197" t="str">
        <f t="shared" si="48"/>
        <v xml:space="preserve"> </v>
      </c>
      <c r="I932" s="445" t="s">
        <v>4939</v>
      </c>
      <c r="J932" s="198" t="str">
        <f t="shared" si="46"/>
        <v xml:space="preserve"> </v>
      </c>
      <c r="K932" s="142" t="s">
        <v>139</v>
      </c>
      <c r="L932" s="56" t="str">
        <f t="shared" si="50"/>
        <v xml:space="preserve"> </v>
      </c>
      <c r="N932" s="198" t="str">
        <f t="shared" si="47"/>
        <v xml:space="preserve"> </v>
      </c>
      <c r="O932" s="56"/>
      <c r="P932" s="197" t="str">
        <f t="shared" si="49"/>
        <v xml:space="preserve"> </v>
      </c>
    </row>
    <row r="933" spans="1:16" ht="15.75" x14ac:dyDescent="0.2">
      <c r="A933" s="57" t="s">
        <v>1610</v>
      </c>
      <c r="B933" s="56" t="s">
        <v>1081</v>
      </c>
      <c r="C933" s="56" t="s">
        <v>2433</v>
      </c>
      <c r="D933" s="44" t="s">
        <v>5905</v>
      </c>
      <c r="E933" s="58"/>
      <c r="F933" s="197" t="str">
        <f t="shared" si="48"/>
        <v xml:space="preserve"> </v>
      </c>
      <c r="G933" s="445">
        <v>35.116664886474609</v>
      </c>
      <c r="H933" s="445">
        <v>126.41666412353516</v>
      </c>
      <c r="J933" s="198" t="str">
        <f t="shared" si="46"/>
        <v xml:space="preserve"> </v>
      </c>
      <c r="K933" s="57" t="s">
        <v>21</v>
      </c>
      <c r="L933" s="56" t="str">
        <f t="shared" si="50"/>
        <v xml:space="preserve"> </v>
      </c>
      <c r="M933" s="58">
        <v>348</v>
      </c>
      <c r="N933" s="198" t="str">
        <f t="shared" si="47"/>
        <v xml:space="preserve"> </v>
      </c>
      <c r="O933" s="56" t="s">
        <v>26</v>
      </c>
      <c r="P933" s="197" t="str">
        <f t="shared" si="49"/>
        <v xml:space="preserve"> </v>
      </c>
    </row>
    <row r="934" spans="1:16" ht="15.75" x14ac:dyDescent="0.2">
      <c r="A934" s="113" t="s">
        <v>1610</v>
      </c>
      <c r="B934" s="111" t="s">
        <v>3653</v>
      </c>
      <c r="C934" s="54" t="s">
        <v>2465</v>
      </c>
      <c r="D934" s="44" t="s">
        <v>5906</v>
      </c>
      <c r="F934" s="197" t="str">
        <f t="shared" si="48"/>
        <v xml:space="preserve"> </v>
      </c>
      <c r="I934" s="445" t="s">
        <v>4940</v>
      </c>
      <c r="J934" s="198" t="str">
        <f t="shared" si="46"/>
        <v xml:space="preserve"> </v>
      </c>
      <c r="K934" s="142" t="s">
        <v>139</v>
      </c>
      <c r="L934" s="56" t="str">
        <f t="shared" si="50"/>
        <v xml:space="preserve"> </v>
      </c>
      <c r="N934" s="198" t="str">
        <f t="shared" si="47"/>
        <v xml:space="preserve"> </v>
      </c>
      <c r="O934" s="56"/>
      <c r="P934" s="197" t="str">
        <f t="shared" si="49"/>
        <v xml:space="preserve"> </v>
      </c>
    </row>
    <row r="935" spans="1:16" ht="15.75" x14ac:dyDescent="0.2">
      <c r="A935" s="52" t="s">
        <v>1610</v>
      </c>
      <c r="B935" s="51" t="s">
        <v>4746</v>
      </c>
      <c r="C935" s="51" t="s">
        <v>2434</v>
      </c>
      <c r="D935" s="44" t="s">
        <v>5907</v>
      </c>
      <c r="E935" s="66" t="s">
        <v>2471</v>
      </c>
      <c r="F935" s="197" t="str">
        <f t="shared" si="48"/>
        <v xml:space="preserve"> </v>
      </c>
      <c r="G935" s="445">
        <v>37.733333299999998</v>
      </c>
      <c r="H935" s="445">
        <v>126.66666669999999</v>
      </c>
      <c r="J935" s="198" t="str">
        <f t="shared" si="46"/>
        <v xml:space="preserve"> </v>
      </c>
      <c r="K935" s="65" t="s">
        <v>2469</v>
      </c>
      <c r="L935" s="56" t="str">
        <f t="shared" si="50"/>
        <v xml:space="preserve"> </v>
      </c>
      <c r="M935" s="67" t="s">
        <v>2470</v>
      </c>
      <c r="N935" s="198" t="str">
        <f t="shared" si="47"/>
        <v xml:space="preserve"> </v>
      </c>
      <c r="O935" s="56" t="s">
        <v>1468</v>
      </c>
      <c r="P935" s="197" t="str">
        <f t="shared" si="49"/>
        <v xml:space="preserve"> </v>
      </c>
    </row>
    <row r="936" spans="1:16" ht="15.75" x14ac:dyDescent="0.2">
      <c r="A936" s="52" t="s">
        <v>1610</v>
      </c>
      <c r="B936" s="40" t="s">
        <v>4726</v>
      </c>
      <c r="C936" s="51" t="s">
        <v>3654</v>
      </c>
      <c r="D936" s="44" t="s">
        <v>5908</v>
      </c>
      <c r="E936" s="53"/>
      <c r="F936" s="197" t="str">
        <f t="shared" si="48"/>
        <v xml:space="preserve"> </v>
      </c>
      <c r="G936" s="445">
        <v>37.516666700000002</v>
      </c>
      <c r="H936" s="445">
        <v>126.9666667</v>
      </c>
      <c r="J936" s="198" t="str">
        <f t="shared" si="46"/>
        <v xml:space="preserve"> </v>
      </c>
      <c r="K936" s="65" t="s">
        <v>15</v>
      </c>
      <c r="L936" s="56" t="str">
        <f t="shared" si="50"/>
        <v xml:space="preserve"> </v>
      </c>
      <c r="M936" s="67" t="s">
        <v>2472</v>
      </c>
      <c r="N936" s="198" t="str">
        <f t="shared" si="47"/>
        <v xml:space="preserve"> </v>
      </c>
      <c r="O936" s="56" t="s">
        <v>1468</v>
      </c>
      <c r="P936" s="197" t="str">
        <f t="shared" si="49"/>
        <v xml:space="preserve"> </v>
      </c>
    </row>
    <row r="937" spans="1:16" ht="15.75" x14ac:dyDescent="0.2">
      <c r="A937" s="113" t="s">
        <v>1610</v>
      </c>
      <c r="B937" s="111" t="s">
        <v>3583</v>
      </c>
      <c r="C937" s="54" t="s">
        <v>2467</v>
      </c>
      <c r="D937" s="44" t="s">
        <v>5909</v>
      </c>
      <c r="F937" s="197" t="str">
        <f t="shared" si="48"/>
        <v xml:space="preserve"> </v>
      </c>
      <c r="I937" s="445" t="s">
        <v>4941</v>
      </c>
      <c r="J937" s="198" t="str">
        <f t="shared" si="46"/>
        <v xml:space="preserve"> </v>
      </c>
      <c r="K937" s="142" t="s">
        <v>139</v>
      </c>
      <c r="L937" s="56" t="str">
        <f t="shared" si="50"/>
        <v xml:space="preserve"> </v>
      </c>
      <c r="N937" s="198" t="str">
        <f t="shared" si="47"/>
        <v xml:space="preserve"> </v>
      </c>
      <c r="O937" s="56"/>
      <c r="P937" s="197" t="str">
        <f t="shared" si="49"/>
        <v xml:space="preserve"> </v>
      </c>
    </row>
    <row r="938" spans="1:16" ht="15.75" x14ac:dyDescent="0.2">
      <c r="A938" s="57" t="s">
        <v>1610</v>
      </c>
      <c r="B938" s="56" t="s">
        <v>959</v>
      </c>
      <c r="C938" s="56" t="s">
        <v>2443</v>
      </c>
      <c r="D938" s="44" t="s">
        <v>5910</v>
      </c>
      <c r="E938" s="58"/>
      <c r="F938" s="197" t="str">
        <f t="shared" si="48"/>
        <v xml:space="preserve"> </v>
      </c>
      <c r="G938" s="445">
        <v>36.099998474121094</v>
      </c>
      <c r="H938" s="445">
        <v>127</v>
      </c>
      <c r="J938" s="198" t="str">
        <f t="shared" si="46"/>
        <v xml:space="preserve"> </v>
      </c>
      <c r="K938" s="57" t="s">
        <v>21</v>
      </c>
      <c r="L938" s="56" t="str">
        <f t="shared" si="50"/>
        <v xml:space="preserve"> </v>
      </c>
      <c r="M938" s="58">
        <v>375</v>
      </c>
      <c r="N938" s="198" t="str">
        <f t="shared" si="47"/>
        <v xml:space="preserve"> </v>
      </c>
      <c r="O938" s="56" t="s">
        <v>26</v>
      </c>
      <c r="P938" s="197" t="str">
        <f t="shared" si="49"/>
        <v xml:space="preserve"> </v>
      </c>
    </row>
    <row r="939" spans="1:16" ht="15.75" x14ac:dyDescent="0.2">
      <c r="A939" s="59" t="s">
        <v>1610</v>
      </c>
      <c r="B939" s="55" t="s">
        <v>1474</v>
      </c>
      <c r="C939" s="55"/>
      <c r="D939" s="44" t="s">
        <v>5911</v>
      </c>
      <c r="E939" s="53"/>
      <c r="F939" s="197" t="str">
        <f t="shared" si="48"/>
        <v xml:space="preserve"> </v>
      </c>
      <c r="G939" s="445">
        <v>38.466666699999998</v>
      </c>
      <c r="H939" s="445">
        <v>128.43333329999999</v>
      </c>
      <c r="J939" s="198" t="str">
        <f t="shared" si="46"/>
        <v xml:space="preserve"> </v>
      </c>
      <c r="K939" s="65" t="s">
        <v>15</v>
      </c>
      <c r="L939" s="56" t="str">
        <f t="shared" si="50"/>
        <v xml:space="preserve"> </v>
      </c>
      <c r="M939" s="67" t="s">
        <v>2473</v>
      </c>
      <c r="N939" s="198" t="str">
        <f t="shared" si="47"/>
        <v xml:space="preserve"> </v>
      </c>
      <c r="O939" s="56" t="s">
        <v>1315</v>
      </c>
      <c r="P939" s="197" t="str">
        <f t="shared" si="49"/>
        <v xml:space="preserve"> </v>
      </c>
    </row>
    <row r="940" spans="1:16" ht="15.75" x14ac:dyDescent="0.2">
      <c r="A940" s="54" t="s">
        <v>1610</v>
      </c>
      <c r="B940" s="111" t="s">
        <v>3444</v>
      </c>
      <c r="C940" s="54" t="s">
        <v>2453</v>
      </c>
      <c r="D940" s="44" t="s">
        <v>5912</v>
      </c>
      <c r="F940" s="197" t="str">
        <f t="shared" si="48"/>
        <v xml:space="preserve"> </v>
      </c>
      <c r="I940" s="445" t="s">
        <v>4942</v>
      </c>
      <c r="J940" s="198" t="str">
        <f t="shared" si="46"/>
        <v xml:space="preserve"> </v>
      </c>
      <c r="K940" s="142" t="s">
        <v>139</v>
      </c>
      <c r="L940" s="56" t="str">
        <f t="shared" si="50"/>
        <v xml:space="preserve"> </v>
      </c>
      <c r="N940" s="198" t="str">
        <f t="shared" si="47"/>
        <v xml:space="preserve"> </v>
      </c>
      <c r="O940" s="56"/>
      <c r="P940" s="197" t="str">
        <f t="shared" si="49"/>
        <v xml:space="preserve"> </v>
      </c>
    </row>
    <row r="941" spans="1:16" ht="15.75" x14ac:dyDescent="0.2">
      <c r="A941" s="113" t="s">
        <v>1610</v>
      </c>
      <c r="B941" s="111" t="s">
        <v>3584</v>
      </c>
      <c r="C941" s="54" t="s">
        <v>2467</v>
      </c>
      <c r="D941" s="44" t="s">
        <v>5913</v>
      </c>
      <c r="F941" s="197" t="str">
        <f t="shared" si="48"/>
        <v xml:space="preserve"> </v>
      </c>
      <c r="I941" s="445" t="s">
        <v>4943</v>
      </c>
      <c r="J941" s="198" t="str">
        <f t="shared" si="46"/>
        <v xml:space="preserve"> </v>
      </c>
      <c r="K941" s="142" t="s">
        <v>139</v>
      </c>
      <c r="L941" s="56" t="str">
        <f t="shared" si="50"/>
        <v xml:space="preserve"> </v>
      </c>
      <c r="N941" s="198" t="str">
        <f t="shared" si="47"/>
        <v xml:space="preserve"> </v>
      </c>
      <c r="O941" s="56"/>
      <c r="P941" s="197" t="str">
        <f t="shared" si="49"/>
        <v xml:space="preserve"> </v>
      </c>
    </row>
    <row r="942" spans="1:16" ht="15.75" x14ac:dyDescent="0.2">
      <c r="A942" s="116" t="s">
        <v>1610</v>
      </c>
      <c r="B942" s="111" t="s">
        <v>3569</v>
      </c>
      <c r="C942" s="54" t="s">
        <v>2465</v>
      </c>
      <c r="D942" s="44" t="s">
        <v>5914</v>
      </c>
      <c r="F942" s="197" t="str">
        <f t="shared" si="48"/>
        <v xml:space="preserve"> </v>
      </c>
      <c r="I942" s="445" t="s">
        <v>4944</v>
      </c>
      <c r="J942" s="198" t="str">
        <f t="shared" si="46"/>
        <v xml:space="preserve"> </v>
      </c>
      <c r="K942" s="142" t="s">
        <v>139</v>
      </c>
      <c r="L942" s="56" t="str">
        <f t="shared" si="50"/>
        <v xml:space="preserve"> </v>
      </c>
      <c r="N942" s="198" t="str">
        <f t="shared" si="47"/>
        <v xml:space="preserve"> </v>
      </c>
      <c r="O942" s="56"/>
      <c r="P942" s="197" t="str">
        <f t="shared" si="49"/>
        <v xml:space="preserve"> </v>
      </c>
    </row>
    <row r="943" spans="1:16" ht="15.75" x14ac:dyDescent="0.2">
      <c r="A943" s="57" t="s">
        <v>1610</v>
      </c>
      <c r="B943" s="2" t="s">
        <v>3422</v>
      </c>
      <c r="C943" s="111" t="s">
        <v>2434</v>
      </c>
      <c r="D943" s="44" t="s">
        <v>5915</v>
      </c>
      <c r="F943" s="197" t="str">
        <f t="shared" si="48"/>
        <v xml:space="preserve"> </v>
      </c>
      <c r="I943" s="445" t="s">
        <v>4945</v>
      </c>
      <c r="J943" s="198" t="str">
        <f t="shared" si="46"/>
        <v xml:space="preserve"> </v>
      </c>
      <c r="K943" s="142" t="s">
        <v>139</v>
      </c>
      <c r="L943" s="56" t="str">
        <f t="shared" si="50"/>
        <v xml:space="preserve"> </v>
      </c>
      <c r="N943" s="198" t="str">
        <f t="shared" si="47"/>
        <v xml:space="preserve"> </v>
      </c>
      <c r="O943" s="56"/>
      <c r="P943" s="197" t="str">
        <f t="shared" si="49"/>
        <v xml:space="preserve"> </v>
      </c>
    </row>
    <row r="944" spans="1:16" ht="15.75" x14ac:dyDescent="0.2">
      <c r="A944" s="117" t="s">
        <v>1610</v>
      </c>
      <c r="B944" s="111" t="s">
        <v>3672</v>
      </c>
      <c r="C944" s="54" t="s">
        <v>2439</v>
      </c>
      <c r="D944" s="44" t="s">
        <v>5916</v>
      </c>
      <c r="F944" s="197" t="str">
        <f t="shared" si="48"/>
        <v xml:space="preserve"> </v>
      </c>
      <c r="I944" s="445" t="s">
        <v>4946</v>
      </c>
      <c r="J944" s="198" t="str">
        <f t="shared" si="46"/>
        <v xml:space="preserve"> </v>
      </c>
      <c r="K944" s="142" t="s">
        <v>139</v>
      </c>
      <c r="L944" s="56" t="str">
        <f t="shared" si="50"/>
        <v xml:space="preserve"> </v>
      </c>
      <c r="N944" s="198" t="str">
        <f t="shared" si="47"/>
        <v xml:space="preserve"> </v>
      </c>
      <c r="O944" s="56"/>
      <c r="P944" s="197" t="str">
        <f t="shared" si="49"/>
        <v xml:space="preserve"> </v>
      </c>
    </row>
    <row r="945" spans="1:16" ht="15.75" x14ac:dyDescent="0.2">
      <c r="A945" s="2" t="s">
        <v>1610</v>
      </c>
      <c r="B945" s="65" t="s">
        <v>1739</v>
      </c>
      <c r="C945" s="2" t="s">
        <v>2439</v>
      </c>
      <c r="D945" s="44" t="s">
        <v>5917</v>
      </c>
      <c r="E945" s="128"/>
      <c r="F945" s="197" t="str">
        <f t="shared" si="48"/>
        <v xml:space="preserve"> </v>
      </c>
      <c r="I945" s="445" t="s">
        <v>2474</v>
      </c>
      <c r="J945" s="198" t="str">
        <f t="shared" si="46"/>
        <v xml:space="preserve"> </v>
      </c>
      <c r="K945" s="117" t="s">
        <v>139</v>
      </c>
      <c r="L945" s="56" t="str">
        <f t="shared" si="50"/>
        <v xml:space="preserve"> </v>
      </c>
      <c r="M945" s="128"/>
      <c r="N945" s="198" t="str">
        <f t="shared" si="47"/>
        <v xml:space="preserve"> </v>
      </c>
      <c r="O945" s="56"/>
      <c r="P945" s="197" t="str">
        <f t="shared" si="49"/>
        <v xml:space="preserve"> </v>
      </c>
    </row>
    <row r="946" spans="1:16" ht="15.75" x14ac:dyDescent="0.2">
      <c r="A946" s="113" t="s">
        <v>1610</v>
      </c>
      <c r="B946" s="111" t="s">
        <v>3585</v>
      </c>
      <c r="C946" s="54" t="s">
        <v>2467</v>
      </c>
      <c r="D946" s="44" t="s">
        <v>5918</v>
      </c>
      <c r="F946" s="197" t="str">
        <f t="shared" si="48"/>
        <v xml:space="preserve"> </v>
      </c>
      <c r="I946" s="445" t="s">
        <v>4947</v>
      </c>
      <c r="J946" s="198" t="str">
        <f t="shared" si="46"/>
        <v xml:space="preserve"> </v>
      </c>
      <c r="K946" s="142" t="s">
        <v>139</v>
      </c>
      <c r="L946" s="56" t="str">
        <f t="shared" si="50"/>
        <v xml:space="preserve"> </v>
      </c>
      <c r="N946" s="198" t="str">
        <f t="shared" si="47"/>
        <v xml:space="preserve"> </v>
      </c>
      <c r="O946" s="56"/>
      <c r="P946" s="197" t="str">
        <f t="shared" si="49"/>
        <v xml:space="preserve"> </v>
      </c>
    </row>
    <row r="947" spans="1:16" ht="15.75" x14ac:dyDescent="0.2">
      <c r="A947" s="2" t="s">
        <v>1610</v>
      </c>
      <c r="B947" s="65" t="s">
        <v>1715</v>
      </c>
      <c r="C947" s="2" t="s">
        <v>2437</v>
      </c>
      <c r="D947" s="44" t="s">
        <v>5919</v>
      </c>
      <c r="E947" s="128"/>
      <c r="F947" s="197" t="str">
        <f t="shared" si="48"/>
        <v xml:space="preserve"> </v>
      </c>
      <c r="I947" s="445" t="s">
        <v>2475</v>
      </c>
      <c r="J947" s="198" t="str">
        <f t="shared" ref="J947:J1053" si="51">" "</f>
        <v xml:space="preserve"> </v>
      </c>
      <c r="K947" s="117" t="s">
        <v>139</v>
      </c>
      <c r="L947" s="56" t="str">
        <f t="shared" si="50"/>
        <v xml:space="preserve"> </v>
      </c>
      <c r="M947" s="128"/>
      <c r="N947" s="198" t="str">
        <f t="shared" si="47"/>
        <v xml:space="preserve"> </v>
      </c>
      <c r="O947" s="56"/>
      <c r="P947" s="197" t="str">
        <f t="shared" si="49"/>
        <v xml:space="preserve"> </v>
      </c>
    </row>
    <row r="948" spans="1:16" ht="15.75" x14ac:dyDescent="0.2">
      <c r="A948" s="52" t="s">
        <v>1610</v>
      </c>
      <c r="B948" s="40" t="s">
        <v>4748</v>
      </c>
      <c r="C948" s="54" t="s">
        <v>2467</v>
      </c>
      <c r="D948" s="44" t="s">
        <v>5920</v>
      </c>
      <c r="E948" s="71" t="s">
        <v>2478</v>
      </c>
      <c r="F948" s="197" t="str">
        <f t="shared" si="48"/>
        <v xml:space="preserve"> </v>
      </c>
      <c r="G948" s="445">
        <v>35.299999999999997</v>
      </c>
      <c r="H948" s="445">
        <v>128.68333329999999</v>
      </c>
      <c r="J948" s="198" t="str">
        <f t="shared" si="51"/>
        <v xml:space="preserve"> </v>
      </c>
      <c r="K948" s="65" t="s">
        <v>2476</v>
      </c>
      <c r="L948" s="56" t="str">
        <f t="shared" si="50"/>
        <v xml:space="preserve"> </v>
      </c>
      <c r="M948" s="67" t="s">
        <v>2477</v>
      </c>
      <c r="N948" s="198" t="str">
        <f t="shared" si="47"/>
        <v xml:space="preserve"> </v>
      </c>
      <c r="O948" s="56" t="s">
        <v>4948</v>
      </c>
      <c r="P948" s="197" t="str">
        <f t="shared" si="49"/>
        <v xml:space="preserve"> </v>
      </c>
    </row>
    <row r="949" spans="1:16" ht="15.75" x14ac:dyDescent="0.2">
      <c r="A949" s="113" t="s">
        <v>1610</v>
      </c>
      <c r="B949" s="111" t="s">
        <v>3628</v>
      </c>
      <c r="C949" s="54" t="s">
        <v>3632</v>
      </c>
      <c r="D949" s="44" t="s">
        <v>5921</v>
      </c>
      <c r="F949" s="197" t="str">
        <f t="shared" si="48"/>
        <v xml:space="preserve"> </v>
      </c>
      <c r="I949" s="445" t="s">
        <v>4949</v>
      </c>
      <c r="J949" s="198" t="str">
        <f t="shared" si="51"/>
        <v xml:space="preserve"> </v>
      </c>
      <c r="K949" s="142" t="s">
        <v>139</v>
      </c>
      <c r="L949" s="56" t="str">
        <f t="shared" si="50"/>
        <v xml:space="preserve"> </v>
      </c>
      <c r="N949" s="198" t="str">
        <f t="shared" si="47"/>
        <v xml:space="preserve"> </v>
      </c>
      <c r="O949" s="56"/>
      <c r="P949" s="197" t="str">
        <f t="shared" si="49"/>
        <v xml:space="preserve"> </v>
      </c>
    </row>
    <row r="950" spans="1:16" ht="15.75" x14ac:dyDescent="0.2">
      <c r="A950" s="111" t="s">
        <v>1610</v>
      </c>
      <c r="B950" s="4" t="s">
        <v>4731</v>
      </c>
      <c r="C950" s="111" t="s">
        <v>2451</v>
      </c>
      <c r="D950" s="44" t="s">
        <v>5922</v>
      </c>
      <c r="E950" s="128"/>
      <c r="F950" s="197" t="str">
        <f t="shared" si="48"/>
        <v xml:space="preserve"> </v>
      </c>
      <c r="I950" s="445" t="s">
        <v>2481</v>
      </c>
      <c r="J950" s="198" t="str">
        <f t="shared" si="51"/>
        <v xml:space="preserve"> </v>
      </c>
      <c r="K950" s="117" t="s">
        <v>1844</v>
      </c>
      <c r="L950" s="56" t="str">
        <f t="shared" si="50"/>
        <v xml:space="preserve"> </v>
      </c>
      <c r="M950" s="195">
        <v>557</v>
      </c>
      <c r="N950" s="198" t="str">
        <f t="shared" ref="N950:N1056" si="52">" "</f>
        <v xml:space="preserve"> </v>
      </c>
      <c r="O950" s="56"/>
      <c r="P950" s="197" t="str">
        <f t="shared" si="49"/>
        <v xml:space="preserve"> </v>
      </c>
    </row>
    <row r="951" spans="1:16" ht="15.75" x14ac:dyDescent="0.2">
      <c r="A951" s="57" t="s">
        <v>1610</v>
      </c>
      <c r="B951" s="40" t="s">
        <v>4758</v>
      </c>
      <c r="C951" s="56" t="s">
        <v>2433</v>
      </c>
      <c r="D951" s="44" t="s">
        <v>5923</v>
      </c>
      <c r="E951" s="58"/>
      <c r="F951" s="197" t="str">
        <f t="shared" si="48"/>
        <v xml:space="preserve"> </v>
      </c>
      <c r="G951" s="445">
        <v>35.083332061767578</v>
      </c>
      <c r="H951" s="445">
        <v>126.33333587646484</v>
      </c>
      <c r="J951" s="198" t="str">
        <f t="shared" si="51"/>
        <v xml:space="preserve"> </v>
      </c>
      <c r="K951" s="57" t="s">
        <v>21</v>
      </c>
      <c r="L951" s="56" t="str">
        <f t="shared" si="50"/>
        <v xml:space="preserve"> </v>
      </c>
      <c r="M951" s="58">
        <v>566</v>
      </c>
      <c r="N951" s="198" t="str">
        <f t="shared" si="52"/>
        <v xml:space="preserve"> </v>
      </c>
      <c r="O951" s="56" t="s">
        <v>26</v>
      </c>
      <c r="P951" s="197" t="str">
        <f t="shared" si="49"/>
        <v xml:space="preserve"> </v>
      </c>
    </row>
    <row r="952" spans="1:16" ht="15.75" x14ac:dyDescent="0.2">
      <c r="A952" s="111" t="s">
        <v>1610</v>
      </c>
      <c r="B952" s="65" t="s">
        <v>966</v>
      </c>
      <c r="C952" s="111" t="s">
        <v>2482</v>
      </c>
      <c r="D952" s="44" t="s">
        <v>5924</v>
      </c>
      <c r="E952" s="66" t="s">
        <v>2484</v>
      </c>
      <c r="F952" s="197" t="str">
        <f t="shared" si="48"/>
        <v xml:space="preserve"> </v>
      </c>
      <c r="G952" s="445">
        <v>35.133335113525391</v>
      </c>
      <c r="H952" s="445">
        <v>128.91667175292969</v>
      </c>
      <c r="J952" s="198" t="str">
        <f t="shared" si="51"/>
        <v xml:space="preserve"> </v>
      </c>
      <c r="K952" s="117" t="s">
        <v>1966</v>
      </c>
      <c r="L952" s="56" t="str">
        <f t="shared" si="50"/>
        <v xml:space="preserve"> </v>
      </c>
      <c r="M952" s="194" t="s">
        <v>2483</v>
      </c>
      <c r="N952" s="198" t="str">
        <f t="shared" si="52"/>
        <v xml:space="preserve"> </v>
      </c>
      <c r="O952" s="56" t="s">
        <v>1468</v>
      </c>
      <c r="P952" s="197" t="str">
        <f t="shared" si="49"/>
        <v xml:space="preserve"> </v>
      </c>
    </row>
    <row r="953" spans="1:16" ht="15.75" x14ac:dyDescent="0.2">
      <c r="A953" s="111" t="s">
        <v>1610</v>
      </c>
      <c r="B953" s="65" t="s">
        <v>1611</v>
      </c>
      <c r="C953" s="111" t="s">
        <v>2482</v>
      </c>
      <c r="D953" s="44" t="s">
        <v>5925</v>
      </c>
      <c r="E953" s="128"/>
      <c r="F953" s="197" t="str">
        <f t="shared" si="48"/>
        <v xml:space="preserve"> </v>
      </c>
      <c r="I953" s="445" t="s">
        <v>2485</v>
      </c>
      <c r="J953" s="198" t="str">
        <f t="shared" si="51"/>
        <v xml:space="preserve"> </v>
      </c>
      <c r="K953" s="117" t="s">
        <v>139</v>
      </c>
      <c r="L953" s="56" t="str">
        <f t="shared" si="50"/>
        <v xml:space="preserve"> </v>
      </c>
      <c r="M953" s="128"/>
      <c r="N953" s="198" t="str">
        <f t="shared" si="52"/>
        <v xml:space="preserve"> </v>
      </c>
      <c r="O953" s="56"/>
      <c r="P953" s="197" t="str">
        <f t="shared" si="49"/>
        <v xml:space="preserve"> </v>
      </c>
    </row>
    <row r="954" spans="1:16" ht="15.75" x14ac:dyDescent="0.2">
      <c r="A954" s="12" t="s">
        <v>1610</v>
      </c>
      <c r="B954" s="171" t="s">
        <v>4154</v>
      </c>
      <c r="C954" s="64" t="s">
        <v>2455</v>
      </c>
      <c r="D954" s="44" t="s">
        <v>5926</v>
      </c>
      <c r="F954" s="197" t="str">
        <f t="shared" si="48"/>
        <v xml:space="preserve"> </v>
      </c>
      <c r="G954" s="445">
        <v>37.391599999999997</v>
      </c>
      <c r="H954" s="445">
        <v>126.6754</v>
      </c>
      <c r="J954" s="198" t="str">
        <f t="shared" si="51"/>
        <v xml:space="preserve"> </v>
      </c>
      <c r="K954" s="12" t="s">
        <v>4042</v>
      </c>
      <c r="L954" s="56" t="str">
        <f t="shared" si="50"/>
        <v xml:space="preserve"> </v>
      </c>
      <c r="N954" s="198" t="str">
        <f t="shared" si="52"/>
        <v xml:space="preserve"> </v>
      </c>
      <c r="O954" s="56"/>
      <c r="P954" s="197" t="str">
        <f t="shared" si="49"/>
        <v xml:space="preserve"> </v>
      </c>
    </row>
    <row r="955" spans="1:16" ht="15.75" x14ac:dyDescent="0.2">
      <c r="A955" s="57" t="s">
        <v>1610</v>
      </c>
      <c r="B955" s="56" t="s">
        <v>1032</v>
      </c>
      <c r="C955" s="56" t="s">
        <v>2433</v>
      </c>
      <c r="D955" s="44" t="s">
        <v>5927</v>
      </c>
      <c r="E955" s="58"/>
      <c r="F955" s="197" t="str">
        <f t="shared" si="48"/>
        <v xml:space="preserve"> </v>
      </c>
      <c r="G955" s="445">
        <v>34.833332061767578</v>
      </c>
      <c r="H955" s="445">
        <v>127.83333587646484</v>
      </c>
      <c r="J955" s="198" t="str">
        <f t="shared" si="51"/>
        <v xml:space="preserve"> </v>
      </c>
      <c r="K955" s="57" t="s">
        <v>21</v>
      </c>
      <c r="L955" s="56" t="str">
        <f t="shared" si="50"/>
        <v xml:space="preserve"> </v>
      </c>
      <c r="M955" s="58">
        <v>608</v>
      </c>
      <c r="N955" s="198" t="str">
        <f t="shared" si="52"/>
        <v xml:space="preserve"> </v>
      </c>
      <c r="O955" s="56" t="s">
        <v>26</v>
      </c>
      <c r="P955" s="197" t="str">
        <f t="shared" si="49"/>
        <v xml:space="preserve"> </v>
      </c>
    </row>
    <row r="956" spans="1:16" ht="15.75" x14ac:dyDescent="0.2">
      <c r="A956" s="113" t="s">
        <v>1610</v>
      </c>
      <c r="B956" s="111" t="s">
        <v>3580</v>
      </c>
      <c r="C956" s="54" t="s">
        <v>2434</v>
      </c>
      <c r="D956" s="44" t="s">
        <v>5928</v>
      </c>
      <c r="F956" s="197" t="str">
        <f t="shared" si="48"/>
        <v xml:space="preserve"> </v>
      </c>
      <c r="I956" s="445" t="s">
        <v>4950</v>
      </c>
      <c r="J956" s="198" t="str">
        <f t="shared" si="51"/>
        <v xml:space="preserve"> </v>
      </c>
      <c r="K956" s="142" t="s">
        <v>139</v>
      </c>
      <c r="L956" s="56" t="str">
        <f t="shared" si="50"/>
        <v xml:space="preserve"> </v>
      </c>
      <c r="N956" s="198" t="str">
        <f t="shared" si="52"/>
        <v xml:space="preserve"> </v>
      </c>
      <c r="O956" s="56"/>
      <c r="P956" s="197" t="str">
        <f t="shared" si="49"/>
        <v xml:space="preserve"> </v>
      </c>
    </row>
    <row r="957" spans="1:16" ht="15.75" x14ac:dyDescent="0.2">
      <c r="A957" s="54" t="s">
        <v>1610</v>
      </c>
      <c r="B957" s="64" t="s">
        <v>4444</v>
      </c>
      <c r="C957" s="64" t="s">
        <v>2467</v>
      </c>
      <c r="D957" s="44" t="s">
        <v>5929</v>
      </c>
      <c r="F957" s="197" t="str">
        <f t="shared" si="48"/>
        <v xml:space="preserve"> </v>
      </c>
      <c r="G957" s="445">
        <v>35.372799999999998</v>
      </c>
      <c r="H957" s="445">
        <v>128.62870000000001</v>
      </c>
      <c r="J957" s="198" t="str">
        <f t="shared" si="51"/>
        <v xml:space="preserve"> </v>
      </c>
      <c r="K957" s="142" t="s">
        <v>4429</v>
      </c>
      <c r="L957" s="56" t="str">
        <f t="shared" si="50"/>
        <v xml:space="preserve"> </v>
      </c>
      <c r="N957" s="198" t="str">
        <f t="shared" si="52"/>
        <v xml:space="preserve"> </v>
      </c>
      <c r="O957" s="56"/>
      <c r="P957" s="197" t="str">
        <f t="shared" si="49"/>
        <v xml:space="preserve"> </v>
      </c>
    </row>
    <row r="958" spans="1:16" ht="15.75" x14ac:dyDescent="0.2">
      <c r="A958" s="57" t="s">
        <v>1610</v>
      </c>
      <c r="B958" s="56" t="s">
        <v>953</v>
      </c>
      <c r="C958" s="54" t="s">
        <v>2434</v>
      </c>
      <c r="D958" s="44" t="s">
        <v>5930</v>
      </c>
      <c r="E958" s="58"/>
      <c r="F958" s="197" t="str">
        <f t="shared" si="48"/>
        <v xml:space="preserve"> </v>
      </c>
      <c r="G958" s="445">
        <v>37.138599999999997</v>
      </c>
      <c r="H958" s="445">
        <v>126.771</v>
      </c>
      <c r="J958" s="198" t="str">
        <f t="shared" si="51"/>
        <v xml:space="preserve"> </v>
      </c>
      <c r="K958" s="57" t="s">
        <v>1931</v>
      </c>
      <c r="L958" s="56" t="str">
        <f t="shared" si="50"/>
        <v xml:space="preserve"> </v>
      </c>
      <c r="M958" s="58">
        <v>612</v>
      </c>
      <c r="N958" s="198" t="str">
        <f t="shared" si="52"/>
        <v xml:space="preserve"> </v>
      </c>
      <c r="O958" s="56" t="s">
        <v>26</v>
      </c>
      <c r="P958" s="197" t="str">
        <f t="shared" si="49"/>
        <v xml:space="preserve"> </v>
      </c>
    </row>
    <row r="959" spans="1:16" ht="15.75" x14ac:dyDescent="0.2">
      <c r="A959" s="59" t="s">
        <v>1610</v>
      </c>
      <c r="B959" s="55" t="s">
        <v>1476</v>
      </c>
      <c r="C959" s="55"/>
      <c r="D959" s="44" t="s">
        <v>5931</v>
      </c>
      <c r="E959" s="53"/>
      <c r="F959" s="197" t="str">
        <f t="shared" si="48"/>
        <v xml:space="preserve"> </v>
      </c>
      <c r="G959" s="445">
        <v>36.3333333</v>
      </c>
      <c r="H959" s="445">
        <v>127.16666669999999</v>
      </c>
      <c r="J959" s="198" t="str">
        <f t="shared" si="51"/>
        <v xml:space="preserve"> </v>
      </c>
      <c r="K959" s="65" t="s">
        <v>15</v>
      </c>
      <c r="L959" s="56" t="str">
        <f t="shared" si="50"/>
        <v xml:space="preserve"> </v>
      </c>
      <c r="M959" s="67" t="s">
        <v>2486</v>
      </c>
      <c r="N959" s="198" t="str">
        <f t="shared" si="52"/>
        <v xml:space="preserve"> </v>
      </c>
      <c r="O959" s="56" t="s">
        <v>1468</v>
      </c>
      <c r="P959" s="197" t="str">
        <f t="shared" si="49"/>
        <v xml:space="preserve"> </v>
      </c>
    </row>
    <row r="960" spans="1:16" ht="15.75" x14ac:dyDescent="0.2">
      <c r="A960" s="59" t="s">
        <v>1610</v>
      </c>
      <c r="B960" s="55" t="s">
        <v>1477</v>
      </c>
      <c r="C960" s="55"/>
      <c r="D960" s="44" t="s">
        <v>5932</v>
      </c>
      <c r="E960" s="53"/>
      <c r="F960" s="197" t="str">
        <f t="shared" si="48"/>
        <v xml:space="preserve"> </v>
      </c>
      <c r="G960" s="445">
        <v>36.866666700000003</v>
      </c>
      <c r="H960" s="445">
        <v>127.4</v>
      </c>
      <c r="J960" s="198" t="str">
        <f t="shared" si="51"/>
        <v xml:space="preserve"> </v>
      </c>
      <c r="K960" s="65" t="s">
        <v>15</v>
      </c>
      <c r="L960" s="56" t="str">
        <f t="shared" si="50"/>
        <v xml:space="preserve"> </v>
      </c>
      <c r="M960" s="67" t="s">
        <v>2487</v>
      </c>
      <c r="N960" s="198" t="str">
        <f t="shared" si="52"/>
        <v xml:space="preserve"> </v>
      </c>
      <c r="O960" s="56" t="s">
        <v>1315</v>
      </c>
      <c r="P960" s="197" t="str">
        <f t="shared" si="49"/>
        <v xml:space="preserve"> </v>
      </c>
    </row>
    <row r="961" spans="1:16" ht="15.75" x14ac:dyDescent="0.2">
      <c r="A961" s="113" t="s">
        <v>1610</v>
      </c>
      <c r="B961" s="111" t="s">
        <v>3581</v>
      </c>
      <c r="C961" s="54" t="s">
        <v>2434</v>
      </c>
      <c r="D961" s="44" t="s">
        <v>5933</v>
      </c>
      <c r="F961" s="197" t="str">
        <f t="shared" si="48"/>
        <v xml:space="preserve"> </v>
      </c>
      <c r="I961" s="445" t="s">
        <v>4951</v>
      </c>
      <c r="J961" s="198" t="str">
        <f t="shared" si="51"/>
        <v xml:space="preserve"> </v>
      </c>
      <c r="K961" s="142" t="s">
        <v>139</v>
      </c>
      <c r="L961" s="56" t="str">
        <f t="shared" si="50"/>
        <v xml:space="preserve"> </v>
      </c>
      <c r="N961" s="198" t="str">
        <f t="shared" si="52"/>
        <v xml:space="preserve"> </v>
      </c>
      <c r="O961" s="56"/>
      <c r="P961" s="197" t="str">
        <f t="shared" si="49"/>
        <v xml:space="preserve"> </v>
      </c>
    </row>
    <row r="962" spans="1:16" ht="15.75" x14ac:dyDescent="0.2">
      <c r="A962" s="54" t="s">
        <v>1610</v>
      </c>
      <c r="B962" s="64" t="s">
        <v>4438</v>
      </c>
      <c r="C962" s="64" t="s">
        <v>2453</v>
      </c>
      <c r="D962" s="44" t="s">
        <v>5934</v>
      </c>
      <c r="F962" s="197" t="str">
        <f t="shared" si="48"/>
        <v xml:space="preserve"> </v>
      </c>
      <c r="G962" s="445">
        <v>36.210500000000003</v>
      </c>
      <c r="H962" s="445">
        <v>129.38300000000001</v>
      </c>
      <c r="J962" s="198" t="str">
        <f t="shared" si="51"/>
        <v xml:space="preserve"> </v>
      </c>
      <c r="K962" s="142" t="s">
        <v>4429</v>
      </c>
      <c r="L962" s="56" t="str">
        <f t="shared" si="50"/>
        <v xml:space="preserve"> </v>
      </c>
      <c r="N962" s="198" t="str">
        <f t="shared" si="52"/>
        <v xml:space="preserve"> </v>
      </c>
      <c r="O962" s="56"/>
      <c r="P962" s="197" t="str">
        <f t="shared" si="49"/>
        <v xml:space="preserve"> </v>
      </c>
    </row>
    <row r="963" spans="1:16" ht="15.75" x14ac:dyDescent="0.2">
      <c r="A963" s="54" t="s">
        <v>1610</v>
      </c>
      <c r="B963" s="64" t="s">
        <v>4433</v>
      </c>
      <c r="C963" s="54" t="s">
        <v>2439</v>
      </c>
      <c r="D963" s="44" t="s">
        <v>5935</v>
      </c>
      <c r="F963" s="197" t="str">
        <f t="shared" ref="F963:F1026" si="53">" "</f>
        <v xml:space="preserve"> </v>
      </c>
      <c r="G963" s="445">
        <v>36.777799999999999</v>
      </c>
      <c r="H963" s="445">
        <v>126.42359999999999</v>
      </c>
      <c r="J963" s="198" t="str">
        <f t="shared" si="51"/>
        <v xml:space="preserve"> </v>
      </c>
      <c r="K963" s="142" t="s">
        <v>4429</v>
      </c>
      <c r="L963" s="56" t="str">
        <f t="shared" si="50"/>
        <v xml:space="preserve"> </v>
      </c>
      <c r="N963" s="198" t="str">
        <f t="shared" si="52"/>
        <v xml:space="preserve"> </v>
      </c>
      <c r="O963" s="56"/>
      <c r="P963" s="197" t="str">
        <f t="shared" ref="P963:P1026" si="54">" "</f>
        <v xml:space="preserve"> </v>
      </c>
    </row>
    <row r="964" spans="1:16" ht="15.75" x14ac:dyDescent="0.2">
      <c r="A964" s="54" t="s">
        <v>1610</v>
      </c>
      <c r="B964" s="54" t="s">
        <v>4440</v>
      </c>
      <c r="C964" s="64" t="s">
        <v>2453</v>
      </c>
      <c r="D964" s="44" t="s">
        <v>5936</v>
      </c>
      <c r="F964" s="197" t="str">
        <f t="shared" si="53"/>
        <v xml:space="preserve"> </v>
      </c>
      <c r="G964" s="445">
        <v>36.898400000000002</v>
      </c>
      <c r="H964" s="445">
        <v>129.42019999999999</v>
      </c>
      <c r="J964" s="198" t="str">
        <f t="shared" si="51"/>
        <v xml:space="preserve"> </v>
      </c>
      <c r="K964" s="142" t="s">
        <v>4429</v>
      </c>
      <c r="L964" s="56" t="str">
        <f t="shared" si="50"/>
        <v xml:space="preserve"> </v>
      </c>
      <c r="N964" s="198" t="str">
        <f t="shared" si="52"/>
        <v xml:space="preserve"> </v>
      </c>
      <c r="O964" s="56"/>
      <c r="P964" s="197" t="str">
        <f t="shared" si="54"/>
        <v xml:space="preserve"> </v>
      </c>
    </row>
    <row r="965" spans="1:16" ht="15.75" x14ac:dyDescent="0.2">
      <c r="A965" s="116" t="s">
        <v>1610</v>
      </c>
      <c r="B965" s="64" t="s">
        <v>3567</v>
      </c>
      <c r="C965" s="39" t="s">
        <v>2467</v>
      </c>
      <c r="D965" s="44" t="s">
        <v>5937</v>
      </c>
      <c r="F965" s="197" t="str">
        <f t="shared" si="53"/>
        <v xml:space="preserve"> </v>
      </c>
      <c r="I965" s="445" t="s">
        <v>4952</v>
      </c>
      <c r="J965" s="198" t="str">
        <f t="shared" si="51"/>
        <v xml:space="preserve"> </v>
      </c>
      <c r="K965" s="142" t="s">
        <v>139</v>
      </c>
      <c r="L965" s="56" t="str">
        <f t="shared" si="50"/>
        <v xml:space="preserve"> </v>
      </c>
      <c r="N965" s="198" t="str">
        <f t="shared" si="52"/>
        <v xml:space="preserve"> </v>
      </c>
      <c r="O965" s="56"/>
      <c r="P965" s="197" t="str">
        <f t="shared" si="54"/>
        <v xml:space="preserve"> </v>
      </c>
    </row>
    <row r="966" spans="1:16" ht="15.75" x14ac:dyDescent="0.2">
      <c r="A966" s="117" t="s">
        <v>1610</v>
      </c>
      <c r="B966" s="111" t="s">
        <v>3673</v>
      </c>
      <c r="C966" s="54" t="s">
        <v>2467</v>
      </c>
      <c r="D966" s="44" t="s">
        <v>5938</v>
      </c>
      <c r="F966" s="197" t="str">
        <f t="shared" si="53"/>
        <v xml:space="preserve"> </v>
      </c>
      <c r="I966" s="445" t="s">
        <v>4953</v>
      </c>
      <c r="J966" s="198" t="str">
        <f t="shared" si="51"/>
        <v xml:space="preserve"> </v>
      </c>
      <c r="K966" s="142" t="s">
        <v>139</v>
      </c>
      <c r="L966" s="56" t="str">
        <f t="shared" ref="L966:L1065" si="55">" "</f>
        <v xml:space="preserve"> </v>
      </c>
      <c r="N966" s="198" t="str">
        <f t="shared" si="52"/>
        <v xml:space="preserve"> </v>
      </c>
      <c r="O966" s="56"/>
      <c r="P966" s="197" t="str">
        <f t="shared" si="54"/>
        <v xml:space="preserve"> </v>
      </c>
    </row>
    <row r="967" spans="1:16" ht="15.75" x14ac:dyDescent="0.2">
      <c r="A967" s="2" t="s">
        <v>1610</v>
      </c>
      <c r="B967" s="65" t="s">
        <v>1716</v>
      </c>
      <c r="C967" s="2" t="s">
        <v>2437</v>
      </c>
      <c r="D967" s="44" t="s">
        <v>5939</v>
      </c>
      <c r="E967" s="128"/>
      <c r="F967" s="197" t="str">
        <f t="shared" si="53"/>
        <v xml:space="preserve"> </v>
      </c>
      <c r="I967" s="445" t="s">
        <v>2488</v>
      </c>
      <c r="J967" s="198" t="str">
        <f t="shared" si="51"/>
        <v xml:space="preserve"> </v>
      </c>
      <c r="K967" s="117" t="s">
        <v>139</v>
      </c>
      <c r="L967" s="56" t="str">
        <f t="shared" si="55"/>
        <v xml:space="preserve"> </v>
      </c>
      <c r="M967" s="128"/>
      <c r="N967" s="198" t="str">
        <f t="shared" si="52"/>
        <v xml:space="preserve"> </v>
      </c>
      <c r="O967" s="56"/>
      <c r="P967" s="197" t="str">
        <f t="shared" si="54"/>
        <v xml:space="preserve"> </v>
      </c>
    </row>
    <row r="968" spans="1:16" ht="15.75" x14ac:dyDescent="0.2">
      <c r="A968" s="113" t="s">
        <v>1610</v>
      </c>
      <c r="B968" s="111" t="s">
        <v>3638</v>
      </c>
      <c r="C968" s="54" t="s">
        <v>2465</v>
      </c>
      <c r="D968" s="44" t="s">
        <v>5940</v>
      </c>
      <c r="F968" s="197" t="str">
        <f t="shared" si="53"/>
        <v xml:space="preserve"> </v>
      </c>
      <c r="I968" s="445" t="s">
        <v>4954</v>
      </c>
      <c r="J968" s="198" t="str">
        <f t="shared" si="51"/>
        <v xml:space="preserve"> </v>
      </c>
      <c r="K968" s="142" t="s">
        <v>139</v>
      </c>
      <c r="L968" s="56" t="str">
        <f t="shared" si="55"/>
        <v xml:space="preserve"> </v>
      </c>
      <c r="N968" s="198" t="str">
        <f t="shared" si="52"/>
        <v xml:space="preserve"> </v>
      </c>
      <c r="O968" s="56"/>
      <c r="P968" s="197" t="str">
        <f t="shared" si="54"/>
        <v xml:space="preserve"> </v>
      </c>
    </row>
    <row r="969" spans="1:16" ht="15.75" x14ac:dyDescent="0.2">
      <c r="A969" s="113" t="s">
        <v>1610</v>
      </c>
      <c r="B969" s="111" t="s">
        <v>3556</v>
      </c>
      <c r="C969" s="54" t="s">
        <v>2439</v>
      </c>
      <c r="D969" s="44" t="s">
        <v>5941</v>
      </c>
      <c r="F969" s="197" t="str">
        <f t="shared" si="53"/>
        <v xml:space="preserve"> </v>
      </c>
      <c r="I969" s="445" t="s">
        <v>4955</v>
      </c>
      <c r="J969" s="198" t="str">
        <f t="shared" si="51"/>
        <v xml:space="preserve"> </v>
      </c>
      <c r="K969" s="142" t="s">
        <v>139</v>
      </c>
      <c r="L969" s="56" t="str">
        <f t="shared" si="55"/>
        <v xml:space="preserve"> </v>
      </c>
      <c r="N969" s="198" t="str">
        <f t="shared" si="52"/>
        <v xml:space="preserve"> </v>
      </c>
      <c r="O969" s="56"/>
      <c r="P969" s="197" t="str">
        <f t="shared" si="54"/>
        <v xml:space="preserve"> </v>
      </c>
    </row>
    <row r="970" spans="1:16" ht="15.75" x14ac:dyDescent="0.2">
      <c r="A970" s="54" t="s">
        <v>1610</v>
      </c>
      <c r="B970" s="54" t="s">
        <v>4431</v>
      </c>
      <c r="C970" s="54" t="s">
        <v>2455</v>
      </c>
      <c r="D970" s="44" t="s">
        <v>5942</v>
      </c>
      <c r="F970" s="197" t="str">
        <f t="shared" si="53"/>
        <v xml:space="preserve"> </v>
      </c>
      <c r="G970" s="445">
        <v>37.660699999999999</v>
      </c>
      <c r="H970" s="445">
        <v>126.34059999999999</v>
      </c>
      <c r="J970" s="198" t="str">
        <f t="shared" si="51"/>
        <v xml:space="preserve"> </v>
      </c>
      <c r="K970" s="142" t="s">
        <v>4429</v>
      </c>
      <c r="L970" s="56" t="str">
        <f t="shared" si="55"/>
        <v xml:space="preserve"> </v>
      </c>
      <c r="N970" s="198" t="str">
        <f t="shared" si="52"/>
        <v xml:space="preserve"> </v>
      </c>
      <c r="O970" s="56"/>
      <c r="P970" s="197" t="str">
        <f t="shared" si="54"/>
        <v xml:space="preserve"> </v>
      </c>
    </row>
    <row r="971" spans="1:16" ht="15.75" x14ac:dyDescent="0.2">
      <c r="A971" s="113" t="s">
        <v>1610</v>
      </c>
      <c r="B971" s="111" t="s">
        <v>4759</v>
      </c>
      <c r="C971" s="54" t="s">
        <v>2431</v>
      </c>
      <c r="D971" s="44" t="s">
        <v>5943</v>
      </c>
      <c r="F971" s="197" t="str">
        <f t="shared" si="53"/>
        <v xml:space="preserve"> </v>
      </c>
      <c r="I971" s="445" t="s">
        <v>4956</v>
      </c>
      <c r="J971" s="198" t="str">
        <f t="shared" si="51"/>
        <v xml:space="preserve"> </v>
      </c>
      <c r="K971" s="142" t="s">
        <v>139</v>
      </c>
      <c r="L971" s="56" t="str">
        <f t="shared" si="55"/>
        <v xml:space="preserve"> </v>
      </c>
      <c r="N971" s="198" t="str">
        <f t="shared" si="52"/>
        <v xml:space="preserve"> </v>
      </c>
      <c r="O971" s="56"/>
      <c r="P971" s="197" t="str">
        <f t="shared" si="54"/>
        <v xml:space="preserve"> </v>
      </c>
    </row>
    <row r="972" spans="1:16" ht="15.75" x14ac:dyDescent="0.2">
      <c r="A972" s="113" t="s">
        <v>1610</v>
      </c>
      <c r="B972" s="111" t="s">
        <v>4732</v>
      </c>
      <c r="C972" s="54" t="s">
        <v>2431</v>
      </c>
      <c r="D972" s="44" t="s">
        <v>5944</v>
      </c>
      <c r="F972" s="197" t="str">
        <f t="shared" si="53"/>
        <v xml:space="preserve"> </v>
      </c>
      <c r="I972" s="445" t="s">
        <v>4957</v>
      </c>
      <c r="J972" s="198" t="str">
        <f t="shared" si="51"/>
        <v xml:space="preserve"> </v>
      </c>
      <c r="K972" s="142" t="s">
        <v>139</v>
      </c>
      <c r="L972" s="56" t="str">
        <f t="shared" si="55"/>
        <v xml:space="preserve"> </v>
      </c>
      <c r="N972" s="198" t="str">
        <f t="shared" si="52"/>
        <v xml:space="preserve"> </v>
      </c>
      <c r="O972" s="56"/>
      <c r="P972" s="197" t="str">
        <f t="shared" si="54"/>
        <v xml:space="preserve"> </v>
      </c>
    </row>
    <row r="973" spans="1:16" ht="15.75" x14ac:dyDescent="0.2">
      <c r="A973" s="13" t="s">
        <v>1610</v>
      </c>
      <c r="B973" s="54" t="s">
        <v>4041</v>
      </c>
      <c r="C973" s="64" t="s">
        <v>2455</v>
      </c>
      <c r="D973" s="44" t="s">
        <v>5945</v>
      </c>
      <c r="F973" s="197" t="str">
        <f t="shared" si="53"/>
        <v xml:space="preserve"> </v>
      </c>
      <c r="G973" s="445">
        <v>37.552100000000003</v>
      </c>
      <c r="H973" s="445">
        <v>126.2641</v>
      </c>
      <c r="J973" s="198" t="str">
        <f t="shared" si="51"/>
        <v xml:space="preserve"> </v>
      </c>
      <c r="K973" s="142" t="s">
        <v>4019</v>
      </c>
      <c r="L973" s="56" t="str">
        <f t="shared" si="55"/>
        <v xml:space="preserve"> </v>
      </c>
      <c r="N973" s="198" t="str">
        <f t="shared" si="52"/>
        <v xml:space="preserve"> </v>
      </c>
      <c r="O973" s="56"/>
      <c r="P973" s="197" t="str">
        <f t="shared" si="54"/>
        <v xml:space="preserve"> </v>
      </c>
    </row>
    <row r="974" spans="1:16" ht="15.75" x14ac:dyDescent="0.2">
      <c r="A974" s="54" t="s">
        <v>1610</v>
      </c>
      <c r="B974" s="4" t="s">
        <v>3610</v>
      </c>
      <c r="C974" s="54" t="s">
        <v>2439</v>
      </c>
      <c r="D974" s="44" t="s">
        <v>5946</v>
      </c>
      <c r="F974" s="197" t="str">
        <f t="shared" si="53"/>
        <v xml:space="preserve"> </v>
      </c>
      <c r="G974" s="445">
        <v>36.786799999999999</v>
      </c>
      <c r="H974" s="445">
        <v>126.5361</v>
      </c>
      <c r="J974" s="198" t="str">
        <f t="shared" si="51"/>
        <v xml:space="preserve"> </v>
      </c>
      <c r="K974" s="142" t="s">
        <v>139</v>
      </c>
      <c r="L974" s="56" t="str">
        <f t="shared" si="55"/>
        <v xml:space="preserve"> </v>
      </c>
      <c r="N974" s="198" t="str">
        <f t="shared" si="52"/>
        <v xml:space="preserve"> </v>
      </c>
      <c r="O974" s="56"/>
      <c r="P974" s="197" t="str">
        <f t="shared" si="54"/>
        <v xml:space="preserve"> </v>
      </c>
    </row>
    <row r="975" spans="1:16" ht="15.75" x14ac:dyDescent="0.2">
      <c r="A975" s="111" t="s">
        <v>1610</v>
      </c>
      <c r="B975" s="65" t="s">
        <v>1702</v>
      </c>
      <c r="C975" s="2" t="s">
        <v>2431</v>
      </c>
      <c r="D975" s="44" t="s">
        <v>5947</v>
      </c>
      <c r="E975" s="128"/>
      <c r="F975" s="197" t="str">
        <f t="shared" si="53"/>
        <v xml:space="preserve"> </v>
      </c>
      <c r="I975" s="445" t="s">
        <v>2489</v>
      </c>
      <c r="J975" s="198" t="str">
        <f t="shared" si="51"/>
        <v xml:space="preserve"> </v>
      </c>
      <c r="K975" s="117" t="s">
        <v>139</v>
      </c>
      <c r="L975" s="56" t="str">
        <f t="shared" si="55"/>
        <v xml:space="preserve"> </v>
      </c>
      <c r="M975" s="128"/>
      <c r="N975" s="198" t="str">
        <f t="shared" si="52"/>
        <v xml:space="preserve"> </v>
      </c>
      <c r="O975" s="56"/>
      <c r="P975" s="197" t="str">
        <f t="shared" si="54"/>
        <v xml:space="preserve"> </v>
      </c>
    </row>
    <row r="976" spans="1:16" ht="15.75" x14ac:dyDescent="0.2">
      <c r="A976" s="57" t="s">
        <v>1610</v>
      </c>
      <c r="B976" s="56" t="s">
        <v>941</v>
      </c>
      <c r="C976" s="56" t="s">
        <v>2443</v>
      </c>
      <c r="D976" s="44" t="s">
        <v>5948</v>
      </c>
      <c r="E976" s="58"/>
      <c r="F976" s="197" t="str">
        <f t="shared" si="53"/>
        <v xml:space="preserve"> </v>
      </c>
      <c r="G976" s="445">
        <v>36.766666412353516</v>
      </c>
      <c r="H976" s="445">
        <v>126.44999694824219</v>
      </c>
      <c r="J976" s="198" t="str">
        <f t="shared" si="51"/>
        <v xml:space="preserve"> </v>
      </c>
      <c r="K976" s="57" t="s">
        <v>21</v>
      </c>
      <c r="L976" s="56" t="str">
        <f t="shared" si="55"/>
        <v xml:space="preserve"> </v>
      </c>
      <c r="M976" s="58">
        <v>730</v>
      </c>
      <c r="N976" s="198" t="str">
        <f t="shared" si="52"/>
        <v xml:space="preserve"> </v>
      </c>
      <c r="O976" s="56" t="s">
        <v>26</v>
      </c>
      <c r="P976" s="197" t="str">
        <f t="shared" si="54"/>
        <v xml:space="preserve"> </v>
      </c>
    </row>
    <row r="977" spans="1:16" ht="15.75" x14ac:dyDescent="0.2">
      <c r="A977" s="13" t="s">
        <v>1610</v>
      </c>
      <c r="B977" s="4" t="s">
        <v>4039</v>
      </c>
      <c r="C977" s="64" t="s">
        <v>2434</v>
      </c>
      <c r="D977" s="44" t="s">
        <v>5949</v>
      </c>
      <c r="F977" s="197" t="str">
        <f t="shared" si="53"/>
        <v xml:space="preserve"> </v>
      </c>
      <c r="G977" s="445" t="s">
        <v>1786</v>
      </c>
      <c r="H977" s="445" t="s">
        <v>1786</v>
      </c>
      <c r="J977" s="198" t="str">
        <f t="shared" si="51"/>
        <v xml:space="preserve"> </v>
      </c>
      <c r="K977" s="142" t="s">
        <v>4019</v>
      </c>
      <c r="L977" s="56" t="str">
        <f t="shared" si="55"/>
        <v xml:space="preserve"> </v>
      </c>
      <c r="N977" s="198" t="str">
        <f t="shared" si="52"/>
        <v xml:space="preserve"> </v>
      </c>
      <c r="O977" s="56" t="s">
        <v>4958</v>
      </c>
      <c r="P977" s="197" t="str">
        <f t="shared" si="54"/>
        <v xml:space="preserve"> </v>
      </c>
    </row>
    <row r="978" spans="1:16" ht="15.75" x14ac:dyDescent="0.2">
      <c r="A978" s="113" t="s">
        <v>1610</v>
      </c>
      <c r="B978" s="111" t="s">
        <v>3588</v>
      </c>
      <c r="C978" s="54" t="s">
        <v>2431</v>
      </c>
      <c r="D978" s="44" t="s">
        <v>5950</v>
      </c>
      <c r="F978" s="197" t="str">
        <f t="shared" si="53"/>
        <v xml:space="preserve"> </v>
      </c>
      <c r="I978" s="445" t="s">
        <v>4959</v>
      </c>
      <c r="J978" s="198" t="str">
        <f t="shared" si="51"/>
        <v xml:space="preserve"> </v>
      </c>
      <c r="K978" s="142" t="s">
        <v>139</v>
      </c>
      <c r="L978" s="56" t="str">
        <f t="shared" si="55"/>
        <v xml:space="preserve"> </v>
      </c>
      <c r="N978" s="198" t="str">
        <f t="shared" si="52"/>
        <v xml:space="preserve"> </v>
      </c>
      <c r="O978" s="56"/>
      <c r="P978" s="197" t="str">
        <f t="shared" si="54"/>
        <v xml:space="preserve"> </v>
      </c>
    </row>
    <row r="979" spans="1:16" ht="15.75" x14ac:dyDescent="0.2">
      <c r="A979" s="54" t="s">
        <v>1610</v>
      </c>
      <c r="B979" s="4" t="s">
        <v>4751</v>
      </c>
      <c r="C979" s="64" t="s">
        <v>2434</v>
      </c>
      <c r="D979" s="44" t="s">
        <v>5951</v>
      </c>
      <c r="F979" s="197" t="str">
        <f t="shared" si="53"/>
        <v xml:space="preserve"> </v>
      </c>
      <c r="G979" s="445">
        <v>37.275199999999998</v>
      </c>
      <c r="H979" s="445">
        <v>126.6358</v>
      </c>
      <c r="J979" s="198" t="str">
        <f t="shared" si="51"/>
        <v xml:space="preserve"> </v>
      </c>
      <c r="K979" s="142" t="s">
        <v>139</v>
      </c>
      <c r="L979" s="56" t="str">
        <f t="shared" si="55"/>
        <v xml:space="preserve"> </v>
      </c>
      <c r="N979" s="198" t="str">
        <f t="shared" si="52"/>
        <v xml:space="preserve"> </v>
      </c>
      <c r="O979" s="56"/>
      <c r="P979" s="197" t="str">
        <f t="shared" si="54"/>
        <v xml:space="preserve"> </v>
      </c>
    </row>
    <row r="980" spans="1:16" ht="15.75" x14ac:dyDescent="0.2">
      <c r="A980" s="111" t="s">
        <v>1610</v>
      </c>
      <c r="B980" s="65" t="s">
        <v>1612</v>
      </c>
      <c r="C980" s="111" t="s">
        <v>2437</v>
      </c>
      <c r="D980" s="44" t="s">
        <v>5952</v>
      </c>
      <c r="E980" s="128"/>
      <c r="F980" s="197" t="str">
        <f t="shared" si="53"/>
        <v xml:space="preserve"> </v>
      </c>
      <c r="I980" s="445" t="s">
        <v>2490</v>
      </c>
      <c r="J980" s="198" t="str">
        <f t="shared" si="51"/>
        <v xml:space="preserve"> </v>
      </c>
      <c r="K980" s="117" t="s">
        <v>139</v>
      </c>
      <c r="L980" s="56" t="str">
        <f t="shared" si="55"/>
        <v xml:space="preserve"> </v>
      </c>
      <c r="M980" s="128"/>
      <c r="N980" s="198" t="str">
        <f t="shared" si="52"/>
        <v xml:space="preserve"> </v>
      </c>
      <c r="O980" s="56"/>
      <c r="P980" s="197" t="str">
        <f t="shared" si="54"/>
        <v xml:space="preserve"> </v>
      </c>
    </row>
    <row r="981" spans="1:16" ht="15.75" x14ac:dyDescent="0.2">
      <c r="A981" s="57" t="s">
        <v>1610</v>
      </c>
      <c r="B981" s="40" t="s">
        <v>4733</v>
      </c>
      <c r="C981" s="56" t="s">
        <v>2433</v>
      </c>
      <c r="D981" s="44" t="s">
        <v>5953</v>
      </c>
      <c r="E981" s="58"/>
      <c r="F981" s="197" t="str">
        <f t="shared" si="53"/>
        <v xml:space="preserve"> </v>
      </c>
      <c r="G981" s="445">
        <v>37.416667938232422</v>
      </c>
      <c r="H981" s="445">
        <v>126.65000152587891</v>
      </c>
      <c r="J981" s="198" t="str">
        <f t="shared" si="51"/>
        <v xml:space="preserve"> </v>
      </c>
      <c r="K981" s="57" t="s">
        <v>21</v>
      </c>
      <c r="L981" s="56" t="str">
        <f t="shared" si="55"/>
        <v xml:space="preserve"> </v>
      </c>
      <c r="M981" s="58">
        <v>19</v>
      </c>
      <c r="N981" s="198" t="str">
        <f t="shared" si="52"/>
        <v xml:space="preserve"> </v>
      </c>
      <c r="O981" s="56" t="s">
        <v>26</v>
      </c>
      <c r="P981" s="197" t="str">
        <f t="shared" si="54"/>
        <v xml:space="preserve"> </v>
      </c>
    </row>
    <row r="982" spans="1:16" ht="15.75" x14ac:dyDescent="0.2">
      <c r="A982" s="57" t="s">
        <v>1610</v>
      </c>
      <c r="B982" s="56" t="s">
        <v>997</v>
      </c>
      <c r="C982" s="111" t="s">
        <v>2465</v>
      </c>
      <c r="D982" s="44" t="s">
        <v>5954</v>
      </c>
      <c r="E982" s="71" t="s">
        <v>2493</v>
      </c>
      <c r="F982" s="197" t="str">
        <f t="shared" si="53"/>
        <v xml:space="preserve"> </v>
      </c>
      <c r="G982" s="445">
        <v>34.833332061767578</v>
      </c>
      <c r="H982" s="445">
        <v>127.5</v>
      </c>
      <c r="J982" s="198" t="str">
        <f t="shared" si="51"/>
        <v xml:space="preserve"> </v>
      </c>
      <c r="K982" s="57" t="s">
        <v>2491</v>
      </c>
      <c r="L982" s="56" t="str">
        <f t="shared" si="55"/>
        <v xml:space="preserve"> </v>
      </c>
      <c r="M982" s="58" t="s">
        <v>2492</v>
      </c>
      <c r="N982" s="198" t="str">
        <f t="shared" si="52"/>
        <v xml:space="preserve"> </v>
      </c>
      <c r="O982" s="56" t="s">
        <v>26</v>
      </c>
      <c r="P982" s="197" t="str">
        <f t="shared" si="54"/>
        <v xml:space="preserve"> </v>
      </c>
    </row>
    <row r="983" spans="1:16" ht="15.75" x14ac:dyDescent="0.2">
      <c r="A983" s="113" t="s">
        <v>1610</v>
      </c>
      <c r="B983" s="111" t="s">
        <v>3619</v>
      </c>
      <c r="C983" s="54" t="s">
        <v>2467</v>
      </c>
      <c r="D983" s="44" t="s">
        <v>5955</v>
      </c>
      <c r="F983" s="197" t="str">
        <f t="shared" si="53"/>
        <v xml:space="preserve"> </v>
      </c>
      <c r="I983" s="445" t="s">
        <v>4960</v>
      </c>
      <c r="J983" s="198" t="str">
        <f t="shared" si="51"/>
        <v xml:space="preserve"> </v>
      </c>
      <c r="K983" s="142" t="s">
        <v>139</v>
      </c>
      <c r="L983" s="56" t="str">
        <f t="shared" si="55"/>
        <v xml:space="preserve"> </v>
      </c>
      <c r="N983" s="198" t="str">
        <f t="shared" si="52"/>
        <v xml:space="preserve"> </v>
      </c>
      <c r="O983" s="56"/>
      <c r="P983" s="197" t="str">
        <f t="shared" si="54"/>
        <v xml:space="preserve"> </v>
      </c>
    </row>
    <row r="984" spans="1:16" ht="15.75" x14ac:dyDescent="0.2">
      <c r="A984" s="113" t="s">
        <v>1610</v>
      </c>
      <c r="B984" s="111" t="s">
        <v>3574</v>
      </c>
      <c r="C984" s="54" t="s">
        <v>2439</v>
      </c>
      <c r="D984" s="44" t="s">
        <v>5956</v>
      </c>
      <c r="F984" s="197" t="str">
        <f t="shared" si="53"/>
        <v xml:space="preserve"> </v>
      </c>
      <c r="I984" s="445" t="s">
        <v>4961</v>
      </c>
      <c r="J984" s="198" t="str">
        <f t="shared" si="51"/>
        <v xml:space="preserve"> </v>
      </c>
      <c r="K984" s="142" t="s">
        <v>139</v>
      </c>
      <c r="L984" s="56" t="str">
        <f t="shared" si="55"/>
        <v xml:space="preserve"> </v>
      </c>
      <c r="N984" s="198" t="str">
        <f t="shared" si="52"/>
        <v xml:space="preserve"> </v>
      </c>
      <c r="O984" s="56"/>
      <c r="P984" s="197" t="str">
        <f t="shared" si="54"/>
        <v xml:space="preserve"> </v>
      </c>
    </row>
    <row r="985" spans="1:16" ht="15.75" x14ac:dyDescent="0.2">
      <c r="A985" s="54" t="s">
        <v>1610</v>
      </c>
      <c r="B985" s="64" t="s">
        <v>4441</v>
      </c>
      <c r="C985" s="64" t="s">
        <v>2453</v>
      </c>
      <c r="D985" s="44" t="s">
        <v>5957</v>
      </c>
      <c r="F985" s="197" t="str">
        <f t="shared" si="53"/>
        <v xml:space="preserve"> </v>
      </c>
      <c r="G985" s="445">
        <v>37.053400000000003</v>
      </c>
      <c r="H985" s="445">
        <v>129.4211</v>
      </c>
      <c r="J985" s="198" t="str">
        <f t="shared" si="51"/>
        <v xml:space="preserve"> </v>
      </c>
      <c r="K985" s="142" t="s">
        <v>4429</v>
      </c>
      <c r="L985" s="56" t="str">
        <f t="shared" si="55"/>
        <v xml:space="preserve"> </v>
      </c>
      <c r="N985" s="198" t="str">
        <f t="shared" si="52"/>
        <v xml:space="preserve"> </v>
      </c>
      <c r="O985" s="56"/>
      <c r="P985" s="197" t="str">
        <f t="shared" si="54"/>
        <v xml:space="preserve"> </v>
      </c>
    </row>
    <row r="986" spans="1:16" ht="15.75" x14ac:dyDescent="0.2">
      <c r="A986" s="54" t="s">
        <v>1610</v>
      </c>
      <c r="B986" s="64" t="s">
        <v>4437</v>
      </c>
      <c r="C986" s="64" t="s">
        <v>4443</v>
      </c>
      <c r="D986" s="44" t="s">
        <v>5958</v>
      </c>
      <c r="F986" s="197" t="str">
        <f t="shared" si="53"/>
        <v xml:space="preserve"> </v>
      </c>
      <c r="G986" s="445">
        <v>35.5349</v>
      </c>
      <c r="H986" s="445">
        <v>129.376</v>
      </c>
      <c r="J986" s="198" t="str">
        <f t="shared" si="51"/>
        <v xml:space="preserve"> </v>
      </c>
      <c r="K986" s="142" t="s">
        <v>4429</v>
      </c>
      <c r="L986" s="56" t="str">
        <f t="shared" si="55"/>
        <v xml:space="preserve"> </v>
      </c>
      <c r="N986" s="198" t="str">
        <f t="shared" si="52"/>
        <v xml:space="preserve"> </v>
      </c>
      <c r="O986" s="56"/>
      <c r="P986" s="197" t="str">
        <f t="shared" si="54"/>
        <v xml:space="preserve"> </v>
      </c>
    </row>
    <row r="987" spans="1:16" ht="15.75" x14ac:dyDescent="0.2">
      <c r="A987" s="54" t="s">
        <v>1610</v>
      </c>
      <c r="B987" s="64" t="s">
        <v>4436</v>
      </c>
      <c r="C987" s="64" t="s">
        <v>4443</v>
      </c>
      <c r="D987" s="44" t="s">
        <v>5959</v>
      </c>
      <c r="F987" s="197" t="str">
        <f t="shared" si="53"/>
        <v xml:space="preserve"> </v>
      </c>
      <c r="G987" s="445">
        <v>35.742899999999999</v>
      </c>
      <c r="H987" s="445">
        <v>129.48410000000001</v>
      </c>
      <c r="J987" s="198" t="str">
        <f t="shared" si="51"/>
        <v xml:space="preserve"> </v>
      </c>
      <c r="K987" s="142" t="s">
        <v>4429</v>
      </c>
      <c r="L987" s="56" t="str">
        <f t="shared" si="55"/>
        <v xml:space="preserve"> </v>
      </c>
      <c r="N987" s="198" t="str">
        <f t="shared" si="52"/>
        <v xml:space="preserve"> </v>
      </c>
      <c r="O987" s="56"/>
      <c r="P987" s="197" t="str">
        <f t="shared" si="54"/>
        <v xml:space="preserve"> </v>
      </c>
    </row>
    <row r="988" spans="1:16" ht="15.75" x14ac:dyDescent="0.2">
      <c r="A988" s="52" t="s">
        <v>1610</v>
      </c>
      <c r="B988" s="111" t="s">
        <v>3973</v>
      </c>
      <c r="C988" s="73"/>
      <c r="D988" s="44" t="s">
        <v>5960</v>
      </c>
      <c r="E988" s="71" t="s">
        <v>2495</v>
      </c>
      <c r="F988" s="197" t="str">
        <f t="shared" si="53"/>
        <v xml:space="preserve"> </v>
      </c>
      <c r="G988" s="445">
        <v>35.549999999999997</v>
      </c>
      <c r="H988" s="445">
        <v>128.41666670000001</v>
      </c>
      <c r="J988" s="198" t="str">
        <f t="shared" si="51"/>
        <v xml:space="preserve"> </v>
      </c>
      <c r="K988" s="65" t="s">
        <v>2135</v>
      </c>
      <c r="L988" s="56" t="str">
        <f t="shared" si="55"/>
        <v xml:space="preserve"> </v>
      </c>
      <c r="M988" s="67" t="s">
        <v>2494</v>
      </c>
      <c r="N988" s="198" t="str">
        <f t="shared" si="52"/>
        <v xml:space="preserve"> </v>
      </c>
      <c r="O988" s="56" t="s">
        <v>4962</v>
      </c>
      <c r="P988" s="197" t="str">
        <f t="shared" si="54"/>
        <v xml:space="preserve"> </v>
      </c>
    </row>
    <row r="989" spans="1:16" ht="15.75" x14ac:dyDescent="0.2">
      <c r="A989" s="113" t="s">
        <v>1610</v>
      </c>
      <c r="B989" s="111" t="s">
        <v>3575</v>
      </c>
      <c r="C989" s="54" t="s">
        <v>2439</v>
      </c>
      <c r="D989" s="44" t="s">
        <v>5961</v>
      </c>
      <c r="F989" s="197" t="str">
        <f t="shared" si="53"/>
        <v xml:space="preserve"> </v>
      </c>
      <c r="I989" s="445" t="s">
        <v>4963</v>
      </c>
      <c r="J989" s="198" t="str">
        <f t="shared" si="51"/>
        <v xml:space="preserve"> </v>
      </c>
      <c r="K989" s="142" t="s">
        <v>139</v>
      </c>
      <c r="L989" s="56" t="str">
        <f t="shared" si="55"/>
        <v xml:space="preserve"> </v>
      </c>
      <c r="N989" s="198" t="str">
        <f t="shared" si="52"/>
        <v xml:space="preserve"> </v>
      </c>
      <c r="O989" s="56"/>
      <c r="P989" s="197" t="str">
        <f t="shared" si="54"/>
        <v xml:space="preserve"> </v>
      </c>
    </row>
    <row r="990" spans="1:16" ht="15.75" x14ac:dyDescent="0.2">
      <c r="A990" s="57" t="s">
        <v>1610</v>
      </c>
      <c r="B990" s="56" t="s">
        <v>965</v>
      </c>
      <c r="C990" s="56" t="s">
        <v>2443</v>
      </c>
      <c r="D990" s="44" t="s">
        <v>5962</v>
      </c>
      <c r="E990" s="58"/>
      <c r="F990" s="197" t="str">
        <f t="shared" si="53"/>
        <v xml:space="preserve"> </v>
      </c>
      <c r="G990" s="445">
        <v>35.733333587646484</v>
      </c>
      <c r="H990" s="445">
        <v>128.16667175292969</v>
      </c>
      <c r="J990" s="198" t="str">
        <f t="shared" si="51"/>
        <v xml:space="preserve"> </v>
      </c>
      <c r="K990" s="57" t="s">
        <v>21</v>
      </c>
      <c r="L990" s="56" t="str">
        <f t="shared" si="55"/>
        <v xml:space="preserve"> </v>
      </c>
      <c r="M990" s="58">
        <v>754</v>
      </c>
      <c r="N990" s="198" t="str">
        <f t="shared" si="52"/>
        <v xml:space="preserve"> </v>
      </c>
      <c r="O990" s="56" t="s">
        <v>26</v>
      </c>
      <c r="P990" s="197" t="str">
        <f t="shared" si="54"/>
        <v xml:space="preserve"> </v>
      </c>
    </row>
    <row r="991" spans="1:16" ht="15.75" x14ac:dyDescent="0.2">
      <c r="A991" s="111" t="s">
        <v>1610</v>
      </c>
      <c r="B991" s="65" t="s">
        <v>1613</v>
      </c>
      <c r="C991" s="111" t="s">
        <v>2453</v>
      </c>
      <c r="D991" s="44" t="s">
        <v>5963</v>
      </c>
      <c r="E991" s="128"/>
      <c r="F991" s="197" t="str">
        <f t="shared" si="53"/>
        <v xml:space="preserve"> </v>
      </c>
      <c r="I991" s="445" t="s">
        <v>2496</v>
      </c>
      <c r="J991" s="198" t="str">
        <f t="shared" si="51"/>
        <v xml:space="preserve"> </v>
      </c>
      <c r="K991" s="117" t="s">
        <v>139</v>
      </c>
      <c r="L991" s="56" t="str">
        <f t="shared" si="55"/>
        <v xml:space="preserve"> </v>
      </c>
      <c r="M991" s="128"/>
      <c r="N991" s="198" t="str">
        <f t="shared" si="52"/>
        <v xml:space="preserve"> </v>
      </c>
      <c r="O991" s="56"/>
      <c r="P991" s="197" t="str">
        <f t="shared" si="54"/>
        <v xml:space="preserve"> </v>
      </c>
    </row>
    <row r="992" spans="1:16" ht="15.75" x14ac:dyDescent="0.2">
      <c r="A992" s="54" t="s">
        <v>1610</v>
      </c>
      <c r="B992" s="64" t="s">
        <v>4442</v>
      </c>
      <c r="C992" s="64" t="s">
        <v>2437</v>
      </c>
      <c r="D992" s="44" t="s">
        <v>5964</v>
      </c>
      <c r="F992" s="197" t="str">
        <f t="shared" si="53"/>
        <v xml:space="preserve"> </v>
      </c>
      <c r="G992" s="445">
        <v>38.102200000000003</v>
      </c>
      <c r="H992" s="445">
        <v>128.64279999999999</v>
      </c>
      <c r="J992" s="198" t="str">
        <f t="shared" si="51"/>
        <v xml:space="preserve"> </v>
      </c>
      <c r="K992" s="142" t="s">
        <v>4429</v>
      </c>
      <c r="L992" s="56" t="str">
        <f t="shared" si="55"/>
        <v xml:space="preserve"> </v>
      </c>
      <c r="N992" s="198" t="str">
        <f t="shared" si="52"/>
        <v xml:space="preserve"> </v>
      </c>
      <c r="O992" s="56"/>
      <c r="P992" s="197" t="str">
        <f t="shared" si="54"/>
        <v xml:space="preserve"> </v>
      </c>
    </row>
    <row r="993" spans="1:16" ht="15.75" x14ac:dyDescent="0.2">
      <c r="A993" s="113" t="s">
        <v>1610</v>
      </c>
      <c r="B993" s="111" t="s">
        <v>3576</v>
      </c>
      <c r="C993" s="54" t="s">
        <v>2439</v>
      </c>
      <c r="D993" s="44" t="s">
        <v>5965</v>
      </c>
      <c r="F993" s="197" t="str">
        <f t="shared" si="53"/>
        <v xml:space="preserve"> </v>
      </c>
      <c r="I993" s="445" t="s">
        <v>4964</v>
      </c>
      <c r="J993" s="198" t="str">
        <f t="shared" si="51"/>
        <v xml:space="preserve"> </v>
      </c>
      <c r="K993" s="142" t="s">
        <v>139</v>
      </c>
      <c r="L993" s="56" t="str">
        <f t="shared" si="55"/>
        <v xml:space="preserve"> </v>
      </c>
      <c r="N993" s="198" t="str">
        <f t="shared" si="52"/>
        <v xml:space="preserve"> </v>
      </c>
      <c r="O993" s="56"/>
      <c r="P993" s="197" t="str">
        <f t="shared" si="54"/>
        <v xml:space="preserve"> </v>
      </c>
    </row>
    <row r="994" spans="1:16" ht="15.75" x14ac:dyDescent="0.2">
      <c r="A994" s="57" t="s">
        <v>1610</v>
      </c>
      <c r="B994" s="2" t="s">
        <v>3423</v>
      </c>
      <c r="C994" s="111" t="s">
        <v>2434</v>
      </c>
      <c r="D994" s="44" t="s">
        <v>5966</v>
      </c>
      <c r="F994" s="197" t="str">
        <f t="shared" si="53"/>
        <v xml:space="preserve"> </v>
      </c>
      <c r="I994" s="445" t="s">
        <v>4965</v>
      </c>
      <c r="J994" s="198" t="str">
        <f t="shared" si="51"/>
        <v xml:space="preserve"> </v>
      </c>
      <c r="K994" s="142" t="s">
        <v>139</v>
      </c>
      <c r="L994" s="56" t="str">
        <f t="shared" si="55"/>
        <v xml:space="preserve"> </v>
      </c>
      <c r="N994" s="198" t="str">
        <f t="shared" si="52"/>
        <v xml:space="preserve"> </v>
      </c>
      <c r="O994" s="56"/>
      <c r="P994" s="197" t="str">
        <f t="shared" si="54"/>
        <v xml:space="preserve"> </v>
      </c>
    </row>
    <row r="995" spans="1:16" ht="15.75" x14ac:dyDescent="0.2">
      <c r="A995" s="54" t="s">
        <v>1610</v>
      </c>
      <c r="B995" s="64" t="s">
        <v>4434</v>
      </c>
      <c r="C995" s="64" t="s">
        <v>2465</v>
      </c>
      <c r="D995" s="44" t="s">
        <v>5967</v>
      </c>
      <c r="F995" s="197" t="str">
        <f t="shared" si="53"/>
        <v xml:space="preserve"> </v>
      </c>
      <c r="G995" s="445">
        <v>34.687600000000003</v>
      </c>
      <c r="H995" s="445">
        <v>126.4746</v>
      </c>
      <c r="J995" s="198" t="str">
        <f t="shared" si="51"/>
        <v xml:space="preserve"> </v>
      </c>
      <c r="K995" s="142" t="s">
        <v>4429</v>
      </c>
      <c r="L995" s="56" t="str">
        <f t="shared" si="55"/>
        <v xml:space="preserve"> </v>
      </c>
      <c r="N995" s="198" t="str">
        <f t="shared" si="52"/>
        <v xml:space="preserve"> </v>
      </c>
      <c r="O995" s="56"/>
      <c r="P995" s="197" t="str">
        <f t="shared" si="54"/>
        <v xml:space="preserve"> </v>
      </c>
    </row>
    <row r="996" spans="1:16" ht="15.75" x14ac:dyDescent="0.2">
      <c r="A996" s="54" t="s">
        <v>1610</v>
      </c>
      <c r="B996" s="64" t="s">
        <v>4439</v>
      </c>
      <c r="C996" s="64" t="s">
        <v>2453</v>
      </c>
      <c r="D996" s="44" t="s">
        <v>5968</v>
      </c>
      <c r="F996" s="197" t="str">
        <f t="shared" si="53"/>
        <v xml:space="preserve"> </v>
      </c>
      <c r="G996" s="445">
        <v>36.558199999999999</v>
      </c>
      <c r="H996" s="445">
        <v>129.43620000000001</v>
      </c>
      <c r="J996" s="198" t="str">
        <f t="shared" si="51"/>
        <v xml:space="preserve"> </v>
      </c>
      <c r="K996" s="142" t="s">
        <v>4429</v>
      </c>
      <c r="L996" s="56" t="str">
        <f t="shared" si="55"/>
        <v xml:space="preserve"> </v>
      </c>
      <c r="N996" s="198" t="str">
        <f t="shared" si="52"/>
        <v xml:space="preserve"> </v>
      </c>
      <c r="O996" s="56"/>
      <c r="P996" s="197" t="str">
        <f t="shared" si="54"/>
        <v xml:space="preserve"> </v>
      </c>
    </row>
    <row r="997" spans="1:16" ht="15.75" x14ac:dyDescent="0.2">
      <c r="A997" s="57" t="s">
        <v>1610</v>
      </c>
      <c r="B997" s="56" t="s">
        <v>4575</v>
      </c>
      <c r="C997" s="56" t="s">
        <v>2433</v>
      </c>
      <c r="D997" s="44" t="s">
        <v>5969</v>
      </c>
      <c r="E997" s="58"/>
      <c r="F997" s="197" t="str">
        <f t="shared" si="53"/>
        <v xml:space="preserve"> </v>
      </c>
      <c r="G997" s="445">
        <v>37.516666412353516</v>
      </c>
      <c r="H997" s="445">
        <v>126.53333282470703</v>
      </c>
      <c r="J997" s="198" t="str">
        <f t="shared" si="51"/>
        <v xml:space="preserve"> </v>
      </c>
      <c r="K997" s="57" t="s">
        <v>21</v>
      </c>
      <c r="L997" s="56" t="str">
        <f t="shared" si="55"/>
        <v xml:space="preserve"> </v>
      </c>
      <c r="M997" s="58">
        <v>797</v>
      </c>
      <c r="N997" s="198" t="str">
        <f t="shared" si="52"/>
        <v xml:space="preserve"> </v>
      </c>
      <c r="O997" s="56" t="s">
        <v>26</v>
      </c>
      <c r="P997" s="197" t="str">
        <f t="shared" si="54"/>
        <v xml:space="preserve"> </v>
      </c>
    </row>
    <row r="998" spans="1:16" ht="15.75" x14ac:dyDescent="0.2">
      <c r="A998" s="2" t="s">
        <v>1610</v>
      </c>
      <c r="B998" s="65" t="s">
        <v>1742</v>
      </c>
      <c r="C998" s="2" t="s">
        <v>2465</v>
      </c>
      <c r="D998" s="44" t="s">
        <v>5970</v>
      </c>
      <c r="E998" s="128"/>
      <c r="F998" s="197" t="str">
        <f t="shared" si="53"/>
        <v xml:space="preserve"> </v>
      </c>
      <c r="I998" s="445" t="s">
        <v>2497</v>
      </c>
      <c r="J998" s="198" t="str">
        <f t="shared" si="51"/>
        <v xml:space="preserve"> </v>
      </c>
      <c r="K998" s="117" t="s">
        <v>139</v>
      </c>
      <c r="L998" s="56" t="str">
        <f t="shared" si="55"/>
        <v xml:space="preserve"> </v>
      </c>
      <c r="M998" s="128"/>
      <c r="N998" s="198" t="str">
        <f t="shared" si="52"/>
        <v xml:space="preserve"> </v>
      </c>
      <c r="O998" s="56"/>
      <c r="P998" s="197" t="str">
        <f t="shared" si="54"/>
        <v xml:space="preserve"> </v>
      </c>
    </row>
    <row r="999" spans="1:16" ht="15.75" x14ac:dyDescent="0.2">
      <c r="A999" s="13" t="s">
        <v>1610</v>
      </c>
      <c r="B999" s="4" t="s">
        <v>4044</v>
      </c>
      <c r="C999" s="64" t="s">
        <v>2434</v>
      </c>
      <c r="D999" s="44" t="s">
        <v>5971</v>
      </c>
      <c r="F999" s="197" t="str">
        <f t="shared" si="53"/>
        <v xml:space="preserve"> </v>
      </c>
      <c r="G999" s="445">
        <v>37.261099999999999</v>
      </c>
      <c r="H999" s="445">
        <v>126.46299999999999</v>
      </c>
      <c r="J999" s="198" t="str">
        <f t="shared" si="51"/>
        <v xml:space="preserve"> </v>
      </c>
      <c r="K999" s="142" t="s">
        <v>4019</v>
      </c>
      <c r="L999" s="56" t="str">
        <f t="shared" si="55"/>
        <v xml:space="preserve"> </v>
      </c>
      <c r="N999" s="198" t="str">
        <f t="shared" si="52"/>
        <v xml:space="preserve"> </v>
      </c>
      <c r="O999" s="56"/>
      <c r="P999" s="197" t="str">
        <f t="shared" si="54"/>
        <v xml:space="preserve"> </v>
      </c>
    </row>
    <row r="1000" spans="1:16" ht="15.75" x14ac:dyDescent="0.2">
      <c r="A1000" s="113" t="s">
        <v>1610</v>
      </c>
      <c r="B1000" s="9" t="s">
        <v>4752</v>
      </c>
      <c r="C1000" s="113" t="s">
        <v>2465</v>
      </c>
      <c r="D1000" s="44" t="s">
        <v>5972</v>
      </c>
      <c r="F1000" s="197" t="str">
        <f t="shared" si="53"/>
        <v xml:space="preserve"> </v>
      </c>
      <c r="I1000" s="445" t="s">
        <v>4966</v>
      </c>
      <c r="J1000" s="198" t="str">
        <f t="shared" si="51"/>
        <v xml:space="preserve"> </v>
      </c>
      <c r="K1000" s="142" t="s">
        <v>139</v>
      </c>
      <c r="L1000" s="56" t="str">
        <f t="shared" si="55"/>
        <v xml:space="preserve"> </v>
      </c>
      <c r="N1000" s="198" t="str">
        <f t="shared" si="52"/>
        <v xml:space="preserve"> </v>
      </c>
      <c r="O1000" s="56"/>
      <c r="P1000" s="197" t="str">
        <f t="shared" si="54"/>
        <v xml:space="preserve"> </v>
      </c>
    </row>
    <row r="1001" spans="1:16" ht="15.75" x14ac:dyDescent="0.2">
      <c r="A1001" s="2" t="s">
        <v>1610</v>
      </c>
      <c r="B1001" s="65" t="s">
        <v>1740</v>
      </c>
      <c r="C1001" s="2" t="s">
        <v>2439</v>
      </c>
      <c r="D1001" s="44" t="s">
        <v>5973</v>
      </c>
      <c r="E1001" s="128" t="s">
        <v>2498</v>
      </c>
      <c r="F1001" s="197" t="str">
        <f t="shared" si="53"/>
        <v xml:space="preserve"> </v>
      </c>
      <c r="I1001" s="445" t="s">
        <v>2499</v>
      </c>
      <c r="J1001" s="198" t="str">
        <f t="shared" si="51"/>
        <v xml:space="preserve"> </v>
      </c>
      <c r="K1001" s="117" t="s">
        <v>139</v>
      </c>
      <c r="L1001" s="56" t="str">
        <f t="shared" si="55"/>
        <v xml:space="preserve"> </v>
      </c>
      <c r="M1001" s="128"/>
      <c r="N1001" s="198" t="str">
        <f t="shared" si="52"/>
        <v xml:space="preserve"> </v>
      </c>
      <c r="O1001" s="56"/>
      <c r="P1001" s="197" t="str">
        <f t="shared" si="54"/>
        <v xml:space="preserve"> </v>
      </c>
    </row>
    <row r="1002" spans="1:16" ht="15.75" x14ac:dyDescent="0.2">
      <c r="A1002" s="113" t="s">
        <v>1610</v>
      </c>
      <c r="B1002" s="111" t="s">
        <v>3548</v>
      </c>
      <c r="C1002" s="113" t="s">
        <v>2465</v>
      </c>
      <c r="D1002" s="44" t="s">
        <v>5974</v>
      </c>
      <c r="F1002" s="197" t="str">
        <f t="shared" si="53"/>
        <v xml:space="preserve"> </v>
      </c>
      <c r="I1002" s="445" t="s">
        <v>4967</v>
      </c>
      <c r="J1002" s="198" t="str">
        <f t="shared" si="51"/>
        <v xml:space="preserve"> </v>
      </c>
      <c r="K1002" s="142" t="s">
        <v>139</v>
      </c>
      <c r="L1002" s="56" t="str">
        <f t="shared" si="55"/>
        <v xml:space="preserve"> </v>
      </c>
      <c r="N1002" s="198" t="str">
        <f t="shared" si="52"/>
        <v xml:space="preserve"> </v>
      </c>
      <c r="O1002" s="56"/>
      <c r="P1002" s="197" t="str">
        <f t="shared" si="54"/>
        <v xml:space="preserve"> </v>
      </c>
    </row>
    <row r="1003" spans="1:16" ht="15.75" x14ac:dyDescent="0.2">
      <c r="A1003" s="52" t="s">
        <v>1582</v>
      </c>
      <c r="B1003" s="55" t="s">
        <v>1581</v>
      </c>
      <c r="C1003" s="55"/>
      <c r="D1003" s="44" t="s">
        <v>5975</v>
      </c>
      <c r="E1003" s="53"/>
      <c r="F1003" s="197" t="str">
        <f t="shared" si="53"/>
        <v xml:space="preserve"> </v>
      </c>
      <c r="G1003" s="445" t="s">
        <v>1786</v>
      </c>
      <c r="H1003" s="445" t="s">
        <v>1786</v>
      </c>
      <c r="J1003" s="198" t="str">
        <f t="shared" si="51"/>
        <v xml:space="preserve"> </v>
      </c>
      <c r="K1003" s="65" t="s">
        <v>15</v>
      </c>
      <c r="L1003" s="56" t="str">
        <f t="shared" si="55"/>
        <v xml:space="preserve"> </v>
      </c>
      <c r="M1003" s="67" t="s">
        <v>2500</v>
      </c>
      <c r="N1003" s="198" t="str">
        <f t="shared" si="52"/>
        <v xml:space="preserve"> </v>
      </c>
      <c r="O1003" s="56" t="s">
        <v>1501</v>
      </c>
      <c r="P1003" s="197" t="str">
        <f t="shared" si="54"/>
        <v xml:space="preserve"> </v>
      </c>
    </row>
    <row r="1004" spans="1:16" ht="15.75" x14ac:dyDescent="0.2">
      <c r="A1004" s="111" t="s">
        <v>1582</v>
      </c>
      <c r="B1004" s="65" t="s">
        <v>4766</v>
      </c>
      <c r="C1004" s="2" t="s">
        <v>2501</v>
      </c>
      <c r="D1004" s="44" t="s">
        <v>5976</v>
      </c>
      <c r="E1004" s="128"/>
      <c r="F1004" s="197" t="str">
        <f t="shared" si="53"/>
        <v xml:space="preserve"> </v>
      </c>
      <c r="G1004" s="445">
        <v>15.7</v>
      </c>
      <c r="H1004" s="445">
        <v>100.25</v>
      </c>
      <c r="I1004" s="445" t="s">
        <v>2503</v>
      </c>
      <c r="J1004" s="198" t="str">
        <f t="shared" si="51"/>
        <v xml:space="preserve"> </v>
      </c>
      <c r="K1004" s="117" t="s">
        <v>2105</v>
      </c>
      <c r="L1004" s="56" t="str">
        <f t="shared" si="55"/>
        <v xml:space="preserve"> </v>
      </c>
      <c r="M1004" s="196" t="s">
        <v>2502</v>
      </c>
      <c r="N1004" s="198" t="str">
        <f t="shared" si="52"/>
        <v xml:space="preserve"> </v>
      </c>
      <c r="O1004" s="56" t="s">
        <v>2504</v>
      </c>
      <c r="P1004" s="197" t="str">
        <f t="shared" si="54"/>
        <v xml:space="preserve"> </v>
      </c>
    </row>
    <row r="1005" spans="1:16" ht="15.75" x14ac:dyDescent="0.2">
      <c r="A1005" s="59" t="s">
        <v>1582</v>
      </c>
      <c r="B1005" s="55" t="s">
        <v>1584</v>
      </c>
      <c r="C1005" s="55"/>
      <c r="D1005" s="44" t="s">
        <v>5977</v>
      </c>
      <c r="E1005" s="53"/>
      <c r="F1005" s="197" t="str">
        <f t="shared" si="53"/>
        <v xml:space="preserve"> </v>
      </c>
      <c r="G1005" s="445">
        <v>17.983333300000002</v>
      </c>
      <c r="H1005" s="445">
        <v>104.0166667</v>
      </c>
      <c r="J1005" s="198" t="str">
        <f t="shared" si="51"/>
        <v xml:space="preserve"> </v>
      </c>
      <c r="K1005" s="65" t="s">
        <v>15</v>
      </c>
      <c r="L1005" s="56" t="str">
        <f t="shared" si="55"/>
        <v xml:space="preserve"> </v>
      </c>
      <c r="M1005" s="67" t="s">
        <v>2505</v>
      </c>
      <c r="N1005" s="198" t="str">
        <f t="shared" si="52"/>
        <v xml:space="preserve"> </v>
      </c>
      <c r="O1005" s="56" t="s">
        <v>1315</v>
      </c>
      <c r="P1005" s="197" t="str">
        <f t="shared" si="54"/>
        <v xml:space="preserve"> </v>
      </c>
    </row>
    <row r="1006" spans="1:16" ht="15.75" x14ac:dyDescent="0.2">
      <c r="A1006" s="110" t="s">
        <v>1582</v>
      </c>
      <c r="B1006" s="108" t="s">
        <v>3490</v>
      </c>
      <c r="C1006" s="54" t="s">
        <v>3507</v>
      </c>
      <c r="D1006" s="44" t="s">
        <v>5978</v>
      </c>
      <c r="F1006" s="197" t="str">
        <f t="shared" si="53"/>
        <v xml:space="preserve"> </v>
      </c>
      <c r="G1006" s="445">
        <v>7.6833</v>
      </c>
      <c r="H1006" s="445">
        <v>99.216700000000003</v>
      </c>
      <c r="J1006" s="198" t="str">
        <f t="shared" si="51"/>
        <v xml:space="preserve"> </v>
      </c>
      <c r="K1006" s="142" t="s">
        <v>139</v>
      </c>
      <c r="L1006" s="56" t="str">
        <f t="shared" si="55"/>
        <v xml:space="preserve"> </v>
      </c>
      <c r="N1006" s="198" t="str">
        <f t="shared" si="52"/>
        <v xml:space="preserve"> </v>
      </c>
      <c r="O1006" s="56"/>
      <c r="P1006" s="197" t="str">
        <f t="shared" si="54"/>
        <v xml:space="preserve"> </v>
      </c>
    </row>
    <row r="1007" spans="1:16" ht="15.75" x14ac:dyDescent="0.2">
      <c r="A1007" s="59" t="s">
        <v>1582</v>
      </c>
      <c r="B1007" s="55" t="s">
        <v>4767</v>
      </c>
      <c r="C1007" s="55"/>
      <c r="D1007" s="44" t="s">
        <v>5979</v>
      </c>
      <c r="E1007" s="53"/>
      <c r="F1007" s="197" t="str">
        <f t="shared" si="53"/>
        <v xml:space="preserve"> </v>
      </c>
      <c r="G1007" s="445">
        <v>14.5</v>
      </c>
      <c r="H1007" s="445">
        <v>100</v>
      </c>
      <c r="J1007" s="198" t="str">
        <f t="shared" si="51"/>
        <v xml:space="preserve"> </v>
      </c>
      <c r="K1007" s="65" t="s">
        <v>15</v>
      </c>
      <c r="L1007" s="56" t="str">
        <f t="shared" si="55"/>
        <v xml:space="preserve"> </v>
      </c>
      <c r="M1007" s="67" t="s">
        <v>4768</v>
      </c>
      <c r="N1007" s="198" t="str">
        <f t="shared" si="52"/>
        <v xml:space="preserve"> </v>
      </c>
      <c r="O1007" s="56" t="s">
        <v>1315</v>
      </c>
      <c r="P1007" s="197" t="str">
        <f t="shared" si="54"/>
        <v xml:space="preserve"> </v>
      </c>
    </row>
    <row r="1008" spans="1:16" ht="15.75" x14ac:dyDescent="0.2">
      <c r="A1008" s="110" t="s">
        <v>1582</v>
      </c>
      <c r="B1008" s="108" t="s">
        <v>3489</v>
      </c>
      <c r="C1008" s="54" t="s">
        <v>3506</v>
      </c>
      <c r="D1008" s="44" t="s">
        <v>5980</v>
      </c>
      <c r="F1008" s="197" t="str">
        <f t="shared" si="53"/>
        <v xml:space="preserve"> </v>
      </c>
      <c r="G1008" s="445" t="s">
        <v>1786</v>
      </c>
      <c r="H1008" s="445" t="s">
        <v>1786</v>
      </c>
      <c r="J1008" s="198" t="str">
        <f t="shared" si="51"/>
        <v xml:space="preserve"> </v>
      </c>
      <c r="K1008" s="142" t="s">
        <v>139</v>
      </c>
      <c r="L1008" s="56" t="str">
        <f t="shared" si="55"/>
        <v xml:space="preserve"> </v>
      </c>
      <c r="N1008" s="198" t="str">
        <f t="shared" si="52"/>
        <v xml:space="preserve"> </v>
      </c>
      <c r="O1008" s="56"/>
      <c r="P1008" s="197" t="str">
        <f t="shared" si="54"/>
        <v xml:space="preserve"> </v>
      </c>
    </row>
    <row r="1009" spans="1:16" ht="15.75" x14ac:dyDescent="0.2">
      <c r="A1009" s="111" t="s">
        <v>1582</v>
      </c>
      <c r="B1009" s="65" t="s">
        <v>1656</v>
      </c>
      <c r="C1009" s="111" t="s">
        <v>2506</v>
      </c>
      <c r="D1009" s="44" t="s">
        <v>5981</v>
      </c>
      <c r="E1009" s="128"/>
      <c r="F1009" s="197" t="str">
        <f t="shared" si="53"/>
        <v xml:space="preserve"> </v>
      </c>
      <c r="I1009" s="445" t="s">
        <v>2507</v>
      </c>
      <c r="J1009" s="198" t="str">
        <f t="shared" si="51"/>
        <v xml:space="preserve"> </v>
      </c>
      <c r="K1009" s="117" t="s">
        <v>139</v>
      </c>
      <c r="L1009" s="56" t="str">
        <f t="shared" si="55"/>
        <v xml:space="preserve"> </v>
      </c>
      <c r="M1009" s="128"/>
      <c r="N1009" s="198" t="str">
        <f t="shared" si="52"/>
        <v xml:space="preserve"> </v>
      </c>
      <c r="O1009" s="56"/>
      <c r="P1009" s="197" t="str">
        <f t="shared" si="54"/>
        <v xml:space="preserve"> </v>
      </c>
    </row>
    <row r="1010" spans="1:16" ht="15.75" x14ac:dyDescent="0.2">
      <c r="A1010" s="13" t="s">
        <v>1582</v>
      </c>
      <c r="B1010" s="4" t="s">
        <v>3701</v>
      </c>
      <c r="C1010" s="54" t="s">
        <v>3707</v>
      </c>
      <c r="D1010" s="44" t="s">
        <v>5982</v>
      </c>
      <c r="F1010" s="197" t="str">
        <f t="shared" si="53"/>
        <v xml:space="preserve"> </v>
      </c>
      <c r="G1010" s="445">
        <v>18.2834</v>
      </c>
      <c r="H1010" s="445">
        <v>103.73350000000001</v>
      </c>
      <c r="J1010" s="198" t="str">
        <f t="shared" si="51"/>
        <v xml:space="preserve"> </v>
      </c>
      <c r="K1010" s="142" t="s">
        <v>139</v>
      </c>
      <c r="L1010" s="56" t="str">
        <f t="shared" si="55"/>
        <v xml:space="preserve"> </v>
      </c>
      <c r="N1010" s="198" t="str">
        <f t="shared" si="52"/>
        <v xml:space="preserve"> </v>
      </c>
      <c r="O1010" s="56" t="s">
        <v>4825</v>
      </c>
      <c r="P1010" s="197" t="str">
        <f t="shared" si="54"/>
        <v xml:space="preserve"> </v>
      </c>
    </row>
    <row r="1011" spans="1:16" ht="15.75" x14ac:dyDescent="0.2">
      <c r="A1011" s="57" t="s">
        <v>1582</v>
      </c>
      <c r="B1011" s="56" t="s">
        <v>1300</v>
      </c>
      <c r="C1011" s="56" t="s">
        <v>2508</v>
      </c>
      <c r="D1011" s="44" t="s">
        <v>5983</v>
      </c>
      <c r="E1011" s="58"/>
      <c r="F1011" s="197" t="str">
        <f t="shared" si="53"/>
        <v xml:space="preserve"> </v>
      </c>
      <c r="G1011" s="445">
        <v>14.899999618530273</v>
      </c>
      <c r="H1011" s="445">
        <v>103.03333282470703</v>
      </c>
      <c r="J1011" s="198" t="str">
        <f t="shared" si="51"/>
        <v xml:space="preserve"> </v>
      </c>
      <c r="K1011" s="57" t="s">
        <v>21</v>
      </c>
      <c r="L1011" s="56" t="str">
        <f t="shared" si="55"/>
        <v xml:space="preserve"> </v>
      </c>
      <c r="M1011" s="58">
        <v>366</v>
      </c>
      <c r="N1011" s="198" t="str">
        <f t="shared" si="52"/>
        <v xml:space="preserve"> </v>
      </c>
      <c r="O1011" s="56" t="s">
        <v>26</v>
      </c>
      <c r="P1011" s="197" t="str">
        <f t="shared" si="54"/>
        <v xml:space="preserve"> </v>
      </c>
    </row>
    <row r="1012" spans="1:16" ht="15.75" x14ac:dyDescent="0.2">
      <c r="A1012" s="111" t="s">
        <v>1582</v>
      </c>
      <c r="B1012" s="65" t="s">
        <v>1655</v>
      </c>
      <c r="C1012" s="111" t="s">
        <v>2509</v>
      </c>
      <c r="D1012" s="44" t="s">
        <v>5984</v>
      </c>
      <c r="E1012" s="128"/>
      <c r="F1012" s="197" t="str">
        <f t="shared" si="53"/>
        <v xml:space="preserve"> </v>
      </c>
      <c r="I1012" s="445" t="s">
        <v>2510</v>
      </c>
      <c r="J1012" s="198" t="str">
        <f t="shared" si="51"/>
        <v xml:space="preserve"> </v>
      </c>
      <c r="K1012" s="117" t="s">
        <v>139</v>
      </c>
      <c r="L1012" s="56" t="str">
        <f t="shared" si="55"/>
        <v xml:space="preserve"> </v>
      </c>
      <c r="M1012" s="128"/>
      <c r="N1012" s="198" t="str">
        <f t="shared" si="52"/>
        <v xml:space="preserve"> </v>
      </c>
      <c r="O1012" s="56"/>
      <c r="P1012" s="197" t="str">
        <f t="shared" si="54"/>
        <v xml:space="preserve"> </v>
      </c>
    </row>
    <row r="1013" spans="1:16" ht="15.75" x14ac:dyDescent="0.2">
      <c r="A1013" s="57" t="s">
        <v>1582</v>
      </c>
      <c r="B1013" s="74" t="s">
        <v>958</v>
      </c>
      <c r="C1013" s="74" t="s">
        <v>2511</v>
      </c>
      <c r="D1013" s="44" t="s">
        <v>5985</v>
      </c>
      <c r="E1013" s="58"/>
      <c r="F1013" s="197" t="str">
        <f t="shared" si="53"/>
        <v xml:space="preserve"> </v>
      </c>
      <c r="G1013" s="445">
        <v>13.505800000000001</v>
      </c>
      <c r="H1013" s="445">
        <v>100.527</v>
      </c>
      <c r="I1013" s="445" t="s">
        <v>2512</v>
      </c>
      <c r="J1013" s="198" t="str">
        <f t="shared" si="51"/>
        <v xml:space="preserve"> </v>
      </c>
      <c r="K1013" s="57" t="s">
        <v>21</v>
      </c>
      <c r="L1013" s="56" t="str">
        <f t="shared" si="55"/>
        <v xml:space="preserve"> </v>
      </c>
      <c r="M1013" s="58">
        <v>183</v>
      </c>
      <c r="N1013" s="198" t="str">
        <f t="shared" si="52"/>
        <v xml:space="preserve"> </v>
      </c>
      <c r="O1013" s="56" t="s">
        <v>26</v>
      </c>
      <c r="P1013" s="197" t="str">
        <f t="shared" si="54"/>
        <v xml:space="preserve"> </v>
      </c>
    </row>
    <row r="1014" spans="1:16" ht="15.75" x14ac:dyDescent="0.2">
      <c r="A1014" s="2" t="s">
        <v>1582</v>
      </c>
      <c r="B1014" s="72" t="s">
        <v>1729</v>
      </c>
      <c r="C1014" s="141" t="s">
        <v>2513</v>
      </c>
      <c r="D1014" s="44" t="s">
        <v>5986</v>
      </c>
      <c r="E1014" s="128"/>
      <c r="F1014" s="197" t="str">
        <f t="shared" si="53"/>
        <v xml:space="preserve"> </v>
      </c>
      <c r="I1014" s="445" t="s">
        <v>2514</v>
      </c>
      <c r="J1014" s="198" t="str">
        <f t="shared" si="51"/>
        <v xml:space="preserve"> </v>
      </c>
      <c r="K1014" s="117" t="s">
        <v>139</v>
      </c>
      <c r="L1014" s="56" t="str">
        <f t="shared" si="55"/>
        <v xml:space="preserve"> </v>
      </c>
      <c r="M1014" s="128"/>
      <c r="N1014" s="198" t="str">
        <f t="shared" si="52"/>
        <v xml:space="preserve"> </v>
      </c>
      <c r="O1014" s="56"/>
      <c r="P1014" s="197" t="str">
        <f t="shared" si="54"/>
        <v xml:space="preserve"> </v>
      </c>
    </row>
    <row r="1015" spans="1:16" ht="15.75" x14ac:dyDescent="0.2">
      <c r="A1015" s="2" t="s">
        <v>1582</v>
      </c>
      <c r="B1015" s="72" t="s">
        <v>1730</v>
      </c>
      <c r="C1015" s="141" t="s">
        <v>2515</v>
      </c>
      <c r="D1015" s="44" t="s">
        <v>5987</v>
      </c>
      <c r="E1015" s="128"/>
      <c r="F1015" s="197" t="str">
        <f t="shared" si="53"/>
        <v xml:space="preserve"> </v>
      </c>
      <c r="I1015" s="445" t="s">
        <v>2516</v>
      </c>
      <c r="J1015" s="198" t="str">
        <f t="shared" si="51"/>
        <v xml:space="preserve"> </v>
      </c>
      <c r="K1015" s="117" t="s">
        <v>139</v>
      </c>
      <c r="L1015" s="56" t="str">
        <f t="shared" si="55"/>
        <v xml:space="preserve"> </v>
      </c>
      <c r="M1015" s="128"/>
      <c r="N1015" s="198" t="str">
        <f t="shared" si="52"/>
        <v xml:space="preserve"> </v>
      </c>
      <c r="O1015" s="56"/>
      <c r="P1015" s="197" t="str">
        <f t="shared" si="54"/>
        <v xml:space="preserve"> </v>
      </c>
    </row>
    <row r="1016" spans="1:16" ht="15.75" x14ac:dyDescent="0.2">
      <c r="A1016" s="114" t="s">
        <v>1582</v>
      </c>
      <c r="B1016" s="112" t="s">
        <v>3499</v>
      </c>
      <c r="C1016" s="54" t="s">
        <v>3505</v>
      </c>
      <c r="D1016" s="44" t="s">
        <v>5988</v>
      </c>
      <c r="F1016" s="197" t="str">
        <f t="shared" si="53"/>
        <v xml:space="preserve"> </v>
      </c>
      <c r="I1016" s="445" t="s">
        <v>4968</v>
      </c>
      <c r="J1016" s="198" t="str">
        <f t="shared" si="51"/>
        <v xml:space="preserve"> </v>
      </c>
      <c r="K1016" s="142" t="s">
        <v>139</v>
      </c>
      <c r="L1016" s="56" t="str">
        <f t="shared" si="55"/>
        <v xml:space="preserve"> </v>
      </c>
      <c r="N1016" s="198" t="str">
        <f t="shared" si="52"/>
        <v xml:space="preserve"> </v>
      </c>
      <c r="O1016" s="56"/>
      <c r="P1016" s="197" t="str">
        <f t="shared" si="54"/>
        <v xml:space="preserve"> </v>
      </c>
    </row>
    <row r="1017" spans="1:16" ht="15.75" x14ac:dyDescent="0.2">
      <c r="A1017" s="2" t="s">
        <v>1582</v>
      </c>
      <c r="B1017" s="72" t="s">
        <v>1728</v>
      </c>
      <c r="C1017" s="141" t="s">
        <v>2517</v>
      </c>
      <c r="D1017" s="44" t="s">
        <v>5989</v>
      </c>
      <c r="E1017" s="128"/>
      <c r="F1017" s="197" t="str">
        <f t="shared" si="53"/>
        <v xml:space="preserve"> </v>
      </c>
      <c r="I1017" s="445" t="s">
        <v>2518</v>
      </c>
      <c r="J1017" s="198" t="str">
        <f t="shared" si="51"/>
        <v xml:space="preserve"> </v>
      </c>
      <c r="K1017" s="117" t="s">
        <v>139</v>
      </c>
      <c r="L1017" s="56" t="str">
        <f t="shared" si="55"/>
        <v xml:space="preserve"> </v>
      </c>
      <c r="M1017" s="128"/>
      <c r="N1017" s="198" t="str">
        <f t="shared" si="52"/>
        <v xml:space="preserve"> </v>
      </c>
      <c r="O1017" s="56"/>
      <c r="P1017" s="197" t="str">
        <f t="shared" si="54"/>
        <v xml:space="preserve"> </v>
      </c>
    </row>
    <row r="1018" spans="1:16" ht="15.75" x14ac:dyDescent="0.2">
      <c r="A1018" s="110" t="s">
        <v>1582</v>
      </c>
      <c r="B1018" s="108" t="s">
        <v>3485</v>
      </c>
      <c r="C1018" s="54" t="s">
        <v>3504</v>
      </c>
      <c r="D1018" s="44" t="s">
        <v>5990</v>
      </c>
      <c r="F1018" s="197" t="str">
        <f t="shared" si="53"/>
        <v xml:space="preserve"> </v>
      </c>
      <c r="I1018" s="445" t="s">
        <v>4969</v>
      </c>
      <c r="J1018" s="198" t="str">
        <f t="shared" si="51"/>
        <v xml:space="preserve"> </v>
      </c>
      <c r="K1018" s="142" t="s">
        <v>139</v>
      </c>
      <c r="L1018" s="56" t="str">
        <f t="shared" si="55"/>
        <v xml:space="preserve"> </v>
      </c>
      <c r="N1018" s="198" t="str">
        <f t="shared" si="52"/>
        <v xml:space="preserve"> </v>
      </c>
      <c r="O1018" s="56"/>
      <c r="P1018" s="197" t="str">
        <f t="shared" si="54"/>
        <v xml:space="preserve"> </v>
      </c>
    </row>
    <row r="1019" spans="1:16" ht="15.75" x14ac:dyDescent="0.2">
      <c r="A1019" s="114" t="s">
        <v>1582</v>
      </c>
      <c r="B1019" s="9" t="s">
        <v>4765</v>
      </c>
      <c r="D1019" s="44" t="s">
        <v>5991</v>
      </c>
      <c r="F1019" s="197" t="str">
        <f t="shared" si="53"/>
        <v xml:space="preserve"> </v>
      </c>
      <c r="G1019" s="445">
        <v>13.479100000000001</v>
      </c>
      <c r="H1019" s="445">
        <v>100.2555</v>
      </c>
      <c r="J1019" s="198"/>
      <c r="L1019" s="56"/>
      <c r="N1019" s="198"/>
      <c r="O1019" s="56" t="s">
        <v>4970</v>
      </c>
      <c r="P1019" s="197" t="str">
        <f t="shared" si="54"/>
        <v xml:space="preserve"> </v>
      </c>
    </row>
    <row r="1020" spans="1:16" ht="15.75" x14ac:dyDescent="0.2">
      <c r="A1020" s="52" t="s">
        <v>1582</v>
      </c>
      <c r="B1020" s="51" t="s">
        <v>1585</v>
      </c>
      <c r="C1020" s="51"/>
      <c r="D1020" s="44" t="s">
        <v>5992</v>
      </c>
      <c r="E1020" s="53"/>
      <c r="F1020" s="197" t="str">
        <f t="shared" si="53"/>
        <v xml:space="preserve"> </v>
      </c>
      <c r="G1020" s="445">
        <v>13.8333333</v>
      </c>
      <c r="H1020" s="445">
        <v>100.08333330000001</v>
      </c>
      <c r="J1020" s="198" t="str">
        <f t="shared" si="51"/>
        <v xml:space="preserve"> </v>
      </c>
      <c r="K1020" s="65" t="s">
        <v>15</v>
      </c>
      <c r="L1020" s="56" t="str">
        <f t="shared" si="55"/>
        <v xml:space="preserve"> </v>
      </c>
      <c r="M1020" s="67" t="s">
        <v>2519</v>
      </c>
      <c r="N1020" s="198" t="str">
        <f t="shared" si="52"/>
        <v xml:space="preserve"> </v>
      </c>
      <c r="O1020" s="56" t="s">
        <v>1315</v>
      </c>
      <c r="P1020" s="197" t="str">
        <f t="shared" si="54"/>
        <v xml:space="preserve"> </v>
      </c>
    </row>
    <row r="1021" spans="1:16" ht="15.75" x14ac:dyDescent="0.2">
      <c r="A1021" s="52" t="s">
        <v>1582</v>
      </c>
      <c r="B1021" s="51" t="s">
        <v>1586</v>
      </c>
      <c r="C1021" s="56" t="s">
        <v>2520</v>
      </c>
      <c r="D1021" s="44" t="s">
        <v>5993</v>
      </c>
      <c r="E1021" s="53"/>
      <c r="F1021" s="197" t="str">
        <f t="shared" si="53"/>
        <v xml:space="preserve"> </v>
      </c>
      <c r="G1021" s="445">
        <v>12.3333333</v>
      </c>
      <c r="H1021" s="445">
        <v>99.983333299999998</v>
      </c>
      <c r="J1021" s="198" t="str">
        <f t="shared" si="51"/>
        <v xml:space="preserve"> </v>
      </c>
      <c r="K1021" s="65" t="s">
        <v>2521</v>
      </c>
      <c r="L1021" s="56" t="str">
        <f t="shared" si="55"/>
        <v xml:space="preserve"> </v>
      </c>
      <c r="M1021" s="67" t="s">
        <v>2522</v>
      </c>
      <c r="N1021" s="198" t="str">
        <f t="shared" si="52"/>
        <v xml:space="preserve"> </v>
      </c>
      <c r="O1021" s="56" t="s">
        <v>1315</v>
      </c>
      <c r="P1021" s="197" t="str">
        <f t="shared" si="54"/>
        <v xml:space="preserve"> </v>
      </c>
    </row>
    <row r="1022" spans="1:16" ht="15.75" x14ac:dyDescent="0.2">
      <c r="A1022" s="13" t="s">
        <v>1582</v>
      </c>
      <c r="B1022" s="4" t="s">
        <v>4084</v>
      </c>
      <c r="C1022" s="64" t="s">
        <v>4092</v>
      </c>
      <c r="D1022" s="44" t="s">
        <v>5994</v>
      </c>
      <c r="F1022" s="197" t="str">
        <f t="shared" si="53"/>
        <v xml:space="preserve"> </v>
      </c>
      <c r="G1022" s="445">
        <v>16.350000000000001</v>
      </c>
      <c r="H1022" s="445">
        <v>101.833</v>
      </c>
      <c r="J1022" s="198" t="str">
        <f t="shared" si="51"/>
        <v xml:space="preserve"> </v>
      </c>
      <c r="K1022" s="142" t="s">
        <v>4019</v>
      </c>
      <c r="L1022" s="56" t="str">
        <f t="shared" si="55"/>
        <v xml:space="preserve"> </v>
      </c>
      <c r="N1022" s="198" t="str">
        <f t="shared" si="52"/>
        <v xml:space="preserve"> </v>
      </c>
      <c r="O1022" s="56"/>
      <c r="P1022" s="197" t="str">
        <f t="shared" si="54"/>
        <v xml:space="preserve"> </v>
      </c>
    </row>
    <row r="1023" spans="1:16" ht="15.75" x14ac:dyDescent="0.2">
      <c r="A1023" s="57" t="s">
        <v>1582</v>
      </c>
      <c r="B1023" s="56" t="s">
        <v>1086</v>
      </c>
      <c r="C1023" s="56" t="s">
        <v>2523</v>
      </c>
      <c r="D1023" s="44" t="s">
        <v>5995</v>
      </c>
      <c r="E1023" s="58"/>
      <c r="F1023" s="197" t="str">
        <f t="shared" si="53"/>
        <v xml:space="preserve"> </v>
      </c>
      <c r="G1023" s="445">
        <v>7.2666668891906738</v>
      </c>
      <c r="H1023" s="445">
        <v>99.400001525878906</v>
      </c>
      <c r="J1023" s="198" t="str">
        <f t="shared" si="51"/>
        <v xml:space="preserve"> </v>
      </c>
      <c r="K1023" s="57" t="s">
        <v>21</v>
      </c>
      <c r="L1023" s="56" t="str">
        <f t="shared" si="55"/>
        <v xml:space="preserve"> </v>
      </c>
      <c r="M1023" s="58">
        <v>439</v>
      </c>
      <c r="N1023" s="198" t="str">
        <f t="shared" si="52"/>
        <v xml:space="preserve"> </v>
      </c>
      <c r="O1023" s="56" t="s">
        <v>26</v>
      </c>
      <c r="P1023" s="197" t="str">
        <f t="shared" si="54"/>
        <v xml:space="preserve"> </v>
      </c>
    </row>
    <row r="1024" spans="1:16" ht="15.75" x14ac:dyDescent="0.2">
      <c r="A1024" s="57" t="s">
        <v>1582</v>
      </c>
      <c r="B1024" s="186" t="s">
        <v>4971</v>
      </c>
      <c r="C1024" s="56" t="s">
        <v>2523</v>
      </c>
      <c r="D1024" s="44" t="s">
        <v>5996</v>
      </c>
      <c r="E1024" s="66" t="s">
        <v>2524</v>
      </c>
      <c r="F1024" s="197" t="str">
        <f t="shared" si="53"/>
        <v xml:space="preserve"> </v>
      </c>
      <c r="G1024" s="445">
        <v>8.0333337783813477</v>
      </c>
      <c r="H1024" s="445">
        <v>98.916664123535156</v>
      </c>
      <c r="J1024" s="198" t="str">
        <f t="shared" si="51"/>
        <v xml:space="preserve"> </v>
      </c>
      <c r="K1024" s="57" t="s">
        <v>21</v>
      </c>
      <c r="L1024" s="56" t="str">
        <f t="shared" si="55"/>
        <v xml:space="preserve"> </v>
      </c>
      <c r="M1024" s="58">
        <v>446</v>
      </c>
      <c r="N1024" s="198" t="str">
        <f t="shared" si="52"/>
        <v xml:space="preserve"> </v>
      </c>
      <c r="O1024" s="56" t="s">
        <v>26</v>
      </c>
      <c r="P1024" s="197" t="str">
        <f t="shared" si="54"/>
        <v xml:space="preserve"> </v>
      </c>
    </row>
    <row r="1025" spans="1:16" ht="15.75" x14ac:dyDescent="0.2">
      <c r="A1025" s="111" t="s">
        <v>1582</v>
      </c>
      <c r="B1025" s="65" t="s">
        <v>1673</v>
      </c>
      <c r="C1025" s="2" t="s">
        <v>2525</v>
      </c>
      <c r="D1025" s="44" t="s">
        <v>5997</v>
      </c>
      <c r="E1025" s="128"/>
      <c r="F1025" s="197" t="str">
        <f t="shared" si="53"/>
        <v xml:space="preserve"> </v>
      </c>
      <c r="I1025" s="445" t="s">
        <v>2526</v>
      </c>
      <c r="J1025" s="198" t="str">
        <f t="shared" si="51"/>
        <v xml:space="preserve"> </v>
      </c>
      <c r="K1025" s="117" t="s">
        <v>139</v>
      </c>
      <c r="L1025" s="56" t="str">
        <f t="shared" si="55"/>
        <v xml:space="preserve"> </v>
      </c>
      <c r="M1025" s="128"/>
      <c r="N1025" s="198" t="str">
        <f t="shared" si="52"/>
        <v xml:space="preserve"> </v>
      </c>
      <c r="O1025" s="56"/>
      <c r="P1025" s="197" t="str">
        <f t="shared" si="54"/>
        <v xml:space="preserve"> </v>
      </c>
    </row>
    <row r="1026" spans="1:16" ht="15.75" x14ac:dyDescent="0.2">
      <c r="A1026" s="59" t="s">
        <v>1582</v>
      </c>
      <c r="B1026" s="55" t="s">
        <v>1587</v>
      </c>
      <c r="C1026" s="55"/>
      <c r="D1026" s="44" t="s">
        <v>5998</v>
      </c>
      <c r="E1026" s="66"/>
      <c r="F1026" s="197" t="str">
        <f t="shared" si="53"/>
        <v xml:space="preserve"> </v>
      </c>
      <c r="G1026" s="445">
        <v>20.25</v>
      </c>
      <c r="H1026" s="445">
        <v>100.05</v>
      </c>
      <c r="J1026" s="198" t="str">
        <f t="shared" si="51"/>
        <v xml:space="preserve"> </v>
      </c>
      <c r="K1026" s="65" t="s">
        <v>15</v>
      </c>
      <c r="L1026" s="56" t="str">
        <f t="shared" si="55"/>
        <v xml:space="preserve"> </v>
      </c>
      <c r="M1026" s="67" t="s">
        <v>2527</v>
      </c>
      <c r="N1026" s="198" t="str">
        <f t="shared" si="52"/>
        <v xml:space="preserve"> </v>
      </c>
      <c r="O1026" s="56" t="s">
        <v>1315</v>
      </c>
      <c r="P1026" s="197" t="str">
        <f t="shared" si="54"/>
        <v xml:space="preserve"> </v>
      </c>
    </row>
    <row r="1027" spans="1:16" ht="15.75" x14ac:dyDescent="0.2">
      <c r="A1027" s="13" t="s">
        <v>1582</v>
      </c>
      <c r="B1027" s="4" t="s">
        <v>3700</v>
      </c>
      <c r="C1027" s="54" t="s">
        <v>3706</v>
      </c>
      <c r="D1027" s="44" t="s">
        <v>5999</v>
      </c>
      <c r="F1027" s="197" t="str">
        <f t="shared" ref="F1027:F1065" si="56">" "</f>
        <v xml:space="preserve"> </v>
      </c>
      <c r="G1027" s="445">
        <v>16.399999999999999</v>
      </c>
      <c r="H1027" s="445">
        <v>102.1164</v>
      </c>
      <c r="J1027" s="198" t="str">
        <f t="shared" si="51"/>
        <v xml:space="preserve"> </v>
      </c>
      <c r="K1027" s="142" t="s">
        <v>139</v>
      </c>
      <c r="L1027" s="56" t="str">
        <f t="shared" si="55"/>
        <v xml:space="preserve"> </v>
      </c>
      <c r="N1027" s="198" t="str">
        <f t="shared" si="52"/>
        <v xml:space="preserve"> </v>
      </c>
      <c r="O1027" s="56" t="s">
        <v>4825</v>
      </c>
      <c r="P1027" s="197" t="str">
        <f t="shared" ref="P1027:P1065" si="57">" "</f>
        <v xml:space="preserve"> </v>
      </c>
    </row>
    <row r="1028" spans="1:16" ht="15.75" x14ac:dyDescent="0.2">
      <c r="A1028" s="57" t="s">
        <v>1582</v>
      </c>
      <c r="B1028" s="56" t="s">
        <v>932</v>
      </c>
      <c r="C1028" s="56" t="s">
        <v>2528</v>
      </c>
      <c r="D1028" s="44" t="s">
        <v>6000</v>
      </c>
      <c r="E1028" s="58"/>
      <c r="F1028" s="197" t="str">
        <f t="shared" si="56"/>
        <v xml:space="preserve"> </v>
      </c>
      <c r="G1028" s="445">
        <v>17.166666030883789</v>
      </c>
      <c r="H1028" s="445">
        <v>103.03333282470703</v>
      </c>
      <c r="J1028" s="198" t="str">
        <f t="shared" si="51"/>
        <v xml:space="preserve"> </v>
      </c>
      <c r="K1028" s="57" t="s">
        <v>21</v>
      </c>
      <c r="L1028" s="56" t="str">
        <f t="shared" si="55"/>
        <v xml:space="preserve"> </v>
      </c>
      <c r="M1028" s="58">
        <v>624</v>
      </c>
      <c r="N1028" s="198" t="str">
        <f t="shared" si="52"/>
        <v xml:space="preserve"> </v>
      </c>
      <c r="O1028" s="56" t="s">
        <v>26</v>
      </c>
      <c r="P1028" s="197" t="str">
        <f t="shared" si="57"/>
        <v xml:space="preserve"> </v>
      </c>
    </row>
    <row r="1029" spans="1:16" ht="15.75" x14ac:dyDescent="0.2">
      <c r="A1029" s="13" t="s">
        <v>1582</v>
      </c>
      <c r="B1029" s="4" t="s">
        <v>3702</v>
      </c>
      <c r="C1029" s="54" t="s">
        <v>3708</v>
      </c>
      <c r="D1029" s="44" t="s">
        <v>6001</v>
      </c>
      <c r="F1029" s="197" t="str">
        <f t="shared" si="56"/>
        <v xml:space="preserve"> </v>
      </c>
      <c r="G1029" s="445">
        <v>17.587900000000001</v>
      </c>
      <c r="H1029" s="445">
        <v>102.6113</v>
      </c>
      <c r="J1029" s="198" t="str">
        <f t="shared" si="51"/>
        <v xml:space="preserve"> </v>
      </c>
      <c r="K1029" s="142" t="s">
        <v>139</v>
      </c>
      <c r="L1029" s="56" t="str">
        <f t="shared" si="55"/>
        <v xml:space="preserve"> </v>
      </c>
      <c r="N1029" s="198" t="str">
        <f t="shared" si="52"/>
        <v xml:space="preserve"> </v>
      </c>
      <c r="O1029" s="56" t="s">
        <v>4825</v>
      </c>
      <c r="P1029" s="197" t="str">
        <f t="shared" si="57"/>
        <v xml:space="preserve"> </v>
      </c>
    </row>
    <row r="1030" spans="1:16" ht="15.75" x14ac:dyDescent="0.2">
      <c r="A1030" s="13" t="s">
        <v>1582</v>
      </c>
      <c r="B1030" s="4" t="s">
        <v>3703</v>
      </c>
      <c r="C1030" s="54" t="s">
        <v>3709</v>
      </c>
      <c r="D1030" s="44" t="s">
        <v>6002</v>
      </c>
      <c r="F1030" s="197" t="str">
        <f t="shared" si="56"/>
        <v xml:space="preserve"> </v>
      </c>
      <c r="G1030" s="445">
        <v>20.250399999999999</v>
      </c>
      <c r="H1030" s="445">
        <v>100.0667</v>
      </c>
      <c r="J1030" s="198" t="str">
        <f t="shared" si="51"/>
        <v xml:space="preserve"> </v>
      </c>
      <c r="K1030" s="142" t="s">
        <v>139</v>
      </c>
      <c r="L1030" s="56" t="str">
        <f t="shared" si="55"/>
        <v xml:space="preserve"> </v>
      </c>
      <c r="N1030" s="198" t="str">
        <f t="shared" si="52"/>
        <v xml:space="preserve"> </v>
      </c>
      <c r="O1030" s="56" t="s">
        <v>4825</v>
      </c>
      <c r="P1030" s="197" t="str">
        <f t="shared" si="57"/>
        <v xml:space="preserve"> </v>
      </c>
    </row>
    <row r="1031" spans="1:16" ht="15.75" x14ac:dyDescent="0.2">
      <c r="A1031" s="57" t="s">
        <v>1582</v>
      </c>
      <c r="B1031" s="56" t="s">
        <v>1262</v>
      </c>
      <c r="C1031" s="56" t="s">
        <v>2529</v>
      </c>
      <c r="D1031" s="44" t="s">
        <v>6003</v>
      </c>
      <c r="E1031" s="58"/>
      <c r="F1031" s="197" t="str">
        <f t="shared" si="56"/>
        <v xml:space="preserve"> </v>
      </c>
      <c r="G1031" s="445">
        <v>15.616666793823242</v>
      </c>
      <c r="H1031" s="445">
        <v>101.88333129882812</v>
      </c>
      <c r="J1031" s="198" t="str">
        <f t="shared" si="51"/>
        <v xml:space="preserve"> </v>
      </c>
      <c r="K1031" s="57" t="s">
        <v>21</v>
      </c>
      <c r="L1031" s="56" t="str">
        <f t="shared" si="55"/>
        <v xml:space="preserve"> </v>
      </c>
      <c r="M1031" s="58">
        <v>626</v>
      </c>
      <c r="N1031" s="198" t="str">
        <f t="shared" si="52"/>
        <v xml:space="preserve"> </v>
      </c>
      <c r="O1031" s="56" t="s">
        <v>26</v>
      </c>
      <c r="P1031" s="197" t="str">
        <f t="shared" si="57"/>
        <v xml:space="preserve"> </v>
      </c>
    </row>
    <row r="1032" spans="1:16" ht="15.75" x14ac:dyDescent="0.2">
      <c r="A1032" s="52" t="s">
        <v>1582</v>
      </c>
      <c r="B1032" s="51" t="s">
        <v>1588</v>
      </c>
      <c r="C1032" s="51"/>
      <c r="D1032" s="44" t="s">
        <v>6004</v>
      </c>
      <c r="E1032" s="53"/>
      <c r="F1032" s="197" t="str">
        <f t="shared" si="56"/>
        <v xml:space="preserve"> </v>
      </c>
      <c r="G1032" s="445">
        <v>16.766666699999998</v>
      </c>
      <c r="H1032" s="445">
        <v>100.1</v>
      </c>
      <c r="J1032" s="198" t="str">
        <f t="shared" si="51"/>
        <v xml:space="preserve"> </v>
      </c>
      <c r="K1032" s="65" t="s">
        <v>15</v>
      </c>
      <c r="L1032" s="56" t="str">
        <f t="shared" si="55"/>
        <v xml:space="preserve"> </v>
      </c>
      <c r="M1032" s="67" t="s">
        <v>2530</v>
      </c>
      <c r="N1032" s="198" t="str">
        <f t="shared" si="52"/>
        <v xml:space="preserve"> </v>
      </c>
      <c r="O1032" s="56" t="s">
        <v>1315</v>
      </c>
      <c r="P1032" s="197" t="str">
        <f t="shared" si="57"/>
        <v xml:space="preserve"> </v>
      </c>
    </row>
    <row r="1033" spans="1:16" ht="15.75" x14ac:dyDescent="0.2">
      <c r="A1033" s="13" t="s">
        <v>1582</v>
      </c>
      <c r="B1033" s="4" t="s">
        <v>3698</v>
      </c>
      <c r="C1033" s="54" t="s">
        <v>3705</v>
      </c>
      <c r="D1033" s="44" t="s">
        <v>6005</v>
      </c>
      <c r="F1033" s="197" t="str">
        <f t="shared" si="56"/>
        <v xml:space="preserve"> </v>
      </c>
      <c r="G1033" s="445">
        <v>15.0167</v>
      </c>
      <c r="H1033" s="445">
        <v>103.133</v>
      </c>
      <c r="J1033" s="198" t="str">
        <f t="shared" si="51"/>
        <v xml:space="preserve"> </v>
      </c>
      <c r="K1033" s="142" t="s">
        <v>139</v>
      </c>
      <c r="L1033" s="56" t="str">
        <f t="shared" si="55"/>
        <v xml:space="preserve"> </v>
      </c>
      <c r="N1033" s="198" t="str">
        <f t="shared" si="52"/>
        <v xml:space="preserve"> </v>
      </c>
      <c r="O1033" s="56" t="s">
        <v>4825</v>
      </c>
      <c r="P1033" s="197" t="str">
        <f t="shared" si="57"/>
        <v xml:space="preserve"> </v>
      </c>
    </row>
    <row r="1034" spans="1:16" ht="15.75" x14ac:dyDescent="0.2">
      <c r="A1034" s="59" t="s">
        <v>1582</v>
      </c>
      <c r="B1034" s="55" t="s">
        <v>1589</v>
      </c>
      <c r="C1034" s="55"/>
      <c r="D1034" s="44" t="s">
        <v>6006</v>
      </c>
      <c r="E1034" s="53"/>
      <c r="F1034" s="197" t="str">
        <f t="shared" si="56"/>
        <v xml:space="preserve"> </v>
      </c>
      <c r="G1034" s="445">
        <v>15.5833333</v>
      </c>
      <c r="H1034" s="445">
        <v>102.2666667</v>
      </c>
      <c r="J1034" s="198" t="str">
        <f t="shared" si="51"/>
        <v xml:space="preserve"> </v>
      </c>
      <c r="K1034" s="65" t="s">
        <v>15</v>
      </c>
      <c r="L1034" s="56" t="str">
        <f t="shared" si="55"/>
        <v xml:space="preserve"> </v>
      </c>
      <c r="M1034" s="67" t="s">
        <v>2531</v>
      </c>
      <c r="N1034" s="198" t="str">
        <f t="shared" si="52"/>
        <v xml:space="preserve"> </v>
      </c>
      <c r="O1034" s="56" t="s">
        <v>1315</v>
      </c>
      <c r="P1034" s="197" t="str">
        <f t="shared" si="57"/>
        <v xml:space="preserve"> </v>
      </c>
    </row>
    <row r="1035" spans="1:16" ht="15.75" x14ac:dyDescent="0.2">
      <c r="A1035" s="13" t="s">
        <v>1582</v>
      </c>
      <c r="B1035" s="4" t="s">
        <v>4085</v>
      </c>
      <c r="C1035" s="64" t="s">
        <v>4093</v>
      </c>
      <c r="D1035" s="44" t="s">
        <v>6007</v>
      </c>
      <c r="F1035" s="197" t="str">
        <f t="shared" si="56"/>
        <v xml:space="preserve"> </v>
      </c>
      <c r="G1035" s="445" t="s">
        <v>1786</v>
      </c>
      <c r="H1035" s="445" t="s">
        <v>1786</v>
      </c>
      <c r="J1035" s="198" t="str">
        <f t="shared" si="51"/>
        <v xml:space="preserve"> </v>
      </c>
      <c r="K1035" s="142" t="s">
        <v>4019</v>
      </c>
      <c r="L1035" s="56" t="str">
        <f t="shared" si="55"/>
        <v xml:space="preserve"> </v>
      </c>
      <c r="N1035" s="198" t="str">
        <f t="shared" si="52"/>
        <v xml:space="preserve"> </v>
      </c>
      <c r="O1035" s="56" t="s">
        <v>4972</v>
      </c>
      <c r="P1035" s="197" t="str">
        <f t="shared" si="57"/>
        <v xml:space="preserve"> </v>
      </c>
    </row>
    <row r="1036" spans="1:16" ht="15.75" x14ac:dyDescent="0.2">
      <c r="A1036" s="57" t="s">
        <v>1582</v>
      </c>
      <c r="B1036" s="56" t="s">
        <v>1076</v>
      </c>
      <c r="C1036" s="56" t="s">
        <v>2532</v>
      </c>
      <c r="D1036" s="44" t="s">
        <v>6008</v>
      </c>
      <c r="E1036" s="58"/>
      <c r="F1036" s="197" t="str">
        <f t="shared" si="56"/>
        <v xml:space="preserve"> </v>
      </c>
      <c r="G1036" s="445">
        <v>6.9166665077209473</v>
      </c>
      <c r="H1036" s="445">
        <v>101.30000305175781</v>
      </c>
      <c r="J1036" s="198" t="str">
        <f t="shared" si="51"/>
        <v xml:space="preserve"> </v>
      </c>
      <c r="K1036" s="57" t="s">
        <v>21</v>
      </c>
      <c r="L1036" s="56" t="str">
        <f t="shared" si="55"/>
        <v xml:space="preserve"> </v>
      </c>
      <c r="M1036" s="58">
        <v>669</v>
      </c>
      <c r="N1036" s="198" t="str">
        <f t="shared" si="52"/>
        <v xml:space="preserve"> </v>
      </c>
      <c r="O1036" s="56" t="s">
        <v>26</v>
      </c>
      <c r="P1036" s="197" t="str">
        <f t="shared" si="57"/>
        <v xml:space="preserve"> </v>
      </c>
    </row>
    <row r="1037" spans="1:16" ht="15.75" x14ac:dyDescent="0.2">
      <c r="A1037" s="111" t="s">
        <v>1582</v>
      </c>
      <c r="B1037" s="65" t="s">
        <v>1654</v>
      </c>
      <c r="C1037" s="111" t="s">
        <v>2509</v>
      </c>
      <c r="D1037" s="44" t="s">
        <v>6009</v>
      </c>
      <c r="E1037" s="128"/>
      <c r="F1037" s="197" t="str">
        <f t="shared" si="56"/>
        <v xml:space="preserve"> </v>
      </c>
      <c r="I1037" s="445" t="s">
        <v>2533</v>
      </c>
      <c r="J1037" s="198" t="str">
        <f t="shared" si="51"/>
        <v xml:space="preserve"> </v>
      </c>
      <c r="K1037" s="117" t="s">
        <v>139</v>
      </c>
      <c r="L1037" s="56" t="str">
        <f t="shared" si="55"/>
        <v xml:space="preserve"> </v>
      </c>
      <c r="M1037" s="128"/>
      <c r="N1037" s="198" t="str">
        <f t="shared" si="52"/>
        <v xml:space="preserve"> </v>
      </c>
      <c r="O1037" s="56"/>
      <c r="P1037" s="197" t="str">
        <f t="shared" si="57"/>
        <v xml:space="preserve"> </v>
      </c>
    </row>
    <row r="1038" spans="1:16" ht="15.75" x14ac:dyDescent="0.2">
      <c r="A1038" s="111" t="s">
        <v>1582</v>
      </c>
      <c r="B1038" s="65" t="s">
        <v>1676</v>
      </c>
      <c r="C1038" s="2" t="s">
        <v>2534</v>
      </c>
      <c r="D1038" s="44" t="s">
        <v>6010</v>
      </c>
      <c r="E1038" s="128"/>
      <c r="F1038" s="197" t="str">
        <f t="shared" si="56"/>
        <v xml:space="preserve"> </v>
      </c>
      <c r="I1038" s="445" t="s">
        <v>2535</v>
      </c>
      <c r="J1038" s="198" t="str">
        <f t="shared" si="51"/>
        <v xml:space="preserve"> </v>
      </c>
      <c r="K1038" s="117" t="s">
        <v>139</v>
      </c>
      <c r="L1038" s="56" t="str">
        <f t="shared" si="55"/>
        <v xml:space="preserve"> </v>
      </c>
      <c r="M1038" s="128"/>
      <c r="N1038" s="198" t="str">
        <f t="shared" si="52"/>
        <v xml:space="preserve"> </v>
      </c>
      <c r="O1038" s="56"/>
      <c r="P1038" s="197" t="str">
        <f t="shared" si="57"/>
        <v xml:space="preserve"> </v>
      </c>
    </row>
    <row r="1039" spans="1:16" ht="15.75" x14ac:dyDescent="0.2">
      <c r="A1039" s="111" t="s">
        <v>1582</v>
      </c>
      <c r="B1039" s="65" t="s">
        <v>1657</v>
      </c>
      <c r="C1039" s="111" t="s">
        <v>2536</v>
      </c>
      <c r="D1039" s="44" t="s">
        <v>6011</v>
      </c>
      <c r="E1039" s="128"/>
      <c r="F1039" s="197" t="str">
        <f t="shared" si="56"/>
        <v xml:space="preserve"> </v>
      </c>
      <c r="I1039" s="445" t="s">
        <v>2538</v>
      </c>
      <c r="J1039" s="198" t="str">
        <f t="shared" si="51"/>
        <v xml:space="preserve"> </v>
      </c>
      <c r="K1039" s="117" t="s">
        <v>2148</v>
      </c>
      <c r="L1039" s="56" t="str">
        <f t="shared" si="55"/>
        <v xml:space="preserve"> </v>
      </c>
      <c r="M1039" s="196" t="s">
        <v>2537</v>
      </c>
      <c r="N1039" s="198" t="str">
        <f t="shared" si="52"/>
        <v xml:space="preserve"> </v>
      </c>
      <c r="O1039" s="56" t="s">
        <v>1315</v>
      </c>
      <c r="P1039" s="197" t="str">
        <f t="shared" si="57"/>
        <v xml:space="preserve"> </v>
      </c>
    </row>
    <row r="1040" spans="1:16" ht="15.75" x14ac:dyDescent="0.2">
      <c r="A1040" s="59" t="s">
        <v>1582</v>
      </c>
      <c r="B1040" s="55" t="s">
        <v>1591</v>
      </c>
      <c r="C1040" s="55"/>
      <c r="D1040" s="44" t="s">
        <v>6012</v>
      </c>
      <c r="E1040" s="53"/>
      <c r="F1040" s="197" t="str">
        <f t="shared" si="56"/>
        <v xml:space="preserve"> </v>
      </c>
      <c r="G1040" s="445" t="s">
        <v>1786</v>
      </c>
      <c r="H1040" s="445" t="s">
        <v>1786</v>
      </c>
      <c r="J1040" s="198" t="str">
        <f t="shared" si="51"/>
        <v xml:space="preserve"> </v>
      </c>
      <c r="K1040" s="65" t="s">
        <v>15</v>
      </c>
      <c r="L1040" s="56" t="str">
        <f t="shared" si="55"/>
        <v xml:space="preserve"> </v>
      </c>
      <c r="M1040" s="67" t="s">
        <v>2539</v>
      </c>
      <c r="N1040" s="198" t="str">
        <f t="shared" si="52"/>
        <v xml:space="preserve"> </v>
      </c>
      <c r="O1040" s="56" t="s">
        <v>1315</v>
      </c>
      <c r="P1040" s="197" t="str">
        <f t="shared" si="57"/>
        <v xml:space="preserve"> </v>
      </c>
    </row>
    <row r="1041" spans="1:16" ht="15.75" x14ac:dyDescent="0.2">
      <c r="A1041" s="111" t="s">
        <v>1582</v>
      </c>
      <c r="B1041" s="65" t="s">
        <v>1675</v>
      </c>
      <c r="C1041" s="2" t="s">
        <v>2540</v>
      </c>
      <c r="D1041" s="44" t="s">
        <v>6013</v>
      </c>
      <c r="E1041" s="128"/>
      <c r="F1041" s="197" t="str">
        <f t="shared" si="56"/>
        <v xml:space="preserve"> </v>
      </c>
      <c r="I1041" s="445" t="s">
        <v>2541</v>
      </c>
      <c r="J1041" s="198" t="str">
        <f t="shared" si="51"/>
        <v xml:space="preserve"> </v>
      </c>
      <c r="K1041" s="117" t="s">
        <v>139</v>
      </c>
      <c r="L1041" s="56" t="str">
        <f t="shared" si="55"/>
        <v xml:space="preserve"> </v>
      </c>
      <c r="M1041" s="128"/>
      <c r="N1041" s="198" t="str">
        <f t="shared" si="52"/>
        <v xml:space="preserve"> </v>
      </c>
      <c r="O1041" s="56"/>
      <c r="P1041" s="197" t="str">
        <f t="shared" si="57"/>
        <v xml:space="preserve"> </v>
      </c>
    </row>
    <row r="1042" spans="1:16" ht="15.75" x14ac:dyDescent="0.2">
      <c r="A1042" s="111" t="s">
        <v>1582</v>
      </c>
      <c r="B1042" s="65" t="s">
        <v>1674</v>
      </c>
      <c r="C1042" s="2" t="s">
        <v>2525</v>
      </c>
      <c r="D1042" s="44" t="s">
        <v>6014</v>
      </c>
      <c r="E1042" s="128"/>
      <c r="F1042" s="197" t="str">
        <f t="shared" si="56"/>
        <v xml:space="preserve"> </v>
      </c>
      <c r="I1042" s="445" t="s">
        <v>2542</v>
      </c>
      <c r="J1042" s="198" t="str">
        <f t="shared" si="51"/>
        <v xml:space="preserve"> </v>
      </c>
      <c r="K1042" s="117" t="s">
        <v>139</v>
      </c>
      <c r="L1042" s="56" t="str">
        <f t="shared" si="55"/>
        <v xml:space="preserve"> </v>
      </c>
      <c r="M1042" s="128"/>
      <c r="N1042" s="198" t="str">
        <f t="shared" si="52"/>
        <v xml:space="preserve"> </v>
      </c>
      <c r="O1042" s="56"/>
      <c r="P1042" s="197" t="str">
        <f t="shared" si="57"/>
        <v xml:space="preserve"> </v>
      </c>
    </row>
    <row r="1043" spans="1:16" ht="15.75" x14ac:dyDescent="0.2">
      <c r="A1043" s="57" t="s">
        <v>3801</v>
      </c>
      <c r="B1043" s="56" t="s">
        <v>1307</v>
      </c>
      <c r="C1043" s="56" t="s">
        <v>26</v>
      </c>
      <c r="D1043" s="44" t="s">
        <v>6015</v>
      </c>
      <c r="E1043" s="58"/>
      <c r="F1043" s="197" t="str">
        <f t="shared" si="56"/>
        <v xml:space="preserve"> </v>
      </c>
      <c r="G1043" s="445">
        <v>-10</v>
      </c>
      <c r="H1043" s="445">
        <v>120.5</v>
      </c>
      <c r="J1043" s="198" t="str">
        <f t="shared" si="51"/>
        <v xml:space="preserve"> </v>
      </c>
      <c r="K1043" s="57" t="s">
        <v>21</v>
      </c>
      <c r="L1043" s="56" t="str">
        <f t="shared" si="55"/>
        <v xml:space="preserve"> </v>
      </c>
      <c r="M1043" s="58">
        <v>852</v>
      </c>
      <c r="N1043" s="198" t="str">
        <f t="shared" si="52"/>
        <v xml:space="preserve"> </v>
      </c>
      <c r="O1043" s="56" t="s">
        <v>26</v>
      </c>
      <c r="P1043" s="197" t="str">
        <f t="shared" si="57"/>
        <v xml:space="preserve"> </v>
      </c>
    </row>
    <row r="1044" spans="1:16" ht="15.75" x14ac:dyDescent="0.2">
      <c r="A1044" s="59" t="s">
        <v>980</v>
      </c>
      <c r="B1044" s="55" t="s">
        <v>1592</v>
      </c>
      <c r="C1044" s="55"/>
      <c r="D1044" s="44" t="s">
        <v>6016</v>
      </c>
      <c r="E1044" s="53"/>
      <c r="F1044" s="197" t="str">
        <f t="shared" si="56"/>
        <v xml:space="preserve"> </v>
      </c>
      <c r="G1044" s="445">
        <v>56</v>
      </c>
      <c r="H1044" s="445">
        <v>-161</v>
      </c>
      <c r="J1044" s="198" t="str">
        <f t="shared" si="51"/>
        <v xml:space="preserve"> </v>
      </c>
      <c r="K1044" s="65" t="s">
        <v>15</v>
      </c>
      <c r="L1044" s="56" t="str">
        <f t="shared" si="55"/>
        <v xml:space="preserve"> </v>
      </c>
      <c r="M1044" s="67" t="s">
        <v>2543</v>
      </c>
      <c r="N1044" s="198" t="str">
        <f t="shared" si="52"/>
        <v xml:space="preserve"> </v>
      </c>
      <c r="O1044" s="56" t="s">
        <v>1315</v>
      </c>
      <c r="P1044" s="197" t="str">
        <f t="shared" si="57"/>
        <v xml:space="preserve"> </v>
      </c>
    </row>
    <row r="1045" spans="1:16" ht="15.75" x14ac:dyDescent="0.2">
      <c r="A1045" s="57" t="s">
        <v>980</v>
      </c>
      <c r="B1045" s="56" t="s">
        <v>982</v>
      </c>
      <c r="C1045" s="56" t="s">
        <v>2544</v>
      </c>
      <c r="D1045" s="44" t="s">
        <v>6017</v>
      </c>
      <c r="E1045" s="58"/>
      <c r="F1045" s="197" t="str">
        <f t="shared" si="56"/>
        <v xml:space="preserve"> </v>
      </c>
      <c r="G1045" s="445">
        <v>57.200000762939453</v>
      </c>
      <c r="H1045" s="445">
        <v>-158.10000610351562</v>
      </c>
      <c r="J1045" s="198" t="str">
        <f t="shared" si="51"/>
        <v xml:space="preserve"> </v>
      </c>
      <c r="K1045" s="57" t="s">
        <v>21</v>
      </c>
      <c r="L1045" s="56" t="str">
        <f t="shared" si="55"/>
        <v xml:space="preserve"> </v>
      </c>
      <c r="M1045" s="58">
        <v>242</v>
      </c>
      <c r="N1045" s="198" t="str">
        <f t="shared" si="52"/>
        <v xml:space="preserve"> </v>
      </c>
      <c r="O1045" s="56" t="s">
        <v>26</v>
      </c>
      <c r="P1045" s="197" t="str">
        <f t="shared" si="57"/>
        <v xml:space="preserve"> </v>
      </c>
    </row>
    <row r="1046" spans="1:16" ht="15.75" x14ac:dyDescent="0.2">
      <c r="A1046" s="57" t="s">
        <v>980</v>
      </c>
      <c r="B1046" s="56" t="s">
        <v>981</v>
      </c>
      <c r="C1046" s="56" t="s">
        <v>2544</v>
      </c>
      <c r="D1046" s="44" t="s">
        <v>6018</v>
      </c>
      <c r="E1046" s="58"/>
      <c r="F1046" s="197" t="str">
        <f t="shared" si="56"/>
        <v xml:space="preserve"> </v>
      </c>
      <c r="G1046" s="445">
        <v>56.75</v>
      </c>
      <c r="H1046" s="445">
        <v>-159</v>
      </c>
      <c r="J1046" s="198" t="str">
        <f t="shared" si="51"/>
        <v xml:space="preserve"> </v>
      </c>
      <c r="K1046" s="57" t="s">
        <v>21</v>
      </c>
      <c r="L1046" s="56" t="str">
        <f t="shared" si="55"/>
        <v xml:space="preserve"> </v>
      </c>
      <c r="M1046" s="58">
        <v>681</v>
      </c>
      <c r="N1046" s="198" t="str">
        <f t="shared" si="52"/>
        <v xml:space="preserve"> </v>
      </c>
      <c r="O1046" s="56" t="s">
        <v>26</v>
      </c>
      <c r="P1046" s="197" t="str">
        <f t="shared" si="57"/>
        <v xml:space="preserve"> </v>
      </c>
    </row>
    <row r="1047" spans="1:16" ht="15.75" x14ac:dyDescent="0.2">
      <c r="A1047" s="57" t="s">
        <v>980</v>
      </c>
      <c r="B1047" s="56" t="s">
        <v>979</v>
      </c>
      <c r="C1047" s="56" t="s">
        <v>2544</v>
      </c>
      <c r="D1047" s="44" t="s">
        <v>6019</v>
      </c>
      <c r="E1047" s="58"/>
      <c r="F1047" s="197" t="str">
        <f t="shared" si="56"/>
        <v xml:space="preserve"> </v>
      </c>
      <c r="G1047" s="445">
        <v>55.5</v>
      </c>
      <c r="H1047" s="445">
        <v>-161</v>
      </c>
      <c r="J1047" s="198" t="str">
        <f t="shared" si="51"/>
        <v xml:space="preserve"> </v>
      </c>
      <c r="K1047" s="57" t="s">
        <v>21</v>
      </c>
      <c r="L1047" s="56" t="str">
        <f t="shared" si="55"/>
        <v xml:space="preserve"> </v>
      </c>
      <c r="M1047" s="58">
        <v>684</v>
      </c>
      <c r="N1047" s="198" t="str">
        <f t="shared" si="52"/>
        <v xml:space="preserve"> </v>
      </c>
      <c r="O1047" s="56" t="s">
        <v>26</v>
      </c>
      <c r="P1047" s="197" t="str">
        <f t="shared" si="57"/>
        <v xml:space="preserve"> </v>
      </c>
    </row>
    <row r="1048" spans="1:16" ht="15.75" x14ac:dyDescent="0.2">
      <c r="A1048" s="57" t="s">
        <v>980</v>
      </c>
      <c r="B1048" s="56" t="s">
        <v>1133</v>
      </c>
      <c r="C1048" s="56" t="s">
        <v>2544</v>
      </c>
      <c r="D1048" s="44" t="s">
        <v>6020</v>
      </c>
      <c r="E1048" s="58"/>
      <c r="F1048" s="197" t="str">
        <f t="shared" si="56"/>
        <v xml:space="preserve"> </v>
      </c>
      <c r="G1048" s="445">
        <v>57.400001525878906</v>
      </c>
      <c r="H1048" s="445">
        <v>-170.24667358398437</v>
      </c>
      <c r="J1048" s="198" t="str">
        <f t="shared" si="51"/>
        <v xml:space="preserve"> </v>
      </c>
      <c r="K1048" s="57" t="s">
        <v>21</v>
      </c>
      <c r="L1048" s="56" t="str">
        <f t="shared" si="55"/>
        <v xml:space="preserve"> </v>
      </c>
      <c r="M1048" s="58">
        <v>691</v>
      </c>
      <c r="N1048" s="198" t="str">
        <f t="shared" si="52"/>
        <v xml:space="preserve"> </v>
      </c>
      <c r="O1048" s="56" t="s">
        <v>26</v>
      </c>
      <c r="P1048" s="197" t="str">
        <f t="shared" si="57"/>
        <v xml:space="preserve"> </v>
      </c>
    </row>
    <row r="1049" spans="1:16" ht="15.75" x14ac:dyDescent="0.2">
      <c r="A1049" s="57" t="s">
        <v>980</v>
      </c>
      <c r="B1049" s="56" t="s">
        <v>1230</v>
      </c>
      <c r="C1049" s="56" t="s">
        <v>2544</v>
      </c>
      <c r="D1049" s="44" t="s">
        <v>6021</v>
      </c>
      <c r="E1049" s="58"/>
      <c r="F1049" s="197" t="str">
        <f t="shared" si="56"/>
        <v xml:space="preserve"> </v>
      </c>
      <c r="G1049" s="445">
        <v>63.200000762939453</v>
      </c>
      <c r="H1049" s="445">
        <v>-162.39999389648437</v>
      </c>
      <c r="J1049" s="198" t="str">
        <f t="shared" si="51"/>
        <v xml:space="preserve"> </v>
      </c>
      <c r="K1049" s="57" t="s">
        <v>21</v>
      </c>
      <c r="L1049" s="56" t="str">
        <f t="shared" si="55"/>
        <v xml:space="preserve"> </v>
      </c>
      <c r="M1049" s="58">
        <v>27</v>
      </c>
      <c r="N1049" s="198" t="str">
        <f t="shared" si="52"/>
        <v xml:space="preserve"> </v>
      </c>
      <c r="O1049" s="56" t="s">
        <v>26</v>
      </c>
      <c r="P1049" s="197" t="str">
        <f t="shared" si="57"/>
        <v xml:space="preserve"> </v>
      </c>
    </row>
    <row r="1050" spans="1:16" ht="15.75" x14ac:dyDescent="0.2">
      <c r="A1050" s="57" t="s">
        <v>980</v>
      </c>
      <c r="B1050" s="56" t="s">
        <v>983</v>
      </c>
      <c r="C1050" s="56" t="s">
        <v>2544</v>
      </c>
      <c r="D1050" s="44" t="s">
        <v>6022</v>
      </c>
      <c r="E1050" s="58" t="s">
        <v>2546</v>
      </c>
      <c r="F1050" s="197" t="str">
        <f t="shared" si="56"/>
        <v xml:space="preserve"> </v>
      </c>
      <c r="G1050" s="445">
        <v>62</v>
      </c>
      <c r="H1050" s="445">
        <v>-166</v>
      </c>
      <c r="J1050" s="198" t="str">
        <f t="shared" si="51"/>
        <v xml:space="preserve"> </v>
      </c>
      <c r="K1050" s="57" t="s">
        <v>1891</v>
      </c>
      <c r="L1050" s="56" t="str">
        <f t="shared" si="55"/>
        <v xml:space="preserve"> </v>
      </c>
      <c r="M1050" s="58" t="s">
        <v>2545</v>
      </c>
      <c r="N1050" s="198" t="str">
        <f t="shared" si="52"/>
        <v xml:space="preserve"> </v>
      </c>
      <c r="O1050" s="56"/>
      <c r="P1050" s="197" t="str">
        <f t="shared" si="57"/>
        <v xml:space="preserve"> </v>
      </c>
    </row>
    <row r="1051" spans="1:16" ht="15.75" x14ac:dyDescent="0.2">
      <c r="A1051" s="64" t="s">
        <v>1597</v>
      </c>
      <c r="B1051" s="64" t="s">
        <v>4375</v>
      </c>
      <c r="C1051" s="54" t="s">
        <v>4377</v>
      </c>
      <c r="D1051" s="44" t="s">
        <v>6023</v>
      </c>
      <c r="F1051" s="197" t="str">
        <f t="shared" si="56"/>
        <v xml:space="preserve"> </v>
      </c>
      <c r="I1051" s="445" t="s">
        <v>4378</v>
      </c>
      <c r="J1051" s="198" t="str">
        <f t="shared" si="51"/>
        <v xml:space="preserve"> </v>
      </c>
      <c r="K1051" s="142" t="s">
        <v>4374</v>
      </c>
      <c r="L1051" s="56" t="str">
        <f t="shared" si="55"/>
        <v xml:space="preserve"> </v>
      </c>
      <c r="N1051" s="198" t="str">
        <f t="shared" si="52"/>
        <v xml:space="preserve"> </v>
      </c>
      <c r="O1051" s="56"/>
      <c r="P1051" s="197" t="str">
        <f t="shared" si="57"/>
        <v xml:space="preserve"> </v>
      </c>
    </row>
    <row r="1052" spans="1:16" ht="15.75" x14ac:dyDescent="0.2">
      <c r="A1052" s="57" t="s">
        <v>1597</v>
      </c>
      <c r="B1052" s="56" t="s">
        <v>1292</v>
      </c>
      <c r="C1052" s="56" t="s">
        <v>2547</v>
      </c>
      <c r="D1052" s="44" t="s">
        <v>6024</v>
      </c>
      <c r="E1052" s="58"/>
      <c r="F1052" s="197" t="str">
        <f t="shared" si="56"/>
        <v xml:space="preserve"> </v>
      </c>
      <c r="G1052" s="445">
        <v>11.350000381469727</v>
      </c>
      <c r="H1052" s="445">
        <v>107</v>
      </c>
      <c r="J1052" s="198" t="str">
        <f t="shared" si="51"/>
        <v xml:space="preserve"> </v>
      </c>
      <c r="K1052" s="57" t="s">
        <v>21</v>
      </c>
      <c r="L1052" s="56" t="str">
        <f t="shared" si="55"/>
        <v xml:space="preserve"> </v>
      </c>
      <c r="M1052" s="58">
        <v>212</v>
      </c>
      <c r="N1052" s="198" t="str">
        <f t="shared" si="52"/>
        <v xml:space="preserve"> </v>
      </c>
      <c r="O1052" s="56" t="s">
        <v>26</v>
      </c>
      <c r="P1052" s="197" t="str">
        <f t="shared" si="57"/>
        <v xml:space="preserve"> </v>
      </c>
    </row>
    <row r="1053" spans="1:16" ht="15.75" x14ac:dyDescent="0.2">
      <c r="A1053" s="13" t="s">
        <v>1597</v>
      </c>
      <c r="B1053" s="4" t="s">
        <v>4139</v>
      </c>
      <c r="C1053" s="64" t="s">
        <v>2560</v>
      </c>
      <c r="D1053" s="44" t="s">
        <v>6025</v>
      </c>
      <c r="F1053" s="197" t="str">
        <f t="shared" si="56"/>
        <v xml:space="preserve"> </v>
      </c>
      <c r="G1053" s="445">
        <v>19.966699999999999</v>
      </c>
      <c r="H1053" s="445">
        <v>106.117</v>
      </c>
      <c r="J1053" s="198" t="str">
        <f t="shared" si="51"/>
        <v xml:space="preserve"> </v>
      </c>
      <c r="K1053" s="142" t="s">
        <v>4019</v>
      </c>
      <c r="L1053" s="56" t="str">
        <f t="shared" si="55"/>
        <v xml:space="preserve"> </v>
      </c>
      <c r="N1053" s="198" t="str">
        <f t="shared" si="52"/>
        <v xml:space="preserve"> </v>
      </c>
      <c r="O1053" s="56"/>
      <c r="P1053" s="197" t="str">
        <f t="shared" si="57"/>
        <v xml:space="preserve"> </v>
      </c>
    </row>
    <row r="1054" spans="1:16" ht="15.75" x14ac:dyDescent="0.2">
      <c r="A1054" s="57" t="s">
        <v>1597</v>
      </c>
      <c r="B1054" s="9" t="s">
        <v>4769</v>
      </c>
      <c r="C1054" s="56" t="s">
        <v>26</v>
      </c>
      <c r="D1054" s="44" t="s">
        <v>6026</v>
      </c>
      <c r="E1054" s="58"/>
      <c r="F1054" s="197" t="str">
        <f t="shared" si="56"/>
        <v xml:space="preserve"> </v>
      </c>
      <c r="G1054" s="445">
        <v>8.6166667938232422</v>
      </c>
      <c r="H1054" s="445">
        <v>104.73332977294922</v>
      </c>
      <c r="I1054" s="445" t="s">
        <v>2549</v>
      </c>
      <c r="J1054" s="198" t="str">
        <f t="shared" ref="J1054:J1065" si="58">" "</f>
        <v xml:space="preserve"> </v>
      </c>
      <c r="K1054" s="57" t="s">
        <v>21</v>
      </c>
      <c r="L1054" s="56" t="str">
        <f t="shared" si="55"/>
        <v xml:space="preserve"> </v>
      </c>
      <c r="M1054" s="58">
        <v>263</v>
      </c>
      <c r="N1054" s="198" t="str">
        <f t="shared" si="52"/>
        <v xml:space="preserve"> </v>
      </c>
      <c r="O1054" s="56" t="s">
        <v>26</v>
      </c>
      <c r="P1054" s="197" t="str">
        <f t="shared" si="57"/>
        <v xml:space="preserve"> </v>
      </c>
    </row>
    <row r="1055" spans="1:16" ht="15.75" x14ac:dyDescent="0.2">
      <c r="A1055" s="57" t="s">
        <v>1597</v>
      </c>
      <c r="B1055" s="56" t="s">
        <v>1062</v>
      </c>
      <c r="C1055" s="56" t="s">
        <v>2548</v>
      </c>
      <c r="D1055" s="44" t="s">
        <v>6027</v>
      </c>
      <c r="E1055" s="58"/>
      <c r="F1055" s="197" t="str">
        <f t="shared" si="56"/>
        <v xml:space="preserve"> </v>
      </c>
      <c r="G1055" s="445">
        <v>19.973299999999998</v>
      </c>
      <c r="H1055" s="445">
        <v>106.123</v>
      </c>
      <c r="J1055" s="198" t="str">
        <f t="shared" si="58"/>
        <v xml:space="preserve"> </v>
      </c>
      <c r="K1055" s="57" t="s">
        <v>21</v>
      </c>
      <c r="L1055" s="56" t="str">
        <f t="shared" si="55"/>
        <v xml:space="preserve"> </v>
      </c>
      <c r="M1055" s="58">
        <v>617</v>
      </c>
      <c r="N1055" s="198" t="str">
        <f t="shared" si="52"/>
        <v xml:space="preserve"> </v>
      </c>
      <c r="O1055" s="56" t="s">
        <v>26</v>
      </c>
      <c r="P1055" s="197" t="str">
        <f t="shared" si="57"/>
        <v xml:space="preserve"> </v>
      </c>
    </row>
    <row r="1056" spans="1:16" ht="15.75" x14ac:dyDescent="0.2">
      <c r="A1056" s="57" t="s">
        <v>1597</v>
      </c>
      <c r="B1056" s="56" t="s">
        <v>961</v>
      </c>
      <c r="C1056" s="56" t="s">
        <v>26</v>
      </c>
      <c r="D1056" s="44" t="s">
        <v>6028</v>
      </c>
      <c r="E1056" s="58"/>
      <c r="F1056" s="197" t="str">
        <f t="shared" si="56"/>
        <v xml:space="preserve"> </v>
      </c>
      <c r="G1056" s="445">
        <v>10.199999809265137</v>
      </c>
      <c r="H1056" s="445">
        <v>106.59999847412109</v>
      </c>
      <c r="J1056" s="198" t="str">
        <f t="shared" si="58"/>
        <v xml:space="preserve"> </v>
      </c>
      <c r="K1056" s="57" t="s">
        <v>21</v>
      </c>
      <c r="L1056" s="56" t="str">
        <f t="shared" si="55"/>
        <v xml:space="preserve"> </v>
      </c>
      <c r="M1056" s="58">
        <v>363</v>
      </c>
      <c r="N1056" s="198" t="str">
        <f t="shared" si="52"/>
        <v xml:space="preserve"> </v>
      </c>
      <c r="O1056" s="56" t="s">
        <v>26</v>
      </c>
      <c r="P1056" s="197" t="str">
        <f t="shared" si="57"/>
        <v xml:space="preserve"> </v>
      </c>
    </row>
    <row r="1057" spans="1:16" ht="15.75" x14ac:dyDescent="0.2">
      <c r="A1057" s="64" t="s">
        <v>1597</v>
      </c>
      <c r="B1057" s="64" t="s">
        <v>4376</v>
      </c>
      <c r="C1057" s="54" t="s">
        <v>2560</v>
      </c>
      <c r="D1057" s="44" t="s">
        <v>6029</v>
      </c>
      <c r="F1057" s="197" t="str">
        <f t="shared" si="56"/>
        <v xml:space="preserve"> </v>
      </c>
      <c r="I1057" s="445" t="s">
        <v>4379</v>
      </c>
      <c r="J1057" s="198" t="str">
        <f t="shared" si="58"/>
        <v xml:space="preserve"> </v>
      </c>
      <c r="K1057" s="142" t="s">
        <v>4374</v>
      </c>
      <c r="L1057" s="56" t="str">
        <f t="shared" si="55"/>
        <v xml:space="preserve"> </v>
      </c>
      <c r="N1057" s="198" t="str">
        <f t="shared" ref="N1057:N1065" si="59">" "</f>
        <v xml:space="preserve"> </v>
      </c>
      <c r="O1057" s="56"/>
      <c r="P1057" s="197" t="str">
        <f t="shared" si="57"/>
        <v xml:space="preserve"> </v>
      </c>
    </row>
    <row r="1058" spans="1:16" ht="15.75" x14ac:dyDescent="0.2">
      <c r="A1058" s="2" t="s">
        <v>1597</v>
      </c>
      <c r="B1058" s="65" t="s">
        <v>1752</v>
      </c>
      <c r="C1058" s="2" t="s">
        <v>2550</v>
      </c>
      <c r="D1058" s="44" t="s">
        <v>6030</v>
      </c>
      <c r="E1058" s="128"/>
      <c r="F1058" s="197" t="str">
        <f t="shared" si="56"/>
        <v xml:space="preserve"> </v>
      </c>
      <c r="I1058" s="445" t="s">
        <v>2551</v>
      </c>
      <c r="J1058" s="198" t="str">
        <f t="shared" si="58"/>
        <v xml:space="preserve"> </v>
      </c>
      <c r="K1058" s="117" t="s">
        <v>139</v>
      </c>
      <c r="L1058" s="56" t="str">
        <f t="shared" si="55"/>
        <v xml:space="preserve"> </v>
      </c>
      <c r="M1058" s="128"/>
      <c r="N1058" s="198" t="str">
        <f t="shared" si="59"/>
        <v xml:space="preserve"> </v>
      </c>
      <c r="O1058" s="56"/>
      <c r="P1058" s="197" t="str">
        <f t="shared" si="57"/>
        <v xml:space="preserve"> </v>
      </c>
    </row>
    <row r="1059" spans="1:16" ht="15.75" x14ac:dyDescent="0.2">
      <c r="A1059" s="111" t="s">
        <v>1597</v>
      </c>
      <c r="B1059" s="65" t="s">
        <v>1651</v>
      </c>
      <c r="C1059" s="111" t="s">
        <v>2552</v>
      </c>
      <c r="D1059" s="44" t="s">
        <v>6031</v>
      </c>
      <c r="E1059" s="128"/>
      <c r="F1059" s="197" t="str">
        <f t="shared" si="56"/>
        <v xml:space="preserve"> </v>
      </c>
      <c r="I1059" s="445" t="s">
        <v>2553</v>
      </c>
      <c r="J1059" s="198" t="str">
        <f t="shared" si="58"/>
        <v xml:space="preserve"> </v>
      </c>
      <c r="K1059" s="117" t="s">
        <v>139</v>
      </c>
      <c r="L1059" s="56" t="str">
        <f t="shared" si="55"/>
        <v xml:space="preserve"> </v>
      </c>
      <c r="M1059" s="128"/>
      <c r="N1059" s="198" t="str">
        <f t="shared" si="59"/>
        <v xml:space="preserve"> </v>
      </c>
      <c r="O1059" s="56"/>
      <c r="P1059" s="197" t="str">
        <f t="shared" si="57"/>
        <v xml:space="preserve"> </v>
      </c>
    </row>
    <row r="1060" spans="1:16" ht="15.75" x14ac:dyDescent="0.2">
      <c r="A1060" s="57" t="s">
        <v>1597</v>
      </c>
      <c r="B1060" s="56" t="s">
        <v>1063</v>
      </c>
      <c r="C1060" s="56" t="s">
        <v>4377</v>
      </c>
      <c r="D1060" s="44" t="s">
        <v>6032</v>
      </c>
      <c r="E1060" s="58"/>
      <c r="F1060" s="197" t="str">
        <f t="shared" si="56"/>
        <v xml:space="preserve"> </v>
      </c>
      <c r="G1060" s="445">
        <v>20.666666030883789</v>
      </c>
      <c r="H1060" s="445">
        <v>106.66666412353516</v>
      </c>
      <c r="J1060" s="198" t="str">
        <f t="shared" si="58"/>
        <v xml:space="preserve"> </v>
      </c>
      <c r="K1060" s="57" t="s">
        <v>21</v>
      </c>
      <c r="L1060" s="56" t="str">
        <f t="shared" si="55"/>
        <v xml:space="preserve"> </v>
      </c>
      <c r="M1060" s="58">
        <v>63</v>
      </c>
      <c r="N1060" s="198" t="str">
        <f t="shared" si="59"/>
        <v xml:space="preserve"> </v>
      </c>
      <c r="O1060" s="56" t="s">
        <v>26</v>
      </c>
      <c r="P1060" s="197" t="str">
        <f t="shared" si="57"/>
        <v xml:space="preserve"> </v>
      </c>
    </row>
    <row r="1061" spans="1:16" ht="15.75" x14ac:dyDescent="0.2">
      <c r="A1061" s="111" t="s">
        <v>1597</v>
      </c>
      <c r="B1061" s="65" t="s">
        <v>1650</v>
      </c>
      <c r="C1061" s="111" t="s">
        <v>2554</v>
      </c>
      <c r="D1061" s="44" t="s">
        <v>6033</v>
      </c>
      <c r="E1061" s="128"/>
      <c r="F1061" s="197" t="str">
        <f t="shared" si="56"/>
        <v xml:space="preserve"> </v>
      </c>
      <c r="I1061" s="445" t="s">
        <v>2555</v>
      </c>
      <c r="J1061" s="198" t="str">
        <f t="shared" si="58"/>
        <v xml:space="preserve"> </v>
      </c>
      <c r="K1061" s="117" t="s">
        <v>139</v>
      </c>
      <c r="L1061" s="56" t="str">
        <f t="shared" si="55"/>
        <v xml:space="preserve"> </v>
      </c>
      <c r="M1061" s="128"/>
      <c r="N1061" s="198" t="str">
        <f t="shared" si="59"/>
        <v xml:space="preserve"> </v>
      </c>
      <c r="O1061" s="56"/>
      <c r="P1061" s="197" t="str">
        <f t="shared" si="57"/>
        <v xml:space="preserve"> </v>
      </c>
    </row>
    <row r="1062" spans="1:16" ht="15.75" x14ac:dyDescent="0.2">
      <c r="A1062" s="111" t="s">
        <v>1597</v>
      </c>
      <c r="B1062" s="65" t="s">
        <v>1648</v>
      </c>
      <c r="C1062" s="111" t="s">
        <v>2556</v>
      </c>
      <c r="D1062" s="44" t="s">
        <v>6034</v>
      </c>
      <c r="E1062" s="128"/>
      <c r="F1062" s="197" t="str">
        <f t="shared" si="56"/>
        <v xml:space="preserve"> </v>
      </c>
      <c r="I1062" s="445" t="s">
        <v>2558</v>
      </c>
      <c r="J1062" s="198" t="str">
        <f t="shared" si="58"/>
        <v xml:space="preserve"> </v>
      </c>
      <c r="K1062" s="117" t="s">
        <v>2105</v>
      </c>
      <c r="L1062" s="56" t="str">
        <f t="shared" si="55"/>
        <v xml:space="preserve"> </v>
      </c>
      <c r="M1062" s="196" t="s">
        <v>2557</v>
      </c>
      <c r="N1062" s="198" t="str">
        <f t="shared" si="59"/>
        <v xml:space="preserve"> </v>
      </c>
      <c r="O1062" s="56" t="s">
        <v>2559</v>
      </c>
      <c r="P1062" s="197" t="str">
        <f t="shared" si="57"/>
        <v xml:space="preserve"> </v>
      </c>
    </row>
    <row r="1063" spans="1:16" ht="15.75" x14ac:dyDescent="0.2">
      <c r="A1063" s="13" t="s">
        <v>1597</v>
      </c>
      <c r="B1063" s="145" t="s">
        <v>4067</v>
      </c>
      <c r="C1063" s="64" t="s">
        <v>4068</v>
      </c>
      <c r="D1063" s="44" t="s">
        <v>6035</v>
      </c>
      <c r="F1063" s="197" t="str">
        <f t="shared" si="56"/>
        <v xml:space="preserve"> </v>
      </c>
      <c r="G1063" s="445">
        <v>12.2667</v>
      </c>
      <c r="H1063" s="445">
        <v>109.167</v>
      </c>
      <c r="J1063" s="198" t="str">
        <f t="shared" si="58"/>
        <v xml:space="preserve"> </v>
      </c>
      <c r="K1063" s="142" t="s">
        <v>4069</v>
      </c>
      <c r="L1063" s="56" t="str">
        <f t="shared" si="55"/>
        <v xml:space="preserve"> </v>
      </c>
      <c r="N1063" s="198" t="str">
        <f t="shared" si="59"/>
        <v xml:space="preserve"> </v>
      </c>
      <c r="O1063" s="56" t="s">
        <v>4825</v>
      </c>
      <c r="P1063" s="197" t="str">
        <f t="shared" si="57"/>
        <v xml:space="preserve"> </v>
      </c>
    </row>
    <row r="1064" spans="1:16" ht="15.75" x14ac:dyDescent="0.2">
      <c r="A1064" s="57" t="s">
        <v>1597</v>
      </c>
      <c r="B1064" s="9" t="s">
        <v>1706</v>
      </c>
      <c r="C1064" s="2" t="s">
        <v>2560</v>
      </c>
      <c r="D1064" s="44" t="s">
        <v>6036</v>
      </c>
      <c r="E1064" s="58"/>
      <c r="F1064" s="197" t="str">
        <f t="shared" si="56"/>
        <v xml:space="preserve"> </v>
      </c>
      <c r="G1064" s="445">
        <v>20.350000381469727</v>
      </c>
      <c r="H1064" s="445">
        <v>106.51667022705078</v>
      </c>
      <c r="J1064" s="198" t="str">
        <f t="shared" si="58"/>
        <v xml:space="preserve"> </v>
      </c>
      <c r="K1064" s="57" t="s">
        <v>1931</v>
      </c>
      <c r="L1064" s="56" t="str">
        <f t="shared" si="55"/>
        <v xml:space="preserve"> </v>
      </c>
      <c r="M1064" s="58">
        <v>756</v>
      </c>
      <c r="N1064" s="198" t="str">
        <f t="shared" si="59"/>
        <v xml:space="preserve"> </v>
      </c>
      <c r="O1064" s="56" t="s">
        <v>2561</v>
      </c>
      <c r="P1064" s="197" t="str">
        <f t="shared" si="57"/>
        <v xml:space="preserve"> </v>
      </c>
    </row>
    <row r="1065" spans="1:16" ht="15.75" x14ac:dyDescent="0.2">
      <c r="A1065" s="200"/>
      <c r="B1065" s="200"/>
      <c r="C1065" s="200"/>
      <c r="D1065" s="201"/>
      <c r="E1065" s="201"/>
      <c r="F1065" s="197" t="str">
        <f t="shared" si="56"/>
        <v xml:space="preserve"> </v>
      </c>
      <c r="G1065" s="449"/>
      <c r="H1065" s="449"/>
      <c r="I1065" s="449"/>
      <c r="J1065" s="198" t="str">
        <f t="shared" si="58"/>
        <v xml:space="preserve"> </v>
      </c>
      <c r="K1065" s="203"/>
      <c r="L1065" s="202" t="str">
        <f t="shared" si="55"/>
        <v xml:space="preserve"> </v>
      </c>
      <c r="M1065" s="200"/>
      <c r="N1065" s="198" t="str">
        <f t="shared" si="59"/>
        <v xml:space="preserve"> </v>
      </c>
      <c r="O1065" s="202"/>
      <c r="P1065" s="197" t="str">
        <f t="shared" si="57"/>
        <v xml:space="preserve"> </v>
      </c>
    </row>
    <row r="1066" spans="1:16" s="64" customFormat="1" x14ac:dyDescent="0.2">
      <c r="D1066" s="44"/>
      <c r="E1066" s="44"/>
      <c r="F1066" s="56"/>
      <c r="G1066" s="445"/>
      <c r="H1066" s="445"/>
      <c r="I1066" s="445"/>
      <c r="J1066" s="56"/>
      <c r="K1066" s="142"/>
      <c r="L1066" s="56"/>
      <c r="N1066" s="56"/>
      <c r="O1066" s="56"/>
      <c r="P1066" s="56"/>
    </row>
    <row r="1067" spans="1:16" s="64" customFormat="1" x14ac:dyDescent="0.2">
      <c r="D1067" s="44"/>
      <c r="E1067" s="44"/>
      <c r="F1067" s="56"/>
      <c r="G1067" s="445"/>
      <c r="H1067" s="445"/>
      <c r="I1067" s="445"/>
      <c r="J1067" s="56"/>
      <c r="K1067" s="142"/>
      <c r="L1067" s="56"/>
      <c r="N1067" s="56"/>
      <c r="O1067" s="56"/>
      <c r="P1067" s="56"/>
    </row>
    <row r="1068" spans="1:16" x14ac:dyDescent="0.2">
      <c r="O1068" s="56"/>
    </row>
    <row r="1069" spans="1:16" x14ac:dyDescent="0.2">
      <c r="O1069" s="56"/>
    </row>
    <row r="1070" spans="1:16" x14ac:dyDescent="0.2">
      <c r="O1070" s="56"/>
    </row>
    <row r="1071" spans="1:16" x14ac:dyDescent="0.2">
      <c r="O1071" s="56"/>
    </row>
    <row r="1072" spans="1:16" x14ac:dyDescent="0.2">
      <c r="O1072" s="56"/>
    </row>
    <row r="1073" spans="15:15" s="54" customFormat="1" x14ac:dyDescent="0.2">
      <c r="O1073" s="56"/>
    </row>
    <row r="1074" spans="15:15" s="54" customFormat="1" x14ac:dyDescent="0.2">
      <c r="O1074" s="56"/>
    </row>
    <row r="1075" spans="15:15" s="54" customFormat="1" x14ac:dyDescent="0.2">
      <c r="O1075" s="56"/>
    </row>
    <row r="1076" spans="15:15" s="54" customFormat="1" x14ac:dyDescent="0.2">
      <c r="O1076" s="56"/>
    </row>
    <row r="1077" spans="15:15" s="54" customFormat="1" x14ac:dyDescent="0.2">
      <c r="O1077" s="56"/>
    </row>
    <row r="1078" spans="15:15" s="54" customFormat="1" x14ac:dyDescent="0.2">
      <c r="O1078" s="56"/>
    </row>
    <row r="1079" spans="15:15" s="54" customFormat="1" x14ac:dyDescent="0.2">
      <c r="O1079" s="56"/>
    </row>
    <row r="1080" spans="15:15" s="54" customFormat="1" x14ac:dyDescent="0.2">
      <c r="O1080" s="56"/>
    </row>
    <row r="1081" spans="15:15" s="54" customFormat="1" x14ac:dyDescent="0.2">
      <c r="O1081" s="56"/>
    </row>
    <row r="1082" spans="15:15" s="54" customFormat="1" x14ac:dyDescent="0.2">
      <c r="O1082" s="56"/>
    </row>
    <row r="1083" spans="15:15" s="54" customFormat="1" x14ac:dyDescent="0.2">
      <c r="O1083" s="56"/>
    </row>
    <row r="1084" spans="15:15" s="54" customFormat="1" x14ac:dyDescent="0.2">
      <c r="O1084" s="56"/>
    </row>
    <row r="1085" spans="15:15" s="54" customFormat="1" x14ac:dyDescent="0.2">
      <c r="O1085" s="56"/>
    </row>
    <row r="1086" spans="15:15" s="54" customFormat="1" x14ac:dyDescent="0.2">
      <c r="O1086" s="56"/>
    </row>
    <row r="1087" spans="15:15" s="54" customFormat="1" x14ac:dyDescent="0.2">
      <c r="O1087" s="56"/>
    </row>
    <row r="1088" spans="15:15" s="54" customFormat="1" x14ac:dyDescent="0.2">
      <c r="O1088" s="56"/>
    </row>
    <row r="1089" spans="15:15" s="54" customFormat="1" x14ac:dyDescent="0.2">
      <c r="O1089" s="56"/>
    </row>
    <row r="1090" spans="15:15" s="54" customFormat="1" x14ac:dyDescent="0.2">
      <c r="O1090" s="56"/>
    </row>
    <row r="1091" spans="15:15" s="54" customFormat="1" x14ac:dyDescent="0.2">
      <c r="O1091" s="56"/>
    </row>
    <row r="1092" spans="15:15" s="54" customFormat="1" x14ac:dyDescent="0.2">
      <c r="O1092" s="56"/>
    </row>
    <row r="1093" spans="15:15" s="54" customFormat="1" x14ac:dyDescent="0.2">
      <c r="O1093" s="56"/>
    </row>
    <row r="1094" spans="15:15" s="54" customFormat="1" x14ac:dyDescent="0.2">
      <c r="O1094" s="56"/>
    </row>
    <row r="1095" spans="15:15" s="54" customFormat="1" x14ac:dyDescent="0.2">
      <c r="O1095" s="56"/>
    </row>
    <row r="1096" spans="15:15" s="54" customFormat="1" x14ac:dyDescent="0.2">
      <c r="O1096" s="56"/>
    </row>
    <row r="1097" spans="15:15" s="54" customFormat="1" x14ac:dyDescent="0.2">
      <c r="O1097" s="56"/>
    </row>
    <row r="1098" spans="15:15" s="54" customFormat="1" x14ac:dyDescent="0.2">
      <c r="O1098" s="56"/>
    </row>
    <row r="1099" spans="15:15" s="54" customFormat="1" x14ac:dyDescent="0.2">
      <c r="O1099" s="56"/>
    </row>
    <row r="1100" spans="15:15" s="54" customFormat="1" x14ac:dyDescent="0.2">
      <c r="O1100" s="56"/>
    </row>
  </sheetData>
  <sortState ref="A220:T228">
    <sortCondition ref="B220:B228"/>
  </sortState>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T552"/>
  <sheetViews>
    <sheetView workbookViewId="0">
      <pane ySplit="1" topLeftCell="A2" activePane="bottomLeft" state="frozen"/>
      <selection pane="bottomLeft" activeCell="A2" sqref="A2"/>
    </sheetView>
  </sheetViews>
  <sheetFormatPr defaultRowHeight="15" x14ac:dyDescent="0.2"/>
  <cols>
    <col min="1" max="1" width="29.5546875" style="32" customWidth="1"/>
    <col min="2" max="2" width="1.21875" style="38" customWidth="1"/>
    <col min="3" max="3" width="90.21875" style="18" customWidth="1"/>
    <col min="4" max="4" width="1.21875" style="38" customWidth="1"/>
    <col min="5" max="6" width="6.21875" style="38" customWidth="1"/>
    <col min="7" max="7" width="1.21875" style="38" customWidth="1"/>
    <col min="8" max="8" width="27.109375" style="18" customWidth="1"/>
    <col min="9" max="9" width="8.77734375" style="10" customWidth="1"/>
    <col min="10" max="10" width="44.6640625" style="18" customWidth="1"/>
    <col min="11" max="11" width="10.88671875" style="18" customWidth="1"/>
    <col min="12" max="12" width="10.33203125" style="18" customWidth="1"/>
    <col min="13" max="13" width="1.21875" style="38" customWidth="1"/>
    <col min="14" max="16" width="8.88671875" style="9"/>
    <col min="17" max="16384" width="8.88671875" style="18"/>
  </cols>
  <sheetData>
    <row r="1" spans="1:16" s="16" customFormat="1" ht="47.25" x14ac:dyDescent="0.2">
      <c r="A1" s="213" t="s">
        <v>6048</v>
      </c>
      <c r="B1" s="205"/>
      <c r="C1" s="213" t="s">
        <v>12</v>
      </c>
      <c r="D1" s="205"/>
      <c r="E1" s="17" t="s">
        <v>4522</v>
      </c>
      <c r="F1" s="17" t="s">
        <v>4523</v>
      </c>
      <c r="G1" s="205"/>
      <c r="H1" s="213" t="s">
        <v>13</v>
      </c>
      <c r="I1" s="17" t="s">
        <v>2</v>
      </c>
      <c r="J1" s="213" t="s">
        <v>3</v>
      </c>
      <c r="K1" s="213" t="s">
        <v>4</v>
      </c>
      <c r="L1" s="213" t="s">
        <v>5</v>
      </c>
      <c r="M1" s="205"/>
    </row>
    <row r="2" spans="1:16" x14ac:dyDescent="0.2">
      <c r="A2" s="151" t="s">
        <v>15</v>
      </c>
      <c r="B2" s="204" t="str">
        <f t="shared" ref="B2:B20" si="0">" "</f>
        <v xml:space="preserve"> </v>
      </c>
      <c r="C2" s="18" t="s">
        <v>6049</v>
      </c>
      <c r="D2" s="204"/>
      <c r="E2" s="206"/>
      <c r="F2" s="152"/>
      <c r="G2" s="204"/>
      <c r="H2" s="19"/>
      <c r="I2" s="20"/>
      <c r="J2" s="19"/>
      <c r="K2" s="19"/>
      <c r="M2" s="204"/>
      <c r="N2" s="18"/>
      <c r="O2" s="18"/>
      <c r="P2" s="18"/>
    </row>
    <row r="3" spans="1:16" x14ac:dyDescent="0.2">
      <c r="A3" s="151" t="s">
        <v>6050</v>
      </c>
      <c r="B3" s="204" t="str">
        <f t="shared" si="0"/>
        <v xml:space="preserve"> </v>
      </c>
      <c r="C3" s="18" t="s">
        <v>14</v>
      </c>
      <c r="D3" s="204" t="str">
        <f t="shared" ref="D3:D20" si="1">" "</f>
        <v xml:space="preserve"> </v>
      </c>
      <c r="E3" s="206" t="s">
        <v>15</v>
      </c>
      <c r="F3" s="152">
        <v>1</v>
      </c>
      <c r="G3" s="204" t="str">
        <f t="shared" ref="G3:G20" si="2">" "</f>
        <v xml:space="preserve"> </v>
      </c>
      <c r="H3" s="19"/>
      <c r="I3" s="20"/>
      <c r="J3" s="19"/>
      <c r="K3" s="19"/>
      <c r="M3" s="204" t="str">
        <f t="shared" ref="M3:M20" si="3">" "</f>
        <v xml:space="preserve"> </v>
      </c>
      <c r="N3" s="18"/>
      <c r="O3" s="18"/>
      <c r="P3" s="18"/>
    </row>
    <row r="4" spans="1:16" x14ac:dyDescent="0.2">
      <c r="A4" s="151" t="s">
        <v>6051</v>
      </c>
      <c r="B4" s="204" t="str">
        <f t="shared" si="0"/>
        <v xml:space="preserve"> </v>
      </c>
      <c r="C4" s="18" t="s">
        <v>16</v>
      </c>
      <c r="D4" s="204" t="str">
        <f t="shared" si="1"/>
        <v xml:space="preserve"> </v>
      </c>
      <c r="E4" s="206" t="s">
        <v>15</v>
      </c>
      <c r="F4" s="152">
        <v>2</v>
      </c>
      <c r="G4" s="204" t="str">
        <f t="shared" si="2"/>
        <v xml:space="preserve"> </v>
      </c>
      <c r="H4" s="19"/>
      <c r="I4" s="20"/>
      <c r="J4" s="19"/>
      <c r="K4" s="19"/>
      <c r="M4" s="204" t="str">
        <f t="shared" si="3"/>
        <v xml:space="preserve"> </v>
      </c>
      <c r="N4" s="18"/>
      <c r="O4" s="18"/>
      <c r="P4" s="18"/>
    </row>
    <row r="5" spans="1:16" x14ac:dyDescent="0.2">
      <c r="A5" s="151" t="s">
        <v>6052</v>
      </c>
      <c r="B5" s="204" t="str">
        <f t="shared" si="0"/>
        <v xml:space="preserve"> </v>
      </c>
      <c r="C5" s="18" t="s">
        <v>17</v>
      </c>
      <c r="D5" s="204" t="str">
        <f t="shared" si="1"/>
        <v xml:space="preserve"> </v>
      </c>
      <c r="E5" s="206" t="s">
        <v>15</v>
      </c>
      <c r="F5" s="152">
        <v>3</v>
      </c>
      <c r="G5" s="204" t="str">
        <f t="shared" si="2"/>
        <v xml:space="preserve"> </v>
      </c>
      <c r="H5" s="19"/>
      <c r="I5" s="20"/>
      <c r="J5" s="19"/>
      <c r="K5" s="19"/>
      <c r="M5" s="204" t="str">
        <f t="shared" si="3"/>
        <v xml:space="preserve"> </v>
      </c>
      <c r="N5" s="18"/>
      <c r="O5" s="18"/>
      <c r="P5" s="18"/>
    </row>
    <row r="6" spans="1:16" x14ac:dyDescent="0.2">
      <c r="A6" s="151" t="s">
        <v>1510</v>
      </c>
      <c r="B6" s="204" t="str">
        <f t="shared" si="0"/>
        <v xml:space="preserve"> </v>
      </c>
      <c r="C6" s="18" t="s">
        <v>18</v>
      </c>
      <c r="D6" s="204" t="str">
        <f t="shared" si="1"/>
        <v xml:space="preserve"> </v>
      </c>
      <c r="E6" s="206" t="s">
        <v>15</v>
      </c>
      <c r="F6" s="152">
        <v>4</v>
      </c>
      <c r="G6" s="204" t="str">
        <f t="shared" si="2"/>
        <v xml:space="preserve"> </v>
      </c>
      <c r="H6" s="19"/>
      <c r="I6" s="20"/>
      <c r="J6" s="19"/>
      <c r="K6" s="19"/>
      <c r="M6" s="204" t="str">
        <f t="shared" si="3"/>
        <v xml:space="preserve"> </v>
      </c>
      <c r="N6" s="18"/>
      <c r="O6" s="18"/>
      <c r="P6" s="18"/>
    </row>
    <row r="7" spans="1:16" x14ac:dyDescent="0.2">
      <c r="A7" s="151" t="s">
        <v>1532</v>
      </c>
      <c r="B7" s="204" t="str">
        <f t="shared" si="0"/>
        <v xml:space="preserve"> </v>
      </c>
      <c r="C7" s="18" t="s">
        <v>19</v>
      </c>
      <c r="D7" s="204" t="str">
        <f t="shared" si="1"/>
        <v xml:space="preserve"> </v>
      </c>
      <c r="E7" s="206" t="s">
        <v>15</v>
      </c>
      <c r="F7" s="152">
        <v>5</v>
      </c>
      <c r="G7" s="204" t="str">
        <f t="shared" si="2"/>
        <v xml:space="preserve"> </v>
      </c>
      <c r="H7" s="19"/>
      <c r="I7" s="20"/>
      <c r="J7" s="19"/>
      <c r="K7" s="19"/>
      <c r="M7" s="204" t="str">
        <f t="shared" si="3"/>
        <v xml:space="preserve"> </v>
      </c>
      <c r="N7" s="18"/>
      <c r="O7" s="18"/>
      <c r="P7" s="18"/>
    </row>
    <row r="8" spans="1:16" x14ac:dyDescent="0.2">
      <c r="A8" s="151" t="s">
        <v>6053</v>
      </c>
      <c r="B8" s="204" t="str">
        <f t="shared" si="0"/>
        <v xml:space="preserve"> </v>
      </c>
      <c r="C8" s="18" t="s">
        <v>20</v>
      </c>
      <c r="D8" s="204" t="str">
        <f t="shared" si="1"/>
        <v xml:space="preserve"> </v>
      </c>
      <c r="E8" s="206" t="s">
        <v>15</v>
      </c>
      <c r="F8" s="152">
        <v>6</v>
      </c>
      <c r="G8" s="204" t="str">
        <f t="shared" si="2"/>
        <v xml:space="preserve"> </v>
      </c>
      <c r="H8" s="19"/>
      <c r="I8" s="20"/>
      <c r="J8" s="19"/>
      <c r="K8" s="19"/>
      <c r="M8" s="204" t="str">
        <f t="shared" si="3"/>
        <v xml:space="preserve"> </v>
      </c>
      <c r="N8" s="18"/>
      <c r="O8" s="18"/>
      <c r="P8" s="18"/>
    </row>
    <row r="9" spans="1:16" x14ac:dyDescent="0.2">
      <c r="A9" s="21" t="s">
        <v>22</v>
      </c>
      <c r="B9" s="204" t="str">
        <f t="shared" si="0"/>
        <v xml:space="preserve"> </v>
      </c>
      <c r="C9" s="18" t="s">
        <v>6054</v>
      </c>
      <c r="D9" s="204" t="str">
        <f t="shared" si="1"/>
        <v xml:space="preserve"> </v>
      </c>
      <c r="E9" s="22" t="s">
        <v>21</v>
      </c>
      <c r="F9" s="22"/>
      <c r="G9" s="204" t="str">
        <f t="shared" si="2"/>
        <v xml:space="preserve"> </v>
      </c>
      <c r="H9" s="21" t="s">
        <v>23</v>
      </c>
      <c r="I9" s="22" t="s">
        <v>24</v>
      </c>
      <c r="J9" s="21" t="s">
        <v>25</v>
      </c>
      <c r="K9" s="21" t="s">
        <v>26</v>
      </c>
      <c r="M9" s="204" t="str">
        <f t="shared" si="3"/>
        <v xml:space="preserve"> </v>
      </c>
      <c r="N9" s="18"/>
      <c r="O9" s="18"/>
      <c r="P9" s="18"/>
    </row>
    <row r="10" spans="1:16" x14ac:dyDescent="0.2">
      <c r="A10" s="21" t="s">
        <v>27</v>
      </c>
      <c r="B10" s="204" t="str">
        <f t="shared" si="0"/>
        <v xml:space="preserve"> </v>
      </c>
      <c r="C10" s="18" t="s">
        <v>6055</v>
      </c>
      <c r="D10" s="204" t="str">
        <f t="shared" si="1"/>
        <v xml:space="preserve"> </v>
      </c>
      <c r="E10" s="22" t="s">
        <v>21</v>
      </c>
      <c r="F10" s="22"/>
      <c r="G10" s="204" t="str">
        <f t="shared" si="2"/>
        <v xml:space="preserve"> </v>
      </c>
      <c r="H10" s="21" t="s">
        <v>28</v>
      </c>
      <c r="I10" s="22" t="s">
        <v>29</v>
      </c>
      <c r="J10" s="21" t="s">
        <v>30</v>
      </c>
      <c r="K10" s="21" t="s">
        <v>26</v>
      </c>
      <c r="M10" s="204" t="str">
        <f t="shared" si="3"/>
        <v xml:space="preserve"> </v>
      </c>
      <c r="N10" s="18"/>
      <c r="O10" s="18"/>
      <c r="P10" s="18"/>
    </row>
    <row r="11" spans="1:16" x14ac:dyDescent="0.2">
      <c r="A11" s="21" t="s">
        <v>31</v>
      </c>
      <c r="B11" s="204" t="str">
        <f t="shared" si="0"/>
        <v xml:space="preserve"> </v>
      </c>
      <c r="C11" s="18" t="s">
        <v>6056</v>
      </c>
      <c r="D11" s="204" t="str">
        <f t="shared" si="1"/>
        <v xml:space="preserve"> </v>
      </c>
      <c r="E11" s="22" t="s">
        <v>21</v>
      </c>
      <c r="F11" s="22"/>
      <c r="G11" s="204" t="str">
        <f t="shared" si="2"/>
        <v xml:space="preserve"> </v>
      </c>
      <c r="H11" s="21" t="s">
        <v>28</v>
      </c>
      <c r="I11" s="22" t="s">
        <v>32</v>
      </c>
      <c r="J11" s="21" t="s">
        <v>33</v>
      </c>
      <c r="K11" s="21" t="s">
        <v>26</v>
      </c>
      <c r="M11" s="204" t="str">
        <f t="shared" si="3"/>
        <v xml:space="preserve"> </v>
      </c>
      <c r="N11" s="18"/>
      <c r="O11" s="18"/>
      <c r="P11" s="18"/>
    </row>
    <row r="12" spans="1:16" x14ac:dyDescent="0.2">
      <c r="A12" s="151" t="s">
        <v>4413</v>
      </c>
      <c r="B12" s="204" t="str">
        <f t="shared" si="0"/>
        <v xml:space="preserve"> </v>
      </c>
      <c r="C12" s="32" t="s">
        <v>6057</v>
      </c>
      <c r="D12" s="204" t="str">
        <f t="shared" si="1"/>
        <v xml:space="preserve"> </v>
      </c>
      <c r="E12" s="152"/>
      <c r="F12" s="152"/>
      <c r="G12" s="204" t="str">
        <f t="shared" si="2"/>
        <v xml:space="preserve"> </v>
      </c>
      <c r="H12" s="151" t="s">
        <v>28</v>
      </c>
      <c r="I12" s="31">
        <v>2009</v>
      </c>
      <c r="J12" s="30" t="s">
        <v>4412</v>
      </c>
      <c r="K12" s="30"/>
      <c r="M12" s="204" t="str">
        <f t="shared" si="3"/>
        <v xml:space="preserve"> </v>
      </c>
      <c r="N12" s="18"/>
      <c r="O12" s="18"/>
      <c r="P12" s="18"/>
    </row>
    <row r="13" spans="1:16" x14ac:dyDescent="0.2">
      <c r="A13" s="21" t="s">
        <v>34</v>
      </c>
      <c r="B13" s="204" t="str">
        <f t="shared" si="0"/>
        <v xml:space="preserve"> </v>
      </c>
      <c r="C13" s="18" t="s">
        <v>6058</v>
      </c>
      <c r="D13" s="204" t="str">
        <f t="shared" si="1"/>
        <v xml:space="preserve"> </v>
      </c>
      <c r="E13" s="22" t="s">
        <v>21</v>
      </c>
      <c r="F13" s="22"/>
      <c r="G13" s="204" t="str">
        <f t="shared" si="2"/>
        <v xml:space="preserve"> </v>
      </c>
      <c r="H13" s="21" t="s">
        <v>35</v>
      </c>
      <c r="I13" s="22" t="s">
        <v>36</v>
      </c>
      <c r="J13" s="21" t="s">
        <v>37</v>
      </c>
      <c r="K13" s="21" t="s">
        <v>26</v>
      </c>
      <c r="M13" s="204" t="str">
        <f t="shared" si="3"/>
        <v xml:space="preserve"> </v>
      </c>
      <c r="N13" s="18"/>
      <c r="O13" s="18"/>
      <c r="P13" s="18"/>
    </row>
    <row r="14" spans="1:16" x14ac:dyDescent="0.2">
      <c r="A14" s="21" t="s">
        <v>38</v>
      </c>
      <c r="B14" s="204" t="str">
        <f t="shared" si="0"/>
        <v xml:space="preserve"> </v>
      </c>
      <c r="C14" s="18" t="s">
        <v>6059</v>
      </c>
      <c r="D14" s="204" t="str">
        <f t="shared" si="1"/>
        <v xml:space="preserve"> </v>
      </c>
      <c r="E14" s="22" t="s">
        <v>21</v>
      </c>
      <c r="F14" s="22"/>
      <c r="G14" s="204" t="str">
        <f t="shared" si="2"/>
        <v xml:space="preserve"> </v>
      </c>
      <c r="H14" s="21" t="s">
        <v>39</v>
      </c>
      <c r="I14" s="22" t="s">
        <v>40</v>
      </c>
      <c r="J14" s="21" t="s">
        <v>41</v>
      </c>
      <c r="K14" s="21" t="s">
        <v>42</v>
      </c>
      <c r="M14" s="204" t="str">
        <f t="shared" si="3"/>
        <v xml:space="preserve"> </v>
      </c>
      <c r="N14" s="18"/>
      <c r="O14" s="18"/>
      <c r="P14" s="18"/>
    </row>
    <row r="15" spans="1:16" x14ac:dyDescent="0.2">
      <c r="A15" s="21" t="s">
        <v>43</v>
      </c>
      <c r="B15" s="204" t="str">
        <f t="shared" si="0"/>
        <v xml:space="preserve"> </v>
      </c>
      <c r="C15" s="18" t="s">
        <v>6060</v>
      </c>
      <c r="D15" s="204" t="str">
        <f t="shared" si="1"/>
        <v xml:space="preserve"> </v>
      </c>
      <c r="E15" s="22" t="s">
        <v>21</v>
      </c>
      <c r="F15" s="22"/>
      <c r="G15" s="204" t="str">
        <f t="shared" si="2"/>
        <v xml:space="preserve"> </v>
      </c>
      <c r="H15" s="21" t="s">
        <v>44</v>
      </c>
      <c r="I15" s="22" t="s">
        <v>45</v>
      </c>
      <c r="J15" s="21" t="s">
        <v>46</v>
      </c>
      <c r="K15" s="21" t="s">
        <v>47</v>
      </c>
      <c r="M15" s="204" t="str">
        <f t="shared" si="3"/>
        <v xml:space="preserve"> </v>
      </c>
      <c r="N15" s="18"/>
      <c r="O15" s="18"/>
      <c r="P15" s="18"/>
    </row>
    <row r="16" spans="1:16" x14ac:dyDescent="0.2">
      <c r="A16" s="151" t="s">
        <v>6061</v>
      </c>
      <c r="B16" s="204" t="str">
        <f t="shared" si="0"/>
        <v xml:space="preserve"> </v>
      </c>
      <c r="C16" s="18" t="s">
        <v>48</v>
      </c>
      <c r="D16" s="204" t="str">
        <f t="shared" si="1"/>
        <v xml:space="preserve"> </v>
      </c>
      <c r="E16" s="206" t="s">
        <v>15</v>
      </c>
      <c r="F16" s="152">
        <v>7</v>
      </c>
      <c r="G16" s="204" t="str">
        <f t="shared" si="2"/>
        <v xml:space="preserve"> </v>
      </c>
      <c r="H16" s="19"/>
      <c r="I16" s="20"/>
      <c r="J16" s="19"/>
      <c r="K16" s="19"/>
      <c r="M16" s="204" t="str">
        <f t="shared" si="3"/>
        <v xml:space="preserve"> </v>
      </c>
      <c r="N16" s="18"/>
      <c r="O16" s="18"/>
      <c r="P16" s="18"/>
    </row>
    <row r="17" spans="1:13" x14ac:dyDescent="0.2">
      <c r="A17" s="151" t="s">
        <v>6062</v>
      </c>
      <c r="B17" s="204" t="str">
        <f t="shared" si="0"/>
        <v xml:space="preserve"> </v>
      </c>
      <c r="C17" s="18" t="s">
        <v>49</v>
      </c>
      <c r="D17" s="204" t="str">
        <f t="shared" si="1"/>
        <v xml:space="preserve"> </v>
      </c>
      <c r="E17" s="206" t="s">
        <v>15</v>
      </c>
      <c r="F17" s="152">
        <v>8</v>
      </c>
      <c r="G17" s="204" t="str">
        <f t="shared" si="2"/>
        <v xml:space="preserve"> </v>
      </c>
      <c r="H17" s="19"/>
      <c r="I17" s="20"/>
      <c r="J17" s="19"/>
      <c r="K17" s="19"/>
      <c r="M17" s="204" t="str">
        <f t="shared" si="3"/>
        <v xml:space="preserve"> </v>
      </c>
    </row>
    <row r="18" spans="1:13" x14ac:dyDescent="0.2">
      <c r="A18" s="151" t="s">
        <v>6063</v>
      </c>
      <c r="B18" s="204" t="str">
        <f t="shared" si="0"/>
        <v xml:space="preserve"> </v>
      </c>
      <c r="C18" s="18" t="s">
        <v>50</v>
      </c>
      <c r="D18" s="204" t="str">
        <f t="shared" si="1"/>
        <v xml:space="preserve"> </v>
      </c>
      <c r="E18" s="206" t="s">
        <v>15</v>
      </c>
      <c r="F18" s="152">
        <v>11</v>
      </c>
      <c r="G18" s="204" t="str">
        <f t="shared" si="2"/>
        <v xml:space="preserve"> </v>
      </c>
      <c r="H18" s="19"/>
      <c r="I18" s="20"/>
      <c r="J18" s="19"/>
      <c r="K18" s="19"/>
      <c r="M18" s="204" t="str">
        <f t="shared" si="3"/>
        <v xml:space="preserve"> </v>
      </c>
    </row>
    <row r="19" spans="1:13" x14ac:dyDescent="0.2">
      <c r="A19" s="151" t="s">
        <v>6064</v>
      </c>
      <c r="B19" s="204" t="str">
        <f t="shared" si="0"/>
        <v xml:space="preserve"> </v>
      </c>
      <c r="C19" s="18" t="s">
        <v>51</v>
      </c>
      <c r="D19" s="204" t="str">
        <f t="shared" si="1"/>
        <v xml:space="preserve"> </v>
      </c>
      <c r="E19" s="206" t="s">
        <v>15</v>
      </c>
      <c r="F19" s="152">
        <v>9</v>
      </c>
      <c r="G19" s="204" t="str">
        <f t="shared" si="2"/>
        <v xml:space="preserve"> </v>
      </c>
      <c r="H19" s="19"/>
      <c r="I19" s="20"/>
      <c r="J19" s="19"/>
      <c r="K19" s="19"/>
      <c r="M19" s="204" t="str">
        <f t="shared" si="3"/>
        <v xml:space="preserve"> </v>
      </c>
    </row>
    <row r="20" spans="1:13" x14ac:dyDescent="0.2">
      <c r="A20" s="151" t="s">
        <v>6065</v>
      </c>
      <c r="B20" s="204" t="str">
        <f t="shared" si="0"/>
        <v xml:space="preserve"> </v>
      </c>
      <c r="C20" s="18" t="s">
        <v>52</v>
      </c>
      <c r="D20" s="204" t="str">
        <f t="shared" si="1"/>
        <v xml:space="preserve"> </v>
      </c>
      <c r="E20" s="206" t="s">
        <v>15</v>
      </c>
      <c r="F20" s="152">
        <v>10</v>
      </c>
      <c r="G20" s="204" t="str">
        <f t="shared" si="2"/>
        <v xml:space="preserve"> </v>
      </c>
      <c r="H20" s="19"/>
      <c r="I20" s="20"/>
      <c r="J20" s="19"/>
      <c r="K20" s="19"/>
      <c r="M20" s="204" t="str">
        <f t="shared" si="3"/>
        <v xml:space="preserve"> </v>
      </c>
    </row>
    <row r="21" spans="1:13" x14ac:dyDescent="0.2">
      <c r="A21" s="151" t="s">
        <v>6066</v>
      </c>
      <c r="B21" s="204"/>
      <c r="C21" s="18" t="s">
        <v>6067</v>
      </c>
      <c r="D21" s="204"/>
      <c r="E21" s="206"/>
      <c r="F21" s="152"/>
      <c r="G21" s="204"/>
      <c r="H21" s="19"/>
      <c r="I21" s="20"/>
      <c r="J21" s="19"/>
      <c r="K21" s="19"/>
      <c r="M21" s="204"/>
    </row>
    <row r="22" spans="1:13" x14ac:dyDescent="0.2">
      <c r="A22" s="21" t="s">
        <v>53</v>
      </c>
      <c r="B22" s="204" t="str">
        <f t="shared" ref="B22:B53" si="4">" "</f>
        <v xml:space="preserve"> </v>
      </c>
      <c r="C22" s="18" t="s">
        <v>6068</v>
      </c>
      <c r="D22" s="204" t="str">
        <f t="shared" ref="D22:D53" si="5">" "</f>
        <v xml:space="preserve"> </v>
      </c>
      <c r="E22" s="22" t="s">
        <v>21</v>
      </c>
      <c r="F22" s="22"/>
      <c r="G22" s="204" t="str">
        <f t="shared" ref="G22:G53" si="6">" "</f>
        <v xml:space="preserve"> </v>
      </c>
      <c r="H22" s="21" t="s">
        <v>54</v>
      </c>
      <c r="I22" s="22" t="s">
        <v>55</v>
      </c>
      <c r="J22" s="21" t="s">
        <v>56</v>
      </c>
      <c r="K22" s="21" t="s">
        <v>57</v>
      </c>
      <c r="M22" s="204" t="str">
        <f t="shared" ref="M22:M34" si="7">" "</f>
        <v xml:space="preserve"> </v>
      </c>
    </row>
    <row r="23" spans="1:13" x14ac:dyDescent="0.2">
      <c r="A23" s="21" t="s">
        <v>58</v>
      </c>
      <c r="B23" s="204" t="str">
        <f t="shared" si="4"/>
        <v xml:space="preserve"> </v>
      </c>
      <c r="C23" s="18" t="s">
        <v>6069</v>
      </c>
      <c r="D23" s="204" t="str">
        <f t="shared" si="5"/>
        <v xml:space="preserve"> </v>
      </c>
      <c r="E23" s="22" t="s">
        <v>21</v>
      </c>
      <c r="F23" s="22"/>
      <c r="G23" s="204" t="str">
        <f t="shared" si="6"/>
        <v xml:space="preserve"> </v>
      </c>
      <c r="H23" s="21" t="s">
        <v>54</v>
      </c>
      <c r="I23" s="22" t="s">
        <v>36</v>
      </c>
      <c r="J23" s="21" t="s">
        <v>59</v>
      </c>
      <c r="K23" s="21" t="s">
        <v>26</v>
      </c>
      <c r="M23" s="204" t="str">
        <f t="shared" si="7"/>
        <v xml:space="preserve"> </v>
      </c>
    </row>
    <row r="24" spans="1:13" x14ac:dyDescent="0.2">
      <c r="A24" s="21" t="s">
        <v>6070</v>
      </c>
      <c r="B24" s="204" t="str">
        <f t="shared" si="4"/>
        <v xml:space="preserve"> </v>
      </c>
      <c r="C24" s="18" t="s">
        <v>6071</v>
      </c>
      <c r="D24" s="204" t="str">
        <f t="shared" si="5"/>
        <v xml:space="preserve"> </v>
      </c>
      <c r="E24" s="22" t="s">
        <v>21</v>
      </c>
      <c r="F24" s="22"/>
      <c r="G24" s="204" t="str">
        <f t="shared" si="6"/>
        <v xml:space="preserve"> </v>
      </c>
      <c r="H24" s="21" t="s">
        <v>54</v>
      </c>
      <c r="I24" s="22"/>
      <c r="J24" s="21" t="s">
        <v>61</v>
      </c>
      <c r="K24" s="21" t="s">
        <v>26</v>
      </c>
      <c r="M24" s="204" t="str">
        <f t="shared" si="7"/>
        <v xml:space="preserve"> </v>
      </c>
    </row>
    <row r="25" spans="1:13" x14ac:dyDescent="0.2">
      <c r="A25" s="21" t="s">
        <v>151</v>
      </c>
      <c r="B25" s="204" t="str">
        <f t="shared" si="4"/>
        <v xml:space="preserve"> </v>
      </c>
      <c r="C25" s="18" t="s">
        <v>6072</v>
      </c>
      <c r="D25" s="204" t="str">
        <f t="shared" si="5"/>
        <v xml:space="preserve"> </v>
      </c>
      <c r="E25" s="22" t="s">
        <v>21</v>
      </c>
      <c r="F25" s="22"/>
      <c r="G25" s="204" t="str">
        <f t="shared" si="6"/>
        <v xml:space="preserve"> </v>
      </c>
      <c r="H25" s="21" t="s">
        <v>148</v>
      </c>
      <c r="I25" s="22" t="s">
        <v>149</v>
      </c>
      <c r="J25" s="21" t="s">
        <v>152</v>
      </c>
      <c r="K25" s="21" t="s">
        <v>26</v>
      </c>
      <c r="M25" s="204" t="str">
        <f t="shared" si="7"/>
        <v xml:space="preserve"> </v>
      </c>
    </row>
    <row r="26" spans="1:13" x14ac:dyDescent="0.2">
      <c r="A26" s="21" t="s">
        <v>147</v>
      </c>
      <c r="B26" s="204" t="str">
        <f t="shared" si="4"/>
        <v xml:space="preserve"> </v>
      </c>
      <c r="C26" s="18" t="s">
        <v>6073</v>
      </c>
      <c r="D26" s="204" t="str">
        <f t="shared" si="5"/>
        <v xml:space="preserve"> </v>
      </c>
      <c r="E26" s="22" t="s">
        <v>21</v>
      </c>
      <c r="F26" s="22"/>
      <c r="G26" s="204" t="str">
        <f t="shared" si="6"/>
        <v xml:space="preserve"> </v>
      </c>
      <c r="H26" s="21" t="s">
        <v>148</v>
      </c>
      <c r="I26" s="22" t="s">
        <v>149</v>
      </c>
      <c r="J26" s="21" t="s">
        <v>150</v>
      </c>
      <c r="K26" s="21" t="s">
        <v>148</v>
      </c>
      <c r="M26" s="204" t="str">
        <f t="shared" si="7"/>
        <v xml:space="preserve"> </v>
      </c>
    </row>
    <row r="27" spans="1:13" x14ac:dyDescent="0.2">
      <c r="A27" s="151" t="s">
        <v>6074</v>
      </c>
      <c r="B27" s="204" t="str">
        <f t="shared" si="4"/>
        <v xml:space="preserve"> </v>
      </c>
      <c r="C27" s="18" t="s">
        <v>62</v>
      </c>
      <c r="D27" s="204" t="str">
        <f t="shared" si="5"/>
        <v xml:space="preserve"> </v>
      </c>
      <c r="E27" s="206" t="s">
        <v>15</v>
      </c>
      <c r="F27" s="152">
        <v>12</v>
      </c>
      <c r="G27" s="204" t="str">
        <f t="shared" si="6"/>
        <v xml:space="preserve"> </v>
      </c>
      <c r="H27" s="19"/>
      <c r="I27" s="20"/>
      <c r="J27" s="19"/>
      <c r="K27" s="19"/>
      <c r="M27" s="204" t="str">
        <f t="shared" si="7"/>
        <v xml:space="preserve"> </v>
      </c>
    </row>
    <row r="28" spans="1:13" x14ac:dyDescent="0.2">
      <c r="A28" s="151" t="s">
        <v>4446</v>
      </c>
      <c r="B28" s="204" t="str">
        <f t="shared" si="4"/>
        <v xml:space="preserve"> </v>
      </c>
      <c r="C28" s="32" t="s">
        <v>6075</v>
      </c>
      <c r="D28" s="204" t="str">
        <f t="shared" si="5"/>
        <v xml:space="preserve"> </v>
      </c>
      <c r="E28" s="152"/>
      <c r="F28" s="152"/>
      <c r="G28" s="204" t="str">
        <f t="shared" si="6"/>
        <v xml:space="preserve"> </v>
      </c>
      <c r="H28" s="30" t="s">
        <v>4447</v>
      </c>
      <c r="I28" s="31">
        <v>2005</v>
      </c>
      <c r="J28" s="30" t="s">
        <v>4445</v>
      </c>
      <c r="K28" s="30"/>
      <c r="M28" s="204" t="str">
        <f t="shared" si="7"/>
        <v xml:space="preserve"> </v>
      </c>
    </row>
    <row r="29" spans="1:13" x14ac:dyDescent="0.2">
      <c r="A29" s="151" t="s">
        <v>3922</v>
      </c>
      <c r="B29" s="204" t="str">
        <f t="shared" si="4"/>
        <v xml:space="preserve"> </v>
      </c>
      <c r="C29" s="18" t="s">
        <v>3921</v>
      </c>
      <c r="D29" s="204" t="str">
        <f t="shared" si="5"/>
        <v xml:space="preserve"> </v>
      </c>
      <c r="E29" s="152" t="str">
        <f>" "</f>
        <v xml:space="preserve"> </v>
      </c>
      <c r="F29" s="152" t="str">
        <f>" "</f>
        <v xml:space="preserve"> </v>
      </c>
      <c r="G29" s="204" t="str">
        <f t="shared" si="6"/>
        <v xml:space="preserve"> </v>
      </c>
      <c r="H29" s="30"/>
      <c r="I29" s="31"/>
      <c r="J29" s="30"/>
      <c r="K29" s="30"/>
      <c r="M29" s="204" t="str">
        <f t="shared" si="7"/>
        <v xml:space="preserve"> </v>
      </c>
    </row>
    <row r="30" spans="1:13" x14ac:dyDescent="0.2">
      <c r="A30" s="207" t="s">
        <v>4251</v>
      </c>
      <c r="B30" s="204" t="str">
        <f t="shared" si="4"/>
        <v xml:space="preserve"> </v>
      </c>
      <c r="C30" s="32" t="s">
        <v>6076</v>
      </c>
      <c r="D30" s="204" t="str">
        <f t="shared" si="5"/>
        <v xml:space="preserve"> </v>
      </c>
      <c r="E30" s="152"/>
      <c r="F30" s="152"/>
      <c r="G30" s="204" t="str">
        <f t="shared" si="6"/>
        <v xml:space="preserve"> </v>
      </c>
      <c r="H30" s="30" t="s">
        <v>4250</v>
      </c>
      <c r="I30" s="31">
        <v>2011</v>
      </c>
      <c r="J30" s="30" t="s">
        <v>4249</v>
      </c>
      <c r="K30" s="30"/>
      <c r="M30" s="204" t="str">
        <f t="shared" si="7"/>
        <v xml:space="preserve"> </v>
      </c>
    </row>
    <row r="31" spans="1:13" x14ac:dyDescent="0.2">
      <c r="A31" s="21" t="s">
        <v>68</v>
      </c>
      <c r="B31" s="204" t="str">
        <f t="shared" si="4"/>
        <v xml:space="preserve"> </v>
      </c>
      <c r="C31" s="18" t="s">
        <v>6077</v>
      </c>
      <c r="D31" s="204" t="str">
        <f t="shared" si="5"/>
        <v xml:space="preserve"> </v>
      </c>
      <c r="E31" s="22" t="s">
        <v>21</v>
      </c>
      <c r="F31" s="22"/>
      <c r="G31" s="204" t="str">
        <f t="shared" si="6"/>
        <v xml:space="preserve"> </v>
      </c>
      <c r="H31" s="21" t="s">
        <v>64</v>
      </c>
      <c r="I31" s="22" t="s">
        <v>69</v>
      </c>
      <c r="J31" s="21" t="s">
        <v>70</v>
      </c>
      <c r="K31" s="21" t="s">
        <v>26</v>
      </c>
      <c r="M31" s="204" t="str">
        <f t="shared" si="7"/>
        <v xml:space="preserve"> </v>
      </c>
    </row>
    <row r="32" spans="1:13" x14ac:dyDescent="0.2">
      <c r="A32" s="21" t="s">
        <v>63</v>
      </c>
      <c r="B32" s="204" t="str">
        <f t="shared" si="4"/>
        <v xml:space="preserve"> </v>
      </c>
      <c r="C32" s="18" t="s">
        <v>6078</v>
      </c>
      <c r="D32" s="204" t="str">
        <f t="shared" si="5"/>
        <v xml:space="preserve"> </v>
      </c>
      <c r="E32" s="22" t="s">
        <v>21</v>
      </c>
      <c r="F32" s="22"/>
      <c r="G32" s="204" t="str">
        <f t="shared" si="6"/>
        <v xml:space="preserve"> </v>
      </c>
      <c r="H32" s="21" t="s">
        <v>64</v>
      </c>
      <c r="I32" s="22" t="s">
        <v>65</v>
      </c>
      <c r="J32" s="21" t="s">
        <v>66</v>
      </c>
      <c r="K32" s="21" t="s">
        <v>67</v>
      </c>
      <c r="M32" s="204" t="str">
        <f t="shared" si="7"/>
        <v xml:space="preserve"> </v>
      </c>
    </row>
    <row r="33" spans="1:16" x14ac:dyDescent="0.2">
      <c r="A33" s="21" t="s">
        <v>6079</v>
      </c>
      <c r="B33" s="204" t="str">
        <f t="shared" si="4"/>
        <v xml:space="preserve"> </v>
      </c>
      <c r="C33" s="18" t="s">
        <v>6080</v>
      </c>
      <c r="D33" s="204" t="str">
        <f t="shared" si="5"/>
        <v xml:space="preserve"> </v>
      </c>
      <c r="E33" s="22" t="s">
        <v>21</v>
      </c>
      <c r="F33" s="22"/>
      <c r="G33" s="204" t="str">
        <f t="shared" si="6"/>
        <v xml:space="preserve"> </v>
      </c>
      <c r="H33" s="21" t="s">
        <v>64</v>
      </c>
      <c r="I33" s="22" t="s">
        <v>71</v>
      </c>
      <c r="J33" s="21" t="s">
        <v>72</v>
      </c>
      <c r="K33" s="21" t="s">
        <v>26</v>
      </c>
      <c r="M33" s="204" t="str">
        <f t="shared" si="7"/>
        <v xml:space="preserve"> </v>
      </c>
      <c r="N33" s="18"/>
      <c r="O33" s="18"/>
      <c r="P33" s="18"/>
    </row>
    <row r="34" spans="1:16" x14ac:dyDescent="0.2">
      <c r="A34" s="21" t="s">
        <v>73</v>
      </c>
      <c r="B34" s="204" t="str">
        <f t="shared" si="4"/>
        <v xml:space="preserve"> </v>
      </c>
      <c r="C34" s="18" t="s">
        <v>6081</v>
      </c>
      <c r="D34" s="204" t="str">
        <f t="shared" si="5"/>
        <v xml:space="preserve"> </v>
      </c>
      <c r="E34" s="22" t="s">
        <v>21</v>
      </c>
      <c r="F34" s="22"/>
      <c r="G34" s="204" t="str">
        <f t="shared" si="6"/>
        <v xml:space="preserve"> </v>
      </c>
      <c r="H34" s="21" t="s">
        <v>64</v>
      </c>
      <c r="I34" s="22" t="s">
        <v>74</v>
      </c>
      <c r="J34" s="21" t="s">
        <v>75</v>
      </c>
      <c r="K34" s="21" t="s">
        <v>26</v>
      </c>
      <c r="M34" s="204" t="str">
        <f t="shared" si="7"/>
        <v xml:space="preserve"> </v>
      </c>
      <c r="N34" s="18"/>
      <c r="O34" s="18"/>
      <c r="P34" s="18"/>
    </row>
    <row r="35" spans="1:16" x14ac:dyDescent="0.2">
      <c r="A35" s="21" t="s">
        <v>6082</v>
      </c>
      <c r="B35" s="204" t="str">
        <f t="shared" si="4"/>
        <v xml:space="preserve"> </v>
      </c>
      <c r="C35" s="26" t="s">
        <v>4796</v>
      </c>
      <c r="D35" s="204" t="str">
        <f t="shared" si="5"/>
        <v xml:space="preserve"> </v>
      </c>
      <c r="E35" s="22"/>
      <c r="F35" s="22"/>
      <c r="G35" s="204" t="str">
        <f t="shared" si="6"/>
        <v xml:space="preserve"> </v>
      </c>
      <c r="H35" s="21"/>
      <c r="I35" s="22"/>
      <c r="J35" s="21"/>
      <c r="K35" s="21"/>
      <c r="M35" s="204"/>
      <c r="N35" s="18"/>
      <c r="O35" s="18"/>
      <c r="P35" s="18"/>
    </row>
    <row r="36" spans="1:16" x14ac:dyDescent="0.2">
      <c r="A36" s="151" t="s">
        <v>4367</v>
      </c>
      <c r="B36" s="204" t="str">
        <f t="shared" si="4"/>
        <v xml:space="preserve"> </v>
      </c>
      <c r="C36" s="32" t="s">
        <v>6083</v>
      </c>
      <c r="D36" s="204" t="str">
        <f t="shared" si="5"/>
        <v xml:space="preserve"> </v>
      </c>
      <c r="E36" s="152"/>
      <c r="F36" s="152"/>
      <c r="G36" s="204" t="str">
        <f t="shared" si="6"/>
        <v xml:space="preserve"> </v>
      </c>
      <c r="H36" s="30" t="s">
        <v>4365</v>
      </c>
      <c r="I36" s="31">
        <v>2002</v>
      </c>
      <c r="J36" s="30" t="s">
        <v>4366</v>
      </c>
      <c r="K36" s="30"/>
      <c r="M36" s="204" t="str">
        <f t="shared" ref="M36:M65" si="8">" "</f>
        <v xml:space="preserve"> </v>
      </c>
      <c r="N36" s="18"/>
      <c r="O36" s="18"/>
      <c r="P36" s="18"/>
    </row>
    <row r="37" spans="1:16" x14ac:dyDescent="0.2">
      <c r="A37" s="151" t="s">
        <v>6084</v>
      </c>
      <c r="B37" s="204" t="str">
        <f t="shared" si="4"/>
        <v xml:space="preserve"> </v>
      </c>
      <c r="C37" s="18" t="s">
        <v>76</v>
      </c>
      <c r="D37" s="204" t="str">
        <f t="shared" si="5"/>
        <v xml:space="preserve"> </v>
      </c>
      <c r="E37" s="206" t="s">
        <v>15</v>
      </c>
      <c r="F37" s="152">
        <v>13</v>
      </c>
      <c r="G37" s="204" t="str">
        <f t="shared" si="6"/>
        <v xml:space="preserve"> </v>
      </c>
      <c r="H37" s="19"/>
      <c r="I37" s="20"/>
      <c r="J37" s="19"/>
      <c r="K37" s="19"/>
      <c r="M37" s="204" t="str">
        <f t="shared" si="8"/>
        <v xml:space="preserve"> </v>
      </c>
      <c r="N37" s="18"/>
      <c r="O37" s="18"/>
      <c r="P37" s="18"/>
    </row>
    <row r="38" spans="1:16" x14ac:dyDescent="0.2">
      <c r="A38" s="21" t="s">
        <v>112</v>
      </c>
      <c r="B38" s="204" t="str">
        <f t="shared" si="4"/>
        <v xml:space="preserve"> </v>
      </c>
      <c r="C38" s="18" t="s">
        <v>6085</v>
      </c>
      <c r="D38" s="204" t="str">
        <f t="shared" si="5"/>
        <v xml:space="preserve"> </v>
      </c>
      <c r="E38" s="22" t="s">
        <v>21</v>
      </c>
      <c r="F38" s="22"/>
      <c r="G38" s="204" t="str">
        <f t="shared" si="6"/>
        <v xml:space="preserve"> </v>
      </c>
      <c r="H38" s="21" t="s">
        <v>113</v>
      </c>
      <c r="I38" s="22" t="s">
        <v>83</v>
      </c>
      <c r="J38" s="21" t="s">
        <v>114</v>
      </c>
      <c r="K38" s="21" t="s">
        <v>26</v>
      </c>
      <c r="M38" s="204" t="str">
        <f t="shared" si="8"/>
        <v xml:space="preserve"> </v>
      </c>
      <c r="N38" s="18"/>
      <c r="O38" s="18"/>
      <c r="P38" s="18"/>
    </row>
    <row r="39" spans="1:16" x14ac:dyDescent="0.2">
      <c r="A39" s="21" t="s">
        <v>77</v>
      </c>
      <c r="B39" s="204" t="str">
        <f t="shared" si="4"/>
        <v xml:space="preserve"> </v>
      </c>
      <c r="C39" s="18" t="s">
        <v>6086</v>
      </c>
      <c r="D39" s="204" t="str">
        <f t="shared" si="5"/>
        <v xml:space="preserve"> </v>
      </c>
      <c r="E39" s="22" t="s">
        <v>21</v>
      </c>
      <c r="F39" s="22"/>
      <c r="G39" s="204" t="str">
        <f t="shared" si="6"/>
        <v xml:space="preserve"> </v>
      </c>
      <c r="H39" s="21" t="s">
        <v>78</v>
      </c>
      <c r="I39" s="22" t="s">
        <v>79</v>
      </c>
      <c r="J39" s="21" t="s">
        <v>80</v>
      </c>
      <c r="K39" s="21" t="s">
        <v>81</v>
      </c>
      <c r="M39" s="204" t="str">
        <f t="shared" si="8"/>
        <v xml:space="preserve"> </v>
      </c>
      <c r="N39" s="18"/>
      <c r="O39" s="18"/>
      <c r="P39" s="18"/>
    </row>
    <row r="40" spans="1:16" x14ac:dyDescent="0.2">
      <c r="A40" s="21" t="s">
        <v>82</v>
      </c>
      <c r="B40" s="204" t="str">
        <f t="shared" si="4"/>
        <v xml:space="preserve"> </v>
      </c>
      <c r="C40" s="18" t="s">
        <v>6087</v>
      </c>
      <c r="D40" s="204" t="str">
        <f t="shared" si="5"/>
        <v xml:space="preserve"> </v>
      </c>
      <c r="E40" s="22" t="s">
        <v>21</v>
      </c>
      <c r="F40" s="22"/>
      <c r="G40" s="204" t="str">
        <f t="shared" si="6"/>
        <v xml:space="preserve"> </v>
      </c>
      <c r="H40" s="21" t="s">
        <v>78</v>
      </c>
      <c r="I40" s="22" t="s">
        <v>83</v>
      </c>
      <c r="J40" s="21" t="s">
        <v>84</v>
      </c>
      <c r="K40" s="21" t="s">
        <v>26</v>
      </c>
      <c r="M40" s="204" t="str">
        <f t="shared" si="8"/>
        <v xml:space="preserve"> </v>
      </c>
      <c r="N40" s="18"/>
      <c r="O40" s="18"/>
      <c r="P40" s="18"/>
    </row>
    <row r="41" spans="1:16" x14ac:dyDescent="0.2">
      <c r="A41" s="21" t="s">
        <v>85</v>
      </c>
      <c r="B41" s="204" t="str">
        <f t="shared" si="4"/>
        <v xml:space="preserve"> </v>
      </c>
      <c r="C41" s="18" t="s">
        <v>6088</v>
      </c>
      <c r="D41" s="204" t="str">
        <f t="shared" si="5"/>
        <v xml:space="preserve"> </v>
      </c>
      <c r="E41" s="22" t="s">
        <v>21</v>
      </c>
      <c r="F41" s="22"/>
      <c r="G41" s="204" t="str">
        <f t="shared" si="6"/>
        <v xml:space="preserve"> </v>
      </c>
      <c r="H41" s="21" t="s">
        <v>78</v>
      </c>
      <c r="I41" s="22" t="s">
        <v>74</v>
      </c>
      <c r="J41" s="21" t="s">
        <v>86</v>
      </c>
      <c r="K41" s="21" t="s">
        <v>26</v>
      </c>
      <c r="M41" s="204" t="str">
        <f t="shared" si="8"/>
        <v xml:space="preserve"> </v>
      </c>
      <c r="N41" s="18"/>
      <c r="O41" s="18"/>
      <c r="P41" s="18"/>
    </row>
    <row r="42" spans="1:16" x14ac:dyDescent="0.2">
      <c r="A42" s="151" t="s">
        <v>3805</v>
      </c>
      <c r="B42" s="204" t="str">
        <f t="shared" si="4"/>
        <v xml:space="preserve"> </v>
      </c>
      <c r="C42" s="18" t="s">
        <v>6089</v>
      </c>
      <c r="D42" s="204" t="str">
        <f t="shared" si="5"/>
        <v xml:space="preserve"> </v>
      </c>
      <c r="E42" s="152" t="str">
        <f>" "</f>
        <v xml:space="preserve"> </v>
      </c>
      <c r="F42" s="152" t="str">
        <f>" "</f>
        <v xml:space="preserve"> </v>
      </c>
      <c r="G42" s="204" t="str">
        <f t="shared" si="6"/>
        <v xml:space="preserve"> </v>
      </c>
      <c r="H42" s="30" t="s">
        <v>3806</v>
      </c>
      <c r="I42" s="31">
        <v>2010</v>
      </c>
      <c r="J42" s="30" t="s">
        <v>3807</v>
      </c>
      <c r="K42" s="30"/>
      <c r="M42" s="204" t="str">
        <f t="shared" si="8"/>
        <v xml:space="preserve"> </v>
      </c>
      <c r="N42" s="18"/>
      <c r="O42" s="18"/>
      <c r="P42" s="18"/>
    </row>
    <row r="43" spans="1:16" x14ac:dyDescent="0.2">
      <c r="A43" s="21" t="s">
        <v>119</v>
      </c>
      <c r="B43" s="204" t="str">
        <f t="shared" si="4"/>
        <v xml:space="preserve"> </v>
      </c>
      <c r="C43" s="18" t="s">
        <v>6090</v>
      </c>
      <c r="D43" s="204" t="str">
        <f t="shared" si="5"/>
        <v xml:space="preserve"> </v>
      </c>
      <c r="E43" s="22" t="s">
        <v>21</v>
      </c>
      <c r="F43" s="22"/>
      <c r="G43" s="204" t="str">
        <f t="shared" si="6"/>
        <v xml:space="preserve"> </v>
      </c>
      <c r="H43" s="21" t="s">
        <v>120</v>
      </c>
      <c r="I43" s="22" t="s">
        <v>121</v>
      </c>
      <c r="J43" s="21" t="s">
        <v>122</v>
      </c>
      <c r="K43" s="21" t="s">
        <v>26</v>
      </c>
      <c r="M43" s="204" t="str">
        <f t="shared" si="8"/>
        <v xml:space="preserve"> </v>
      </c>
      <c r="N43" s="18"/>
      <c r="O43" s="18"/>
      <c r="P43" s="18"/>
    </row>
    <row r="44" spans="1:16" x14ac:dyDescent="0.2">
      <c r="A44" s="21" t="s">
        <v>3940</v>
      </c>
      <c r="B44" s="204" t="str">
        <f t="shared" si="4"/>
        <v xml:space="preserve"> </v>
      </c>
      <c r="C44" s="18" t="s">
        <v>6091</v>
      </c>
      <c r="D44" s="204" t="str">
        <f t="shared" si="5"/>
        <v xml:space="preserve"> </v>
      </c>
      <c r="E44" s="22" t="s">
        <v>21</v>
      </c>
      <c r="F44" s="22"/>
      <c r="G44" s="204" t="str">
        <f t="shared" si="6"/>
        <v xml:space="preserve"> </v>
      </c>
      <c r="H44" s="21" t="s">
        <v>98</v>
      </c>
      <c r="I44" s="22" t="s">
        <v>71</v>
      </c>
      <c r="J44" s="21" t="s">
        <v>99</v>
      </c>
      <c r="K44" s="21" t="s">
        <v>100</v>
      </c>
      <c r="M44" s="204" t="str">
        <f t="shared" si="8"/>
        <v xml:space="preserve"> </v>
      </c>
      <c r="N44" s="18"/>
      <c r="O44" s="18"/>
      <c r="P44" s="18"/>
    </row>
    <row r="45" spans="1:16" x14ac:dyDescent="0.2">
      <c r="A45" s="21" t="s">
        <v>101</v>
      </c>
      <c r="B45" s="204" t="str">
        <f t="shared" si="4"/>
        <v xml:space="preserve"> </v>
      </c>
      <c r="C45" s="18" t="s">
        <v>6092</v>
      </c>
      <c r="D45" s="204" t="str">
        <f t="shared" si="5"/>
        <v xml:space="preserve"> </v>
      </c>
      <c r="E45" s="22" t="s">
        <v>21</v>
      </c>
      <c r="F45" s="22"/>
      <c r="G45" s="204" t="str">
        <f t="shared" si="6"/>
        <v xml:space="preserve"> </v>
      </c>
      <c r="H45" s="21" t="s">
        <v>102</v>
      </c>
      <c r="I45" s="22" t="s">
        <v>24</v>
      </c>
      <c r="J45" s="21" t="s">
        <v>103</v>
      </c>
      <c r="K45" s="21" t="s">
        <v>104</v>
      </c>
      <c r="M45" s="204" t="str">
        <f t="shared" si="8"/>
        <v xml:space="preserve"> </v>
      </c>
      <c r="N45" s="18"/>
      <c r="O45" s="18"/>
      <c r="P45" s="18"/>
    </row>
    <row r="46" spans="1:16" x14ac:dyDescent="0.2">
      <c r="A46" s="21" t="s">
        <v>105</v>
      </c>
      <c r="B46" s="204" t="str">
        <f t="shared" si="4"/>
        <v xml:space="preserve"> </v>
      </c>
      <c r="C46" s="18" t="s">
        <v>6093</v>
      </c>
      <c r="D46" s="204" t="str">
        <f t="shared" si="5"/>
        <v xml:space="preserve"> </v>
      </c>
      <c r="E46" s="22" t="s">
        <v>21</v>
      </c>
      <c r="F46" s="22"/>
      <c r="G46" s="204" t="str">
        <f t="shared" si="6"/>
        <v xml:space="preserve"> </v>
      </c>
      <c r="H46" s="21" t="s">
        <v>106</v>
      </c>
      <c r="I46" s="22" t="s">
        <v>29</v>
      </c>
      <c r="J46" s="21" t="s">
        <v>107</v>
      </c>
      <c r="K46" s="21" t="s">
        <v>104</v>
      </c>
      <c r="M46" s="204" t="str">
        <f t="shared" si="8"/>
        <v xml:space="preserve"> </v>
      </c>
      <c r="N46" s="18"/>
      <c r="O46" s="18"/>
      <c r="P46" s="18"/>
    </row>
    <row r="47" spans="1:16" x14ac:dyDescent="0.2">
      <c r="A47" s="21" t="s">
        <v>123</v>
      </c>
      <c r="B47" s="204" t="str">
        <f t="shared" si="4"/>
        <v xml:space="preserve"> </v>
      </c>
      <c r="C47" s="18" t="s">
        <v>6094</v>
      </c>
      <c r="D47" s="204" t="str">
        <f t="shared" si="5"/>
        <v xml:space="preserve"> </v>
      </c>
      <c r="E47" s="22" t="s">
        <v>21</v>
      </c>
      <c r="F47" s="22"/>
      <c r="G47" s="204" t="str">
        <f t="shared" si="6"/>
        <v xml:space="preserve"> </v>
      </c>
      <c r="H47" s="21" t="s">
        <v>124</v>
      </c>
      <c r="I47" s="22" t="s">
        <v>125</v>
      </c>
      <c r="J47" s="21" t="s">
        <v>126</v>
      </c>
      <c r="K47" s="21" t="s">
        <v>127</v>
      </c>
      <c r="M47" s="204" t="str">
        <f t="shared" si="8"/>
        <v xml:space="preserve"> </v>
      </c>
      <c r="N47" s="18"/>
      <c r="O47" s="18"/>
      <c r="P47" s="18"/>
    </row>
    <row r="48" spans="1:16" x14ac:dyDescent="0.2">
      <c r="A48" s="21" t="s">
        <v>94</v>
      </c>
      <c r="B48" s="204" t="str">
        <f t="shared" si="4"/>
        <v xml:space="preserve"> </v>
      </c>
      <c r="C48" s="18" t="s">
        <v>6095</v>
      </c>
      <c r="D48" s="204" t="str">
        <f t="shared" si="5"/>
        <v xml:space="preserve"> </v>
      </c>
      <c r="E48" s="22" t="s">
        <v>21</v>
      </c>
      <c r="F48" s="22"/>
      <c r="G48" s="204" t="str">
        <f t="shared" si="6"/>
        <v xml:space="preserve"> </v>
      </c>
      <c r="H48" s="21" t="s">
        <v>95</v>
      </c>
      <c r="I48" s="22" t="s">
        <v>96</v>
      </c>
      <c r="J48" s="21" t="s">
        <v>97</v>
      </c>
      <c r="K48" s="21" t="s">
        <v>26</v>
      </c>
      <c r="M48" s="204" t="str">
        <f t="shared" si="8"/>
        <v xml:space="preserve"> </v>
      </c>
      <c r="N48" s="18"/>
      <c r="O48" s="18"/>
      <c r="P48" s="18"/>
    </row>
    <row r="49" spans="1:16" x14ac:dyDescent="0.2">
      <c r="A49" s="21" t="s">
        <v>108</v>
      </c>
      <c r="B49" s="204" t="str">
        <f t="shared" si="4"/>
        <v xml:space="preserve"> </v>
      </c>
      <c r="C49" s="18" t="s">
        <v>6096</v>
      </c>
      <c r="D49" s="204" t="str">
        <f t="shared" si="5"/>
        <v xml:space="preserve"> </v>
      </c>
      <c r="E49" s="22" t="s">
        <v>21</v>
      </c>
      <c r="F49" s="22"/>
      <c r="G49" s="204" t="str">
        <f t="shared" si="6"/>
        <v xml:space="preserve"> </v>
      </c>
      <c r="H49" s="21" t="s">
        <v>109</v>
      </c>
      <c r="I49" s="22" t="s">
        <v>110</v>
      </c>
      <c r="J49" s="21" t="s">
        <v>111</v>
      </c>
      <c r="K49" s="21" t="s">
        <v>26</v>
      </c>
      <c r="M49" s="204" t="str">
        <f t="shared" si="8"/>
        <v xml:space="preserve"> </v>
      </c>
      <c r="N49" s="18"/>
      <c r="O49" s="18"/>
      <c r="P49" s="18"/>
    </row>
    <row r="50" spans="1:16" x14ac:dyDescent="0.2">
      <c r="A50" s="21" t="s">
        <v>115</v>
      </c>
      <c r="B50" s="204" t="str">
        <f t="shared" si="4"/>
        <v xml:space="preserve"> </v>
      </c>
      <c r="C50" s="18" t="s">
        <v>6097</v>
      </c>
      <c r="D50" s="204" t="str">
        <f t="shared" si="5"/>
        <v xml:space="preserve"> </v>
      </c>
      <c r="E50" s="22" t="s">
        <v>21</v>
      </c>
      <c r="F50" s="22"/>
      <c r="G50" s="204" t="str">
        <f t="shared" si="6"/>
        <v xml:space="preserve"> </v>
      </c>
      <c r="H50" s="21" t="s">
        <v>116</v>
      </c>
      <c r="I50" s="22" t="s">
        <v>83</v>
      </c>
      <c r="J50" s="21" t="s">
        <v>117</v>
      </c>
      <c r="K50" s="21" t="s">
        <v>118</v>
      </c>
      <c r="M50" s="204" t="str">
        <f t="shared" si="8"/>
        <v xml:space="preserve"> </v>
      </c>
      <c r="N50" s="18"/>
      <c r="O50" s="18"/>
      <c r="P50" s="18"/>
    </row>
    <row r="51" spans="1:16" x14ac:dyDescent="0.2">
      <c r="A51" s="21" t="s">
        <v>90</v>
      </c>
      <c r="B51" s="204" t="str">
        <f t="shared" si="4"/>
        <v xml:space="preserve"> </v>
      </c>
      <c r="C51" s="18" t="s">
        <v>6098</v>
      </c>
      <c r="D51" s="204" t="str">
        <f t="shared" si="5"/>
        <v xml:space="preserve"> </v>
      </c>
      <c r="E51" s="22" t="s">
        <v>21</v>
      </c>
      <c r="F51" s="22"/>
      <c r="G51" s="204" t="str">
        <f t="shared" si="6"/>
        <v xml:space="preserve"> </v>
      </c>
      <c r="H51" s="21" t="s">
        <v>91</v>
      </c>
      <c r="I51" s="22" t="s">
        <v>36</v>
      </c>
      <c r="J51" s="21" t="s">
        <v>92</v>
      </c>
      <c r="K51" s="21" t="s">
        <v>93</v>
      </c>
      <c r="M51" s="204" t="str">
        <f t="shared" si="8"/>
        <v xml:space="preserve"> </v>
      </c>
      <c r="N51" s="18"/>
      <c r="O51" s="18"/>
      <c r="P51" s="18"/>
    </row>
    <row r="52" spans="1:16" x14ac:dyDescent="0.2">
      <c r="A52" s="21" t="s">
        <v>87</v>
      </c>
      <c r="B52" s="204" t="str">
        <f t="shared" si="4"/>
        <v xml:space="preserve"> </v>
      </c>
      <c r="C52" s="18" t="s">
        <v>6099</v>
      </c>
      <c r="D52" s="204" t="str">
        <f t="shared" si="5"/>
        <v xml:space="preserve"> </v>
      </c>
      <c r="E52" s="22" t="s">
        <v>21</v>
      </c>
      <c r="F52" s="22"/>
      <c r="G52" s="204" t="str">
        <f t="shared" si="6"/>
        <v xml:space="preserve"> </v>
      </c>
      <c r="H52" s="21" t="s">
        <v>88</v>
      </c>
      <c r="I52" s="22" t="s">
        <v>74</v>
      </c>
      <c r="J52" s="21" t="s">
        <v>89</v>
      </c>
      <c r="K52" s="21" t="s">
        <v>26</v>
      </c>
      <c r="M52" s="204" t="str">
        <f t="shared" si="8"/>
        <v xml:space="preserve"> </v>
      </c>
      <c r="N52" s="18"/>
      <c r="O52" s="18"/>
      <c r="P52" s="18"/>
    </row>
    <row r="53" spans="1:16" x14ac:dyDescent="0.2">
      <c r="A53" s="164" t="s">
        <v>4165</v>
      </c>
      <c r="B53" s="204" t="str">
        <f t="shared" si="4"/>
        <v xml:space="preserve"> </v>
      </c>
      <c r="C53" s="32" t="s">
        <v>6100</v>
      </c>
      <c r="D53" s="204" t="str">
        <f t="shared" si="5"/>
        <v xml:space="preserve"> </v>
      </c>
      <c r="E53" s="152"/>
      <c r="F53" s="152"/>
      <c r="G53" s="204" t="str">
        <f t="shared" si="6"/>
        <v xml:space="preserve"> </v>
      </c>
      <c r="H53" s="27" t="s">
        <v>4163</v>
      </c>
      <c r="I53" s="31">
        <v>2005</v>
      </c>
      <c r="J53" s="30" t="s">
        <v>4164</v>
      </c>
      <c r="K53" s="30"/>
      <c r="M53" s="204" t="str">
        <f t="shared" si="8"/>
        <v xml:space="preserve"> </v>
      </c>
      <c r="N53" s="18"/>
      <c r="O53" s="18"/>
      <c r="P53" s="18"/>
    </row>
    <row r="54" spans="1:16" x14ac:dyDescent="0.2">
      <c r="A54" s="21" t="s">
        <v>128</v>
      </c>
      <c r="B54" s="204" t="str">
        <f t="shared" ref="B54:B80" si="9">" "</f>
        <v xml:space="preserve"> </v>
      </c>
      <c r="C54" s="18" t="s">
        <v>6101</v>
      </c>
      <c r="D54" s="204" t="str">
        <f t="shared" ref="D54:D80" si="10">" "</f>
        <v xml:space="preserve"> </v>
      </c>
      <c r="E54" s="22" t="s">
        <v>21</v>
      </c>
      <c r="F54" s="22"/>
      <c r="G54" s="204" t="str">
        <f t="shared" ref="G54:G80" si="11">" "</f>
        <v xml:space="preserve"> </v>
      </c>
      <c r="H54" s="21" t="s">
        <v>129</v>
      </c>
      <c r="I54" s="22" t="s">
        <v>130</v>
      </c>
      <c r="J54" s="21" t="s">
        <v>131</v>
      </c>
      <c r="K54" s="21" t="s">
        <v>26</v>
      </c>
      <c r="M54" s="204" t="str">
        <f t="shared" si="8"/>
        <v xml:space="preserve"> </v>
      </c>
      <c r="N54" s="18"/>
      <c r="O54" s="18"/>
      <c r="P54" s="18"/>
    </row>
    <row r="55" spans="1:16" x14ac:dyDescent="0.2">
      <c r="A55" s="151" t="s">
        <v>6102</v>
      </c>
      <c r="B55" s="204" t="str">
        <f t="shared" si="9"/>
        <v xml:space="preserve"> </v>
      </c>
      <c r="C55" s="18" t="s">
        <v>132</v>
      </c>
      <c r="D55" s="204" t="str">
        <f t="shared" si="10"/>
        <v xml:space="preserve"> </v>
      </c>
      <c r="E55" s="206" t="s">
        <v>15</v>
      </c>
      <c r="F55" s="152">
        <v>14</v>
      </c>
      <c r="G55" s="204" t="str">
        <f t="shared" si="11"/>
        <v xml:space="preserve"> </v>
      </c>
      <c r="H55" s="19"/>
      <c r="I55" s="20"/>
      <c r="J55" s="19"/>
      <c r="K55" s="19"/>
      <c r="M55" s="204" t="str">
        <f t="shared" si="8"/>
        <v xml:space="preserve"> </v>
      </c>
      <c r="N55" s="18"/>
      <c r="O55" s="18"/>
      <c r="P55" s="18"/>
    </row>
    <row r="56" spans="1:16" x14ac:dyDescent="0.2">
      <c r="A56" s="151" t="s">
        <v>6103</v>
      </c>
      <c r="B56" s="204" t="str">
        <f t="shared" si="9"/>
        <v xml:space="preserve"> </v>
      </c>
      <c r="C56" s="18" t="s">
        <v>133</v>
      </c>
      <c r="D56" s="204" t="str">
        <f t="shared" si="10"/>
        <v xml:space="preserve"> </v>
      </c>
      <c r="E56" s="206" t="s">
        <v>15</v>
      </c>
      <c r="F56" s="152">
        <v>15</v>
      </c>
      <c r="G56" s="204" t="str">
        <f t="shared" si="11"/>
        <v xml:space="preserve"> </v>
      </c>
      <c r="H56" s="19"/>
      <c r="I56" s="20"/>
      <c r="J56" s="19"/>
      <c r="K56" s="19"/>
      <c r="M56" s="204" t="str">
        <f t="shared" si="8"/>
        <v xml:space="preserve"> </v>
      </c>
      <c r="N56" s="18"/>
      <c r="O56" s="18"/>
      <c r="P56" s="18"/>
    </row>
    <row r="57" spans="1:16" x14ac:dyDescent="0.2">
      <c r="A57" s="21" t="s">
        <v>134</v>
      </c>
      <c r="B57" s="204" t="str">
        <f t="shared" si="9"/>
        <v xml:space="preserve"> </v>
      </c>
      <c r="C57" s="18" t="s">
        <v>6104</v>
      </c>
      <c r="D57" s="204" t="str">
        <f t="shared" si="10"/>
        <v xml:space="preserve"> </v>
      </c>
      <c r="E57" s="22" t="s">
        <v>21</v>
      </c>
      <c r="F57" s="22"/>
      <c r="G57" s="204" t="str">
        <f t="shared" si="11"/>
        <v xml:space="preserve"> </v>
      </c>
      <c r="H57" s="21" t="s">
        <v>135</v>
      </c>
      <c r="I57" s="22" t="s">
        <v>55</v>
      </c>
      <c r="J57" s="21" t="s">
        <v>136</v>
      </c>
      <c r="K57" s="21" t="s">
        <v>137</v>
      </c>
      <c r="M57" s="204" t="str">
        <f t="shared" si="8"/>
        <v xml:space="preserve"> </v>
      </c>
      <c r="N57" s="18"/>
      <c r="O57" s="18"/>
      <c r="P57" s="18"/>
    </row>
    <row r="58" spans="1:16" x14ac:dyDescent="0.2">
      <c r="A58" s="151" t="s">
        <v>3827</v>
      </c>
      <c r="B58" s="204" t="str">
        <f t="shared" si="9"/>
        <v xml:space="preserve"> </v>
      </c>
      <c r="C58" s="32" t="s">
        <v>6105</v>
      </c>
      <c r="D58" s="204" t="str">
        <f t="shared" si="10"/>
        <v xml:space="preserve"> </v>
      </c>
      <c r="E58" s="152" t="str">
        <f>" "</f>
        <v xml:space="preserve"> </v>
      </c>
      <c r="F58" s="152" t="str">
        <f>" "</f>
        <v xml:space="preserve"> </v>
      </c>
      <c r="G58" s="204" t="str">
        <f t="shared" si="11"/>
        <v xml:space="preserve"> </v>
      </c>
      <c r="H58" s="30" t="s">
        <v>3817</v>
      </c>
      <c r="I58" s="31">
        <v>2010</v>
      </c>
      <c r="J58" s="154" t="s">
        <v>3820</v>
      </c>
      <c r="K58" s="30"/>
      <c r="M58" s="204" t="str">
        <f t="shared" si="8"/>
        <v xml:space="preserve"> </v>
      </c>
      <c r="N58" s="18"/>
      <c r="O58" s="18"/>
      <c r="P58" s="18"/>
    </row>
    <row r="59" spans="1:16" x14ac:dyDescent="0.2">
      <c r="A59" s="160" t="s">
        <v>3828</v>
      </c>
      <c r="B59" s="204" t="str">
        <f t="shared" si="9"/>
        <v xml:space="preserve"> </v>
      </c>
      <c r="C59" s="32" t="s">
        <v>6106</v>
      </c>
      <c r="D59" s="204" t="str">
        <f t="shared" si="10"/>
        <v xml:space="preserve"> </v>
      </c>
      <c r="E59" s="152" t="str">
        <f>" "</f>
        <v xml:space="preserve"> </v>
      </c>
      <c r="F59" s="152" t="str">
        <f>" "</f>
        <v xml:space="preserve"> </v>
      </c>
      <c r="G59" s="204" t="str">
        <f t="shared" si="11"/>
        <v xml:space="preserve"> </v>
      </c>
      <c r="H59" s="30" t="s">
        <v>3830</v>
      </c>
      <c r="I59" s="31">
        <v>2010</v>
      </c>
      <c r="J59" s="30" t="s">
        <v>3829</v>
      </c>
      <c r="K59" s="30"/>
      <c r="M59" s="204" t="str">
        <f t="shared" si="8"/>
        <v xml:space="preserve"> </v>
      </c>
      <c r="N59" s="18"/>
      <c r="O59" s="18"/>
      <c r="P59" s="18"/>
    </row>
    <row r="60" spans="1:16" x14ac:dyDescent="0.2">
      <c r="A60" s="151" t="s">
        <v>6107</v>
      </c>
      <c r="B60" s="204" t="str">
        <f t="shared" si="9"/>
        <v xml:space="preserve"> </v>
      </c>
      <c r="C60" s="18" t="s">
        <v>138</v>
      </c>
      <c r="D60" s="204" t="str">
        <f t="shared" si="10"/>
        <v xml:space="preserve"> </v>
      </c>
      <c r="E60" s="206" t="s">
        <v>15</v>
      </c>
      <c r="F60" s="152">
        <v>16</v>
      </c>
      <c r="G60" s="204" t="str">
        <f t="shared" si="11"/>
        <v xml:space="preserve"> </v>
      </c>
      <c r="H60" s="19"/>
      <c r="I60" s="20"/>
      <c r="J60" s="19"/>
      <c r="K60" s="19"/>
      <c r="M60" s="204" t="str">
        <f t="shared" si="8"/>
        <v xml:space="preserve"> </v>
      </c>
      <c r="N60" s="18"/>
      <c r="O60" s="18"/>
      <c r="P60" s="18"/>
    </row>
    <row r="61" spans="1:16" x14ac:dyDescent="0.2">
      <c r="A61" s="151" t="s">
        <v>4019</v>
      </c>
      <c r="B61" s="204" t="str">
        <f t="shared" si="9"/>
        <v xml:space="preserve"> </v>
      </c>
      <c r="C61" s="32" t="s">
        <v>6108</v>
      </c>
      <c r="D61" s="204" t="str">
        <f t="shared" si="10"/>
        <v xml:space="preserve"> </v>
      </c>
      <c r="E61" s="152"/>
      <c r="F61" s="152"/>
      <c r="G61" s="204" t="str">
        <f t="shared" si="11"/>
        <v xml:space="preserve"> </v>
      </c>
      <c r="H61" s="30" t="s">
        <v>140</v>
      </c>
      <c r="I61" s="31">
        <v>2001</v>
      </c>
      <c r="J61" s="30" t="s">
        <v>4018</v>
      </c>
      <c r="K61" s="30"/>
      <c r="M61" s="204" t="str">
        <f t="shared" si="8"/>
        <v xml:space="preserve"> </v>
      </c>
      <c r="N61" s="18"/>
      <c r="O61" s="18"/>
      <c r="P61" s="18"/>
    </row>
    <row r="62" spans="1:16" x14ac:dyDescent="0.2">
      <c r="A62" s="23" t="s">
        <v>6109</v>
      </c>
      <c r="B62" s="204" t="str">
        <f t="shared" si="9"/>
        <v xml:space="preserve"> </v>
      </c>
      <c r="C62" s="18" t="s">
        <v>6110</v>
      </c>
      <c r="D62" s="204" t="str">
        <f t="shared" si="10"/>
        <v xml:space="preserve"> </v>
      </c>
      <c r="E62" s="152" t="s">
        <v>139</v>
      </c>
      <c r="F62" s="152">
        <v>4</v>
      </c>
      <c r="G62" s="204" t="str">
        <f t="shared" si="11"/>
        <v xml:space="preserve"> </v>
      </c>
      <c r="H62" s="23" t="s">
        <v>140</v>
      </c>
      <c r="I62" s="24">
        <v>2006</v>
      </c>
      <c r="J62" s="23" t="s">
        <v>141</v>
      </c>
      <c r="K62" s="23" t="s">
        <v>140</v>
      </c>
      <c r="L62" s="25" t="s">
        <v>142</v>
      </c>
      <c r="M62" s="204" t="str">
        <f t="shared" si="8"/>
        <v xml:space="preserve"> </v>
      </c>
      <c r="N62" s="18"/>
      <c r="O62" s="18"/>
      <c r="P62" s="18"/>
    </row>
    <row r="63" spans="1:16" x14ac:dyDescent="0.2">
      <c r="A63" s="151" t="s">
        <v>4069</v>
      </c>
      <c r="B63" s="204" t="str">
        <f t="shared" si="9"/>
        <v xml:space="preserve"> </v>
      </c>
      <c r="C63" s="32" t="s">
        <v>6111</v>
      </c>
      <c r="D63" s="204" t="str">
        <f t="shared" si="10"/>
        <v xml:space="preserve"> </v>
      </c>
      <c r="E63" s="152"/>
      <c r="F63" s="152"/>
      <c r="G63" s="204" t="str">
        <f t="shared" si="11"/>
        <v xml:space="preserve"> </v>
      </c>
      <c r="H63" s="30" t="s">
        <v>140</v>
      </c>
      <c r="I63" s="31">
        <v>2013</v>
      </c>
      <c r="J63" s="30" t="s">
        <v>4464</v>
      </c>
      <c r="K63" s="30"/>
      <c r="M63" s="204" t="str">
        <f t="shared" si="8"/>
        <v xml:space="preserve"> </v>
      </c>
      <c r="N63" s="18"/>
      <c r="O63" s="18"/>
      <c r="P63" s="18"/>
    </row>
    <row r="64" spans="1:16" x14ac:dyDescent="0.2">
      <c r="A64" s="151" t="s">
        <v>4359</v>
      </c>
      <c r="B64" s="204" t="str">
        <f t="shared" si="9"/>
        <v xml:space="preserve"> </v>
      </c>
      <c r="C64" s="32" t="s">
        <v>6112</v>
      </c>
      <c r="D64" s="204" t="str">
        <f t="shared" si="10"/>
        <v xml:space="preserve"> </v>
      </c>
      <c r="E64" s="152"/>
      <c r="F64" s="152"/>
      <c r="G64" s="204" t="str">
        <f t="shared" si="11"/>
        <v xml:space="preserve"> </v>
      </c>
      <c r="H64" s="30" t="s">
        <v>140</v>
      </c>
      <c r="I64" s="31">
        <v>2013</v>
      </c>
      <c r="J64" s="30" t="s">
        <v>4358</v>
      </c>
      <c r="K64" s="30"/>
      <c r="M64" s="204" t="str">
        <f t="shared" si="8"/>
        <v xml:space="preserve"> </v>
      </c>
      <c r="N64" s="18"/>
      <c r="O64" s="18"/>
      <c r="P64" s="18"/>
    </row>
    <row r="65" spans="1:17" x14ac:dyDescent="0.2">
      <c r="A65" s="21" t="s">
        <v>143</v>
      </c>
      <c r="B65" s="204" t="str">
        <f t="shared" si="9"/>
        <v xml:space="preserve"> </v>
      </c>
      <c r="C65" s="18" t="s">
        <v>6113</v>
      </c>
      <c r="D65" s="204" t="str">
        <f t="shared" si="10"/>
        <v xml:space="preserve"> </v>
      </c>
      <c r="E65" s="22" t="s">
        <v>21</v>
      </c>
      <c r="F65" s="22"/>
      <c r="G65" s="204" t="str">
        <f t="shared" si="11"/>
        <v xml:space="preserve"> </v>
      </c>
      <c r="H65" s="21" t="s">
        <v>144</v>
      </c>
      <c r="I65" s="22" t="s">
        <v>121</v>
      </c>
      <c r="J65" s="21" t="s">
        <v>145</v>
      </c>
      <c r="K65" s="21" t="s">
        <v>146</v>
      </c>
      <c r="M65" s="204" t="str">
        <f t="shared" si="8"/>
        <v xml:space="preserve"> </v>
      </c>
    </row>
    <row r="66" spans="1:17" x14ac:dyDescent="0.2">
      <c r="A66" s="21" t="s">
        <v>4761</v>
      </c>
      <c r="B66" s="204" t="str">
        <f t="shared" si="9"/>
        <v xml:space="preserve"> </v>
      </c>
      <c r="C66" s="18" t="s">
        <v>6114</v>
      </c>
      <c r="D66" s="204" t="str">
        <f t="shared" si="10"/>
        <v xml:space="preserve"> </v>
      </c>
      <c r="E66" s="22"/>
      <c r="F66" s="22"/>
      <c r="G66" s="204" t="str">
        <f t="shared" si="11"/>
        <v xml:space="preserve"> </v>
      </c>
      <c r="H66" s="21" t="s">
        <v>4762</v>
      </c>
      <c r="I66" s="22">
        <v>2010</v>
      </c>
      <c r="J66" s="21" t="s">
        <v>4763</v>
      </c>
      <c r="K66" s="21"/>
      <c r="L66" s="343" t="s">
        <v>4764</v>
      </c>
      <c r="M66" s="204"/>
    </row>
    <row r="67" spans="1:17" x14ac:dyDescent="0.2">
      <c r="A67" s="151" t="s">
        <v>6115</v>
      </c>
      <c r="B67" s="204" t="str">
        <f t="shared" si="9"/>
        <v xml:space="preserve"> </v>
      </c>
      <c r="C67" s="18" t="s">
        <v>158</v>
      </c>
      <c r="D67" s="204" t="str">
        <f t="shared" si="10"/>
        <v xml:space="preserve"> </v>
      </c>
      <c r="E67" s="206" t="s">
        <v>15</v>
      </c>
      <c r="F67" s="152">
        <v>17</v>
      </c>
      <c r="G67" s="204" t="str">
        <f t="shared" si="11"/>
        <v xml:space="preserve"> </v>
      </c>
      <c r="H67" s="19"/>
      <c r="I67" s="20"/>
      <c r="J67" s="19"/>
      <c r="K67" s="19"/>
      <c r="M67" s="204" t="str">
        <f t="shared" ref="M67:M80" si="12">" "</f>
        <v xml:space="preserve"> </v>
      </c>
    </row>
    <row r="68" spans="1:17" x14ac:dyDescent="0.2">
      <c r="A68" s="151" t="s">
        <v>154</v>
      </c>
      <c r="B68" s="204" t="str">
        <f t="shared" si="9"/>
        <v xml:space="preserve"> </v>
      </c>
      <c r="C68" s="32" t="s">
        <v>6116</v>
      </c>
      <c r="D68" s="204" t="str">
        <f t="shared" si="10"/>
        <v xml:space="preserve"> </v>
      </c>
      <c r="E68" s="152"/>
      <c r="F68" s="152"/>
      <c r="G68" s="204" t="str">
        <f t="shared" si="11"/>
        <v xml:space="preserve"> </v>
      </c>
      <c r="H68" s="30" t="s">
        <v>4300</v>
      </c>
      <c r="I68" s="31">
        <v>2006</v>
      </c>
      <c r="J68" s="30" t="s">
        <v>4301</v>
      </c>
      <c r="K68" s="30"/>
      <c r="M68" s="204" t="str">
        <f t="shared" si="12"/>
        <v xml:space="preserve"> </v>
      </c>
    </row>
    <row r="69" spans="1:17" x14ac:dyDescent="0.2">
      <c r="A69" s="151" t="s">
        <v>6117</v>
      </c>
      <c r="B69" s="204" t="str">
        <f t="shared" si="9"/>
        <v xml:space="preserve"> </v>
      </c>
      <c r="C69" s="18" t="s">
        <v>153</v>
      </c>
      <c r="D69" s="204" t="str">
        <f t="shared" si="10"/>
        <v xml:space="preserve"> </v>
      </c>
      <c r="E69" s="206" t="s">
        <v>15</v>
      </c>
      <c r="F69" s="152">
        <v>18</v>
      </c>
      <c r="G69" s="204" t="str">
        <f t="shared" si="11"/>
        <v xml:space="preserve"> </v>
      </c>
      <c r="H69" s="19"/>
      <c r="I69" s="20"/>
      <c r="J69" s="19"/>
      <c r="K69" s="19"/>
      <c r="M69" s="204" t="str">
        <f t="shared" si="12"/>
        <v xml:space="preserve"> </v>
      </c>
    </row>
    <row r="70" spans="1:17" x14ac:dyDescent="0.2">
      <c r="A70" s="21" t="s">
        <v>6118</v>
      </c>
      <c r="B70" s="204" t="str">
        <f t="shared" si="9"/>
        <v xml:space="preserve"> </v>
      </c>
      <c r="C70" s="18" t="s">
        <v>6119</v>
      </c>
      <c r="D70" s="204" t="str">
        <f t="shared" si="10"/>
        <v xml:space="preserve"> </v>
      </c>
      <c r="E70" s="22" t="s">
        <v>21</v>
      </c>
      <c r="F70" s="22"/>
      <c r="G70" s="204" t="str">
        <f t="shared" si="11"/>
        <v xml:space="preserve"> </v>
      </c>
      <c r="H70" s="21" t="s">
        <v>155</v>
      </c>
      <c r="I70" s="22" t="s">
        <v>156</v>
      </c>
      <c r="J70" s="21" t="s">
        <v>157</v>
      </c>
      <c r="K70" s="21" t="s">
        <v>26</v>
      </c>
      <c r="M70" s="204" t="str">
        <f t="shared" si="12"/>
        <v xml:space="preserve"> </v>
      </c>
    </row>
    <row r="71" spans="1:17" x14ac:dyDescent="0.2">
      <c r="A71" s="151" t="s">
        <v>1506</v>
      </c>
      <c r="B71" s="204" t="str">
        <f t="shared" si="9"/>
        <v xml:space="preserve"> </v>
      </c>
      <c r="C71" s="18" t="s">
        <v>159</v>
      </c>
      <c r="D71" s="204" t="str">
        <f t="shared" si="10"/>
        <v xml:space="preserve"> </v>
      </c>
      <c r="E71" s="206" t="s">
        <v>15</v>
      </c>
      <c r="F71" s="152">
        <v>20</v>
      </c>
      <c r="G71" s="204" t="str">
        <f t="shared" si="11"/>
        <v xml:space="preserve"> </v>
      </c>
      <c r="H71" s="19"/>
      <c r="I71" s="20"/>
      <c r="J71" s="19"/>
      <c r="K71" s="19"/>
      <c r="M71" s="204" t="str">
        <f t="shared" si="12"/>
        <v xml:space="preserve"> </v>
      </c>
    </row>
    <row r="72" spans="1:17" x14ac:dyDescent="0.2">
      <c r="A72" s="151" t="s">
        <v>1507</v>
      </c>
      <c r="B72" s="204" t="str">
        <f t="shared" si="9"/>
        <v xml:space="preserve"> </v>
      </c>
      <c r="C72" s="18" t="s">
        <v>160</v>
      </c>
      <c r="D72" s="204" t="str">
        <f t="shared" si="10"/>
        <v xml:space="preserve"> </v>
      </c>
      <c r="E72" s="206" t="s">
        <v>15</v>
      </c>
      <c r="F72" s="152">
        <v>19</v>
      </c>
      <c r="G72" s="204" t="str">
        <f t="shared" si="11"/>
        <v xml:space="preserve"> </v>
      </c>
      <c r="H72" s="19"/>
      <c r="I72" s="20"/>
      <c r="J72" s="19"/>
      <c r="K72" s="19"/>
      <c r="M72" s="204" t="str">
        <f t="shared" si="12"/>
        <v xml:space="preserve"> </v>
      </c>
    </row>
    <row r="73" spans="1:17" x14ac:dyDescent="0.2">
      <c r="A73" s="208" t="s">
        <v>6120</v>
      </c>
      <c r="B73" s="204" t="str">
        <f t="shared" si="9"/>
        <v xml:space="preserve"> </v>
      </c>
      <c r="C73" s="26" t="s">
        <v>161</v>
      </c>
      <c r="D73" s="204" t="str">
        <f t="shared" si="10"/>
        <v xml:space="preserve"> </v>
      </c>
      <c r="E73" s="209" t="s">
        <v>162</v>
      </c>
      <c r="F73" s="209">
        <v>1</v>
      </c>
      <c r="G73" s="204" t="str">
        <f t="shared" si="11"/>
        <v xml:space="preserve"> </v>
      </c>
      <c r="H73" s="27"/>
      <c r="I73" s="28"/>
      <c r="J73" s="27"/>
      <c r="K73" s="27"/>
      <c r="L73" s="29"/>
      <c r="M73" s="204" t="str">
        <f t="shared" si="12"/>
        <v xml:space="preserve"> </v>
      </c>
      <c r="Q73" s="29"/>
    </row>
    <row r="74" spans="1:17" x14ac:dyDescent="0.2">
      <c r="A74" s="151" t="s">
        <v>1480</v>
      </c>
      <c r="B74" s="204" t="str">
        <f t="shared" si="9"/>
        <v xml:space="preserve"> </v>
      </c>
      <c r="C74" s="18" t="s">
        <v>163</v>
      </c>
      <c r="D74" s="204" t="str">
        <f t="shared" si="10"/>
        <v xml:space="preserve"> </v>
      </c>
      <c r="E74" s="206" t="s">
        <v>15</v>
      </c>
      <c r="F74" s="152">
        <v>21</v>
      </c>
      <c r="G74" s="204" t="str">
        <f t="shared" si="11"/>
        <v xml:space="preserve"> </v>
      </c>
      <c r="H74" s="19"/>
      <c r="I74" s="20"/>
      <c r="J74" s="19"/>
      <c r="K74" s="19"/>
      <c r="M74" s="204" t="str">
        <f t="shared" si="12"/>
        <v xml:space="preserve"> </v>
      </c>
    </row>
    <row r="75" spans="1:17" x14ac:dyDescent="0.2">
      <c r="A75" s="151" t="s">
        <v>6121</v>
      </c>
      <c r="B75" s="204" t="str">
        <f t="shared" si="9"/>
        <v xml:space="preserve"> </v>
      </c>
      <c r="C75" s="18" t="s">
        <v>164</v>
      </c>
      <c r="D75" s="204" t="str">
        <f t="shared" si="10"/>
        <v xml:space="preserve"> </v>
      </c>
      <c r="E75" s="206" t="s">
        <v>15</v>
      </c>
      <c r="F75" s="152">
        <v>22</v>
      </c>
      <c r="G75" s="204" t="str">
        <f t="shared" si="11"/>
        <v xml:space="preserve"> </v>
      </c>
      <c r="H75" s="19"/>
      <c r="I75" s="20"/>
      <c r="J75" s="19"/>
      <c r="K75" s="19"/>
      <c r="M75" s="204" t="str">
        <f t="shared" si="12"/>
        <v xml:space="preserve"> </v>
      </c>
    </row>
    <row r="76" spans="1:17" x14ac:dyDescent="0.2">
      <c r="A76" s="21" t="s">
        <v>165</v>
      </c>
      <c r="B76" s="204" t="str">
        <f t="shared" si="9"/>
        <v xml:space="preserve"> </v>
      </c>
      <c r="C76" s="18" t="s">
        <v>6122</v>
      </c>
      <c r="D76" s="204" t="str">
        <f t="shared" si="10"/>
        <v xml:space="preserve"> </v>
      </c>
      <c r="E76" s="22" t="s">
        <v>21</v>
      </c>
      <c r="F76" s="22"/>
      <c r="G76" s="204" t="str">
        <f t="shared" si="11"/>
        <v xml:space="preserve"> </v>
      </c>
      <c r="H76" s="21" t="s">
        <v>166</v>
      </c>
      <c r="I76" s="22" t="s">
        <v>40</v>
      </c>
      <c r="J76" s="21" t="s">
        <v>167</v>
      </c>
      <c r="K76" s="21" t="s">
        <v>26</v>
      </c>
      <c r="M76" s="204" t="str">
        <f t="shared" si="12"/>
        <v xml:space="preserve"> </v>
      </c>
    </row>
    <row r="77" spans="1:17" x14ac:dyDescent="0.2">
      <c r="A77" s="21" t="s">
        <v>168</v>
      </c>
      <c r="B77" s="204" t="str">
        <f t="shared" si="9"/>
        <v xml:space="preserve"> </v>
      </c>
      <c r="C77" s="18" t="s">
        <v>6123</v>
      </c>
      <c r="D77" s="204" t="str">
        <f t="shared" si="10"/>
        <v xml:space="preserve"> </v>
      </c>
      <c r="E77" s="22" t="s">
        <v>21</v>
      </c>
      <c r="F77" s="22"/>
      <c r="G77" s="204" t="str">
        <f t="shared" si="11"/>
        <v xml:space="preserve"> </v>
      </c>
      <c r="H77" s="21" t="s">
        <v>169</v>
      </c>
      <c r="I77" s="22" t="s">
        <v>83</v>
      </c>
      <c r="J77" s="21" t="s">
        <v>170</v>
      </c>
      <c r="K77" s="21" t="s">
        <v>26</v>
      </c>
      <c r="M77" s="204" t="str">
        <f t="shared" si="12"/>
        <v xml:space="preserve"> </v>
      </c>
    </row>
    <row r="78" spans="1:17" x14ac:dyDescent="0.2">
      <c r="A78" s="21" t="s">
        <v>171</v>
      </c>
      <c r="B78" s="204" t="str">
        <f t="shared" si="9"/>
        <v xml:space="preserve"> </v>
      </c>
      <c r="C78" s="18" t="s">
        <v>6124</v>
      </c>
      <c r="D78" s="204" t="str">
        <f t="shared" si="10"/>
        <v xml:space="preserve"> </v>
      </c>
      <c r="E78" s="22" t="s">
        <v>21</v>
      </c>
      <c r="F78" s="22"/>
      <c r="G78" s="204" t="str">
        <f t="shared" si="11"/>
        <v xml:space="preserve"> </v>
      </c>
      <c r="H78" s="21" t="s">
        <v>172</v>
      </c>
      <c r="I78" s="22" t="s">
        <v>130</v>
      </c>
      <c r="J78" s="21" t="s">
        <v>173</v>
      </c>
      <c r="K78" s="21" t="s">
        <v>174</v>
      </c>
      <c r="M78" s="204" t="str">
        <f t="shared" si="12"/>
        <v xml:space="preserve"> </v>
      </c>
    </row>
    <row r="79" spans="1:17" x14ac:dyDescent="0.2">
      <c r="A79" s="151" t="s">
        <v>6125</v>
      </c>
      <c r="B79" s="204" t="str">
        <f t="shared" si="9"/>
        <v xml:space="preserve"> </v>
      </c>
      <c r="C79" s="18" t="s">
        <v>175</v>
      </c>
      <c r="D79" s="204" t="str">
        <f t="shared" si="10"/>
        <v xml:space="preserve"> </v>
      </c>
      <c r="E79" s="206" t="s">
        <v>15</v>
      </c>
      <c r="F79" s="152">
        <v>23</v>
      </c>
      <c r="G79" s="204" t="str">
        <f t="shared" si="11"/>
        <v xml:space="preserve"> </v>
      </c>
      <c r="H79" s="19"/>
      <c r="I79" s="20"/>
      <c r="J79" s="19"/>
      <c r="K79" s="19"/>
      <c r="M79" s="204" t="str">
        <f t="shared" si="12"/>
        <v xml:space="preserve"> </v>
      </c>
    </row>
    <row r="80" spans="1:17" x14ac:dyDescent="0.2">
      <c r="A80" s="21" t="s">
        <v>176</v>
      </c>
      <c r="B80" s="204" t="str">
        <f t="shared" si="9"/>
        <v xml:space="preserve"> </v>
      </c>
      <c r="C80" s="18" t="s">
        <v>6126</v>
      </c>
      <c r="D80" s="204" t="str">
        <f t="shared" si="10"/>
        <v xml:space="preserve"> </v>
      </c>
      <c r="E80" s="22" t="s">
        <v>21</v>
      </c>
      <c r="F80" s="22"/>
      <c r="G80" s="204" t="str">
        <f t="shared" si="11"/>
        <v xml:space="preserve"> </v>
      </c>
      <c r="H80" s="21" t="s">
        <v>177</v>
      </c>
      <c r="I80" s="22" t="s">
        <v>178</v>
      </c>
      <c r="J80" s="21" t="s">
        <v>179</v>
      </c>
      <c r="K80" s="21" t="s">
        <v>180</v>
      </c>
      <c r="M80" s="204" t="str">
        <f t="shared" si="12"/>
        <v xml:space="preserve"> </v>
      </c>
    </row>
    <row r="81" spans="1:13" x14ac:dyDescent="0.2">
      <c r="A81" s="21" t="s">
        <v>6127</v>
      </c>
      <c r="B81" s="204"/>
      <c r="C81" s="18" t="s">
        <v>6128</v>
      </c>
      <c r="D81" s="204"/>
      <c r="E81" s="22"/>
      <c r="F81" s="22"/>
      <c r="G81" s="204"/>
      <c r="H81" s="21"/>
      <c r="I81" s="22"/>
      <c r="J81" s="21"/>
      <c r="K81" s="21"/>
      <c r="M81" s="204"/>
    </row>
    <row r="82" spans="1:13" x14ac:dyDescent="0.2">
      <c r="A82" s="151" t="s">
        <v>6129</v>
      </c>
      <c r="B82" s="204" t="str">
        <f t="shared" ref="B82:B145" si="13">" "</f>
        <v xml:space="preserve"> </v>
      </c>
      <c r="C82" s="18" t="s">
        <v>181</v>
      </c>
      <c r="D82" s="204" t="str">
        <f t="shared" ref="D82:D145" si="14">" "</f>
        <v xml:space="preserve"> </v>
      </c>
      <c r="E82" s="206" t="s">
        <v>15</v>
      </c>
      <c r="F82" s="152">
        <v>25</v>
      </c>
      <c r="G82" s="204" t="str">
        <f t="shared" ref="G82:G145" si="15">" "</f>
        <v xml:space="preserve"> </v>
      </c>
      <c r="H82" s="19"/>
      <c r="I82" s="20"/>
      <c r="J82" s="19"/>
      <c r="K82" s="19"/>
      <c r="M82" s="204" t="str">
        <f>" "</f>
        <v xml:space="preserve"> </v>
      </c>
    </row>
    <row r="83" spans="1:13" x14ac:dyDescent="0.2">
      <c r="A83" s="151" t="s">
        <v>6130</v>
      </c>
      <c r="B83" s="204" t="str">
        <f t="shared" si="13"/>
        <v xml:space="preserve"> </v>
      </c>
      <c r="C83" s="18" t="s">
        <v>182</v>
      </c>
      <c r="D83" s="204" t="str">
        <f t="shared" si="14"/>
        <v xml:space="preserve"> </v>
      </c>
      <c r="E83" s="206" t="s">
        <v>15</v>
      </c>
      <c r="F83" s="152">
        <v>24</v>
      </c>
      <c r="G83" s="204" t="str">
        <f t="shared" si="15"/>
        <v xml:space="preserve"> </v>
      </c>
      <c r="H83" s="19"/>
      <c r="I83" s="20"/>
      <c r="J83" s="19"/>
      <c r="K83" s="19"/>
      <c r="M83" s="204" t="str">
        <f>" "</f>
        <v xml:space="preserve"> </v>
      </c>
    </row>
    <row r="84" spans="1:13" x14ac:dyDescent="0.2">
      <c r="A84" s="151" t="s">
        <v>4415</v>
      </c>
      <c r="B84" s="204" t="str">
        <f t="shared" si="13"/>
        <v xml:space="preserve"> </v>
      </c>
      <c r="C84" s="32" t="s">
        <v>6131</v>
      </c>
      <c r="D84" s="204" t="str">
        <f t="shared" si="14"/>
        <v xml:space="preserve"> </v>
      </c>
      <c r="E84" s="152"/>
      <c r="F84" s="152"/>
      <c r="G84" s="204" t="str">
        <f t="shared" si="15"/>
        <v xml:space="preserve"> </v>
      </c>
      <c r="H84" s="151" t="s">
        <v>4414</v>
      </c>
      <c r="I84" s="31">
        <v>2013</v>
      </c>
      <c r="J84" s="151" t="s">
        <v>4424</v>
      </c>
      <c r="K84" s="30"/>
      <c r="M84" s="204" t="str">
        <f>" "</f>
        <v xml:space="preserve"> </v>
      </c>
    </row>
    <row r="85" spans="1:13" x14ac:dyDescent="0.2">
      <c r="A85" s="21" t="s">
        <v>183</v>
      </c>
      <c r="B85" s="204" t="str">
        <f t="shared" si="13"/>
        <v xml:space="preserve"> </v>
      </c>
      <c r="C85" s="18" t="s">
        <v>6132</v>
      </c>
      <c r="D85" s="204" t="str">
        <f t="shared" si="14"/>
        <v xml:space="preserve"> </v>
      </c>
      <c r="E85" s="22" t="s">
        <v>21</v>
      </c>
      <c r="F85" s="22"/>
      <c r="G85" s="204" t="str">
        <f t="shared" si="15"/>
        <v xml:space="preserve"> </v>
      </c>
      <c r="H85" s="21" t="s">
        <v>184</v>
      </c>
      <c r="I85" s="22" t="s">
        <v>32</v>
      </c>
      <c r="J85" s="21" t="s">
        <v>185</v>
      </c>
      <c r="K85" s="21" t="s">
        <v>186</v>
      </c>
      <c r="M85" s="204" t="str">
        <f>" "</f>
        <v xml:space="preserve"> </v>
      </c>
    </row>
    <row r="86" spans="1:13" x14ac:dyDescent="0.2">
      <c r="A86" s="151" t="s">
        <v>4333</v>
      </c>
      <c r="B86" s="204" t="str">
        <f t="shared" si="13"/>
        <v xml:space="preserve"> </v>
      </c>
      <c r="C86" s="32" t="s">
        <v>6133</v>
      </c>
      <c r="D86" s="204" t="str">
        <f t="shared" si="14"/>
        <v xml:space="preserve"> </v>
      </c>
      <c r="E86" s="152"/>
      <c r="F86" s="152"/>
      <c r="G86" s="204" t="str">
        <f t="shared" si="15"/>
        <v xml:space="preserve"> </v>
      </c>
      <c r="H86" s="30" t="s">
        <v>4332</v>
      </c>
      <c r="I86" s="31">
        <v>2007</v>
      </c>
      <c r="J86" s="30" t="s">
        <v>4331</v>
      </c>
      <c r="K86" s="30"/>
      <c r="M86" s="204" t="str">
        <f>" "</f>
        <v xml:space="preserve"> </v>
      </c>
    </row>
    <row r="87" spans="1:13" x14ac:dyDescent="0.2">
      <c r="A87" s="151" t="s">
        <v>6134</v>
      </c>
      <c r="B87" s="204" t="str">
        <f t="shared" si="13"/>
        <v xml:space="preserve"> </v>
      </c>
      <c r="C87" s="145" t="s">
        <v>4797</v>
      </c>
      <c r="D87" s="204" t="str">
        <f t="shared" si="14"/>
        <v xml:space="preserve"> </v>
      </c>
      <c r="E87" s="152"/>
      <c r="F87" s="152"/>
      <c r="G87" s="204" t="str">
        <f t="shared" si="15"/>
        <v xml:space="preserve"> </v>
      </c>
      <c r="H87" s="30"/>
      <c r="I87" s="31"/>
      <c r="J87" s="30"/>
      <c r="K87" s="30"/>
      <c r="M87" s="204"/>
    </row>
    <row r="88" spans="1:13" x14ac:dyDescent="0.2">
      <c r="A88" s="151" t="s">
        <v>4264</v>
      </c>
      <c r="B88" s="204" t="str">
        <f t="shared" si="13"/>
        <v xml:space="preserve"> </v>
      </c>
      <c r="C88" s="32" t="s">
        <v>6135</v>
      </c>
      <c r="D88" s="204" t="str">
        <f t="shared" si="14"/>
        <v xml:space="preserve"> </v>
      </c>
      <c r="E88" s="152"/>
      <c r="F88" s="152"/>
      <c r="G88" s="204" t="str">
        <f t="shared" si="15"/>
        <v xml:space="preserve"> </v>
      </c>
      <c r="H88" s="30" t="s">
        <v>4266</v>
      </c>
      <c r="I88" s="31">
        <v>2013</v>
      </c>
      <c r="J88" s="30" t="s">
        <v>4267</v>
      </c>
      <c r="K88" s="30"/>
      <c r="M88" s="204" t="str">
        <f t="shared" ref="M88:M151" si="16">" "</f>
        <v xml:space="preserve"> </v>
      </c>
    </row>
    <row r="89" spans="1:13" x14ac:dyDescent="0.2">
      <c r="A89" s="151" t="s">
        <v>3982</v>
      </c>
      <c r="B89" s="204" t="str">
        <f t="shared" si="13"/>
        <v xml:space="preserve"> </v>
      </c>
      <c r="C89" s="32" t="s">
        <v>6136</v>
      </c>
      <c r="D89" s="204" t="str">
        <f t="shared" si="14"/>
        <v xml:space="preserve"> </v>
      </c>
      <c r="E89" s="152"/>
      <c r="F89" s="152"/>
      <c r="G89" s="204" t="str">
        <f t="shared" si="15"/>
        <v xml:space="preserve"> </v>
      </c>
      <c r="H89" s="30" t="s">
        <v>3981</v>
      </c>
      <c r="I89" s="31">
        <v>2010</v>
      </c>
      <c r="J89" s="30" t="s">
        <v>3993</v>
      </c>
      <c r="K89" s="30"/>
      <c r="M89" s="204" t="str">
        <f t="shared" si="16"/>
        <v xml:space="preserve"> </v>
      </c>
    </row>
    <row r="90" spans="1:13" x14ac:dyDescent="0.2">
      <c r="A90" s="21" t="s">
        <v>944</v>
      </c>
      <c r="B90" s="204" t="str">
        <f t="shared" si="13"/>
        <v xml:space="preserve"> </v>
      </c>
      <c r="C90" s="18" t="s">
        <v>6137</v>
      </c>
      <c r="D90" s="204" t="str">
        <f t="shared" si="14"/>
        <v xml:space="preserve"> </v>
      </c>
      <c r="E90" s="22" t="s">
        <v>21</v>
      </c>
      <c r="F90" s="22"/>
      <c r="G90" s="204" t="str">
        <f t="shared" si="15"/>
        <v xml:space="preserve"> </v>
      </c>
      <c r="H90" s="21" t="s">
        <v>188</v>
      </c>
      <c r="I90" s="22" t="s">
        <v>32</v>
      </c>
      <c r="J90" s="21" t="s">
        <v>189</v>
      </c>
      <c r="K90" s="21" t="s">
        <v>26</v>
      </c>
      <c r="M90" s="204" t="str">
        <f t="shared" si="16"/>
        <v xml:space="preserve"> </v>
      </c>
    </row>
    <row r="91" spans="1:13" x14ac:dyDescent="0.2">
      <c r="A91" s="21" t="s">
        <v>190</v>
      </c>
      <c r="B91" s="204" t="str">
        <f t="shared" si="13"/>
        <v xml:space="preserve"> </v>
      </c>
      <c r="C91" s="18" t="s">
        <v>6138</v>
      </c>
      <c r="D91" s="204" t="str">
        <f t="shared" si="14"/>
        <v xml:space="preserve"> </v>
      </c>
      <c r="E91" s="22" t="s">
        <v>21</v>
      </c>
      <c r="F91" s="22"/>
      <c r="G91" s="204" t="str">
        <f t="shared" si="15"/>
        <v xml:space="preserve"> </v>
      </c>
      <c r="H91" s="21" t="s">
        <v>188</v>
      </c>
      <c r="I91" s="22" t="s">
        <v>36</v>
      </c>
      <c r="J91" s="21" t="s">
        <v>191</v>
      </c>
      <c r="K91" s="21" t="s">
        <v>192</v>
      </c>
      <c r="M91" s="204" t="str">
        <f t="shared" si="16"/>
        <v xml:space="preserve"> </v>
      </c>
    </row>
    <row r="92" spans="1:13" x14ac:dyDescent="0.2">
      <c r="A92" s="151" t="s">
        <v>4343</v>
      </c>
      <c r="B92" s="204" t="str">
        <f t="shared" si="13"/>
        <v xml:space="preserve"> </v>
      </c>
      <c r="C92" s="32" t="s">
        <v>6139</v>
      </c>
      <c r="D92" s="204" t="str">
        <f t="shared" si="14"/>
        <v xml:space="preserve"> </v>
      </c>
      <c r="E92" s="152"/>
      <c r="F92" s="152"/>
      <c r="G92" s="204" t="str">
        <f t="shared" si="15"/>
        <v xml:space="preserve"> </v>
      </c>
      <c r="H92" s="30" t="s">
        <v>188</v>
      </c>
      <c r="I92" s="31">
        <v>2006</v>
      </c>
      <c r="J92" s="30" t="s">
        <v>4342</v>
      </c>
      <c r="K92" s="30"/>
      <c r="M92" s="204" t="str">
        <f t="shared" si="16"/>
        <v xml:space="preserve"> </v>
      </c>
    </row>
    <row r="93" spans="1:13" x14ac:dyDescent="0.2">
      <c r="A93" s="151" t="s">
        <v>6140</v>
      </c>
      <c r="B93" s="204" t="str">
        <f t="shared" si="13"/>
        <v xml:space="preserve"> </v>
      </c>
      <c r="C93" s="18" t="s">
        <v>194</v>
      </c>
      <c r="D93" s="204" t="str">
        <f t="shared" si="14"/>
        <v xml:space="preserve"> </v>
      </c>
      <c r="E93" s="206" t="s">
        <v>15</v>
      </c>
      <c r="F93" s="152">
        <v>26</v>
      </c>
      <c r="G93" s="204" t="str">
        <f t="shared" si="15"/>
        <v xml:space="preserve"> </v>
      </c>
      <c r="H93" s="19"/>
      <c r="I93" s="20"/>
      <c r="J93" s="19"/>
      <c r="K93" s="19"/>
      <c r="M93" s="204" t="str">
        <f t="shared" si="16"/>
        <v xml:space="preserve"> </v>
      </c>
    </row>
    <row r="94" spans="1:13" x14ac:dyDescent="0.2">
      <c r="A94" s="151" t="s">
        <v>6141</v>
      </c>
      <c r="B94" s="204" t="str">
        <f t="shared" si="13"/>
        <v xml:space="preserve"> </v>
      </c>
      <c r="C94" s="18" t="s">
        <v>193</v>
      </c>
      <c r="D94" s="204" t="str">
        <f t="shared" si="14"/>
        <v xml:space="preserve"> </v>
      </c>
      <c r="E94" s="206" t="s">
        <v>15</v>
      </c>
      <c r="F94" s="152">
        <v>27</v>
      </c>
      <c r="G94" s="204" t="str">
        <f t="shared" si="15"/>
        <v xml:space="preserve"> </v>
      </c>
      <c r="H94" s="19"/>
      <c r="I94" s="20"/>
      <c r="J94" s="19"/>
      <c r="K94" s="19"/>
      <c r="M94" s="204" t="str">
        <f t="shared" si="16"/>
        <v xml:space="preserve"> </v>
      </c>
    </row>
    <row r="95" spans="1:13" x14ac:dyDescent="0.2">
      <c r="A95" s="151" t="s">
        <v>6142</v>
      </c>
      <c r="B95" s="204" t="str">
        <f t="shared" si="13"/>
        <v xml:space="preserve"> </v>
      </c>
      <c r="C95" s="18" t="s">
        <v>195</v>
      </c>
      <c r="D95" s="204" t="str">
        <f t="shared" si="14"/>
        <v xml:space="preserve"> </v>
      </c>
      <c r="E95" s="206" t="s">
        <v>15</v>
      </c>
      <c r="F95" s="152">
        <v>28</v>
      </c>
      <c r="G95" s="204" t="str">
        <f t="shared" si="15"/>
        <v xml:space="preserve"> </v>
      </c>
      <c r="H95" s="19"/>
      <c r="I95" s="20"/>
      <c r="J95" s="19"/>
      <c r="K95" s="19"/>
      <c r="M95" s="204" t="str">
        <f t="shared" si="16"/>
        <v xml:space="preserve"> </v>
      </c>
    </row>
    <row r="96" spans="1:13" x14ac:dyDescent="0.2">
      <c r="A96" s="151" t="s">
        <v>6143</v>
      </c>
      <c r="B96" s="204" t="str">
        <f t="shared" si="13"/>
        <v xml:space="preserve"> </v>
      </c>
      <c r="C96" s="18" t="s">
        <v>196</v>
      </c>
      <c r="D96" s="204" t="str">
        <f t="shared" si="14"/>
        <v xml:space="preserve"> </v>
      </c>
      <c r="E96" s="206" t="s">
        <v>15</v>
      </c>
      <c r="F96" s="152">
        <v>29</v>
      </c>
      <c r="G96" s="204" t="str">
        <f t="shared" si="15"/>
        <v xml:space="preserve"> </v>
      </c>
      <c r="H96" s="19"/>
      <c r="I96" s="20"/>
      <c r="J96" s="19"/>
      <c r="K96" s="19"/>
      <c r="M96" s="204" t="str">
        <f t="shared" si="16"/>
        <v xml:space="preserve"> </v>
      </c>
    </row>
    <row r="97" spans="1:17" x14ac:dyDescent="0.2">
      <c r="A97" s="151" t="s">
        <v>6144</v>
      </c>
      <c r="B97" s="204" t="str">
        <f t="shared" si="13"/>
        <v xml:space="preserve"> </v>
      </c>
      <c r="C97" s="18" t="s">
        <v>197</v>
      </c>
      <c r="D97" s="204" t="str">
        <f t="shared" si="14"/>
        <v xml:space="preserve"> </v>
      </c>
      <c r="E97" s="206" t="s">
        <v>15</v>
      </c>
      <c r="F97" s="152">
        <v>30</v>
      </c>
      <c r="G97" s="204" t="str">
        <f t="shared" si="15"/>
        <v xml:space="preserve"> </v>
      </c>
      <c r="H97" s="19"/>
      <c r="I97" s="20"/>
      <c r="J97" s="19"/>
      <c r="K97" s="19"/>
      <c r="M97" s="204" t="str">
        <f t="shared" si="16"/>
        <v xml:space="preserve"> </v>
      </c>
    </row>
    <row r="98" spans="1:17" x14ac:dyDescent="0.2">
      <c r="A98" s="208" t="s">
        <v>6145</v>
      </c>
      <c r="B98" s="204" t="str">
        <f t="shared" si="13"/>
        <v xml:space="preserve"> </v>
      </c>
      <c r="C98" s="26" t="s">
        <v>198</v>
      </c>
      <c r="D98" s="204" t="str">
        <f t="shared" si="14"/>
        <v xml:space="preserve"> </v>
      </c>
      <c r="E98" s="209" t="s">
        <v>162</v>
      </c>
      <c r="F98" s="209">
        <v>3</v>
      </c>
      <c r="G98" s="204" t="str">
        <f t="shared" si="15"/>
        <v xml:space="preserve"> </v>
      </c>
      <c r="H98" s="27"/>
      <c r="I98" s="28"/>
      <c r="J98" s="27"/>
      <c r="K98" s="27"/>
      <c r="L98" s="29"/>
      <c r="M98" s="204" t="str">
        <f t="shared" si="16"/>
        <v xml:space="preserve"> </v>
      </c>
      <c r="Q98" s="29"/>
    </row>
    <row r="99" spans="1:17" x14ac:dyDescent="0.2">
      <c r="A99" s="208" t="s">
        <v>6146</v>
      </c>
      <c r="B99" s="204" t="str">
        <f t="shared" si="13"/>
        <v xml:space="preserve"> </v>
      </c>
      <c r="C99" s="26" t="s">
        <v>199</v>
      </c>
      <c r="D99" s="204" t="str">
        <f t="shared" si="14"/>
        <v xml:space="preserve"> </v>
      </c>
      <c r="E99" s="209" t="s">
        <v>162</v>
      </c>
      <c r="F99" s="209">
        <v>2</v>
      </c>
      <c r="G99" s="204" t="str">
        <f t="shared" si="15"/>
        <v xml:space="preserve"> </v>
      </c>
      <c r="H99" s="27"/>
      <c r="I99" s="28"/>
      <c r="J99" s="27"/>
      <c r="K99" s="27"/>
      <c r="L99" s="29"/>
      <c r="M99" s="204" t="str">
        <f t="shared" si="16"/>
        <v xml:space="preserve"> </v>
      </c>
      <c r="Q99" s="29"/>
    </row>
    <row r="100" spans="1:17" x14ac:dyDescent="0.2">
      <c r="A100" s="151" t="s">
        <v>3920</v>
      </c>
      <c r="B100" s="204" t="str">
        <f t="shared" si="13"/>
        <v xml:space="preserve"> </v>
      </c>
      <c r="C100" s="18" t="s">
        <v>3919</v>
      </c>
      <c r="D100" s="204" t="str">
        <f t="shared" si="14"/>
        <v xml:space="preserve"> </v>
      </c>
      <c r="E100" s="152" t="str">
        <f>" "</f>
        <v xml:space="preserve"> </v>
      </c>
      <c r="F100" s="152" t="str">
        <f>" "</f>
        <v xml:space="preserve"> </v>
      </c>
      <c r="G100" s="204" t="str">
        <f t="shared" si="15"/>
        <v xml:space="preserve"> </v>
      </c>
      <c r="H100" s="30"/>
      <c r="I100" s="31"/>
      <c r="J100" s="30"/>
      <c r="K100" s="30"/>
      <c r="M100" s="204" t="str">
        <f t="shared" si="16"/>
        <v xml:space="preserve"> </v>
      </c>
    </row>
    <row r="101" spans="1:17" x14ac:dyDescent="0.2">
      <c r="A101" s="151" t="s">
        <v>3802</v>
      </c>
      <c r="B101" s="204" t="str">
        <f t="shared" si="13"/>
        <v xml:space="preserve"> </v>
      </c>
      <c r="C101" s="18" t="s">
        <v>6147</v>
      </c>
      <c r="D101" s="204" t="str">
        <f t="shared" si="14"/>
        <v xml:space="preserve"> </v>
      </c>
      <c r="E101" s="152" t="str">
        <f>" "</f>
        <v xml:space="preserve"> </v>
      </c>
      <c r="F101" s="152" t="str">
        <f>" "</f>
        <v xml:space="preserve"> </v>
      </c>
      <c r="G101" s="204" t="str">
        <f t="shared" si="15"/>
        <v xml:space="preserve"> </v>
      </c>
      <c r="H101" s="30" t="s">
        <v>3803</v>
      </c>
      <c r="I101" s="31">
        <v>2012</v>
      </c>
      <c r="J101" s="30" t="s">
        <v>3818</v>
      </c>
      <c r="K101" s="30"/>
      <c r="M101" s="204" t="str">
        <f t="shared" si="16"/>
        <v xml:space="preserve"> </v>
      </c>
    </row>
    <row r="102" spans="1:17" x14ac:dyDescent="0.2">
      <c r="A102" s="207" t="s">
        <v>4295</v>
      </c>
      <c r="B102" s="204" t="str">
        <f t="shared" si="13"/>
        <v xml:space="preserve"> </v>
      </c>
      <c r="C102" s="32" t="s">
        <v>6148</v>
      </c>
      <c r="D102" s="204" t="str">
        <f t="shared" si="14"/>
        <v xml:space="preserve"> </v>
      </c>
      <c r="E102" s="152"/>
      <c r="F102" s="152"/>
      <c r="G102" s="204" t="str">
        <f t="shared" si="15"/>
        <v xml:space="preserve"> </v>
      </c>
      <c r="H102" s="30" t="s">
        <v>4296</v>
      </c>
      <c r="I102" s="31">
        <v>2006</v>
      </c>
      <c r="J102" s="30" t="s">
        <v>4297</v>
      </c>
      <c r="K102" s="30"/>
      <c r="M102" s="204" t="str">
        <f t="shared" si="16"/>
        <v xml:space="preserve"> </v>
      </c>
    </row>
    <row r="103" spans="1:17" x14ac:dyDescent="0.2">
      <c r="A103" s="151" t="s">
        <v>4011</v>
      </c>
      <c r="B103" s="204" t="str">
        <f t="shared" si="13"/>
        <v xml:space="preserve"> </v>
      </c>
      <c r="C103" s="32" t="s">
        <v>6149</v>
      </c>
      <c r="D103" s="204" t="str">
        <f t="shared" si="14"/>
        <v xml:space="preserve"> </v>
      </c>
      <c r="E103" s="152"/>
      <c r="F103" s="152"/>
      <c r="G103" s="204" t="str">
        <f t="shared" si="15"/>
        <v xml:space="preserve"> </v>
      </c>
      <c r="H103" s="30" t="s">
        <v>4010</v>
      </c>
      <c r="I103" s="31">
        <v>2007</v>
      </c>
      <c r="J103" s="30" t="s">
        <v>4009</v>
      </c>
      <c r="K103" s="30"/>
      <c r="M103" s="204" t="str">
        <f t="shared" si="16"/>
        <v xml:space="preserve"> </v>
      </c>
    </row>
    <row r="104" spans="1:17" x14ac:dyDescent="0.2">
      <c r="A104" s="151" t="s">
        <v>1392</v>
      </c>
      <c r="B104" s="204" t="str">
        <f t="shared" si="13"/>
        <v xml:space="preserve"> </v>
      </c>
      <c r="C104" s="18" t="s">
        <v>200</v>
      </c>
      <c r="D104" s="204" t="str">
        <f t="shared" si="14"/>
        <v xml:space="preserve"> </v>
      </c>
      <c r="E104" s="206" t="s">
        <v>15</v>
      </c>
      <c r="F104" s="152">
        <v>31</v>
      </c>
      <c r="G104" s="204" t="str">
        <f t="shared" si="15"/>
        <v xml:space="preserve"> </v>
      </c>
      <c r="H104" s="19"/>
      <c r="I104" s="20"/>
      <c r="J104" s="19"/>
      <c r="K104" s="19"/>
      <c r="M104" s="204" t="str">
        <f t="shared" si="16"/>
        <v xml:space="preserve"> </v>
      </c>
    </row>
    <row r="105" spans="1:17" x14ac:dyDescent="0.2">
      <c r="A105" s="151" t="s">
        <v>6150</v>
      </c>
      <c r="B105" s="204" t="str">
        <f t="shared" si="13"/>
        <v xml:space="preserve"> </v>
      </c>
      <c r="C105" s="18" t="s">
        <v>201</v>
      </c>
      <c r="D105" s="204" t="str">
        <f t="shared" si="14"/>
        <v xml:space="preserve"> </v>
      </c>
      <c r="E105" s="206" t="s">
        <v>15</v>
      </c>
      <c r="F105" s="152">
        <v>32</v>
      </c>
      <c r="G105" s="204" t="str">
        <f t="shared" si="15"/>
        <v xml:space="preserve"> </v>
      </c>
      <c r="H105" s="19"/>
      <c r="I105" s="20"/>
      <c r="J105" s="19"/>
      <c r="K105" s="19"/>
      <c r="M105" s="204" t="str">
        <f t="shared" si="16"/>
        <v xml:space="preserve"> </v>
      </c>
    </row>
    <row r="106" spans="1:17" x14ac:dyDescent="0.2">
      <c r="A106" s="21" t="s">
        <v>202</v>
      </c>
      <c r="B106" s="204" t="str">
        <f t="shared" si="13"/>
        <v xml:space="preserve"> </v>
      </c>
      <c r="C106" s="18" t="s">
        <v>6151</v>
      </c>
      <c r="D106" s="204" t="str">
        <f t="shared" si="14"/>
        <v xml:space="preserve"> </v>
      </c>
      <c r="E106" s="22" t="s">
        <v>21</v>
      </c>
      <c r="F106" s="22"/>
      <c r="G106" s="204" t="str">
        <f t="shared" si="15"/>
        <v xml:space="preserve"> </v>
      </c>
      <c r="H106" s="21" t="s">
        <v>203</v>
      </c>
      <c r="I106" s="22" t="s">
        <v>65</v>
      </c>
      <c r="J106" s="21" t="s">
        <v>204</v>
      </c>
      <c r="K106" s="21" t="s">
        <v>26</v>
      </c>
      <c r="M106" s="204" t="str">
        <f t="shared" si="16"/>
        <v xml:space="preserve"> </v>
      </c>
    </row>
    <row r="107" spans="1:17" x14ac:dyDescent="0.2">
      <c r="A107" s="21" t="s">
        <v>205</v>
      </c>
      <c r="B107" s="204" t="str">
        <f t="shared" si="13"/>
        <v xml:space="preserve"> </v>
      </c>
      <c r="C107" s="18" t="s">
        <v>6152</v>
      </c>
      <c r="D107" s="204" t="str">
        <f t="shared" si="14"/>
        <v xml:space="preserve"> </v>
      </c>
      <c r="E107" s="22" t="s">
        <v>21</v>
      </c>
      <c r="F107" s="22"/>
      <c r="G107" s="204" t="str">
        <f t="shared" si="15"/>
        <v xml:space="preserve"> </v>
      </c>
      <c r="H107" s="21" t="s">
        <v>206</v>
      </c>
      <c r="I107" s="22" t="s">
        <v>207</v>
      </c>
      <c r="J107" s="21" t="s">
        <v>208</v>
      </c>
      <c r="K107" s="21" t="s">
        <v>209</v>
      </c>
      <c r="M107" s="204" t="str">
        <f t="shared" si="16"/>
        <v xml:space="preserve"> </v>
      </c>
    </row>
    <row r="108" spans="1:17" x14ac:dyDescent="0.2">
      <c r="A108" s="21" t="s">
        <v>210</v>
      </c>
      <c r="B108" s="204" t="str">
        <f t="shared" si="13"/>
        <v xml:space="preserve"> </v>
      </c>
      <c r="C108" s="18" t="s">
        <v>6153</v>
      </c>
      <c r="D108" s="204" t="str">
        <f t="shared" si="14"/>
        <v xml:space="preserve"> </v>
      </c>
      <c r="E108" s="22" t="s">
        <v>21</v>
      </c>
      <c r="F108" s="22"/>
      <c r="G108" s="204" t="str">
        <f t="shared" si="15"/>
        <v xml:space="preserve"> </v>
      </c>
      <c r="H108" s="21" t="s">
        <v>211</v>
      </c>
      <c r="I108" s="22" t="s">
        <v>74</v>
      </c>
      <c r="J108" s="21" t="s">
        <v>212</v>
      </c>
      <c r="K108" s="21" t="s">
        <v>26</v>
      </c>
      <c r="M108" s="204" t="str">
        <f t="shared" si="16"/>
        <v xml:space="preserve"> </v>
      </c>
    </row>
    <row r="109" spans="1:17" x14ac:dyDescent="0.2">
      <c r="A109" s="207" t="s">
        <v>4237</v>
      </c>
      <c r="B109" s="204" t="str">
        <f t="shared" si="13"/>
        <v xml:space="preserve"> </v>
      </c>
      <c r="C109" s="32" t="s">
        <v>6154</v>
      </c>
      <c r="D109" s="204" t="str">
        <f t="shared" si="14"/>
        <v xml:space="preserve"> </v>
      </c>
      <c r="E109" s="152"/>
      <c r="F109" s="152"/>
      <c r="G109" s="204" t="str">
        <f t="shared" si="15"/>
        <v xml:space="preserve"> </v>
      </c>
      <c r="H109" s="30" t="s">
        <v>4240</v>
      </c>
      <c r="I109" s="31">
        <v>2011</v>
      </c>
      <c r="J109" s="30" t="s">
        <v>4241</v>
      </c>
      <c r="K109" s="30"/>
      <c r="M109" s="204" t="str">
        <f t="shared" si="16"/>
        <v xml:space="preserve"> </v>
      </c>
    </row>
    <row r="110" spans="1:17" x14ac:dyDescent="0.2">
      <c r="A110" s="21" t="s">
        <v>213</v>
      </c>
      <c r="B110" s="204" t="str">
        <f t="shared" si="13"/>
        <v xml:space="preserve"> </v>
      </c>
      <c r="C110" s="18" t="s">
        <v>6155</v>
      </c>
      <c r="D110" s="204" t="str">
        <f t="shared" si="14"/>
        <v xml:space="preserve"> </v>
      </c>
      <c r="E110" s="22" t="s">
        <v>21</v>
      </c>
      <c r="F110" s="22"/>
      <c r="G110" s="204" t="str">
        <f t="shared" si="15"/>
        <v xml:space="preserve"> </v>
      </c>
      <c r="H110" s="21" t="s">
        <v>214</v>
      </c>
      <c r="I110" s="22" t="s">
        <v>121</v>
      </c>
      <c r="J110" s="21" t="s">
        <v>215</v>
      </c>
      <c r="K110" s="21" t="s">
        <v>26</v>
      </c>
      <c r="M110" s="204" t="str">
        <f t="shared" si="16"/>
        <v xml:space="preserve"> </v>
      </c>
    </row>
    <row r="111" spans="1:17" x14ac:dyDescent="0.2">
      <c r="A111" s="151" t="s">
        <v>4194</v>
      </c>
      <c r="B111" s="204" t="str">
        <f t="shared" si="13"/>
        <v xml:space="preserve"> </v>
      </c>
      <c r="C111" s="32" t="s">
        <v>6156</v>
      </c>
      <c r="D111" s="204" t="str">
        <f t="shared" si="14"/>
        <v xml:space="preserve"> </v>
      </c>
      <c r="E111" s="152"/>
      <c r="F111" s="152"/>
      <c r="G111" s="204" t="str">
        <f t="shared" si="15"/>
        <v xml:space="preserve"> </v>
      </c>
      <c r="H111" s="30" t="s">
        <v>4192</v>
      </c>
      <c r="I111" s="31">
        <v>2009</v>
      </c>
      <c r="J111" s="30" t="s">
        <v>4193</v>
      </c>
      <c r="K111" s="30"/>
      <c r="M111" s="204" t="str">
        <f t="shared" si="16"/>
        <v xml:space="preserve"> </v>
      </c>
    </row>
    <row r="112" spans="1:17" x14ac:dyDescent="0.2">
      <c r="A112" s="151" t="s">
        <v>4186</v>
      </c>
      <c r="B112" s="204" t="str">
        <f t="shared" si="13"/>
        <v xml:space="preserve"> </v>
      </c>
      <c r="C112" s="32" t="s">
        <v>6157</v>
      </c>
      <c r="D112" s="204" t="str">
        <f t="shared" si="14"/>
        <v xml:space="preserve"> </v>
      </c>
      <c r="E112" s="152"/>
      <c r="F112" s="152"/>
      <c r="G112" s="204" t="str">
        <f t="shared" si="15"/>
        <v xml:space="preserve"> </v>
      </c>
      <c r="H112" s="30" t="s">
        <v>4184</v>
      </c>
      <c r="I112" s="31">
        <v>2009</v>
      </c>
      <c r="J112" s="30" t="s">
        <v>4185</v>
      </c>
      <c r="K112" s="30"/>
      <c r="M112" s="204" t="str">
        <f t="shared" si="16"/>
        <v xml:space="preserve"> </v>
      </c>
    </row>
    <row r="113" spans="1:17" x14ac:dyDescent="0.2">
      <c r="A113" s="151" t="s">
        <v>4202</v>
      </c>
      <c r="B113" s="204" t="str">
        <f t="shared" si="13"/>
        <v xml:space="preserve"> </v>
      </c>
      <c r="C113" s="32" t="s">
        <v>6158</v>
      </c>
      <c r="D113" s="204" t="str">
        <f t="shared" si="14"/>
        <v xml:space="preserve"> </v>
      </c>
      <c r="E113" s="152"/>
      <c r="F113" s="152"/>
      <c r="G113" s="204" t="str">
        <f t="shared" si="15"/>
        <v xml:space="preserve"> </v>
      </c>
      <c r="H113" s="30" t="s">
        <v>4200</v>
      </c>
      <c r="I113" s="31">
        <v>2010</v>
      </c>
      <c r="J113" s="30" t="s">
        <v>4201</v>
      </c>
      <c r="K113" s="30"/>
      <c r="M113" s="204" t="str">
        <f t="shared" si="16"/>
        <v xml:space="preserve"> </v>
      </c>
    </row>
    <row r="114" spans="1:17" x14ac:dyDescent="0.2">
      <c r="A114" s="207" t="s">
        <v>4252</v>
      </c>
      <c r="B114" s="204" t="str">
        <f t="shared" si="13"/>
        <v xml:space="preserve"> </v>
      </c>
      <c r="C114" s="32" t="s">
        <v>6159</v>
      </c>
      <c r="D114" s="204" t="str">
        <f t="shared" si="14"/>
        <v xml:space="preserve"> </v>
      </c>
      <c r="E114" s="152"/>
      <c r="F114" s="152"/>
      <c r="G114" s="204" t="str">
        <f t="shared" si="15"/>
        <v xml:space="preserve"> </v>
      </c>
      <c r="H114" s="30" t="s">
        <v>4256</v>
      </c>
      <c r="I114" s="31">
        <v>2012</v>
      </c>
      <c r="J114" s="30" t="s">
        <v>4257</v>
      </c>
      <c r="K114" s="30"/>
      <c r="M114" s="204" t="str">
        <f t="shared" si="16"/>
        <v xml:space="preserve"> </v>
      </c>
    </row>
    <row r="115" spans="1:17" x14ac:dyDescent="0.2">
      <c r="A115" s="21" t="s">
        <v>216</v>
      </c>
      <c r="B115" s="204" t="str">
        <f t="shared" si="13"/>
        <v xml:space="preserve"> </v>
      </c>
      <c r="C115" s="18" t="s">
        <v>6160</v>
      </c>
      <c r="D115" s="204" t="str">
        <f t="shared" si="14"/>
        <v xml:space="preserve"> </v>
      </c>
      <c r="E115" s="22" t="s">
        <v>21</v>
      </c>
      <c r="F115" s="22"/>
      <c r="G115" s="204" t="str">
        <f t="shared" si="15"/>
        <v xml:space="preserve"> </v>
      </c>
      <c r="H115" s="21" t="s">
        <v>217</v>
      </c>
      <c r="I115" s="22" t="s">
        <v>218</v>
      </c>
      <c r="J115" s="21" t="s">
        <v>219</v>
      </c>
      <c r="K115" s="21" t="s">
        <v>220</v>
      </c>
      <c r="M115" s="204" t="str">
        <f t="shared" si="16"/>
        <v xml:space="preserve"> </v>
      </c>
    </row>
    <row r="116" spans="1:17" x14ac:dyDescent="0.2">
      <c r="A116" s="208" t="s">
        <v>6161</v>
      </c>
      <c r="B116" s="204" t="str">
        <f t="shared" si="13"/>
        <v xml:space="preserve"> </v>
      </c>
      <c r="C116" s="26" t="s">
        <v>221</v>
      </c>
      <c r="D116" s="204" t="str">
        <f t="shared" si="14"/>
        <v xml:space="preserve"> </v>
      </c>
      <c r="E116" s="209" t="s">
        <v>162</v>
      </c>
      <c r="F116" s="209">
        <v>4</v>
      </c>
      <c r="G116" s="204" t="str">
        <f t="shared" si="15"/>
        <v xml:space="preserve"> </v>
      </c>
      <c r="H116" s="27"/>
      <c r="I116" s="28"/>
      <c r="J116" s="27"/>
      <c r="K116" s="27"/>
      <c r="L116" s="29"/>
      <c r="M116" s="204" t="str">
        <f t="shared" si="16"/>
        <v xml:space="preserve"> </v>
      </c>
      <c r="Q116" s="29"/>
    </row>
    <row r="117" spans="1:17" x14ac:dyDescent="0.2">
      <c r="A117" s="21" t="s">
        <v>222</v>
      </c>
      <c r="B117" s="204" t="str">
        <f t="shared" si="13"/>
        <v xml:space="preserve"> </v>
      </c>
      <c r="C117" s="18" t="s">
        <v>6162</v>
      </c>
      <c r="D117" s="204" t="str">
        <f t="shared" si="14"/>
        <v xml:space="preserve"> </v>
      </c>
      <c r="E117" s="22" t="s">
        <v>21</v>
      </c>
      <c r="F117" s="22"/>
      <c r="G117" s="204" t="str">
        <f t="shared" si="15"/>
        <v xml:space="preserve"> </v>
      </c>
      <c r="H117" s="21" t="s">
        <v>223</v>
      </c>
      <c r="I117" s="22" t="s">
        <v>36</v>
      </c>
      <c r="J117" s="21" t="s">
        <v>224</v>
      </c>
      <c r="K117" s="21" t="s">
        <v>26</v>
      </c>
      <c r="M117" s="204" t="str">
        <f t="shared" si="16"/>
        <v xml:space="preserve"> </v>
      </c>
    </row>
    <row r="118" spans="1:17" x14ac:dyDescent="0.2">
      <c r="A118" s="21" t="s">
        <v>225</v>
      </c>
      <c r="B118" s="204" t="str">
        <f t="shared" si="13"/>
        <v xml:space="preserve"> </v>
      </c>
      <c r="C118" s="18" t="s">
        <v>6163</v>
      </c>
      <c r="D118" s="204" t="str">
        <f t="shared" si="14"/>
        <v xml:space="preserve"> </v>
      </c>
      <c r="E118" s="22" t="s">
        <v>21</v>
      </c>
      <c r="F118" s="22"/>
      <c r="G118" s="204" t="str">
        <f t="shared" si="15"/>
        <v xml:space="preserve"> </v>
      </c>
      <c r="H118" s="21" t="s">
        <v>226</v>
      </c>
      <c r="I118" s="22" t="s">
        <v>79</v>
      </c>
      <c r="J118" s="21" t="s">
        <v>227</v>
      </c>
      <c r="K118" s="21" t="s">
        <v>228</v>
      </c>
      <c r="M118" s="204" t="str">
        <f t="shared" si="16"/>
        <v xml:space="preserve"> </v>
      </c>
    </row>
    <row r="119" spans="1:17" x14ac:dyDescent="0.2">
      <c r="A119" s="151" t="s">
        <v>6164</v>
      </c>
      <c r="B119" s="204" t="str">
        <f t="shared" si="13"/>
        <v xml:space="preserve"> </v>
      </c>
      <c r="C119" s="18" t="s">
        <v>229</v>
      </c>
      <c r="D119" s="204" t="str">
        <f t="shared" si="14"/>
        <v xml:space="preserve"> </v>
      </c>
      <c r="E119" s="206" t="s">
        <v>15</v>
      </c>
      <c r="F119" s="152">
        <v>35</v>
      </c>
      <c r="G119" s="204" t="str">
        <f t="shared" si="15"/>
        <v xml:space="preserve"> </v>
      </c>
      <c r="H119" s="19"/>
      <c r="I119" s="20"/>
      <c r="J119" s="19"/>
      <c r="K119" s="19"/>
      <c r="M119" s="204" t="str">
        <f t="shared" si="16"/>
        <v xml:space="preserve"> </v>
      </c>
    </row>
    <row r="120" spans="1:17" x14ac:dyDescent="0.2">
      <c r="A120" s="151" t="s">
        <v>1522</v>
      </c>
      <c r="B120" s="204" t="str">
        <f t="shared" si="13"/>
        <v xml:space="preserve"> </v>
      </c>
      <c r="C120" s="18" t="s">
        <v>230</v>
      </c>
      <c r="D120" s="204" t="str">
        <f t="shared" si="14"/>
        <v xml:space="preserve"> </v>
      </c>
      <c r="E120" s="206" t="s">
        <v>15</v>
      </c>
      <c r="F120" s="152">
        <v>33</v>
      </c>
      <c r="G120" s="204" t="str">
        <f t="shared" si="15"/>
        <v xml:space="preserve"> </v>
      </c>
      <c r="H120" s="19"/>
      <c r="I120" s="20"/>
      <c r="J120" s="19"/>
      <c r="K120" s="19"/>
      <c r="M120" s="204" t="str">
        <f t="shared" si="16"/>
        <v xml:space="preserve"> </v>
      </c>
    </row>
    <row r="121" spans="1:17" x14ac:dyDescent="0.2">
      <c r="A121" s="151" t="s">
        <v>6165</v>
      </c>
      <c r="B121" s="204" t="str">
        <f t="shared" si="13"/>
        <v xml:space="preserve"> </v>
      </c>
      <c r="C121" s="18" t="s">
        <v>231</v>
      </c>
      <c r="D121" s="204" t="str">
        <f t="shared" si="14"/>
        <v xml:space="preserve"> </v>
      </c>
      <c r="E121" s="206" t="s">
        <v>15</v>
      </c>
      <c r="F121" s="152">
        <v>34</v>
      </c>
      <c r="G121" s="204" t="str">
        <f t="shared" si="15"/>
        <v xml:space="preserve"> </v>
      </c>
      <c r="H121" s="19"/>
      <c r="I121" s="20"/>
      <c r="J121" s="19"/>
      <c r="K121" s="19"/>
      <c r="M121" s="204" t="str">
        <f t="shared" si="16"/>
        <v xml:space="preserve"> </v>
      </c>
    </row>
    <row r="122" spans="1:17" x14ac:dyDescent="0.2">
      <c r="A122" s="151" t="s">
        <v>6166</v>
      </c>
      <c r="B122" s="204" t="str">
        <f t="shared" si="13"/>
        <v xml:space="preserve"> </v>
      </c>
      <c r="C122" s="18" t="s">
        <v>232</v>
      </c>
      <c r="D122" s="204" t="str">
        <f t="shared" si="14"/>
        <v xml:space="preserve"> </v>
      </c>
      <c r="E122" s="206" t="s">
        <v>15</v>
      </c>
      <c r="F122" s="152">
        <v>36</v>
      </c>
      <c r="G122" s="204" t="str">
        <f t="shared" si="15"/>
        <v xml:space="preserve"> </v>
      </c>
      <c r="H122" s="19"/>
      <c r="I122" s="20"/>
      <c r="J122" s="19"/>
      <c r="K122" s="19"/>
      <c r="M122" s="204" t="str">
        <f t="shared" si="16"/>
        <v xml:space="preserve"> </v>
      </c>
    </row>
    <row r="123" spans="1:17" x14ac:dyDescent="0.2">
      <c r="A123" s="21" t="s">
        <v>233</v>
      </c>
      <c r="B123" s="204" t="str">
        <f t="shared" si="13"/>
        <v xml:space="preserve"> </v>
      </c>
      <c r="C123" s="18" t="s">
        <v>6167</v>
      </c>
      <c r="D123" s="204" t="str">
        <f t="shared" si="14"/>
        <v xml:space="preserve"> </v>
      </c>
      <c r="E123" s="22" t="s">
        <v>21</v>
      </c>
      <c r="F123" s="22"/>
      <c r="G123" s="204" t="str">
        <f t="shared" si="15"/>
        <v xml:space="preserve"> </v>
      </c>
      <c r="H123" s="21" t="s">
        <v>234</v>
      </c>
      <c r="I123" s="22" t="s">
        <v>178</v>
      </c>
      <c r="J123" s="21" t="s">
        <v>235</v>
      </c>
      <c r="K123" s="21" t="s">
        <v>236</v>
      </c>
      <c r="M123" s="204" t="str">
        <f t="shared" si="16"/>
        <v xml:space="preserve"> </v>
      </c>
    </row>
    <row r="124" spans="1:17" x14ac:dyDescent="0.2">
      <c r="A124" s="151" t="s">
        <v>1550</v>
      </c>
      <c r="B124" s="204" t="str">
        <f t="shared" si="13"/>
        <v xml:space="preserve"> </v>
      </c>
      <c r="C124" s="18" t="s">
        <v>237</v>
      </c>
      <c r="D124" s="204" t="str">
        <f t="shared" si="14"/>
        <v xml:space="preserve"> </v>
      </c>
      <c r="E124" s="206" t="s">
        <v>15</v>
      </c>
      <c r="F124" s="152">
        <v>37</v>
      </c>
      <c r="G124" s="204" t="str">
        <f t="shared" si="15"/>
        <v xml:space="preserve"> </v>
      </c>
      <c r="H124" s="19"/>
      <c r="I124" s="20"/>
      <c r="J124" s="19"/>
      <c r="K124" s="19"/>
      <c r="M124" s="204" t="str">
        <f t="shared" si="16"/>
        <v xml:space="preserve"> </v>
      </c>
    </row>
    <row r="125" spans="1:17" x14ac:dyDescent="0.2">
      <c r="A125" s="21" t="s">
        <v>243</v>
      </c>
      <c r="B125" s="204" t="str">
        <f t="shared" si="13"/>
        <v xml:space="preserve"> </v>
      </c>
      <c r="C125" s="18" t="s">
        <v>6168</v>
      </c>
      <c r="D125" s="204" t="str">
        <f t="shared" si="14"/>
        <v xml:space="preserve"> </v>
      </c>
      <c r="E125" s="22" t="s">
        <v>21</v>
      </c>
      <c r="F125" s="22"/>
      <c r="G125" s="204" t="str">
        <f t="shared" si="15"/>
        <v xml:space="preserve"> </v>
      </c>
      <c r="H125" s="21" t="s">
        <v>239</v>
      </c>
      <c r="I125" s="22"/>
      <c r="J125" s="21" t="s">
        <v>244</v>
      </c>
      <c r="K125" s="21" t="s">
        <v>26</v>
      </c>
      <c r="M125" s="204" t="str">
        <f t="shared" si="16"/>
        <v xml:space="preserve"> </v>
      </c>
    </row>
    <row r="126" spans="1:17" x14ac:dyDescent="0.2">
      <c r="A126" s="21" t="s">
        <v>245</v>
      </c>
      <c r="B126" s="204" t="str">
        <f t="shared" si="13"/>
        <v xml:space="preserve"> </v>
      </c>
      <c r="C126" s="18" t="s">
        <v>6169</v>
      </c>
      <c r="D126" s="204" t="str">
        <f t="shared" si="14"/>
        <v xml:space="preserve"> </v>
      </c>
      <c r="E126" s="22" t="s">
        <v>21</v>
      </c>
      <c r="F126" s="22"/>
      <c r="G126" s="204" t="str">
        <f t="shared" si="15"/>
        <v xml:space="preserve"> </v>
      </c>
      <c r="H126" s="21" t="s">
        <v>246</v>
      </c>
      <c r="I126" s="22" t="s">
        <v>247</v>
      </c>
      <c r="J126" s="21" t="s">
        <v>248</v>
      </c>
      <c r="K126" s="21" t="s">
        <v>249</v>
      </c>
      <c r="M126" s="204" t="str">
        <f t="shared" si="16"/>
        <v xml:space="preserve"> </v>
      </c>
    </row>
    <row r="127" spans="1:17" x14ac:dyDescent="0.2">
      <c r="A127" s="21" t="s">
        <v>238</v>
      </c>
      <c r="B127" s="204" t="str">
        <f t="shared" si="13"/>
        <v xml:space="preserve"> </v>
      </c>
      <c r="C127" s="18" t="s">
        <v>6170</v>
      </c>
      <c r="D127" s="204" t="str">
        <f t="shared" si="14"/>
        <v xml:space="preserve"> </v>
      </c>
      <c r="E127" s="22" t="s">
        <v>21</v>
      </c>
      <c r="F127" s="22"/>
      <c r="G127" s="204" t="str">
        <f t="shared" si="15"/>
        <v xml:space="preserve"> </v>
      </c>
      <c r="H127" s="21" t="s">
        <v>239</v>
      </c>
      <c r="I127" s="22" t="s">
        <v>240</v>
      </c>
      <c r="J127" s="21" t="s">
        <v>241</v>
      </c>
      <c r="K127" s="21" t="s">
        <v>242</v>
      </c>
      <c r="M127" s="204" t="str">
        <f t="shared" si="16"/>
        <v xml:space="preserve"> </v>
      </c>
    </row>
    <row r="128" spans="1:17" x14ac:dyDescent="0.2">
      <c r="A128" s="21" t="s">
        <v>250</v>
      </c>
      <c r="B128" s="204" t="str">
        <f t="shared" si="13"/>
        <v xml:space="preserve"> </v>
      </c>
      <c r="C128" s="18" t="s">
        <v>6171</v>
      </c>
      <c r="D128" s="204" t="str">
        <f t="shared" si="14"/>
        <v xml:space="preserve"> </v>
      </c>
      <c r="E128" s="22" t="s">
        <v>21</v>
      </c>
      <c r="F128" s="22"/>
      <c r="G128" s="204" t="str">
        <f t="shared" si="15"/>
        <v xml:space="preserve"> </v>
      </c>
      <c r="H128" s="21" t="s">
        <v>246</v>
      </c>
      <c r="I128" s="22" t="s">
        <v>251</v>
      </c>
      <c r="J128" s="21" t="s">
        <v>252</v>
      </c>
      <c r="K128" s="21" t="s">
        <v>26</v>
      </c>
      <c r="M128" s="204" t="str">
        <f t="shared" si="16"/>
        <v xml:space="preserve"> </v>
      </c>
    </row>
    <row r="129" spans="1:17" x14ac:dyDescent="0.2">
      <c r="A129" s="21" t="s">
        <v>253</v>
      </c>
      <c r="B129" s="204" t="str">
        <f t="shared" si="13"/>
        <v xml:space="preserve"> </v>
      </c>
      <c r="C129" s="18" t="s">
        <v>6172</v>
      </c>
      <c r="D129" s="204" t="str">
        <f t="shared" si="14"/>
        <v xml:space="preserve"> </v>
      </c>
      <c r="E129" s="22" t="s">
        <v>21</v>
      </c>
      <c r="F129" s="22"/>
      <c r="G129" s="204" t="str">
        <f t="shared" si="15"/>
        <v xml:space="preserve"> </v>
      </c>
      <c r="H129" s="21" t="s">
        <v>246</v>
      </c>
      <c r="I129" s="22" t="s">
        <v>149</v>
      </c>
      <c r="J129" s="21" t="s">
        <v>254</v>
      </c>
      <c r="K129" s="21" t="s">
        <v>255</v>
      </c>
      <c r="M129" s="204" t="str">
        <f t="shared" si="16"/>
        <v xml:space="preserve"> </v>
      </c>
    </row>
    <row r="130" spans="1:17" x14ac:dyDescent="0.2">
      <c r="A130" s="151" t="s">
        <v>3967</v>
      </c>
      <c r="B130" s="204" t="str">
        <f t="shared" si="13"/>
        <v xml:space="preserve"> </v>
      </c>
      <c r="C130" s="32" t="s">
        <v>6173</v>
      </c>
      <c r="D130" s="204" t="str">
        <f t="shared" si="14"/>
        <v xml:space="preserve"> </v>
      </c>
      <c r="E130" s="152"/>
      <c r="F130" s="152"/>
      <c r="G130" s="204" t="str">
        <f t="shared" si="15"/>
        <v xml:space="preserve"> </v>
      </c>
      <c r="H130" s="30" t="s">
        <v>3968</v>
      </c>
      <c r="I130" s="31">
        <v>2010</v>
      </c>
      <c r="J130" s="30" t="s">
        <v>3969</v>
      </c>
      <c r="K130" s="30"/>
      <c r="M130" s="204" t="str">
        <f t="shared" si="16"/>
        <v xml:space="preserve"> </v>
      </c>
    </row>
    <row r="131" spans="1:17" x14ac:dyDescent="0.2">
      <c r="A131" s="151" t="s">
        <v>6174</v>
      </c>
      <c r="B131" s="204" t="str">
        <f t="shared" si="13"/>
        <v xml:space="preserve"> </v>
      </c>
      <c r="C131" s="32" t="s">
        <v>6175</v>
      </c>
      <c r="D131" s="204" t="str">
        <f t="shared" si="14"/>
        <v xml:space="preserve"> </v>
      </c>
      <c r="E131" s="152"/>
      <c r="F131" s="152"/>
      <c r="G131" s="204" t="str">
        <f t="shared" si="15"/>
        <v xml:space="preserve"> </v>
      </c>
      <c r="H131" s="30" t="s">
        <v>4336</v>
      </c>
      <c r="I131" s="31">
        <v>2012</v>
      </c>
      <c r="J131" s="30" t="s">
        <v>4334</v>
      </c>
      <c r="K131" s="30"/>
      <c r="M131" s="204" t="str">
        <f t="shared" si="16"/>
        <v xml:space="preserve"> </v>
      </c>
    </row>
    <row r="132" spans="1:17" x14ac:dyDescent="0.2">
      <c r="A132" s="151" t="s">
        <v>4323</v>
      </c>
      <c r="B132" s="204" t="str">
        <f t="shared" si="13"/>
        <v xml:space="preserve"> </v>
      </c>
      <c r="C132" s="32" t="s">
        <v>6176</v>
      </c>
      <c r="D132" s="204" t="str">
        <f t="shared" si="14"/>
        <v xml:space="preserve"> </v>
      </c>
      <c r="E132" s="152"/>
      <c r="F132" s="152"/>
      <c r="G132" s="204" t="str">
        <f t="shared" si="15"/>
        <v xml:space="preserve"> </v>
      </c>
      <c r="H132" s="30" t="s">
        <v>4322</v>
      </c>
      <c r="I132" s="31">
        <v>2005</v>
      </c>
      <c r="J132" s="30" t="s">
        <v>4321</v>
      </c>
      <c r="K132" s="30"/>
      <c r="M132" s="204" t="str">
        <f t="shared" si="16"/>
        <v xml:space="preserve"> </v>
      </c>
    </row>
    <row r="133" spans="1:17" x14ac:dyDescent="0.2">
      <c r="A133" s="21" t="s">
        <v>256</v>
      </c>
      <c r="B133" s="204" t="str">
        <f t="shared" si="13"/>
        <v xml:space="preserve"> </v>
      </c>
      <c r="C133" s="18" t="s">
        <v>6177</v>
      </c>
      <c r="D133" s="204" t="str">
        <f t="shared" si="14"/>
        <v xml:space="preserve"> </v>
      </c>
      <c r="E133" s="22" t="s">
        <v>21</v>
      </c>
      <c r="F133" s="22"/>
      <c r="G133" s="204" t="str">
        <f t="shared" si="15"/>
        <v xml:space="preserve"> </v>
      </c>
      <c r="H133" s="21" t="s">
        <v>257</v>
      </c>
      <c r="I133" s="22" t="s">
        <v>121</v>
      </c>
      <c r="J133" s="21" t="s">
        <v>258</v>
      </c>
      <c r="K133" s="21" t="s">
        <v>26</v>
      </c>
      <c r="M133" s="204" t="str">
        <f t="shared" si="16"/>
        <v xml:space="preserve"> </v>
      </c>
    </row>
    <row r="134" spans="1:17" x14ac:dyDescent="0.2">
      <c r="A134" s="21" t="s">
        <v>259</v>
      </c>
      <c r="B134" s="204" t="str">
        <f t="shared" si="13"/>
        <v xml:space="preserve"> </v>
      </c>
      <c r="C134" s="18" t="s">
        <v>6178</v>
      </c>
      <c r="D134" s="204" t="str">
        <f t="shared" si="14"/>
        <v xml:space="preserve"> </v>
      </c>
      <c r="E134" s="22" t="s">
        <v>21</v>
      </c>
      <c r="F134" s="22"/>
      <c r="G134" s="204" t="str">
        <f t="shared" si="15"/>
        <v xml:space="preserve"> </v>
      </c>
      <c r="H134" s="21" t="s">
        <v>260</v>
      </c>
      <c r="I134" s="22" t="s">
        <v>130</v>
      </c>
      <c r="J134" s="21" t="s">
        <v>261</v>
      </c>
      <c r="K134" s="21" t="s">
        <v>262</v>
      </c>
      <c r="M134" s="204" t="str">
        <f t="shared" si="16"/>
        <v xml:space="preserve"> </v>
      </c>
    </row>
    <row r="135" spans="1:17" x14ac:dyDescent="0.2">
      <c r="A135" s="21" t="s">
        <v>263</v>
      </c>
      <c r="B135" s="204" t="str">
        <f t="shared" si="13"/>
        <v xml:space="preserve"> </v>
      </c>
      <c r="C135" s="18" t="s">
        <v>6179</v>
      </c>
      <c r="D135" s="204" t="str">
        <f t="shared" si="14"/>
        <v xml:space="preserve"> </v>
      </c>
      <c r="E135" s="22" t="s">
        <v>21</v>
      </c>
      <c r="F135" s="22"/>
      <c r="G135" s="204" t="str">
        <f t="shared" si="15"/>
        <v xml:space="preserve"> </v>
      </c>
      <c r="H135" s="21" t="s">
        <v>264</v>
      </c>
      <c r="I135" s="22" t="s">
        <v>265</v>
      </c>
      <c r="J135" s="21" t="s">
        <v>266</v>
      </c>
      <c r="K135" s="21" t="s">
        <v>26</v>
      </c>
      <c r="M135" s="204" t="str">
        <f t="shared" si="16"/>
        <v xml:space="preserve"> </v>
      </c>
    </row>
    <row r="136" spans="1:17" x14ac:dyDescent="0.2">
      <c r="A136" s="21" t="s">
        <v>267</v>
      </c>
      <c r="B136" s="204" t="str">
        <f t="shared" si="13"/>
        <v xml:space="preserve"> </v>
      </c>
      <c r="C136" s="18" t="s">
        <v>6180</v>
      </c>
      <c r="D136" s="204" t="str">
        <f t="shared" si="14"/>
        <v xml:space="preserve"> </v>
      </c>
      <c r="E136" s="22" t="s">
        <v>21</v>
      </c>
      <c r="F136" s="22"/>
      <c r="G136" s="204" t="str">
        <f t="shared" si="15"/>
        <v xml:space="preserve"> </v>
      </c>
      <c r="H136" s="21" t="s">
        <v>268</v>
      </c>
      <c r="I136" s="22" t="s">
        <v>130</v>
      </c>
      <c r="J136" s="21" t="s">
        <v>269</v>
      </c>
      <c r="K136" s="21" t="s">
        <v>270</v>
      </c>
      <c r="M136" s="204" t="str">
        <f t="shared" si="16"/>
        <v xml:space="preserve"> </v>
      </c>
    </row>
    <row r="137" spans="1:17" x14ac:dyDescent="0.2">
      <c r="A137" s="21" t="s">
        <v>271</v>
      </c>
      <c r="B137" s="204" t="str">
        <f t="shared" si="13"/>
        <v xml:space="preserve"> </v>
      </c>
      <c r="C137" s="18" t="s">
        <v>6181</v>
      </c>
      <c r="D137" s="204" t="str">
        <f t="shared" si="14"/>
        <v xml:space="preserve"> </v>
      </c>
      <c r="E137" s="22" t="s">
        <v>21</v>
      </c>
      <c r="F137" s="22"/>
      <c r="G137" s="204" t="str">
        <f t="shared" si="15"/>
        <v xml:space="preserve"> </v>
      </c>
      <c r="H137" s="21" t="s">
        <v>272</v>
      </c>
      <c r="I137" s="22" t="s">
        <v>273</v>
      </c>
      <c r="J137" s="21" t="s">
        <v>274</v>
      </c>
      <c r="K137" s="21" t="s">
        <v>275</v>
      </c>
      <c r="M137" s="204" t="str">
        <f t="shared" si="16"/>
        <v xml:space="preserve"> </v>
      </c>
    </row>
    <row r="138" spans="1:17" x14ac:dyDescent="0.2">
      <c r="A138" s="151" t="s">
        <v>6182</v>
      </c>
      <c r="B138" s="204" t="str">
        <f t="shared" si="13"/>
        <v xml:space="preserve"> </v>
      </c>
      <c r="C138" s="18" t="s">
        <v>276</v>
      </c>
      <c r="D138" s="204" t="str">
        <f t="shared" si="14"/>
        <v xml:space="preserve"> </v>
      </c>
      <c r="E138" s="206" t="s">
        <v>15</v>
      </c>
      <c r="F138" s="152">
        <v>38</v>
      </c>
      <c r="G138" s="204" t="str">
        <f t="shared" si="15"/>
        <v xml:space="preserve"> </v>
      </c>
      <c r="H138" s="19"/>
      <c r="I138" s="20"/>
      <c r="J138" s="19"/>
      <c r="K138" s="19"/>
      <c r="M138" s="204" t="str">
        <f t="shared" si="16"/>
        <v xml:space="preserve"> </v>
      </c>
    </row>
    <row r="139" spans="1:17" x14ac:dyDescent="0.2">
      <c r="A139" s="21" t="s">
        <v>277</v>
      </c>
      <c r="B139" s="204" t="str">
        <f t="shared" si="13"/>
        <v xml:space="preserve"> </v>
      </c>
      <c r="C139" s="18" t="s">
        <v>6183</v>
      </c>
      <c r="D139" s="204" t="str">
        <f t="shared" si="14"/>
        <v xml:space="preserve"> </v>
      </c>
      <c r="E139" s="22" t="s">
        <v>21</v>
      </c>
      <c r="F139" s="22"/>
      <c r="G139" s="204" t="str">
        <f t="shared" si="15"/>
        <v xml:space="preserve"> </v>
      </c>
      <c r="H139" s="21" t="s">
        <v>278</v>
      </c>
      <c r="I139" s="22" t="s">
        <v>130</v>
      </c>
      <c r="J139" s="21" t="s">
        <v>279</v>
      </c>
      <c r="K139" s="21" t="s">
        <v>93</v>
      </c>
      <c r="M139" s="204" t="str">
        <f t="shared" si="16"/>
        <v xml:space="preserve"> </v>
      </c>
    </row>
    <row r="140" spans="1:17" x14ac:dyDescent="0.2">
      <c r="A140" s="151" t="s">
        <v>1555</v>
      </c>
      <c r="B140" s="204" t="str">
        <f t="shared" si="13"/>
        <v xml:space="preserve"> </v>
      </c>
      <c r="C140" s="18" t="s">
        <v>280</v>
      </c>
      <c r="D140" s="204" t="str">
        <f t="shared" si="14"/>
        <v xml:space="preserve"> </v>
      </c>
      <c r="E140" s="206" t="s">
        <v>15</v>
      </c>
      <c r="F140" s="152">
        <v>39</v>
      </c>
      <c r="G140" s="204" t="str">
        <f t="shared" si="15"/>
        <v xml:space="preserve"> </v>
      </c>
      <c r="H140" s="19"/>
      <c r="I140" s="20"/>
      <c r="J140" s="19"/>
      <c r="K140" s="19"/>
      <c r="M140" s="204" t="str">
        <f t="shared" si="16"/>
        <v xml:space="preserve"> </v>
      </c>
    </row>
    <row r="141" spans="1:17" x14ac:dyDescent="0.2">
      <c r="A141" s="21" t="s">
        <v>281</v>
      </c>
      <c r="B141" s="204" t="str">
        <f t="shared" si="13"/>
        <v xml:space="preserve"> </v>
      </c>
      <c r="C141" s="18" t="s">
        <v>6184</v>
      </c>
      <c r="D141" s="204" t="str">
        <f t="shared" si="14"/>
        <v xml:space="preserve"> </v>
      </c>
      <c r="E141" s="22" t="s">
        <v>21</v>
      </c>
      <c r="F141" s="22"/>
      <c r="G141" s="204" t="str">
        <f t="shared" si="15"/>
        <v xml:space="preserve"> </v>
      </c>
      <c r="H141" s="21" t="s">
        <v>282</v>
      </c>
      <c r="I141" s="22" t="s">
        <v>69</v>
      </c>
      <c r="J141" s="21" t="s">
        <v>283</v>
      </c>
      <c r="K141" s="21" t="s">
        <v>284</v>
      </c>
      <c r="M141" s="204" t="str">
        <f t="shared" si="16"/>
        <v xml:space="preserve"> </v>
      </c>
    </row>
    <row r="142" spans="1:17" x14ac:dyDescent="0.2">
      <c r="A142" s="208" t="s">
        <v>6185</v>
      </c>
      <c r="B142" s="204" t="str">
        <f t="shared" si="13"/>
        <v xml:space="preserve"> </v>
      </c>
      <c r="C142" s="26" t="s">
        <v>285</v>
      </c>
      <c r="D142" s="204" t="str">
        <f t="shared" si="14"/>
        <v xml:space="preserve"> </v>
      </c>
      <c r="E142" s="209" t="s">
        <v>162</v>
      </c>
      <c r="F142" s="209">
        <v>5</v>
      </c>
      <c r="G142" s="204" t="str">
        <f t="shared" si="15"/>
        <v xml:space="preserve"> </v>
      </c>
      <c r="H142" s="27"/>
      <c r="I142" s="28"/>
      <c r="J142" s="27"/>
      <c r="K142" s="27"/>
      <c r="L142" s="29"/>
      <c r="M142" s="204" t="str">
        <f t="shared" si="16"/>
        <v xml:space="preserve"> </v>
      </c>
      <c r="Q142" s="29"/>
    </row>
    <row r="143" spans="1:17" x14ac:dyDescent="0.2">
      <c r="A143" s="151" t="s">
        <v>6186</v>
      </c>
      <c r="B143" s="204" t="str">
        <f t="shared" si="13"/>
        <v xml:space="preserve"> </v>
      </c>
      <c r="C143" s="18" t="s">
        <v>286</v>
      </c>
      <c r="D143" s="204" t="str">
        <f t="shared" si="14"/>
        <v xml:space="preserve"> </v>
      </c>
      <c r="E143" s="206" t="s">
        <v>15</v>
      </c>
      <c r="F143" s="152">
        <v>40</v>
      </c>
      <c r="G143" s="204" t="str">
        <f t="shared" si="15"/>
        <v xml:space="preserve"> </v>
      </c>
      <c r="H143" s="19"/>
      <c r="I143" s="20"/>
      <c r="J143" s="19"/>
      <c r="K143" s="19"/>
      <c r="M143" s="204" t="str">
        <f t="shared" si="16"/>
        <v xml:space="preserve"> </v>
      </c>
    </row>
    <row r="144" spans="1:17" x14ac:dyDescent="0.2">
      <c r="A144" s="208" t="s">
        <v>6187</v>
      </c>
      <c r="B144" s="204" t="str">
        <f t="shared" si="13"/>
        <v xml:space="preserve"> </v>
      </c>
      <c r="C144" s="26" t="s">
        <v>287</v>
      </c>
      <c r="D144" s="204" t="str">
        <f t="shared" si="14"/>
        <v xml:space="preserve"> </v>
      </c>
      <c r="E144" s="209" t="s">
        <v>162</v>
      </c>
      <c r="F144" s="209">
        <v>6</v>
      </c>
      <c r="G144" s="204" t="str">
        <f t="shared" si="15"/>
        <v xml:space="preserve"> </v>
      </c>
      <c r="H144" s="27"/>
      <c r="I144" s="28"/>
      <c r="J144" s="27"/>
      <c r="K144" s="27"/>
      <c r="L144" s="29"/>
      <c r="M144" s="204" t="str">
        <f t="shared" si="16"/>
        <v xml:space="preserve"> </v>
      </c>
      <c r="Q144" s="29"/>
    </row>
    <row r="145" spans="1:17" x14ac:dyDescent="0.2">
      <c r="A145" s="151" t="s">
        <v>3840</v>
      </c>
      <c r="B145" s="204" t="str">
        <f t="shared" si="13"/>
        <v xml:space="preserve"> </v>
      </c>
      <c r="C145" s="32" t="s">
        <v>6188</v>
      </c>
      <c r="D145" s="204" t="str">
        <f t="shared" si="14"/>
        <v xml:space="preserve"> </v>
      </c>
      <c r="E145" s="152" t="str">
        <f>" "</f>
        <v xml:space="preserve"> </v>
      </c>
      <c r="F145" s="152" t="str">
        <f>" "</f>
        <v xml:space="preserve"> </v>
      </c>
      <c r="G145" s="204" t="str">
        <f t="shared" si="15"/>
        <v xml:space="preserve"> </v>
      </c>
      <c r="H145" s="30" t="s">
        <v>3841</v>
      </c>
      <c r="I145" s="31">
        <v>2011</v>
      </c>
      <c r="J145" s="30" t="s">
        <v>3842</v>
      </c>
      <c r="K145" s="30"/>
      <c r="M145" s="204" t="str">
        <f t="shared" si="16"/>
        <v xml:space="preserve"> </v>
      </c>
    </row>
    <row r="146" spans="1:17" x14ac:dyDescent="0.2">
      <c r="A146" s="208" t="s">
        <v>6189</v>
      </c>
      <c r="B146" s="204" t="str">
        <f t="shared" ref="B146:B209" si="17">" "</f>
        <v xml:space="preserve"> </v>
      </c>
      <c r="C146" s="26" t="s">
        <v>288</v>
      </c>
      <c r="D146" s="204" t="str">
        <f t="shared" ref="D146:D209" si="18">" "</f>
        <v xml:space="preserve"> </v>
      </c>
      <c r="E146" s="209" t="s">
        <v>162</v>
      </c>
      <c r="F146" s="209">
        <v>7</v>
      </c>
      <c r="G146" s="204" t="str">
        <f t="shared" ref="G146:G209" si="19">" "</f>
        <v xml:space="preserve"> </v>
      </c>
      <c r="H146" s="27"/>
      <c r="I146" s="28"/>
      <c r="J146" s="27"/>
      <c r="K146" s="27"/>
      <c r="L146" s="29"/>
      <c r="M146" s="204" t="str">
        <f t="shared" si="16"/>
        <v xml:space="preserve"> </v>
      </c>
      <c r="Q146" s="29"/>
    </row>
    <row r="147" spans="1:17" x14ac:dyDescent="0.2">
      <c r="A147" s="151" t="s">
        <v>6190</v>
      </c>
      <c r="B147" s="204" t="str">
        <f t="shared" si="17"/>
        <v xml:space="preserve"> </v>
      </c>
      <c r="C147" s="18" t="s">
        <v>289</v>
      </c>
      <c r="D147" s="204" t="str">
        <f t="shared" si="18"/>
        <v xml:space="preserve"> </v>
      </c>
      <c r="E147" s="206" t="s">
        <v>15</v>
      </c>
      <c r="F147" s="152">
        <v>41</v>
      </c>
      <c r="G147" s="204" t="str">
        <f t="shared" si="19"/>
        <v xml:space="preserve"> </v>
      </c>
      <c r="H147" s="30"/>
      <c r="I147" s="31"/>
      <c r="J147" s="30"/>
      <c r="K147" s="30"/>
      <c r="M147" s="204" t="str">
        <f t="shared" si="16"/>
        <v xml:space="preserve"> </v>
      </c>
    </row>
    <row r="148" spans="1:17" x14ac:dyDescent="0.2">
      <c r="A148" s="151" t="s">
        <v>4363</v>
      </c>
      <c r="B148" s="204" t="str">
        <f t="shared" si="17"/>
        <v xml:space="preserve"> </v>
      </c>
      <c r="C148" s="32" t="s">
        <v>6191</v>
      </c>
      <c r="D148" s="204" t="str">
        <f t="shared" si="18"/>
        <v xml:space="preserve"> </v>
      </c>
      <c r="E148" s="152"/>
      <c r="F148" s="152"/>
      <c r="G148" s="204" t="str">
        <f t="shared" si="19"/>
        <v xml:space="preserve"> </v>
      </c>
      <c r="H148" s="30" t="s">
        <v>4361</v>
      </c>
      <c r="I148" s="31">
        <v>2013</v>
      </c>
      <c r="J148" s="30" t="s">
        <v>4362</v>
      </c>
      <c r="K148" s="30"/>
      <c r="M148" s="204" t="str">
        <f t="shared" si="16"/>
        <v xml:space="preserve"> </v>
      </c>
    </row>
    <row r="149" spans="1:17" x14ac:dyDescent="0.2">
      <c r="A149" s="164" t="s">
        <v>4162</v>
      </c>
      <c r="B149" s="204" t="str">
        <f t="shared" si="17"/>
        <v xml:space="preserve"> </v>
      </c>
      <c r="C149" s="32" t="s">
        <v>6192</v>
      </c>
      <c r="D149" s="204" t="str">
        <f t="shared" si="18"/>
        <v xml:space="preserve"> </v>
      </c>
      <c r="E149" s="152"/>
      <c r="F149" s="152"/>
      <c r="G149" s="204" t="str">
        <f t="shared" si="19"/>
        <v xml:space="preserve"> </v>
      </c>
      <c r="H149" s="27" t="s">
        <v>4160</v>
      </c>
      <c r="I149" s="31">
        <v>2005</v>
      </c>
      <c r="J149" s="30" t="s">
        <v>4161</v>
      </c>
      <c r="K149" s="30"/>
      <c r="M149" s="204" t="str">
        <f t="shared" si="16"/>
        <v xml:space="preserve"> </v>
      </c>
    </row>
    <row r="150" spans="1:17" x14ac:dyDescent="0.2">
      <c r="A150" s="210" t="s">
        <v>4503</v>
      </c>
      <c r="B150" s="204" t="str">
        <f t="shared" si="17"/>
        <v xml:space="preserve"> </v>
      </c>
      <c r="C150" s="32" t="s">
        <v>6193</v>
      </c>
      <c r="D150" s="204" t="str">
        <f t="shared" si="18"/>
        <v xml:space="preserve"> </v>
      </c>
      <c r="E150" s="152"/>
      <c r="F150" s="152"/>
      <c r="G150" s="204" t="str">
        <f t="shared" si="19"/>
        <v xml:space="preserve"> </v>
      </c>
      <c r="H150" s="151" t="s">
        <v>4538</v>
      </c>
      <c r="I150" s="31">
        <v>2002</v>
      </c>
      <c r="J150" s="151" t="s">
        <v>4537</v>
      </c>
      <c r="K150" s="151"/>
      <c r="M150" s="204" t="str">
        <f t="shared" si="16"/>
        <v xml:space="preserve"> </v>
      </c>
    </row>
    <row r="151" spans="1:17" x14ac:dyDescent="0.2">
      <c r="A151" s="32" t="s">
        <v>4541</v>
      </c>
      <c r="B151" s="204" t="str">
        <f t="shared" si="17"/>
        <v xml:space="preserve"> </v>
      </c>
      <c r="C151" s="18" t="s">
        <v>6194</v>
      </c>
      <c r="D151" s="204" t="str">
        <f t="shared" si="18"/>
        <v xml:space="preserve"> </v>
      </c>
      <c r="G151" s="204" t="str">
        <f t="shared" si="19"/>
        <v xml:space="preserve"> </v>
      </c>
      <c r="H151" s="18" t="s">
        <v>4539</v>
      </c>
      <c r="I151" s="10">
        <v>2012</v>
      </c>
      <c r="J151" s="18" t="s">
        <v>4540</v>
      </c>
      <c r="M151" s="204" t="str">
        <f t="shared" si="16"/>
        <v xml:space="preserve"> </v>
      </c>
    </row>
    <row r="152" spans="1:17" x14ac:dyDescent="0.2">
      <c r="A152" s="208" t="s">
        <v>6195</v>
      </c>
      <c r="B152" s="204" t="str">
        <f t="shared" si="17"/>
        <v xml:space="preserve"> </v>
      </c>
      <c r="C152" s="26" t="s">
        <v>290</v>
      </c>
      <c r="D152" s="204" t="str">
        <f t="shared" si="18"/>
        <v xml:space="preserve"> </v>
      </c>
      <c r="E152" s="209" t="s">
        <v>162</v>
      </c>
      <c r="F152" s="209">
        <v>8</v>
      </c>
      <c r="G152" s="204" t="str">
        <f t="shared" si="19"/>
        <v xml:space="preserve"> </v>
      </c>
      <c r="H152" s="27"/>
      <c r="I152" s="28"/>
      <c r="J152" s="27"/>
      <c r="K152" s="27"/>
      <c r="L152" s="29"/>
      <c r="M152" s="204" t="str">
        <f t="shared" ref="M152:M215" si="20">" "</f>
        <v xml:space="preserve"> </v>
      </c>
      <c r="Q152" s="29"/>
    </row>
    <row r="153" spans="1:17" x14ac:dyDescent="0.2">
      <c r="A153" s="21" t="s">
        <v>291</v>
      </c>
      <c r="B153" s="204" t="str">
        <f t="shared" si="17"/>
        <v xml:space="preserve"> </v>
      </c>
      <c r="C153" s="18" t="s">
        <v>6196</v>
      </c>
      <c r="D153" s="204" t="str">
        <f t="shared" si="18"/>
        <v xml:space="preserve"> </v>
      </c>
      <c r="E153" s="22" t="s">
        <v>21</v>
      </c>
      <c r="F153" s="22"/>
      <c r="G153" s="204" t="str">
        <f t="shared" si="19"/>
        <v xml:space="preserve"> </v>
      </c>
      <c r="H153" s="21" t="s">
        <v>292</v>
      </c>
      <c r="I153" s="22" t="s">
        <v>247</v>
      </c>
      <c r="J153" s="21" t="s">
        <v>293</v>
      </c>
      <c r="K153" s="21" t="s">
        <v>26</v>
      </c>
      <c r="M153" s="204" t="str">
        <f t="shared" si="20"/>
        <v xml:space="preserve"> </v>
      </c>
    </row>
    <row r="154" spans="1:17" x14ac:dyDescent="0.2">
      <c r="A154" s="151" t="s">
        <v>4181</v>
      </c>
      <c r="B154" s="204" t="str">
        <f t="shared" si="17"/>
        <v xml:space="preserve"> </v>
      </c>
      <c r="C154" s="32" t="s">
        <v>6197</v>
      </c>
      <c r="D154" s="204" t="str">
        <f t="shared" si="18"/>
        <v xml:space="preserve"> </v>
      </c>
      <c r="E154" s="152"/>
      <c r="F154" s="152"/>
      <c r="G154" s="204" t="str">
        <f t="shared" si="19"/>
        <v xml:space="preserve"> </v>
      </c>
      <c r="H154" s="30" t="s">
        <v>4182</v>
      </c>
      <c r="I154" s="31">
        <v>2009</v>
      </c>
      <c r="J154" s="30" t="s">
        <v>4183</v>
      </c>
      <c r="K154" s="30"/>
      <c r="M154" s="204" t="str">
        <f t="shared" si="20"/>
        <v xml:space="preserve"> </v>
      </c>
    </row>
    <row r="155" spans="1:17" x14ac:dyDescent="0.2">
      <c r="A155" s="151" t="s">
        <v>6198</v>
      </c>
      <c r="B155" s="204" t="str">
        <f t="shared" si="17"/>
        <v xml:space="preserve"> </v>
      </c>
      <c r="C155" s="18" t="s">
        <v>325</v>
      </c>
      <c r="D155" s="204" t="str">
        <f t="shared" si="18"/>
        <v xml:space="preserve"> </v>
      </c>
      <c r="E155" s="206" t="s">
        <v>15</v>
      </c>
      <c r="F155" s="152">
        <v>49</v>
      </c>
      <c r="G155" s="204" t="str">
        <f t="shared" si="19"/>
        <v xml:space="preserve"> </v>
      </c>
      <c r="H155" s="30"/>
      <c r="I155" s="31"/>
      <c r="J155" s="30"/>
      <c r="K155" s="30"/>
      <c r="M155" s="204" t="str">
        <f t="shared" si="20"/>
        <v xml:space="preserve"> </v>
      </c>
    </row>
    <row r="156" spans="1:17" x14ac:dyDescent="0.2">
      <c r="A156" s="151" t="s">
        <v>1539</v>
      </c>
      <c r="B156" s="204" t="str">
        <f t="shared" si="17"/>
        <v xml:space="preserve"> </v>
      </c>
      <c r="C156" s="18" t="s">
        <v>305</v>
      </c>
      <c r="D156" s="204" t="str">
        <f t="shared" si="18"/>
        <v xml:space="preserve"> </v>
      </c>
      <c r="E156" s="206" t="s">
        <v>15</v>
      </c>
      <c r="F156" s="152">
        <v>43</v>
      </c>
      <c r="G156" s="204" t="str">
        <f t="shared" si="19"/>
        <v xml:space="preserve"> </v>
      </c>
      <c r="H156" s="30"/>
      <c r="I156" s="31"/>
      <c r="J156" s="30"/>
      <c r="K156" s="30"/>
      <c r="M156" s="204" t="str">
        <f t="shared" si="20"/>
        <v xml:space="preserve"> </v>
      </c>
    </row>
    <row r="157" spans="1:17" x14ac:dyDescent="0.2">
      <c r="A157" s="151" t="s">
        <v>1501</v>
      </c>
      <c r="B157" s="204" t="str">
        <f t="shared" si="17"/>
        <v xml:space="preserve"> </v>
      </c>
      <c r="C157" s="18" t="s">
        <v>306</v>
      </c>
      <c r="D157" s="204" t="str">
        <f t="shared" si="18"/>
        <v xml:space="preserve"> </v>
      </c>
      <c r="E157" s="206" t="s">
        <v>15</v>
      </c>
      <c r="F157" s="152">
        <v>44</v>
      </c>
      <c r="G157" s="204" t="str">
        <f t="shared" si="19"/>
        <v xml:space="preserve"> </v>
      </c>
      <c r="H157" s="30"/>
      <c r="I157" s="31"/>
      <c r="J157" s="30"/>
      <c r="K157" s="30"/>
      <c r="M157" s="204" t="str">
        <f t="shared" si="20"/>
        <v xml:space="preserve"> </v>
      </c>
    </row>
    <row r="158" spans="1:17" x14ac:dyDescent="0.2">
      <c r="A158" s="21" t="s">
        <v>294</v>
      </c>
      <c r="B158" s="204" t="str">
        <f t="shared" si="17"/>
        <v xml:space="preserve"> </v>
      </c>
      <c r="C158" s="18" t="s">
        <v>6199</v>
      </c>
      <c r="D158" s="204" t="str">
        <f t="shared" si="18"/>
        <v xml:space="preserve"> </v>
      </c>
      <c r="E158" s="22" t="s">
        <v>21</v>
      </c>
      <c r="F158" s="22"/>
      <c r="G158" s="204" t="str">
        <f t="shared" si="19"/>
        <v xml:space="preserve"> </v>
      </c>
      <c r="H158" s="21" t="s">
        <v>295</v>
      </c>
      <c r="I158" s="22" t="s">
        <v>121</v>
      </c>
      <c r="J158" s="21" t="s">
        <v>296</v>
      </c>
      <c r="K158" s="21" t="s">
        <v>297</v>
      </c>
      <c r="M158" s="204" t="str">
        <f t="shared" si="20"/>
        <v xml:space="preserve"> </v>
      </c>
    </row>
    <row r="159" spans="1:17" x14ac:dyDescent="0.2">
      <c r="A159" s="151" t="s">
        <v>1525</v>
      </c>
      <c r="B159" s="204" t="str">
        <f t="shared" si="17"/>
        <v xml:space="preserve"> </v>
      </c>
      <c r="C159" s="18" t="s">
        <v>307</v>
      </c>
      <c r="D159" s="204" t="str">
        <f t="shared" si="18"/>
        <v xml:space="preserve"> </v>
      </c>
      <c r="E159" s="206" t="s">
        <v>15</v>
      </c>
      <c r="F159" s="152">
        <v>45</v>
      </c>
      <c r="G159" s="204" t="str">
        <f t="shared" si="19"/>
        <v xml:space="preserve"> </v>
      </c>
      <c r="H159" s="30"/>
      <c r="I159" s="31"/>
      <c r="J159" s="30"/>
      <c r="K159" s="30"/>
      <c r="M159" s="204" t="str">
        <f t="shared" si="20"/>
        <v xml:space="preserve"> </v>
      </c>
    </row>
    <row r="160" spans="1:17" x14ac:dyDescent="0.2">
      <c r="A160" s="151" t="s">
        <v>6200</v>
      </c>
      <c r="B160" s="204" t="str">
        <f t="shared" si="17"/>
        <v xml:space="preserve"> </v>
      </c>
      <c r="C160" s="18" t="s">
        <v>308</v>
      </c>
      <c r="D160" s="204" t="str">
        <f t="shared" si="18"/>
        <v xml:space="preserve"> </v>
      </c>
      <c r="E160" s="206" t="s">
        <v>15</v>
      </c>
      <c r="F160" s="152">
        <v>46</v>
      </c>
      <c r="G160" s="204" t="str">
        <f t="shared" si="19"/>
        <v xml:space="preserve"> </v>
      </c>
      <c r="H160" s="30"/>
      <c r="I160" s="31"/>
      <c r="J160" s="30"/>
      <c r="K160" s="30"/>
      <c r="M160" s="204" t="str">
        <f t="shared" si="20"/>
        <v xml:space="preserve"> </v>
      </c>
    </row>
    <row r="161" spans="1:17" x14ac:dyDescent="0.2">
      <c r="A161" s="151" t="s">
        <v>6201</v>
      </c>
      <c r="B161" s="204" t="str">
        <f t="shared" si="17"/>
        <v xml:space="preserve"> </v>
      </c>
      <c r="C161" s="18" t="s">
        <v>309</v>
      </c>
      <c r="D161" s="204" t="str">
        <f t="shared" si="18"/>
        <v xml:space="preserve"> </v>
      </c>
      <c r="E161" s="206" t="s">
        <v>15</v>
      </c>
      <c r="F161" s="152">
        <v>47</v>
      </c>
      <c r="G161" s="204" t="str">
        <f t="shared" si="19"/>
        <v xml:space="preserve"> </v>
      </c>
      <c r="H161" s="30"/>
      <c r="I161" s="31"/>
      <c r="J161" s="30"/>
      <c r="K161" s="30"/>
      <c r="M161" s="204" t="str">
        <f t="shared" si="20"/>
        <v xml:space="preserve"> </v>
      </c>
    </row>
    <row r="162" spans="1:17" x14ac:dyDescent="0.2">
      <c r="A162" s="21" t="s">
        <v>298</v>
      </c>
      <c r="B162" s="204" t="str">
        <f t="shared" si="17"/>
        <v xml:space="preserve"> </v>
      </c>
      <c r="C162" s="18" t="s">
        <v>6202</v>
      </c>
      <c r="D162" s="204" t="str">
        <f t="shared" si="18"/>
        <v xml:space="preserve"> </v>
      </c>
      <c r="E162" s="22" t="s">
        <v>21</v>
      </c>
      <c r="F162" s="22"/>
      <c r="G162" s="204" t="str">
        <f t="shared" si="19"/>
        <v xml:space="preserve"> </v>
      </c>
      <c r="H162" s="21" t="s">
        <v>295</v>
      </c>
      <c r="I162" s="22" t="s">
        <v>71</v>
      </c>
      <c r="J162" s="21" t="s">
        <v>299</v>
      </c>
      <c r="K162" s="21" t="s">
        <v>300</v>
      </c>
      <c r="M162" s="204" t="str">
        <f t="shared" si="20"/>
        <v xml:space="preserve"> </v>
      </c>
    </row>
    <row r="163" spans="1:17" x14ac:dyDescent="0.2">
      <c r="A163" s="21" t="s">
        <v>316</v>
      </c>
      <c r="B163" s="204" t="str">
        <f t="shared" si="17"/>
        <v xml:space="preserve"> </v>
      </c>
      <c r="C163" s="18" t="s">
        <v>6203</v>
      </c>
      <c r="D163" s="204" t="str">
        <f t="shared" si="18"/>
        <v xml:space="preserve"> </v>
      </c>
      <c r="E163" s="22" t="s">
        <v>21</v>
      </c>
      <c r="F163" s="22"/>
      <c r="G163" s="204" t="str">
        <f t="shared" si="19"/>
        <v xml:space="preserve"> </v>
      </c>
      <c r="H163" s="21" t="s">
        <v>317</v>
      </c>
      <c r="I163" s="22" t="s">
        <v>130</v>
      </c>
      <c r="J163" s="21" t="s">
        <v>318</v>
      </c>
      <c r="K163" s="21" t="s">
        <v>319</v>
      </c>
      <c r="M163" s="204" t="str">
        <f t="shared" si="20"/>
        <v xml:space="preserve"> </v>
      </c>
    </row>
    <row r="164" spans="1:17" x14ac:dyDescent="0.2">
      <c r="A164" s="21" t="s">
        <v>301</v>
      </c>
      <c r="B164" s="204" t="str">
        <f t="shared" si="17"/>
        <v xml:space="preserve"> </v>
      </c>
      <c r="C164" s="18" t="s">
        <v>6204</v>
      </c>
      <c r="D164" s="204" t="str">
        <f t="shared" si="18"/>
        <v xml:space="preserve"> </v>
      </c>
      <c r="E164" s="22" t="s">
        <v>21</v>
      </c>
      <c r="F164" s="22"/>
      <c r="G164" s="204" t="str">
        <f t="shared" si="19"/>
        <v xml:space="preserve"> </v>
      </c>
      <c r="H164" s="21" t="s">
        <v>295</v>
      </c>
      <c r="I164" s="22" t="s">
        <v>96</v>
      </c>
      <c r="J164" s="21" t="s">
        <v>302</v>
      </c>
      <c r="K164" s="21" t="s">
        <v>26</v>
      </c>
      <c r="M164" s="204" t="str">
        <f t="shared" si="20"/>
        <v xml:space="preserve"> </v>
      </c>
    </row>
    <row r="165" spans="1:17" x14ac:dyDescent="0.2">
      <c r="A165" s="21" t="s">
        <v>303</v>
      </c>
      <c r="B165" s="204" t="str">
        <f t="shared" si="17"/>
        <v xml:space="preserve"> </v>
      </c>
      <c r="C165" s="18" t="s">
        <v>6205</v>
      </c>
      <c r="D165" s="204" t="str">
        <f t="shared" si="18"/>
        <v xml:space="preserve"> </v>
      </c>
      <c r="E165" s="22" t="s">
        <v>21</v>
      </c>
      <c r="F165" s="22"/>
      <c r="G165" s="204" t="str">
        <f t="shared" si="19"/>
        <v xml:space="preserve"> </v>
      </c>
      <c r="H165" s="21" t="s">
        <v>295</v>
      </c>
      <c r="I165" s="22" t="s">
        <v>110</v>
      </c>
      <c r="J165" s="21" t="s">
        <v>304</v>
      </c>
      <c r="K165" s="21" t="s">
        <v>26</v>
      </c>
      <c r="M165" s="204" t="str">
        <f t="shared" si="20"/>
        <v xml:space="preserve"> </v>
      </c>
    </row>
    <row r="166" spans="1:17" x14ac:dyDescent="0.2">
      <c r="A166" s="151" t="s">
        <v>1524</v>
      </c>
      <c r="B166" s="204" t="str">
        <f t="shared" si="17"/>
        <v xml:space="preserve"> </v>
      </c>
      <c r="C166" s="18" t="s">
        <v>326</v>
      </c>
      <c r="D166" s="204" t="str">
        <f t="shared" si="18"/>
        <v xml:space="preserve"> </v>
      </c>
      <c r="E166" s="206" t="s">
        <v>15</v>
      </c>
      <c r="F166" s="152">
        <v>48</v>
      </c>
      <c r="G166" s="204" t="str">
        <f t="shared" si="19"/>
        <v xml:space="preserve"> </v>
      </c>
      <c r="H166" s="30"/>
      <c r="I166" s="31"/>
      <c r="J166" s="30"/>
      <c r="K166" s="30"/>
      <c r="M166" s="204" t="str">
        <f t="shared" si="20"/>
        <v xml:space="preserve"> </v>
      </c>
    </row>
    <row r="167" spans="1:17" x14ac:dyDescent="0.2">
      <c r="A167" s="151" t="s">
        <v>6206</v>
      </c>
      <c r="B167" s="204" t="str">
        <f t="shared" si="17"/>
        <v xml:space="preserve"> </v>
      </c>
      <c r="C167" s="18" t="s">
        <v>310</v>
      </c>
      <c r="D167" s="204" t="str">
        <f t="shared" si="18"/>
        <v xml:space="preserve"> </v>
      </c>
      <c r="E167" s="206" t="s">
        <v>15</v>
      </c>
      <c r="F167" s="152">
        <v>42</v>
      </c>
      <c r="G167" s="204" t="str">
        <f t="shared" si="19"/>
        <v xml:space="preserve"> </v>
      </c>
      <c r="H167" s="30"/>
      <c r="I167" s="31"/>
      <c r="J167" s="30"/>
      <c r="K167" s="30"/>
      <c r="M167" s="204" t="str">
        <f t="shared" si="20"/>
        <v xml:space="preserve"> </v>
      </c>
    </row>
    <row r="168" spans="1:17" x14ac:dyDescent="0.2">
      <c r="A168" s="21" t="s">
        <v>320</v>
      </c>
      <c r="B168" s="204" t="str">
        <f t="shared" si="17"/>
        <v xml:space="preserve"> </v>
      </c>
      <c r="C168" s="18" t="s">
        <v>6207</v>
      </c>
      <c r="D168" s="204" t="str">
        <f t="shared" si="18"/>
        <v xml:space="preserve"> </v>
      </c>
      <c r="E168" s="22" t="s">
        <v>21</v>
      </c>
      <c r="F168" s="22"/>
      <c r="G168" s="204" t="str">
        <f t="shared" si="19"/>
        <v xml:space="preserve"> </v>
      </c>
      <c r="H168" s="21" t="s">
        <v>321</v>
      </c>
      <c r="I168" s="22" t="s">
        <v>130</v>
      </c>
      <c r="J168" s="21" t="s">
        <v>322</v>
      </c>
      <c r="K168" s="21" t="s">
        <v>26</v>
      </c>
      <c r="M168" s="204" t="str">
        <f t="shared" si="20"/>
        <v xml:space="preserve"> </v>
      </c>
    </row>
    <row r="169" spans="1:17" x14ac:dyDescent="0.2">
      <c r="A169" s="21" t="s">
        <v>323</v>
      </c>
      <c r="B169" s="204" t="str">
        <f t="shared" si="17"/>
        <v xml:space="preserve"> </v>
      </c>
      <c r="C169" s="18" t="s">
        <v>6208</v>
      </c>
      <c r="D169" s="204" t="str">
        <f t="shared" si="18"/>
        <v xml:space="preserve"> </v>
      </c>
      <c r="E169" s="22" t="s">
        <v>21</v>
      </c>
      <c r="F169" s="22"/>
      <c r="G169" s="204" t="str">
        <f t="shared" si="19"/>
        <v xml:space="preserve"> </v>
      </c>
      <c r="H169" s="21" t="s">
        <v>321</v>
      </c>
      <c r="I169" s="22" t="s">
        <v>149</v>
      </c>
      <c r="J169" s="21" t="s">
        <v>324</v>
      </c>
      <c r="K169" s="21" t="s">
        <v>26</v>
      </c>
      <c r="M169" s="204" t="str">
        <f t="shared" si="20"/>
        <v xml:space="preserve"> </v>
      </c>
    </row>
    <row r="170" spans="1:17" x14ac:dyDescent="0.2">
      <c r="A170" s="21" t="s">
        <v>311</v>
      </c>
      <c r="B170" s="204" t="str">
        <f t="shared" si="17"/>
        <v xml:space="preserve"> </v>
      </c>
      <c r="C170" s="18" t="s">
        <v>6209</v>
      </c>
      <c r="D170" s="204" t="str">
        <f t="shared" si="18"/>
        <v xml:space="preserve"> </v>
      </c>
      <c r="E170" s="22" t="s">
        <v>21</v>
      </c>
      <c r="F170" s="22"/>
      <c r="G170" s="204" t="str">
        <f t="shared" si="19"/>
        <v xml:space="preserve"> </v>
      </c>
      <c r="H170" s="21" t="s">
        <v>312</v>
      </c>
      <c r="I170" s="22" t="s">
        <v>36</v>
      </c>
      <c r="J170" s="21" t="s">
        <v>313</v>
      </c>
      <c r="K170" s="21" t="s">
        <v>26</v>
      </c>
      <c r="M170" s="204" t="str">
        <f t="shared" si="20"/>
        <v xml:space="preserve"> </v>
      </c>
    </row>
    <row r="171" spans="1:17" x14ac:dyDescent="0.2">
      <c r="A171" s="21" t="s">
        <v>314</v>
      </c>
      <c r="B171" s="204" t="str">
        <f t="shared" si="17"/>
        <v xml:space="preserve"> </v>
      </c>
      <c r="C171" s="18" t="s">
        <v>6210</v>
      </c>
      <c r="D171" s="204" t="str">
        <f t="shared" si="18"/>
        <v xml:space="preserve"> </v>
      </c>
      <c r="E171" s="22" t="s">
        <v>21</v>
      </c>
      <c r="F171" s="22"/>
      <c r="G171" s="204" t="str">
        <f t="shared" si="19"/>
        <v xml:space="preserve"> </v>
      </c>
      <c r="H171" s="21" t="s">
        <v>312</v>
      </c>
      <c r="I171" s="22" t="s">
        <v>74</v>
      </c>
      <c r="J171" s="21" t="s">
        <v>315</v>
      </c>
      <c r="K171" s="21" t="s">
        <v>26</v>
      </c>
      <c r="M171" s="204" t="str">
        <f t="shared" si="20"/>
        <v xml:space="preserve"> </v>
      </c>
    </row>
    <row r="172" spans="1:17" x14ac:dyDescent="0.2">
      <c r="A172" s="151" t="s">
        <v>3856</v>
      </c>
      <c r="B172" s="204" t="str">
        <f t="shared" si="17"/>
        <v xml:space="preserve"> </v>
      </c>
      <c r="C172" s="32" t="s">
        <v>6211</v>
      </c>
      <c r="D172" s="204" t="str">
        <f t="shared" si="18"/>
        <v xml:space="preserve"> </v>
      </c>
      <c r="E172" s="152" t="str">
        <f>" "</f>
        <v xml:space="preserve"> </v>
      </c>
      <c r="F172" s="152" t="str">
        <f>" "</f>
        <v xml:space="preserve"> </v>
      </c>
      <c r="G172" s="204" t="str">
        <f t="shared" si="19"/>
        <v xml:space="preserve"> </v>
      </c>
      <c r="H172" s="151" t="s">
        <v>3857</v>
      </c>
      <c r="I172" s="152">
        <v>1999</v>
      </c>
      <c r="J172" s="151" t="s">
        <v>3855</v>
      </c>
      <c r="K172" s="151"/>
      <c r="L172" s="32"/>
      <c r="M172" s="204" t="str">
        <f t="shared" si="20"/>
        <v xml:space="preserve"> </v>
      </c>
      <c r="Q172" s="32"/>
    </row>
    <row r="173" spans="1:17" x14ac:dyDescent="0.2">
      <c r="A173" s="21" t="s">
        <v>331</v>
      </c>
      <c r="B173" s="204" t="str">
        <f t="shared" si="17"/>
        <v xml:space="preserve"> </v>
      </c>
      <c r="C173" s="18" t="s">
        <v>6212</v>
      </c>
      <c r="D173" s="204" t="str">
        <f t="shared" si="18"/>
        <v xml:space="preserve"> </v>
      </c>
      <c r="E173" s="22" t="s">
        <v>21</v>
      </c>
      <c r="F173" s="22"/>
      <c r="G173" s="204" t="str">
        <f t="shared" si="19"/>
        <v xml:space="preserve"> </v>
      </c>
      <c r="H173" s="21" t="s">
        <v>332</v>
      </c>
      <c r="I173" s="22" t="s">
        <v>251</v>
      </c>
      <c r="J173" s="21" t="s">
        <v>333</v>
      </c>
      <c r="K173" s="21" t="s">
        <v>334</v>
      </c>
      <c r="M173" s="204" t="str">
        <f t="shared" si="20"/>
        <v xml:space="preserve"> </v>
      </c>
    </row>
    <row r="174" spans="1:17" x14ac:dyDescent="0.2">
      <c r="A174" s="21" t="s">
        <v>327</v>
      </c>
      <c r="B174" s="204" t="str">
        <f t="shared" si="17"/>
        <v xml:space="preserve"> </v>
      </c>
      <c r="C174" s="18" t="s">
        <v>6213</v>
      </c>
      <c r="D174" s="204" t="str">
        <f t="shared" si="18"/>
        <v xml:space="preserve"> </v>
      </c>
      <c r="E174" s="22" t="s">
        <v>21</v>
      </c>
      <c r="F174" s="22"/>
      <c r="G174" s="204" t="str">
        <f t="shared" si="19"/>
        <v xml:space="preserve"> </v>
      </c>
      <c r="H174" s="21" t="s">
        <v>328</v>
      </c>
      <c r="I174" s="22" t="s">
        <v>130</v>
      </c>
      <c r="J174" s="21" t="s">
        <v>329</v>
      </c>
      <c r="K174" s="21" t="s">
        <v>330</v>
      </c>
      <c r="M174" s="204" t="str">
        <f t="shared" si="20"/>
        <v xml:space="preserve"> </v>
      </c>
    </row>
    <row r="175" spans="1:17" x14ac:dyDescent="0.2">
      <c r="A175" s="151" t="s">
        <v>6214</v>
      </c>
      <c r="B175" s="204" t="str">
        <f t="shared" si="17"/>
        <v xml:space="preserve"> </v>
      </c>
      <c r="C175" s="18" t="s">
        <v>335</v>
      </c>
      <c r="D175" s="204" t="str">
        <f t="shared" si="18"/>
        <v xml:space="preserve"> </v>
      </c>
      <c r="E175" s="206" t="s">
        <v>15</v>
      </c>
      <c r="F175" s="152">
        <v>50</v>
      </c>
      <c r="G175" s="204" t="str">
        <f t="shared" si="19"/>
        <v xml:space="preserve"> </v>
      </c>
      <c r="H175" s="30"/>
      <c r="I175" s="31"/>
      <c r="J175" s="30"/>
      <c r="K175" s="30"/>
      <c r="M175" s="204" t="str">
        <f t="shared" si="20"/>
        <v xml:space="preserve"> </v>
      </c>
    </row>
    <row r="176" spans="1:17" x14ac:dyDescent="0.2">
      <c r="A176" s="208" t="s">
        <v>6215</v>
      </c>
      <c r="B176" s="204" t="str">
        <f t="shared" si="17"/>
        <v xml:space="preserve"> </v>
      </c>
      <c r="C176" s="26" t="s">
        <v>336</v>
      </c>
      <c r="D176" s="204" t="str">
        <f t="shared" si="18"/>
        <v xml:space="preserve"> </v>
      </c>
      <c r="E176" s="209" t="s">
        <v>162</v>
      </c>
      <c r="F176" s="209">
        <v>9</v>
      </c>
      <c r="G176" s="204" t="str">
        <f t="shared" si="19"/>
        <v xml:space="preserve"> </v>
      </c>
      <c r="H176" s="27"/>
      <c r="I176" s="28"/>
      <c r="J176" s="27"/>
      <c r="K176" s="27"/>
      <c r="L176" s="29"/>
      <c r="M176" s="204" t="str">
        <f t="shared" si="20"/>
        <v xml:space="preserve"> </v>
      </c>
      <c r="Q176" s="29"/>
    </row>
    <row r="177" spans="1:17" x14ac:dyDescent="0.2">
      <c r="A177" s="21" t="s">
        <v>337</v>
      </c>
      <c r="B177" s="204" t="str">
        <f t="shared" si="17"/>
        <v xml:space="preserve"> </v>
      </c>
      <c r="C177" s="18" t="s">
        <v>6216</v>
      </c>
      <c r="D177" s="204" t="str">
        <f t="shared" si="18"/>
        <v xml:space="preserve"> </v>
      </c>
      <c r="E177" s="22" t="s">
        <v>21</v>
      </c>
      <c r="F177" s="22"/>
      <c r="G177" s="204" t="str">
        <f t="shared" si="19"/>
        <v xml:space="preserve"> </v>
      </c>
      <c r="H177" s="21" t="s">
        <v>338</v>
      </c>
      <c r="I177" s="22" t="s">
        <v>79</v>
      </c>
      <c r="J177" s="21" t="s">
        <v>339</v>
      </c>
      <c r="K177" s="21" t="s">
        <v>26</v>
      </c>
      <c r="M177" s="204" t="str">
        <f t="shared" si="20"/>
        <v xml:space="preserve"> </v>
      </c>
    </row>
    <row r="178" spans="1:17" x14ac:dyDescent="0.2">
      <c r="A178" s="21" t="s">
        <v>340</v>
      </c>
      <c r="B178" s="204" t="str">
        <f t="shared" si="17"/>
        <v xml:space="preserve"> </v>
      </c>
      <c r="C178" s="18" t="s">
        <v>6217</v>
      </c>
      <c r="D178" s="204" t="str">
        <f t="shared" si="18"/>
        <v xml:space="preserve"> </v>
      </c>
      <c r="E178" s="22" t="s">
        <v>21</v>
      </c>
      <c r="F178" s="22"/>
      <c r="G178" s="204" t="str">
        <f t="shared" si="19"/>
        <v xml:space="preserve"> </v>
      </c>
      <c r="H178" s="21" t="s">
        <v>341</v>
      </c>
      <c r="I178" s="22" t="s">
        <v>130</v>
      </c>
      <c r="J178" s="21" t="s">
        <v>342</v>
      </c>
      <c r="K178" s="21" t="s">
        <v>26</v>
      </c>
      <c r="M178" s="204" t="str">
        <f t="shared" si="20"/>
        <v xml:space="preserve"> </v>
      </c>
    </row>
    <row r="179" spans="1:17" x14ac:dyDescent="0.2">
      <c r="A179" s="21" t="s">
        <v>343</v>
      </c>
      <c r="B179" s="204" t="str">
        <f t="shared" si="17"/>
        <v xml:space="preserve"> </v>
      </c>
      <c r="C179" s="18" t="s">
        <v>6218</v>
      </c>
      <c r="D179" s="204" t="str">
        <f t="shared" si="18"/>
        <v xml:space="preserve"> </v>
      </c>
      <c r="E179" s="22" t="s">
        <v>21</v>
      </c>
      <c r="F179" s="22"/>
      <c r="G179" s="204" t="str">
        <f t="shared" si="19"/>
        <v xml:space="preserve"> </v>
      </c>
      <c r="H179" s="21" t="s">
        <v>344</v>
      </c>
      <c r="I179" s="22" t="s">
        <v>74</v>
      </c>
      <c r="J179" s="21" t="s">
        <v>345</v>
      </c>
      <c r="K179" s="21" t="s">
        <v>26</v>
      </c>
      <c r="M179" s="204" t="str">
        <f t="shared" si="20"/>
        <v xml:space="preserve"> </v>
      </c>
    </row>
    <row r="180" spans="1:17" x14ac:dyDescent="0.2">
      <c r="A180" s="21" t="s">
        <v>346</v>
      </c>
      <c r="B180" s="204" t="str">
        <f t="shared" si="17"/>
        <v xml:space="preserve"> </v>
      </c>
      <c r="C180" s="18" t="s">
        <v>6219</v>
      </c>
      <c r="D180" s="204" t="str">
        <f t="shared" si="18"/>
        <v xml:space="preserve"> </v>
      </c>
      <c r="E180" s="22" t="s">
        <v>21</v>
      </c>
      <c r="F180" s="22"/>
      <c r="G180" s="204" t="str">
        <f t="shared" si="19"/>
        <v xml:space="preserve"> </v>
      </c>
      <c r="H180" s="21" t="s">
        <v>347</v>
      </c>
      <c r="I180" s="22" t="s">
        <v>83</v>
      </c>
      <c r="J180" s="21" t="s">
        <v>348</v>
      </c>
      <c r="K180" s="21" t="s">
        <v>26</v>
      </c>
      <c r="M180" s="204" t="str">
        <f t="shared" si="20"/>
        <v xml:space="preserve"> </v>
      </c>
    </row>
    <row r="181" spans="1:17" x14ac:dyDescent="0.2">
      <c r="A181" s="151" t="s">
        <v>6220</v>
      </c>
      <c r="B181" s="204" t="str">
        <f t="shared" si="17"/>
        <v xml:space="preserve"> </v>
      </c>
      <c r="C181" s="18" t="s">
        <v>349</v>
      </c>
      <c r="D181" s="204" t="str">
        <f t="shared" si="18"/>
        <v xml:space="preserve"> </v>
      </c>
      <c r="E181" s="206" t="s">
        <v>15</v>
      </c>
      <c r="F181" s="152">
        <v>51</v>
      </c>
      <c r="G181" s="204" t="str">
        <f t="shared" si="19"/>
        <v xml:space="preserve"> </v>
      </c>
      <c r="H181" s="30"/>
      <c r="I181" s="31"/>
      <c r="J181" s="30"/>
      <c r="K181" s="30"/>
      <c r="M181" s="204" t="str">
        <f t="shared" si="20"/>
        <v xml:space="preserve"> </v>
      </c>
    </row>
    <row r="182" spans="1:17" x14ac:dyDescent="0.2">
      <c r="A182" s="151" t="s">
        <v>6221</v>
      </c>
      <c r="B182" s="204" t="str">
        <f t="shared" si="17"/>
        <v xml:space="preserve"> </v>
      </c>
      <c r="C182" s="18" t="s">
        <v>350</v>
      </c>
      <c r="D182" s="204" t="str">
        <f t="shared" si="18"/>
        <v xml:space="preserve"> </v>
      </c>
      <c r="E182" s="206" t="s">
        <v>15</v>
      </c>
      <c r="F182" s="152">
        <v>52</v>
      </c>
      <c r="G182" s="204" t="str">
        <f t="shared" si="19"/>
        <v xml:space="preserve"> </v>
      </c>
      <c r="H182" s="30"/>
      <c r="I182" s="31"/>
      <c r="J182" s="30"/>
      <c r="K182" s="30"/>
      <c r="M182" s="204" t="str">
        <f t="shared" si="20"/>
        <v xml:space="preserve"> </v>
      </c>
    </row>
    <row r="183" spans="1:17" x14ac:dyDescent="0.2">
      <c r="A183" s="151" t="s">
        <v>6222</v>
      </c>
      <c r="B183" s="204" t="str">
        <f t="shared" si="17"/>
        <v xml:space="preserve"> </v>
      </c>
      <c r="C183" s="18" t="s">
        <v>351</v>
      </c>
      <c r="D183" s="204" t="str">
        <f t="shared" si="18"/>
        <v xml:space="preserve"> </v>
      </c>
      <c r="E183" s="206" t="s">
        <v>15</v>
      </c>
      <c r="F183" s="152">
        <v>53</v>
      </c>
      <c r="G183" s="204" t="str">
        <f t="shared" si="19"/>
        <v xml:space="preserve"> </v>
      </c>
      <c r="H183" s="30"/>
      <c r="I183" s="31"/>
      <c r="J183" s="30"/>
      <c r="K183" s="30"/>
      <c r="M183" s="204" t="str">
        <f t="shared" si="20"/>
        <v xml:space="preserve"> </v>
      </c>
    </row>
    <row r="184" spans="1:17" x14ac:dyDescent="0.2">
      <c r="A184" s="151" t="s">
        <v>6223</v>
      </c>
      <c r="B184" s="204" t="str">
        <f t="shared" si="17"/>
        <v xml:space="preserve"> </v>
      </c>
      <c r="C184" s="18" t="s">
        <v>352</v>
      </c>
      <c r="D184" s="204" t="str">
        <f t="shared" si="18"/>
        <v xml:space="preserve"> </v>
      </c>
      <c r="E184" s="206" t="s">
        <v>15</v>
      </c>
      <c r="F184" s="152">
        <v>54</v>
      </c>
      <c r="G184" s="204" t="str">
        <f t="shared" si="19"/>
        <v xml:space="preserve"> </v>
      </c>
      <c r="H184" s="30"/>
      <c r="I184" s="31"/>
      <c r="J184" s="30"/>
      <c r="K184" s="30"/>
      <c r="M184" s="204" t="str">
        <f t="shared" si="20"/>
        <v xml:space="preserve"> </v>
      </c>
    </row>
    <row r="185" spans="1:17" x14ac:dyDescent="0.2">
      <c r="A185" s="21" t="s">
        <v>353</v>
      </c>
      <c r="B185" s="204" t="str">
        <f t="shared" si="17"/>
        <v xml:space="preserve"> </v>
      </c>
      <c r="C185" s="18" t="s">
        <v>6224</v>
      </c>
      <c r="D185" s="204" t="str">
        <f t="shared" si="18"/>
        <v xml:space="preserve"> </v>
      </c>
      <c r="E185" s="22" t="s">
        <v>21</v>
      </c>
      <c r="F185" s="22"/>
      <c r="G185" s="204" t="str">
        <f t="shared" si="19"/>
        <v xml:space="preserve"> </v>
      </c>
      <c r="H185" s="21" t="s">
        <v>354</v>
      </c>
      <c r="I185" s="22" t="s">
        <v>247</v>
      </c>
      <c r="J185" s="21" t="s">
        <v>355</v>
      </c>
      <c r="K185" s="21" t="s">
        <v>356</v>
      </c>
      <c r="M185" s="204" t="str">
        <f t="shared" si="20"/>
        <v xml:space="preserve"> </v>
      </c>
    </row>
    <row r="186" spans="1:17" x14ac:dyDescent="0.2">
      <c r="A186" s="151" t="s">
        <v>4357</v>
      </c>
      <c r="B186" s="204" t="str">
        <f t="shared" si="17"/>
        <v xml:space="preserve"> </v>
      </c>
      <c r="C186" s="32" t="s">
        <v>6225</v>
      </c>
      <c r="D186" s="204" t="str">
        <f t="shared" si="18"/>
        <v xml:space="preserve"> </v>
      </c>
      <c r="E186" s="152"/>
      <c r="F186" s="152"/>
      <c r="G186" s="204" t="str">
        <f t="shared" si="19"/>
        <v xml:space="preserve"> </v>
      </c>
      <c r="H186" s="30" t="s">
        <v>4355</v>
      </c>
      <c r="I186" s="31">
        <v>2005</v>
      </c>
      <c r="J186" s="30" t="s">
        <v>4356</v>
      </c>
      <c r="K186" s="30"/>
      <c r="M186" s="204" t="str">
        <f t="shared" si="20"/>
        <v xml:space="preserve"> </v>
      </c>
    </row>
    <row r="187" spans="1:17" x14ac:dyDescent="0.2">
      <c r="A187" s="151" t="s">
        <v>3863</v>
      </c>
      <c r="B187" s="204" t="str">
        <f t="shared" si="17"/>
        <v xml:space="preserve"> </v>
      </c>
      <c r="C187" s="32" t="s">
        <v>6226</v>
      </c>
      <c r="D187" s="204" t="str">
        <f t="shared" si="18"/>
        <v xml:space="preserve"> </v>
      </c>
      <c r="E187" s="152" t="str">
        <f>" "</f>
        <v xml:space="preserve"> </v>
      </c>
      <c r="F187" s="152" t="str">
        <f>" "</f>
        <v xml:space="preserve"> </v>
      </c>
      <c r="G187" s="204" t="str">
        <f t="shared" si="19"/>
        <v xml:space="preserve"> </v>
      </c>
      <c r="H187" s="30" t="s">
        <v>3862</v>
      </c>
      <c r="I187" s="31">
        <v>2010</v>
      </c>
      <c r="J187" s="30" t="s">
        <v>3861</v>
      </c>
      <c r="K187" s="30"/>
      <c r="M187" s="204" t="str">
        <f t="shared" si="20"/>
        <v xml:space="preserve"> </v>
      </c>
    </row>
    <row r="188" spans="1:17" x14ac:dyDescent="0.2">
      <c r="A188" s="21" t="s">
        <v>357</v>
      </c>
      <c r="B188" s="204" t="str">
        <f t="shared" si="17"/>
        <v xml:space="preserve"> </v>
      </c>
      <c r="C188" s="18" t="s">
        <v>6227</v>
      </c>
      <c r="D188" s="204" t="str">
        <f t="shared" si="18"/>
        <v xml:space="preserve"> </v>
      </c>
      <c r="E188" s="22" t="s">
        <v>21</v>
      </c>
      <c r="F188" s="22"/>
      <c r="G188" s="204" t="str">
        <f t="shared" si="19"/>
        <v xml:space="preserve"> </v>
      </c>
      <c r="H188" s="21" t="s">
        <v>358</v>
      </c>
      <c r="I188" s="22" t="s">
        <v>251</v>
      </c>
      <c r="J188" s="21" t="s">
        <v>359</v>
      </c>
      <c r="K188" s="21" t="s">
        <v>360</v>
      </c>
      <c r="M188" s="204" t="str">
        <f t="shared" si="20"/>
        <v xml:space="preserve"> </v>
      </c>
    </row>
    <row r="189" spans="1:17" x14ac:dyDescent="0.2">
      <c r="A189" s="21" t="s">
        <v>361</v>
      </c>
      <c r="B189" s="204" t="str">
        <f t="shared" si="17"/>
        <v xml:space="preserve"> </v>
      </c>
      <c r="C189" s="18" t="s">
        <v>6228</v>
      </c>
      <c r="D189" s="204" t="str">
        <f t="shared" si="18"/>
        <v xml:space="preserve"> </v>
      </c>
      <c r="E189" s="22" t="s">
        <v>21</v>
      </c>
      <c r="F189" s="22"/>
      <c r="G189" s="204" t="str">
        <f t="shared" si="19"/>
        <v xml:space="preserve"> </v>
      </c>
      <c r="H189" s="21" t="s">
        <v>358</v>
      </c>
      <c r="I189" s="22" t="s">
        <v>121</v>
      </c>
      <c r="J189" s="21" t="s">
        <v>362</v>
      </c>
      <c r="K189" s="21" t="s">
        <v>363</v>
      </c>
      <c r="M189" s="204" t="str">
        <f t="shared" si="20"/>
        <v xml:space="preserve"> </v>
      </c>
    </row>
    <row r="190" spans="1:17" x14ac:dyDescent="0.2">
      <c r="A190" s="151" t="s">
        <v>4218</v>
      </c>
      <c r="B190" s="204" t="str">
        <f t="shared" si="17"/>
        <v xml:space="preserve"> </v>
      </c>
      <c r="C190" s="32" t="s">
        <v>6229</v>
      </c>
      <c r="D190" s="204" t="str">
        <f t="shared" si="18"/>
        <v xml:space="preserve"> </v>
      </c>
      <c r="E190" s="152"/>
      <c r="F190" s="152"/>
      <c r="G190" s="204" t="str">
        <f t="shared" si="19"/>
        <v xml:space="preserve"> </v>
      </c>
      <c r="H190" s="30" t="s">
        <v>4219</v>
      </c>
      <c r="I190" s="31">
        <v>2010</v>
      </c>
      <c r="J190" s="30" t="s">
        <v>4220</v>
      </c>
      <c r="K190" s="30"/>
      <c r="M190" s="204" t="str">
        <f t="shared" si="20"/>
        <v xml:space="preserve"> </v>
      </c>
    </row>
    <row r="191" spans="1:17" x14ac:dyDescent="0.2">
      <c r="A191" s="151" t="s">
        <v>3814</v>
      </c>
      <c r="B191" s="204" t="str">
        <f t="shared" si="17"/>
        <v xml:space="preserve"> </v>
      </c>
      <c r="C191" s="32" t="s">
        <v>6230</v>
      </c>
      <c r="D191" s="204" t="str">
        <f t="shared" si="18"/>
        <v xml:space="preserve"> </v>
      </c>
      <c r="E191" s="152" t="str">
        <f>" "</f>
        <v xml:space="preserve"> </v>
      </c>
      <c r="F191" s="152" t="str">
        <f>" "</f>
        <v xml:space="preserve"> </v>
      </c>
      <c r="G191" s="204" t="str">
        <f t="shared" si="19"/>
        <v xml:space="preserve"> </v>
      </c>
      <c r="H191" s="151" t="s">
        <v>3815</v>
      </c>
      <c r="I191" s="152">
        <v>2004</v>
      </c>
      <c r="J191" s="151" t="s">
        <v>3819</v>
      </c>
      <c r="K191" s="151"/>
      <c r="L191" s="32"/>
      <c r="M191" s="204" t="str">
        <f t="shared" si="20"/>
        <v xml:space="preserve"> </v>
      </c>
      <c r="Q191" s="32"/>
    </row>
    <row r="192" spans="1:17" x14ac:dyDescent="0.2">
      <c r="A192" s="151" t="s">
        <v>4369</v>
      </c>
      <c r="B192" s="204" t="str">
        <f t="shared" si="17"/>
        <v xml:space="preserve"> </v>
      </c>
      <c r="C192" s="32" t="s">
        <v>6231</v>
      </c>
      <c r="D192" s="204" t="str">
        <f t="shared" si="18"/>
        <v xml:space="preserve"> </v>
      </c>
      <c r="E192" s="152"/>
      <c r="F192" s="152"/>
      <c r="G192" s="204" t="str">
        <f t="shared" si="19"/>
        <v xml:space="preserve"> </v>
      </c>
      <c r="H192" s="30" t="s">
        <v>3815</v>
      </c>
      <c r="I192" s="31">
        <v>2006</v>
      </c>
      <c r="J192" s="30" t="s">
        <v>4368</v>
      </c>
      <c r="K192" s="30"/>
      <c r="M192" s="204" t="str">
        <f t="shared" si="20"/>
        <v xml:space="preserve"> </v>
      </c>
    </row>
    <row r="193" spans="1:17" x14ac:dyDescent="0.2">
      <c r="A193" s="207" t="s">
        <v>3913</v>
      </c>
      <c r="B193" s="204" t="str">
        <f t="shared" si="17"/>
        <v xml:space="preserve"> </v>
      </c>
      <c r="C193" s="32" t="s">
        <v>6232</v>
      </c>
      <c r="D193" s="204" t="str">
        <f t="shared" si="18"/>
        <v xml:space="preserve"> </v>
      </c>
      <c r="E193" s="152" t="str">
        <f t="shared" ref="E193:F195" si="21">" "</f>
        <v xml:space="preserve"> </v>
      </c>
      <c r="F193" s="152" t="str">
        <f t="shared" si="21"/>
        <v xml:space="preserve"> </v>
      </c>
      <c r="G193" s="204" t="str">
        <f t="shared" si="19"/>
        <v xml:space="preserve"> </v>
      </c>
      <c r="H193" s="30" t="s">
        <v>3905</v>
      </c>
      <c r="I193" s="31">
        <v>2011</v>
      </c>
      <c r="J193" s="30" t="s">
        <v>3904</v>
      </c>
      <c r="K193" s="30"/>
      <c r="M193" s="204" t="str">
        <f t="shared" si="20"/>
        <v xml:space="preserve"> </v>
      </c>
    </row>
    <row r="194" spans="1:17" x14ac:dyDescent="0.2">
      <c r="A194" s="207" t="s">
        <v>3912</v>
      </c>
      <c r="B194" s="204" t="str">
        <f t="shared" si="17"/>
        <v xml:space="preserve"> </v>
      </c>
      <c r="C194" s="32" t="s">
        <v>6233</v>
      </c>
      <c r="D194" s="204" t="str">
        <f t="shared" si="18"/>
        <v xml:space="preserve"> </v>
      </c>
      <c r="E194" s="152" t="str">
        <f t="shared" si="21"/>
        <v xml:space="preserve"> </v>
      </c>
      <c r="F194" s="152" t="str">
        <f t="shared" si="21"/>
        <v xml:space="preserve"> </v>
      </c>
      <c r="G194" s="204" t="str">
        <f t="shared" si="19"/>
        <v xml:space="preserve"> </v>
      </c>
      <c r="H194" s="30" t="s">
        <v>3911</v>
      </c>
      <c r="I194" s="31">
        <v>2011</v>
      </c>
      <c r="J194" s="30" t="s">
        <v>3910</v>
      </c>
      <c r="K194" s="30"/>
      <c r="M194" s="204" t="str">
        <f t="shared" si="20"/>
        <v xml:space="preserve"> </v>
      </c>
    </row>
    <row r="195" spans="1:17" x14ac:dyDescent="0.2">
      <c r="A195" s="207" t="s">
        <v>3902</v>
      </c>
      <c r="B195" s="204" t="str">
        <f t="shared" si="17"/>
        <v xml:space="preserve"> </v>
      </c>
      <c r="C195" s="32" t="s">
        <v>6234</v>
      </c>
      <c r="D195" s="204" t="str">
        <f t="shared" si="18"/>
        <v xml:space="preserve"> </v>
      </c>
      <c r="E195" s="152" t="str">
        <f t="shared" si="21"/>
        <v xml:space="preserve"> </v>
      </c>
      <c r="F195" s="152" t="str">
        <f t="shared" si="21"/>
        <v xml:space="preserve"> </v>
      </c>
      <c r="G195" s="204" t="str">
        <f t="shared" si="19"/>
        <v xml:space="preserve"> </v>
      </c>
      <c r="H195" s="30" t="s">
        <v>3901</v>
      </c>
      <c r="I195" s="31">
        <v>2012</v>
      </c>
      <c r="J195" s="30" t="s">
        <v>3903</v>
      </c>
      <c r="K195" s="30"/>
      <c r="M195" s="204" t="str">
        <f t="shared" si="20"/>
        <v xml:space="preserve"> </v>
      </c>
    </row>
    <row r="196" spans="1:17" x14ac:dyDescent="0.2">
      <c r="A196" s="21" t="s">
        <v>364</v>
      </c>
      <c r="B196" s="204" t="str">
        <f t="shared" si="17"/>
        <v xml:space="preserve"> </v>
      </c>
      <c r="C196" s="18" t="s">
        <v>6235</v>
      </c>
      <c r="D196" s="204" t="str">
        <f t="shared" si="18"/>
        <v xml:space="preserve"> </v>
      </c>
      <c r="E196" s="22" t="s">
        <v>21</v>
      </c>
      <c r="F196" s="22"/>
      <c r="G196" s="204" t="str">
        <f t="shared" si="19"/>
        <v xml:space="preserve"> </v>
      </c>
      <c r="H196" s="21" t="s">
        <v>365</v>
      </c>
      <c r="I196" s="22" t="s">
        <v>273</v>
      </c>
      <c r="J196" s="21" t="s">
        <v>366</v>
      </c>
      <c r="K196" s="21" t="s">
        <v>367</v>
      </c>
      <c r="M196" s="204" t="str">
        <f t="shared" si="20"/>
        <v xml:space="preserve"> </v>
      </c>
    </row>
    <row r="197" spans="1:17" x14ac:dyDescent="0.2">
      <c r="A197" s="21" t="s">
        <v>368</v>
      </c>
      <c r="B197" s="204" t="str">
        <f t="shared" si="17"/>
        <v xml:space="preserve"> </v>
      </c>
      <c r="C197" s="18" t="s">
        <v>6236</v>
      </c>
      <c r="D197" s="204" t="str">
        <f t="shared" si="18"/>
        <v xml:space="preserve"> </v>
      </c>
      <c r="E197" s="22" t="s">
        <v>21</v>
      </c>
      <c r="F197" s="22"/>
      <c r="G197" s="204" t="str">
        <f t="shared" si="19"/>
        <v xml:space="preserve"> </v>
      </c>
      <c r="H197" s="21" t="s">
        <v>369</v>
      </c>
      <c r="I197" s="22" t="s">
        <v>247</v>
      </c>
      <c r="J197" s="21" t="s">
        <v>370</v>
      </c>
      <c r="K197" s="21" t="s">
        <v>371</v>
      </c>
      <c r="M197" s="204" t="str">
        <f t="shared" si="20"/>
        <v xml:space="preserve"> </v>
      </c>
    </row>
    <row r="198" spans="1:17" x14ac:dyDescent="0.2">
      <c r="A198" s="151" t="s">
        <v>4341</v>
      </c>
      <c r="B198" s="204" t="str">
        <f t="shared" si="17"/>
        <v xml:space="preserve"> </v>
      </c>
      <c r="C198" s="32" t="s">
        <v>6237</v>
      </c>
      <c r="D198" s="204" t="str">
        <f t="shared" si="18"/>
        <v xml:space="preserve"> </v>
      </c>
      <c r="E198" s="152"/>
      <c r="F198" s="152"/>
      <c r="G198" s="204" t="str">
        <f t="shared" si="19"/>
        <v xml:space="preserve"> </v>
      </c>
      <c r="H198" s="30" t="s">
        <v>4345</v>
      </c>
      <c r="I198" s="31">
        <v>1996</v>
      </c>
      <c r="J198" s="30" t="s">
        <v>4344</v>
      </c>
      <c r="K198" s="30"/>
      <c r="M198" s="204" t="str">
        <f t="shared" si="20"/>
        <v xml:space="preserve"> </v>
      </c>
    </row>
    <row r="199" spans="1:17" x14ac:dyDescent="0.2">
      <c r="A199" s="208" t="s">
        <v>6238</v>
      </c>
      <c r="B199" s="204" t="str">
        <f t="shared" si="17"/>
        <v xml:space="preserve"> </v>
      </c>
      <c r="C199" s="26" t="s">
        <v>372</v>
      </c>
      <c r="D199" s="204" t="str">
        <f t="shared" si="18"/>
        <v xml:space="preserve"> </v>
      </c>
      <c r="E199" s="209" t="s">
        <v>162</v>
      </c>
      <c r="F199" s="209">
        <v>10</v>
      </c>
      <c r="G199" s="204" t="str">
        <f t="shared" si="19"/>
        <v xml:space="preserve"> </v>
      </c>
      <c r="H199" s="27"/>
      <c r="I199" s="28"/>
      <c r="J199" s="27"/>
      <c r="K199" s="27"/>
      <c r="L199" s="29"/>
      <c r="M199" s="204" t="str">
        <f t="shared" si="20"/>
        <v xml:space="preserve"> </v>
      </c>
      <c r="Q199" s="29"/>
    </row>
    <row r="200" spans="1:17" x14ac:dyDescent="0.2">
      <c r="A200" s="208" t="s">
        <v>6239</v>
      </c>
      <c r="B200" s="204" t="str">
        <f t="shared" si="17"/>
        <v xml:space="preserve"> </v>
      </c>
      <c r="C200" s="26" t="s">
        <v>373</v>
      </c>
      <c r="D200" s="204" t="str">
        <f t="shared" si="18"/>
        <v xml:space="preserve"> </v>
      </c>
      <c r="E200" s="209" t="s">
        <v>162</v>
      </c>
      <c r="F200" s="209">
        <v>11</v>
      </c>
      <c r="G200" s="204" t="str">
        <f t="shared" si="19"/>
        <v xml:space="preserve"> </v>
      </c>
      <c r="H200" s="27"/>
      <c r="I200" s="28"/>
      <c r="J200" s="27"/>
      <c r="K200" s="27"/>
      <c r="L200" s="29"/>
      <c r="M200" s="204" t="str">
        <f t="shared" si="20"/>
        <v xml:space="preserve"> </v>
      </c>
      <c r="Q200" s="29"/>
    </row>
    <row r="201" spans="1:17" x14ac:dyDescent="0.2">
      <c r="A201" s="151" t="s">
        <v>4404</v>
      </c>
      <c r="B201" s="204" t="str">
        <f t="shared" si="17"/>
        <v xml:space="preserve"> </v>
      </c>
      <c r="C201" s="32" t="s">
        <v>6240</v>
      </c>
      <c r="D201" s="204" t="str">
        <f t="shared" si="18"/>
        <v xml:space="preserve"> </v>
      </c>
      <c r="E201" s="152"/>
      <c r="F201" s="152"/>
      <c r="G201" s="204" t="str">
        <f t="shared" si="19"/>
        <v xml:space="preserve"> </v>
      </c>
      <c r="H201" s="30" t="s">
        <v>4391</v>
      </c>
      <c r="I201" s="31">
        <v>2009</v>
      </c>
      <c r="J201" s="30" t="s">
        <v>4403</v>
      </c>
      <c r="K201" s="30"/>
      <c r="M201" s="204" t="str">
        <f t="shared" si="20"/>
        <v xml:space="preserve"> </v>
      </c>
    </row>
    <row r="202" spans="1:17" x14ac:dyDescent="0.2">
      <c r="A202" s="151" t="s">
        <v>4392</v>
      </c>
      <c r="B202" s="204" t="str">
        <f t="shared" si="17"/>
        <v xml:space="preserve"> </v>
      </c>
      <c r="C202" s="32" t="s">
        <v>6241</v>
      </c>
      <c r="D202" s="204" t="str">
        <f t="shared" si="18"/>
        <v xml:space="preserve"> </v>
      </c>
      <c r="E202" s="152"/>
      <c r="F202" s="152"/>
      <c r="G202" s="204" t="str">
        <f t="shared" si="19"/>
        <v xml:space="preserve"> </v>
      </c>
      <c r="H202" s="30" t="s">
        <v>4391</v>
      </c>
      <c r="I202" s="31">
        <v>2011</v>
      </c>
      <c r="J202" s="30" t="s">
        <v>4390</v>
      </c>
      <c r="K202" s="30"/>
      <c r="M202" s="204" t="str">
        <f t="shared" si="20"/>
        <v xml:space="preserve"> </v>
      </c>
    </row>
    <row r="203" spans="1:17" x14ac:dyDescent="0.2">
      <c r="A203" s="151" t="s">
        <v>4158</v>
      </c>
      <c r="B203" s="204" t="str">
        <f t="shared" si="17"/>
        <v xml:space="preserve"> </v>
      </c>
      <c r="C203" s="32" t="s">
        <v>6242</v>
      </c>
      <c r="D203" s="204" t="str">
        <f t="shared" si="18"/>
        <v xml:space="preserve"> </v>
      </c>
      <c r="E203" s="152"/>
      <c r="F203" s="152"/>
      <c r="G203" s="204" t="str">
        <f t="shared" si="19"/>
        <v xml:space="preserve"> </v>
      </c>
      <c r="H203" s="27" t="s">
        <v>4156</v>
      </c>
      <c r="I203" s="31" t="s">
        <v>909</v>
      </c>
      <c r="J203" s="30" t="s">
        <v>4157</v>
      </c>
      <c r="K203" s="30"/>
      <c r="M203" s="204" t="str">
        <f t="shared" si="20"/>
        <v xml:space="preserve"> </v>
      </c>
    </row>
    <row r="204" spans="1:17" x14ac:dyDescent="0.2">
      <c r="A204" s="151" t="s">
        <v>6243</v>
      </c>
      <c r="B204" s="204" t="str">
        <f t="shared" si="17"/>
        <v xml:space="preserve"> </v>
      </c>
      <c r="C204" s="18" t="s">
        <v>374</v>
      </c>
      <c r="D204" s="204" t="str">
        <f t="shared" si="18"/>
        <v xml:space="preserve"> </v>
      </c>
      <c r="E204" s="206" t="s">
        <v>15</v>
      </c>
      <c r="F204" s="152">
        <v>56</v>
      </c>
      <c r="G204" s="204" t="str">
        <f t="shared" si="19"/>
        <v xml:space="preserve"> </v>
      </c>
      <c r="H204" s="30"/>
      <c r="I204" s="31"/>
      <c r="J204" s="30"/>
      <c r="K204" s="30"/>
      <c r="M204" s="204" t="str">
        <f t="shared" si="20"/>
        <v xml:space="preserve"> </v>
      </c>
    </row>
    <row r="205" spans="1:17" x14ac:dyDescent="0.2">
      <c r="A205" s="21" t="s">
        <v>375</v>
      </c>
      <c r="B205" s="204" t="str">
        <f t="shared" si="17"/>
        <v xml:space="preserve"> </v>
      </c>
      <c r="C205" s="18" t="s">
        <v>6244</v>
      </c>
      <c r="D205" s="204" t="str">
        <f t="shared" si="18"/>
        <v xml:space="preserve"> </v>
      </c>
      <c r="E205" s="22" t="s">
        <v>21</v>
      </c>
      <c r="F205" s="22"/>
      <c r="G205" s="204" t="str">
        <f t="shared" si="19"/>
        <v xml:space="preserve"> </v>
      </c>
      <c r="H205" s="21" t="s">
        <v>376</v>
      </c>
      <c r="I205" s="22" t="s">
        <v>218</v>
      </c>
      <c r="J205" s="21" t="s">
        <v>377</v>
      </c>
      <c r="K205" s="21" t="s">
        <v>378</v>
      </c>
      <c r="M205" s="204" t="str">
        <f t="shared" si="20"/>
        <v xml:space="preserve"> </v>
      </c>
    </row>
    <row r="206" spans="1:17" x14ac:dyDescent="0.2">
      <c r="A206" s="21" t="s">
        <v>379</v>
      </c>
      <c r="B206" s="204" t="str">
        <f t="shared" si="17"/>
        <v xml:space="preserve"> </v>
      </c>
      <c r="C206" s="18" t="s">
        <v>6245</v>
      </c>
      <c r="D206" s="204" t="str">
        <f t="shared" si="18"/>
        <v xml:space="preserve"> </v>
      </c>
      <c r="E206" s="22" t="s">
        <v>21</v>
      </c>
      <c r="F206" s="22"/>
      <c r="G206" s="204" t="str">
        <f t="shared" si="19"/>
        <v xml:space="preserve"> </v>
      </c>
      <c r="H206" s="21" t="s">
        <v>380</v>
      </c>
      <c r="I206" s="22" t="s">
        <v>381</v>
      </c>
      <c r="J206" s="21" t="s">
        <v>382</v>
      </c>
      <c r="K206" s="21" t="s">
        <v>26</v>
      </c>
      <c r="M206" s="204" t="str">
        <f t="shared" si="20"/>
        <v xml:space="preserve"> </v>
      </c>
    </row>
    <row r="207" spans="1:17" x14ac:dyDescent="0.2">
      <c r="A207" s="21" t="s">
        <v>383</v>
      </c>
      <c r="B207" s="204" t="str">
        <f t="shared" si="17"/>
        <v xml:space="preserve"> </v>
      </c>
      <c r="C207" s="18" t="s">
        <v>6246</v>
      </c>
      <c r="D207" s="204" t="str">
        <f t="shared" si="18"/>
        <v xml:space="preserve"> </v>
      </c>
      <c r="E207" s="22" t="s">
        <v>21</v>
      </c>
      <c r="F207" s="22"/>
      <c r="G207" s="204" t="str">
        <f t="shared" si="19"/>
        <v xml:space="preserve"> </v>
      </c>
      <c r="H207" s="21" t="s">
        <v>384</v>
      </c>
      <c r="I207" s="22" t="s">
        <v>273</v>
      </c>
      <c r="J207" s="21" t="s">
        <v>385</v>
      </c>
      <c r="K207" s="21" t="s">
        <v>386</v>
      </c>
      <c r="M207" s="204" t="str">
        <f t="shared" si="20"/>
        <v xml:space="preserve"> </v>
      </c>
    </row>
    <row r="208" spans="1:17" x14ac:dyDescent="0.2">
      <c r="A208" s="208" t="s">
        <v>6247</v>
      </c>
      <c r="B208" s="204" t="str">
        <f t="shared" si="17"/>
        <v xml:space="preserve"> </v>
      </c>
      <c r="C208" s="26" t="s">
        <v>387</v>
      </c>
      <c r="D208" s="204" t="str">
        <f t="shared" si="18"/>
        <v xml:space="preserve"> </v>
      </c>
      <c r="E208" s="209" t="s">
        <v>162</v>
      </c>
      <c r="F208" s="209">
        <v>12</v>
      </c>
      <c r="G208" s="204" t="str">
        <f t="shared" si="19"/>
        <v xml:space="preserve"> </v>
      </c>
      <c r="H208" s="27"/>
      <c r="I208" s="28"/>
      <c r="J208" s="27"/>
      <c r="K208" s="27"/>
      <c r="L208" s="29"/>
      <c r="M208" s="204" t="str">
        <f t="shared" si="20"/>
        <v xml:space="preserve"> </v>
      </c>
      <c r="Q208" s="29"/>
    </row>
    <row r="209" spans="1:17" x14ac:dyDescent="0.2">
      <c r="A209" s="208" t="s">
        <v>6248</v>
      </c>
      <c r="B209" s="204" t="str">
        <f t="shared" si="17"/>
        <v xml:space="preserve"> </v>
      </c>
      <c r="C209" s="26" t="s">
        <v>388</v>
      </c>
      <c r="D209" s="204" t="str">
        <f t="shared" si="18"/>
        <v xml:space="preserve"> </v>
      </c>
      <c r="E209" s="209" t="s">
        <v>162</v>
      </c>
      <c r="F209" s="209">
        <v>13</v>
      </c>
      <c r="G209" s="204" t="str">
        <f t="shared" si="19"/>
        <v xml:space="preserve"> </v>
      </c>
      <c r="H209" s="27"/>
      <c r="I209" s="28"/>
      <c r="J209" s="27"/>
      <c r="K209" s="27"/>
      <c r="L209" s="29"/>
      <c r="M209" s="204" t="str">
        <f t="shared" si="20"/>
        <v xml:space="preserve"> </v>
      </c>
      <c r="Q209" s="29"/>
    </row>
    <row r="210" spans="1:17" x14ac:dyDescent="0.2">
      <c r="A210" s="21" t="s">
        <v>389</v>
      </c>
      <c r="B210" s="204" t="str">
        <f t="shared" ref="B210:B273" si="22">" "</f>
        <v xml:space="preserve"> </v>
      </c>
      <c r="C210" s="18" t="s">
        <v>6249</v>
      </c>
      <c r="D210" s="204" t="str">
        <f t="shared" ref="D210:D273" si="23">" "</f>
        <v xml:space="preserve"> </v>
      </c>
      <c r="E210" s="22" t="s">
        <v>21</v>
      </c>
      <c r="F210" s="22"/>
      <c r="G210" s="204" t="str">
        <f t="shared" ref="G210:G273" si="24">" "</f>
        <v xml:space="preserve"> </v>
      </c>
      <c r="H210" s="21" t="s">
        <v>390</v>
      </c>
      <c r="I210" s="22" t="s">
        <v>36</v>
      </c>
      <c r="J210" s="21" t="s">
        <v>391</v>
      </c>
      <c r="K210" s="21" t="s">
        <v>26</v>
      </c>
      <c r="M210" s="204" t="str">
        <f t="shared" si="20"/>
        <v xml:space="preserve"> </v>
      </c>
    </row>
    <row r="211" spans="1:17" x14ac:dyDescent="0.2">
      <c r="A211" s="21" t="s">
        <v>6250</v>
      </c>
      <c r="B211" s="204" t="str">
        <f t="shared" si="22"/>
        <v xml:space="preserve"> </v>
      </c>
      <c r="C211" s="18" t="s">
        <v>6251</v>
      </c>
      <c r="D211" s="204" t="str">
        <f t="shared" si="23"/>
        <v xml:space="preserve"> </v>
      </c>
      <c r="E211" s="22" t="s">
        <v>21</v>
      </c>
      <c r="F211" s="22"/>
      <c r="G211" s="204" t="str">
        <f t="shared" si="24"/>
        <v xml:space="preserve"> </v>
      </c>
      <c r="H211" s="21" t="s">
        <v>390</v>
      </c>
      <c r="I211" s="22" t="s">
        <v>74</v>
      </c>
      <c r="J211" s="21" t="s">
        <v>393</v>
      </c>
      <c r="K211" s="21" t="s">
        <v>26</v>
      </c>
      <c r="M211" s="204" t="str">
        <f t="shared" si="20"/>
        <v xml:space="preserve"> </v>
      </c>
    </row>
    <row r="212" spans="1:17" x14ac:dyDescent="0.2">
      <c r="A212" s="151" t="s">
        <v>6252</v>
      </c>
      <c r="B212" s="204" t="str">
        <f t="shared" si="22"/>
        <v xml:space="preserve"> </v>
      </c>
      <c r="C212" s="18" t="s">
        <v>394</v>
      </c>
      <c r="D212" s="204" t="str">
        <f t="shared" si="23"/>
        <v xml:space="preserve"> </v>
      </c>
      <c r="E212" s="206" t="s">
        <v>15</v>
      </c>
      <c r="F212" s="152">
        <v>55</v>
      </c>
      <c r="G212" s="204" t="str">
        <f t="shared" si="24"/>
        <v xml:space="preserve"> </v>
      </c>
      <c r="H212" s="30"/>
      <c r="I212" s="31"/>
      <c r="J212" s="30"/>
      <c r="K212" s="30"/>
      <c r="M212" s="204" t="str">
        <f t="shared" si="20"/>
        <v xml:space="preserve"> </v>
      </c>
    </row>
    <row r="213" spans="1:17" x14ac:dyDescent="0.2">
      <c r="A213" s="151" t="s">
        <v>4227</v>
      </c>
      <c r="B213" s="204" t="str">
        <f t="shared" si="22"/>
        <v xml:space="preserve"> </v>
      </c>
      <c r="C213" s="32" t="s">
        <v>6253</v>
      </c>
      <c r="D213" s="204" t="str">
        <f t="shared" si="23"/>
        <v xml:space="preserve"> </v>
      </c>
      <c r="E213" s="152"/>
      <c r="F213" s="152"/>
      <c r="G213" s="204" t="str">
        <f t="shared" si="24"/>
        <v xml:space="preserve"> </v>
      </c>
      <c r="H213" s="30" t="s">
        <v>4225</v>
      </c>
      <c r="I213" s="31">
        <v>2010</v>
      </c>
      <c r="J213" s="30" t="s">
        <v>4226</v>
      </c>
      <c r="K213" s="30"/>
      <c r="M213" s="204" t="str">
        <f t="shared" si="20"/>
        <v xml:space="preserve"> </v>
      </c>
    </row>
    <row r="214" spans="1:17" x14ac:dyDescent="0.2">
      <c r="A214" s="207" t="s">
        <v>4243</v>
      </c>
      <c r="B214" s="204" t="str">
        <f t="shared" si="22"/>
        <v xml:space="preserve"> </v>
      </c>
      <c r="C214" s="32" t="s">
        <v>6254</v>
      </c>
      <c r="D214" s="204" t="str">
        <f t="shared" si="23"/>
        <v xml:space="preserve"> </v>
      </c>
      <c r="E214" s="152"/>
      <c r="F214" s="152"/>
      <c r="G214" s="204" t="str">
        <f t="shared" si="24"/>
        <v xml:space="preserve"> </v>
      </c>
      <c r="H214" s="30" t="s">
        <v>4246</v>
      </c>
      <c r="I214" s="31">
        <v>2011</v>
      </c>
      <c r="J214" s="30" t="s">
        <v>4247</v>
      </c>
      <c r="K214" s="30"/>
      <c r="M214" s="204" t="str">
        <f t="shared" si="20"/>
        <v xml:space="preserve"> </v>
      </c>
    </row>
    <row r="215" spans="1:17" x14ac:dyDescent="0.2">
      <c r="A215" s="207" t="s">
        <v>4259</v>
      </c>
      <c r="B215" s="204" t="str">
        <f t="shared" si="22"/>
        <v xml:space="preserve"> </v>
      </c>
      <c r="C215" s="32" t="s">
        <v>6255</v>
      </c>
      <c r="D215" s="204" t="str">
        <f t="shared" si="23"/>
        <v xml:space="preserve"> </v>
      </c>
      <c r="E215" s="152"/>
      <c r="F215" s="152"/>
      <c r="G215" s="204" t="str">
        <f t="shared" si="24"/>
        <v xml:space="preserve"> </v>
      </c>
      <c r="H215" s="30" t="s">
        <v>4260</v>
      </c>
      <c r="I215" s="31">
        <v>2012</v>
      </c>
      <c r="J215" s="30" t="s">
        <v>4261</v>
      </c>
      <c r="K215" s="30"/>
      <c r="M215" s="204" t="str">
        <f t="shared" si="20"/>
        <v xml:space="preserve"> </v>
      </c>
    </row>
    <row r="216" spans="1:17" x14ac:dyDescent="0.2">
      <c r="A216" s="151" t="s">
        <v>6256</v>
      </c>
      <c r="B216" s="204" t="str">
        <f t="shared" si="22"/>
        <v xml:space="preserve"> </v>
      </c>
      <c r="C216" s="18" t="s">
        <v>396</v>
      </c>
      <c r="D216" s="204" t="str">
        <f t="shared" si="23"/>
        <v xml:space="preserve"> </v>
      </c>
      <c r="E216" s="206" t="s">
        <v>15</v>
      </c>
      <c r="F216" s="152">
        <v>57</v>
      </c>
      <c r="G216" s="204" t="str">
        <f t="shared" si="24"/>
        <v xml:space="preserve"> </v>
      </c>
      <c r="H216" s="30"/>
      <c r="I216" s="31"/>
      <c r="J216" s="30"/>
      <c r="K216" s="30"/>
      <c r="M216" s="204" t="str">
        <f t="shared" ref="M216:M279" si="25">" "</f>
        <v xml:space="preserve"> </v>
      </c>
    </row>
    <row r="217" spans="1:17" x14ac:dyDescent="0.2">
      <c r="A217" s="151" t="s">
        <v>6257</v>
      </c>
      <c r="B217" s="204" t="str">
        <f t="shared" si="22"/>
        <v xml:space="preserve"> </v>
      </c>
      <c r="C217" s="18" t="s">
        <v>395</v>
      </c>
      <c r="D217" s="204" t="str">
        <f t="shared" si="23"/>
        <v xml:space="preserve"> </v>
      </c>
      <c r="E217" s="206" t="s">
        <v>15</v>
      </c>
      <c r="F217" s="152">
        <v>58</v>
      </c>
      <c r="G217" s="204" t="str">
        <f t="shared" si="24"/>
        <v xml:space="preserve"> </v>
      </c>
      <c r="H217" s="30"/>
      <c r="I217" s="31"/>
      <c r="J217" s="30"/>
      <c r="K217" s="30"/>
      <c r="M217" s="204" t="str">
        <f t="shared" si="25"/>
        <v xml:space="preserve"> </v>
      </c>
    </row>
    <row r="218" spans="1:17" x14ac:dyDescent="0.2">
      <c r="A218" s="151" t="s">
        <v>4178</v>
      </c>
      <c r="B218" s="204" t="str">
        <f t="shared" si="22"/>
        <v xml:space="preserve"> </v>
      </c>
      <c r="C218" s="32" t="s">
        <v>6258</v>
      </c>
      <c r="D218" s="204" t="str">
        <f t="shared" si="23"/>
        <v xml:space="preserve"> </v>
      </c>
      <c r="E218" s="152"/>
      <c r="F218" s="152"/>
      <c r="G218" s="204" t="str">
        <f t="shared" si="24"/>
        <v xml:space="preserve"> </v>
      </c>
      <c r="H218" s="30" t="s">
        <v>4179</v>
      </c>
      <c r="I218" s="31">
        <v>2006</v>
      </c>
      <c r="J218" s="30" t="s">
        <v>4180</v>
      </c>
      <c r="K218" s="30"/>
      <c r="M218" s="204" t="str">
        <f t="shared" si="25"/>
        <v xml:space="preserve"> </v>
      </c>
    </row>
    <row r="219" spans="1:17" x14ac:dyDescent="0.2">
      <c r="A219" s="151" t="s">
        <v>6259</v>
      </c>
      <c r="B219" s="204" t="str">
        <f t="shared" si="22"/>
        <v xml:space="preserve"> </v>
      </c>
      <c r="C219" s="18" t="s">
        <v>397</v>
      </c>
      <c r="D219" s="204" t="str">
        <f t="shared" si="23"/>
        <v xml:space="preserve"> </v>
      </c>
      <c r="E219" s="206" t="s">
        <v>15</v>
      </c>
      <c r="F219" s="152">
        <v>59</v>
      </c>
      <c r="G219" s="204" t="str">
        <f t="shared" si="24"/>
        <v xml:space="preserve"> </v>
      </c>
      <c r="H219" s="30"/>
      <c r="I219" s="31"/>
      <c r="J219" s="30"/>
      <c r="K219" s="30"/>
      <c r="M219" s="204" t="str">
        <f t="shared" si="25"/>
        <v xml:space="preserve"> </v>
      </c>
    </row>
    <row r="220" spans="1:17" x14ac:dyDescent="0.2">
      <c r="A220" s="151" t="s">
        <v>6260</v>
      </c>
      <c r="B220" s="204" t="str">
        <f t="shared" si="22"/>
        <v xml:space="preserve"> </v>
      </c>
      <c r="C220" s="18" t="s">
        <v>398</v>
      </c>
      <c r="D220" s="204" t="str">
        <f t="shared" si="23"/>
        <v xml:space="preserve"> </v>
      </c>
      <c r="E220" s="206" t="s">
        <v>15</v>
      </c>
      <c r="F220" s="152">
        <v>60</v>
      </c>
      <c r="G220" s="204" t="str">
        <f t="shared" si="24"/>
        <v xml:space="preserve"> </v>
      </c>
      <c r="H220" s="30"/>
      <c r="I220" s="31"/>
      <c r="J220" s="30"/>
      <c r="K220" s="30"/>
      <c r="M220" s="204" t="str">
        <f t="shared" si="25"/>
        <v xml:space="preserve"> </v>
      </c>
    </row>
    <row r="221" spans="1:17" x14ac:dyDescent="0.2">
      <c r="A221" s="151" t="s">
        <v>6261</v>
      </c>
      <c r="B221" s="204" t="str">
        <f t="shared" si="22"/>
        <v xml:space="preserve"> </v>
      </c>
      <c r="C221" s="18" t="s">
        <v>399</v>
      </c>
      <c r="D221" s="204" t="str">
        <f t="shared" si="23"/>
        <v xml:space="preserve"> </v>
      </c>
      <c r="E221" s="206" t="s">
        <v>15</v>
      </c>
      <c r="F221" s="152">
        <v>61</v>
      </c>
      <c r="G221" s="204" t="str">
        <f t="shared" si="24"/>
        <v xml:space="preserve"> </v>
      </c>
      <c r="H221" s="30"/>
      <c r="I221" s="31"/>
      <c r="J221" s="30"/>
      <c r="K221" s="30"/>
      <c r="M221" s="204" t="str">
        <f t="shared" si="25"/>
        <v xml:space="preserve"> </v>
      </c>
    </row>
    <row r="222" spans="1:17" x14ac:dyDescent="0.2">
      <c r="A222" s="21" t="s">
        <v>6262</v>
      </c>
      <c r="B222" s="204" t="str">
        <f t="shared" si="22"/>
        <v xml:space="preserve"> </v>
      </c>
      <c r="C222" s="18" t="s">
        <v>6263</v>
      </c>
      <c r="D222" s="204" t="str">
        <f t="shared" si="23"/>
        <v xml:space="preserve"> </v>
      </c>
      <c r="E222" s="22" t="s">
        <v>21</v>
      </c>
      <c r="F222" s="22"/>
      <c r="G222" s="204" t="str">
        <f t="shared" si="24"/>
        <v xml:space="preserve"> </v>
      </c>
      <c r="H222" s="21" t="s">
        <v>404</v>
      </c>
      <c r="I222" s="22" t="s">
        <v>121</v>
      </c>
      <c r="J222" s="21" t="s">
        <v>405</v>
      </c>
      <c r="K222" s="21" t="s">
        <v>406</v>
      </c>
      <c r="M222" s="204" t="str">
        <f t="shared" si="25"/>
        <v xml:space="preserve"> </v>
      </c>
    </row>
    <row r="223" spans="1:17" x14ac:dyDescent="0.2">
      <c r="A223" s="21" t="s">
        <v>421</v>
      </c>
      <c r="B223" s="204" t="str">
        <f t="shared" si="22"/>
        <v xml:space="preserve"> </v>
      </c>
      <c r="C223" s="18" t="s">
        <v>6264</v>
      </c>
      <c r="D223" s="204" t="str">
        <f t="shared" si="23"/>
        <v xml:space="preserve"> </v>
      </c>
      <c r="E223" s="22" t="s">
        <v>21</v>
      </c>
      <c r="F223" s="22"/>
      <c r="G223" s="204" t="str">
        <f t="shared" si="24"/>
        <v xml:space="preserve"> </v>
      </c>
      <c r="H223" s="21" t="s">
        <v>422</v>
      </c>
      <c r="I223" s="22" t="s">
        <v>247</v>
      </c>
      <c r="J223" s="21" t="s">
        <v>423</v>
      </c>
      <c r="K223" s="21" t="s">
        <v>424</v>
      </c>
      <c r="M223" s="204" t="str">
        <f t="shared" si="25"/>
        <v xml:space="preserve"> </v>
      </c>
    </row>
    <row r="224" spans="1:17" x14ac:dyDescent="0.2">
      <c r="A224" s="21" t="s">
        <v>407</v>
      </c>
      <c r="B224" s="204" t="str">
        <f t="shared" si="22"/>
        <v xml:space="preserve"> </v>
      </c>
      <c r="C224" s="18" t="s">
        <v>6265</v>
      </c>
      <c r="D224" s="204" t="str">
        <f t="shared" si="23"/>
        <v xml:space="preserve"> </v>
      </c>
      <c r="E224" s="22" t="s">
        <v>21</v>
      </c>
      <c r="F224" s="22"/>
      <c r="G224" s="204" t="str">
        <f t="shared" si="24"/>
        <v xml:space="preserve"> </v>
      </c>
      <c r="H224" s="21" t="s">
        <v>408</v>
      </c>
      <c r="I224" s="22" t="s">
        <v>409</v>
      </c>
      <c r="J224" s="21" t="s">
        <v>410</v>
      </c>
      <c r="K224" s="21" t="s">
        <v>411</v>
      </c>
      <c r="M224" s="204" t="str">
        <f t="shared" si="25"/>
        <v xml:space="preserve"> </v>
      </c>
    </row>
    <row r="225" spans="1:17" x14ac:dyDescent="0.2">
      <c r="A225" s="21" t="s">
        <v>425</v>
      </c>
      <c r="B225" s="204" t="str">
        <f t="shared" si="22"/>
        <v xml:space="preserve"> </v>
      </c>
      <c r="C225" s="18" t="s">
        <v>6266</v>
      </c>
      <c r="D225" s="204" t="str">
        <f t="shared" si="23"/>
        <v xml:space="preserve"> </v>
      </c>
      <c r="E225" s="22" t="s">
        <v>21</v>
      </c>
      <c r="F225" s="22"/>
      <c r="G225" s="204" t="str">
        <f t="shared" si="24"/>
        <v xml:space="preserve"> </v>
      </c>
      <c r="H225" s="21" t="s">
        <v>426</v>
      </c>
      <c r="I225" s="22" t="s">
        <v>427</v>
      </c>
      <c r="J225" s="21" t="s">
        <v>428</v>
      </c>
      <c r="K225" s="21" t="s">
        <v>429</v>
      </c>
      <c r="M225" s="204" t="str">
        <f t="shared" si="25"/>
        <v xml:space="preserve"> </v>
      </c>
    </row>
    <row r="226" spans="1:17" x14ac:dyDescent="0.2">
      <c r="A226" s="21" t="s">
        <v>415</v>
      </c>
      <c r="B226" s="204" t="str">
        <f t="shared" si="22"/>
        <v xml:space="preserve"> </v>
      </c>
      <c r="C226" s="32" t="s">
        <v>6267</v>
      </c>
      <c r="D226" s="204" t="str">
        <f t="shared" si="23"/>
        <v xml:space="preserve"> </v>
      </c>
      <c r="E226" s="22" t="s">
        <v>21</v>
      </c>
      <c r="F226" s="22"/>
      <c r="G226" s="204" t="str">
        <f t="shared" si="24"/>
        <v xml:space="preserve"> </v>
      </c>
      <c r="H226" s="21" t="s">
        <v>408</v>
      </c>
      <c r="I226" s="22" t="s">
        <v>178</v>
      </c>
      <c r="J226" s="21" t="s">
        <v>416</v>
      </c>
      <c r="K226" s="21" t="s">
        <v>417</v>
      </c>
      <c r="M226" s="204" t="str">
        <f t="shared" si="25"/>
        <v xml:space="preserve"> </v>
      </c>
    </row>
    <row r="227" spans="1:17" x14ac:dyDescent="0.2">
      <c r="A227" s="21" t="s">
        <v>400</v>
      </c>
      <c r="B227" s="204" t="str">
        <f t="shared" si="22"/>
        <v xml:space="preserve"> </v>
      </c>
      <c r="C227" s="18" t="s">
        <v>6268</v>
      </c>
      <c r="D227" s="204" t="str">
        <f t="shared" si="23"/>
        <v xml:space="preserve"> </v>
      </c>
      <c r="E227" s="22" t="s">
        <v>21</v>
      </c>
      <c r="F227" s="22"/>
      <c r="G227" s="204" t="str">
        <f t="shared" si="24"/>
        <v xml:space="preserve"> </v>
      </c>
      <c r="H227" s="21" t="s">
        <v>401</v>
      </c>
      <c r="I227" s="22" t="s">
        <v>74</v>
      </c>
      <c r="J227" s="21" t="s">
        <v>402</v>
      </c>
      <c r="K227" s="21" t="s">
        <v>26</v>
      </c>
      <c r="M227" s="204" t="str">
        <f t="shared" si="25"/>
        <v xml:space="preserve"> </v>
      </c>
    </row>
    <row r="228" spans="1:17" x14ac:dyDescent="0.2">
      <c r="A228" s="151" t="s">
        <v>3834</v>
      </c>
      <c r="B228" s="204" t="str">
        <f t="shared" si="22"/>
        <v xml:space="preserve"> </v>
      </c>
      <c r="C228" s="32" t="s">
        <v>6269</v>
      </c>
      <c r="D228" s="204" t="str">
        <f t="shared" si="23"/>
        <v xml:space="preserve"> </v>
      </c>
      <c r="E228" s="152" t="str">
        <f>" "</f>
        <v xml:space="preserve"> </v>
      </c>
      <c r="F228" s="152" t="str">
        <f>" "</f>
        <v xml:space="preserve"> </v>
      </c>
      <c r="G228" s="204" t="str">
        <f t="shared" si="24"/>
        <v xml:space="preserve"> </v>
      </c>
      <c r="H228" s="30" t="s">
        <v>3833</v>
      </c>
      <c r="I228" s="31">
        <v>2012</v>
      </c>
      <c r="J228" s="30" t="s">
        <v>3832</v>
      </c>
      <c r="K228" s="30"/>
      <c r="M228" s="204" t="str">
        <f t="shared" si="25"/>
        <v xml:space="preserve"> </v>
      </c>
    </row>
    <row r="229" spans="1:17" x14ac:dyDescent="0.2">
      <c r="A229" s="21" t="s">
        <v>412</v>
      </c>
      <c r="B229" s="204" t="str">
        <f t="shared" si="22"/>
        <v xml:space="preserve"> </v>
      </c>
      <c r="C229" s="18" t="s">
        <v>6270</v>
      </c>
      <c r="D229" s="204" t="str">
        <f t="shared" si="23"/>
        <v xml:space="preserve"> </v>
      </c>
      <c r="E229" s="22" t="s">
        <v>21</v>
      </c>
      <c r="F229" s="22"/>
      <c r="G229" s="204" t="str">
        <f t="shared" si="24"/>
        <v xml:space="preserve"> </v>
      </c>
      <c r="H229" s="21" t="s">
        <v>408</v>
      </c>
      <c r="I229" s="22" t="s">
        <v>247</v>
      </c>
      <c r="J229" s="21" t="s">
        <v>413</v>
      </c>
      <c r="K229" s="21" t="s">
        <v>414</v>
      </c>
      <c r="M229" s="204" t="str">
        <f t="shared" si="25"/>
        <v xml:space="preserve"> </v>
      </c>
    </row>
    <row r="230" spans="1:17" x14ac:dyDescent="0.2">
      <c r="A230" s="21" t="s">
        <v>3941</v>
      </c>
      <c r="B230" s="204" t="str">
        <f t="shared" si="22"/>
        <v xml:space="preserve"> </v>
      </c>
      <c r="C230" s="18" t="s">
        <v>6271</v>
      </c>
      <c r="D230" s="204" t="str">
        <f t="shared" si="23"/>
        <v xml:space="preserve"> </v>
      </c>
      <c r="E230" s="22" t="s">
        <v>21</v>
      </c>
      <c r="F230" s="22"/>
      <c r="G230" s="204" t="str">
        <f t="shared" si="24"/>
        <v xml:space="preserve"> </v>
      </c>
      <c r="H230" s="21" t="s">
        <v>418</v>
      </c>
      <c r="I230" s="22" t="s">
        <v>207</v>
      </c>
      <c r="J230" s="21" t="s">
        <v>419</v>
      </c>
      <c r="K230" s="21" t="s">
        <v>420</v>
      </c>
      <c r="M230" s="204" t="str">
        <f t="shared" si="25"/>
        <v xml:space="preserve"> </v>
      </c>
    </row>
    <row r="231" spans="1:17" x14ac:dyDescent="0.2">
      <c r="A231" s="21" t="s">
        <v>430</v>
      </c>
      <c r="B231" s="204" t="str">
        <f t="shared" si="22"/>
        <v xml:space="preserve"> </v>
      </c>
      <c r="C231" s="18" t="s">
        <v>6272</v>
      </c>
      <c r="D231" s="204" t="str">
        <f t="shared" si="23"/>
        <v xml:space="preserve"> </v>
      </c>
      <c r="E231" s="22" t="s">
        <v>21</v>
      </c>
      <c r="F231" s="22"/>
      <c r="G231" s="204" t="str">
        <f t="shared" si="24"/>
        <v xml:space="preserve"> </v>
      </c>
      <c r="H231" s="21" t="s">
        <v>431</v>
      </c>
      <c r="I231" s="22" t="s">
        <v>121</v>
      </c>
      <c r="J231" s="21" t="s">
        <v>432</v>
      </c>
      <c r="K231" s="21" t="s">
        <v>26</v>
      </c>
      <c r="M231" s="204" t="str">
        <f t="shared" si="25"/>
        <v xml:space="preserve"> </v>
      </c>
    </row>
    <row r="232" spans="1:17" x14ac:dyDescent="0.2">
      <c r="A232" s="21" t="s">
        <v>433</v>
      </c>
      <c r="B232" s="204" t="str">
        <f t="shared" si="22"/>
        <v xml:space="preserve"> </v>
      </c>
      <c r="C232" s="18" t="s">
        <v>6273</v>
      </c>
      <c r="D232" s="204" t="str">
        <f t="shared" si="23"/>
        <v xml:space="preserve"> </v>
      </c>
      <c r="E232" s="22" t="s">
        <v>21</v>
      </c>
      <c r="F232" s="22"/>
      <c r="G232" s="204" t="str">
        <f t="shared" si="24"/>
        <v xml:space="preserve"> </v>
      </c>
      <c r="H232" s="21" t="s">
        <v>431</v>
      </c>
      <c r="I232" s="22" t="s">
        <v>434</v>
      </c>
      <c r="J232" s="21" t="s">
        <v>435</v>
      </c>
      <c r="K232" s="21" t="s">
        <v>26</v>
      </c>
      <c r="M232" s="204" t="str">
        <f t="shared" si="25"/>
        <v xml:space="preserve"> </v>
      </c>
    </row>
    <row r="233" spans="1:17" x14ac:dyDescent="0.2">
      <c r="A233" s="21" t="s">
        <v>436</v>
      </c>
      <c r="B233" s="204" t="str">
        <f t="shared" si="22"/>
        <v xml:space="preserve"> </v>
      </c>
      <c r="C233" s="18" t="s">
        <v>6274</v>
      </c>
      <c r="D233" s="204" t="str">
        <f t="shared" si="23"/>
        <v xml:space="preserve"> </v>
      </c>
      <c r="E233" s="22" t="s">
        <v>21</v>
      </c>
      <c r="F233" s="22"/>
      <c r="G233" s="204" t="str">
        <f t="shared" si="24"/>
        <v xml:space="preserve"> </v>
      </c>
      <c r="H233" s="21" t="s">
        <v>431</v>
      </c>
      <c r="I233" s="22" t="s">
        <v>437</v>
      </c>
      <c r="J233" s="21" t="s">
        <v>438</v>
      </c>
      <c r="K233" s="21" t="s">
        <v>26</v>
      </c>
      <c r="M233" s="204" t="str">
        <f t="shared" si="25"/>
        <v xml:space="preserve"> </v>
      </c>
    </row>
    <row r="234" spans="1:17" x14ac:dyDescent="0.2">
      <c r="A234" s="21" t="s">
        <v>439</v>
      </c>
      <c r="B234" s="204" t="str">
        <f t="shared" si="22"/>
        <v xml:space="preserve"> </v>
      </c>
      <c r="C234" s="18" t="s">
        <v>6275</v>
      </c>
      <c r="D234" s="204" t="str">
        <f t="shared" si="23"/>
        <v xml:space="preserve"> </v>
      </c>
      <c r="E234" s="22" t="s">
        <v>21</v>
      </c>
      <c r="F234" s="22"/>
      <c r="G234" s="204" t="str">
        <f t="shared" si="24"/>
        <v xml:space="preserve"> </v>
      </c>
      <c r="H234" s="21" t="s">
        <v>431</v>
      </c>
      <c r="I234" s="22" t="s">
        <v>440</v>
      </c>
      <c r="J234" s="21" t="s">
        <v>441</v>
      </c>
      <c r="K234" s="21" t="s">
        <v>26</v>
      </c>
      <c r="M234" s="204" t="str">
        <f t="shared" si="25"/>
        <v xml:space="preserve"> </v>
      </c>
    </row>
    <row r="235" spans="1:17" x14ac:dyDescent="0.2">
      <c r="A235" s="21" t="s">
        <v>442</v>
      </c>
      <c r="B235" s="204" t="str">
        <f t="shared" si="22"/>
        <v xml:space="preserve"> </v>
      </c>
      <c r="C235" s="18" t="s">
        <v>6276</v>
      </c>
      <c r="D235" s="204" t="str">
        <f t="shared" si="23"/>
        <v xml:space="preserve"> </v>
      </c>
      <c r="E235" s="22" t="s">
        <v>21</v>
      </c>
      <c r="F235" s="22"/>
      <c r="G235" s="204" t="str">
        <f t="shared" si="24"/>
        <v xml:space="preserve"> </v>
      </c>
      <c r="H235" s="21" t="s">
        <v>431</v>
      </c>
      <c r="I235" s="22" t="s">
        <v>83</v>
      </c>
      <c r="J235" s="21" t="s">
        <v>443</v>
      </c>
      <c r="K235" s="21" t="s">
        <v>26</v>
      </c>
      <c r="M235" s="204" t="str">
        <f t="shared" si="25"/>
        <v xml:space="preserve"> </v>
      </c>
    </row>
    <row r="236" spans="1:17" x14ac:dyDescent="0.2">
      <c r="A236" s="21" t="s">
        <v>444</v>
      </c>
      <c r="B236" s="204" t="str">
        <f t="shared" si="22"/>
        <v xml:space="preserve"> </v>
      </c>
      <c r="C236" s="18" t="s">
        <v>6277</v>
      </c>
      <c r="D236" s="204" t="str">
        <f t="shared" si="23"/>
        <v xml:space="preserve"> </v>
      </c>
      <c r="E236" s="22" t="s">
        <v>21</v>
      </c>
      <c r="F236" s="22"/>
      <c r="G236" s="204" t="str">
        <f t="shared" si="24"/>
        <v xml:space="preserve"> </v>
      </c>
      <c r="H236" s="21" t="s">
        <v>445</v>
      </c>
      <c r="I236" s="22" t="s">
        <v>240</v>
      </c>
      <c r="J236" s="21" t="s">
        <v>446</v>
      </c>
      <c r="K236" s="21" t="s">
        <v>447</v>
      </c>
      <c r="M236" s="204" t="str">
        <f t="shared" si="25"/>
        <v xml:space="preserve"> </v>
      </c>
    </row>
    <row r="237" spans="1:17" x14ac:dyDescent="0.2">
      <c r="A237" s="151" t="s">
        <v>1472</v>
      </c>
      <c r="B237" s="204" t="str">
        <f t="shared" si="22"/>
        <v xml:space="preserve"> </v>
      </c>
      <c r="C237" s="18" t="s">
        <v>448</v>
      </c>
      <c r="D237" s="204" t="str">
        <f t="shared" si="23"/>
        <v xml:space="preserve"> </v>
      </c>
      <c r="E237" s="206" t="s">
        <v>15</v>
      </c>
      <c r="F237" s="152">
        <v>62</v>
      </c>
      <c r="G237" s="204" t="str">
        <f t="shared" si="24"/>
        <v xml:space="preserve"> </v>
      </c>
      <c r="H237" s="30"/>
      <c r="I237" s="31"/>
      <c r="J237" s="30"/>
      <c r="K237" s="30"/>
      <c r="M237" s="204" t="str">
        <f t="shared" si="25"/>
        <v xml:space="preserve"> </v>
      </c>
    </row>
    <row r="238" spans="1:17" x14ac:dyDescent="0.2">
      <c r="A238" s="208" t="s">
        <v>6278</v>
      </c>
      <c r="B238" s="204" t="str">
        <f t="shared" si="22"/>
        <v xml:space="preserve"> </v>
      </c>
      <c r="C238" s="26" t="s">
        <v>449</v>
      </c>
      <c r="D238" s="204" t="str">
        <f t="shared" si="23"/>
        <v xml:space="preserve"> </v>
      </c>
      <c r="E238" s="209" t="s">
        <v>162</v>
      </c>
      <c r="F238" s="209">
        <v>14</v>
      </c>
      <c r="G238" s="204" t="str">
        <f t="shared" si="24"/>
        <v xml:space="preserve"> </v>
      </c>
      <c r="H238" s="27"/>
      <c r="I238" s="28"/>
      <c r="J238" s="27"/>
      <c r="K238" s="27"/>
      <c r="L238" s="29"/>
      <c r="M238" s="204" t="str">
        <f t="shared" si="25"/>
        <v xml:space="preserve"> </v>
      </c>
      <c r="Q238" s="29"/>
    </row>
    <row r="239" spans="1:17" x14ac:dyDescent="0.2">
      <c r="A239" s="21" t="s">
        <v>6279</v>
      </c>
      <c r="B239" s="204" t="str">
        <f t="shared" si="22"/>
        <v xml:space="preserve"> </v>
      </c>
      <c r="C239" s="18" t="s">
        <v>6280</v>
      </c>
      <c r="D239" s="204" t="str">
        <f t="shared" si="23"/>
        <v xml:space="preserve"> </v>
      </c>
      <c r="E239" s="22" t="s">
        <v>21</v>
      </c>
      <c r="F239" s="22"/>
      <c r="G239" s="204" t="str">
        <f t="shared" si="24"/>
        <v xml:space="preserve"> </v>
      </c>
      <c r="H239" s="21" t="s">
        <v>451</v>
      </c>
      <c r="I239" s="22" t="s">
        <v>121</v>
      </c>
      <c r="J239" s="21" t="s">
        <v>452</v>
      </c>
      <c r="K239" s="21" t="s">
        <v>26</v>
      </c>
      <c r="M239" s="204" t="str">
        <f t="shared" si="25"/>
        <v xml:space="preserve"> </v>
      </c>
    </row>
    <row r="240" spans="1:17" x14ac:dyDescent="0.2">
      <c r="A240" s="151" t="s">
        <v>6281</v>
      </c>
      <c r="B240" s="204" t="str">
        <f t="shared" si="22"/>
        <v xml:space="preserve"> </v>
      </c>
      <c r="C240" s="18" t="s">
        <v>453</v>
      </c>
      <c r="D240" s="204" t="str">
        <f t="shared" si="23"/>
        <v xml:space="preserve"> </v>
      </c>
      <c r="E240" s="206" t="s">
        <v>15</v>
      </c>
      <c r="F240" s="152">
        <v>63</v>
      </c>
      <c r="G240" s="204" t="str">
        <f t="shared" si="24"/>
        <v xml:space="preserve"> </v>
      </c>
      <c r="H240" s="30"/>
      <c r="I240" s="31"/>
      <c r="J240" s="30"/>
      <c r="K240" s="30"/>
      <c r="M240" s="204" t="str">
        <f t="shared" si="25"/>
        <v xml:space="preserve"> </v>
      </c>
    </row>
    <row r="241" spans="1:16" x14ac:dyDescent="0.2">
      <c r="A241" s="151" t="s">
        <v>6282</v>
      </c>
      <c r="B241" s="204" t="str">
        <f t="shared" si="22"/>
        <v xml:space="preserve"> </v>
      </c>
      <c r="C241" s="18" t="s">
        <v>454</v>
      </c>
      <c r="D241" s="204" t="str">
        <f t="shared" si="23"/>
        <v xml:space="preserve"> </v>
      </c>
      <c r="E241" s="206" t="s">
        <v>15</v>
      </c>
      <c r="F241" s="152">
        <v>65</v>
      </c>
      <c r="G241" s="204" t="str">
        <f t="shared" si="24"/>
        <v xml:space="preserve"> </v>
      </c>
      <c r="H241" s="30"/>
      <c r="I241" s="31"/>
      <c r="J241" s="30"/>
      <c r="K241" s="30"/>
      <c r="M241" s="204" t="str">
        <f t="shared" si="25"/>
        <v xml:space="preserve"> </v>
      </c>
      <c r="N241" s="18"/>
      <c r="O241" s="18"/>
      <c r="P241" s="18"/>
    </row>
    <row r="242" spans="1:16" x14ac:dyDescent="0.2">
      <c r="A242" s="151" t="s">
        <v>6283</v>
      </c>
      <c r="B242" s="204" t="str">
        <f t="shared" si="22"/>
        <v xml:space="preserve"> </v>
      </c>
      <c r="C242" s="18" t="s">
        <v>455</v>
      </c>
      <c r="D242" s="204" t="str">
        <f t="shared" si="23"/>
        <v xml:space="preserve"> </v>
      </c>
      <c r="E242" s="206" t="s">
        <v>15</v>
      </c>
      <c r="F242" s="152">
        <v>64</v>
      </c>
      <c r="G242" s="204" t="str">
        <f t="shared" si="24"/>
        <v xml:space="preserve"> </v>
      </c>
      <c r="H242" s="30"/>
      <c r="I242" s="31"/>
      <c r="J242" s="30"/>
      <c r="K242" s="30"/>
      <c r="M242" s="204" t="str">
        <f t="shared" si="25"/>
        <v xml:space="preserve"> </v>
      </c>
      <c r="N242" s="18"/>
      <c r="O242" s="18"/>
      <c r="P242" s="18"/>
    </row>
    <row r="243" spans="1:16" x14ac:dyDescent="0.2">
      <c r="A243" s="151" t="s">
        <v>1481</v>
      </c>
      <c r="B243" s="204" t="str">
        <f t="shared" si="22"/>
        <v xml:space="preserve"> </v>
      </c>
      <c r="C243" s="18" t="s">
        <v>456</v>
      </c>
      <c r="D243" s="204" t="str">
        <f t="shared" si="23"/>
        <v xml:space="preserve"> </v>
      </c>
      <c r="E243" s="206" t="s">
        <v>15</v>
      </c>
      <c r="F243" s="152">
        <v>66</v>
      </c>
      <c r="G243" s="204" t="str">
        <f t="shared" si="24"/>
        <v xml:space="preserve"> </v>
      </c>
      <c r="H243" s="30"/>
      <c r="I243" s="31"/>
      <c r="J243" s="30"/>
      <c r="K243" s="30"/>
      <c r="M243" s="204" t="str">
        <f t="shared" si="25"/>
        <v xml:space="preserve"> </v>
      </c>
      <c r="N243" s="18"/>
      <c r="O243" s="18"/>
      <c r="P243" s="18"/>
    </row>
    <row r="244" spans="1:16" x14ac:dyDescent="0.2">
      <c r="A244" s="21" t="s">
        <v>457</v>
      </c>
      <c r="B244" s="204" t="str">
        <f t="shared" si="22"/>
        <v xml:space="preserve"> </v>
      </c>
      <c r="C244" s="18" t="s">
        <v>6284</v>
      </c>
      <c r="D244" s="204" t="str">
        <f t="shared" si="23"/>
        <v xml:space="preserve"> </v>
      </c>
      <c r="E244" s="22" t="s">
        <v>21</v>
      </c>
      <c r="F244" s="22"/>
      <c r="G244" s="204" t="str">
        <f t="shared" si="24"/>
        <v xml:space="preserve"> </v>
      </c>
      <c r="H244" s="21" t="s">
        <v>458</v>
      </c>
      <c r="I244" s="22" t="s">
        <v>71</v>
      </c>
      <c r="J244" s="21" t="s">
        <v>459</v>
      </c>
      <c r="K244" s="21" t="s">
        <v>26</v>
      </c>
      <c r="M244" s="204" t="str">
        <f t="shared" si="25"/>
        <v xml:space="preserve"> </v>
      </c>
      <c r="N244" s="18"/>
      <c r="O244" s="18"/>
      <c r="P244" s="18"/>
    </row>
    <row r="245" spans="1:16" x14ac:dyDescent="0.2">
      <c r="A245" s="151" t="s">
        <v>1509</v>
      </c>
      <c r="B245" s="204" t="str">
        <f t="shared" si="22"/>
        <v xml:space="preserve"> </v>
      </c>
      <c r="C245" s="18" t="s">
        <v>462</v>
      </c>
      <c r="D245" s="204" t="str">
        <f t="shared" si="23"/>
        <v xml:space="preserve"> </v>
      </c>
      <c r="E245" s="206" t="s">
        <v>15</v>
      </c>
      <c r="F245" s="152">
        <v>69</v>
      </c>
      <c r="G245" s="204" t="str">
        <f t="shared" si="24"/>
        <v xml:space="preserve"> </v>
      </c>
      <c r="H245" s="30"/>
      <c r="I245" s="31"/>
      <c r="J245" s="30"/>
      <c r="K245" s="30"/>
      <c r="M245" s="204" t="str">
        <f t="shared" si="25"/>
        <v xml:space="preserve"> </v>
      </c>
      <c r="N245" s="18"/>
      <c r="O245" s="18"/>
      <c r="P245" s="18"/>
    </row>
    <row r="246" spans="1:16" x14ac:dyDescent="0.2">
      <c r="A246" s="151" t="s">
        <v>1499</v>
      </c>
      <c r="B246" s="204" t="str">
        <f t="shared" si="22"/>
        <v xml:space="preserve"> </v>
      </c>
      <c r="C246" s="18" t="s">
        <v>460</v>
      </c>
      <c r="D246" s="204" t="str">
        <f t="shared" si="23"/>
        <v xml:space="preserve"> </v>
      </c>
      <c r="E246" s="206" t="s">
        <v>15</v>
      </c>
      <c r="F246" s="152">
        <v>67</v>
      </c>
      <c r="G246" s="204" t="str">
        <f t="shared" si="24"/>
        <v xml:space="preserve"> </v>
      </c>
      <c r="H246" s="30"/>
      <c r="I246" s="31"/>
      <c r="J246" s="30"/>
      <c r="K246" s="30"/>
      <c r="M246" s="204" t="str">
        <f t="shared" si="25"/>
        <v xml:space="preserve"> </v>
      </c>
      <c r="N246" s="18"/>
      <c r="O246" s="18"/>
      <c r="P246" s="18"/>
    </row>
    <row r="247" spans="1:16" x14ac:dyDescent="0.2">
      <c r="A247" s="151" t="s">
        <v>6285</v>
      </c>
      <c r="B247" s="204" t="str">
        <f t="shared" si="22"/>
        <v xml:space="preserve"> </v>
      </c>
      <c r="C247" s="18" t="s">
        <v>461</v>
      </c>
      <c r="D247" s="204" t="str">
        <f t="shared" si="23"/>
        <v xml:space="preserve"> </v>
      </c>
      <c r="E247" s="206" t="s">
        <v>15</v>
      </c>
      <c r="F247" s="152">
        <v>68</v>
      </c>
      <c r="G247" s="204" t="str">
        <f t="shared" si="24"/>
        <v xml:space="preserve"> </v>
      </c>
      <c r="H247" s="30"/>
      <c r="I247" s="31"/>
      <c r="J247" s="30"/>
      <c r="K247" s="30"/>
      <c r="M247" s="204" t="str">
        <f t="shared" si="25"/>
        <v xml:space="preserve"> </v>
      </c>
      <c r="N247" s="18"/>
      <c r="O247" s="18"/>
      <c r="P247" s="18"/>
    </row>
    <row r="248" spans="1:16" x14ac:dyDescent="0.2">
      <c r="A248" s="151" t="s">
        <v>1537</v>
      </c>
      <c r="B248" s="204" t="str">
        <f t="shared" si="22"/>
        <v xml:space="preserve"> </v>
      </c>
      <c r="C248" s="18" t="s">
        <v>463</v>
      </c>
      <c r="D248" s="204" t="str">
        <f t="shared" si="23"/>
        <v xml:space="preserve"> </v>
      </c>
      <c r="E248" s="206" t="s">
        <v>15</v>
      </c>
      <c r="F248" s="152">
        <v>70</v>
      </c>
      <c r="G248" s="204" t="str">
        <f t="shared" si="24"/>
        <v xml:space="preserve"> </v>
      </c>
      <c r="H248" s="30"/>
      <c r="I248" s="31"/>
      <c r="J248" s="30"/>
      <c r="K248" s="30"/>
      <c r="M248" s="204" t="str">
        <f t="shared" si="25"/>
        <v xml:space="preserve"> </v>
      </c>
      <c r="N248" s="18"/>
      <c r="O248" s="18"/>
      <c r="P248" s="18"/>
    </row>
    <row r="249" spans="1:16" x14ac:dyDescent="0.2">
      <c r="A249" s="151" t="s">
        <v>6286</v>
      </c>
      <c r="B249" s="204" t="str">
        <f t="shared" si="22"/>
        <v xml:space="preserve"> </v>
      </c>
      <c r="C249" s="18" t="s">
        <v>464</v>
      </c>
      <c r="D249" s="204" t="str">
        <f t="shared" si="23"/>
        <v xml:space="preserve"> </v>
      </c>
      <c r="E249" s="206" t="s">
        <v>15</v>
      </c>
      <c r="F249" s="152">
        <v>71</v>
      </c>
      <c r="G249" s="204" t="str">
        <f t="shared" si="24"/>
        <v xml:space="preserve"> </v>
      </c>
      <c r="H249" s="30"/>
      <c r="I249" s="31"/>
      <c r="J249" s="30"/>
      <c r="K249" s="30"/>
      <c r="M249" s="204" t="str">
        <f t="shared" si="25"/>
        <v xml:space="preserve"> </v>
      </c>
      <c r="N249" s="18"/>
      <c r="O249" s="18"/>
      <c r="P249" s="18"/>
    </row>
    <row r="250" spans="1:16" x14ac:dyDescent="0.2">
      <c r="A250" s="151" t="s">
        <v>6287</v>
      </c>
      <c r="B250" s="204" t="str">
        <f t="shared" si="22"/>
        <v xml:space="preserve"> </v>
      </c>
      <c r="C250" s="18" t="s">
        <v>465</v>
      </c>
      <c r="D250" s="204" t="str">
        <f t="shared" si="23"/>
        <v xml:space="preserve"> </v>
      </c>
      <c r="E250" s="206" t="s">
        <v>15</v>
      </c>
      <c r="F250" s="152">
        <v>72</v>
      </c>
      <c r="G250" s="204" t="str">
        <f t="shared" si="24"/>
        <v xml:space="preserve"> </v>
      </c>
      <c r="H250" s="30"/>
      <c r="I250" s="31"/>
      <c r="J250" s="30"/>
      <c r="K250" s="30"/>
      <c r="M250" s="204" t="str">
        <f t="shared" si="25"/>
        <v xml:space="preserve"> </v>
      </c>
      <c r="N250" s="18"/>
      <c r="O250" s="18"/>
      <c r="P250" s="18"/>
    </row>
    <row r="251" spans="1:16" x14ac:dyDescent="0.2">
      <c r="A251" s="151" t="s">
        <v>6288</v>
      </c>
      <c r="B251" s="204" t="str">
        <f t="shared" si="22"/>
        <v xml:space="preserve"> </v>
      </c>
      <c r="C251" s="18" t="s">
        <v>466</v>
      </c>
      <c r="D251" s="204" t="str">
        <f t="shared" si="23"/>
        <v xml:space="preserve"> </v>
      </c>
      <c r="E251" s="206" t="s">
        <v>15</v>
      </c>
      <c r="F251" s="152">
        <v>73</v>
      </c>
      <c r="G251" s="204" t="str">
        <f t="shared" si="24"/>
        <v xml:space="preserve"> </v>
      </c>
      <c r="H251" s="30"/>
      <c r="I251" s="31"/>
      <c r="J251" s="30"/>
      <c r="K251" s="30"/>
      <c r="M251" s="204" t="str">
        <f t="shared" si="25"/>
        <v xml:space="preserve"> </v>
      </c>
      <c r="N251" s="18"/>
      <c r="O251" s="18"/>
      <c r="P251" s="18"/>
    </row>
    <row r="252" spans="1:16" x14ac:dyDescent="0.2">
      <c r="A252" s="151" t="s">
        <v>6289</v>
      </c>
      <c r="B252" s="204" t="str">
        <f t="shared" si="22"/>
        <v xml:space="preserve"> </v>
      </c>
      <c r="C252" s="18" t="s">
        <v>467</v>
      </c>
      <c r="D252" s="204" t="str">
        <f t="shared" si="23"/>
        <v xml:space="preserve"> </v>
      </c>
      <c r="E252" s="206" t="s">
        <v>15</v>
      </c>
      <c r="F252" s="152">
        <v>74</v>
      </c>
      <c r="G252" s="204" t="str">
        <f t="shared" si="24"/>
        <v xml:space="preserve"> </v>
      </c>
      <c r="H252" s="30"/>
      <c r="I252" s="31"/>
      <c r="J252" s="30"/>
      <c r="K252" s="30"/>
      <c r="M252" s="204" t="str">
        <f t="shared" si="25"/>
        <v xml:space="preserve"> </v>
      </c>
      <c r="N252" s="18"/>
      <c r="O252" s="18"/>
      <c r="P252" s="18"/>
    </row>
    <row r="253" spans="1:16" x14ac:dyDescent="0.2">
      <c r="A253" s="151" t="s">
        <v>6290</v>
      </c>
      <c r="B253" s="204" t="str">
        <f t="shared" si="22"/>
        <v xml:space="preserve"> </v>
      </c>
      <c r="C253" s="18" t="s">
        <v>468</v>
      </c>
      <c r="D253" s="204" t="str">
        <f t="shared" si="23"/>
        <v xml:space="preserve"> </v>
      </c>
      <c r="E253" s="206" t="s">
        <v>15</v>
      </c>
      <c r="F253" s="152">
        <v>75</v>
      </c>
      <c r="G253" s="204" t="str">
        <f t="shared" si="24"/>
        <v xml:space="preserve"> </v>
      </c>
      <c r="H253" s="30"/>
      <c r="I253" s="31"/>
      <c r="J253" s="30"/>
      <c r="K253" s="30"/>
      <c r="M253" s="204" t="str">
        <f t="shared" si="25"/>
        <v xml:space="preserve"> </v>
      </c>
      <c r="N253" s="18"/>
      <c r="O253" s="18"/>
      <c r="P253" s="18"/>
    </row>
    <row r="254" spans="1:16" x14ac:dyDescent="0.2">
      <c r="A254" s="151" t="s">
        <v>6291</v>
      </c>
      <c r="B254" s="204" t="str">
        <f t="shared" si="22"/>
        <v xml:space="preserve"> </v>
      </c>
      <c r="C254" s="18" t="s">
        <v>469</v>
      </c>
      <c r="D254" s="204" t="str">
        <f t="shared" si="23"/>
        <v xml:space="preserve"> </v>
      </c>
      <c r="E254" s="206" t="s">
        <v>15</v>
      </c>
      <c r="F254" s="152">
        <v>76</v>
      </c>
      <c r="G254" s="204" t="str">
        <f t="shared" si="24"/>
        <v xml:space="preserve"> </v>
      </c>
      <c r="H254" s="30"/>
      <c r="I254" s="31"/>
      <c r="J254" s="30"/>
      <c r="K254" s="30"/>
      <c r="M254" s="204" t="str">
        <f t="shared" si="25"/>
        <v xml:space="preserve"> </v>
      </c>
      <c r="N254" s="18"/>
      <c r="O254" s="18"/>
      <c r="P254" s="18"/>
    </row>
    <row r="255" spans="1:16" x14ac:dyDescent="0.2">
      <c r="A255" s="151" t="s">
        <v>6292</v>
      </c>
      <c r="B255" s="204" t="str">
        <f t="shared" si="22"/>
        <v xml:space="preserve"> </v>
      </c>
      <c r="C255" s="18" t="s">
        <v>470</v>
      </c>
      <c r="D255" s="204" t="str">
        <f t="shared" si="23"/>
        <v xml:space="preserve"> </v>
      </c>
      <c r="E255" s="206" t="s">
        <v>15</v>
      </c>
      <c r="F255" s="152">
        <v>77</v>
      </c>
      <c r="G255" s="204" t="str">
        <f t="shared" si="24"/>
        <v xml:space="preserve"> </v>
      </c>
      <c r="H255" s="30"/>
      <c r="I255" s="31"/>
      <c r="J255" s="30"/>
      <c r="K255" s="30"/>
      <c r="M255" s="204" t="str">
        <f t="shared" si="25"/>
        <v xml:space="preserve"> </v>
      </c>
      <c r="N255" s="18"/>
      <c r="O255" s="18"/>
      <c r="P255" s="18"/>
    </row>
    <row r="256" spans="1:16" x14ac:dyDescent="0.2">
      <c r="A256" s="151" t="s">
        <v>6293</v>
      </c>
      <c r="B256" s="204" t="str">
        <f t="shared" si="22"/>
        <v xml:space="preserve"> </v>
      </c>
      <c r="C256" s="18" t="s">
        <v>471</v>
      </c>
      <c r="D256" s="204" t="str">
        <f t="shared" si="23"/>
        <v xml:space="preserve"> </v>
      </c>
      <c r="E256" s="206" t="s">
        <v>15</v>
      </c>
      <c r="F256" s="152">
        <v>78</v>
      </c>
      <c r="G256" s="204" t="str">
        <f t="shared" si="24"/>
        <v xml:space="preserve"> </v>
      </c>
      <c r="H256" s="30"/>
      <c r="I256" s="31"/>
      <c r="J256" s="30"/>
      <c r="K256" s="30"/>
      <c r="M256" s="204" t="str">
        <f t="shared" si="25"/>
        <v xml:space="preserve"> </v>
      </c>
      <c r="N256" s="18"/>
      <c r="O256" s="18"/>
      <c r="P256" s="18"/>
    </row>
    <row r="257" spans="1:16" x14ac:dyDescent="0.2">
      <c r="A257" s="151" t="s">
        <v>6294</v>
      </c>
      <c r="B257" s="204" t="str">
        <f t="shared" si="22"/>
        <v xml:space="preserve"> </v>
      </c>
      <c r="C257" s="18" t="s">
        <v>472</v>
      </c>
      <c r="D257" s="204" t="str">
        <f t="shared" si="23"/>
        <v xml:space="preserve"> </v>
      </c>
      <c r="E257" s="206" t="s">
        <v>15</v>
      </c>
      <c r="F257" s="152">
        <v>79</v>
      </c>
      <c r="G257" s="204" t="str">
        <f t="shared" si="24"/>
        <v xml:space="preserve"> </v>
      </c>
      <c r="H257" s="30"/>
      <c r="I257" s="31"/>
      <c r="J257" s="30"/>
      <c r="K257" s="30"/>
      <c r="M257" s="204" t="str">
        <f t="shared" si="25"/>
        <v xml:space="preserve"> </v>
      </c>
      <c r="N257" s="18"/>
      <c r="O257" s="18"/>
      <c r="P257" s="18"/>
    </row>
    <row r="258" spans="1:16" x14ac:dyDescent="0.2">
      <c r="A258" s="151" t="s">
        <v>6295</v>
      </c>
      <c r="B258" s="204" t="str">
        <f t="shared" si="22"/>
        <v xml:space="preserve"> </v>
      </c>
      <c r="C258" s="18" t="s">
        <v>474</v>
      </c>
      <c r="D258" s="204" t="str">
        <f t="shared" si="23"/>
        <v xml:space="preserve"> </v>
      </c>
      <c r="E258" s="206" t="s">
        <v>15</v>
      </c>
      <c r="F258" s="152">
        <v>81</v>
      </c>
      <c r="G258" s="204" t="str">
        <f t="shared" si="24"/>
        <v xml:space="preserve"> </v>
      </c>
      <c r="H258" s="30"/>
      <c r="I258" s="31"/>
      <c r="J258" s="30"/>
      <c r="K258" s="30"/>
      <c r="M258" s="204" t="str">
        <f t="shared" si="25"/>
        <v xml:space="preserve"> </v>
      </c>
      <c r="N258" s="18"/>
      <c r="O258" s="18"/>
      <c r="P258" s="18"/>
    </row>
    <row r="259" spans="1:16" x14ac:dyDescent="0.2">
      <c r="A259" s="151" t="s">
        <v>6296</v>
      </c>
      <c r="B259" s="204" t="str">
        <f t="shared" si="22"/>
        <v xml:space="preserve"> </v>
      </c>
      <c r="C259" s="18" t="s">
        <v>473</v>
      </c>
      <c r="D259" s="204" t="str">
        <f t="shared" si="23"/>
        <v xml:space="preserve"> </v>
      </c>
      <c r="E259" s="206" t="s">
        <v>15</v>
      </c>
      <c r="F259" s="152">
        <v>80</v>
      </c>
      <c r="G259" s="204" t="str">
        <f t="shared" si="24"/>
        <v xml:space="preserve"> </v>
      </c>
      <c r="H259" s="30"/>
      <c r="I259" s="31"/>
      <c r="J259" s="30"/>
      <c r="K259" s="30"/>
      <c r="M259" s="204" t="str">
        <f t="shared" si="25"/>
        <v xml:space="preserve"> </v>
      </c>
      <c r="N259" s="18"/>
      <c r="O259" s="18"/>
      <c r="P259" s="18"/>
    </row>
    <row r="260" spans="1:16" x14ac:dyDescent="0.2">
      <c r="A260" s="151" t="s">
        <v>1412</v>
      </c>
      <c r="B260" s="204" t="str">
        <f t="shared" si="22"/>
        <v xml:space="preserve"> </v>
      </c>
      <c r="C260" s="18" t="s">
        <v>475</v>
      </c>
      <c r="D260" s="204" t="str">
        <f t="shared" si="23"/>
        <v xml:space="preserve"> </v>
      </c>
      <c r="E260" s="206" t="s">
        <v>15</v>
      </c>
      <c r="F260" s="152">
        <v>82</v>
      </c>
      <c r="G260" s="204" t="str">
        <f t="shared" si="24"/>
        <v xml:space="preserve"> </v>
      </c>
      <c r="H260" s="30"/>
      <c r="I260" s="31"/>
      <c r="J260" s="30"/>
      <c r="K260" s="30"/>
      <c r="M260" s="204" t="str">
        <f t="shared" si="25"/>
        <v xml:space="preserve"> </v>
      </c>
      <c r="N260" s="18"/>
      <c r="O260" s="18"/>
      <c r="P260" s="18"/>
    </row>
    <row r="261" spans="1:16" x14ac:dyDescent="0.2">
      <c r="A261" s="151" t="s">
        <v>1543</v>
      </c>
      <c r="B261" s="204" t="str">
        <f t="shared" si="22"/>
        <v xml:space="preserve"> </v>
      </c>
      <c r="C261" s="18" t="s">
        <v>476</v>
      </c>
      <c r="D261" s="204" t="str">
        <f t="shared" si="23"/>
        <v xml:space="preserve"> </v>
      </c>
      <c r="E261" s="206" t="s">
        <v>15</v>
      </c>
      <c r="F261" s="152">
        <v>83</v>
      </c>
      <c r="G261" s="204" t="str">
        <f t="shared" si="24"/>
        <v xml:space="preserve"> </v>
      </c>
      <c r="H261" s="30"/>
      <c r="I261" s="31"/>
      <c r="J261" s="30"/>
      <c r="K261" s="30"/>
      <c r="M261" s="204" t="str">
        <f t="shared" si="25"/>
        <v xml:space="preserve"> </v>
      </c>
      <c r="N261" s="18"/>
      <c r="O261" s="18"/>
      <c r="P261" s="18"/>
    </row>
    <row r="262" spans="1:16" x14ac:dyDescent="0.2">
      <c r="A262" s="151" t="s">
        <v>6297</v>
      </c>
      <c r="B262" s="204" t="str">
        <f t="shared" si="22"/>
        <v xml:space="preserve"> </v>
      </c>
      <c r="C262" s="18" t="s">
        <v>477</v>
      </c>
      <c r="D262" s="204" t="str">
        <f t="shared" si="23"/>
        <v xml:space="preserve"> </v>
      </c>
      <c r="E262" s="206" t="s">
        <v>15</v>
      </c>
      <c r="F262" s="152">
        <v>84</v>
      </c>
      <c r="G262" s="204" t="str">
        <f t="shared" si="24"/>
        <v xml:space="preserve"> </v>
      </c>
      <c r="H262" s="30"/>
      <c r="I262" s="31"/>
      <c r="J262" s="30"/>
      <c r="K262" s="30"/>
      <c r="M262" s="204" t="str">
        <f t="shared" si="25"/>
        <v xml:space="preserve"> </v>
      </c>
      <c r="N262" s="18"/>
      <c r="O262" s="18"/>
      <c r="P262" s="18"/>
    </row>
    <row r="263" spans="1:16" x14ac:dyDescent="0.2">
      <c r="A263" s="21" t="s">
        <v>478</v>
      </c>
      <c r="B263" s="204" t="str">
        <f t="shared" si="22"/>
        <v xml:space="preserve"> </v>
      </c>
      <c r="C263" s="18" t="s">
        <v>6298</v>
      </c>
      <c r="D263" s="204" t="str">
        <f t="shared" si="23"/>
        <v xml:space="preserve"> </v>
      </c>
      <c r="E263" s="22" t="s">
        <v>21</v>
      </c>
      <c r="F263" s="22"/>
      <c r="G263" s="204" t="str">
        <f t="shared" si="24"/>
        <v xml:space="preserve"> </v>
      </c>
      <c r="H263" s="21" t="s">
        <v>479</v>
      </c>
      <c r="I263" s="22" t="s">
        <v>55</v>
      </c>
      <c r="J263" s="21" t="s">
        <v>480</v>
      </c>
      <c r="K263" s="21" t="s">
        <v>481</v>
      </c>
      <c r="M263" s="204" t="str">
        <f t="shared" si="25"/>
        <v xml:space="preserve"> </v>
      </c>
      <c r="N263" s="18"/>
      <c r="O263" s="18"/>
      <c r="P263" s="18"/>
    </row>
    <row r="264" spans="1:16" x14ac:dyDescent="0.2">
      <c r="A264" s="151" t="s">
        <v>6299</v>
      </c>
      <c r="B264" s="204" t="str">
        <f t="shared" si="22"/>
        <v xml:space="preserve"> </v>
      </c>
      <c r="C264" s="18" t="s">
        <v>498</v>
      </c>
      <c r="D264" s="204" t="str">
        <f t="shared" si="23"/>
        <v xml:space="preserve"> </v>
      </c>
      <c r="E264" s="206" t="s">
        <v>15</v>
      </c>
      <c r="F264" s="152">
        <v>86</v>
      </c>
      <c r="G264" s="204" t="str">
        <f t="shared" si="24"/>
        <v xml:space="preserve"> </v>
      </c>
      <c r="H264" s="30"/>
      <c r="I264" s="31"/>
      <c r="J264" s="30"/>
      <c r="K264" s="30"/>
      <c r="M264" s="204" t="str">
        <f t="shared" si="25"/>
        <v xml:space="preserve"> </v>
      </c>
      <c r="N264" s="18"/>
      <c r="O264" s="18"/>
      <c r="P264" s="18"/>
    </row>
    <row r="265" spans="1:16" x14ac:dyDescent="0.2">
      <c r="A265" s="21" t="s">
        <v>482</v>
      </c>
      <c r="B265" s="204" t="str">
        <f t="shared" si="22"/>
        <v xml:space="preserve"> </v>
      </c>
      <c r="C265" s="18" t="s">
        <v>6300</v>
      </c>
      <c r="D265" s="204" t="str">
        <f t="shared" si="23"/>
        <v xml:space="preserve"> </v>
      </c>
      <c r="E265" s="22" t="s">
        <v>21</v>
      </c>
      <c r="F265" s="22"/>
      <c r="G265" s="204" t="str">
        <f t="shared" si="24"/>
        <v xml:space="preserve"> </v>
      </c>
      <c r="H265" s="21" t="s">
        <v>483</v>
      </c>
      <c r="I265" s="22" t="s">
        <v>40</v>
      </c>
      <c r="J265" s="21" t="s">
        <v>484</v>
      </c>
      <c r="K265" s="21" t="s">
        <v>485</v>
      </c>
      <c r="M265" s="204" t="str">
        <f t="shared" si="25"/>
        <v xml:space="preserve"> </v>
      </c>
      <c r="N265" s="18"/>
      <c r="O265" s="18"/>
      <c r="P265" s="18"/>
    </row>
    <row r="266" spans="1:16" x14ac:dyDescent="0.2">
      <c r="A266" s="21" t="s">
        <v>486</v>
      </c>
      <c r="B266" s="204" t="str">
        <f t="shared" si="22"/>
        <v xml:space="preserve"> </v>
      </c>
      <c r="C266" s="18" t="s">
        <v>6301</v>
      </c>
      <c r="D266" s="204" t="str">
        <f t="shared" si="23"/>
        <v xml:space="preserve"> </v>
      </c>
      <c r="E266" s="22" t="s">
        <v>21</v>
      </c>
      <c r="F266" s="22"/>
      <c r="G266" s="204" t="str">
        <f t="shared" si="24"/>
        <v xml:space="preserve"> </v>
      </c>
      <c r="H266" s="21" t="s">
        <v>487</v>
      </c>
      <c r="I266" s="22" t="s">
        <v>381</v>
      </c>
      <c r="J266" s="21" t="s">
        <v>488</v>
      </c>
      <c r="K266" s="21" t="s">
        <v>489</v>
      </c>
      <c r="M266" s="204" t="str">
        <f t="shared" si="25"/>
        <v xml:space="preserve"> </v>
      </c>
      <c r="N266" s="18"/>
      <c r="O266" s="18"/>
      <c r="P266" s="18"/>
    </row>
    <row r="267" spans="1:16" x14ac:dyDescent="0.2">
      <c r="A267" s="21" t="s">
        <v>490</v>
      </c>
      <c r="B267" s="204" t="str">
        <f t="shared" si="22"/>
        <v xml:space="preserve"> </v>
      </c>
      <c r="C267" s="18" t="s">
        <v>6302</v>
      </c>
      <c r="D267" s="204" t="str">
        <f t="shared" si="23"/>
        <v xml:space="preserve"> </v>
      </c>
      <c r="E267" s="22" t="s">
        <v>21</v>
      </c>
      <c r="F267" s="22"/>
      <c r="G267" s="204" t="str">
        <f t="shared" si="24"/>
        <v xml:space="preserve"> </v>
      </c>
      <c r="H267" s="21" t="s">
        <v>491</v>
      </c>
      <c r="I267" s="22" t="s">
        <v>492</v>
      </c>
      <c r="J267" s="21" t="s">
        <v>493</v>
      </c>
      <c r="K267" s="21" t="s">
        <v>494</v>
      </c>
      <c r="M267" s="204" t="str">
        <f t="shared" si="25"/>
        <v xml:space="preserve"> </v>
      </c>
      <c r="N267" s="18"/>
      <c r="O267" s="18"/>
      <c r="P267" s="18"/>
    </row>
    <row r="268" spans="1:16" x14ac:dyDescent="0.2">
      <c r="A268" s="21" t="s">
        <v>495</v>
      </c>
      <c r="B268" s="204" t="str">
        <f t="shared" si="22"/>
        <v xml:space="preserve"> </v>
      </c>
      <c r="C268" s="18" t="s">
        <v>6303</v>
      </c>
      <c r="D268" s="204" t="str">
        <f t="shared" si="23"/>
        <v xml:space="preserve"> </v>
      </c>
      <c r="E268" s="22" t="s">
        <v>21</v>
      </c>
      <c r="F268" s="22"/>
      <c r="G268" s="204" t="str">
        <f t="shared" si="24"/>
        <v xml:space="preserve"> </v>
      </c>
      <c r="H268" s="21" t="s">
        <v>496</v>
      </c>
      <c r="I268" s="22" t="s">
        <v>178</v>
      </c>
      <c r="J268" s="21" t="s">
        <v>497</v>
      </c>
      <c r="K268" s="21" t="s">
        <v>26</v>
      </c>
      <c r="M268" s="204" t="str">
        <f t="shared" si="25"/>
        <v xml:space="preserve"> </v>
      </c>
      <c r="N268" s="18"/>
      <c r="O268" s="18"/>
      <c r="P268" s="18"/>
    </row>
    <row r="269" spans="1:16" x14ac:dyDescent="0.2">
      <c r="A269" s="151" t="s">
        <v>6304</v>
      </c>
      <c r="B269" s="204" t="str">
        <f t="shared" si="22"/>
        <v xml:space="preserve"> </v>
      </c>
      <c r="C269" s="18" t="s">
        <v>499</v>
      </c>
      <c r="D269" s="204" t="str">
        <f t="shared" si="23"/>
        <v xml:space="preserve"> </v>
      </c>
      <c r="E269" s="206" t="s">
        <v>15</v>
      </c>
      <c r="F269" s="152">
        <v>85</v>
      </c>
      <c r="G269" s="204" t="str">
        <f t="shared" si="24"/>
        <v xml:space="preserve"> </v>
      </c>
      <c r="H269" s="30"/>
      <c r="I269" s="31"/>
      <c r="J269" s="30"/>
      <c r="K269" s="30"/>
      <c r="M269" s="204" t="str">
        <f t="shared" si="25"/>
        <v xml:space="preserve"> </v>
      </c>
      <c r="N269" s="18"/>
      <c r="O269" s="18"/>
      <c r="P269" s="18"/>
    </row>
    <row r="270" spans="1:16" x14ac:dyDescent="0.2">
      <c r="A270" s="151" t="s">
        <v>6305</v>
      </c>
      <c r="B270" s="204" t="str">
        <f t="shared" si="22"/>
        <v xml:space="preserve"> </v>
      </c>
      <c r="C270" s="18" t="s">
        <v>500</v>
      </c>
      <c r="D270" s="204" t="str">
        <f t="shared" si="23"/>
        <v xml:space="preserve"> </v>
      </c>
      <c r="E270" s="206" t="s">
        <v>15</v>
      </c>
      <c r="F270" s="152">
        <v>87</v>
      </c>
      <c r="G270" s="204" t="str">
        <f t="shared" si="24"/>
        <v xml:space="preserve"> </v>
      </c>
      <c r="H270" s="30"/>
      <c r="I270" s="31"/>
      <c r="J270" s="30"/>
      <c r="K270" s="30"/>
      <c r="M270" s="204" t="str">
        <f t="shared" si="25"/>
        <v xml:space="preserve"> </v>
      </c>
      <c r="N270" s="18"/>
      <c r="O270" s="18"/>
      <c r="P270" s="18"/>
    </row>
    <row r="271" spans="1:16" x14ac:dyDescent="0.2">
      <c r="A271" s="21" t="s">
        <v>501</v>
      </c>
      <c r="B271" s="204" t="str">
        <f t="shared" si="22"/>
        <v xml:space="preserve"> </v>
      </c>
      <c r="C271" s="18" t="s">
        <v>6306</v>
      </c>
      <c r="D271" s="204" t="str">
        <f t="shared" si="23"/>
        <v xml:space="preserve"> </v>
      </c>
      <c r="E271" s="22" t="s">
        <v>21</v>
      </c>
      <c r="F271" s="22"/>
      <c r="G271" s="204" t="str">
        <f t="shared" si="24"/>
        <v xml:space="preserve"> </v>
      </c>
      <c r="H271" s="21" t="s">
        <v>502</v>
      </c>
      <c r="I271" s="22" t="s">
        <v>121</v>
      </c>
      <c r="J271" s="21" t="s">
        <v>503</v>
      </c>
      <c r="K271" s="21" t="s">
        <v>504</v>
      </c>
      <c r="M271" s="204" t="str">
        <f t="shared" si="25"/>
        <v xml:space="preserve"> </v>
      </c>
      <c r="N271" s="18"/>
      <c r="O271" s="18"/>
      <c r="P271" s="18"/>
    </row>
    <row r="272" spans="1:16" x14ac:dyDescent="0.2">
      <c r="A272" s="151" t="s">
        <v>6307</v>
      </c>
      <c r="B272" s="204" t="str">
        <f t="shared" si="22"/>
        <v xml:space="preserve"> </v>
      </c>
      <c r="C272" s="18" t="s">
        <v>505</v>
      </c>
      <c r="D272" s="204" t="str">
        <f t="shared" si="23"/>
        <v xml:space="preserve"> </v>
      </c>
      <c r="E272" s="206" t="s">
        <v>15</v>
      </c>
      <c r="F272" s="152">
        <v>88</v>
      </c>
      <c r="G272" s="204" t="str">
        <f t="shared" si="24"/>
        <v xml:space="preserve"> </v>
      </c>
      <c r="H272" s="30"/>
      <c r="I272" s="31"/>
      <c r="J272" s="30"/>
      <c r="K272" s="30"/>
      <c r="M272" s="204" t="str">
        <f t="shared" si="25"/>
        <v xml:space="preserve"> </v>
      </c>
      <c r="N272" s="18"/>
      <c r="O272" s="18"/>
      <c r="P272" s="18"/>
    </row>
    <row r="273" spans="1:17" x14ac:dyDescent="0.2">
      <c r="A273" s="151" t="s">
        <v>1345</v>
      </c>
      <c r="B273" s="204" t="str">
        <f t="shared" si="22"/>
        <v xml:space="preserve"> </v>
      </c>
      <c r="C273" s="18" t="s">
        <v>507</v>
      </c>
      <c r="D273" s="204" t="str">
        <f t="shared" si="23"/>
        <v xml:space="preserve"> </v>
      </c>
      <c r="E273" s="206" t="s">
        <v>15</v>
      </c>
      <c r="F273" s="152">
        <v>89</v>
      </c>
      <c r="G273" s="204" t="str">
        <f t="shared" si="24"/>
        <v xml:space="preserve"> </v>
      </c>
      <c r="H273" s="30"/>
      <c r="I273" s="31"/>
      <c r="J273" s="30"/>
      <c r="K273" s="30"/>
      <c r="M273" s="204" t="str">
        <f t="shared" si="25"/>
        <v xml:space="preserve"> </v>
      </c>
    </row>
    <row r="274" spans="1:17" x14ac:dyDescent="0.2">
      <c r="A274" s="208" t="s">
        <v>6308</v>
      </c>
      <c r="B274" s="204" t="str">
        <f t="shared" ref="B274:B337" si="26">" "</f>
        <v xml:space="preserve"> </v>
      </c>
      <c r="C274" s="26" t="s">
        <v>506</v>
      </c>
      <c r="D274" s="204" t="str">
        <f t="shared" ref="D274:D337" si="27">" "</f>
        <v xml:space="preserve"> </v>
      </c>
      <c r="E274" s="209" t="s">
        <v>162</v>
      </c>
      <c r="F274" s="209">
        <v>15</v>
      </c>
      <c r="G274" s="204" t="str">
        <f t="shared" ref="G274:G337" si="28">" "</f>
        <v xml:space="preserve"> </v>
      </c>
      <c r="H274" s="27"/>
      <c r="I274" s="28"/>
      <c r="J274" s="27"/>
      <c r="K274" s="27"/>
      <c r="L274" s="29"/>
      <c r="M274" s="204" t="str">
        <f t="shared" si="25"/>
        <v xml:space="preserve"> </v>
      </c>
      <c r="Q274" s="29"/>
    </row>
    <row r="275" spans="1:17" x14ac:dyDescent="0.2">
      <c r="A275" s="21" t="s">
        <v>508</v>
      </c>
      <c r="B275" s="204" t="str">
        <f t="shared" si="26"/>
        <v xml:space="preserve"> </v>
      </c>
      <c r="C275" s="18" t="s">
        <v>6309</v>
      </c>
      <c r="D275" s="204" t="str">
        <f t="shared" si="27"/>
        <v xml:space="preserve"> </v>
      </c>
      <c r="E275" s="22" t="s">
        <v>21</v>
      </c>
      <c r="F275" s="22"/>
      <c r="G275" s="204" t="str">
        <f t="shared" si="28"/>
        <v xml:space="preserve"> </v>
      </c>
      <c r="H275" s="21" t="s">
        <v>509</v>
      </c>
      <c r="I275" s="22" t="s">
        <v>83</v>
      </c>
      <c r="J275" s="21" t="s">
        <v>510</v>
      </c>
      <c r="K275" s="21" t="s">
        <v>26</v>
      </c>
      <c r="M275" s="204" t="str">
        <f t="shared" si="25"/>
        <v xml:space="preserve"> </v>
      </c>
    </row>
    <row r="276" spans="1:17" x14ac:dyDescent="0.2">
      <c r="A276" s="207" t="s">
        <v>4197</v>
      </c>
      <c r="B276" s="204" t="str">
        <f t="shared" si="26"/>
        <v xml:space="preserve"> </v>
      </c>
      <c r="C276" s="32" t="s">
        <v>6310</v>
      </c>
      <c r="D276" s="204" t="str">
        <f t="shared" si="27"/>
        <v xml:space="preserve"> </v>
      </c>
      <c r="E276" s="152"/>
      <c r="F276" s="152"/>
      <c r="G276" s="204" t="str">
        <f t="shared" si="28"/>
        <v xml:space="preserve"> </v>
      </c>
      <c r="H276" s="30" t="s">
        <v>4198</v>
      </c>
      <c r="I276" s="31">
        <v>2009</v>
      </c>
      <c r="J276" s="30" t="s">
        <v>4199</v>
      </c>
      <c r="K276" s="30"/>
      <c r="M276" s="204" t="str">
        <f t="shared" si="25"/>
        <v xml:space="preserve"> </v>
      </c>
    </row>
    <row r="277" spans="1:17" x14ac:dyDescent="0.2">
      <c r="A277" s="208" t="s">
        <v>6311</v>
      </c>
      <c r="B277" s="204" t="str">
        <f t="shared" si="26"/>
        <v xml:space="preserve"> </v>
      </c>
      <c r="C277" s="26" t="s">
        <v>512</v>
      </c>
      <c r="D277" s="204" t="str">
        <f t="shared" si="27"/>
        <v xml:space="preserve"> </v>
      </c>
      <c r="E277" s="209" t="s">
        <v>162</v>
      </c>
      <c r="F277" s="209">
        <v>17</v>
      </c>
      <c r="G277" s="204" t="str">
        <f t="shared" si="28"/>
        <v xml:space="preserve"> </v>
      </c>
      <c r="H277" s="27"/>
      <c r="I277" s="28"/>
      <c r="J277" s="27"/>
      <c r="K277" s="27"/>
      <c r="L277" s="29"/>
      <c r="M277" s="204" t="str">
        <f t="shared" si="25"/>
        <v xml:space="preserve"> </v>
      </c>
      <c r="Q277" s="29"/>
    </row>
    <row r="278" spans="1:17" x14ac:dyDescent="0.2">
      <c r="A278" s="208" t="s">
        <v>6312</v>
      </c>
      <c r="B278" s="204" t="str">
        <f t="shared" si="26"/>
        <v xml:space="preserve"> </v>
      </c>
      <c r="C278" s="26" t="s">
        <v>511</v>
      </c>
      <c r="D278" s="204" t="str">
        <f t="shared" si="27"/>
        <v xml:space="preserve"> </v>
      </c>
      <c r="E278" s="209" t="s">
        <v>162</v>
      </c>
      <c r="F278" s="209">
        <v>16</v>
      </c>
      <c r="G278" s="204" t="str">
        <f t="shared" si="28"/>
        <v xml:space="preserve"> </v>
      </c>
      <c r="H278" s="27"/>
      <c r="I278" s="28"/>
      <c r="J278" s="27"/>
      <c r="K278" s="27"/>
      <c r="L278" s="29"/>
      <c r="M278" s="204" t="str">
        <f t="shared" si="25"/>
        <v xml:space="preserve"> </v>
      </c>
      <c r="Q278" s="29"/>
    </row>
    <row r="279" spans="1:17" x14ac:dyDescent="0.2">
      <c r="A279" s="108" t="s">
        <v>6313</v>
      </c>
      <c r="B279" s="204" t="str">
        <f t="shared" si="26"/>
        <v xml:space="preserve"> </v>
      </c>
      <c r="C279" s="26" t="s">
        <v>514</v>
      </c>
      <c r="D279" s="204" t="str">
        <f t="shared" si="27"/>
        <v xml:space="preserve"> </v>
      </c>
      <c r="E279" s="44" t="s">
        <v>162</v>
      </c>
      <c r="F279" s="44">
        <v>19</v>
      </c>
      <c r="G279" s="204" t="str">
        <f t="shared" si="28"/>
        <v xml:space="preserve"> </v>
      </c>
      <c r="H279" s="150"/>
      <c r="I279" s="125"/>
      <c r="J279" s="150"/>
      <c r="K279" s="150"/>
      <c r="L279" s="29"/>
      <c r="M279" s="204" t="str">
        <f t="shared" si="25"/>
        <v xml:space="preserve"> </v>
      </c>
      <c r="Q279" s="29"/>
    </row>
    <row r="280" spans="1:17" x14ac:dyDescent="0.2">
      <c r="A280" s="208" t="s">
        <v>6314</v>
      </c>
      <c r="B280" s="204" t="str">
        <f t="shared" si="26"/>
        <v xml:space="preserve"> </v>
      </c>
      <c r="C280" s="26" t="s">
        <v>515</v>
      </c>
      <c r="D280" s="204" t="str">
        <f t="shared" si="27"/>
        <v xml:space="preserve"> </v>
      </c>
      <c r="E280" s="209" t="s">
        <v>162</v>
      </c>
      <c r="F280" s="209">
        <v>20</v>
      </c>
      <c r="G280" s="204" t="str">
        <f t="shared" si="28"/>
        <v xml:space="preserve"> </v>
      </c>
      <c r="H280" s="27"/>
      <c r="I280" s="28"/>
      <c r="J280" s="27"/>
      <c r="K280" s="27"/>
      <c r="L280" s="29"/>
      <c r="M280" s="204" t="str">
        <f t="shared" ref="M280:M343" si="29">" "</f>
        <v xml:space="preserve"> </v>
      </c>
      <c r="Q280" s="29"/>
    </row>
    <row r="281" spans="1:17" x14ac:dyDescent="0.2">
      <c r="A281" s="21" t="s">
        <v>516</v>
      </c>
      <c r="B281" s="204" t="str">
        <f t="shared" si="26"/>
        <v xml:space="preserve"> </v>
      </c>
      <c r="C281" s="18" t="s">
        <v>6315</v>
      </c>
      <c r="D281" s="204" t="str">
        <f t="shared" si="27"/>
        <v xml:space="preserve"> </v>
      </c>
      <c r="E281" s="22" t="s">
        <v>21</v>
      </c>
      <c r="F281" s="22"/>
      <c r="G281" s="204" t="str">
        <f t="shared" si="28"/>
        <v xml:space="preserve"> </v>
      </c>
      <c r="H281" s="21" t="s">
        <v>517</v>
      </c>
      <c r="I281" s="22" t="s">
        <v>32</v>
      </c>
      <c r="J281" s="21" t="s">
        <v>518</v>
      </c>
      <c r="K281" s="21" t="s">
        <v>26</v>
      </c>
      <c r="M281" s="204" t="str">
        <f t="shared" si="29"/>
        <v xml:space="preserve"> </v>
      </c>
    </row>
    <row r="282" spans="1:17" x14ac:dyDescent="0.2">
      <c r="A282" s="21" t="s">
        <v>519</v>
      </c>
      <c r="B282" s="204" t="str">
        <f t="shared" si="26"/>
        <v xml:space="preserve"> </v>
      </c>
      <c r="C282" s="18" t="s">
        <v>6316</v>
      </c>
      <c r="D282" s="204" t="str">
        <f t="shared" si="27"/>
        <v xml:space="preserve"> </v>
      </c>
      <c r="E282" s="22" t="s">
        <v>21</v>
      </c>
      <c r="F282" s="22"/>
      <c r="G282" s="204" t="str">
        <f t="shared" si="28"/>
        <v xml:space="preserve"> </v>
      </c>
      <c r="H282" s="21" t="s">
        <v>517</v>
      </c>
      <c r="I282" s="22" t="s">
        <v>520</v>
      </c>
      <c r="J282" s="21" t="s">
        <v>521</v>
      </c>
      <c r="K282" s="21" t="s">
        <v>26</v>
      </c>
      <c r="M282" s="204" t="str">
        <f t="shared" si="29"/>
        <v xml:space="preserve"> </v>
      </c>
    </row>
    <row r="283" spans="1:17" x14ac:dyDescent="0.2">
      <c r="A283" s="208" t="s">
        <v>6317</v>
      </c>
      <c r="B283" s="204" t="str">
        <f t="shared" si="26"/>
        <v xml:space="preserve"> </v>
      </c>
      <c r="C283" s="26" t="s">
        <v>513</v>
      </c>
      <c r="D283" s="204" t="str">
        <f t="shared" si="27"/>
        <v xml:space="preserve"> </v>
      </c>
      <c r="E283" s="209" t="s">
        <v>162</v>
      </c>
      <c r="F283" s="209">
        <v>18</v>
      </c>
      <c r="G283" s="204" t="str">
        <f t="shared" si="28"/>
        <v xml:space="preserve"> </v>
      </c>
      <c r="H283" s="27"/>
      <c r="I283" s="28"/>
      <c r="J283" s="27"/>
      <c r="K283" s="27"/>
      <c r="L283" s="29"/>
      <c r="M283" s="204" t="str">
        <f t="shared" si="29"/>
        <v xml:space="preserve"> </v>
      </c>
      <c r="Q283" s="29"/>
    </row>
    <row r="284" spans="1:17" x14ac:dyDescent="0.2">
      <c r="A284" s="164" t="s">
        <v>4174</v>
      </c>
      <c r="B284" s="204" t="str">
        <f t="shared" si="26"/>
        <v xml:space="preserve"> </v>
      </c>
      <c r="C284" s="32" t="s">
        <v>6318</v>
      </c>
      <c r="D284" s="204" t="str">
        <f t="shared" si="27"/>
        <v xml:space="preserve"> </v>
      </c>
      <c r="E284" s="152"/>
      <c r="F284" s="152"/>
      <c r="G284" s="204" t="str">
        <f t="shared" si="28"/>
        <v xml:space="preserve"> </v>
      </c>
      <c r="H284" s="27" t="s">
        <v>4175</v>
      </c>
      <c r="I284" s="31">
        <v>2006</v>
      </c>
      <c r="J284" s="30" t="s">
        <v>4173</v>
      </c>
      <c r="K284" s="30"/>
      <c r="M284" s="204" t="str">
        <f t="shared" si="29"/>
        <v xml:space="preserve"> </v>
      </c>
    </row>
    <row r="285" spans="1:17" x14ac:dyDescent="0.2">
      <c r="A285" s="23" t="s">
        <v>6319</v>
      </c>
      <c r="B285" s="204" t="str">
        <f t="shared" si="26"/>
        <v xml:space="preserve"> </v>
      </c>
      <c r="C285" s="18" t="s">
        <v>6320</v>
      </c>
      <c r="D285" s="204" t="str">
        <f t="shared" si="27"/>
        <v xml:space="preserve"> </v>
      </c>
      <c r="E285" s="152" t="s">
        <v>139</v>
      </c>
      <c r="F285" s="152">
        <v>1</v>
      </c>
      <c r="G285" s="204" t="str">
        <f t="shared" si="28"/>
        <v xml:space="preserve"> </v>
      </c>
      <c r="H285" s="23" t="s">
        <v>522</v>
      </c>
      <c r="I285" s="24">
        <v>2009</v>
      </c>
      <c r="J285" s="33" t="s">
        <v>523</v>
      </c>
      <c r="K285" s="23" t="s">
        <v>524</v>
      </c>
      <c r="L285" s="34" t="s">
        <v>525</v>
      </c>
      <c r="M285" s="204" t="str">
        <f t="shared" si="29"/>
        <v xml:space="preserve"> </v>
      </c>
    </row>
    <row r="286" spans="1:17" x14ac:dyDescent="0.2">
      <c r="A286" s="151" t="s">
        <v>4543</v>
      </c>
      <c r="B286" s="204" t="str">
        <f t="shared" si="26"/>
        <v xml:space="preserve"> </v>
      </c>
      <c r="C286" s="18" t="s">
        <v>6321</v>
      </c>
      <c r="D286" s="204" t="str">
        <f t="shared" si="27"/>
        <v xml:space="preserve"> </v>
      </c>
      <c r="E286" s="152"/>
      <c r="F286" s="152"/>
      <c r="G286" s="204" t="str">
        <f t="shared" si="28"/>
        <v xml:space="preserve"> </v>
      </c>
      <c r="H286" s="30" t="s">
        <v>4542</v>
      </c>
      <c r="I286" s="31">
        <v>2012</v>
      </c>
      <c r="J286" s="30" t="s">
        <v>4544</v>
      </c>
      <c r="K286" s="30"/>
      <c r="M286" s="204" t="str">
        <f t="shared" si="29"/>
        <v xml:space="preserve"> </v>
      </c>
    </row>
    <row r="287" spans="1:17" x14ac:dyDescent="0.2">
      <c r="A287" s="151" t="s">
        <v>1544</v>
      </c>
      <c r="B287" s="204" t="str">
        <f t="shared" si="26"/>
        <v xml:space="preserve"> </v>
      </c>
      <c r="C287" s="18" t="s">
        <v>526</v>
      </c>
      <c r="D287" s="204" t="str">
        <f t="shared" si="27"/>
        <v xml:space="preserve"> </v>
      </c>
      <c r="E287" s="206" t="s">
        <v>15</v>
      </c>
      <c r="F287" s="152">
        <v>90</v>
      </c>
      <c r="G287" s="204" t="str">
        <f t="shared" si="28"/>
        <v xml:space="preserve"> </v>
      </c>
      <c r="H287" s="30"/>
      <c r="I287" s="31"/>
      <c r="J287" s="30"/>
      <c r="K287" s="30"/>
      <c r="M287" s="204" t="str">
        <f t="shared" si="29"/>
        <v xml:space="preserve"> </v>
      </c>
    </row>
    <row r="288" spans="1:17" x14ac:dyDescent="0.2">
      <c r="A288" s="208" t="s">
        <v>6322</v>
      </c>
      <c r="B288" s="204" t="str">
        <f t="shared" si="26"/>
        <v xml:space="preserve"> </v>
      </c>
      <c r="C288" s="26" t="s">
        <v>528</v>
      </c>
      <c r="D288" s="204" t="str">
        <f t="shared" si="27"/>
        <v xml:space="preserve"> </v>
      </c>
      <c r="E288" s="209" t="s">
        <v>162</v>
      </c>
      <c r="F288" s="209">
        <v>22</v>
      </c>
      <c r="G288" s="204" t="str">
        <f t="shared" si="28"/>
        <v xml:space="preserve"> </v>
      </c>
      <c r="H288" s="27"/>
      <c r="I288" s="28"/>
      <c r="J288" s="27"/>
      <c r="K288" s="27"/>
      <c r="L288" s="29"/>
      <c r="M288" s="204" t="str">
        <f t="shared" si="29"/>
        <v xml:space="preserve"> </v>
      </c>
      <c r="Q288" s="29"/>
    </row>
    <row r="289" spans="1:17" x14ac:dyDescent="0.2">
      <c r="A289" s="208" t="s">
        <v>6323</v>
      </c>
      <c r="B289" s="204" t="str">
        <f t="shared" si="26"/>
        <v xml:space="preserve"> </v>
      </c>
      <c r="C289" s="26" t="s">
        <v>529</v>
      </c>
      <c r="D289" s="204" t="str">
        <f t="shared" si="27"/>
        <v xml:space="preserve"> </v>
      </c>
      <c r="E289" s="209" t="s">
        <v>162</v>
      </c>
      <c r="F289" s="209">
        <v>23</v>
      </c>
      <c r="G289" s="204" t="str">
        <f t="shared" si="28"/>
        <v xml:space="preserve"> </v>
      </c>
      <c r="H289" s="27"/>
      <c r="I289" s="28"/>
      <c r="J289" s="27"/>
      <c r="K289" s="27"/>
      <c r="L289" s="29"/>
      <c r="M289" s="204" t="str">
        <f t="shared" si="29"/>
        <v xml:space="preserve"> </v>
      </c>
      <c r="Q289" s="29"/>
    </row>
    <row r="290" spans="1:17" x14ac:dyDescent="0.2">
      <c r="A290" s="208" t="s">
        <v>6324</v>
      </c>
      <c r="B290" s="204" t="str">
        <f t="shared" si="26"/>
        <v xml:space="preserve"> </v>
      </c>
      <c r="C290" s="26" t="s">
        <v>527</v>
      </c>
      <c r="D290" s="204" t="str">
        <f t="shared" si="27"/>
        <v xml:space="preserve"> </v>
      </c>
      <c r="E290" s="209" t="s">
        <v>162</v>
      </c>
      <c r="F290" s="209">
        <v>21</v>
      </c>
      <c r="G290" s="204" t="str">
        <f t="shared" si="28"/>
        <v xml:space="preserve"> </v>
      </c>
      <c r="H290" s="27"/>
      <c r="I290" s="28"/>
      <c r="J290" s="27"/>
      <c r="K290" s="27"/>
      <c r="L290" s="29"/>
      <c r="M290" s="204" t="str">
        <f t="shared" si="29"/>
        <v xml:space="preserve"> </v>
      </c>
      <c r="Q290" s="29"/>
    </row>
    <row r="291" spans="1:17" x14ac:dyDescent="0.2">
      <c r="A291" s="21" t="s">
        <v>530</v>
      </c>
      <c r="B291" s="204" t="str">
        <f t="shared" si="26"/>
        <v xml:space="preserve"> </v>
      </c>
      <c r="C291" s="18" t="s">
        <v>6325</v>
      </c>
      <c r="D291" s="204" t="str">
        <f t="shared" si="27"/>
        <v xml:space="preserve"> </v>
      </c>
      <c r="E291" s="22" t="s">
        <v>21</v>
      </c>
      <c r="F291" s="22"/>
      <c r="G291" s="204" t="str">
        <f t="shared" si="28"/>
        <v xml:space="preserve"> </v>
      </c>
      <c r="H291" s="21" t="s">
        <v>531</v>
      </c>
      <c r="I291" s="22" t="s">
        <v>36</v>
      </c>
      <c r="J291" s="21" t="s">
        <v>532</v>
      </c>
      <c r="K291" s="21" t="s">
        <v>26</v>
      </c>
      <c r="M291" s="204" t="str">
        <f t="shared" si="29"/>
        <v xml:space="preserve"> </v>
      </c>
    </row>
    <row r="292" spans="1:17" x14ac:dyDescent="0.2">
      <c r="A292" s="21" t="s">
        <v>534</v>
      </c>
      <c r="B292" s="204" t="str">
        <f t="shared" si="26"/>
        <v xml:space="preserve"> </v>
      </c>
      <c r="C292" s="18" t="s">
        <v>6326</v>
      </c>
      <c r="D292" s="204" t="str">
        <f t="shared" si="27"/>
        <v xml:space="preserve"> </v>
      </c>
      <c r="E292" s="22" t="s">
        <v>21</v>
      </c>
      <c r="F292" s="22"/>
      <c r="G292" s="204" t="str">
        <f t="shared" si="28"/>
        <v xml:space="preserve"> </v>
      </c>
      <c r="H292" s="21" t="s">
        <v>535</v>
      </c>
      <c r="I292" s="22" t="s">
        <v>45</v>
      </c>
      <c r="J292" s="21" t="s">
        <v>536</v>
      </c>
      <c r="K292" s="21" t="s">
        <v>26</v>
      </c>
      <c r="M292" s="204" t="str">
        <f t="shared" si="29"/>
        <v xml:space="preserve"> </v>
      </c>
    </row>
    <row r="293" spans="1:17" x14ac:dyDescent="0.2">
      <c r="A293" s="151" t="s">
        <v>6327</v>
      </c>
      <c r="B293" s="204" t="str">
        <f t="shared" si="26"/>
        <v xml:space="preserve"> </v>
      </c>
      <c r="C293" s="18" t="s">
        <v>533</v>
      </c>
      <c r="D293" s="204" t="str">
        <f t="shared" si="27"/>
        <v xml:space="preserve"> </v>
      </c>
      <c r="E293" s="206" t="s">
        <v>15</v>
      </c>
      <c r="F293" s="152">
        <v>91</v>
      </c>
      <c r="G293" s="204" t="str">
        <f t="shared" si="28"/>
        <v xml:space="preserve"> </v>
      </c>
      <c r="H293" s="30"/>
      <c r="I293" s="31"/>
      <c r="J293" s="30"/>
      <c r="K293" s="30"/>
      <c r="M293" s="204" t="str">
        <f t="shared" si="29"/>
        <v xml:space="preserve"> </v>
      </c>
    </row>
    <row r="294" spans="1:17" x14ac:dyDescent="0.2">
      <c r="A294" s="21" t="s">
        <v>537</v>
      </c>
      <c r="B294" s="204" t="str">
        <f t="shared" si="26"/>
        <v xml:space="preserve"> </v>
      </c>
      <c r="C294" s="18" t="s">
        <v>6328</v>
      </c>
      <c r="D294" s="204" t="str">
        <f t="shared" si="27"/>
        <v xml:space="preserve"> </v>
      </c>
      <c r="E294" s="22" t="s">
        <v>21</v>
      </c>
      <c r="F294" s="22"/>
      <c r="G294" s="204" t="str">
        <f t="shared" si="28"/>
        <v xml:space="preserve"> </v>
      </c>
      <c r="H294" s="21" t="s">
        <v>535</v>
      </c>
      <c r="I294" s="22" t="s">
        <v>71</v>
      </c>
      <c r="J294" s="21" t="s">
        <v>538</v>
      </c>
      <c r="K294" s="21" t="s">
        <v>300</v>
      </c>
      <c r="M294" s="204" t="str">
        <f t="shared" si="29"/>
        <v xml:space="preserve"> </v>
      </c>
    </row>
    <row r="295" spans="1:17" x14ac:dyDescent="0.2">
      <c r="A295" s="151" t="s">
        <v>6329</v>
      </c>
      <c r="B295" s="204" t="str">
        <f t="shared" si="26"/>
        <v xml:space="preserve"> </v>
      </c>
      <c r="C295" s="18" t="s">
        <v>539</v>
      </c>
      <c r="D295" s="204" t="str">
        <f t="shared" si="27"/>
        <v xml:space="preserve"> </v>
      </c>
      <c r="E295" s="206" t="s">
        <v>15</v>
      </c>
      <c r="F295" s="152">
        <v>92</v>
      </c>
      <c r="G295" s="204" t="str">
        <f t="shared" si="28"/>
        <v xml:space="preserve"> </v>
      </c>
      <c r="H295" s="30"/>
      <c r="I295" s="31"/>
      <c r="J295" s="30"/>
      <c r="K295" s="30"/>
      <c r="M295" s="204" t="str">
        <f t="shared" si="29"/>
        <v xml:space="preserve"> </v>
      </c>
    </row>
    <row r="296" spans="1:17" x14ac:dyDescent="0.2">
      <c r="A296" s="208" t="s">
        <v>6330</v>
      </c>
      <c r="B296" s="204" t="str">
        <f t="shared" si="26"/>
        <v xml:space="preserve"> </v>
      </c>
      <c r="C296" s="26" t="s">
        <v>540</v>
      </c>
      <c r="D296" s="204" t="str">
        <f t="shared" si="27"/>
        <v xml:space="preserve"> </v>
      </c>
      <c r="E296" s="209" t="s">
        <v>162</v>
      </c>
      <c r="F296" s="209">
        <v>25</v>
      </c>
      <c r="G296" s="204" t="str">
        <f t="shared" si="28"/>
        <v xml:space="preserve"> </v>
      </c>
      <c r="H296" s="27"/>
      <c r="I296" s="28"/>
      <c r="J296" s="27"/>
      <c r="K296" s="27"/>
      <c r="L296" s="29"/>
      <c r="M296" s="204" t="str">
        <f t="shared" si="29"/>
        <v xml:space="preserve"> </v>
      </c>
      <c r="Q296" s="29"/>
    </row>
    <row r="297" spans="1:17" x14ac:dyDescent="0.2">
      <c r="A297" s="151" t="s">
        <v>6331</v>
      </c>
      <c r="B297" s="204" t="str">
        <f t="shared" si="26"/>
        <v xml:space="preserve"> </v>
      </c>
      <c r="C297" s="18" t="s">
        <v>541</v>
      </c>
      <c r="D297" s="204" t="str">
        <f t="shared" si="27"/>
        <v xml:space="preserve"> </v>
      </c>
      <c r="E297" s="206" t="s">
        <v>6332</v>
      </c>
      <c r="F297" s="152" t="s">
        <v>6333</v>
      </c>
      <c r="G297" s="204" t="str">
        <f t="shared" si="28"/>
        <v xml:space="preserve"> </v>
      </c>
      <c r="H297" s="30"/>
      <c r="I297" s="31"/>
      <c r="J297" s="30"/>
      <c r="K297" s="30"/>
      <c r="M297" s="204" t="str">
        <f t="shared" si="29"/>
        <v xml:space="preserve"> </v>
      </c>
    </row>
    <row r="298" spans="1:17" x14ac:dyDescent="0.2">
      <c r="A298" s="151" t="s">
        <v>6334</v>
      </c>
      <c r="B298" s="204" t="str">
        <f t="shared" si="26"/>
        <v xml:space="preserve"> </v>
      </c>
      <c r="C298" s="18" t="s">
        <v>542</v>
      </c>
      <c r="D298" s="204" t="str">
        <f t="shared" si="27"/>
        <v xml:space="preserve"> </v>
      </c>
      <c r="E298" s="206" t="s">
        <v>15</v>
      </c>
      <c r="F298" s="152">
        <v>94</v>
      </c>
      <c r="G298" s="204" t="str">
        <f t="shared" si="28"/>
        <v xml:space="preserve"> </v>
      </c>
      <c r="H298" s="30"/>
      <c r="I298" s="31"/>
      <c r="J298" s="30"/>
      <c r="K298" s="30"/>
      <c r="M298" s="204" t="str">
        <f t="shared" si="29"/>
        <v xml:space="preserve"> </v>
      </c>
    </row>
    <row r="299" spans="1:17" x14ac:dyDescent="0.2">
      <c r="A299" s="151" t="s">
        <v>6335</v>
      </c>
      <c r="B299" s="204" t="str">
        <f t="shared" si="26"/>
        <v xml:space="preserve"> </v>
      </c>
      <c r="C299" s="18" t="s">
        <v>543</v>
      </c>
      <c r="D299" s="204" t="str">
        <f t="shared" si="27"/>
        <v xml:space="preserve"> </v>
      </c>
      <c r="E299" s="206" t="s">
        <v>15</v>
      </c>
      <c r="F299" s="152">
        <v>95</v>
      </c>
      <c r="G299" s="204" t="str">
        <f t="shared" si="28"/>
        <v xml:space="preserve"> </v>
      </c>
      <c r="H299" s="30"/>
      <c r="I299" s="31"/>
      <c r="J299" s="30"/>
      <c r="K299" s="30"/>
      <c r="M299" s="204" t="str">
        <f t="shared" si="29"/>
        <v xml:space="preserve"> </v>
      </c>
    </row>
    <row r="300" spans="1:17" x14ac:dyDescent="0.2">
      <c r="A300" s="151" t="s">
        <v>6336</v>
      </c>
      <c r="B300" s="204" t="str">
        <f t="shared" si="26"/>
        <v xml:space="preserve"> </v>
      </c>
      <c r="C300" s="18" t="s">
        <v>544</v>
      </c>
      <c r="D300" s="204" t="str">
        <f t="shared" si="27"/>
        <v xml:space="preserve"> </v>
      </c>
      <c r="E300" s="206" t="s">
        <v>15</v>
      </c>
      <c r="F300" s="152">
        <v>96</v>
      </c>
      <c r="G300" s="204" t="str">
        <f t="shared" si="28"/>
        <v xml:space="preserve"> </v>
      </c>
      <c r="H300" s="30"/>
      <c r="I300" s="31"/>
      <c r="J300" s="30"/>
      <c r="K300" s="30"/>
      <c r="M300" s="204" t="str">
        <f t="shared" si="29"/>
        <v xml:space="preserve"> </v>
      </c>
    </row>
    <row r="301" spans="1:17" x14ac:dyDescent="0.2">
      <c r="A301" s="151" t="s">
        <v>6337</v>
      </c>
      <c r="B301" s="204" t="str">
        <f t="shared" si="26"/>
        <v xml:space="preserve"> </v>
      </c>
      <c r="C301" s="18" t="s">
        <v>545</v>
      </c>
      <c r="D301" s="204" t="str">
        <f t="shared" si="27"/>
        <v xml:space="preserve"> </v>
      </c>
      <c r="E301" s="206" t="s">
        <v>15</v>
      </c>
      <c r="F301" s="152">
        <v>97</v>
      </c>
      <c r="G301" s="204" t="str">
        <f t="shared" si="28"/>
        <v xml:space="preserve"> </v>
      </c>
      <c r="H301" s="30"/>
      <c r="I301" s="31"/>
      <c r="J301" s="30"/>
      <c r="K301" s="30"/>
      <c r="M301" s="204" t="str">
        <f t="shared" si="29"/>
        <v xml:space="preserve"> </v>
      </c>
    </row>
    <row r="302" spans="1:17" x14ac:dyDescent="0.2">
      <c r="A302" s="151" t="s">
        <v>1365</v>
      </c>
      <c r="B302" s="204" t="str">
        <f t="shared" si="26"/>
        <v xml:space="preserve"> </v>
      </c>
      <c r="C302" s="18" t="s">
        <v>546</v>
      </c>
      <c r="D302" s="204" t="str">
        <f t="shared" si="27"/>
        <v xml:space="preserve"> </v>
      </c>
      <c r="E302" s="206" t="s">
        <v>15</v>
      </c>
      <c r="F302" s="152">
        <v>98</v>
      </c>
      <c r="G302" s="204" t="str">
        <f t="shared" si="28"/>
        <v xml:space="preserve"> </v>
      </c>
      <c r="H302" s="30"/>
      <c r="I302" s="31"/>
      <c r="J302" s="30"/>
      <c r="K302" s="30"/>
      <c r="M302" s="204" t="str">
        <f t="shared" si="29"/>
        <v xml:space="preserve"> </v>
      </c>
    </row>
    <row r="303" spans="1:17" x14ac:dyDescent="0.2">
      <c r="A303" s="151" t="s">
        <v>6338</v>
      </c>
      <c r="B303" s="204" t="str">
        <f t="shared" si="26"/>
        <v xml:space="preserve"> </v>
      </c>
      <c r="C303" s="18" t="s">
        <v>547</v>
      </c>
      <c r="D303" s="204" t="str">
        <f t="shared" si="27"/>
        <v xml:space="preserve"> </v>
      </c>
      <c r="E303" s="206" t="s">
        <v>15</v>
      </c>
      <c r="F303" s="152">
        <v>99</v>
      </c>
      <c r="G303" s="204" t="str">
        <f t="shared" si="28"/>
        <v xml:space="preserve"> </v>
      </c>
      <c r="H303" s="30"/>
      <c r="I303" s="31"/>
      <c r="J303" s="30"/>
      <c r="K303" s="30"/>
      <c r="M303" s="204" t="str">
        <f t="shared" si="29"/>
        <v xml:space="preserve"> </v>
      </c>
    </row>
    <row r="304" spans="1:17" x14ac:dyDescent="0.2">
      <c r="A304" s="208" t="s">
        <v>6339</v>
      </c>
      <c r="B304" s="204" t="str">
        <f t="shared" si="26"/>
        <v xml:space="preserve"> </v>
      </c>
      <c r="C304" s="26" t="s">
        <v>548</v>
      </c>
      <c r="D304" s="204" t="str">
        <f t="shared" si="27"/>
        <v xml:space="preserve"> </v>
      </c>
      <c r="E304" s="209" t="s">
        <v>162</v>
      </c>
      <c r="F304" s="209">
        <v>26</v>
      </c>
      <c r="G304" s="204" t="str">
        <f t="shared" si="28"/>
        <v xml:space="preserve"> </v>
      </c>
      <c r="H304" s="27"/>
      <c r="I304" s="28"/>
      <c r="J304" s="27"/>
      <c r="K304" s="27"/>
      <c r="L304" s="29"/>
      <c r="M304" s="204" t="str">
        <f t="shared" si="29"/>
        <v xml:space="preserve"> </v>
      </c>
      <c r="Q304" s="29"/>
    </row>
    <row r="305" spans="1:17" x14ac:dyDescent="0.2">
      <c r="A305" s="208" t="s">
        <v>6340</v>
      </c>
      <c r="B305" s="204" t="str">
        <f t="shared" si="26"/>
        <v xml:space="preserve"> </v>
      </c>
      <c r="C305" s="26" t="s">
        <v>549</v>
      </c>
      <c r="D305" s="204" t="str">
        <f t="shared" si="27"/>
        <v xml:space="preserve"> </v>
      </c>
      <c r="E305" s="209" t="s">
        <v>162</v>
      </c>
      <c r="F305" s="209">
        <v>27</v>
      </c>
      <c r="G305" s="204" t="str">
        <f t="shared" si="28"/>
        <v xml:space="preserve"> </v>
      </c>
      <c r="H305" s="27"/>
      <c r="I305" s="28"/>
      <c r="J305" s="27"/>
      <c r="K305" s="27"/>
      <c r="L305" s="29"/>
      <c r="M305" s="204" t="str">
        <f t="shared" si="29"/>
        <v xml:space="preserve"> </v>
      </c>
      <c r="Q305" s="29"/>
    </row>
    <row r="306" spans="1:17" x14ac:dyDescent="0.2">
      <c r="A306" s="21" t="s">
        <v>550</v>
      </c>
      <c r="B306" s="204" t="str">
        <f t="shared" si="26"/>
        <v xml:space="preserve"> </v>
      </c>
      <c r="C306" s="18" t="s">
        <v>6341</v>
      </c>
      <c r="D306" s="204" t="str">
        <f t="shared" si="27"/>
        <v xml:space="preserve"> </v>
      </c>
      <c r="E306" s="22" t="s">
        <v>21</v>
      </c>
      <c r="F306" s="22"/>
      <c r="G306" s="204" t="str">
        <f t="shared" si="28"/>
        <v xml:space="preserve"> </v>
      </c>
      <c r="H306" s="21" t="s">
        <v>551</v>
      </c>
      <c r="I306" s="22" t="s">
        <v>83</v>
      </c>
      <c r="J306" s="21" t="s">
        <v>552</v>
      </c>
      <c r="K306" s="21" t="s">
        <v>553</v>
      </c>
      <c r="M306" s="204" t="str">
        <f t="shared" si="29"/>
        <v xml:space="preserve"> </v>
      </c>
    </row>
    <row r="307" spans="1:17" x14ac:dyDescent="0.2">
      <c r="A307" s="151" t="s">
        <v>6342</v>
      </c>
      <c r="B307" s="204" t="str">
        <f t="shared" si="26"/>
        <v xml:space="preserve"> </v>
      </c>
      <c r="C307" s="18" t="s">
        <v>554</v>
      </c>
      <c r="D307" s="204" t="str">
        <f t="shared" si="27"/>
        <v xml:space="preserve"> </v>
      </c>
      <c r="E307" s="206" t="s">
        <v>15</v>
      </c>
      <c r="F307" s="152">
        <v>100</v>
      </c>
      <c r="G307" s="204" t="str">
        <f t="shared" si="28"/>
        <v xml:space="preserve"> </v>
      </c>
      <c r="H307" s="30"/>
      <c r="I307" s="31"/>
      <c r="J307" s="30"/>
      <c r="K307" s="30"/>
      <c r="M307" s="204" t="str">
        <f t="shared" si="29"/>
        <v xml:space="preserve"> </v>
      </c>
    </row>
    <row r="308" spans="1:17" x14ac:dyDescent="0.2">
      <c r="A308" s="211" t="s">
        <v>4515</v>
      </c>
      <c r="B308" s="204" t="str">
        <f t="shared" si="26"/>
        <v xml:space="preserve"> </v>
      </c>
      <c r="C308" s="32" t="s">
        <v>6343</v>
      </c>
      <c r="D308" s="204" t="str">
        <f t="shared" si="27"/>
        <v xml:space="preserve"> </v>
      </c>
      <c r="E308" s="152"/>
      <c r="F308" s="152"/>
      <c r="G308" s="204" t="str">
        <f t="shared" si="28"/>
        <v xml:space="preserve"> </v>
      </c>
      <c r="H308" s="151" t="s">
        <v>4536</v>
      </c>
      <c r="I308" s="31">
        <v>1989</v>
      </c>
      <c r="J308" s="151" t="s">
        <v>4535</v>
      </c>
      <c r="K308" s="151"/>
      <c r="L308" s="32"/>
      <c r="M308" s="204" t="str">
        <f t="shared" si="29"/>
        <v xml:space="preserve"> </v>
      </c>
    </row>
    <row r="309" spans="1:17" x14ac:dyDescent="0.2">
      <c r="A309" s="151" t="s">
        <v>3847</v>
      </c>
      <c r="B309" s="204" t="str">
        <f t="shared" si="26"/>
        <v xml:space="preserve"> </v>
      </c>
      <c r="C309" s="32" t="s">
        <v>6344</v>
      </c>
      <c r="D309" s="204" t="str">
        <f t="shared" si="27"/>
        <v xml:space="preserve"> </v>
      </c>
      <c r="E309" s="152" t="str">
        <f>" "</f>
        <v xml:space="preserve"> </v>
      </c>
      <c r="F309" s="152" t="str">
        <f>" "</f>
        <v xml:space="preserve"> </v>
      </c>
      <c r="G309" s="204" t="str">
        <f t="shared" si="28"/>
        <v xml:space="preserve"> </v>
      </c>
      <c r="H309" s="30" t="s">
        <v>3846</v>
      </c>
      <c r="I309" s="31">
        <v>2010</v>
      </c>
      <c r="J309" s="30" t="s">
        <v>3848</v>
      </c>
      <c r="K309" s="30"/>
      <c r="M309" s="204" t="str">
        <f t="shared" si="29"/>
        <v xml:space="preserve"> </v>
      </c>
    </row>
    <row r="310" spans="1:17" x14ac:dyDescent="0.2">
      <c r="A310" s="21" t="s">
        <v>555</v>
      </c>
      <c r="B310" s="204" t="str">
        <f t="shared" si="26"/>
        <v xml:space="preserve"> </v>
      </c>
      <c r="C310" s="18" t="s">
        <v>6345</v>
      </c>
      <c r="D310" s="204" t="str">
        <f t="shared" si="27"/>
        <v xml:space="preserve"> </v>
      </c>
      <c r="E310" s="22" t="s">
        <v>21</v>
      </c>
      <c r="F310" s="22"/>
      <c r="G310" s="204" t="str">
        <f t="shared" si="28"/>
        <v xml:space="preserve"> </v>
      </c>
      <c r="H310" s="21" t="s">
        <v>556</v>
      </c>
      <c r="I310" s="22" t="s">
        <v>251</v>
      </c>
      <c r="J310" s="21" t="s">
        <v>557</v>
      </c>
      <c r="K310" s="21" t="s">
        <v>558</v>
      </c>
      <c r="M310" s="204" t="str">
        <f t="shared" si="29"/>
        <v xml:space="preserve"> </v>
      </c>
    </row>
    <row r="311" spans="1:17" x14ac:dyDescent="0.2">
      <c r="A311" s="21" t="s">
        <v>6346</v>
      </c>
      <c r="B311" s="204" t="str">
        <f t="shared" si="26"/>
        <v xml:space="preserve"> </v>
      </c>
      <c r="C311" s="18" t="s">
        <v>6347</v>
      </c>
      <c r="D311" s="204" t="str">
        <f t="shared" si="27"/>
        <v xml:space="preserve"> </v>
      </c>
      <c r="E311" s="22" t="s">
        <v>21</v>
      </c>
      <c r="F311" s="22"/>
      <c r="G311" s="204" t="str">
        <f t="shared" si="28"/>
        <v xml:space="preserve"> </v>
      </c>
      <c r="H311" s="21" t="s">
        <v>556</v>
      </c>
      <c r="I311" s="22"/>
      <c r="J311" s="21" t="s">
        <v>6348</v>
      </c>
      <c r="K311" s="21" t="s">
        <v>26</v>
      </c>
      <c r="M311" s="204" t="str">
        <f t="shared" si="29"/>
        <v xml:space="preserve"> </v>
      </c>
    </row>
    <row r="312" spans="1:17" x14ac:dyDescent="0.2">
      <c r="A312" s="151" t="s">
        <v>6349</v>
      </c>
      <c r="B312" s="204" t="str">
        <f t="shared" si="26"/>
        <v xml:space="preserve"> </v>
      </c>
      <c r="C312" s="18" t="s">
        <v>559</v>
      </c>
      <c r="D312" s="204" t="str">
        <f t="shared" si="27"/>
        <v xml:space="preserve"> </v>
      </c>
      <c r="E312" s="206" t="s">
        <v>15</v>
      </c>
      <c r="F312" s="152">
        <v>101</v>
      </c>
      <c r="G312" s="204" t="str">
        <f t="shared" si="28"/>
        <v xml:space="preserve"> </v>
      </c>
      <c r="H312" s="30"/>
      <c r="I312" s="31"/>
      <c r="J312" s="30"/>
      <c r="K312" s="30"/>
      <c r="M312" s="204" t="str">
        <f t="shared" si="29"/>
        <v xml:space="preserve"> </v>
      </c>
    </row>
    <row r="313" spans="1:17" x14ac:dyDescent="0.2">
      <c r="A313" s="151" t="s">
        <v>6350</v>
      </c>
      <c r="B313" s="204" t="str">
        <f t="shared" si="26"/>
        <v xml:space="preserve"> </v>
      </c>
      <c r="C313" s="18" t="s">
        <v>560</v>
      </c>
      <c r="D313" s="204" t="str">
        <f t="shared" si="27"/>
        <v xml:space="preserve"> </v>
      </c>
      <c r="E313" s="206" t="s">
        <v>15</v>
      </c>
      <c r="F313" s="152">
        <v>102</v>
      </c>
      <c r="G313" s="204" t="str">
        <f t="shared" si="28"/>
        <v xml:space="preserve"> </v>
      </c>
      <c r="H313" s="30"/>
      <c r="I313" s="31"/>
      <c r="J313" s="30"/>
      <c r="K313" s="30"/>
      <c r="M313" s="204" t="str">
        <f t="shared" si="29"/>
        <v xml:space="preserve"> </v>
      </c>
    </row>
    <row r="314" spans="1:17" x14ac:dyDescent="0.2">
      <c r="A314" s="208" t="s">
        <v>6351</v>
      </c>
      <c r="B314" s="204" t="str">
        <f t="shared" si="26"/>
        <v xml:space="preserve"> </v>
      </c>
      <c r="C314" s="26" t="s">
        <v>561</v>
      </c>
      <c r="D314" s="204" t="str">
        <f t="shared" si="27"/>
        <v xml:space="preserve"> </v>
      </c>
      <c r="E314" s="209" t="s">
        <v>162</v>
      </c>
      <c r="F314" s="209">
        <v>28</v>
      </c>
      <c r="G314" s="204" t="str">
        <f t="shared" si="28"/>
        <v xml:space="preserve"> </v>
      </c>
      <c r="H314" s="27"/>
      <c r="I314" s="28"/>
      <c r="J314" s="27"/>
      <c r="K314" s="27"/>
      <c r="L314" s="29"/>
      <c r="M314" s="204" t="str">
        <f t="shared" si="29"/>
        <v xml:space="preserve"> </v>
      </c>
      <c r="Q314" s="29"/>
    </row>
    <row r="315" spans="1:17" x14ac:dyDescent="0.2">
      <c r="A315" s="21" t="s">
        <v>622</v>
      </c>
      <c r="B315" s="204" t="str">
        <f t="shared" si="26"/>
        <v xml:space="preserve"> </v>
      </c>
      <c r="C315" s="18" t="s">
        <v>6352</v>
      </c>
      <c r="D315" s="204" t="str">
        <f t="shared" si="27"/>
        <v xml:space="preserve"> </v>
      </c>
      <c r="E315" s="22" t="s">
        <v>21</v>
      </c>
      <c r="F315" s="22"/>
      <c r="G315" s="204" t="str">
        <f t="shared" si="28"/>
        <v xml:space="preserve"> </v>
      </c>
      <c r="H315" s="21" t="s">
        <v>623</v>
      </c>
      <c r="I315" s="22" t="s">
        <v>156</v>
      </c>
      <c r="J315" s="21" t="s">
        <v>624</v>
      </c>
      <c r="K315" s="21" t="s">
        <v>26</v>
      </c>
      <c r="M315" s="204" t="str">
        <f t="shared" si="29"/>
        <v xml:space="preserve"> </v>
      </c>
    </row>
    <row r="316" spans="1:17" x14ac:dyDescent="0.2">
      <c r="A316" s="151" t="s">
        <v>3854</v>
      </c>
      <c r="B316" s="204" t="str">
        <f t="shared" si="26"/>
        <v xml:space="preserve"> </v>
      </c>
      <c r="C316" s="32" t="s">
        <v>6353</v>
      </c>
      <c r="D316" s="204" t="str">
        <f t="shared" si="27"/>
        <v xml:space="preserve"> </v>
      </c>
      <c r="E316" s="152" t="str">
        <f t="shared" ref="E316:F318" si="30">" "</f>
        <v xml:space="preserve"> </v>
      </c>
      <c r="F316" s="152" t="str">
        <f t="shared" si="30"/>
        <v xml:space="preserve"> </v>
      </c>
      <c r="G316" s="204" t="str">
        <f t="shared" si="28"/>
        <v xml:space="preserve"> </v>
      </c>
      <c r="H316" s="151" t="s">
        <v>3844</v>
      </c>
      <c r="I316" s="152">
        <v>1996</v>
      </c>
      <c r="J316" s="151" t="s">
        <v>3853</v>
      </c>
      <c r="K316" s="151"/>
      <c r="L316" s="32"/>
      <c r="M316" s="204" t="str">
        <f t="shared" si="29"/>
        <v xml:space="preserve"> </v>
      </c>
      <c r="Q316" s="32"/>
    </row>
    <row r="317" spans="1:17" x14ac:dyDescent="0.2">
      <c r="A317" s="151" t="s">
        <v>3843</v>
      </c>
      <c r="B317" s="204" t="str">
        <f t="shared" si="26"/>
        <v xml:space="preserve"> </v>
      </c>
      <c r="C317" s="32" t="s">
        <v>6354</v>
      </c>
      <c r="D317" s="204" t="str">
        <f t="shared" si="27"/>
        <v xml:space="preserve"> </v>
      </c>
      <c r="E317" s="152" t="str">
        <f t="shared" si="30"/>
        <v xml:space="preserve"> </v>
      </c>
      <c r="F317" s="152" t="str">
        <f t="shared" si="30"/>
        <v xml:space="preserve"> </v>
      </c>
      <c r="G317" s="204" t="str">
        <f t="shared" si="28"/>
        <v xml:space="preserve"> </v>
      </c>
      <c r="H317" s="30" t="s">
        <v>3844</v>
      </c>
      <c r="I317" s="31">
        <v>2012</v>
      </c>
      <c r="J317" s="30" t="s">
        <v>3845</v>
      </c>
      <c r="K317" s="30"/>
      <c r="M317" s="204" t="str">
        <f t="shared" si="29"/>
        <v xml:space="preserve"> </v>
      </c>
    </row>
    <row r="318" spans="1:17" x14ac:dyDescent="0.2">
      <c r="A318" s="151" t="s">
        <v>3860</v>
      </c>
      <c r="B318" s="204" t="str">
        <f t="shared" si="26"/>
        <v xml:space="preserve"> </v>
      </c>
      <c r="C318" s="32" t="s">
        <v>6355</v>
      </c>
      <c r="D318" s="204" t="str">
        <f t="shared" si="27"/>
        <v xml:space="preserve"> </v>
      </c>
      <c r="E318" s="152" t="str">
        <f t="shared" si="30"/>
        <v xml:space="preserve"> </v>
      </c>
      <c r="F318" s="152" t="str">
        <f t="shared" si="30"/>
        <v xml:space="preserve"> </v>
      </c>
      <c r="G318" s="204" t="str">
        <f t="shared" si="28"/>
        <v xml:space="preserve"> </v>
      </c>
      <c r="H318" s="30" t="s">
        <v>3859</v>
      </c>
      <c r="I318" s="31">
        <v>2012</v>
      </c>
      <c r="J318" s="30" t="s">
        <v>3858</v>
      </c>
      <c r="K318" s="30"/>
      <c r="M318" s="204" t="str">
        <f t="shared" si="29"/>
        <v xml:space="preserve"> </v>
      </c>
    </row>
    <row r="319" spans="1:17" x14ac:dyDescent="0.2">
      <c r="A319" s="151" t="s">
        <v>6356</v>
      </c>
      <c r="B319" s="204" t="str">
        <f t="shared" si="26"/>
        <v xml:space="preserve"> </v>
      </c>
      <c r="C319" s="18" t="s">
        <v>562</v>
      </c>
      <c r="D319" s="204" t="str">
        <f t="shared" si="27"/>
        <v xml:space="preserve"> </v>
      </c>
      <c r="E319" s="206" t="s">
        <v>15</v>
      </c>
      <c r="F319" s="152">
        <v>104</v>
      </c>
      <c r="G319" s="204" t="str">
        <f t="shared" si="28"/>
        <v xml:space="preserve"> </v>
      </c>
      <c r="H319" s="30"/>
      <c r="I319" s="31"/>
      <c r="J319" s="30"/>
      <c r="K319" s="30"/>
      <c r="M319" s="204" t="str">
        <f t="shared" si="29"/>
        <v xml:space="preserve"> </v>
      </c>
    </row>
    <row r="320" spans="1:17" x14ac:dyDescent="0.2">
      <c r="A320" s="151" t="s">
        <v>6357</v>
      </c>
      <c r="B320" s="204" t="str">
        <f t="shared" si="26"/>
        <v xml:space="preserve"> </v>
      </c>
      <c r="C320" s="18" t="s">
        <v>563</v>
      </c>
      <c r="D320" s="204" t="str">
        <f t="shared" si="27"/>
        <v xml:space="preserve"> </v>
      </c>
      <c r="E320" s="206" t="s">
        <v>15</v>
      </c>
      <c r="F320" s="152">
        <v>103</v>
      </c>
      <c r="G320" s="204" t="str">
        <f t="shared" si="28"/>
        <v xml:space="preserve"> </v>
      </c>
      <c r="H320" s="30"/>
      <c r="I320" s="31"/>
      <c r="J320" s="30"/>
      <c r="K320" s="30"/>
      <c r="M320" s="204" t="str">
        <f t="shared" si="29"/>
        <v xml:space="preserve"> </v>
      </c>
    </row>
    <row r="321" spans="1:17" x14ac:dyDescent="0.2">
      <c r="A321" s="208" t="s">
        <v>6358</v>
      </c>
      <c r="B321" s="204" t="str">
        <f t="shared" si="26"/>
        <v xml:space="preserve"> </v>
      </c>
      <c r="C321" s="26" t="s">
        <v>564</v>
      </c>
      <c r="D321" s="204" t="str">
        <f t="shared" si="27"/>
        <v xml:space="preserve"> </v>
      </c>
      <c r="E321" s="209" t="s">
        <v>162</v>
      </c>
      <c r="F321" s="209">
        <v>29</v>
      </c>
      <c r="G321" s="204" t="str">
        <f t="shared" si="28"/>
        <v xml:space="preserve"> </v>
      </c>
      <c r="H321" s="27"/>
      <c r="I321" s="28"/>
      <c r="J321" s="27"/>
      <c r="K321" s="27"/>
      <c r="L321" s="29"/>
      <c r="M321" s="204" t="str">
        <f t="shared" si="29"/>
        <v xml:space="preserve"> </v>
      </c>
      <c r="Q321" s="29"/>
    </row>
    <row r="322" spans="1:17" x14ac:dyDescent="0.2">
      <c r="A322" s="151" t="s">
        <v>6359</v>
      </c>
      <c r="B322" s="204" t="str">
        <f t="shared" si="26"/>
        <v xml:space="preserve"> </v>
      </c>
      <c r="C322" s="18" t="s">
        <v>565</v>
      </c>
      <c r="D322" s="204" t="str">
        <f t="shared" si="27"/>
        <v xml:space="preserve"> </v>
      </c>
      <c r="E322" s="206" t="s">
        <v>15</v>
      </c>
      <c r="F322" s="152">
        <v>105</v>
      </c>
      <c r="G322" s="204" t="str">
        <f t="shared" si="28"/>
        <v xml:space="preserve"> </v>
      </c>
      <c r="H322" s="30"/>
      <c r="I322" s="31"/>
      <c r="J322" s="30"/>
      <c r="K322" s="30"/>
      <c r="M322" s="204" t="str">
        <f t="shared" si="29"/>
        <v xml:space="preserve"> </v>
      </c>
    </row>
    <row r="323" spans="1:17" x14ac:dyDescent="0.2">
      <c r="A323" s="21" t="s">
        <v>566</v>
      </c>
      <c r="B323" s="204" t="str">
        <f t="shared" si="26"/>
        <v xml:space="preserve"> </v>
      </c>
      <c r="C323" s="18" t="s">
        <v>6360</v>
      </c>
      <c r="D323" s="204" t="str">
        <f t="shared" si="27"/>
        <v xml:space="preserve"> </v>
      </c>
      <c r="E323" s="22" t="s">
        <v>21</v>
      </c>
      <c r="F323" s="22"/>
      <c r="G323" s="204" t="str">
        <f t="shared" si="28"/>
        <v xml:space="preserve"> </v>
      </c>
      <c r="H323" s="21" t="s">
        <v>567</v>
      </c>
      <c r="I323" s="22" t="s">
        <v>251</v>
      </c>
      <c r="J323" s="21" t="s">
        <v>568</v>
      </c>
      <c r="K323" s="21" t="s">
        <v>569</v>
      </c>
      <c r="M323" s="204" t="str">
        <f t="shared" si="29"/>
        <v xml:space="preserve"> </v>
      </c>
    </row>
    <row r="324" spans="1:17" x14ac:dyDescent="0.2">
      <c r="A324" s="151" t="s">
        <v>3953</v>
      </c>
      <c r="B324" s="204" t="str">
        <f t="shared" si="26"/>
        <v xml:space="preserve"> </v>
      </c>
      <c r="C324" s="32" t="s">
        <v>6361</v>
      </c>
      <c r="D324" s="204" t="str">
        <f t="shared" si="27"/>
        <v xml:space="preserve"> </v>
      </c>
      <c r="E324" s="152"/>
      <c r="F324" s="152"/>
      <c r="G324" s="204" t="str">
        <f t="shared" si="28"/>
        <v xml:space="preserve"> </v>
      </c>
      <c r="H324" s="151" t="s">
        <v>4071</v>
      </c>
      <c r="I324" s="152">
        <v>2008</v>
      </c>
      <c r="J324" s="164" t="s">
        <v>4072</v>
      </c>
      <c r="K324" s="151"/>
      <c r="L324" s="163" t="s">
        <v>4070</v>
      </c>
      <c r="M324" s="204" t="str">
        <f t="shared" si="29"/>
        <v xml:space="preserve"> </v>
      </c>
    </row>
    <row r="325" spans="1:17" x14ac:dyDescent="0.2">
      <c r="A325" s="21" t="s">
        <v>570</v>
      </c>
      <c r="B325" s="204" t="str">
        <f t="shared" si="26"/>
        <v xml:space="preserve"> </v>
      </c>
      <c r="C325" s="18" t="s">
        <v>6362</v>
      </c>
      <c r="D325" s="204" t="str">
        <f t="shared" si="27"/>
        <v xml:space="preserve"> </v>
      </c>
      <c r="E325" s="22" t="s">
        <v>21</v>
      </c>
      <c r="F325" s="22"/>
      <c r="G325" s="204" t="str">
        <f t="shared" si="28"/>
        <v xml:space="preserve"> </v>
      </c>
      <c r="H325" s="21" t="s">
        <v>571</v>
      </c>
      <c r="I325" s="22" t="s">
        <v>71</v>
      </c>
      <c r="J325" s="21" t="s">
        <v>572</v>
      </c>
      <c r="K325" s="21" t="s">
        <v>573</v>
      </c>
      <c r="M325" s="204" t="str">
        <f t="shared" si="29"/>
        <v xml:space="preserve"> </v>
      </c>
    </row>
    <row r="326" spans="1:17" x14ac:dyDescent="0.2">
      <c r="A326" s="21" t="s">
        <v>3942</v>
      </c>
      <c r="B326" s="204" t="str">
        <f t="shared" si="26"/>
        <v xml:space="preserve"> </v>
      </c>
      <c r="C326" s="18" t="s">
        <v>6363</v>
      </c>
      <c r="D326" s="204" t="str">
        <f t="shared" si="27"/>
        <v xml:space="preserve"> </v>
      </c>
      <c r="E326" s="22" t="s">
        <v>21</v>
      </c>
      <c r="F326" s="22"/>
      <c r="G326" s="204" t="str">
        <f t="shared" si="28"/>
        <v xml:space="preserve"> </v>
      </c>
      <c r="H326" s="21" t="s">
        <v>578</v>
      </c>
      <c r="I326" s="22" t="s">
        <v>218</v>
      </c>
      <c r="J326" s="21" t="s">
        <v>579</v>
      </c>
      <c r="K326" s="21" t="s">
        <v>580</v>
      </c>
      <c r="M326" s="204" t="str">
        <f t="shared" si="29"/>
        <v xml:space="preserve"> </v>
      </c>
    </row>
    <row r="327" spans="1:17" x14ac:dyDescent="0.2">
      <c r="A327" s="21" t="s">
        <v>581</v>
      </c>
      <c r="B327" s="204" t="str">
        <f t="shared" si="26"/>
        <v xml:space="preserve"> </v>
      </c>
      <c r="C327" s="18" t="s">
        <v>6364</v>
      </c>
      <c r="D327" s="204" t="str">
        <f t="shared" si="27"/>
        <v xml:space="preserve"> </v>
      </c>
      <c r="E327" s="22" t="s">
        <v>21</v>
      </c>
      <c r="F327" s="22"/>
      <c r="G327" s="204" t="str">
        <f t="shared" si="28"/>
        <v xml:space="preserve"> </v>
      </c>
      <c r="H327" s="21" t="s">
        <v>582</v>
      </c>
      <c r="I327" s="22" t="s">
        <v>381</v>
      </c>
      <c r="J327" s="21" t="s">
        <v>583</v>
      </c>
      <c r="K327" s="21" t="s">
        <v>584</v>
      </c>
      <c r="M327" s="204" t="str">
        <f t="shared" si="29"/>
        <v xml:space="preserve"> </v>
      </c>
    </row>
    <row r="328" spans="1:17" x14ac:dyDescent="0.2">
      <c r="A328" s="151" t="s">
        <v>4348</v>
      </c>
      <c r="B328" s="204" t="str">
        <f t="shared" si="26"/>
        <v xml:space="preserve"> </v>
      </c>
      <c r="C328" s="32" t="s">
        <v>6365</v>
      </c>
      <c r="D328" s="204" t="str">
        <f t="shared" si="27"/>
        <v xml:space="preserve"> </v>
      </c>
      <c r="E328" s="152"/>
      <c r="F328" s="152"/>
      <c r="G328" s="204" t="str">
        <f t="shared" si="28"/>
        <v xml:space="preserve"> </v>
      </c>
      <c r="H328" s="30" t="s">
        <v>4346</v>
      </c>
      <c r="I328" s="31">
        <v>2012</v>
      </c>
      <c r="J328" s="30" t="s">
        <v>4347</v>
      </c>
      <c r="K328" s="30"/>
      <c r="M328" s="204" t="str">
        <f t="shared" si="29"/>
        <v xml:space="preserve"> </v>
      </c>
    </row>
    <row r="329" spans="1:17" x14ac:dyDescent="0.2">
      <c r="A329" s="21" t="s">
        <v>585</v>
      </c>
      <c r="B329" s="204" t="str">
        <f t="shared" si="26"/>
        <v xml:space="preserve"> </v>
      </c>
      <c r="C329" s="18" t="s">
        <v>6366</v>
      </c>
      <c r="D329" s="204" t="str">
        <f t="shared" si="27"/>
        <v xml:space="preserve"> </v>
      </c>
      <c r="E329" s="22" t="s">
        <v>21</v>
      </c>
      <c r="F329" s="22"/>
      <c r="G329" s="204" t="str">
        <f t="shared" si="28"/>
        <v xml:space="preserve"> </v>
      </c>
      <c r="H329" s="21" t="s">
        <v>586</v>
      </c>
      <c r="I329" s="22" t="s">
        <v>587</v>
      </c>
      <c r="J329" s="21" t="s">
        <v>588</v>
      </c>
      <c r="K329" s="21" t="s">
        <v>26</v>
      </c>
      <c r="M329" s="204" t="str">
        <f t="shared" si="29"/>
        <v xml:space="preserve"> </v>
      </c>
    </row>
    <row r="330" spans="1:17" x14ac:dyDescent="0.2">
      <c r="A330" s="21" t="s">
        <v>589</v>
      </c>
      <c r="B330" s="204" t="str">
        <f t="shared" si="26"/>
        <v xml:space="preserve"> </v>
      </c>
      <c r="C330" s="18" t="s">
        <v>6367</v>
      </c>
      <c r="D330" s="204" t="str">
        <f t="shared" si="27"/>
        <v xml:space="preserve"> </v>
      </c>
      <c r="E330" s="22" t="s">
        <v>21</v>
      </c>
      <c r="F330" s="22"/>
      <c r="G330" s="204" t="str">
        <f t="shared" si="28"/>
        <v xml:space="preserve"> </v>
      </c>
      <c r="H330" s="21" t="s">
        <v>590</v>
      </c>
      <c r="I330" s="22" t="s">
        <v>591</v>
      </c>
      <c r="J330" s="21" t="s">
        <v>592</v>
      </c>
      <c r="K330" s="21" t="s">
        <v>26</v>
      </c>
      <c r="M330" s="204" t="str">
        <f t="shared" si="29"/>
        <v xml:space="preserve"> </v>
      </c>
    </row>
    <row r="331" spans="1:17" x14ac:dyDescent="0.2">
      <c r="A331" s="151" t="s">
        <v>6368</v>
      </c>
      <c r="B331" s="204" t="str">
        <f t="shared" si="26"/>
        <v xml:space="preserve"> </v>
      </c>
      <c r="C331" s="18" t="s">
        <v>593</v>
      </c>
      <c r="D331" s="204" t="str">
        <f t="shared" si="27"/>
        <v xml:space="preserve"> </v>
      </c>
      <c r="E331" s="206" t="s">
        <v>15</v>
      </c>
      <c r="F331" s="152">
        <v>106</v>
      </c>
      <c r="G331" s="204" t="str">
        <f t="shared" si="28"/>
        <v xml:space="preserve"> </v>
      </c>
      <c r="H331" s="30"/>
      <c r="I331" s="31"/>
      <c r="J331" s="30"/>
      <c r="K331" s="30"/>
      <c r="M331" s="204" t="str">
        <f t="shared" si="29"/>
        <v xml:space="preserve"> </v>
      </c>
    </row>
    <row r="332" spans="1:17" x14ac:dyDescent="0.2">
      <c r="A332" s="151" t="s">
        <v>6369</v>
      </c>
      <c r="B332" s="204" t="str">
        <f t="shared" si="26"/>
        <v xml:space="preserve"> </v>
      </c>
      <c r="C332" s="18" t="s">
        <v>594</v>
      </c>
      <c r="D332" s="204" t="str">
        <f t="shared" si="27"/>
        <v xml:space="preserve"> </v>
      </c>
      <c r="E332" s="206" t="s">
        <v>15</v>
      </c>
      <c r="F332" s="152">
        <v>107</v>
      </c>
      <c r="G332" s="204" t="str">
        <f t="shared" si="28"/>
        <v xml:space="preserve"> </v>
      </c>
      <c r="H332" s="30"/>
      <c r="I332" s="31"/>
      <c r="J332" s="30"/>
      <c r="K332" s="30"/>
      <c r="M332" s="204" t="str">
        <f t="shared" si="29"/>
        <v xml:space="preserve"> </v>
      </c>
    </row>
    <row r="333" spans="1:17" x14ac:dyDescent="0.2">
      <c r="A333" s="151" t="s">
        <v>6370</v>
      </c>
      <c r="B333" s="204" t="str">
        <f t="shared" si="26"/>
        <v xml:space="preserve"> </v>
      </c>
      <c r="C333" s="18" t="s">
        <v>595</v>
      </c>
      <c r="D333" s="204" t="str">
        <f t="shared" si="27"/>
        <v xml:space="preserve"> </v>
      </c>
      <c r="E333" s="206" t="s">
        <v>15</v>
      </c>
      <c r="F333" s="152">
        <v>110</v>
      </c>
      <c r="G333" s="204" t="str">
        <f t="shared" si="28"/>
        <v xml:space="preserve"> </v>
      </c>
      <c r="H333" s="30"/>
      <c r="I333" s="31"/>
      <c r="J333" s="30"/>
      <c r="K333" s="30"/>
      <c r="M333" s="204" t="str">
        <f t="shared" si="29"/>
        <v xml:space="preserve"> </v>
      </c>
    </row>
    <row r="334" spans="1:17" x14ac:dyDescent="0.2">
      <c r="A334" s="151" t="s">
        <v>6371</v>
      </c>
      <c r="B334" s="204" t="str">
        <f t="shared" si="26"/>
        <v xml:space="preserve"> </v>
      </c>
      <c r="C334" s="18" t="s">
        <v>597</v>
      </c>
      <c r="D334" s="204" t="str">
        <f t="shared" si="27"/>
        <v xml:space="preserve"> </v>
      </c>
      <c r="E334" s="206" t="s">
        <v>15</v>
      </c>
      <c r="F334" s="152">
        <v>108</v>
      </c>
      <c r="G334" s="204" t="str">
        <f t="shared" si="28"/>
        <v xml:space="preserve"> </v>
      </c>
      <c r="H334" s="30"/>
      <c r="I334" s="31"/>
      <c r="J334" s="30"/>
      <c r="K334" s="30"/>
      <c r="M334" s="204" t="str">
        <f t="shared" si="29"/>
        <v xml:space="preserve"> </v>
      </c>
    </row>
    <row r="335" spans="1:17" x14ac:dyDescent="0.2">
      <c r="A335" s="151" t="s">
        <v>1397</v>
      </c>
      <c r="B335" s="204" t="str">
        <f t="shared" si="26"/>
        <v xml:space="preserve"> </v>
      </c>
      <c r="C335" s="18" t="s">
        <v>596</v>
      </c>
      <c r="D335" s="204" t="str">
        <f t="shared" si="27"/>
        <v xml:space="preserve"> </v>
      </c>
      <c r="E335" s="206" t="s">
        <v>15</v>
      </c>
      <c r="F335" s="152">
        <v>109</v>
      </c>
      <c r="G335" s="204" t="str">
        <f t="shared" si="28"/>
        <v xml:space="preserve"> </v>
      </c>
      <c r="H335" s="30"/>
      <c r="I335" s="31"/>
      <c r="J335" s="30"/>
      <c r="K335" s="30"/>
      <c r="M335" s="204" t="str">
        <f t="shared" si="29"/>
        <v xml:space="preserve"> </v>
      </c>
    </row>
    <row r="336" spans="1:17" x14ac:dyDescent="0.2">
      <c r="A336" s="207" t="s">
        <v>4425</v>
      </c>
      <c r="B336" s="204" t="str">
        <f t="shared" si="26"/>
        <v xml:space="preserve"> </v>
      </c>
      <c r="C336" s="32" t="s">
        <v>6372</v>
      </c>
      <c r="D336" s="204" t="str">
        <f t="shared" si="27"/>
        <v xml:space="preserve"> </v>
      </c>
      <c r="E336" s="152"/>
      <c r="F336" s="152"/>
      <c r="G336" s="204" t="str">
        <f t="shared" si="28"/>
        <v xml:space="preserve"> </v>
      </c>
      <c r="H336" s="30" t="s">
        <v>4428</v>
      </c>
      <c r="I336" s="31">
        <v>2006</v>
      </c>
      <c r="J336" s="30" t="s">
        <v>4427</v>
      </c>
      <c r="K336" s="30"/>
      <c r="M336" s="204" t="str">
        <f t="shared" si="29"/>
        <v xml:space="preserve"> </v>
      </c>
    </row>
    <row r="337" spans="1:17" x14ac:dyDescent="0.2">
      <c r="A337" s="23" t="s">
        <v>574</v>
      </c>
      <c r="B337" s="204" t="str">
        <f t="shared" si="26"/>
        <v xml:space="preserve"> </v>
      </c>
      <c r="C337" s="18" t="s">
        <v>6373</v>
      </c>
      <c r="D337" s="204" t="str">
        <f t="shared" si="27"/>
        <v xml:space="preserve"> </v>
      </c>
      <c r="E337" s="152" t="s">
        <v>139</v>
      </c>
      <c r="F337" s="152">
        <v>2</v>
      </c>
      <c r="G337" s="204" t="str">
        <f t="shared" si="28"/>
        <v xml:space="preserve"> </v>
      </c>
      <c r="H337" s="23" t="s">
        <v>575</v>
      </c>
      <c r="I337" s="24">
        <v>2009</v>
      </c>
      <c r="J337" s="23" t="s">
        <v>576</v>
      </c>
      <c r="K337" s="23" t="s">
        <v>577</v>
      </c>
      <c r="L337" s="35" t="str">
        <f>" "</f>
        <v xml:space="preserve"> </v>
      </c>
      <c r="M337" s="204" t="str">
        <f t="shared" si="29"/>
        <v xml:space="preserve"> </v>
      </c>
    </row>
    <row r="338" spans="1:17" x14ac:dyDescent="0.2">
      <c r="A338" s="151" t="s">
        <v>4483</v>
      </c>
      <c r="B338" s="204" t="str">
        <f t="shared" ref="B338:B401" si="31">" "</f>
        <v xml:space="preserve"> </v>
      </c>
      <c r="C338" s="32" t="s">
        <v>6374</v>
      </c>
      <c r="D338" s="204" t="str">
        <f t="shared" ref="D338:D401" si="32">" "</f>
        <v xml:space="preserve"> </v>
      </c>
      <c r="E338" s="152"/>
      <c r="F338" s="152"/>
      <c r="G338" s="204" t="str">
        <f t="shared" ref="G338:G401" si="33">" "</f>
        <v xml:space="preserve"> </v>
      </c>
      <c r="H338" s="30" t="s">
        <v>4484</v>
      </c>
      <c r="I338" s="31">
        <v>2011</v>
      </c>
      <c r="J338" s="30" t="s">
        <v>4485</v>
      </c>
      <c r="K338" s="30"/>
      <c r="M338" s="204" t="str">
        <f t="shared" si="29"/>
        <v xml:space="preserve"> </v>
      </c>
    </row>
    <row r="339" spans="1:17" x14ac:dyDescent="0.2">
      <c r="A339" s="151" t="s">
        <v>1529</v>
      </c>
      <c r="B339" s="204" t="str">
        <f t="shared" si="31"/>
        <v xml:space="preserve"> </v>
      </c>
      <c r="C339" s="18" t="s">
        <v>598</v>
      </c>
      <c r="D339" s="204" t="str">
        <f t="shared" si="32"/>
        <v xml:space="preserve"> </v>
      </c>
      <c r="E339" s="206" t="s">
        <v>15</v>
      </c>
      <c r="F339" s="152">
        <v>111</v>
      </c>
      <c r="G339" s="204" t="str">
        <f t="shared" si="33"/>
        <v xml:space="preserve"> </v>
      </c>
      <c r="H339" s="30"/>
      <c r="I339" s="31"/>
      <c r="J339" s="30"/>
      <c r="K339" s="30"/>
      <c r="M339" s="204" t="str">
        <f t="shared" si="29"/>
        <v xml:space="preserve"> </v>
      </c>
    </row>
    <row r="340" spans="1:17" x14ac:dyDescent="0.2">
      <c r="A340" s="208" t="s">
        <v>6375</v>
      </c>
      <c r="B340" s="204" t="str">
        <f t="shared" si="31"/>
        <v xml:space="preserve"> </v>
      </c>
      <c r="C340" s="26" t="s">
        <v>599</v>
      </c>
      <c r="D340" s="204" t="str">
        <f t="shared" si="32"/>
        <v xml:space="preserve"> </v>
      </c>
      <c r="E340" s="209" t="s">
        <v>162</v>
      </c>
      <c r="F340" s="209">
        <v>30</v>
      </c>
      <c r="G340" s="204" t="str">
        <f t="shared" si="33"/>
        <v xml:space="preserve"> </v>
      </c>
      <c r="H340" s="27"/>
      <c r="I340" s="28"/>
      <c r="J340" s="27"/>
      <c r="K340" s="27"/>
      <c r="L340" s="29"/>
      <c r="M340" s="204" t="str">
        <f t="shared" si="29"/>
        <v xml:space="preserve"> </v>
      </c>
      <c r="Q340" s="29"/>
    </row>
    <row r="341" spans="1:17" x14ac:dyDescent="0.2">
      <c r="A341" s="21" t="s">
        <v>600</v>
      </c>
      <c r="B341" s="204" t="str">
        <f t="shared" si="31"/>
        <v xml:space="preserve"> </v>
      </c>
      <c r="C341" s="18" t="s">
        <v>6376</v>
      </c>
      <c r="D341" s="204" t="str">
        <f t="shared" si="32"/>
        <v xml:space="preserve"> </v>
      </c>
      <c r="E341" s="22" t="s">
        <v>21</v>
      </c>
      <c r="F341" s="22"/>
      <c r="G341" s="204" t="str">
        <f t="shared" si="33"/>
        <v xml:space="preserve"> </v>
      </c>
      <c r="H341" s="21" t="s">
        <v>601</v>
      </c>
      <c r="I341" s="22" t="s">
        <v>149</v>
      </c>
      <c r="J341" s="21" t="s">
        <v>602</v>
      </c>
      <c r="K341" s="21" t="s">
        <v>93</v>
      </c>
      <c r="M341" s="204" t="str">
        <f t="shared" si="29"/>
        <v xml:space="preserve"> </v>
      </c>
    </row>
    <row r="342" spans="1:17" x14ac:dyDescent="0.2">
      <c r="A342" s="151" t="s">
        <v>6377</v>
      </c>
      <c r="B342" s="204" t="str">
        <f t="shared" si="31"/>
        <v xml:space="preserve"> </v>
      </c>
      <c r="C342" s="18" t="s">
        <v>603</v>
      </c>
      <c r="D342" s="204" t="str">
        <f t="shared" si="32"/>
        <v xml:space="preserve"> </v>
      </c>
      <c r="E342" s="206" t="s">
        <v>15</v>
      </c>
      <c r="F342" s="152">
        <v>112</v>
      </c>
      <c r="G342" s="204" t="str">
        <f t="shared" si="33"/>
        <v xml:space="preserve"> </v>
      </c>
      <c r="H342" s="30"/>
      <c r="I342" s="31"/>
      <c r="J342" s="30"/>
      <c r="K342" s="30"/>
      <c r="M342" s="204" t="str">
        <f t="shared" si="29"/>
        <v xml:space="preserve"> </v>
      </c>
    </row>
    <row r="343" spans="1:17" x14ac:dyDescent="0.2">
      <c r="A343" s="21" t="s">
        <v>604</v>
      </c>
      <c r="B343" s="204" t="str">
        <f t="shared" si="31"/>
        <v xml:space="preserve"> </v>
      </c>
      <c r="C343" s="18" t="s">
        <v>6378</v>
      </c>
      <c r="D343" s="204" t="str">
        <f t="shared" si="32"/>
        <v xml:space="preserve"> </v>
      </c>
      <c r="E343" s="22" t="s">
        <v>21</v>
      </c>
      <c r="F343" s="22"/>
      <c r="G343" s="204" t="str">
        <f t="shared" si="33"/>
        <v xml:space="preserve"> </v>
      </c>
      <c r="H343" s="21" t="s">
        <v>605</v>
      </c>
      <c r="I343" s="22" t="s">
        <v>130</v>
      </c>
      <c r="J343" s="21" t="s">
        <v>606</v>
      </c>
      <c r="K343" s="21" t="s">
        <v>607</v>
      </c>
      <c r="M343" s="204" t="str">
        <f t="shared" si="29"/>
        <v xml:space="preserve"> </v>
      </c>
    </row>
    <row r="344" spans="1:17" x14ac:dyDescent="0.2">
      <c r="A344" s="21" t="s">
        <v>6379</v>
      </c>
      <c r="B344" s="204" t="str">
        <f t="shared" si="31"/>
        <v xml:space="preserve"> </v>
      </c>
      <c r="C344" s="18" t="s">
        <v>6380</v>
      </c>
      <c r="D344" s="204" t="str">
        <f t="shared" si="32"/>
        <v xml:space="preserve"> </v>
      </c>
      <c r="E344" s="22" t="s">
        <v>21</v>
      </c>
      <c r="F344" s="22"/>
      <c r="G344" s="204" t="str">
        <f t="shared" si="33"/>
        <v xml:space="preserve"> </v>
      </c>
      <c r="H344" s="21" t="s">
        <v>605</v>
      </c>
      <c r="I344" s="22"/>
      <c r="J344" s="21" t="s">
        <v>609</v>
      </c>
      <c r="K344" s="21" t="s">
        <v>26</v>
      </c>
      <c r="M344" s="204" t="str">
        <f t="shared" ref="M344:M407" si="34">" "</f>
        <v xml:space="preserve"> </v>
      </c>
    </row>
    <row r="345" spans="1:17" x14ac:dyDescent="0.2">
      <c r="A345" s="151" t="s">
        <v>3866</v>
      </c>
      <c r="B345" s="204" t="str">
        <f t="shared" si="31"/>
        <v xml:space="preserve"> </v>
      </c>
      <c r="C345" s="32" t="s">
        <v>6381</v>
      </c>
      <c r="D345" s="204" t="str">
        <f t="shared" si="32"/>
        <v xml:space="preserve"> </v>
      </c>
      <c r="E345" s="152" t="str">
        <f>" "</f>
        <v xml:space="preserve"> </v>
      </c>
      <c r="F345" s="152" t="str">
        <f>" "</f>
        <v xml:space="preserve"> </v>
      </c>
      <c r="G345" s="204" t="str">
        <f t="shared" si="33"/>
        <v xml:space="preserve"> </v>
      </c>
      <c r="H345" s="151" t="s">
        <v>3865</v>
      </c>
      <c r="I345" s="152">
        <v>2006</v>
      </c>
      <c r="J345" s="151" t="s">
        <v>3864</v>
      </c>
      <c r="K345" s="151"/>
      <c r="L345" s="32"/>
      <c r="M345" s="204" t="str">
        <f t="shared" si="34"/>
        <v xml:space="preserve"> </v>
      </c>
      <c r="Q345" s="32"/>
    </row>
    <row r="346" spans="1:17" x14ac:dyDescent="0.2">
      <c r="A346" s="21" t="s">
        <v>610</v>
      </c>
      <c r="B346" s="204" t="str">
        <f t="shared" si="31"/>
        <v xml:space="preserve"> </v>
      </c>
      <c r="C346" s="18" t="s">
        <v>6382</v>
      </c>
      <c r="D346" s="204" t="str">
        <f t="shared" si="32"/>
        <v xml:space="preserve"> </v>
      </c>
      <c r="E346" s="22" t="s">
        <v>21</v>
      </c>
      <c r="F346" s="22"/>
      <c r="G346" s="204" t="str">
        <f t="shared" si="33"/>
        <v xml:space="preserve"> </v>
      </c>
      <c r="H346" s="21" t="s">
        <v>611</v>
      </c>
      <c r="I346" s="22" t="s">
        <v>247</v>
      </c>
      <c r="J346" s="21" t="s">
        <v>612</v>
      </c>
      <c r="K346" s="21" t="s">
        <v>613</v>
      </c>
      <c r="M346" s="204" t="str">
        <f t="shared" si="34"/>
        <v xml:space="preserve"> </v>
      </c>
    </row>
    <row r="347" spans="1:17" x14ac:dyDescent="0.2">
      <c r="A347" s="21" t="s">
        <v>614</v>
      </c>
      <c r="B347" s="204" t="str">
        <f t="shared" si="31"/>
        <v xml:space="preserve"> </v>
      </c>
      <c r="C347" s="18" t="s">
        <v>6383</v>
      </c>
      <c r="D347" s="204" t="str">
        <f t="shared" si="32"/>
        <v xml:space="preserve"> </v>
      </c>
      <c r="E347" s="22" t="s">
        <v>21</v>
      </c>
      <c r="F347" s="22"/>
      <c r="G347" s="204" t="str">
        <f t="shared" si="33"/>
        <v xml:space="preserve"> </v>
      </c>
      <c r="H347" s="21" t="s">
        <v>615</v>
      </c>
      <c r="I347" s="22" t="s">
        <v>69</v>
      </c>
      <c r="J347" s="21" t="s">
        <v>382</v>
      </c>
      <c r="K347" s="21" t="s">
        <v>616</v>
      </c>
      <c r="M347" s="204" t="str">
        <f t="shared" si="34"/>
        <v xml:space="preserve"> </v>
      </c>
    </row>
    <row r="348" spans="1:17" x14ac:dyDescent="0.2">
      <c r="A348" s="151" t="s">
        <v>6384</v>
      </c>
      <c r="B348" s="204" t="str">
        <f t="shared" si="31"/>
        <v xml:space="preserve"> </v>
      </c>
      <c r="C348" s="18" t="s">
        <v>617</v>
      </c>
      <c r="D348" s="204" t="str">
        <f t="shared" si="32"/>
        <v xml:space="preserve"> </v>
      </c>
      <c r="E348" s="206" t="s">
        <v>15</v>
      </c>
      <c r="F348" s="152">
        <v>113</v>
      </c>
      <c r="G348" s="204" t="str">
        <f t="shared" si="33"/>
        <v xml:space="preserve"> </v>
      </c>
      <c r="H348" s="30"/>
      <c r="I348" s="31"/>
      <c r="J348" s="30"/>
      <c r="K348" s="30"/>
      <c r="M348" s="204" t="str">
        <f t="shared" si="34"/>
        <v xml:space="preserve"> </v>
      </c>
    </row>
    <row r="349" spans="1:17" x14ac:dyDescent="0.2">
      <c r="A349" s="21" t="s">
        <v>618</v>
      </c>
      <c r="B349" s="204" t="str">
        <f t="shared" si="31"/>
        <v xml:space="preserve"> </v>
      </c>
      <c r="C349" s="18" t="s">
        <v>6385</v>
      </c>
      <c r="D349" s="204" t="str">
        <f t="shared" si="32"/>
        <v xml:space="preserve"> </v>
      </c>
      <c r="E349" s="22" t="s">
        <v>21</v>
      </c>
      <c r="F349" s="22"/>
      <c r="G349" s="204" t="str">
        <f t="shared" si="33"/>
        <v xml:space="preserve"> </v>
      </c>
      <c r="H349" s="21" t="s">
        <v>619</v>
      </c>
      <c r="I349" s="22" t="s">
        <v>65</v>
      </c>
      <c r="J349" s="21" t="s">
        <v>620</v>
      </c>
      <c r="K349" s="21" t="s">
        <v>621</v>
      </c>
      <c r="M349" s="204" t="str">
        <f t="shared" si="34"/>
        <v xml:space="preserve"> </v>
      </c>
    </row>
    <row r="350" spans="1:17" x14ac:dyDescent="0.2">
      <c r="A350" s="151" t="s">
        <v>6386</v>
      </c>
      <c r="B350" s="204" t="str">
        <f t="shared" si="31"/>
        <v xml:space="preserve"> </v>
      </c>
      <c r="C350" s="18" t="s">
        <v>625</v>
      </c>
      <c r="D350" s="204" t="str">
        <f t="shared" si="32"/>
        <v xml:space="preserve"> </v>
      </c>
      <c r="E350" s="206" t="s">
        <v>15</v>
      </c>
      <c r="F350" s="152">
        <v>114</v>
      </c>
      <c r="G350" s="204" t="str">
        <f t="shared" si="33"/>
        <v xml:space="preserve"> </v>
      </c>
      <c r="H350" s="30"/>
      <c r="I350" s="31"/>
      <c r="J350" s="30"/>
      <c r="K350" s="30"/>
      <c r="M350" s="204" t="str">
        <f t="shared" si="34"/>
        <v xml:space="preserve"> </v>
      </c>
    </row>
    <row r="351" spans="1:17" x14ac:dyDescent="0.2">
      <c r="A351" s="21" t="s">
        <v>630</v>
      </c>
      <c r="B351" s="204" t="str">
        <f t="shared" si="31"/>
        <v xml:space="preserve"> </v>
      </c>
      <c r="C351" s="18" t="s">
        <v>6387</v>
      </c>
      <c r="D351" s="204" t="str">
        <f t="shared" si="32"/>
        <v xml:space="preserve"> </v>
      </c>
      <c r="E351" s="22" t="s">
        <v>21</v>
      </c>
      <c r="F351" s="22"/>
      <c r="G351" s="204" t="str">
        <f t="shared" si="33"/>
        <v xml:space="preserve"> </v>
      </c>
      <c r="H351" s="21" t="s">
        <v>631</v>
      </c>
      <c r="I351" s="22" t="s">
        <v>71</v>
      </c>
      <c r="J351" s="21" t="s">
        <v>632</v>
      </c>
      <c r="K351" s="21" t="s">
        <v>300</v>
      </c>
      <c r="M351" s="204" t="str">
        <f t="shared" si="34"/>
        <v xml:space="preserve"> </v>
      </c>
    </row>
    <row r="352" spans="1:17" x14ac:dyDescent="0.2">
      <c r="A352" s="21" t="s">
        <v>633</v>
      </c>
      <c r="B352" s="204" t="str">
        <f t="shared" si="31"/>
        <v xml:space="preserve"> </v>
      </c>
      <c r="C352" s="18" t="s">
        <v>6388</v>
      </c>
      <c r="D352" s="204" t="str">
        <f t="shared" si="32"/>
        <v xml:space="preserve"> </v>
      </c>
      <c r="E352" s="22" t="s">
        <v>21</v>
      </c>
      <c r="F352" s="22"/>
      <c r="G352" s="204" t="str">
        <f t="shared" si="33"/>
        <v xml:space="preserve"> </v>
      </c>
      <c r="H352" s="21" t="s">
        <v>634</v>
      </c>
      <c r="I352" s="22" t="s">
        <v>45</v>
      </c>
      <c r="J352" s="21" t="s">
        <v>635</v>
      </c>
      <c r="K352" s="21" t="s">
        <v>26</v>
      </c>
      <c r="M352" s="204" t="str">
        <f t="shared" si="34"/>
        <v xml:space="preserve"> </v>
      </c>
    </row>
    <row r="353" spans="1:17" x14ac:dyDescent="0.2">
      <c r="A353" s="151" t="s">
        <v>4374</v>
      </c>
      <c r="B353" s="204" t="str">
        <f t="shared" si="31"/>
        <v xml:space="preserve"> </v>
      </c>
      <c r="C353" s="32" t="s">
        <v>6389</v>
      </c>
      <c r="D353" s="204" t="str">
        <f t="shared" si="32"/>
        <v xml:space="preserve"> </v>
      </c>
      <c r="E353" s="152"/>
      <c r="F353" s="152"/>
      <c r="G353" s="204" t="str">
        <f t="shared" si="33"/>
        <v xml:space="preserve"> </v>
      </c>
      <c r="H353" s="30" t="s">
        <v>4372</v>
      </c>
      <c r="I353" s="31">
        <v>2006</v>
      </c>
      <c r="J353" s="30" t="s">
        <v>4373</v>
      </c>
      <c r="K353" s="30"/>
      <c r="M353" s="204" t="str">
        <f t="shared" si="34"/>
        <v xml:space="preserve"> </v>
      </c>
    </row>
    <row r="354" spans="1:17" x14ac:dyDescent="0.2">
      <c r="A354" s="151" t="s">
        <v>4429</v>
      </c>
      <c r="B354" s="204" t="str">
        <f t="shared" si="31"/>
        <v xml:space="preserve"> </v>
      </c>
      <c r="C354" s="32" t="s">
        <v>6390</v>
      </c>
      <c r="D354" s="204" t="str">
        <f t="shared" si="32"/>
        <v xml:space="preserve"> </v>
      </c>
      <c r="E354" s="152"/>
      <c r="F354" s="152"/>
      <c r="G354" s="204" t="str">
        <f t="shared" si="33"/>
        <v xml:space="preserve"> </v>
      </c>
      <c r="H354" s="30" t="s">
        <v>4430</v>
      </c>
      <c r="I354" s="31">
        <v>2009</v>
      </c>
      <c r="J354" s="30" t="s">
        <v>4448</v>
      </c>
      <c r="K354" s="30"/>
      <c r="M354" s="204" t="str">
        <f t="shared" si="34"/>
        <v xml:space="preserve"> </v>
      </c>
    </row>
    <row r="355" spans="1:17" x14ac:dyDescent="0.2">
      <c r="A355" s="211" t="s">
        <v>4511</v>
      </c>
      <c r="B355" s="204" t="str">
        <f t="shared" si="31"/>
        <v xml:space="preserve"> </v>
      </c>
      <c r="C355" s="32" t="s">
        <v>6391</v>
      </c>
      <c r="D355" s="204" t="str">
        <f t="shared" si="32"/>
        <v xml:space="preserve"> </v>
      </c>
      <c r="E355" s="152"/>
      <c r="F355" s="152"/>
      <c r="G355" s="204" t="str">
        <f t="shared" si="33"/>
        <v xml:space="preserve"> </v>
      </c>
      <c r="H355" s="30" t="s">
        <v>4430</v>
      </c>
      <c r="I355" s="31">
        <v>2010</v>
      </c>
      <c r="J355" s="151"/>
      <c r="K355" s="151"/>
      <c r="M355" s="204" t="str">
        <f t="shared" si="34"/>
        <v xml:space="preserve"> </v>
      </c>
    </row>
    <row r="356" spans="1:17" x14ac:dyDescent="0.2">
      <c r="A356" s="151" t="s">
        <v>3977</v>
      </c>
      <c r="B356" s="204" t="str">
        <f t="shared" si="31"/>
        <v xml:space="preserve"> </v>
      </c>
      <c r="C356" s="32" t="s">
        <v>6392</v>
      </c>
      <c r="D356" s="204" t="str">
        <f t="shared" si="32"/>
        <v xml:space="preserve"> </v>
      </c>
      <c r="E356" s="152"/>
      <c r="F356" s="152"/>
      <c r="G356" s="204" t="str">
        <f t="shared" si="33"/>
        <v xml:space="preserve"> </v>
      </c>
      <c r="H356" s="30" t="s">
        <v>3976</v>
      </c>
      <c r="I356" s="31">
        <v>2012</v>
      </c>
      <c r="J356" s="30" t="s">
        <v>3978</v>
      </c>
      <c r="K356" s="30"/>
      <c r="M356" s="204" t="str">
        <f t="shared" si="34"/>
        <v xml:space="preserve"> </v>
      </c>
    </row>
    <row r="357" spans="1:17" x14ac:dyDescent="0.2">
      <c r="A357" s="151" t="s">
        <v>6393</v>
      </c>
      <c r="B357" s="204" t="str">
        <f t="shared" si="31"/>
        <v xml:space="preserve"> </v>
      </c>
      <c r="C357" s="18" t="s">
        <v>636</v>
      </c>
      <c r="D357" s="204" t="str">
        <f t="shared" si="32"/>
        <v xml:space="preserve"> </v>
      </c>
      <c r="E357" s="206" t="s">
        <v>15</v>
      </c>
      <c r="F357" s="152">
        <v>115</v>
      </c>
      <c r="G357" s="204" t="str">
        <f t="shared" si="33"/>
        <v xml:space="preserve"> </v>
      </c>
      <c r="H357" s="30"/>
      <c r="I357" s="31"/>
      <c r="J357" s="30"/>
      <c r="K357" s="30"/>
      <c r="M357" s="204" t="str">
        <f t="shared" si="34"/>
        <v xml:space="preserve"> </v>
      </c>
    </row>
    <row r="358" spans="1:17" x14ac:dyDescent="0.2">
      <c r="A358" s="23" t="s">
        <v>626</v>
      </c>
      <c r="B358" s="204" t="str">
        <f t="shared" si="31"/>
        <v xml:space="preserve"> </v>
      </c>
      <c r="C358" s="18" t="s">
        <v>6394</v>
      </c>
      <c r="D358" s="204" t="str">
        <f t="shared" si="32"/>
        <v xml:space="preserve"> </v>
      </c>
      <c r="E358" s="152" t="s">
        <v>139</v>
      </c>
      <c r="F358" s="152">
        <v>3</v>
      </c>
      <c r="G358" s="204" t="str">
        <f t="shared" si="33"/>
        <v xml:space="preserve"> </v>
      </c>
      <c r="H358" s="23" t="s">
        <v>627</v>
      </c>
      <c r="I358" s="24">
        <v>2008</v>
      </c>
      <c r="J358" s="23" t="s">
        <v>628</v>
      </c>
      <c r="K358" s="23" t="s">
        <v>629</v>
      </c>
      <c r="L358" s="35" t="str">
        <f>" "</f>
        <v xml:space="preserve"> </v>
      </c>
      <c r="M358" s="204" t="str">
        <f t="shared" si="34"/>
        <v xml:space="preserve"> </v>
      </c>
    </row>
    <row r="359" spans="1:17" x14ac:dyDescent="0.2">
      <c r="A359" s="151" t="s">
        <v>4329</v>
      </c>
      <c r="B359" s="204" t="str">
        <f t="shared" si="31"/>
        <v xml:space="preserve"> </v>
      </c>
      <c r="C359" s="32" t="s">
        <v>6395</v>
      </c>
      <c r="D359" s="204" t="str">
        <f t="shared" si="32"/>
        <v xml:space="preserve"> </v>
      </c>
      <c r="E359" s="152"/>
      <c r="F359" s="152"/>
      <c r="G359" s="204" t="str">
        <f t="shared" si="33"/>
        <v xml:space="preserve"> </v>
      </c>
      <c r="H359" s="30" t="s">
        <v>4328</v>
      </c>
      <c r="I359" s="31">
        <v>2012</v>
      </c>
      <c r="J359" s="30" t="s">
        <v>4327</v>
      </c>
      <c r="K359" s="30"/>
      <c r="M359" s="204" t="str">
        <f t="shared" si="34"/>
        <v xml:space="preserve"> </v>
      </c>
    </row>
    <row r="360" spans="1:17" x14ac:dyDescent="0.2">
      <c r="A360" s="151" t="s">
        <v>3881</v>
      </c>
      <c r="B360" s="204" t="str">
        <f t="shared" si="31"/>
        <v xml:space="preserve"> </v>
      </c>
      <c r="C360" s="32" t="s">
        <v>6396</v>
      </c>
      <c r="D360" s="204" t="str">
        <f t="shared" si="32"/>
        <v xml:space="preserve"> </v>
      </c>
      <c r="E360" s="152" t="str">
        <f>" "</f>
        <v xml:space="preserve"> </v>
      </c>
      <c r="F360" s="152" t="str">
        <f>" "</f>
        <v xml:space="preserve"> </v>
      </c>
      <c r="G360" s="204" t="str">
        <f t="shared" si="33"/>
        <v xml:space="preserve"> </v>
      </c>
      <c r="H360" s="30" t="s">
        <v>3882</v>
      </c>
      <c r="I360" s="31">
        <v>2005</v>
      </c>
      <c r="J360" s="30" t="s">
        <v>3880</v>
      </c>
      <c r="K360" s="30"/>
      <c r="M360" s="204" t="str">
        <f t="shared" si="34"/>
        <v xml:space="preserve"> </v>
      </c>
    </row>
    <row r="361" spans="1:17" x14ac:dyDescent="0.2">
      <c r="A361" s="208" t="s">
        <v>6397</v>
      </c>
      <c r="B361" s="204" t="str">
        <f t="shared" si="31"/>
        <v xml:space="preserve"> </v>
      </c>
      <c r="C361" s="26" t="s">
        <v>637</v>
      </c>
      <c r="D361" s="204" t="str">
        <f t="shared" si="32"/>
        <v xml:space="preserve"> </v>
      </c>
      <c r="E361" s="209" t="s">
        <v>162</v>
      </c>
      <c r="F361" s="209">
        <v>31</v>
      </c>
      <c r="G361" s="204" t="str">
        <f t="shared" si="33"/>
        <v xml:space="preserve"> </v>
      </c>
      <c r="H361" s="27"/>
      <c r="I361" s="28"/>
      <c r="J361" s="27"/>
      <c r="K361" s="27"/>
      <c r="L361" s="29"/>
      <c r="M361" s="204" t="str">
        <f t="shared" si="34"/>
        <v xml:space="preserve"> </v>
      </c>
      <c r="Q361" s="29"/>
    </row>
    <row r="362" spans="1:17" x14ac:dyDescent="0.2">
      <c r="A362" s="21" t="s">
        <v>687</v>
      </c>
      <c r="B362" s="204" t="str">
        <f t="shared" si="31"/>
        <v xml:space="preserve"> </v>
      </c>
      <c r="C362" s="18" t="s">
        <v>6398</v>
      </c>
      <c r="D362" s="204" t="str">
        <f t="shared" si="32"/>
        <v xml:space="preserve"> </v>
      </c>
      <c r="E362" s="22" t="s">
        <v>21</v>
      </c>
      <c r="F362" s="22"/>
      <c r="G362" s="204" t="str">
        <f t="shared" si="33"/>
        <v xml:space="preserve"> </v>
      </c>
      <c r="H362" s="21" t="s">
        <v>688</v>
      </c>
      <c r="I362" s="22" t="s">
        <v>32</v>
      </c>
      <c r="J362" s="21" t="s">
        <v>689</v>
      </c>
      <c r="K362" s="21" t="s">
        <v>26</v>
      </c>
      <c r="M362" s="204" t="str">
        <f t="shared" si="34"/>
        <v xml:space="preserve"> </v>
      </c>
    </row>
    <row r="363" spans="1:17" x14ac:dyDescent="0.2">
      <c r="A363" s="208" t="s">
        <v>6399</v>
      </c>
      <c r="B363" s="204" t="str">
        <f t="shared" si="31"/>
        <v xml:space="preserve"> </v>
      </c>
      <c r="C363" s="26" t="s">
        <v>638</v>
      </c>
      <c r="D363" s="204" t="str">
        <f t="shared" si="32"/>
        <v xml:space="preserve"> </v>
      </c>
      <c r="E363" s="209" t="s">
        <v>162</v>
      </c>
      <c r="F363" s="209">
        <v>32</v>
      </c>
      <c r="G363" s="204" t="str">
        <f t="shared" si="33"/>
        <v xml:space="preserve"> </v>
      </c>
      <c r="H363" s="27"/>
      <c r="I363" s="28"/>
      <c r="J363" s="27"/>
      <c r="K363" s="27"/>
      <c r="L363" s="29"/>
      <c r="M363" s="204" t="str">
        <f t="shared" si="34"/>
        <v xml:space="preserve"> </v>
      </c>
      <c r="Q363" s="29"/>
    </row>
    <row r="364" spans="1:17" x14ac:dyDescent="0.2">
      <c r="A364" s="151" t="s">
        <v>1467</v>
      </c>
      <c r="B364" s="204" t="str">
        <f t="shared" si="31"/>
        <v xml:space="preserve"> </v>
      </c>
      <c r="C364" s="18" t="s">
        <v>639</v>
      </c>
      <c r="D364" s="204" t="str">
        <f t="shared" si="32"/>
        <v xml:space="preserve"> </v>
      </c>
      <c r="E364" s="206" t="s">
        <v>15</v>
      </c>
      <c r="F364" s="152">
        <v>116</v>
      </c>
      <c r="G364" s="204" t="str">
        <f t="shared" si="33"/>
        <v xml:space="preserve"> </v>
      </c>
      <c r="H364" s="30"/>
      <c r="I364" s="31"/>
      <c r="J364" s="30"/>
      <c r="K364" s="30"/>
      <c r="M364" s="204" t="str">
        <f t="shared" si="34"/>
        <v xml:space="preserve"> </v>
      </c>
    </row>
    <row r="365" spans="1:17" x14ac:dyDescent="0.2">
      <c r="A365" s="21" t="s">
        <v>640</v>
      </c>
      <c r="B365" s="204" t="str">
        <f t="shared" si="31"/>
        <v xml:space="preserve"> </v>
      </c>
      <c r="C365" s="18" t="s">
        <v>6400</v>
      </c>
      <c r="D365" s="204" t="str">
        <f t="shared" si="32"/>
        <v xml:space="preserve"> </v>
      </c>
      <c r="E365" s="22" t="s">
        <v>21</v>
      </c>
      <c r="F365" s="22"/>
      <c r="G365" s="204" t="str">
        <f t="shared" si="33"/>
        <v xml:space="preserve"> </v>
      </c>
      <c r="H365" s="21" t="s">
        <v>641</v>
      </c>
      <c r="I365" s="22" t="s">
        <v>492</v>
      </c>
      <c r="J365" s="21" t="s">
        <v>642</v>
      </c>
      <c r="K365" s="21" t="s">
        <v>26</v>
      </c>
      <c r="M365" s="204" t="str">
        <f t="shared" si="34"/>
        <v xml:space="preserve"> </v>
      </c>
    </row>
    <row r="366" spans="1:17" x14ac:dyDescent="0.2">
      <c r="A366" s="21" t="s">
        <v>643</v>
      </c>
      <c r="B366" s="204" t="str">
        <f t="shared" si="31"/>
        <v xml:space="preserve"> </v>
      </c>
      <c r="C366" s="18" t="s">
        <v>6401</v>
      </c>
      <c r="D366" s="204" t="str">
        <f t="shared" si="32"/>
        <v xml:space="preserve"> </v>
      </c>
      <c r="E366" s="22" t="s">
        <v>21</v>
      </c>
      <c r="F366" s="22"/>
      <c r="G366" s="204" t="str">
        <f t="shared" si="33"/>
        <v xml:space="preserve"> </v>
      </c>
      <c r="H366" s="21" t="s">
        <v>644</v>
      </c>
      <c r="I366" s="22" t="s">
        <v>130</v>
      </c>
      <c r="J366" s="21" t="s">
        <v>645</v>
      </c>
      <c r="K366" s="21" t="s">
        <v>26</v>
      </c>
      <c r="M366" s="204" t="str">
        <f t="shared" si="34"/>
        <v xml:space="preserve"> </v>
      </c>
    </row>
    <row r="367" spans="1:17" x14ac:dyDescent="0.2">
      <c r="A367" s="21" t="s">
        <v>646</v>
      </c>
      <c r="B367" s="204" t="str">
        <f t="shared" si="31"/>
        <v xml:space="preserve"> </v>
      </c>
      <c r="C367" s="18" t="s">
        <v>6402</v>
      </c>
      <c r="D367" s="204" t="str">
        <f t="shared" si="32"/>
        <v xml:space="preserve"> </v>
      </c>
      <c r="E367" s="22" t="s">
        <v>21</v>
      </c>
      <c r="F367" s="22"/>
      <c r="G367" s="204" t="str">
        <f t="shared" si="33"/>
        <v xml:space="preserve"> </v>
      </c>
      <c r="H367" s="21" t="s">
        <v>647</v>
      </c>
      <c r="I367" s="22" t="s">
        <v>251</v>
      </c>
      <c r="J367" s="21" t="s">
        <v>648</v>
      </c>
      <c r="K367" s="21" t="s">
        <v>649</v>
      </c>
      <c r="M367" s="204" t="str">
        <f t="shared" si="34"/>
        <v xml:space="preserve"> </v>
      </c>
    </row>
    <row r="368" spans="1:17" x14ac:dyDescent="0.2">
      <c r="A368" s="21" t="s">
        <v>650</v>
      </c>
      <c r="B368" s="204" t="str">
        <f t="shared" si="31"/>
        <v xml:space="preserve"> </v>
      </c>
      <c r="C368" s="18" t="s">
        <v>6403</v>
      </c>
      <c r="D368" s="204" t="str">
        <f t="shared" si="32"/>
        <v xml:space="preserve"> </v>
      </c>
      <c r="E368" s="22" t="s">
        <v>21</v>
      </c>
      <c r="F368" s="22"/>
      <c r="G368" s="204" t="str">
        <f t="shared" si="33"/>
        <v xml:space="preserve"> </v>
      </c>
      <c r="H368" s="21" t="s">
        <v>651</v>
      </c>
      <c r="I368" s="22" t="s">
        <v>251</v>
      </c>
      <c r="J368" s="21" t="s">
        <v>652</v>
      </c>
      <c r="K368" s="21" t="s">
        <v>485</v>
      </c>
      <c r="M368" s="204" t="str">
        <f t="shared" si="34"/>
        <v xml:space="preserve"> </v>
      </c>
    </row>
    <row r="369" spans="1:16" x14ac:dyDescent="0.2">
      <c r="A369" s="151" t="s">
        <v>6404</v>
      </c>
      <c r="B369" s="204" t="str">
        <f t="shared" si="31"/>
        <v xml:space="preserve"> </v>
      </c>
      <c r="C369" s="18" t="s">
        <v>653</v>
      </c>
      <c r="D369" s="204" t="str">
        <f t="shared" si="32"/>
        <v xml:space="preserve"> </v>
      </c>
      <c r="E369" s="206" t="s">
        <v>15</v>
      </c>
      <c r="F369" s="152">
        <v>117</v>
      </c>
      <c r="G369" s="204" t="str">
        <f t="shared" si="33"/>
        <v xml:space="preserve"> </v>
      </c>
      <c r="H369" s="30"/>
      <c r="I369" s="31"/>
      <c r="J369" s="30"/>
      <c r="K369" s="30"/>
      <c r="M369" s="204" t="str">
        <f t="shared" si="34"/>
        <v xml:space="preserve"> </v>
      </c>
      <c r="N369" s="18"/>
      <c r="O369" s="18"/>
      <c r="P369" s="18"/>
    </row>
    <row r="370" spans="1:16" x14ac:dyDescent="0.2">
      <c r="A370" s="151" t="s">
        <v>6405</v>
      </c>
      <c r="B370" s="204" t="str">
        <f t="shared" si="31"/>
        <v xml:space="preserve"> </v>
      </c>
      <c r="C370" s="18" t="s">
        <v>654</v>
      </c>
      <c r="D370" s="204" t="str">
        <f t="shared" si="32"/>
        <v xml:space="preserve"> </v>
      </c>
      <c r="E370" s="206" t="s">
        <v>15</v>
      </c>
      <c r="F370" s="152">
        <v>118</v>
      </c>
      <c r="G370" s="204" t="str">
        <f t="shared" si="33"/>
        <v xml:space="preserve"> </v>
      </c>
      <c r="H370" s="30"/>
      <c r="I370" s="31"/>
      <c r="J370" s="30"/>
      <c r="K370" s="30"/>
      <c r="M370" s="204" t="str">
        <f t="shared" si="34"/>
        <v xml:space="preserve"> </v>
      </c>
      <c r="N370" s="18"/>
      <c r="O370" s="18"/>
      <c r="P370" s="18"/>
    </row>
    <row r="371" spans="1:16" x14ac:dyDescent="0.2">
      <c r="A371" s="151" t="s">
        <v>6406</v>
      </c>
      <c r="B371" s="204" t="str">
        <f t="shared" si="31"/>
        <v xml:space="preserve"> </v>
      </c>
      <c r="C371" s="18" t="s">
        <v>656</v>
      </c>
      <c r="D371" s="204" t="str">
        <f t="shared" si="32"/>
        <v xml:space="preserve"> </v>
      </c>
      <c r="E371" s="206" t="s">
        <v>15</v>
      </c>
      <c r="F371" s="152">
        <v>120</v>
      </c>
      <c r="G371" s="204" t="str">
        <f t="shared" si="33"/>
        <v xml:space="preserve"> </v>
      </c>
      <c r="H371" s="30"/>
      <c r="I371" s="31"/>
      <c r="J371" s="30"/>
      <c r="K371" s="30"/>
      <c r="M371" s="204" t="str">
        <f t="shared" si="34"/>
        <v xml:space="preserve"> </v>
      </c>
      <c r="N371" s="18"/>
      <c r="O371" s="18"/>
      <c r="P371" s="18"/>
    </row>
    <row r="372" spans="1:16" x14ac:dyDescent="0.2">
      <c r="A372" s="151" t="s">
        <v>6407</v>
      </c>
      <c r="B372" s="204" t="str">
        <f t="shared" si="31"/>
        <v xml:space="preserve"> </v>
      </c>
      <c r="C372" s="18" t="s">
        <v>655</v>
      </c>
      <c r="D372" s="204" t="str">
        <f t="shared" si="32"/>
        <v xml:space="preserve"> </v>
      </c>
      <c r="E372" s="206" t="s">
        <v>15</v>
      </c>
      <c r="F372" s="152">
        <v>119</v>
      </c>
      <c r="G372" s="204" t="str">
        <f t="shared" si="33"/>
        <v xml:space="preserve"> </v>
      </c>
      <c r="H372" s="30"/>
      <c r="I372" s="31"/>
      <c r="J372" s="30"/>
      <c r="K372" s="30"/>
      <c r="M372" s="204" t="str">
        <f t="shared" si="34"/>
        <v xml:space="preserve"> </v>
      </c>
      <c r="N372" s="18"/>
      <c r="O372" s="18"/>
      <c r="P372" s="18"/>
    </row>
    <row r="373" spans="1:16" x14ac:dyDescent="0.2">
      <c r="A373" s="151" t="s">
        <v>6408</v>
      </c>
      <c r="B373" s="204" t="str">
        <f t="shared" si="31"/>
        <v xml:space="preserve"> </v>
      </c>
      <c r="C373" s="18" t="s">
        <v>657</v>
      </c>
      <c r="D373" s="204" t="str">
        <f t="shared" si="32"/>
        <v xml:space="preserve"> </v>
      </c>
      <c r="E373" s="206" t="s">
        <v>15</v>
      </c>
      <c r="F373" s="152">
        <v>121</v>
      </c>
      <c r="G373" s="204" t="str">
        <f t="shared" si="33"/>
        <v xml:space="preserve"> </v>
      </c>
      <c r="H373" s="30"/>
      <c r="I373" s="31"/>
      <c r="J373" s="30"/>
      <c r="K373" s="30"/>
      <c r="M373" s="204" t="str">
        <f t="shared" si="34"/>
        <v xml:space="preserve"> </v>
      </c>
      <c r="N373" s="18"/>
      <c r="O373" s="18"/>
      <c r="P373" s="18"/>
    </row>
    <row r="374" spans="1:16" x14ac:dyDescent="0.2">
      <c r="A374" s="151" t="s">
        <v>6409</v>
      </c>
      <c r="B374" s="204" t="str">
        <f t="shared" si="31"/>
        <v xml:space="preserve"> </v>
      </c>
      <c r="C374" s="18" t="s">
        <v>658</v>
      </c>
      <c r="D374" s="204" t="str">
        <f t="shared" si="32"/>
        <v xml:space="preserve"> </v>
      </c>
      <c r="E374" s="206" t="s">
        <v>15</v>
      </c>
      <c r="F374" s="152">
        <v>122</v>
      </c>
      <c r="G374" s="204" t="str">
        <f t="shared" si="33"/>
        <v xml:space="preserve"> </v>
      </c>
      <c r="H374" s="30"/>
      <c r="I374" s="31"/>
      <c r="J374" s="30"/>
      <c r="K374" s="30"/>
      <c r="M374" s="204" t="str">
        <f t="shared" si="34"/>
        <v xml:space="preserve"> </v>
      </c>
      <c r="N374" s="18"/>
      <c r="O374" s="18"/>
      <c r="P374" s="18"/>
    </row>
    <row r="375" spans="1:16" x14ac:dyDescent="0.2">
      <c r="A375" s="151" t="s">
        <v>3849</v>
      </c>
      <c r="B375" s="204" t="str">
        <f t="shared" si="31"/>
        <v xml:space="preserve"> </v>
      </c>
      <c r="C375" s="32" t="s">
        <v>6410</v>
      </c>
      <c r="D375" s="204" t="str">
        <f t="shared" si="32"/>
        <v xml:space="preserve"> </v>
      </c>
      <c r="E375" s="152" t="str">
        <f>" "</f>
        <v xml:space="preserve"> </v>
      </c>
      <c r="F375" s="152" t="str">
        <f>" "</f>
        <v xml:space="preserve"> </v>
      </c>
      <c r="G375" s="204" t="str">
        <f t="shared" si="33"/>
        <v xml:space="preserve"> </v>
      </c>
      <c r="H375" s="30" t="s">
        <v>3850</v>
      </c>
      <c r="I375" s="31">
        <v>2003</v>
      </c>
      <c r="J375" s="30" t="s">
        <v>3851</v>
      </c>
      <c r="K375" s="30"/>
      <c r="M375" s="204" t="str">
        <f t="shared" si="34"/>
        <v xml:space="preserve"> </v>
      </c>
      <c r="N375" s="18"/>
      <c r="O375" s="18"/>
      <c r="P375" s="18"/>
    </row>
    <row r="376" spans="1:16" x14ac:dyDescent="0.2">
      <c r="A376" s="151" t="s">
        <v>1335</v>
      </c>
      <c r="B376" s="204" t="str">
        <f t="shared" si="31"/>
        <v xml:space="preserve"> </v>
      </c>
      <c r="C376" s="18" t="s">
        <v>659</v>
      </c>
      <c r="D376" s="204" t="str">
        <f t="shared" si="32"/>
        <v xml:space="preserve"> </v>
      </c>
      <c r="E376" s="206" t="s">
        <v>15</v>
      </c>
      <c r="F376" s="152">
        <v>123</v>
      </c>
      <c r="G376" s="204" t="str">
        <f t="shared" si="33"/>
        <v xml:space="preserve"> </v>
      </c>
      <c r="H376" s="30"/>
      <c r="I376" s="31"/>
      <c r="J376" s="30"/>
      <c r="K376" s="30"/>
      <c r="M376" s="204" t="str">
        <f t="shared" si="34"/>
        <v xml:space="preserve"> </v>
      </c>
      <c r="N376" s="18"/>
      <c r="O376" s="18"/>
      <c r="P376" s="18"/>
    </row>
    <row r="377" spans="1:16" x14ac:dyDescent="0.2">
      <c r="A377" s="21" t="s">
        <v>660</v>
      </c>
      <c r="B377" s="204" t="str">
        <f t="shared" si="31"/>
        <v xml:space="preserve"> </v>
      </c>
      <c r="C377" s="18" t="s">
        <v>6411</v>
      </c>
      <c r="D377" s="204" t="str">
        <f t="shared" si="32"/>
        <v xml:space="preserve"> </v>
      </c>
      <c r="E377" s="22" t="s">
        <v>21</v>
      </c>
      <c r="F377" s="22"/>
      <c r="G377" s="204" t="str">
        <f t="shared" si="33"/>
        <v xml:space="preserve"> </v>
      </c>
      <c r="H377" s="21" t="s">
        <v>661</v>
      </c>
      <c r="I377" s="22" t="s">
        <v>55</v>
      </c>
      <c r="J377" s="21" t="s">
        <v>662</v>
      </c>
      <c r="K377" s="21" t="s">
        <v>663</v>
      </c>
      <c r="M377" s="204" t="str">
        <f t="shared" si="34"/>
        <v xml:space="preserve"> </v>
      </c>
      <c r="N377" s="18"/>
      <c r="O377" s="18"/>
      <c r="P377" s="18"/>
    </row>
    <row r="378" spans="1:16" x14ac:dyDescent="0.2">
      <c r="A378" s="151" t="s">
        <v>6412</v>
      </c>
      <c r="B378" s="204" t="str">
        <f t="shared" si="31"/>
        <v xml:space="preserve"> </v>
      </c>
      <c r="C378" s="18" t="s">
        <v>664</v>
      </c>
      <c r="D378" s="204" t="str">
        <f t="shared" si="32"/>
        <v xml:space="preserve"> </v>
      </c>
      <c r="E378" s="206" t="s">
        <v>15</v>
      </c>
      <c r="F378" s="152">
        <v>124</v>
      </c>
      <c r="G378" s="204" t="str">
        <f t="shared" si="33"/>
        <v xml:space="preserve"> </v>
      </c>
      <c r="H378" s="30"/>
      <c r="I378" s="31"/>
      <c r="J378" s="30"/>
      <c r="K378" s="30"/>
      <c r="M378" s="204" t="str">
        <f t="shared" si="34"/>
        <v xml:space="preserve"> </v>
      </c>
      <c r="N378" s="18"/>
      <c r="O378" s="18"/>
      <c r="P378" s="18"/>
    </row>
    <row r="379" spans="1:16" x14ac:dyDescent="0.2">
      <c r="A379" s="151" t="s">
        <v>3873</v>
      </c>
      <c r="B379" s="204" t="str">
        <f t="shared" si="31"/>
        <v xml:space="preserve"> </v>
      </c>
      <c r="C379" s="32" t="s">
        <v>6413</v>
      </c>
      <c r="D379" s="204" t="str">
        <f t="shared" si="32"/>
        <v xml:space="preserve"> </v>
      </c>
      <c r="E379" s="152" t="str">
        <f>" "</f>
        <v xml:space="preserve"> </v>
      </c>
      <c r="F379" s="152" t="str">
        <f>" "</f>
        <v xml:space="preserve"> </v>
      </c>
      <c r="G379" s="204" t="str">
        <f t="shared" si="33"/>
        <v xml:space="preserve"> </v>
      </c>
      <c r="H379" s="30" t="s">
        <v>3872</v>
      </c>
      <c r="I379" s="31">
        <v>2011</v>
      </c>
      <c r="J379" s="30" t="s">
        <v>3871</v>
      </c>
      <c r="K379" s="30"/>
      <c r="M379" s="204" t="str">
        <f t="shared" si="34"/>
        <v xml:space="preserve"> </v>
      </c>
      <c r="N379" s="18"/>
      <c r="O379" s="18"/>
      <c r="P379" s="18"/>
    </row>
    <row r="380" spans="1:16" x14ac:dyDescent="0.2">
      <c r="A380" s="151" t="s">
        <v>1553</v>
      </c>
      <c r="B380" s="204" t="str">
        <f t="shared" si="31"/>
        <v xml:space="preserve"> </v>
      </c>
      <c r="C380" s="18" t="s">
        <v>665</v>
      </c>
      <c r="D380" s="204" t="str">
        <f t="shared" si="32"/>
        <v xml:space="preserve"> </v>
      </c>
      <c r="E380" s="206" t="s">
        <v>15</v>
      </c>
      <c r="F380" s="152">
        <v>126</v>
      </c>
      <c r="G380" s="204" t="str">
        <f t="shared" si="33"/>
        <v xml:space="preserve"> </v>
      </c>
      <c r="H380" s="30"/>
      <c r="I380" s="31"/>
      <c r="J380" s="30"/>
      <c r="K380" s="30"/>
      <c r="M380" s="204" t="str">
        <f t="shared" si="34"/>
        <v xml:space="preserve"> </v>
      </c>
      <c r="N380" s="18"/>
      <c r="O380" s="18"/>
      <c r="P380" s="18"/>
    </row>
    <row r="381" spans="1:16" x14ac:dyDescent="0.2">
      <c r="A381" s="151" t="s">
        <v>1566</v>
      </c>
      <c r="B381" s="204" t="str">
        <f t="shared" si="31"/>
        <v xml:space="preserve"> </v>
      </c>
      <c r="C381" s="18" t="s">
        <v>666</v>
      </c>
      <c r="D381" s="204" t="str">
        <f t="shared" si="32"/>
        <v xml:space="preserve"> </v>
      </c>
      <c r="E381" s="206" t="s">
        <v>15</v>
      </c>
      <c r="F381" s="152">
        <v>125</v>
      </c>
      <c r="G381" s="204" t="str">
        <f t="shared" si="33"/>
        <v xml:space="preserve"> </v>
      </c>
      <c r="H381" s="30"/>
      <c r="I381" s="31"/>
      <c r="J381" s="30"/>
      <c r="K381" s="30"/>
      <c r="M381" s="204" t="str">
        <f t="shared" si="34"/>
        <v xml:space="preserve"> </v>
      </c>
      <c r="N381" s="18"/>
      <c r="O381" s="18"/>
      <c r="P381" s="18"/>
    </row>
    <row r="382" spans="1:16" x14ac:dyDescent="0.2">
      <c r="A382" s="21" t="s">
        <v>667</v>
      </c>
      <c r="B382" s="204" t="str">
        <f t="shared" si="31"/>
        <v xml:space="preserve"> </v>
      </c>
      <c r="C382" s="18" t="s">
        <v>6414</v>
      </c>
      <c r="D382" s="204" t="str">
        <f t="shared" si="32"/>
        <v xml:space="preserve"> </v>
      </c>
      <c r="E382" s="22" t="s">
        <v>21</v>
      </c>
      <c r="F382" s="22"/>
      <c r="G382" s="204" t="str">
        <f t="shared" si="33"/>
        <v xml:space="preserve"> </v>
      </c>
      <c r="H382" s="21" t="s">
        <v>668</v>
      </c>
      <c r="I382" s="22" t="s">
        <v>71</v>
      </c>
      <c r="J382" s="21" t="s">
        <v>669</v>
      </c>
      <c r="K382" s="21" t="s">
        <v>670</v>
      </c>
      <c r="M382" s="204" t="str">
        <f t="shared" si="34"/>
        <v xml:space="preserve"> </v>
      </c>
      <c r="N382" s="18"/>
      <c r="O382" s="18"/>
      <c r="P382" s="18"/>
    </row>
    <row r="383" spans="1:16" x14ac:dyDescent="0.2">
      <c r="A383" s="207" t="s">
        <v>3895</v>
      </c>
      <c r="B383" s="204" t="str">
        <f t="shared" si="31"/>
        <v xml:space="preserve"> </v>
      </c>
      <c r="C383" s="32" t="s">
        <v>6415</v>
      </c>
      <c r="D383" s="204" t="str">
        <f t="shared" si="32"/>
        <v xml:space="preserve"> </v>
      </c>
      <c r="E383" s="152" t="str">
        <f>" "</f>
        <v xml:space="preserve"> </v>
      </c>
      <c r="F383" s="152" t="str">
        <f>" "</f>
        <v xml:space="preserve"> </v>
      </c>
      <c r="G383" s="204" t="str">
        <f t="shared" si="33"/>
        <v xml:space="preserve"> </v>
      </c>
      <c r="H383" s="30" t="s">
        <v>3896</v>
      </c>
      <c r="I383" s="31"/>
      <c r="J383" s="153" t="s">
        <v>3897</v>
      </c>
      <c r="K383" s="30"/>
      <c r="M383" s="204" t="str">
        <f t="shared" si="34"/>
        <v xml:space="preserve"> </v>
      </c>
      <c r="N383" s="18"/>
      <c r="O383" s="18"/>
      <c r="P383" s="18"/>
    </row>
    <row r="384" spans="1:16" x14ac:dyDescent="0.2">
      <c r="A384" s="151" t="s">
        <v>3951</v>
      </c>
      <c r="B384" s="204" t="str">
        <f t="shared" si="31"/>
        <v xml:space="preserve"> </v>
      </c>
      <c r="C384" s="32" t="s">
        <v>6416</v>
      </c>
      <c r="D384" s="204" t="str">
        <f t="shared" si="32"/>
        <v xml:space="preserve"> </v>
      </c>
      <c r="E384" s="152"/>
      <c r="F384" s="152"/>
      <c r="G384" s="204" t="str">
        <f t="shared" si="33"/>
        <v xml:space="preserve"> </v>
      </c>
      <c r="H384" s="30" t="s">
        <v>3949</v>
      </c>
      <c r="I384" s="31">
        <v>2009</v>
      </c>
      <c r="J384" s="30" t="s">
        <v>3950</v>
      </c>
      <c r="K384" s="30"/>
      <c r="L384" s="156" t="s">
        <v>3955</v>
      </c>
      <c r="M384" s="204" t="str">
        <f t="shared" si="34"/>
        <v xml:space="preserve"> </v>
      </c>
      <c r="N384" s="18"/>
      <c r="O384" s="18"/>
      <c r="P384" s="18"/>
    </row>
    <row r="385" spans="1:16" x14ac:dyDescent="0.2">
      <c r="A385" s="151" t="s">
        <v>6417</v>
      </c>
      <c r="B385" s="204" t="str">
        <f t="shared" si="31"/>
        <v xml:space="preserve"> </v>
      </c>
      <c r="C385" s="18" t="s">
        <v>671</v>
      </c>
      <c r="D385" s="204" t="str">
        <f t="shared" si="32"/>
        <v xml:space="preserve"> </v>
      </c>
      <c r="E385" s="206" t="s">
        <v>15</v>
      </c>
      <c r="F385" s="152">
        <v>127</v>
      </c>
      <c r="G385" s="204" t="str">
        <f t="shared" si="33"/>
        <v xml:space="preserve"> </v>
      </c>
      <c r="H385" s="30"/>
      <c r="I385" s="31"/>
      <c r="J385" s="30"/>
      <c r="K385" s="30"/>
      <c r="M385" s="204" t="str">
        <f t="shared" si="34"/>
        <v xml:space="preserve"> </v>
      </c>
      <c r="N385" s="18"/>
      <c r="O385" s="18"/>
      <c r="P385" s="18"/>
    </row>
    <row r="386" spans="1:16" x14ac:dyDescent="0.2">
      <c r="A386" s="21" t="s">
        <v>672</v>
      </c>
      <c r="B386" s="204" t="str">
        <f t="shared" si="31"/>
        <v xml:space="preserve"> </v>
      </c>
      <c r="C386" s="18" t="s">
        <v>6418</v>
      </c>
      <c r="D386" s="204" t="str">
        <f t="shared" si="32"/>
        <v xml:space="preserve"> </v>
      </c>
      <c r="E386" s="22" t="s">
        <v>21</v>
      </c>
      <c r="F386" s="22"/>
      <c r="G386" s="204" t="str">
        <f t="shared" si="33"/>
        <v xml:space="preserve"> </v>
      </c>
      <c r="H386" s="21" t="s">
        <v>673</v>
      </c>
      <c r="I386" s="22" t="s">
        <v>36</v>
      </c>
      <c r="J386" s="21" t="s">
        <v>674</v>
      </c>
      <c r="K386" s="21" t="s">
        <v>26</v>
      </c>
      <c r="M386" s="204" t="str">
        <f t="shared" si="34"/>
        <v xml:space="preserve"> </v>
      </c>
      <c r="N386" s="18"/>
      <c r="O386" s="18"/>
      <c r="P386" s="18"/>
    </row>
    <row r="387" spans="1:16" x14ac:dyDescent="0.2">
      <c r="A387" s="207" t="s">
        <v>4274</v>
      </c>
      <c r="B387" s="204" t="str">
        <f t="shared" si="31"/>
        <v xml:space="preserve"> </v>
      </c>
      <c r="C387" s="32" t="s">
        <v>6419</v>
      </c>
      <c r="D387" s="204" t="str">
        <f t="shared" si="32"/>
        <v xml:space="preserve"> </v>
      </c>
      <c r="E387" s="152"/>
      <c r="F387" s="152"/>
      <c r="G387" s="204" t="str">
        <f t="shared" si="33"/>
        <v xml:space="preserve"> </v>
      </c>
      <c r="H387" s="30" t="s">
        <v>4275</v>
      </c>
      <c r="I387" s="31">
        <v>2006</v>
      </c>
      <c r="J387" s="30" t="s">
        <v>4276</v>
      </c>
      <c r="K387" s="30"/>
      <c r="M387" s="204" t="str">
        <f t="shared" si="34"/>
        <v xml:space="preserve"> </v>
      </c>
      <c r="N387" s="18"/>
      <c r="O387" s="18"/>
      <c r="P387" s="18"/>
    </row>
    <row r="388" spans="1:16" x14ac:dyDescent="0.2">
      <c r="A388" s="151" t="s">
        <v>6420</v>
      </c>
      <c r="B388" s="204" t="str">
        <f t="shared" si="31"/>
        <v xml:space="preserve"> </v>
      </c>
      <c r="C388" s="18" t="s">
        <v>675</v>
      </c>
      <c r="D388" s="204" t="str">
        <f t="shared" si="32"/>
        <v xml:space="preserve"> </v>
      </c>
      <c r="E388" s="206" t="s">
        <v>15</v>
      </c>
      <c r="F388" s="152">
        <v>128</v>
      </c>
      <c r="G388" s="204" t="str">
        <f t="shared" si="33"/>
        <v xml:space="preserve"> </v>
      </c>
      <c r="H388" s="30"/>
      <c r="I388" s="31"/>
      <c r="J388" s="30"/>
      <c r="K388" s="30"/>
      <c r="M388" s="204" t="str">
        <f t="shared" si="34"/>
        <v xml:space="preserve"> </v>
      </c>
      <c r="N388" s="18"/>
      <c r="O388" s="18"/>
      <c r="P388" s="18"/>
    </row>
    <row r="389" spans="1:16" x14ac:dyDescent="0.2">
      <c r="A389" s="21" t="s">
        <v>676</v>
      </c>
      <c r="B389" s="204" t="str">
        <f t="shared" si="31"/>
        <v xml:space="preserve"> </v>
      </c>
      <c r="C389" s="18" t="s">
        <v>6421</v>
      </c>
      <c r="D389" s="204" t="str">
        <f t="shared" si="32"/>
        <v xml:space="preserve"> </v>
      </c>
      <c r="E389" s="22" t="s">
        <v>21</v>
      </c>
      <c r="F389" s="22"/>
      <c r="G389" s="204" t="str">
        <f t="shared" si="33"/>
        <v xml:space="preserve"> </v>
      </c>
      <c r="H389" s="21" t="s">
        <v>677</v>
      </c>
      <c r="I389" s="22" t="s">
        <v>265</v>
      </c>
      <c r="J389" s="21" t="s">
        <v>678</v>
      </c>
      <c r="K389" s="21" t="s">
        <v>679</v>
      </c>
      <c r="M389" s="204" t="str">
        <f t="shared" si="34"/>
        <v xml:space="preserve"> </v>
      </c>
      <c r="N389" s="18"/>
      <c r="O389" s="18"/>
      <c r="P389" s="18"/>
    </row>
    <row r="390" spans="1:16" x14ac:dyDescent="0.2">
      <c r="A390" s="21" t="s">
        <v>680</v>
      </c>
      <c r="B390" s="204" t="str">
        <f t="shared" si="31"/>
        <v xml:space="preserve"> </v>
      </c>
      <c r="C390" s="18" t="s">
        <v>6422</v>
      </c>
      <c r="D390" s="204" t="str">
        <f t="shared" si="32"/>
        <v xml:space="preserve"> </v>
      </c>
      <c r="E390" s="22" t="s">
        <v>21</v>
      </c>
      <c r="F390" s="22"/>
      <c r="G390" s="204" t="str">
        <f t="shared" si="33"/>
        <v xml:space="preserve"> </v>
      </c>
      <c r="H390" s="21" t="s">
        <v>681</v>
      </c>
      <c r="I390" s="22" t="s">
        <v>32</v>
      </c>
      <c r="J390" s="21" t="s">
        <v>682</v>
      </c>
      <c r="K390" s="21" t="s">
        <v>683</v>
      </c>
      <c r="M390" s="204" t="str">
        <f t="shared" si="34"/>
        <v xml:space="preserve"> </v>
      </c>
      <c r="N390" s="18"/>
      <c r="O390" s="18"/>
      <c r="P390" s="18"/>
    </row>
    <row r="391" spans="1:16" x14ac:dyDescent="0.2">
      <c r="A391" s="151" t="s">
        <v>4284</v>
      </c>
      <c r="B391" s="204" t="str">
        <f t="shared" si="31"/>
        <v xml:space="preserve"> </v>
      </c>
      <c r="C391" s="32" t="s">
        <v>6423</v>
      </c>
      <c r="D391" s="204" t="str">
        <f t="shared" si="32"/>
        <v xml:space="preserve"> </v>
      </c>
      <c r="E391" s="152"/>
      <c r="F391" s="152"/>
      <c r="G391" s="204" t="str">
        <f t="shared" si="33"/>
        <v xml:space="preserve"> </v>
      </c>
      <c r="H391" s="30" t="s">
        <v>4277</v>
      </c>
      <c r="I391" s="31">
        <v>2006</v>
      </c>
      <c r="J391" s="30" t="s">
        <v>4278</v>
      </c>
      <c r="K391" s="30"/>
      <c r="M391" s="204" t="str">
        <f t="shared" si="34"/>
        <v xml:space="preserve"> </v>
      </c>
      <c r="N391" s="18"/>
      <c r="O391" s="18"/>
      <c r="P391" s="18"/>
    </row>
    <row r="392" spans="1:16" x14ac:dyDescent="0.2">
      <c r="A392" s="151" t="s">
        <v>4285</v>
      </c>
      <c r="B392" s="204" t="str">
        <f t="shared" si="31"/>
        <v xml:space="preserve"> </v>
      </c>
      <c r="C392" s="32" t="s">
        <v>6424</v>
      </c>
      <c r="D392" s="204" t="str">
        <f t="shared" si="32"/>
        <v xml:space="preserve"> </v>
      </c>
      <c r="E392" s="152"/>
      <c r="F392" s="152"/>
      <c r="G392" s="204" t="str">
        <f t="shared" si="33"/>
        <v xml:space="preserve"> </v>
      </c>
      <c r="H392" s="30" t="s">
        <v>4298</v>
      </c>
      <c r="I392" s="31">
        <v>2006</v>
      </c>
      <c r="J392" s="30" t="s">
        <v>4299</v>
      </c>
      <c r="K392" s="30"/>
      <c r="M392" s="204" t="str">
        <f t="shared" si="34"/>
        <v xml:space="preserve"> </v>
      </c>
      <c r="N392" s="18"/>
      <c r="O392" s="18"/>
      <c r="P392" s="18"/>
    </row>
    <row r="393" spans="1:16" x14ac:dyDescent="0.2">
      <c r="A393" s="151" t="s">
        <v>6425</v>
      </c>
      <c r="B393" s="204" t="str">
        <f t="shared" si="31"/>
        <v xml:space="preserve"> </v>
      </c>
      <c r="C393" s="18" t="s">
        <v>684</v>
      </c>
      <c r="D393" s="204" t="str">
        <f t="shared" si="32"/>
        <v xml:space="preserve"> </v>
      </c>
      <c r="E393" s="206" t="s">
        <v>15</v>
      </c>
      <c r="F393" s="152">
        <v>129</v>
      </c>
      <c r="G393" s="204" t="str">
        <f t="shared" si="33"/>
        <v xml:space="preserve"> </v>
      </c>
      <c r="H393" s="30"/>
      <c r="I393" s="31"/>
      <c r="J393" s="30"/>
      <c r="K393" s="30"/>
      <c r="M393" s="204" t="str">
        <f t="shared" si="34"/>
        <v xml:space="preserve"> </v>
      </c>
      <c r="N393" s="18"/>
      <c r="O393" s="18"/>
      <c r="P393" s="18"/>
    </row>
    <row r="394" spans="1:16" x14ac:dyDescent="0.2">
      <c r="A394" s="151" t="s">
        <v>6426</v>
      </c>
      <c r="B394" s="204" t="str">
        <f t="shared" si="31"/>
        <v xml:space="preserve"> </v>
      </c>
      <c r="C394" s="18" t="s">
        <v>685</v>
      </c>
      <c r="D394" s="204" t="str">
        <f t="shared" si="32"/>
        <v xml:space="preserve"> </v>
      </c>
      <c r="E394" s="206" t="s">
        <v>6332</v>
      </c>
      <c r="F394" s="152" t="s">
        <v>6427</v>
      </c>
      <c r="G394" s="204" t="str">
        <f t="shared" si="33"/>
        <v xml:space="preserve"> </v>
      </c>
      <c r="H394" s="30"/>
      <c r="I394" s="31"/>
      <c r="J394" s="30"/>
      <c r="K394" s="30"/>
      <c r="M394" s="204" t="str">
        <f t="shared" si="34"/>
        <v xml:space="preserve"> </v>
      </c>
      <c r="N394" s="18"/>
      <c r="O394" s="18"/>
      <c r="P394" s="18"/>
    </row>
    <row r="395" spans="1:16" x14ac:dyDescent="0.2">
      <c r="A395" s="151" t="s">
        <v>1561</v>
      </c>
      <c r="B395" s="204" t="str">
        <f t="shared" si="31"/>
        <v xml:space="preserve"> </v>
      </c>
      <c r="C395" s="18" t="s">
        <v>686</v>
      </c>
      <c r="D395" s="204" t="str">
        <f t="shared" si="32"/>
        <v xml:space="preserve"> </v>
      </c>
      <c r="E395" s="206" t="s">
        <v>15</v>
      </c>
      <c r="F395" s="152">
        <v>131</v>
      </c>
      <c r="G395" s="204" t="str">
        <f t="shared" si="33"/>
        <v xml:space="preserve"> </v>
      </c>
      <c r="H395" s="30"/>
      <c r="I395" s="31"/>
      <c r="J395" s="30"/>
      <c r="K395" s="30"/>
      <c r="M395" s="204" t="str">
        <f t="shared" si="34"/>
        <v xml:space="preserve"> </v>
      </c>
      <c r="N395" s="18"/>
      <c r="O395" s="18"/>
      <c r="P395" s="18"/>
    </row>
    <row r="396" spans="1:16" x14ac:dyDescent="0.2">
      <c r="A396" s="151" t="s">
        <v>4281</v>
      </c>
      <c r="B396" s="204" t="str">
        <f t="shared" si="31"/>
        <v xml:space="preserve"> </v>
      </c>
      <c r="C396" s="32" t="s">
        <v>6428</v>
      </c>
      <c r="D396" s="204" t="str">
        <f t="shared" si="32"/>
        <v xml:space="preserve"> </v>
      </c>
      <c r="E396" s="152"/>
      <c r="F396" s="152"/>
      <c r="G396" s="204" t="str">
        <f t="shared" si="33"/>
        <v xml:space="preserve"> </v>
      </c>
      <c r="H396" s="30" t="s">
        <v>4282</v>
      </c>
      <c r="I396" s="31">
        <v>2006</v>
      </c>
      <c r="J396" s="30" t="s">
        <v>4283</v>
      </c>
      <c r="K396" s="30"/>
      <c r="M396" s="204" t="str">
        <f t="shared" si="34"/>
        <v xml:space="preserve"> </v>
      </c>
      <c r="N396" s="18"/>
      <c r="O396" s="18"/>
      <c r="P396" s="18"/>
    </row>
    <row r="397" spans="1:16" x14ac:dyDescent="0.2">
      <c r="A397" s="21" t="s">
        <v>690</v>
      </c>
      <c r="B397" s="204" t="str">
        <f t="shared" si="31"/>
        <v xml:space="preserve"> </v>
      </c>
      <c r="C397" s="18" t="s">
        <v>6429</v>
      </c>
      <c r="D397" s="204" t="str">
        <f t="shared" si="32"/>
        <v xml:space="preserve"> </v>
      </c>
      <c r="E397" s="22" t="s">
        <v>21</v>
      </c>
      <c r="F397" s="22"/>
      <c r="G397" s="204" t="str">
        <f t="shared" si="33"/>
        <v xml:space="preserve"> </v>
      </c>
      <c r="H397" s="21" t="s">
        <v>691</v>
      </c>
      <c r="I397" s="22" t="s">
        <v>83</v>
      </c>
      <c r="J397" s="21" t="s">
        <v>692</v>
      </c>
      <c r="K397" s="21" t="s">
        <v>26</v>
      </c>
      <c r="M397" s="204" t="str">
        <f t="shared" si="34"/>
        <v xml:space="preserve"> </v>
      </c>
      <c r="N397" s="18"/>
      <c r="O397" s="18"/>
      <c r="P397" s="18"/>
    </row>
    <row r="398" spans="1:16" x14ac:dyDescent="0.2">
      <c r="A398" s="21" t="s">
        <v>693</v>
      </c>
      <c r="B398" s="204" t="str">
        <f t="shared" si="31"/>
        <v xml:space="preserve"> </v>
      </c>
      <c r="C398" s="18" t="s">
        <v>6430</v>
      </c>
      <c r="D398" s="204" t="str">
        <f t="shared" si="32"/>
        <v xml:space="preserve"> </v>
      </c>
      <c r="E398" s="22" t="s">
        <v>21</v>
      </c>
      <c r="F398" s="22"/>
      <c r="G398" s="204" t="str">
        <f t="shared" si="33"/>
        <v xml:space="preserve"> </v>
      </c>
      <c r="H398" s="21" t="s">
        <v>694</v>
      </c>
      <c r="I398" s="22" t="s">
        <v>273</v>
      </c>
      <c r="J398" s="21" t="s">
        <v>695</v>
      </c>
      <c r="K398" s="21" t="s">
        <v>367</v>
      </c>
      <c r="M398" s="204" t="str">
        <f t="shared" si="34"/>
        <v xml:space="preserve"> </v>
      </c>
      <c r="N398" s="18"/>
      <c r="O398" s="18"/>
      <c r="P398" s="18"/>
    </row>
    <row r="399" spans="1:16" x14ac:dyDescent="0.2">
      <c r="A399" s="21" t="s">
        <v>696</v>
      </c>
      <c r="B399" s="204" t="str">
        <f t="shared" si="31"/>
        <v xml:space="preserve"> </v>
      </c>
      <c r="C399" s="18" t="s">
        <v>6431</v>
      </c>
      <c r="D399" s="204" t="str">
        <f t="shared" si="32"/>
        <v xml:space="preserve"> </v>
      </c>
      <c r="E399" s="22" t="s">
        <v>21</v>
      </c>
      <c r="F399" s="22"/>
      <c r="G399" s="204" t="str">
        <f t="shared" si="33"/>
        <v xml:space="preserve"> </v>
      </c>
      <c r="H399" s="21" t="s">
        <v>694</v>
      </c>
      <c r="I399" s="22" t="s">
        <v>381</v>
      </c>
      <c r="J399" s="21" t="s">
        <v>697</v>
      </c>
      <c r="K399" s="21" t="s">
        <v>698</v>
      </c>
      <c r="M399" s="204" t="str">
        <f t="shared" si="34"/>
        <v xml:space="preserve"> </v>
      </c>
      <c r="N399" s="18"/>
      <c r="O399" s="18"/>
      <c r="P399" s="18"/>
    </row>
    <row r="400" spans="1:16" x14ac:dyDescent="0.2">
      <c r="A400" s="21" t="s">
        <v>699</v>
      </c>
      <c r="B400" s="204" t="str">
        <f t="shared" si="31"/>
        <v xml:space="preserve"> </v>
      </c>
      <c r="C400" s="18" t="s">
        <v>6432</v>
      </c>
      <c r="D400" s="204" t="str">
        <f t="shared" si="32"/>
        <v xml:space="preserve"> </v>
      </c>
      <c r="E400" s="22" t="s">
        <v>21</v>
      </c>
      <c r="F400" s="22"/>
      <c r="G400" s="204" t="str">
        <f t="shared" si="33"/>
        <v xml:space="preserve"> </v>
      </c>
      <c r="H400" s="21" t="s">
        <v>700</v>
      </c>
      <c r="I400" s="22" t="s">
        <v>130</v>
      </c>
      <c r="J400" s="21" t="s">
        <v>701</v>
      </c>
      <c r="K400" s="21" t="s">
        <v>236</v>
      </c>
      <c r="M400" s="204" t="str">
        <f t="shared" si="34"/>
        <v xml:space="preserve"> </v>
      </c>
      <c r="N400" s="18"/>
      <c r="O400" s="18"/>
      <c r="P400" s="18"/>
    </row>
    <row r="401" spans="1:17" x14ac:dyDescent="0.2">
      <c r="A401" s="21" t="s">
        <v>702</v>
      </c>
      <c r="B401" s="204" t="str">
        <f t="shared" si="31"/>
        <v xml:space="preserve"> </v>
      </c>
      <c r="C401" s="18" t="s">
        <v>6433</v>
      </c>
      <c r="D401" s="204" t="str">
        <f t="shared" si="32"/>
        <v xml:space="preserve"> </v>
      </c>
      <c r="E401" s="22" t="s">
        <v>21</v>
      </c>
      <c r="F401" s="22"/>
      <c r="G401" s="204" t="str">
        <f t="shared" si="33"/>
        <v xml:space="preserve"> </v>
      </c>
      <c r="H401" s="21" t="s">
        <v>703</v>
      </c>
      <c r="I401" s="22" t="s">
        <v>130</v>
      </c>
      <c r="J401" s="21" t="s">
        <v>704</v>
      </c>
      <c r="K401" s="21" t="s">
        <v>705</v>
      </c>
      <c r="M401" s="204" t="str">
        <f t="shared" si="34"/>
        <v xml:space="preserve"> </v>
      </c>
    </row>
    <row r="402" spans="1:17" x14ac:dyDescent="0.2">
      <c r="A402" s="21" t="s">
        <v>706</v>
      </c>
      <c r="B402" s="204" t="str">
        <f t="shared" ref="B402:B432" si="35">" "</f>
        <v xml:space="preserve"> </v>
      </c>
      <c r="C402" s="18" t="s">
        <v>6434</v>
      </c>
      <c r="D402" s="204" t="str">
        <f t="shared" ref="D402:D432" si="36">" "</f>
        <v xml:space="preserve"> </v>
      </c>
      <c r="E402" s="22" t="s">
        <v>21</v>
      </c>
      <c r="F402" s="22"/>
      <c r="G402" s="204" t="str">
        <f t="shared" ref="G402:G432" si="37">" "</f>
        <v xml:space="preserve"> </v>
      </c>
      <c r="H402" s="21" t="s">
        <v>707</v>
      </c>
      <c r="I402" s="22" t="s">
        <v>273</v>
      </c>
      <c r="J402" s="21" t="s">
        <v>708</v>
      </c>
      <c r="K402" s="21" t="s">
        <v>709</v>
      </c>
      <c r="M402" s="204" t="str">
        <f t="shared" si="34"/>
        <v xml:space="preserve"> </v>
      </c>
    </row>
    <row r="403" spans="1:17" x14ac:dyDescent="0.2">
      <c r="A403" s="112" t="s">
        <v>1517</v>
      </c>
      <c r="B403" s="204" t="str">
        <f t="shared" si="35"/>
        <v xml:space="preserve"> </v>
      </c>
      <c r="C403" s="18" t="s">
        <v>710</v>
      </c>
      <c r="D403" s="204" t="str">
        <f t="shared" si="36"/>
        <v xml:space="preserve"> </v>
      </c>
      <c r="E403" s="212" t="s">
        <v>15</v>
      </c>
      <c r="F403" s="128">
        <v>132</v>
      </c>
      <c r="G403" s="204" t="str">
        <f t="shared" si="37"/>
        <v xml:space="preserve"> </v>
      </c>
      <c r="H403" s="116"/>
      <c r="I403" s="6"/>
      <c r="J403" s="116"/>
      <c r="K403" s="116"/>
      <c r="M403" s="204" t="str">
        <f t="shared" si="34"/>
        <v xml:space="preserve"> </v>
      </c>
    </row>
    <row r="404" spans="1:17" x14ac:dyDescent="0.2">
      <c r="A404" s="112" t="s">
        <v>6435</v>
      </c>
      <c r="B404" s="204" t="str">
        <f t="shared" si="35"/>
        <v xml:space="preserve"> </v>
      </c>
      <c r="C404" s="18" t="s">
        <v>711</v>
      </c>
      <c r="D404" s="204" t="str">
        <f t="shared" si="36"/>
        <v xml:space="preserve"> </v>
      </c>
      <c r="E404" s="212" t="s">
        <v>15</v>
      </c>
      <c r="F404" s="128">
        <v>133</v>
      </c>
      <c r="G404" s="204" t="str">
        <f t="shared" si="37"/>
        <v xml:space="preserve"> </v>
      </c>
      <c r="H404" s="116"/>
      <c r="I404" s="6"/>
      <c r="J404" s="116"/>
      <c r="K404" s="116"/>
      <c r="M404" s="204" t="str">
        <f t="shared" si="34"/>
        <v xml:space="preserve"> </v>
      </c>
    </row>
    <row r="405" spans="1:17" x14ac:dyDescent="0.2">
      <c r="A405" s="117" t="s">
        <v>4270</v>
      </c>
      <c r="B405" s="204" t="str">
        <f t="shared" si="35"/>
        <v xml:space="preserve"> </v>
      </c>
      <c r="C405" s="32" t="s">
        <v>6436</v>
      </c>
      <c r="D405" s="204" t="str">
        <f t="shared" si="36"/>
        <v xml:space="preserve"> </v>
      </c>
      <c r="E405" s="128"/>
      <c r="F405" s="128"/>
      <c r="G405" s="204" t="str">
        <f t="shared" si="37"/>
        <v xml:space="preserve"> </v>
      </c>
      <c r="H405" s="116" t="s">
        <v>4271</v>
      </c>
      <c r="I405" s="6">
        <v>2006</v>
      </c>
      <c r="J405" s="116" t="s">
        <v>4272</v>
      </c>
      <c r="K405" s="116"/>
      <c r="M405" s="204" t="str">
        <f t="shared" si="34"/>
        <v xml:space="preserve"> </v>
      </c>
    </row>
    <row r="406" spans="1:17" x14ac:dyDescent="0.2">
      <c r="A406" s="36" t="s">
        <v>712</v>
      </c>
      <c r="B406" s="204" t="str">
        <f t="shared" si="35"/>
        <v xml:space="preserve"> </v>
      </c>
      <c r="C406" s="18" t="s">
        <v>6437</v>
      </c>
      <c r="D406" s="204" t="str">
        <f t="shared" si="36"/>
        <v xml:space="preserve"> </v>
      </c>
      <c r="E406" s="37" t="s">
        <v>21</v>
      </c>
      <c r="F406" s="37"/>
      <c r="G406" s="204" t="str">
        <f t="shared" si="37"/>
        <v xml:space="preserve"> </v>
      </c>
      <c r="H406" s="36" t="s">
        <v>713</v>
      </c>
      <c r="I406" s="37" t="s">
        <v>240</v>
      </c>
      <c r="J406" s="36" t="s">
        <v>714</v>
      </c>
      <c r="K406" s="36" t="s">
        <v>26</v>
      </c>
      <c r="M406" s="204" t="str">
        <f t="shared" si="34"/>
        <v xml:space="preserve"> </v>
      </c>
    </row>
    <row r="407" spans="1:17" x14ac:dyDescent="0.2">
      <c r="A407" s="112" t="s">
        <v>6438</v>
      </c>
      <c r="B407" s="204" t="str">
        <f t="shared" si="35"/>
        <v xml:space="preserve"> </v>
      </c>
      <c r="C407" s="18" t="s">
        <v>715</v>
      </c>
      <c r="D407" s="204" t="str">
        <f t="shared" si="36"/>
        <v xml:space="preserve"> </v>
      </c>
      <c r="E407" s="212" t="s">
        <v>15</v>
      </c>
      <c r="F407" s="128">
        <v>136</v>
      </c>
      <c r="G407" s="204" t="str">
        <f t="shared" si="37"/>
        <v xml:space="preserve"> </v>
      </c>
      <c r="H407" s="116"/>
      <c r="I407" s="6"/>
      <c r="J407" s="116"/>
      <c r="K407" s="116"/>
      <c r="M407" s="204" t="str">
        <f t="shared" si="34"/>
        <v xml:space="preserve"> </v>
      </c>
    </row>
    <row r="408" spans="1:17" x14ac:dyDescent="0.2">
      <c r="A408" s="112" t="s">
        <v>6439</v>
      </c>
      <c r="B408" s="204" t="str">
        <f t="shared" si="35"/>
        <v xml:space="preserve"> </v>
      </c>
      <c r="C408" s="18" t="s">
        <v>716</v>
      </c>
      <c r="D408" s="204" t="str">
        <f t="shared" si="36"/>
        <v xml:space="preserve"> </v>
      </c>
      <c r="E408" s="212" t="s">
        <v>15</v>
      </c>
      <c r="F408" s="128">
        <v>137</v>
      </c>
      <c r="G408" s="204" t="str">
        <f t="shared" si="37"/>
        <v xml:space="preserve"> </v>
      </c>
      <c r="H408" s="116"/>
      <c r="I408" s="6"/>
      <c r="J408" s="116"/>
      <c r="K408" s="116"/>
      <c r="M408" s="204" t="str">
        <f t="shared" ref="M408:M432" si="38">" "</f>
        <v xml:space="preserve"> </v>
      </c>
    </row>
    <row r="409" spans="1:17" x14ac:dyDescent="0.2">
      <c r="A409" s="36" t="s">
        <v>718</v>
      </c>
      <c r="B409" s="204" t="str">
        <f t="shared" si="35"/>
        <v xml:space="preserve"> </v>
      </c>
      <c r="C409" s="18" t="s">
        <v>6440</v>
      </c>
      <c r="D409" s="204" t="str">
        <f t="shared" si="36"/>
        <v xml:space="preserve"> </v>
      </c>
      <c r="E409" s="37" t="s">
        <v>2521</v>
      </c>
      <c r="F409" s="37" t="s">
        <v>6441</v>
      </c>
      <c r="G409" s="204" t="str">
        <f t="shared" si="37"/>
        <v xml:space="preserve"> </v>
      </c>
      <c r="H409" s="36" t="s">
        <v>719</v>
      </c>
      <c r="I409" s="37" t="s">
        <v>218</v>
      </c>
      <c r="J409" s="36" t="s">
        <v>720</v>
      </c>
      <c r="K409" s="36" t="s">
        <v>26</v>
      </c>
      <c r="M409" s="204" t="str">
        <f t="shared" si="38"/>
        <v xml:space="preserve"> </v>
      </c>
    </row>
    <row r="410" spans="1:17" x14ac:dyDescent="0.2">
      <c r="A410" s="112" t="s">
        <v>6442</v>
      </c>
      <c r="B410" s="204" t="str">
        <f t="shared" si="35"/>
        <v xml:space="preserve"> </v>
      </c>
      <c r="C410" s="18" t="s">
        <v>717</v>
      </c>
      <c r="D410" s="204" t="str">
        <f t="shared" si="36"/>
        <v xml:space="preserve"> </v>
      </c>
      <c r="E410" s="212" t="s">
        <v>15</v>
      </c>
      <c r="F410" s="128">
        <v>135</v>
      </c>
      <c r="G410" s="204" t="str">
        <f t="shared" si="37"/>
        <v xml:space="preserve"> </v>
      </c>
      <c r="H410" s="116"/>
      <c r="I410" s="6"/>
      <c r="J410" s="116"/>
      <c r="K410" s="116"/>
      <c r="M410" s="204" t="str">
        <f t="shared" si="38"/>
        <v xml:space="preserve"> </v>
      </c>
    </row>
    <row r="411" spans="1:17" x14ac:dyDescent="0.2">
      <c r="A411" s="112" t="s">
        <v>4307</v>
      </c>
      <c r="B411" s="204" t="str">
        <f t="shared" si="35"/>
        <v xml:space="preserve"> </v>
      </c>
      <c r="C411" s="32" t="s">
        <v>6443</v>
      </c>
      <c r="D411" s="204" t="str">
        <f t="shared" si="36"/>
        <v xml:space="preserve"> </v>
      </c>
      <c r="E411" s="128"/>
      <c r="F411" s="128"/>
      <c r="G411" s="204" t="str">
        <f t="shared" si="37"/>
        <v xml:space="preserve"> </v>
      </c>
      <c r="H411" s="116" t="s">
        <v>4305</v>
      </c>
      <c r="I411" s="6">
        <v>1993</v>
      </c>
      <c r="J411" s="116" t="s">
        <v>4306</v>
      </c>
      <c r="K411" s="116"/>
      <c r="M411" s="204" t="str">
        <f t="shared" si="38"/>
        <v xml:space="preserve"> </v>
      </c>
    </row>
    <row r="412" spans="1:17" x14ac:dyDescent="0.2">
      <c r="A412" s="112" t="s">
        <v>6444</v>
      </c>
      <c r="B412" s="204" t="str">
        <f t="shared" si="35"/>
        <v xml:space="preserve"> </v>
      </c>
      <c r="C412" s="18" t="s">
        <v>721</v>
      </c>
      <c r="D412" s="204" t="str">
        <f t="shared" si="36"/>
        <v xml:space="preserve"> </v>
      </c>
      <c r="E412" s="212" t="s">
        <v>15</v>
      </c>
      <c r="F412" s="128">
        <v>138</v>
      </c>
      <c r="G412" s="204" t="str">
        <f t="shared" si="37"/>
        <v xml:space="preserve"> </v>
      </c>
      <c r="H412" s="116"/>
      <c r="I412" s="6"/>
      <c r="J412" s="116"/>
      <c r="K412" s="116"/>
      <c r="M412" s="204" t="str">
        <f t="shared" si="38"/>
        <v xml:space="preserve"> </v>
      </c>
    </row>
    <row r="413" spans="1:17" x14ac:dyDescent="0.2">
      <c r="A413" s="108" t="s">
        <v>6445</v>
      </c>
      <c r="B413" s="204" t="str">
        <f t="shared" si="35"/>
        <v xml:space="preserve"> </v>
      </c>
      <c r="C413" s="26" t="s">
        <v>722</v>
      </c>
      <c r="D413" s="204" t="str">
        <f t="shared" si="36"/>
        <v xml:space="preserve"> </v>
      </c>
      <c r="E413" s="44" t="s">
        <v>162</v>
      </c>
      <c r="F413" s="44">
        <v>34</v>
      </c>
      <c r="G413" s="204" t="str">
        <f t="shared" si="37"/>
        <v xml:space="preserve"> </v>
      </c>
      <c r="H413" s="150"/>
      <c r="I413" s="125"/>
      <c r="J413" s="150"/>
      <c r="K413" s="150"/>
      <c r="L413" s="29"/>
      <c r="M413" s="204" t="str">
        <f t="shared" si="38"/>
        <v xml:space="preserve"> </v>
      </c>
      <c r="Q413" s="29"/>
    </row>
    <row r="414" spans="1:17" x14ac:dyDescent="0.2">
      <c r="A414" s="112" t="s">
        <v>6446</v>
      </c>
      <c r="B414" s="204" t="str">
        <f t="shared" si="35"/>
        <v xml:space="preserve"> </v>
      </c>
      <c r="C414" s="18" t="s">
        <v>723</v>
      </c>
      <c r="D414" s="204" t="str">
        <f t="shared" si="36"/>
        <v xml:space="preserve"> </v>
      </c>
      <c r="E414" s="212" t="s">
        <v>15</v>
      </c>
      <c r="F414" s="128">
        <v>139</v>
      </c>
      <c r="G414" s="204" t="str">
        <f t="shared" si="37"/>
        <v xml:space="preserve"> </v>
      </c>
      <c r="H414" s="116"/>
      <c r="I414" s="6"/>
      <c r="J414" s="116"/>
      <c r="K414" s="116"/>
      <c r="M414" s="204" t="str">
        <f t="shared" si="38"/>
        <v xml:space="preserve"> </v>
      </c>
    </row>
    <row r="415" spans="1:17" x14ac:dyDescent="0.2">
      <c r="A415" s="112" t="s">
        <v>1486</v>
      </c>
      <c r="B415" s="204" t="str">
        <f t="shared" si="35"/>
        <v xml:space="preserve"> </v>
      </c>
      <c r="C415" s="18" t="s">
        <v>724</v>
      </c>
      <c r="D415" s="204" t="str">
        <f t="shared" si="36"/>
        <v xml:space="preserve"> </v>
      </c>
      <c r="E415" s="212" t="s">
        <v>15</v>
      </c>
      <c r="F415" s="128">
        <v>140</v>
      </c>
      <c r="G415" s="204" t="str">
        <f t="shared" si="37"/>
        <v xml:space="preserve"> </v>
      </c>
      <c r="H415" s="116"/>
      <c r="I415" s="6"/>
      <c r="J415" s="116"/>
      <c r="K415" s="116"/>
      <c r="M415" s="204" t="str">
        <f t="shared" si="38"/>
        <v xml:space="preserve"> </v>
      </c>
    </row>
    <row r="416" spans="1:17" x14ac:dyDescent="0.2">
      <c r="A416" s="112" t="s">
        <v>6447</v>
      </c>
      <c r="B416" s="204" t="str">
        <f t="shared" si="35"/>
        <v xml:space="preserve"> </v>
      </c>
      <c r="C416" s="18" t="s">
        <v>725</v>
      </c>
      <c r="D416" s="204" t="str">
        <f t="shared" si="36"/>
        <v xml:space="preserve"> </v>
      </c>
      <c r="E416" s="212" t="s">
        <v>15</v>
      </c>
      <c r="F416" s="128">
        <v>141</v>
      </c>
      <c r="G416" s="204" t="str">
        <f t="shared" si="37"/>
        <v xml:space="preserve"> </v>
      </c>
      <c r="H416" s="116"/>
      <c r="I416" s="6"/>
      <c r="J416" s="116"/>
      <c r="K416" s="116"/>
      <c r="M416" s="204" t="str">
        <f t="shared" si="38"/>
        <v xml:space="preserve"> </v>
      </c>
    </row>
    <row r="417" spans="1:20" x14ac:dyDescent="0.2">
      <c r="A417" s="142" t="s">
        <v>4509</v>
      </c>
      <c r="B417" s="204" t="str">
        <f t="shared" si="35"/>
        <v xml:space="preserve"> </v>
      </c>
      <c r="C417" s="32" t="s">
        <v>6448</v>
      </c>
      <c r="D417" s="204" t="str">
        <f t="shared" si="36"/>
        <v xml:space="preserve"> </v>
      </c>
      <c r="G417" s="204" t="str">
        <f t="shared" si="37"/>
        <v xml:space="preserve"> </v>
      </c>
      <c r="H417" s="18" t="s">
        <v>4513</v>
      </c>
      <c r="I417" s="10">
        <v>2010</v>
      </c>
      <c r="J417" s="32" t="s">
        <v>4553</v>
      </c>
      <c r="K417" s="32"/>
      <c r="M417" s="204" t="str">
        <f t="shared" si="38"/>
        <v xml:space="preserve"> </v>
      </c>
    </row>
    <row r="418" spans="1:20" x14ac:dyDescent="0.2">
      <c r="A418" s="112" t="s">
        <v>6449</v>
      </c>
      <c r="B418" s="204" t="str">
        <f t="shared" si="35"/>
        <v xml:space="preserve"> </v>
      </c>
      <c r="C418" s="18" t="s">
        <v>726</v>
      </c>
      <c r="D418" s="204" t="str">
        <f t="shared" si="36"/>
        <v xml:space="preserve"> </v>
      </c>
      <c r="E418" s="212" t="s">
        <v>15</v>
      </c>
      <c r="F418" s="128">
        <v>142</v>
      </c>
      <c r="G418" s="204" t="str">
        <f t="shared" si="37"/>
        <v xml:space="preserve"> </v>
      </c>
      <c r="H418" s="116"/>
      <c r="I418" s="6"/>
      <c r="J418" s="116"/>
      <c r="K418" s="116"/>
      <c r="M418" s="204" t="str">
        <f t="shared" si="38"/>
        <v xml:space="preserve"> </v>
      </c>
    </row>
    <row r="419" spans="1:20" x14ac:dyDescent="0.2">
      <c r="A419" s="112" t="s">
        <v>6450</v>
      </c>
      <c r="B419" s="204" t="str">
        <f t="shared" si="35"/>
        <v xml:space="preserve"> </v>
      </c>
      <c r="C419" s="18" t="s">
        <v>727</v>
      </c>
      <c r="D419" s="204" t="str">
        <f t="shared" si="36"/>
        <v xml:space="preserve"> </v>
      </c>
      <c r="E419" s="212" t="s">
        <v>15</v>
      </c>
      <c r="F419" s="128">
        <v>143</v>
      </c>
      <c r="G419" s="204" t="str">
        <f t="shared" si="37"/>
        <v xml:space="preserve"> </v>
      </c>
      <c r="H419" s="116"/>
      <c r="I419" s="6"/>
      <c r="J419" s="116"/>
      <c r="K419" s="116"/>
      <c r="M419" s="204" t="str">
        <f t="shared" si="38"/>
        <v xml:space="preserve"> </v>
      </c>
    </row>
    <row r="420" spans="1:20" x14ac:dyDescent="0.2">
      <c r="A420" s="112" t="s">
        <v>6451</v>
      </c>
      <c r="B420" s="204" t="str">
        <f t="shared" si="35"/>
        <v xml:space="preserve"> </v>
      </c>
      <c r="C420" s="18" t="s">
        <v>728</v>
      </c>
      <c r="D420" s="204" t="str">
        <f t="shared" si="36"/>
        <v xml:space="preserve"> </v>
      </c>
      <c r="E420" s="212" t="s">
        <v>15</v>
      </c>
      <c r="F420" s="128">
        <v>144</v>
      </c>
      <c r="G420" s="204" t="str">
        <f t="shared" si="37"/>
        <v xml:space="preserve"> </v>
      </c>
      <c r="H420" s="116"/>
      <c r="I420" s="6"/>
      <c r="J420" s="116"/>
      <c r="K420" s="116"/>
      <c r="M420" s="204" t="str">
        <f t="shared" si="38"/>
        <v xml:space="preserve"> </v>
      </c>
    </row>
    <row r="421" spans="1:20" x14ac:dyDescent="0.2">
      <c r="A421" s="36" t="s">
        <v>729</v>
      </c>
      <c r="B421" s="204" t="str">
        <f t="shared" si="35"/>
        <v xml:space="preserve"> </v>
      </c>
      <c r="C421" s="18" t="s">
        <v>6452</v>
      </c>
      <c r="D421" s="204" t="str">
        <f t="shared" si="36"/>
        <v xml:space="preserve"> </v>
      </c>
      <c r="E421" s="37" t="s">
        <v>21</v>
      </c>
      <c r="F421" s="37"/>
      <c r="G421" s="204" t="str">
        <f t="shared" si="37"/>
        <v xml:space="preserve"> </v>
      </c>
      <c r="H421" s="36" t="s">
        <v>730</v>
      </c>
      <c r="I421" s="37" t="s">
        <v>65</v>
      </c>
      <c r="J421" s="36" t="s">
        <v>731</v>
      </c>
      <c r="K421" s="36" t="s">
        <v>732</v>
      </c>
      <c r="M421" s="204" t="str">
        <f t="shared" si="38"/>
        <v xml:space="preserve"> </v>
      </c>
    </row>
    <row r="422" spans="1:20" x14ac:dyDescent="0.2">
      <c r="A422" s="36" t="s">
        <v>733</v>
      </c>
      <c r="B422" s="204" t="str">
        <f t="shared" si="35"/>
        <v xml:space="preserve"> </v>
      </c>
      <c r="C422" s="18" t="s">
        <v>6453</v>
      </c>
      <c r="D422" s="204" t="str">
        <f t="shared" si="36"/>
        <v xml:space="preserve"> </v>
      </c>
      <c r="E422" s="37" t="s">
        <v>21</v>
      </c>
      <c r="F422" s="37"/>
      <c r="G422" s="204" t="str">
        <f t="shared" si="37"/>
        <v xml:space="preserve"> </v>
      </c>
      <c r="H422" s="36" t="s">
        <v>734</v>
      </c>
      <c r="I422" s="37" t="s">
        <v>218</v>
      </c>
      <c r="J422" s="36" t="s">
        <v>735</v>
      </c>
      <c r="K422" s="36" t="s">
        <v>736</v>
      </c>
      <c r="M422" s="204" t="str">
        <f t="shared" si="38"/>
        <v xml:space="preserve"> </v>
      </c>
    </row>
    <row r="423" spans="1:20" x14ac:dyDescent="0.2">
      <c r="A423" s="36" t="s">
        <v>737</v>
      </c>
      <c r="B423" s="204" t="str">
        <f t="shared" si="35"/>
        <v xml:space="preserve"> </v>
      </c>
      <c r="C423" s="18" t="s">
        <v>6454</v>
      </c>
      <c r="D423" s="204" t="str">
        <f t="shared" si="36"/>
        <v xml:space="preserve"> </v>
      </c>
      <c r="E423" s="37" t="s">
        <v>21</v>
      </c>
      <c r="F423" s="37"/>
      <c r="G423" s="204" t="str">
        <f t="shared" si="37"/>
        <v xml:space="preserve"> </v>
      </c>
      <c r="H423" s="36" t="s">
        <v>738</v>
      </c>
      <c r="I423" s="37" t="s">
        <v>381</v>
      </c>
      <c r="J423" s="36" t="s">
        <v>739</v>
      </c>
      <c r="K423" s="36" t="s">
        <v>26</v>
      </c>
      <c r="M423" s="204" t="str">
        <f t="shared" si="38"/>
        <v xml:space="preserve"> </v>
      </c>
    </row>
    <row r="424" spans="1:20" x14ac:dyDescent="0.2">
      <c r="A424" s="36" t="s">
        <v>740</v>
      </c>
      <c r="B424" s="204" t="str">
        <f t="shared" si="35"/>
        <v xml:space="preserve"> </v>
      </c>
      <c r="C424" s="18" t="s">
        <v>6455</v>
      </c>
      <c r="D424" s="204" t="str">
        <f t="shared" si="36"/>
        <v xml:space="preserve"> </v>
      </c>
      <c r="E424" s="37" t="s">
        <v>21</v>
      </c>
      <c r="F424" s="37"/>
      <c r="G424" s="204" t="str">
        <f t="shared" si="37"/>
        <v xml:space="preserve"> </v>
      </c>
      <c r="H424" s="36" t="s">
        <v>741</v>
      </c>
      <c r="I424" s="37" t="s">
        <v>121</v>
      </c>
      <c r="J424" s="36" t="s">
        <v>742</v>
      </c>
      <c r="K424" s="36" t="s">
        <v>743</v>
      </c>
      <c r="M424" s="204" t="str">
        <f t="shared" si="38"/>
        <v xml:space="preserve"> </v>
      </c>
    </row>
    <row r="425" spans="1:20" x14ac:dyDescent="0.2">
      <c r="A425" s="32" t="s">
        <v>4516</v>
      </c>
      <c r="B425" s="204" t="str">
        <f t="shared" si="35"/>
        <v xml:space="preserve"> </v>
      </c>
      <c r="C425" s="32" t="s">
        <v>6456</v>
      </c>
      <c r="D425" s="204" t="str">
        <f t="shared" si="36"/>
        <v xml:space="preserve"> </v>
      </c>
      <c r="G425" s="204" t="str">
        <f t="shared" si="37"/>
        <v xml:space="preserve"> </v>
      </c>
      <c r="H425" s="18" t="s">
        <v>4534</v>
      </c>
      <c r="I425" s="10">
        <v>2003</v>
      </c>
      <c r="J425" s="32" t="s">
        <v>4533</v>
      </c>
      <c r="K425" s="32"/>
      <c r="M425" s="204" t="str">
        <f t="shared" si="38"/>
        <v xml:space="preserve"> </v>
      </c>
    </row>
    <row r="426" spans="1:20" x14ac:dyDescent="0.2">
      <c r="A426" s="36" t="s">
        <v>744</v>
      </c>
      <c r="B426" s="204" t="str">
        <f t="shared" si="35"/>
        <v xml:space="preserve"> </v>
      </c>
      <c r="C426" s="18" t="s">
        <v>6457</v>
      </c>
      <c r="D426" s="204" t="str">
        <f t="shared" si="36"/>
        <v xml:space="preserve"> </v>
      </c>
      <c r="E426" s="37" t="s">
        <v>21</v>
      </c>
      <c r="F426" s="37"/>
      <c r="G426" s="204" t="str">
        <f t="shared" si="37"/>
        <v xml:space="preserve"> </v>
      </c>
      <c r="H426" s="36" t="s">
        <v>745</v>
      </c>
      <c r="I426" s="37" t="s">
        <v>74</v>
      </c>
      <c r="J426" s="36" t="s">
        <v>746</v>
      </c>
      <c r="K426" s="36" t="s">
        <v>26</v>
      </c>
      <c r="M426" s="204" t="str">
        <f t="shared" si="38"/>
        <v xml:space="preserve"> </v>
      </c>
    </row>
    <row r="427" spans="1:20" x14ac:dyDescent="0.2">
      <c r="A427" s="36" t="s">
        <v>747</v>
      </c>
      <c r="B427" s="204" t="str">
        <f t="shared" si="35"/>
        <v xml:space="preserve"> </v>
      </c>
      <c r="C427" s="18" t="s">
        <v>6458</v>
      </c>
      <c r="D427" s="204" t="str">
        <f t="shared" si="36"/>
        <v xml:space="preserve"> </v>
      </c>
      <c r="E427" s="37" t="s">
        <v>21</v>
      </c>
      <c r="F427" s="37"/>
      <c r="G427" s="204" t="str">
        <f t="shared" si="37"/>
        <v xml:space="preserve"> </v>
      </c>
      <c r="H427" s="36" t="s">
        <v>748</v>
      </c>
      <c r="I427" s="37" t="s">
        <v>83</v>
      </c>
      <c r="J427" s="36" t="s">
        <v>749</v>
      </c>
      <c r="K427" s="36" t="s">
        <v>26</v>
      </c>
      <c r="M427" s="204" t="str">
        <f t="shared" si="38"/>
        <v xml:space="preserve"> </v>
      </c>
    </row>
    <row r="428" spans="1:20" x14ac:dyDescent="0.2">
      <c r="A428" s="112" t="s">
        <v>4007</v>
      </c>
      <c r="B428" s="204" t="str">
        <f t="shared" si="35"/>
        <v xml:space="preserve"> </v>
      </c>
      <c r="C428" s="32" t="s">
        <v>6459</v>
      </c>
      <c r="D428" s="204" t="str">
        <f t="shared" si="36"/>
        <v xml:space="preserve"> </v>
      </c>
      <c r="E428" s="128"/>
      <c r="F428" s="128"/>
      <c r="G428" s="204" t="str">
        <f t="shared" si="37"/>
        <v xml:space="preserve"> </v>
      </c>
      <c r="H428" s="116" t="s">
        <v>4006</v>
      </c>
      <c r="I428" s="6"/>
      <c r="J428" s="116" t="s">
        <v>4005</v>
      </c>
      <c r="K428" s="116"/>
      <c r="M428" s="204" t="str">
        <f t="shared" si="38"/>
        <v xml:space="preserve"> </v>
      </c>
    </row>
    <row r="429" spans="1:20" x14ac:dyDescent="0.2">
      <c r="A429" s="36" t="s">
        <v>750</v>
      </c>
      <c r="B429" s="204" t="str">
        <f t="shared" si="35"/>
        <v xml:space="preserve"> </v>
      </c>
      <c r="C429" s="18" t="s">
        <v>6460</v>
      </c>
      <c r="D429" s="204" t="str">
        <f t="shared" si="36"/>
        <v xml:space="preserve"> </v>
      </c>
      <c r="E429" s="37" t="s">
        <v>21</v>
      </c>
      <c r="F429" s="37"/>
      <c r="G429" s="204" t="str">
        <f t="shared" si="37"/>
        <v xml:space="preserve"> </v>
      </c>
      <c r="H429" s="36" t="s">
        <v>751</v>
      </c>
      <c r="I429" s="37" t="s">
        <v>247</v>
      </c>
      <c r="J429" s="36" t="s">
        <v>752</v>
      </c>
      <c r="K429" s="36" t="s">
        <v>26</v>
      </c>
      <c r="M429" s="204" t="str">
        <f t="shared" si="38"/>
        <v xml:space="preserve"> </v>
      </c>
    </row>
    <row r="430" spans="1:20" s="29" customFormat="1" x14ac:dyDescent="0.2">
      <c r="A430" s="112" t="s">
        <v>6461</v>
      </c>
      <c r="B430" s="204" t="str">
        <f t="shared" si="35"/>
        <v xml:space="preserve"> </v>
      </c>
      <c r="C430" s="18" t="s">
        <v>753</v>
      </c>
      <c r="D430" s="204" t="str">
        <f t="shared" si="36"/>
        <v xml:space="preserve"> </v>
      </c>
      <c r="E430" s="212" t="s">
        <v>15</v>
      </c>
      <c r="F430" s="128">
        <v>146</v>
      </c>
      <c r="G430" s="204" t="str">
        <f t="shared" si="37"/>
        <v xml:space="preserve"> </v>
      </c>
      <c r="H430" s="116"/>
      <c r="I430" s="6"/>
      <c r="J430" s="116"/>
      <c r="K430" s="116"/>
      <c r="L430" s="18"/>
      <c r="M430" s="204" t="str">
        <f t="shared" si="38"/>
        <v xml:space="preserve"> </v>
      </c>
      <c r="Q430" s="18"/>
      <c r="R430" s="18"/>
      <c r="S430" s="18"/>
      <c r="T430" s="18"/>
    </row>
    <row r="431" spans="1:20" s="29" customFormat="1" x14ac:dyDescent="0.2">
      <c r="A431" s="112" t="s">
        <v>1518</v>
      </c>
      <c r="B431" s="204" t="str">
        <f t="shared" si="35"/>
        <v xml:space="preserve"> </v>
      </c>
      <c r="C431" s="18" t="s">
        <v>754</v>
      </c>
      <c r="D431" s="204" t="str">
        <f t="shared" si="36"/>
        <v xml:space="preserve"> </v>
      </c>
      <c r="E431" s="212" t="s">
        <v>15</v>
      </c>
      <c r="F431" s="128">
        <v>147</v>
      </c>
      <c r="G431" s="204" t="str">
        <f t="shared" si="37"/>
        <v xml:space="preserve"> </v>
      </c>
      <c r="H431" s="116"/>
      <c r="I431" s="6"/>
      <c r="J431" s="116"/>
      <c r="K431" s="116"/>
      <c r="L431" s="18"/>
      <c r="M431" s="204" t="str">
        <f t="shared" si="38"/>
        <v xml:space="preserve"> </v>
      </c>
      <c r="Q431" s="18"/>
      <c r="R431" s="18"/>
      <c r="S431" s="18"/>
      <c r="T431" s="18"/>
    </row>
    <row r="432" spans="1:20" s="29" customFormat="1" x14ac:dyDescent="0.2">
      <c r="A432" s="117" t="s">
        <v>4015</v>
      </c>
      <c r="B432" s="204" t="str">
        <f t="shared" si="35"/>
        <v xml:space="preserve"> </v>
      </c>
      <c r="C432" s="32" t="s">
        <v>6462</v>
      </c>
      <c r="D432" s="204" t="str">
        <f t="shared" si="36"/>
        <v xml:space="preserve"> </v>
      </c>
      <c r="E432" s="128"/>
      <c r="F432" s="128"/>
      <c r="G432" s="204" t="str">
        <f t="shared" si="37"/>
        <v xml:space="preserve"> </v>
      </c>
      <c r="H432" s="116" t="s">
        <v>4017</v>
      </c>
      <c r="I432" s="6">
        <v>2011</v>
      </c>
      <c r="J432" s="116" t="s">
        <v>4016</v>
      </c>
      <c r="K432" s="116"/>
      <c r="L432" s="18"/>
      <c r="M432" s="204" t="str">
        <f t="shared" si="38"/>
        <v xml:space="preserve"> </v>
      </c>
      <c r="Q432" s="18"/>
      <c r="R432" s="18"/>
      <c r="S432" s="18"/>
      <c r="T432" s="18"/>
    </row>
    <row r="433" spans="1:20" s="29" customFormat="1" x14ac:dyDescent="0.2">
      <c r="A433" s="117" t="s">
        <v>6463</v>
      </c>
      <c r="B433" s="204"/>
      <c r="C433" s="32"/>
      <c r="D433" s="204"/>
      <c r="E433" s="128"/>
      <c r="F433" s="128"/>
      <c r="G433" s="204"/>
      <c r="H433" s="116"/>
      <c r="I433" s="6"/>
      <c r="J433" s="116"/>
      <c r="K433" s="116"/>
      <c r="L433" s="18"/>
      <c r="M433" s="204"/>
      <c r="Q433" s="18"/>
      <c r="R433" s="18"/>
      <c r="S433" s="18"/>
      <c r="T433" s="18"/>
    </row>
    <row r="434" spans="1:20" s="29" customFormat="1" x14ac:dyDescent="0.2">
      <c r="A434" s="112" t="s">
        <v>1504</v>
      </c>
      <c r="B434" s="204" t="str">
        <f t="shared" ref="B434:B465" si="39">" "</f>
        <v xml:space="preserve"> </v>
      </c>
      <c r="C434" s="18" t="s">
        <v>755</v>
      </c>
      <c r="D434" s="204" t="str">
        <f t="shared" ref="D434:D465" si="40">" "</f>
        <v xml:space="preserve"> </v>
      </c>
      <c r="E434" s="212" t="s">
        <v>15</v>
      </c>
      <c r="F434" s="128">
        <v>148</v>
      </c>
      <c r="G434" s="204" t="str">
        <f t="shared" ref="G434:G465" si="41">" "</f>
        <v xml:space="preserve"> </v>
      </c>
      <c r="H434" s="116"/>
      <c r="I434" s="6"/>
      <c r="J434" s="116"/>
      <c r="K434" s="116"/>
      <c r="L434" s="18"/>
      <c r="M434" s="204" t="str">
        <f t="shared" ref="M434:M465" si="42">" "</f>
        <v xml:space="preserve"> </v>
      </c>
      <c r="Q434" s="18"/>
      <c r="R434" s="18"/>
      <c r="S434" s="18"/>
      <c r="T434" s="18"/>
    </row>
    <row r="435" spans="1:20" s="29" customFormat="1" x14ac:dyDescent="0.2">
      <c r="A435" s="112" t="s">
        <v>3875</v>
      </c>
      <c r="B435" s="204" t="str">
        <f t="shared" si="39"/>
        <v xml:space="preserve"> </v>
      </c>
      <c r="C435" s="32" t="s">
        <v>6464</v>
      </c>
      <c r="D435" s="204" t="str">
        <f t="shared" si="40"/>
        <v xml:space="preserve"> </v>
      </c>
      <c r="E435" s="128" t="str">
        <f>" "</f>
        <v xml:space="preserve"> </v>
      </c>
      <c r="F435" s="128" t="str">
        <f>" "</f>
        <v xml:space="preserve"> </v>
      </c>
      <c r="G435" s="204" t="str">
        <f t="shared" si="41"/>
        <v xml:space="preserve"> </v>
      </c>
      <c r="H435" s="116" t="s">
        <v>3876</v>
      </c>
      <c r="I435" s="6">
        <v>2001</v>
      </c>
      <c r="J435" s="116" t="s">
        <v>3874</v>
      </c>
      <c r="K435" s="116"/>
      <c r="L435" s="18"/>
      <c r="M435" s="204" t="str">
        <f t="shared" si="42"/>
        <v xml:space="preserve"> </v>
      </c>
      <c r="Q435" s="18"/>
      <c r="R435" s="18"/>
      <c r="S435" s="18"/>
      <c r="T435" s="18"/>
    </row>
    <row r="436" spans="1:20" s="29" customFormat="1" x14ac:dyDescent="0.2">
      <c r="A436" s="36" t="s">
        <v>756</v>
      </c>
      <c r="B436" s="204" t="str">
        <f t="shared" si="39"/>
        <v xml:space="preserve"> </v>
      </c>
      <c r="C436" s="18" t="s">
        <v>6465</v>
      </c>
      <c r="D436" s="204" t="str">
        <f t="shared" si="40"/>
        <v xml:space="preserve"> </v>
      </c>
      <c r="E436" s="37" t="s">
        <v>21</v>
      </c>
      <c r="F436" s="37"/>
      <c r="G436" s="204" t="str">
        <f t="shared" si="41"/>
        <v xml:space="preserve"> </v>
      </c>
      <c r="H436" s="36" t="s">
        <v>757</v>
      </c>
      <c r="I436" s="37" t="s">
        <v>149</v>
      </c>
      <c r="J436" s="36" t="s">
        <v>758</v>
      </c>
      <c r="K436" s="36" t="s">
        <v>26</v>
      </c>
      <c r="L436" s="18"/>
      <c r="M436" s="204" t="str">
        <f t="shared" si="42"/>
        <v xml:space="preserve"> </v>
      </c>
      <c r="Q436" s="18"/>
      <c r="R436" s="18"/>
      <c r="S436" s="18"/>
      <c r="T436" s="18"/>
    </row>
    <row r="437" spans="1:20" s="29" customFormat="1" x14ac:dyDescent="0.2">
      <c r="A437" s="32" t="s">
        <v>4311</v>
      </c>
      <c r="B437" s="204" t="str">
        <f t="shared" si="39"/>
        <v xml:space="preserve"> </v>
      </c>
      <c r="C437" s="32" t="s">
        <v>6466</v>
      </c>
      <c r="D437" s="204" t="str">
        <f t="shared" si="40"/>
        <v xml:space="preserve"> </v>
      </c>
      <c r="E437" s="38"/>
      <c r="F437" s="38"/>
      <c r="G437" s="204" t="str">
        <f t="shared" si="41"/>
        <v xml:space="preserve"> </v>
      </c>
      <c r="H437" s="18" t="s">
        <v>4310</v>
      </c>
      <c r="I437" s="10">
        <v>2011</v>
      </c>
      <c r="J437" s="18" t="s">
        <v>4309</v>
      </c>
      <c r="K437" s="18"/>
      <c r="L437" s="18"/>
      <c r="M437" s="204" t="str">
        <f t="shared" si="42"/>
        <v xml:space="preserve"> </v>
      </c>
      <c r="Q437" s="18"/>
      <c r="R437" s="18"/>
      <c r="S437" s="18"/>
      <c r="T437" s="18"/>
    </row>
    <row r="438" spans="1:20" s="29" customFormat="1" x14ac:dyDescent="0.2">
      <c r="A438" s="112" t="s">
        <v>6467</v>
      </c>
      <c r="B438" s="204" t="str">
        <f t="shared" si="39"/>
        <v xml:space="preserve"> </v>
      </c>
      <c r="C438" s="18" t="s">
        <v>759</v>
      </c>
      <c r="D438" s="204" t="str">
        <f t="shared" si="40"/>
        <v xml:space="preserve"> </v>
      </c>
      <c r="E438" s="212" t="s">
        <v>15</v>
      </c>
      <c r="F438" s="128">
        <v>145</v>
      </c>
      <c r="G438" s="204" t="str">
        <f t="shared" si="41"/>
        <v xml:space="preserve"> </v>
      </c>
      <c r="H438" s="116"/>
      <c r="I438" s="6"/>
      <c r="J438" s="116"/>
      <c r="K438" s="116"/>
      <c r="L438" s="18"/>
      <c r="M438" s="204" t="str">
        <f t="shared" si="42"/>
        <v xml:space="preserve"> </v>
      </c>
      <c r="Q438" s="18"/>
      <c r="R438" s="18"/>
      <c r="S438" s="18"/>
      <c r="T438" s="18"/>
    </row>
    <row r="439" spans="1:20" s="29" customFormat="1" x14ac:dyDescent="0.2">
      <c r="A439" s="142" t="s">
        <v>4508</v>
      </c>
      <c r="B439" s="204" t="str">
        <f t="shared" si="39"/>
        <v xml:space="preserve"> </v>
      </c>
      <c r="C439" s="32" t="s">
        <v>6468</v>
      </c>
      <c r="D439" s="204" t="str">
        <f t="shared" si="40"/>
        <v xml:space="preserve"> </v>
      </c>
      <c r="E439" s="38"/>
      <c r="F439" s="38"/>
      <c r="G439" s="204" t="str">
        <f t="shared" si="41"/>
        <v xml:space="preserve"> </v>
      </c>
      <c r="H439" s="18" t="s">
        <v>4514</v>
      </c>
      <c r="I439" s="10">
        <v>2011</v>
      </c>
      <c r="J439" s="32" t="s">
        <v>4555</v>
      </c>
      <c r="K439" s="32"/>
      <c r="L439" s="18"/>
      <c r="M439" s="204" t="str">
        <f t="shared" si="42"/>
        <v xml:space="preserve"> </v>
      </c>
      <c r="Q439" s="18"/>
      <c r="R439" s="18"/>
      <c r="S439" s="18"/>
      <c r="T439" s="18"/>
    </row>
    <row r="440" spans="1:20" s="29" customFormat="1" x14ac:dyDescent="0.2">
      <c r="A440" s="36" t="s">
        <v>760</v>
      </c>
      <c r="B440" s="204" t="str">
        <f t="shared" si="39"/>
        <v xml:space="preserve"> </v>
      </c>
      <c r="C440" s="18" t="s">
        <v>6469</v>
      </c>
      <c r="D440" s="204" t="str">
        <f t="shared" si="40"/>
        <v xml:space="preserve"> </v>
      </c>
      <c r="E440" s="37" t="s">
        <v>21</v>
      </c>
      <c r="F440" s="37"/>
      <c r="G440" s="204" t="str">
        <f t="shared" si="41"/>
        <v xml:space="preserve"> </v>
      </c>
      <c r="H440" s="36" t="s">
        <v>761</v>
      </c>
      <c r="I440" s="37" t="s">
        <v>149</v>
      </c>
      <c r="J440" s="36" t="s">
        <v>762</v>
      </c>
      <c r="K440" s="36" t="s">
        <v>763</v>
      </c>
      <c r="L440" s="18"/>
      <c r="M440" s="204" t="str">
        <f t="shared" si="42"/>
        <v xml:space="preserve"> </v>
      </c>
      <c r="Q440" s="18"/>
      <c r="R440" s="18"/>
      <c r="S440" s="18"/>
      <c r="T440" s="18"/>
    </row>
    <row r="441" spans="1:20" s="29" customFormat="1" x14ac:dyDescent="0.2">
      <c r="A441" s="112" t="s">
        <v>1520</v>
      </c>
      <c r="B441" s="204" t="str">
        <f t="shared" si="39"/>
        <v xml:space="preserve"> </v>
      </c>
      <c r="C441" s="18" t="s">
        <v>764</v>
      </c>
      <c r="D441" s="204" t="str">
        <f t="shared" si="40"/>
        <v xml:space="preserve"> </v>
      </c>
      <c r="E441" s="212" t="s">
        <v>15</v>
      </c>
      <c r="F441" s="128">
        <v>149</v>
      </c>
      <c r="G441" s="204" t="str">
        <f t="shared" si="41"/>
        <v xml:space="preserve"> </v>
      </c>
      <c r="H441" s="116"/>
      <c r="I441" s="6"/>
      <c r="J441" s="116"/>
      <c r="K441" s="116"/>
      <c r="L441" s="18"/>
      <c r="M441" s="204" t="str">
        <f t="shared" si="42"/>
        <v xml:space="preserve"> </v>
      </c>
      <c r="Q441" s="18"/>
      <c r="R441" s="18"/>
      <c r="S441" s="18"/>
      <c r="T441" s="18"/>
    </row>
    <row r="442" spans="1:20" s="29" customFormat="1" x14ac:dyDescent="0.2">
      <c r="A442" s="32" t="s">
        <v>4326</v>
      </c>
      <c r="B442" s="204" t="str">
        <f t="shared" si="39"/>
        <v xml:space="preserve"> </v>
      </c>
      <c r="C442" s="32" t="s">
        <v>6470</v>
      </c>
      <c r="D442" s="204" t="str">
        <f t="shared" si="40"/>
        <v xml:space="preserve"> </v>
      </c>
      <c r="E442" s="38"/>
      <c r="F442" s="38"/>
      <c r="G442" s="204" t="str">
        <f t="shared" si="41"/>
        <v xml:space="preserve"> </v>
      </c>
      <c r="H442" s="18" t="s">
        <v>4325</v>
      </c>
      <c r="I442" s="10">
        <v>2009</v>
      </c>
      <c r="J442" s="18" t="s">
        <v>4324</v>
      </c>
      <c r="K442" s="18"/>
      <c r="L442" s="18"/>
      <c r="M442" s="204" t="str">
        <f t="shared" si="42"/>
        <v xml:space="preserve"> </v>
      </c>
      <c r="Q442" s="18"/>
      <c r="R442" s="18"/>
      <c r="S442" s="18"/>
      <c r="T442" s="18"/>
    </row>
    <row r="443" spans="1:20" x14ac:dyDescent="0.2">
      <c r="A443" s="112" t="s">
        <v>6471</v>
      </c>
      <c r="B443" s="204" t="str">
        <f t="shared" si="39"/>
        <v xml:space="preserve"> </v>
      </c>
      <c r="C443" s="18" t="s">
        <v>765</v>
      </c>
      <c r="D443" s="204" t="str">
        <f t="shared" si="40"/>
        <v xml:space="preserve"> </v>
      </c>
      <c r="E443" s="212" t="s">
        <v>15</v>
      </c>
      <c r="F443" s="128">
        <v>150</v>
      </c>
      <c r="G443" s="204" t="str">
        <f t="shared" si="41"/>
        <v xml:space="preserve"> </v>
      </c>
      <c r="H443" s="116"/>
      <c r="I443" s="6"/>
      <c r="J443" s="116"/>
      <c r="K443" s="116"/>
      <c r="M443" s="204" t="str">
        <f t="shared" si="42"/>
        <v xml:space="preserve"> </v>
      </c>
    </row>
    <row r="444" spans="1:20" x14ac:dyDescent="0.2">
      <c r="A444" s="112" t="s">
        <v>1457</v>
      </c>
      <c r="B444" s="204" t="str">
        <f t="shared" si="39"/>
        <v xml:space="preserve"> </v>
      </c>
      <c r="C444" s="18" t="s">
        <v>766</v>
      </c>
      <c r="D444" s="204" t="str">
        <f t="shared" si="40"/>
        <v xml:space="preserve"> </v>
      </c>
      <c r="E444" s="212" t="s">
        <v>15</v>
      </c>
      <c r="F444" s="128">
        <v>151</v>
      </c>
      <c r="G444" s="204" t="str">
        <f t="shared" si="41"/>
        <v xml:space="preserve"> </v>
      </c>
      <c r="H444" s="116"/>
      <c r="I444" s="6" t="s">
        <v>4554</v>
      </c>
      <c r="J444" s="116"/>
      <c r="K444" s="116"/>
      <c r="M444" s="204" t="str">
        <f t="shared" si="42"/>
        <v xml:space="preserve"> </v>
      </c>
    </row>
    <row r="445" spans="1:20" x14ac:dyDescent="0.2">
      <c r="A445" s="36" t="s">
        <v>770</v>
      </c>
      <c r="B445" s="204" t="str">
        <f t="shared" si="39"/>
        <v xml:space="preserve"> </v>
      </c>
      <c r="C445" s="18" t="s">
        <v>6472</v>
      </c>
      <c r="D445" s="204" t="str">
        <f t="shared" si="40"/>
        <v xml:space="preserve"> </v>
      </c>
      <c r="E445" s="37" t="s">
        <v>21</v>
      </c>
      <c r="F445" s="37"/>
      <c r="G445" s="204" t="str">
        <f t="shared" si="41"/>
        <v xml:space="preserve"> </v>
      </c>
      <c r="H445" s="36" t="s">
        <v>771</v>
      </c>
      <c r="I445" s="37" t="s">
        <v>149</v>
      </c>
      <c r="J445" s="36" t="s">
        <v>772</v>
      </c>
      <c r="K445" s="36" t="s">
        <v>26</v>
      </c>
      <c r="M445" s="204" t="str">
        <f t="shared" si="42"/>
        <v xml:space="preserve"> </v>
      </c>
    </row>
    <row r="446" spans="1:20" s="32" customFormat="1" x14ac:dyDescent="0.2">
      <c r="A446" s="36" t="s">
        <v>773</v>
      </c>
      <c r="B446" s="204" t="str">
        <f t="shared" si="39"/>
        <v xml:space="preserve"> </v>
      </c>
      <c r="C446" s="18" t="s">
        <v>6473</v>
      </c>
      <c r="D446" s="204" t="str">
        <f t="shared" si="40"/>
        <v xml:space="preserve"> </v>
      </c>
      <c r="E446" s="37" t="s">
        <v>21</v>
      </c>
      <c r="F446" s="37"/>
      <c r="G446" s="204" t="str">
        <f t="shared" si="41"/>
        <v xml:space="preserve"> </v>
      </c>
      <c r="H446" s="36" t="s">
        <v>771</v>
      </c>
      <c r="I446" s="37" t="s">
        <v>83</v>
      </c>
      <c r="J446" s="36" t="s">
        <v>774</v>
      </c>
      <c r="K446" s="36" t="s">
        <v>26</v>
      </c>
      <c r="L446" s="18"/>
      <c r="M446" s="204" t="str">
        <f t="shared" si="42"/>
        <v xml:space="preserve"> </v>
      </c>
      <c r="Q446" s="18"/>
      <c r="R446" s="18"/>
      <c r="S446" s="18"/>
      <c r="T446" s="18"/>
    </row>
    <row r="447" spans="1:20" x14ac:dyDescent="0.2">
      <c r="A447" s="36" t="s">
        <v>767</v>
      </c>
      <c r="B447" s="204" t="str">
        <f t="shared" si="39"/>
        <v xml:space="preserve"> </v>
      </c>
      <c r="C447" s="18" t="s">
        <v>6474</v>
      </c>
      <c r="D447" s="204" t="str">
        <f t="shared" si="40"/>
        <v xml:space="preserve"> </v>
      </c>
      <c r="E447" s="37" t="s">
        <v>21</v>
      </c>
      <c r="F447" s="37"/>
      <c r="G447" s="204" t="str">
        <f t="shared" si="41"/>
        <v xml:space="preserve"> </v>
      </c>
      <c r="H447" s="36" t="s">
        <v>768</v>
      </c>
      <c r="I447" s="37" t="s">
        <v>587</v>
      </c>
      <c r="J447" s="36" t="s">
        <v>769</v>
      </c>
      <c r="K447" s="36" t="s">
        <v>26</v>
      </c>
      <c r="M447" s="204" t="str">
        <f t="shared" si="42"/>
        <v xml:space="preserve"> </v>
      </c>
    </row>
    <row r="448" spans="1:20" x14ac:dyDescent="0.2">
      <c r="A448" s="36" t="s">
        <v>775</v>
      </c>
      <c r="B448" s="204" t="str">
        <f t="shared" si="39"/>
        <v xml:space="preserve"> </v>
      </c>
      <c r="C448" s="18" t="s">
        <v>6475</v>
      </c>
      <c r="D448" s="204" t="str">
        <f t="shared" si="40"/>
        <v xml:space="preserve"> </v>
      </c>
      <c r="E448" s="37" t="s">
        <v>21</v>
      </c>
      <c r="F448" s="37"/>
      <c r="G448" s="204" t="str">
        <f t="shared" si="41"/>
        <v xml:space="preserve"> </v>
      </c>
      <c r="H448" s="36" t="s">
        <v>771</v>
      </c>
      <c r="I448" s="37" t="s">
        <v>591</v>
      </c>
      <c r="J448" s="36" t="s">
        <v>776</v>
      </c>
      <c r="K448" s="36" t="s">
        <v>26</v>
      </c>
      <c r="M448" s="204" t="str">
        <f t="shared" si="42"/>
        <v xml:space="preserve"> </v>
      </c>
    </row>
    <row r="449" spans="1:20" x14ac:dyDescent="0.2">
      <c r="A449" s="112" t="s">
        <v>6476</v>
      </c>
      <c r="B449" s="204" t="str">
        <f t="shared" si="39"/>
        <v xml:space="preserve"> </v>
      </c>
      <c r="C449" s="18" t="s">
        <v>777</v>
      </c>
      <c r="D449" s="204" t="str">
        <f t="shared" si="40"/>
        <v xml:space="preserve"> </v>
      </c>
      <c r="E449" s="212" t="s">
        <v>15</v>
      </c>
      <c r="F449" s="128">
        <v>152</v>
      </c>
      <c r="G449" s="204" t="str">
        <f t="shared" si="41"/>
        <v xml:space="preserve"> </v>
      </c>
      <c r="H449" s="116"/>
      <c r="I449" s="6"/>
      <c r="J449" s="116"/>
      <c r="K449" s="116"/>
      <c r="M449" s="204" t="str">
        <f t="shared" si="42"/>
        <v xml:space="preserve"> </v>
      </c>
    </row>
    <row r="450" spans="1:20" x14ac:dyDescent="0.2">
      <c r="A450" s="112" t="s">
        <v>6477</v>
      </c>
      <c r="B450" s="204" t="str">
        <f t="shared" si="39"/>
        <v xml:space="preserve"> </v>
      </c>
      <c r="C450" s="18" t="s">
        <v>778</v>
      </c>
      <c r="D450" s="204" t="str">
        <f t="shared" si="40"/>
        <v xml:space="preserve"> </v>
      </c>
      <c r="E450" s="212" t="s">
        <v>15</v>
      </c>
      <c r="F450" s="128">
        <v>155</v>
      </c>
      <c r="G450" s="204" t="str">
        <f t="shared" si="41"/>
        <v xml:space="preserve"> </v>
      </c>
      <c r="H450" s="116"/>
      <c r="I450" s="6"/>
      <c r="J450" s="116"/>
      <c r="K450" s="116"/>
      <c r="M450" s="204" t="str">
        <f t="shared" si="42"/>
        <v xml:space="preserve"> </v>
      </c>
    </row>
    <row r="451" spans="1:20" x14ac:dyDescent="0.2">
      <c r="A451" s="112" t="s">
        <v>6478</v>
      </c>
      <c r="B451" s="204" t="str">
        <f t="shared" si="39"/>
        <v xml:space="preserve"> </v>
      </c>
      <c r="C451" s="18" t="s">
        <v>779</v>
      </c>
      <c r="D451" s="204" t="str">
        <f t="shared" si="40"/>
        <v xml:space="preserve"> </v>
      </c>
      <c r="E451" s="212" t="s">
        <v>15</v>
      </c>
      <c r="F451" s="128">
        <v>153</v>
      </c>
      <c r="G451" s="204" t="str">
        <f t="shared" si="41"/>
        <v xml:space="preserve"> </v>
      </c>
      <c r="H451" s="116"/>
      <c r="I451" s="6"/>
      <c r="J451" s="116"/>
      <c r="K451" s="116"/>
      <c r="M451" s="204" t="str">
        <f t="shared" si="42"/>
        <v xml:space="preserve"> </v>
      </c>
    </row>
    <row r="452" spans="1:20" x14ac:dyDescent="0.2">
      <c r="A452" s="112" t="s">
        <v>6479</v>
      </c>
      <c r="B452" s="204" t="str">
        <f t="shared" si="39"/>
        <v xml:space="preserve"> </v>
      </c>
      <c r="C452" s="18" t="s">
        <v>780</v>
      </c>
      <c r="D452" s="204" t="str">
        <f t="shared" si="40"/>
        <v xml:space="preserve"> </v>
      </c>
      <c r="E452" s="212" t="s">
        <v>15</v>
      </c>
      <c r="F452" s="128">
        <v>154</v>
      </c>
      <c r="G452" s="204" t="str">
        <f t="shared" si="41"/>
        <v xml:space="preserve"> </v>
      </c>
      <c r="H452" s="116"/>
      <c r="I452" s="6"/>
      <c r="J452" s="116"/>
      <c r="K452" s="116"/>
      <c r="M452" s="204" t="str">
        <f t="shared" si="42"/>
        <v xml:space="preserve"> </v>
      </c>
    </row>
    <row r="453" spans="1:20" x14ac:dyDescent="0.2">
      <c r="A453" s="112" t="s">
        <v>6480</v>
      </c>
      <c r="B453" s="204" t="str">
        <f t="shared" si="39"/>
        <v xml:space="preserve"> </v>
      </c>
      <c r="C453" s="18" t="s">
        <v>781</v>
      </c>
      <c r="D453" s="204" t="str">
        <f t="shared" si="40"/>
        <v xml:space="preserve"> </v>
      </c>
      <c r="E453" s="212" t="s">
        <v>15</v>
      </c>
      <c r="F453" s="128">
        <v>156</v>
      </c>
      <c r="G453" s="204" t="str">
        <f t="shared" si="41"/>
        <v xml:space="preserve"> </v>
      </c>
      <c r="H453" s="116"/>
      <c r="I453" s="6"/>
      <c r="J453" s="116"/>
      <c r="K453" s="116"/>
      <c r="M453" s="204" t="str">
        <f t="shared" si="42"/>
        <v xml:space="preserve"> </v>
      </c>
    </row>
    <row r="454" spans="1:20" x14ac:dyDescent="0.2">
      <c r="A454" s="112" t="s">
        <v>6481</v>
      </c>
      <c r="B454" s="204" t="str">
        <f t="shared" si="39"/>
        <v xml:space="preserve"> </v>
      </c>
      <c r="C454" s="18" t="s">
        <v>782</v>
      </c>
      <c r="D454" s="204" t="str">
        <f t="shared" si="40"/>
        <v xml:space="preserve"> </v>
      </c>
      <c r="E454" s="212" t="s">
        <v>15</v>
      </c>
      <c r="F454" s="128">
        <v>157</v>
      </c>
      <c r="G454" s="204" t="str">
        <f t="shared" si="41"/>
        <v xml:space="preserve"> </v>
      </c>
      <c r="H454" s="116"/>
      <c r="I454" s="6"/>
      <c r="J454" s="116"/>
      <c r="K454" s="116"/>
      <c r="M454" s="204" t="str">
        <f t="shared" si="42"/>
        <v xml:space="preserve"> </v>
      </c>
    </row>
    <row r="455" spans="1:20" x14ac:dyDescent="0.2">
      <c r="A455" s="112" t="s">
        <v>6482</v>
      </c>
      <c r="B455" s="204" t="str">
        <f t="shared" si="39"/>
        <v xml:space="preserve"> </v>
      </c>
      <c r="C455" s="18" t="s">
        <v>783</v>
      </c>
      <c r="D455" s="204" t="str">
        <f t="shared" si="40"/>
        <v xml:space="preserve"> </v>
      </c>
      <c r="E455" s="212" t="s">
        <v>15</v>
      </c>
      <c r="F455" s="128">
        <v>158</v>
      </c>
      <c r="G455" s="204" t="str">
        <f t="shared" si="41"/>
        <v xml:space="preserve"> </v>
      </c>
      <c r="H455" s="116"/>
      <c r="I455" s="6"/>
      <c r="J455" s="116"/>
      <c r="K455" s="116"/>
      <c r="M455" s="204" t="str">
        <f t="shared" si="42"/>
        <v xml:space="preserve"> </v>
      </c>
    </row>
    <row r="456" spans="1:20" s="32" customFormat="1" x14ac:dyDescent="0.2">
      <c r="A456" s="36" t="s">
        <v>784</v>
      </c>
      <c r="B456" s="204" t="str">
        <f t="shared" si="39"/>
        <v xml:space="preserve"> </v>
      </c>
      <c r="C456" s="18" t="s">
        <v>6483</v>
      </c>
      <c r="D456" s="204" t="str">
        <f t="shared" si="40"/>
        <v xml:space="preserve"> </v>
      </c>
      <c r="E456" s="37" t="s">
        <v>21</v>
      </c>
      <c r="F456" s="37"/>
      <c r="G456" s="204" t="str">
        <f t="shared" si="41"/>
        <v xml:space="preserve"> </v>
      </c>
      <c r="H456" s="36" t="s">
        <v>785</v>
      </c>
      <c r="I456" s="37" t="s">
        <v>240</v>
      </c>
      <c r="J456" s="36" t="s">
        <v>786</v>
      </c>
      <c r="K456" s="36" t="s">
        <v>787</v>
      </c>
      <c r="L456" s="18"/>
      <c r="M456" s="204" t="str">
        <f t="shared" si="42"/>
        <v xml:space="preserve"> </v>
      </c>
      <c r="Q456" s="18"/>
      <c r="R456" s="18"/>
      <c r="S456" s="18"/>
      <c r="T456" s="18"/>
    </row>
    <row r="457" spans="1:20" s="32" customFormat="1" x14ac:dyDescent="0.2">
      <c r="A457" s="12" t="s">
        <v>4232</v>
      </c>
      <c r="B457" s="204" t="str">
        <f t="shared" si="39"/>
        <v xml:space="preserve"> </v>
      </c>
      <c r="C457" s="32" t="s">
        <v>6484</v>
      </c>
      <c r="D457" s="204" t="str">
        <f t="shared" si="40"/>
        <v xml:space="preserve"> </v>
      </c>
      <c r="E457" s="38"/>
      <c r="F457" s="38"/>
      <c r="G457" s="204" t="str">
        <f t="shared" si="41"/>
        <v xml:space="preserve"> </v>
      </c>
      <c r="H457" s="18" t="s">
        <v>4233</v>
      </c>
      <c r="I457" s="10">
        <v>2010</v>
      </c>
      <c r="J457" s="18" t="s">
        <v>4234</v>
      </c>
      <c r="K457" s="18"/>
      <c r="L457" s="18"/>
      <c r="M457" s="204" t="str">
        <f t="shared" si="42"/>
        <v xml:space="preserve"> </v>
      </c>
      <c r="Q457" s="18"/>
      <c r="R457" s="18"/>
      <c r="S457" s="18"/>
      <c r="T457" s="18"/>
    </row>
    <row r="458" spans="1:20" x14ac:dyDescent="0.2">
      <c r="A458" s="32" t="s">
        <v>4385</v>
      </c>
      <c r="B458" s="204" t="str">
        <f t="shared" si="39"/>
        <v xml:space="preserve"> </v>
      </c>
      <c r="C458" s="32" t="s">
        <v>6485</v>
      </c>
      <c r="D458" s="204" t="str">
        <f t="shared" si="40"/>
        <v xml:space="preserve"> </v>
      </c>
      <c r="G458" s="204" t="str">
        <f t="shared" si="41"/>
        <v xml:space="preserve"> </v>
      </c>
      <c r="H458" s="18" t="s">
        <v>4387</v>
      </c>
      <c r="I458" s="10">
        <v>2011</v>
      </c>
      <c r="J458" s="18" t="s">
        <v>4386</v>
      </c>
      <c r="M458" s="204" t="str">
        <f t="shared" si="42"/>
        <v xml:space="preserve"> </v>
      </c>
    </row>
    <row r="459" spans="1:20" x14ac:dyDescent="0.2">
      <c r="A459" s="112" t="s">
        <v>3812</v>
      </c>
      <c r="B459" s="204" t="str">
        <f t="shared" si="39"/>
        <v xml:space="preserve"> </v>
      </c>
      <c r="C459" s="9" t="s">
        <v>3809</v>
      </c>
      <c r="D459" s="204" t="str">
        <f t="shared" si="40"/>
        <v xml:space="preserve"> </v>
      </c>
      <c r="E459" s="128" t="str">
        <f>" "</f>
        <v xml:space="preserve"> </v>
      </c>
      <c r="F459" s="128" t="str">
        <f>" "</f>
        <v xml:space="preserve"> </v>
      </c>
      <c r="G459" s="204" t="str">
        <f t="shared" si="41"/>
        <v xml:space="preserve"> </v>
      </c>
      <c r="H459" s="116" t="str">
        <f>" "</f>
        <v xml:space="preserve"> </v>
      </c>
      <c r="I459" s="116" t="str">
        <f>" "</f>
        <v xml:space="preserve"> </v>
      </c>
      <c r="J459" s="116"/>
      <c r="K459" s="116"/>
      <c r="M459" s="204" t="str">
        <f t="shared" si="42"/>
        <v xml:space="preserve"> </v>
      </c>
    </row>
    <row r="460" spans="1:20" s="32" customFormat="1" x14ac:dyDescent="0.2">
      <c r="A460" s="112" t="s">
        <v>3821</v>
      </c>
      <c r="B460" s="204" t="str">
        <f t="shared" si="39"/>
        <v xml:space="preserve"> </v>
      </c>
      <c r="C460" s="9" t="s">
        <v>3816</v>
      </c>
      <c r="D460" s="204" t="str">
        <f t="shared" si="40"/>
        <v xml:space="preserve"> </v>
      </c>
      <c r="E460" s="128" t="str">
        <f>" "</f>
        <v xml:space="preserve"> </v>
      </c>
      <c r="F460" s="128" t="str">
        <f>" "</f>
        <v xml:space="preserve"> </v>
      </c>
      <c r="G460" s="204" t="str">
        <f t="shared" si="41"/>
        <v xml:space="preserve"> </v>
      </c>
      <c r="H460" s="116"/>
      <c r="I460" s="6"/>
      <c r="J460" s="116"/>
      <c r="K460" s="116"/>
      <c r="L460" s="18"/>
      <c r="M460" s="204" t="str">
        <f t="shared" si="42"/>
        <v xml:space="preserve"> </v>
      </c>
      <c r="Q460" s="18"/>
      <c r="R460" s="18"/>
      <c r="S460" s="18"/>
      <c r="T460" s="18"/>
    </row>
    <row r="461" spans="1:20" s="32" customFormat="1" x14ac:dyDescent="0.2">
      <c r="A461" s="112" t="s">
        <v>1515</v>
      </c>
      <c r="B461" s="204" t="str">
        <f t="shared" si="39"/>
        <v xml:space="preserve"> </v>
      </c>
      <c r="C461" s="18" t="s">
        <v>788</v>
      </c>
      <c r="D461" s="204" t="str">
        <f t="shared" si="40"/>
        <v xml:space="preserve"> </v>
      </c>
      <c r="E461" s="212" t="s">
        <v>15</v>
      </c>
      <c r="F461" s="128">
        <v>159</v>
      </c>
      <c r="G461" s="204" t="str">
        <f t="shared" si="41"/>
        <v xml:space="preserve"> </v>
      </c>
      <c r="H461" s="116"/>
      <c r="I461" s="6"/>
      <c r="J461" s="116"/>
      <c r="K461" s="116"/>
      <c r="L461" s="18"/>
      <c r="M461" s="204" t="str">
        <f t="shared" si="42"/>
        <v xml:space="preserve"> </v>
      </c>
      <c r="Q461" s="18"/>
      <c r="R461" s="18"/>
      <c r="S461" s="18"/>
      <c r="T461" s="18"/>
    </row>
    <row r="462" spans="1:20" x14ac:dyDescent="0.2">
      <c r="A462" s="12" t="s">
        <v>4221</v>
      </c>
      <c r="B462" s="204" t="str">
        <f t="shared" si="39"/>
        <v xml:space="preserve"> </v>
      </c>
      <c r="C462" s="32" t="s">
        <v>6486</v>
      </c>
      <c r="D462" s="204" t="str">
        <f t="shared" si="40"/>
        <v xml:space="preserve"> </v>
      </c>
      <c r="G462" s="204" t="str">
        <f t="shared" si="41"/>
        <v xml:space="preserve"> </v>
      </c>
      <c r="H462" s="18" t="s">
        <v>4205</v>
      </c>
      <c r="I462" s="10">
        <v>2010</v>
      </c>
      <c r="J462" s="18" t="s">
        <v>4206</v>
      </c>
      <c r="M462" s="204" t="str">
        <f t="shared" si="42"/>
        <v xml:space="preserve"> </v>
      </c>
    </row>
    <row r="463" spans="1:20" x14ac:dyDescent="0.2">
      <c r="A463" s="12" t="s">
        <v>4222</v>
      </c>
      <c r="B463" s="204" t="str">
        <f t="shared" si="39"/>
        <v xml:space="preserve"> </v>
      </c>
      <c r="C463" s="32" t="s">
        <v>6487</v>
      </c>
      <c r="D463" s="204" t="str">
        <f t="shared" si="40"/>
        <v xml:space="preserve"> </v>
      </c>
      <c r="G463" s="204" t="str">
        <f t="shared" si="41"/>
        <v xml:space="preserve"> </v>
      </c>
      <c r="H463" s="18" t="s">
        <v>4205</v>
      </c>
      <c r="I463" s="10">
        <v>2010</v>
      </c>
      <c r="J463" s="18" t="s">
        <v>4224</v>
      </c>
      <c r="M463" s="204" t="str">
        <f t="shared" si="42"/>
        <v xml:space="preserve"> </v>
      </c>
    </row>
    <row r="464" spans="1:20" x14ac:dyDescent="0.2">
      <c r="A464" s="108" t="s">
        <v>6488</v>
      </c>
      <c r="B464" s="204" t="str">
        <f t="shared" si="39"/>
        <v xml:space="preserve"> </v>
      </c>
      <c r="C464" s="26" t="s">
        <v>789</v>
      </c>
      <c r="D464" s="204" t="str">
        <f t="shared" si="40"/>
        <v xml:space="preserve"> </v>
      </c>
      <c r="E464" s="44" t="s">
        <v>162</v>
      </c>
      <c r="F464" s="44">
        <v>36</v>
      </c>
      <c r="G464" s="204" t="str">
        <f t="shared" si="41"/>
        <v xml:space="preserve"> </v>
      </c>
      <c r="H464" s="150"/>
      <c r="I464" s="125"/>
      <c r="J464" s="150"/>
      <c r="K464" s="150"/>
      <c r="L464" s="29"/>
      <c r="M464" s="204" t="str">
        <f t="shared" si="42"/>
        <v xml:space="preserve"> </v>
      </c>
      <c r="Q464" s="29"/>
    </row>
    <row r="465" spans="1:17" x14ac:dyDescent="0.2">
      <c r="A465" s="36" t="s">
        <v>790</v>
      </c>
      <c r="B465" s="204" t="str">
        <f t="shared" si="39"/>
        <v xml:space="preserve"> </v>
      </c>
      <c r="C465" s="18" t="s">
        <v>6489</v>
      </c>
      <c r="D465" s="204" t="str">
        <f t="shared" si="40"/>
        <v xml:space="preserve"> </v>
      </c>
      <c r="E465" s="37" t="s">
        <v>21</v>
      </c>
      <c r="F465" s="37"/>
      <c r="G465" s="204" t="str">
        <f t="shared" si="41"/>
        <v xml:space="preserve"> </v>
      </c>
      <c r="H465" s="36" t="s">
        <v>791</v>
      </c>
      <c r="I465" s="37" t="s">
        <v>32</v>
      </c>
      <c r="J465" s="36" t="s">
        <v>792</v>
      </c>
      <c r="K465" s="36" t="s">
        <v>793</v>
      </c>
      <c r="M465" s="204" t="str">
        <f t="shared" si="42"/>
        <v xml:space="preserve"> </v>
      </c>
    </row>
    <row r="466" spans="1:17" x14ac:dyDescent="0.2">
      <c r="A466" s="108" t="s">
        <v>6490</v>
      </c>
      <c r="B466" s="204" t="str">
        <f t="shared" ref="B466:B497" si="43">" "</f>
        <v xml:space="preserve"> </v>
      </c>
      <c r="C466" s="26" t="s">
        <v>794</v>
      </c>
      <c r="D466" s="204" t="str">
        <f t="shared" ref="D466:D497" si="44">" "</f>
        <v xml:space="preserve"> </v>
      </c>
      <c r="E466" s="44" t="s">
        <v>162</v>
      </c>
      <c r="F466" s="44">
        <v>35</v>
      </c>
      <c r="G466" s="204" t="str">
        <f t="shared" ref="G466:G497" si="45">" "</f>
        <v xml:space="preserve"> </v>
      </c>
      <c r="H466" s="150"/>
      <c r="I466" s="125"/>
      <c r="J466" s="150"/>
      <c r="K466" s="150"/>
      <c r="L466" s="29"/>
      <c r="M466" s="204" t="str">
        <f t="shared" ref="M466:M497" si="46">" "</f>
        <v xml:space="preserve"> </v>
      </c>
      <c r="Q466" s="29"/>
    </row>
    <row r="467" spans="1:17" x14ac:dyDescent="0.2">
      <c r="A467" s="117" t="s">
        <v>3925</v>
      </c>
      <c r="B467" s="204" t="str">
        <f t="shared" si="43"/>
        <v xml:space="preserve"> </v>
      </c>
      <c r="C467" s="32" t="s">
        <v>6491</v>
      </c>
      <c r="D467" s="204" t="str">
        <f t="shared" si="44"/>
        <v xml:space="preserve"> </v>
      </c>
      <c r="E467" s="128" t="str">
        <f>" "</f>
        <v xml:space="preserve"> </v>
      </c>
      <c r="F467" s="128" t="str">
        <f>" "</f>
        <v xml:space="preserve"> </v>
      </c>
      <c r="G467" s="204" t="str">
        <f t="shared" si="45"/>
        <v xml:space="preserve"> </v>
      </c>
      <c r="H467" s="116" t="s">
        <v>3926</v>
      </c>
      <c r="I467" s="113" t="s">
        <v>3927</v>
      </c>
      <c r="J467" s="116" t="s">
        <v>3931</v>
      </c>
      <c r="K467" s="116"/>
      <c r="M467" s="204" t="str">
        <f t="shared" si="46"/>
        <v xml:space="preserve"> </v>
      </c>
    </row>
    <row r="468" spans="1:17" x14ac:dyDescent="0.2">
      <c r="A468" s="36" t="s">
        <v>795</v>
      </c>
      <c r="B468" s="204" t="str">
        <f t="shared" si="43"/>
        <v xml:space="preserve"> </v>
      </c>
      <c r="C468" s="18" t="s">
        <v>6492</v>
      </c>
      <c r="D468" s="204" t="str">
        <f t="shared" si="44"/>
        <v xml:space="preserve"> </v>
      </c>
      <c r="E468" s="37" t="s">
        <v>21</v>
      </c>
      <c r="F468" s="37"/>
      <c r="G468" s="204" t="str">
        <f t="shared" si="45"/>
        <v xml:space="preserve"> </v>
      </c>
      <c r="H468" s="36" t="s">
        <v>796</v>
      </c>
      <c r="I468" s="37" t="s">
        <v>207</v>
      </c>
      <c r="J468" s="36" t="s">
        <v>797</v>
      </c>
      <c r="K468" s="36" t="s">
        <v>798</v>
      </c>
      <c r="M468" s="204" t="str">
        <f t="shared" si="46"/>
        <v xml:space="preserve"> </v>
      </c>
    </row>
    <row r="469" spans="1:17" x14ac:dyDescent="0.2">
      <c r="A469" s="112" t="s">
        <v>6493</v>
      </c>
      <c r="B469" s="204" t="str">
        <f t="shared" si="43"/>
        <v xml:space="preserve"> </v>
      </c>
      <c r="C469" s="18" t="s">
        <v>799</v>
      </c>
      <c r="D469" s="204" t="str">
        <f t="shared" si="44"/>
        <v xml:space="preserve"> </v>
      </c>
      <c r="E469" s="212" t="s">
        <v>15</v>
      </c>
      <c r="F469" s="128">
        <v>160</v>
      </c>
      <c r="G469" s="204" t="str">
        <f t="shared" si="45"/>
        <v xml:space="preserve"> </v>
      </c>
      <c r="H469" s="116"/>
      <c r="I469" s="6"/>
      <c r="J469" s="116"/>
      <c r="K469" s="116"/>
      <c r="M469" s="204" t="str">
        <f t="shared" si="46"/>
        <v xml:space="preserve"> </v>
      </c>
    </row>
    <row r="470" spans="1:17" x14ac:dyDescent="0.2">
      <c r="A470" s="108" t="s">
        <v>6494</v>
      </c>
      <c r="B470" s="204" t="str">
        <f t="shared" si="43"/>
        <v xml:space="preserve"> </v>
      </c>
      <c r="C470" s="26" t="s">
        <v>800</v>
      </c>
      <c r="D470" s="204" t="str">
        <f t="shared" si="44"/>
        <v xml:space="preserve"> </v>
      </c>
      <c r="E470" s="44" t="s">
        <v>162</v>
      </c>
      <c r="F470" s="44">
        <v>37</v>
      </c>
      <c r="G470" s="204" t="str">
        <f t="shared" si="45"/>
        <v xml:space="preserve"> </v>
      </c>
      <c r="H470" s="150"/>
      <c r="I470" s="125"/>
      <c r="J470" s="150"/>
      <c r="K470" s="150"/>
      <c r="L470" s="29"/>
      <c r="M470" s="204" t="str">
        <f t="shared" si="46"/>
        <v xml:space="preserve"> </v>
      </c>
      <c r="Q470" s="29"/>
    </row>
    <row r="471" spans="1:17" x14ac:dyDescent="0.2">
      <c r="A471" s="112" t="s">
        <v>6495</v>
      </c>
      <c r="B471" s="204" t="str">
        <f t="shared" si="43"/>
        <v xml:space="preserve"> </v>
      </c>
      <c r="C471" s="18" t="s">
        <v>801</v>
      </c>
      <c r="D471" s="204" t="str">
        <f t="shared" si="44"/>
        <v xml:space="preserve"> </v>
      </c>
      <c r="E471" s="212" t="s">
        <v>15</v>
      </c>
      <c r="F471" s="128">
        <v>161</v>
      </c>
      <c r="G471" s="204" t="str">
        <f t="shared" si="45"/>
        <v xml:space="preserve"> </v>
      </c>
      <c r="H471" s="116"/>
      <c r="I471" s="6"/>
      <c r="J471" s="116"/>
      <c r="K471" s="116"/>
      <c r="M471" s="204" t="str">
        <f t="shared" si="46"/>
        <v xml:space="preserve"> </v>
      </c>
    </row>
    <row r="472" spans="1:17" x14ac:dyDescent="0.2">
      <c r="A472" s="32" t="s">
        <v>3837</v>
      </c>
      <c r="B472" s="204" t="str">
        <f t="shared" si="43"/>
        <v xml:space="preserve"> </v>
      </c>
      <c r="C472" s="32" t="s">
        <v>6496</v>
      </c>
      <c r="D472" s="204" t="str">
        <f t="shared" si="44"/>
        <v xml:space="preserve"> </v>
      </c>
      <c r="E472" s="38" t="str">
        <f>" "</f>
        <v xml:space="preserve"> </v>
      </c>
      <c r="F472" s="38" t="str">
        <f>" "</f>
        <v xml:space="preserve"> </v>
      </c>
      <c r="G472" s="204" t="str">
        <f t="shared" si="45"/>
        <v xml:space="preserve"> </v>
      </c>
      <c r="H472" s="18" t="s">
        <v>3838</v>
      </c>
      <c r="I472" s="10">
        <v>2012</v>
      </c>
      <c r="J472" s="18" t="s">
        <v>3839</v>
      </c>
      <c r="M472" s="204" t="str">
        <f t="shared" si="46"/>
        <v xml:space="preserve"> </v>
      </c>
    </row>
    <row r="473" spans="1:17" x14ac:dyDescent="0.2">
      <c r="A473" s="112" t="s">
        <v>6497</v>
      </c>
      <c r="B473" s="204" t="str">
        <f t="shared" si="43"/>
        <v xml:space="preserve"> </v>
      </c>
      <c r="C473" s="18" t="s">
        <v>802</v>
      </c>
      <c r="D473" s="204" t="str">
        <f t="shared" si="44"/>
        <v xml:space="preserve"> </v>
      </c>
      <c r="E473" s="212" t="s">
        <v>15</v>
      </c>
      <c r="F473" s="128">
        <v>162</v>
      </c>
      <c r="G473" s="204" t="str">
        <f t="shared" si="45"/>
        <v xml:space="preserve"> </v>
      </c>
      <c r="H473" s="116"/>
      <c r="I473" s="6"/>
      <c r="J473" s="116"/>
      <c r="K473" s="116"/>
      <c r="M473" s="204" t="str">
        <f t="shared" si="46"/>
        <v xml:space="preserve"> </v>
      </c>
    </row>
    <row r="474" spans="1:17" x14ac:dyDescent="0.2">
      <c r="A474" s="112" t="s">
        <v>6498</v>
      </c>
      <c r="B474" s="204" t="str">
        <f t="shared" si="43"/>
        <v xml:space="preserve"> </v>
      </c>
      <c r="C474" s="18" t="s">
        <v>803</v>
      </c>
      <c r="D474" s="204" t="str">
        <f t="shared" si="44"/>
        <v xml:space="preserve"> </v>
      </c>
      <c r="E474" s="212" t="s">
        <v>15</v>
      </c>
      <c r="F474" s="128">
        <v>163</v>
      </c>
      <c r="G474" s="204" t="str">
        <f t="shared" si="45"/>
        <v xml:space="preserve"> </v>
      </c>
      <c r="H474" s="116"/>
      <c r="I474" s="6"/>
      <c r="J474" s="116"/>
      <c r="K474" s="116"/>
      <c r="M474" s="204" t="str">
        <f t="shared" si="46"/>
        <v xml:space="preserve"> </v>
      </c>
    </row>
    <row r="475" spans="1:17" x14ac:dyDescent="0.2">
      <c r="A475" s="36" t="s">
        <v>11</v>
      </c>
      <c r="B475" s="204" t="str">
        <f t="shared" si="43"/>
        <v xml:space="preserve"> </v>
      </c>
      <c r="C475" s="18" t="s">
        <v>6499</v>
      </c>
      <c r="D475" s="204" t="str">
        <f t="shared" si="44"/>
        <v xml:space="preserve"> </v>
      </c>
      <c r="E475" s="37" t="s">
        <v>21</v>
      </c>
      <c r="F475" s="37"/>
      <c r="G475" s="204" t="str">
        <f t="shared" si="45"/>
        <v xml:space="preserve"> </v>
      </c>
      <c r="H475" s="36" t="s">
        <v>804</v>
      </c>
      <c r="I475" s="37" t="s">
        <v>247</v>
      </c>
      <c r="J475" s="36" t="s">
        <v>805</v>
      </c>
      <c r="K475" s="36" t="s">
        <v>806</v>
      </c>
      <c r="M475" s="204" t="str">
        <f t="shared" si="46"/>
        <v xml:space="preserve"> </v>
      </c>
    </row>
    <row r="476" spans="1:17" x14ac:dyDescent="0.2">
      <c r="A476" s="112" t="s">
        <v>6500</v>
      </c>
      <c r="B476" s="204" t="str">
        <f t="shared" si="43"/>
        <v xml:space="preserve"> </v>
      </c>
      <c r="C476" s="18" t="s">
        <v>807</v>
      </c>
      <c r="D476" s="204" t="str">
        <f t="shared" si="44"/>
        <v xml:space="preserve"> </v>
      </c>
      <c r="E476" s="212" t="s">
        <v>15</v>
      </c>
      <c r="F476" s="128">
        <v>165</v>
      </c>
      <c r="G476" s="204" t="str">
        <f t="shared" si="45"/>
        <v xml:space="preserve"> </v>
      </c>
      <c r="H476" s="116"/>
      <c r="I476" s="6"/>
      <c r="J476" s="116"/>
      <c r="K476" s="116"/>
      <c r="M476" s="204" t="str">
        <f t="shared" si="46"/>
        <v xml:space="preserve"> </v>
      </c>
    </row>
    <row r="477" spans="1:17" x14ac:dyDescent="0.2">
      <c r="A477" s="112" t="s">
        <v>6501</v>
      </c>
      <c r="B477" s="204" t="str">
        <f t="shared" si="43"/>
        <v xml:space="preserve"> </v>
      </c>
      <c r="C477" s="18" t="s">
        <v>808</v>
      </c>
      <c r="D477" s="204" t="str">
        <f t="shared" si="44"/>
        <v xml:space="preserve"> </v>
      </c>
      <c r="E477" s="212" t="s">
        <v>15</v>
      </c>
      <c r="F477" s="128">
        <v>164</v>
      </c>
      <c r="G477" s="204" t="str">
        <f t="shared" si="45"/>
        <v xml:space="preserve"> </v>
      </c>
      <c r="H477" s="116"/>
      <c r="I477" s="6"/>
      <c r="J477" s="116"/>
      <c r="K477" s="116"/>
      <c r="M477" s="204" t="str">
        <f t="shared" si="46"/>
        <v xml:space="preserve"> </v>
      </c>
    </row>
    <row r="478" spans="1:17" x14ac:dyDescent="0.2">
      <c r="A478" s="112" t="s">
        <v>6502</v>
      </c>
      <c r="B478" s="204" t="str">
        <f t="shared" si="43"/>
        <v xml:space="preserve"> </v>
      </c>
      <c r="C478" s="18" t="s">
        <v>809</v>
      </c>
      <c r="D478" s="204" t="str">
        <f t="shared" si="44"/>
        <v xml:space="preserve"> </v>
      </c>
      <c r="E478" s="212" t="s">
        <v>15</v>
      </c>
      <c r="F478" s="128">
        <v>166</v>
      </c>
      <c r="G478" s="204" t="str">
        <f t="shared" si="45"/>
        <v xml:space="preserve"> </v>
      </c>
      <c r="H478" s="116"/>
      <c r="I478" s="6"/>
      <c r="J478" s="116"/>
      <c r="K478" s="116"/>
      <c r="M478" s="204" t="str">
        <f t="shared" si="46"/>
        <v xml:space="preserve"> </v>
      </c>
    </row>
    <row r="479" spans="1:17" x14ac:dyDescent="0.2">
      <c r="A479" s="36" t="s">
        <v>810</v>
      </c>
      <c r="B479" s="204" t="str">
        <f t="shared" si="43"/>
        <v xml:space="preserve"> </v>
      </c>
      <c r="C479" s="18" t="s">
        <v>6503</v>
      </c>
      <c r="D479" s="204" t="str">
        <f t="shared" si="44"/>
        <v xml:space="preserve"> </v>
      </c>
      <c r="E479" s="37" t="s">
        <v>21</v>
      </c>
      <c r="F479" s="37"/>
      <c r="G479" s="204" t="str">
        <f t="shared" si="45"/>
        <v xml:space="preserve"> </v>
      </c>
      <c r="H479" s="36" t="s">
        <v>811</v>
      </c>
      <c r="I479" s="37" t="s">
        <v>130</v>
      </c>
      <c r="J479" s="36" t="s">
        <v>812</v>
      </c>
      <c r="K479" s="36" t="s">
        <v>813</v>
      </c>
      <c r="M479" s="204" t="str">
        <f t="shared" si="46"/>
        <v xml:space="preserve"> </v>
      </c>
    </row>
    <row r="480" spans="1:17" x14ac:dyDescent="0.2">
      <c r="A480" s="112" t="s">
        <v>1436</v>
      </c>
      <c r="B480" s="204" t="str">
        <f t="shared" si="43"/>
        <v xml:space="preserve"> </v>
      </c>
      <c r="C480" s="18" t="s">
        <v>814</v>
      </c>
      <c r="D480" s="204" t="str">
        <f t="shared" si="44"/>
        <v xml:space="preserve"> </v>
      </c>
      <c r="E480" s="212" t="s">
        <v>15</v>
      </c>
      <c r="F480" s="128">
        <v>167</v>
      </c>
      <c r="G480" s="204" t="str">
        <f t="shared" si="45"/>
        <v xml:space="preserve"> </v>
      </c>
      <c r="H480" s="116"/>
      <c r="I480" s="6"/>
      <c r="J480" s="116"/>
      <c r="K480" s="116"/>
      <c r="M480" s="204" t="str">
        <f t="shared" si="46"/>
        <v xml:space="preserve"> </v>
      </c>
    </row>
    <row r="481" spans="1:17" x14ac:dyDescent="0.2">
      <c r="A481" s="12" t="s">
        <v>3886</v>
      </c>
      <c r="B481" s="204" t="str">
        <f t="shared" si="43"/>
        <v xml:space="preserve"> </v>
      </c>
      <c r="C481" s="32" t="s">
        <v>6504</v>
      </c>
      <c r="D481" s="204" t="str">
        <f t="shared" si="44"/>
        <v xml:space="preserve"> </v>
      </c>
      <c r="E481" s="38" t="str">
        <f>" "</f>
        <v xml:space="preserve"> </v>
      </c>
      <c r="F481" s="38" t="str">
        <f>" "</f>
        <v xml:space="preserve"> </v>
      </c>
      <c r="G481" s="204" t="str">
        <f t="shared" si="45"/>
        <v xml:space="preserve"> </v>
      </c>
      <c r="H481" s="18" t="s">
        <v>3898</v>
      </c>
      <c r="I481" s="10">
        <v>1988</v>
      </c>
      <c r="J481" s="18" t="s">
        <v>3899</v>
      </c>
      <c r="M481" s="204" t="str">
        <f t="shared" si="46"/>
        <v xml:space="preserve"> </v>
      </c>
    </row>
    <row r="482" spans="1:17" x14ac:dyDescent="0.2">
      <c r="A482" s="12" t="s">
        <v>3890</v>
      </c>
      <c r="B482" s="204" t="str">
        <f t="shared" si="43"/>
        <v xml:space="preserve"> </v>
      </c>
      <c r="C482" s="32" t="s">
        <v>6505</v>
      </c>
      <c r="D482" s="204" t="str">
        <f t="shared" si="44"/>
        <v xml:space="preserve"> </v>
      </c>
      <c r="E482" s="38" t="str">
        <f>" "</f>
        <v xml:space="preserve"> </v>
      </c>
      <c r="F482" s="38" t="str">
        <f>" "</f>
        <v xml:space="preserve"> </v>
      </c>
      <c r="G482" s="204" t="str">
        <f t="shared" si="45"/>
        <v xml:space="preserve"> </v>
      </c>
      <c r="H482" s="18" t="s">
        <v>3898</v>
      </c>
      <c r="I482" s="10">
        <v>1992</v>
      </c>
      <c r="J482" s="18" t="s">
        <v>3900</v>
      </c>
      <c r="M482" s="204" t="str">
        <f t="shared" si="46"/>
        <v xml:space="preserve"> </v>
      </c>
    </row>
    <row r="483" spans="1:17" x14ac:dyDescent="0.2">
      <c r="A483" s="36" t="s">
        <v>823</v>
      </c>
      <c r="B483" s="204" t="str">
        <f t="shared" si="43"/>
        <v xml:space="preserve"> </v>
      </c>
      <c r="C483" s="18" t="s">
        <v>6506</v>
      </c>
      <c r="D483" s="204" t="str">
        <f t="shared" si="44"/>
        <v xml:space="preserve"> </v>
      </c>
      <c r="E483" s="37" t="s">
        <v>21</v>
      </c>
      <c r="F483" s="37"/>
      <c r="G483" s="204" t="str">
        <f t="shared" si="45"/>
        <v xml:space="preserve"> </v>
      </c>
      <c r="H483" s="36" t="s">
        <v>824</v>
      </c>
      <c r="I483" s="37" t="s">
        <v>71</v>
      </c>
      <c r="J483" s="36" t="s">
        <v>825</v>
      </c>
      <c r="K483" s="36" t="s">
        <v>826</v>
      </c>
      <c r="M483" s="204" t="str">
        <f t="shared" si="46"/>
        <v xml:space="preserve"> </v>
      </c>
    </row>
    <row r="484" spans="1:17" x14ac:dyDescent="0.2">
      <c r="A484" s="36" t="s">
        <v>827</v>
      </c>
      <c r="B484" s="204" t="str">
        <f t="shared" si="43"/>
        <v xml:space="preserve"> </v>
      </c>
      <c r="C484" s="18" t="s">
        <v>6507</v>
      </c>
      <c r="D484" s="204" t="str">
        <f t="shared" si="44"/>
        <v xml:space="preserve"> </v>
      </c>
      <c r="E484" s="37" t="s">
        <v>21</v>
      </c>
      <c r="F484" s="37"/>
      <c r="G484" s="204" t="str">
        <f t="shared" si="45"/>
        <v xml:space="preserve"> </v>
      </c>
      <c r="H484" s="36" t="s">
        <v>828</v>
      </c>
      <c r="I484" s="37" t="s">
        <v>32</v>
      </c>
      <c r="J484" s="36" t="s">
        <v>829</v>
      </c>
      <c r="K484" s="36" t="s">
        <v>26</v>
      </c>
      <c r="M484" s="204" t="str">
        <f t="shared" si="46"/>
        <v xml:space="preserve"> </v>
      </c>
    </row>
    <row r="485" spans="1:17" x14ac:dyDescent="0.2">
      <c r="A485" s="36" t="s">
        <v>830</v>
      </c>
      <c r="B485" s="204" t="str">
        <f t="shared" si="43"/>
        <v xml:space="preserve"> </v>
      </c>
      <c r="C485" s="18" t="s">
        <v>6508</v>
      </c>
      <c r="D485" s="204" t="str">
        <f t="shared" si="44"/>
        <v xml:space="preserve"> </v>
      </c>
      <c r="E485" s="37" t="s">
        <v>21</v>
      </c>
      <c r="F485" s="37"/>
      <c r="G485" s="204" t="str">
        <f t="shared" si="45"/>
        <v xml:space="preserve"> </v>
      </c>
      <c r="H485" s="36" t="s">
        <v>831</v>
      </c>
      <c r="I485" s="37" t="s">
        <v>247</v>
      </c>
      <c r="J485" s="36" t="s">
        <v>832</v>
      </c>
      <c r="K485" s="36" t="s">
        <v>833</v>
      </c>
      <c r="M485" s="204" t="str">
        <f t="shared" si="46"/>
        <v xml:space="preserve"> </v>
      </c>
    </row>
    <row r="486" spans="1:17" x14ac:dyDescent="0.2">
      <c r="A486" s="36" t="s">
        <v>818</v>
      </c>
      <c r="B486" s="204" t="str">
        <f t="shared" si="43"/>
        <v xml:space="preserve"> </v>
      </c>
      <c r="C486" s="18" t="s">
        <v>6509</v>
      </c>
      <c r="D486" s="204" t="str">
        <f t="shared" si="44"/>
        <v xml:space="preserve"> </v>
      </c>
      <c r="E486" s="37" t="s">
        <v>21</v>
      </c>
      <c r="F486" s="37"/>
      <c r="G486" s="204" t="str">
        <f t="shared" si="45"/>
        <v xml:space="preserve"> </v>
      </c>
      <c r="H486" s="36" t="s">
        <v>819</v>
      </c>
      <c r="I486" s="37" t="s">
        <v>40</v>
      </c>
      <c r="J486" s="36" t="s">
        <v>820</v>
      </c>
      <c r="K486" s="36" t="s">
        <v>485</v>
      </c>
      <c r="M486" s="204" t="str">
        <f t="shared" si="46"/>
        <v xml:space="preserve"> </v>
      </c>
    </row>
    <row r="487" spans="1:17" x14ac:dyDescent="0.2">
      <c r="A487" s="36" t="s">
        <v>6510</v>
      </c>
      <c r="B487" s="204" t="str">
        <f t="shared" si="43"/>
        <v xml:space="preserve"> </v>
      </c>
      <c r="C487" s="18" t="s">
        <v>6511</v>
      </c>
      <c r="D487" s="204" t="str">
        <f t="shared" si="44"/>
        <v xml:space="preserve"> </v>
      </c>
      <c r="E487" s="37" t="s">
        <v>21</v>
      </c>
      <c r="F487" s="37"/>
      <c r="G487" s="204" t="str">
        <f t="shared" si="45"/>
        <v xml:space="preserve"> </v>
      </c>
      <c r="H487" s="36" t="s">
        <v>819</v>
      </c>
      <c r="I487" s="37" t="s">
        <v>121</v>
      </c>
      <c r="J487" s="36" t="s">
        <v>822</v>
      </c>
      <c r="K487" s="36" t="s">
        <v>93</v>
      </c>
      <c r="M487" s="204" t="str">
        <f t="shared" si="46"/>
        <v xml:space="preserve"> </v>
      </c>
    </row>
    <row r="488" spans="1:17" x14ac:dyDescent="0.2">
      <c r="A488" s="108" t="s">
        <v>6512</v>
      </c>
      <c r="B488" s="204" t="str">
        <f t="shared" si="43"/>
        <v xml:space="preserve"> </v>
      </c>
      <c r="C488" s="26" t="s">
        <v>815</v>
      </c>
      <c r="D488" s="204" t="str">
        <f t="shared" si="44"/>
        <v xml:space="preserve"> </v>
      </c>
      <c r="E488" s="44" t="s">
        <v>162</v>
      </c>
      <c r="F488" s="44">
        <v>38</v>
      </c>
      <c r="G488" s="204" t="str">
        <f t="shared" si="45"/>
        <v xml:space="preserve"> </v>
      </c>
      <c r="H488" s="150"/>
      <c r="I488" s="125"/>
      <c r="J488" s="150"/>
      <c r="K488" s="150"/>
      <c r="L488" s="29"/>
      <c r="M488" s="204" t="str">
        <f t="shared" si="46"/>
        <v xml:space="preserve"> </v>
      </c>
      <c r="Q488" s="29"/>
    </row>
    <row r="489" spans="1:17" x14ac:dyDescent="0.2">
      <c r="A489" s="108" t="s">
        <v>6513</v>
      </c>
      <c r="B489" s="204" t="str">
        <f t="shared" si="43"/>
        <v xml:space="preserve"> </v>
      </c>
      <c r="C489" s="26" t="s">
        <v>817</v>
      </c>
      <c r="D489" s="204" t="str">
        <f t="shared" si="44"/>
        <v xml:space="preserve"> </v>
      </c>
      <c r="E489" s="44" t="s">
        <v>162</v>
      </c>
      <c r="F489" s="44">
        <v>40</v>
      </c>
      <c r="G489" s="204" t="str">
        <f t="shared" si="45"/>
        <v xml:space="preserve"> </v>
      </c>
      <c r="H489" s="150"/>
      <c r="I489" s="125"/>
      <c r="J489" s="150"/>
      <c r="K489" s="150"/>
      <c r="L489" s="29"/>
      <c r="M489" s="204" t="str">
        <f t="shared" si="46"/>
        <v xml:space="preserve"> </v>
      </c>
      <c r="Q489" s="29"/>
    </row>
    <row r="490" spans="1:17" x14ac:dyDescent="0.2">
      <c r="A490" s="36" t="s">
        <v>834</v>
      </c>
      <c r="B490" s="204" t="str">
        <f t="shared" si="43"/>
        <v xml:space="preserve"> </v>
      </c>
      <c r="C490" s="18" t="s">
        <v>6514</v>
      </c>
      <c r="D490" s="204" t="str">
        <f t="shared" si="44"/>
        <v xml:space="preserve"> </v>
      </c>
      <c r="E490" s="37" t="s">
        <v>21</v>
      </c>
      <c r="F490" s="37"/>
      <c r="G490" s="204" t="str">
        <f t="shared" si="45"/>
        <v xml:space="preserve"> </v>
      </c>
      <c r="H490" s="36" t="s">
        <v>835</v>
      </c>
      <c r="I490" s="37" t="s">
        <v>240</v>
      </c>
      <c r="J490" s="36" t="s">
        <v>836</v>
      </c>
      <c r="K490" s="36" t="s">
        <v>26</v>
      </c>
      <c r="M490" s="204" t="str">
        <f t="shared" si="46"/>
        <v xml:space="preserve"> </v>
      </c>
    </row>
    <row r="491" spans="1:17" x14ac:dyDescent="0.2">
      <c r="A491" s="36" t="s">
        <v>837</v>
      </c>
      <c r="B491" s="204" t="str">
        <f t="shared" si="43"/>
        <v xml:space="preserve"> </v>
      </c>
      <c r="C491" s="18" t="s">
        <v>6515</v>
      </c>
      <c r="D491" s="204" t="str">
        <f t="shared" si="44"/>
        <v xml:space="preserve"> </v>
      </c>
      <c r="E491" s="37" t="s">
        <v>21</v>
      </c>
      <c r="F491" s="37"/>
      <c r="G491" s="204" t="str">
        <f t="shared" si="45"/>
        <v xml:space="preserve"> </v>
      </c>
      <c r="H491" s="36" t="s">
        <v>838</v>
      </c>
      <c r="I491" s="37" t="s">
        <v>40</v>
      </c>
      <c r="J491" s="36" t="s">
        <v>839</v>
      </c>
      <c r="K491" s="36" t="s">
        <v>26</v>
      </c>
      <c r="M491" s="204" t="str">
        <f t="shared" si="46"/>
        <v xml:space="preserve"> </v>
      </c>
    </row>
    <row r="492" spans="1:17" x14ac:dyDescent="0.2">
      <c r="A492" s="108" t="s">
        <v>6516</v>
      </c>
      <c r="B492" s="204" t="str">
        <f t="shared" si="43"/>
        <v xml:space="preserve"> </v>
      </c>
      <c r="C492" s="26" t="s">
        <v>816</v>
      </c>
      <c r="D492" s="204" t="str">
        <f t="shared" si="44"/>
        <v xml:space="preserve"> </v>
      </c>
      <c r="E492" s="44" t="s">
        <v>162</v>
      </c>
      <c r="F492" s="44">
        <v>39</v>
      </c>
      <c r="G492" s="204" t="str">
        <f t="shared" si="45"/>
        <v xml:space="preserve"> </v>
      </c>
      <c r="H492" s="150"/>
      <c r="I492" s="125"/>
      <c r="J492" s="150"/>
      <c r="K492" s="150"/>
      <c r="L492" s="29"/>
      <c r="M492" s="204" t="str">
        <f t="shared" si="46"/>
        <v xml:space="preserve"> </v>
      </c>
      <c r="Q492" s="29"/>
    </row>
    <row r="493" spans="1:17" x14ac:dyDescent="0.2">
      <c r="A493" s="112" t="s">
        <v>6517</v>
      </c>
      <c r="B493" s="204" t="str">
        <f t="shared" si="43"/>
        <v xml:space="preserve"> </v>
      </c>
      <c r="C493" s="18" t="s">
        <v>840</v>
      </c>
      <c r="D493" s="204" t="str">
        <f t="shared" si="44"/>
        <v xml:space="preserve"> </v>
      </c>
      <c r="E493" s="212" t="s">
        <v>15</v>
      </c>
      <c r="F493" s="128">
        <v>168</v>
      </c>
      <c r="G493" s="204" t="str">
        <f t="shared" si="45"/>
        <v xml:space="preserve"> </v>
      </c>
      <c r="H493" s="116"/>
      <c r="I493" s="6"/>
      <c r="J493" s="116"/>
      <c r="K493" s="116"/>
      <c r="M493" s="204" t="str">
        <f t="shared" si="46"/>
        <v xml:space="preserve"> </v>
      </c>
    </row>
    <row r="494" spans="1:17" x14ac:dyDescent="0.2">
      <c r="A494" s="32" t="s">
        <v>3869</v>
      </c>
      <c r="B494" s="204" t="str">
        <f t="shared" si="43"/>
        <v xml:space="preserve"> </v>
      </c>
      <c r="C494" s="32" t="s">
        <v>6518</v>
      </c>
      <c r="D494" s="204" t="str">
        <f t="shared" si="44"/>
        <v xml:space="preserve"> </v>
      </c>
      <c r="E494" s="38" t="str">
        <f>" "</f>
        <v xml:space="preserve"> </v>
      </c>
      <c r="F494" s="38" t="str">
        <f>" "</f>
        <v xml:space="preserve"> </v>
      </c>
      <c r="G494" s="204" t="str">
        <f t="shared" si="45"/>
        <v xml:space="preserve"> </v>
      </c>
      <c r="H494" s="32" t="s">
        <v>3868</v>
      </c>
      <c r="I494" s="38">
        <v>1996</v>
      </c>
      <c r="J494" s="32" t="s">
        <v>3867</v>
      </c>
      <c r="K494" s="32"/>
      <c r="L494" s="32"/>
      <c r="M494" s="204" t="str">
        <f t="shared" si="46"/>
        <v xml:space="preserve"> </v>
      </c>
      <c r="Q494" s="32"/>
    </row>
    <row r="495" spans="1:17" x14ac:dyDescent="0.2">
      <c r="A495" s="112" t="s">
        <v>6519</v>
      </c>
      <c r="B495" s="204" t="str">
        <f t="shared" si="43"/>
        <v xml:space="preserve"> </v>
      </c>
      <c r="C495" s="18" t="s">
        <v>841</v>
      </c>
      <c r="D495" s="204" t="str">
        <f t="shared" si="44"/>
        <v xml:space="preserve"> </v>
      </c>
      <c r="E495" s="212" t="s">
        <v>15</v>
      </c>
      <c r="F495" s="128">
        <v>169</v>
      </c>
      <c r="G495" s="204" t="str">
        <f t="shared" si="45"/>
        <v xml:space="preserve"> </v>
      </c>
      <c r="H495" s="116"/>
      <c r="I495" s="6"/>
      <c r="J495" s="116"/>
      <c r="K495" s="116"/>
      <c r="M495" s="204" t="str">
        <f t="shared" si="46"/>
        <v xml:space="preserve"> </v>
      </c>
    </row>
    <row r="496" spans="1:17" x14ac:dyDescent="0.2">
      <c r="A496" s="108" t="s">
        <v>6520</v>
      </c>
      <c r="B496" s="204" t="str">
        <f t="shared" si="43"/>
        <v xml:space="preserve"> </v>
      </c>
      <c r="C496" s="26" t="s">
        <v>842</v>
      </c>
      <c r="D496" s="204" t="str">
        <f t="shared" si="44"/>
        <v xml:space="preserve"> </v>
      </c>
      <c r="E496" s="44" t="s">
        <v>162</v>
      </c>
      <c r="F496" s="44">
        <v>41</v>
      </c>
      <c r="G496" s="204" t="str">
        <f t="shared" si="45"/>
        <v xml:space="preserve"> </v>
      </c>
      <c r="H496" s="150"/>
      <c r="I496" s="125"/>
      <c r="J496" s="150"/>
      <c r="K496" s="150"/>
      <c r="L496" s="29"/>
      <c r="M496" s="204" t="str">
        <f t="shared" si="46"/>
        <v xml:space="preserve"> </v>
      </c>
      <c r="Q496" s="29"/>
    </row>
    <row r="497" spans="1:20" x14ac:dyDescent="0.2">
      <c r="A497" s="112" t="s">
        <v>6521</v>
      </c>
      <c r="B497" s="204" t="str">
        <f t="shared" si="43"/>
        <v xml:space="preserve"> </v>
      </c>
      <c r="C497" s="18" t="s">
        <v>843</v>
      </c>
      <c r="D497" s="204" t="str">
        <f t="shared" si="44"/>
        <v xml:space="preserve"> </v>
      </c>
      <c r="E497" s="212" t="s">
        <v>15</v>
      </c>
      <c r="F497" s="128">
        <v>170</v>
      </c>
      <c r="G497" s="204" t="str">
        <f t="shared" si="45"/>
        <v xml:space="preserve"> </v>
      </c>
      <c r="H497" s="116"/>
      <c r="I497" s="6"/>
      <c r="J497" s="116"/>
      <c r="K497" s="116"/>
      <c r="M497" s="204" t="str">
        <f t="shared" si="46"/>
        <v xml:space="preserve"> </v>
      </c>
    </row>
    <row r="498" spans="1:20" x14ac:dyDescent="0.2">
      <c r="A498" s="142" t="s">
        <v>4510</v>
      </c>
      <c r="B498" s="204" t="str">
        <f t="shared" ref="B498:B529" si="47">" "</f>
        <v xml:space="preserve"> </v>
      </c>
      <c r="C498" s="32" t="s">
        <v>6522</v>
      </c>
      <c r="D498" s="204" t="str">
        <f t="shared" ref="D498:D529" si="48">" "</f>
        <v xml:space="preserve"> </v>
      </c>
      <c r="G498" s="204" t="str">
        <f t="shared" ref="G498:G529" si="49">" "</f>
        <v xml:space="preserve"> </v>
      </c>
      <c r="H498" s="18" t="s">
        <v>4512</v>
      </c>
      <c r="I498" s="10">
        <v>2011</v>
      </c>
      <c r="J498" s="32"/>
      <c r="K498" s="32"/>
      <c r="M498" s="204" t="str">
        <f t="shared" ref="M498:M529" si="50">" "</f>
        <v xml:space="preserve"> </v>
      </c>
    </row>
    <row r="499" spans="1:20" x14ac:dyDescent="0.2">
      <c r="A499" s="112" t="s">
        <v>6523</v>
      </c>
      <c r="B499" s="204" t="str">
        <f t="shared" si="47"/>
        <v xml:space="preserve"> </v>
      </c>
      <c r="C499" s="18" t="s">
        <v>848</v>
      </c>
      <c r="D499" s="204" t="str">
        <f t="shared" si="48"/>
        <v xml:space="preserve"> </v>
      </c>
      <c r="E499" s="212" t="s">
        <v>15</v>
      </c>
      <c r="F499" s="128">
        <v>171</v>
      </c>
      <c r="G499" s="204" t="str">
        <f t="shared" si="49"/>
        <v xml:space="preserve"> </v>
      </c>
      <c r="H499" s="116"/>
      <c r="I499" s="6"/>
      <c r="J499" s="116"/>
      <c r="K499" s="112"/>
      <c r="M499" s="204" t="str">
        <f t="shared" si="50"/>
        <v xml:space="preserve"> </v>
      </c>
      <c r="R499" s="29"/>
      <c r="S499" s="29"/>
      <c r="T499" s="29"/>
    </row>
    <row r="500" spans="1:20" x14ac:dyDescent="0.2">
      <c r="A500" s="36" t="s">
        <v>849</v>
      </c>
      <c r="B500" s="204" t="str">
        <f t="shared" si="47"/>
        <v xml:space="preserve"> </v>
      </c>
      <c r="C500" s="18" t="s">
        <v>6524</v>
      </c>
      <c r="D500" s="204" t="str">
        <f t="shared" si="48"/>
        <v xml:space="preserve"> </v>
      </c>
      <c r="E500" s="37" t="s">
        <v>21</v>
      </c>
      <c r="F500" s="37"/>
      <c r="G500" s="204" t="str">
        <f t="shared" si="49"/>
        <v xml:space="preserve"> </v>
      </c>
      <c r="H500" s="36" t="s">
        <v>850</v>
      </c>
      <c r="I500" s="37" t="s">
        <v>251</v>
      </c>
      <c r="J500" s="36" t="s">
        <v>851</v>
      </c>
      <c r="K500" s="36" t="s">
        <v>852</v>
      </c>
      <c r="M500" s="204" t="str">
        <f t="shared" si="50"/>
        <v xml:space="preserve"> </v>
      </c>
      <c r="R500" s="29"/>
      <c r="S500" s="29"/>
      <c r="T500" s="29"/>
    </row>
    <row r="501" spans="1:20" x14ac:dyDescent="0.2">
      <c r="A501" s="36" t="s">
        <v>853</v>
      </c>
      <c r="B501" s="204" t="str">
        <f t="shared" si="47"/>
        <v xml:space="preserve"> </v>
      </c>
      <c r="C501" s="18" t="s">
        <v>6525</v>
      </c>
      <c r="D501" s="204" t="str">
        <f t="shared" si="48"/>
        <v xml:space="preserve"> </v>
      </c>
      <c r="E501" s="37" t="s">
        <v>21</v>
      </c>
      <c r="F501" s="37"/>
      <c r="G501" s="204" t="str">
        <f t="shared" si="49"/>
        <v xml:space="preserve"> </v>
      </c>
      <c r="H501" s="36" t="s">
        <v>850</v>
      </c>
      <c r="I501" s="37" t="s">
        <v>83</v>
      </c>
      <c r="J501" s="36" t="s">
        <v>854</v>
      </c>
      <c r="K501" s="36" t="s">
        <v>93</v>
      </c>
      <c r="M501" s="204" t="str">
        <f t="shared" si="50"/>
        <v xml:space="preserve"> </v>
      </c>
      <c r="R501" s="29"/>
      <c r="S501" s="29"/>
      <c r="T501" s="29"/>
    </row>
    <row r="502" spans="1:20" x14ac:dyDescent="0.2">
      <c r="A502" s="32" t="s">
        <v>4498</v>
      </c>
      <c r="B502" s="204" t="str">
        <f t="shared" si="47"/>
        <v xml:space="preserve"> </v>
      </c>
      <c r="C502" s="32" t="s">
        <v>6526</v>
      </c>
      <c r="D502" s="204" t="str">
        <f t="shared" si="48"/>
        <v xml:space="preserve"> </v>
      </c>
      <c r="G502" s="204" t="str">
        <f t="shared" si="49"/>
        <v xml:space="preserve"> </v>
      </c>
      <c r="H502" s="18" t="s">
        <v>4499</v>
      </c>
      <c r="I502" s="10">
        <v>2013</v>
      </c>
      <c r="J502" s="18" t="s">
        <v>4500</v>
      </c>
      <c r="M502" s="204" t="str">
        <f t="shared" si="50"/>
        <v xml:space="preserve"> </v>
      </c>
    </row>
    <row r="503" spans="1:20" x14ac:dyDescent="0.2">
      <c r="A503" s="171" t="s">
        <v>6527</v>
      </c>
      <c r="B503" s="204" t="str">
        <f t="shared" si="47"/>
        <v xml:space="preserve"> </v>
      </c>
      <c r="C503" s="26" t="s">
        <v>855</v>
      </c>
      <c r="D503" s="204" t="str">
        <f t="shared" si="48"/>
        <v xml:space="preserve"> </v>
      </c>
      <c r="E503" s="167" t="s">
        <v>162</v>
      </c>
      <c r="F503" s="167">
        <v>42</v>
      </c>
      <c r="G503" s="204" t="str">
        <f t="shared" si="49"/>
        <v xml:space="preserve"> </v>
      </c>
      <c r="H503" s="29"/>
      <c r="I503" s="8"/>
      <c r="J503" s="29"/>
      <c r="K503" s="29"/>
      <c r="L503" s="29"/>
      <c r="M503" s="204" t="str">
        <f t="shared" si="50"/>
        <v xml:space="preserve"> </v>
      </c>
      <c r="Q503" s="29"/>
      <c r="R503" s="29"/>
      <c r="S503" s="29"/>
      <c r="T503" s="29"/>
    </row>
    <row r="504" spans="1:20" x14ac:dyDescent="0.2">
      <c r="A504" s="32" t="s">
        <v>6528</v>
      </c>
      <c r="B504" s="204" t="str">
        <f t="shared" si="47"/>
        <v xml:space="preserve"> </v>
      </c>
      <c r="C504" s="18" t="s">
        <v>856</v>
      </c>
      <c r="D504" s="204" t="str">
        <f t="shared" si="48"/>
        <v xml:space="preserve"> </v>
      </c>
      <c r="E504" s="212" t="s">
        <v>15</v>
      </c>
      <c r="F504" s="38">
        <v>172</v>
      </c>
      <c r="G504" s="204" t="str">
        <f t="shared" si="49"/>
        <v xml:space="preserve"> </v>
      </c>
      <c r="M504" s="204" t="str">
        <f t="shared" si="50"/>
        <v xml:space="preserve"> </v>
      </c>
      <c r="R504" s="29"/>
      <c r="S504" s="29"/>
      <c r="T504" s="29"/>
    </row>
    <row r="505" spans="1:20" x14ac:dyDescent="0.2">
      <c r="A505" s="32" t="s">
        <v>6529</v>
      </c>
      <c r="B505" s="204" t="str">
        <f t="shared" si="47"/>
        <v xml:space="preserve"> </v>
      </c>
      <c r="C505" s="18" t="s">
        <v>857</v>
      </c>
      <c r="D505" s="204" t="str">
        <f t="shared" si="48"/>
        <v xml:space="preserve"> </v>
      </c>
      <c r="E505" s="212" t="s">
        <v>15</v>
      </c>
      <c r="F505" s="38">
        <v>173</v>
      </c>
      <c r="G505" s="204" t="str">
        <f t="shared" si="49"/>
        <v xml:space="preserve"> </v>
      </c>
      <c r="M505" s="204" t="str">
        <f t="shared" si="50"/>
        <v xml:space="preserve"> </v>
      </c>
      <c r="R505" s="29"/>
      <c r="S505" s="29"/>
      <c r="T505" s="29"/>
    </row>
    <row r="506" spans="1:20" x14ac:dyDescent="0.2">
      <c r="A506" s="171" t="s">
        <v>6530</v>
      </c>
      <c r="B506" s="204" t="str">
        <f t="shared" si="47"/>
        <v xml:space="preserve"> </v>
      </c>
      <c r="C506" s="26" t="s">
        <v>858</v>
      </c>
      <c r="D506" s="204" t="str">
        <f t="shared" si="48"/>
        <v xml:space="preserve"> </v>
      </c>
      <c r="E506" s="167" t="s">
        <v>162</v>
      </c>
      <c r="F506" s="167">
        <v>43</v>
      </c>
      <c r="G506" s="204" t="str">
        <f t="shared" si="49"/>
        <v xml:space="preserve"> </v>
      </c>
      <c r="H506" s="29"/>
      <c r="I506" s="8"/>
      <c r="J506" s="29"/>
      <c r="K506" s="29"/>
      <c r="L506" s="29"/>
      <c r="M506" s="204" t="str">
        <f t="shared" si="50"/>
        <v xml:space="preserve"> </v>
      </c>
      <c r="Q506" s="29"/>
      <c r="R506" s="29"/>
      <c r="S506" s="29"/>
      <c r="T506" s="29"/>
    </row>
    <row r="507" spans="1:20" x14ac:dyDescent="0.2">
      <c r="A507" s="36" t="s">
        <v>859</v>
      </c>
      <c r="B507" s="204" t="str">
        <f t="shared" si="47"/>
        <v xml:space="preserve"> </v>
      </c>
      <c r="C507" s="18" t="s">
        <v>6531</v>
      </c>
      <c r="D507" s="204" t="str">
        <f t="shared" si="48"/>
        <v xml:space="preserve"> </v>
      </c>
      <c r="E507" s="37" t="s">
        <v>21</v>
      </c>
      <c r="F507" s="37"/>
      <c r="G507" s="204" t="str">
        <f t="shared" si="49"/>
        <v xml:space="preserve"> </v>
      </c>
      <c r="H507" s="36" t="s">
        <v>860</v>
      </c>
      <c r="I507" s="37" t="s">
        <v>178</v>
      </c>
      <c r="J507" s="36" t="s">
        <v>861</v>
      </c>
      <c r="K507" s="36" t="s">
        <v>862</v>
      </c>
      <c r="M507" s="204" t="str">
        <f t="shared" si="50"/>
        <v xml:space="preserve"> </v>
      </c>
      <c r="R507" s="29"/>
      <c r="S507" s="29"/>
      <c r="T507" s="29"/>
    </row>
    <row r="508" spans="1:20" x14ac:dyDescent="0.2">
      <c r="A508" s="36" t="s">
        <v>863</v>
      </c>
      <c r="B508" s="204" t="str">
        <f t="shared" si="47"/>
        <v xml:space="preserve"> </v>
      </c>
      <c r="C508" s="18" t="s">
        <v>6532</v>
      </c>
      <c r="D508" s="204" t="str">
        <f t="shared" si="48"/>
        <v xml:space="preserve"> </v>
      </c>
      <c r="E508" s="37" t="s">
        <v>21</v>
      </c>
      <c r="F508" s="37"/>
      <c r="G508" s="204" t="str">
        <f t="shared" si="49"/>
        <v xml:space="preserve"> </v>
      </c>
      <c r="H508" s="36" t="s">
        <v>864</v>
      </c>
      <c r="I508" s="37" t="s">
        <v>71</v>
      </c>
      <c r="J508" s="36" t="s">
        <v>865</v>
      </c>
      <c r="K508" s="36" t="s">
        <v>866</v>
      </c>
      <c r="M508" s="204" t="str">
        <f t="shared" si="50"/>
        <v xml:space="preserve"> </v>
      </c>
      <c r="R508" s="29"/>
      <c r="S508" s="29"/>
      <c r="T508" s="29"/>
    </row>
    <row r="509" spans="1:20" x14ac:dyDescent="0.2">
      <c r="A509" s="36" t="s">
        <v>867</v>
      </c>
      <c r="B509" s="204" t="str">
        <f t="shared" si="47"/>
        <v xml:space="preserve"> </v>
      </c>
      <c r="C509" s="18" t="s">
        <v>6533</v>
      </c>
      <c r="D509" s="204" t="str">
        <f t="shared" si="48"/>
        <v xml:space="preserve"> </v>
      </c>
      <c r="E509" s="37" t="s">
        <v>21</v>
      </c>
      <c r="F509" s="37"/>
      <c r="G509" s="204" t="str">
        <f t="shared" si="49"/>
        <v xml:space="preserve"> </v>
      </c>
      <c r="H509" s="36" t="s">
        <v>868</v>
      </c>
      <c r="I509" s="37" t="s">
        <v>96</v>
      </c>
      <c r="J509" s="36" t="s">
        <v>869</v>
      </c>
      <c r="K509" s="36" t="s">
        <v>26</v>
      </c>
      <c r="M509" s="204" t="str">
        <f t="shared" si="50"/>
        <v xml:space="preserve"> </v>
      </c>
      <c r="R509" s="29"/>
      <c r="S509" s="29"/>
      <c r="T509" s="29"/>
    </row>
    <row r="510" spans="1:20" x14ac:dyDescent="0.2">
      <c r="A510" s="36" t="s">
        <v>870</v>
      </c>
      <c r="B510" s="204" t="str">
        <f t="shared" si="47"/>
        <v xml:space="preserve"> </v>
      </c>
      <c r="C510" s="18" t="s">
        <v>6534</v>
      </c>
      <c r="D510" s="204" t="str">
        <f t="shared" si="48"/>
        <v xml:space="preserve"> </v>
      </c>
      <c r="E510" s="37" t="s">
        <v>21</v>
      </c>
      <c r="F510" s="37"/>
      <c r="G510" s="204" t="str">
        <f t="shared" si="49"/>
        <v xml:space="preserve"> </v>
      </c>
      <c r="H510" s="36" t="s">
        <v>868</v>
      </c>
      <c r="I510" s="37" t="s">
        <v>110</v>
      </c>
      <c r="J510" s="36" t="s">
        <v>871</v>
      </c>
      <c r="K510" s="36" t="s">
        <v>872</v>
      </c>
      <c r="M510" s="204" t="str">
        <f t="shared" si="50"/>
        <v xml:space="preserve"> </v>
      </c>
      <c r="R510" s="29"/>
      <c r="S510" s="29"/>
      <c r="T510" s="29"/>
    </row>
    <row r="511" spans="1:20" x14ac:dyDescent="0.2">
      <c r="A511" s="36" t="s">
        <v>873</v>
      </c>
      <c r="B511" s="204" t="str">
        <f t="shared" si="47"/>
        <v xml:space="preserve"> </v>
      </c>
      <c r="C511" s="18" t="s">
        <v>6535</v>
      </c>
      <c r="D511" s="204" t="str">
        <f t="shared" si="48"/>
        <v xml:space="preserve"> </v>
      </c>
      <c r="E511" s="37" t="s">
        <v>21</v>
      </c>
      <c r="F511" s="37"/>
      <c r="G511" s="204" t="str">
        <f t="shared" si="49"/>
        <v xml:space="preserve"> </v>
      </c>
      <c r="H511" s="36" t="s">
        <v>868</v>
      </c>
      <c r="I511" s="37" t="s">
        <v>874</v>
      </c>
      <c r="J511" s="36" t="s">
        <v>875</v>
      </c>
      <c r="K511" s="36" t="s">
        <v>876</v>
      </c>
      <c r="M511" s="204" t="str">
        <f t="shared" si="50"/>
        <v xml:space="preserve"> </v>
      </c>
      <c r="R511" s="29"/>
      <c r="S511" s="29"/>
      <c r="T511" s="29"/>
    </row>
    <row r="512" spans="1:20" x14ac:dyDescent="0.2">
      <c r="A512" s="36" t="s">
        <v>877</v>
      </c>
      <c r="B512" s="204" t="str">
        <f t="shared" si="47"/>
        <v xml:space="preserve"> </v>
      </c>
      <c r="C512" s="18" t="s">
        <v>6536</v>
      </c>
      <c r="D512" s="204" t="str">
        <f t="shared" si="48"/>
        <v xml:space="preserve"> </v>
      </c>
      <c r="E512" s="37" t="s">
        <v>21</v>
      </c>
      <c r="F512" s="37"/>
      <c r="G512" s="204" t="str">
        <f t="shared" si="49"/>
        <v xml:space="preserve"> </v>
      </c>
      <c r="H512" s="36" t="s">
        <v>868</v>
      </c>
      <c r="I512" s="37" t="s">
        <v>149</v>
      </c>
      <c r="J512" s="36" t="s">
        <v>878</v>
      </c>
      <c r="K512" s="36" t="s">
        <v>879</v>
      </c>
      <c r="M512" s="204" t="str">
        <f t="shared" si="50"/>
        <v xml:space="preserve"> </v>
      </c>
    </row>
    <row r="513" spans="1:20" x14ac:dyDescent="0.2">
      <c r="A513" s="36" t="s">
        <v>844</v>
      </c>
      <c r="B513" s="204" t="str">
        <f t="shared" si="47"/>
        <v xml:space="preserve"> </v>
      </c>
      <c r="C513" s="18" t="s">
        <v>6537</v>
      </c>
      <c r="D513" s="204" t="str">
        <f t="shared" si="48"/>
        <v xml:space="preserve"> </v>
      </c>
      <c r="E513" s="37" t="s">
        <v>21</v>
      </c>
      <c r="F513" s="37"/>
      <c r="G513" s="204" t="str">
        <f t="shared" si="49"/>
        <v xml:space="preserve"> </v>
      </c>
      <c r="H513" s="36" t="s">
        <v>845</v>
      </c>
      <c r="I513" s="37" t="s">
        <v>32</v>
      </c>
      <c r="J513" s="36" t="s">
        <v>846</v>
      </c>
      <c r="K513" s="36" t="s">
        <v>847</v>
      </c>
      <c r="M513" s="204" t="str">
        <f t="shared" si="50"/>
        <v xml:space="preserve"> </v>
      </c>
    </row>
    <row r="514" spans="1:20" x14ac:dyDescent="0.2">
      <c r="A514" s="32" t="s">
        <v>6538</v>
      </c>
      <c r="B514" s="204" t="str">
        <f t="shared" si="47"/>
        <v xml:space="preserve"> </v>
      </c>
      <c r="C514" s="32" t="s">
        <v>880</v>
      </c>
      <c r="D514" s="204" t="str">
        <f t="shared" si="48"/>
        <v xml:space="preserve"> </v>
      </c>
      <c r="E514" s="212" t="s">
        <v>881</v>
      </c>
      <c r="F514" s="38">
        <v>174</v>
      </c>
      <c r="G514" s="204" t="str">
        <f t="shared" si="49"/>
        <v xml:space="preserve"> </v>
      </c>
      <c r="M514" s="204" t="str">
        <f t="shared" si="50"/>
        <v xml:space="preserve"> </v>
      </c>
    </row>
    <row r="515" spans="1:20" x14ac:dyDescent="0.2">
      <c r="A515" s="32" t="s">
        <v>6539</v>
      </c>
      <c r="B515" s="204" t="str">
        <f t="shared" si="47"/>
        <v xml:space="preserve"> </v>
      </c>
      <c r="C515" s="18" t="s">
        <v>882</v>
      </c>
      <c r="D515" s="204" t="str">
        <f t="shared" si="48"/>
        <v xml:space="preserve"> </v>
      </c>
      <c r="E515" s="212" t="s">
        <v>15</v>
      </c>
      <c r="F515" s="38">
        <v>175</v>
      </c>
      <c r="G515" s="204" t="str">
        <f t="shared" si="49"/>
        <v xml:space="preserve"> </v>
      </c>
      <c r="M515" s="204" t="str">
        <f t="shared" si="50"/>
        <v xml:space="preserve"> </v>
      </c>
    </row>
    <row r="516" spans="1:20" x14ac:dyDescent="0.2">
      <c r="A516" s="32" t="s">
        <v>1470</v>
      </c>
      <c r="B516" s="204" t="str">
        <f t="shared" si="47"/>
        <v xml:space="preserve"> </v>
      </c>
      <c r="C516" s="18" t="s">
        <v>883</v>
      </c>
      <c r="D516" s="204" t="str">
        <f t="shared" si="48"/>
        <v xml:space="preserve"> </v>
      </c>
      <c r="E516" s="212" t="s">
        <v>15</v>
      </c>
      <c r="F516" s="38">
        <v>176</v>
      </c>
      <c r="G516" s="204" t="str">
        <f t="shared" si="49"/>
        <v xml:space="preserve"> </v>
      </c>
      <c r="M516" s="204" t="str">
        <f t="shared" si="50"/>
        <v xml:space="preserve"> </v>
      </c>
      <c r="R516" s="32"/>
      <c r="S516" s="32"/>
      <c r="T516" s="32"/>
    </row>
    <row r="517" spans="1:20" x14ac:dyDescent="0.2">
      <c r="A517" s="36" t="s">
        <v>884</v>
      </c>
      <c r="B517" s="204" t="str">
        <f t="shared" si="47"/>
        <v xml:space="preserve"> </v>
      </c>
      <c r="C517" s="18" t="s">
        <v>6540</v>
      </c>
      <c r="D517" s="204" t="str">
        <f t="shared" si="48"/>
        <v xml:space="preserve"> </v>
      </c>
      <c r="E517" s="37" t="s">
        <v>21</v>
      </c>
      <c r="F517" s="37"/>
      <c r="G517" s="204" t="str">
        <f t="shared" si="49"/>
        <v xml:space="preserve"> </v>
      </c>
      <c r="H517" s="36" t="s">
        <v>885</v>
      </c>
      <c r="I517" s="37" t="s">
        <v>74</v>
      </c>
      <c r="J517" s="36" t="s">
        <v>886</v>
      </c>
      <c r="K517" s="36" t="s">
        <v>26</v>
      </c>
      <c r="M517" s="204" t="str">
        <f t="shared" si="50"/>
        <v xml:space="preserve"> </v>
      </c>
    </row>
    <row r="518" spans="1:20" x14ac:dyDescent="0.2">
      <c r="A518" s="171" t="s">
        <v>6541</v>
      </c>
      <c r="B518" s="204" t="str">
        <f t="shared" si="47"/>
        <v xml:space="preserve"> </v>
      </c>
      <c r="C518" s="26" t="s">
        <v>887</v>
      </c>
      <c r="D518" s="204" t="str">
        <f t="shared" si="48"/>
        <v xml:space="preserve"> </v>
      </c>
      <c r="E518" s="167" t="s">
        <v>162</v>
      </c>
      <c r="F518" s="167">
        <v>44</v>
      </c>
      <c r="G518" s="204" t="str">
        <f t="shared" si="49"/>
        <v xml:space="preserve"> </v>
      </c>
      <c r="H518" s="29"/>
      <c r="I518" s="8"/>
      <c r="J518" s="29"/>
      <c r="K518" s="29"/>
      <c r="L518" s="29"/>
      <c r="M518" s="204" t="str">
        <f t="shared" si="50"/>
        <v xml:space="preserve"> </v>
      </c>
      <c r="Q518" s="29"/>
    </row>
    <row r="519" spans="1:20" x14ac:dyDescent="0.2">
      <c r="A519" s="171" t="s">
        <v>6542</v>
      </c>
      <c r="B519" s="204" t="str">
        <f t="shared" si="47"/>
        <v xml:space="preserve"> </v>
      </c>
      <c r="C519" s="26" t="s">
        <v>888</v>
      </c>
      <c r="D519" s="204" t="str">
        <f t="shared" si="48"/>
        <v xml:space="preserve"> </v>
      </c>
      <c r="E519" s="167" t="s">
        <v>162</v>
      </c>
      <c r="F519" s="167">
        <v>46</v>
      </c>
      <c r="G519" s="204" t="str">
        <f t="shared" si="49"/>
        <v xml:space="preserve"> </v>
      </c>
      <c r="H519" s="29"/>
      <c r="I519" s="8"/>
      <c r="J519" s="29"/>
      <c r="K519" s="29"/>
      <c r="L519" s="29"/>
      <c r="M519" s="204" t="str">
        <f t="shared" si="50"/>
        <v xml:space="preserve"> </v>
      </c>
      <c r="Q519" s="29"/>
    </row>
    <row r="520" spans="1:20" x14ac:dyDescent="0.2">
      <c r="A520" s="171" t="s">
        <v>6543</v>
      </c>
      <c r="B520" s="204" t="str">
        <f t="shared" si="47"/>
        <v xml:space="preserve"> </v>
      </c>
      <c r="C520" s="26" t="s">
        <v>889</v>
      </c>
      <c r="D520" s="204" t="str">
        <f t="shared" si="48"/>
        <v xml:space="preserve"> </v>
      </c>
      <c r="E520" s="167" t="s">
        <v>162</v>
      </c>
      <c r="F520" s="167">
        <v>45</v>
      </c>
      <c r="G520" s="204" t="str">
        <f t="shared" si="49"/>
        <v xml:space="preserve"> </v>
      </c>
      <c r="H520" s="29"/>
      <c r="I520" s="8"/>
      <c r="J520" s="29"/>
      <c r="K520" s="29"/>
      <c r="L520" s="29"/>
      <c r="M520" s="204" t="str">
        <f t="shared" si="50"/>
        <v xml:space="preserve"> </v>
      </c>
      <c r="Q520" s="29"/>
    </row>
    <row r="521" spans="1:20" x14ac:dyDescent="0.2">
      <c r="A521" s="36" t="s">
        <v>890</v>
      </c>
      <c r="B521" s="204" t="str">
        <f t="shared" si="47"/>
        <v xml:space="preserve"> </v>
      </c>
      <c r="C521" s="18" t="s">
        <v>6544</v>
      </c>
      <c r="D521" s="204" t="str">
        <f t="shared" si="48"/>
        <v xml:space="preserve"> </v>
      </c>
      <c r="E521" s="37" t="s">
        <v>21</v>
      </c>
      <c r="F521" s="37"/>
      <c r="G521" s="204" t="str">
        <f t="shared" si="49"/>
        <v xml:space="preserve"> </v>
      </c>
      <c r="H521" s="36" t="s">
        <v>891</v>
      </c>
      <c r="I521" s="37" t="s">
        <v>892</v>
      </c>
      <c r="J521" s="36" t="s">
        <v>893</v>
      </c>
      <c r="K521" s="36" t="s">
        <v>26</v>
      </c>
      <c r="M521" s="204" t="str">
        <f t="shared" si="50"/>
        <v xml:space="preserve"> </v>
      </c>
    </row>
    <row r="522" spans="1:20" x14ac:dyDescent="0.2">
      <c r="A522" s="36" t="s">
        <v>894</v>
      </c>
      <c r="B522" s="204" t="str">
        <f t="shared" si="47"/>
        <v xml:space="preserve"> </v>
      </c>
      <c r="C522" s="18" t="s">
        <v>6545</v>
      </c>
      <c r="D522" s="204" t="str">
        <f t="shared" si="48"/>
        <v xml:space="preserve"> </v>
      </c>
      <c r="E522" s="37" t="s">
        <v>21</v>
      </c>
      <c r="F522" s="37"/>
      <c r="G522" s="204" t="str">
        <f t="shared" si="49"/>
        <v xml:space="preserve"> </v>
      </c>
      <c r="H522" s="36" t="s">
        <v>891</v>
      </c>
      <c r="I522" s="37" t="s">
        <v>895</v>
      </c>
      <c r="J522" s="36" t="s">
        <v>896</v>
      </c>
      <c r="K522" s="36" t="s">
        <v>26</v>
      </c>
      <c r="M522" s="204" t="str">
        <f t="shared" si="50"/>
        <v xml:space="preserve"> </v>
      </c>
    </row>
    <row r="523" spans="1:20" x14ac:dyDescent="0.2">
      <c r="A523" s="36" t="s">
        <v>897</v>
      </c>
      <c r="B523" s="204" t="str">
        <f t="shared" si="47"/>
        <v xml:space="preserve"> </v>
      </c>
      <c r="C523" s="18" t="s">
        <v>6546</v>
      </c>
      <c r="D523" s="204" t="str">
        <f t="shared" si="48"/>
        <v xml:space="preserve"> </v>
      </c>
      <c r="E523" s="37" t="s">
        <v>21</v>
      </c>
      <c r="F523" s="37"/>
      <c r="G523" s="204" t="str">
        <f t="shared" si="49"/>
        <v xml:space="preserve"> </v>
      </c>
      <c r="H523" s="36" t="s">
        <v>891</v>
      </c>
      <c r="I523" s="37" t="s">
        <v>898</v>
      </c>
      <c r="J523" s="36" t="s">
        <v>899</v>
      </c>
      <c r="K523" s="36" t="s">
        <v>26</v>
      </c>
      <c r="M523" s="204" t="str">
        <f t="shared" si="50"/>
        <v xml:space="preserve"> </v>
      </c>
    </row>
    <row r="524" spans="1:20" x14ac:dyDescent="0.2">
      <c r="A524" s="171" t="s">
        <v>6547</v>
      </c>
      <c r="B524" s="204" t="str">
        <f t="shared" si="47"/>
        <v xml:space="preserve"> </v>
      </c>
      <c r="C524" s="26" t="s">
        <v>900</v>
      </c>
      <c r="D524" s="204" t="str">
        <f t="shared" si="48"/>
        <v xml:space="preserve"> </v>
      </c>
      <c r="E524" s="167" t="s">
        <v>162</v>
      </c>
      <c r="F524" s="167">
        <v>47</v>
      </c>
      <c r="G524" s="204" t="str">
        <f t="shared" si="49"/>
        <v xml:space="preserve"> </v>
      </c>
      <c r="H524" s="29"/>
      <c r="I524" s="8"/>
      <c r="J524" s="29"/>
      <c r="K524" s="29"/>
      <c r="L524" s="29"/>
      <c r="M524" s="204" t="str">
        <f t="shared" si="50"/>
        <v xml:space="preserve"> </v>
      </c>
      <c r="Q524" s="29"/>
    </row>
    <row r="525" spans="1:20" x14ac:dyDescent="0.2">
      <c r="A525" s="171" t="s">
        <v>6548</v>
      </c>
      <c r="B525" s="204" t="str">
        <f t="shared" si="47"/>
        <v xml:space="preserve"> </v>
      </c>
      <c r="C525" s="26" t="s">
        <v>902</v>
      </c>
      <c r="D525" s="204" t="str">
        <f t="shared" si="48"/>
        <v xml:space="preserve"> </v>
      </c>
      <c r="E525" s="167" t="s">
        <v>162</v>
      </c>
      <c r="F525" s="167">
        <v>49</v>
      </c>
      <c r="G525" s="204" t="str">
        <f t="shared" si="49"/>
        <v xml:space="preserve"> </v>
      </c>
      <c r="H525" s="29"/>
      <c r="I525" s="8"/>
      <c r="J525" s="29"/>
      <c r="K525" s="29"/>
      <c r="L525" s="29"/>
      <c r="M525" s="204" t="str">
        <f t="shared" si="50"/>
        <v xml:space="preserve"> </v>
      </c>
      <c r="Q525" s="29"/>
      <c r="R525" s="32"/>
      <c r="S525" s="32"/>
      <c r="T525" s="32"/>
    </row>
    <row r="526" spans="1:20" x14ac:dyDescent="0.2">
      <c r="A526" s="171" t="s">
        <v>6549</v>
      </c>
      <c r="B526" s="204" t="str">
        <f t="shared" si="47"/>
        <v xml:space="preserve"> </v>
      </c>
      <c r="C526" s="26" t="s">
        <v>901</v>
      </c>
      <c r="D526" s="204" t="str">
        <f t="shared" si="48"/>
        <v xml:space="preserve"> </v>
      </c>
      <c r="E526" s="167" t="s">
        <v>162</v>
      </c>
      <c r="F526" s="167">
        <v>48</v>
      </c>
      <c r="G526" s="204" t="str">
        <f t="shared" si="49"/>
        <v xml:space="preserve"> </v>
      </c>
      <c r="H526" s="29"/>
      <c r="I526" s="8"/>
      <c r="J526" s="29"/>
      <c r="K526" s="29"/>
      <c r="L526" s="29"/>
      <c r="M526" s="204" t="str">
        <f t="shared" si="50"/>
        <v xml:space="preserve"> </v>
      </c>
      <c r="Q526" s="29"/>
    </row>
    <row r="527" spans="1:20" x14ac:dyDescent="0.2">
      <c r="A527" s="171" t="s">
        <v>6550</v>
      </c>
      <c r="B527" s="204" t="str">
        <f t="shared" si="47"/>
        <v xml:space="preserve"> </v>
      </c>
      <c r="C527" s="26" t="s">
        <v>903</v>
      </c>
      <c r="D527" s="204" t="str">
        <f t="shared" si="48"/>
        <v xml:space="preserve"> </v>
      </c>
      <c r="E527" s="167" t="s">
        <v>162</v>
      </c>
      <c r="F527" s="167">
        <v>50</v>
      </c>
      <c r="G527" s="204" t="str">
        <f t="shared" si="49"/>
        <v xml:space="preserve"> </v>
      </c>
      <c r="H527" s="29"/>
      <c r="I527" s="8"/>
      <c r="J527" s="29"/>
      <c r="K527" s="29"/>
      <c r="L527" s="29"/>
      <c r="M527" s="204" t="str">
        <f t="shared" si="50"/>
        <v xml:space="preserve"> </v>
      </c>
      <c r="Q527" s="29"/>
      <c r="R527" s="32"/>
      <c r="S527" s="32"/>
      <c r="T527" s="32"/>
    </row>
    <row r="528" spans="1:20" x14ac:dyDescent="0.2">
      <c r="A528" s="171" t="s">
        <v>6551</v>
      </c>
      <c r="B528" s="204" t="str">
        <f t="shared" si="47"/>
        <v xml:space="preserve"> </v>
      </c>
      <c r="C528" s="26" t="s">
        <v>905</v>
      </c>
      <c r="D528" s="204" t="str">
        <f t="shared" si="48"/>
        <v xml:space="preserve"> </v>
      </c>
      <c r="E528" s="167" t="s">
        <v>162</v>
      </c>
      <c r="F528" s="167">
        <v>52</v>
      </c>
      <c r="G528" s="204" t="str">
        <f t="shared" si="49"/>
        <v xml:space="preserve"> </v>
      </c>
      <c r="H528" s="29"/>
      <c r="I528" s="8"/>
      <c r="J528" s="29"/>
      <c r="K528" s="29"/>
      <c r="L528" s="29"/>
      <c r="M528" s="204" t="str">
        <f t="shared" si="50"/>
        <v xml:space="preserve"> </v>
      </c>
      <c r="Q528" s="29"/>
    </row>
    <row r="529" spans="1:20" x14ac:dyDescent="0.2">
      <c r="A529" s="171" t="s">
        <v>6552</v>
      </c>
      <c r="B529" s="204" t="str">
        <f t="shared" si="47"/>
        <v xml:space="preserve"> </v>
      </c>
      <c r="C529" s="26" t="s">
        <v>904</v>
      </c>
      <c r="D529" s="204" t="str">
        <f t="shared" si="48"/>
        <v xml:space="preserve"> </v>
      </c>
      <c r="E529" s="167" t="s">
        <v>162</v>
      </c>
      <c r="F529" s="167">
        <v>51</v>
      </c>
      <c r="G529" s="204" t="str">
        <f t="shared" si="49"/>
        <v xml:space="preserve"> </v>
      </c>
      <c r="H529" s="29"/>
      <c r="I529" s="8"/>
      <c r="J529" s="29"/>
      <c r="K529" s="29"/>
      <c r="L529" s="29"/>
      <c r="M529" s="204" t="str">
        <f t="shared" si="50"/>
        <v xml:space="preserve"> </v>
      </c>
      <c r="Q529" s="29"/>
    </row>
    <row r="530" spans="1:20" x14ac:dyDescent="0.2">
      <c r="A530" s="12" t="s">
        <v>3917</v>
      </c>
      <c r="B530" s="204" t="str">
        <f t="shared" ref="B530:B549" si="51">" "</f>
        <v xml:space="preserve"> </v>
      </c>
      <c r="C530" s="32" t="s">
        <v>6553</v>
      </c>
      <c r="D530" s="204" t="str">
        <f t="shared" ref="D530:D549" si="52">" "</f>
        <v xml:space="preserve"> </v>
      </c>
      <c r="E530" s="38" t="str">
        <f>" "</f>
        <v xml:space="preserve"> </v>
      </c>
      <c r="F530" s="38" t="str">
        <f>" "</f>
        <v xml:space="preserve"> </v>
      </c>
      <c r="G530" s="204" t="str">
        <f t="shared" ref="G530:G549" si="53">" "</f>
        <v xml:space="preserve"> </v>
      </c>
      <c r="H530" s="18" t="s">
        <v>3916</v>
      </c>
      <c r="I530" s="10">
        <v>2011</v>
      </c>
      <c r="J530" s="18" t="s">
        <v>3915</v>
      </c>
      <c r="M530" s="204" t="str">
        <f t="shared" ref="M530:M549" si="54">" "</f>
        <v xml:space="preserve"> </v>
      </c>
      <c r="R530" s="32"/>
      <c r="S530" s="32"/>
      <c r="T530" s="32"/>
    </row>
    <row r="531" spans="1:20" x14ac:dyDescent="0.2">
      <c r="A531" s="32" t="s">
        <v>3879</v>
      </c>
      <c r="B531" s="204" t="str">
        <f t="shared" si="51"/>
        <v xml:space="preserve"> </v>
      </c>
      <c r="C531" s="32" t="s">
        <v>6554</v>
      </c>
      <c r="D531" s="204" t="str">
        <f t="shared" si="52"/>
        <v xml:space="preserve"> </v>
      </c>
      <c r="E531" s="38" t="str">
        <f>" "</f>
        <v xml:space="preserve"> </v>
      </c>
      <c r="F531" s="38" t="str">
        <f>" "</f>
        <v xml:space="preserve"> </v>
      </c>
      <c r="G531" s="204" t="str">
        <f t="shared" si="53"/>
        <v xml:space="preserve"> </v>
      </c>
      <c r="H531" s="18" t="s">
        <v>3836</v>
      </c>
      <c r="I531" s="10">
        <v>2012</v>
      </c>
      <c r="J531" s="18" t="s">
        <v>3878</v>
      </c>
      <c r="M531" s="204" t="str">
        <f t="shared" si="54"/>
        <v xml:space="preserve"> </v>
      </c>
    </row>
    <row r="532" spans="1:20" x14ac:dyDescent="0.2">
      <c r="A532" s="32" t="s">
        <v>4410</v>
      </c>
      <c r="B532" s="204" t="str">
        <f t="shared" si="51"/>
        <v xml:space="preserve"> </v>
      </c>
      <c r="C532" s="32" t="s">
        <v>6555</v>
      </c>
      <c r="D532" s="204" t="str">
        <f t="shared" si="52"/>
        <v xml:space="preserve"> </v>
      </c>
      <c r="E532" s="128"/>
      <c r="F532" s="128"/>
      <c r="G532" s="204" t="str">
        <f t="shared" si="53"/>
        <v xml:space="preserve"> </v>
      </c>
      <c r="H532" s="18" t="s">
        <v>4409</v>
      </c>
      <c r="I532" s="10">
        <v>2007</v>
      </c>
      <c r="J532" s="18" t="s">
        <v>4411</v>
      </c>
      <c r="M532" s="204" t="str">
        <f t="shared" si="54"/>
        <v xml:space="preserve"> </v>
      </c>
    </row>
    <row r="533" spans="1:20" x14ac:dyDescent="0.2">
      <c r="A533" s="32" t="s">
        <v>1512</v>
      </c>
      <c r="B533" s="204" t="str">
        <f t="shared" si="51"/>
        <v xml:space="preserve"> </v>
      </c>
      <c r="C533" s="18" t="s">
        <v>906</v>
      </c>
      <c r="D533" s="204" t="str">
        <f t="shared" si="52"/>
        <v xml:space="preserve"> </v>
      </c>
      <c r="E533" s="212" t="s">
        <v>15</v>
      </c>
      <c r="F533" s="38">
        <v>178</v>
      </c>
      <c r="G533" s="204" t="str">
        <f t="shared" si="53"/>
        <v xml:space="preserve"> </v>
      </c>
      <c r="M533" s="204" t="str">
        <f t="shared" si="54"/>
        <v xml:space="preserve"> </v>
      </c>
      <c r="R533" s="32"/>
      <c r="S533" s="32"/>
      <c r="T533" s="32"/>
    </row>
    <row r="534" spans="1:20" x14ac:dyDescent="0.2">
      <c r="A534" s="21" t="s">
        <v>907</v>
      </c>
      <c r="B534" s="204" t="str">
        <f t="shared" si="51"/>
        <v xml:space="preserve"> </v>
      </c>
      <c r="C534" s="18" t="s">
        <v>6556</v>
      </c>
      <c r="D534" s="204" t="str">
        <f t="shared" si="52"/>
        <v xml:space="preserve"> </v>
      </c>
      <c r="E534" s="22" t="s">
        <v>21</v>
      </c>
      <c r="F534" s="22"/>
      <c r="G534" s="204" t="str">
        <f t="shared" si="53"/>
        <v xml:space="preserve"> </v>
      </c>
      <c r="H534" s="21" t="s">
        <v>908</v>
      </c>
      <c r="I534" s="22" t="s">
        <v>909</v>
      </c>
      <c r="J534" s="21" t="s">
        <v>910</v>
      </c>
      <c r="K534" s="21" t="s">
        <v>26</v>
      </c>
      <c r="M534" s="204" t="str">
        <f t="shared" si="54"/>
        <v xml:space="preserve"> </v>
      </c>
    </row>
    <row r="535" spans="1:20" x14ac:dyDescent="0.2">
      <c r="A535" s="32" t="s">
        <v>6557</v>
      </c>
      <c r="B535" s="204" t="str">
        <f t="shared" si="51"/>
        <v xml:space="preserve"> </v>
      </c>
      <c r="C535" s="18" t="s">
        <v>911</v>
      </c>
      <c r="D535" s="204" t="str">
        <f t="shared" si="52"/>
        <v xml:space="preserve"> </v>
      </c>
      <c r="E535" s="206" t="s">
        <v>15</v>
      </c>
      <c r="F535" s="152">
        <v>177</v>
      </c>
      <c r="G535" s="204" t="str">
        <f t="shared" si="53"/>
        <v xml:space="preserve"> </v>
      </c>
      <c r="M535" s="204" t="str">
        <f t="shared" si="54"/>
        <v xml:space="preserve"> </v>
      </c>
    </row>
    <row r="536" spans="1:20" x14ac:dyDescent="0.2">
      <c r="A536" s="32" t="s">
        <v>1458</v>
      </c>
      <c r="B536" s="204" t="str">
        <f t="shared" si="51"/>
        <v xml:space="preserve"> </v>
      </c>
      <c r="C536" s="18" t="s">
        <v>912</v>
      </c>
      <c r="D536" s="204" t="str">
        <f t="shared" si="52"/>
        <v xml:space="preserve"> </v>
      </c>
      <c r="E536" s="206" t="s">
        <v>15</v>
      </c>
      <c r="F536" s="152">
        <v>179</v>
      </c>
      <c r="G536" s="204" t="str">
        <f t="shared" si="53"/>
        <v xml:space="preserve"> </v>
      </c>
      <c r="M536" s="204" t="str">
        <f t="shared" si="54"/>
        <v xml:space="preserve"> </v>
      </c>
    </row>
    <row r="537" spans="1:20" x14ac:dyDescent="0.2">
      <c r="A537" s="32" t="s">
        <v>6558</v>
      </c>
      <c r="B537" s="204" t="str">
        <f t="shared" si="51"/>
        <v xml:space="preserve"> </v>
      </c>
      <c r="C537" s="18" t="s">
        <v>913</v>
      </c>
      <c r="D537" s="204" t="str">
        <f t="shared" si="52"/>
        <v xml:space="preserve"> </v>
      </c>
      <c r="E537" s="206" t="s">
        <v>15</v>
      </c>
      <c r="F537" s="152">
        <v>180</v>
      </c>
      <c r="G537" s="204" t="str">
        <f t="shared" si="53"/>
        <v xml:space="preserve"> </v>
      </c>
      <c r="M537" s="204" t="str">
        <f t="shared" si="54"/>
        <v xml:space="preserve"> </v>
      </c>
    </row>
    <row r="538" spans="1:20" x14ac:dyDescent="0.2">
      <c r="A538" s="171" t="s">
        <v>6559</v>
      </c>
      <c r="B538" s="204" t="str">
        <f t="shared" si="51"/>
        <v xml:space="preserve"> </v>
      </c>
      <c r="C538" s="26" t="s">
        <v>914</v>
      </c>
      <c r="D538" s="204" t="str">
        <f t="shared" si="52"/>
        <v xml:space="preserve"> </v>
      </c>
      <c r="E538" s="167" t="s">
        <v>162</v>
      </c>
      <c r="F538" s="167">
        <v>53</v>
      </c>
      <c r="G538" s="204" t="str">
        <f t="shared" si="53"/>
        <v xml:space="preserve"> </v>
      </c>
      <c r="H538" s="29"/>
      <c r="I538" s="8"/>
      <c r="J538" s="29"/>
      <c r="K538" s="29"/>
      <c r="L538" s="29"/>
      <c r="M538" s="204" t="str">
        <f t="shared" si="54"/>
        <v xml:space="preserve"> </v>
      </c>
      <c r="Q538" s="29"/>
    </row>
    <row r="539" spans="1:20" x14ac:dyDescent="0.2">
      <c r="A539" s="32" t="s">
        <v>4147</v>
      </c>
      <c r="B539" s="204" t="str">
        <f t="shared" si="51"/>
        <v xml:space="preserve"> </v>
      </c>
      <c r="C539" s="32" t="s">
        <v>6560</v>
      </c>
      <c r="D539" s="204" t="str">
        <f t="shared" si="52"/>
        <v xml:space="preserve"> </v>
      </c>
      <c r="G539" s="204" t="str">
        <f t="shared" si="53"/>
        <v xml:space="preserve"> </v>
      </c>
      <c r="H539" s="145" t="s">
        <v>4145</v>
      </c>
      <c r="I539" s="10">
        <v>2013</v>
      </c>
      <c r="J539" s="18" t="s">
        <v>4146</v>
      </c>
      <c r="M539" s="204" t="str">
        <f t="shared" si="54"/>
        <v xml:space="preserve"> </v>
      </c>
    </row>
    <row r="540" spans="1:20" x14ac:dyDescent="0.2">
      <c r="A540" s="108" t="s">
        <v>6561</v>
      </c>
      <c r="B540" s="204" t="str">
        <f t="shared" si="51"/>
        <v xml:space="preserve"> </v>
      </c>
      <c r="C540" s="26" t="s">
        <v>918</v>
      </c>
      <c r="D540" s="204" t="str">
        <f t="shared" si="52"/>
        <v xml:space="preserve"> </v>
      </c>
      <c r="E540" s="44" t="s">
        <v>162</v>
      </c>
      <c r="F540" s="44">
        <v>55</v>
      </c>
      <c r="G540" s="204" t="str">
        <f t="shared" si="53"/>
        <v xml:space="preserve"> </v>
      </c>
      <c r="H540" s="150"/>
      <c r="I540" s="125"/>
      <c r="J540" s="150"/>
      <c r="K540" s="150"/>
      <c r="L540" s="29"/>
      <c r="M540" s="204" t="str">
        <f t="shared" si="54"/>
        <v xml:space="preserve"> </v>
      </c>
      <c r="Q540" s="29"/>
    </row>
    <row r="541" spans="1:20" x14ac:dyDescent="0.2">
      <c r="A541" s="171" t="s">
        <v>6562</v>
      </c>
      <c r="B541" s="204" t="str">
        <f t="shared" si="51"/>
        <v xml:space="preserve"> </v>
      </c>
      <c r="C541" s="26" t="s">
        <v>917</v>
      </c>
      <c r="D541" s="204" t="str">
        <f t="shared" si="52"/>
        <v xml:space="preserve"> </v>
      </c>
      <c r="E541" s="167" t="s">
        <v>162</v>
      </c>
      <c r="F541" s="167">
        <v>54</v>
      </c>
      <c r="G541" s="204" t="str">
        <f t="shared" si="53"/>
        <v xml:space="preserve"> </v>
      </c>
      <c r="H541" s="29"/>
      <c r="I541" s="8"/>
      <c r="J541" s="29"/>
      <c r="K541" s="29"/>
      <c r="L541" s="29"/>
      <c r="M541" s="204" t="str">
        <f t="shared" si="54"/>
        <v xml:space="preserve"> </v>
      </c>
      <c r="Q541" s="29"/>
    </row>
    <row r="542" spans="1:20" x14ac:dyDescent="0.2">
      <c r="A542" s="108" t="s">
        <v>6563</v>
      </c>
      <c r="B542" s="204" t="str">
        <f t="shared" si="51"/>
        <v xml:space="preserve"> </v>
      </c>
      <c r="C542" s="26" t="s">
        <v>919</v>
      </c>
      <c r="D542" s="204" t="str">
        <f t="shared" si="52"/>
        <v xml:space="preserve"> </v>
      </c>
      <c r="E542" s="44" t="s">
        <v>162</v>
      </c>
      <c r="F542" s="44">
        <v>56</v>
      </c>
      <c r="G542" s="204" t="str">
        <f t="shared" si="53"/>
        <v xml:space="preserve"> </v>
      </c>
      <c r="H542" s="150"/>
      <c r="I542" s="125"/>
      <c r="J542" s="150"/>
      <c r="K542" s="150"/>
      <c r="L542" s="29"/>
      <c r="M542" s="204" t="str">
        <f t="shared" si="54"/>
        <v xml:space="preserve"> </v>
      </c>
      <c r="Q542" s="29"/>
    </row>
    <row r="543" spans="1:20" x14ac:dyDescent="0.2">
      <c r="A543" s="32" t="s">
        <v>4002</v>
      </c>
      <c r="B543" s="204" t="str">
        <f t="shared" si="51"/>
        <v xml:space="preserve"> </v>
      </c>
      <c r="C543" s="32" t="s">
        <v>6564</v>
      </c>
      <c r="D543" s="204" t="str">
        <f t="shared" si="52"/>
        <v xml:space="preserve"> </v>
      </c>
      <c r="G543" s="204" t="str">
        <f t="shared" si="53"/>
        <v xml:space="preserve"> </v>
      </c>
      <c r="H543" s="18" t="s">
        <v>4001</v>
      </c>
      <c r="I543" s="10">
        <v>2010</v>
      </c>
      <c r="J543" s="18" t="s">
        <v>4003</v>
      </c>
      <c r="M543" s="204" t="str">
        <f t="shared" si="54"/>
        <v xml:space="preserve"> </v>
      </c>
    </row>
    <row r="544" spans="1:20" x14ac:dyDescent="0.2">
      <c r="A544" s="32" t="s">
        <v>6565</v>
      </c>
      <c r="B544" s="204" t="str">
        <f t="shared" si="51"/>
        <v xml:space="preserve"> </v>
      </c>
      <c r="C544" s="18" t="s">
        <v>921</v>
      </c>
      <c r="D544" s="204" t="str">
        <f t="shared" si="52"/>
        <v xml:space="preserve"> </v>
      </c>
      <c r="E544" s="212" t="s">
        <v>15</v>
      </c>
      <c r="F544" s="128">
        <v>181</v>
      </c>
      <c r="G544" s="204" t="str">
        <f t="shared" si="53"/>
        <v xml:space="preserve"> </v>
      </c>
      <c r="M544" s="204" t="str">
        <f t="shared" si="54"/>
        <v xml:space="preserve"> </v>
      </c>
    </row>
    <row r="545" spans="1:16" x14ac:dyDescent="0.2">
      <c r="A545" s="32" t="s">
        <v>6566</v>
      </c>
      <c r="B545" s="204" t="str">
        <f t="shared" si="51"/>
        <v xml:space="preserve"> </v>
      </c>
      <c r="C545" s="18" t="s">
        <v>920</v>
      </c>
      <c r="D545" s="204" t="str">
        <f t="shared" si="52"/>
        <v xml:space="preserve"> </v>
      </c>
      <c r="E545" s="212" t="s">
        <v>15</v>
      </c>
      <c r="F545" s="128">
        <v>182</v>
      </c>
      <c r="G545" s="204" t="str">
        <f t="shared" si="53"/>
        <v xml:space="preserve"> </v>
      </c>
      <c r="M545" s="204" t="str">
        <f t="shared" si="54"/>
        <v xml:space="preserve"> </v>
      </c>
      <c r="N545" s="18"/>
      <c r="O545" s="18"/>
      <c r="P545" s="18"/>
    </row>
    <row r="546" spans="1:16" x14ac:dyDescent="0.2">
      <c r="A546" s="112" t="s">
        <v>1347</v>
      </c>
      <c r="B546" s="204" t="str">
        <f t="shared" si="51"/>
        <v xml:space="preserve"> </v>
      </c>
      <c r="C546" s="18" t="s">
        <v>922</v>
      </c>
      <c r="D546" s="204" t="str">
        <f t="shared" si="52"/>
        <v xml:space="preserve"> </v>
      </c>
      <c r="E546" s="212" t="s">
        <v>15</v>
      </c>
      <c r="F546" s="128">
        <v>183</v>
      </c>
      <c r="G546" s="204" t="str">
        <f t="shared" si="53"/>
        <v xml:space="preserve"> </v>
      </c>
      <c r="H546" s="116"/>
      <c r="I546" s="6"/>
      <c r="J546" s="116"/>
      <c r="K546" s="116"/>
      <c r="M546" s="204" t="str">
        <f t="shared" si="54"/>
        <v xml:space="preserve"> </v>
      </c>
      <c r="N546" s="18"/>
      <c r="O546" s="18"/>
      <c r="P546" s="18"/>
    </row>
    <row r="547" spans="1:16" x14ac:dyDescent="0.2">
      <c r="A547" s="36" t="s">
        <v>923</v>
      </c>
      <c r="B547" s="204" t="str">
        <f t="shared" si="51"/>
        <v xml:space="preserve"> </v>
      </c>
      <c r="C547" s="18" t="s">
        <v>6567</v>
      </c>
      <c r="D547" s="204" t="str">
        <f t="shared" si="52"/>
        <v xml:space="preserve"> </v>
      </c>
      <c r="E547" s="37" t="s">
        <v>21</v>
      </c>
      <c r="F547" s="37"/>
      <c r="G547" s="204" t="str">
        <f t="shared" si="53"/>
        <v xml:space="preserve"> </v>
      </c>
      <c r="H547" s="36" t="s">
        <v>924</v>
      </c>
      <c r="I547" s="37" t="s">
        <v>32</v>
      </c>
      <c r="J547" s="36" t="s">
        <v>925</v>
      </c>
      <c r="K547" s="36" t="s">
        <v>26</v>
      </c>
      <c r="M547" s="204" t="str">
        <f t="shared" si="54"/>
        <v xml:space="preserve"> </v>
      </c>
      <c r="N547" s="18"/>
      <c r="O547" s="18"/>
      <c r="P547" s="18"/>
    </row>
    <row r="548" spans="1:16" x14ac:dyDescent="0.2">
      <c r="A548" s="36" t="s">
        <v>3943</v>
      </c>
      <c r="B548" s="204" t="str">
        <f t="shared" si="51"/>
        <v xml:space="preserve"> </v>
      </c>
      <c r="C548" s="18" t="s">
        <v>6568</v>
      </c>
      <c r="D548" s="204" t="str">
        <f t="shared" si="52"/>
        <v xml:space="preserve"> </v>
      </c>
      <c r="E548" s="37" t="s">
        <v>21</v>
      </c>
      <c r="F548" s="37"/>
      <c r="G548" s="204" t="str">
        <f t="shared" si="53"/>
        <v xml:space="preserve"> </v>
      </c>
      <c r="H548" s="36" t="s">
        <v>915</v>
      </c>
      <c r="I548" s="37" t="s">
        <v>207</v>
      </c>
      <c r="J548" s="36" t="s">
        <v>916</v>
      </c>
      <c r="K548" s="36" t="s">
        <v>26</v>
      </c>
      <c r="M548" s="204" t="str">
        <f t="shared" si="54"/>
        <v xml:space="preserve"> </v>
      </c>
      <c r="N548" s="18"/>
      <c r="O548" s="18"/>
      <c r="P548" s="18"/>
    </row>
    <row r="549" spans="1:16" x14ac:dyDescent="0.2">
      <c r="A549" s="12" t="s">
        <v>3932</v>
      </c>
      <c r="B549" s="204" t="str">
        <f t="shared" si="51"/>
        <v xml:space="preserve"> </v>
      </c>
      <c r="C549" s="32" t="s">
        <v>6569</v>
      </c>
      <c r="D549" s="204" t="str">
        <f t="shared" si="52"/>
        <v xml:space="preserve"> </v>
      </c>
      <c r="E549" s="128" t="str">
        <f>" "</f>
        <v xml:space="preserve"> </v>
      </c>
      <c r="F549" s="128" t="str">
        <f>" "</f>
        <v xml:space="preserve"> </v>
      </c>
      <c r="G549" s="204" t="str">
        <f t="shared" si="53"/>
        <v xml:space="preserve"> </v>
      </c>
      <c r="H549" s="18" t="s">
        <v>3933</v>
      </c>
      <c r="I549" s="10">
        <v>2012</v>
      </c>
      <c r="J549" s="18" t="s">
        <v>3934</v>
      </c>
      <c r="M549" s="204" t="str">
        <f t="shared" si="54"/>
        <v xml:space="preserve"> </v>
      </c>
      <c r="N549" s="18"/>
      <c r="O549" s="18"/>
      <c r="P549" s="18"/>
    </row>
    <row r="550" spans="1:16" x14ac:dyDescent="0.2">
      <c r="A550" s="215"/>
      <c r="B550" s="204"/>
      <c r="C550" s="217"/>
      <c r="D550" s="204"/>
      <c r="E550" s="216"/>
      <c r="F550" s="216"/>
      <c r="G550" s="204"/>
      <c r="H550" s="217"/>
      <c r="I550" s="214"/>
      <c r="J550" s="217"/>
      <c r="K550" s="217"/>
      <c r="L550" s="217"/>
      <c r="M550" s="204"/>
      <c r="N550" s="18"/>
      <c r="O550" s="18"/>
      <c r="P550" s="18"/>
    </row>
    <row r="551" spans="1:16" x14ac:dyDescent="0.2">
      <c r="A551" s="12"/>
      <c r="B551" s="37"/>
      <c r="C551" s="32"/>
      <c r="D551" s="37"/>
      <c r="E551" s="128"/>
      <c r="F551" s="128"/>
      <c r="G551" s="37"/>
      <c r="M551" s="37"/>
      <c r="N551" s="18"/>
      <c r="O551" s="18"/>
      <c r="P551" s="18"/>
    </row>
    <row r="552" spans="1:16" x14ac:dyDescent="0.2">
      <c r="A552" s="252"/>
      <c r="N552" s="18"/>
      <c r="O552" s="18"/>
      <c r="P552" s="18"/>
    </row>
  </sheetData>
  <sortState ref="A2:P544">
    <sortCondition ref="A2:A544"/>
  </sortState>
  <hyperlinks>
    <hyperlink ref="L62" r:id="rId1"/>
    <hyperlink ref="L285" r:id="rId2"/>
    <hyperlink ref="L384" r:id="rId3"/>
    <hyperlink ref="L324" r:id="rId4"/>
    <hyperlink ref="L66" r:id="rId5"/>
  </hyperlinks>
  <pageMargins left="0.7" right="0.7" top="0.75" bottom="0.75" header="0.3" footer="0.3"/>
  <pageSetup orientation="portrait"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W3088"/>
  <sheetViews>
    <sheetView workbookViewId="0">
      <pane ySplit="1" topLeftCell="A2" activePane="bottomLeft" state="frozen"/>
      <selection pane="bottomLeft" activeCell="A2" sqref="A2:B2"/>
    </sheetView>
  </sheetViews>
  <sheetFormatPr defaultRowHeight="15" x14ac:dyDescent="0.2"/>
  <cols>
    <col min="1" max="1" width="12.21875" style="12" customWidth="1"/>
    <col min="2" max="2" width="26.88671875" style="9" customWidth="1"/>
    <col min="3" max="3" width="33.21875" style="4" customWidth="1"/>
    <col min="4" max="4" width="10" style="5" customWidth="1"/>
    <col min="5" max="5" width="14.21875" style="1" customWidth="1"/>
    <col min="6" max="6" width="7.5546875" style="38" bestFit="1" customWidth="1"/>
    <col min="7" max="7" width="1.21875" style="10" customWidth="1"/>
    <col min="8" max="9" width="15.88671875" style="13" customWidth="1"/>
    <col min="10" max="10" width="1.21875" style="10" customWidth="1"/>
    <col min="11" max="13" width="10" style="10" customWidth="1"/>
    <col min="14" max="14" width="10.5546875" style="11" customWidth="1"/>
    <col min="15" max="15" width="1.21875" style="10" customWidth="1"/>
    <col min="16" max="16" width="25.88671875" style="12" customWidth="1"/>
    <col min="17" max="17" width="1.21875" style="10" customWidth="1"/>
    <col min="18" max="16384" width="8.88671875" style="9"/>
  </cols>
  <sheetData>
    <row r="1" spans="1:17" s="264" customFormat="1" ht="110.25" x14ac:dyDescent="0.2">
      <c r="A1" s="237" t="s">
        <v>10</v>
      </c>
      <c r="B1" s="236" t="s">
        <v>4799</v>
      </c>
      <c r="C1" s="236" t="s">
        <v>0</v>
      </c>
      <c r="D1" s="240" t="s">
        <v>4526</v>
      </c>
      <c r="E1" s="239" t="s">
        <v>4527</v>
      </c>
      <c r="F1" s="238" t="s">
        <v>6037</v>
      </c>
      <c r="G1" s="263" t="str">
        <f t="shared" ref="G1" si="0">" "</f>
        <v xml:space="preserve"> </v>
      </c>
      <c r="H1" s="237" t="s">
        <v>4529</v>
      </c>
      <c r="I1" s="237" t="s">
        <v>4528</v>
      </c>
      <c r="J1" s="263" t="str">
        <f t="shared" ref="J1" si="1">" "</f>
        <v xml:space="preserve"> </v>
      </c>
      <c r="K1" s="238" t="s">
        <v>4530</v>
      </c>
      <c r="L1" s="237" t="s">
        <v>4531</v>
      </c>
      <c r="M1" s="238" t="s">
        <v>4532</v>
      </c>
      <c r="N1" s="458" t="s">
        <v>4545</v>
      </c>
      <c r="O1" s="263" t="str">
        <f t="shared" ref="O1:Q1" si="2">" "</f>
        <v xml:space="preserve"> </v>
      </c>
      <c r="P1" s="457" t="s">
        <v>6039</v>
      </c>
      <c r="Q1" s="263" t="str">
        <f t="shared" si="2"/>
        <v xml:space="preserve"> </v>
      </c>
    </row>
    <row r="2" spans="1:17" x14ac:dyDescent="0.2">
      <c r="A2" s="143" t="s">
        <v>1761</v>
      </c>
      <c r="B2" s="40" t="s">
        <v>954</v>
      </c>
      <c r="C2" s="4" t="s">
        <v>3756</v>
      </c>
      <c r="D2" s="41">
        <v>2000</v>
      </c>
      <c r="E2" s="46">
        <v>35262</v>
      </c>
      <c r="F2" s="43"/>
      <c r="G2" s="263" t="str">
        <f t="shared" ref="G2:G64" si="3">" "</f>
        <v xml:space="preserve"> </v>
      </c>
      <c r="H2" s="143" t="s">
        <v>21</v>
      </c>
      <c r="I2" s="143" t="s">
        <v>190</v>
      </c>
      <c r="J2" s="263" t="str">
        <f t="shared" ref="J2:J64" si="4">" "</f>
        <v xml:space="preserve"> </v>
      </c>
      <c r="K2" s="38" t="str">
        <f>IF(D2&gt;=('28 Populations and thresholds'!$I$175),"YES"," ")</f>
        <v>YES</v>
      </c>
      <c r="L2" s="38" t="str">
        <f>IF(K2="YES"," ",IF(D2&gt;=('28 Populations and thresholds'!$I$175)*0.25,"YES"))</f>
        <v xml:space="preserve"> </v>
      </c>
      <c r="M2" s="38" t="b">
        <f>OR('28 Populations and thresholds'!$J$175="CR",'28 Populations and thresholds'!$J$175="EN",'28 Populations and thresholds'!$J$175="VU")</f>
        <v>0</v>
      </c>
      <c r="N2" s="75">
        <f>D2/'28 Populations and thresholds'!$H$175</f>
        <v>1.4388489208633094E-2</v>
      </c>
      <c r="O2" s="263" t="str">
        <f t="shared" ref="O2:O64" si="5">" "</f>
        <v xml:space="preserve"> </v>
      </c>
      <c r="Q2" s="263" t="str">
        <f t="shared" ref="Q2:Q64" si="6">" "</f>
        <v xml:space="preserve"> </v>
      </c>
    </row>
    <row r="3" spans="1:17" x14ac:dyDescent="0.2">
      <c r="A3" s="267" t="s">
        <v>1761</v>
      </c>
      <c r="B3" s="268" t="s">
        <v>1194</v>
      </c>
      <c r="C3" s="269" t="s">
        <v>3480</v>
      </c>
      <c r="D3" s="270">
        <v>2054</v>
      </c>
      <c r="E3" s="271">
        <v>35065</v>
      </c>
      <c r="F3" s="276"/>
      <c r="G3" s="263" t="str">
        <f t="shared" si="3"/>
        <v xml:space="preserve"> </v>
      </c>
      <c r="H3" s="267" t="s">
        <v>21</v>
      </c>
      <c r="I3" s="267" t="s">
        <v>58</v>
      </c>
      <c r="J3" s="263" t="str">
        <f t="shared" si="4"/>
        <v xml:space="preserve"> </v>
      </c>
      <c r="K3" s="272" t="str">
        <f>IF(D3&gt;=('28 Populations and thresholds'!$I$203),"YES"," ")</f>
        <v>YES</v>
      </c>
      <c r="L3" s="272" t="str">
        <f>IF(K3="YES"," ",IF(D3&gt;=('28 Populations and thresholds'!$I$203)*0.25,"YES"))</f>
        <v xml:space="preserve"> </v>
      </c>
      <c r="M3" s="272" t="b">
        <f>OR('28 Populations and thresholds'!$J$203="CR",'28 Populations and thresholds'!$J$203="EN",'28 Populations and thresholds'!$J$203="VU")</f>
        <v>0</v>
      </c>
      <c r="N3" s="273">
        <f>D3/'28 Populations and thresholds'!$H$203</f>
        <v>1.5214814814814815E-2</v>
      </c>
      <c r="O3" s="263" t="str">
        <f t="shared" si="5"/>
        <v xml:space="preserve"> </v>
      </c>
      <c r="P3" s="269"/>
      <c r="Q3" s="263" t="str">
        <f t="shared" si="6"/>
        <v xml:space="preserve"> </v>
      </c>
    </row>
    <row r="4" spans="1:17" x14ac:dyDescent="0.2">
      <c r="A4" s="267" t="s">
        <v>1761</v>
      </c>
      <c r="B4" s="268" t="s">
        <v>1194</v>
      </c>
      <c r="C4" s="269" t="s">
        <v>3770</v>
      </c>
      <c r="D4" s="270">
        <v>4742</v>
      </c>
      <c r="E4" s="271">
        <v>34700</v>
      </c>
      <c r="F4" s="276"/>
      <c r="G4" s="263" t="str">
        <f t="shared" si="3"/>
        <v xml:space="preserve"> </v>
      </c>
      <c r="H4" s="267" t="s">
        <v>21</v>
      </c>
      <c r="I4" s="267" t="s">
        <v>58</v>
      </c>
      <c r="J4" s="263" t="str">
        <f t="shared" si="4"/>
        <v xml:space="preserve"> </v>
      </c>
      <c r="K4" s="272" t="str">
        <f>IF(D4&gt;=('28 Populations and thresholds'!$I$199),"YES"," ")</f>
        <v>YES</v>
      </c>
      <c r="L4" s="272" t="str">
        <f>IF(K4="YES"," ",IF(D4&gt;=('28 Populations and thresholds'!$I$199)*0.25,"YES"))</f>
        <v xml:space="preserve"> </v>
      </c>
      <c r="M4" s="272" t="b">
        <f>OR('28 Populations and thresholds'!$J$199="CR",'28 Populations and thresholds'!$J$199="EN",'28 Populations and thresholds'!$J$199="VU")</f>
        <v>0</v>
      </c>
      <c r="N4" s="273">
        <f>D4/'28 Populations and thresholds'!$H$199</f>
        <v>1.5053968253968254E-2</v>
      </c>
      <c r="O4" s="263" t="str">
        <f t="shared" si="5"/>
        <v xml:space="preserve"> </v>
      </c>
      <c r="P4" s="269"/>
      <c r="Q4" s="263" t="str">
        <f t="shared" si="6"/>
        <v xml:space="preserve"> </v>
      </c>
    </row>
    <row r="5" spans="1:17" s="4" customFormat="1" x14ac:dyDescent="0.2">
      <c r="A5" s="143" t="s">
        <v>1761</v>
      </c>
      <c r="B5" s="40" t="s">
        <v>1193</v>
      </c>
      <c r="C5" s="4" t="s">
        <v>3455</v>
      </c>
      <c r="D5" s="41">
        <v>550</v>
      </c>
      <c r="E5" s="46">
        <v>30048</v>
      </c>
      <c r="F5" s="43"/>
      <c r="G5" s="263" t="str">
        <f t="shared" si="3"/>
        <v xml:space="preserve"> </v>
      </c>
      <c r="H5" s="143" t="s">
        <v>21</v>
      </c>
      <c r="I5" s="143" t="s">
        <v>58</v>
      </c>
      <c r="J5" s="263" t="str">
        <f t="shared" si="4"/>
        <v xml:space="preserve"> </v>
      </c>
      <c r="K5" s="38" t="str">
        <f>IF(D5&gt;=('28 Populations and thresholds'!$I$159),"YES"," ")</f>
        <v>YES</v>
      </c>
      <c r="L5" s="38" t="str">
        <f>IF(K5="YES"," ",IF(D5&gt;=('28 Populations and thresholds'!$I$159)*0.25,"YES"))</f>
        <v xml:space="preserve"> </v>
      </c>
      <c r="M5" s="38" t="b">
        <f>OR('28 Populations and thresholds'!$J$159="CR",'28 Populations and thresholds'!$J$159="EN",'28 Populations and thresholds'!$J$159="VU")</f>
        <v>0</v>
      </c>
      <c r="N5" s="75">
        <f>D5/'28 Populations and thresholds'!$H$159</f>
        <v>1.0999999999999999E-2</v>
      </c>
      <c r="O5" s="263" t="str">
        <f t="shared" si="5"/>
        <v xml:space="preserve"> </v>
      </c>
      <c r="P5" s="12"/>
      <c r="Q5" s="263" t="str">
        <f t="shared" si="6"/>
        <v xml:space="preserve"> </v>
      </c>
    </row>
    <row r="6" spans="1:17" s="4" customFormat="1" x14ac:dyDescent="0.2">
      <c r="A6" s="143" t="s">
        <v>1761</v>
      </c>
      <c r="B6" s="40" t="s">
        <v>1193</v>
      </c>
      <c r="C6" s="4" t="s">
        <v>3770</v>
      </c>
      <c r="D6" s="41">
        <v>5000</v>
      </c>
      <c r="E6" s="46">
        <v>33970</v>
      </c>
      <c r="F6" s="43"/>
      <c r="G6" s="263" t="str">
        <f t="shared" si="3"/>
        <v xml:space="preserve"> </v>
      </c>
      <c r="H6" s="143" t="s">
        <v>21</v>
      </c>
      <c r="I6" s="143" t="s">
        <v>58</v>
      </c>
      <c r="J6" s="263" t="str">
        <f t="shared" si="4"/>
        <v xml:space="preserve"> </v>
      </c>
      <c r="K6" s="38" t="str">
        <f>IF(D6&gt;=('28 Populations and thresholds'!$I$199),"YES"," ")</f>
        <v>YES</v>
      </c>
      <c r="L6" s="38" t="str">
        <f>IF(K6="YES"," ",IF(D6&gt;=('28 Populations and thresholds'!$I$199)*0.25,"YES"))</f>
        <v xml:space="preserve"> </v>
      </c>
      <c r="M6" s="38" t="b">
        <f>OR('28 Populations and thresholds'!$J$199="CR",'28 Populations and thresholds'!$J$199="EN",'28 Populations and thresholds'!$J$199="VU")</f>
        <v>0</v>
      </c>
      <c r="N6" s="75">
        <f>D6/'28 Populations and thresholds'!$H$199</f>
        <v>1.5873015873015872E-2</v>
      </c>
      <c r="O6" s="263" t="str">
        <f t="shared" si="5"/>
        <v xml:space="preserve"> </v>
      </c>
      <c r="Q6" s="263" t="str">
        <f t="shared" si="6"/>
        <v xml:space="preserve"> </v>
      </c>
    </row>
    <row r="7" spans="1:17" s="4" customFormat="1" x14ac:dyDescent="0.2">
      <c r="A7" s="143" t="s">
        <v>1761</v>
      </c>
      <c r="B7" s="40" t="s">
        <v>1193</v>
      </c>
      <c r="C7" s="4" t="s">
        <v>3773</v>
      </c>
      <c r="D7" s="41">
        <v>2530</v>
      </c>
      <c r="E7" s="46">
        <v>29639</v>
      </c>
      <c r="F7" s="43"/>
      <c r="G7" s="263" t="str">
        <f t="shared" si="3"/>
        <v xml:space="preserve"> </v>
      </c>
      <c r="H7" s="143" t="s">
        <v>21</v>
      </c>
      <c r="I7" s="143" t="s">
        <v>58</v>
      </c>
      <c r="J7" s="263" t="str">
        <f t="shared" si="4"/>
        <v xml:space="preserve"> </v>
      </c>
      <c r="K7" s="38" t="str">
        <f>IF(D7&gt;=('28 Populations and thresholds'!$I$202),"YES"," ")</f>
        <v>YES</v>
      </c>
      <c r="L7" s="38" t="str">
        <f>IF(K7="YES"," ",IF(D7&gt;=('28 Populations and thresholds'!$I$202)*0.25,"YES"))</f>
        <v xml:space="preserve"> </v>
      </c>
      <c r="M7" s="38" t="b">
        <f>OR('28 Populations and thresholds'!$J$202="CR",'28 Populations and thresholds'!$J$202="EN",'28 Populations and thresholds'!$J$202="VU")</f>
        <v>0</v>
      </c>
      <c r="N7" s="75">
        <f>D7/'28 Populations and thresholds'!$H$202</f>
        <v>1.58125E-2</v>
      </c>
      <c r="O7" s="263" t="str">
        <f t="shared" si="5"/>
        <v xml:space="preserve"> </v>
      </c>
      <c r="P7" s="12"/>
      <c r="Q7" s="263" t="str">
        <f t="shared" si="6"/>
        <v xml:space="preserve"> </v>
      </c>
    </row>
    <row r="8" spans="1:17" s="4" customFormat="1" x14ac:dyDescent="0.2">
      <c r="A8" s="267" t="s">
        <v>1761</v>
      </c>
      <c r="B8" s="268" t="s">
        <v>1007</v>
      </c>
      <c r="C8" s="269" t="s">
        <v>3466</v>
      </c>
      <c r="D8" s="270">
        <v>12000</v>
      </c>
      <c r="E8" s="271">
        <v>31137</v>
      </c>
      <c r="F8" s="276"/>
      <c r="G8" s="263" t="str">
        <f t="shared" si="3"/>
        <v xml:space="preserve"> </v>
      </c>
      <c r="H8" s="267" t="s">
        <v>21</v>
      </c>
      <c r="I8" s="267" t="s">
        <v>425</v>
      </c>
      <c r="J8" s="263" t="str">
        <f t="shared" si="4"/>
        <v xml:space="preserve"> </v>
      </c>
      <c r="K8" s="272" t="str">
        <f>IF(D8&gt;=('28 Populations and thresholds'!$I$178),"YES"," ")</f>
        <v>YES</v>
      </c>
      <c r="L8" s="272" t="str">
        <f>IF(K8="YES"," ",IF(D8&gt;=('28 Populations and thresholds'!$I$178)*0.25,"YES"))</f>
        <v xml:space="preserve"> </v>
      </c>
      <c r="M8" s="272" t="b">
        <f>OR('28 Populations and thresholds'!$J$178="CR",'28 Populations and thresholds'!$J$178="EN",'28 Populations and thresholds'!$J$178="VU")</f>
        <v>0</v>
      </c>
      <c r="N8" s="273">
        <f>D8/'28 Populations and thresholds'!$H$178</f>
        <v>6.6666666666666666E-2</v>
      </c>
      <c r="O8" s="263" t="str">
        <f t="shared" si="5"/>
        <v xml:space="preserve"> </v>
      </c>
      <c r="P8" s="269"/>
      <c r="Q8" s="263" t="str">
        <f t="shared" si="6"/>
        <v xml:space="preserve"> </v>
      </c>
    </row>
    <row r="9" spans="1:17" s="4" customFormat="1" x14ac:dyDescent="0.2">
      <c r="A9" s="143" t="s">
        <v>1761</v>
      </c>
      <c r="B9" s="40" t="s">
        <v>962</v>
      </c>
      <c r="C9" s="4" t="s">
        <v>3756</v>
      </c>
      <c r="D9" s="41">
        <v>1600</v>
      </c>
      <c r="E9" s="43"/>
      <c r="F9" s="43"/>
      <c r="G9" s="263" t="str">
        <f t="shared" si="3"/>
        <v xml:space="preserve"> </v>
      </c>
      <c r="H9" s="143" t="s">
        <v>21</v>
      </c>
      <c r="I9" s="143" t="s">
        <v>190</v>
      </c>
      <c r="J9" s="263" t="str">
        <f t="shared" si="4"/>
        <v xml:space="preserve"> </v>
      </c>
      <c r="K9" s="38" t="str">
        <f>IF(D9&gt;=('28 Populations and thresholds'!$I$175),"YES"," ")</f>
        <v>YES</v>
      </c>
      <c r="L9" s="38" t="str">
        <f>IF(K9="YES"," ",IF(D9&gt;=('28 Populations and thresholds'!$I$175)*0.25,"YES"))</f>
        <v xml:space="preserve"> </v>
      </c>
      <c r="M9" s="38" t="b">
        <f>OR('28 Populations and thresholds'!$J$175="CR",'28 Populations and thresholds'!$J$175="EN",'28 Populations and thresholds'!$J$175="VU")</f>
        <v>0</v>
      </c>
      <c r="N9" s="75">
        <f>D9/'28 Populations and thresholds'!$H$175</f>
        <v>1.1510791366906475E-2</v>
      </c>
      <c r="O9" s="263" t="str">
        <f t="shared" si="5"/>
        <v xml:space="preserve"> </v>
      </c>
      <c r="P9" s="12"/>
      <c r="Q9" s="263" t="str">
        <f t="shared" si="6"/>
        <v xml:space="preserve"> </v>
      </c>
    </row>
    <row r="10" spans="1:17" s="4" customFormat="1" x14ac:dyDescent="0.2">
      <c r="A10" s="267" t="s">
        <v>1761</v>
      </c>
      <c r="B10" s="268" t="s">
        <v>1108</v>
      </c>
      <c r="C10" s="269" t="s">
        <v>3461</v>
      </c>
      <c r="D10" s="270">
        <v>1295</v>
      </c>
      <c r="E10" s="271">
        <v>37654</v>
      </c>
      <c r="F10" s="276"/>
      <c r="G10" s="263" t="str">
        <f t="shared" si="3"/>
        <v xml:space="preserve"> </v>
      </c>
      <c r="H10" s="267" t="s">
        <v>21</v>
      </c>
      <c r="I10" s="267" t="s">
        <v>775</v>
      </c>
      <c r="J10" s="263" t="str">
        <f t="shared" si="4"/>
        <v xml:space="preserve"> </v>
      </c>
      <c r="K10" s="272" t="str">
        <f>IF(D10&gt;=('28 Populations and thresholds'!$I$164),"YES"," ")</f>
        <v>YES</v>
      </c>
      <c r="L10" s="272" t="str">
        <f>IF(K10="YES"," ",IF(D10&gt;=('28 Populations and thresholds'!$I$164)*0.25,"YES"))</f>
        <v xml:space="preserve"> </v>
      </c>
      <c r="M10" s="272" t="b">
        <f>OR('28 Populations and thresholds'!$J$164="CR",'28 Populations and thresholds'!$J$164="EN",'28 Populations and thresholds'!$J$164="VU")</f>
        <v>0</v>
      </c>
      <c r="N10" s="273">
        <f>D10/'28 Populations and thresholds'!$H$164</f>
        <v>1.6392405063291138E-2</v>
      </c>
      <c r="O10" s="263" t="str">
        <f t="shared" si="5"/>
        <v xml:space="preserve"> </v>
      </c>
      <c r="P10" s="275"/>
      <c r="Q10" s="263" t="str">
        <f t="shared" si="6"/>
        <v xml:space="preserve"> </v>
      </c>
    </row>
    <row r="11" spans="1:17" s="4" customFormat="1" x14ac:dyDescent="0.2">
      <c r="A11" s="267" t="s">
        <v>1761</v>
      </c>
      <c r="B11" s="268" t="s">
        <v>1108</v>
      </c>
      <c r="C11" s="269" t="s">
        <v>3451</v>
      </c>
      <c r="D11" s="270">
        <v>1475</v>
      </c>
      <c r="E11" s="271">
        <v>37654</v>
      </c>
      <c r="F11" s="276"/>
      <c r="G11" s="263" t="str">
        <f t="shared" si="3"/>
        <v xml:space="preserve"> </v>
      </c>
      <c r="H11" s="267" t="s">
        <v>21</v>
      </c>
      <c r="I11" s="267" t="s">
        <v>775</v>
      </c>
      <c r="J11" s="263" t="str">
        <f t="shared" si="4"/>
        <v xml:space="preserve"> </v>
      </c>
      <c r="K11" s="272" t="str">
        <f>IF(D11&gt;=('28 Populations and thresholds'!$I$154),"YES"," ")</f>
        <v>YES</v>
      </c>
      <c r="L11" s="272" t="str">
        <f>IF(K11="YES"," ",IF(D11&gt;=('28 Populations and thresholds'!$I$154)*0.25,"YES"))</f>
        <v xml:space="preserve"> </v>
      </c>
      <c r="M11" s="272" t="b">
        <f>OR('28 Populations and thresholds'!$J$154="CR",'28 Populations and thresholds'!$J$154="EN",'28 Populations and thresholds'!$J$154="VU")</f>
        <v>0</v>
      </c>
      <c r="N11" s="273">
        <f>D11/'28 Populations and thresholds'!$H$154</f>
        <v>1.4182692307692308E-2</v>
      </c>
      <c r="O11" s="263" t="str">
        <f t="shared" si="5"/>
        <v xml:space="preserve"> </v>
      </c>
      <c r="P11" s="269"/>
      <c r="Q11" s="263" t="str">
        <f t="shared" si="6"/>
        <v xml:space="preserve"> </v>
      </c>
    </row>
    <row r="12" spans="1:17" s="4" customFormat="1" x14ac:dyDescent="0.2">
      <c r="A12" s="267" t="s">
        <v>1761</v>
      </c>
      <c r="B12" s="268" t="s">
        <v>1108</v>
      </c>
      <c r="C12" s="269" t="s">
        <v>3765</v>
      </c>
      <c r="D12" s="270">
        <v>1593</v>
      </c>
      <c r="E12" s="271">
        <v>37654</v>
      </c>
      <c r="F12" s="276"/>
      <c r="G12" s="263" t="str">
        <f t="shared" si="3"/>
        <v xml:space="preserve"> </v>
      </c>
      <c r="H12" s="267" t="s">
        <v>21</v>
      </c>
      <c r="I12" s="267" t="s">
        <v>775</v>
      </c>
      <c r="J12" s="263" t="str">
        <f t="shared" si="4"/>
        <v xml:space="preserve"> </v>
      </c>
      <c r="K12" s="272" t="str">
        <f>IF(D12&gt;=('28 Populations and thresholds'!$I$193),"YES"," ")</f>
        <v>YES</v>
      </c>
      <c r="L12" s="272" t="str">
        <f>IF(K12="YES"," ",IF(D12&gt;=('28 Populations and thresholds'!$I$193)*0.25,"YES"))</f>
        <v xml:space="preserve"> </v>
      </c>
      <c r="M12" s="272" t="b">
        <f>OR('28 Populations and thresholds'!$J$193="CR",'28 Populations and thresholds'!$J$193="EN",'28 Populations and thresholds'!$J$193="VU")</f>
        <v>0</v>
      </c>
      <c r="N12" s="273">
        <f>D12/'28 Populations and thresholds'!$H$193</f>
        <v>3.6204545454545455E-2</v>
      </c>
      <c r="O12" s="263" t="str">
        <f t="shared" si="5"/>
        <v xml:space="preserve"> </v>
      </c>
      <c r="P12" s="269"/>
      <c r="Q12" s="263" t="str">
        <f t="shared" si="6"/>
        <v xml:space="preserve"> </v>
      </c>
    </row>
    <row r="13" spans="1:17" s="4" customFormat="1" x14ac:dyDescent="0.2">
      <c r="A13" s="267" t="s">
        <v>1761</v>
      </c>
      <c r="B13" s="268" t="s">
        <v>1108</v>
      </c>
      <c r="C13" s="269" t="s">
        <v>3766</v>
      </c>
      <c r="D13" s="270">
        <v>2230</v>
      </c>
      <c r="E13" s="271">
        <v>37188</v>
      </c>
      <c r="F13" s="276"/>
      <c r="G13" s="263" t="str">
        <f t="shared" si="3"/>
        <v xml:space="preserve"> </v>
      </c>
      <c r="H13" s="267" t="s">
        <v>21</v>
      </c>
      <c r="I13" s="267" t="s">
        <v>770</v>
      </c>
      <c r="J13" s="263" t="str">
        <f t="shared" si="4"/>
        <v xml:space="preserve"> </v>
      </c>
      <c r="K13" s="272" t="str">
        <f>IF(D13&gt;=('28 Populations and thresholds'!$I$194),"YES"," ")</f>
        <v>YES</v>
      </c>
      <c r="L13" s="272" t="str">
        <f>IF(K13="YES"," ",IF(D13&gt;=('28 Populations and thresholds'!$I$194)*0.25,"YES"))</f>
        <v xml:space="preserve"> </v>
      </c>
      <c r="M13" s="272" t="b">
        <f>OR('28 Populations and thresholds'!$J$194="CR",'28 Populations and thresholds'!$J$194="EN",'28 Populations and thresholds'!$J$194="VU")</f>
        <v>0</v>
      </c>
      <c r="N13" s="273">
        <f>D13/'28 Populations and thresholds'!$H$194</f>
        <v>7.8245614035087716E-2</v>
      </c>
      <c r="O13" s="263" t="str">
        <f t="shared" si="5"/>
        <v xml:space="preserve"> </v>
      </c>
      <c r="P13" s="269"/>
      <c r="Q13" s="263" t="str">
        <f t="shared" si="6"/>
        <v xml:space="preserve"> </v>
      </c>
    </row>
    <row r="14" spans="1:17" s="4" customFormat="1" x14ac:dyDescent="0.2">
      <c r="A14" s="267" t="s">
        <v>1761</v>
      </c>
      <c r="B14" s="268" t="s">
        <v>1108</v>
      </c>
      <c r="C14" s="269" t="s">
        <v>3474</v>
      </c>
      <c r="D14" s="270">
        <v>1132</v>
      </c>
      <c r="E14" s="271">
        <v>37654</v>
      </c>
      <c r="F14" s="276"/>
      <c r="G14" s="263" t="str">
        <f t="shared" si="3"/>
        <v xml:space="preserve"> </v>
      </c>
      <c r="H14" s="267" t="s">
        <v>21</v>
      </c>
      <c r="I14" s="267" t="s">
        <v>775</v>
      </c>
      <c r="J14" s="263" t="str">
        <f t="shared" si="4"/>
        <v xml:space="preserve"> </v>
      </c>
      <c r="K14" s="272" t="str">
        <f>IF(D14&gt;=('28 Populations and thresholds'!$I$198),"YES"," ")</f>
        <v>YES</v>
      </c>
      <c r="L14" s="272" t="str">
        <f>IF(K14="YES"," ",IF(D14&gt;=('28 Populations and thresholds'!$I$198)*0.25,"YES"))</f>
        <v xml:space="preserve"> </v>
      </c>
      <c r="M14" s="272" t="b">
        <f>OR('28 Populations and thresholds'!$J$198="CR",'28 Populations and thresholds'!$J$198="EN",'28 Populations and thresholds'!$J$198="VU")</f>
        <v>0</v>
      </c>
      <c r="N14" s="273">
        <f>D14/'28 Populations and thresholds'!$H$198</f>
        <v>5.1454545454545454E-2</v>
      </c>
      <c r="O14" s="263" t="str">
        <f t="shared" si="5"/>
        <v xml:space="preserve"> </v>
      </c>
      <c r="P14" s="269"/>
      <c r="Q14" s="263" t="str">
        <f t="shared" si="6"/>
        <v xml:space="preserve"> </v>
      </c>
    </row>
    <row r="15" spans="1:17" s="4" customFormat="1" x14ac:dyDescent="0.2">
      <c r="A15" s="143" t="s">
        <v>1761</v>
      </c>
      <c r="B15" s="40" t="s">
        <v>1311</v>
      </c>
      <c r="C15" s="4" t="s">
        <v>3742</v>
      </c>
      <c r="D15" s="41">
        <v>1000</v>
      </c>
      <c r="E15" s="46">
        <v>36748</v>
      </c>
      <c r="F15" s="43"/>
      <c r="G15" s="263" t="str">
        <f t="shared" si="3"/>
        <v xml:space="preserve"> </v>
      </c>
      <c r="H15" s="143" t="s">
        <v>21</v>
      </c>
      <c r="I15" s="143" t="s">
        <v>147</v>
      </c>
      <c r="J15" s="263" t="str">
        <f t="shared" si="4"/>
        <v xml:space="preserve"> </v>
      </c>
      <c r="K15" s="38" t="str">
        <f>IF(D15&gt;=('28 Populations and thresholds'!$I$148),"YES"," ")</f>
        <v>YES</v>
      </c>
      <c r="L15" s="38" t="str">
        <f>IF(K15="YES"," ",IF(D15&gt;=('28 Populations and thresholds'!$I$148)*0.25,"YES"))</f>
        <v xml:space="preserve"> </v>
      </c>
      <c r="M15" s="38" t="b">
        <f>OR('28 Populations and thresholds'!$J$148="CR",'28 Populations and thresholds'!$J$148="EN",'28 Populations and thresholds'!$J$148="VU")</f>
        <v>0</v>
      </c>
      <c r="N15" s="75">
        <f>D15/'28 Populations and thresholds'!$H$148</f>
        <v>0.01</v>
      </c>
      <c r="O15" s="263" t="str">
        <f t="shared" si="5"/>
        <v xml:space="preserve"> </v>
      </c>
      <c r="P15" s="12"/>
      <c r="Q15" s="263" t="str">
        <f t="shared" si="6"/>
        <v xml:space="preserve"> </v>
      </c>
    </row>
    <row r="16" spans="1:17" s="4" customFormat="1" x14ac:dyDescent="0.2">
      <c r="A16" s="275" t="s">
        <v>1761</v>
      </c>
      <c r="B16" s="269" t="s">
        <v>3952</v>
      </c>
      <c r="C16" s="269" t="s">
        <v>3760</v>
      </c>
      <c r="D16" s="279">
        <v>1553</v>
      </c>
      <c r="E16" s="285">
        <v>39169</v>
      </c>
      <c r="F16" s="272"/>
      <c r="G16" s="263" t="str">
        <f t="shared" si="3"/>
        <v xml:space="preserve"> </v>
      </c>
      <c r="H16" s="275"/>
      <c r="I16" s="275" t="s">
        <v>3954</v>
      </c>
      <c r="J16" s="263" t="str">
        <f t="shared" si="4"/>
        <v xml:space="preserve"> </v>
      </c>
      <c r="K16" s="272" t="str">
        <f>IF(D16&gt;=('28 Populations and thresholds'!$I$186),"YES"," ")</f>
        <v>YES</v>
      </c>
      <c r="L16" s="272" t="str">
        <f>IF(K16="YES"," ",IF(D16&gt;=('28 Populations and thresholds'!$I$186)*0.25,"YES"))</f>
        <v xml:space="preserve"> </v>
      </c>
      <c r="M16" s="272" t="b">
        <f>OR('28 Populations and thresholds'!$J$186="CR",'28 Populations and thresholds'!$J$186="EN",'28 Populations and thresholds'!$J$186="VU")</f>
        <v>0</v>
      </c>
      <c r="N16" s="273">
        <f>D16/'28 Populations and thresholds'!$H$186</f>
        <v>1.5529999999999999E-3</v>
      </c>
      <c r="O16" s="263" t="str">
        <f t="shared" si="5"/>
        <v xml:space="preserve"> </v>
      </c>
      <c r="P16" s="269"/>
      <c r="Q16" s="263" t="str">
        <f t="shared" si="6"/>
        <v xml:space="preserve"> </v>
      </c>
    </row>
    <row r="17" spans="1:17" s="4" customFormat="1" x14ac:dyDescent="0.2">
      <c r="A17" s="275" t="s">
        <v>1761</v>
      </c>
      <c r="B17" s="269" t="s">
        <v>3952</v>
      </c>
      <c r="C17" s="269" t="s">
        <v>3773</v>
      </c>
      <c r="D17" s="279">
        <v>3050</v>
      </c>
      <c r="E17" s="285">
        <v>39169</v>
      </c>
      <c r="F17" s="272"/>
      <c r="G17" s="263" t="str">
        <f t="shared" si="3"/>
        <v xml:space="preserve"> </v>
      </c>
      <c r="H17" s="275"/>
      <c r="I17" s="275" t="s">
        <v>3954</v>
      </c>
      <c r="J17" s="263" t="str">
        <f t="shared" si="4"/>
        <v xml:space="preserve"> </v>
      </c>
      <c r="K17" s="272" t="str">
        <f>IF(D17&gt;=('28 Populations and thresholds'!$I$202),"YES"," ")</f>
        <v>YES</v>
      </c>
      <c r="L17" s="272" t="str">
        <f>IF(K17="YES"," ",IF(D17&gt;=('28 Populations and thresholds'!$I$202)*0.25,"YES"))</f>
        <v xml:space="preserve"> </v>
      </c>
      <c r="M17" s="272" t="b">
        <f>OR('28 Populations and thresholds'!$J$202="CR",'28 Populations and thresholds'!$J$202="EN",'28 Populations and thresholds'!$J$202="VU")</f>
        <v>0</v>
      </c>
      <c r="N17" s="273">
        <f>D17/'28 Populations and thresholds'!$H$202</f>
        <v>1.90625E-2</v>
      </c>
      <c r="O17" s="263" t="str">
        <f t="shared" si="5"/>
        <v xml:space="preserve"> </v>
      </c>
      <c r="P17" s="275"/>
      <c r="Q17" s="263" t="str">
        <f t="shared" si="6"/>
        <v xml:space="preserve"> </v>
      </c>
    </row>
    <row r="18" spans="1:17" s="4" customFormat="1" x14ac:dyDescent="0.2">
      <c r="A18" s="12" t="s">
        <v>1761</v>
      </c>
      <c r="B18" s="64" t="s">
        <v>1106</v>
      </c>
      <c r="C18" s="115" t="s">
        <v>3461</v>
      </c>
      <c r="D18" s="105">
        <v>1158</v>
      </c>
      <c r="E18" s="106" t="s">
        <v>4248</v>
      </c>
      <c r="F18" s="38"/>
      <c r="G18" s="263" t="str">
        <f t="shared" si="3"/>
        <v xml:space="preserve"> </v>
      </c>
      <c r="H18" s="12"/>
      <c r="I18" s="12" t="s">
        <v>4251</v>
      </c>
      <c r="J18" s="263" t="str">
        <f t="shared" si="4"/>
        <v xml:space="preserve"> </v>
      </c>
      <c r="K18" s="38" t="str">
        <f>IF(D18&gt;=('28 Populations and thresholds'!$I$164),"YES"," ")</f>
        <v>YES</v>
      </c>
      <c r="L18" s="38" t="str">
        <f>IF(K18="YES"," ",IF(D18&gt;=('28 Populations and thresholds'!$I$164)*0.25,"YES"))</f>
        <v xml:space="preserve"> </v>
      </c>
      <c r="M18" s="38" t="b">
        <f>OR('28 Populations and thresholds'!$J$164="CR",'28 Populations and thresholds'!$J$164="EN",'28 Populations and thresholds'!$J$164="VU")</f>
        <v>0</v>
      </c>
      <c r="N18" s="75">
        <f>D18/'28 Populations and thresholds'!$H$164</f>
        <v>1.4658227848101266E-2</v>
      </c>
      <c r="O18" s="263" t="str">
        <f t="shared" si="5"/>
        <v xml:space="preserve"> </v>
      </c>
      <c r="P18" s="12"/>
      <c r="Q18" s="263" t="str">
        <f t="shared" si="6"/>
        <v xml:space="preserve"> </v>
      </c>
    </row>
    <row r="19" spans="1:17" s="4" customFormat="1" x14ac:dyDescent="0.2">
      <c r="A19" s="143" t="s">
        <v>1761</v>
      </c>
      <c r="B19" s="40" t="s">
        <v>1106</v>
      </c>
      <c r="C19" s="4" t="s">
        <v>3765</v>
      </c>
      <c r="D19" s="41">
        <v>2634</v>
      </c>
      <c r="E19" s="46">
        <v>37998</v>
      </c>
      <c r="F19" s="43"/>
      <c r="G19" s="263" t="str">
        <f t="shared" si="3"/>
        <v xml:space="preserve"> </v>
      </c>
      <c r="H19" s="143" t="s">
        <v>21</v>
      </c>
      <c r="I19" s="143" t="s">
        <v>73</v>
      </c>
      <c r="J19" s="263" t="str">
        <f t="shared" si="4"/>
        <v xml:space="preserve"> </v>
      </c>
      <c r="K19" s="38" t="str">
        <f>IF(D19&gt;=('28 Populations and thresholds'!$I$193),"YES"," ")</f>
        <v>YES</v>
      </c>
      <c r="L19" s="38" t="str">
        <f>IF(K19="YES"," ",IF(D19&gt;=('28 Populations and thresholds'!$I$193)*0.25,"YES"))</f>
        <v xml:space="preserve"> </v>
      </c>
      <c r="M19" s="38" t="b">
        <f>OR('28 Populations and thresholds'!$J$193="CR",'28 Populations and thresholds'!$J$193="EN",'28 Populations and thresholds'!$J$193="VU")</f>
        <v>0</v>
      </c>
      <c r="N19" s="75">
        <f>D19/'28 Populations and thresholds'!$H$193</f>
        <v>5.9863636363636362E-2</v>
      </c>
      <c r="O19" s="263" t="str">
        <f t="shared" si="5"/>
        <v xml:space="preserve"> </v>
      </c>
      <c r="Q19" s="263" t="str">
        <f t="shared" si="6"/>
        <v xml:space="preserve"> </v>
      </c>
    </row>
    <row r="20" spans="1:17" s="4" customFormat="1" x14ac:dyDescent="0.2">
      <c r="A20" s="143" t="s">
        <v>1761</v>
      </c>
      <c r="B20" s="40" t="s">
        <v>1106</v>
      </c>
      <c r="C20" s="4" t="s">
        <v>3770</v>
      </c>
      <c r="D20" s="41">
        <v>7611</v>
      </c>
      <c r="E20" s="46">
        <v>37898</v>
      </c>
      <c r="F20" s="43"/>
      <c r="G20" s="263" t="str">
        <f t="shared" si="3"/>
        <v xml:space="preserve"> </v>
      </c>
      <c r="H20" s="143" t="s">
        <v>21</v>
      </c>
      <c r="I20" s="143" t="s">
        <v>73</v>
      </c>
      <c r="J20" s="263" t="str">
        <f t="shared" si="4"/>
        <v xml:space="preserve"> </v>
      </c>
      <c r="K20" s="38" t="str">
        <f>IF(D20&gt;=('28 Populations and thresholds'!$I$199),"YES"," ")</f>
        <v>YES</v>
      </c>
      <c r="L20" s="38" t="str">
        <f>IF(K20="YES"," ",IF(D20&gt;=('28 Populations and thresholds'!$I$199)*0.25,"YES"))</f>
        <v xml:space="preserve"> </v>
      </c>
      <c r="M20" s="38" t="b">
        <f>OR('28 Populations and thresholds'!$J$199="CR",'28 Populations and thresholds'!$J$199="EN",'28 Populations and thresholds'!$J$199="VU")</f>
        <v>0</v>
      </c>
      <c r="N20" s="75">
        <f>D20/'28 Populations and thresholds'!$H$199</f>
        <v>2.4161904761904763E-2</v>
      </c>
      <c r="O20" s="263" t="str">
        <f t="shared" si="5"/>
        <v xml:space="preserve"> </v>
      </c>
      <c r="Q20" s="263" t="str">
        <f t="shared" si="6"/>
        <v xml:space="preserve"> </v>
      </c>
    </row>
    <row r="21" spans="1:17" s="4" customFormat="1" x14ac:dyDescent="0.2">
      <c r="A21" s="143" t="s">
        <v>1761</v>
      </c>
      <c r="B21" s="40" t="s">
        <v>1106</v>
      </c>
      <c r="C21" s="4" t="s">
        <v>3766</v>
      </c>
      <c r="D21" s="41">
        <v>1733</v>
      </c>
      <c r="E21" s="46">
        <v>38056</v>
      </c>
      <c r="F21" s="43"/>
      <c r="G21" s="263" t="str">
        <f t="shared" si="3"/>
        <v xml:space="preserve"> </v>
      </c>
      <c r="H21" s="143" t="s">
        <v>21</v>
      </c>
      <c r="I21" s="143" t="s">
        <v>73</v>
      </c>
      <c r="J21" s="263" t="str">
        <f t="shared" si="4"/>
        <v xml:space="preserve"> </v>
      </c>
      <c r="K21" s="38" t="str">
        <f>IF(D21&gt;=('28 Populations and thresholds'!$I$194),"YES"," ")</f>
        <v>YES</v>
      </c>
      <c r="L21" s="38" t="str">
        <f>IF(K21="YES"," ",IF(D21&gt;=('28 Populations and thresholds'!$I$194)*0.25,"YES"))</f>
        <v xml:space="preserve"> </v>
      </c>
      <c r="M21" s="38" t="b">
        <f>OR('28 Populations and thresholds'!$J$194="CR",'28 Populations and thresholds'!$J$194="EN",'28 Populations and thresholds'!$J$194="VU")</f>
        <v>0</v>
      </c>
      <c r="N21" s="75">
        <f>D21/'28 Populations and thresholds'!$H$194</f>
        <v>6.080701754385965E-2</v>
      </c>
      <c r="O21" s="263" t="str">
        <f t="shared" si="5"/>
        <v xml:space="preserve"> </v>
      </c>
      <c r="Q21" s="263" t="str">
        <f t="shared" si="6"/>
        <v xml:space="preserve"> </v>
      </c>
    </row>
    <row r="22" spans="1:17" s="4" customFormat="1" x14ac:dyDescent="0.2">
      <c r="A22" s="267" t="s">
        <v>1761</v>
      </c>
      <c r="B22" s="268" t="s">
        <v>1180</v>
      </c>
      <c r="C22" s="269" t="s">
        <v>3474</v>
      </c>
      <c r="D22" s="270">
        <v>293</v>
      </c>
      <c r="E22" s="271">
        <v>29644</v>
      </c>
      <c r="F22" s="276"/>
      <c r="G22" s="263" t="str">
        <f t="shared" si="3"/>
        <v xml:space="preserve"> </v>
      </c>
      <c r="H22" s="267" t="s">
        <v>21</v>
      </c>
      <c r="I22" s="267" t="s">
        <v>58</v>
      </c>
      <c r="J22" s="263" t="str">
        <f t="shared" si="4"/>
        <v xml:space="preserve"> </v>
      </c>
      <c r="K22" s="272" t="str">
        <f>IF(D22&gt;=('28 Populations and thresholds'!$I$198),"YES"," ")</f>
        <v>YES</v>
      </c>
      <c r="L22" s="272" t="str">
        <f>IF(K22="YES"," ",IF(D22&gt;=('28 Populations and thresholds'!$I$198)*0.25,"YES"))</f>
        <v xml:space="preserve"> </v>
      </c>
      <c r="M22" s="272" t="b">
        <f>OR('28 Populations and thresholds'!$J$198="CR",'28 Populations and thresholds'!$J$198="EN",'28 Populations and thresholds'!$J$198="VU")</f>
        <v>0</v>
      </c>
      <c r="N22" s="273">
        <f>D22/'28 Populations and thresholds'!$H$198</f>
        <v>1.3318181818181818E-2</v>
      </c>
      <c r="O22" s="263" t="str">
        <f t="shared" si="5"/>
        <v xml:space="preserve"> </v>
      </c>
      <c r="P22" s="269"/>
      <c r="Q22" s="263" t="str">
        <f t="shared" si="6"/>
        <v xml:space="preserve"> </v>
      </c>
    </row>
    <row r="23" spans="1:17" s="4" customFormat="1" x14ac:dyDescent="0.2">
      <c r="A23" s="12" t="s">
        <v>1761</v>
      </c>
      <c r="B23" s="4" t="s">
        <v>3946</v>
      </c>
      <c r="C23" s="111" t="s">
        <v>3792</v>
      </c>
      <c r="D23" s="105">
        <v>1875</v>
      </c>
      <c r="E23" s="172">
        <v>39904</v>
      </c>
      <c r="F23" s="38"/>
      <c r="G23" s="263" t="str">
        <f t="shared" si="3"/>
        <v xml:space="preserve"> </v>
      </c>
      <c r="H23" s="12"/>
      <c r="I23" s="12" t="s">
        <v>3951</v>
      </c>
      <c r="J23" s="263" t="str">
        <f t="shared" si="4"/>
        <v xml:space="preserve"> </v>
      </c>
      <c r="K23" s="38" t="str">
        <f>IF(D23&gt;=('28 Populations and thresholds'!$I$254),"YES"," ")</f>
        <v>YES</v>
      </c>
      <c r="L23" s="38" t="str">
        <f>IF(K23="YES"," ",IF(D23&gt;=('28 Populations and thresholds'!$I$254)*0.25,"YES"))</f>
        <v xml:space="preserve"> </v>
      </c>
      <c r="M23" s="38" t="b">
        <f>OR('28 Populations and thresholds'!$J$254="CR",'28 Populations and thresholds'!$J$254="EN",'28 Populations and thresholds'!$J$254="VU")</f>
        <v>0</v>
      </c>
      <c r="N23" s="75">
        <f>D23/'28 Populations and thresholds'!$H$254</f>
        <v>1.8749999999999999E-3</v>
      </c>
      <c r="O23" s="263" t="str">
        <f t="shared" si="5"/>
        <v xml:space="preserve"> </v>
      </c>
      <c r="P23" s="12"/>
      <c r="Q23" s="263" t="str">
        <f t="shared" si="6"/>
        <v xml:space="preserve"> </v>
      </c>
    </row>
    <row r="24" spans="1:17" s="4" customFormat="1" x14ac:dyDescent="0.2">
      <c r="A24" s="267" t="s">
        <v>1761</v>
      </c>
      <c r="B24" s="268" t="s">
        <v>1181</v>
      </c>
      <c r="C24" s="280" t="s">
        <v>3474</v>
      </c>
      <c r="D24" s="270">
        <v>266</v>
      </c>
      <c r="E24" s="271">
        <v>36111</v>
      </c>
      <c r="F24" s="276"/>
      <c r="G24" s="263" t="str">
        <f t="shared" si="3"/>
        <v xml:space="preserve"> </v>
      </c>
      <c r="H24" s="267" t="s">
        <v>21</v>
      </c>
      <c r="I24" s="267" t="s">
        <v>168</v>
      </c>
      <c r="J24" s="263" t="str">
        <f t="shared" si="4"/>
        <v xml:space="preserve"> </v>
      </c>
      <c r="K24" s="272" t="str">
        <f>IF(D24&gt;=('28 Populations and thresholds'!$I$198),"YES"," ")</f>
        <v>YES</v>
      </c>
      <c r="L24" s="272" t="str">
        <f>IF(K24="YES"," ",IF(D24&gt;=('28 Populations and thresholds'!$I$198)*0.25,"YES"))</f>
        <v xml:space="preserve"> </v>
      </c>
      <c r="M24" s="272" t="b">
        <f>OR('28 Populations and thresholds'!$J$198="CR",'28 Populations and thresholds'!$J$198="EN",'28 Populations and thresholds'!$J$198="VU")</f>
        <v>0</v>
      </c>
      <c r="N24" s="273">
        <f>D24/'28 Populations and thresholds'!$H$198</f>
        <v>1.2090909090909091E-2</v>
      </c>
      <c r="O24" s="263" t="str">
        <f t="shared" si="5"/>
        <v xml:space="preserve"> </v>
      </c>
      <c r="P24" s="269"/>
      <c r="Q24" s="263" t="str">
        <f t="shared" si="6"/>
        <v xml:space="preserve"> </v>
      </c>
    </row>
    <row r="25" spans="1:17" s="4" customFormat="1" x14ac:dyDescent="0.2">
      <c r="A25" s="143" t="s">
        <v>1761</v>
      </c>
      <c r="B25" s="40" t="s">
        <v>948</v>
      </c>
      <c r="C25" s="4" t="s">
        <v>3756</v>
      </c>
      <c r="D25" s="41">
        <v>4000</v>
      </c>
      <c r="E25" s="46">
        <v>35323</v>
      </c>
      <c r="F25" s="43"/>
      <c r="G25" s="263" t="str">
        <f t="shared" si="3"/>
        <v xml:space="preserve"> </v>
      </c>
      <c r="H25" s="143" t="s">
        <v>21</v>
      </c>
      <c r="I25" s="143" t="s">
        <v>190</v>
      </c>
      <c r="J25" s="263" t="str">
        <f t="shared" si="4"/>
        <v xml:space="preserve"> </v>
      </c>
      <c r="K25" s="38" t="str">
        <f>IF(D25&gt;=('28 Populations and thresholds'!$I$175),"YES"," ")</f>
        <v>YES</v>
      </c>
      <c r="L25" s="38" t="str">
        <f>IF(K25="YES"," ",IF(D25&gt;=('28 Populations and thresholds'!$I$175)*0.25,"YES"))</f>
        <v xml:space="preserve"> </v>
      </c>
      <c r="M25" s="38" t="b">
        <f>OR('28 Populations and thresholds'!$J$175="CR",'28 Populations and thresholds'!$J$175="EN",'28 Populations and thresholds'!$J$175="VU")</f>
        <v>0</v>
      </c>
      <c r="N25" s="75">
        <f>D25/'28 Populations and thresholds'!$H$175</f>
        <v>2.8776978417266189E-2</v>
      </c>
      <c r="O25" s="263" t="str">
        <f t="shared" si="5"/>
        <v xml:space="preserve"> </v>
      </c>
      <c r="P25" s="12"/>
      <c r="Q25" s="263" t="str">
        <f t="shared" si="6"/>
        <v xml:space="preserve"> </v>
      </c>
    </row>
    <row r="26" spans="1:17" s="4" customFormat="1" x14ac:dyDescent="0.2">
      <c r="A26" s="275" t="s">
        <v>1761</v>
      </c>
      <c r="B26" s="269" t="s">
        <v>4340</v>
      </c>
      <c r="C26" s="278" t="s">
        <v>3786</v>
      </c>
      <c r="D26" s="279">
        <v>1000</v>
      </c>
      <c r="E26" s="285">
        <v>29951</v>
      </c>
      <c r="F26" s="272"/>
      <c r="G26" s="263" t="str">
        <f t="shared" si="3"/>
        <v xml:space="preserve"> </v>
      </c>
      <c r="H26" s="275"/>
      <c r="I26" s="275" t="s">
        <v>4341</v>
      </c>
      <c r="J26" s="263" t="str">
        <f t="shared" si="4"/>
        <v xml:space="preserve"> </v>
      </c>
      <c r="K26" s="272" t="str">
        <f>IF(D26&gt;=('28 Populations and thresholds'!$I$238),"YES"," ")</f>
        <v>YES</v>
      </c>
      <c r="L26" s="272" t="str">
        <f>IF(K26="YES"," ",IF(D26&gt;=('28 Populations and thresholds'!$I$238)*0.25,"YES"))</f>
        <v xml:space="preserve"> </v>
      </c>
      <c r="M26" s="272" t="b">
        <f>OR('28 Populations and thresholds'!$J$238="CR",'28 Populations and thresholds'!$J$238="EN",'28 Populations and thresholds'!$J$238="VU")</f>
        <v>0</v>
      </c>
      <c r="N26" s="273">
        <f>D26/'28 Populations and thresholds'!$H$238</f>
        <v>1.4285714285714285E-2</v>
      </c>
      <c r="O26" s="263" t="str">
        <f t="shared" si="5"/>
        <v xml:space="preserve"> </v>
      </c>
      <c r="P26" s="275"/>
      <c r="Q26" s="263" t="str">
        <f t="shared" si="6"/>
        <v xml:space="preserve"> </v>
      </c>
    </row>
    <row r="27" spans="1:17" s="4" customFormat="1" x14ac:dyDescent="0.2">
      <c r="A27" s="143" t="s">
        <v>1761</v>
      </c>
      <c r="B27" s="40" t="s">
        <v>946</v>
      </c>
      <c r="C27" s="4" t="s">
        <v>3756</v>
      </c>
      <c r="D27" s="41">
        <v>5000</v>
      </c>
      <c r="E27" s="46">
        <v>36244</v>
      </c>
      <c r="F27" s="43"/>
      <c r="G27" s="263" t="str">
        <f t="shared" si="3"/>
        <v xml:space="preserve"> </v>
      </c>
      <c r="H27" s="143" t="s">
        <v>21</v>
      </c>
      <c r="I27" s="143" t="s">
        <v>190</v>
      </c>
      <c r="J27" s="263" t="str">
        <f t="shared" si="4"/>
        <v xml:space="preserve"> </v>
      </c>
      <c r="K27" s="38" t="str">
        <f>IF(D27&gt;=('28 Populations and thresholds'!$I$175),"YES"," ")</f>
        <v>YES</v>
      </c>
      <c r="L27" s="38" t="str">
        <f>IF(K27="YES"," ",IF(D27&gt;=('28 Populations and thresholds'!$I$175)*0.25,"YES"))</f>
        <v xml:space="preserve"> </v>
      </c>
      <c r="M27" s="38" t="b">
        <f>OR('28 Populations and thresholds'!$J$175="CR",'28 Populations and thresholds'!$J$175="EN",'28 Populations and thresholds'!$J$175="VU")</f>
        <v>0</v>
      </c>
      <c r="N27" s="75">
        <f>D27/'28 Populations and thresholds'!$H$175</f>
        <v>3.5971223021582732E-2</v>
      </c>
      <c r="O27" s="263" t="str">
        <f t="shared" si="5"/>
        <v xml:space="preserve"> </v>
      </c>
      <c r="P27" s="12"/>
      <c r="Q27" s="263" t="str">
        <f t="shared" si="6"/>
        <v xml:space="preserve"> </v>
      </c>
    </row>
    <row r="28" spans="1:17" s="4" customFormat="1" x14ac:dyDescent="0.2">
      <c r="A28" s="143" t="s">
        <v>1761</v>
      </c>
      <c r="B28" s="40" t="s">
        <v>946</v>
      </c>
      <c r="C28" s="4" t="s">
        <v>3767</v>
      </c>
      <c r="D28" s="41">
        <v>5500</v>
      </c>
      <c r="E28" s="46">
        <v>36244</v>
      </c>
      <c r="F28" s="43"/>
      <c r="G28" s="263" t="str">
        <f t="shared" si="3"/>
        <v xml:space="preserve"> </v>
      </c>
      <c r="H28" s="143" t="s">
        <v>21</v>
      </c>
      <c r="I28" s="143" t="s">
        <v>190</v>
      </c>
      <c r="J28" s="263" t="str">
        <f t="shared" si="4"/>
        <v xml:space="preserve"> </v>
      </c>
      <c r="K28" s="38" t="str">
        <f>IF(D28&gt;=('28 Populations and thresholds'!$I$195),"YES"," ")</f>
        <v>YES</v>
      </c>
      <c r="L28" s="38" t="str">
        <f>IF(K28="YES"," ",IF(D28&gt;=('28 Populations and thresholds'!$I$195)*0.25,"YES"))</f>
        <v xml:space="preserve"> </v>
      </c>
      <c r="M28" s="38" t="b">
        <f>OR('28 Populations and thresholds'!$J$195="CR",'28 Populations and thresholds'!$J$195="EN",'28 Populations and thresholds'!$J$195="VU")</f>
        <v>1</v>
      </c>
      <c r="N28" s="75">
        <f>D28/'28 Populations and thresholds'!$H$195</f>
        <v>1.896551724137931E-2</v>
      </c>
      <c r="O28" s="263" t="str">
        <f t="shared" si="5"/>
        <v xml:space="preserve"> </v>
      </c>
      <c r="P28" s="12"/>
      <c r="Q28" s="263" t="str">
        <f t="shared" si="6"/>
        <v xml:space="preserve"> </v>
      </c>
    </row>
    <row r="29" spans="1:17" s="4" customFormat="1" x14ac:dyDescent="0.2">
      <c r="A29" s="267" t="s">
        <v>1761</v>
      </c>
      <c r="B29" s="268" t="s">
        <v>1134</v>
      </c>
      <c r="C29" s="269" t="s">
        <v>3480</v>
      </c>
      <c r="D29" s="270">
        <v>3400</v>
      </c>
      <c r="E29" s="271">
        <v>34700</v>
      </c>
      <c r="F29" s="276"/>
      <c r="G29" s="263" t="str">
        <f t="shared" si="3"/>
        <v xml:space="preserve"> </v>
      </c>
      <c r="H29" s="267" t="s">
        <v>21</v>
      </c>
      <c r="I29" s="267" t="s">
        <v>58</v>
      </c>
      <c r="J29" s="263" t="str">
        <f t="shared" si="4"/>
        <v xml:space="preserve"> </v>
      </c>
      <c r="K29" s="272" t="str">
        <f>IF(D29&gt;=('28 Populations and thresholds'!$I$203),"YES"," ")</f>
        <v>YES</v>
      </c>
      <c r="L29" s="272" t="str">
        <f>IF(K29="YES"," ",IF(D29&gt;=('28 Populations and thresholds'!$I$203)*0.25,"YES"))</f>
        <v xml:space="preserve"> </v>
      </c>
      <c r="M29" s="272" t="b">
        <f>OR('28 Populations and thresholds'!$J$203="CR",'28 Populations and thresholds'!$J$203="EN",'28 Populations and thresholds'!$J$203="VU")</f>
        <v>0</v>
      </c>
      <c r="N29" s="273">
        <f>D29/'28 Populations and thresholds'!$H$203</f>
        <v>2.5185185185185185E-2</v>
      </c>
      <c r="O29" s="263" t="str">
        <f t="shared" si="5"/>
        <v xml:space="preserve"> </v>
      </c>
      <c r="P29" s="269"/>
      <c r="Q29" s="263" t="str">
        <f t="shared" si="6"/>
        <v xml:space="preserve"> </v>
      </c>
    </row>
    <row r="30" spans="1:17" s="4" customFormat="1" x14ac:dyDescent="0.2">
      <c r="A30" s="267" t="s">
        <v>1761</v>
      </c>
      <c r="B30" s="268" t="s">
        <v>1134</v>
      </c>
      <c r="C30" s="269" t="s">
        <v>3455</v>
      </c>
      <c r="D30" s="270">
        <v>1200</v>
      </c>
      <c r="E30" s="271">
        <v>34486</v>
      </c>
      <c r="F30" s="276"/>
      <c r="G30" s="263" t="str">
        <f t="shared" si="3"/>
        <v xml:space="preserve"> </v>
      </c>
      <c r="H30" s="267" t="s">
        <v>21</v>
      </c>
      <c r="I30" s="267" t="s">
        <v>58</v>
      </c>
      <c r="J30" s="263" t="str">
        <f t="shared" si="4"/>
        <v xml:space="preserve"> </v>
      </c>
      <c r="K30" s="272" t="str">
        <f>IF(D30&gt;=('28 Populations and thresholds'!$I$159),"YES"," ")</f>
        <v>YES</v>
      </c>
      <c r="L30" s="272" t="str">
        <f>IF(K30="YES"," ",IF(D30&gt;=('28 Populations and thresholds'!$I$159)*0.25,"YES"))</f>
        <v xml:space="preserve"> </v>
      </c>
      <c r="M30" s="272" t="b">
        <f>OR('28 Populations and thresholds'!$J$159="CR",'28 Populations and thresholds'!$J$159="EN",'28 Populations and thresholds'!$J$159="VU")</f>
        <v>0</v>
      </c>
      <c r="N30" s="273">
        <f>D30/'28 Populations and thresholds'!$H$159</f>
        <v>2.4E-2</v>
      </c>
      <c r="O30" s="263" t="str">
        <f t="shared" si="5"/>
        <v xml:space="preserve"> </v>
      </c>
      <c r="P30" s="275"/>
      <c r="Q30" s="263" t="str">
        <f t="shared" si="6"/>
        <v xml:space="preserve"> </v>
      </c>
    </row>
    <row r="31" spans="1:17" s="4" customFormat="1" x14ac:dyDescent="0.2">
      <c r="A31" s="267" t="s">
        <v>1761</v>
      </c>
      <c r="B31" s="268" t="s">
        <v>1134</v>
      </c>
      <c r="C31" s="269" t="s">
        <v>3770</v>
      </c>
      <c r="D31" s="270">
        <v>12595</v>
      </c>
      <c r="E31" s="271">
        <v>37289</v>
      </c>
      <c r="F31" s="276"/>
      <c r="G31" s="263" t="str">
        <f t="shared" si="3"/>
        <v xml:space="preserve"> </v>
      </c>
      <c r="H31" s="267" t="s">
        <v>21</v>
      </c>
      <c r="I31" s="267" t="s">
        <v>1105</v>
      </c>
      <c r="J31" s="263" t="str">
        <f t="shared" si="4"/>
        <v xml:space="preserve"> </v>
      </c>
      <c r="K31" s="272" t="str">
        <f>IF(D31&gt;=('28 Populations and thresholds'!$I$199),"YES"," ")</f>
        <v>YES</v>
      </c>
      <c r="L31" s="272" t="str">
        <f>IF(K31="YES"," ",IF(D31&gt;=('28 Populations and thresholds'!$I$199)*0.25,"YES"))</f>
        <v xml:space="preserve"> </v>
      </c>
      <c r="M31" s="272" t="b">
        <f>OR('28 Populations and thresholds'!$J$199="CR",'28 Populations and thresholds'!$J$199="EN",'28 Populations and thresholds'!$J$199="VU")</f>
        <v>0</v>
      </c>
      <c r="N31" s="273">
        <f>D31/'28 Populations and thresholds'!$H$199</f>
        <v>3.9984126984126983E-2</v>
      </c>
      <c r="O31" s="263" t="str">
        <f t="shared" si="5"/>
        <v xml:space="preserve"> </v>
      </c>
      <c r="P31" s="269"/>
      <c r="Q31" s="263" t="str">
        <f t="shared" si="6"/>
        <v xml:space="preserve"> </v>
      </c>
    </row>
    <row r="32" spans="1:17" s="4" customFormat="1" x14ac:dyDescent="0.2">
      <c r="A32" s="267" t="s">
        <v>1761</v>
      </c>
      <c r="B32" s="268" t="s">
        <v>1134</v>
      </c>
      <c r="C32" s="269" t="s">
        <v>3766</v>
      </c>
      <c r="D32" s="270">
        <v>2800</v>
      </c>
      <c r="E32" s="271">
        <v>35827</v>
      </c>
      <c r="F32" s="276"/>
      <c r="G32" s="263" t="str">
        <f t="shared" si="3"/>
        <v xml:space="preserve"> </v>
      </c>
      <c r="H32" s="267" t="s">
        <v>21</v>
      </c>
      <c r="I32" s="267" t="s">
        <v>58</v>
      </c>
      <c r="J32" s="263" t="str">
        <f t="shared" si="4"/>
        <v xml:space="preserve"> </v>
      </c>
      <c r="K32" s="272" t="str">
        <f>IF(D32&gt;=('28 Populations and thresholds'!$I$194),"YES"," ")</f>
        <v>YES</v>
      </c>
      <c r="L32" s="272" t="str">
        <f>IF(K32="YES"," ",IF(D32&gt;=('28 Populations and thresholds'!$I$194)*0.25,"YES"))</f>
        <v xml:space="preserve"> </v>
      </c>
      <c r="M32" s="272" t="b">
        <f>OR('28 Populations and thresholds'!$J$194="CR",'28 Populations and thresholds'!$J$194="EN",'28 Populations and thresholds'!$J$194="VU")</f>
        <v>0</v>
      </c>
      <c r="N32" s="273">
        <f>D32/'28 Populations and thresholds'!$H$194</f>
        <v>9.8245614035087719E-2</v>
      </c>
      <c r="O32" s="263" t="str">
        <f t="shared" si="5"/>
        <v xml:space="preserve"> </v>
      </c>
      <c r="P32" s="269"/>
      <c r="Q32" s="263" t="str">
        <f t="shared" si="6"/>
        <v xml:space="preserve"> </v>
      </c>
    </row>
    <row r="33" spans="1:17" s="4" customFormat="1" x14ac:dyDescent="0.2">
      <c r="A33" s="143" t="s">
        <v>1761</v>
      </c>
      <c r="B33" s="40" t="s">
        <v>1165</v>
      </c>
      <c r="C33" s="111" t="s">
        <v>3474</v>
      </c>
      <c r="D33" s="41">
        <v>1106</v>
      </c>
      <c r="E33" s="46">
        <v>30779</v>
      </c>
      <c r="F33" s="43"/>
      <c r="G33" s="263" t="str">
        <f t="shared" si="3"/>
        <v xml:space="preserve"> </v>
      </c>
      <c r="H33" s="143" t="s">
        <v>21</v>
      </c>
      <c r="I33" s="143" t="s">
        <v>58</v>
      </c>
      <c r="J33" s="263" t="str">
        <f t="shared" si="4"/>
        <v xml:space="preserve"> </v>
      </c>
      <c r="K33" s="38" t="str">
        <f>IF(D33&gt;=('28 Populations and thresholds'!$I$198),"YES"," ")</f>
        <v>YES</v>
      </c>
      <c r="L33" s="38" t="str">
        <f>IF(K33="YES"," ",IF(D33&gt;=('28 Populations and thresholds'!$I$198)*0.25,"YES"))</f>
        <v xml:space="preserve"> </v>
      </c>
      <c r="M33" s="38" t="b">
        <f>OR('28 Populations and thresholds'!$J$198="CR",'28 Populations and thresholds'!$J$198="EN",'28 Populations and thresholds'!$J$198="VU")</f>
        <v>0</v>
      </c>
      <c r="N33" s="75">
        <f>D33/'28 Populations and thresholds'!$H$198</f>
        <v>5.0272727272727274E-2</v>
      </c>
      <c r="O33" s="263" t="str">
        <f t="shared" si="5"/>
        <v xml:space="preserve"> </v>
      </c>
      <c r="Q33" s="263" t="str">
        <f t="shared" si="6"/>
        <v xml:space="preserve"> </v>
      </c>
    </row>
    <row r="34" spans="1:17" s="4" customFormat="1" x14ac:dyDescent="0.2">
      <c r="A34" s="267" t="s">
        <v>1761</v>
      </c>
      <c r="B34" s="268" t="s">
        <v>942</v>
      </c>
      <c r="C34" s="269" t="s">
        <v>3756</v>
      </c>
      <c r="D34" s="270">
        <v>6000</v>
      </c>
      <c r="E34" s="271">
        <v>33688</v>
      </c>
      <c r="F34" s="276"/>
      <c r="G34" s="263" t="str">
        <f t="shared" si="3"/>
        <v xml:space="preserve"> </v>
      </c>
      <c r="H34" s="267" t="s">
        <v>21</v>
      </c>
      <c r="I34" s="267" t="s">
        <v>190</v>
      </c>
      <c r="J34" s="263" t="str">
        <f t="shared" si="4"/>
        <v xml:space="preserve"> </v>
      </c>
      <c r="K34" s="272" t="str">
        <f>IF(D34&gt;=('28 Populations and thresholds'!$I$175),"YES"," ")</f>
        <v>YES</v>
      </c>
      <c r="L34" s="272" t="str">
        <f>IF(K34="YES"," ",IF(D34&gt;=('28 Populations and thresholds'!$I$175)*0.25,"YES"))</f>
        <v xml:space="preserve"> </v>
      </c>
      <c r="M34" s="272" t="b">
        <f>OR('28 Populations and thresholds'!$J$175="CR",'28 Populations and thresholds'!$J$175="EN",'28 Populations and thresholds'!$J$175="VU")</f>
        <v>0</v>
      </c>
      <c r="N34" s="273">
        <f>D34/'28 Populations and thresholds'!$H$175</f>
        <v>4.3165467625899283E-2</v>
      </c>
      <c r="O34" s="263" t="str">
        <f t="shared" si="5"/>
        <v xml:space="preserve"> </v>
      </c>
      <c r="P34" s="275"/>
      <c r="Q34" s="263" t="str">
        <f t="shared" si="6"/>
        <v xml:space="preserve"> </v>
      </c>
    </row>
    <row r="35" spans="1:17" s="4" customFormat="1" x14ac:dyDescent="0.2">
      <c r="A35" s="267" t="s">
        <v>1761</v>
      </c>
      <c r="B35" s="268" t="s">
        <v>942</v>
      </c>
      <c r="C35" s="269" t="s">
        <v>3470</v>
      </c>
      <c r="D35" s="270">
        <v>700</v>
      </c>
      <c r="E35" s="271">
        <v>36336</v>
      </c>
      <c r="F35" s="276"/>
      <c r="G35" s="263" t="str">
        <f t="shared" si="3"/>
        <v xml:space="preserve"> </v>
      </c>
      <c r="H35" s="267" t="s">
        <v>21</v>
      </c>
      <c r="I35" s="267" t="s">
        <v>190</v>
      </c>
      <c r="J35" s="263" t="str">
        <f t="shared" si="4"/>
        <v xml:space="preserve"> </v>
      </c>
      <c r="K35" s="272" t="str">
        <f>IF(D35&gt;=('28 Populations and thresholds'!$I$181),"YES"," ")</f>
        <v>YES</v>
      </c>
      <c r="L35" s="272" t="str">
        <f>IF(K35="YES"," ",IF(D35&gt;=('28 Populations and thresholds'!$I$181)*0.25,"YES"))</f>
        <v xml:space="preserve"> </v>
      </c>
      <c r="M35" s="272" t="b">
        <f>OR('28 Populations and thresholds'!$J$181="CR",'28 Populations and thresholds'!$J$181="EN",'28 Populations and thresholds'!$J$181="VU")</f>
        <v>1</v>
      </c>
      <c r="N35" s="273">
        <f>D35/'28 Populations and thresholds'!$H$181</f>
        <v>2.1874999999999999E-2</v>
      </c>
      <c r="O35" s="263" t="str">
        <f t="shared" si="5"/>
        <v xml:space="preserve"> </v>
      </c>
      <c r="P35" s="269"/>
      <c r="Q35" s="263" t="str">
        <f t="shared" si="6"/>
        <v xml:space="preserve"> </v>
      </c>
    </row>
    <row r="36" spans="1:17" s="4" customFormat="1" x14ac:dyDescent="0.2">
      <c r="A36" s="143" t="s">
        <v>1761</v>
      </c>
      <c r="B36" s="40" t="s">
        <v>1285</v>
      </c>
      <c r="C36" s="4" t="s">
        <v>3459</v>
      </c>
      <c r="D36" s="41">
        <v>1540</v>
      </c>
      <c r="E36" s="46">
        <v>35021</v>
      </c>
      <c r="F36" s="43"/>
      <c r="G36" s="263" t="str">
        <f t="shared" si="3"/>
        <v xml:space="preserve"> </v>
      </c>
      <c r="H36" s="143" t="s">
        <v>21</v>
      </c>
      <c r="I36" s="143" t="s">
        <v>58</v>
      </c>
      <c r="J36" s="263" t="str">
        <f t="shared" si="4"/>
        <v xml:space="preserve"> </v>
      </c>
      <c r="K36" s="38" t="str">
        <f>IF(D36&gt;=(('28 Populations and thresholds'!$I$160)+('28 Populations and thresholds'!$I$163)),"YES"," ")</f>
        <v>YES</v>
      </c>
      <c r="L36" s="38" t="str">
        <f>IF(K36="YES"," ",IF(D36&gt;=(('28 Populations and thresholds'!$I$160)+('28 Populations and thresholds'!$I$163))*0.25,"YES"))</f>
        <v xml:space="preserve"> </v>
      </c>
      <c r="M36" s="38" t="b">
        <f>OR('28 Populations and thresholds'!$J$160="CR",'28 Populations and thresholds'!$J$160="EN",'28 Populations and thresholds'!$J$160="VU")</f>
        <v>0</v>
      </c>
      <c r="N36" s="75">
        <f>D36/(('28 Populations and thresholds'!$H$160)+('28 Populations and thresholds'!$H$163))</f>
        <v>0.04</v>
      </c>
      <c r="O36" s="263" t="str">
        <f t="shared" si="5"/>
        <v xml:space="preserve"> </v>
      </c>
      <c r="P36" s="121" t="s">
        <v>4563</v>
      </c>
      <c r="Q36" s="263" t="str">
        <f t="shared" si="6"/>
        <v xml:space="preserve"> </v>
      </c>
    </row>
    <row r="37" spans="1:17" s="4" customFormat="1" x14ac:dyDescent="0.2">
      <c r="A37" s="267" t="s">
        <v>1761</v>
      </c>
      <c r="B37" s="268" t="s">
        <v>1117</v>
      </c>
      <c r="C37" s="269" t="s">
        <v>3765</v>
      </c>
      <c r="D37" s="270">
        <v>400</v>
      </c>
      <c r="E37" s="271">
        <v>34227</v>
      </c>
      <c r="F37" s="276"/>
      <c r="G37" s="263" t="str">
        <f t="shared" si="3"/>
        <v xml:space="preserve"> </v>
      </c>
      <c r="H37" s="267" t="s">
        <v>21</v>
      </c>
      <c r="I37" s="267" t="s">
        <v>190</v>
      </c>
      <c r="J37" s="263" t="str">
        <f t="shared" si="4"/>
        <v xml:space="preserve"> </v>
      </c>
      <c r="K37" s="272" t="str">
        <f>IF(D37&gt;=('28 Populations and thresholds'!$I$193),"YES"," ")</f>
        <v xml:space="preserve"> </v>
      </c>
      <c r="L37" s="272" t="str">
        <f>IF(K37="YES"," ",IF(D37&gt;=('28 Populations and thresholds'!$I$193)*0.25,"YES"))</f>
        <v>YES</v>
      </c>
      <c r="M37" s="272" t="b">
        <f>OR('28 Populations and thresholds'!$J$193="CR",'28 Populations and thresholds'!$J$193="EN",'28 Populations and thresholds'!$J$193="VU")</f>
        <v>0</v>
      </c>
      <c r="N37" s="273">
        <f>D37/'28 Populations and thresholds'!$H$193</f>
        <v>9.0909090909090905E-3</v>
      </c>
      <c r="O37" s="263" t="str">
        <f t="shared" si="5"/>
        <v xml:space="preserve"> </v>
      </c>
      <c r="P37" s="269"/>
      <c r="Q37" s="263" t="str">
        <f t="shared" si="6"/>
        <v xml:space="preserve"> </v>
      </c>
    </row>
    <row r="38" spans="1:17" s="4" customFormat="1" x14ac:dyDescent="0.2">
      <c r="A38" s="267" t="s">
        <v>1761</v>
      </c>
      <c r="B38" s="268" t="s">
        <v>1117</v>
      </c>
      <c r="C38" s="269" t="s">
        <v>3766</v>
      </c>
      <c r="D38" s="270">
        <v>350</v>
      </c>
      <c r="E38" s="271">
        <v>36418</v>
      </c>
      <c r="F38" s="276"/>
      <c r="G38" s="263" t="str">
        <f t="shared" si="3"/>
        <v xml:space="preserve"> </v>
      </c>
      <c r="H38" s="267" t="s">
        <v>21</v>
      </c>
      <c r="I38" s="267" t="s">
        <v>190</v>
      </c>
      <c r="J38" s="263" t="str">
        <f t="shared" si="4"/>
        <v xml:space="preserve"> </v>
      </c>
      <c r="K38" s="272" t="str">
        <f>IF(D38&gt;=('28 Populations and thresholds'!$I$194),"YES"," ")</f>
        <v>YES</v>
      </c>
      <c r="L38" s="272" t="str">
        <f>IF(K38="YES"," ",IF(D38&gt;=('28 Populations and thresholds'!$I$194)*0.25,"YES"))</f>
        <v xml:space="preserve"> </v>
      </c>
      <c r="M38" s="272" t="b">
        <f>OR('28 Populations and thresholds'!$J$194="CR",'28 Populations and thresholds'!$J$194="EN",'28 Populations and thresholds'!$J$194="VU")</f>
        <v>0</v>
      </c>
      <c r="N38" s="273">
        <f>D38/'28 Populations and thresholds'!$H$194</f>
        <v>1.2280701754385965E-2</v>
      </c>
      <c r="O38" s="263" t="str">
        <f t="shared" si="5"/>
        <v xml:space="preserve"> </v>
      </c>
      <c r="P38" s="269"/>
      <c r="Q38" s="263" t="str">
        <f t="shared" si="6"/>
        <v xml:space="preserve"> </v>
      </c>
    </row>
    <row r="39" spans="1:17" s="4" customFormat="1" x14ac:dyDescent="0.2">
      <c r="A39" s="143" t="s">
        <v>1761</v>
      </c>
      <c r="B39" s="40" t="s">
        <v>1019</v>
      </c>
      <c r="C39" s="111" t="s">
        <v>3758</v>
      </c>
      <c r="D39" s="41">
        <v>1027</v>
      </c>
      <c r="E39" s="46">
        <v>34779</v>
      </c>
      <c r="F39" s="43"/>
      <c r="G39" s="263" t="str">
        <f t="shared" si="3"/>
        <v xml:space="preserve"> </v>
      </c>
      <c r="H39" s="143" t="s">
        <v>21</v>
      </c>
      <c r="I39" s="143" t="s">
        <v>357</v>
      </c>
      <c r="J39" s="263" t="str">
        <f t="shared" si="4"/>
        <v xml:space="preserve"> </v>
      </c>
      <c r="K39" s="38" t="str">
        <f>IF(D39&gt;=('28 Populations and thresholds'!$I$179),"YES"," ")</f>
        <v>YES</v>
      </c>
      <c r="L39" s="38" t="str">
        <f>IF(K39="YES"," ",IF(D39&gt;=('28 Populations and thresholds'!$I$179)*0.25,"YES"))</f>
        <v xml:space="preserve"> </v>
      </c>
      <c r="M39" s="38" t="b">
        <f>OR('28 Populations and thresholds'!$J$179="CR",'28 Populations and thresholds'!$J$179="EN",'28 Populations and thresholds'!$J$179="VU")</f>
        <v>0</v>
      </c>
      <c r="N39" s="75">
        <f>D39/'28 Populations and thresholds'!$H$179</f>
        <v>1.8672727272727271E-2</v>
      </c>
      <c r="O39" s="263" t="str">
        <f t="shared" si="5"/>
        <v xml:space="preserve"> </v>
      </c>
      <c r="Q39" s="263" t="str">
        <f t="shared" si="6"/>
        <v xml:space="preserve"> </v>
      </c>
    </row>
    <row r="40" spans="1:17" s="4" customFormat="1" x14ac:dyDescent="0.2">
      <c r="A40" s="267" t="s">
        <v>1761</v>
      </c>
      <c r="B40" s="268" t="s">
        <v>1312</v>
      </c>
      <c r="C40" s="269" t="s">
        <v>3742</v>
      </c>
      <c r="D40" s="270">
        <v>600</v>
      </c>
      <c r="E40" s="276"/>
      <c r="F40" s="276"/>
      <c r="G40" s="263" t="str">
        <f t="shared" si="3"/>
        <v xml:space="preserve"> </v>
      </c>
      <c r="H40" s="267" t="s">
        <v>21</v>
      </c>
      <c r="I40" s="267" t="s">
        <v>421</v>
      </c>
      <c r="J40" s="263" t="str">
        <f t="shared" si="4"/>
        <v xml:space="preserve"> </v>
      </c>
      <c r="K40" s="272" t="str">
        <f>IF(D40&gt;=('28 Populations and thresholds'!$I$148),"YES"," ")</f>
        <v>YES</v>
      </c>
      <c r="L40" s="272" t="str">
        <f>IF(K40="YES"," ",IF(D40&gt;=('28 Populations and thresholds'!$I$148)*0.25,"YES"))</f>
        <v xml:space="preserve"> </v>
      </c>
      <c r="M40" s="272" t="b">
        <f>OR('28 Populations and thresholds'!$J$148="CR",'28 Populations and thresholds'!$J$148="EN",'28 Populations and thresholds'!$J$148="VU")</f>
        <v>0</v>
      </c>
      <c r="N40" s="273">
        <f>D40/'28 Populations and thresholds'!$H$148</f>
        <v>6.0000000000000001E-3</v>
      </c>
      <c r="O40" s="263" t="str">
        <f t="shared" si="5"/>
        <v xml:space="preserve"> </v>
      </c>
      <c r="P40" s="275"/>
      <c r="Q40" s="263" t="str">
        <f t="shared" si="6"/>
        <v xml:space="preserve"> </v>
      </c>
    </row>
    <row r="41" spans="1:17" s="4" customFormat="1" x14ac:dyDescent="0.2">
      <c r="A41" s="143" t="s">
        <v>1761</v>
      </c>
      <c r="B41" s="40" t="s">
        <v>1179</v>
      </c>
      <c r="C41" s="4" t="s">
        <v>3474</v>
      </c>
      <c r="D41" s="41">
        <v>360</v>
      </c>
      <c r="E41" s="46">
        <v>31322</v>
      </c>
      <c r="F41" s="43"/>
      <c r="G41" s="263" t="str">
        <f t="shared" si="3"/>
        <v xml:space="preserve"> </v>
      </c>
      <c r="H41" s="143" t="s">
        <v>21</v>
      </c>
      <c r="I41" s="143" t="s">
        <v>58</v>
      </c>
      <c r="J41" s="263" t="str">
        <f t="shared" si="4"/>
        <v xml:space="preserve"> </v>
      </c>
      <c r="K41" s="38" t="str">
        <f>IF(D41&gt;=('28 Populations and thresholds'!$I$198),"YES"," ")</f>
        <v>YES</v>
      </c>
      <c r="L41" s="38" t="str">
        <f>IF(K41="YES"," ",IF(D41&gt;=('28 Populations and thresholds'!$I$198)*0.25,"YES"))</f>
        <v xml:space="preserve"> </v>
      </c>
      <c r="M41" s="38" t="b">
        <f>OR('28 Populations and thresholds'!$J$198="CR",'28 Populations and thresholds'!$J$198="EN",'28 Populations and thresholds'!$J$198="VU")</f>
        <v>0</v>
      </c>
      <c r="N41" s="75">
        <f>D41/'28 Populations and thresholds'!$H$198</f>
        <v>1.6363636363636365E-2</v>
      </c>
      <c r="O41" s="263" t="str">
        <f t="shared" si="5"/>
        <v xml:space="preserve"> </v>
      </c>
      <c r="Q41" s="263" t="str">
        <f t="shared" si="6"/>
        <v xml:space="preserve"> </v>
      </c>
    </row>
    <row r="42" spans="1:17" s="4" customFormat="1" x14ac:dyDescent="0.2">
      <c r="A42" s="267" t="s">
        <v>1761</v>
      </c>
      <c r="B42" s="268" t="s">
        <v>952</v>
      </c>
      <c r="C42" s="269" t="s">
        <v>3756</v>
      </c>
      <c r="D42" s="270">
        <v>2058</v>
      </c>
      <c r="E42" s="271">
        <v>35412</v>
      </c>
      <c r="F42" s="276" t="s">
        <v>6038</v>
      </c>
      <c r="G42" s="263" t="str">
        <f t="shared" si="3"/>
        <v xml:space="preserve"> </v>
      </c>
      <c r="H42" s="267" t="s">
        <v>21</v>
      </c>
      <c r="I42" s="267" t="s">
        <v>361</v>
      </c>
      <c r="J42" s="263" t="str">
        <f t="shared" si="4"/>
        <v xml:space="preserve"> </v>
      </c>
      <c r="K42" s="272" t="str">
        <f>IF(D42&gt;=('28 Populations and thresholds'!$I$175),"YES"," ")</f>
        <v>YES</v>
      </c>
      <c r="L42" s="272" t="str">
        <f>IF(K42="YES"," ",IF(D42&gt;=('28 Populations and thresholds'!$I$175)*0.25,"YES"))</f>
        <v xml:space="preserve"> </v>
      </c>
      <c r="M42" s="272" t="b">
        <f>OR('28 Populations and thresholds'!$J$175="CR",'28 Populations and thresholds'!$J$175="EN",'28 Populations and thresholds'!$J$175="VU")</f>
        <v>0</v>
      </c>
      <c r="N42" s="273">
        <f>D42/'28 Populations and thresholds'!$H$175</f>
        <v>1.4805755395683453E-2</v>
      </c>
      <c r="O42" s="263" t="str">
        <f t="shared" si="5"/>
        <v xml:space="preserve"> </v>
      </c>
      <c r="P42" s="275"/>
      <c r="Q42" s="263" t="str">
        <f t="shared" si="6"/>
        <v xml:space="preserve"> </v>
      </c>
    </row>
    <row r="43" spans="1:17" s="4" customFormat="1" x14ac:dyDescent="0.2">
      <c r="A43" s="267" t="s">
        <v>1761</v>
      </c>
      <c r="B43" s="268" t="s">
        <v>952</v>
      </c>
      <c r="C43" s="269" t="s">
        <v>3770</v>
      </c>
      <c r="D43" s="270">
        <v>4598</v>
      </c>
      <c r="E43" s="271">
        <v>36403</v>
      </c>
      <c r="F43" s="276"/>
      <c r="G43" s="263" t="str">
        <f t="shared" si="3"/>
        <v xml:space="preserve"> </v>
      </c>
      <c r="H43" s="267" t="s">
        <v>21</v>
      </c>
      <c r="I43" s="267" t="s">
        <v>147</v>
      </c>
      <c r="J43" s="263" t="str">
        <f t="shared" si="4"/>
        <v xml:space="preserve"> </v>
      </c>
      <c r="K43" s="272" t="str">
        <f>IF(D43&gt;=('28 Populations and thresholds'!$I$199),"YES"," ")</f>
        <v>YES</v>
      </c>
      <c r="L43" s="272" t="str">
        <f>IF(K43="YES"," ",IF(D43&gt;=('28 Populations and thresholds'!$I$199)*0.25,"YES"))</f>
        <v xml:space="preserve"> </v>
      </c>
      <c r="M43" s="272" t="b">
        <f>OR('28 Populations and thresholds'!$J$199="CR",'28 Populations and thresholds'!$J$199="EN",'28 Populations and thresholds'!$J$199="VU")</f>
        <v>0</v>
      </c>
      <c r="N43" s="273">
        <f>D43/'28 Populations and thresholds'!$H$199</f>
        <v>1.4596825396825396E-2</v>
      </c>
      <c r="O43" s="263" t="str">
        <f t="shared" si="5"/>
        <v xml:space="preserve"> </v>
      </c>
      <c r="P43" s="269"/>
      <c r="Q43" s="263" t="str">
        <f t="shared" si="6"/>
        <v xml:space="preserve"> </v>
      </c>
    </row>
    <row r="44" spans="1:17" s="4" customFormat="1" x14ac:dyDescent="0.2">
      <c r="A44" s="12" t="s">
        <v>1761</v>
      </c>
      <c r="B44" s="56" t="s">
        <v>4585</v>
      </c>
      <c r="C44" s="4" t="s">
        <v>3785</v>
      </c>
      <c r="D44" s="105">
        <v>1470</v>
      </c>
      <c r="E44" s="165"/>
      <c r="F44" s="38"/>
      <c r="G44" s="263" t="str">
        <f t="shared" si="3"/>
        <v xml:space="preserve"> </v>
      </c>
      <c r="H44" s="12" t="s">
        <v>3881</v>
      </c>
      <c r="I44" s="12" t="s">
        <v>3886</v>
      </c>
      <c r="J44" s="263" t="str">
        <f t="shared" si="4"/>
        <v xml:space="preserve"> </v>
      </c>
      <c r="K44" s="38" t="str">
        <f>IF(D44&gt;=('28 Populations and thresholds'!$I$232),"YES"," ")</f>
        <v>YES</v>
      </c>
      <c r="L44" s="38" t="str">
        <f>IF(K44="YES"," ",IF(D44&gt;=('28 Populations and thresholds'!$I$232)*0.25,"YES"))</f>
        <v xml:space="preserve"> </v>
      </c>
      <c r="M44" s="38" t="b">
        <f>OR('28 Populations and thresholds'!$J$232="CR",'28 Populations and thresholds'!$J$232="EN",'28 Populations and thresholds'!$J$232="VU")</f>
        <v>0</v>
      </c>
      <c r="N44" s="75">
        <f>D44/'28 Populations and thresholds'!$H$232</f>
        <v>1.6333333333333332E-2</v>
      </c>
      <c r="O44" s="263" t="str">
        <f t="shared" si="5"/>
        <v xml:space="preserve"> </v>
      </c>
      <c r="P44" s="12" t="s">
        <v>3887</v>
      </c>
      <c r="Q44" s="263" t="str">
        <f t="shared" si="6"/>
        <v xml:space="preserve"> </v>
      </c>
    </row>
    <row r="45" spans="1:17" s="4" customFormat="1" x14ac:dyDescent="0.2">
      <c r="A45" s="12" t="s">
        <v>1761</v>
      </c>
      <c r="B45" s="56" t="s">
        <v>4585</v>
      </c>
      <c r="C45" s="115" t="s">
        <v>3794</v>
      </c>
      <c r="D45" s="105">
        <v>604000</v>
      </c>
      <c r="E45" s="106" t="s">
        <v>4314</v>
      </c>
      <c r="F45" s="38"/>
      <c r="G45" s="263" t="str">
        <f t="shared" si="3"/>
        <v xml:space="preserve"> </v>
      </c>
      <c r="H45" s="12"/>
      <c r="I45" s="12" t="s">
        <v>4323</v>
      </c>
      <c r="J45" s="263" t="str">
        <f t="shared" si="4"/>
        <v xml:space="preserve"> </v>
      </c>
      <c r="K45" s="38" t="str">
        <f>IF(D45&gt;=('28 Populations and thresholds'!$I$256),"YES"," ")</f>
        <v>YES</v>
      </c>
      <c r="L45" s="38" t="str">
        <f>IF(K45="YES"," ",IF(D45&gt;=('28 Populations and thresholds'!$I$256)*0.25,"YES"))</f>
        <v xml:space="preserve"> </v>
      </c>
      <c r="M45" s="38" t="b">
        <f>OR('28 Populations and thresholds'!$J$256="CR",'28 Populations and thresholds'!$J$256="EN",'28 Populations and thresholds'!$J$256="VU")</f>
        <v>0</v>
      </c>
      <c r="N45" s="75">
        <f>D45/'28 Populations and thresholds'!$H$256</f>
        <v>0.60399939600060404</v>
      </c>
      <c r="O45" s="263" t="str">
        <f t="shared" si="5"/>
        <v xml:space="preserve"> </v>
      </c>
      <c r="P45" s="12" t="s">
        <v>4315</v>
      </c>
      <c r="Q45" s="263" t="str">
        <f t="shared" si="6"/>
        <v xml:space="preserve"> </v>
      </c>
    </row>
    <row r="46" spans="1:17" s="4" customFormat="1" x14ac:dyDescent="0.2">
      <c r="A46" s="267" t="s">
        <v>1761</v>
      </c>
      <c r="B46" s="268" t="s">
        <v>1144</v>
      </c>
      <c r="C46" s="269" t="s">
        <v>3766</v>
      </c>
      <c r="D46" s="270">
        <v>438</v>
      </c>
      <c r="E46" s="271">
        <v>30622</v>
      </c>
      <c r="F46" s="276"/>
      <c r="G46" s="263" t="str">
        <f t="shared" si="3"/>
        <v xml:space="preserve"> </v>
      </c>
      <c r="H46" s="267" t="s">
        <v>21</v>
      </c>
      <c r="I46" s="267" t="s">
        <v>58</v>
      </c>
      <c r="J46" s="263" t="str">
        <f t="shared" si="4"/>
        <v xml:space="preserve"> </v>
      </c>
      <c r="K46" s="272" t="str">
        <f>IF(D46&gt;=('28 Populations and thresholds'!$I$194),"YES"," ")</f>
        <v>YES</v>
      </c>
      <c r="L46" s="272" t="str">
        <f>IF(K46="YES"," ",IF(D46&gt;=('28 Populations and thresholds'!$I$194)*0.25,"YES"))</f>
        <v xml:space="preserve"> </v>
      </c>
      <c r="M46" s="272" t="b">
        <f>OR('28 Populations and thresholds'!$J$194="CR",'28 Populations and thresholds'!$J$194="EN",'28 Populations and thresholds'!$J$194="VU")</f>
        <v>0</v>
      </c>
      <c r="N46" s="273">
        <f>D46/'28 Populations and thresholds'!$H$194</f>
        <v>1.536842105263158E-2</v>
      </c>
      <c r="O46" s="263" t="str">
        <f t="shared" si="5"/>
        <v xml:space="preserve"> </v>
      </c>
      <c r="P46" s="269"/>
      <c r="Q46" s="263" t="str">
        <f t="shared" si="6"/>
        <v xml:space="preserve"> </v>
      </c>
    </row>
    <row r="47" spans="1:17" s="4" customFormat="1" x14ac:dyDescent="0.2">
      <c r="A47" s="143" t="s">
        <v>1761</v>
      </c>
      <c r="B47" s="40" t="s">
        <v>928</v>
      </c>
      <c r="C47" s="4" t="s">
        <v>3752</v>
      </c>
      <c r="D47" s="41">
        <v>500</v>
      </c>
      <c r="E47" s="46">
        <v>35827</v>
      </c>
      <c r="F47" s="43"/>
      <c r="G47" s="263" t="str">
        <f t="shared" si="3"/>
        <v xml:space="preserve"> </v>
      </c>
      <c r="H47" s="143" t="s">
        <v>21</v>
      </c>
      <c r="I47" s="143" t="s">
        <v>790</v>
      </c>
      <c r="J47" s="263" t="str">
        <f t="shared" si="4"/>
        <v xml:space="preserve"> </v>
      </c>
      <c r="K47" s="38" t="str">
        <f>IF(D47&gt;=('28 Populations and thresholds'!$I$169),"YES"," ")</f>
        <v>YES</v>
      </c>
      <c r="L47" s="38" t="str">
        <f>IF(K47="YES"," ",IF(D47&gt;=('28 Populations and thresholds'!$I$169)*0.25,"YES"))</f>
        <v xml:space="preserve"> </v>
      </c>
      <c r="M47" s="38" t="b">
        <f>OR('28 Populations and thresholds'!$J$169="CR",'28 Populations and thresholds'!$J$169="EN",'28 Populations and thresholds'!$J$169="VU")</f>
        <v>0</v>
      </c>
      <c r="N47" s="75">
        <f>D47/'28 Populations and thresholds'!$H$169</f>
        <v>5.0000000000000001E-3</v>
      </c>
      <c r="O47" s="263" t="str">
        <f t="shared" si="5"/>
        <v xml:space="preserve"> </v>
      </c>
      <c r="Q47" s="263" t="str">
        <f t="shared" si="6"/>
        <v xml:space="preserve"> </v>
      </c>
    </row>
    <row r="48" spans="1:17" s="4" customFormat="1" x14ac:dyDescent="0.2">
      <c r="A48" s="267" t="s">
        <v>1761</v>
      </c>
      <c r="B48" s="268" t="s">
        <v>1079</v>
      </c>
      <c r="C48" s="269" t="s">
        <v>3451</v>
      </c>
      <c r="D48" s="270">
        <v>1440</v>
      </c>
      <c r="E48" s="271">
        <v>36557</v>
      </c>
      <c r="F48" s="276"/>
      <c r="G48" s="263" t="str">
        <f t="shared" si="3"/>
        <v xml:space="preserve"> </v>
      </c>
      <c r="H48" s="267" t="s">
        <v>21</v>
      </c>
      <c r="I48" s="267" t="s">
        <v>870</v>
      </c>
      <c r="J48" s="263" t="str">
        <f t="shared" si="4"/>
        <v xml:space="preserve"> </v>
      </c>
      <c r="K48" s="272" t="str">
        <f>IF(D48&gt;=('28 Populations and thresholds'!$I$154),"YES"," ")</f>
        <v>YES</v>
      </c>
      <c r="L48" s="272" t="str">
        <f>IF(K48="YES"," ",IF(D48&gt;=('28 Populations and thresholds'!$I$154)*0.25,"YES"))</f>
        <v xml:space="preserve"> </v>
      </c>
      <c r="M48" s="272" t="b">
        <f>OR('28 Populations and thresholds'!$J$154="CR",'28 Populations and thresholds'!$J$154="EN",'28 Populations and thresholds'!$J$154="VU")</f>
        <v>0</v>
      </c>
      <c r="N48" s="273">
        <f>D48/'28 Populations and thresholds'!$H$154</f>
        <v>1.3846153846153847E-2</v>
      </c>
      <c r="O48" s="263" t="str">
        <f t="shared" si="5"/>
        <v xml:space="preserve"> </v>
      </c>
      <c r="P48" s="269"/>
      <c r="Q48" s="263" t="str">
        <f t="shared" si="6"/>
        <v xml:space="preserve"> </v>
      </c>
    </row>
    <row r="49" spans="1:17" s="4" customFormat="1" x14ac:dyDescent="0.2">
      <c r="A49" s="267" t="s">
        <v>1761</v>
      </c>
      <c r="B49" s="268" t="s">
        <v>1079</v>
      </c>
      <c r="C49" s="268" t="s">
        <v>3799</v>
      </c>
      <c r="D49" s="270">
        <v>2788</v>
      </c>
      <c r="E49" s="271">
        <v>36557</v>
      </c>
      <c r="F49" s="276"/>
      <c r="G49" s="263" t="str">
        <f t="shared" si="3"/>
        <v xml:space="preserve"> </v>
      </c>
      <c r="H49" s="267" t="s">
        <v>21</v>
      </c>
      <c r="I49" s="267" t="s">
        <v>870</v>
      </c>
      <c r="J49" s="263" t="str">
        <f t="shared" si="4"/>
        <v xml:space="preserve"> </v>
      </c>
      <c r="K49" s="272" t="str">
        <f>IF(D49&gt;=(('28 Populations and thresholds'!$I$196)+('28 Populations and thresholds'!$I$197)),"YES"," ")</f>
        <v>YES</v>
      </c>
      <c r="L49" s="272" t="str">
        <f>IF(K49="YES"," ",IF(D49&gt;=(('28 Populations and thresholds'!$I$196)+('28 Populations and thresholds'!$I$197))*0.25,"YES"))</f>
        <v xml:space="preserve"> </v>
      </c>
      <c r="M49" s="272" t="b">
        <f>OR('28 Populations and thresholds'!$J$197="CR",'28 Populations and thresholds'!$J$197="EN",'28 Populations and thresholds'!$J$197="VU")</f>
        <v>0</v>
      </c>
      <c r="N49" s="273">
        <f>D49/(('28 Populations and thresholds'!$H$196)+('28 Populations and thresholds'!$H$197))</f>
        <v>2.2852459016393444E-2</v>
      </c>
      <c r="O49" s="263" t="str">
        <f t="shared" si="5"/>
        <v xml:space="preserve"> </v>
      </c>
      <c r="P49" s="275" t="s">
        <v>4568</v>
      </c>
      <c r="Q49" s="263" t="str">
        <f t="shared" si="6"/>
        <v xml:space="preserve"> </v>
      </c>
    </row>
    <row r="50" spans="1:17" s="4" customFormat="1" x14ac:dyDescent="0.2">
      <c r="A50" s="267" t="s">
        <v>1761</v>
      </c>
      <c r="B50" s="268" t="s">
        <v>1079</v>
      </c>
      <c r="C50" s="269" t="s">
        <v>3770</v>
      </c>
      <c r="D50" s="270">
        <v>6157</v>
      </c>
      <c r="E50" s="271">
        <v>36557</v>
      </c>
      <c r="F50" s="276"/>
      <c r="G50" s="263" t="str">
        <f t="shared" si="3"/>
        <v xml:space="preserve"> </v>
      </c>
      <c r="H50" s="267" t="s">
        <v>21</v>
      </c>
      <c r="I50" s="267" t="s">
        <v>870</v>
      </c>
      <c r="J50" s="263" t="str">
        <f t="shared" si="4"/>
        <v xml:space="preserve"> </v>
      </c>
      <c r="K50" s="272" t="str">
        <f>IF(D50&gt;=('28 Populations and thresholds'!$I$199),"YES"," ")</f>
        <v>YES</v>
      </c>
      <c r="L50" s="272" t="str">
        <f>IF(K50="YES"," ",IF(D50&gt;=('28 Populations and thresholds'!$I$199)*0.25,"YES"))</f>
        <v xml:space="preserve"> </v>
      </c>
      <c r="M50" s="272" t="b">
        <f>OR('28 Populations and thresholds'!$J$199="CR",'28 Populations and thresholds'!$J$199="EN",'28 Populations and thresholds'!$J$199="VU")</f>
        <v>0</v>
      </c>
      <c r="N50" s="273">
        <f>D50/'28 Populations and thresholds'!$H$199</f>
        <v>1.9546031746031745E-2</v>
      </c>
      <c r="O50" s="263" t="str">
        <f t="shared" si="5"/>
        <v xml:space="preserve"> </v>
      </c>
      <c r="P50" s="269"/>
      <c r="Q50" s="263" t="str">
        <f t="shared" si="6"/>
        <v xml:space="preserve"> </v>
      </c>
    </row>
    <row r="51" spans="1:17" s="4" customFormat="1" x14ac:dyDescent="0.2">
      <c r="A51" s="267" t="s">
        <v>1761</v>
      </c>
      <c r="B51" s="268" t="s">
        <v>1079</v>
      </c>
      <c r="C51" s="280" t="s">
        <v>3766</v>
      </c>
      <c r="D51" s="270">
        <v>385</v>
      </c>
      <c r="E51" s="271">
        <v>36557</v>
      </c>
      <c r="F51" s="276"/>
      <c r="G51" s="263" t="str">
        <f t="shared" si="3"/>
        <v xml:space="preserve"> </v>
      </c>
      <c r="H51" s="267" t="s">
        <v>21</v>
      </c>
      <c r="I51" s="267" t="s">
        <v>870</v>
      </c>
      <c r="J51" s="263" t="str">
        <f t="shared" si="4"/>
        <v xml:space="preserve"> </v>
      </c>
      <c r="K51" s="272" t="str">
        <f>IF(D51&gt;=('28 Populations and thresholds'!$I$194),"YES"," ")</f>
        <v>YES</v>
      </c>
      <c r="L51" s="272" t="str">
        <f>IF(K51="YES"," ",IF(D51&gt;=('28 Populations and thresholds'!$I$194)*0.25,"YES"))</f>
        <v xml:space="preserve"> </v>
      </c>
      <c r="M51" s="272" t="b">
        <f>OR('28 Populations and thresholds'!$J$194="CR",'28 Populations and thresholds'!$J$194="EN",'28 Populations and thresholds'!$J$194="VU")</f>
        <v>0</v>
      </c>
      <c r="N51" s="273">
        <f>D51/'28 Populations and thresholds'!$H$194</f>
        <v>1.3508771929824562E-2</v>
      </c>
      <c r="O51" s="263" t="str">
        <f t="shared" si="5"/>
        <v xml:space="preserve"> </v>
      </c>
      <c r="P51" s="269"/>
      <c r="Q51" s="263" t="str">
        <f t="shared" si="6"/>
        <v xml:space="preserve"> </v>
      </c>
    </row>
    <row r="52" spans="1:17" s="4" customFormat="1" x14ac:dyDescent="0.2">
      <c r="A52" s="143" t="s">
        <v>1761</v>
      </c>
      <c r="B52" s="40" t="s">
        <v>956</v>
      </c>
      <c r="C52" s="4" t="s">
        <v>3756</v>
      </c>
      <c r="D52" s="41">
        <v>1960</v>
      </c>
      <c r="E52" s="43"/>
      <c r="F52" s="43"/>
      <c r="G52" s="263" t="str">
        <f t="shared" si="3"/>
        <v xml:space="preserve"> </v>
      </c>
      <c r="H52" s="143" t="s">
        <v>21</v>
      </c>
      <c r="I52" s="143" t="s">
        <v>944</v>
      </c>
      <c r="J52" s="263" t="str">
        <f t="shared" si="4"/>
        <v xml:space="preserve"> </v>
      </c>
      <c r="K52" s="38" t="str">
        <f>IF(D52&gt;=('28 Populations and thresholds'!$I$175),"YES"," ")</f>
        <v>YES</v>
      </c>
      <c r="L52" s="38" t="str">
        <f>IF(K52="YES"," ",IF(D52&gt;=('28 Populations and thresholds'!$I$175)*0.25,"YES"))</f>
        <v xml:space="preserve"> </v>
      </c>
      <c r="M52" s="38" t="b">
        <f>OR('28 Populations and thresholds'!$J$175="CR",'28 Populations and thresholds'!$J$175="EN",'28 Populations and thresholds'!$J$175="VU")</f>
        <v>0</v>
      </c>
      <c r="N52" s="75">
        <f>D52/'28 Populations and thresholds'!$H$175</f>
        <v>1.4100719424460431E-2</v>
      </c>
      <c r="O52" s="263" t="str">
        <f t="shared" si="5"/>
        <v xml:space="preserve"> </v>
      </c>
      <c r="P52" s="12"/>
      <c r="Q52" s="263" t="str">
        <f t="shared" si="6"/>
        <v xml:space="preserve"> </v>
      </c>
    </row>
    <row r="53" spans="1:17" s="4" customFormat="1" x14ac:dyDescent="0.2">
      <c r="A53" s="143" t="s">
        <v>1761</v>
      </c>
      <c r="B53" s="40" t="s">
        <v>956</v>
      </c>
      <c r="C53" s="4" t="s">
        <v>3761</v>
      </c>
      <c r="D53" s="41">
        <v>875</v>
      </c>
      <c r="E53" s="46">
        <v>34227</v>
      </c>
      <c r="F53" s="43"/>
      <c r="G53" s="263" t="str">
        <f t="shared" si="3"/>
        <v xml:space="preserve"> </v>
      </c>
      <c r="H53" s="143" t="s">
        <v>21</v>
      </c>
      <c r="I53" s="143" t="s">
        <v>190</v>
      </c>
      <c r="J53" s="263" t="str">
        <f t="shared" si="4"/>
        <v xml:space="preserve"> </v>
      </c>
      <c r="K53" s="38" t="str">
        <f>IF(D53&gt;=('28 Populations and thresholds'!$I$187),"YES"," ")</f>
        <v xml:space="preserve"> </v>
      </c>
      <c r="L53" s="38" t="str">
        <f>IF(K53="YES"," ",IF(D53&gt;=('28 Populations and thresholds'!$I$187)*0.25,"YES"))</f>
        <v>YES</v>
      </c>
      <c r="M53" s="38" t="b">
        <f>OR('28 Populations and thresholds'!$J$187="CR",'28 Populations and thresholds'!$J$187="EN",'28 Populations and thresholds'!$J$187="VU")</f>
        <v>0</v>
      </c>
      <c r="N53" s="75">
        <f>D53/'28 Populations and thresholds'!$H$187</f>
        <v>8.7500000000000008E-3</v>
      </c>
      <c r="O53" s="263" t="str">
        <f t="shared" si="5"/>
        <v xml:space="preserve"> </v>
      </c>
      <c r="Q53" s="263" t="str">
        <f t="shared" si="6"/>
        <v xml:space="preserve"> </v>
      </c>
    </row>
    <row r="54" spans="1:17" s="4" customFormat="1" x14ac:dyDescent="0.2">
      <c r="A54" s="143" t="s">
        <v>1761</v>
      </c>
      <c r="B54" s="40" t="s">
        <v>956</v>
      </c>
      <c r="C54" s="4" t="s">
        <v>3470</v>
      </c>
      <c r="D54" s="41">
        <v>1050</v>
      </c>
      <c r="E54" s="43"/>
      <c r="F54" s="43"/>
      <c r="G54" s="263" t="str">
        <f t="shared" si="3"/>
        <v xml:space="preserve"> </v>
      </c>
      <c r="H54" s="143" t="s">
        <v>21</v>
      </c>
      <c r="I54" s="143" t="s">
        <v>187</v>
      </c>
      <c r="J54" s="263" t="str">
        <f t="shared" si="4"/>
        <v xml:space="preserve"> </v>
      </c>
      <c r="K54" s="38" t="str">
        <f>IF(D54&gt;=('28 Populations and thresholds'!$I$181),"YES"," ")</f>
        <v>YES</v>
      </c>
      <c r="L54" s="38" t="str">
        <f>IF(K54="YES"," ",IF(D54&gt;=('28 Populations and thresholds'!$I$181)*0.25,"YES"))</f>
        <v xml:space="preserve"> </v>
      </c>
      <c r="M54" s="38" t="b">
        <f>OR('28 Populations and thresholds'!$J$181="CR",'28 Populations and thresholds'!$J$181="EN",'28 Populations and thresholds'!$J$181="VU")</f>
        <v>1</v>
      </c>
      <c r="N54" s="75">
        <f>D54/'28 Populations and thresholds'!$H$181</f>
        <v>3.2812500000000001E-2</v>
      </c>
      <c r="O54" s="263" t="str">
        <f t="shared" si="5"/>
        <v xml:space="preserve"> </v>
      </c>
      <c r="Q54" s="263" t="str">
        <f t="shared" si="6"/>
        <v xml:space="preserve"> </v>
      </c>
    </row>
    <row r="55" spans="1:17" s="4" customFormat="1" x14ac:dyDescent="0.2">
      <c r="A55" s="143" t="s">
        <v>1761</v>
      </c>
      <c r="B55" s="40" t="s">
        <v>956</v>
      </c>
      <c r="C55" s="4" t="s">
        <v>3451</v>
      </c>
      <c r="D55" s="41">
        <v>1650</v>
      </c>
      <c r="E55" s="46">
        <v>33841</v>
      </c>
      <c r="F55" s="43"/>
      <c r="G55" s="263" t="str">
        <f t="shared" si="3"/>
        <v xml:space="preserve"> </v>
      </c>
      <c r="H55" s="143" t="s">
        <v>21</v>
      </c>
      <c r="I55" s="143" t="s">
        <v>190</v>
      </c>
      <c r="J55" s="263" t="str">
        <f t="shared" si="4"/>
        <v xml:space="preserve"> </v>
      </c>
      <c r="K55" s="38" t="str">
        <f>IF(D55&gt;=('28 Populations and thresholds'!$I$154),"YES"," ")</f>
        <v>YES</v>
      </c>
      <c r="L55" s="38" t="str">
        <f>IF(K55="YES"," ",IF(D55&gt;=('28 Populations and thresholds'!$I$154)*0.25,"YES"))</f>
        <v xml:space="preserve"> </v>
      </c>
      <c r="M55" s="38" t="b">
        <f>OR('28 Populations and thresholds'!$J$154="CR",'28 Populations and thresholds'!$J$154="EN",'28 Populations and thresholds'!$J$154="VU")</f>
        <v>0</v>
      </c>
      <c r="N55" s="75">
        <f>D55/'28 Populations and thresholds'!$H$154</f>
        <v>1.5865384615384615E-2</v>
      </c>
      <c r="O55" s="263" t="str">
        <f t="shared" si="5"/>
        <v xml:space="preserve"> </v>
      </c>
      <c r="Q55" s="263" t="str">
        <f t="shared" si="6"/>
        <v xml:space="preserve"> </v>
      </c>
    </row>
    <row r="56" spans="1:17" s="4" customFormat="1" x14ac:dyDescent="0.2">
      <c r="A56" s="143" t="s">
        <v>1761</v>
      </c>
      <c r="B56" s="40" t="s">
        <v>956</v>
      </c>
      <c r="C56" s="4" t="s">
        <v>3760</v>
      </c>
      <c r="D56" s="41">
        <v>1200</v>
      </c>
      <c r="E56" s="43"/>
      <c r="F56" s="43"/>
      <c r="G56" s="263" t="str">
        <f t="shared" si="3"/>
        <v xml:space="preserve"> </v>
      </c>
      <c r="H56" s="143" t="s">
        <v>21</v>
      </c>
      <c r="I56" s="143" t="s">
        <v>187</v>
      </c>
      <c r="J56" s="263" t="str">
        <f t="shared" si="4"/>
        <v xml:space="preserve"> </v>
      </c>
      <c r="K56" s="38" t="str">
        <f>IF(D56&gt;=('28 Populations and thresholds'!$I$186),"YES"," ")</f>
        <v>YES</v>
      </c>
      <c r="L56" s="38" t="str">
        <f>IF(K56="YES"," ",IF(D56&gt;=('28 Populations and thresholds'!$I$186)*0.25,"YES"))</f>
        <v xml:space="preserve"> </v>
      </c>
      <c r="M56" s="38" t="b">
        <f>OR('28 Populations and thresholds'!$J$186="CR",'28 Populations and thresholds'!$J$186="EN",'28 Populations and thresholds'!$J$186="VU")</f>
        <v>0</v>
      </c>
      <c r="N56" s="75">
        <f>D56/'28 Populations and thresholds'!$H$186</f>
        <v>1.1999999999999999E-3</v>
      </c>
      <c r="O56" s="263" t="str">
        <f t="shared" si="5"/>
        <v xml:space="preserve"> </v>
      </c>
      <c r="Q56" s="263" t="str">
        <f t="shared" si="6"/>
        <v xml:space="preserve"> </v>
      </c>
    </row>
    <row r="57" spans="1:17" s="4" customFormat="1" x14ac:dyDescent="0.2">
      <c r="A57" s="143" t="s">
        <v>1761</v>
      </c>
      <c r="B57" s="40" t="s">
        <v>956</v>
      </c>
      <c r="C57" s="4" t="s">
        <v>3773</v>
      </c>
      <c r="D57" s="41">
        <v>2500</v>
      </c>
      <c r="E57" s="46">
        <v>34090</v>
      </c>
      <c r="F57" s="43"/>
      <c r="G57" s="263" t="str">
        <f t="shared" si="3"/>
        <v xml:space="preserve"> </v>
      </c>
      <c r="H57" s="143" t="s">
        <v>21</v>
      </c>
      <c r="I57" s="143" t="s">
        <v>190</v>
      </c>
      <c r="J57" s="263" t="str">
        <f t="shared" si="4"/>
        <v xml:space="preserve"> </v>
      </c>
      <c r="K57" s="38" t="str">
        <f>IF(D57&gt;=('28 Populations and thresholds'!$I$202),"YES"," ")</f>
        <v>YES</v>
      </c>
      <c r="L57" s="38" t="str">
        <f>IF(K57="YES"," ",IF(D57&gt;=('28 Populations and thresholds'!$I$202)*0.25,"YES"))</f>
        <v xml:space="preserve"> </v>
      </c>
      <c r="M57" s="38" t="b">
        <f>OR('28 Populations and thresholds'!$J$202="CR",'28 Populations and thresholds'!$J$202="EN",'28 Populations and thresholds'!$J$202="VU")</f>
        <v>0</v>
      </c>
      <c r="N57" s="75">
        <f>D57/'28 Populations and thresholds'!$H$202</f>
        <v>1.5625E-2</v>
      </c>
      <c r="O57" s="263" t="str">
        <f t="shared" si="5"/>
        <v xml:space="preserve"> </v>
      </c>
      <c r="P57" s="12"/>
      <c r="Q57" s="263" t="str">
        <f t="shared" si="6"/>
        <v xml:space="preserve"> </v>
      </c>
    </row>
    <row r="58" spans="1:17" s="4" customFormat="1" x14ac:dyDescent="0.2">
      <c r="A58" s="143" t="s">
        <v>1761</v>
      </c>
      <c r="B58" s="40" t="s">
        <v>956</v>
      </c>
      <c r="C58" s="111" t="s">
        <v>3763</v>
      </c>
      <c r="D58" s="41">
        <v>1525</v>
      </c>
      <c r="E58" s="46">
        <v>33831</v>
      </c>
      <c r="F58" s="43"/>
      <c r="G58" s="263" t="str">
        <f t="shared" si="3"/>
        <v xml:space="preserve"> </v>
      </c>
      <c r="H58" s="143" t="s">
        <v>21</v>
      </c>
      <c r="I58" s="143" t="s">
        <v>190</v>
      </c>
      <c r="J58" s="263" t="str">
        <f t="shared" si="4"/>
        <v xml:space="preserve"> </v>
      </c>
      <c r="K58" s="38" t="str">
        <f>IF(D58&gt;=('28 Populations and thresholds'!$I$191),"YES"," ")</f>
        <v>YES</v>
      </c>
      <c r="L58" s="38" t="str">
        <f>IF(K58="YES"," ",IF(D58&gt;=('28 Populations and thresholds'!$I$191)*0.25,"YES"))</f>
        <v xml:space="preserve"> </v>
      </c>
      <c r="M58" s="38" t="b">
        <f>OR('28 Populations and thresholds'!$J$191="CR",'28 Populations and thresholds'!$J$191="EN",'28 Populations and thresholds'!$J$191="VU")</f>
        <v>0</v>
      </c>
      <c r="N58" s="75">
        <f>D58/'28 Populations and thresholds'!$H$191</f>
        <v>3.0499999999999999E-2</v>
      </c>
      <c r="O58" s="263" t="str">
        <f t="shared" si="5"/>
        <v xml:space="preserve"> </v>
      </c>
      <c r="P58" s="12"/>
      <c r="Q58" s="263" t="str">
        <f t="shared" si="6"/>
        <v xml:space="preserve"> </v>
      </c>
    </row>
    <row r="59" spans="1:17" s="4" customFormat="1" x14ac:dyDescent="0.2">
      <c r="A59" s="143" t="s">
        <v>1761</v>
      </c>
      <c r="B59" s="40" t="s">
        <v>956</v>
      </c>
      <c r="C59" s="111" t="s">
        <v>3758</v>
      </c>
      <c r="D59" s="41">
        <v>1500</v>
      </c>
      <c r="E59" s="43"/>
      <c r="F59" s="43"/>
      <c r="G59" s="263" t="str">
        <f t="shared" si="3"/>
        <v xml:space="preserve"> </v>
      </c>
      <c r="H59" s="143" t="s">
        <v>21</v>
      </c>
      <c r="I59" s="143" t="s">
        <v>190</v>
      </c>
      <c r="J59" s="263" t="str">
        <f t="shared" si="4"/>
        <v xml:space="preserve"> </v>
      </c>
      <c r="K59" s="38" t="str">
        <f>IF(D59&gt;=('28 Populations and thresholds'!$I$179),"YES"," ")</f>
        <v>YES</v>
      </c>
      <c r="L59" s="38" t="str">
        <f>IF(K59="YES"," ",IF(D59&gt;=('28 Populations and thresholds'!$I$179)*0.25,"YES"))</f>
        <v xml:space="preserve"> </v>
      </c>
      <c r="M59" s="38" t="b">
        <f>OR('28 Populations and thresholds'!$J$179="CR",'28 Populations and thresholds'!$J$179="EN",'28 Populations and thresholds'!$J$179="VU")</f>
        <v>0</v>
      </c>
      <c r="N59" s="75">
        <f>D59/'28 Populations and thresholds'!$H$179</f>
        <v>2.7272727272727271E-2</v>
      </c>
      <c r="O59" s="263" t="str">
        <f t="shared" si="5"/>
        <v xml:space="preserve"> </v>
      </c>
      <c r="Q59" s="263" t="str">
        <f t="shared" si="6"/>
        <v xml:space="preserve"> </v>
      </c>
    </row>
    <row r="60" spans="1:17" s="4" customFormat="1" x14ac:dyDescent="0.2">
      <c r="A60" s="267" t="s">
        <v>1761</v>
      </c>
      <c r="B60" s="268" t="s">
        <v>1170</v>
      </c>
      <c r="C60" s="269" t="s">
        <v>3474</v>
      </c>
      <c r="D60" s="270">
        <v>570</v>
      </c>
      <c r="E60" s="271">
        <v>36557</v>
      </c>
      <c r="F60" s="276"/>
      <c r="G60" s="263" t="str">
        <f t="shared" si="3"/>
        <v xml:space="preserve"> </v>
      </c>
      <c r="H60" s="267" t="s">
        <v>21</v>
      </c>
      <c r="I60" s="267" t="s">
        <v>870</v>
      </c>
      <c r="J60" s="263" t="str">
        <f t="shared" si="4"/>
        <v xml:space="preserve"> </v>
      </c>
      <c r="K60" s="272" t="str">
        <f>IF(D60&gt;=('28 Populations and thresholds'!$I$198),"YES"," ")</f>
        <v>YES</v>
      </c>
      <c r="L60" s="272" t="str">
        <f>IF(K60="YES"," ",IF(D60&gt;=('28 Populations and thresholds'!$I$198)*0.25,"YES"))</f>
        <v xml:space="preserve"> </v>
      </c>
      <c r="M60" s="272" t="b">
        <f>OR('28 Populations and thresholds'!$J$198="CR",'28 Populations and thresholds'!$J$198="EN",'28 Populations and thresholds'!$J$198="VU")</f>
        <v>0</v>
      </c>
      <c r="N60" s="273">
        <f>D60/'28 Populations and thresholds'!$H$198</f>
        <v>2.5909090909090909E-2</v>
      </c>
      <c r="O60" s="263" t="str">
        <f t="shared" si="5"/>
        <v xml:space="preserve"> </v>
      </c>
      <c r="P60" s="269"/>
      <c r="Q60" s="263" t="str">
        <f t="shared" si="6"/>
        <v xml:space="preserve"> </v>
      </c>
    </row>
    <row r="61" spans="1:17" s="4" customFormat="1" x14ac:dyDescent="0.2">
      <c r="A61" s="143" t="s">
        <v>1761</v>
      </c>
      <c r="B61" s="40" t="s">
        <v>975</v>
      </c>
      <c r="C61" s="4" t="s">
        <v>3464</v>
      </c>
      <c r="D61" s="41">
        <v>13139</v>
      </c>
      <c r="E61" s="46">
        <v>33970</v>
      </c>
      <c r="F61" s="43" t="s">
        <v>6038</v>
      </c>
      <c r="G61" s="263" t="str">
        <f t="shared" si="3"/>
        <v xml:space="preserve"> </v>
      </c>
      <c r="H61" s="143" t="s">
        <v>21</v>
      </c>
      <c r="I61" s="143" t="s">
        <v>58</v>
      </c>
      <c r="J61" s="263" t="str">
        <f t="shared" si="4"/>
        <v xml:space="preserve"> </v>
      </c>
      <c r="K61" s="38" t="str">
        <f>IF(D61&gt;=('28 Populations and thresholds'!$I$177),"YES"," ")</f>
        <v>YES</v>
      </c>
      <c r="L61" s="38" t="str">
        <f>IF(K61="YES"," ",IF(D61&gt;=('28 Populations and thresholds'!$I$177)*0.25,"YES"))</f>
        <v xml:space="preserve"> </v>
      </c>
      <c r="M61" s="38" t="b">
        <f>OR('28 Populations and thresholds'!$J$177="CR",'28 Populations and thresholds'!$J$177="EN",'28 Populations and thresholds'!$J$177="VU")</f>
        <v>0</v>
      </c>
      <c r="N61" s="75">
        <f>D61/('28 Populations and thresholds'!$H$177)</f>
        <v>9.8789473684210524E-2</v>
      </c>
      <c r="O61" s="263" t="str">
        <f t="shared" si="5"/>
        <v xml:space="preserve"> </v>
      </c>
      <c r="P61" s="12"/>
      <c r="Q61" s="263" t="str">
        <f t="shared" si="6"/>
        <v xml:space="preserve"> </v>
      </c>
    </row>
    <row r="62" spans="1:17" s="4" customFormat="1" x14ac:dyDescent="0.2">
      <c r="A62" s="143" t="s">
        <v>1761</v>
      </c>
      <c r="B62" s="40" t="s">
        <v>975</v>
      </c>
      <c r="C62" s="4" t="s">
        <v>3480</v>
      </c>
      <c r="D62" s="41">
        <v>3500</v>
      </c>
      <c r="E62" s="46">
        <v>31779</v>
      </c>
      <c r="F62" s="43"/>
      <c r="G62" s="263" t="str">
        <f t="shared" si="3"/>
        <v xml:space="preserve"> </v>
      </c>
      <c r="H62" s="143" t="s">
        <v>21</v>
      </c>
      <c r="I62" s="143" t="s">
        <v>58</v>
      </c>
      <c r="J62" s="263" t="str">
        <f t="shared" si="4"/>
        <v xml:space="preserve"> </v>
      </c>
      <c r="K62" s="38" t="str">
        <f>IF(D62&gt;=('28 Populations and thresholds'!$I$203),"YES"," ")</f>
        <v>YES</v>
      </c>
      <c r="L62" s="38" t="str">
        <f>IF(K62="YES"," ",IF(D62&gt;=('28 Populations and thresholds'!$I$203)*0.25,"YES"))</f>
        <v xml:space="preserve"> </v>
      </c>
      <c r="M62" s="38" t="b">
        <f>OR('28 Populations and thresholds'!$J$203="CR",'28 Populations and thresholds'!$J$203="EN",'28 Populations and thresholds'!$J$203="VU")</f>
        <v>0</v>
      </c>
      <c r="N62" s="75">
        <f>D62/'28 Populations and thresholds'!$H$203</f>
        <v>2.5925925925925925E-2</v>
      </c>
      <c r="O62" s="263" t="str">
        <f t="shared" si="5"/>
        <v xml:space="preserve"> </v>
      </c>
      <c r="Q62" s="263" t="str">
        <f t="shared" si="6"/>
        <v xml:space="preserve"> </v>
      </c>
    </row>
    <row r="63" spans="1:17" s="4" customFormat="1" x14ac:dyDescent="0.2">
      <c r="A63" s="143" t="s">
        <v>1761</v>
      </c>
      <c r="B63" s="40" t="s">
        <v>975</v>
      </c>
      <c r="C63" s="4" t="s">
        <v>3455</v>
      </c>
      <c r="D63" s="41">
        <v>800</v>
      </c>
      <c r="E63" s="43"/>
      <c r="F63" s="43"/>
      <c r="G63" s="263" t="str">
        <f t="shared" si="3"/>
        <v xml:space="preserve"> </v>
      </c>
      <c r="H63" s="143" t="s">
        <v>21</v>
      </c>
      <c r="I63" s="143" t="s">
        <v>676</v>
      </c>
      <c r="J63" s="263" t="str">
        <f t="shared" si="4"/>
        <v xml:space="preserve"> </v>
      </c>
      <c r="K63" s="38" t="str">
        <f>IF(D63&gt;=('28 Populations and thresholds'!$I$159),"YES"," ")</f>
        <v>YES</v>
      </c>
      <c r="L63" s="38" t="str">
        <f>IF(K63="YES"," ",IF(D63&gt;=('28 Populations and thresholds'!$I$159)*0.25,"YES"))</f>
        <v xml:space="preserve"> </v>
      </c>
      <c r="M63" s="38" t="b">
        <f>OR('28 Populations and thresholds'!$J$159="CR",'28 Populations and thresholds'!$J$159="EN",'28 Populations and thresholds'!$J$159="VU")</f>
        <v>0</v>
      </c>
      <c r="N63" s="75">
        <f>D63/'28 Populations and thresholds'!$H$159</f>
        <v>1.6E-2</v>
      </c>
      <c r="O63" s="263" t="str">
        <f t="shared" si="5"/>
        <v xml:space="preserve"> </v>
      </c>
      <c r="Q63" s="263" t="str">
        <f t="shared" si="6"/>
        <v xml:space="preserve"> </v>
      </c>
    </row>
    <row r="64" spans="1:17" s="4" customFormat="1" x14ac:dyDescent="0.2">
      <c r="A64" s="143" t="s">
        <v>1761</v>
      </c>
      <c r="B64" s="40" t="s">
        <v>975</v>
      </c>
      <c r="C64" s="4" t="s">
        <v>3470</v>
      </c>
      <c r="D64" s="41">
        <v>2281</v>
      </c>
      <c r="E64" s="46">
        <v>33970</v>
      </c>
      <c r="F64" s="43"/>
      <c r="G64" s="263" t="str">
        <f t="shared" si="3"/>
        <v xml:space="preserve"> </v>
      </c>
      <c r="H64" s="143" t="s">
        <v>21</v>
      </c>
      <c r="I64" s="143" t="s">
        <v>58</v>
      </c>
      <c r="J64" s="263" t="str">
        <f t="shared" si="4"/>
        <v xml:space="preserve"> </v>
      </c>
      <c r="K64" s="38" t="str">
        <f>IF(D64&gt;=('28 Populations and thresholds'!$I$181),"YES"," ")</f>
        <v>YES</v>
      </c>
      <c r="L64" s="38" t="str">
        <f>IF(K64="YES"," ",IF(D64&gt;=('28 Populations and thresholds'!$I$181)*0.25,"YES"))</f>
        <v xml:space="preserve"> </v>
      </c>
      <c r="M64" s="38" t="b">
        <f>OR('28 Populations and thresholds'!$J$181="CR",'28 Populations and thresholds'!$J$181="EN",'28 Populations and thresholds'!$J$181="VU")</f>
        <v>1</v>
      </c>
      <c r="N64" s="75">
        <f>D64/'28 Populations and thresholds'!$H$181</f>
        <v>7.1281250000000004E-2</v>
      </c>
      <c r="O64" s="263" t="str">
        <f t="shared" si="5"/>
        <v xml:space="preserve"> </v>
      </c>
      <c r="Q64" s="263" t="str">
        <f t="shared" si="6"/>
        <v xml:space="preserve"> </v>
      </c>
    </row>
    <row r="65" spans="1:17" s="4" customFormat="1" x14ac:dyDescent="0.2">
      <c r="A65" s="143" t="s">
        <v>1761</v>
      </c>
      <c r="B65" s="40" t="s">
        <v>975</v>
      </c>
      <c r="C65" s="40" t="s">
        <v>3769</v>
      </c>
      <c r="D65" s="41">
        <v>7110</v>
      </c>
      <c r="E65" s="46">
        <v>31808</v>
      </c>
      <c r="F65" s="43"/>
      <c r="G65" s="263" t="str">
        <f t="shared" ref="G65:G128" si="7">" "</f>
        <v xml:space="preserve"> </v>
      </c>
      <c r="H65" s="143" t="s">
        <v>21</v>
      </c>
      <c r="I65" s="143" t="s">
        <v>58</v>
      </c>
      <c r="J65" s="263" t="str">
        <f t="shared" ref="J65:J128" si="8">" "</f>
        <v xml:space="preserve"> </v>
      </c>
      <c r="K65" s="38" t="str">
        <f>IF(D65&gt;=('28 Populations and thresholds'!$I$197),"YES"," ")</f>
        <v>YES</v>
      </c>
      <c r="L65" s="38" t="str">
        <f>IF(K65="YES"," ",IF(D65&gt;=('28 Populations and thresholds'!$I$197)*0.25,"YES"))</f>
        <v xml:space="preserve"> </v>
      </c>
      <c r="M65" s="38" t="b">
        <f>OR('28 Populations and thresholds'!$J$197="CR",'28 Populations and thresholds'!$J$197="EN",'28 Populations and thresholds'!$J$197="VU")</f>
        <v>0</v>
      </c>
      <c r="N65" s="75">
        <f>D65/'28 Populations and thresholds'!$H$197</f>
        <v>0.11849999999999999</v>
      </c>
      <c r="O65" s="263" t="str">
        <f t="shared" ref="O65:O128" si="9">" "</f>
        <v xml:space="preserve"> </v>
      </c>
      <c r="P65" s="12" t="s">
        <v>4697</v>
      </c>
      <c r="Q65" s="263" t="str">
        <f t="shared" ref="Q65:Q128" si="10">" "</f>
        <v xml:space="preserve"> </v>
      </c>
    </row>
    <row r="66" spans="1:17" s="4" customFormat="1" x14ac:dyDescent="0.2">
      <c r="A66" s="143" t="s">
        <v>1761</v>
      </c>
      <c r="B66" s="40" t="s">
        <v>975</v>
      </c>
      <c r="C66" s="4" t="s">
        <v>3770</v>
      </c>
      <c r="D66" s="41">
        <v>22720</v>
      </c>
      <c r="E66" s="46">
        <v>36929</v>
      </c>
      <c r="F66" s="43"/>
      <c r="G66" s="263" t="str">
        <f t="shared" si="7"/>
        <v xml:space="preserve"> </v>
      </c>
      <c r="H66" s="143" t="s">
        <v>21</v>
      </c>
      <c r="I66" s="143" t="s">
        <v>747</v>
      </c>
      <c r="J66" s="263" t="str">
        <f t="shared" si="8"/>
        <v xml:space="preserve"> </v>
      </c>
      <c r="K66" s="38" t="str">
        <f>IF(D66&gt;=('28 Populations and thresholds'!$I$199),"YES"," ")</f>
        <v>YES</v>
      </c>
      <c r="L66" s="38" t="str">
        <f>IF(K66="YES"," ",IF(D66&gt;=('28 Populations and thresholds'!$I$199)*0.25,"YES"))</f>
        <v xml:space="preserve"> </v>
      </c>
      <c r="M66" s="38" t="b">
        <f>OR('28 Populations and thresholds'!$J$199="CR",'28 Populations and thresholds'!$J$199="EN",'28 Populations and thresholds'!$J$199="VU")</f>
        <v>0</v>
      </c>
      <c r="N66" s="75">
        <f>D66/'28 Populations and thresholds'!$H$199</f>
        <v>7.2126984126984123E-2</v>
      </c>
      <c r="O66" s="263" t="str">
        <f t="shared" si="9"/>
        <v xml:space="preserve"> </v>
      </c>
      <c r="Q66" s="263" t="str">
        <f t="shared" si="10"/>
        <v xml:space="preserve"> </v>
      </c>
    </row>
    <row r="67" spans="1:17" s="4" customFormat="1" x14ac:dyDescent="0.2">
      <c r="A67" s="275" t="s">
        <v>1761</v>
      </c>
      <c r="B67" s="283" t="s">
        <v>4352</v>
      </c>
      <c r="C67" s="280" t="s">
        <v>3791</v>
      </c>
      <c r="D67" s="279">
        <v>6000</v>
      </c>
      <c r="E67" s="281">
        <v>32082</v>
      </c>
      <c r="F67" s="272"/>
      <c r="G67" s="263" t="str">
        <f t="shared" si="7"/>
        <v xml:space="preserve"> </v>
      </c>
      <c r="H67" s="275"/>
      <c r="I67" s="275" t="s">
        <v>4341</v>
      </c>
      <c r="J67" s="263" t="str">
        <f t="shared" si="8"/>
        <v xml:space="preserve"> </v>
      </c>
      <c r="K67" s="272" t="str">
        <f>IF(D67&gt;=('28 Populations and thresholds'!$I$253),"YES"," ")</f>
        <v>YES</v>
      </c>
      <c r="L67" s="272" t="str">
        <f>IF(K67="YES"," ",IF(D67&gt;=('28 Populations and thresholds'!$I$253)*0.25,"YES"))</f>
        <v xml:space="preserve"> </v>
      </c>
      <c r="M67" s="272" t="b">
        <f>OR('28 Populations and thresholds'!$J$253="CR",'28 Populations and thresholds'!$J$253="EN",'28 Populations and thresholds'!$J$253="VU")</f>
        <v>0</v>
      </c>
      <c r="N67" s="273">
        <f>D67/'28 Populations and thresholds'!$H$253</f>
        <v>6.0000000000000001E-3</v>
      </c>
      <c r="O67" s="263" t="str">
        <f t="shared" si="9"/>
        <v xml:space="preserve"> </v>
      </c>
      <c r="P67" s="275"/>
      <c r="Q67" s="263" t="str">
        <f t="shared" si="10"/>
        <v xml:space="preserve"> </v>
      </c>
    </row>
    <row r="68" spans="1:17" s="4" customFormat="1" x14ac:dyDescent="0.2">
      <c r="A68" s="143" t="s">
        <v>1761</v>
      </c>
      <c r="B68" s="40" t="s">
        <v>1237</v>
      </c>
      <c r="C68" s="4" t="s">
        <v>3480</v>
      </c>
      <c r="D68" s="41">
        <v>3000</v>
      </c>
      <c r="E68" s="46">
        <v>36039</v>
      </c>
      <c r="F68" s="43"/>
      <c r="G68" s="263" t="str">
        <f t="shared" si="7"/>
        <v xml:space="preserve"> </v>
      </c>
      <c r="H68" s="143" t="s">
        <v>21</v>
      </c>
      <c r="I68" s="143" t="s">
        <v>63</v>
      </c>
      <c r="J68" s="263" t="str">
        <f t="shared" si="8"/>
        <v xml:space="preserve"> </v>
      </c>
      <c r="K68" s="38" t="str">
        <f>IF(D68&gt;=('28 Populations and thresholds'!$I$203),"YES"," ")</f>
        <v>YES</v>
      </c>
      <c r="L68" s="38" t="str">
        <f>IF(K68="YES"," ",IF(D68&gt;=('28 Populations and thresholds'!$I$203)*0.25,"YES"))</f>
        <v xml:space="preserve"> </v>
      </c>
      <c r="M68" s="38" t="b">
        <f>OR('28 Populations and thresholds'!$J$203="CR",'28 Populations and thresholds'!$J$203="EN",'28 Populations and thresholds'!$J$203="VU")</f>
        <v>0</v>
      </c>
      <c r="N68" s="75">
        <f>D68/'28 Populations and thresholds'!$H$203</f>
        <v>2.2222222222222223E-2</v>
      </c>
      <c r="O68" s="263" t="str">
        <f t="shared" si="9"/>
        <v xml:space="preserve"> </v>
      </c>
      <c r="Q68" s="263" t="str">
        <f t="shared" si="10"/>
        <v xml:space="preserve"> </v>
      </c>
    </row>
    <row r="69" spans="1:17" s="4" customFormat="1" x14ac:dyDescent="0.2">
      <c r="A69" s="143" t="s">
        <v>1761</v>
      </c>
      <c r="B69" s="40" t="s">
        <v>1237</v>
      </c>
      <c r="C69" s="4" t="s">
        <v>3462</v>
      </c>
      <c r="D69" s="41">
        <v>1833</v>
      </c>
      <c r="E69" s="46">
        <v>31127</v>
      </c>
      <c r="F69" s="43"/>
      <c r="G69" s="263" t="str">
        <f t="shared" si="7"/>
        <v xml:space="preserve"> </v>
      </c>
      <c r="H69" s="143" t="s">
        <v>21</v>
      </c>
      <c r="I69" s="143" t="s">
        <v>53</v>
      </c>
      <c r="J69" s="263" t="str">
        <f t="shared" si="8"/>
        <v xml:space="preserve"> </v>
      </c>
      <c r="K69" s="38" t="str">
        <f>IF(D69&gt;=('28 Populations and thresholds'!$I$165),"YES"," ")</f>
        <v>YES</v>
      </c>
      <c r="L69" s="38" t="str">
        <f>IF(K69="YES"," ",IF(D69&gt;=('28 Populations and thresholds'!$I$165)*0.25,"YES"))</f>
        <v xml:space="preserve"> </v>
      </c>
      <c r="M69" s="38" t="b">
        <f>OR('28 Populations and thresholds'!$J$165="CR",'28 Populations and thresholds'!$J$165="EN",'28 Populations and thresholds'!$J$165="VU")</f>
        <v>0</v>
      </c>
      <c r="N69" s="75">
        <f>D69/'28 Populations and thresholds'!$H$165</f>
        <v>1.1825806451612903E-2</v>
      </c>
      <c r="O69" s="263" t="str">
        <f t="shared" si="9"/>
        <v xml:space="preserve"> </v>
      </c>
      <c r="P69" s="12"/>
      <c r="Q69" s="263" t="str">
        <f t="shared" si="10"/>
        <v xml:space="preserve"> </v>
      </c>
    </row>
    <row r="70" spans="1:17" s="4" customFormat="1" x14ac:dyDescent="0.2">
      <c r="A70" s="275" t="s">
        <v>1761</v>
      </c>
      <c r="B70" s="283" t="s">
        <v>4351</v>
      </c>
      <c r="C70" s="280" t="s">
        <v>3792</v>
      </c>
      <c r="D70" s="279">
        <v>1200</v>
      </c>
      <c r="E70" s="281">
        <v>31382</v>
      </c>
      <c r="F70" s="272"/>
      <c r="G70" s="263" t="str">
        <f t="shared" si="7"/>
        <v xml:space="preserve"> </v>
      </c>
      <c r="H70" s="275"/>
      <c r="I70" s="275" t="s">
        <v>4341</v>
      </c>
      <c r="J70" s="263" t="str">
        <f t="shared" si="8"/>
        <v xml:space="preserve"> </v>
      </c>
      <c r="K70" s="272" t="str">
        <f>IF(D70&gt;=('28 Populations and thresholds'!$I$254),"YES"," ")</f>
        <v>YES</v>
      </c>
      <c r="L70" s="272" t="str">
        <f>IF(K70="YES"," ",IF(D70&gt;=('28 Populations and thresholds'!$I$254)*0.25,"YES"))</f>
        <v xml:space="preserve"> </v>
      </c>
      <c r="M70" s="272" t="b">
        <f>OR('28 Populations and thresholds'!$J$254="CR",'28 Populations and thresholds'!$J$254="EN",'28 Populations and thresholds'!$J$254="VU")</f>
        <v>0</v>
      </c>
      <c r="N70" s="273">
        <f>D70/'28 Populations and thresholds'!$H$254</f>
        <v>1.1999999999999999E-3</v>
      </c>
      <c r="O70" s="263" t="str">
        <f t="shared" si="9"/>
        <v xml:space="preserve"> </v>
      </c>
      <c r="P70" s="275"/>
      <c r="Q70" s="263" t="str">
        <f t="shared" si="10"/>
        <v xml:space="preserve"> </v>
      </c>
    </row>
    <row r="71" spans="1:17" s="4" customFormat="1" x14ac:dyDescent="0.2">
      <c r="A71" s="143" t="s">
        <v>1761</v>
      </c>
      <c r="B71" s="40" t="s">
        <v>1009</v>
      </c>
      <c r="C71" s="4" t="s">
        <v>3466</v>
      </c>
      <c r="D71" s="41">
        <v>5000</v>
      </c>
      <c r="E71" s="46">
        <v>36473</v>
      </c>
      <c r="F71" s="43"/>
      <c r="G71" s="263" t="str">
        <f t="shared" si="7"/>
        <v xml:space="preserve"> </v>
      </c>
      <c r="H71" s="143" t="s">
        <v>21</v>
      </c>
      <c r="I71" s="143" t="s">
        <v>147</v>
      </c>
      <c r="J71" s="263" t="str">
        <f t="shared" si="8"/>
        <v xml:space="preserve"> </v>
      </c>
      <c r="K71" s="38" t="str">
        <f>IF(D71&gt;=('28 Populations and thresholds'!$I$178),"YES"," ")</f>
        <v>YES</v>
      </c>
      <c r="L71" s="38" t="str">
        <f>IF(K71="YES"," ",IF(D71&gt;=('28 Populations and thresholds'!$I$178)*0.25,"YES"))</f>
        <v xml:space="preserve"> </v>
      </c>
      <c r="M71" s="38" t="b">
        <f>OR('28 Populations and thresholds'!$J$178="CR",'28 Populations and thresholds'!$J$178="EN",'28 Populations and thresholds'!$J$178="VU")</f>
        <v>0</v>
      </c>
      <c r="N71" s="75">
        <f>D71/'28 Populations and thresholds'!$H$178</f>
        <v>2.7777777777777776E-2</v>
      </c>
      <c r="O71" s="263" t="str">
        <f t="shared" si="9"/>
        <v xml:space="preserve"> </v>
      </c>
      <c r="Q71" s="263" t="str">
        <f t="shared" si="10"/>
        <v xml:space="preserve"> </v>
      </c>
    </row>
    <row r="72" spans="1:17" s="4" customFormat="1" x14ac:dyDescent="0.2">
      <c r="A72" s="267" t="s">
        <v>1761</v>
      </c>
      <c r="B72" s="268" t="s">
        <v>1199</v>
      </c>
      <c r="C72" s="269" t="s">
        <v>3770</v>
      </c>
      <c r="D72" s="270">
        <v>3925</v>
      </c>
      <c r="E72" s="271">
        <v>33970</v>
      </c>
      <c r="F72" s="276"/>
      <c r="G72" s="263" t="str">
        <f t="shared" si="7"/>
        <v xml:space="preserve"> </v>
      </c>
      <c r="H72" s="267" t="s">
        <v>21</v>
      </c>
      <c r="I72" s="267" t="s">
        <v>58</v>
      </c>
      <c r="J72" s="263" t="str">
        <f t="shared" si="8"/>
        <v xml:space="preserve"> </v>
      </c>
      <c r="K72" s="272" t="str">
        <f>IF(D72&gt;=('28 Populations and thresholds'!$I$199),"YES"," ")</f>
        <v>YES</v>
      </c>
      <c r="L72" s="272" t="str">
        <f>IF(K72="YES"," ",IF(D72&gt;=('28 Populations and thresholds'!$I$199)*0.25,"YES"))</f>
        <v xml:space="preserve"> </v>
      </c>
      <c r="M72" s="272" t="b">
        <f>OR('28 Populations and thresholds'!$J$199="CR",'28 Populations and thresholds'!$J$199="EN",'28 Populations and thresholds'!$J$199="VU")</f>
        <v>0</v>
      </c>
      <c r="N72" s="273">
        <f>D72/'28 Populations and thresholds'!$H$199</f>
        <v>1.246031746031746E-2</v>
      </c>
      <c r="O72" s="263" t="str">
        <f t="shared" si="9"/>
        <v xml:space="preserve"> </v>
      </c>
      <c r="P72" s="269"/>
      <c r="Q72" s="263" t="str">
        <f t="shared" si="10"/>
        <v xml:space="preserve"> </v>
      </c>
    </row>
    <row r="73" spans="1:17" s="4" customFormat="1" x14ac:dyDescent="0.2">
      <c r="A73" s="143" t="s">
        <v>1761</v>
      </c>
      <c r="B73" s="40" t="s">
        <v>1309</v>
      </c>
      <c r="C73" s="4" t="s">
        <v>3742</v>
      </c>
      <c r="D73" s="41">
        <v>1200</v>
      </c>
      <c r="E73" s="46">
        <v>38071</v>
      </c>
      <c r="F73" s="43"/>
      <c r="G73" s="263" t="str">
        <f t="shared" si="7"/>
        <v xml:space="preserve"> </v>
      </c>
      <c r="H73" s="143" t="s">
        <v>21</v>
      </c>
      <c r="I73" s="143" t="s">
        <v>400</v>
      </c>
      <c r="J73" s="263" t="str">
        <f t="shared" si="8"/>
        <v xml:space="preserve"> </v>
      </c>
      <c r="K73" s="38" t="str">
        <f>IF(D73&gt;=('28 Populations and thresholds'!$I$148),"YES"," ")</f>
        <v>YES</v>
      </c>
      <c r="L73" s="38" t="str">
        <f>IF(K73="YES"," ",IF(D73&gt;=('28 Populations and thresholds'!$I$148)*0.25,"YES"))</f>
        <v xml:space="preserve"> </v>
      </c>
      <c r="M73" s="38" t="b">
        <f>OR('28 Populations and thresholds'!$J$148="CR",'28 Populations and thresholds'!$J$148="EN",'28 Populations and thresholds'!$J$148="VU")</f>
        <v>0</v>
      </c>
      <c r="N73" s="75">
        <f>D73/'28 Populations and thresholds'!$H$148</f>
        <v>1.2E-2</v>
      </c>
      <c r="O73" s="263" t="str">
        <f t="shared" si="9"/>
        <v xml:space="preserve"> </v>
      </c>
      <c r="P73" s="12"/>
      <c r="Q73" s="263" t="str">
        <f t="shared" si="10"/>
        <v xml:space="preserve"> </v>
      </c>
    </row>
    <row r="74" spans="1:17" s="4" customFormat="1" x14ac:dyDescent="0.2">
      <c r="A74" s="267" t="s">
        <v>1761</v>
      </c>
      <c r="B74" s="268" t="s">
        <v>1171</v>
      </c>
      <c r="C74" s="269" t="s">
        <v>3474</v>
      </c>
      <c r="D74" s="270">
        <v>560</v>
      </c>
      <c r="E74" s="271">
        <v>33970</v>
      </c>
      <c r="F74" s="276" t="s">
        <v>6038</v>
      </c>
      <c r="G74" s="263" t="str">
        <f t="shared" si="7"/>
        <v xml:space="preserve"> </v>
      </c>
      <c r="H74" s="267" t="s">
        <v>21</v>
      </c>
      <c r="I74" s="267" t="s">
        <v>58</v>
      </c>
      <c r="J74" s="263" t="str">
        <f t="shared" si="8"/>
        <v xml:space="preserve"> </v>
      </c>
      <c r="K74" s="272" t="str">
        <f>IF(D74&gt;=('28 Populations and thresholds'!$I$198),"YES"," ")</f>
        <v>YES</v>
      </c>
      <c r="L74" s="272" t="str">
        <f>IF(K74="YES"," ",IF(D74&gt;=('28 Populations and thresholds'!$I$198)*0.25,"YES"))</f>
        <v xml:space="preserve"> </v>
      </c>
      <c r="M74" s="272" t="b">
        <f>OR('28 Populations and thresholds'!$J$198="CR",'28 Populations and thresholds'!$J$198="EN",'28 Populations and thresholds'!$J$198="VU")</f>
        <v>0</v>
      </c>
      <c r="N74" s="273">
        <f>D74/'28 Populations and thresholds'!$H$198</f>
        <v>2.5454545454545455E-2</v>
      </c>
      <c r="O74" s="263" t="str">
        <f t="shared" si="9"/>
        <v xml:space="preserve"> </v>
      </c>
      <c r="P74" s="269"/>
      <c r="Q74" s="263" t="str">
        <f t="shared" si="10"/>
        <v xml:space="preserve"> </v>
      </c>
    </row>
    <row r="75" spans="1:17" s="4" customFormat="1" x14ac:dyDescent="0.2">
      <c r="A75" s="143" t="s">
        <v>1761</v>
      </c>
      <c r="B75" s="40" t="s">
        <v>1222</v>
      </c>
      <c r="C75" s="4" t="s">
        <v>3773</v>
      </c>
      <c r="D75" s="41">
        <v>3000</v>
      </c>
      <c r="E75" s="46">
        <v>36562</v>
      </c>
      <c r="F75" s="43"/>
      <c r="G75" s="263" t="str">
        <f t="shared" si="7"/>
        <v xml:space="preserve"> </v>
      </c>
      <c r="H75" s="143" t="s">
        <v>21</v>
      </c>
      <c r="I75" s="143" t="s">
        <v>147</v>
      </c>
      <c r="J75" s="263" t="str">
        <f t="shared" si="8"/>
        <v xml:space="preserve"> </v>
      </c>
      <c r="K75" s="38" t="str">
        <f>IF(D75&gt;=('28 Populations and thresholds'!$I$202),"YES"," ")</f>
        <v>YES</v>
      </c>
      <c r="L75" s="38" t="str">
        <f>IF(K75="YES"," ",IF(D75&gt;=('28 Populations and thresholds'!$I$202)*0.25,"YES"))</f>
        <v xml:space="preserve"> </v>
      </c>
      <c r="M75" s="38" t="b">
        <f>OR('28 Populations and thresholds'!$J$202="CR",'28 Populations and thresholds'!$J$202="EN",'28 Populations and thresholds'!$J$202="VU")</f>
        <v>0</v>
      </c>
      <c r="N75" s="75">
        <f>D75/'28 Populations and thresholds'!$H$202</f>
        <v>1.8749999999999999E-2</v>
      </c>
      <c r="O75" s="263" t="str">
        <f t="shared" si="9"/>
        <v xml:space="preserve"> </v>
      </c>
      <c r="P75" s="12"/>
      <c r="Q75" s="263" t="str">
        <f t="shared" si="10"/>
        <v xml:space="preserve"> </v>
      </c>
    </row>
    <row r="76" spans="1:17" s="4" customFormat="1" x14ac:dyDescent="0.2">
      <c r="A76" s="267" t="s">
        <v>1761</v>
      </c>
      <c r="B76" s="268" t="s">
        <v>969</v>
      </c>
      <c r="C76" s="268" t="s">
        <v>3757</v>
      </c>
      <c r="D76" s="270">
        <v>110290</v>
      </c>
      <c r="E76" s="271">
        <v>36085</v>
      </c>
      <c r="F76" s="276" t="s">
        <v>6038</v>
      </c>
      <c r="G76" s="263" t="str">
        <f t="shared" si="7"/>
        <v xml:space="preserve"> </v>
      </c>
      <c r="H76" s="267" t="s">
        <v>21</v>
      </c>
      <c r="I76" s="267" t="s">
        <v>60</v>
      </c>
      <c r="J76" s="263" t="str">
        <f t="shared" si="8"/>
        <v xml:space="preserve"> </v>
      </c>
      <c r="K76" s="272" t="str">
        <f>IF(D76&gt;=('28 Populations and thresholds'!$I$176),"YES"," ")</f>
        <v>YES</v>
      </c>
      <c r="L76" s="272" t="str">
        <f>IF(K76="YES"," ",IF(D76&gt;=('28 Populations and thresholds'!$I$176)*0.25,"YES"))</f>
        <v xml:space="preserve"> </v>
      </c>
      <c r="M76" s="272" t="b">
        <f>OR('28 Populations and thresholds'!$J$176="CR",'28 Populations and thresholds'!$J$176="EN",'28 Populations and thresholds'!$J$176="VU")</f>
        <v>0</v>
      </c>
      <c r="N76" s="273">
        <f>D76/('28 Populations and thresholds'!$H$176)</f>
        <v>0.75541095890410959</v>
      </c>
      <c r="O76" s="263" t="str">
        <f t="shared" si="9"/>
        <v xml:space="preserve"> </v>
      </c>
      <c r="P76" s="275"/>
      <c r="Q76" s="263" t="str">
        <f t="shared" si="10"/>
        <v xml:space="preserve"> </v>
      </c>
    </row>
    <row r="77" spans="1:17" s="4" customFormat="1" x14ac:dyDescent="0.2">
      <c r="A77" s="275" t="s">
        <v>1761</v>
      </c>
      <c r="B77" s="268" t="s">
        <v>969</v>
      </c>
      <c r="C77" s="278" t="s">
        <v>3761</v>
      </c>
      <c r="D77" s="279">
        <v>3605</v>
      </c>
      <c r="E77" s="274" t="s">
        <v>4289</v>
      </c>
      <c r="F77" s="272"/>
      <c r="G77" s="263" t="str">
        <f t="shared" si="7"/>
        <v xml:space="preserve"> </v>
      </c>
      <c r="H77" s="275"/>
      <c r="I77" s="275" t="s">
        <v>4285</v>
      </c>
      <c r="J77" s="263" t="str">
        <f t="shared" si="8"/>
        <v xml:space="preserve"> </v>
      </c>
      <c r="K77" s="272" t="str">
        <f>IF(D77&gt;=('28 Populations and thresholds'!$I$187),"YES"," ")</f>
        <v>YES</v>
      </c>
      <c r="L77" s="272" t="str">
        <f>IF(K77="YES"," ",IF(D77&gt;=('28 Populations and thresholds'!$I$187)*0.25,"YES"))</f>
        <v xml:space="preserve"> </v>
      </c>
      <c r="M77" s="272" t="b">
        <f>OR('28 Populations and thresholds'!$J$187="CR",'28 Populations and thresholds'!$J$187="EN",'28 Populations and thresholds'!$J$187="VU")</f>
        <v>0</v>
      </c>
      <c r="N77" s="273">
        <f>D77/'28 Populations and thresholds'!$H$187</f>
        <v>3.6049999999999999E-2</v>
      </c>
      <c r="O77" s="263" t="str">
        <f t="shared" si="9"/>
        <v xml:space="preserve"> </v>
      </c>
      <c r="P77" s="275"/>
      <c r="Q77" s="263" t="str">
        <f t="shared" si="10"/>
        <v xml:space="preserve"> </v>
      </c>
    </row>
    <row r="78" spans="1:17" s="4" customFormat="1" x14ac:dyDescent="0.2">
      <c r="A78" s="275" t="s">
        <v>1761</v>
      </c>
      <c r="B78" s="268" t="s">
        <v>969</v>
      </c>
      <c r="C78" s="278" t="s">
        <v>3786</v>
      </c>
      <c r="D78" s="279">
        <v>4632</v>
      </c>
      <c r="E78" s="274" t="s">
        <v>4288</v>
      </c>
      <c r="F78" s="272"/>
      <c r="G78" s="263" t="str">
        <f t="shared" si="7"/>
        <v xml:space="preserve"> </v>
      </c>
      <c r="H78" s="275"/>
      <c r="I78" s="275" t="s">
        <v>4285</v>
      </c>
      <c r="J78" s="263" t="str">
        <f t="shared" si="8"/>
        <v xml:space="preserve"> </v>
      </c>
      <c r="K78" s="272" t="str">
        <f>IF(D78&gt;=('28 Populations and thresholds'!$I$238),"YES"," ")</f>
        <v>YES</v>
      </c>
      <c r="L78" s="272" t="str">
        <f>IF(K78="YES"," ",IF(D78&gt;=('28 Populations and thresholds'!$I$238)*0.25,"YES"))</f>
        <v xml:space="preserve"> </v>
      </c>
      <c r="M78" s="272" t="b">
        <f>OR('28 Populations and thresholds'!$J$238="CR",'28 Populations and thresholds'!$J$238="EN",'28 Populations and thresholds'!$J$238="VU")</f>
        <v>0</v>
      </c>
      <c r="N78" s="273">
        <f>D78/'28 Populations and thresholds'!$H$238</f>
        <v>6.6171428571428575E-2</v>
      </c>
      <c r="O78" s="263" t="str">
        <f t="shared" si="9"/>
        <v xml:space="preserve"> </v>
      </c>
      <c r="P78" s="275"/>
      <c r="Q78" s="263" t="str">
        <f t="shared" si="10"/>
        <v xml:space="preserve"> </v>
      </c>
    </row>
    <row r="79" spans="1:17" s="4" customFormat="1" x14ac:dyDescent="0.2">
      <c r="A79" s="267" t="s">
        <v>1761</v>
      </c>
      <c r="B79" s="268" t="s">
        <v>969</v>
      </c>
      <c r="C79" s="269" t="s">
        <v>3480</v>
      </c>
      <c r="D79" s="270">
        <v>60000</v>
      </c>
      <c r="E79" s="276"/>
      <c r="F79" s="276"/>
      <c r="G79" s="263" t="str">
        <f t="shared" si="7"/>
        <v xml:space="preserve"> </v>
      </c>
      <c r="H79" s="267" t="s">
        <v>21</v>
      </c>
      <c r="I79" s="267" t="s">
        <v>486</v>
      </c>
      <c r="J79" s="263" t="str">
        <f t="shared" si="8"/>
        <v xml:space="preserve"> </v>
      </c>
      <c r="K79" s="272" t="str">
        <f>IF(D79&gt;=('28 Populations and thresholds'!$I$203),"YES"," ")</f>
        <v>YES</v>
      </c>
      <c r="L79" s="272" t="str">
        <f>IF(K79="YES"," ",IF(D79&gt;=('28 Populations and thresholds'!$I$203)*0.25,"YES"))</f>
        <v xml:space="preserve"> </v>
      </c>
      <c r="M79" s="272" t="b">
        <f>OR('28 Populations and thresholds'!$J$203="CR",'28 Populations and thresholds'!$J$203="EN",'28 Populations and thresholds'!$J$203="VU")</f>
        <v>0</v>
      </c>
      <c r="N79" s="273">
        <f>D79/'28 Populations and thresholds'!$H$203</f>
        <v>0.44444444444444442</v>
      </c>
      <c r="O79" s="263" t="str">
        <f t="shared" si="9"/>
        <v xml:space="preserve"> </v>
      </c>
      <c r="P79" s="269"/>
      <c r="Q79" s="263" t="str">
        <f t="shared" si="10"/>
        <v xml:space="preserve"> </v>
      </c>
    </row>
    <row r="80" spans="1:17" s="4" customFormat="1" x14ac:dyDescent="0.2">
      <c r="A80" s="267" t="s">
        <v>1761</v>
      </c>
      <c r="B80" s="268" t="s">
        <v>969</v>
      </c>
      <c r="C80" s="269" t="s">
        <v>3470</v>
      </c>
      <c r="D80" s="270">
        <v>709</v>
      </c>
      <c r="E80" s="271">
        <v>36085</v>
      </c>
      <c r="F80" s="276"/>
      <c r="G80" s="263" t="str">
        <f t="shared" si="7"/>
        <v xml:space="preserve"> </v>
      </c>
      <c r="H80" s="267" t="s">
        <v>21</v>
      </c>
      <c r="I80" s="267" t="s">
        <v>60</v>
      </c>
      <c r="J80" s="263" t="str">
        <f t="shared" si="8"/>
        <v xml:space="preserve"> </v>
      </c>
      <c r="K80" s="272" t="str">
        <f>IF(D80&gt;=('28 Populations and thresholds'!$I$181),"YES"," ")</f>
        <v>YES</v>
      </c>
      <c r="L80" s="272" t="str">
        <f>IF(K80="YES"," ",IF(D80&gt;=('28 Populations and thresholds'!$I$181)*0.25,"YES"))</f>
        <v xml:space="preserve"> </v>
      </c>
      <c r="M80" s="272" t="b">
        <f>OR('28 Populations and thresholds'!$J$181="CR",'28 Populations and thresholds'!$J$181="EN",'28 Populations and thresholds'!$J$181="VU")</f>
        <v>1</v>
      </c>
      <c r="N80" s="273">
        <f>D80/'28 Populations and thresholds'!$H$181</f>
        <v>2.2156249999999999E-2</v>
      </c>
      <c r="O80" s="263" t="str">
        <f t="shared" si="9"/>
        <v xml:space="preserve"> </v>
      </c>
      <c r="P80" s="269"/>
      <c r="Q80" s="263" t="str">
        <f t="shared" si="10"/>
        <v xml:space="preserve"> </v>
      </c>
    </row>
    <row r="81" spans="1:17" s="4" customFormat="1" x14ac:dyDescent="0.2">
      <c r="A81" s="267" t="s">
        <v>1761</v>
      </c>
      <c r="B81" s="268" t="s">
        <v>969</v>
      </c>
      <c r="C81" s="269" t="s">
        <v>3767</v>
      </c>
      <c r="D81" s="270">
        <v>158082</v>
      </c>
      <c r="E81" s="271">
        <v>36085</v>
      </c>
      <c r="F81" s="276"/>
      <c r="G81" s="263" t="str">
        <f t="shared" si="7"/>
        <v xml:space="preserve"> </v>
      </c>
      <c r="H81" s="267" t="s">
        <v>21</v>
      </c>
      <c r="I81" s="267" t="s">
        <v>60</v>
      </c>
      <c r="J81" s="263" t="str">
        <f t="shared" si="8"/>
        <v xml:space="preserve"> </v>
      </c>
      <c r="K81" s="272" t="str">
        <f>IF(D81&gt;=('28 Populations and thresholds'!$I$195),"YES"," ")</f>
        <v>YES</v>
      </c>
      <c r="L81" s="272" t="str">
        <f>IF(K81="YES"," ",IF(D81&gt;=('28 Populations and thresholds'!$I$195)*0.25,"YES"))</f>
        <v xml:space="preserve"> </v>
      </c>
      <c r="M81" s="272" t="b">
        <f>OR('28 Populations and thresholds'!$J$195="CR",'28 Populations and thresholds'!$J$195="EN",'28 Populations and thresholds'!$J$195="VU")</f>
        <v>1</v>
      </c>
      <c r="N81" s="273">
        <f>D81/'28 Populations and thresholds'!$H$195</f>
        <v>0.54511034482758625</v>
      </c>
      <c r="O81" s="263" t="str">
        <f t="shared" si="9"/>
        <v xml:space="preserve"> </v>
      </c>
      <c r="P81" s="275"/>
      <c r="Q81" s="263" t="str">
        <f t="shared" si="10"/>
        <v xml:space="preserve"> </v>
      </c>
    </row>
    <row r="82" spans="1:17" s="4" customFormat="1" x14ac:dyDescent="0.2">
      <c r="A82" s="267" t="s">
        <v>1761</v>
      </c>
      <c r="B82" s="268" t="s">
        <v>969</v>
      </c>
      <c r="C82" s="269" t="s">
        <v>3461</v>
      </c>
      <c r="D82" s="270">
        <v>63482</v>
      </c>
      <c r="E82" s="271">
        <v>36085</v>
      </c>
      <c r="F82" s="276"/>
      <c r="G82" s="263" t="str">
        <f t="shared" si="7"/>
        <v xml:space="preserve"> </v>
      </c>
      <c r="H82" s="267" t="s">
        <v>21</v>
      </c>
      <c r="I82" s="267" t="s">
        <v>60</v>
      </c>
      <c r="J82" s="263" t="str">
        <f t="shared" si="8"/>
        <v xml:space="preserve"> </v>
      </c>
      <c r="K82" s="272" t="str">
        <f>IF(D82&gt;=('28 Populations and thresholds'!$I$164),"YES"," ")</f>
        <v>YES</v>
      </c>
      <c r="L82" s="272" t="str">
        <f>IF(K82="YES"," ",IF(D82&gt;=('28 Populations and thresholds'!$I$164)*0.25,"YES"))</f>
        <v xml:space="preserve"> </v>
      </c>
      <c r="M82" s="272" t="b">
        <f>OR('28 Populations and thresholds'!$J$164="CR",'28 Populations and thresholds'!$J$164="EN",'28 Populations and thresholds'!$J$164="VU")</f>
        <v>0</v>
      </c>
      <c r="N82" s="273">
        <f>D82/'28 Populations and thresholds'!$H$164</f>
        <v>0.80356962025316458</v>
      </c>
      <c r="O82" s="263" t="str">
        <f t="shared" si="9"/>
        <v xml:space="preserve"> </v>
      </c>
      <c r="P82" s="275"/>
      <c r="Q82" s="263" t="str">
        <f t="shared" si="10"/>
        <v xml:space="preserve"> </v>
      </c>
    </row>
    <row r="83" spans="1:17" s="4" customFormat="1" x14ac:dyDescent="0.2">
      <c r="A83" s="267" t="s">
        <v>1761</v>
      </c>
      <c r="B83" s="268" t="s">
        <v>969</v>
      </c>
      <c r="C83" s="269" t="s">
        <v>3451</v>
      </c>
      <c r="D83" s="270">
        <v>1416</v>
      </c>
      <c r="E83" s="271">
        <v>36085</v>
      </c>
      <c r="F83" s="276"/>
      <c r="G83" s="263" t="str">
        <f t="shared" si="7"/>
        <v xml:space="preserve"> </v>
      </c>
      <c r="H83" s="267" t="s">
        <v>21</v>
      </c>
      <c r="I83" s="267" t="s">
        <v>243</v>
      </c>
      <c r="J83" s="263" t="str">
        <f t="shared" si="8"/>
        <v xml:space="preserve"> </v>
      </c>
      <c r="K83" s="272" t="str">
        <f>IF(D83&gt;=('28 Populations and thresholds'!$I$154),"YES"," ")</f>
        <v>YES</v>
      </c>
      <c r="L83" s="272" t="str">
        <f>IF(K83="YES"," ",IF(D83&gt;=('28 Populations and thresholds'!$I$154)*0.25,"YES"))</f>
        <v xml:space="preserve"> </v>
      </c>
      <c r="M83" s="272" t="b">
        <f>OR('28 Populations and thresholds'!$J$154="CR",'28 Populations and thresholds'!$J$154="EN",'28 Populations and thresholds'!$J$154="VU")</f>
        <v>0</v>
      </c>
      <c r="N83" s="273">
        <f>D83/'28 Populations and thresholds'!$H$154</f>
        <v>1.3615384615384616E-2</v>
      </c>
      <c r="O83" s="263" t="str">
        <f t="shared" si="9"/>
        <v xml:space="preserve"> </v>
      </c>
      <c r="P83" s="269"/>
      <c r="Q83" s="263" t="str">
        <f t="shared" si="10"/>
        <v xml:space="preserve"> </v>
      </c>
    </row>
    <row r="84" spans="1:17" s="4" customFormat="1" x14ac:dyDescent="0.2">
      <c r="A84" s="267" t="s">
        <v>1761</v>
      </c>
      <c r="B84" s="268" t="s">
        <v>969</v>
      </c>
      <c r="C84" s="269" t="s">
        <v>3765</v>
      </c>
      <c r="D84" s="270">
        <v>12420</v>
      </c>
      <c r="E84" s="271">
        <v>37572</v>
      </c>
      <c r="F84" s="276"/>
      <c r="G84" s="263" t="str">
        <f t="shared" si="7"/>
        <v xml:space="preserve"> </v>
      </c>
      <c r="H84" s="267" t="s">
        <v>21</v>
      </c>
      <c r="I84" s="267" t="s">
        <v>1105</v>
      </c>
      <c r="J84" s="263" t="str">
        <f t="shared" si="8"/>
        <v xml:space="preserve"> </v>
      </c>
      <c r="K84" s="272" t="str">
        <f>IF(D84&gt;=('28 Populations and thresholds'!$I$193),"YES"," ")</f>
        <v>YES</v>
      </c>
      <c r="L84" s="272" t="str">
        <f>IF(K84="YES"," ",IF(D84&gt;=('28 Populations and thresholds'!$I$193)*0.25,"YES"))</f>
        <v xml:space="preserve"> </v>
      </c>
      <c r="M84" s="272" t="b">
        <f>OR('28 Populations and thresholds'!$J$193="CR",'28 Populations and thresholds'!$J$193="EN",'28 Populations and thresholds'!$J$193="VU")</f>
        <v>0</v>
      </c>
      <c r="N84" s="273">
        <f>D84/'28 Populations and thresholds'!$H$193</f>
        <v>0.28227272727272729</v>
      </c>
      <c r="O84" s="263" t="str">
        <f t="shared" si="9"/>
        <v xml:space="preserve"> </v>
      </c>
      <c r="P84" s="269"/>
      <c r="Q84" s="263" t="str">
        <f t="shared" si="10"/>
        <v xml:space="preserve"> </v>
      </c>
    </row>
    <row r="85" spans="1:17" s="4" customFormat="1" x14ac:dyDescent="0.2">
      <c r="A85" s="275" t="s">
        <v>1761</v>
      </c>
      <c r="B85" s="268" t="s">
        <v>969</v>
      </c>
      <c r="C85" s="278" t="s">
        <v>3466</v>
      </c>
      <c r="D85" s="279">
        <v>3691</v>
      </c>
      <c r="E85" s="274" t="s">
        <v>4288</v>
      </c>
      <c r="F85" s="272"/>
      <c r="G85" s="263" t="str">
        <f t="shared" si="7"/>
        <v xml:space="preserve"> </v>
      </c>
      <c r="H85" s="275"/>
      <c r="I85" s="275" t="s">
        <v>4285</v>
      </c>
      <c r="J85" s="263" t="str">
        <f t="shared" si="8"/>
        <v xml:space="preserve"> </v>
      </c>
      <c r="K85" s="272" t="str">
        <f>IF(D85&gt;=('28 Populations and thresholds'!$I$178),"YES"," ")</f>
        <v>YES</v>
      </c>
      <c r="L85" s="272" t="str">
        <f>IF(K85="YES"," ",IF(D85&gt;=('28 Populations and thresholds'!$I$178)*0.25,"YES"))</f>
        <v xml:space="preserve"> </v>
      </c>
      <c r="M85" s="272" t="b">
        <f>OR('28 Populations and thresholds'!$J$178="CR",'28 Populations and thresholds'!$J$178="EN",'28 Populations and thresholds'!$J$178="VU")</f>
        <v>0</v>
      </c>
      <c r="N85" s="273">
        <f>D85/'28 Populations and thresholds'!$H$178</f>
        <v>2.0505555555555555E-2</v>
      </c>
      <c r="O85" s="263" t="str">
        <f t="shared" si="9"/>
        <v xml:space="preserve"> </v>
      </c>
      <c r="P85" s="269"/>
      <c r="Q85" s="263" t="str">
        <f t="shared" si="10"/>
        <v xml:space="preserve"> </v>
      </c>
    </row>
    <row r="86" spans="1:17" s="4" customFormat="1" x14ac:dyDescent="0.2">
      <c r="A86" s="275" t="s">
        <v>1761</v>
      </c>
      <c r="B86" s="283" t="s">
        <v>969</v>
      </c>
      <c r="C86" s="278" t="s">
        <v>3462</v>
      </c>
      <c r="D86" s="279">
        <v>144300</v>
      </c>
      <c r="E86" s="285">
        <v>40220</v>
      </c>
      <c r="F86" s="272"/>
      <c r="G86" s="263" t="str">
        <f t="shared" si="7"/>
        <v xml:space="preserve"> </v>
      </c>
      <c r="H86" s="275"/>
      <c r="I86" s="275" t="s">
        <v>4218</v>
      </c>
      <c r="J86" s="263" t="str">
        <f t="shared" si="8"/>
        <v xml:space="preserve"> </v>
      </c>
      <c r="K86" s="272" t="str">
        <f>IF(D86&gt;=('28 Populations and thresholds'!$I$165),"YES"," ")</f>
        <v>YES</v>
      </c>
      <c r="L86" s="272" t="str">
        <f>IF(K86="YES"," ",IF(D86&gt;=('28 Populations and thresholds'!$I$165)*0.25,"YES"))</f>
        <v xml:space="preserve"> </v>
      </c>
      <c r="M86" s="272" t="b">
        <f>OR('28 Populations and thresholds'!$J$165="CR",'28 Populations and thresholds'!$J$165="EN",'28 Populations and thresholds'!$J$165="VU")</f>
        <v>0</v>
      </c>
      <c r="N86" s="273">
        <f>D86/'28 Populations and thresholds'!$H$165</f>
        <v>0.93096774193548382</v>
      </c>
      <c r="O86" s="263" t="str">
        <f t="shared" si="9"/>
        <v xml:space="preserve"> </v>
      </c>
      <c r="P86" s="275"/>
      <c r="Q86" s="263" t="str">
        <f t="shared" si="10"/>
        <v xml:space="preserve"> </v>
      </c>
    </row>
    <row r="87" spans="1:17" s="4" customFormat="1" x14ac:dyDescent="0.2">
      <c r="A87" s="267" t="s">
        <v>1761</v>
      </c>
      <c r="B87" s="268" t="s">
        <v>969</v>
      </c>
      <c r="C87" s="269" t="s">
        <v>3743</v>
      </c>
      <c r="D87" s="270">
        <v>2880000</v>
      </c>
      <c r="E87" s="271">
        <v>38024</v>
      </c>
      <c r="F87" s="276"/>
      <c r="G87" s="263" t="str">
        <f t="shared" si="7"/>
        <v xml:space="preserve"> </v>
      </c>
      <c r="H87" s="267" t="s">
        <v>21</v>
      </c>
      <c r="I87" s="267" t="s">
        <v>744</v>
      </c>
      <c r="J87" s="263" t="str">
        <f t="shared" si="8"/>
        <v xml:space="preserve"> </v>
      </c>
      <c r="K87" s="272" t="str">
        <f>IF(D87&gt;=('28 Populations and thresholds'!$I$149),"YES"," ")</f>
        <v>YES</v>
      </c>
      <c r="L87" s="272" t="str">
        <f>IF(K87="YES"," ",IF(D87&gt;=('28 Populations and thresholds'!$I$149)*0.25,"YES"))</f>
        <v xml:space="preserve"> </v>
      </c>
      <c r="M87" s="272" t="b">
        <f>OR('28 Populations and thresholds'!$J$149="CR",'28 Populations and thresholds'!$J$149="EN",'28 Populations and thresholds'!$J$149="VU")</f>
        <v>0</v>
      </c>
      <c r="N87" s="273">
        <f>D87/'28 Populations and thresholds'!$H$149</f>
        <v>1</v>
      </c>
      <c r="O87" s="263" t="str">
        <f t="shared" si="9"/>
        <v xml:space="preserve"> </v>
      </c>
      <c r="P87" s="275"/>
      <c r="Q87" s="263" t="str">
        <f t="shared" si="10"/>
        <v xml:space="preserve"> </v>
      </c>
    </row>
    <row r="88" spans="1:17" s="4" customFormat="1" x14ac:dyDescent="0.2">
      <c r="A88" s="267" t="s">
        <v>1761</v>
      </c>
      <c r="B88" s="268" t="s">
        <v>969</v>
      </c>
      <c r="C88" s="268" t="s">
        <v>3768</v>
      </c>
      <c r="D88" s="270">
        <v>80700</v>
      </c>
      <c r="E88" s="276"/>
      <c r="F88" s="276"/>
      <c r="G88" s="263" t="str">
        <f t="shared" si="7"/>
        <v xml:space="preserve"> </v>
      </c>
      <c r="H88" s="267" t="s">
        <v>21</v>
      </c>
      <c r="I88" s="267" t="s">
        <v>486</v>
      </c>
      <c r="J88" s="263" t="str">
        <f t="shared" si="8"/>
        <v xml:space="preserve"> </v>
      </c>
      <c r="K88" s="272" t="str">
        <f>IF(D88&gt;=('28 Populations and thresholds'!$I$196),"YES"," ")</f>
        <v>YES</v>
      </c>
      <c r="L88" s="272" t="str">
        <f>IF(K88="YES"," ",IF(D88&gt;=('28 Populations and thresholds'!$I$196)*0.25,"YES"))</f>
        <v xml:space="preserve"> </v>
      </c>
      <c r="M88" s="272" t="b">
        <f>OR('28 Populations and thresholds'!$J$196="CR",'28 Populations and thresholds'!$J$196="EN",'28 Populations and thresholds'!$J$196="VU")</f>
        <v>0</v>
      </c>
      <c r="N88" s="273">
        <f>D88/'28 Populations and thresholds'!$H$196</f>
        <v>1.3016129032258064</v>
      </c>
      <c r="O88" s="263" t="str">
        <f t="shared" si="9"/>
        <v xml:space="preserve"> </v>
      </c>
      <c r="P88" s="275" t="s">
        <v>4696</v>
      </c>
      <c r="Q88" s="263" t="str">
        <f t="shared" si="10"/>
        <v xml:space="preserve"> </v>
      </c>
    </row>
    <row r="89" spans="1:17" s="4" customFormat="1" x14ac:dyDescent="0.2">
      <c r="A89" s="267" t="s">
        <v>1761</v>
      </c>
      <c r="B89" s="268" t="s">
        <v>969</v>
      </c>
      <c r="C89" s="269" t="s">
        <v>3770</v>
      </c>
      <c r="D89" s="270">
        <v>60000</v>
      </c>
      <c r="E89" s="276"/>
      <c r="F89" s="276"/>
      <c r="G89" s="263" t="str">
        <f t="shared" si="7"/>
        <v xml:space="preserve"> </v>
      </c>
      <c r="H89" s="267" t="s">
        <v>21</v>
      </c>
      <c r="I89" s="267" t="s">
        <v>486</v>
      </c>
      <c r="J89" s="263" t="str">
        <f t="shared" si="8"/>
        <v xml:space="preserve"> </v>
      </c>
      <c r="K89" s="272" t="str">
        <f>IF(D89&gt;=('28 Populations and thresholds'!$I$199),"YES"," ")</f>
        <v>YES</v>
      </c>
      <c r="L89" s="272" t="str">
        <f>IF(K89="YES"," ",IF(D89&gt;=('28 Populations and thresholds'!$I$199)*0.25,"YES"))</f>
        <v xml:space="preserve"> </v>
      </c>
      <c r="M89" s="272" t="b">
        <f>OR('28 Populations and thresholds'!$J$199="CR",'28 Populations and thresholds'!$J$199="EN",'28 Populations and thresholds'!$J$199="VU")</f>
        <v>0</v>
      </c>
      <c r="N89" s="273">
        <f>D89/'28 Populations and thresholds'!$H$199</f>
        <v>0.19047619047619047</v>
      </c>
      <c r="O89" s="263" t="str">
        <f t="shared" si="9"/>
        <v xml:space="preserve"> </v>
      </c>
      <c r="P89" s="269"/>
      <c r="Q89" s="263" t="str">
        <f t="shared" si="10"/>
        <v xml:space="preserve"> </v>
      </c>
    </row>
    <row r="90" spans="1:17" s="4" customFormat="1" x14ac:dyDescent="0.2">
      <c r="A90" s="267" t="s">
        <v>1761</v>
      </c>
      <c r="B90" s="268" t="s">
        <v>969</v>
      </c>
      <c r="C90" s="269" t="s">
        <v>3766</v>
      </c>
      <c r="D90" s="270">
        <v>3480</v>
      </c>
      <c r="E90" s="271">
        <v>36085</v>
      </c>
      <c r="F90" s="276"/>
      <c r="G90" s="263" t="str">
        <f t="shared" si="7"/>
        <v xml:space="preserve"> </v>
      </c>
      <c r="H90" s="267" t="s">
        <v>21</v>
      </c>
      <c r="I90" s="267" t="s">
        <v>60</v>
      </c>
      <c r="J90" s="263" t="str">
        <f t="shared" si="8"/>
        <v xml:space="preserve"> </v>
      </c>
      <c r="K90" s="272" t="str">
        <f>IF(D90&gt;=('28 Populations and thresholds'!$I$194),"YES"," ")</f>
        <v>YES</v>
      </c>
      <c r="L90" s="272" t="str">
        <f>IF(K90="YES"," ",IF(D90&gt;=('28 Populations and thresholds'!$I$194)*0.25,"YES"))</f>
        <v xml:space="preserve"> </v>
      </c>
      <c r="M90" s="272" t="b">
        <f>OR('28 Populations and thresholds'!$J$194="CR",'28 Populations and thresholds'!$J$194="EN",'28 Populations and thresholds'!$J$194="VU")</f>
        <v>0</v>
      </c>
      <c r="N90" s="273">
        <f>D90/'28 Populations and thresholds'!$H$194</f>
        <v>0.12210526315789473</v>
      </c>
      <c r="O90" s="263" t="str">
        <f t="shared" si="9"/>
        <v xml:space="preserve"> </v>
      </c>
      <c r="P90" s="269"/>
      <c r="Q90" s="263" t="str">
        <f t="shared" si="10"/>
        <v xml:space="preserve"> </v>
      </c>
    </row>
    <row r="91" spans="1:17" s="4" customFormat="1" x14ac:dyDescent="0.2">
      <c r="A91" s="267" t="s">
        <v>1761</v>
      </c>
      <c r="B91" s="268" t="s">
        <v>969</v>
      </c>
      <c r="C91" s="269" t="s">
        <v>3474</v>
      </c>
      <c r="D91" s="270">
        <v>2230</v>
      </c>
      <c r="E91" s="271">
        <v>36085</v>
      </c>
      <c r="F91" s="276"/>
      <c r="G91" s="263" t="str">
        <f t="shared" si="7"/>
        <v xml:space="preserve"> </v>
      </c>
      <c r="H91" s="267" t="s">
        <v>21</v>
      </c>
      <c r="I91" s="267" t="s">
        <v>60</v>
      </c>
      <c r="J91" s="263" t="str">
        <f t="shared" si="8"/>
        <v xml:space="preserve"> </v>
      </c>
      <c r="K91" s="272" t="str">
        <f>IF(D91&gt;=('28 Populations and thresholds'!$I$198),"YES"," ")</f>
        <v>YES</v>
      </c>
      <c r="L91" s="272" t="str">
        <f>IF(K91="YES"," ",IF(D91&gt;=('28 Populations and thresholds'!$I$198)*0.25,"YES"))</f>
        <v xml:space="preserve"> </v>
      </c>
      <c r="M91" s="272" t="b">
        <f>OR('28 Populations and thresholds'!$J$198="CR",'28 Populations and thresholds'!$J$198="EN",'28 Populations and thresholds'!$J$198="VU")</f>
        <v>0</v>
      </c>
      <c r="N91" s="273">
        <f>D91/'28 Populations and thresholds'!$H$198</f>
        <v>0.10136363636363636</v>
      </c>
      <c r="O91" s="263" t="str">
        <f t="shared" si="9"/>
        <v xml:space="preserve"> </v>
      </c>
      <c r="P91" s="269"/>
      <c r="Q91" s="263" t="str">
        <f t="shared" si="10"/>
        <v xml:space="preserve"> </v>
      </c>
    </row>
    <row r="92" spans="1:17" s="4" customFormat="1" x14ac:dyDescent="0.2">
      <c r="A92" s="267" t="s">
        <v>1761</v>
      </c>
      <c r="B92" s="268" t="s">
        <v>969</v>
      </c>
      <c r="C92" s="280" t="s">
        <v>3773</v>
      </c>
      <c r="D92" s="270">
        <v>25000</v>
      </c>
      <c r="E92" s="276"/>
      <c r="F92" s="276"/>
      <c r="G92" s="263" t="str">
        <f t="shared" si="7"/>
        <v xml:space="preserve"> </v>
      </c>
      <c r="H92" s="267" t="s">
        <v>21</v>
      </c>
      <c r="I92" s="267" t="s">
        <v>486</v>
      </c>
      <c r="J92" s="263" t="str">
        <f t="shared" si="8"/>
        <v xml:space="preserve"> </v>
      </c>
      <c r="K92" s="272" t="str">
        <f>IF(D92&gt;=('28 Populations and thresholds'!$I$202),"YES"," ")</f>
        <v>YES</v>
      </c>
      <c r="L92" s="272" t="str">
        <f>IF(K92="YES"," ",IF(D92&gt;=('28 Populations and thresholds'!$I$202)*0.25,"YES"))</f>
        <v xml:space="preserve"> </v>
      </c>
      <c r="M92" s="272" t="b">
        <f>OR('28 Populations and thresholds'!$J$202="CR",'28 Populations and thresholds'!$J$202="EN",'28 Populations and thresholds'!$J$202="VU")</f>
        <v>0</v>
      </c>
      <c r="N92" s="273">
        <f>D92/'28 Populations and thresholds'!$H$202</f>
        <v>0.15625</v>
      </c>
      <c r="O92" s="263" t="str">
        <f t="shared" si="9"/>
        <v xml:space="preserve"> </v>
      </c>
      <c r="P92" s="275"/>
      <c r="Q92" s="263" t="str">
        <f t="shared" si="10"/>
        <v xml:space="preserve"> </v>
      </c>
    </row>
    <row r="93" spans="1:17" s="4" customFormat="1" x14ac:dyDescent="0.2">
      <c r="A93" s="275" t="s">
        <v>1761</v>
      </c>
      <c r="B93" s="268" t="s">
        <v>969</v>
      </c>
      <c r="C93" s="277" t="s">
        <v>3763</v>
      </c>
      <c r="D93" s="279">
        <v>11944</v>
      </c>
      <c r="E93" s="274" t="s">
        <v>4290</v>
      </c>
      <c r="F93" s="272"/>
      <c r="G93" s="263" t="str">
        <f t="shared" si="7"/>
        <v xml:space="preserve"> </v>
      </c>
      <c r="H93" s="275"/>
      <c r="I93" s="275" t="s">
        <v>4285</v>
      </c>
      <c r="J93" s="263" t="str">
        <f t="shared" si="8"/>
        <v xml:space="preserve"> </v>
      </c>
      <c r="K93" s="272" t="str">
        <f>IF(D93&gt;=('28 Populations and thresholds'!$I$191),"YES"," ")</f>
        <v>YES</v>
      </c>
      <c r="L93" s="272" t="str">
        <f>IF(K93="YES"," ",IF(D93&gt;=('28 Populations and thresholds'!$I$191)*0.25,"YES"))</f>
        <v xml:space="preserve"> </v>
      </c>
      <c r="M93" s="272" t="b">
        <f>OR('28 Populations and thresholds'!$J$191="CR",'28 Populations and thresholds'!$J$191="EN",'28 Populations and thresholds'!$J$191="VU")</f>
        <v>0</v>
      </c>
      <c r="N93" s="273">
        <f>D93/'28 Populations and thresholds'!$H$191</f>
        <v>0.23888000000000001</v>
      </c>
      <c r="O93" s="263" t="str">
        <f t="shared" si="9"/>
        <v xml:space="preserve"> </v>
      </c>
      <c r="P93" s="275"/>
      <c r="Q93" s="263" t="str">
        <f t="shared" si="10"/>
        <v xml:space="preserve"> </v>
      </c>
    </row>
    <row r="94" spans="1:17" s="4" customFormat="1" x14ac:dyDescent="0.2">
      <c r="A94" s="275" t="s">
        <v>1761</v>
      </c>
      <c r="B94" s="268" t="s">
        <v>969</v>
      </c>
      <c r="C94" s="280" t="s">
        <v>3792</v>
      </c>
      <c r="D94" s="279">
        <v>40000</v>
      </c>
      <c r="E94" s="281">
        <v>40603</v>
      </c>
      <c r="F94" s="272"/>
      <c r="G94" s="263" t="str">
        <f t="shared" si="7"/>
        <v xml:space="preserve"> </v>
      </c>
      <c r="H94" s="275"/>
      <c r="I94" s="275" t="s">
        <v>4348</v>
      </c>
      <c r="J94" s="263" t="str">
        <f t="shared" si="8"/>
        <v xml:space="preserve"> </v>
      </c>
      <c r="K94" s="272" t="str">
        <f>IF(D94&gt;=('28 Populations and thresholds'!$I$254),"YES"," ")</f>
        <v>YES</v>
      </c>
      <c r="L94" s="272" t="str">
        <f>IF(K94="YES"," ",IF(D94&gt;=('28 Populations and thresholds'!$I$254)*0.25,"YES"))</f>
        <v xml:space="preserve"> </v>
      </c>
      <c r="M94" s="272" t="b">
        <f>OR('28 Populations and thresholds'!$J$254="CR",'28 Populations and thresholds'!$J$254="EN",'28 Populations and thresholds'!$J$254="VU")</f>
        <v>0</v>
      </c>
      <c r="N94" s="273">
        <f>D94/'28 Populations and thresholds'!$H$254</f>
        <v>0.04</v>
      </c>
      <c r="O94" s="263" t="str">
        <f t="shared" si="9"/>
        <v xml:space="preserve"> </v>
      </c>
      <c r="P94" s="275"/>
      <c r="Q94" s="263" t="str">
        <f t="shared" si="10"/>
        <v xml:space="preserve"> </v>
      </c>
    </row>
    <row r="95" spans="1:17" s="4" customFormat="1" x14ac:dyDescent="0.2">
      <c r="A95" s="143" t="s">
        <v>1761</v>
      </c>
      <c r="B95" s="40" t="s">
        <v>992</v>
      </c>
      <c r="C95" s="40" t="s">
        <v>3795</v>
      </c>
      <c r="D95" s="41">
        <v>5000</v>
      </c>
      <c r="E95" s="46">
        <v>36244</v>
      </c>
      <c r="F95" s="43"/>
      <c r="G95" s="263" t="str">
        <f t="shared" si="7"/>
        <v xml:space="preserve"> </v>
      </c>
      <c r="H95" s="143" t="s">
        <v>21</v>
      </c>
      <c r="I95" s="143" t="s">
        <v>190</v>
      </c>
      <c r="J95" s="263" t="str">
        <f t="shared" si="8"/>
        <v xml:space="preserve"> </v>
      </c>
      <c r="K95" s="38" t="str">
        <f>IF(D95&gt;=(('28 Populations and thresholds'!$I$176)+('28 Populations and thresholds'!$I$177)),"YES"," ")</f>
        <v>YES</v>
      </c>
      <c r="L95" s="38" t="str">
        <f>IF(K95="YES"," ",IF(D95&gt;=(('28 Populations and thresholds'!$I$176)+('28 Populations and thresholds'!$I$177))*0.25,"YES"))</f>
        <v xml:space="preserve"> </v>
      </c>
      <c r="M95" s="38" t="b">
        <f>OR('28 Populations and thresholds'!$J$176="CR",'28 Populations and thresholds'!$J$176="EN",'28 Populations and thresholds'!$J$176="VU")</f>
        <v>0</v>
      </c>
      <c r="N95" s="75">
        <f>D95/(('28 Populations and thresholds'!$H$176)+('28 Populations and thresholds'!$H$177))</f>
        <v>1.7921146953405017E-2</v>
      </c>
      <c r="O95" s="263" t="str">
        <f t="shared" si="9"/>
        <v xml:space="preserve"> </v>
      </c>
      <c r="P95" s="12" t="s">
        <v>4568</v>
      </c>
      <c r="Q95" s="263" t="str">
        <f t="shared" si="10"/>
        <v xml:space="preserve"> </v>
      </c>
    </row>
    <row r="96" spans="1:17" s="4" customFormat="1" x14ac:dyDescent="0.2">
      <c r="A96" s="267" t="s">
        <v>1761</v>
      </c>
      <c r="B96" s="268" t="s">
        <v>1178</v>
      </c>
      <c r="C96" s="269" t="s">
        <v>3474</v>
      </c>
      <c r="D96" s="270">
        <v>368</v>
      </c>
      <c r="E96" s="271">
        <v>36526</v>
      </c>
      <c r="F96" s="276"/>
      <c r="G96" s="263" t="str">
        <f t="shared" si="7"/>
        <v xml:space="preserve"> </v>
      </c>
      <c r="H96" s="267" t="s">
        <v>21</v>
      </c>
      <c r="I96" s="267" t="s">
        <v>147</v>
      </c>
      <c r="J96" s="263" t="str">
        <f t="shared" si="8"/>
        <v xml:space="preserve"> </v>
      </c>
      <c r="K96" s="272" t="str">
        <f>IF(D96&gt;=('28 Populations and thresholds'!$I$198),"YES"," ")</f>
        <v>YES</v>
      </c>
      <c r="L96" s="272" t="str">
        <f>IF(K96="YES"," ",IF(D96&gt;=('28 Populations and thresholds'!$I$198)*0.25,"YES"))</f>
        <v xml:space="preserve"> </v>
      </c>
      <c r="M96" s="272" t="b">
        <f>OR('28 Populations and thresholds'!$J$198="CR",'28 Populations and thresholds'!$J$198="EN",'28 Populations and thresholds'!$J$198="VU")</f>
        <v>0</v>
      </c>
      <c r="N96" s="273">
        <f>D96/'28 Populations and thresholds'!$H$198</f>
        <v>1.6727272727272726E-2</v>
      </c>
      <c r="O96" s="263" t="str">
        <f t="shared" si="9"/>
        <v xml:space="preserve"> </v>
      </c>
      <c r="P96" s="269"/>
      <c r="Q96" s="263" t="str">
        <f t="shared" si="10"/>
        <v xml:space="preserve"> </v>
      </c>
    </row>
    <row r="97" spans="1:17" s="4" customFormat="1" x14ac:dyDescent="0.2">
      <c r="A97" s="143" t="s">
        <v>1761</v>
      </c>
      <c r="B97" s="40" t="s">
        <v>1227</v>
      </c>
      <c r="C97" s="111" t="s">
        <v>3773</v>
      </c>
      <c r="D97" s="41">
        <v>1844</v>
      </c>
      <c r="E97" s="46">
        <v>35099</v>
      </c>
      <c r="F97" s="43"/>
      <c r="G97" s="263" t="str">
        <f t="shared" si="7"/>
        <v xml:space="preserve"> </v>
      </c>
      <c r="H97" s="143" t="s">
        <v>21</v>
      </c>
      <c r="I97" s="143" t="s">
        <v>151</v>
      </c>
      <c r="J97" s="263" t="str">
        <f t="shared" si="8"/>
        <v xml:space="preserve"> </v>
      </c>
      <c r="K97" s="38" t="str">
        <f>IF(D97&gt;=('28 Populations and thresholds'!$I$202),"YES"," ")</f>
        <v>YES</v>
      </c>
      <c r="L97" s="38" t="str">
        <f>IF(K97="YES"," ",IF(D97&gt;=('28 Populations and thresholds'!$I$202)*0.25,"YES"))</f>
        <v xml:space="preserve"> </v>
      </c>
      <c r="M97" s="38" t="b">
        <f>OR('28 Populations and thresholds'!$J$202="CR",'28 Populations and thresholds'!$J$202="EN",'28 Populations and thresholds'!$J$202="VU")</f>
        <v>0</v>
      </c>
      <c r="N97" s="75">
        <f>D97/'28 Populations and thresholds'!$H$202</f>
        <v>1.1525000000000001E-2</v>
      </c>
      <c r="O97" s="263" t="str">
        <f t="shared" si="9"/>
        <v xml:space="preserve"> </v>
      </c>
      <c r="P97" s="12"/>
      <c r="Q97" s="263" t="str">
        <f t="shared" si="10"/>
        <v xml:space="preserve"> </v>
      </c>
    </row>
    <row r="98" spans="1:17" s="4" customFormat="1" x14ac:dyDescent="0.2">
      <c r="A98" s="12" t="s">
        <v>1761</v>
      </c>
      <c r="B98" s="56" t="s">
        <v>1227</v>
      </c>
      <c r="C98" s="111" t="s">
        <v>3791</v>
      </c>
      <c r="D98" s="105">
        <v>20000</v>
      </c>
      <c r="E98" s="106" t="s">
        <v>4364</v>
      </c>
      <c r="F98" s="38"/>
      <c r="G98" s="263" t="str">
        <f t="shared" si="7"/>
        <v xml:space="preserve"> </v>
      </c>
      <c r="H98" s="12"/>
      <c r="I98" s="12" t="s">
        <v>4363</v>
      </c>
      <c r="J98" s="263" t="str">
        <f t="shared" si="8"/>
        <v xml:space="preserve"> </v>
      </c>
      <c r="K98" s="38" t="str">
        <f>IF(D98&gt;=('28 Populations and thresholds'!$I$253),"YES"," ")</f>
        <v>YES</v>
      </c>
      <c r="L98" s="38" t="str">
        <f>IF(K98="YES"," ",IF(D98&gt;=('28 Populations and thresholds'!$I$253)*0.25,"YES"))</f>
        <v xml:space="preserve"> </v>
      </c>
      <c r="M98" s="38" t="b">
        <f>OR('28 Populations and thresholds'!$J$253="CR",'28 Populations and thresholds'!$J$253="EN",'28 Populations and thresholds'!$J$253="VU")</f>
        <v>0</v>
      </c>
      <c r="N98" s="75">
        <f>D98/'28 Populations and thresholds'!$H$253</f>
        <v>0.02</v>
      </c>
      <c r="O98" s="263" t="str">
        <f t="shared" si="9"/>
        <v xml:space="preserve"> </v>
      </c>
      <c r="P98" s="12"/>
      <c r="Q98" s="263" t="str">
        <f t="shared" si="10"/>
        <v xml:space="preserve"> </v>
      </c>
    </row>
    <row r="99" spans="1:17" s="4" customFormat="1" x14ac:dyDescent="0.2">
      <c r="A99" s="267" t="s">
        <v>1761</v>
      </c>
      <c r="B99" s="268" t="s">
        <v>960</v>
      </c>
      <c r="C99" s="269" t="s">
        <v>3756</v>
      </c>
      <c r="D99" s="270">
        <v>1700</v>
      </c>
      <c r="E99" s="276"/>
      <c r="F99" s="276"/>
      <c r="G99" s="263" t="str">
        <f t="shared" si="7"/>
        <v xml:space="preserve"> </v>
      </c>
      <c r="H99" s="267" t="s">
        <v>21</v>
      </c>
      <c r="I99" s="267" t="s">
        <v>190</v>
      </c>
      <c r="J99" s="263" t="str">
        <f t="shared" si="8"/>
        <v xml:space="preserve"> </v>
      </c>
      <c r="K99" s="272" t="str">
        <f>IF(D99&gt;=('28 Populations and thresholds'!$I$175),"YES"," ")</f>
        <v>YES</v>
      </c>
      <c r="L99" s="272" t="str">
        <f>IF(K99="YES"," ",IF(D99&gt;=('28 Populations and thresholds'!$I$175)*0.25,"YES"))</f>
        <v xml:space="preserve"> </v>
      </c>
      <c r="M99" s="272" t="b">
        <f>OR('28 Populations and thresholds'!$J$175="CR",'28 Populations and thresholds'!$J$175="EN",'28 Populations and thresholds'!$J$175="VU")</f>
        <v>0</v>
      </c>
      <c r="N99" s="273">
        <f>D99/'28 Populations and thresholds'!$H$175</f>
        <v>1.2230215827338129E-2</v>
      </c>
      <c r="O99" s="263" t="str">
        <f t="shared" si="9"/>
        <v xml:space="preserve"> </v>
      </c>
      <c r="P99" s="275"/>
      <c r="Q99" s="263" t="str">
        <f t="shared" si="10"/>
        <v xml:space="preserve"> </v>
      </c>
    </row>
    <row r="100" spans="1:17" s="4" customFormat="1" x14ac:dyDescent="0.2">
      <c r="A100" s="267" t="s">
        <v>1761</v>
      </c>
      <c r="B100" s="268" t="s">
        <v>960</v>
      </c>
      <c r="C100" s="269" t="s">
        <v>3767</v>
      </c>
      <c r="D100" s="270">
        <v>10000</v>
      </c>
      <c r="E100" s="271">
        <v>33963</v>
      </c>
      <c r="F100" s="276"/>
      <c r="G100" s="263" t="str">
        <f t="shared" si="7"/>
        <v xml:space="preserve"> </v>
      </c>
      <c r="H100" s="267" t="s">
        <v>21</v>
      </c>
      <c r="I100" s="267" t="s">
        <v>190</v>
      </c>
      <c r="J100" s="263" t="str">
        <f t="shared" si="8"/>
        <v xml:space="preserve"> </v>
      </c>
      <c r="K100" s="272" t="str">
        <f>IF(D100&gt;=('28 Populations and thresholds'!$I$195),"YES"," ")</f>
        <v>YES</v>
      </c>
      <c r="L100" s="272" t="str">
        <f>IF(K100="YES"," ",IF(D100&gt;=('28 Populations and thresholds'!$I$195)*0.25,"YES"))</f>
        <v xml:space="preserve"> </v>
      </c>
      <c r="M100" s="272" t="b">
        <f>OR('28 Populations and thresholds'!$J$195="CR",'28 Populations and thresholds'!$J$195="EN",'28 Populations and thresholds'!$J$195="VU")</f>
        <v>1</v>
      </c>
      <c r="N100" s="273">
        <f>D100/'28 Populations and thresholds'!$H$195</f>
        <v>3.4482758620689655E-2</v>
      </c>
      <c r="O100" s="263" t="str">
        <f t="shared" si="9"/>
        <v xml:space="preserve"> </v>
      </c>
      <c r="P100" s="275"/>
      <c r="Q100" s="263" t="str">
        <f t="shared" si="10"/>
        <v xml:space="preserve"> </v>
      </c>
    </row>
    <row r="101" spans="1:17" s="4" customFormat="1" x14ac:dyDescent="0.2">
      <c r="A101" s="267" t="s">
        <v>1761</v>
      </c>
      <c r="B101" s="268" t="s">
        <v>960</v>
      </c>
      <c r="C101" s="269" t="s">
        <v>3461</v>
      </c>
      <c r="D101" s="270">
        <v>1800</v>
      </c>
      <c r="E101" s="271">
        <v>35991</v>
      </c>
      <c r="F101" s="276"/>
      <c r="G101" s="263" t="str">
        <f t="shared" si="7"/>
        <v xml:space="preserve"> </v>
      </c>
      <c r="H101" s="267" t="s">
        <v>21</v>
      </c>
      <c r="I101" s="267" t="s">
        <v>190</v>
      </c>
      <c r="J101" s="263" t="str">
        <f t="shared" si="8"/>
        <v xml:space="preserve"> </v>
      </c>
      <c r="K101" s="272" t="str">
        <f>IF(D101&gt;=('28 Populations and thresholds'!$I$164),"YES"," ")</f>
        <v>YES</v>
      </c>
      <c r="L101" s="272" t="str">
        <f>IF(K101="YES"," ",IF(D101&gt;=('28 Populations and thresholds'!$I$164)*0.25,"YES"))</f>
        <v xml:space="preserve"> </v>
      </c>
      <c r="M101" s="272" t="b">
        <f>OR('28 Populations and thresholds'!$J$164="CR",'28 Populations and thresholds'!$J$164="EN",'28 Populations and thresholds'!$J$164="VU")</f>
        <v>0</v>
      </c>
      <c r="N101" s="273">
        <f>D101/'28 Populations and thresholds'!$H$164</f>
        <v>2.2784810126582278E-2</v>
      </c>
      <c r="O101" s="263" t="str">
        <f t="shared" si="9"/>
        <v xml:space="preserve"> </v>
      </c>
      <c r="P101" s="275"/>
      <c r="Q101" s="263" t="str">
        <f t="shared" si="10"/>
        <v xml:space="preserve"> </v>
      </c>
    </row>
    <row r="102" spans="1:17" s="4" customFormat="1" x14ac:dyDescent="0.2">
      <c r="A102" s="267" t="s">
        <v>1761</v>
      </c>
      <c r="B102" s="268" t="s">
        <v>960</v>
      </c>
      <c r="C102" s="269" t="s">
        <v>3765</v>
      </c>
      <c r="D102" s="270">
        <v>560</v>
      </c>
      <c r="E102" s="276"/>
      <c r="F102" s="276"/>
      <c r="G102" s="263" t="str">
        <f t="shared" si="7"/>
        <v xml:space="preserve"> </v>
      </c>
      <c r="H102" s="267" t="s">
        <v>21</v>
      </c>
      <c r="I102" s="267" t="s">
        <v>190</v>
      </c>
      <c r="J102" s="263" t="str">
        <f t="shared" si="8"/>
        <v xml:space="preserve"> </v>
      </c>
      <c r="K102" s="272" t="str">
        <f>IF(D102&gt;=('28 Populations and thresholds'!$I$193),"YES"," ")</f>
        <v>YES</v>
      </c>
      <c r="L102" s="272" t="str">
        <f>IF(K102="YES"," ",IF(D102&gt;=('28 Populations and thresholds'!$I$193)*0.25,"YES"))</f>
        <v xml:space="preserve"> </v>
      </c>
      <c r="M102" s="272" t="b">
        <f>OR('28 Populations and thresholds'!$J$193="CR",'28 Populations and thresholds'!$J$193="EN",'28 Populations and thresholds'!$J$193="VU")</f>
        <v>0</v>
      </c>
      <c r="N102" s="273">
        <f>D102/'28 Populations and thresholds'!$H$193</f>
        <v>1.2727272727272728E-2</v>
      </c>
      <c r="O102" s="263" t="str">
        <f t="shared" si="9"/>
        <v xml:space="preserve"> </v>
      </c>
      <c r="P102" s="269"/>
      <c r="Q102" s="263" t="str">
        <f t="shared" si="10"/>
        <v xml:space="preserve"> </v>
      </c>
    </row>
    <row r="103" spans="1:17" s="4" customFormat="1" x14ac:dyDescent="0.2">
      <c r="A103" s="267" t="s">
        <v>1761</v>
      </c>
      <c r="B103" s="268" t="s">
        <v>960</v>
      </c>
      <c r="C103" s="280" t="s">
        <v>3763</v>
      </c>
      <c r="D103" s="270">
        <v>800</v>
      </c>
      <c r="E103" s="271">
        <v>33953</v>
      </c>
      <c r="F103" s="276"/>
      <c r="G103" s="263" t="str">
        <f t="shared" si="7"/>
        <v xml:space="preserve"> </v>
      </c>
      <c r="H103" s="267" t="s">
        <v>21</v>
      </c>
      <c r="I103" s="267" t="s">
        <v>190</v>
      </c>
      <c r="J103" s="263" t="str">
        <f t="shared" si="8"/>
        <v xml:space="preserve"> </v>
      </c>
      <c r="K103" s="272" t="str">
        <f>IF(D103&gt;=('28 Populations and thresholds'!$I$191),"YES"," ")</f>
        <v>YES</v>
      </c>
      <c r="L103" s="272" t="str">
        <f>IF(K103="YES"," ",IF(D103&gt;=('28 Populations and thresholds'!$I$191)*0.25,"YES"))</f>
        <v xml:space="preserve"> </v>
      </c>
      <c r="M103" s="272" t="b">
        <f>OR('28 Populations and thresholds'!$J$191="CR",'28 Populations and thresholds'!$J$191="EN",'28 Populations and thresholds'!$J$191="VU")</f>
        <v>0</v>
      </c>
      <c r="N103" s="273">
        <f>D103/'28 Populations and thresholds'!$H$191</f>
        <v>1.6E-2</v>
      </c>
      <c r="O103" s="263" t="str">
        <f t="shared" si="9"/>
        <v xml:space="preserve"> </v>
      </c>
      <c r="P103" s="275"/>
      <c r="Q103" s="263" t="str">
        <f t="shared" si="10"/>
        <v xml:space="preserve"> </v>
      </c>
    </row>
    <row r="104" spans="1:17" s="4" customFormat="1" x14ac:dyDescent="0.2">
      <c r="A104" s="143" t="s">
        <v>1761</v>
      </c>
      <c r="B104" s="40" t="s">
        <v>1240</v>
      </c>
      <c r="C104" s="4" t="s">
        <v>3480</v>
      </c>
      <c r="D104" s="41">
        <v>2000</v>
      </c>
      <c r="E104" s="46">
        <v>33970</v>
      </c>
      <c r="F104" s="43"/>
      <c r="G104" s="263" t="str">
        <f t="shared" si="7"/>
        <v xml:space="preserve"> </v>
      </c>
      <c r="H104" s="143" t="s">
        <v>21</v>
      </c>
      <c r="I104" s="143" t="s">
        <v>58</v>
      </c>
      <c r="J104" s="263" t="str">
        <f t="shared" si="8"/>
        <v xml:space="preserve"> </v>
      </c>
      <c r="K104" s="38" t="str">
        <f>IF(D104&gt;=('28 Populations and thresholds'!$I$203),"YES"," ")</f>
        <v>YES</v>
      </c>
      <c r="L104" s="38" t="str">
        <f>IF(K104="YES"," ",IF(D104&gt;=('28 Populations and thresholds'!$I$203)*0.25,"YES"))</f>
        <v xml:space="preserve"> </v>
      </c>
      <c r="M104" s="38" t="b">
        <f>OR('28 Populations and thresholds'!$J$203="CR",'28 Populations and thresholds'!$J$203="EN",'28 Populations and thresholds'!$J$203="VU")</f>
        <v>0</v>
      </c>
      <c r="N104" s="75">
        <f>D104/'28 Populations and thresholds'!$H$203</f>
        <v>1.4814814814814815E-2</v>
      </c>
      <c r="O104" s="263" t="str">
        <f t="shared" si="9"/>
        <v xml:space="preserve"> </v>
      </c>
      <c r="Q104" s="263" t="str">
        <f t="shared" si="10"/>
        <v xml:space="preserve"> </v>
      </c>
    </row>
    <row r="105" spans="1:17" s="4" customFormat="1" x14ac:dyDescent="0.2">
      <c r="A105" s="275" t="s">
        <v>1761</v>
      </c>
      <c r="B105" s="283" t="s">
        <v>4354</v>
      </c>
      <c r="C105" s="280" t="s">
        <v>3791</v>
      </c>
      <c r="D105" s="279">
        <v>19601</v>
      </c>
      <c r="E105" s="281">
        <v>36739</v>
      </c>
      <c r="F105" s="272"/>
      <c r="G105" s="263" t="str">
        <f t="shared" si="7"/>
        <v xml:space="preserve"> </v>
      </c>
      <c r="H105" s="275"/>
      <c r="I105" s="275" t="s">
        <v>4359</v>
      </c>
      <c r="J105" s="263" t="str">
        <f t="shared" si="8"/>
        <v xml:space="preserve"> </v>
      </c>
      <c r="K105" s="272" t="str">
        <f>IF(D105&gt;=('28 Populations and thresholds'!$I$253),"YES"," ")</f>
        <v>YES</v>
      </c>
      <c r="L105" s="272" t="str">
        <f>IF(K105="YES"," ",IF(D105&gt;=('28 Populations and thresholds'!$I$253)*0.25,"YES"))</f>
        <v xml:space="preserve"> </v>
      </c>
      <c r="M105" s="272" t="b">
        <f>OR('28 Populations and thresholds'!$J$253="CR",'28 Populations and thresholds'!$J$253="EN",'28 Populations and thresholds'!$J$253="VU")</f>
        <v>0</v>
      </c>
      <c r="N105" s="273">
        <f>D105/'28 Populations and thresholds'!$H$253</f>
        <v>1.9601E-2</v>
      </c>
      <c r="O105" s="263" t="str">
        <f t="shared" si="9"/>
        <v xml:space="preserve"> </v>
      </c>
      <c r="P105" s="275"/>
      <c r="Q105" s="263" t="str">
        <f t="shared" si="10"/>
        <v xml:space="preserve"> </v>
      </c>
    </row>
    <row r="106" spans="1:17" s="4" customFormat="1" x14ac:dyDescent="0.2">
      <c r="A106" s="143" t="s">
        <v>1761</v>
      </c>
      <c r="B106" s="40" t="s">
        <v>1175</v>
      </c>
      <c r="C106" s="111" t="s">
        <v>3474</v>
      </c>
      <c r="D106" s="41">
        <v>485</v>
      </c>
      <c r="E106" s="46">
        <v>33970</v>
      </c>
      <c r="F106" s="43"/>
      <c r="G106" s="263" t="str">
        <f t="shared" si="7"/>
        <v xml:space="preserve"> </v>
      </c>
      <c r="H106" s="143" t="s">
        <v>21</v>
      </c>
      <c r="I106" s="143" t="s">
        <v>58</v>
      </c>
      <c r="J106" s="263" t="str">
        <f t="shared" si="8"/>
        <v xml:space="preserve"> </v>
      </c>
      <c r="K106" s="38" t="str">
        <f>IF(D106&gt;=('28 Populations and thresholds'!$I$198),"YES"," ")</f>
        <v>YES</v>
      </c>
      <c r="L106" s="38" t="str">
        <f>IF(K106="YES"," ",IF(D106&gt;=('28 Populations and thresholds'!$I$198)*0.25,"YES"))</f>
        <v xml:space="preserve"> </v>
      </c>
      <c r="M106" s="38" t="b">
        <f>OR('28 Populations and thresholds'!$J$198="CR",'28 Populations and thresholds'!$J$198="EN",'28 Populations and thresholds'!$J$198="VU")</f>
        <v>0</v>
      </c>
      <c r="N106" s="75">
        <f>D106/'28 Populations and thresholds'!$H$198</f>
        <v>2.2045454545454545E-2</v>
      </c>
      <c r="O106" s="263" t="str">
        <f t="shared" si="9"/>
        <v xml:space="preserve"> </v>
      </c>
      <c r="Q106" s="263" t="str">
        <f t="shared" si="10"/>
        <v xml:space="preserve"> </v>
      </c>
    </row>
    <row r="107" spans="1:17" s="4" customFormat="1" x14ac:dyDescent="0.2">
      <c r="A107" s="267" t="s">
        <v>1761</v>
      </c>
      <c r="B107" s="268" t="s">
        <v>1191</v>
      </c>
      <c r="C107" s="269" t="s">
        <v>3770</v>
      </c>
      <c r="D107" s="270">
        <v>8000</v>
      </c>
      <c r="E107" s="271">
        <v>34700</v>
      </c>
      <c r="F107" s="276"/>
      <c r="G107" s="263" t="str">
        <f t="shared" si="7"/>
        <v xml:space="preserve"> </v>
      </c>
      <c r="H107" s="267" t="s">
        <v>21</v>
      </c>
      <c r="I107" s="267" t="s">
        <v>77</v>
      </c>
      <c r="J107" s="263" t="str">
        <f t="shared" si="8"/>
        <v xml:space="preserve"> </v>
      </c>
      <c r="K107" s="272" t="str">
        <f>IF(D107&gt;=('28 Populations and thresholds'!$I$199),"YES"," ")</f>
        <v>YES</v>
      </c>
      <c r="L107" s="272" t="str">
        <f>IF(K107="YES"," ",IF(D107&gt;=('28 Populations and thresholds'!$I$199)*0.25,"YES"))</f>
        <v xml:space="preserve"> </v>
      </c>
      <c r="M107" s="272" t="b">
        <f>OR('28 Populations and thresholds'!$J$199="CR",'28 Populations and thresholds'!$J$199="EN",'28 Populations and thresholds'!$J$199="VU")</f>
        <v>0</v>
      </c>
      <c r="N107" s="273">
        <f>D107/'28 Populations and thresholds'!$H$199</f>
        <v>2.5396825396825397E-2</v>
      </c>
      <c r="O107" s="263" t="str">
        <f t="shared" si="9"/>
        <v xml:space="preserve"> </v>
      </c>
      <c r="P107" s="269"/>
      <c r="Q107" s="263" t="str">
        <f t="shared" si="10"/>
        <v xml:space="preserve"> </v>
      </c>
    </row>
    <row r="108" spans="1:17" s="4" customFormat="1" x14ac:dyDescent="0.2">
      <c r="A108" s="267" t="s">
        <v>1761</v>
      </c>
      <c r="B108" s="268" t="s">
        <v>1191</v>
      </c>
      <c r="C108" s="280" t="s">
        <v>3773</v>
      </c>
      <c r="D108" s="270">
        <v>3187</v>
      </c>
      <c r="E108" s="271">
        <v>33970</v>
      </c>
      <c r="F108" s="276"/>
      <c r="G108" s="263" t="str">
        <f t="shared" si="7"/>
        <v xml:space="preserve"> </v>
      </c>
      <c r="H108" s="267" t="s">
        <v>21</v>
      </c>
      <c r="I108" s="267" t="s">
        <v>58</v>
      </c>
      <c r="J108" s="263" t="str">
        <f t="shared" si="8"/>
        <v xml:space="preserve"> </v>
      </c>
      <c r="K108" s="272" t="str">
        <f>IF(D108&gt;=('28 Populations and thresholds'!$I$202),"YES"," ")</f>
        <v>YES</v>
      </c>
      <c r="L108" s="272" t="str">
        <f>IF(K108="YES"," ",IF(D108&gt;=('28 Populations and thresholds'!$I$202)*0.25,"YES"))</f>
        <v xml:space="preserve"> </v>
      </c>
      <c r="M108" s="272" t="b">
        <f>OR('28 Populations and thresholds'!$J$202="CR",'28 Populations and thresholds'!$J$202="EN",'28 Populations and thresholds'!$J$202="VU")</f>
        <v>0</v>
      </c>
      <c r="N108" s="273">
        <f>D108/'28 Populations and thresholds'!$H$202</f>
        <v>1.9918749999999999E-2</v>
      </c>
      <c r="O108" s="263" t="str">
        <f t="shared" si="9"/>
        <v xml:space="preserve"> </v>
      </c>
      <c r="P108" s="275"/>
      <c r="Q108" s="263" t="str">
        <f t="shared" si="10"/>
        <v xml:space="preserve"> </v>
      </c>
    </row>
    <row r="109" spans="1:17" s="4" customFormat="1" x14ac:dyDescent="0.2">
      <c r="A109" s="143" t="s">
        <v>1761</v>
      </c>
      <c r="B109" s="4" t="s">
        <v>3475</v>
      </c>
      <c r="C109" s="4" t="s">
        <v>3474</v>
      </c>
      <c r="D109" s="105">
        <v>290</v>
      </c>
      <c r="E109" s="106">
        <v>2007</v>
      </c>
      <c r="F109" s="43"/>
      <c r="G109" s="263" t="str">
        <f t="shared" si="7"/>
        <v xml:space="preserve"> </v>
      </c>
      <c r="H109" s="12" t="s">
        <v>139</v>
      </c>
      <c r="I109" s="12" t="s">
        <v>3388</v>
      </c>
      <c r="J109" s="263" t="str">
        <f t="shared" si="8"/>
        <v xml:space="preserve"> </v>
      </c>
      <c r="K109" s="38" t="str">
        <f>IF(D109&gt;=('28 Populations and thresholds'!$I$198),"YES"," ")</f>
        <v>YES</v>
      </c>
      <c r="L109" s="38" t="str">
        <f>IF(K109="YES"," ",IF(D109&gt;=('28 Populations and thresholds'!$I$198)*0.25,"YES"))</f>
        <v xml:space="preserve"> </v>
      </c>
      <c r="M109" s="38" t="b">
        <f>OR('28 Populations and thresholds'!$J$198="CR",'28 Populations and thresholds'!$J$198="EN",'28 Populations and thresholds'!$J$198="VU")</f>
        <v>0</v>
      </c>
      <c r="N109" s="75">
        <f>D109/'28 Populations and thresholds'!$H$198</f>
        <v>1.3181818181818182E-2</v>
      </c>
      <c r="O109" s="263" t="str">
        <f t="shared" si="9"/>
        <v xml:space="preserve"> </v>
      </c>
      <c r="Q109" s="263" t="str">
        <f t="shared" si="10"/>
        <v xml:space="preserve"> </v>
      </c>
    </row>
    <row r="110" spans="1:17" s="4" customFormat="1" x14ac:dyDescent="0.2">
      <c r="A110" s="275" t="s">
        <v>1761</v>
      </c>
      <c r="B110" s="269" t="s">
        <v>3947</v>
      </c>
      <c r="C110" s="269" t="s">
        <v>3466</v>
      </c>
      <c r="D110" s="279">
        <v>1867</v>
      </c>
      <c r="E110" s="281">
        <v>39904</v>
      </c>
      <c r="F110" s="272"/>
      <c r="G110" s="263" t="str">
        <f t="shared" si="7"/>
        <v xml:space="preserve"> </v>
      </c>
      <c r="H110" s="275"/>
      <c r="I110" s="275" t="s">
        <v>3951</v>
      </c>
      <c r="J110" s="263" t="str">
        <f t="shared" si="8"/>
        <v xml:space="preserve"> </v>
      </c>
      <c r="K110" s="272" t="str">
        <f>IF(D110&gt;=('28 Populations and thresholds'!$I$178),"YES"," ")</f>
        <v>YES</v>
      </c>
      <c r="L110" s="272" t="str">
        <f>IF(K110="YES"," ",IF(D110&gt;=('28 Populations and thresholds'!$I$178)*0.25,"YES"))</f>
        <v xml:space="preserve"> </v>
      </c>
      <c r="M110" s="272" t="b">
        <f>OR('28 Populations and thresholds'!$J$178="CR",'28 Populations and thresholds'!$J$178="EN",'28 Populations and thresholds'!$J$178="VU")</f>
        <v>0</v>
      </c>
      <c r="N110" s="273">
        <f>D110/'28 Populations and thresholds'!$H$178</f>
        <v>1.0372222222222222E-2</v>
      </c>
      <c r="O110" s="263" t="str">
        <f t="shared" si="9"/>
        <v xml:space="preserve"> </v>
      </c>
      <c r="P110" s="269"/>
      <c r="Q110" s="263" t="str">
        <f t="shared" si="10"/>
        <v xml:space="preserve"> </v>
      </c>
    </row>
    <row r="111" spans="1:17" s="4" customFormat="1" x14ac:dyDescent="0.2">
      <c r="A111" s="275" t="s">
        <v>1761</v>
      </c>
      <c r="B111" s="269" t="s">
        <v>3947</v>
      </c>
      <c r="C111" s="269" t="s">
        <v>3773</v>
      </c>
      <c r="D111" s="279">
        <v>8897</v>
      </c>
      <c r="E111" s="281">
        <v>39904</v>
      </c>
      <c r="F111" s="272"/>
      <c r="G111" s="263" t="str">
        <f t="shared" si="7"/>
        <v xml:space="preserve"> </v>
      </c>
      <c r="H111" s="275"/>
      <c r="I111" s="275" t="s">
        <v>3951</v>
      </c>
      <c r="J111" s="263" t="str">
        <f t="shared" si="8"/>
        <v xml:space="preserve"> </v>
      </c>
      <c r="K111" s="272" t="str">
        <f>IF(D111&gt;=('28 Populations and thresholds'!$I$202),"YES"," ")</f>
        <v>YES</v>
      </c>
      <c r="L111" s="272" t="str">
        <f>IF(K111="YES"," ",IF(D111&gt;=('28 Populations and thresholds'!$I$202)*0.25,"YES"))</f>
        <v xml:space="preserve"> </v>
      </c>
      <c r="M111" s="272" t="b">
        <f>OR('28 Populations and thresholds'!$J$202="CR",'28 Populations and thresholds'!$J$202="EN",'28 Populations and thresholds'!$J$202="VU")</f>
        <v>0</v>
      </c>
      <c r="N111" s="273">
        <f>D111/'28 Populations and thresholds'!$H$202</f>
        <v>5.5606250000000003E-2</v>
      </c>
      <c r="O111" s="263" t="str">
        <f t="shared" si="9"/>
        <v xml:space="preserve"> </v>
      </c>
      <c r="P111" s="275"/>
      <c r="Q111" s="263" t="str">
        <f t="shared" si="10"/>
        <v xml:space="preserve"> </v>
      </c>
    </row>
    <row r="112" spans="1:17" s="4" customFormat="1" x14ac:dyDescent="0.2">
      <c r="A112" s="275" t="s">
        <v>1761</v>
      </c>
      <c r="B112" s="269" t="s">
        <v>3947</v>
      </c>
      <c r="C112" s="280" t="s">
        <v>3792</v>
      </c>
      <c r="D112" s="279">
        <v>10327</v>
      </c>
      <c r="E112" s="281">
        <v>39904</v>
      </c>
      <c r="F112" s="272"/>
      <c r="G112" s="263" t="str">
        <f t="shared" si="7"/>
        <v xml:space="preserve"> </v>
      </c>
      <c r="H112" s="275"/>
      <c r="I112" s="275" t="s">
        <v>3951</v>
      </c>
      <c r="J112" s="263" t="str">
        <f t="shared" si="8"/>
        <v xml:space="preserve"> </v>
      </c>
      <c r="K112" s="272" t="str">
        <f>IF(D112&gt;=('28 Populations and thresholds'!$I$254),"YES"," ")</f>
        <v>YES</v>
      </c>
      <c r="L112" s="272" t="str">
        <f>IF(K112="YES"," ",IF(D112&gt;=('28 Populations and thresholds'!$I$254)*0.25,"YES"))</f>
        <v xml:space="preserve"> </v>
      </c>
      <c r="M112" s="272" t="b">
        <f>OR('28 Populations and thresholds'!$J$254="CR",'28 Populations and thresholds'!$J$254="EN",'28 Populations and thresholds'!$J$254="VU")</f>
        <v>0</v>
      </c>
      <c r="N112" s="273">
        <f>D112/'28 Populations and thresholds'!$H$254</f>
        <v>1.0326999999999999E-2</v>
      </c>
      <c r="O112" s="263" t="str">
        <f t="shared" si="9"/>
        <v xml:space="preserve"> </v>
      </c>
      <c r="P112" s="275"/>
      <c r="Q112" s="263" t="str">
        <f t="shared" si="10"/>
        <v xml:space="preserve"> </v>
      </c>
    </row>
    <row r="113" spans="1:17" s="4" customFormat="1" x14ac:dyDescent="0.2">
      <c r="A113" s="143" t="s">
        <v>1761</v>
      </c>
      <c r="B113" s="40" t="s">
        <v>976</v>
      </c>
      <c r="C113" s="4" t="s">
        <v>3464</v>
      </c>
      <c r="D113" s="41">
        <v>12986</v>
      </c>
      <c r="E113" s="46">
        <v>33970</v>
      </c>
      <c r="F113" s="43" t="s">
        <v>6038</v>
      </c>
      <c r="G113" s="263" t="str">
        <f t="shared" si="7"/>
        <v xml:space="preserve"> </v>
      </c>
      <c r="H113" s="143" t="s">
        <v>21</v>
      </c>
      <c r="I113" s="143" t="s">
        <v>245</v>
      </c>
      <c r="J113" s="263" t="str">
        <f t="shared" si="8"/>
        <v xml:space="preserve"> </v>
      </c>
      <c r="K113" s="38" t="str">
        <f>IF(D113&gt;=('28 Populations and thresholds'!$I$177),"YES"," ")</f>
        <v>YES</v>
      </c>
      <c r="L113" s="38" t="str">
        <f>IF(K113="YES"," ",IF(D113&gt;=('28 Populations and thresholds'!$I$177)*0.25,"YES"))</f>
        <v xml:space="preserve"> </v>
      </c>
      <c r="M113" s="38" t="b">
        <f>OR('28 Populations and thresholds'!$J$177="CR",'28 Populations and thresholds'!$J$177="EN",'28 Populations and thresholds'!$J$177="VU")</f>
        <v>0</v>
      </c>
      <c r="N113" s="75">
        <f>D113/('28 Populations and thresholds'!$H$177)</f>
        <v>9.76390977443609E-2</v>
      </c>
      <c r="O113" s="263" t="str">
        <f t="shared" si="9"/>
        <v xml:space="preserve"> </v>
      </c>
      <c r="P113" s="12"/>
      <c r="Q113" s="263" t="str">
        <f t="shared" si="10"/>
        <v xml:space="preserve"> </v>
      </c>
    </row>
    <row r="114" spans="1:17" s="4" customFormat="1" x14ac:dyDescent="0.2">
      <c r="A114" s="143" t="s">
        <v>1761</v>
      </c>
      <c r="B114" s="40" t="s">
        <v>976</v>
      </c>
      <c r="C114" s="4" t="s">
        <v>3761</v>
      </c>
      <c r="D114" s="41">
        <v>1069</v>
      </c>
      <c r="E114" s="43"/>
      <c r="F114" s="43"/>
      <c r="G114" s="263" t="str">
        <f t="shared" si="7"/>
        <v xml:space="preserve"> </v>
      </c>
      <c r="H114" s="143" t="s">
        <v>21</v>
      </c>
      <c r="I114" s="143" t="s">
        <v>245</v>
      </c>
      <c r="J114" s="263" t="str">
        <f t="shared" si="8"/>
        <v xml:space="preserve"> </v>
      </c>
      <c r="K114" s="38" t="str">
        <f>IF(D114&gt;=('28 Populations and thresholds'!$I$187),"YES"," ")</f>
        <v>YES</v>
      </c>
      <c r="L114" s="38" t="str">
        <f>IF(K114="YES"," ",IF(D114&gt;=('28 Populations and thresholds'!$I$187)*0.25,"YES"))</f>
        <v xml:space="preserve"> </v>
      </c>
      <c r="M114" s="38" t="b">
        <f>OR('28 Populations and thresholds'!$J$187="CR",'28 Populations and thresholds'!$J$187="EN",'28 Populations and thresholds'!$J$187="VU")</f>
        <v>0</v>
      </c>
      <c r="N114" s="75">
        <f>D114/'28 Populations and thresholds'!$H$187</f>
        <v>1.069E-2</v>
      </c>
      <c r="O114" s="263" t="str">
        <f t="shared" si="9"/>
        <v xml:space="preserve"> </v>
      </c>
      <c r="Q114" s="263" t="str">
        <f t="shared" si="10"/>
        <v xml:space="preserve"> </v>
      </c>
    </row>
    <row r="115" spans="1:17" s="4" customFormat="1" x14ac:dyDescent="0.2">
      <c r="A115" s="143" t="s">
        <v>1761</v>
      </c>
      <c r="B115" s="40" t="s">
        <v>976</v>
      </c>
      <c r="C115" s="4" t="s">
        <v>3470</v>
      </c>
      <c r="D115" s="41">
        <v>6018</v>
      </c>
      <c r="E115" s="46">
        <v>33970</v>
      </c>
      <c r="F115" s="43"/>
      <c r="G115" s="263" t="str">
        <f t="shared" si="7"/>
        <v xml:space="preserve"> </v>
      </c>
      <c r="H115" s="143" t="s">
        <v>21</v>
      </c>
      <c r="I115" s="143" t="s">
        <v>245</v>
      </c>
      <c r="J115" s="263" t="str">
        <f t="shared" si="8"/>
        <v xml:space="preserve"> </v>
      </c>
      <c r="K115" s="38" t="str">
        <f>IF(D115&gt;=('28 Populations and thresholds'!$I$181),"YES"," ")</f>
        <v>YES</v>
      </c>
      <c r="L115" s="38" t="str">
        <f>IF(K115="YES"," ",IF(D115&gt;=('28 Populations and thresholds'!$I$181)*0.25,"YES"))</f>
        <v xml:space="preserve"> </v>
      </c>
      <c r="M115" s="38" t="b">
        <f>OR('28 Populations and thresholds'!$J$181="CR",'28 Populations and thresholds'!$J$181="EN",'28 Populations and thresholds'!$J$181="VU")</f>
        <v>1</v>
      </c>
      <c r="N115" s="75">
        <f>D115/'28 Populations and thresholds'!$H$181</f>
        <v>0.18806249999999999</v>
      </c>
      <c r="O115" s="263" t="str">
        <f t="shared" si="9"/>
        <v xml:space="preserve"> </v>
      </c>
      <c r="Q115" s="263" t="str">
        <f t="shared" si="10"/>
        <v xml:space="preserve"> </v>
      </c>
    </row>
    <row r="116" spans="1:17" s="4" customFormat="1" x14ac:dyDescent="0.2">
      <c r="A116" s="143" t="s">
        <v>1761</v>
      </c>
      <c r="B116" s="40" t="s">
        <v>976</v>
      </c>
      <c r="C116" s="4" t="s">
        <v>3765</v>
      </c>
      <c r="D116" s="41">
        <v>7680</v>
      </c>
      <c r="E116" s="46">
        <v>33970</v>
      </c>
      <c r="F116" s="43"/>
      <c r="G116" s="263" t="str">
        <f t="shared" si="7"/>
        <v xml:space="preserve"> </v>
      </c>
      <c r="H116" s="143" t="s">
        <v>21</v>
      </c>
      <c r="I116" s="143" t="s">
        <v>245</v>
      </c>
      <c r="J116" s="263" t="str">
        <f t="shared" si="8"/>
        <v xml:space="preserve"> </v>
      </c>
      <c r="K116" s="38" t="str">
        <f>IF(D116&gt;=('28 Populations and thresholds'!$I$193),"YES"," ")</f>
        <v>YES</v>
      </c>
      <c r="L116" s="38" t="str">
        <f>IF(K116="YES"," ",IF(D116&gt;=('28 Populations and thresholds'!$I$193)*0.25,"YES"))</f>
        <v xml:space="preserve"> </v>
      </c>
      <c r="M116" s="38" t="b">
        <f>OR('28 Populations and thresholds'!$J$193="CR",'28 Populations and thresholds'!$J$193="EN",'28 Populations and thresholds'!$J$193="VU")</f>
        <v>0</v>
      </c>
      <c r="N116" s="75">
        <f>D116/'28 Populations and thresholds'!$H$193</f>
        <v>0.17454545454545456</v>
      </c>
      <c r="O116" s="263" t="str">
        <f t="shared" si="9"/>
        <v xml:space="preserve"> </v>
      </c>
      <c r="Q116" s="263" t="str">
        <f t="shared" si="10"/>
        <v xml:space="preserve"> </v>
      </c>
    </row>
    <row r="117" spans="1:17" s="4" customFormat="1" x14ac:dyDescent="0.2">
      <c r="A117" s="143" t="s">
        <v>1761</v>
      </c>
      <c r="B117" s="40" t="s">
        <v>976</v>
      </c>
      <c r="C117" s="4" t="s">
        <v>3459</v>
      </c>
      <c r="D117" s="41">
        <v>1430</v>
      </c>
      <c r="E117" s="43"/>
      <c r="F117" s="43"/>
      <c r="G117" s="263" t="str">
        <f t="shared" si="7"/>
        <v xml:space="preserve"> </v>
      </c>
      <c r="H117" s="143" t="s">
        <v>21</v>
      </c>
      <c r="I117" s="143" t="s">
        <v>486</v>
      </c>
      <c r="J117" s="263" t="str">
        <f t="shared" si="8"/>
        <v xml:space="preserve"> </v>
      </c>
      <c r="K117" s="38" t="str">
        <f>IF(D117&gt;=(('28 Populations and thresholds'!$I$160)+('28 Populations and thresholds'!$I$163)),"YES"," ")</f>
        <v>YES</v>
      </c>
      <c r="L117" s="38" t="str">
        <f>IF(K117="YES"," ",IF(D117&gt;=(('28 Populations and thresholds'!$I$160)+('28 Populations and thresholds'!$I$163))*0.25,"YES"))</f>
        <v xml:space="preserve"> </v>
      </c>
      <c r="M117" s="38" t="b">
        <f>OR('28 Populations and thresholds'!$J$160="CR",'28 Populations and thresholds'!$J$160="EN",'28 Populations and thresholds'!$J$160="VU")</f>
        <v>0</v>
      </c>
      <c r="N117" s="75">
        <f>D117/(('28 Populations and thresholds'!$H$160)+('28 Populations and thresholds'!$H$163))</f>
        <v>3.7142857142857144E-2</v>
      </c>
      <c r="O117" s="263" t="str">
        <f t="shared" si="9"/>
        <v xml:space="preserve"> </v>
      </c>
      <c r="P117" s="121" t="s">
        <v>4563</v>
      </c>
      <c r="Q117" s="263" t="str">
        <f t="shared" si="10"/>
        <v xml:space="preserve"> </v>
      </c>
    </row>
    <row r="118" spans="1:17" s="4" customFormat="1" x14ac:dyDescent="0.2">
      <c r="A118" s="143" t="s">
        <v>1761</v>
      </c>
      <c r="B118" s="40" t="s">
        <v>976</v>
      </c>
      <c r="C118" s="111" t="s">
        <v>3763</v>
      </c>
      <c r="D118" s="41">
        <v>2494</v>
      </c>
      <c r="E118" s="46">
        <v>33970</v>
      </c>
      <c r="F118" s="43"/>
      <c r="G118" s="263" t="str">
        <f t="shared" si="7"/>
        <v xml:space="preserve"> </v>
      </c>
      <c r="H118" s="143" t="s">
        <v>21</v>
      </c>
      <c r="I118" s="143" t="s">
        <v>245</v>
      </c>
      <c r="J118" s="263" t="str">
        <f t="shared" si="8"/>
        <v xml:space="preserve"> </v>
      </c>
      <c r="K118" s="38" t="str">
        <f>IF(D118&gt;=('28 Populations and thresholds'!$I$191),"YES"," ")</f>
        <v>YES</v>
      </c>
      <c r="L118" s="38" t="str">
        <f>IF(K118="YES"," ",IF(D118&gt;=('28 Populations and thresholds'!$I$191)*0.25,"YES"))</f>
        <v xml:space="preserve"> </v>
      </c>
      <c r="M118" s="38" t="b">
        <f>OR('28 Populations and thresholds'!$J$191="CR",'28 Populations and thresholds'!$J$191="EN",'28 Populations and thresholds'!$J$191="VU")</f>
        <v>0</v>
      </c>
      <c r="N118" s="75">
        <f>D118/'28 Populations and thresholds'!$H$191</f>
        <v>4.9880000000000001E-2</v>
      </c>
      <c r="O118" s="263" t="str">
        <f t="shared" si="9"/>
        <v xml:space="preserve"> </v>
      </c>
      <c r="Q118" s="263" t="str">
        <f t="shared" si="10"/>
        <v xml:space="preserve"> </v>
      </c>
    </row>
    <row r="119" spans="1:17" s="4" customFormat="1" x14ac:dyDescent="0.2">
      <c r="A119" s="143" t="s">
        <v>1761</v>
      </c>
      <c r="B119" s="40" t="s">
        <v>976</v>
      </c>
      <c r="C119" s="111" t="s">
        <v>3758</v>
      </c>
      <c r="D119" s="41">
        <v>3128</v>
      </c>
      <c r="E119" s="43"/>
      <c r="F119" s="43"/>
      <c r="G119" s="263" t="str">
        <f t="shared" si="7"/>
        <v xml:space="preserve"> </v>
      </c>
      <c r="H119" s="143" t="s">
        <v>21</v>
      </c>
      <c r="I119" s="143" t="s">
        <v>245</v>
      </c>
      <c r="J119" s="263" t="str">
        <f t="shared" si="8"/>
        <v xml:space="preserve"> </v>
      </c>
      <c r="K119" s="38" t="str">
        <f>IF(D119&gt;=('28 Populations and thresholds'!$I$179),"YES"," ")</f>
        <v>YES</v>
      </c>
      <c r="L119" s="38" t="str">
        <f>IF(K119="YES"," ",IF(D119&gt;=('28 Populations and thresholds'!$I$179)*0.25,"YES"))</f>
        <v xml:space="preserve"> </v>
      </c>
      <c r="M119" s="38" t="b">
        <f>OR('28 Populations and thresholds'!$J$179="CR",'28 Populations and thresholds'!$J$179="EN",'28 Populations and thresholds'!$J$179="VU")</f>
        <v>0</v>
      </c>
      <c r="N119" s="75">
        <f>D119/'28 Populations and thresholds'!$H$179</f>
        <v>5.6872727272727276E-2</v>
      </c>
      <c r="O119" s="263" t="str">
        <f t="shared" si="9"/>
        <v xml:space="preserve"> </v>
      </c>
      <c r="Q119" s="263" t="str">
        <f t="shared" si="10"/>
        <v xml:space="preserve"> </v>
      </c>
    </row>
    <row r="120" spans="1:17" s="4" customFormat="1" x14ac:dyDescent="0.2">
      <c r="A120" s="275" t="s">
        <v>1761</v>
      </c>
      <c r="B120" s="269" t="s">
        <v>4316</v>
      </c>
      <c r="C120" s="278" t="s">
        <v>3793</v>
      </c>
      <c r="D120" s="279">
        <v>322800</v>
      </c>
      <c r="E120" s="274">
        <v>1999</v>
      </c>
      <c r="F120" s="272"/>
      <c r="G120" s="263" t="str">
        <f t="shared" si="7"/>
        <v xml:space="preserve"> </v>
      </c>
      <c r="H120" s="275"/>
      <c r="I120" s="275" t="s">
        <v>4326</v>
      </c>
      <c r="J120" s="263" t="str">
        <f t="shared" si="8"/>
        <v xml:space="preserve"> </v>
      </c>
      <c r="K120" s="272" t="str">
        <f>IF(D120&gt;=('28 Populations and thresholds'!$I$255),"YES"," ")</f>
        <v>YES</v>
      </c>
      <c r="L120" s="272" t="str">
        <f>IF(K120="YES"," ",IF(D120&gt;=('28 Populations and thresholds'!$I$255)*0.25,"YES"))</f>
        <v xml:space="preserve"> </v>
      </c>
      <c r="M120" s="272" t="b">
        <f>OR('28 Populations and thresholds'!$J$255="CR",'28 Populations and thresholds'!$J$255="EN",'28 Populations and thresholds'!$J$255="VU")</f>
        <v>0</v>
      </c>
      <c r="N120" s="273">
        <f>D120/'28 Populations and thresholds'!$H$255</f>
        <v>0.32279967720032282</v>
      </c>
      <c r="O120" s="263" t="str">
        <f t="shared" si="9"/>
        <v xml:space="preserve"> </v>
      </c>
      <c r="P120" s="275" t="s">
        <v>4317</v>
      </c>
      <c r="Q120" s="263" t="str">
        <f t="shared" si="10"/>
        <v xml:space="preserve"> </v>
      </c>
    </row>
    <row r="121" spans="1:17" s="4" customFormat="1" x14ac:dyDescent="0.2">
      <c r="A121" s="275" t="s">
        <v>1761</v>
      </c>
      <c r="B121" s="269" t="s">
        <v>4316</v>
      </c>
      <c r="C121" s="277" t="s">
        <v>3790</v>
      </c>
      <c r="D121" s="279">
        <v>910400</v>
      </c>
      <c r="E121" s="274">
        <v>1999</v>
      </c>
      <c r="F121" s="272"/>
      <c r="G121" s="263" t="str">
        <f t="shared" si="7"/>
        <v xml:space="preserve"> </v>
      </c>
      <c r="H121" s="275"/>
      <c r="I121" s="275" t="s">
        <v>4326</v>
      </c>
      <c r="J121" s="263" t="str">
        <f t="shared" si="8"/>
        <v xml:space="preserve"> </v>
      </c>
      <c r="K121" s="272" t="str">
        <f>IF(D121&gt;=('28 Populations and thresholds'!$I$251),"YES"," ")</f>
        <v>YES</v>
      </c>
      <c r="L121" s="272" t="str">
        <f>IF(K121="YES"," ",IF(D121&gt;=('28 Populations and thresholds'!$I$251)*0.25,"YES"))</f>
        <v xml:space="preserve"> </v>
      </c>
      <c r="M121" s="272" t="b">
        <f>OR('28 Populations and thresholds'!$J$251="CR",'28 Populations and thresholds'!$J$251="EN",'28 Populations and thresholds'!$J$251="VU")</f>
        <v>0</v>
      </c>
      <c r="N121" s="273">
        <f>D121/'28 Populations and thresholds'!$H$251</f>
        <v>0.60693333333333332</v>
      </c>
      <c r="O121" s="263" t="str">
        <f t="shared" si="9"/>
        <v xml:space="preserve"> </v>
      </c>
      <c r="P121" s="275" t="s">
        <v>4320</v>
      </c>
      <c r="Q121" s="263" t="str">
        <f t="shared" si="10"/>
        <v xml:space="preserve"> </v>
      </c>
    </row>
    <row r="122" spans="1:17" s="4" customFormat="1" x14ac:dyDescent="0.2">
      <c r="A122" s="143" t="s">
        <v>1761</v>
      </c>
      <c r="B122" s="40" t="s">
        <v>947</v>
      </c>
      <c r="C122" s="4" t="s">
        <v>3464</v>
      </c>
      <c r="D122" s="41">
        <v>4000</v>
      </c>
      <c r="E122" s="43"/>
      <c r="F122" s="43" t="s">
        <v>6038</v>
      </c>
      <c r="G122" s="263" t="str">
        <f t="shared" si="7"/>
        <v xml:space="preserve"> </v>
      </c>
      <c r="H122" s="143" t="s">
        <v>21</v>
      </c>
      <c r="I122" s="143" t="s">
        <v>750</v>
      </c>
      <c r="J122" s="263" t="str">
        <f t="shared" si="8"/>
        <v xml:space="preserve"> </v>
      </c>
      <c r="K122" s="38" t="str">
        <f>IF(D122&gt;=('28 Populations and thresholds'!$I$177),"YES"," ")</f>
        <v>YES</v>
      </c>
      <c r="L122" s="38" t="str">
        <f>IF(K122="YES"," ",IF(D122&gt;=('28 Populations and thresholds'!$I$177)*0.25,"YES"))</f>
        <v xml:space="preserve"> </v>
      </c>
      <c r="M122" s="38" t="b">
        <f>OR('28 Populations and thresholds'!$J$177="CR",'28 Populations and thresholds'!$J$177="EN",'28 Populations and thresholds'!$J$177="VU")</f>
        <v>0</v>
      </c>
      <c r="N122" s="75">
        <f>D122/('28 Populations and thresholds'!$H$177)</f>
        <v>3.007518796992481E-2</v>
      </c>
      <c r="O122" s="263" t="str">
        <f t="shared" si="9"/>
        <v xml:space="preserve"> </v>
      </c>
      <c r="P122" s="12"/>
      <c r="Q122" s="263" t="str">
        <f t="shared" si="10"/>
        <v xml:space="preserve"> </v>
      </c>
    </row>
    <row r="123" spans="1:17" s="4" customFormat="1" x14ac:dyDescent="0.2">
      <c r="A123" s="143" t="s">
        <v>1761</v>
      </c>
      <c r="B123" s="40" t="s">
        <v>947</v>
      </c>
      <c r="C123" s="4" t="s">
        <v>3756</v>
      </c>
      <c r="D123" s="41">
        <v>4000</v>
      </c>
      <c r="E123" s="43"/>
      <c r="F123" s="43"/>
      <c r="G123" s="263" t="str">
        <f t="shared" si="7"/>
        <v xml:space="preserve"> </v>
      </c>
      <c r="H123" s="143" t="s">
        <v>21</v>
      </c>
      <c r="I123" s="143" t="s">
        <v>750</v>
      </c>
      <c r="J123" s="263" t="str">
        <f t="shared" si="8"/>
        <v xml:space="preserve"> </v>
      </c>
      <c r="K123" s="38" t="str">
        <f>IF(D123&gt;=('28 Populations and thresholds'!$I$175),"YES"," ")</f>
        <v>YES</v>
      </c>
      <c r="L123" s="38" t="str">
        <f>IF(K123="YES"," ",IF(D123&gt;=('28 Populations and thresholds'!$I$175)*0.25,"YES"))</f>
        <v xml:space="preserve"> </v>
      </c>
      <c r="M123" s="38" t="b">
        <f>OR('28 Populations and thresholds'!$J$175="CR",'28 Populations and thresholds'!$J$175="EN",'28 Populations and thresholds'!$J$175="VU")</f>
        <v>0</v>
      </c>
      <c r="N123" s="75">
        <f>D123/'28 Populations and thresholds'!$H$175</f>
        <v>2.8776978417266189E-2</v>
      </c>
      <c r="O123" s="263" t="str">
        <f t="shared" si="9"/>
        <v xml:space="preserve"> </v>
      </c>
      <c r="P123" s="12"/>
      <c r="Q123" s="263" t="str">
        <f t="shared" si="10"/>
        <v xml:space="preserve"> </v>
      </c>
    </row>
    <row r="124" spans="1:17" s="4" customFormat="1" x14ac:dyDescent="0.2">
      <c r="A124" s="143" t="s">
        <v>1761</v>
      </c>
      <c r="B124" s="40" t="s">
        <v>947</v>
      </c>
      <c r="C124" s="4" t="s">
        <v>3480</v>
      </c>
      <c r="D124" s="41">
        <v>4000</v>
      </c>
      <c r="E124" s="43"/>
      <c r="F124" s="43"/>
      <c r="G124" s="263" t="str">
        <f t="shared" si="7"/>
        <v xml:space="preserve"> </v>
      </c>
      <c r="H124" s="143" t="s">
        <v>21</v>
      </c>
      <c r="I124" s="143" t="s">
        <v>750</v>
      </c>
      <c r="J124" s="263" t="str">
        <f t="shared" si="8"/>
        <v xml:space="preserve"> </v>
      </c>
      <c r="K124" s="38" t="str">
        <f>IF(D124&gt;=('28 Populations and thresholds'!$I$203),"YES"," ")</f>
        <v>YES</v>
      </c>
      <c r="L124" s="38" t="str">
        <f>IF(K124="YES"," ",IF(D124&gt;=('28 Populations and thresholds'!$I$203)*0.25,"YES"))</f>
        <v xml:space="preserve"> </v>
      </c>
      <c r="M124" s="38" t="b">
        <f>OR('28 Populations and thresholds'!$J$203="CR",'28 Populations and thresholds'!$J$203="EN",'28 Populations and thresholds'!$J$203="VU")</f>
        <v>0</v>
      </c>
      <c r="N124" s="75">
        <f>D124/'28 Populations and thresholds'!$H$203</f>
        <v>2.9629629629629631E-2</v>
      </c>
      <c r="O124" s="263" t="str">
        <f t="shared" si="9"/>
        <v xml:space="preserve"> </v>
      </c>
      <c r="Q124" s="263" t="str">
        <f t="shared" si="10"/>
        <v xml:space="preserve"> </v>
      </c>
    </row>
    <row r="125" spans="1:17" s="4" customFormat="1" x14ac:dyDescent="0.2">
      <c r="A125" s="143" t="s">
        <v>1761</v>
      </c>
      <c r="B125" s="40" t="s">
        <v>947</v>
      </c>
      <c r="C125" s="4" t="s">
        <v>3470</v>
      </c>
      <c r="D125" s="41">
        <v>653</v>
      </c>
      <c r="E125" s="46">
        <v>30743</v>
      </c>
      <c r="F125" s="43"/>
      <c r="G125" s="263" t="str">
        <f t="shared" si="7"/>
        <v xml:space="preserve"> </v>
      </c>
      <c r="H125" s="143" t="s">
        <v>21</v>
      </c>
      <c r="I125" s="143" t="s">
        <v>58</v>
      </c>
      <c r="J125" s="263" t="str">
        <f t="shared" si="8"/>
        <v xml:space="preserve"> </v>
      </c>
      <c r="K125" s="38" t="str">
        <f>IF(D125&gt;=('28 Populations and thresholds'!$I$181),"YES"," ")</f>
        <v>YES</v>
      </c>
      <c r="L125" s="38" t="str">
        <f>IF(K125="YES"," ",IF(D125&gt;=('28 Populations and thresholds'!$I$181)*0.25,"YES"))</f>
        <v xml:space="preserve"> </v>
      </c>
      <c r="M125" s="38" t="b">
        <f>OR('28 Populations and thresholds'!$J$181="CR",'28 Populations and thresholds'!$J$181="EN",'28 Populations and thresholds'!$J$181="VU")</f>
        <v>1</v>
      </c>
      <c r="N125" s="75">
        <f>D125/'28 Populations and thresholds'!$H$181</f>
        <v>2.0406250000000001E-2</v>
      </c>
      <c r="O125" s="263" t="str">
        <f t="shared" si="9"/>
        <v xml:space="preserve"> </v>
      </c>
      <c r="Q125" s="263" t="str">
        <f t="shared" si="10"/>
        <v xml:space="preserve"> </v>
      </c>
    </row>
    <row r="126" spans="1:17" s="4" customFormat="1" x14ac:dyDescent="0.2">
      <c r="A126" s="143" t="s">
        <v>1761</v>
      </c>
      <c r="B126" s="40" t="s">
        <v>947</v>
      </c>
      <c r="C126" s="4" t="s">
        <v>3766</v>
      </c>
      <c r="D126" s="41">
        <v>520</v>
      </c>
      <c r="E126" s="43"/>
      <c r="F126" s="43"/>
      <c r="G126" s="263" t="str">
        <f t="shared" si="7"/>
        <v xml:space="preserve"> </v>
      </c>
      <c r="H126" s="143" t="s">
        <v>21</v>
      </c>
      <c r="I126" s="143" t="s">
        <v>750</v>
      </c>
      <c r="J126" s="263" t="str">
        <f t="shared" si="8"/>
        <v xml:space="preserve"> </v>
      </c>
      <c r="K126" s="38" t="str">
        <f>IF(D126&gt;=('28 Populations and thresholds'!$I$194),"YES"," ")</f>
        <v>YES</v>
      </c>
      <c r="L126" s="38" t="str">
        <f>IF(K126="YES"," ",IF(D126&gt;=('28 Populations and thresholds'!$I$194)*0.25,"YES"))</f>
        <v xml:space="preserve"> </v>
      </c>
      <c r="M126" s="38" t="b">
        <f>OR('28 Populations and thresholds'!$J$194="CR",'28 Populations and thresholds'!$J$194="EN",'28 Populations and thresholds'!$J$194="VU")</f>
        <v>0</v>
      </c>
      <c r="N126" s="75">
        <f>D126/'28 Populations and thresholds'!$H$194</f>
        <v>1.8245614035087718E-2</v>
      </c>
      <c r="O126" s="263" t="str">
        <f t="shared" si="9"/>
        <v xml:space="preserve"> </v>
      </c>
      <c r="Q126" s="263" t="str">
        <f t="shared" si="10"/>
        <v xml:space="preserve"> </v>
      </c>
    </row>
    <row r="127" spans="1:17" s="4" customFormat="1" x14ac:dyDescent="0.2">
      <c r="A127" s="143" t="s">
        <v>1761</v>
      </c>
      <c r="B127" s="40" t="s">
        <v>947</v>
      </c>
      <c r="C127" s="111" t="s">
        <v>3763</v>
      </c>
      <c r="D127" s="41">
        <v>600</v>
      </c>
      <c r="E127" s="43"/>
      <c r="F127" s="43"/>
      <c r="G127" s="263" t="str">
        <f t="shared" si="7"/>
        <v xml:space="preserve"> </v>
      </c>
      <c r="H127" s="143" t="s">
        <v>21</v>
      </c>
      <c r="I127" s="143" t="s">
        <v>750</v>
      </c>
      <c r="J127" s="263" t="str">
        <f t="shared" si="8"/>
        <v xml:space="preserve"> </v>
      </c>
      <c r="K127" s="38" t="str">
        <f>IF(D127&gt;=('28 Populations and thresholds'!$I$191),"YES"," ")</f>
        <v>YES</v>
      </c>
      <c r="L127" s="38" t="str">
        <f>IF(K127="YES"," ",IF(D127&gt;=('28 Populations and thresholds'!$I$191)*0.25,"YES"))</f>
        <v xml:space="preserve"> </v>
      </c>
      <c r="M127" s="38" t="b">
        <f>OR('28 Populations and thresholds'!$J$191="CR",'28 Populations and thresholds'!$J$191="EN",'28 Populations and thresholds'!$J$191="VU")</f>
        <v>0</v>
      </c>
      <c r="N127" s="75">
        <f>D127/'28 Populations and thresholds'!$H$191</f>
        <v>1.2E-2</v>
      </c>
      <c r="O127" s="263" t="str">
        <f t="shared" si="9"/>
        <v xml:space="preserve"> </v>
      </c>
      <c r="Q127" s="263" t="str">
        <f t="shared" si="10"/>
        <v xml:space="preserve"> </v>
      </c>
    </row>
    <row r="128" spans="1:17" s="4" customFormat="1" x14ac:dyDescent="0.2">
      <c r="A128" s="267" t="s">
        <v>1761</v>
      </c>
      <c r="B128" s="268" t="s">
        <v>1109</v>
      </c>
      <c r="C128" s="269" t="s">
        <v>3765</v>
      </c>
      <c r="D128" s="270">
        <v>1078</v>
      </c>
      <c r="E128" s="271">
        <v>32106</v>
      </c>
      <c r="F128" s="276"/>
      <c r="G128" s="263" t="str">
        <f t="shared" si="7"/>
        <v xml:space="preserve"> </v>
      </c>
      <c r="H128" s="267" t="s">
        <v>21</v>
      </c>
      <c r="I128" s="267" t="s">
        <v>202</v>
      </c>
      <c r="J128" s="263" t="str">
        <f t="shared" si="8"/>
        <v xml:space="preserve"> </v>
      </c>
      <c r="K128" s="272" t="str">
        <f>IF(D128&gt;=('28 Populations and thresholds'!$I$193),"YES"," ")</f>
        <v>YES</v>
      </c>
      <c r="L128" s="272" t="str">
        <f>IF(K128="YES"," ",IF(D128&gt;=('28 Populations and thresholds'!$I$193)*0.25,"YES"))</f>
        <v xml:space="preserve"> </v>
      </c>
      <c r="M128" s="272" t="b">
        <f>OR('28 Populations and thresholds'!$J$193="CR",'28 Populations and thresholds'!$J$193="EN",'28 Populations and thresholds'!$J$193="VU")</f>
        <v>0</v>
      </c>
      <c r="N128" s="273">
        <f>D128/'28 Populations and thresholds'!$H$193</f>
        <v>2.4500000000000001E-2</v>
      </c>
      <c r="O128" s="263" t="str">
        <f t="shared" si="9"/>
        <v xml:space="preserve"> </v>
      </c>
      <c r="P128" s="269"/>
      <c r="Q128" s="263" t="str">
        <f t="shared" si="10"/>
        <v xml:space="preserve"> </v>
      </c>
    </row>
    <row r="129" spans="1:17" s="4" customFormat="1" x14ac:dyDescent="0.2">
      <c r="A129" s="143" t="s">
        <v>1761</v>
      </c>
      <c r="B129" s="40" t="s">
        <v>1096</v>
      </c>
      <c r="C129" s="111" t="s">
        <v>3763</v>
      </c>
      <c r="D129" s="41">
        <v>1000</v>
      </c>
      <c r="E129" s="43"/>
      <c r="F129" s="43"/>
      <c r="G129" s="263" t="str">
        <f t="shared" ref="G129:G192" si="11">" "</f>
        <v xml:space="preserve"> </v>
      </c>
      <c r="H129" s="143" t="s">
        <v>21</v>
      </c>
      <c r="I129" s="143" t="s">
        <v>190</v>
      </c>
      <c r="J129" s="263" t="str">
        <f t="shared" ref="J129:J192" si="12">" "</f>
        <v xml:space="preserve"> </v>
      </c>
      <c r="K129" s="38" t="str">
        <f>IF(D129&gt;=('28 Populations and thresholds'!$I$191),"YES"," ")</f>
        <v>YES</v>
      </c>
      <c r="L129" s="38" t="str">
        <f>IF(K129="YES"," ",IF(D129&gt;=('28 Populations and thresholds'!$I$191)*0.25,"YES"))</f>
        <v xml:space="preserve"> </v>
      </c>
      <c r="M129" s="38" t="b">
        <f>OR('28 Populations and thresholds'!$J$191="CR",'28 Populations and thresholds'!$J$191="EN",'28 Populations and thresholds'!$J$191="VU")</f>
        <v>0</v>
      </c>
      <c r="N129" s="75">
        <f>D129/'28 Populations and thresholds'!$H$191</f>
        <v>0.02</v>
      </c>
      <c r="O129" s="263" t="str">
        <f t="shared" ref="O129:O192" si="13">" "</f>
        <v xml:space="preserve"> </v>
      </c>
      <c r="Q129" s="263" t="str">
        <f t="shared" ref="Q129:Q192" si="14">" "</f>
        <v xml:space="preserve"> </v>
      </c>
    </row>
    <row r="130" spans="1:17" s="4" customFormat="1" x14ac:dyDescent="0.2">
      <c r="A130" s="267" t="s">
        <v>1761</v>
      </c>
      <c r="B130" s="268" t="s">
        <v>1004</v>
      </c>
      <c r="C130" s="269" t="s">
        <v>3742</v>
      </c>
      <c r="D130" s="270">
        <v>30000</v>
      </c>
      <c r="E130" s="276"/>
      <c r="F130" s="276" t="s">
        <v>6038</v>
      </c>
      <c r="G130" s="263" t="str">
        <f t="shared" si="11"/>
        <v xml:space="preserve"> </v>
      </c>
      <c r="H130" s="267" t="s">
        <v>21</v>
      </c>
      <c r="I130" s="267" t="s">
        <v>610</v>
      </c>
      <c r="J130" s="263" t="str">
        <f t="shared" si="12"/>
        <v xml:space="preserve"> </v>
      </c>
      <c r="K130" s="272" t="str">
        <f>IF(D130&gt;=('28 Populations and thresholds'!$I$148),"YES"," ")</f>
        <v>YES</v>
      </c>
      <c r="L130" s="272" t="str">
        <f>IF(K130="YES"," ",IF(D130&gt;=('28 Populations and thresholds'!$I$148)*0.25,"YES"))</f>
        <v xml:space="preserve"> </v>
      </c>
      <c r="M130" s="272" t="b">
        <f>OR('28 Populations and thresholds'!$J$148="CR",'28 Populations and thresholds'!$J$148="EN",'28 Populations and thresholds'!$J$148="VU")</f>
        <v>0</v>
      </c>
      <c r="N130" s="273">
        <f>D130/'28 Populations and thresholds'!$H$148</f>
        <v>0.3</v>
      </c>
      <c r="O130" s="263" t="str">
        <f t="shared" si="13"/>
        <v xml:space="preserve"> </v>
      </c>
      <c r="P130" s="275"/>
      <c r="Q130" s="263" t="str">
        <f t="shared" si="14"/>
        <v xml:space="preserve"> </v>
      </c>
    </row>
    <row r="131" spans="1:17" s="4" customFormat="1" x14ac:dyDescent="0.2">
      <c r="A131" s="267" t="s">
        <v>1761</v>
      </c>
      <c r="B131" s="268" t="s">
        <v>1004</v>
      </c>
      <c r="C131" s="269" t="s">
        <v>3466</v>
      </c>
      <c r="D131" s="270">
        <v>180000</v>
      </c>
      <c r="E131" s="276"/>
      <c r="F131" s="276"/>
      <c r="G131" s="263" t="str">
        <f t="shared" si="11"/>
        <v xml:space="preserve"> </v>
      </c>
      <c r="H131" s="267" t="s">
        <v>21</v>
      </c>
      <c r="I131" s="267" t="s">
        <v>610</v>
      </c>
      <c r="J131" s="263" t="str">
        <f t="shared" si="12"/>
        <v xml:space="preserve"> </v>
      </c>
      <c r="K131" s="272" t="str">
        <f>IF(D131&gt;=('28 Populations and thresholds'!$I$178),"YES"," ")</f>
        <v>YES</v>
      </c>
      <c r="L131" s="272" t="str">
        <f>IF(K131="YES"," ",IF(D131&gt;=('28 Populations and thresholds'!$I$178)*0.25,"YES"))</f>
        <v xml:space="preserve"> </v>
      </c>
      <c r="M131" s="272" t="b">
        <f>OR('28 Populations and thresholds'!$J$178="CR",'28 Populations and thresholds'!$J$178="EN",'28 Populations and thresholds'!$J$178="VU")</f>
        <v>0</v>
      </c>
      <c r="N131" s="273">
        <f>D131/'28 Populations and thresholds'!$H$178</f>
        <v>1</v>
      </c>
      <c r="O131" s="263" t="str">
        <f t="shared" si="13"/>
        <v xml:space="preserve"> </v>
      </c>
      <c r="P131" s="269"/>
      <c r="Q131" s="263" t="str">
        <f t="shared" si="14"/>
        <v xml:space="preserve"> </v>
      </c>
    </row>
    <row r="132" spans="1:17" s="4" customFormat="1" x14ac:dyDescent="0.2">
      <c r="A132" s="267" t="s">
        <v>1761</v>
      </c>
      <c r="B132" s="268" t="s">
        <v>1004</v>
      </c>
      <c r="C132" s="269" t="s">
        <v>3760</v>
      </c>
      <c r="D132" s="270">
        <v>1600</v>
      </c>
      <c r="E132" s="271">
        <v>33718</v>
      </c>
      <c r="F132" s="276"/>
      <c r="G132" s="263" t="str">
        <f t="shared" si="11"/>
        <v xml:space="preserve"> </v>
      </c>
      <c r="H132" s="267" t="s">
        <v>21</v>
      </c>
      <c r="I132" s="267" t="s">
        <v>190</v>
      </c>
      <c r="J132" s="263" t="str">
        <f t="shared" si="12"/>
        <v xml:space="preserve"> </v>
      </c>
      <c r="K132" s="272" t="str">
        <f>IF(D132&gt;=('28 Populations and thresholds'!$I$186),"YES"," ")</f>
        <v>YES</v>
      </c>
      <c r="L132" s="272" t="str">
        <f>IF(K132="YES"," ",IF(D132&gt;=('28 Populations and thresholds'!$I$186)*0.25,"YES"))</f>
        <v xml:space="preserve"> </v>
      </c>
      <c r="M132" s="272" t="b">
        <f>OR('28 Populations and thresholds'!$J$186="CR",'28 Populations and thresholds'!$J$186="EN",'28 Populations and thresholds'!$J$186="VU")</f>
        <v>0</v>
      </c>
      <c r="N132" s="273">
        <f>D132/'28 Populations and thresholds'!$H$186</f>
        <v>1.6000000000000001E-3</v>
      </c>
      <c r="O132" s="263" t="str">
        <f t="shared" si="13"/>
        <v xml:space="preserve"> </v>
      </c>
      <c r="P132" s="269"/>
      <c r="Q132" s="263" t="str">
        <f t="shared" si="14"/>
        <v xml:space="preserve"> </v>
      </c>
    </row>
    <row r="133" spans="1:17" s="4" customFormat="1" x14ac:dyDescent="0.2">
      <c r="A133" s="267" t="s">
        <v>1761</v>
      </c>
      <c r="B133" s="268" t="s">
        <v>1004</v>
      </c>
      <c r="C133" s="269" t="s">
        <v>3773</v>
      </c>
      <c r="D133" s="270">
        <v>4900</v>
      </c>
      <c r="E133" s="271">
        <v>34439</v>
      </c>
      <c r="F133" s="276"/>
      <c r="G133" s="263" t="str">
        <f t="shared" si="11"/>
        <v xml:space="preserve"> </v>
      </c>
      <c r="H133" s="267" t="s">
        <v>21</v>
      </c>
      <c r="I133" s="267" t="s">
        <v>190</v>
      </c>
      <c r="J133" s="263" t="str">
        <f t="shared" si="12"/>
        <v xml:space="preserve"> </v>
      </c>
      <c r="K133" s="272" t="str">
        <f>IF(D133&gt;=('28 Populations and thresholds'!$I$202),"YES"," ")</f>
        <v>YES</v>
      </c>
      <c r="L133" s="272" t="str">
        <f>IF(K133="YES"," ",IF(D133&gt;=('28 Populations and thresholds'!$I$202)*0.25,"YES"))</f>
        <v xml:space="preserve"> </v>
      </c>
      <c r="M133" s="272" t="b">
        <f>OR('28 Populations and thresholds'!$J$202="CR",'28 Populations and thresholds'!$J$202="EN",'28 Populations and thresholds'!$J$202="VU")</f>
        <v>0</v>
      </c>
      <c r="N133" s="273">
        <f>D133/'28 Populations and thresholds'!$H$202</f>
        <v>3.0624999999999999E-2</v>
      </c>
      <c r="O133" s="263" t="str">
        <f t="shared" si="13"/>
        <v xml:space="preserve"> </v>
      </c>
      <c r="P133" s="269"/>
      <c r="Q133" s="263" t="str">
        <f t="shared" si="14"/>
        <v xml:space="preserve"> </v>
      </c>
    </row>
    <row r="134" spans="1:17" s="4" customFormat="1" x14ac:dyDescent="0.2">
      <c r="A134" s="275" t="s">
        <v>1761</v>
      </c>
      <c r="B134" s="268" t="s">
        <v>1004</v>
      </c>
      <c r="C134" s="280" t="s">
        <v>3791</v>
      </c>
      <c r="D134" s="279">
        <v>45000</v>
      </c>
      <c r="E134" s="274" t="s">
        <v>4360</v>
      </c>
      <c r="F134" s="272"/>
      <c r="G134" s="263" t="str">
        <f t="shared" si="11"/>
        <v xml:space="preserve"> </v>
      </c>
      <c r="H134" s="275"/>
      <c r="I134" s="275" t="s">
        <v>4341</v>
      </c>
      <c r="J134" s="263" t="str">
        <f t="shared" si="12"/>
        <v xml:space="preserve"> </v>
      </c>
      <c r="K134" s="272" t="str">
        <f>IF(D134&gt;=('28 Populations and thresholds'!$I$253),"YES"," ")</f>
        <v>YES</v>
      </c>
      <c r="L134" s="272" t="str">
        <f>IF(K134="YES"," ",IF(D134&gt;=('28 Populations and thresholds'!$I$253)*0.25,"YES"))</f>
        <v xml:space="preserve"> </v>
      </c>
      <c r="M134" s="272" t="b">
        <f>OR('28 Populations and thresholds'!$J$253="CR",'28 Populations and thresholds'!$J$253="EN",'28 Populations and thresholds'!$J$253="VU")</f>
        <v>0</v>
      </c>
      <c r="N134" s="273">
        <f>D134/'28 Populations and thresholds'!$H$253</f>
        <v>4.4999999999999998E-2</v>
      </c>
      <c r="O134" s="263" t="str">
        <f t="shared" si="13"/>
        <v xml:space="preserve"> </v>
      </c>
      <c r="P134" s="275" t="s">
        <v>4589</v>
      </c>
      <c r="Q134" s="263" t="str">
        <f t="shared" si="14"/>
        <v xml:space="preserve"> </v>
      </c>
    </row>
    <row r="135" spans="1:17" s="4" customFormat="1" x14ac:dyDescent="0.2">
      <c r="A135" s="143" t="s">
        <v>1761</v>
      </c>
      <c r="B135" s="40" t="s">
        <v>1142</v>
      </c>
      <c r="C135" s="4" t="s">
        <v>3770</v>
      </c>
      <c r="D135" s="41">
        <v>5600</v>
      </c>
      <c r="E135" s="43"/>
      <c r="F135" s="43"/>
      <c r="G135" s="263" t="str">
        <f t="shared" si="11"/>
        <v xml:space="preserve"> </v>
      </c>
      <c r="H135" s="143" t="s">
        <v>21</v>
      </c>
      <c r="I135" s="143" t="s">
        <v>486</v>
      </c>
      <c r="J135" s="263" t="str">
        <f t="shared" si="12"/>
        <v xml:space="preserve"> </v>
      </c>
      <c r="K135" s="38" t="str">
        <f>IF(D135&gt;=('28 Populations and thresholds'!$I$199),"YES"," ")</f>
        <v>YES</v>
      </c>
      <c r="L135" s="38" t="str">
        <f>IF(K135="YES"," ",IF(D135&gt;=('28 Populations and thresholds'!$I$199)*0.25,"YES"))</f>
        <v xml:space="preserve"> </v>
      </c>
      <c r="M135" s="38" t="b">
        <f>OR('28 Populations and thresholds'!$J$199="CR",'28 Populations and thresholds'!$J$199="EN",'28 Populations and thresholds'!$J$199="VU")</f>
        <v>0</v>
      </c>
      <c r="N135" s="75">
        <f>D135/'28 Populations and thresholds'!$H$199</f>
        <v>1.7777777777777778E-2</v>
      </c>
      <c r="O135" s="263" t="str">
        <f t="shared" si="13"/>
        <v xml:space="preserve"> </v>
      </c>
      <c r="Q135" s="263" t="str">
        <f t="shared" si="14"/>
        <v xml:space="preserve"> </v>
      </c>
    </row>
    <row r="136" spans="1:17" s="4" customFormat="1" x14ac:dyDescent="0.2">
      <c r="A136" s="143" t="s">
        <v>1761</v>
      </c>
      <c r="B136" s="40" t="s">
        <v>1142</v>
      </c>
      <c r="C136" s="4" t="s">
        <v>3766</v>
      </c>
      <c r="D136" s="41">
        <v>450</v>
      </c>
      <c r="E136" s="46">
        <v>32143</v>
      </c>
      <c r="F136" s="43"/>
      <c r="G136" s="263" t="str">
        <f t="shared" si="11"/>
        <v xml:space="preserve"> </v>
      </c>
      <c r="H136" s="143" t="s">
        <v>21</v>
      </c>
      <c r="I136" s="143" t="s">
        <v>58</v>
      </c>
      <c r="J136" s="263" t="str">
        <f t="shared" si="12"/>
        <v xml:space="preserve"> </v>
      </c>
      <c r="K136" s="38" t="str">
        <f>IF(D136&gt;=('28 Populations and thresholds'!$I$194),"YES"," ")</f>
        <v>YES</v>
      </c>
      <c r="L136" s="38" t="str">
        <f>IF(K136="YES"," ",IF(D136&gt;=('28 Populations and thresholds'!$I$194)*0.25,"YES"))</f>
        <v xml:space="preserve"> </v>
      </c>
      <c r="M136" s="38" t="b">
        <f>OR('28 Populations and thresholds'!$J$194="CR",'28 Populations and thresholds'!$J$194="EN",'28 Populations and thresholds'!$J$194="VU")</f>
        <v>0</v>
      </c>
      <c r="N136" s="75">
        <f>D136/'28 Populations and thresholds'!$H$194</f>
        <v>1.5789473684210527E-2</v>
      </c>
      <c r="O136" s="263" t="str">
        <f t="shared" si="13"/>
        <v xml:space="preserve"> </v>
      </c>
      <c r="Q136" s="263" t="str">
        <f t="shared" si="14"/>
        <v xml:space="preserve"> </v>
      </c>
    </row>
    <row r="137" spans="1:17" s="4" customFormat="1" x14ac:dyDescent="0.2">
      <c r="A137" s="143" t="s">
        <v>1761</v>
      </c>
      <c r="B137" s="40" t="s">
        <v>1142</v>
      </c>
      <c r="C137" s="4" t="s">
        <v>3773</v>
      </c>
      <c r="D137" s="41">
        <v>3150</v>
      </c>
      <c r="E137" s="46">
        <v>33970</v>
      </c>
      <c r="F137" s="43"/>
      <c r="G137" s="263" t="str">
        <f t="shared" si="11"/>
        <v xml:space="preserve"> </v>
      </c>
      <c r="H137" s="143" t="s">
        <v>21</v>
      </c>
      <c r="I137" s="143" t="s">
        <v>58</v>
      </c>
      <c r="J137" s="263" t="str">
        <f t="shared" si="12"/>
        <v xml:space="preserve"> </v>
      </c>
      <c r="K137" s="38" t="str">
        <f>IF(D137&gt;=('28 Populations and thresholds'!$I$202),"YES"," ")</f>
        <v>YES</v>
      </c>
      <c r="L137" s="38" t="str">
        <f>IF(K137="YES"," ",IF(D137&gt;=('28 Populations and thresholds'!$I$202)*0.25,"YES"))</f>
        <v xml:space="preserve"> </v>
      </c>
      <c r="M137" s="38" t="b">
        <f>OR('28 Populations and thresholds'!$J$202="CR",'28 Populations and thresholds'!$J$202="EN",'28 Populations and thresholds'!$J$202="VU")</f>
        <v>0</v>
      </c>
      <c r="N137" s="75">
        <f>D137/'28 Populations and thresholds'!$H$202</f>
        <v>1.96875E-2</v>
      </c>
      <c r="O137" s="263" t="str">
        <f t="shared" si="13"/>
        <v xml:space="preserve"> </v>
      </c>
      <c r="Q137" s="263" t="str">
        <f t="shared" si="14"/>
        <v xml:space="preserve"> </v>
      </c>
    </row>
    <row r="138" spans="1:17" s="4" customFormat="1" x14ac:dyDescent="0.2">
      <c r="A138" s="275" t="s">
        <v>1761</v>
      </c>
      <c r="B138" s="269" t="s">
        <v>3948</v>
      </c>
      <c r="C138" s="280" t="s">
        <v>3792</v>
      </c>
      <c r="D138" s="279">
        <v>10520</v>
      </c>
      <c r="E138" s="281">
        <v>39904</v>
      </c>
      <c r="F138" s="272"/>
      <c r="G138" s="263" t="str">
        <f t="shared" si="11"/>
        <v xml:space="preserve"> </v>
      </c>
      <c r="H138" s="275"/>
      <c r="I138" s="275" t="s">
        <v>3951</v>
      </c>
      <c r="J138" s="263" t="str">
        <f t="shared" si="12"/>
        <v xml:space="preserve"> </v>
      </c>
      <c r="K138" s="272" t="str">
        <f>IF(D138&gt;=('28 Populations and thresholds'!$I$254),"YES"," ")</f>
        <v>YES</v>
      </c>
      <c r="L138" s="272" t="str">
        <f>IF(K138="YES"," ",IF(D138&gt;=('28 Populations and thresholds'!$I$254)*0.25,"YES"))</f>
        <v xml:space="preserve"> </v>
      </c>
      <c r="M138" s="272" t="b">
        <f>OR('28 Populations and thresholds'!$J$254="CR",'28 Populations and thresholds'!$J$254="EN",'28 Populations and thresholds'!$J$254="VU")</f>
        <v>0</v>
      </c>
      <c r="N138" s="273">
        <f>D138/'28 Populations and thresholds'!$H$254</f>
        <v>1.052E-2</v>
      </c>
      <c r="O138" s="263" t="str">
        <f t="shared" si="13"/>
        <v xml:space="preserve"> </v>
      </c>
      <c r="P138" s="275"/>
      <c r="Q138" s="263" t="str">
        <f t="shared" si="14"/>
        <v xml:space="preserve"> </v>
      </c>
    </row>
    <row r="139" spans="1:17" s="4" customFormat="1" x14ac:dyDescent="0.2">
      <c r="A139" s="143" t="s">
        <v>1761</v>
      </c>
      <c r="B139" s="40" t="s">
        <v>1135</v>
      </c>
      <c r="C139" s="4" t="s">
        <v>3766</v>
      </c>
      <c r="D139" s="41">
        <v>1252</v>
      </c>
      <c r="E139" s="46">
        <v>33970</v>
      </c>
      <c r="F139" s="43"/>
      <c r="G139" s="263" t="str">
        <f t="shared" si="11"/>
        <v xml:space="preserve"> </v>
      </c>
      <c r="H139" s="143" t="s">
        <v>21</v>
      </c>
      <c r="I139" s="143" t="s">
        <v>58</v>
      </c>
      <c r="J139" s="263" t="str">
        <f t="shared" si="12"/>
        <v xml:space="preserve"> </v>
      </c>
      <c r="K139" s="38" t="str">
        <f>IF(D139&gt;=('28 Populations and thresholds'!$I$194),"YES"," ")</f>
        <v>YES</v>
      </c>
      <c r="L139" s="38" t="str">
        <f>IF(K139="YES"," ",IF(D139&gt;=('28 Populations and thresholds'!$I$194)*0.25,"YES"))</f>
        <v xml:space="preserve"> </v>
      </c>
      <c r="M139" s="38" t="b">
        <f>OR('28 Populations and thresholds'!$J$194="CR",'28 Populations and thresholds'!$J$194="EN",'28 Populations and thresholds'!$J$194="VU")</f>
        <v>0</v>
      </c>
      <c r="N139" s="75">
        <f>D139/'28 Populations and thresholds'!$H$194</f>
        <v>4.3929824561403506E-2</v>
      </c>
      <c r="O139" s="263" t="str">
        <f t="shared" si="13"/>
        <v xml:space="preserve"> </v>
      </c>
      <c r="Q139" s="263" t="str">
        <f t="shared" si="14"/>
        <v xml:space="preserve"> </v>
      </c>
    </row>
    <row r="140" spans="1:17" s="4" customFormat="1" x14ac:dyDescent="0.2">
      <c r="A140" s="267" t="s">
        <v>1761</v>
      </c>
      <c r="B140" s="268" t="s">
        <v>1310</v>
      </c>
      <c r="C140" s="269" t="s">
        <v>3742</v>
      </c>
      <c r="D140" s="270">
        <v>1100</v>
      </c>
      <c r="E140" s="271">
        <v>30878</v>
      </c>
      <c r="F140" s="276"/>
      <c r="G140" s="263" t="str">
        <f t="shared" si="11"/>
        <v xml:space="preserve"> </v>
      </c>
      <c r="H140" s="267" t="s">
        <v>21</v>
      </c>
      <c r="I140" s="267" t="s">
        <v>58</v>
      </c>
      <c r="J140" s="263" t="str">
        <f t="shared" si="12"/>
        <v xml:space="preserve"> </v>
      </c>
      <c r="K140" s="272" t="str">
        <f>IF(D140&gt;=('28 Populations and thresholds'!$I$148),"YES"," ")</f>
        <v>YES</v>
      </c>
      <c r="L140" s="272" t="str">
        <f>IF(K140="YES"," ",IF(D140&gt;=('28 Populations and thresholds'!$I$148)*0.25,"YES"))</f>
        <v xml:space="preserve"> </v>
      </c>
      <c r="M140" s="272" t="b">
        <f>OR('28 Populations and thresholds'!$J$148="CR",'28 Populations and thresholds'!$J$148="EN",'28 Populations and thresholds'!$J$148="VU")</f>
        <v>0</v>
      </c>
      <c r="N140" s="273">
        <f>D140/'28 Populations and thresholds'!$H$148</f>
        <v>1.0999999999999999E-2</v>
      </c>
      <c r="O140" s="263" t="str">
        <f t="shared" si="13"/>
        <v xml:space="preserve"> </v>
      </c>
      <c r="P140" s="275"/>
      <c r="Q140" s="263" t="str">
        <f t="shared" si="14"/>
        <v xml:space="preserve"> </v>
      </c>
    </row>
    <row r="141" spans="1:17" s="4" customFormat="1" x14ac:dyDescent="0.2">
      <c r="A141" s="143" t="s">
        <v>1761</v>
      </c>
      <c r="B141" s="40" t="s">
        <v>1116</v>
      </c>
      <c r="C141" s="4" t="s">
        <v>3765</v>
      </c>
      <c r="D141" s="41">
        <v>500</v>
      </c>
      <c r="E141" s="46">
        <v>37171</v>
      </c>
      <c r="F141" s="43"/>
      <c r="G141" s="263" t="str">
        <f t="shared" si="11"/>
        <v xml:space="preserve"> </v>
      </c>
      <c r="H141" s="143" t="s">
        <v>21</v>
      </c>
      <c r="I141" s="143" t="s">
        <v>585</v>
      </c>
      <c r="J141" s="263" t="str">
        <f t="shared" si="12"/>
        <v xml:space="preserve"> </v>
      </c>
      <c r="K141" s="38" t="str">
        <f>IF(D141&gt;=('28 Populations and thresholds'!$I$193),"YES"," ")</f>
        <v>YES</v>
      </c>
      <c r="L141" s="38" t="str">
        <f>IF(K141="YES"," ",IF(D141&gt;=('28 Populations and thresholds'!$I$193)*0.25,"YES"))</f>
        <v xml:space="preserve"> </v>
      </c>
      <c r="M141" s="38" t="b">
        <f>OR('28 Populations and thresholds'!$J$193="CR",'28 Populations and thresholds'!$J$193="EN",'28 Populations and thresholds'!$J$193="VU")</f>
        <v>0</v>
      </c>
      <c r="N141" s="75">
        <f>D141/'28 Populations and thresholds'!$H$193</f>
        <v>1.1363636363636364E-2</v>
      </c>
      <c r="O141" s="263" t="str">
        <f t="shared" si="13"/>
        <v xml:space="preserve"> </v>
      </c>
      <c r="Q141" s="263" t="str">
        <f t="shared" si="14"/>
        <v xml:space="preserve"> </v>
      </c>
    </row>
    <row r="142" spans="1:17" s="4" customFormat="1" x14ac:dyDescent="0.2">
      <c r="A142" s="143" t="s">
        <v>1761</v>
      </c>
      <c r="B142" s="40" t="s">
        <v>1116</v>
      </c>
      <c r="C142" s="4" t="s">
        <v>3766</v>
      </c>
      <c r="D142" s="41">
        <v>1050</v>
      </c>
      <c r="E142" s="46">
        <v>35779</v>
      </c>
      <c r="F142" s="43"/>
      <c r="G142" s="263" t="str">
        <f t="shared" si="11"/>
        <v xml:space="preserve"> </v>
      </c>
      <c r="H142" s="143" t="s">
        <v>21</v>
      </c>
      <c r="I142" s="143" t="s">
        <v>863</v>
      </c>
      <c r="J142" s="263" t="str">
        <f t="shared" si="12"/>
        <v xml:space="preserve"> </v>
      </c>
      <c r="K142" s="38" t="str">
        <f>IF(D142&gt;=('28 Populations and thresholds'!$I$194),"YES"," ")</f>
        <v>YES</v>
      </c>
      <c r="L142" s="38" t="str">
        <f>IF(K142="YES"," ",IF(D142&gt;=('28 Populations and thresholds'!$I$194)*0.25,"YES"))</f>
        <v xml:space="preserve"> </v>
      </c>
      <c r="M142" s="38" t="b">
        <f>OR('28 Populations and thresholds'!$J$194="CR",'28 Populations and thresholds'!$J$194="EN",'28 Populations and thresholds'!$J$194="VU")</f>
        <v>0</v>
      </c>
      <c r="N142" s="75">
        <f>D142/'28 Populations and thresholds'!$H$194</f>
        <v>3.6842105263157891E-2</v>
      </c>
      <c r="O142" s="263" t="str">
        <f t="shared" si="13"/>
        <v xml:space="preserve"> </v>
      </c>
      <c r="Q142" s="263" t="str">
        <f t="shared" si="14"/>
        <v xml:space="preserve"> </v>
      </c>
    </row>
    <row r="143" spans="1:17" s="4" customFormat="1" x14ac:dyDescent="0.2">
      <c r="A143" s="275" t="s">
        <v>1761</v>
      </c>
      <c r="B143" s="283" t="s">
        <v>1803</v>
      </c>
      <c r="C143" s="280" t="s">
        <v>3760</v>
      </c>
      <c r="D143" s="279">
        <v>5091</v>
      </c>
      <c r="E143" s="281">
        <v>38687</v>
      </c>
      <c r="F143" s="272"/>
      <c r="G143" s="263" t="str">
        <f t="shared" si="11"/>
        <v xml:space="preserve"> </v>
      </c>
      <c r="H143" s="275"/>
      <c r="I143" s="275" t="s">
        <v>4370</v>
      </c>
      <c r="J143" s="263" t="str">
        <f t="shared" si="12"/>
        <v xml:space="preserve"> </v>
      </c>
      <c r="K143" s="272" t="str">
        <f>IF(D143&gt;=('28 Populations and thresholds'!$I$186),"YES"," ")</f>
        <v>YES</v>
      </c>
      <c r="L143" s="272" t="str">
        <f>IF(K143="YES"," ",IF(D143&gt;=('28 Populations and thresholds'!$I$186)*0.25,"YES"))</f>
        <v xml:space="preserve"> </v>
      </c>
      <c r="M143" s="272" t="b">
        <f>OR('28 Populations and thresholds'!$J$186="CR",'28 Populations and thresholds'!$J$186="EN",'28 Populations and thresholds'!$J$186="VU")</f>
        <v>0</v>
      </c>
      <c r="N143" s="273">
        <f>D143/'28 Populations and thresholds'!$H$186</f>
        <v>5.091E-3</v>
      </c>
      <c r="O143" s="263" t="str">
        <f t="shared" si="13"/>
        <v xml:space="preserve"> </v>
      </c>
      <c r="P143" s="275"/>
      <c r="Q143" s="263" t="str">
        <f t="shared" si="14"/>
        <v xml:space="preserve"> </v>
      </c>
    </row>
    <row r="144" spans="1:17" s="4" customFormat="1" x14ac:dyDescent="0.2">
      <c r="A144" s="275" t="s">
        <v>1761</v>
      </c>
      <c r="B144" s="283" t="s">
        <v>1803</v>
      </c>
      <c r="C144" s="280" t="s">
        <v>3773</v>
      </c>
      <c r="D144" s="279">
        <v>18144</v>
      </c>
      <c r="E144" s="281">
        <v>38687</v>
      </c>
      <c r="F144" s="272"/>
      <c r="G144" s="263" t="str">
        <f t="shared" si="11"/>
        <v xml:space="preserve"> </v>
      </c>
      <c r="H144" s="275"/>
      <c r="I144" s="275" t="s">
        <v>4369</v>
      </c>
      <c r="J144" s="263" t="str">
        <f t="shared" si="12"/>
        <v xml:space="preserve"> </v>
      </c>
      <c r="K144" s="272" t="str">
        <f>IF(D144&gt;=('28 Populations and thresholds'!$I$202),"YES"," ")</f>
        <v>YES</v>
      </c>
      <c r="L144" s="272" t="str">
        <f>IF(K144="YES"," ",IF(D144&gt;=('28 Populations and thresholds'!$I$202)*0.25,"YES"))</f>
        <v xml:space="preserve"> </v>
      </c>
      <c r="M144" s="272" t="b">
        <f>OR('28 Populations and thresholds'!$J$202="CR",'28 Populations and thresholds'!$J$202="EN",'28 Populations and thresholds'!$J$202="VU")</f>
        <v>0</v>
      </c>
      <c r="N144" s="273">
        <f>D144/'28 Populations and thresholds'!$H$202</f>
        <v>0.1134</v>
      </c>
      <c r="O144" s="263" t="str">
        <f t="shared" si="13"/>
        <v xml:space="preserve"> </v>
      </c>
      <c r="P144" s="269"/>
      <c r="Q144" s="263" t="str">
        <f t="shared" si="14"/>
        <v xml:space="preserve"> </v>
      </c>
    </row>
    <row r="145" spans="1:17" s="4" customFormat="1" x14ac:dyDescent="0.2">
      <c r="A145" s="275" t="s">
        <v>1761</v>
      </c>
      <c r="B145" s="283" t="s">
        <v>1803</v>
      </c>
      <c r="C145" s="280" t="s">
        <v>3473</v>
      </c>
      <c r="D145" s="279">
        <v>2308</v>
      </c>
      <c r="E145" s="281">
        <v>38687</v>
      </c>
      <c r="F145" s="272"/>
      <c r="G145" s="263" t="str">
        <f t="shared" si="11"/>
        <v xml:space="preserve"> </v>
      </c>
      <c r="H145" s="275"/>
      <c r="I145" s="275" t="s">
        <v>4371</v>
      </c>
      <c r="J145" s="263" t="str">
        <f t="shared" si="12"/>
        <v xml:space="preserve"> </v>
      </c>
      <c r="K145" s="272" t="str">
        <f>IF(D145&gt;=('28 Populations and thresholds'!$I$190),"YES"," ")</f>
        <v>YES</v>
      </c>
      <c r="L145" s="272" t="str">
        <f>IF(K145="YES"," ",IF(D145&gt;=('28 Populations and thresholds'!$I$190)*0.25,"YES"))</f>
        <v xml:space="preserve"> </v>
      </c>
      <c r="M145" s="272" t="b">
        <f>OR('28 Populations and thresholds'!$J$190="CR",'28 Populations and thresholds'!$J$190="EN",'28 Populations and thresholds'!$J$190="VU")</f>
        <v>0</v>
      </c>
      <c r="N145" s="273">
        <f>D145/'28 Populations and thresholds'!$H$190</f>
        <v>2.308E-2</v>
      </c>
      <c r="O145" s="263" t="str">
        <f t="shared" si="13"/>
        <v xml:space="preserve"> </v>
      </c>
      <c r="P145" s="275"/>
      <c r="Q145" s="263" t="str">
        <f t="shared" si="14"/>
        <v xml:space="preserve"> </v>
      </c>
    </row>
    <row r="146" spans="1:17" s="4" customFormat="1" x14ac:dyDescent="0.2">
      <c r="A146" s="143" t="s">
        <v>1761</v>
      </c>
      <c r="B146" s="40" t="s">
        <v>1278</v>
      </c>
      <c r="C146" s="4" t="s">
        <v>3455</v>
      </c>
      <c r="D146" s="41">
        <v>500</v>
      </c>
      <c r="E146" s="43"/>
      <c r="F146" s="43"/>
      <c r="G146" s="263" t="str">
        <f t="shared" si="11"/>
        <v xml:space="preserve"> </v>
      </c>
      <c r="H146" s="143" t="s">
        <v>21</v>
      </c>
      <c r="I146" s="143" t="s">
        <v>750</v>
      </c>
      <c r="J146" s="263" t="str">
        <f t="shared" si="12"/>
        <v xml:space="preserve"> </v>
      </c>
      <c r="K146" s="38" t="str">
        <f>IF(D146&gt;=('28 Populations and thresholds'!$I$159),"YES"," ")</f>
        <v>YES</v>
      </c>
      <c r="L146" s="38" t="str">
        <f>IF(K146="YES"," ",IF(D146&gt;=('28 Populations and thresholds'!$I$159)*0.25,"YES"))</f>
        <v xml:space="preserve"> </v>
      </c>
      <c r="M146" s="38" t="b">
        <f>OR('28 Populations and thresholds'!$J$159="CR",'28 Populations and thresholds'!$J$159="EN",'28 Populations and thresholds'!$J$159="VU")</f>
        <v>0</v>
      </c>
      <c r="N146" s="75">
        <f>D146/'28 Populations and thresholds'!$H$159</f>
        <v>0.01</v>
      </c>
      <c r="O146" s="263" t="str">
        <f t="shared" si="13"/>
        <v xml:space="preserve"> </v>
      </c>
      <c r="Q146" s="263" t="str">
        <f t="shared" si="14"/>
        <v xml:space="preserve"> </v>
      </c>
    </row>
    <row r="147" spans="1:17" s="4" customFormat="1" x14ac:dyDescent="0.2">
      <c r="A147" s="267" t="s">
        <v>1761</v>
      </c>
      <c r="B147" s="268" t="s">
        <v>1211</v>
      </c>
      <c r="C147" s="280" t="s">
        <v>3773</v>
      </c>
      <c r="D147" s="270">
        <v>12000</v>
      </c>
      <c r="E147" s="271">
        <v>30713</v>
      </c>
      <c r="F147" s="276"/>
      <c r="G147" s="263" t="str">
        <f t="shared" si="11"/>
        <v xml:space="preserve"> </v>
      </c>
      <c r="H147" s="267" t="s">
        <v>21</v>
      </c>
      <c r="I147" s="267" t="s">
        <v>58</v>
      </c>
      <c r="J147" s="263" t="str">
        <f t="shared" si="12"/>
        <v xml:space="preserve"> </v>
      </c>
      <c r="K147" s="272" t="str">
        <f>IF(D147&gt;=('28 Populations and thresholds'!$I$202),"YES"," ")</f>
        <v>YES</v>
      </c>
      <c r="L147" s="272" t="str">
        <f>IF(K147="YES"," ",IF(D147&gt;=('28 Populations and thresholds'!$I$202)*0.25,"YES"))</f>
        <v xml:space="preserve"> </v>
      </c>
      <c r="M147" s="272" t="b">
        <f>OR('28 Populations and thresholds'!$J$202="CR",'28 Populations and thresholds'!$J$202="EN",'28 Populations and thresholds'!$J$202="VU")</f>
        <v>0</v>
      </c>
      <c r="N147" s="273">
        <f>D147/'28 Populations and thresholds'!$H$202</f>
        <v>7.4999999999999997E-2</v>
      </c>
      <c r="O147" s="263" t="str">
        <f t="shared" si="13"/>
        <v xml:space="preserve"> </v>
      </c>
      <c r="P147" s="269"/>
      <c r="Q147" s="263" t="str">
        <f t="shared" si="14"/>
        <v xml:space="preserve"> </v>
      </c>
    </row>
    <row r="148" spans="1:17" s="4" customFormat="1" x14ac:dyDescent="0.2">
      <c r="A148" s="143" t="s">
        <v>1761</v>
      </c>
      <c r="B148" s="40" t="s">
        <v>1210</v>
      </c>
      <c r="C148" s="111" t="s">
        <v>3773</v>
      </c>
      <c r="D148" s="41">
        <v>37552</v>
      </c>
      <c r="E148" s="46">
        <v>35101</v>
      </c>
      <c r="F148" s="43"/>
      <c r="G148" s="263" t="str">
        <f t="shared" si="11"/>
        <v xml:space="preserve"> </v>
      </c>
      <c r="H148" s="143" t="s">
        <v>21</v>
      </c>
      <c r="I148" s="143" t="s">
        <v>151</v>
      </c>
      <c r="J148" s="263" t="str">
        <f t="shared" si="12"/>
        <v xml:space="preserve"> </v>
      </c>
      <c r="K148" s="38" t="str">
        <f>IF(D148&gt;=('28 Populations and thresholds'!$I$202),"YES"," ")</f>
        <v>YES</v>
      </c>
      <c r="L148" s="38" t="str">
        <f>IF(K148="YES"," ",IF(D148&gt;=('28 Populations and thresholds'!$I$202)*0.25,"YES"))</f>
        <v xml:space="preserve"> </v>
      </c>
      <c r="M148" s="38" t="b">
        <f>OR('28 Populations and thresholds'!$J$202="CR",'28 Populations and thresholds'!$J$202="EN",'28 Populations and thresholds'!$J$202="VU")</f>
        <v>0</v>
      </c>
      <c r="N148" s="75">
        <f>D148/'28 Populations and thresholds'!$H$202</f>
        <v>0.23469999999999999</v>
      </c>
      <c r="O148" s="263" t="str">
        <f t="shared" si="13"/>
        <v xml:space="preserve"> </v>
      </c>
      <c r="Q148" s="263" t="str">
        <f t="shared" si="14"/>
        <v xml:space="preserve"> </v>
      </c>
    </row>
    <row r="149" spans="1:17" s="4" customFormat="1" x14ac:dyDescent="0.2">
      <c r="A149" s="267" t="s">
        <v>1761</v>
      </c>
      <c r="B149" s="269" t="s">
        <v>3481</v>
      </c>
      <c r="C149" s="269" t="s">
        <v>3480</v>
      </c>
      <c r="D149" s="279">
        <v>3184</v>
      </c>
      <c r="E149" s="274">
        <v>2007</v>
      </c>
      <c r="F149" s="276"/>
      <c r="G149" s="263" t="str">
        <f t="shared" si="11"/>
        <v xml:space="preserve"> </v>
      </c>
      <c r="H149" s="275" t="s">
        <v>139</v>
      </c>
      <c r="I149" s="275" t="s">
        <v>3388</v>
      </c>
      <c r="J149" s="263" t="str">
        <f t="shared" si="12"/>
        <v xml:space="preserve"> </v>
      </c>
      <c r="K149" s="272" t="str">
        <f>IF(D149&gt;=('28 Populations and thresholds'!$I$203),"YES"," ")</f>
        <v>YES</v>
      </c>
      <c r="L149" s="272" t="str">
        <f>IF(K149="YES"," ",IF(D149&gt;=('28 Populations and thresholds'!$I$203)*0.25,"YES"))</f>
        <v xml:space="preserve"> </v>
      </c>
      <c r="M149" s="272" t="b">
        <f>OR('28 Populations and thresholds'!$J$203="CR",'28 Populations and thresholds'!$J$203="EN",'28 Populations and thresholds'!$J$203="VU")</f>
        <v>0</v>
      </c>
      <c r="N149" s="273">
        <f>D149/'28 Populations and thresholds'!$H$203</f>
        <v>2.3585185185185185E-2</v>
      </c>
      <c r="O149" s="263" t="str">
        <f t="shared" si="13"/>
        <v xml:space="preserve"> </v>
      </c>
      <c r="P149" s="269"/>
      <c r="Q149" s="263" t="str">
        <f t="shared" si="14"/>
        <v xml:space="preserve"> </v>
      </c>
    </row>
    <row r="150" spans="1:17" s="4" customFormat="1" x14ac:dyDescent="0.2">
      <c r="A150" s="143" t="s">
        <v>1761</v>
      </c>
      <c r="B150" s="40" t="s">
        <v>1200</v>
      </c>
      <c r="C150" s="4" t="s">
        <v>3480</v>
      </c>
      <c r="D150" s="41">
        <v>2600</v>
      </c>
      <c r="E150" s="43"/>
      <c r="F150" s="43"/>
      <c r="G150" s="263" t="str">
        <f t="shared" si="11"/>
        <v xml:space="preserve"> </v>
      </c>
      <c r="H150" s="143" t="s">
        <v>21</v>
      </c>
      <c r="I150" s="143" t="s">
        <v>407</v>
      </c>
      <c r="J150" s="263" t="str">
        <f t="shared" si="12"/>
        <v xml:space="preserve"> </v>
      </c>
      <c r="K150" s="38" t="str">
        <f>IF(D150&gt;=('28 Populations and thresholds'!$I$203),"YES"," ")</f>
        <v>YES</v>
      </c>
      <c r="L150" s="38" t="str">
        <f>IF(K150="YES"," ",IF(D150&gt;=('28 Populations and thresholds'!$I$203)*0.25,"YES"))</f>
        <v xml:space="preserve"> </v>
      </c>
      <c r="M150" s="38" t="b">
        <f>OR('28 Populations and thresholds'!$J$203="CR",'28 Populations and thresholds'!$J$203="EN",'28 Populations and thresholds'!$J$203="VU")</f>
        <v>0</v>
      </c>
      <c r="N150" s="75">
        <f>D150/'28 Populations and thresholds'!$H$203</f>
        <v>1.9259259259259261E-2</v>
      </c>
      <c r="O150" s="263" t="str">
        <f t="shared" si="13"/>
        <v xml:space="preserve"> </v>
      </c>
      <c r="Q150" s="263" t="str">
        <f t="shared" si="14"/>
        <v xml:space="preserve"> </v>
      </c>
    </row>
    <row r="151" spans="1:17" s="4" customFormat="1" x14ac:dyDescent="0.2">
      <c r="A151" s="143" t="s">
        <v>1761</v>
      </c>
      <c r="B151" s="40" t="s">
        <v>1200</v>
      </c>
      <c r="C151" s="4" t="s">
        <v>3770</v>
      </c>
      <c r="D151" s="41">
        <v>3700</v>
      </c>
      <c r="E151" s="46">
        <v>29638</v>
      </c>
      <c r="F151" s="43"/>
      <c r="G151" s="263" t="str">
        <f t="shared" si="11"/>
        <v xml:space="preserve"> </v>
      </c>
      <c r="H151" s="143" t="s">
        <v>21</v>
      </c>
      <c r="I151" s="143" t="s">
        <v>58</v>
      </c>
      <c r="J151" s="263" t="str">
        <f t="shared" si="12"/>
        <v xml:space="preserve"> </v>
      </c>
      <c r="K151" s="38" t="str">
        <f>IF(D151&gt;=('28 Populations and thresholds'!$I$199),"YES"," ")</f>
        <v>YES</v>
      </c>
      <c r="L151" s="38" t="str">
        <f>IF(K151="YES"," ",IF(D151&gt;=('28 Populations and thresholds'!$I$199)*0.25,"YES"))</f>
        <v xml:space="preserve"> </v>
      </c>
      <c r="M151" s="38" t="b">
        <f>OR('28 Populations and thresholds'!$J$199="CR",'28 Populations and thresholds'!$J$199="EN",'28 Populations and thresholds'!$J$199="VU")</f>
        <v>0</v>
      </c>
      <c r="N151" s="75">
        <f>D151/'28 Populations and thresholds'!$H$199</f>
        <v>1.1746031746031746E-2</v>
      </c>
      <c r="O151" s="263" t="str">
        <f t="shared" si="13"/>
        <v xml:space="preserve"> </v>
      </c>
      <c r="Q151" s="263" t="str">
        <f t="shared" si="14"/>
        <v xml:space="preserve"> </v>
      </c>
    </row>
    <row r="152" spans="1:17" s="4" customFormat="1" x14ac:dyDescent="0.2">
      <c r="A152" s="267" t="s">
        <v>1761</v>
      </c>
      <c r="B152" s="268" t="s">
        <v>1219</v>
      </c>
      <c r="C152" s="280" t="s">
        <v>3773</v>
      </c>
      <c r="D152" s="270">
        <v>4000</v>
      </c>
      <c r="E152" s="276"/>
      <c r="F152" s="276"/>
      <c r="G152" s="263" t="str">
        <f t="shared" si="11"/>
        <v xml:space="preserve"> </v>
      </c>
      <c r="H152" s="267" t="s">
        <v>21</v>
      </c>
      <c r="I152" s="267" t="s">
        <v>486</v>
      </c>
      <c r="J152" s="263" t="str">
        <f t="shared" si="12"/>
        <v xml:space="preserve"> </v>
      </c>
      <c r="K152" s="272" t="str">
        <f>IF(D152&gt;=('28 Populations and thresholds'!$I$202),"YES"," ")</f>
        <v>YES</v>
      </c>
      <c r="L152" s="272" t="str">
        <f>IF(K152="YES"," ",IF(D152&gt;=('28 Populations and thresholds'!$I$202)*0.25,"YES"))</f>
        <v xml:space="preserve"> </v>
      </c>
      <c r="M152" s="272" t="b">
        <f>OR('28 Populations and thresholds'!$J$202="CR",'28 Populations and thresholds'!$J$202="EN",'28 Populations and thresholds'!$J$202="VU")</f>
        <v>0</v>
      </c>
      <c r="N152" s="273">
        <f>D152/'28 Populations and thresholds'!$H$202</f>
        <v>2.5000000000000001E-2</v>
      </c>
      <c r="O152" s="263" t="str">
        <f t="shared" si="13"/>
        <v xml:space="preserve"> </v>
      </c>
      <c r="P152" s="269"/>
      <c r="Q152" s="263" t="str">
        <f t="shared" si="14"/>
        <v xml:space="preserve"> </v>
      </c>
    </row>
    <row r="153" spans="1:17" s="4" customFormat="1" x14ac:dyDescent="0.2">
      <c r="A153" s="143" t="s">
        <v>1761</v>
      </c>
      <c r="B153" s="40" t="s">
        <v>1006</v>
      </c>
      <c r="C153" s="4" t="s">
        <v>3466</v>
      </c>
      <c r="D153" s="41">
        <v>12000</v>
      </c>
      <c r="E153" s="46">
        <v>34243</v>
      </c>
      <c r="F153" s="43"/>
      <c r="G153" s="263" t="str">
        <f t="shared" si="11"/>
        <v xml:space="preserve"> </v>
      </c>
      <c r="H153" s="143" t="s">
        <v>21</v>
      </c>
      <c r="I153" s="143" t="s">
        <v>415</v>
      </c>
      <c r="J153" s="263" t="str">
        <f t="shared" si="12"/>
        <v xml:space="preserve"> </v>
      </c>
      <c r="K153" s="38" t="str">
        <f>IF(D153&gt;=('28 Populations and thresholds'!$I$178),"YES"," ")</f>
        <v>YES</v>
      </c>
      <c r="L153" s="38" t="str">
        <f>IF(K153="YES"," ",IF(D153&gt;=('28 Populations and thresholds'!$I$178)*0.25,"YES"))</f>
        <v xml:space="preserve"> </v>
      </c>
      <c r="M153" s="38" t="b">
        <f>OR('28 Populations and thresholds'!$J$178="CR",'28 Populations and thresholds'!$J$178="EN",'28 Populations and thresholds'!$J$178="VU")</f>
        <v>0</v>
      </c>
      <c r="N153" s="75">
        <f>D153/'28 Populations and thresholds'!$H$178</f>
        <v>6.6666666666666666E-2</v>
      </c>
      <c r="O153" s="263" t="str">
        <f t="shared" si="13"/>
        <v xml:space="preserve"> </v>
      </c>
      <c r="Q153" s="263" t="str">
        <f t="shared" si="14"/>
        <v xml:space="preserve"> </v>
      </c>
    </row>
    <row r="154" spans="1:17" s="4" customFormat="1" x14ac:dyDescent="0.2">
      <c r="A154" s="267" t="s">
        <v>1761</v>
      </c>
      <c r="B154" s="268" t="s">
        <v>1190</v>
      </c>
      <c r="C154" s="269" t="s">
        <v>3480</v>
      </c>
      <c r="D154" s="270">
        <v>3528</v>
      </c>
      <c r="E154" s="271">
        <v>30652</v>
      </c>
      <c r="F154" s="276"/>
      <c r="G154" s="263" t="str">
        <f t="shared" si="11"/>
        <v xml:space="preserve"> </v>
      </c>
      <c r="H154" s="267" t="s">
        <v>21</v>
      </c>
      <c r="I154" s="267" t="s">
        <v>58</v>
      </c>
      <c r="J154" s="263" t="str">
        <f t="shared" si="12"/>
        <v xml:space="preserve"> </v>
      </c>
      <c r="K154" s="272" t="str">
        <f>IF(D154&gt;=('28 Populations and thresholds'!$I$203),"YES"," ")</f>
        <v>YES</v>
      </c>
      <c r="L154" s="272" t="str">
        <f>IF(K154="YES"," ",IF(D154&gt;=('28 Populations and thresholds'!$I$203)*0.25,"YES"))</f>
        <v xml:space="preserve"> </v>
      </c>
      <c r="M154" s="272" t="b">
        <f>OR('28 Populations and thresholds'!$J$203="CR",'28 Populations and thresholds'!$J$203="EN",'28 Populations and thresholds'!$J$203="VU")</f>
        <v>0</v>
      </c>
      <c r="N154" s="273">
        <f>D154/'28 Populations and thresholds'!$H$203</f>
        <v>2.6133333333333335E-2</v>
      </c>
      <c r="O154" s="263" t="str">
        <f t="shared" si="13"/>
        <v xml:space="preserve"> </v>
      </c>
      <c r="P154" s="269"/>
      <c r="Q154" s="263" t="str">
        <f t="shared" si="14"/>
        <v xml:space="preserve"> </v>
      </c>
    </row>
    <row r="155" spans="1:17" s="4" customFormat="1" x14ac:dyDescent="0.2">
      <c r="A155" s="267" t="s">
        <v>1761</v>
      </c>
      <c r="B155" s="268" t="s">
        <v>1190</v>
      </c>
      <c r="C155" s="269" t="s">
        <v>3770</v>
      </c>
      <c r="D155" s="270">
        <v>9000</v>
      </c>
      <c r="E155" s="271">
        <v>37657</v>
      </c>
      <c r="F155" s="276"/>
      <c r="G155" s="263" t="str">
        <f t="shared" si="11"/>
        <v xml:space="preserve"> </v>
      </c>
      <c r="H155" s="267" t="s">
        <v>21</v>
      </c>
      <c r="I155" s="267" t="s">
        <v>346</v>
      </c>
      <c r="J155" s="263" t="str">
        <f t="shared" si="12"/>
        <v xml:space="preserve"> </v>
      </c>
      <c r="K155" s="272" t="str">
        <f>IF(D155&gt;=('28 Populations and thresholds'!$I$199),"YES"," ")</f>
        <v>YES</v>
      </c>
      <c r="L155" s="272" t="str">
        <f>IF(K155="YES"," ",IF(D155&gt;=('28 Populations and thresholds'!$I$199)*0.25,"YES"))</f>
        <v xml:space="preserve"> </v>
      </c>
      <c r="M155" s="272" t="b">
        <f>OR('28 Populations and thresholds'!$J$199="CR",'28 Populations and thresholds'!$J$199="EN",'28 Populations and thresholds'!$J$199="VU")</f>
        <v>0</v>
      </c>
      <c r="N155" s="273">
        <f>D155/'28 Populations and thresholds'!$H$199</f>
        <v>2.8571428571428571E-2</v>
      </c>
      <c r="O155" s="263" t="str">
        <f t="shared" si="13"/>
        <v xml:space="preserve"> </v>
      </c>
      <c r="P155" s="269"/>
      <c r="Q155" s="263" t="str">
        <f t="shared" si="14"/>
        <v xml:space="preserve"> </v>
      </c>
    </row>
    <row r="156" spans="1:17" s="4" customFormat="1" x14ac:dyDescent="0.2">
      <c r="A156" s="267" t="s">
        <v>1761</v>
      </c>
      <c r="B156" s="268" t="s">
        <v>1190</v>
      </c>
      <c r="C156" s="269" t="s">
        <v>3773</v>
      </c>
      <c r="D156" s="270">
        <v>4500</v>
      </c>
      <c r="E156" s="271">
        <v>31991</v>
      </c>
      <c r="F156" s="276"/>
      <c r="G156" s="263" t="str">
        <f t="shared" si="11"/>
        <v xml:space="preserve"> </v>
      </c>
      <c r="H156" s="267" t="s">
        <v>21</v>
      </c>
      <c r="I156" s="267" t="s">
        <v>58</v>
      </c>
      <c r="J156" s="263" t="str">
        <f t="shared" si="12"/>
        <v xml:space="preserve"> </v>
      </c>
      <c r="K156" s="272" t="str">
        <f>IF(D156&gt;=('28 Populations and thresholds'!$I$202),"YES"," ")</f>
        <v>YES</v>
      </c>
      <c r="L156" s="272" t="str">
        <f>IF(K156="YES"," ",IF(D156&gt;=('28 Populations and thresholds'!$I$202)*0.25,"YES"))</f>
        <v xml:space="preserve"> </v>
      </c>
      <c r="M156" s="272" t="b">
        <f>OR('28 Populations and thresholds'!$J$202="CR",'28 Populations and thresholds'!$J$202="EN",'28 Populations and thresholds'!$J$202="VU")</f>
        <v>0</v>
      </c>
      <c r="N156" s="273">
        <f>D156/'28 Populations and thresholds'!$H$202</f>
        <v>2.8125000000000001E-2</v>
      </c>
      <c r="O156" s="263" t="str">
        <f t="shared" si="13"/>
        <v xml:space="preserve"> </v>
      </c>
      <c r="P156" s="269"/>
      <c r="Q156" s="263" t="str">
        <f t="shared" si="14"/>
        <v xml:space="preserve"> </v>
      </c>
    </row>
    <row r="157" spans="1:17" s="4" customFormat="1" x14ac:dyDescent="0.2">
      <c r="A157" s="143" t="s">
        <v>1761</v>
      </c>
      <c r="B157" s="40" t="s">
        <v>1216</v>
      </c>
      <c r="C157" s="4" t="s">
        <v>3773</v>
      </c>
      <c r="D157" s="41">
        <v>6000</v>
      </c>
      <c r="E157" s="43"/>
      <c r="F157" s="43"/>
      <c r="G157" s="263" t="str">
        <f t="shared" si="11"/>
        <v xml:space="preserve"> </v>
      </c>
      <c r="H157" s="143" t="s">
        <v>21</v>
      </c>
      <c r="I157" s="143" t="s">
        <v>750</v>
      </c>
      <c r="J157" s="263" t="str">
        <f t="shared" si="12"/>
        <v xml:space="preserve"> </v>
      </c>
      <c r="K157" s="38" t="str">
        <f>IF(D157&gt;=('28 Populations and thresholds'!$I$202),"YES"," ")</f>
        <v>YES</v>
      </c>
      <c r="L157" s="38" t="str">
        <f>IF(K157="YES"," ",IF(D157&gt;=('28 Populations and thresholds'!$I$202)*0.25,"YES"))</f>
        <v xml:space="preserve"> </v>
      </c>
      <c r="M157" s="38" t="b">
        <f>OR('28 Populations and thresholds'!$J$202="CR",'28 Populations and thresholds'!$J$202="EN",'28 Populations and thresholds'!$J$202="VU")</f>
        <v>0</v>
      </c>
      <c r="N157" s="75">
        <f>D157/'28 Populations and thresholds'!$H$202</f>
        <v>3.7499999999999999E-2</v>
      </c>
      <c r="O157" s="263" t="str">
        <f t="shared" si="13"/>
        <v xml:space="preserve"> </v>
      </c>
      <c r="Q157" s="263" t="str">
        <f t="shared" si="14"/>
        <v xml:space="preserve"> </v>
      </c>
    </row>
    <row r="158" spans="1:17" s="4" customFormat="1" x14ac:dyDescent="0.2">
      <c r="A158" s="267" t="s">
        <v>1761</v>
      </c>
      <c r="B158" s="268" t="s">
        <v>1213</v>
      </c>
      <c r="C158" s="269" t="s">
        <v>3462</v>
      </c>
      <c r="D158" s="270">
        <v>25707</v>
      </c>
      <c r="E158" s="271">
        <v>32782</v>
      </c>
      <c r="F158" s="276"/>
      <c r="G158" s="263" t="str">
        <f t="shared" si="11"/>
        <v xml:space="preserve"> </v>
      </c>
      <c r="H158" s="267" t="s">
        <v>21</v>
      </c>
      <c r="I158" s="267" t="s">
        <v>26</v>
      </c>
      <c r="J158" s="263" t="str">
        <f t="shared" si="12"/>
        <v xml:space="preserve"> </v>
      </c>
      <c r="K158" s="272" t="str">
        <f>IF(D158&gt;=('28 Populations and thresholds'!$I$165),"YES"," ")</f>
        <v>YES</v>
      </c>
      <c r="L158" s="272" t="str">
        <f>IF(K158="YES"," ",IF(D158&gt;=('28 Populations and thresholds'!$I$165)*0.25,"YES"))</f>
        <v xml:space="preserve"> </v>
      </c>
      <c r="M158" s="272" t="b">
        <f>OR('28 Populations and thresholds'!$J$165="CR",'28 Populations and thresholds'!$J$165="EN",'28 Populations and thresholds'!$J$165="VU")</f>
        <v>0</v>
      </c>
      <c r="N158" s="273">
        <f>D158/'28 Populations and thresholds'!$H$165</f>
        <v>0.16585161290322581</v>
      </c>
      <c r="O158" s="263" t="str">
        <f t="shared" si="13"/>
        <v xml:space="preserve"> </v>
      </c>
      <c r="P158" s="275"/>
      <c r="Q158" s="263" t="str">
        <f t="shared" si="14"/>
        <v xml:space="preserve"> </v>
      </c>
    </row>
    <row r="159" spans="1:17" s="4" customFormat="1" x14ac:dyDescent="0.2">
      <c r="A159" s="267" t="s">
        <v>1761</v>
      </c>
      <c r="B159" s="268" t="s">
        <v>1213</v>
      </c>
      <c r="C159" s="269" t="s">
        <v>3773</v>
      </c>
      <c r="D159" s="270">
        <v>10000</v>
      </c>
      <c r="E159" s="276"/>
      <c r="F159" s="276"/>
      <c r="G159" s="263" t="str">
        <f t="shared" si="11"/>
        <v xml:space="preserve"> </v>
      </c>
      <c r="H159" s="267" t="s">
        <v>21</v>
      </c>
      <c r="I159" s="267" t="s">
        <v>353</v>
      </c>
      <c r="J159" s="263" t="str">
        <f t="shared" si="12"/>
        <v xml:space="preserve"> </v>
      </c>
      <c r="K159" s="272" t="str">
        <f>IF(D159&gt;=('28 Populations and thresholds'!$I$202),"YES"," ")</f>
        <v>YES</v>
      </c>
      <c r="L159" s="272" t="str">
        <f>IF(K159="YES"," ",IF(D159&gt;=('28 Populations and thresholds'!$I$202)*0.25,"YES"))</f>
        <v xml:space="preserve"> </v>
      </c>
      <c r="M159" s="272" t="b">
        <f>OR('28 Populations and thresholds'!$J$202="CR",'28 Populations and thresholds'!$J$202="EN",'28 Populations and thresholds'!$J$202="VU")</f>
        <v>0</v>
      </c>
      <c r="N159" s="273">
        <f>D159/'28 Populations and thresholds'!$H$202</f>
        <v>6.25E-2</v>
      </c>
      <c r="O159" s="263" t="str">
        <f t="shared" si="13"/>
        <v xml:space="preserve"> </v>
      </c>
      <c r="P159" s="269"/>
      <c r="Q159" s="263" t="str">
        <f t="shared" si="14"/>
        <v xml:space="preserve"> </v>
      </c>
    </row>
    <row r="160" spans="1:17" s="4" customFormat="1" x14ac:dyDescent="0.2">
      <c r="A160" s="12" t="s">
        <v>1761</v>
      </c>
      <c r="B160" s="40" t="s">
        <v>4291</v>
      </c>
      <c r="C160" s="115" t="s">
        <v>3455</v>
      </c>
      <c r="D160" s="105">
        <v>600</v>
      </c>
      <c r="E160" s="172">
        <v>38534</v>
      </c>
      <c r="F160" s="38"/>
      <c r="G160" s="263" t="str">
        <f t="shared" si="11"/>
        <v xml:space="preserve"> </v>
      </c>
      <c r="H160" s="12"/>
      <c r="I160" s="12" t="s">
        <v>4295</v>
      </c>
      <c r="J160" s="263" t="str">
        <f t="shared" si="12"/>
        <v xml:space="preserve"> </v>
      </c>
      <c r="K160" s="38" t="str">
        <f>IF(D160&gt;=('28 Populations and thresholds'!$I$159),"YES"," ")</f>
        <v>YES</v>
      </c>
      <c r="L160" s="38" t="str">
        <f>IF(K160="YES"," ",IF(D160&gt;=('28 Populations and thresholds'!$I$159)*0.25,"YES"))</f>
        <v xml:space="preserve"> </v>
      </c>
      <c r="M160" s="38" t="b">
        <f>OR('28 Populations and thresholds'!$J$159="CR",'28 Populations and thresholds'!$J$159="EN",'28 Populations and thresholds'!$J$159="VU")</f>
        <v>0</v>
      </c>
      <c r="N160" s="75">
        <f>D160/'28 Populations and thresholds'!$H$159</f>
        <v>1.2E-2</v>
      </c>
      <c r="O160" s="263" t="str">
        <f t="shared" si="13"/>
        <v xml:space="preserve"> </v>
      </c>
      <c r="P160" s="12"/>
      <c r="Q160" s="263" t="str">
        <f t="shared" si="14"/>
        <v xml:space="preserve"> </v>
      </c>
    </row>
    <row r="161" spans="1:17" s="4" customFormat="1" x14ac:dyDescent="0.2">
      <c r="A161" s="275" t="s">
        <v>1761</v>
      </c>
      <c r="B161" s="268" t="s">
        <v>4292</v>
      </c>
      <c r="C161" s="277" t="s">
        <v>3773</v>
      </c>
      <c r="D161" s="279">
        <v>6440</v>
      </c>
      <c r="E161" s="281">
        <v>38384</v>
      </c>
      <c r="F161" s="272"/>
      <c r="G161" s="263" t="str">
        <f t="shared" si="11"/>
        <v xml:space="preserve"> </v>
      </c>
      <c r="H161" s="275"/>
      <c r="I161" s="275" t="s">
        <v>4295</v>
      </c>
      <c r="J161" s="263" t="str">
        <f t="shared" si="12"/>
        <v xml:space="preserve"> </v>
      </c>
      <c r="K161" s="272" t="str">
        <f>IF(D161&gt;=('28 Populations and thresholds'!$I$202),"YES"," ")</f>
        <v>YES</v>
      </c>
      <c r="L161" s="272" t="str">
        <f>IF(K161="YES"," ",IF(D161&gt;=('28 Populations and thresholds'!$I$202)*0.25,"YES"))</f>
        <v xml:space="preserve"> </v>
      </c>
      <c r="M161" s="272" t="b">
        <f>OR('28 Populations and thresholds'!$J$202="CR",'28 Populations and thresholds'!$J$202="EN",'28 Populations and thresholds'!$J$202="VU")</f>
        <v>0</v>
      </c>
      <c r="N161" s="273">
        <f>D161/'28 Populations and thresholds'!$H$202</f>
        <v>4.0250000000000001E-2</v>
      </c>
      <c r="O161" s="263" t="str">
        <f t="shared" si="13"/>
        <v xml:space="preserve"> </v>
      </c>
      <c r="P161" s="269"/>
      <c r="Q161" s="263" t="str">
        <f t="shared" si="14"/>
        <v xml:space="preserve"> </v>
      </c>
    </row>
    <row r="162" spans="1:17" s="4" customFormat="1" x14ac:dyDescent="0.2">
      <c r="A162" s="143" t="s">
        <v>1761</v>
      </c>
      <c r="B162" s="40" t="s">
        <v>1198</v>
      </c>
      <c r="C162" s="4" t="s">
        <v>3770</v>
      </c>
      <c r="D162" s="41">
        <v>4000</v>
      </c>
      <c r="E162" s="46">
        <v>29744</v>
      </c>
      <c r="F162" s="43"/>
      <c r="G162" s="263" t="str">
        <f t="shared" si="11"/>
        <v xml:space="preserve"> </v>
      </c>
      <c r="H162" s="143" t="s">
        <v>21</v>
      </c>
      <c r="I162" s="143" t="s">
        <v>58</v>
      </c>
      <c r="J162" s="263" t="str">
        <f t="shared" si="12"/>
        <v xml:space="preserve"> </v>
      </c>
      <c r="K162" s="38" t="str">
        <f>IF(D162&gt;=('28 Populations and thresholds'!$I$199),"YES"," ")</f>
        <v>YES</v>
      </c>
      <c r="L162" s="38" t="str">
        <f>IF(K162="YES"," ",IF(D162&gt;=('28 Populations and thresholds'!$I$199)*0.25,"YES"))</f>
        <v xml:space="preserve"> </v>
      </c>
      <c r="M162" s="38" t="b">
        <f>OR('28 Populations and thresholds'!$J$199="CR",'28 Populations and thresholds'!$J$199="EN",'28 Populations and thresholds'!$J$199="VU")</f>
        <v>0</v>
      </c>
      <c r="N162" s="75">
        <f>D162/'28 Populations and thresholds'!$H$199</f>
        <v>1.2698412698412698E-2</v>
      </c>
      <c r="O162" s="263" t="str">
        <f t="shared" si="13"/>
        <v xml:space="preserve"> </v>
      </c>
      <c r="Q162" s="263" t="str">
        <f t="shared" si="14"/>
        <v xml:space="preserve"> </v>
      </c>
    </row>
    <row r="163" spans="1:17" s="4" customFormat="1" x14ac:dyDescent="0.2">
      <c r="A163" s="275" t="s">
        <v>1761</v>
      </c>
      <c r="B163" s="268" t="s">
        <v>1163</v>
      </c>
      <c r="C163" s="269" t="s">
        <v>3480</v>
      </c>
      <c r="D163" s="279">
        <v>55000</v>
      </c>
      <c r="E163" s="281">
        <v>38991</v>
      </c>
      <c r="F163" s="272"/>
      <c r="G163" s="263" t="str">
        <f t="shared" si="11"/>
        <v xml:space="preserve"> </v>
      </c>
      <c r="H163" s="275"/>
      <c r="I163" s="275" t="s">
        <v>4181</v>
      </c>
      <c r="J163" s="263" t="str">
        <f t="shared" si="12"/>
        <v xml:space="preserve"> </v>
      </c>
      <c r="K163" s="272" t="str">
        <f>IF(D163&gt;=('28 Populations and thresholds'!$I$203),"YES"," ")</f>
        <v>YES</v>
      </c>
      <c r="L163" s="272" t="str">
        <f>IF(K163="YES"," ",IF(D163&gt;=('28 Populations and thresholds'!$I$203)*0.25,"YES"))</f>
        <v xml:space="preserve"> </v>
      </c>
      <c r="M163" s="272" t="b">
        <f>OR('28 Populations and thresholds'!$J$203="CR",'28 Populations and thresholds'!$J$203="EN",'28 Populations and thresholds'!$J$203="VU")</f>
        <v>0</v>
      </c>
      <c r="N163" s="273">
        <f>D163/'28 Populations and thresholds'!$H$203</f>
        <v>0.40740740740740738</v>
      </c>
      <c r="O163" s="263" t="str">
        <f t="shared" si="13"/>
        <v xml:space="preserve"> </v>
      </c>
      <c r="P163" s="269"/>
      <c r="Q163" s="263" t="str">
        <f t="shared" si="14"/>
        <v xml:space="preserve"> </v>
      </c>
    </row>
    <row r="164" spans="1:17" s="4" customFormat="1" x14ac:dyDescent="0.2">
      <c r="A164" s="267" t="s">
        <v>1761</v>
      </c>
      <c r="B164" s="268" t="s">
        <v>1163</v>
      </c>
      <c r="C164" s="268" t="s">
        <v>3768</v>
      </c>
      <c r="D164" s="270">
        <v>2566</v>
      </c>
      <c r="E164" s="271">
        <v>32048</v>
      </c>
      <c r="F164" s="276"/>
      <c r="G164" s="263" t="str">
        <f t="shared" si="11"/>
        <v xml:space="preserve"> </v>
      </c>
      <c r="H164" s="267" t="s">
        <v>21</v>
      </c>
      <c r="I164" s="267" t="s">
        <v>421</v>
      </c>
      <c r="J164" s="263" t="str">
        <f t="shared" si="12"/>
        <v xml:space="preserve"> </v>
      </c>
      <c r="K164" s="272" t="str">
        <f>IF(D164&gt;=('28 Populations and thresholds'!$I$196),"YES"," ")</f>
        <v>YES</v>
      </c>
      <c r="L164" s="272" t="str">
        <f>IF(K164="YES"," ",IF(D164&gt;=('28 Populations and thresholds'!$I$196)*0.25,"YES"))</f>
        <v xml:space="preserve"> </v>
      </c>
      <c r="M164" s="272" t="b">
        <f>OR('28 Populations and thresholds'!$J$196="CR",'28 Populations and thresholds'!$J$196="EN",'28 Populations and thresholds'!$J$196="VU")</f>
        <v>0</v>
      </c>
      <c r="N164" s="273">
        <f>D164/'28 Populations and thresholds'!$H$196</f>
        <v>4.1387096774193548E-2</v>
      </c>
      <c r="O164" s="263" t="str">
        <f t="shared" si="13"/>
        <v xml:space="preserve"> </v>
      </c>
      <c r="P164" s="275" t="s">
        <v>4696</v>
      </c>
      <c r="Q164" s="263" t="str">
        <f t="shared" si="14"/>
        <v xml:space="preserve"> </v>
      </c>
    </row>
    <row r="165" spans="1:17" s="4" customFormat="1" x14ac:dyDescent="0.2">
      <c r="A165" s="267" t="s">
        <v>1761</v>
      </c>
      <c r="B165" s="268" t="s">
        <v>1163</v>
      </c>
      <c r="C165" s="269" t="s">
        <v>3770</v>
      </c>
      <c r="D165" s="270">
        <v>25000</v>
      </c>
      <c r="E165" s="287">
        <v>38991</v>
      </c>
      <c r="F165" s="276"/>
      <c r="G165" s="263" t="str">
        <f t="shared" si="11"/>
        <v xml:space="preserve"> </v>
      </c>
      <c r="H165" s="267"/>
      <c r="I165" s="267" t="s">
        <v>4181</v>
      </c>
      <c r="J165" s="263" t="str">
        <f t="shared" si="12"/>
        <v xml:space="preserve"> </v>
      </c>
      <c r="K165" s="272" t="str">
        <f>IF(D165&gt;=('28 Populations and thresholds'!$I$199),"YES"," ")</f>
        <v>YES</v>
      </c>
      <c r="L165" s="272" t="str">
        <f>IF(K165="YES"," ",IF(D165&gt;=('28 Populations and thresholds'!$I$199)*0.25,"YES"))</f>
        <v xml:space="preserve"> </v>
      </c>
      <c r="M165" s="272" t="b">
        <f>OR('28 Populations and thresholds'!$J$199="CR",'28 Populations and thresholds'!$J$199="EN",'28 Populations and thresholds'!$J$199="VU")</f>
        <v>0</v>
      </c>
      <c r="N165" s="273">
        <f>D165/'28 Populations and thresholds'!$H$199</f>
        <v>7.9365079365079361E-2</v>
      </c>
      <c r="O165" s="263" t="str">
        <f t="shared" si="13"/>
        <v xml:space="preserve"> </v>
      </c>
      <c r="P165" s="269"/>
      <c r="Q165" s="263" t="str">
        <f t="shared" si="14"/>
        <v xml:space="preserve"> </v>
      </c>
    </row>
    <row r="166" spans="1:17" s="4" customFormat="1" x14ac:dyDescent="0.2">
      <c r="A166" s="143" t="s">
        <v>1761</v>
      </c>
      <c r="B166" s="40" t="s">
        <v>1236</v>
      </c>
      <c r="C166" s="4" t="s">
        <v>3480</v>
      </c>
      <c r="D166" s="41">
        <v>3000</v>
      </c>
      <c r="E166" s="46">
        <v>36936</v>
      </c>
      <c r="F166" s="43"/>
      <c r="G166" s="263" t="str">
        <f t="shared" si="11"/>
        <v xml:space="preserve"> </v>
      </c>
      <c r="H166" s="143" t="s">
        <v>21</v>
      </c>
      <c r="I166" s="143" t="s">
        <v>877</v>
      </c>
      <c r="J166" s="263" t="str">
        <f t="shared" si="12"/>
        <v xml:space="preserve"> </v>
      </c>
      <c r="K166" s="38" t="str">
        <f>IF(D166&gt;=('28 Populations and thresholds'!$I$203),"YES"," ")</f>
        <v>YES</v>
      </c>
      <c r="L166" s="38" t="str">
        <f>IF(K166="YES"," ",IF(D166&gt;=('28 Populations and thresholds'!$I$203)*0.25,"YES"))</f>
        <v xml:space="preserve"> </v>
      </c>
      <c r="M166" s="38" t="b">
        <f>OR('28 Populations and thresholds'!$J$203="CR",'28 Populations and thresholds'!$J$203="EN",'28 Populations and thresholds'!$J$203="VU")</f>
        <v>0</v>
      </c>
      <c r="N166" s="75">
        <f>D166/'28 Populations and thresholds'!$H$203</f>
        <v>2.2222222222222223E-2</v>
      </c>
      <c r="O166" s="263" t="str">
        <f t="shared" si="13"/>
        <v xml:space="preserve"> </v>
      </c>
      <c r="Q166" s="263" t="str">
        <f t="shared" si="14"/>
        <v xml:space="preserve"> </v>
      </c>
    </row>
    <row r="167" spans="1:17" s="4" customFormat="1" x14ac:dyDescent="0.2">
      <c r="A167" s="267" t="s">
        <v>1761</v>
      </c>
      <c r="B167" s="268" t="s">
        <v>1218</v>
      </c>
      <c r="C167" s="269" t="s">
        <v>3480</v>
      </c>
      <c r="D167" s="270">
        <v>2100</v>
      </c>
      <c r="E167" s="271">
        <v>30652</v>
      </c>
      <c r="F167" s="276"/>
      <c r="G167" s="263" t="str">
        <f t="shared" si="11"/>
        <v xml:space="preserve"> </v>
      </c>
      <c r="H167" s="267" t="s">
        <v>21</v>
      </c>
      <c r="I167" s="267" t="s">
        <v>58</v>
      </c>
      <c r="J167" s="263" t="str">
        <f t="shared" si="12"/>
        <v xml:space="preserve"> </v>
      </c>
      <c r="K167" s="272" t="str">
        <f>IF(D167&gt;=('28 Populations and thresholds'!$I$203),"YES"," ")</f>
        <v>YES</v>
      </c>
      <c r="L167" s="272" t="str">
        <f>IF(K167="YES"," ",IF(D167&gt;=('28 Populations and thresholds'!$I$203)*0.25,"YES"))</f>
        <v xml:space="preserve"> </v>
      </c>
      <c r="M167" s="272" t="b">
        <f>OR('28 Populations and thresholds'!$J$203="CR",'28 Populations and thresholds'!$J$203="EN",'28 Populations and thresholds'!$J$203="VU")</f>
        <v>0</v>
      </c>
      <c r="N167" s="273">
        <f>D167/'28 Populations and thresholds'!$H$203</f>
        <v>1.5555555555555555E-2</v>
      </c>
      <c r="O167" s="263" t="str">
        <f t="shared" si="13"/>
        <v xml:space="preserve"> </v>
      </c>
      <c r="P167" s="269"/>
      <c r="Q167" s="263" t="str">
        <f t="shared" si="14"/>
        <v xml:space="preserve"> </v>
      </c>
    </row>
    <row r="168" spans="1:17" s="4" customFormat="1" x14ac:dyDescent="0.2">
      <c r="A168" s="267" t="s">
        <v>1761</v>
      </c>
      <c r="B168" s="268" t="s">
        <v>1218</v>
      </c>
      <c r="C168" s="269" t="s">
        <v>3773</v>
      </c>
      <c r="D168" s="270">
        <v>4500</v>
      </c>
      <c r="E168" s="271">
        <v>30652</v>
      </c>
      <c r="F168" s="276"/>
      <c r="G168" s="263" t="str">
        <f t="shared" si="11"/>
        <v xml:space="preserve"> </v>
      </c>
      <c r="H168" s="267" t="s">
        <v>21</v>
      </c>
      <c r="I168" s="267" t="s">
        <v>58</v>
      </c>
      <c r="J168" s="263" t="str">
        <f t="shared" si="12"/>
        <v xml:space="preserve"> </v>
      </c>
      <c r="K168" s="272" t="str">
        <f>IF(D168&gt;=('28 Populations and thresholds'!$I$202),"YES"," ")</f>
        <v>YES</v>
      </c>
      <c r="L168" s="272" t="str">
        <f>IF(K168="YES"," ",IF(D168&gt;=('28 Populations and thresholds'!$I$202)*0.25,"YES"))</f>
        <v xml:space="preserve"> </v>
      </c>
      <c r="M168" s="272" t="b">
        <f>OR('28 Populations and thresholds'!$J$202="CR",'28 Populations and thresholds'!$J$202="EN",'28 Populations and thresholds'!$J$202="VU")</f>
        <v>0</v>
      </c>
      <c r="N168" s="273">
        <f>D168/'28 Populations and thresholds'!$H$202</f>
        <v>2.8125000000000001E-2</v>
      </c>
      <c r="O168" s="263" t="str">
        <f t="shared" si="13"/>
        <v xml:space="preserve"> </v>
      </c>
      <c r="P168" s="269"/>
      <c r="Q168" s="263" t="str">
        <f t="shared" si="14"/>
        <v xml:space="preserve"> </v>
      </c>
    </row>
    <row r="169" spans="1:17" s="4" customFormat="1" x14ac:dyDescent="0.2">
      <c r="A169" s="143" t="s">
        <v>1761</v>
      </c>
      <c r="B169" s="40" t="s">
        <v>1226</v>
      </c>
      <c r="C169" s="111" t="s">
        <v>3773</v>
      </c>
      <c r="D169" s="41">
        <v>2000</v>
      </c>
      <c r="E169" s="46">
        <v>30352</v>
      </c>
      <c r="F169" s="43" t="s">
        <v>6038</v>
      </c>
      <c r="G169" s="263" t="str">
        <f t="shared" si="11"/>
        <v xml:space="preserve"> </v>
      </c>
      <c r="H169" s="143" t="s">
        <v>21</v>
      </c>
      <c r="I169" s="143" t="s">
        <v>58</v>
      </c>
      <c r="J169" s="263" t="str">
        <f t="shared" si="12"/>
        <v xml:space="preserve"> </v>
      </c>
      <c r="K169" s="38" t="str">
        <f>IF(D169&gt;=('28 Populations and thresholds'!$I$202),"YES"," ")</f>
        <v>YES</v>
      </c>
      <c r="L169" s="38" t="str">
        <f>IF(K169="YES"," ",IF(D169&gt;=('28 Populations and thresholds'!$I$202)*0.25,"YES"))</f>
        <v xml:space="preserve"> </v>
      </c>
      <c r="M169" s="38" t="b">
        <f>OR('28 Populations and thresholds'!$J$202="CR",'28 Populations and thresholds'!$J$202="EN",'28 Populations and thresholds'!$J$202="VU")</f>
        <v>0</v>
      </c>
      <c r="N169" s="75">
        <f>D169/'28 Populations and thresholds'!$H$202</f>
        <v>1.2500000000000001E-2</v>
      </c>
      <c r="O169" s="263" t="str">
        <f t="shared" si="13"/>
        <v xml:space="preserve"> </v>
      </c>
      <c r="Q169" s="263" t="str">
        <f t="shared" si="14"/>
        <v xml:space="preserve"> </v>
      </c>
    </row>
    <row r="170" spans="1:17" s="4" customFormat="1" x14ac:dyDescent="0.2">
      <c r="A170" s="267" t="s">
        <v>1761</v>
      </c>
      <c r="B170" s="268" t="s">
        <v>1187</v>
      </c>
      <c r="C170" s="269" t="s">
        <v>3770</v>
      </c>
      <c r="D170" s="270">
        <v>11700</v>
      </c>
      <c r="E170" s="271">
        <v>36477</v>
      </c>
      <c r="F170" s="276"/>
      <c r="G170" s="263" t="str">
        <f t="shared" si="11"/>
        <v xml:space="preserve"> </v>
      </c>
      <c r="H170" s="267" t="s">
        <v>21</v>
      </c>
      <c r="I170" s="267" t="s">
        <v>205</v>
      </c>
      <c r="J170" s="263" t="str">
        <f t="shared" si="12"/>
        <v xml:space="preserve"> </v>
      </c>
      <c r="K170" s="272" t="str">
        <f>IF(D170&gt;=('28 Populations and thresholds'!$I$199),"YES"," ")</f>
        <v>YES</v>
      </c>
      <c r="L170" s="272" t="str">
        <f>IF(K170="YES"," ",IF(D170&gt;=('28 Populations and thresholds'!$I$199)*0.25,"YES"))</f>
        <v xml:space="preserve"> </v>
      </c>
      <c r="M170" s="272" t="b">
        <f>OR('28 Populations and thresholds'!$J$199="CR",'28 Populations and thresholds'!$J$199="EN",'28 Populations and thresholds'!$J$199="VU")</f>
        <v>0</v>
      </c>
      <c r="N170" s="273">
        <f>D170/'28 Populations and thresholds'!$H$199</f>
        <v>3.7142857142857144E-2</v>
      </c>
      <c r="O170" s="263" t="str">
        <f t="shared" si="13"/>
        <v xml:space="preserve"> </v>
      </c>
      <c r="P170" s="269"/>
      <c r="Q170" s="263" t="str">
        <f t="shared" si="14"/>
        <v xml:space="preserve"> </v>
      </c>
    </row>
    <row r="171" spans="1:17" s="4" customFormat="1" x14ac:dyDescent="0.2">
      <c r="A171" s="12" t="s">
        <v>1761</v>
      </c>
      <c r="B171" s="40" t="s">
        <v>4294</v>
      </c>
      <c r="C171" s="115" t="s">
        <v>3455</v>
      </c>
      <c r="D171" s="105">
        <v>510</v>
      </c>
      <c r="E171" s="172">
        <v>38018</v>
      </c>
      <c r="F171" s="38"/>
      <c r="G171" s="263" t="str">
        <f t="shared" si="11"/>
        <v xml:space="preserve"> </v>
      </c>
      <c r="H171" s="12"/>
      <c r="I171" s="12" t="s">
        <v>4295</v>
      </c>
      <c r="J171" s="263" t="str">
        <f t="shared" si="12"/>
        <v xml:space="preserve"> </v>
      </c>
      <c r="K171" s="38" t="str">
        <f>IF(D171&gt;=('28 Populations and thresholds'!$I$159),"YES"," ")</f>
        <v>YES</v>
      </c>
      <c r="L171" s="38" t="str">
        <f>IF(K171="YES"," ",IF(D171&gt;=('28 Populations and thresholds'!$I$159)*0.25,"YES"))</f>
        <v xml:space="preserve"> </v>
      </c>
      <c r="M171" s="38" t="b">
        <f>OR('28 Populations and thresholds'!$J$159="CR",'28 Populations and thresholds'!$J$159="EN",'28 Populations and thresholds'!$J$159="VU")</f>
        <v>0</v>
      </c>
      <c r="N171" s="75">
        <f>D171/'28 Populations and thresholds'!$H$159</f>
        <v>1.0200000000000001E-2</v>
      </c>
      <c r="O171" s="263" t="str">
        <f t="shared" si="13"/>
        <v xml:space="preserve"> </v>
      </c>
      <c r="P171" s="12"/>
      <c r="Q171" s="263" t="str">
        <f t="shared" si="14"/>
        <v xml:space="preserve"> </v>
      </c>
    </row>
    <row r="172" spans="1:17" s="4" customFormat="1" x14ac:dyDescent="0.2">
      <c r="A172" s="267" t="s">
        <v>1761</v>
      </c>
      <c r="B172" s="268" t="s">
        <v>1289</v>
      </c>
      <c r="C172" s="269" t="s">
        <v>3742</v>
      </c>
      <c r="D172" s="270">
        <v>1350</v>
      </c>
      <c r="E172" s="276"/>
      <c r="F172" s="276"/>
      <c r="G172" s="263" t="str">
        <f t="shared" si="11"/>
        <v xml:space="preserve"> </v>
      </c>
      <c r="H172" s="267" t="s">
        <v>21</v>
      </c>
      <c r="I172" s="267" t="s">
        <v>403</v>
      </c>
      <c r="J172" s="263" t="str">
        <f t="shared" si="12"/>
        <v xml:space="preserve"> </v>
      </c>
      <c r="K172" s="272" t="str">
        <f>IF(D172&gt;=('28 Populations and thresholds'!$I$148),"YES"," ")</f>
        <v>YES</v>
      </c>
      <c r="L172" s="272" t="str">
        <f>IF(K172="YES"," ",IF(D172&gt;=('28 Populations and thresholds'!$I$148)*0.25,"YES"))</f>
        <v xml:space="preserve"> </v>
      </c>
      <c r="M172" s="272" t="b">
        <f>OR('28 Populations and thresholds'!$J$148="CR",'28 Populations and thresholds'!$J$148="EN",'28 Populations and thresholds'!$J$148="VU")</f>
        <v>0</v>
      </c>
      <c r="N172" s="273">
        <f>D172/'28 Populations and thresholds'!$H$148</f>
        <v>1.35E-2</v>
      </c>
      <c r="O172" s="263" t="str">
        <f t="shared" si="13"/>
        <v xml:space="preserve"> </v>
      </c>
      <c r="P172" s="275"/>
      <c r="Q172" s="263" t="str">
        <f t="shared" si="14"/>
        <v xml:space="preserve"> </v>
      </c>
    </row>
    <row r="173" spans="1:17" s="4" customFormat="1" x14ac:dyDescent="0.2">
      <c r="A173" s="143" t="s">
        <v>1761</v>
      </c>
      <c r="B173" s="40" t="s">
        <v>1217</v>
      </c>
      <c r="C173" s="4" t="s">
        <v>3773</v>
      </c>
      <c r="D173" s="41">
        <v>4562</v>
      </c>
      <c r="E173" s="46">
        <v>30104</v>
      </c>
      <c r="F173" s="43"/>
      <c r="G173" s="263" t="str">
        <f t="shared" si="11"/>
        <v xml:space="preserve"> </v>
      </c>
      <c r="H173" s="143" t="s">
        <v>21</v>
      </c>
      <c r="I173" s="143" t="s">
        <v>58</v>
      </c>
      <c r="J173" s="263" t="str">
        <f t="shared" si="12"/>
        <v xml:space="preserve"> </v>
      </c>
      <c r="K173" s="38" t="str">
        <f>IF(D173&gt;=('28 Populations and thresholds'!$I$202),"YES"," ")</f>
        <v>YES</v>
      </c>
      <c r="L173" s="38" t="str">
        <f>IF(K173="YES"," ",IF(D173&gt;=('28 Populations and thresholds'!$I$202)*0.25,"YES"))</f>
        <v xml:space="preserve"> </v>
      </c>
      <c r="M173" s="38" t="b">
        <f>OR('28 Populations and thresholds'!$J$202="CR",'28 Populations and thresholds'!$J$202="EN",'28 Populations and thresholds'!$J$202="VU")</f>
        <v>0</v>
      </c>
      <c r="N173" s="75">
        <f>D173/'28 Populations and thresholds'!$H$202</f>
        <v>2.85125E-2</v>
      </c>
      <c r="O173" s="263" t="str">
        <f t="shared" si="13"/>
        <v xml:space="preserve"> </v>
      </c>
      <c r="Q173" s="263" t="str">
        <f t="shared" si="14"/>
        <v xml:space="preserve"> </v>
      </c>
    </row>
    <row r="174" spans="1:17" s="4" customFormat="1" x14ac:dyDescent="0.2">
      <c r="A174" s="267" t="s">
        <v>1761</v>
      </c>
      <c r="B174" s="268" t="s">
        <v>1223</v>
      </c>
      <c r="C174" s="269" t="s">
        <v>3742</v>
      </c>
      <c r="D174" s="270">
        <v>1157</v>
      </c>
      <c r="E174" s="271">
        <v>36802</v>
      </c>
      <c r="F174" s="276"/>
      <c r="G174" s="263" t="str">
        <f t="shared" si="11"/>
        <v xml:space="preserve"> </v>
      </c>
      <c r="H174" s="267" t="s">
        <v>21</v>
      </c>
      <c r="I174" s="267" t="s">
        <v>112</v>
      </c>
      <c r="J174" s="263" t="str">
        <f t="shared" si="12"/>
        <v xml:space="preserve"> </v>
      </c>
      <c r="K174" s="272" t="str">
        <f>IF(D174&gt;=('28 Populations and thresholds'!$I$148),"YES"," ")</f>
        <v>YES</v>
      </c>
      <c r="L174" s="272" t="str">
        <f>IF(K174="YES"," ",IF(D174&gt;=('28 Populations and thresholds'!$I$148)*0.25,"YES"))</f>
        <v xml:space="preserve"> </v>
      </c>
      <c r="M174" s="272" t="b">
        <f>OR('28 Populations and thresholds'!$J$148="CR",'28 Populations and thresholds'!$J$148="EN",'28 Populations and thresholds'!$J$148="VU")</f>
        <v>0</v>
      </c>
      <c r="N174" s="273">
        <f>D174/'28 Populations and thresholds'!$H$148</f>
        <v>1.157E-2</v>
      </c>
      <c r="O174" s="263" t="str">
        <f t="shared" si="13"/>
        <v xml:space="preserve"> </v>
      </c>
      <c r="P174" s="275"/>
      <c r="Q174" s="263" t="str">
        <f t="shared" si="14"/>
        <v xml:space="preserve"> </v>
      </c>
    </row>
    <row r="175" spans="1:17" s="4" customFormat="1" x14ac:dyDescent="0.2">
      <c r="A175" s="267" t="s">
        <v>1761</v>
      </c>
      <c r="B175" s="268" t="s">
        <v>1223</v>
      </c>
      <c r="C175" s="269" t="s">
        <v>3773</v>
      </c>
      <c r="D175" s="270">
        <v>2329</v>
      </c>
      <c r="E175" s="271">
        <v>36802</v>
      </c>
      <c r="F175" s="276"/>
      <c r="G175" s="263" t="str">
        <f t="shared" si="11"/>
        <v xml:space="preserve"> </v>
      </c>
      <c r="H175" s="267" t="s">
        <v>21</v>
      </c>
      <c r="I175" s="267" t="s">
        <v>112</v>
      </c>
      <c r="J175" s="263" t="str">
        <f t="shared" si="12"/>
        <v xml:space="preserve"> </v>
      </c>
      <c r="K175" s="272" t="str">
        <f>IF(D175&gt;=('28 Populations and thresholds'!$I$202),"YES"," ")</f>
        <v>YES</v>
      </c>
      <c r="L175" s="272" t="str">
        <f>IF(K175="YES"," ",IF(D175&gt;=('28 Populations and thresholds'!$I$202)*0.25,"YES"))</f>
        <v xml:space="preserve"> </v>
      </c>
      <c r="M175" s="272" t="b">
        <f>OR('28 Populations and thresholds'!$J$202="CR",'28 Populations and thresholds'!$J$202="EN",'28 Populations and thresholds'!$J$202="VU")</f>
        <v>0</v>
      </c>
      <c r="N175" s="273">
        <f>D175/'28 Populations and thresholds'!$H$202</f>
        <v>1.455625E-2</v>
      </c>
      <c r="O175" s="263" t="str">
        <f t="shared" si="13"/>
        <v xml:space="preserve"> </v>
      </c>
      <c r="P175" s="269"/>
      <c r="Q175" s="263" t="str">
        <f t="shared" si="14"/>
        <v xml:space="preserve"> </v>
      </c>
    </row>
    <row r="176" spans="1:17" s="4" customFormat="1" x14ac:dyDescent="0.2">
      <c r="A176" s="275" t="s">
        <v>1761</v>
      </c>
      <c r="B176" s="283" t="s">
        <v>1223</v>
      </c>
      <c r="C176" s="280" t="s">
        <v>3791</v>
      </c>
      <c r="D176" s="279">
        <v>9909</v>
      </c>
      <c r="E176" s="281">
        <v>39904</v>
      </c>
      <c r="F176" s="272"/>
      <c r="G176" s="263" t="str">
        <f t="shared" si="11"/>
        <v xml:space="preserve"> </v>
      </c>
      <c r="H176" s="275"/>
      <c r="I176" s="275" t="s">
        <v>3951</v>
      </c>
      <c r="J176" s="263" t="str">
        <f t="shared" si="12"/>
        <v xml:space="preserve"> </v>
      </c>
      <c r="K176" s="272" t="str">
        <f>IF(D176&gt;=('28 Populations and thresholds'!$I$253),"YES"," ")</f>
        <v>YES</v>
      </c>
      <c r="L176" s="272" t="str">
        <f>IF(K176="YES"," ",IF(D176&gt;=('28 Populations and thresholds'!$I$253)*0.25,"YES"))</f>
        <v xml:space="preserve"> </v>
      </c>
      <c r="M176" s="272" t="b">
        <f>OR('28 Populations and thresholds'!$J$253="CR",'28 Populations and thresholds'!$J$253="EN",'28 Populations and thresholds'!$J$253="VU")</f>
        <v>0</v>
      </c>
      <c r="N176" s="273">
        <f>D176/'28 Populations and thresholds'!$H$253</f>
        <v>9.9089999999999994E-3</v>
      </c>
      <c r="O176" s="263" t="str">
        <f t="shared" si="13"/>
        <v xml:space="preserve"> </v>
      </c>
      <c r="P176" s="275"/>
      <c r="Q176" s="263" t="str">
        <f t="shared" si="14"/>
        <v xml:space="preserve"> </v>
      </c>
    </row>
    <row r="177" spans="1:17" s="4" customFormat="1" x14ac:dyDescent="0.2">
      <c r="A177" s="275" t="s">
        <v>1761</v>
      </c>
      <c r="B177" s="283" t="s">
        <v>1223</v>
      </c>
      <c r="C177" s="280" t="s">
        <v>3792</v>
      </c>
      <c r="D177" s="279">
        <v>13500</v>
      </c>
      <c r="E177" s="281">
        <v>39904</v>
      </c>
      <c r="F177" s="272"/>
      <c r="G177" s="263" t="str">
        <f t="shared" si="11"/>
        <v xml:space="preserve"> </v>
      </c>
      <c r="H177" s="275"/>
      <c r="I177" s="275" t="s">
        <v>3951</v>
      </c>
      <c r="J177" s="263" t="str">
        <f t="shared" si="12"/>
        <v xml:space="preserve"> </v>
      </c>
      <c r="K177" s="272" t="str">
        <f>IF(D177&gt;=('28 Populations and thresholds'!$I$254),"YES"," ")</f>
        <v>YES</v>
      </c>
      <c r="L177" s="272" t="str">
        <f>IF(K177="YES"," ",IF(D177&gt;=('28 Populations and thresholds'!$I$254)*0.25,"YES"))</f>
        <v xml:space="preserve"> </v>
      </c>
      <c r="M177" s="272" t="b">
        <f>OR('28 Populations and thresholds'!$J$254="CR",'28 Populations and thresholds'!$J$254="EN",'28 Populations and thresholds'!$J$254="VU")</f>
        <v>0</v>
      </c>
      <c r="N177" s="273">
        <f>D177/'28 Populations and thresholds'!$H$254</f>
        <v>1.35E-2</v>
      </c>
      <c r="O177" s="263" t="str">
        <f t="shared" si="13"/>
        <v xml:space="preserve"> </v>
      </c>
      <c r="P177" s="275"/>
      <c r="Q177" s="263" t="str">
        <f t="shared" si="14"/>
        <v xml:space="preserve"> </v>
      </c>
    </row>
    <row r="178" spans="1:17" s="4" customFormat="1" x14ac:dyDescent="0.2">
      <c r="A178" s="12" t="s">
        <v>1761</v>
      </c>
      <c r="B178" s="40" t="s">
        <v>4293</v>
      </c>
      <c r="C178" s="115" t="s">
        <v>3773</v>
      </c>
      <c r="D178" s="105">
        <v>3000</v>
      </c>
      <c r="E178" s="172">
        <v>38353</v>
      </c>
      <c r="F178" s="38"/>
      <c r="G178" s="263" t="str">
        <f t="shared" si="11"/>
        <v xml:space="preserve"> </v>
      </c>
      <c r="H178" s="12"/>
      <c r="I178" s="12" t="s">
        <v>4295</v>
      </c>
      <c r="J178" s="263" t="str">
        <f t="shared" si="12"/>
        <v xml:space="preserve"> </v>
      </c>
      <c r="K178" s="38" t="str">
        <f>IF(D178&gt;=('28 Populations and thresholds'!$I$202),"YES"," ")</f>
        <v>YES</v>
      </c>
      <c r="L178" s="38" t="str">
        <f>IF(K178="YES"," ",IF(D178&gt;=('28 Populations and thresholds'!$I$202)*0.25,"YES"))</f>
        <v xml:space="preserve"> </v>
      </c>
      <c r="M178" s="38" t="b">
        <f>OR('28 Populations and thresholds'!$J$202="CR",'28 Populations and thresholds'!$J$202="EN",'28 Populations and thresholds'!$J$202="VU")</f>
        <v>0</v>
      </c>
      <c r="N178" s="75">
        <f>D178/'28 Populations and thresholds'!$H$202</f>
        <v>1.8749999999999999E-2</v>
      </c>
      <c r="O178" s="263" t="str">
        <f t="shared" si="13"/>
        <v xml:space="preserve"> </v>
      </c>
      <c r="P178" s="12"/>
      <c r="Q178" s="263" t="str">
        <f t="shared" si="14"/>
        <v xml:space="preserve"> </v>
      </c>
    </row>
    <row r="179" spans="1:17" s="4" customFormat="1" x14ac:dyDescent="0.2">
      <c r="A179" s="267" t="s">
        <v>1761</v>
      </c>
      <c r="B179" s="268" t="s">
        <v>1115</v>
      </c>
      <c r="C179" s="269" t="s">
        <v>3765</v>
      </c>
      <c r="D179" s="270">
        <v>500</v>
      </c>
      <c r="E179" s="271">
        <v>35991</v>
      </c>
      <c r="F179" s="276"/>
      <c r="G179" s="263" t="str">
        <f t="shared" si="11"/>
        <v xml:space="preserve"> </v>
      </c>
      <c r="H179" s="267" t="s">
        <v>21</v>
      </c>
      <c r="I179" s="267" t="s">
        <v>190</v>
      </c>
      <c r="J179" s="263" t="str">
        <f t="shared" si="12"/>
        <v xml:space="preserve"> </v>
      </c>
      <c r="K179" s="272" t="str">
        <f>IF(D179&gt;=('28 Populations and thresholds'!$I$193),"YES"," ")</f>
        <v>YES</v>
      </c>
      <c r="L179" s="272" t="str">
        <f>IF(K179="YES"," ",IF(D179&gt;=('28 Populations and thresholds'!$I$193)*0.25,"YES"))</f>
        <v xml:space="preserve"> </v>
      </c>
      <c r="M179" s="272" t="b">
        <f>OR('28 Populations and thresholds'!$J$193="CR",'28 Populations and thresholds'!$J$193="EN",'28 Populations and thresholds'!$J$193="VU")</f>
        <v>0</v>
      </c>
      <c r="N179" s="273">
        <f>D179/'28 Populations and thresholds'!$H$193</f>
        <v>1.1363636363636364E-2</v>
      </c>
      <c r="O179" s="263" t="str">
        <f t="shared" si="13"/>
        <v xml:space="preserve"> </v>
      </c>
      <c r="P179" s="269"/>
      <c r="Q179" s="263" t="str">
        <f t="shared" si="14"/>
        <v xml:space="preserve"> </v>
      </c>
    </row>
    <row r="180" spans="1:17" s="4" customFormat="1" x14ac:dyDescent="0.2">
      <c r="A180" s="143" t="s">
        <v>1761</v>
      </c>
      <c r="B180" s="40" t="s">
        <v>1197</v>
      </c>
      <c r="C180" s="4" t="s">
        <v>3480</v>
      </c>
      <c r="D180" s="41">
        <v>2470</v>
      </c>
      <c r="E180" s="46">
        <v>30742</v>
      </c>
      <c r="F180" s="43" t="s">
        <v>6038</v>
      </c>
      <c r="G180" s="263" t="str">
        <f t="shared" si="11"/>
        <v xml:space="preserve"> </v>
      </c>
      <c r="H180" s="143" t="s">
        <v>21</v>
      </c>
      <c r="I180" s="143" t="s">
        <v>633</v>
      </c>
      <c r="J180" s="263" t="str">
        <f t="shared" si="12"/>
        <v xml:space="preserve"> </v>
      </c>
      <c r="K180" s="38" t="str">
        <f>IF(D180&gt;=('28 Populations and thresholds'!$I$203),"YES"," ")</f>
        <v>YES</v>
      </c>
      <c r="L180" s="38" t="str">
        <f>IF(K180="YES"," ",IF(D180&gt;=('28 Populations and thresholds'!$I$203)*0.25,"YES"))</f>
        <v xml:space="preserve"> </v>
      </c>
      <c r="M180" s="38" t="b">
        <f>OR('28 Populations and thresholds'!$J$203="CR",'28 Populations and thresholds'!$J$203="EN",'28 Populations and thresholds'!$J$203="VU")</f>
        <v>0</v>
      </c>
      <c r="N180" s="75">
        <f>D180/'28 Populations and thresholds'!$H$203</f>
        <v>1.8296296296296297E-2</v>
      </c>
      <c r="O180" s="263" t="str">
        <f t="shared" si="13"/>
        <v xml:space="preserve"> </v>
      </c>
      <c r="Q180" s="263" t="str">
        <f t="shared" si="14"/>
        <v xml:space="preserve"> </v>
      </c>
    </row>
    <row r="181" spans="1:17" s="4" customFormat="1" x14ac:dyDescent="0.2">
      <c r="A181" s="143" t="s">
        <v>1761</v>
      </c>
      <c r="B181" s="40" t="s">
        <v>1197</v>
      </c>
      <c r="C181" s="4" t="s">
        <v>3770</v>
      </c>
      <c r="D181" s="41">
        <v>4000</v>
      </c>
      <c r="E181" s="46">
        <v>36217</v>
      </c>
      <c r="F181" s="43"/>
      <c r="G181" s="263" t="str">
        <f t="shared" si="11"/>
        <v xml:space="preserve"> </v>
      </c>
      <c r="H181" s="143" t="s">
        <v>21</v>
      </c>
      <c r="I181" s="143" t="s">
        <v>168</v>
      </c>
      <c r="J181" s="263" t="str">
        <f t="shared" si="12"/>
        <v xml:space="preserve"> </v>
      </c>
      <c r="K181" s="38" t="str">
        <f>IF(D181&gt;=('28 Populations and thresholds'!$I$199),"YES"," ")</f>
        <v>YES</v>
      </c>
      <c r="L181" s="38" t="str">
        <f>IF(K181="YES"," ",IF(D181&gt;=('28 Populations and thresholds'!$I$199)*0.25,"YES"))</f>
        <v xml:space="preserve"> </v>
      </c>
      <c r="M181" s="38" t="b">
        <f>OR('28 Populations and thresholds'!$J$199="CR",'28 Populations and thresholds'!$J$199="EN",'28 Populations and thresholds'!$J$199="VU")</f>
        <v>0</v>
      </c>
      <c r="N181" s="75">
        <f>D181/'28 Populations and thresholds'!$H$199</f>
        <v>1.2698412698412698E-2</v>
      </c>
      <c r="O181" s="263" t="str">
        <f t="shared" si="13"/>
        <v xml:space="preserve"> </v>
      </c>
      <c r="Q181" s="263" t="str">
        <f t="shared" si="14"/>
        <v xml:space="preserve"> </v>
      </c>
    </row>
    <row r="182" spans="1:17" s="4" customFormat="1" x14ac:dyDescent="0.2">
      <c r="A182" s="275" t="s">
        <v>1761</v>
      </c>
      <c r="B182" s="269" t="s">
        <v>4318</v>
      </c>
      <c r="C182" s="278" t="s">
        <v>3790</v>
      </c>
      <c r="D182" s="279">
        <v>116000</v>
      </c>
      <c r="E182" s="274" t="s">
        <v>4066</v>
      </c>
      <c r="F182" s="272"/>
      <c r="G182" s="263" t="str">
        <f t="shared" si="11"/>
        <v xml:space="preserve"> </v>
      </c>
      <c r="H182" s="275"/>
      <c r="I182" s="275" t="s">
        <v>4329</v>
      </c>
      <c r="J182" s="263" t="str">
        <f t="shared" si="12"/>
        <v xml:space="preserve"> </v>
      </c>
      <c r="K182" s="272" t="str">
        <f>IF(D182&gt;=('28 Populations and thresholds'!$I$251),"YES"," ")</f>
        <v>YES</v>
      </c>
      <c r="L182" s="272" t="str">
        <f>IF(K182="YES"," ",IF(D182&gt;=('28 Populations and thresholds'!$I$251)*0.25,"YES"))</f>
        <v xml:space="preserve"> </v>
      </c>
      <c r="M182" s="272" t="b">
        <f>OR('28 Populations and thresholds'!$J$251="CR",'28 Populations and thresholds'!$J$251="EN",'28 Populations and thresholds'!$J$251="VU")</f>
        <v>0</v>
      </c>
      <c r="N182" s="273">
        <f>D182/'28 Populations and thresholds'!$H$251</f>
        <v>7.7333333333333337E-2</v>
      </c>
      <c r="O182" s="263" t="str">
        <f t="shared" si="13"/>
        <v xml:space="preserve"> </v>
      </c>
      <c r="P182" s="275" t="s">
        <v>4319</v>
      </c>
      <c r="Q182" s="263" t="str">
        <f t="shared" si="14"/>
        <v xml:space="preserve"> </v>
      </c>
    </row>
    <row r="183" spans="1:17" s="4" customFormat="1" x14ac:dyDescent="0.2">
      <c r="A183" s="143" t="s">
        <v>1761</v>
      </c>
      <c r="B183" s="40" t="s">
        <v>1276</v>
      </c>
      <c r="C183" s="4" t="s">
        <v>3455</v>
      </c>
      <c r="D183" s="41">
        <v>3700</v>
      </c>
      <c r="E183" s="43"/>
      <c r="F183" s="43"/>
      <c r="G183" s="263" t="str">
        <f t="shared" si="11"/>
        <v xml:space="preserve"> </v>
      </c>
      <c r="H183" s="143" t="s">
        <v>21</v>
      </c>
      <c r="I183" s="143" t="s">
        <v>38</v>
      </c>
      <c r="J183" s="263" t="str">
        <f t="shared" si="12"/>
        <v xml:space="preserve"> </v>
      </c>
      <c r="K183" s="38" t="str">
        <f>IF(D183&gt;=('28 Populations and thresholds'!$I$159),"YES"," ")</f>
        <v>YES</v>
      </c>
      <c r="L183" s="38" t="str">
        <f>IF(K183="YES"," ",IF(D183&gt;=('28 Populations and thresholds'!$I$159)*0.25,"YES"))</f>
        <v xml:space="preserve"> </v>
      </c>
      <c r="M183" s="38" t="b">
        <f>OR('28 Populations and thresholds'!$J$159="CR",'28 Populations and thresholds'!$J$159="EN",'28 Populations and thresholds'!$J$159="VU")</f>
        <v>0</v>
      </c>
      <c r="N183" s="75">
        <f>D183/'28 Populations and thresholds'!$H$159</f>
        <v>7.3999999999999996E-2</v>
      </c>
      <c r="O183" s="263" t="str">
        <f t="shared" si="13"/>
        <v xml:space="preserve"> </v>
      </c>
      <c r="Q183" s="263" t="str">
        <f t="shared" si="14"/>
        <v xml:space="preserve"> </v>
      </c>
    </row>
    <row r="184" spans="1:17" s="4" customFormat="1" x14ac:dyDescent="0.2">
      <c r="A184" s="267" t="s">
        <v>1761</v>
      </c>
      <c r="B184" s="268" t="s">
        <v>1112</v>
      </c>
      <c r="C184" s="269" t="s">
        <v>3765</v>
      </c>
      <c r="D184" s="270">
        <v>600</v>
      </c>
      <c r="E184" s="271">
        <v>36114</v>
      </c>
      <c r="F184" s="276"/>
      <c r="G184" s="263" t="str">
        <f t="shared" si="11"/>
        <v xml:space="preserve"> </v>
      </c>
      <c r="H184" s="267" t="s">
        <v>21</v>
      </c>
      <c r="I184" s="267" t="s">
        <v>190</v>
      </c>
      <c r="J184" s="263" t="str">
        <f t="shared" si="12"/>
        <v xml:space="preserve"> </v>
      </c>
      <c r="K184" s="272" t="str">
        <f>IF(D184&gt;=('28 Populations and thresholds'!$I$193),"YES"," ")</f>
        <v>YES</v>
      </c>
      <c r="L184" s="272" t="str">
        <f>IF(K184="YES"," ",IF(D184&gt;=('28 Populations and thresholds'!$I$193)*0.25,"YES"))</f>
        <v xml:space="preserve"> </v>
      </c>
      <c r="M184" s="272" t="b">
        <f>OR('28 Populations and thresholds'!$J$193="CR",'28 Populations and thresholds'!$J$193="EN",'28 Populations and thresholds'!$J$193="VU")</f>
        <v>0</v>
      </c>
      <c r="N184" s="273">
        <f>D184/'28 Populations and thresholds'!$H$193</f>
        <v>1.3636363636363636E-2</v>
      </c>
      <c r="O184" s="263" t="str">
        <f t="shared" si="13"/>
        <v xml:space="preserve"> </v>
      </c>
      <c r="P184" s="269"/>
      <c r="Q184" s="263" t="str">
        <f t="shared" si="14"/>
        <v xml:space="preserve"> </v>
      </c>
    </row>
    <row r="185" spans="1:17" s="4" customFormat="1" x14ac:dyDescent="0.2">
      <c r="A185" s="12" t="s">
        <v>1761</v>
      </c>
      <c r="B185" s="56" t="s">
        <v>4353</v>
      </c>
      <c r="C185" s="111" t="s">
        <v>3791</v>
      </c>
      <c r="D185" s="105">
        <v>27360</v>
      </c>
      <c r="E185" s="172">
        <v>36678</v>
      </c>
      <c r="F185" s="38"/>
      <c r="G185" s="263" t="str">
        <f t="shared" si="11"/>
        <v xml:space="preserve"> </v>
      </c>
      <c r="H185" s="12"/>
      <c r="I185" s="12" t="s">
        <v>4357</v>
      </c>
      <c r="J185" s="263" t="str">
        <f t="shared" si="12"/>
        <v xml:space="preserve"> </v>
      </c>
      <c r="K185" s="38" t="str">
        <f>IF(D185&gt;=('28 Populations and thresholds'!$I$253),"YES"," ")</f>
        <v>YES</v>
      </c>
      <c r="L185" s="38" t="str">
        <f>IF(K185="YES"," ",IF(D185&gt;=('28 Populations and thresholds'!$I$253)*0.25,"YES"))</f>
        <v xml:space="preserve"> </v>
      </c>
      <c r="M185" s="38" t="b">
        <f>OR('28 Populations and thresholds'!$J$253="CR",'28 Populations and thresholds'!$J$253="EN",'28 Populations and thresholds'!$J$253="VU")</f>
        <v>0</v>
      </c>
      <c r="N185" s="75">
        <f>D185/'28 Populations and thresholds'!$H$253</f>
        <v>2.7359999999999999E-2</v>
      </c>
      <c r="O185" s="263" t="str">
        <f t="shared" si="13"/>
        <v xml:space="preserve"> </v>
      </c>
      <c r="P185" s="12"/>
      <c r="Q185" s="263" t="str">
        <f t="shared" si="14"/>
        <v xml:space="preserve"> </v>
      </c>
    </row>
    <row r="186" spans="1:17" s="4" customFormat="1" x14ac:dyDescent="0.2">
      <c r="A186" s="267" t="s">
        <v>1761</v>
      </c>
      <c r="B186" s="268" t="s">
        <v>986</v>
      </c>
      <c r="C186" s="268" t="s">
        <v>3795</v>
      </c>
      <c r="D186" s="270">
        <v>7000</v>
      </c>
      <c r="E186" s="271">
        <v>36144</v>
      </c>
      <c r="F186" s="276"/>
      <c r="G186" s="263" t="str">
        <f t="shared" si="11"/>
        <v xml:space="preserve"> </v>
      </c>
      <c r="H186" s="267" t="s">
        <v>21</v>
      </c>
      <c r="I186" s="267" t="s">
        <v>190</v>
      </c>
      <c r="J186" s="263" t="str">
        <f t="shared" si="12"/>
        <v xml:space="preserve"> </v>
      </c>
      <c r="K186" s="272" t="str">
        <f>IF(D186&gt;=(('28 Populations and thresholds'!$I$176)+('28 Populations and thresholds'!$I$177)),"YES"," ")</f>
        <v>YES</v>
      </c>
      <c r="L186" s="272" t="str">
        <f>IF(K186="YES"," ",IF(D186&gt;=(('28 Populations and thresholds'!$I$176)+('28 Populations and thresholds'!$I$177))*0.25,"YES"))</f>
        <v xml:space="preserve"> </v>
      </c>
      <c r="M186" s="272" t="b">
        <f>OR('28 Populations and thresholds'!$J$176="CR",'28 Populations and thresholds'!$J$176="EN",'28 Populations and thresholds'!$J$176="VU")</f>
        <v>0</v>
      </c>
      <c r="N186" s="273">
        <f>D186/(('28 Populations and thresholds'!$H$176)+('28 Populations and thresholds'!$H$177))</f>
        <v>2.5089605734767026E-2</v>
      </c>
      <c r="O186" s="263" t="str">
        <f t="shared" si="13"/>
        <v xml:space="preserve"> </v>
      </c>
      <c r="P186" s="275" t="s">
        <v>4568</v>
      </c>
      <c r="Q186" s="263" t="str">
        <f t="shared" si="14"/>
        <v xml:space="preserve"> </v>
      </c>
    </row>
    <row r="187" spans="1:17" s="4" customFormat="1" x14ac:dyDescent="0.2">
      <c r="A187" s="267" t="s">
        <v>1761</v>
      </c>
      <c r="B187" s="268" t="s">
        <v>986</v>
      </c>
      <c r="C187" s="269" t="s">
        <v>3470</v>
      </c>
      <c r="D187" s="270">
        <v>700</v>
      </c>
      <c r="E187" s="276"/>
      <c r="F187" s="276"/>
      <c r="G187" s="263" t="str">
        <f t="shared" si="11"/>
        <v xml:space="preserve"> </v>
      </c>
      <c r="H187" s="267" t="s">
        <v>21</v>
      </c>
      <c r="I187" s="267" t="s">
        <v>944</v>
      </c>
      <c r="J187" s="263" t="str">
        <f t="shared" si="12"/>
        <v xml:space="preserve"> </v>
      </c>
      <c r="K187" s="272" t="str">
        <f>IF(D187&gt;=('28 Populations and thresholds'!$I$181),"YES"," ")</f>
        <v>YES</v>
      </c>
      <c r="L187" s="272" t="str">
        <f>IF(K187="YES"," ",IF(D187&gt;=('28 Populations and thresholds'!$I$181)*0.25,"YES"))</f>
        <v xml:space="preserve"> </v>
      </c>
      <c r="M187" s="272" t="b">
        <f>OR('28 Populations and thresholds'!$J$181="CR",'28 Populations and thresholds'!$J$181="EN",'28 Populations and thresholds'!$J$181="VU")</f>
        <v>1</v>
      </c>
      <c r="N187" s="273">
        <f>D187/'28 Populations and thresholds'!$H$181</f>
        <v>2.1874999999999999E-2</v>
      </c>
      <c r="O187" s="263" t="str">
        <f t="shared" si="13"/>
        <v xml:space="preserve"> </v>
      </c>
      <c r="P187" s="269"/>
      <c r="Q187" s="263" t="str">
        <f t="shared" si="14"/>
        <v xml:space="preserve"> </v>
      </c>
    </row>
    <row r="188" spans="1:17" s="4" customFormat="1" x14ac:dyDescent="0.2">
      <c r="A188" s="267" t="s">
        <v>1761</v>
      </c>
      <c r="B188" s="268" t="s">
        <v>986</v>
      </c>
      <c r="C188" s="269" t="s">
        <v>3767</v>
      </c>
      <c r="D188" s="270">
        <v>4500</v>
      </c>
      <c r="E188" s="271">
        <v>36250</v>
      </c>
      <c r="F188" s="276"/>
      <c r="G188" s="263" t="str">
        <f t="shared" si="11"/>
        <v xml:space="preserve"> </v>
      </c>
      <c r="H188" s="267" t="s">
        <v>21</v>
      </c>
      <c r="I188" s="267" t="s">
        <v>190</v>
      </c>
      <c r="J188" s="263" t="str">
        <f t="shared" si="12"/>
        <v xml:space="preserve"> </v>
      </c>
      <c r="K188" s="272" t="str">
        <f>IF(D188&gt;=('28 Populations and thresholds'!$I$195),"YES"," ")</f>
        <v>YES</v>
      </c>
      <c r="L188" s="272" t="str">
        <f>IF(K188="YES"," ",IF(D188&gt;=('28 Populations and thresholds'!$I$195)*0.25,"YES"))</f>
        <v xml:space="preserve"> </v>
      </c>
      <c r="M188" s="272" t="b">
        <f>OR('28 Populations and thresholds'!$J$195="CR",'28 Populations and thresholds'!$J$195="EN",'28 Populations and thresholds'!$J$195="VU")</f>
        <v>1</v>
      </c>
      <c r="N188" s="273">
        <f>D188/'28 Populations and thresholds'!$H$195</f>
        <v>1.5517241379310345E-2</v>
      </c>
      <c r="O188" s="263" t="str">
        <f t="shared" si="13"/>
        <v xml:space="preserve"> </v>
      </c>
      <c r="P188" s="275"/>
      <c r="Q188" s="263" t="str">
        <f t="shared" si="14"/>
        <v xml:space="preserve"> </v>
      </c>
    </row>
    <row r="189" spans="1:17" s="4" customFormat="1" x14ac:dyDescent="0.2">
      <c r="A189" s="267" t="s">
        <v>1761</v>
      </c>
      <c r="B189" s="268" t="s">
        <v>986</v>
      </c>
      <c r="C189" s="269" t="s">
        <v>3765</v>
      </c>
      <c r="D189" s="270">
        <v>800</v>
      </c>
      <c r="E189" s="276"/>
      <c r="F189" s="276"/>
      <c r="G189" s="263" t="str">
        <f t="shared" si="11"/>
        <v xml:space="preserve"> </v>
      </c>
      <c r="H189" s="267" t="s">
        <v>21</v>
      </c>
      <c r="I189" s="267" t="s">
        <v>187</v>
      </c>
      <c r="J189" s="263" t="str">
        <f t="shared" si="12"/>
        <v xml:space="preserve"> </v>
      </c>
      <c r="K189" s="272" t="str">
        <f>IF(D189&gt;=('28 Populations and thresholds'!$I$193),"YES"," ")</f>
        <v>YES</v>
      </c>
      <c r="L189" s="272" t="str">
        <f>IF(K189="YES"," ",IF(D189&gt;=('28 Populations and thresholds'!$I$193)*0.25,"YES"))</f>
        <v xml:space="preserve"> </v>
      </c>
      <c r="M189" s="272" t="b">
        <f>OR('28 Populations and thresholds'!$J$193="CR",'28 Populations and thresholds'!$J$193="EN",'28 Populations and thresholds'!$J$193="VU")</f>
        <v>0</v>
      </c>
      <c r="N189" s="273">
        <f>D189/'28 Populations and thresholds'!$H$193</f>
        <v>1.8181818181818181E-2</v>
      </c>
      <c r="O189" s="263" t="str">
        <f t="shared" si="13"/>
        <v xml:space="preserve"> </v>
      </c>
      <c r="P189" s="269"/>
      <c r="Q189" s="263" t="str">
        <f t="shared" si="14"/>
        <v xml:space="preserve"> </v>
      </c>
    </row>
    <row r="190" spans="1:17" s="4" customFormat="1" x14ac:dyDescent="0.2">
      <c r="A190" s="267" t="s">
        <v>1761</v>
      </c>
      <c r="B190" s="268" t="s">
        <v>986</v>
      </c>
      <c r="C190" s="269" t="s">
        <v>3766</v>
      </c>
      <c r="D190" s="270">
        <v>456</v>
      </c>
      <c r="E190" s="276"/>
      <c r="F190" s="276"/>
      <c r="G190" s="263" t="str">
        <f t="shared" si="11"/>
        <v xml:space="preserve"> </v>
      </c>
      <c r="H190" s="267" t="s">
        <v>21</v>
      </c>
      <c r="I190" s="267" t="s">
        <v>187</v>
      </c>
      <c r="J190" s="263" t="str">
        <f t="shared" si="12"/>
        <v xml:space="preserve"> </v>
      </c>
      <c r="K190" s="272" t="str">
        <f>IF(D190&gt;=('28 Populations and thresholds'!$I$194),"YES"," ")</f>
        <v>YES</v>
      </c>
      <c r="L190" s="272" t="str">
        <f>IF(K190="YES"," ",IF(D190&gt;=('28 Populations and thresholds'!$I$194)*0.25,"YES"))</f>
        <v xml:space="preserve"> </v>
      </c>
      <c r="M190" s="272" t="b">
        <f>OR('28 Populations and thresholds'!$J$194="CR",'28 Populations and thresholds'!$J$194="EN",'28 Populations and thresholds'!$J$194="VU")</f>
        <v>0</v>
      </c>
      <c r="N190" s="273">
        <f>D190/'28 Populations and thresholds'!$H$194</f>
        <v>1.6E-2</v>
      </c>
      <c r="O190" s="263" t="str">
        <f t="shared" si="13"/>
        <v xml:space="preserve"> </v>
      </c>
      <c r="P190" s="269"/>
      <c r="Q190" s="263" t="str">
        <f t="shared" si="14"/>
        <v xml:space="preserve"> </v>
      </c>
    </row>
    <row r="191" spans="1:17" s="4" customFormat="1" x14ac:dyDescent="0.2">
      <c r="A191" s="267" t="s">
        <v>1761</v>
      </c>
      <c r="B191" s="268" t="s">
        <v>986</v>
      </c>
      <c r="C191" s="280" t="s">
        <v>3763</v>
      </c>
      <c r="D191" s="270">
        <v>800</v>
      </c>
      <c r="E191" s="271">
        <v>35231</v>
      </c>
      <c r="F191" s="276"/>
      <c r="G191" s="263" t="str">
        <f t="shared" si="11"/>
        <v xml:space="preserve"> </v>
      </c>
      <c r="H191" s="267" t="s">
        <v>21</v>
      </c>
      <c r="I191" s="267" t="s">
        <v>190</v>
      </c>
      <c r="J191" s="263" t="str">
        <f t="shared" si="12"/>
        <v xml:space="preserve"> </v>
      </c>
      <c r="K191" s="272" t="str">
        <f>IF(D191&gt;=('28 Populations and thresholds'!$I$191),"YES"," ")</f>
        <v>YES</v>
      </c>
      <c r="L191" s="272" t="str">
        <f>IF(K191="YES"," ",IF(D191&gt;=('28 Populations and thresholds'!$I$191)*0.25,"YES"))</f>
        <v xml:space="preserve"> </v>
      </c>
      <c r="M191" s="272" t="b">
        <f>OR('28 Populations and thresholds'!$J$191="CR",'28 Populations and thresholds'!$J$191="EN",'28 Populations and thresholds'!$J$191="VU")</f>
        <v>0</v>
      </c>
      <c r="N191" s="273">
        <f>D191/'28 Populations and thresholds'!$H$191</f>
        <v>1.6E-2</v>
      </c>
      <c r="O191" s="263" t="str">
        <f t="shared" si="13"/>
        <v xml:space="preserve"> </v>
      </c>
      <c r="P191" s="269"/>
      <c r="Q191" s="263" t="str">
        <f t="shared" si="14"/>
        <v xml:space="preserve"> </v>
      </c>
    </row>
    <row r="192" spans="1:17" s="4" customFormat="1" x14ac:dyDescent="0.2">
      <c r="A192" s="12" t="s">
        <v>1761</v>
      </c>
      <c r="B192" s="4" t="s">
        <v>3944</v>
      </c>
      <c r="C192" s="4" t="s">
        <v>3742</v>
      </c>
      <c r="D192" s="105">
        <v>5785</v>
      </c>
      <c r="E192" s="172">
        <v>39904</v>
      </c>
      <c r="F192" s="38"/>
      <c r="G192" s="263" t="str">
        <f t="shared" si="11"/>
        <v xml:space="preserve"> </v>
      </c>
      <c r="H192" s="12"/>
      <c r="I192" s="12" t="s">
        <v>3951</v>
      </c>
      <c r="J192" s="263" t="str">
        <f t="shared" si="12"/>
        <v xml:space="preserve"> </v>
      </c>
      <c r="K192" s="38" t="str">
        <f>IF(D192&gt;=('28 Populations and thresholds'!$I$148),"YES"," ")</f>
        <v>YES</v>
      </c>
      <c r="L192" s="38" t="str">
        <f>IF(K192="YES"," ",IF(D192&gt;=('28 Populations and thresholds'!$I$148)*0.25,"YES"))</f>
        <v xml:space="preserve"> </v>
      </c>
      <c r="M192" s="38" t="b">
        <f>OR('28 Populations and thresholds'!$J$148="CR",'28 Populations and thresholds'!$J$148="EN",'28 Populations and thresholds'!$J$148="VU")</f>
        <v>0</v>
      </c>
      <c r="N192" s="75">
        <f>D192/'28 Populations and thresholds'!$H$148</f>
        <v>5.7849999999999999E-2</v>
      </c>
      <c r="O192" s="263" t="str">
        <f t="shared" si="13"/>
        <v xml:space="preserve"> </v>
      </c>
      <c r="P192" s="12"/>
      <c r="Q192" s="263" t="str">
        <f t="shared" si="14"/>
        <v xml:space="preserve"> </v>
      </c>
    </row>
    <row r="193" spans="1:17" s="4" customFormat="1" x14ac:dyDescent="0.2">
      <c r="A193" s="12" t="s">
        <v>1761</v>
      </c>
      <c r="B193" s="4" t="s">
        <v>3944</v>
      </c>
      <c r="C193" s="4" t="s">
        <v>3466</v>
      </c>
      <c r="D193" s="105">
        <v>9354</v>
      </c>
      <c r="E193" s="172">
        <v>39904</v>
      </c>
      <c r="F193" s="38"/>
      <c r="G193" s="263" t="str">
        <f t="shared" ref="G193:G256" si="15">" "</f>
        <v xml:space="preserve"> </v>
      </c>
      <c r="H193" s="12"/>
      <c r="I193" s="12" t="s">
        <v>3951</v>
      </c>
      <c r="J193" s="263" t="str">
        <f t="shared" ref="J193:J256" si="16">" "</f>
        <v xml:space="preserve"> </v>
      </c>
      <c r="K193" s="38" t="str">
        <f>IF(D193&gt;=('28 Populations and thresholds'!$I$178),"YES"," ")</f>
        <v>YES</v>
      </c>
      <c r="L193" s="38" t="str">
        <f>IF(K193="YES"," ",IF(D193&gt;=('28 Populations and thresholds'!$I$178)*0.25,"YES"))</f>
        <v xml:space="preserve"> </v>
      </c>
      <c r="M193" s="38" t="b">
        <f>OR('28 Populations and thresholds'!$J$178="CR",'28 Populations and thresholds'!$J$178="EN",'28 Populations and thresholds'!$J$178="VU")</f>
        <v>0</v>
      </c>
      <c r="N193" s="75">
        <f>D193/'28 Populations and thresholds'!$H$178</f>
        <v>5.1966666666666668E-2</v>
      </c>
      <c r="O193" s="263" t="str">
        <f t="shared" ref="O193:O256" si="17">" "</f>
        <v xml:space="preserve"> </v>
      </c>
      <c r="Q193" s="263" t="str">
        <f t="shared" ref="Q193:Q256" si="18">" "</f>
        <v xml:space="preserve"> </v>
      </c>
    </row>
    <row r="194" spans="1:17" s="4" customFormat="1" x14ac:dyDescent="0.2">
      <c r="A194" s="12" t="s">
        <v>1761</v>
      </c>
      <c r="B194" s="4" t="s">
        <v>3944</v>
      </c>
      <c r="C194" s="4" t="s">
        <v>3773</v>
      </c>
      <c r="D194" s="105">
        <v>5361</v>
      </c>
      <c r="E194" s="172">
        <v>39904</v>
      </c>
      <c r="F194" s="38"/>
      <c r="G194" s="263" t="str">
        <f t="shared" si="15"/>
        <v xml:space="preserve"> </v>
      </c>
      <c r="H194" s="12"/>
      <c r="I194" s="12" t="s">
        <v>3951</v>
      </c>
      <c r="J194" s="263" t="str">
        <f t="shared" si="16"/>
        <v xml:space="preserve"> </v>
      </c>
      <c r="K194" s="38" t="str">
        <f>IF(D194&gt;=('28 Populations and thresholds'!$I$202),"YES"," ")</f>
        <v>YES</v>
      </c>
      <c r="L194" s="38" t="str">
        <f>IF(K194="YES"," ",IF(D194&gt;=('28 Populations and thresholds'!$I$202)*0.25,"YES"))</f>
        <v xml:space="preserve"> </v>
      </c>
      <c r="M194" s="38" t="b">
        <f>OR('28 Populations and thresholds'!$J$202="CR",'28 Populations and thresholds'!$J$202="EN",'28 Populations and thresholds'!$J$202="VU")</f>
        <v>0</v>
      </c>
      <c r="N194" s="75">
        <f>D194/'28 Populations and thresholds'!$H$202</f>
        <v>3.3506250000000001E-2</v>
      </c>
      <c r="O194" s="263" t="str">
        <f t="shared" si="17"/>
        <v xml:space="preserve"> </v>
      </c>
      <c r="Q194" s="263" t="str">
        <f t="shared" si="18"/>
        <v xml:space="preserve"> </v>
      </c>
    </row>
    <row r="195" spans="1:17" s="4" customFormat="1" x14ac:dyDescent="0.2">
      <c r="A195" s="12" t="s">
        <v>1761</v>
      </c>
      <c r="B195" s="4" t="s">
        <v>3944</v>
      </c>
      <c r="C195" s="4" t="s">
        <v>3792</v>
      </c>
      <c r="D195" s="105">
        <v>2412</v>
      </c>
      <c r="E195" s="172">
        <v>39904</v>
      </c>
      <c r="F195" s="38"/>
      <c r="G195" s="263" t="str">
        <f t="shared" si="15"/>
        <v xml:space="preserve"> </v>
      </c>
      <c r="H195" s="12"/>
      <c r="I195" s="12" t="s">
        <v>3951</v>
      </c>
      <c r="J195" s="263" t="str">
        <f t="shared" si="16"/>
        <v xml:space="preserve"> </v>
      </c>
      <c r="K195" s="38" t="str">
        <f>IF(D195&gt;=('28 Populations and thresholds'!$I$254),"YES"," ")</f>
        <v>YES</v>
      </c>
      <c r="L195" s="38" t="str">
        <f>IF(K195="YES"," ",IF(D195&gt;=('28 Populations and thresholds'!$I$254)*0.25,"YES"))</f>
        <v xml:space="preserve"> </v>
      </c>
      <c r="M195" s="38" t="b">
        <f>OR('28 Populations and thresholds'!$J$254="CR",'28 Populations and thresholds'!$J$254="EN",'28 Populations and thresholds'!$J$254="VU")</f>
        <v>0</v>
      </c>
      <c r="N195" s="75">
        <f>D195/'28 Populations and thresholds'!$H$254</f>
        <v>2.4120000000000001E-3</v>
      </c>
      <c r="O195" s="263" t="str">
        <f t="shared" si="17"/>
        <v xml:space="preserve"> </v>
      </c>
      <c r="P195" s="12"/>
      <c r="Q195" s="263" t="str">
        <f t="shared" si="18"/>
        <v xml:space="preserve"> </v>
      </c>
    </row>
    <row r="196" spans="1:17" s="4" customFormat="1" x14ac:dyDescent="0.2">
      <c r="A196" s="267" t="s">
        <v>1761</v>
      </c>
      <c r="B196" s="268" t="s">
        <v>978</v>
      </c>
      <c r="C196" s="269" t="s">
        <v>3464</v>
      </c>
      <c r="D196" s="270">
        <v>11751</v>
      </c>
      <c r="E196" s="271">
        <v>35065</v>
      </c>
      <c r="F196" s="276" t="s">
        <v>6038</v>
      </c>
      <c r="G196" s="263" t="str">
        <f t="shared" si="15"/>
        <v xml:space="preserve"> </v>
      </c>
      <c r="H196" s="267" t="s">
        <v>21</v>
      </c>
      <c r="I196" s="267" t="s">
        <v>58</v>
      </c>
      <c r="J196" s="263" t="str">
        <f t="shared" si="16"/>
        <v xml:space="preserve"> </v>
      </c>
      <c r="K196" s="272" t="str">
        <f>IF(D196&gt;=('28 Populations and thresholds'!$I$177),"YES"," ")</f>
        <v>YES</v>
      </c>
      <c r="L196" s="272" t="str">
        <f>IF(K196="YES"," ",IF(D196&gt;=('28 Populations and thresholds'!$I$177)*0.25,"YES"))</f>
        <v xml:space="preserve"> </v>
      </c>
      <c r="M196" s="272" t="b">
        <f>OR('28 Populations and thresholds'!$J$177="CR",'28 Populations and thresholds'!$J$177="EN",'28 Populations and thresholds'!$J$177="VU")</f>
        <v>0</v>
      </c>
      <c r="N196" s="273">
        <f>D196/('28 Populations and thresholds'!$H$177)</f>
        <v>8.8353383458646614E-2</v>
      </c>
      <c r="O196" s="263" t="str">
        <f t="shared" si="17"/>
        <v xml:space="preserve"> </v>
      </c>
      <c r="P196" s="275"/>
      <c r="Q196" s="263" t="str">
        <f t="shared" si="18"/>
        <v xml:space="preserve"> </v>
      </c>
    </row>
    <row r="197" spans="1:17" s="4" customFormat="1" x14ac:dyDescent="0.2">
      <c r="A197" s="267" t="s">
        <v>1761</v>
      </c>
      <c r="B197" s="268" t="s">
        <v>978</v>
      </c>
      <c r="C197" s="269" t="s">
        <v>3480</v>
      </c>
      <c r="D197" s="270">
        <v>5229</v>
      </c>
      <c r="E197" s="271">
        <v>35065</v>
      </c>
      <c r="F197" s="276"/>
      <c r="G197" s="263" t="str">
        <f t="shared" si="15"/>
        <v xml:space="preserve"> </v>
      </c>
      <c r="H197" s="267" t="s">
        <v>21</v>
      </c>
      <c r="I197" s="267" t="s">
        <v>58</v>
      </c>
      <c r="J197" s="263" t="str">
        <f t="shared" si="16"/>
        <v xml:space="preserve"> </v>
      </c>
      <c r="K197" s="272" t="str">
        <f>IF(D197&gt;=('28 Populations and thresholds'!$I$203),"YES"," ")</f>
        <v>YES</v>
      </c>
      <c r="L197" s="272" t="str">
        <f>IF(K197="YES"," ",IF(D197&gt;=('28 Populations and thresholds'!$I$203)*0.25,"YES"))</f>
        <v xml:space="preserve"> </v>
      </c>
      <c r="M197" s="272" t="b">
        <f>OR('28 Populations and thresholds'!$J$203="CR",'28 Populations and thresholds'!$J$203="EN",'28 Populations and thresholds'!$J$203="VU")</f>
        <v>0</v>
      </c>
      <c r="N197" s="273">
        <f>D197/'28 Populations and thresholds'!$H$203</f>
        <v>3.8733333333333335E-2</v>
      </c>
      <c r="O197" s="263" t="str">
        <f t="shared" si="17"/>
        <v xml:space="preserve"> </v>
      </c>
      <c r="P197" s="269"/>
      <c r="Q197" s="263" t="str">
        <f t="shared" si="18"/>
        <v xml:space="preserve"> </v>
      </c>
    </row>
    <row r="198" spans="1:17" s="4" customFormat="1" x14ac:dyDescent="0.2">
      <c r="A198" s="267" t="s">
        <v>1761</v>
      </c>
      <c r="B198" s="268" t="s">
        <v>978</v>
      </c>
      <c r="C198" s="269" t="s">
        <v>3470</v>
      </c>
      <c r="D198" s="270">
        <v>3500</v>
      </c>
      <c r="E198" s="271">
        <v>35065</v>
      </c>
      <c r="F198" s="276"/>
      <c r="G198" s="263" t="str">
        <f t="shared" si="15"/>
        <v xml:space="preserve"> </v>
      </c>
      <c r="H198" s="267" t="s">
        <v>21</v>
      </c>
      <c r="I198" s="267" t="s">
        <v>58</v>
      </c>
      <c r="J198" s="263" t="str">
        <f t="shared" si="16"/>
        <v xml:space="preserve"> </v>
      </c>
      <c r="K198" s="272" t="str">
        <f>IF(D198&gt;=('28 Populations and thresholds'!$I$181),"YES"," ")</f>
        <v>YES</v>
      </c>
      <c r="L198" s="272" t="str">
        <f>IF(K198="YES"," ",IF(D198&gt;=('28 Populations and thresholds'!$I$181)*0.25,"YES"))</f>
        <v xml:space="preserve"> </v>
      </c>
      <c r="M198" s="272" t="b">
        <f>OR('28 Populations and thresholds'!$J$181="CR",'28 Populations and thresholds'!$J$181="EN",'28 Populations and thresholds'!$J$181="VU")</f>
        <v>1</v>
      </c>
      <c r="N198" s="273">
        <f>D198/'28 Populations and thresholds'!$H$181</f>
        <v>0.109375</v>
      </c>
      <c r="O198" s="263" t="str">
        <f t="shared" si="17"/>
        <v xml:space="preserve"> </v>
      </c>
      <c r="P198" s="269"/>
      <c r="Q198" s="263" t="str">
        <f t="shared" si="18"/>
        <v xml:space="preserve"> </v>
      </c>
    </row>
    <row r="199" spans="1:17" s="4" customFormat="1" x14ac:dyDescent="0.2">
      <c r="A199" s="267" t="s">
        <v>1761</v>
      </c>
      <c r="B199" s="268" t="s">
        <v>978</v>
      </c>
      <c r="C199" s="269" t="s">
        <v>3765</v>
      </c>
      <c r="D199" s="270">
        <v>3736</v>
      </c>
      <c r="E199" s="271">
        <v>32843</v>
      </c>
      <c r="F199" s="276"/>
      <c r="G199" s="263" t="str">
        <f t="shared" si="15"/>
        <v xml:space="preserve"> </v>
      </c>
      <c r="H199" s="267" t="s">
        <v>21</v>
      </c>
      <c r="I199" s="267" t="s">
        <v>238</v>
      </c>
      <c r="J199" s="263" t="str">
        <f t="shared" si="16"/>
        <v xml:space="preserve"> </v>
      </c>
      <c r="K199" s="272" t="str">
        <f>IF(D199&gt;=('28 Populations and thresholds'!$I$193),"YES"," ")</f>
        <v>YES</v>
      </c>
      <c r="L199" s="272" t="str">
        <f>IF(K199="YES"," ",IF(D199&gt;=('28 Populations and thresholds'!$I$193)*0.25,"YES"))</f>
        <v xml:space="preserve"> </v>
      </c>
      <c r="M199" s="272" t="b">
        <f>OR('28 Populations and thresholds'!$J$193="CR",'28 Populations and thresholds'!$J$193="EN",'28 Populations and thresholds'!$J$193="VU")</f>
        <v>0</v>
      </c>
      <c r="N199" s="273">
        <f>D199/'28 Populations and thresholds'!$H$193</f>
        <v>8.4909090909090906E-2</v>
      </c>
      <c r="O199" s="263" t="str">
        <f t="shared" si="17"/>
        <v xml:space="preserve"> </v>
      </c>
      <c r="P199" s="269"/>
      <c r="Q199" s="263" t="str">
        <f t="shared" si="18"/>
        <v xml:space="preserve"> </v>
      </c>
    </row>
    <row r="200" spans="1:17" s="4" customFormat="1" x14ac:dyDescent="0.2">
      <c r="A200" s="267" t="s">
        <v>1761</v>
      </c>
      <c r="B200" s="268" t="s">
        <v>978</v>
      </c>
      <c r="C200" s="269" t="s">
        <v>3459</v>
      </c>
      <c r="D200" s="270">
        <v>1770</v>
      </c>
      <c r="E200" s="276"/>
      <c r="F200" s="276"/>
      <c r="G200" s="263" t="str">
        <f t="shared" si="15"/>
        <v xml:space="preserve"> </v>
      </c>
      <c r="H200" s="267" t="s">
        <v>21</v>
      </c>
      <c r="I200" s="267" t="s">
        <v>486</v>
      </c>
      <c r="J200" s="263" t="str">
        <f t="shared" si="16"/>
        <v xml:space="preserve"> </v>
      </c>
      <c r="K200" s="272" t="str">
        <f>IF(D200&gt;=(('28 Populations and thresholds'!$I$160)+('28 Populations and thresholds'!$I$163)),"YES"," ")</f>
        <v>YES</v>
      </c>
      <c r="L200" s="272" t="str">
        <f>IF(K200="YES"," ",IF(D200&gt;=(('28 Populations and thresholds'!$I$160)+('28 Populations and thresholds'!$I$163))*0.25,"YES"))</f>
        <v xml:space="preserve"> </v>
      </c>
      <c r="M200" s="272" t="b">
        <f>OR('28 Populations and thresholds'!$J$160="CR",'28 Populations and thresholds'!$J$160="EN",'28 Populations and thresholds'!$J$160="VU")</f>
        <v>0</v>
      </c>
      <c r="N200" s="273">
        <f>D200/(('28 Populations and thresholds'!$H$160)+('28 Populations and thresholds'!$H$163))</f>
        <v>4.5974025974025973E-2</v>
      </c>
      <c r="O200" s="263" t="str">
        <f t="shared" si="17"/>
        <v xml:space="preserve"> </v>
      </c>
      <c r="P200" s="282" t="s">
        <v>4563</v>
      </c>
      <c r="Q200" s="263" t="str">
        <f t="shared" si="18"/>
        <v xml:space="preserve"> </v>
      </c>
    </row>
    <row r="201" spans="1:17" s="4" customFormat="1" x14ac:dyDescent="0.2">
      <c r="A201" s="267" t="s">
        <v>1761</v>
      </c>
      <c r="B201" s="268" t="s">
        <v>978</v>
      </c>
      <c r="C201" s="268" t="s">
        <v>3798</v>
      </c>
      <c r="D201" s="270">
        <v>2163</v>
      </c>
      <c r="E201" s="271">
        <v>32509</v>
      </c>
      <c r="F201" s="276"/>
      <c r="G201" s="263" t="str">
        <f t="shared" si="15"/>
        <v xml:space="preserve"> </v>
      </c>
      <c r="H201" s="267" t="s">
        <v>21</v>
      </c>
      <c r="I201" s="267" t="s">
        <v>368</v>
      </c>
      <c r="J201" s="263" t="str">
        <f t="shared" si="16"/>
        <v xml:space="preserve"> </v>
      </c>
      <c r="K201" s="272" t="str">
        <f>IF(D201&gt;=(('28 Populations and thresholds'!$I$152)+('28 Populations and thresholds'!$I$153)),"YES"," ")</f>
        <v>YES</v>
      </c>
      <c r="L201" s="272" t="str">
        <f>IF(K201="YES"," ",IF(D201&gt;=(('28 Populations and thresholds'!$I$152)+('28 Populations and thresholds'!$I$153))*0.25,"YES"))</f>
        <v xml:space="preserve"> </v>
      </c>
      <c r="M201" s="272" t="b">
        <f>OR('28 Populations and thresholds'!$J$152="CR",'28 Populations and thresholds'!$J$152="EN",'28 Populations and thresholds'!$J$152="VU")</f>
        <v>0</v>
      </c>
      <c r="N201" s="273">
        <f>D201/(('28 Populations and thresholds'!$H$152)+('28 Populations and thresholds'!$H$153))</f>
        <v>1.4420000000000001E-2</v>
      </c>
      <c r="O201" s="263" t="str">
        <f t="shared" si="17"/>
        <v xml:space="preserve"> </v>
      </c>
      <c r="P201" s="275" t="s">
        <v>4568</v>
      </c>
      <c r="Q201" s="263" t="str">
        <f t="shared" si="18"/>
        <v xml:space="preserve"> </v>
      </c>
    </row>
    <row r="202" spans="1:17" s="4" customFormat="1" x14ac:dyDescent="0.2">
      <c r="A202" s="267" t="s">
        <v>1761</v>
      </c>
      <c r="B202" s="268" t="s">
        <v>978</v>
      </c>
      <c r="C202" s="280" t="s">
        <v>3763</v>
      </c>
      <c r="D202" s="270">
        <v>779</v>
      </c>
      <c r="E202" s="271">
        <v>33178</v>
      </c>
      <c r="F202" s="276"/>
      <c r="G202" s="263" t="str">
        <f t="shared" si="15"/>
        <v xml:space="preserve"> </v>
      </c>
      <c r="H202" s="267" t="s">
        <v>21</v>
      </c>
      <c r="I202" s="267" t="s">
        <v>238</v>
      </c>
      <c r="J202" s="263" t="str">
        <f t="shared" si="16"/>
        <v xml:space="preserve"> </v>
      </c>
      <c r="K202" s="272" t="str">
        <f>IF(D202&gt;=('28 Populations and thresholds'!$I$191),"YES"," ")</f>
        <v>YES</v>
      </c>
      <c r="L202" s="272" t="str">
        <f>IF(K202="YES"," ",IF(D202&gt;=('28 Populations and thresholds'!$I$191)*0.25,"YES"))</f>
        <v xml:space="preserve"> </v>
      </c>
      <c r="M202" s="272" t="b">
        <f>OR('28 Populations and thresholds'!$J$191="CR",'28 Populations and thresholds'!$J$191="EN",'28 Populations and thresholds'!$J$191="VU")</f>
        <v>0</v>
      </c>
      <c r="N202" s="273">
        <f>D202/'28 Populations and thresholds'!$H$191</f>
        <v>1.558E-2</v>
      </c>
      <c r="O202" s="263" t="str">
        <f t="shared" si="17"/>
        <v xml:space="preserve"> </v>
      </c>
      <c r="P202" s="269"/>
      <c r="Q202" s="263" t="str">
        <f t="shared" si="18"/>
        <v xml:space="preserve"> </v>
      </c>
    </row>
    <row r="203" spans="1:17" s="4" customFormat="1" x14ac:dyDescent="0.2">
      <c r="A203" s="267" t="s">
        <v>1761</v>
      </c>
      <c r="B203" s="268" t="s">
        <v>978</v>
      </c>
      <c r="C203" s="280" t="s">
        <v>3758</v>
      </c>
      <c r="D203" s="270">
        <v>1440</v>
      </c>
      <c r="E203" s="271">
        <v>35065</v>
      </c>
      <c r="F203" s="276"/>
      <c r="G203" s="263" t="str">
        <f t="shared" si="15"/>
        <v xml:space="preserve"> </v>
      </c>
      <c r="H203" s="267" t="s">
        <v>21</v>
      </c>
      <c r="I203" s="267" t="s">
        <v>58</v>
      </c>
      <c r="J203" s="263" t="str">
        <f t="shared" si="16"/>
        <v xml:space="preserve"> </v>
      </c>
      <c r="K203" s="272" t="str">
        <f>IF(D203&gt;=('28 Populations and thresholds'!$I$179),"YES"," ")</f>
        <v>YES</v>
      </c>
      <c r="L203" s="272" t="str">
        <f>IF(K203="YES"," ",IF(D203&gt;=('28 Populations and thresholds'!$I$179)*0.25,"YES"))</f>
        <v xml:space="preserve"> </v>
      </c>
      <c r="M203" s="272" t="b">
        <f>OR('28 Populations and thresholds'!$J$179="CR",'28 Populations and thresholds'!$J$179="EN",'28 Populations and thresholds'!$J$179="VU")</f>
        <v>0</v>
      </c>
      <c r="N203" s="273">
        <f>D203/'28 Populations and thresholds'!$H$179</f>
        <v>2.6181818181818181E-2</v>
      </c>
      <c r="O203" s="263" t="str">
        <f t="shared" si="17"/>
        <v xml:space="preserve"> </v>
      </c>
      <c r="P203" s="269"/>
      <c r="Q203" s="263" t="str">
        <f t="shared" si="18"/>
        <v xml:space="preserve"> </v>
      </c>
    </row>
    <row r="204" spans="1:17" s="4" customFormat="1" x14ac:dyDescent="0.2">
      <c r="A204" s="143" t="s">
        <v>1761</v>
      </c>
      <c r="B204" s="40" t="s">
        <v>1220</v>
      </c>
      <c r="C204" s="4" t="s">
        <v>3773</v>
      </c>
      <c r="D204" s="41">
        <v>3545</v>
      </c>
      <c r="E204" s="46">
        <v>35057</v>
      </c>
      <c r="F204" s="43"/>
      <c r="G204" s="263" t="str">
        <f t="shared" si="15"/>
        <v xml:space="preserve"> </v>
      </c>
      <c r="H204" s="143" t="s">
        <v>21</v>
      </c>
      <c r="I204" s="143" t="s">
        <v>151</v>
      </c>
      <c r="J204" s="263" t="str">
        <f t="shared" si="16"/>
        <v xml:space="preserve"> </v>
      </c>
      <c r="K204" s="38" t="str">
        <f>IF(D204&gt;=('28 Populations and thresholds'!$I$202),"YES"," ")</f>
        <v>YES</v>
      </c>
      <c r="L204" s="38" t="str">
        <f>IF(K204="YES"," ",IF(D204&gt;=('28 Populations and thresholds'!$I$202)*0.25,"YES"))</f>
        <v xml:space="preserve"> </v>
      </c>
      <c r="M204" s="38" t="b">
        <f>OR('28 Populations and thresholds'!$J$202="CR",'28 Populations and thresholds'!$J$202="EN",'28 Populations and thresholds'!$J$202="VU")</f>
        <v>0</v>
      </c>
      <c r="N204" s="75">
        <f>D204/'28 Populations and thresholds'!$H$202</f>
        <v>2.2156249999999999E-2</v>
      </c>
      <c r="O204" s="263" t="str">
        <f t="shared" si="17"/>
        <v xml:space="preserve"> </v>
      </c>
      <c r="Q204" s="263" t="str">
        <f t="shared" si="18"/>
        <v xml:space="preserve"> </v>
      </c>
    </row>
    <row r="205" spans="1:17" s="4" customFormat="1" x14ac:dyDescent="0.2">
      <c r="A205" s="275" t="s">
        <v>1761</v>
      </c>
      <c r="B205" s="269" t="s">
        <v>4338</v>
      </c>
      <c r="C205" s="278" t="s">
        <v>3786</v>
      </c>
      <c r="D205" s="279">
        <v>35000</v>
      </c>
      <c r="E205" s="274" t="s">
        <v>4066</v>
      </c>
      <c r="F205" s="272"/>
      <c r="G205" s="263" t="str">
        <f t="shared" si="15"/>
        <v xml:space="preserve"> </v>
      </c>
      <c r="H205" s="275"/>
      <c r="I205" s="286" t="s">
        <v>4335</v>
      </c>
      <c r="J205" s="263" t="str">
        <f t="shared" si="16"/>
        <v xml:space="preserve"> </v>
      </c>
      <c r="K205" s="272" t="str">
        <f>IF(D205&gt;=('28 Populations and thresholds'!$I$238),"YES"," ")</f>
        <v>YES</v>
      </c>
      <c r="L205" s="272" t="str">
        <f>IF(K205="YES"," ",IF(D205&gt;=('28 Populations and thresholds'!$I$238)*0.25,"YES"))</f>
        <v xml:space="preserve"> </v>
      </c>
      <c r="M205" s="272" t="b">
        <f>OR('28 Populations and thresholds'!$J$238="CR",'28 Populations and thresholds'!$J$238="EN",'28 Populations and thresholds'!$J$238="VU")</f>
        <v>0</v>
      </c>
      <c r="N205" s="273">
        <f>D205/'28 Populations and thresholds'!$H$238</f>
        <v>0.5</v>
      </c>
      <c r="O205" s="263" t="str">
        <f t="shared" si="17"/>
        <v xml:space="preserve"> </v>
      </c>
      <c r="P205" s="275"/>
      <c r="Q205" s="263" t="str">
        <f t="shared" si="18"/>
        <v xml:space="preserve"> </v>
      </c>
    </row>
    <row r="206" spans="1:17" s="4" customFormat="1" x14ac:dyDescent="0.2">
      <c r="A206" s="143" t="s">
        <v>1761</v>
      </c>
      <c r="B206" s="40" t="s">
        <v>1052</v>
      </c>
      <c r="C206" s="4" t="s">
        <v>3470</v>
      </c>
      <c r="D206" s="41">
        <v>1850</v>
      </c>
      <c r="E206" s="46">
        <v>34632</v>
      </c>
      <c r="F206" s="43"/>
      <c r="G206" s="263" t="str">
        <f t="shared" si="15"/>
        <v xml:space="preserve"> </v>
      </c>
      <c r="H206" s="143" t="s">
        <v>21</v>
      </c>
      <c r="I206" s="143" t="s">
        <v>58</v>
      </c>
      <c r="J206" s="263" t="str">
        <f t="shared" si="16"/>
        <v xml:space="preserve"> </v>
      </c>
      <c r="K206" s="38" t="str">
        <f>IF(D206&gt;=('28 Populations and thresholds'!$I$181),"YES"," ")</f>
        <v>YES</v>
      </c>
      <c r="L206" s="38" t="str">
        <f>IF(K206="YES"," ",IF(D206&gt;=('28 Populations and thresholds'!$I$181)*0.25,"YES"))</f>
        <v xml:space="preserve"> </v>
      </c>
      <c r="M206" s="38" t="b">
        <f>OR('28 Populations and thresholds'!$J$181="CR",'28 Populations and thresholds'!$J$181="EN",'28 Populations and thresholds'!$J$181="VU")</f>
        <v>1</v>
      </c>
      <c r="N206" s="75">
        <f>D206/'28 Populations and thresholds'!$H$181</f>
        <v>5.7812500000000003E-2</v>
      </c>
      <c r="O206" s="263" t="str">
        <f t="shared" si="17"/>
        <v xml:space="preserve"> </v>
      </c>
      <c r="Q206" s="263" t="str">
        <f t="shared" si="18"/>
        <v xml:space="preserve"> </v>
      </c>
    </row>
    <row r="207" spans="1:17" s="4" customFormat="1" x14ac:dyDescent="0.2">
      <c r="A207" s="267" t="s">
        <v>1761</v>
      </c>
      <c r="B207" s="268" t="s">
        <v>940</v>
      </c>
      <c r="C207" s="269" t="s">
        <v>3756</v>
      </c>
      <c r="D207" s="270">
        <v>6350</v>
      </c>
      <c r="E207" s="271">
        <v>30731</v>
      </c>
      <c r="F207" s="276"/>
      <c r="G207" s="263" t="str">
        <f t="shared" si="15"/>
        <v xml:space="preserve"> </v>
      </c>
      <c r="H207" s="267" t="s">
        <v>21</v>
      </c>
      <c r="I207" s="267" t="s">
        <v>58</v>
      </c>
      <c r="J207" s="263" t="str">
        <f t="shared" si="16"/>
        <v xml:space="preserve"> </v>
      </c>
      <c r="K207" s="272" t="str">
        <f>IF(D207&gt;=('28 Populations and thresholds'!$I$175),"YES"," ")</f>
        <v>YES</v>
      </c>
      <c r="L207" s="272" t="str">
        <f>IF(K207="YES"," ",IF(D207&gt;=('28 Populations and thresholds'!$I$175)*0.25,"YES"))</f>
        <v xml:space="preserve"> </v>
      </c>
      <c r="M207" s="272" t="b">
        <f>OR('28 Populations and thresholds'!$J$175="CR",'28 Populations and thresholds'!$J$175="EN",'28 Populations and thresholds'!$J$175="VU")</f>
        <v>0</v>
      </c>
      <c r="N207" s="273">
        <f>D207/'28 Populations and thresholds'!$H$175</f>
        <v>4.568345323741007E-2</v>
      </c>
      <c r="O207" s="263" t="str">
        <f t="shared" si="17"/>
        <v xml:space="preserve"> </v>
      </c>
      <c r="P207" s="269"/>
      <c r="Q207" s="263" t="str">
        <f t="shared" si="18"/>
        <v xml:space="preserve"> </v>
      </c>
    </row>
    <row r="208" spans="1:17" s="4" customFormat="1" x14ac:dyDescent="0.2">
      <c r="A208" s="143" t="s">
        <v>1761</v>
      </c>
      <c r="B208" s="40" t="s">
        <v>1176</v>
      </c>
      <c r="C208" s="111" t="s">
        <v>3474</v>
      </c>
      <c r="D208" s="41">
        <v>450</v>
      </c>
      <c r="E208" s="46">
        <v>31353</v>
      </c>
      <c r="F208" s="43"/>
      <c r="G208" s="263" t="str">
        <f t="shared" si="15"/>
        <v xml:space="preserve"> </v>
      </c>
      <c r="H208" s="143" t="s">
        <v>21</v>
      </c>
      <c r="I208" s="143" t="s">
        <v>58</v>
      </c>
      <c r="J208" s="263" t="str">
        <f t="shared" si="16"/>
        <v xml:space="preserve"> </v>
      </c>
      <c r="K208" s="38" t="str">
        <f>IF(D208&gt;=('28 Populations and thresholds'!$I$198),"YES"," ")</f>
        <v>YES</v>
      </c>
      <c r="L208" s="38" t="str">
        <f>IF(K208="YES"," ",IF(D208&gt;=('28 Populations and thresholds'!$I$198)*0.25,"YES"))</f>
        <v xml:space="preserve"> </v>
      </c>
      <c r="M208" s="38" t="b">
        <f>OR('28 Populations and thresholds'!$J$198="CR",'28 Populations and thresholds'!$J$198="EN",'28 Populations and thresholds'!$J$198="VU")</f>
        <v>0</v>
      </c>
      <c r="N208" s="75">
        <f>D208/'28 Populations and thresholds'!$H$198</f>
        <v>2.0454545454545454E-2</v>
      </c>
      <c r="O208" s="263" t="str">
        <f t="shared" si="17"/>
        <v xml:space="preserve"> </v>
      </c>
      <c r="Q208" s="263" t="str">
        <f t="shared" si="18"/>
        <v xml:space="preserve"> </v>
      </c>
    </row>
    <row r="209" spans="1:17" s="4" customFormat="1" x14ac:dyDescent="0.2">
      <c r="A209" s="267" t="s">
        <v>1761</v>
      </c>
      <c r="B209" s="268" t="s">
        <v>1195</v>
      </c>
      <c r="C209" s="269" t="s">
        <v>3480</v>
      </c>
      <c r="D209" s="270">
        <v>2000</v>
      </c>
      <c r="E209" s="271">
        <v>31095</v>
      </c>
      <c r="F209" s="276"/>
      <c r="G209" s="263" t="str">
        <f t="shared" si="15"/>
        <v xml:space="preserve"> </v>
      </c>
      <c r="H209" s="267" t="s">
        <v>21</v>
      </c>
      <c r="I209" s="267" t="s">
        <v>58</v>
      </c>
      <c r="J209" s="263" t="str">
        <f t="shared" si="16"/>
        <v xml:space="preserve"> </v>
      </c>
      <c r="K209" s="272" t="str">
        <f>IF(D209&gt;=('28 Populations and thresholds'!$I$203),"YES"," ")</f>
        <v>YES</v>
      </c>
      <c r="L209" s="272" t="str">
        <f>IF(K209="YES"," ",IF(D209&gt;=('28 Populations and thresholds'!$I$203)*0.25,"YES"))</f>
        <v xml:space="preserve"> </v>
      </c>
      <c r="M209" s="272" t="b">
        <f>OR('28 Populations and thresholds'!$J$203="CR",'28 Populations and thresholds'!$J$203="EN",'28 Populations and thresholds'!$J$203="VU")</f>
        <v>0</v>
      </c>
      <c r="N209" s="273">
        <f>D209/'28 Populations and thresholds'!$H$203</f>
        <v>1.4814814814814815E-2</v>
      </c>
      <c r="O209" s="263" t="str">
        <f t="shared" si="17"/>
        <v xml:space="preserve"> </v>
      </c>
      <c r="P209" s="269"/>
      <c r="Q209" s="263" t="str">
        <f t="shared" si="18"/>
        <v xml:space="preserve"> </v>
      </c>
    </row>
    <row r="210" spans="1:17" s="4" customFormat="1" x14ac:dyDescent="0.2">
      <c r="A210" s="267" t="s">
        <v>1761</v>
      </c>
      <c r="B210" s="268" t="s">
        <v>1195</v>
      </c>
      <c r="C210" s="269" t="s">
        <v>3770</v>
      </c>
      <c r="D210" s="270">
        <v>4630</v>
      </c>
      <c r="E210" s="271">
        <v>31095</v>
      </c>
      <c r="F210" s="276"/>
      <c r="G210" s="263" t="str">
        <f t="shared" si="15"/>
        <v xml:space="preserve"> </v>
      </c>
      <c r="H210" s="267" t="s">
        <v>21</v>
      </c>
      <c r="I210" s="267" t="s">
        <v>58</v>
      </c>
      <c r="J210" s="263" t="str">
        <f t="shared" si="16"/>
        <v xml:space="preserve"> </v>
      </c>
      <c r="K210" s="272" t="str">
        <f>IF(D210&gt;=('28 Populations and thresholds'!$I$199),"YES"," ")</f>
        <v>YES</v>
      </c>
      <c r="L210" s="272" t="str">
        <f>IF(K210="YES"," ",IF(D210&gt;=('28 Populations and thresholds'!$I$199)*0.25,"YES"))</f>
        <v xml:space="preserve"> </v>
      </c>
      <c r="M210" s="272" t="b">
        <f>OR('28 Populations and thresholds'!$J$199="CR",'28 Populations and thresholds'!$J$199="EN",'28 Populations and thresholds'!$J$199="VU")</f>
        <v>0</v>
      </c>
      <c r="N210" s="273">
        <f>D210/'28 Populations and thresholds'!$H$199</f>
        <v>1.4698412698412698E-2</v>
      </c>
      <c r="O210" s="263" t="str">
        <f t="shared" si="17"/>
        <v xml:space="preserve"> </v>
      </c>
      <c r="P210" s="269"/>
      <c r="Q210" s="263" t="str">
        <f t="shared" si="18"/>
        <v xml:space="preserve"> </v>
      </c>
    </row>
    <row r="211" spans="1:17" s="4" customFormat="1" x14ac:dyDescent="0.2">
      <c r="A211" s="267" t="s">
        <v>1761</v>
      </c>
      <c r="B211" s="268" t="s">
        <v>1195</v>
      </c>
      <c r="C211" s="269" t="s">
        <v>3773</v>
      </c>
      <c r="D211" s="270">
        <v>1684</v>
      </c>
      <c r="E211" s="271">
        <v>32600</v>
      </c>
      <c r="F211" s="276"/>
      <c r="G211" s="263" t="str">
        <f t="shared" si="15"/>
        <v xml:space="preserve"> </v>
      </c>
      <c r="H211" s="267" t="s">
        <v>21</v>
      </c>
      <c r="I211" s="267" t="s">
        <v>58</v>
      </c>
      <c r="J211" s="263" t="str">
        <f t="shared" si="16"/>
        <v xml:space="preserve"> </v>
      </c>
      <c r="K211" s="272" t="str">
        <f>IF(D211&gt;=('28 Populations and thresholds'!$I$202),"YES"," ")</f>
        <v>YES</v>
      </c>
      <c r="L211" s="272" t="str">
        <f>IF(K211="YES"," ",IF(D211&gt;=('28 Populations and thresholds'!$I$202)*0.25,"YES"))</f>
        <v xml:space="preserve"> </v>
      </c>
      <c r="M211" s="272" t="b">
        <f>OR('28 Populations and thresholds'!$J$202="CR",'28 Populations and thresholds'!$J$202="EN",'28 Populations and thresholds'!$J$202="VU")</f>
        <v>0</v>
      </c>
      <c r="N211" s="273">
        <f>D211/'28 Populations and thresholds'!$H$202</f>
        <v>1.0525E-2</v>
      </c>
      <c r="O211" s="263" t="str">
        <f t="shared" si="17"/>
        <v xml:space="preserve"> </v>
      </c>
      <c r="P211" s="269"/>
      <c r="Q211" s="263" t="str">
        <f t="shared" si="18"/>
        <v xml:space="preserve"> </v>
      </c>
    </row>
    <row r="212" spans="1:17" s="4" customFormat="1" x14ac:dyDescent="0.2">
      <c r="A212" s="12" t="s">
        <v>1761</v>
      </c>
      <c r="B212" s="4" t="s">
        <v>3465</v>
      </c>
      <c r="C212" s="4" t="s">
        <v>3464</v>
      </c>
      <c r="D212" s="105">
        <v>3002</v>
      </c>
      <c r="E212" s="106">
        <v>2007</v>
      </c>
      <c r="F212" s="38" t="s">
        <v>6038</v>
      </c>
      <c r="G212" s="263" t="str">
        <f t="shared" si="15"/>
        <v xml:space="preserve"> </v>
      </c>
      <c r="H212" s="12" t="s">
        <v>139</v>
      </c>
      <c r="I212" s="12" t="s">
        <v>3388</v>
      </c>
      <c r="J212" s="263" t="str">
        <f t="shared" si="16"/>
        <v xml:space="preserve"> </v>
      </c>
      <c r="K212" s="38" t="str">
        <f>IF(D212&gt;=('28 Populations and thresholds'!$I$177),"YES"," ")</f>
        <v>YES</v>
      </c>
      <c r="L212" s="38" t="str">
        <f>IF(K212="YES"," ",IF(D212&gt;=('28 Populations and thresholds'!$I$177)*0.25,"YES"))</f>
        <v xml:space="preserve"> </v>
      </c>
      <c r="M212" s="38" t="b">
        <f>OR('28 Populations and thresholds'!$J$177="CR",'28 Populations and thresholds'!$J$177="EN",'28 Populations and thresholds'!$J$177="VU")</f>
        <v>0</v>
      </c>
      <c r="N212" s="75">
        <f>D212/('28 Populations and thresholds'!$H$177)</f>
        <v>2.2571428571428572E-2</v>
      </c>
      <c r="O212" s="263" t="str">
        <f t="shared" si="17"/>
        <v xml:space="preserve"> </v>
      </c>
      <c r="P212" s="12"/>
      <c r="Q212" s="263" t="str">
        <f t="shared" si="18"/>
        <v xml:space="preserve"> </v>
      </c>
    </row>
    <row r="213" spans="1:17" s="4" customFormat="1" x14ac:dyDescent="0.2">
      <c r="A213" s="143" t="s">
        <v>1761</v>
      </c>
      <c r="B213" s="4" t="s">
        <v>3465</v>
      </c>
      <c r="C213" s="4" t="s">
        <v>3470</v>
      </c>
      <c r="D213" s="105">
        <v>696</v>
      </c>
      <c r="E213" s="106">
        <v>2007</v>
      </c>
      <c r="F213" s="43"/>
      <c r="G213" s="263" t="str">
        <f t="shared" si="15"/>
        <v xml:space="preserve"> </v>
      </c>
      <c r="H213" s="12" t="s">
        <v>139</v>
      </c>
      <c r="I213" s="12" t="s">
        <v>3388</v>
      </c>
      <c r="J213" s="263" t="str">
        <f t="shared" si="16"/>
        <v xml:space="preserve"> </v>
      </c>
      <c r="K213" s="38" t="str">
        <f>IF(D213&gt;=('28 Populations and thresholds'!$I$181),"YES"," ")</f>
        <v>YES</v>
      </c>
      <c r="L213" s="38" t="str">
        <f>IF(K213="YES"," ",IF(D213&gt;=('28 Populations and thresholds'!$I$181)*0.25,"YES"))</f>
        <v xml:space="preserve"> </v>
      </c>
      <c r="M213" s="38" t="b">
        <f>OR('28 Populations and thresholds'!$J$181="CR",'28 Populations and thresholds'!$J$181="EN",'28 Populations and thresholds'!$J$181="VU")</f>
        <v>1</v>
      </c>
      <c r="N213" s="75">
        <f>D213/'28 Populations and thresholds'!$H$181</f>
        <v>2.1749999999999999E-2</v>
      </c>
      <c r="O213" s="263" t="str">
        <f t="shared" si="17"/>
        <v xml:space="preserve"> </v>
      </c>
      <c r="Q213" s="263" t="str">
        <f t="shared" si="18"/>
        <v xml:space="preserve"> </v>
      </c>
    </row>
    <row r="214" spans="1:17" s="4" customFormat="1" x14ac:dyDescent="0.2">
      <c r="A214" s="267" t="s">
        <v>1761</v>
      </c>
      <c r="B214" s="268" t="s">
        <v>1011</v>
      </c>
      <c r="C214" s="269" t="s">
        <v>3742</v>
      </c>
      <c r="D214" s="270">
        <v>1685</v>
      </c>
      <c r="E214" s="271">
        <v>32270</v>
      </c>
      <c r="F214" s="276" t="s">
        <v>6038</v>
      </c>
      <c r="G214" s="263" t="str">
        <f t="shared" si="15"/>
        <v xml:space="preserve"> </v>
      </c>
      <c r="H214" s="267" t="s">
        <v>21</v>
      </c>
      <c r="I214" s="267" t="s">
        <v>421</v>
      </c>
      <c r="J214" s="263" t="str">
        <f t="shared" si="16"/>
        <v xml:space="preserve"> </v>
      </c>
      <c r="K214" s="272" t="str">
        <f>IF(D214&gt;=('28 Populations and thresholds'!$I$148),"YES"," ")</f>
        <v>YES</v>
      </c>
      <c r="L214" s="272" t="str">
        <f>IF(K214="YES"," ",IF(D214&gt;=('28 Populations and thresholds'!$I$148)*0.25,"YES"))</f>
        <v xml:space="preserve"> </v>
      </c>
      <c r="M214" s="272" t="b">
        <f>OR('28 Populations and thresholds'!$J$148="CR",'28 Populations and thresholds'!$J$148="EN",'28 Populations and thresholds'!$J$148="VU")</f>
        <v>0</v>
      </c>
      <c r="N214" s="273">
        <f>D214/'28 Populations and thresholds'!$H$148</f>
        <v>1.685E-2</v>
      </c>
      <c r="O214" s="263" t="str">
        <f t="shared" si="17"/>
        <v xml:space="preserve"> </v>
      </c>
      <c r="P214" s="275"/>
      <c r="Q214" s="263" t="str">
        <f t="shared" si="18"/>
        <v xml:space="preserve"> </v>
      </c>
    </row>
    <row r="215" spans="1:17" s="4" customFormat="1" x14ac:dyDescent="0.2">
      <c r="A215" s="267" t="s">
        <v>1761</v>
      </c>
      <c r="B215" s="268" t="s">
        <v>1011</v>
      </c>
      <c r="C215" s="269" t="s">
        <v>3466</v>
      </c>
      <c r="D215" s="270">
        <v>3000</v>
      </c>
      <c r="E215" s="271">
        <v>31046</v>
      </c>
      <c r="F215" s="276"/>
      <c r="G215" s="263" t="str">
        <f t="shared" si="15"/>
        <v xml:space="preserve"> </v>
      </c>
      <c r="H215" s="267" t="s">
        <v>21</v>
      </c>
      <c r="I215" s="267" t="s">
        <v>425</v>
      </c>
      <c r="J215" s="263" t="str">
        <f t="shared" si="16"/>
        <v xml:space="preserve"> </v>
      </c>
      <c r="K215" s="272" t="str">
        <f>IF(D215&gt;=('28 Populations and thresholds'!$I$178),"YES"," ")</f>
        <v>YES</v>
      </c>
      <c r="L215" s="272" t="str">
        <f>IF(K215="YES"," ",IF(D215&gt;=('28 Populations and thresholds'!$I$178)*0.25,"YES"))</f>
        <v xml:space="preserve"> </v>
      </c>
      <c r="M215" s="272" t="b">
        <f>OR('28 Populations and thresholds'!$J$178="CR",'28 Populations and thresholds'!$J$178="EN",'28 Populations and thresholds'!$J$178="VU")</f>
        <v>0</v>
      </c>
      <c r="N215" s="273">
        <f>D215/'28 Populations and thresholds'!$H$178</f>
        <v>1.6666666666666666E-2</v>
      </c>
      <c r="O215" s="263" t="str">
        <f t="shared" si="17"/>
        <v xml:space="preserve"> </v>
      </c>
      <c r="P215" s="269"/>
      <c r="Q215" s="263" t="str">
        <f t="shared" si="18"/>
        <v xml:space="preserve"> </v>
      </c>
    </row>
    <row r="216" spans="1:17" s="4" customFormat="1" x14ac:dyDescent="0.2">
      <c r="A216" s="275" t="s">
        <v>1761</v>
      </c>
      <c r="B216" s="283" t="s">
        <v>1011</v>
      </c>
      <c r="C216" s="278" t="s">
        <v>3773</v>
      </c>
      <c r="D216" s="279">
        <v>20000</v>
      </c>
      <c r="E216" s="285">
        <v>39919</v>
      </c>
      <c r="F216" s="272"/>
      <c r="G216" s="263" t="str">
        <f t="shared" si="15"/>
        <v xml:space="preserve"> </v>
      </c>
      <c r="H216" s="275"/>
      <c r="I216" s="275" t="s">
        <v>4197</v>
      </c>
      <c r="J216" s="263" t="str">
        <f t="shared" si="16"/>
        <v xml:space="preserve"> </v>
      </c>
      <c r="K216" s="272" t="str">
        <f>IF(D216&gt;=('28 Populations and thresholds'!$I$202),"YES"," ")</f>
        <v>YES</v>
      </c>
      <c r="L216" s="272" t="str">
        <f>IF(K216="YES"," ",IF(D216&gt;=('28 Populations and thresholds'!$I$202)*0.25,"YES"))</f>
        <v xml:space="preserve"> </v>
      </c>
      <c r="M216" s="272" t="b">
        <f>OR('28 Populations and thresholds'!$J$202="CR",'28 Populations and thresholds'!$J$202="EN",'28 Populations and thresholds'!$J$202="VU")</f>
        <v>0</v>
      </c>
      <c r="N216" s="273">
        <f>D216/'28 Populations and thresholds'!$H$202</f>
        <v>0.125</v>
      </c>
      <c r="O216" s="263" t="str">
        <f t="shared" si="17"/>
        <v xml:space="preserve"> </v>
      </c>
      <c r="P216" s="275"/>
      <c r="Q216" s="263" t="str">
        <f t="shared" si="18"/>
        <v xml:space="preserve"> </v>
      </c>
    </row>
    <row r="217" spans="1:17" s="4" customFormat="1" x14ac:dyDescent="0.2">
      <c r="A217" s="143" t="s">
        <v>1761</v>
      </c>
      <c r="B217" s="40" t="s">
        <v>1186</v>
      </c>
      <c r="C217" s="4" t="s">
        <v>3480</v>
      </c>
      <c r="D217" s="41">
        <v>3000</v>
      </c>
      <c r="E217" s="43"/>
      <c r="F217" s="43"/>
      <c r="G217" s="263" t="str">
        <f t="shared" si="15"/>
        <v xml:space="preserve"> </v>
      </c>
      <c r="H217" s="143" t="s">
        <v>21</v>
      </c>
      <c r="I217" s="143" t="s">
        <v>740</v>
      </c>
      <c r="J217" s="263" t="str">
        <f t="shared" si="16"/>
        <v xml:space="preserve"> </v>
      </c>
      <c r="K217" s="38" t="str">
        <f>IF(D217&gt;=('28 Populations and thresholds'!$I$203),"YES"," ")</f>
        <v>YES</v>
      </c>
      <c r="L217" s="38" t="str">
        <f>IF(K217="YES"," ",IF(D217&gt;=('28 Populations and thresholds'!$I$203)*0.25,"YES"))</f>
        <v xml:space="preserve"> </v>
      </c>
      <c r="M217" s="38" t="b">
        <f>OR('28 Populations and thresholds'!$J$203="CR",'28 Populations and thresholds'!$J$203="EN",'28 Populations and thresholds'!$J$203="VU")</f>
        <v>0</v>
      </c>
      <c r="N217" s="75">
        <f>D217/'28 Populations and thresholds'!$H$203</f>
        <v>2.2222222222222223E-2</v>
      </c>
      <c r="O217" s="263" t="str">
        <f t="shared" si="17"/>
        <v xml:space="preserve"> </v>
      </c>
      <c r="Q217" s="263" t="str">
        <f t="shared" si="18"/>
        <v xml:space="preserve"> </v>
      </c>
    </row>
    <row r="218" spans="1:17" s="4" customFormat="1" x14ac:dyDescent="0.2">
      <c r="A218" s="143" t="s">
        <v>1761</v>
      </c>
      <c r="B218" s="40" t="s">
        <v>1186</v>
      </c>
      <c r="C218" s="4" t="s">
        <v>3770</v>
      </c>
      <c r="D218" s="41">
        <v>12131</v>
      </c>
      <c r="E218" s="46">
        <v>37653</v>
      </c>
      <c r="F218" s="43"/>
      <c r="G218" s="263" t="str">
        <f t="shared" si="15"/>
        <v xml:space="preserve"> </v>
      </c>
      <c r="H218" s="143" t="s">
        <v>21</v>
      </c>
      <c r="I218" s="143" t="s">
        <v>222</v>
      </c>
      <c r="J218" s="263" t="str">
        <f t="shared" si="16"/>
        <v xml:space="preserve"> </v>
      </c>
      <c r="K218" s="38" t="str">
        <f>IF(D218&gt;=('28 Populations and thresholds'!$I$199),"YES"," ")</f>
        <v>YES</v>
      </c>
      <c r="L218" s="38" t="str">
        <f>IF(K218="YES"," ",IF(D218&gt;=('28 Populations and thresholds'!$I$199)*0.25,"YES"))</f>
        <v xml:space="preserve"> </v>
      </c>
      <c r="M218" s="38" t="b">
        <f>OR('28 Populations and thresholds'!$J$199="CR",'28 Populations and thresholds'!$J$199="EN",'28 Populations and thresholds'!$J$199="VU")</f>
        <v>0</v>
      </c>
      <c r="N218" s="75">
        <f>D218/'28 Populations and thresholds'!$H$199</f>
        <v>3.8511111111111114E-2</v>
      </c>
      <c r="O218" s="263" t="str">
        <f t="shared" si="17"/>
        <v xml:space="preserve"> </v>
      </c>
      <c r="Q218" s="263" t="str">
        <f t="shared" si="18"/>
        <v xml:space="preserve"> </v>
      </c>
    </row>
    <row r="219" spans="1:17" s="4" customFormat="1" x14ac:dyDescent="0.2">
      <c r="A219" s="143" t="s">
        <v>1761</v>
      </c>
      <c r="B219" s="40" t="s">
        <v>1186</v>
      </c>
      <c r="C219" s="111" t="s">
        <v>3773</v>
      </c>
      <c r="D219" s="41">
        <v>4030</v>
      </c>
      <c r="E219" s="46">
        <v>36194</v>
      </c>
      <c r="F219" s="43"/>
      <c r="G219" s="263" t="str">
        <f t="shared" si="15"/>
        <v xml:space="preserve"> </v>
      </c>
      <c r="H219" s="143" t="s">
        <v>21</v>
      </c>
      <c r="I219" s="143" t="s">
        <v>205</v>
      </c>
      <c r="J219" s="263" t="str">
        <f t="shared" si="16"/>
        <v xml:space="preserve"> </v>
      </c>
      <c r="K219" s="38" t="str">
        <f>IF(D219&gt;=('28 Populations and thresholds'!$I$202),"YES"," ")</f>
        <v>YES</v>
      </c>
      <c r="L219" s="38" t="str">
        <f>IF(K219="YES"," ",IF(D219&gt;=('28 Populations and thresholds'!$I$202)*0.25,"YES"))</f>
        <v xml:space="preserve"> </v>
      </c>
      <c r="M219" s="38" t="b">
        <f>OR('28 Populations and thresholds'!$J$202="CR",'28 Populations and thresholds'!$J$202="EN",'28 Populations and thresholds'!$J$202="VU")</f>
        <v>0</v>
      </c>
      <c r="N219" s="75">
        <f>D219/'28 Populations and thresholds'!$H$202</f>
        <v>2.5187500000000002E-2</v>
      </c>
      <c r="O219" s="263" t="str">
        <f t="shared" si="17"/>
        <v xml:space="preserve"> </v>
      </c>
      <c r="Q219" s="263" t="str">
        <f t="shared" si="18"/>
        <v xml:space="preserve"> </v>
      </c>
    </row>
    <row r="220" spans="1:17" s="4" customFormat="1" x14ac:dyDescent="0.2">
      <c r="A220" s="267" t="s">
        <v>1761</v>
      </c>
      <c r="B220" s="268" t="s">
        <v>4592</v>
      </c>
      <c r="C220" s="269" t="s">
        <v>3459</v>
      </c>
      <c r="D220" s="270">
        <v>2150</v>
      </c>
      <c r="E220" s="271">
        <v>32106</v>
      </c>
      <c r="F220" s="276"/>
      <c r="G220" s="263" t="str">
        <f t="shared" si="15"/>
        <v xml:space="preserve"> </v>
      </c>
      <c r="H220" s="267" t="s">
        <v>21</v>
      </c>
      <c r="I220" s="267" t="s">
        <v>202</v>
      </c>
      <c r="J220" s="263" t="str">
        <f t="shared" si="16"/>
        <v xml:space="preserve"> </v>
      </c>
      <c r="K220" s="272" t="str">
        <f>IF(D220&gt;=(('28 Populations and thresholds'!$I$160)+('28 Populations and thresholds'!$I$163)),"YES"," ")</f>
        <v>YES</v>
      </c>
      <c r="L220" s="272" t="str">
        <f>IF(K220="YES"," ",IF(D220&gt;=(('28 Populations and thresholds'!$I$160)+('28 Populations and thresholds'!$I$163))*0.25,"YES"))</f>
        <v xml:space="preserve"> </v>
      </c>
      <c r="M220" s="272" t="b">
        <f>OR('28 Populations and thresholds'!$J$160="CR",'28 Populations and thresholds'!$J$160="EN",'28 Populations and thresholds'!$J$160="VU")</f>
        <v>0</v>
      </c>
      <c r="N220" s="273">
        <f>D220/(('28 Populations and thresholds'!$H$160)+('28 Populations and thresholds'!$H$163))</f>
        <v>5.5844155844155842E-2</v>
      </c>
      <c r="O220" s="263" t="str">
        <f t="shared" si="17"/>
        <v xml:space="preserve"> </v>
      </c>
      <c r="P220" s="282" t="s">
        <v>4563</v>
      </c>
      <c r="Q220" s="263" t="str">
        <f t="shared" si="18"/>
        <v xml:space="preserve"> </v>
      </c>
    </row>
    <row r="221" spans="1:17" s="4" customFormat="1" x14ac:dyDescent="0.2">
      <c r="A221" s="143" t="s">
        <v>1761</v>
      </c>
      <c r="B221" s="40" t="s">
        <v>1189</v>
      </c>
      <c r="C221" s="4" t="s">
        <v>3770</v>
      </c>
      <c r="D221" s="41">
        <v>9100</v>
      </c>
      <c r="E221" s="46">
        <v>29520</v>
      </c>
      <c r="F221" s="43"/>
      <c r="G221" s="263" t="str">
        <f t="shared" si="15"/>
        <v xml:space="preserve"> </v>
      </c>
      <c r="H221" s="143" t="s">
        <v>21</v>
      </c>
      <c r="I221" s="143" t="s">
        <v>243</v>
      </c>
      <c r="J221" s="263" t="str">
        <f t="shared" si="16"/>
        <v xml:space="preserve"> </v>
      </c>
      <c r="K221" s="38" t="str">
        <f>IF(D221&gt;=('28 Populations and thresholds'!$I$199),"YES"," ")</f>
        <v>YES</v>
      </c>
      <c r="L221" s="38" t="str">
        <f>IF(K221="YES"," ",IF(D221&gt;=('28 Populations and thresholds'!$I$199)*0.25,"YES"))</f>
        <v xml:space="preserve"> </v>
      </c>
      <c r="M221" s="38" t="b">
        <f>OR('28 Populations and thresholds'!$J$199="CR",'28 Populations and thresholds'!$J$199="EN",'28 Populations and thresholds'!$J$199="VU")</f>
        <v>0</v>
      </c>
      <c r="N221" s="75">
        <f>D221/'28 Populations and thresholds'!$H$199</f>
        <v>2.8888888888888888E-2</v>
      </c>
      <c r="O221" s="263" t="str">
        <f t="shared" si="17"/>
        <v xml:space="preserve"> </v>
      </c>
      <c r="Q221" s="263" t="str">
        <f t="shared" si="18"/>
        <v xml:space="preserve"> </v>
      </c>
    </row>
    <row r="222" spans="1:17" s="4" customFormat="1" x14ac:dyDescent="0.2">
      <c r="A222" s="143" t="s">
        <v>1761</v>
      </c>
      <c r="B222" s="40" t="s">
        <v>1189</v>
      </c>
      <c r="C222" s="4" t="s">
        <v>3773</v>
      </c>
      <c r="D222" s="41">
        <v>2130</v>
      </c>
      <c r="E222" s="46">
        <v>36562</v>
      </c>
      <c r="F222" s="43"/>
      <c r="G222" s="263" t="str">
        <f t="shared" si="15"/>
        <v xml:space="preserve"> </v>
      </c>
      <c r="H222" s="143" t="s">
        <v>21</v>
      </c>
      <c r="I222" s="143" t="s">
        <v>870</v>
      </c>
      <c r="J222" s="263" t="str">
        <f t="shared" si="16"/>
        <v xml:space="preserve"> </v>
      </c>
      <c r="K222" s="38" t="str">
        <f>IF(D222&gt;=('28 Populations and thresholds'!$I$202),"YES"," ")</f>
        <v>YES</v>
      </c>
      <c r="L222" s="38" t="str">
        <f>IF(K222="YES"," ",IF(D222&gt;=('28 Populations and thresholds'!$I$202)*0.25,"YES"))</f>
        <v xml:space="preserve"> </v>
      </c>
      <c r="M222" s="38" t="b">
        <f>OR('28 Populations and thresholds'!$J$202="CR",'28 Populations and thresholds'!$J$202="EN",'28 Populations and thresholds'!$J$202="VU")</f>
        <v>0</v>
      </c>
      <c r="N222" s="75">
        <f>D222/'28 Populations and thresholds'!$H$202</f>
        <v>1.33125E-2</v>
      </c>
      <c r="O222" s="263" t="str">
        <f t="shared" si="17"/>
        <v xml:space="preserve"> </v>
      </c>
      <c r="Q222" s="263" t="str">
        <f t="shared" si="18"/>
        <v xml:space="preserve"> </v>
      </c>
    </row>
    <row r="223" spans="1:17" s="4" customFormat="1" x14ac:dyDescent="0.2">
      <c r="A223" s="12" t="s">
        <v>1761</v>
      </c>
      <c r="B223" s="56" t="s">
        <v>1189</v>
      </c>
      <c r="C223" s="111" t="s">
        <v>3791</v>
      </c>
      <c r="D223" s="105">
        <v>6000</v>
      </c>
      <c r="E223" s="147">
        <v>37177</v>
      </c>
      <c r="F223" s="38"/>
      <c r="G223" s="263" t="str">
        <f t="shared" si="15"/>
        <v xml:space="preserve"> </v>
      </c>
      <c r="H223" s="12"/>
      <c r="I223" s="12" t="s">
        <v>4367</v>
      </c>
      <c r="J223" s="263" t="str">
        <f t="shared" si="16"/>
        <v xml:space="preserve"> </v>
      </c>
      <c r="K223" s="38" t="str">
        <f>IF(D223&gt;=('28 Populations and thresholds'!$I$253),"YES"," ")</f>
        <v>YES</v>
      </c>
      <c r="L223" s="38" t="str">
        <f>IF(K223="YES"," ",IF(D223&gt;=('28 Populations and thresholds'!$I$253)*0.25,"YES"))</f>
        <v xml:space="preserve"> </v>
      </c>
      <c r="M223" s="38" t="b">
        <f>OR('28 Populations and thresholds'!$J$253="CR",'28 Populations and thresholds'!$J$253="EN",'28 Populations and thresholds'!$J$253="VU")</f>
        <v>0</v>
      </c>
      <c r="N223" s="75">
        <f>D223/'28 Populations and thresholds'!$H$253</f>
        <v>6.0000000000000001E-3</v>
      </c>
      <c r="O223" s="263" t="str">
        <f t="shared" si="17"/>
        <v xml:space="preserve"> </v>
      </c>
      <c r="P223" s="12"/>
      <c r="Q223" s="263" t="str">
        <f t="shared" si="18"/>
        <v xml:space="preserve"> </v>
      </c>
    </row>
    <row r="224" spans="1:17" s="4" customFormat="1" x14ac:dyDescent="0.2">
      <c r="A224" s="275" t="s">
        <v>1761</v>
      </c>
      <c r="B224" s="269" t="s">
        <v>4349</v>
      </c>
      <c r="C224" s="280" t="s">
        <v>3792</v>
      </c>
      <c r="D224" s="279">
        <v>15000</v>
      </c>
      <c r="E224" s="281">
        <v>33664</v>
      </c>
      <c r="F224" s="272"/>
      <c r="G224" s="263" t="str">
        <f t="shared" si="15"/>
        <v xml:space="preserve"> </v>
      </c>
      <c r="H224" s="275"/>
      <c r="I224" s="275" t="s">
        <v>4343</v>
      </c>
      <c r="J224" s="263" t="str">
        <f t="shared" si="16"/>
        <v xml:space="preserve"> </v>
      </c>
      <c r="K224" s="272" t="str">
        <f>IF(D224&gt;=('28 Populations and thresholds'!$I$254),"YES"," ")</f>
        <v>YES</v>
      </c>
      <c r="L224" s="272" t="str">
        <f>IF(K224="YES"," ",IF(D224&gt;=('28 Populations and thresholds'!$I$254)*0.25,"YES"))</f>
        <v xml:space="preserve"> </v>
      </c>
      <c r="M224" s="272" t="b">
        <f>OR('28 Populations and thresholds'!$J$254="CR",'28 Populations and thresholds'!$J$254="EN",'28 Populations and thresholds'!$J$254="VU")</f>
        <v>0</v>
      </c>
      <c r="N224" s="273">
        <f>D224/'28 Populations and thresholds'!$H$254</f>
        <v>1.4999999999999999E-2</v>
      </c>
      <c r="O224" s="263" t="str">
        <f t="shared" si="17"/>
        <v xml:space="preserve"> </v>
      </c>
      <c r="P224" s="275"/>
      <c r="Q224" s="263" t="str">
        <f t="shared" si="18"/>
        <v xml:space="preserve"> </v>
      </c>
    </row>
    <row r="225" spans="1:17" s="4" customFormat="1" x14ac:dyDescent="0.2">
      <c r="A225" s="143" t="s">
        <v>1761</v>
      </c>
      <c r="B225" s="40" t="s">
        <v>1056</v>
      </c>
      <c r="C225" s="4" t="s">
        <v>3470</v>
      </c>
      <c r="D225" s="41">
        <v>710</v>
      </c>
      <c r="E225" s="43"/>
      <c r="F225" s="43"/>
      <c r="G225" s="263" t="str">
        <f t="shared" si="15"/>
        <v xml:space="preserve"> </v>
      </c>
      <c r="H225" s="143" t="s">
        <v>21</v>
      </c>
      <c r="I225" s="143" t="s">
        <v>486</v>
      </c>
      <c r="J225" s="263" t="str">
        <f t="shared" si="16"/>
        <v xml:space="preserve"> </v>
      </c>
      <c r="K225" s="38" t="str">
        <f>IF(D225&gt;=('28 Populations and thresholds'!$I$181),"YES"," ")</f>
        <v>YES</v>
      </c>
      <c r="L225" s="38" t="str">
        <f>IF(K225="YES"," ",IF(D225&gt;=('28 Populations and thresholds'!$I$181)*0.25,"YES"))</f>
        <v xml:space="preserve"> </v>
      </c>
      <c r="M225" s="38" t="b">
        <f>OR('28 Populations and thresholds'!$J$181="CR",'28 Populations and thresholds'!$J$181="EN",'28 Populations and thresholds'!$J$181="VU")</f>
        <v>1</v>
      </c>
      <c r="N225" s="75">
        <f>D225/'28 Populations and thresholds'!$H$181</f>
        <v>2.2187499999999999E-2</v>
      </c>
      <c r="O225" s="263" t="str">
        <f t="shared" si="17"/>
        <v xml:space="preserve"> </v>
      </c>
      <c r="Q225" s="263" t="str">
        <f t="shared" si="18"/>
        <v xml:space="preserve"> </v>
      </c>
    </row>
    <row r="226" spans="1:17" s="4" customFormat="1" x14ac:dyDescent="0.2">
      <c r="A226" s="143" t="s">
        <v>1761</v>
      </c>
      <c r="B226" s="40" t="s">
        <v>1056</v>
      </c>
      <c r="C226" s="4" t="s">
        <v>3767</v>
      </c>
      <c r="D226" s="41">
        <v>4000</v>
      </c>
      <c r="E226" s="43"/>
      <c r="F226" s="43"/>
      <c r="G226" s="263" t="str">
        <f t="shared" si="15"/>
        <v xml:space="preserve"> </v>
      </c>
      <c r="H226" s="143" t="s">
        <v>21</v>
      </c>
      <c r="I226" s="143" t="s">
        <v>486</v>
      </c>
      <c r="J226" s="263" t="str">
        <f t="shared" si="16"/>
        <v xml:space="preserve"> </v>
      </c>
      <c r="K226" s="38" t="str">
        <f>IF(D226&gt;=('28 Populations and thresholds'!$I$195),"YES"," ")</f>
        <v>YES</v>
      </c>
      <c r="L226" s="38" t="str">
        <f>IF(K226="YES"," ",IF(D226&gt;=('28 Populations and thresholds'!$I$195)*0.25,"YES"))</f>
        <v xml:space="preserve"> </v>
      </c>
      <c r="M226" s="38" t="b">
        <f>OR('28 Populations and thresholds'!$J$195="CR",'28 Populations and thresholds'!$J$195="EN",'28 Populations and thresholds'!$J$195="VU")</f>
        <v>1</v>
      </c>
      <c r="N226" s="75">
        <f>D226/'28 Populations and thresholds'!$H$195</f>
        <v>1.3793103448275862E-2</v>
      </c>
      <c r="O226" s="263" t="str">
        <f t="shared" si="17"/>
        <v xml:space="preserve"> </v>
      </c>
      <c r="P226" s="12"/>
      <c r="Q226" s="263" t="str">
        <f t="shared" si="18"/>
        <v xml:space="preserve"> </v>
      </c>
    </row>
    <row r="227" spans="1:17" s="4" customFormat="1" x14ac:dyDescent="0.2">
      <c r="A227" s="143" t="s">
        <v>1761</v>
      </c>
      <c r="B227" s="40" t="s">
        <v>1056</v>
      </c>
      <c r="C227" s="4" t="s">
        <v>3459</v>
      </c>
      <c r="D227" s="41">
        <v>1575</v>
      </c>
      <c r="E227" s="46">
        <v>33970</v>
      </c>
      <c r="F227" s="43"/>
      <c r="G227" s="263" t="str">
        <f t="shared" si="15"/>
        <v xml:space="preserve"> </v>
      </c>
      <c r="H227" s="143" t="s">
        <v>21</v>
      </c>
      <c r="I227" s="143" t="s">
        <v>58</v>
      </c>
      <c r="J227" s="263" t="str">
        <f t="shared" si="16"/>
        <v xml:space="preserve"> </v>
      </c>
      <c r="K227" s="38" t="str">
        <f>IF(D227&gt;=(('28 Populations and thresholds'!$I$160)+('28 Populations and thresholds'!$I$163)),"YES"," ")</f>
        <v>YES</v>
      </c>
      <c r="L227" s="38" t="str">
        <f>IF(K227="YES"," ",IF(D227&gt;=(('28 Populations and thresholds'!$I$160)+('28 Populations and thresholds'!$I$163))*0.25,"YES"))</f>
        <v xml:space="preserve"> </v>
      </c>
      <c r="M227" s="38" t="b">
        <f>OR('28 Populations and thresholds'!$J$160="CR",'28 Populations and thresholds'!$J$160="EN",'28 Populations and thresholds'!$J$160="VU")</f>
        <v>0</v>
      </c>
      <c r="N227" s="75">
        <f>D227/(('28 Populations and thresholds'!$H$160)+('28 Populations and thresholds'!$H$163))</f>
        <v>4.0909090909090909E-2</v>
      </c>
      <c r="O227" s="263" t="str">
        <f t="shared" si="17"/>
        <v xml:space="preserve"> </v>
      </c>
      <c r="P227" s="121" t="s">
        <v>4563</v>
      </c>
      <c r="Q227" s="263" t="str">
        <f t="shared" si="18"/>
        <v xml:space="preserve"> </v>
      </c>
    </row>
    <row r="228" spans="1:17" s="4" customFormat="1" x14ac:dyDescent="0.2">
      <c r="A228" s="267" t="s">
        <v>1761</v>
      </c>
      <c r="B228" s="268" t="s">
        <v>1172</v>
      </c>
      <c r="C228" s="269" t="s">
        <v>3474</v>
      </c>
      <c r="D228" s="270">
        <v>550</v>
      </c>
      <c r="E228" s="271">
        <v>30360</v>
      </c>
      <c r="F228" s="276"/>
      <c r="G228" s="263" t="str">
        <f t="shared" si="15"/>
        <v xml:space="preserve"> </v>
      </c>
      <c r="H228" s="267" t="s">
        <v>21</v>
      </c>
      <c r="I228" s="267" t="s">
        <v>58</v>
      </c>
      <c r="J228" s="263" t="str">
        <f t="shared" si="16"/>
        <v xml:space="preserve"> </v>
      </c>
      <c r="K228" s="272" t="str">
        <f>IF(D228&gt;=('28 Populations and thresholds'!$I$198),"YES"," ")</f>
        <v>YES</v>
      </c>
      <c r="L228" s="272" t="str">
        <f>IF(K228="YES"," ",IF(D228&gt;=('28 Populations and thresholds'!$I$198)*0.25,"YES"))</f>
        <v xml:space="preserve"> </v>
      </c>
      <c r="M228" s="272" t="b">
        <f>OR('28 Populations and thresholds'!$J$198="CR",'28 Populations and thresholds'!$J$198="EN",'28 Populations and thresholds'!$J$198="VU")</f>
        <v>0</v>
      </c>
      <c r="N228" s="273">
        <f>D228/'28 Populations and thresholds'!$H$198</f>
        <v>2.5000000000000001E-2</v>
      </c>
      <c r="O228" s="263" t="str">
        <f t="shared" si="17"/>
        <v xml:space="preserve"> </v>
      </c>
      <c r="P228" s="269"/>
      <c r="Q228" s="263" t="str">
        <f t="shared" si="18"/>
        <v xml:space="preserve"> </v>
      </c>
    </row>
    <row r="229" spans="1:17" s="4" customFormat="1" x14ac:dyDescent="0.2">
      <c r="A229" s="143" t="s">
        <v>1761</v>
      </c>
      <c r="B229" s="40" t="s">
        <v>1184</v>
      </c>
      <c r="C229" s="4" t="s">
        <v>3776</v>
      </c>
      <c r="D229" s="41">
        <v>6000</v>
      </c>
      <c r="E229" s="46">
        <v>31867</v>
      </c>
      <c r="F229" s="43"/>
      <c r="G229" s="263" t="str">
        <f t="shared" si="15"/>
        <v xml:space="preserve"> </v>
      </c>
      <c r="H229" s="143" t="s">
        <v>21</v>
      </c>
      <c r="I229" s="143" t="s">
        <v>581</v>
      </c>
      <c r="J229" s="263" t="str">
        <f t="shared" si="16"/>
        <v xml:space="preserve"> </v>
      </c>
      <c r="K229" s="38" t="str">
        <f>IF(D229&gt;=('28 Populations and thresholds'!$I$210),"YES"," ")</f>
        <v>YES</v>
      </c>
      <c r="L229" s="38" t="str">
        <f>IF(K229="YES"," ",IF(D229&gt;=('28 Populations and thresholds'!$I$210)*0.25,"YES"))</f>
        <v xml:space="preserve"> </v>
      </c>
      <c r="M229" s="38" t="b">
        <f>OR('28 Populations and thresholds'!$J$210="CR",'28 Populations and thresholds'!$J$210="EN",'28 Populations and thresholds'!$J$210="VU")</f>
        <v>0</v>
      </c>
      <c r="N229" s="75">
        <f>D229/'28 Populations and thresholds'!$H$210</f>
        <v>0.24</v>
      </c>
      <c r="O229" s="263" t="str">
        <f t="shared" si="17"/>
        <v xml:space="preserve"> </v>
      </c>
      <c r="P229" s="12"/>
      <c r="Q229" s="263" t="str">
        <f t="shared" si="18"/>
        <v xml:space="preserve"> </v>
      </c>
    </row>
    <row r="230" spans="1:17" s="4" customFormat="1" x14ac:dyDescent="0.2">
      <c r="A230" s="143" t="s">
        <v>1761</v>
      </c>
      <c r="B230" s="40" t="s">
        <v>1184</v>
      </c>
      <c r="C230" s="4" t="s">
        <v>3480</v>
      </c>
      <c r="D230" s="41">
        <v>25000</v>
      </c>
      <c r="E230" s="46">
        <v>30274</v>
      </c>
      <c r="F230" s="43"/>
      <c r="G230" s="263" t="str">
        <f t="shared" si="15"/>
        <v xml:space="preserve"> </v>
      </c>
      <c r="H230" s="143" t="s">
        <v>21</v>
      </c>
      <c r="I230" s="143" t="s">
        <v>486</v>
      </c>
      <c r="J230" s="263" t="str">
        <f t="shared" si="16"/>
        <v xml:space="preserve"> </v>
      </c>
      <c r="K230" s="38" t="str">
        <f>IF(D230&gt;=('28 Populations and thresholds'!$I$203),"YES"," ")</f>
        <v>YES</v>
      </c>
      <c r="L230" s="38" t="str">
        <f>IF(K230="YES"," ",IF(D230&gt;=('28 Populations and thresholds'!$I$203)*0.25,"YES"))</f>
        <v xml:space="preserve"> </v>
      </c>
      <c r="M230" s="38" t="b">
        <f>OR('28 Populations and thresholds'!$J$203="CR",'28 Populations and thresholds'!$J$203="EN",'28 Populations and thresholds'!$J$203="VU")</f>
        <v>0</v>
      </c>
      <c r="N230" s="75">
        <f>D230/'28 Populations and thresholds'!$H$203</f>
        <v>0.18518518518518517</v>
      </c>
      <c r="O230" s="263" t="str">
        <f t="shared" si="17"/>
        <v xml:space="preserve"> </v>
      </c>
      <c r="Q230" s="263" t="str">
        <f t="shared" si="18"/>
        <v xml:space="preserve"> </v>
      </c>
    </row>
    <row r="231" spans="1:17" s="4" customFormat="1" x14ac:dyDescent="0.2">
      <c r="A231" s="143" t="s">
        <v>1761</v>
      </c>
      <c r="B231" s="40" t="s">
        <v>1184</v>
      </c>
      <c r="C231" s="4" t="s">
        <v>3462</v>
      </c>
      <c r="D231" s="41">
        <v>29900</v>
      </c>
      <c r="E231" s="43"/>
      <c r="F231" s="43"/>
      <c r="G231" s="263" t="str">
        <f t="shared" si="15"/>
        <v xml:space="preserve"> </v>
      </c>
      <c r="H231" s="143" t="s">
        <v>21</v>
      </c>
      <c r="I231" s="143" t="s">
        <v>486</v>
      </c>
      <c r="J231" s="263" t="str">
        <f t="shared" si="16"/>
        <v xml:space="preserve"> </v>
      </c>
      <c r="K231" s="38" t="str">
        <f>IF(D231&gt;=('28 Populations and thresholds'!$I$165),"YES"," ")</f>
        <v>YES</v>
      </c>
      <c r="L231" s="38" t="str">
        <f>IF(K231="YES"," ",IF(D231&gt;=('28 Populations and thresholds'!$I$165)*0.25,"YES"))</f>
        <v xml:space="preserve"> </v>
      </c>
      <c r="M231" s="38" t="b">
        <f>OR('28 Populations and thresholds'!$J$165="CR",'28 Populations and thresholds'!$J$165="EN",'28 Populations and thresholds'!$J$165="VU")</f>
        <v>0</v>
      </c>
      <c r="N231" s="75">
        <f>D231/'28 Populations and thresholds'!$H$165</f>
        <v>0.19290322580645161</v>
      </c>
      <c r="O231" s="263" t="str">
        <f t="shared" si="17"/>
        <v xml:space="preserve"> </v>
      </c>
      <c r="P231" s="12"/>
      <c r="Q231" s="263" t="str">
        <f t="shared" si="18"/>
        <v xml:space="preserve"> </v>
      </c>
    </row>
    <row r="232" spans="1:17" s="4" customFormat="1" x14ac:dyDescent="0.2">
      <c r="A232" s="143" t="s">
        <v>1761</v>
      </c>
      <c r="B232" s="40" t="s">
        <v>1184</v>
      </c>
      <c r="C232" s="4" t="s">
        <v>3770</v>
      </c>
      <c r="D232" s="41">
        <v>23000</v>
      </c>
      <c r="E232" s="43"/>
      <c r="F232" s="43"/>
      <c r="G232" s="263" t="str">
        <f t="shared" si="15"/>
        <v xml:space="preserve"> </v>
      </c>
      <c r="H232" s="143" t="s">
        <v>21</v>
      </c>
      <c r="I232" s="143" t="s">
        <v>486</v>
      </c>
      <c r="J232" s="263" t="str">
        <f t="shared" si="16"/>
        <v xml:space="preserve"> </v>
      </c>
      <c r="K232" s="38" t="str">
        <f>IF(D232&gt;=('28 Populations and thresholds'!$I$199),"YES"," ")</f>
        <v>YES</v>
      </c>
      <c r="L232" s="38" t="str">
        <f>IF(K232="YES"," ",IF(D232&gt;=('28 Populations and thresholds'!$I$199)*0.25,"YES"))</f>
        <v xml:space="preserve"> </v>
      </c>
      <c r="M232" s="38" t="b">
        <f>OR('28 Populations and thresholds'!$J$199="CR",'28 Populations and thresholds'!$J$199="EN",'28 Populations and thresholds'!$J$199="VU")</f>
        <v>0</v>
      </c>
      <c r="N232" s="75">
        <f>D232/'28 Populations and thresholds'!$H$199</f>
        <v>7.301587301587302E-2</v>
      </c>
      <c r="O232" s="263" t="str">
        <f t="shared" si="17"/>
        <v xml:space="preserve"> </v>
      </c>
      <c r="Q232" s="263" t="str">
        <f t="shared" si="18"/>
        <v xml:space="preserve"> </v>
      </c>
    </row>
    <row r="233" spans="1:17" s="4" customFormat="1" x14ac:dyDescent="0.2">
      <c r="A233" s="143" t="s">
        <v>1761</v>
      </c>
      <c r="B233" s="40" t="s">
        <v>1184</v>
      </c>
      <c r="C233" s="4" t="s">
        <v>3773</v>
      </c>
      <c r="D233" s="41">
        <v>20000</v>
      </c>
      <c r="E233" s="43"/>
      <c r="F233" s="43"/>
      <c r="G233" s="263" t="str">
        <f t="shared" si="15"/>
        <v xml:space="preserve"> </v>
      </c>
      <c r="H233" s="143" t="s">
        <v>21</v>
      </c>
      <c r="I233" s="143" t="s">
        <v>486</v>
      </c>
      <c r="J233" s="263" t="str">
        <f t="shared" si="16"/>
        <v xml:space="preserve"> </v>
      </c>
      <c r="K233" s="38" t="str">
        <f>IF(D233&gt;=('28 Populations and thresholds'!$I$202),"YES"," ")</f>
        <v>YES</v>
      </c>
      <c r="L233" s="38" t="str">
        <f>IF(K233="YES"," ",IF(D233&gt;=('28 Populations and thresholds'!$I$202)*0.25,"YES"))</f>
        <v xml:space="preserve"> </v>
      </c>
      <c r="M233" s="38" t="b">
        <f>OR('28 Populations and thresholds'!$J$202="CR",'28 Populations and thresholds'!$J$202="EN",'28 Populations and thresholds'!$J$202="VU")</f>
        <v>0</v>
      </c>
      <c r="N233" s="75">
        <f>D233/'28 Populations and thresholds'!$H$202</f>
        <v>0.125</v>
      </c>
      <c r="O233" s="263" t="str">
        <f t="shared" si="17"/>
        <v xml:space="preserve"> </v>
      </c>
      <c r="Q233" s="263" t="str">
        <f t="shared" si="18"/>
        <v xml:space="preserve"> </v>
      </c>
    </row>
    <row r="234" spans="1:17" s="4" customFormat="1" x14ac:dyDescent="0.2">
      <c r="A234" s="12" t="s">
        <v>1761</v>
      </c>
      <c r="B234" s="56" t="s">
        <v>1184</v>
      </c>
      <c r="C234" s="111" t="s">
        <v>3792</v>
      </c>
      <c r="D234" s="105">
        <v>15000</v>
      </c>
      <c r="E234" s="106" t="s">
        <v>4350</v>
      </c>
      <c r="F234" s="38"/>
      <c r="G234" s="263" t="str">
        <f t="shared" si="15"/>
        <v xml:space="preserve"> </v>
      </c>
      <c r="H234" s="12"/>
      <c r="I234" s="12" t="s">
        <v>4341</v>
      </c>
      <c r="J234" s="263" t="str">
        <f t="shared" si="16"/>
        <v xml:space="preserve"> </v>
      </c>
      <c r="K234" s="38" t="str">
        <f>IF(D234&gt;=('28 Populations and thresholds'!$I$254),"YES"," ")</f>
        <v>YES</v>
      </c>
      <c r="L234" s="38" t="str">
        <f>IF(K234="YES"," ",IF(D234&gt;=('28 Populations and thresholds'!$I$254)*0.25,"YES"))</f>
        <v xml:space="preserve"> </v>
      </c>
      <c r="M234" s="38" t="b">
        <f>OR('28 Populations and thresholds'!$J$254="CR",'28 Populations and thresholds'!$J$254="EN",'28 Populations and thresholds'!$J$254="VU")</f>
        <v>0</v>
      </c>
      <c r="N234" s="75">
        <f>D234/'28 Populations and thresholds'!$H$254</f>
        <v>1.4999999999999999E-2</v>
      </c>
      <c r="O234" s="263" t="str">
        <f t="shared" si="17"/>
        <v xml:space="preserve"> </v>
      </c>
      <c r="P234" s="12"/>
      <c r="Q234" s="263" t="str">
        <f t="shared" si="18"/>
        <v xml:space="preserve"> </v>
      </c>
    </row>
    <row r="235" spans="1:17" s="4" customFormat="1" x14ac:dyDescent="0.2">
      <c r="A235" s="267" t="s">
        <v>1761</v>
      </c>
      <c r="B235" s="268" t="s">
        <v>1143</v>
      </c>
      <c r="C235" s="280" t="s">
        <v>3766</v>
      </c>
      <c r="D235" s="270">
        <v>443</v>
      </c>
      <c r="E235" s="271">
        <v>31443</v>
      </c>
      <c r="F235" s="276"/>
      <c r="G235" s="263" t="str">
        <f t="shared" si="15"/>
        <v xml:space="preserve"> </v>
      </c>
      <c r="H235" s="267" t="s">
        <v>21</v>
      </c>
      <c r="I235" s="267" t="s">
        <v>58</v>
      </c>
      <c r="J235" s="263" t="str">
        <f t="shared" si="16"/>
        <v xml:space="preserve"> </v>
      </c>
      <c r="K235" s="272" t="str">
        <f>IF(D235&gt;=('28 Populations and thresholds'!$I$194),"YES"," ")</f>
        <v>YES</v>
      </c>
      <c r="L235" s="272" t="str">
        <f>IF(K235="YES"," ",IF(D235&gt;=('28 Populations and thresholds'!$I$194)*0.25,"YES"))</f>
        <v xml:space="preserve"> </v>
      </c>
      <c r="M235" s="272" t="b">
        <f>OR('28 Populations and thresholds'!$J$194="CR",'28 Populations and thresholds'!$J$194="EN",'28 Populations and thresholds'!$J$194="VU")</f>
        <v>0</v>
      </c>
      <c r="N235" s="273">
        <f>D235/'28 Populations and thresholds'!$H$194</f>
        <v>1.5543859649122808E-2</v>
      </c>
      <c r="O235" s="263" t="str">
        <f t="shared" si="17"/>
        <v xml:space="preserve"> </v>
      </c>
      <c r="P235" s="269"/>
      <c r="Q235" s="263" t="str">
        <f t="shared" si="18"/>
        <v xml:space="preserve"> </v>
      </c>
    </row>
    <row r="236" spans="1:17" s="4" customFormat="1" x14ac:dyDescent="0.2">
      <c r="A236" s="143" t="s">
        <v>1761</v>
      </c>
      <c r="B236" s="40" t="s">
        <v>943</v>
      </c>
      <c r="C236" s="4" t="s">
        <v>3756</v>
      </c>
      <c r="D236" s="41">
        <v>5230</v>
      </c>
      <c r="E236" s="43"/>
      <c r="F236" s="43"/>
      <c r="G236" s="263" t="str">
        <f t="shared" si="15"/>
        <v xml:space="preserve"> </v>
      </c>
      <c r="H236" s="143" t="s">
        <v>21</v>
      </c>
      <c r="I236" s="143" t="s">
        <v>944</v>
      </c>
      <c r="J236" s="263" t="str">
        <f t="shared" si="16"/>
        <v xml:space="preserve"> </v>
      </c>
      <c r="K236" s="38" t="str">
        <f>IF(D236&gt;=('28 Populations and thresholds'!$I$175),"YES"," ")</f>
        <v>YES</v>
      </c>
      <c r="L236" s="38" t="str">
        <f>IF(K236="YES"," ",IF(D236&gt;=('28 Populations and thresholds'!$I$175)*0.25,"YES"))</f>
        <v xml:space="preserve"> </v>
      </c>
      <c r="M236" s="38" t="b">
        <f>OR('28 Populations and thresholds'!$J$175="CR",'28 Populations and thresholds'!$J$175="EN",'28 Populations and thresholds'!$J$175="VU")</f>
        <v>0</v>
      </c>
      <c r="N236" s="75">
        <f>D236/'28 Populations and thresholds'!$H$175</f>
        <v>3.7625899280575539E-2</v>
      </c>
      <c r="O236" s="263" t="str">
        <f t="shared" si="17"/>
        <v xml:space="preserve"> </v>
      </c>
      <c r="Q236" s="263" t="str">
        <f t="shared" si="18"/>
        <v xml:space="preserve"> </v>
      </c>
    </row>
    <row r="237" spans="1:17" s="4" customFormat="1" x14ac:dyDescent="0.2">
      <c r="A237" s="143" t="s">
        <v>1761</v>
      </c>
      <c r="B237" s="40" t="s">
        <v>943</v>
      </c>
      <c r="C237" s="4" t="s">
        <v>3761</v>
      </c>
      <c r="D237" s="41">
        <v>945</v>
      </c>
      <c r="E237" s="46">
        <v>35353</v>
      </c>
      <c r="F237" s="43"/>
      <c r="G237" s="263" t="str">
        <f t="shared" si="15"/>
        <v xml:space="preserve"> </v>
      </c>
      <c r="H237" s="143" t="s">
        <v>21</v>
      </c>
      <c r="I237" s="143" t="s">
        <v>190</v>
      </c>
      <c r="J237" s="263" t="str">
        <f t="shared" si="16"/>
        <v xml:space="preserve"> </v>
      </c>
      <c r="K237" s="38" t="str">
        <f>IF(D237&gt;=('28 Populations and thresholds'!$I$187),"YES"," ")</f>
        <v xml:space="preserve"> </v>
      </c>
      <c r="L237" s="38" t="str">
        <f>IF(K237="YES"," ",IF(D237&gt;=('28 Populations and thresholds'!$I$187)*0.25,"YES"))</f>
        <v>YES</v>
      </c>
      <c r="M237" s="38" t="b">
        <f>OR('28 Populations and thresholds'!$J$187="CR",'28 Populations and thresholds'!$J$187="EN",'28 Populations and thresholds'!$J$187="VU")</f>
        <v>0</v>
      </c>
      <c r="N237" s="75">
        <f>D237/'28 Populations and thresholds'!$H$187</f>
        <v>9.4500000000000001E-3</v>
      </c>
      <c r="O237" s="263" t="str">
        <f t="shared" si="17"/>
        <v xml:space="preserve"> </v>
      </c>
      <c r="Q237" s="263" t="str">
        <f t="shared" si="18"/>
        <v xml:space="preserve"> </v>
      </c>
    </row>
    <row r="238" spans="1:17" s="4" customFormat="1" x14ac:dyDescent="0.2">
      <c r="A238" s="143" t="s">
        <v>1761</v>
      </c>
      <c r="B238" s="40" t="s">
        <v>943</v>
      </c>
      <c r="C238" s="4" t="s">
        <v>3470</v>
      </c>
      <c r="D238" s="41">
        <v>407</v>
      </c>
      <c r="E238" s="43"/>
      <c r="F238" s="43"/>
      <c r="G238" s="263" t="str">
        <f t="shared" si="15"/>
        <v xml:space="preserve"> </v>
      </c>
      <c r="H238" s="143" t="s">
        <v>21</v>
      </c>
      <c r="I238" s="143" t="s">
        <v>187</v>
      </c>
      <c r="J238" s="263" t="str">
        <f t="shared" si="16"/>
        <v xml:space="preserve"> </v>
      </c>
      <c r="K238" s="38" t="str">
        <f>IF(D238&gt;=('28 Populations and thresholds'!$I$181),"YES"," ")</f>
        <v>YES</v>
      </c>
      <c r="L238" s="38" t="str">
        <f>IF(K238="YES"," ",IF(D238&gt;=('28 Populations and thresholds'!$I$181)*0.25,"YES"))</f>
        <v xml:space="preserve"> </v>
      </c>
      <c r="M238" s="38" t="b">
        <f>OR('28 Populations and thresholds'!$J$181="CR",'28 Populations and thresholds'!$J$181="EN",'28 Populations and thresholds'!$J$181="VU")</f>
        <v>1</v>
      </c>
      <c r="N238" s="75">
        <f>D238/'28 Populations and thresholds'!$H$181</f>
        <v>1.2718749999999999E-2</v>
      </c>
      <c r="O238" s="263" t="str">
        <f t="shared" si="17"/>
        <v xml:space="preserve"> </v>
      </c>
      <c r="Q238" s="263" t="str">
        <f t="shared" si="18"/>
        <v xml:space="preserve"> </v>
      </c>
    </row>
    <row r="239" spans="1:17" s="4" customFormat="1" x14ac:dyDescent="0.2">
      <c r="A239" s="143" t="s">
        <v>1761</v>
      </c>
      <c r="B239" s="40" t="s">
        <v>943</v>
      </c>
      <c r="C239" s="4" t="s">
        <v>3765</v>
      </c>
      <c r="D239" s="41">
        <v>1550</v>
      </c>
      <c r="E239" s="46">
        <v>35353</v>
      </c>
      <c r="F239" s="43"/>
      <c r="G239" s="263" t="str">
        <f t="shared" si="15"/>
        <v xml:space="preserve"> </v>
      </c>
      <c r="H239" s="143" t="s">
        <v>21</v>
      </c>
      <c r="I239" s="143" t="s">
        <v>190</v>
      </c>
      <c r="J239" s="263" t="str">
        <f t="shared" si="16"/>
        <v xml:space="preserve"> </v>
      </c>
      <c r="K239" s="38" t="str">
        <f>IF(D239&gt;=('28 Populations and thresholds'!$I$193),"YES"," ")</f>
        <v>YES</v>
      </c>
      <c r="L239" s="38" t="str">
        <f>IF(K239="YES"," ",IF(D239&gt;=('28 Populations and thresholds'!$I$193)*0.25,"YES"))</f>
        <v xml:space="preserve"> </v>
      </c>
      <c r="M239" s="38" t="b">
        <f>OR('28 Populations and thresholds'!$J$193="CR",'28 Populations and thresholds'!$J$193="EN",'28 Populations and thresholds'!$J$193="VU")</f>
        <v>0</v>
      </c>
      <c r="N239" s="75">
        <f>D239/'28 Populations and thresholds'!$H$193</f>
        <v>3.5227272727272725E-2</v>
      </c>
      <c r="O239" s="263" t="str">
        <f t="shared" si="17"/>
        <v xml:space="preserve"> </v>
      </c>
      <c r="Q239" s="263" t="str">
        <f t="shared" si="18"/>
        <v xml:space="preserve"> </v>
      </c>
    </row>
    <row r="240" spans="1:17" s="4" customFormat="1" x14ac:dyDescent="0.2">
      <c r="A240" s="143" t="s">
        <v>1761</v>
      </c>
      <c r="B240" s="40" t="s">
        <v>943</v>
      </c>
      <c r="C240" s="4" t="s">
        <v>3760</v>
      </c>
      <c r="D240" s="41">
        <v>1094</v>
      </c>
      <c r="E240" s="43"/>
      <c r="F240" s="43"/>
      <c r="G240" s="263" t="str">
        <f t="shared" si="15"/>
        <v xml:space="preserve"> </v>
      </c>
      <c r="H240" s="143" t="s">
        <v>21</v>
      </c>
      <c r="I240" s="143" t="s">
        <v>944</v>
      </c>
      <c r="J240" s="263" t="str">
        <f t="shared" si="16"/>
        <v xml:space="preserve"> </v>
      </c>
      <c r="K240" s="38" t="str">
        <f>IF(D240&gt;=('28 Populations and thresholds'!$I$186),"YES"," ")</f>
        <v>YES</v>
      </c>
      <c r="L240" s="38" t="str">
        <f>IF(K240="YES"," ",IF(D240&gt;=('28 Populations and thresholds'!$I$186)*0.25,"YES"))</f>
        <v xml:space="preserve"> </v>
      </c>
      <c r="M240" s="38" t="b">
        <f>OR('28 Populations and thresholds'!$J$186="CR",'28 Populations and thresholds'!$J$186="EN",'28 Populations and thresholds'!$J$186="VU")</f>
        <v>0</v>
      </c>
      <c r="N240" s="75">
        <f>D240/'28 Populations and thresholds'!$H$186</f>
        <v>1.0939999999999999E-3</v>
      </c>
      <c r="O240" s="263" t="str">
        <f t="shared" si="17"/>
        <v xml:space="preserve"> </v>
      </c>
      <c r="Q240" s="263" t="str">
        <f t="shared" si="18"/>
        <v xml:space="preserve"> </v>
      </c>
    </row>
    <row r="241" spans="1:17" s="4" customFormat="1" x14ac:dyDescent="0.2">
      <c r="A241" s="143" t="s">
        <v>1761</v>
      </c>
      <c r="B241" s="40" t="s">
        <v>943</v>
      </c>
      <c r="C241" s="4" t="s">
        <v>3773</v>
      </c>
      <c r="D241" s="41">
        <v>1841</v>
      </c>
      <c r="E241" s="43"/>
      <c r="F241" s="43"/>
      <c r="G241" s="263" t="str">
        <f t="shared" si="15"/>
        <v xml:space="preserve"> </v>
      </c>
      <c r="H241" s="143" t="s">
        <v>21</v>
      </c>
      <c r="I241" s="143" t="s">
        <v>187</v>
      </c>
      <c r="J241" s="263" t="str">
        <f t="shared" si="16"/>
        <v xml:space="preserve"> </v>
      </c>
      <c r="K241" s="38" t="str">
        <f>IF(D241&gt;=('28 Populations and thresholds'!$I$202),"YES"," ")</f>
        <v>YES</v>
      </c>
      <c r="L241" s="38" t="str">
        <f>IF(K241="YES"," ",IF(D241&gt;=('28 Populations and thresholds'!$I$202)*0.25,"YES"))</f>
        <v xml:space="preserve"> </v>
      </c>
      <c r="M241" s="38" t="b">
        <f>OR('28 Populations and thresholds'!$J$202="CR",'28 Populations and thresholds'!$J$202="EN",'28 Populations and thresholds'!$J$202="VU")</f>
        <v>0</v>
      </c>
      <c r="N241" s="75">
        <f>D241/'28 Populations and thresholds'!$H$202</f>
        <v>1.1506250000000001E-2</v>
      </c>
      <c r="O241" s="263" t="str">
        <f t="shared" si="17"/>
        <v xml:space="preserve"> </v>
      </c>
      <c r="Q241" s="263" t="str">
        <f t="shared" si="18"/>
        <v xml:space="preserve"> </v>
      </c>
    </row>
    <row r="242" spans="1:17" s="4" customFormat="1" x14ac:dyDescent="0.2">
      <c r="A242" s="267" t="s">
        <v>1761</v>
      </c>
      <c r="B242" s="268" t="s">
        <v>1161</v>
      </c>
      <c r="C242" s="268" t="s">
        <v>3799</v>
      </c>
      <c r="D242" s="270">
        <v>4800</v>
      </c>
      <c r="E242" s="271">
        <v>36548</v>
      </c>
      <c r="F242" s="276"/>
      <c r="G242" s="263" t="str">
        <f t="shared" si="15"/>
        <v xml:space="preserve"> </v>
      </c>
      <c r="H242" s="267" t="s">
        <v>21</v>
      </c>
      <c r="I242" s="267" t="s">
        <v>870</v>
      </c>
      <c r="J242" s="263" t="str">
        <f t="shared" si="16"/>
        <v xml:space="preserve"> </v>
      </c>
      <c r="K242" s="272" t="str">
        <f>IF(D242&gt;=(('28 Populations and thresholds'!$I$196)+('28 Populations and thresholds'!$I$197)),"YES"," ")</f>
        <v>YES</v>
      </c>
      <c r="L242" s="272" t="str">
        <f>IF(K242="YES"," ",IF(D242&gt;=(('28 Populations and thresholds'!$I$196)+('28 Populations and thresholds'!$I$197))*0.25,"YES"))</f>
        <v xml:space="preserve"> </v>
      </c>
      <c r="M242" s="272" t="b">
        <f>OR('28 Populations and thresholds'!$J$197="CR",'28 Populations and thresholds'!$J$197="EN",'28 Populations and thresholds'!$J$197="VU")</f>
        <v>0</v>
      </c>
      <c r="N242" s="273">
        <f>D242/(('28 Populations and thresholds'!$H$196)+('28 Populations and thresholds'!$H$197))</f>
        <v>3.9344262295081971E-2</v>
      </c>
      <c r="O242" s="263" t="str">
        <f t="shared" si="17"/>
        <v xml:space="preserve"> </v>
      </c>
      <c r="P242" s="275" t="s">
        <v>4568</v>
      </c>
      <c r="Q242" s="263" t="str">
        <f t="shared" si="18"/>
        <v xml:space="preserve"> </v>
      </c>
    </row>
    <row r="243" spans="1:17" s="4" customFormat="1" x14ac:dyDescent="0.2">
      <c r="A243" s="267" t="s">
        <v>1761</v>
      </c>
      <c r="B243" s="268" t="s">
        <v>1161</v>
      </c>
      <c r="C243" s="269" t="s">
        <v>3770</v>
      </c>
      <c r="D243" s="270">
        <v>4600</v>
      </c>
      <c r="E243" s="271">
        <v>36550</v>
      </c>
      <c r="F243" s="276"/>
      <c r="G243" s="263" t="str">
        <f t="shared" si="15"/>
        <v xml:space="preserve"> </v>
      </c>
      <c r="H243" s="267" t="s">
        <v>21</v>
      </c>
      <c r="I243" s="267" t="s">
        <v>870</v>
      </c>
      <c r="J243" s="263" t="str">
        <f t="shared" si="16"/>
        <v xml:space="preserve"> </v>
      </c>
      <c r="K243" s="272" t="str">
        <f>IF(D243&gt;=('28 Populations and thresholds'!$I$199),"YES"," ")</f>
        <v>YES</v>
      </c>
      <c r="L243" s="272" t="str">
        <f>IF(K243="YES"," ",IF(D243&gt;=('28 Populations and thresholds'!$I$199)*0.25,"YES"))</f>
        <v xml:space="preserve"> </v>
      </c>
      <c r="M243" s="272" t="b">
        <f>OR('28 Populations and thresholds'!$J$199="CR",'28 Populations and thresholds'!$J$199="EN",'28 Populations and thresholds'!$J$199="VU")</f>
        <v>0</v>
      </c>
      <c r="N243" s="273">
        <f>D243/'28 Populations and thresholds'!$H$199</f>
        <v>1.4603174603174604E-2</v>
      </c>
      <c r="O243" s="263" t="str">
        <f t="shared" si="17"/>
        <v xml:space="preserve"> </v>
      </c>
      <c r="P243" s="269"/>
      <c r="Q243" s="263" t="str">
        <f t="shared" si="18"/>
        <v xml:space="preserve"> </v>
      </c>
    </row>
    <row r="244" spans="1:17" s="4" customFormat="1" x14ac:dyDescent="0.2">
      <c r="A244" s="143" t="s">
        <v>1761</v>
      </c>
      <c r="B244" s="40" t="s">
        <v>1054</v>
      </c>
      <c r="C244" s="4" t="s">
        <v>3470</v>
      </c>
      <c r="D244" s="41">
        <v>960</v>
      </c>
      <c r="E244" s="43"/>
      <c r="F244" s="43"/>
      <c r="G244" s="263" t="str">
        <f t="shared" si="15"/>
        <v xml:space="preserve"> </v>
      </c>
      <c r="H244" s="143" t="s">
        <v>21</v>
      </c>
      <c r="I244" s="143" t="s">
        <v>750</v>
      </c>
      <c r="J244" s="263" t="str">
        <f t="shared" si="16"/>
        <v xml:space="preserve"> </v>
      </c>
      <c r="K244" s="38" t="str">
        <f>IF(D244&gt;=('28 Populations and thresholds'!$I$181),"YES"," ")</f>
        <v>YES</v>
      </c>
      <c r="L244" s="38" t="str">
        <f>IF(K244="YES"," ",IF(D244&gt;=('28 Populations and thresholds'!$I$181)*0.25,"YES"))</f>
        <v xml:space="preserve"> </v>
      </c>
      <c r="M244" s="38" t="b">
        <f>OR('28 Populations and thresholds'!$J$181="CR",'28 Populations and thresholds'!$J$181="EN",'28 Populations and thresholds'!$J$181="VU")</f>
        <v>1</v>
      </c>
      <c r="N244" s="75">
        <f>D244/'28 Populations and thresholds'!$H$181</f>
        <v>0.03</v>
      </c>
      <c r="O244" s="263" t="str">
        <f t="shared" si="17"/>
        <v xml:space="preserve"> </v>
      </c>
      <c r="Q244" s="263" t="str">
        <f t="shared" si="18"/>
        <v xml:space="preserve"> </v>
      </c>
    </row>
    <row r="245" spans="1:17" s="4" customFormat="1" x14ac:dyDescent="0.2">
      <c r="A245" s="267" t="s">
        <v>1761</v>
      </c>
      <c r="B245" s="268" t="s">
        <v>1192</v>
      </c>
      <c r="C245" s="269" t="s">
        <v>3770</v>
      </c>
      <c r="D245" s="270">
        <v>5550</v>
      </c>
      <c r="E245" s="271">
        <v>36562</v>
      </c>
      <c r="F245" s="276"/>
      <c r="G245" s="263" t="str">
        <f t="shared" si="15"/>
        <v xml:space="preserve"> </v>
      </c>
      <c r="H245" s="267" t="s">
        <v>21</v>
      </c>
      <c r="I245" s="267" t="s">
        <v>870</v>
      </c>
      <c r="J245" s="263" t="str">
        <f t="shared" si="16"/>
        <v xml:space="preserve"> </v>
      </c>
      <c r="K245" s="272" t="str">
        <f>IF(D245&gt;=('28 Populations and thresholds'!$I$199),"YES"," ")</f>
        <v>YES</v>
      </c>
      <c r="L245" s="272" t="str">
        <f>IF(K245="YES"," ",IF(D245&gt;=('28 Populations and thresholds'!$I$199)*0.25,"YES"))</f>
        <v xml:space="preserve"> </v>
      </c>
      <c r="M245" s="272" t="b">
        <f>OR('28 Populations and thresholds'!$J$199="CR",'28 Populations and thresholds'!$J$199="EN",'28 Populations and thresholds'!$J$199="VU")</f>
        <v>0</v>
      </c>
      <c r="N245" s="273">
        <f>D245/'28 Populations and thresholds'!$H$199</f>
        <v>1.7619047619047618E-2</v>
      </c>
      <c r="O245" s="263" t="str">
        <f t="shared" si="17"/>
        <v xml:space="preserve"> </v>
      </c>
      <c r="P245" s="269"/>
      <c r="Q245" s="263" t="str">
        <f t="shared" si="18"/>
        <v xml:space="preserve"> </v>
      </c>
    </row>
    <row r="246" spans="1:17" s="4" customFormat="1" x14ac:dyDescent="0.2">
      <c r="A246" s="267" t="s">
        <v>1761</v>
      </c>
      <c r="B246" s="268" t="s">
        <v>1192</v>
      </c>
      <c r="C246" s="269" t="s">
        <v>3773</v>
      </c>
      <c r="D246" s="270">
        <v>1970</v>
      </c>
      <c r="E246" s="271">
        <v>29639</v>
      </c>
      <c r="F246" s="276"/>
      <c r="G246" s="263" t="str">
        <f t="shared" si="15"/>
        <v xml:space="preserve"> </v>
      </c>
      <c r="H246" s="267" t="s">
        <v>21</v>
      </c>
      <c r="I246" s="267" t="s">
        <v>58</v>
      </c>
      <c r="J246" s="263" t="str">
        <f t="shared" si="16"/>
        <v xml:space="preserve"> </v>
      </c>
      <c r="K246" s="272" t="str">
        <f>IF(D246&gt;=('28 Populations and thresholds'!$I$202),"YES"," ")</f>
        <v>YES</v>
      </c>
      <c r="L246" s="272" t="str">
        <f>IF(K246="YES"," ",IF(D246&gt;=('28 Populations and thresholds'!$I$202)*0.25,"YES"))</f>
        <v xml:space="preserve"> </v>
      </c>
      <c r="M246" s="272" t="b">
        <f>OR('28 Populations and thresholds'!$J$202="CR",'28 Populations and thresholds'!$J$202="EN",'28 Populations and thresholds'!$J$202="VU")</f>
        <v>0</v>
      </c>
      <c r="N246" s="273">
        <f>D246/'28 Populations and thresholds'!$H$202</f>
        <v>1.2312500000000001E-2</v>
      </c>
      <c r="O246" s="263" t="str">
        <f t="shared" si="17"/>
        <v xml:space="preserve"> </v>
      </c>
      <c r="P246" s="269"/>
      <c r="Q246" s="263" t="str">
        <f t="shared" si="18"/>
        <v xml:space="preserve"> </v>
      </c>
    </row>
    <row r="247" spans="1:17" s="4" customFormat="1" x14ac:dyDescent="0.2">
      <c r="A247" s="143" t="s">
        <v>1761</v>
      </c>
      <c r="B247" s="40" t="s">
        <v>1228</v>
      </c>
      <c r="C247" s="4" t="s">
        <v>3773</v>
      </c>
      <c r="D247" s="41">
        <v>1734</v>
      </c>
      <c r="E247" s="46">
        <v>36547</v>
      </c>
      <c r="F247" s="43"/>
      <c r="G247" s="263" t="str">
        <f t="shared" si="15"/>
        <v xml:space="preserve"> </v>
      </c>
      <c r="H247" s="143" t="s">
        <v>21</v>
      </c>
      <c r="I247" s="143" t="s">
        <v>870</v>
      </c>
      <c r="J247" s="263" t="str">
        <f t="shared" si="16"/>
        <v xml:space="preserve"> </v>
      </c>
      <c r="K247" s="38" t="str">
        <f>IF(D247&gt;=('28 Populations and thresholds'!$I$202),"YES"," ")</f>
        <v>YES</v>
      </c>
      <c r="L247" s="38" t="str">
        <f>IF(K247="YES"," ",IF(D247&gt;=('28 Populations and thresholds'!$I$202)*0.25,"YES"))</f>
        <v xml:space="preserve"> </v>
      </c>
      <c r="M247" s="38" t="b">
        <f>OR('28 Populations and thresholds'!$J$202="CR",'28 Populations and thresholds'!$J$202="EN",'28 Populations and thresholds'!$J$202="VU")</f>
        <v>0</v>
      </c>
      <c r="N247" s="75">
        <f>D247/'28 Populations and thresholds'!$H$202</f>
        <v>1.08375E-2</v>
      </c>
      <c r="O247" s="263" t="str">
        <f t="shared" si="17"/>
        <v xml:space="preserve"> </v>
      </c>
      <c r="Q247" s="263" t="str">
        <f t="shared" si="18"/>
        <v xml:space="preserve"> </v>
      </c>
    </row>
    <row r="248" spans="1:17" s="4" customFormat="1" x14ac:dyDescent="0.2">
      <c r="A248" s="275" t="s">
        <v>1761</v>
      </c>
      <c r="B248" s="269" t="s">
        <v>4337</v>
      </c>
      <c r="C248" s="278" t="s">
        <v>3786</v>
      </c>
      <c r="D248" s="279">
        <v>38054</v>
      </c>
      <c r="E248" s="274" t="s">
        <v>4339</v>
      </c>
      <c r="F248" s="272"/>
      <c r="G248" s="263" t="str">
        <f t="shared" si="15"/>
        <v xml:space="preserve"> </v>
      </c>
      <c r="H248" s="275"/>
      <c r="I248" s="286" t="s">
        <v>4333</v>
      </c>
      <c r="J248" s="263" t="str">
        <f t="shared" si="16"/>
        <v xml:space="preserve"> </v>
      </c>
      <c r="K248" s="272" t="str">
        <f>IF(D248&gt;=('28 Populations and thresholds'!$I$238),"YES"," ")</f>
        <v>YES</v>
      </c>
      <c r="L248" s="272" t="str">
        <f>IF(K248="YES"," ",IF(D248&gt;=('28 Populations and thresholds'!$I$238)*0.25,"YES"))</f>
        <v xml:space="preserve"> </v>
      </c>
      <c r="M248" s="272" t="b">
        <f>OR('28 Populations and thresholds'!$J$238="CR",'28 Populations and thresholds'!$J$238="EN",'28 Populations and thresholds'!$J$238="VU")</f>
        <v>0</v>
      </c>
      <c r="N248" s="273">
        <f>D248/'28 Populations and thresholds'!$H$238</f>
        <v>0.54362857142857146</v>
      </c>
      <c r="O248" s="263" t="str">
        <f t="shared" si="17"/>
        <v xml:space="preserve"> </v>
      </c>
      <c r="P248" s="275"/>
      <c r="Q248" s="263" t="str">
        <f t="shared" si="18"/>
        <v xml:space="preserve"> </v>
      </c>
    </row>
    <row r="249" spans="1:17" s="4" customFormat="1" x14ac:dyDescent="0.2">
      <c r="A249" s="143" t="s">
        <v>1761</v>
      </c>
      <c r="B249" s="40" t="s">
        <v>1279</v>
      </c>
      <c r="C249" s="4" t="s">
        <v>3455</v>
      </c>
      <c r="D249" s="41">
        <v>500</v>
      </c>
      <c r="E249" s="46">
        <v>30135</v>
      </c>
      <c r="F249" s="43"/>
      <c r="G249" s="263" t="str">
        <f t="shared" si="15"/>
        <v xml:space="preserve"> </v>
      </c>
      <c r="H249" s="143" t="s">
        <v>21</v>
      </c>
      <c r="I249" s="143" t="s">
        <v>58</v>
      </c>
      <c r="J249" s="263" t="str">
        <f t="shared" si="16"/>
        <v xml:space="preserve"> </v>
      </c>
      <c r="K249" s="38" t="str">
        <f>IF(D249&gt;=('28 Populations and thresholds'!$I$159),"YES"," ")</f>
        <v>YES</v>
      </c>
      <c r="L249" s="38" t="str">
        <f>IF(K249="YES"," ",IF(D249&gt;=('28 Populations and thresholds'!$I$159)*0.25,"YES"))</f>
        <v xml:space="preserve"> </v>
      </c>
      <c r="M249" s="38" t="b">
        <f>OR('28 Populations and thresholds'!$J$159="CR",'28 Populations and thresholds'!$J$159="EN",'28 Populations and thresholds'!$J$159="VU")</f>
        <v>0</v>
      </c>
      <c r="N249" s="75">
        <f>D249/'28 Populations and thresholds'!$H$159</f>
        <v>0.01</v>
      </c>
      <c r="O249" s="263" t="str">
        <f t="shared" si="17"/>
        <v xml:space="preserve"> </v>
      </c>
      <c r="Q249" s="263" t="str">
        <f t="shared" si="18"/>
        <v xml:space="preserve"> </v>
      </c>
    </row>
    <row r="250" spans="1:17" s="4" customFormat="1" x14ac:dyDescent="0.2">
      <c r="A250" s="267" t="s">
        <v>1761</v>
      </c>
      <c r="B250" s="268" t="s">
        <v>1137</v>
      </c>
      <c r="C250" s="269" t="s">
        <v>3766</v>
      </c>
      <c r="D250" s="270">
        <v>616</v>
      </c>
      <c r="E250" s="271">
        <v>30804</v>
      </c>
      <c r="F250" s="276"/>
      <c r="G250" s="263" t="str">
        <f t="shared" si="15"/>
        <v xml:space="preserve"> </v>
      </c>
      <c r="H250" s="267" t="s">
        <v>21</v>
      </c>
      <c r="I250" s="267" t="s">
        <v>58</v>
      </c>
      <c r="J250" s="263" t="str">
        <f t="shared" si="16"/>
        <v xml:space="preserve"> </v>
      </c>
      <c r="K250" s="272" t="str">
        <f>IF(D250&gt;=('28 Populations and thresholds'!$I$194),"YES"," ")</f>
        <v>YES</v>
      </c>
      <c r="L250" s="272" t="str">
        <f>IF(K250="YES"," ",IF(D250&gt;=('28 Populations and thresholds'!$I$194)*0.25,"YES"))</f>
        <v xml:space="preserve"> </v>
      </c>
      <c r="M250" s="272" t="b">
        <f>OR('28 Populations and thresholds'!$J$194="CR",'28 Populations and thresholds'!$J$194="EN",'28 Populations and thresholds'!$J$194="VU")</f>
        <v>0</v>
      </c>
      <c r="N250" s="273">
        <f>D250/'28 Populations and thresholds'!$H$194</f>
        <v>2.1614035087719297E-2</v>
      </c>
      <c r="O250" s="263" t="str">
        <f t="shared" si="17"/>
        <v xml:space="preserve"> </v>
      </c>
      <c r="P250" s="269"/>
      <c r="Q250" s="263" t="str">
        <f t="shared" si="18"/>
        <v xml:space="preserve"> </v>
      </c>
    </row>
    <row r="251" spans="1:17" s="4" customFormat="1" x14ac:dyDescent="0.2">
      <c r="A251" s="267" t="s">
        <v>1761</v>
      </c>
      <c r="B251" s="268" t="s">
        <v>1137</v>
      </c>
      <c r="C251" s="269" t="s">
        <v>3474</v>
      </c>
      <c r="D251" s="270">
        <v>1108</v>
      </c>
      <c r="E251" s="271">
        <v>30867</v>
      </c>
      <c r="F251" s="276"/>
      <c r="G251" s="263" t="str">
        <f t="shared" si="15"/>
        <v xml:space="preserve"> </v>
      </c>
      <c r="H251" s="267" t="s">
        <v>21</v>
      </c>
      <c r="I251" s="267" t="s">
        <v>58</v>
      </c>
      <c r="J251" s="263" t="str">
        <f t="shared" si="16"/>
        <v xml:space="preserve"> </v>
      </c>
      <c r="K251" s="272" t="str">
        <f>IF(D251&gt;=('28 Populations and thresholds'!$I$198),"YES"," ")</f>
        <v>YES</v>
      </c>
      <c r="L251" s="272" t="str">
        <f>IF(K251="YES"," ",IF(D251&gt;=('28 Populations and thresholds'!$I$198)*0.25,"YES"))</f>
        <v xml:space="preserve"> </v>
      </c>
      <c r="M251" s="272" t="b">
        <f>OR('28 Populations and thresholds'!$J$198="CR",'28 Populations and thresholds'!$J$198="EN",'28 Populations and thresholds'!$J$198="VU")</f>
        <v>0</v>
      </c>
      <c r="N251" s="273">
        <f>D251/'28 Populations and thresholds'!$H$198</f>
        <v>5.036363636363636E-2</v>
      </c>
      <c r="O251" s="263" t="str">
        <f t="shared" si="17"/>
        <v xml:space="preserve"> </v>
      </c>
      <c r="P251" s="269"/>
      <c r="Q251" s="263" t="str">
        <f t="shared" si="18"/>
        <v xml:space="preserve"> </v>
      </c>
    </row>
    <row r="252" spans="1:17" s="4" customFormat="1" x14ac:dyDescent="0.2">
      <c r="A252" s="143" t="s">
        <v>1761</v>
      </c>
      <c r="B252" s="40" t="s">
        <v>938</v>
      </c>
      <c r="C252" s="4" t="s">
        <v>3755</v>
      </c>
      <c r="D252" s="41">
        <v>414</v>
      </c>
      <c r="E252" s="46">
        <v>36615</v>
      </c>
      <c r="F252" s="43" t="s">
        <v>6038</v>
      </c>
      <c r="G252" s="263" t="str">
        <f t="shared" si="15"/>
        <v xml:space="preserve"> </v>
      </c>
      <c r="H252" s="143" t="s">
        <v>21</v>
      </c>
      <c r="I252" s="143" t="s">
        <v>680</v>
      </c>
      <c r="J252" s="263" t="str">
        <f t="shared" si="16"/>
        <v xml:space="preserve"> </v>
      </c>
      <c r="K252" s="38" t="str">
        <f>IF(D252&gt;=('28 Populations and thresholds'!$I$174),"YES"," ")</f>
        <v>YES</v>
      </c>
      <c r="L252" s="38" t="str">
        <f>IF(K252="YES"," ",IF(D252&gt;=('28 Populations and thresholds'!$I$174)*0.25,"YES"))</f>
        <v xml:space="preserve"> </v>
      </c>
      <c r="M252" s="38" t="b">
        <f>OR('28 Populations and thresholds'!$J$174="CR",'28 Populations and thresholds'!$J$174="EN",'28 Populations and thresholds'!$J$174="VU")</f>
        <v>0</v>
      </c>
      <c r="N252" s="75">
        <f>D252/'28 Populations and thresholds'!$H$174</f>
        <v>1.7999999999999999E-2</v>
      </c>
      <c r="O252" s="263" t="str">
        <f t="shared" si="17"/>
        <v xml:space="preserve"> </v>
      </c>
      <c r="P252" s="12"/>
      <c r="Q252" s="263" t="str">
        <f t="shared" si="18"/>
        <v xml:space="preserve"> </v>
      </c>
    </row>
    <row r="253" spans="1:17" s="4" customFormat="1" x14ac:dyDescent="0.2">
      <c r="A253" s="143" t="s">
        <v>1761</v>
      </c>
      <c r="B253" s="40" t="s">
        <v>938</v>
      </c>
      <c r="C253" s="40" t="s">
        <v>3757</v>
      </c>
      <c r="D253" s="41">
        <v>65000</v>
      </c>
      <c r="E253" s="46">
        <v>33970</v>
      </c>
      <c r="F253" s="43"/>
      <c r="G253" s="263" t="str">
        <f t="shared" si="15"/>
        <v xml:space="preserve"> </v>
      </c>
      <c r="H253" s="143" t="s">
        <v>21</v>
      </c>
      <c r="I253" s="143" t="s">
        <v>486</v>
      </c>
      <c r="J253" s="263" t="str">
        <f t="shared" si="16"/>
        <v xml:space="preserve"> </v>
      </c>
      <c r="K253" s="38" t="str">
        <f>IF(D253&gt;=('28 Populations and thresholds'!$I$176),"YES"," ")</f>
        <v>YES</v>
      </c>
      <c r="L253" s="38" t="str">
        <f>IF(K253="YES"," ",IF(D253&gt;=('28 Populations and thresholds'!$I$176)*0.25,"YES"))</f>
        <v xml:space="preserve"> </v>
      </c>
      <c r="M253" s="38" t="b">
        <f>OR('28 Populations and thresholds'!$J$176="CR",'28 Populations and thresholds'!$J$176="EN",'28 Populations and thresholds'!$J$176="VU")</f>
        <v>0</v>
      </c>
      <c r="N253" s="75">
        <f>D253/('28 Populations and thresholds'!$H$176)</f>
        <v>0.4452054794520548</v>
      </c>
      <c r="O253" s="263" t="str">
        <f t="shared" si="17"/>
        <v xml:space="preserve"> </v>
      </c>
      <c r="P253" s="12"/>
      <c r="Q253" s="263" t="str">
        <f t="shared" si="18"/>
        <v xml:space="preserve"> </v>
      </c>
    </row>
    <row r="254" spans="1:17" s="4" customFormat="1" x14ac:dyDescent="0.2">
      <c r="A254" s="143" t="s">
        <v>1761</v>
      </c>
      <c r="B254" s="40" t="s">
        <v>938</v>
      </c>
      <c r="C254" s="4" t="s">
        <v>3756</v>
      </c>
      <c r="D254" s="41">
        <v>7374</v>
      </c>
      <c r="E254" s="46">
        <v>33209</v>
      </c>
      <c r="F254" s="43"/>
      <c r="G254" s="263" t="str">
        <f t="shared" si="15"/>
        <v xml:space="preserve"> </v>
      </c>
      <c r="H254" s="143" t="s">
        <v>21</v>
      </c>
      <c r="I254" s="143" t="s">
        <v>58</v>
      </c>
      <c r="J254" s="263" t="str">
        <f t="shared" si="16"/>
        <v xml:space="preserve"> </v>
      </c>
      <c r="K254" s="38" t="str">
        <f>IF(D254&gt;=('28 Populations and thresholds'!$I$175),"YES"," ")</f>
        <v>YES</v>
      </c>
      <c r="L254" s="38" t="str">
        <f>IF(K254="YES"," ",IF(D254&gt;=('28 Populations and thresholds'!$I$175)*0.25,"YES"))</f>
        <v xml:space="preserve"> </v>
      </c>
      <c r="M254" s="38" t="b">
        <f>OR('28 Populations and thresholds'!$J$175="CR",'28 Populations and thresholds'!$J$175="EN",'28 Populations and thresholds'!$J$175="VU")</f>
        <v>0</v>
      </c>
      <c r="N254" s="75">
        <f>D254/'28 Populations and thresholds'!$H$175</f>
        <v>5.3050359712230218E-2</v>
      </c>
      <c r="O254" s="263" t="str">
        <f t="shared" si="17"/>
        <v xml:space="preserve"> </v>
      </c>
      <c r="Q254" s="263" t="str">
        <f t="shared" si="18"/>
        <v xml:space="preserve"> </v>
      </c>
    </row>
    <row r="255" spans="1:17" s="4" customFormat="1" x14ac:dyDescent="0.2">
      <c r="A255" s="12" t="s">
        <v>1761</v>
      </c>
      <c r="B255" s="4" t="s">
        <v>3476</v>
      </c>
      <c r="C255" s="115" t="s">
        <v>3776</v>
      </c>
      <c r="D255" s="105">
        <v>350</v>
      </c>
      <c r="E255" s="106" t="s">
        <v>4287</v>
      </c>
      <c r="F255" s="38"/>
      <c r="G255" s="263" t="str">
        <f t="shared" si="15"/>
        <v xml:space="preserve"> </v>
      </c>
      <c r="H255" s="12"/>
      <c r="I255" s="12" t="s">
        <v>4285</v>
      </c>
      <c r="J255" s="263" t="str">
        <f t="shared" si="16"/>
        <v xml:space="preserve"> </v>
      </c>
      <c r="K255" s="38" t="str">
        <f>IF(D255&gt;=('28 Populations and thresholds'!$I$210),"YES"," ")</f>
        <v>YES</v>
      </c>
      <c r="L255" s="38" t="str">
        <f>IF(K255="YES"," ",IF(D255&gt;=('28 Populations and thresholds'!$I$210)*0.25,"YES"))</f>
        <v xml:space="preserve"> </v>
      </c>
      <c r="M255" s="38" t="b">
        <f>OR('28 Populations and thresholds'!$J$210="CR",'28 Populations and thresholds'!$J$210="EN",'28 Populations and thresholds'!$J$210="VU")</f>
        <v>0</v>
      </c>
      <c r="N255" s="75">
        <f>D255/'28 Populations and thresholds'!$H$210</f>
        <v>1.4E-2</v>
      </c>
      <c r="O255" s="263" t="str">
        <f t="shared" si="17"/>
        <v xml:space="preserve"> </v>
      </c>
      <c r="P255" s="12" t="s">
        <v>4587</v>
      </c>
      <c r="Q255" s="263" t="str">
        <f t="shared" si="18"/>
        <v xml:space="preserve"> </v>
      </c>
    </row>
    <row r="256" spans="1:17" s="4" customFormat="1" x14ac:dyDescent="0.2">
      <c r="A256" s="143" t="s">
        <v>1761</v>
      </c>
      <c r="B256" s="40" t="s">
        <v>938</v>
      </c>
      <c r="C256" s="4" t="s">
        <v>3761</v>
      </c>
      <c r="D256" s="41">
        <v>1000</v>
      </c>
      <c r="E256" s="46">
        <v>36079</v>
      </c>
      <c r="F256" s="43"/>
      <c r="G256" s="263" t="str">
        <f t="shared" si="15"/>
        <v xml:space="preserve"> </v>
      </c>
      <c r="H256" s="143" t="s">
        <v>21</v>
      </c>
      <c r="I256" s="143" t="s">
        <v>128</v>
      </c>
      <c r="J256" s="263" t="str">
        <f t="shared" si="16"/>
        <v xml:space="preserve"> </v>
      </c>
      <c r="K256" s="38" t="str">
        <f>IF(D256&gt;=('28 Populations and thresholds'!$I$187),"YES"," ")</f>
        <v>YES</v>
      </c>
      <c r="L256" s="38" t="str">
        <f>IF(K256="YES"," ",IF(D256&gt;=('28 Populations and thresholds'!$I$187)*0.25,"YES"))</f>
        <v xml:space="preserve"> </v>
      </c>
      <c r="M256" s="38" t="b">
        <f>OR('28 Populations and thresholds'!$J$187="CR",'28 Populations and thresholds'!$J$187="EN",'28 Populations and thresholds'!$J$187="VU")</f>
        <v>0</v>
      </c>
      <c r="N256" s="75">
        <f>D256/'28 Populations and thresholds'!$H$187</f>
        <v>0.01</v>
      </c>
      <c r="O256" s="263" t="str">
        <f t="shared" si="17"/>
        <v xml:space="preserve"> </v>
      </c>
      <c r="Q256" s="263" t="str">
        <f t="shared" si="18"/>
        <v xml:space="preserve"> </v>
      </c>
    </row>
    <row r="257" spans="1:17" s="4" customFormat="1" x14ac:dyDescent="0.2">
      <c r="A257" s="143" t="s">
        <v>1761</v>
      </c>
      <c r="B257" s="40" t="s">
        <v>938</v>
      </c>
      <c r="C257" s="4" t="s">
        <v>3480</v>
      </c>
      <c r="D257" s="41">
        <v>6000</v>
      </c>
      <c r="E257" s="46">
        <v>30360</v>
      </c>
      <c r="F257" s="43"/>
      <c r="G257" s="263" t="str">
        <f t="shared" ref="G257:G320" si="19">" "</f>
        <v xml:space="preserve"> </v>
      </c>
      <c r="H257" s="143" t="s">
        <v>21</v>
      </c>
      <c r="I257" s="143" t="s">
        <v>58</v>
      </c>
      <c r="J257" s="263" t="str">
        <f t="shared" ref="J257:J320" si="20">" "</f>
        <v xml:space="preserve"> </v>
      </c>
      <c r="K257" s="38" t="str">
        <f>IF(D257&gt;=('28 Populations and thresholds'!$I$203),"YES"," ")</f>
        <v>YES</v>
      </c>
      <c r="L257" s="38" t="str">
        <f>IF(K257="YES"," ",IF(D257&gt;=('28 Populations and thresholds'!$I$203)*0.25,"YES"))</f>
        <v xml:space="preserve"> </v>
      </c>
      <c r="M257" s="38" t="b">
        <f>OR('28 Populations and thresholds'!$J$203="CR",'28 Populations and thresholds'!$J$203="EN",'28 Populations and thresholds'!$J$203="VU")</f>
        <v>0</v>
      </c>
      <c r="N257" s="75">
        <f>D257/'28 Populations and thresholds'!$H$203</f>
        <v>4.4444444444444446E-2</v>
      </c>
      <c r="O257" s="263" t="str">
        <f t="shared" ref="O257:O320" si="21">" "</f>
        <v xml:space="preserve"> </v>
      </c>
      <c r="Q257" s="263" t="str">
        <f t="shared" ref="Q257:Q320" si="22">" "</f>
        <v xml:space="preserve"> </v>
      </c>
    </row>
    <row r="258" spans="1:17" s="4" customFormat="1" x14ac:dyDescent="0.2">
      <c r="A258" s="143" t="s">
        <v>1761</v>
      </c>
      <c r="B258" s="40" t="s">
        <v>938</v>
      </c>
      <c r="C258" s="4" t="s">
        <v>3470</v>
      </c>
      <c r="D258" s="41">
        <v>2160</v>
      </c>
      <c r="E258" s="46">
        <v>33970</v>
      </c>
      <c r="F258" s="43"/>
      <c r="G258" s="263" t="str">
        <f t="shared" si="19"/>
        <v xml:space="preserve"> </v>
      </c>
      <c r="H258" s="143" t="s">
        <v>21</v>
      </c>
      <c r="I258" s="143" t="s">
        <v>58</v>
      </c>
      <c r="J258" s="263" t="str">
        <f t="shared" si="20"/>
        <v xml:space="preserve"> </v>
      </c>
      <c r="K258" s="38" t="str">
        <f>IF(D258&gt;=('28 Populations and thresholds'!$I$181),"YES"," ")</f>
        <v>YES</v>
      </c>
      <c r="L258" s="38" t="str">
        <f>IF(K258="YES"," ",IF(D258&gt;=('28 Populations and thresholds'!$I$181)*0.25,"YES"))</f>
        <v xml:space="preserve"> </v>
      </c>
      <c r="M258" s="38" t="b">
        <f>OR('28 Populations and thresholds'!$J$181="CR",'28 Populations and thresholds'!$J$181="EN",'28 Populations and thresholds'!$J$181="VU")</f>
        <v>1</v>
      </c>
      <c r="N258" s="75">
        <f>D258/'28 Populations and thresholds'!$H$181</f>
        <v>6.7500000000000004E-2</v>
      </c>
      <c r="O258" s="263" t="str">
        <f t="shared" si="21"/>
        <v xml:space="preserve"> </v>
      </c>
      <c r="Q258" s="263" t="str">
        <f t="shared" si="22"/>
        <v xml:space="preserve"> </v>
      </c>
    </row>
    <row r="259" spans="1:17" s="4" customFormat="1" x14ac:dyDescent="0.2">
      <c r="A259" s="12" t="s">
        <v>1761</v>
      </c>
      <c r="B259" s="4" t="s">
        <v>3476</v>
      </c>
      <c r="C259" s="115" t="s">
        <v>3767</v>
      </c>
      <c r="D259" s="105">
        <v>27390</v>
      </c>
      <c r="E259" s="106" t="s">
        <v>4286</v>
      </c>
      <c r="F259" s="38"/>
      <c r="G259" s="263" t="str">
        <f t="shared" si="19"/>
        <v xml:space="preserve"> </v>
      </c>
      <c r="H259" s="12"/>
      <c r="I259" s="12" t="s">
        <v>4285</v>
      </c>
      <c r="J259" s="263" t="str">
        <f t="shared" si="20"/>
        <v xml:space="preserve"> </v>
      </c>
      <c r="K259" s="38" t="str">
        <f>IF(D259&gt;=('28 Populations and thresholds'!$I$195),"YES"," ")</f>
        <v>YES</v>
      </c>
      <c r="L259" s="38" t="str">
        <f>IF(K259="YES"," ",IF(D259&gt;=('28 Populations and thresholds'!$I$195)*0.25,"YES"))</f>
        <v xml:space="preserve"> </v>
      </c>
      <c r="M259" s="38" t="b">
        <f>OR('28 Populations and thresholds'!$J$195="CR",'28 Populations and thresholds'!$J$195="EN",'28 Populations and thresholds'!$J$195="VU")</f>
        <v>1</v>
      </c>
      <c r="N259" s="75">
        <f>D259/'28 Populations and thresholds'!$H$195</f>
        <v>9.444827586206897E-2</v>
      </c>
      <c r="O259" s="263" t="str">
        <f t="shared" si="21"/>
        <v xml:space="preserve"> </v>
      </c>
      <c r="P259" s="12" t="s">
        <v>4587</v>
      </c>
      <c r="Q259" s="263" t="str">
        <f t="shared" si="22"/>
        <v xml:space="preserve"> </v>
      </c>
    </row>
    <row r="260" spans="1:17" s="4" customFormat="1" x14ac:dyDescent="0.2">
      <c r="A260" s="143" t="s">
        <v>1761</v>
      </c>
      <c r="B260" s="40" t="s">
        <v>938</v>
      </c>
      <c r="C260" s="4" t="s">
        <v>3461</v>
      </c>
      <c r="D260" s="41">
        <v>26900</v>
      </c>
      <c r="E260" s="43"/>
      <c r="F260" s="43"/>
      <c r="G260" s="263" t="str">
        <f t="shared" si="19"/>
        <v xml:space="preserve"> </v>
      </c>
      <c r="H260" s="143" t="s">
        <v>21</v>
      </c>
      <c r="I260" s="143" t="s">
        <v>490</v>
      </c>
      <c r="J260" s="263" t="str">
        <f t="shared" si="20"/>
        <v xml:space="preserve"> </v>
      </c>
      <c r="K260" s="38" t="str">
        <f>IF(D260&gt;=('28 Populations and thresholds'!$I$164),"YES"," ")</f>
        <v>YES</v>
      </c>
      <c r="L260" s="38" t="str">
        <f>IF(K260="YES"," ",IF(D260&gt;=('28 Populations and thresholds'!$I$164)*0.25,"YES"))</f>
        <v xml:space="preserve"> </v>
      </c>
      <c r="M260" s="38" t="b">
        <f>OR('28 Populations and thresholds'!$J$164="CR",'28 Populations and thresholds'!$J$164="EN",'28 Populations and thresholds'!$J$164="VU")</f>
        <v>0</v>
      </c>
      <c r="N260" s="75">
        <f>D260/'28 Populations and thresholds'!$H$164</f>
        <v>0.34050632911392403</v>
      </c>
      <c r="O260" s="263" t="str">
        <f t="shared" si="21"/>
        <v xml:space="preserve"> </v>
      </c>
      <c r="Q260" s="263" t="str">
        <f t="shared" si="22"/>
        <v xml:space="preserve"> </v>
      </c>
    </row>
    <row r="261" spans="1:17" s="4" customFormat="1" x14ac:dyDescent="0.2">
      <c r="A261" s="143" t="s">
        <v>1761</v>
      </c>
      <c r="B261" s="40" t="s">
        <v>938</v>
      </c>
      <c r="C261" s="4" t="s">
        <v>3451</v>
      </c>
      <c r="D261" s="41">
        <v>1300</v>
      </c>
      <c r="E261" s="43"/>
      <c r="F261" s="43"/>
      <c r="G261" s="263" t="str">
        <f t="shared" si="19"/>
        <v xml:space="preserve"> </v>
      </c>
      <c r="H261" s="143" t="s">
        <v>21</v>
      </c>
      <c r="I261" s="143" t="s">
        <v>486</v>
      </c>
      <c r="J261" s="263" t="str">
        <f t="shared" si="20"/>
        <v xml:space="preserve"> </v>
      </c>
      <c r="K261" s="38" t="str">
        <f>IF(D261&gt;=('28 Populations and thresholds'!$I$154),"YES"," ")</f>
        <v>YES</v>
      </c>
      <c r="L261" s="38" t="str">
        <f>IF(K261="YES"," ",IF(D261&gt;=('28 Populations and thresholds'!$I$154)*0.25,"YES"))</f>
        <v xml:space="preserve"> </v>
      </c>
      <c r="M261" s="38" t="b">
        <f>OR('28 Populations and thresholds'!$J$154="CR",'28 Populations and thresholds'!$J$154="EN",'28 Populations and thresholds'!$J$154="VU")</f>
        <v>0</v>
      </c>
      <c r="N261" s="75">
        <f>D261/'28 Populations and thresholds'!$H$154</f>
        <v>1.2500000000000001E-2</v>
      </c>
      <c r="O261" s="263" t="str">
        <f t="shared" si="21"/>
        <v xml:space="preserve"> </v>
      </c>
      <c r="Q261" s="263" t="str">
        <f t="shared" si="22"/>
        <v xml:space="preserve"> </v>
      </c>
    </row>
    <row r="262" spans="1:17" s="4" customFormat="1" x14ac:dyDescent="0.2">
      <c r="A262" s="143" t="s">
        <v>1761</v>
      </c>
      <c r="B262" s="40" t="s">
        <v>938</v>
      </c>
      <c r="C262" s="4" t="s">
        <v>3765</v>
      </c>
      <c r="D262" s="41">
        <v>3185</v>
      </c>
      <c r="E262" s="46">
        <v>31153</v>
      </c>
      <c r="F262" s="43"/>
      <c r="G262" s="263" t="str">
        <f t="shared" si="19"/>
        <v xml:space="preserve"> </v>
      </c>
      <c r="H262" s="143" t="s">
        <v>21</v>
      </c>
      <c r="I262" s="143" t="s">
        <v>478</v>
      </c>
      <c r="J262" s="263" t="str">
        <f t="shared" si="20"/>
        <v xml:space="preserve"> </v>
      </c>
      <c r="K262" s="38" t="str">
        <f>IF(D262&gt;=('28 Populations and thresholds'!$I$193),"YES"," ")</f>
        <v>YES</v>
      </c>
      <c r="L262" s="38" t="str">
        <f>IF(K262="YES"," ",IF(D262&gt;=('28 Populations and thresholds'!$I$193)*0.25,"YES"))</f>
        <v xml:space="preserve"> </v>
      </c>
      <c r="M262" s="38" t="b">
        <f>OR('28 Populations and thresholds'!$J$193="CR",'28 Populations and thresholds'!$J$193="EN",'28 Populations and thresholds'!$J$193="VU")</f>
        <v>0</v>
      </c>
      <c r="N262" s="75">
        <f>D262/'28 Populations and thresholds'!$H$193</f>
        <v>7.2386363636363638E-2</v>
      </c>
      <c r="O262" s="263" t="str">
        <f t="shared" si="21"/>
        <v xml:space="preserve"> </v>
      </c>
      <c r="Q262" s="263" t="str">
        <f t="shared" si="22"/>
        <v xml:space="preserve"> </v>
      </c>
    </row>
    <row r="263" spans="1:17" s="4" customFormat="1" x14ac:dyDescent="0.2">
      <c r="A263" s="143" t="s">
        <v>1761</v>
      </c>
      <c r="B263" s="40" t="s">
        <v>938</v>
      </c>
      <c r="C263" s="4" t="s">
        <v>3466</v>
      </c>
      <c r="D263" s="41">
        <v>5000</v>
      </c>
      <c r="E263" s="43"/>
      <c r="F263" s="43"/>
      <c r="G263" s="263" t="str">
        <f t="shared" si="19"/>
        <v xml:space="preserve"> </v>
      </c>
      <c r="H263" s="143" t="s">
        <v>21</v>
      </c>
      <c r="I263" s="143" t="s">
        <v>618</v>
      </c>
      <c r="J263" s="263" t="str">
        <f t="shared" si="20"/>
        <v xml:space="preserve"> </v>
      </c>
      <c r="K263" s="38" t="str">
        <f>IF(D263&gt;=('28 Populations and thresholds'!$I$178),"YES"," ")</f>
        <v>YES</v>
      </c>
      <c r="L263" s="38" t="str">
        <f>IF(K263="YES"," ",IF(D263&gt;=('28 Populations and thresholds'!$I$178)*0.25,"YES"))</f>
        <v xml:space="preserve"> </v>
      </c>
      <c r="M263" s="38" t="b">
        <f>OR('28 Populations and thresholds'!$J$178="CR",'28 Populations and thresholds'!$J$178="EN",'28 Populations and thresholds'!$J$178="VU")</f>
        <v>0</v>
      </c>
      <c r="N263" s="75">
        <f>D263/'28 Populations and thresholds'!$H$178</f>
        <v>2.7777777777777776E-2</v>
      </c>
      <c r="O263" s="263" t="str">
        <f t="shared" si="21"/>
        <v xml:space="preserve"> </v>
      </c>
      <c r="Q263" s="263" t="str">
        <f t="shared" si="22"/>
        <v xml:space="preserve"> </v>
      </c>
    </row>
    <row r="264" spans="1:17" s="4" customFormat="1" x14ac:dyDescent="0.2">
      <c r="A264" s="143" t="s">
        <v>1761</v>
      </c>
      <c r="B264" s="40" t="s">
        <v>938</v>
      </c>
      <c r="C264" s="4" t="s">
        <v>3462</v>
      </c>
      <c r="D264" s="41">
        <v>8700</v>
      </c>
      <c r="E264" s="43"/>
      <c r="F264" s="43"/>
      <c r="G264" s="263" t="str">
        <f t="shared" si="19"/>
        <v xml:space="preserve"> </v>
      </c>
      <c r="H264" s="143" t="s">
        <v>21</v>
      </c>
      <c r="I264" s="143" t="s">
        <v>486</v>
      </c>
      <c r="J264" s="263" t="str">
        <f t="shared" si="20"/>
        <v xml:space="preserve"> </v>
      </c>
      <c r="K264" s="38" t="str">
        <f>IF(D264&gt;=('28 Populations and thresholds'!$I$165),"YES"," ")</f>
        <v>YES</v>
      </c>
      <c r="L264" s="38" t="str">
        <f>IF(K264="YES"," ",IF(D264&gt;=('28 Populations and thresholds'!$I$165)*0.25,"YES"))</f>
        <v xml:space="preserve"> </v>
      </c>
      <c r="M264" s="38" t="b">
        <f>OR('28 Populations and thresholds'!$J$165="CR",'28 Populations and thresholds'!$J$165="EN",'28 Populations and thresholds'!$J$165="VU")</f>
        <v>0</v>
      </c>
      <c r="N264" s="75">
        <f>D264/'28 Populations and thresholds'!$H$165</f>
        <v>5.6129032258064517E-2</v>
      </c>
      <c r="O264" s="263" t="str">
        <f t="shared" si="21"/>
        <v xml:space="preserve"> </v>
      </c>
      <c r="P264" s="12"/>
      <c r="Q264" s="263" t="str">
        <f t="shared" si="22"/>
        <v xml:space="preserve"> </v>
      </c>
    </row>
    <row r="265" spans="1:17" s="4" customFormat="1" x14ac:dyDescent="0.2">
      <c r="A265" s="143" t="s">
        <v>1761</v>
      </c>
      <c r="B265" s="40" t="s">
        <v>938</v>
      </c>
      <c r="C265" s="40" t="s">
        <v>3768</v>
      </c>
      <c r="D265" s="41">
        <v>11200</v>
      </c>
      <c r="E265" s="43"/>
      <c r="F265" s="43"/>
      <c r="G265" s="263" t="str">
        <f t="shared" si="19"/>
        <v xml:space="preserve"> </v>
      </c>
      <c r="H265" s="143" t="s">
        <v>21</v>
      </c>
      <c r="I265" s="143" t="s">
        <v>486</v>
      </c>
      <c r="J265" s="263" t="str">
        <f t="shared" si="20"/>
        <v xml:space="preserve"> </v>
      </c>
      <c r="K265" s="38" t="str">
        <f>IF(D265&gt;=('28 Populations and thresholds'!$I$196),"YES"," ")</f>
        <v>YES</v>
      </c>
      <c r="L265" s="38" t="str">
        <f>IF(K265="YES"," ",IF(D265&gt;=('28 Populations and thresholds'!$I$196)*0.25,"YES"))</f>
        <v xml:space="preserve"> </v>
      </c>
      <c r="M265" s="38" t="b">
        <f>OR('28 Populations and thresholds'!$J$196="CR",'28 Populations and thresholds'!$J$196="EN",'28 Populations and thresholds'!$J$196="VU")</f>
        <v>0</v>
      </c>
      <c r="N265" s="75">
        <f>D265/'28 Populations and thresholds'!$H$196</f>
        <v>0.18064516129032257</v>
      </c>
      <c r="O265" s="263" t="str">
        <f t="shared" si="21"/>
        <v xml:space="preserve"> </v>
      </c>
      <c r="P265" s="12" t="s">
        <v>4696</v>
      </c>
      <c r="Q265" s="263" t="str">
        <f t="shared" si="22"/>
        <v xml:space="preserve"> </v>
      </c>
    </row>
    <row r="266" spans="1:17" s="4" customFormat="1" x14ac:dyDescent="0.2">
      <c r="A266" s="143" t="s">
        <v>1761</v>
      </c>
      <c r="B266" s="40" t="s">
        <v>938</v>
      </c>
      <c r="C266" s="4" t="s">
        <v>3770</v>
      </c>
      <c r="D266" s="41">
        <v>19800</v>
      </c>
      <c r="E266" s="43"/>
      <c r="F266" s="43"/>
      <c r="G266" s="263" t="str">
        <f t="shared" si="19"/>
        <v xml:space="preserve"> </v>
      </c>
      <c r="H266" s="143" t="s">
        <v>21</v>
      </c>
      <c r="I266" s="143" t="s">
        <v>486</v>
      </c>
      <c r="J266" s="263" t="str">
        <f t="shared" si="20"/>
        <v xml:space="preserve"> </v>
      </c>
      <c r="K266" s="38" t="str">
        <f>IF(D266&gt;=('28 Populations and thresholds'!$I$199),"YES"," ")</f>
        <v>YES</v>
      </c>
      <c r="L266" s="38" t="str">
        <f>IF(K266="YES"," ",IF(D266&gt;=('28 Populations and thresholds'!$I$199)*0.25,"YES"))</f>
        <v xml:space="preserve"> </v>
      </c>
      <c r="M266" s="38" t="b">
        <f>OR('28 Populations and thresholds'!$J$199="CR",'28 Populations and thresholds'!$J$199="EN",'28 Populations and thresholds'!$J$199="VU")</f>
        <v>0</v>
      </c>
      <c r="N266" s="75">
        <f>D266/'28 Populations and thresholds'!$H$199</f>
        <v>6.2857142857142861E-2</v>
      </c>
      <c r="O266" s="263" t="str">
        <f t="shared" si="21"/>
        <v xml:space="preserve"> </v>
      </c>
      <c r="Q266" s="263" t="str">
        <f t="shared" si="22"/>
        <v xml:space="preserve"> </v>
      </c>
    </row>
    <row r="267" spans="1:17" s="4" customFormat="1" x14ac:dyDescent="0.2">
      <c r="A267" s="143" t="s">
        <v>1761</v>
      </c>
      <c r="B267" s="40" t="s">
        <v>938</v>
      </c>
      <c r="C267" s="4" t="s">
        <v>3766</v>
      </c>
      <c r="D267" s="41">
        <v>2060</v>
      </c>
      <c r="E267" s="43"/>
      <c r="F267" s="43"/>
      <c r="G267" s="263" t="str">
        <f t="shared" si="19"/>
        <v xml:space="preserve"> </v>
      </c>
      <c r="H267" s="143" t="s">
        <v>21</v>
      </c>
      <c r="I267" s="143" t="s">
        <v>486</v>
      </c>
      <c r="J267" s="263" t="str">
        <f t="shared" si="20"/>
        <v xml:space="preserve"> </v>
      </c>
      <c r="K267" s="38" t="str">
        <f>IF(D267&gt;=('28 Populations and thresholds'!$I$194),"YES"," ")</f>
        <v>YES</v>
      </c>
      <c r="L267" s="38" t="str">
        <f>IF(K267="YES"," ",IF(D267&gt;=('28 Populations and thresholds'!$I$194)*0.25,"YES"))</f>
        <v xml:space="preserve"> </v>
      </c>
      <c r="M267" s="38" t="b">
        <f>OR('28 Populations and thresholds'!$J$194="CR",'28 Populations and thresholds'!$J$194="EN",'28 Populations and thresholds'!$J$194="VU")</f>
        <v>0</v>
      </c>
      <c r="N267" s="75">
        <f>D267/'28 Populations and thresholds'!$H$194</f>
        <v>7.2280701754385959E-2</v>
      </c>
      <c r="O267" s="263" t="str">
        <f t="shared" si="21"/>
        <v xml:space="preserve"> </v>
      </c>
      <c r="Q267" s="263" t="str">
        <f t="shared" si="22"/>
        <v xml:space="preserve"> </v>
      </c>
    </row>
    <row r="268" spans="1:17" s="4" customFormat="1" x14ac:dyDescent="0.2">
      <c r="A268" s="143" t="s">
        <v>1761</v>
      </c>
      <c r="B268" s="4" t="s">
        <v>3476</v>
      </c>
      <c r="C268" s="4" t="s">
        <v>3474</v>
      </c>
      <c r="D268" s="105">
        <v>1754</v>
      </c>
      <c r="E268" s="106">
        <v>2007</v>
      </c>
      <c r="F268" s="43"/>
      <c r="G268" s="263" t="str">
        <f t="shared" si="19"/>
        <v xml:space="preserve"> </v>
      </c>
      <c r="H268" s="12" t="s">
        <v>139</v>
      </c>
      <c r="I268" s="12" t="s">
        <v>3388</v>
      </c>
      <c r="J268" s="263" t="str">
        <f t="shared" si="20"/>
        <v xml:space="preserve"> </v>
      </c>
      <c r="K268" s="38" t="str">
        <f>IF(D268&gt;=('28 Populations and thresholds'!$I$198),"YES"," ")</f>
        <v>YES</v>
      </c>
      <c r="L268" s="38" t="str">
        <f>IF(K268="YES"," ",IF(D268&gt;=('28 Populations and thresholds'!$I$198)*0.25,"YES"))</f>
        <v xml:space="preserve"> </v>
      </c>
      <c r="M268" s="38" t="b">
        <f>OR('28 Populations and thresholds'!$J$198="CR",'28 Populations and thresholds'!$J$198="EN",'28 Populations and thresholds'!$J$198="VU")</f>
        <v>0</v>
      </c>
      <c r="N268" s="75">
        <f>D268/'28 Populations and thresholds'!$H$198</f>
        <v>7.972727272727273E-2</v>
      </c>
      <c r="O268" s="263" t="str">
        <f t="shared" si="21"/>
        <v xml:space="preserve"> </v>
      </c>
      <c r="Q268" s="263" t="str">
        <f t="shared" si="22"/>
        <v xml:space="preserve"> </v>
      </c>
    </row>
    <row r="269" spans="1:17" s="4" customFormat="1" x14ac:dyDescent="0.2">
      <c r="A269" s="143" t="s">
        <v>1761</v>
      </c>
      <c r="B269" s="40" t="s">
        <v>938</v>
      </c>
      <c r="C269" s="111" t="s">
        <v>3763</v>
      </c>
      <c r="D269" s="41">
        <v>1840</v>
      </c>
      <c r="E269" s="46">
        <v>37964</v>
      </c>
      <c r="F269" s="43"/>
      <c r="G269" s="263" t="str">
        <f t="shared" si="19"/>
        <v xml:space="preserve"> </v>
      </c>
      <c r="H269" s="143" t="s">
        <v>21</v>
      </c>
      <c r="I269" s="143" t="s">
        <v>58</v>
      </c>
      <c r="J269" s="263" t="str">
        <f t="shared" si="20"/>
        <v xml:space="preserve"> </v>
      </c>
      <c r="K269" s="38" t="str">
        <f>IF(D269&gt;=('28 Populations and thresholds'!$I$191),"YES"," ")</f>
        <v>YES</v>
      </c>
      <c r="L269" s="38" t="str">
        <f>IF(K269="YES"," ",IF(D269&gt;=('28 Populations and thresholds'!$I$191)*0.25,"YES"))</f>
        <v xml:space="preserve"> </v>
      </c>
      <c r="M269" s="38" t="b">
        <f>OR('28 Populations and thresholds'!$J$191="CR",'28 Populations and thresholds'!$J$191="EN",'28 Populations and thresholds'!$J$191="VU")</f>
        <v>0</v>
      </c>
      <c r="N269" s="75">
        <f>D269/'28 Populations and thresholds'!$H$191</f>
        <v>3.6799999999999999E-2</v>
      </c>
      <c r="O269" s="263" t="str">
        <f t="shared" si="21"/>
        <v xml:space="preserve"> </v>
      </c>
      <c r="Q269" s="263" t="str">
        <f t="shared" si="22"/>
        <v xml:space="preserve"> </v>
      </c>
    </row>
    <row r="270" spans="1:17" s="4" customFormat="1" x14ac:dyDescent="0.2">
      <c r="A270" s="143" t="s">
        <v>1761</v>
      </c>
      <c r="B270" s="40" t="s">
        <v>938</v>
      </c>
      <c r="C270" s="111" t="s">
        <v>3758</v>
      </c>
      <c r="D270" s="41">
        <v>1020</v>
      </c>
      <c r="E270" s="43"/>
      <c r="F270" s="43"/>
      <c r="G270" s="263" t="str">
        <f t="shared" si="19"/>
        <v xml:space="preserve"> </v>
      </c>
      <c r="H270" s="143" t="s">
        <v>21</v>
      </c>
      <c r="I270" s="143" t="s">
        <v>486</v>
      </c>
      <c r="J270" s="263" t="str">
        <f t="shared" si="20"/>
        <v xml:space="preserve"> </v>
      </c>
      <c r="K270" s="38" t="str">
        <f>IF(D270&gt;=('28 Populations and thresholds'!$I$179),"YES"," ")</f>
        <v>YES</v>
      </c>
      <c r="L270" s="38" t="str">
        <f>IF(K270="YES"," ",IF(D270&gt;=('28 Populations and thresholds'!$I$179)*0.25,"YES"))</f>
        <v xml:space="preserve"> </v>
      </c>
      <c r="M270" s="38" t="b">
        <f>OR('28 Populations and thresholds'!$J$179="CR",'28 Populations and thresholds'!$J$179="EN",'28 Populations and thresholds'!$J$179="VU")</f>
        <v>0</v>
      </c>
      <c r="N270" s="75">
        <f>D270/'28 Populations and thresholds'!$H$179</f>
        <v>1.8545454545454546E-2</v>
      </c>
      <c r="O270" s="263" t="str">
        <f t="shared" si="21"/>
        <v xml:space="preserve"> </v>
      </c>
      <c r="Q270" s="263" t="str">
        <f t="shared" si="22"/>
        <v xml:space="preserve"> </v>
      </c>
    </row>
    <row r="271" spans="1:17" s="4" customFormat="1" x14ac:dyDescent="0.2">
      <c r="A271" s="267" t="s">
        <v>1761</v>
      </c>
      <c r="B271" s="268" t="s">
        <v>1005</v>
      </c>
      <c r="C271" s="269" t="s">
        <v>3466</v>
      </c>
      <c r="D271" s="270">
        <v>52000</v>
      </c>
      <c r="E271" s="271">
        <v>31131</v>
      </c>
      <c r="F271" s="276"/>
      <c r="G271" s="263" t="str">
        <f t="shared" si="19"/>
        <v xml:space="preserve"> </v>
      </c>
      <c r="H271" s="267" t="s">
        <v>21</v>
      </c>
      <c r="I271" s="267" t="s">
        <v>581</v>
      </c>
      <c r="J271" s="263" t="str">
        <f t="shared" si="20"/>
        <v xml:space="preserve"> </v>
      </c>
      <c r="K271" s="272" t="str">
        <f>IF(D271&gt;=('28 Populations and thresholds'!$I$178),"YES"," ")</f>
        <v>YES</v>
      </c>
      <c r="L271" s="272" t="str">
        <f>IF(K271="YES"," ",IF(D271&gt;=('28 Populations and thresholds'!$I$178)*0.25,"YES"))</f>
        <v xml:space="preserve"> </v>
      </c>
      <c r="M271" s="272" t="b">
        <f>OR('28 Populations and thresholds'!$J$178="CR",'28 Populations and thresholds'!$J$178="EN",'28 Populations and thresholds'!$J$178="VU")</f>
        <v>0</v>
      </c>
      <c r="N271" s="273">
        <f>D271/'28 Populations and thresholds'!$H$178</f>
        <v>0.28888888888888886</v>
      </c>
      <c r="O271" s="263" t="str">
        <f t="shared" si="21"/>
        <v xml:space="preserve"> </v>
      </c>
      <c r="P271" s="269"/>
      <c r="Q271" s="263" t="str">
        <f t="shared" si="22"/>
        <v xml:space="preserve"> </v>
      </c>
    </row>
    <row r="272" spans="1:17" s="4" customFormat="1" x14ac:dyDescent="0.2">
      <c r="A272" s="275" t="s">
        <v>1761</v>
      </c>
      <c r="B272" s="283" t="s">
        <v>1005</v>
      </c>
      <c r="C272" s="278" t="s">
        <v>3743</v>
      </c>
      <c r="D272" s="279">
        <v>60000</v>
      </c>
      <c r="E272" s="285">
        <v>40222</v>
      </c>
      <c r="F272" s="272"/>
      <c r="G272" s="263" t="str">
        <f t="shared" si="19"/>
        <v xml:space="preserve"> </v>
      </c>
      <c r="H272" s="275"/>
      <c r="I272" s="275" t="s">
        <v>4218</v>
      </c>
      <c r="J272" s="263" t="str">
        <f t="shared" si="20"/>
        <v xml:space="preserve"> </v>
      </c>
      <c r="K272" s="272" t="str">
        <f>IF(D272&gt;=('28 Populations and thresholds'!$I$149),"YES"," ")</f>
        <v>YES</v>
      </c>
      <c r="L272" s="272" t="str">
        <f>IF(K272="YES"," ",IF(D272&gt;=('28 Populations and thresholds'!$I$149)*0.25,"YES"))</f>
        <v xml:space="preserve"> </v>
      </c>
      <c r="M272" s="272" t="b">
        <f>OR('28 Populations and thresholds'!$J$149="CR",'28 Populations and thresholds'!$J$149="EN",'28 Populations and thresholds'!$J$149="VU")</f>
        <v>0</v>
      </c>
      <c r="N272" s="273">
        <f>D272/'28 Populations and thresholds'!$H$149</f>
        <v>2.0833333333333332E-2</v>
      </c>
      <c r="O272" s="263" t="str">
        <f t="shared" si="21"/>
        <v xml:space="preserve"> </v>
      </c>
      <c r="P272" s="275"/>
      <c r="Q272" s="263" t="str">
        <f t="shared" si="22"/>
        <v xml:space="preserve"> </v>
      </c>
    </row>
    <row r="273" spans="1:17" s="4" customFormat="1" x14ac:dyDescent="0.2">
      <c r="A273" s="143" t="s">
        <v>1761</v>
      </c>
      <c r="B273" s="40" t="s">
        <v>949</v>
      </c>
      <c r="C273" s="4" t="s">
        <v>3756</v>
      </c>
      <c r="D273" s="41">
        <v>3015</v>
      </c>
      <c r="E273" s="43"/>
      <c r="F273" s="43"/>
      <c r="G273" s="263" t="str">
        <f t="shared" si="19"/>
        <v xml:space="preserve"> </v>
      </c>
      <c r="H273" s="143" t="s">
        <v>21</v>
      </c>
      <c r="I273" s="143" t="s">
        <v>291</v>
      </c>
      <c r="J273" s="263" t="str">
        <f t="shared" si="20"/>
        <v xml:space="preserve"> </v>
      </c>
      <c r="K273" s="38" t="str">
        <f>IF(D273&gt;=('28 Populations and thresholds'!$I$175),"YES"," ")</f>
        <v>YES</v>
      </c>
      <c r="L273" s="38" t="str">
        <f>IF(K273="YES"," ",IF(D273&gt;=('28 Populations and thresholds'!$I$175)*0.25,"YES"))</f>
        <v xml:space="preserve"> </v>
      </c>
      <c r="M273" s="38" t="b">
        <f>OR('28 Populations and thresholds'!$J$175="CR",'28 Populations and thresholds'!$J$175="EN",'28 Populations and thresholds'!$J$175="VU")</f>
        <v>0</v>
      </c>
      <c r="N273" s="75">
        <f>D273/'28 Populations and thresholds'!$H$175</f>
        <v>2.1690647482014387E-2</v>
      </c>
      <c r="O273" s="263" t="str">
        <f t="shared" si="21"/>
        <v xml:space="preserve"> </v>
      </c>
      <c r="Q273" s="263" t="str">
        <f t="shared" si="22"/>
        <v xml:space="preserve"> </v>
      </c>
    </row>
    <row r="274" spans="1:17" s="4" customFormat="1" x14ac:dyDescent="0.2">
      <c r="A274" s="143" t="s">
        <v>1761</v>
      </c>
      <c r="B274" s="40" t="s">
        <v>949</v>
      </c>
      <c r="C274" s="4" t="s">
        <v>3767</v>
      </c>
      <c r="D274" s="41">
        <v>21400</v>
      </c>
      <c r="E274" s="43"/>
      <c r="F274" s="43"/>
      <c r="G274" s="263" t="str">
        <f t="shared" si="19"/>
        <v xml:space="preserve"> </v>
      </c>
      <c r="H274" s="143" t="s">
        <v>21</v>
      </c>
      <c r="I274" s="143" t="s">
        <v>486</v>
      </c>
      <c r="J274" s="263" t="str">
        <f t="shared" si="20"/>
        <v xml:space="preserve"> </v>
      </c>
      <c r="K274" s="38" t="str">
        <f>IF(D274&gt;=('28 Populations and thresholds'!$I$195),"YES"," ")</f>
        <v>YES</v>
      </c>
      <c r="L274" s="38" t="str">
        <f>IF(K274="YES"," ",IF(D274&gt;=('28 Populations and thresholds'!$I$195)*0.25,"YES"))</f>
        <v xml:space="preserve"> </v>
      </c>
      <c r="M274" s="38" t="b">
        <f>OR('28 Populations and thresholds'!$J$195="CR",'28 Populations and thresholds'!$J$195="EN",'28 Populations and thresholds'!$J$195="VU")</f>
        <v>1</v>
      </c>
      <c r="N274" s="75">
        <f>D274/'28 Populations and thresholds'!$H$195</f>
        <v>7.379310344827586E-2</v>
      </c>
      <c r="O274" s="263" t="str">
        <f t="shared" si="21"/>
        <v xml:space="preserve"> </v>
      </c>
      <c r="P274" s="12"/>
      <c r="Q274" s="263" t="str">
        <f t="shared" si="22"/>
        <v xml:space="preserve"> </v>
      </c>
    </row>
    <row r="275" spans="1:17" s="4" customFormat="1" x14ac:dyDescent="0.2">
      <c r="A275" s="143" t="s">
        <v>1761</v>
      </c>
      <c r="B275" s="40" t="s">
        <v>949</v>
      </c>
      <c r="C275" s="40" t="s">
        <v>3799</v>
      </c>
      <c r="D275" s="41">
        <v>3100</v>
      </c>
      <c r="E275" s="43"/>
      <c r="F275" s="43"/>
      <c r="G275" s="263" t="str">
        <f t="shared" si="19"/>
        <v xml:space="preserve"> </v>
      </c>
      <c r="H275" s="143" t="s">
        <v>21</v>
      </c>
      <c r="I275" s="143" t="s">
        <v>291</v>
      </c>
      <c r="J275" s="263" t="str">
        <f t="shared" si="20"/>
        <v xml:space="preserve"> </v>
      </c>
      <c r="K275" s="38" t="str">
        <f>IF(D275&gt;=(('28 Populations and thresholds'!$I$196)+('28 Populations and thresholds'!$I$197)),"YES"," ")</f>
        <v>YES</v>
      </c>
      <c r="L275" s="38" t="str">
        <f>IF(K275="YES"," ",IF(D275&gt;=(('28 Populations and thresholds'!$I$196)+('28 Populations and thresholds'!$I$197))*0.25,"YES"))</f>
        <v xml:space="preserve"> </v>
      </c>
      <c r="M275" s="38" t="b">
        <f>OR('28 Populations and thresholds'!$J$197="CR",'28 Populations and thresholds'!$J$197="EN",'28 Populations and thresholds'!$J$197="VU")</f>
        <v>0</v>
      </c>
      <c r="N275" s="75">
        <f>D275/(('28 Populations and thresholds'!$H$196)+('28 Populations and thresholds'!$H$197))</f>
        <v>2.540983606557377E-2</v>
      </c>
      <c r="O275" s="263" t="str">
        <f t="shared" si="21"/>
        <v xml:space="preserve"> </v>
      </c>
      <c r="P275" s="12" t="s">
        <v>4568</v>
      </c>
      <c r="Q275" s="263" t="str">
        <f t="shared" si="22"/>
        <v xml:space="preserve"> </v>
      </c>
    </row>
    <row r="276" spans="1:17" s="4" customFormat="1" x14ac:dyDescent="0.2">
      <c r="A276" s="267" t="s">
        <v>1761</v>
      </c>
      <c r="B276" s="268" t="s">
        <v>1140</v>
      </c>
      <c r="C276" s="269" t="s">
        <v>3766</v>
      </c>
      <c r="D276" s="270">
        <v>480</v>
      </c>
      <c r="E276" s="276"/>
      <c r="F276" s="276"/>
      <c r="G276" s="263" t="str">
        <f t="shared" si="19"/>
        <v xml:space="preserve"> </v>
      </c>
      <c r="H276" s="267" t="s">
        <v>21</v>
      </c>
      <c r="I276" s="267" t="s">
        <v>706</v>
      </c>
      <c r="J276" s="263" t="str">
        <f t="shared" si="20"/>
        <v xml:space="preserve"> </v>
      </c>
      <c r="K276" s="272" t="str">
        <f>IF(D276&gt;=('28 Populations and thresholds'!$I$194),"YES"," ")</f>
        <v>YES</v>
      </c>
      <c r="L276" s="272" t="str">
        <f>IF(K276="YES"," ",IF(D276&gt;=('28 Populations and thresholds'!$I$194)*0.25,"YES"))</f>
        <v xml:space="preserve"> </v>
      </c>
      <c r="M276" s="272" t="b">
        <f>OR('28 Populations and thresholds'!$J$194="CR",'28 Populations and thresholds'!$J$194="EN",'28 Populations and thresholds'!$J$194="VU")</f>
        <v>0</v>
      </c>
      <c r="N276" s="273">
        <f>D276/'28 Populations and thresholds'!$H$194</f>
        <v>1.6842105263157894E-2</v>
      </c>
      <c r="O276" s="263" t="str">
        <f t="shared" si="21"/>
        <v xml:space="preserve"> </v>
      </c>
      <c r="P276" s="269"/>
      <c r="Q276" s="263" t="str">
        <f t="shared" si="22"/>
        <v xml:space="preserve"> </v>
      </c>
    </row>
    <row r="277" spans="1:17" s="4" customFormat="1" x14ac:dyDescent="0.2">
      <c r="A277" s="12" t="s">
        <v>1761</v>
      </c>
      <c r="B277" s="56" t="s">
        <v>3891</v>
      </c>
      <c r="C277" s="4" t="s">
        <v>3785</v>
      </c>
      <c r="D277" s="105">
        <v>18000</v>
      </c>
      <c r="E277" s="172">
        <v>34820</v>
      </c>
      <c r="F277" s="38"/>
      <c r="G277" s="263" t="str">
        <f t="shared" si="19"/>
        <v xml:space="preserve"> </v>
      </c>
      <c r="H277" s="12" t="s">
        <v>3881</v>
      </c>
      <c r="I277" s="12" t="s">
        <v>3895</v>
      </c>
      <c r="J277" s="263" t="str">
        <f t="shared" si="20"/>
        <v xml:space="preserve"> </v>
      </c>
      <c r="K277" s="38" t="str">
        <f>IF(D277&gt;=('28 Populations and thresholds'!$I$232),"YES"," ")</f>
        <v>YES</v>
      </c>
      <c r="L277" s="38" t="str">
        <f>IF(K277="YES"," ",IF(D277&gt;=('28 Populations and thresholds'!$I$232)*0.25,"YES"))</f>
        <v xml:space="preserve"> </v>
      </c>
      <c r="M277" s="38" t="b">
        <f>OR('28 Populations and thresholds'!$J$232="CR",'28 Populations and thresholds'!$J$232="EN",'28 Populations and thresholds'!$J$232="VU")</f>
        <v>0</v>
      </c>
      <c r="N277" s="75">
        <f>D277/'28 Populations and thresholds'!$H$232</f>
        <v>0.2</v>
      </c>
      <c r="O277" s="263" t="str">
        <f t="shared" si="21"/>
        <v xml:space="preserve"> </v>
      </c>
      <c r="P277" s="12" t="s">
        <v>3888</v>
      </c>
      <c r="Q277" s="263" t="str">
        <f t="shared" si="22"/>
        <v xml:space="preserve"> </v>
      </c>
    </row>
    <row r="278" spans="1:17" s="4" customFormat="1" x14ac:dyDescent="0.2">
      <c r="A278" s="267" t="s">
        <v>1761</v>
      </c>
      <c r="B278" s="268" t="s">
        <v>935</v>
      </c>
      <c r="C278" s="269" t="s">
        <v>3756</v>
      </c>
      <c r="D278" s="270">
        <v>26971</v>
      </c>
      <c r="E278" s="271">
        <v>36220</v>
      </c>
      <c r="F278" s="276"/>
      <c r="G278" s="263" t="str">
        <f t="shared" si="19"/>
        <v xml:space="preserve"> </v>
      </c>
      <c r="H278" s="267" t="s">
        <v>21</v>
      </c>
      <c r="I278" s="267" t="s">
        <v>253</v>
      </c>
      <c r="J278" s="263" t="str">
        <f t="shared" si="20"/>
        <v xml:space="preserve"> </v>
      </c>
      <c r="K278" s="272" t="str">
        <f>IF(D278&gt;=('28 Populations and thresholds'!$I$175),"YES"," ")</f>
        <v>YES</v>
      </c>
      <c r="L278" s="272" t="str">
        <f>IF(K278="YES"," ",IF(D278&gt;=('28 Populations and thresholds'!$I$175)*0.25,"YES"))</f>
        <v xml:space="preserve"> </v>
      </c>
      <c r="M278" s="272" t="b">
        <f>OR('28 Populations and thresholds'!$J$175="CR",'28 Populations and thresholds'!$J$175="EN",'28 Populations and thresholds'!$J$175="VU")</f>
        <v>0</v>
      </c>
      <c r="N278" s="273">
        <f>D278/'28 Populations and thresholds'!$H$175</f>
        <v>0.19403597122302157</v>
      </c>
      <c r="O278" s="263" t="str">
        <f t="shared" si="21"/>
        <v xml:space="preserve"> </v>
      </c>
      <c r="P278" s="269"/>
      <c r="Q278" s="263" t="str">
        <f t="shared" si="22"/>
        <v xml:space="preserve"> </v>
      </c>
    </row>
    <row r="279" spans="1:17" s="4" customFormat="1" x14ac:dyDescent="0.2">
      <c r="A279" s="267" t="s">
        <v>1761</v>
      </c>
      <c r="B279" s="268" t="s">
        <v>935</v>
      </c>
      <c r="C279" s="269" t="s">
        <v>3761</v>
      </c>
      <c r="D279" s="270">
        <v>6331</v>
      </c>
      <c r="E279" s="271">
        <v>36220</v>
      </c>
      <c r="F279" s="276"/>
      <c r="G279" s="263" t="str">
        <f t="shared" si="19"/>
        <v xml:space="preserve"> </v>
      </c>
      <c r="H279" s="267" t="s">
        <v>21</v>
      </c>
      <c r="I279" s="267" t="s">
        <v>253</v>
      </c>
      <c r="J279" s="263" t="str">
        <f t="shared" si="20"/>
        <v xml:space="preserve"> </v>
      </c>
      <c r="K279" s="272" t="str">
        <f>IF(D279&gt;=('28 Populations and thresholds'!$I$187),"YES"," ")</f>
        <v>YES</v>
      </c>
      <c r="L279" s="272" t="str">
        <f>IF(K279="YES"," ",IF(D279&gt;=('28 Populations and thresholds'!$I$187)*0.25,"YES"))</f>
        <v xml:space="preserve"> </v>
      </c>
      <c r="M279" s="272" t="b">
        <f>OR('28 Populations and thresholds'!$J$187="CR",'28 Populations and thresholds'!$J$187="EN",'28 Populations and thresholds'!$J$187="VU")</f>
        <v>0</v>
      </c>
      <c r="N279" s="273">
        <f>D279/'28 Populations and thresholds'!$H$187</f>
        <v>6.3310000000000005E-2</v>
      </c>
      <c r="O279" s="263" t="str">
        <f t="shared" si="21"/>
        <v xml:space="preserve"> </v>
      </c>
      <c r="P279" s="269"/>
      <c r="Q279" s="263" t="str">
        <f t="shared" si="22"/>
        <v xml:space="preserve"> </v>
      </c>
    </row>
    <row r="280" spans="1:17" s="4" customFormat="1" x14ac:dyDescent="0.2">
      <c r="A280" s="267" t="s">
        <v>1761</v>
      </c>
      <c r="B280" s="268" t="s">
        <v>935</v>
      </c>
      <c r="C280" s="269" t="s">
        <v>3470</v>
      </c>
      <c r="D280" s="270">
        <v>1811</v>
      </c>
      <c r="E280" s="271">
        <v>36220</v>
      </c>
      <c r="F280" s="276"/>
      <c r="G280" s="263" t="str">
        <f t="shared" si="19"/>
        <v xml:space="preserve"> </v>
      </c>
      <c r="H280" s="267" t="s">
        <v>21</v>
      </c>
      <c r="I280" s="267" t="s">
        <v>253</v>
      </c>
      <c r="J280" s="263" t="str">
        <f t="shared" si="20"/>
        <v xml:space="preserve"> </v>
      </c>
      <c r="K280" s="272" t="str">
        <f>IF(D280&gt;=('28 Populations and thresholds'!$I$181),"YES"," ")</f>
        <v>YES</v>
      </c>
      <c r="L280" s="272" t="str">
        <f>IF(K280="YES"," ",IF(D280&gt;=('28 Populations and thresholds'!$I$181)*0.25,"YES"))</f>
        <v xml:space="preserve"> </v>
      </c>
      <c r="M280" s="272" t="b">
        <f>OR('28 Populations and thresholds'!$J$181="CR",'28 Populations and thresholds'!$J$181="EN",'28 Populations and thresholds'!$J$181="VU")</f>
        <v>1</v>
      </c>
      <c r="N280" s="273">
        <f>D280/'28 Populations and thresholds'!$H$181</f>
        <v>5.6593749999999998E-2</v>
      </c>
      <c r="O280" s="263" t="str">
        <f t="shared" si="21"/>
        <v xml:space="preserve"> </v>
      </c>
      <c r="P280" s="269"/>
      <c r="Q280" s="263" t="str">
        <f t="shared" si="22"/>
        <v xml:space="preserve"> </v>
      </c>
    </row>
    <row r="281" spans="1:17" s="4" customFormat="1" x14ac:dyDescent="0.2">
      <c r="A281" s="267" t="s">
        <v>1761</v>
      </c>
      <c r="B281" s="268" t="s">
        <v>935</v>
      </c>
      <c r="C281" s="269" t="s">
        <v>3767</v>
      </c>
      <c r="D281" s="270">
        <v>72333</v>
      </c>
      <c r="E281" s="271">
        <v>36220</v>
      </c>
      <c r="F281" s="276"/>
      <c r="G281" s="263" t="str">
        <f t="shared" si="19"/>
        <v xml:space="preserve"> </v>
      </c>
      <c r="H281" s="267" t="s">
        <v>21</v>
      </c>
      <c r="I281" s="267" t="s">
        <v>253</v>
      </c>
      <c r="J281" s="263" t="str">
        <f t="shared" si="20"/>
        <v xml:space="preserve"> </v>
      </c>
      <c r="K281" s="272" t="str">
        <f>IF(D281&gt;=('28 Populations and thresholds'!$I$195),"YES"," ")</f>
        <v>YES</v>
      </c>
      <c r="L281" s="272" t="str">
        <f>IF(K281="YES"," ",IF(D281&gt;=('28 Populations and thresholds'!$I$195)*0.25,"YES"))</f>
        <v xml:space="preserve"> </v>
      </c>
      <c r="M281" s="272" t="b">
        <f>OR('28 Populations and thresholds'!$J$195="CR",'28 Populations and thresholds'!$J$195="EN",'28 Populations and thresholds'!$J$195="VU")</f>
        <v>1</v>
      </c>
      <c r="N281" s="273">
        <f>D281/'28 Populations and thresholds'!$H$195</f>
        <v>0.24942413793103449</v>
      </c>
      <c r="O281" s="263" t="str">
        <f t="shared" si="21"/>
        <v xml:space="preserve"> </v>
      </c>
      <c r="P281" s="269"/>
      <c r="Q281" s="263" t="str">
        <f t="shared" si="22"/>
        <v xml:space="preserve"> </v>
      </c>
    </row>
    <row r="282" spans="1:17" s="4" customFormat="1" x14ac:dyDescent="0.2">
      <c r="A282" s="267" t="s">
        <v>1761</v>
      </c>
      <c r="B282" s="268" t="s">
        <v>935</v>
      </c>
      <c r="C282" s="269" t="s">
        <v>3461</v>
      </c>
      <c r="D282" s="270">
        <v>2504</v>
      </c>
      <c r="E282" s="271">
        <v>36220</v>
      </c>
      <c r="F282" s="276"/>
      <c r="G282" s="263" t="str">
        <f t="shared" si="19"/>
        <v xml:space="preserve"> </v>
      </c>
      <c r="H282" s="267" t="s">
        <v>21</v>
      </c>
      <c r="I282" s="267" t="s">
        <v>253</v>
      </c>
      <c r="J282" s="263" t="str">
        <f t="shared" si="20"/>
        <v xml:space="preserve"> </v>
      </c>
      <c r="K282" s="272" t="str">
        <f>IF(D282&gt;=('28 Populations and thresholds'!$I$164),"YES"," ")</f>
        <v>YES</v>
      </c>
      <c r="L282" s="272" t="str">
        <f>IF(K282="YES"," ",IF(D282&gt;=('28 Populations and thresholds'!$I$164)*0.25,"YES"))</f>
        <v xml:space="preserve"> </v>
      </c>
      <c r="M282" s="272" t="b">
        <f>OR('28 Populations and thresholds'!$J$164="CR",'28 Populations and thresholds'!$J$164="EN",'28 Populations and thresholds'!$J$164="VU")</f>
        <v>0</v>
      </c>
      <c r="N282" s="273">
        <f>D282/'28 Populations and thresholds'!$H$164</f>
        <v>3.1696202531645568E-2</v>
      </c>
      <c r="O282" s="263" t="str">
        <f t="shared" si="21"/>
        <v xml:space="preserve"> </v>
      </c>
      <c r="P282" s="269"/>
      <c r="Q282" s="263" t="str">
        <f t="shared" si="22"/>
        <v xml:space="preserve"> </v>
      </c>
    </row>
    <row r="283" spans="1:17" s="4" customFormat="1" x14ac:dyDescent="0.2">
      <c r="A283" s="267" t="s">
        <v>1761</v>
      </c>
      <c r="B283" s="268" t="s">
        <v>935</v>
      </c>
      <c r="C283" s="269" t="s">
        <v>3451</v>
      </c>
      <c r="D283" s="270">
        <v>1279</v>
      </c>
      <c r="E283" s="271">
        <v>36220</v>
      </c>
      <c r="F283" s="276"/>
      <c r="G283" s="263" t="str">
        <f t="shared" si="19"/>
        <v xml:space="preserve"> </v>
      </c>
      <c r="H283" s="267" t="s">
        <v>21</v>
      </c>
      <c r="I283" s="267" t="s">
        <v>253</v>
      </c>
      <c r="J283" s="263" t="str">
        <f t="shared" si="20"/>
        <v xml:space="preserve"> </v>
      </c>
      <c r="K283" s="272" t="str">
        <f>IF(D283&gt;=('28 Populations and thresholds'!$I$154),"YES"," ")</f>
        <v>YES</v>
      </c>
      <c r="L283" s="272" t="str">
        <f>IF(K283="YES"," ",IF(D283&gt;=('28 Populations and thresholds'!$I$154)*0.25,"YES"))</f>
        <v xml:space="preserve"> </v>
      </c>
      <c r="M283" s="272" t="b">
        <f>OR('28 Populations and thresholds'!$J$154="CR",'28 Populations and thresholds'!$J$154="EN",'28 Populations and thresholds'!$J$154="VU")</f>
        <v>0</v>
      </c>
      <c r="N283" s="273">
        <f>D283/'28 Populations and thresholds'!$H$154</f>
        <v>1.2298076923076924E-2</v>
      </c>
      <c r="O283" s="263" t="str">
        <f t="shared" si="21"/>
        <v xml:space="preserve"> </v>
      </c>
      <c r="P283" s="269"/>
      <c r="Q283" s="263" t="str">
        <f t="shared" si="22"/>
        <v xml:space="preserve"> </v>
      </c>
    </row>
    <row r="284" spans="1:17" s="4" customFormat="1" x14ac:dyDescent="0.2">
      <c r="A284" s="267" t="s">
        <v>1761</v>
      </c>
      <c r="B284" s="268" t="s">
        <v>935</v>
      </c>
      <c r="C284" s="269" t="s">
        <v>3765</v>
      </c>
      <c r="D284" s="270">
        <v>745</v>
      </c>
      <c r="E284" s="271">
        <v>36220</v>
      </c>
      <c r="F284" s="276"/>
      <c r="G284" s="263" t="str">
        <f t="shared" si="19"/>
        <v xml:space="preserve"> </v>
      </c>
      <c r="H284" s="267" t="s">
        <v>21</v>
      </c>
      <c r="I284" s="267" t="s">
        <v>253</v>
      </c>
      <c r="J284" s="263" t="str">
        <f t="shared" si="20"/>
        <v xml:space="preserve"> </v>
      </c>
      <c r="K284" s="272" t="str">
        <f>IF(D284&gt;=('28 Populations and thresholds'!$I$193),"YES"," ")</f>
        <v>YES</v>
      </c>
      <c r="L284" s="272" t="str">
        <f>IF(K284="YES"," ",IF(D284&gt;=('28 Populations and thresholds'!$I$193)*0.25,"YES"))</f>
        <v xml:space="preserve"> </v>
      </c>
      <c r="M284" s="272" t="b">
        <f>OR('28 Populations and thresholds'!$J$193="CR",'28 Populations and thresholds'!$J$193="EN",'28 Populations and thresholds'!$J$193="VU")</f>
        <v>0</v>
      </c>
      <c r="N284" s="273">
        <f>D284/'28 Populations and thresholds'!$H$193</f>
        <v>1.6931818181818183E-2</v>
      </c>
      <c r="O284" s="263" t="str">
        <f t="shared" si="21"/>
        <v xml:space="preserve"> </v>
      </c>
      <c r="P284" s="269"/>
      <c r="Q284" s="263" t="str">
        <f t="shared" si="22"/>
        <v xml:space="preserve"> </v>
      </c>
    </row>
    <row r="285" spans="1:17" s="4" customFormat="1" x14ac:dyDescent="0.2">
      <c r="A285" s="267" t="s">
        <v>1761</v>
      </c>
      <c r="B285" s="268" t="s">
        <v>935</v>
      </c>
      <c r="C285" s="269" t="s">
        <v>3459</v>
      </c>
      <c r="D285" s="270">
        <v>2146</v>
      </c>
      <c r="E285" s="271">
        <v>36220</v>
      </c>
      <c r="F285" s="276"/>
      <c r="G285" s="263" t="str">
        <f t="shared" si="19"/>
        <v xml:space="preserve"> </v>
      </c>
      <c r="H285" s="267" t="s">
        <v>21</v>
      </c>
      <c r="I285" s="267" t="s">
        <v>253</v>
      </c>
      <c r="J285" s="263" t="str">
        <f t="shared" si="20"/>
        <v xml:space="preserve"> </v>
      </c>
      <c r="K285" s="272" t="str">
        <f>IF(D285&gt;=(('28 Populations and thresholds'!$I$160)+('28 Populations and thresholds'!$I$163)),"YES"," ")</f>
        <v>YES</v>
      </c>
      <c r="L285" s="272" t="str">
        <f>IF(K285="YES"," ",IF(D285&gt;=(('28 Populations and thresholds'!$I$160)+('28 Populations and thresholds'!$I$163))*0.25,"YES"))</f>
        <v xml:space="preserve"> </v>
      </c>
      <c r="M285" s="272" t="b">
        <f>OR('28 Populations and thresholds'!$J$160="CR",'28 Populations and thresholds'!$J$160="EN",'28 Populations and thresholds'!$J$160="VU")</f>
        <v>0</v>
      </c>
      <c r="N285" s="273">
        <f>D285/(('28 Populations and thresholds'!$H$160)+('28 Populations and thresholds'!$H$163))</f>
        <v>5.5740259740259743E-2</v>
      </c>
      <c r="O285" s="263" t="str">
        <f t="shared" si="21"/>
        <v xml:space="preserve"> </v>
      </c>
      <c r="P285" s="282" t="s">
        <v>4563</v>
      </c>
      <c r="Q285" s="263" t="str">
        <f t="shared" si="22"/>
        <v xml:space="preserve"> </v>
      </c>
    </row>
    <row r="286" spans="1:17" s="4" customFormat="1" x14ac:dyDescent="0.2">
      <c r="A286" s="267" t="s">
        <v>1761</v>
      </c>
      <c r="B286" s="268" t="s">
        <v>935</v>
      </c>
      <c r="C286" s="269" t="s">
        <v>3466</v>
      </c>
      <c r="D286" s="270">
        <v>25042</v>
      </c>
      <c r="E286" s="271">
        <v>35855</v>
      </c>
      <c r="F286" s="276"/>
      <c r="G286" s="263" t="str">
        <f t="shared" si="19"/>
        <v xml:space="preserve"> </v>
      </c>
      <c r="H286" s="267" t="s">
        <v>21</v>
      </c>
      <c r="I286" s="267" t="s">
        <v>253</v>
      </c>
      <c r="J286" s="263" t="str">
        <f t="shared" si="20"/>
        <v xml:space="preserve"> </v>
      </c>
      <c r="K286" s="272" t="str">
        <f>IF(D286&gt;=('28 Populations and thresholds'!$I$178),"YES"," ")</f>
        <v>YES</v>
      </c>
      <c r="L286" s="272" t="str">
        <f>IF(K286="YES"," ",IF(D286&gt;=('28 Populations and thresholds'!$I$178)*0.25,"YES"))</f>
        <v xml:space="preserve"> </v>
      </c>
      <c r="M286" s="272" t="b">
        <f>OR('28 Populations and thresholds'!$J$178="CR",'28 Populations and thresholds'!$J$178="EN",'28 Populations and thresholds'!$J$178="VU")</f>
        <v>0</v>
      </c>
      <c r="N286" s="273">
        <f>D286/'28 Populations and thresholds'!$H$178</f>
        <v>0.13912222222222223</v>
      </c>
      <c r="O286" s="263" t="str">
        <f t="shared" si="21"/>
        <v xml:space="preserve"> </v>
      </c>
      <c r="P286" s="269"/>
      <c r="Q286" s="263" t="str">
        <f t="shared" si="22"/>
        <v xml:space="preserve"> </v>
      </c>
    </row>
    <row r="287" spans="1:17" s="4" customFormat="1" x14ac:dyDescent="0.2">
      <c r="A287" s="267" t="s">
        <v>1761</v>
      </c>
      <c r="B287" s="268" t="s">
        <v>935</v>
      </c>
      <c r="C287" s="269" t="s">
        <v>3760</v>
      </c>
      <c r="D287" s="270">
        <v>4661</v>
      </c>
      <c r="E287" s="271">
        <v>36220</v>
      </c>
      <c r="F287" s="276"/>
      <c r="G287" s="263" t="str">
        <f t="shared" si="19"/>
        <v xml:space="preserve"> </v>
      </c>
      <c r="H287" s="267" t="s">
        <v>21</v>
      </c>
      <c r="I287" s="267" t="s">
        <v>253</v>
      </c>
      <c r="J287" s="263" t="str">
        <f t="shared" si="20"/>
        <v xml:space="preserve"> </v>
      </c>
      <c r="K287" s="272" t="str">
        <f>IF(D287&gt;=('28 Populations and thresholds'!$I$186),"YES"," ")</f>
        <v>YES</v>
      </c>
      <c r="L287" s="272" t="str">
        <f>IF(K287="YES"," ",IF(D287&gt;=('28 Populations and thresholds'!$I$186)*0.25,"YES"))</f>
        <v xml:space="preserve"> </v>
      </c>
      <c r="M287" s="272" t="b">
        <f>OR('28 Populations and thresholds'!$J$186="CR",'28 Populations and thresholds'!$J$186="EN",'28 Populations and thresholds'!$J$186="VU")</f>
        <v>0</v>
      </c>
      <c r="N287" s="273">
        <f>D287/'28 Populations and thresholds'!$H$186</f>
        <v>4.6610000000000002E-3</v>
      </c>
      <c r="O287" s="263" t="str">
        <f t="shared" si="21"/>
        <v xml:space="preserve"> </v>
      </c>
      <c r="P287" s="269"/>
      <c r="Q287" s="263" t="str">
        <f t="shared" si="22"/>
        <v xml:space="preserve"> </v>
      </c>
    </row>
    <row r="288" spans="1:17" s="4" customFormat="1" x14ac:dyDescent="0.2">
      <c r="A288" s="267" t="s">
        <v>1761</v>
      </c>
      <c r="B288" s="268" t="s">
        <v>935</v>
      </c>
      <c r="C288" s="268" t="s">
        <v>3769</v>
      </c>
      <c r="D288" s="270">
        <v>23657</v>
      </c>
      <c r="E288" s="271">
        <v>36220</v>
      </c>
      <c r="F288" s="276"/>
      <c r="G288" s="263" t="str">
        <f t="shared" si="19"/>
        <v xml:space="preserve"> </v>
      </c>
      <c r="H288" s="267" t="s">
        <v>21</v>
      </c>
      <c r="I288" s="267" t="s">
        <v>253</v>
      </c>
      <c r="J288" s="263" t="str">
        <f t="shared" si="20"/>
        <v xml:space="preserve"> </v>
      </c>
      <c r="K288" s="272" t="str">
        <f>IF(D288&gt;=('28 Populations and thresholds'!$I$197),"YES"," ")</f>
        <v>YES</v>
      </c>
      <c r="L288" s="272" t="str">
        <f>IF(K288="YES"," ",IF(D288&gt;=('28 Populations and thresholds'!$I$197)*0.25,"YES"))</f>
        <v xml:space="preserve"> </v>
      </c>
      <c r="M288" s="272" t="b">
        <f>OR('28 Populations and thresholds'!$J$197="CR",'28 Populations and thresholds'!$J$197="EN",'28 Populations and thresholds'!$J$197="VU")</f>
        <v>0</v>
      </c>
      <c r="N288" s="273">
        <f>D288/'28 Populations and thresholds'!$H$197</f>
        <v>0.39428333333333332</v>
      </c>
      <c r="O288" s="263" t="str">
        <f t="shared" si="21"/>
        <v xml:space="preserve"> </v>
      </c>
      <c r="P288" s="275" t="s">
        <v>4697</v>
      </c>
      <c r="Q288" s="263" t="str">
        <f t="shared" si="22"/>
        <v xml:space="preserve"> </v>
      </c>
    </row>
    <row r="289" spans="1:17" s="4" customFormat="1" x14ac:dyDescent="0.2">
      <c r="A289" s="267" t="s">
        <v>1761</v>
      </c>
      <c r="B289" s="268" t="s">
        <v>935</v>
      </c>
      <c r="C289" s="269" t="s">
        <v>3770</v>
      </c>
      <c r="D289" s="270">
        <v>26971</v>
      </c>
      <c r="E289" s="271">
        <v>36220</v>
      </c>
      <c r="F289" s="276"/>
      <c r="G289" s="263" t="str">
        <f t="shared" si="19"/>
        <v xml:space="preserve"> </v>
      </c>
      <c r="H289" s="267" t="s">
        <v>21</v>
      </c>
      <c r="I289" s="267" t="s">
        <v>253</v>
      </c>
      <c r="J289" s="263" t="str">
        <f t="shared" si="20"/>
        <v xml:space="preserve"> </v>
      </c>
      <c r="K289" s="272" t="str">
        <f>IF(D289&gt;=('28 Populations and thresholds'!$I$199),"YES"," ")</f>
        <v>YES</v>
      </c>
      <c r="L289" s="272" t="str">
        <f>IF(K289="YES"," ",IF(D289&gt;=('28 Populations and thresholds'!$I$199)*0.25,"YES"))</f>
        <v xml:space="preserve"> </v>
      </c>
      <c r="M289" s="272" t="b">
        <f>OR('28 Populations and thresholds'!$J$199="CR",'28 Populations and thresholds'!$J$199="EN",'28 Populations and thresholds'!$J$199="VU")</f>
        <v>0</v>
      </c>
      <c r="N289" s="273">
        <f>D289/'28 Populations and thresholds'!$H$199</f>
        <v>8.5622222222222225E-2</v>
      </c>
      <c r="O289" s="263" t="str">
        <f t="shared" si="21"/>
        <v xml:space="preserve"> </v>
      </c>
      <c r="P289" s="269"/>
      <c r="Q289" s="263" t="str">
        <f t="shared" si="22"/>
        <v xml:space="preserve"> </v>
      </c>
    </row>
    <row r="290" spans="1:17" s="4" customFormat="1" x14ac:dyDescent="0.2">
      <c r="A290" s="267" t="s">
        <v>1761</v>
      </c>
      <c r="B290" s="268" t="s">
        <v>935</v>
      </c>
      <c r="C290" s="269" t="s">
        <v>3773</v>
      </c>
      <c r="D290" s="270">
        <v>6073</v>
      </c>
      <c r="E290" s="271">
        <v>36220</v>
      </c>
      <c r="F290" s="276"/>
      <c r="G290" s="263" t="str">
        <f t="shared" si="19"/>
        <v xml:space="preserve"> </v>
      </c>
      <c r="H290" s="267" t="s">
        <v>21</v>
      </c>
      <c r="I290" s="267" t="s">
        <v>253</v>
      </c>
      <c r="J290" s="263" t="str">
        <f t="shared" si="20"/>
        <v xml:space="preserve"> </v>
      </c>
      <c r="K290" s="272" t="str">
        <f>IF(D290&gt;=('28 Populations and thresholds'!$I$202),"YES"," ")</f>
        <v>YES</v>
      </c>
      <c r="L290" s="272" t="str">
        <f>IF(K290="YES"," ",IF(D290&gt;=('28 Populations and thresholds'!$I$202)*0.25,"YES"))</f>
        <v xml:space="preserve"> </v>
      </c>
      <c r="M290" s="272" t="b">
        <f>OR('28 Populations and thresholds'!$J$202="CR",'28 Populations and thresholds'!$J$202="EN",'28 Populations and thresholds'!$J$202="VU")</f>
        <v>0</v>
      </c>
      <c r="N290" s="273">
        <f>D290/'28 Populations and thresholds'!$H$202</f>
        <v>3.7956249999999997E-2</v>
      </c>
      <c r="O290" s="263" t="str">
        <f t="shared" si="21"/>
        <v xml:space="preserve"> </v>
      </c>
      <c r="P290" s="269"/>
      <c r="Q290" s="263" t="str">
        <f t="shared" si="22"/>
        <v xml:space="preserve"> </v>
      </c>
    </row>
    <row r="291" spans="1:17" s="4" customFormat="1" x14ac:dyDescent="0.2">
      <c r="A291" s="267" t="s">
        <v>1761</v>
      </c>
      <c r="B291" s="268" t="s">
        <v>935</v>
      </c>
      <c r="C291" s="280" t="s">
        <v>3763</v>
      </c>
      <c r="D291" s="270">
        <v>4315</v>
      </c>
      <c r="E291" s="271">
        <v>36220</v>
      </c>
      <c r="F291" s="276"/>
      <c r="G291" s="263" t="str">
        <f t="shared" si="19"/>
        <v xml:space="preserve"> </v>
      </c>
      <c r="H291" s="267" t="s">
        <v>21</v>
      </c>
      <c r="I291" s="267" t="s">
        <v>253</v>
      </c>
      <c r="J291" s="263" t="str">
        <f t="shared" si="20"/>
        <v xml:space="preserve"> </v>
      </c>
      <c r="K291" s="272" t="str">
        <f>IF(D291&gt;=('28 Populations and thresholds'!$I$191),"YES"," ")</f>
        <v>YES</v>
      </c>
      <c r="L291" s="272" t="str">
        <f>IF(K291="YES"," ",IF(D291&gt;=('28 Populations and thresholds'!$I$191)*0.25,"YES"))</f>
        <v xml:space="preserve"> </v>
      </c>
      <c r="M291" s="272" t="b">
        <f>OR('28 Populations and thresholds'!$J$191="CR",'28 Populations and thresholds'!$J$191="EN",'28 Populations and thresholds'!$J$191="VU")</f>
        <v>0</v>
      </c>
      <c r="N291" s="273">
        <f>D291/'28 Populations and thresholds'!$H$191</f>
        <v>8.6300000000000002E-2</v>
      </c>
      <c r="O291" s="263" t="str">
        <f t="shared" si="21"/>
        <v xml:space="preserve"> </v>
      </c>
      <c r="P291" s="269"/>
      <c r="Q291" s="263" t="str">
        <f t="shared" si="22"/>
        <v xml:space="preserve"> </v>
      </c>
    </row>
    <row r="292" spans="1:17" s="4" customFormat="1" x14ac:dyDescent="0.2">
      <c r="A292" s="267" t="s">
        <v>1761</v>
      </c>
      <c r="B292" s="268" t="s">
        <v>935</v>
      </c>
      <c r="C292" s="280" t="s">
        <v>3758</v>
      </c>
      <c r="D292" s="270">
        <v>3414</v>
      </c>
      <c r="E292" s="271">
        <v>36220</v>
      </c>
      <c r="F292" s="276"/>
      <c r="G292" s="263" t="str">
        <f t="shared" si="19"/>
        <v xml:space="preserve"> </v>
      </c>
      <c r="H292" s="267" t="s">
        <v>21</v>
      </c>
      <c r="I292" s="267" t="s">
        <v>253</v>
      </c>
      <c r="J292" s="263" t="str">
        <f t="shared" si="20"/>
        <v xml:space="preserve"> </v>
      </c>
      <c r="K292" s="272" t="str">
        <f>IF(D292&gt;=('28 Populations and thresholds'!$I$179),"YES"," ")</f>
        <v>YES</v>
      </c>
      <c r="L292" s="272" t="str">
        <f>IF(K292="YES"," ",IF(D292&gt;=('28 Populations and thresholds'!$I$179)*0.25,"YES"))</f>
        <v xml:space="preserve"> </v>
      </c>
      <c r="M292" s="272" t="b">
        <f>OR('28 Populations and thresholds'!$J$179="CR",'28 Populations and thresholds'!$J$179="EN",'28 Populations and thresholds'!$J$179="VU")</f>
        <v>0</v>
      </c>
      <c r="N292" s="273">
        <f>D292/'28 Populations and thresholds'!$H$179</f>
        <v>6.2072727272727272E-2</v>
      </c>
      <c r="O292" s="263" t="str">
        <f t="shared" si="21"/>
        <v xml:space="preserve"> </v>
      </c>
      <c r="P292" s="269"/>
      <c r="Q292" s="263" t="str">
        <f t="shared" si="22"/>
        <v xml:space="preserve"> </v>
      </c>
    </row>
    <row r="293" spans="1:17" s="4" customFormat="1" x14ac:dyDescent="0.2">
      <c r="A293" s="275" t="s">
        <v>1761</v>
      </c>
      <c r="B293" s="268" t="s">
        <v>935</v>
      </c>
      <c r="C293" s="280" t="s">
        <v>3792</v>
      </c>
      <c r="D293" s="279">
        <v>5010</v>
      </c>
      <c r="E293" s="285">
        <v>36249</v>
      </c>
      <c r="F293" s="272"/>
      <c r="G293" s="263" t="str">
        <f t="shared" si="19"/>
        <v xml:space="preserve"> </v>
      </c>
      <c r="H293" s="275"/>
      <c r="I293" s="275" t="s">
        <v>253</v>
      </c>
      <c r="J293" s="263" t="str">
        <f t="shared" si="20"/>
        <v xml:space="preserve"> </v>
      </c>
      <c r="K293" s="272" t="str">
        <f>IF(D293&gt;=('28 Populations and thresholds'!$I$254),"YES"," ")</f>
        <v>YES</v>
      </c>
      <c r="L293" s="272" t="str">
        <f>IF(K293="YES"," ",IF(D293&gt;=('28 Populations and thresholds'!$I$254)*0.25,"YES"))</f>
        <v xml:space="preserve"> </v>
      </c>
      <c r="M293" s="272" t="b">
        <f>OR('28 Populations and thresholds'!$J$254="CR",'28 Populations and thresholds'!$J$254="EN",'28 Populations and thresholds'!$J$254="VU")</f>
        <v>0</v>
      </c>
      <c r="N293" s="273">
        <f>D293/'28 Populations and thresholds'!$H$254</f>
        <v>5.0099999999999997E-3</v>
      </c>
      <c r="O293" s="263" t="str">
        <f t="shared" si="21"/>
        <v xml:space="preserve"> </v>
      </c>
      <c r="P293" s="275" t="s">
        <v>4588</v>
      </c>
      <c r="Q293" s="263" t="str">
        <f t="shared" si="22"/>
        <v xml:space="preserve"> </v>
      </c>
    </row>
    <row r="294" spans="1:17" s="4" customFormat="1" x14ac:dyDescent="0.2">
      <c r="A294" s="143" t="s">
        <v>1761</v>
      </c>
      <c r="B294" s="40" t="s">
        <v>1050</v>
      </c>
      <c r="C294" s="4" t="s">
        <v>3480</v>
      </c>
      <c r="D294" s="41">
        <v>2690</v>
      </c>
      <c r="E294" s="46">
        <v>31626</v>
      </c>
      <c r="F294" s="43" t="s">
        <v>6038</v>
      </c>
      <c r="G294" s="263" t="str">
        <f t="shared" si="19"/>
        <v xml:space="preserve"> </v>
      </c>
      <c r="H294" s="143" t="s">
        <v>21</v>
      </c>
      <c r="I294" s="143" t="s">
        <v>58</v>
      </c>
      <c r="J294" s="263" t="str">
        <f t="shared" si="20"/>
        <v xml:space="preserve"> </v>
      </c>
      <c r="K294" s="38" t="str">
        <f>IF(D294&gt;=('28 Populations and thresholds'!$I$203),"YES"," ")</f>
        <v>YES</v>
      </c>
      <c r="L294" s="38" t="str">
        <f>IF(K294="YES"," ",IF(D294&gt;=('28 Populations and thresholds'!$I$203)*0.25,"YES"))</f>
        <v xml:space="preserve"> </v>
      </c>
      <c r="M294" s="38" t="b">
        <f>OR('28 Populations and thresholds'!$J$203="CR",'28 Populations and thresholds'!$J$203="EN",'28 Populations and thresholds'!$J$203="VU")</f>
        <v>0</v>
      </c>
      <c r="N294" s="75">
        <f>D294/'28 Populations and thresholds'!$H$203</f>
        <v>1.9925925925925927E-2</v>
      </c>
      <c r="O294" s="263" t="str">
        <f t="shared" si="21"/>
        <v xml:space="preserve"> </v>
      </c>
      <c r="Q294" s="263" t="str">
        <f t="shared" si="22"/>
        <v xml:space="preserve"> </v>
      </c>
    </row>
    <row r="295" spans="1:17" s="4" customFormat="1" x14ac:dyDescent="0.2">
      <c r="A295" s="143" t="s">
        <v>1761</v>
      </c>
      <c r="B295" s="40" t="s">
        <v>1050</v>
      </c>
      <c r="C295" s="4" t="s">
        <v>3455</v>
      </c>
      <c r="D295" s="41">
        <v>597</v>
      </c>
      <c r="E295" s="46">
        <v>32676</v>
      </c>
      <c r="F295" s="43"/>
      <c r="G295" s="263" t="str">
        <f t="shared" si="19"/>
        <v xml:space="preserve"> </v>
      </c>
      <c r="H295" s="143" t="s">
        <v>21</v>
      </c>
      <c r="I295" s="143" t="s">
        <v>58</v>
      </c>
      <c r="J295" s="263" t="str">
        <f t="shared" si="20"/>
        <v xml:space="preserve"> </v>
      </c>
      <c r="K295" s="38" t="str">
        <f>IF(D295&gt;=('28 Populations and thresholds'!$I$159),"YES"," ")</f>
        <v>YES</v>
      </c>
      <c r="L295" s="38" t="str">
        <f>IF(K295="YES"," ",IF(D295&gt;=('28 Populations and thresholds'!$I$159)*0.25,"YES"))</f>
        <v xml:space="preserve"> </v>
      </c>
      <c r="M295" s="38" t="b">
        <f>OR('28 Populations and thresholds'!$J$159="CR",'28 Populations and thresholds'!$J$159="EN",'28 Populations and thresholds'!$J$159="VU")</f>
        <v>0</v>
      </c>
      <c r="N295" s="75">
        <f>D295/'28 Populations and thresholds'!$H$159</f>
        <v>1.1939999999999999E-2</v>
      </c>
      <c r="O295" s="263" t="str">
        <f t="shared" si="21"/>
        <v xml:space="preserve"> </v>
      </c>
      <c r="Q295" s="263" t="str">
        <f t="shared" si="22"/>
        <v xml:space="preserve"> </v>
      </c>
    </row>
    <row r="296" spans="1:17" s="4" customFormat="1" x14ac:dyDescent="0.2">
      <c r="A296" s="143" t="s">
        <v>1761</v>
      </c>
      <c r="B296" s="40" t="s">
        <v>1050</v>
      </c>
      <c r="C296" s="4" t="s">
        <v>3470</v>
      </c>
      <c r="D296" s="41">
        <v>1954</v>
      </c>
      <c r="E296" s="46">
        <v>34700</v>
      </c>
      <c r="F296" s="43"/>
      <c r="G296" s="263" t="str">
        <f t="shared" si="19"/>
        <v xml:space="preserve"> </v>
      </c>
      <c r="H296" s="143" t="s">
        <v>21</v>
      </c>
      <c r="I296" s="143" t="s">
        <v>58</v>
      </c>
      <c r="J296" s="263" t="str">
        <f t="shared" si="20"/>
        <v xml:space="preserve"> </v>
      </c>
      <c r="K296" s="38" t="str">
        <f>IF(D296&gt;=('28 Populations and thresholds'!$I$181),"YES"," ")</f>
        <v>YES</v>
      </c>
      <c r="L296" s="38" t="str">
        <f>IF(K296="YES"," ",IF(D296&gt;=('28 Populations and thresholds'!$I$181)*0.25,"YES"))</f>
        <v xml:space="preserve"> </v>
      </c>
      <c r="M296" s="38" t="b">
        <f>OR('28 Populations and thresholds'!$J$181="CR",'28 Populations and thresholds'!$J$181="EN",'28 Populations and thresholds'!$J$181="VU")</f>
        <v>1</v>
      </c>
      <c r="N296" s="75">
        <f>D296/'28 Populations and thresholds'!$H$181</f>
        <v>6.1062499999999999E-2</v>
      </c>
      <c r="O296" s="263" t="str">
        <f t="shared" si="21"/>
        <v xml:space="preserve"> </v>
      </c>
      <c r="Q296" s="263" t="str">
        <f t="shared" si="22"/>
        <v xml:space="preserve"> </v>
      </c>
    </row>
    <row r="297" spans="1:17" s="4" customFormat="1" x14ac:dyDescent="0.2">
      <c r="A297" s="143" t="s">
        <v>1761</v>
      </c>
      <c r="B297" s="40" t="s">
        <v>1050</v>
      </c>
      <c r="C297" s="4" t="s">
        <v>3770</v>
      </c>
      <c r="D297" s="41">
        <v>23675</v>
      </c>
      <c r="E297" s="46">
        <v>36526</v>
      </c>
      <c r="F297" s="43"/>
      <c r="G297" s="263" t="str">
        <f t="shared" si="19"/>
        <v xml:space="preserve"> </v>
      </c>
      <c r="H297" s="143" t="s">
        <v>21</v>
      </c>
      <c r="I297" s="143" t="s">
        <v>58</v>
      </c>
      <c r="J297" s="263" t="str">
        <f t="shared" si="20"/>
        <v xml:space="preserve"> </v>
      </c>
      <c r="K297" s="38" t="str">
        <f>IF(D297&gt;=('28 Populations and thresholds'!$I$199),"YES"," ")</f>
        <v>YES</v>
      </c>
      <c r="L297" s="38" t="str">
        <f>IF(K297="YES"," ",IF(D297&gt;=('28 Populations and thresholds'!$I$199)*0.25,"YES"))</f>
        <v xml:space="preserve"> </v>
      </c>
      <c r="M297" s="38" t="b">
        <f>OR('28 Populations and thresholds'!$J$199="CR",'28 Populations and thresholds'!$J$199="EN",'28 Populations and thresholds'!$J$199="VU")</f>
        <v>0</v>
      </c>
      <c r="N297" s="75">
        <f>D297/'28 Populations and thresholds'!$H$199</f>
        <v>7.5158730158730161E-2</v>
      </c>
      <c r="O297" s="263" t="str">
        <f t="shared" si="21"/>
        <v xml:space="preserve"> </v>
      </c>
      <c r="Q297" s="263" t="str">
        <f t="shared" si="22"/>
        <v xml:space="preserve"> </v>
      </c>
    </row>
    <row r="298" spans="1:17" s="4" customFormat="1" x14ac:dyDescent="0.2">
      <c r="A298" s="143" t="s">
        <v>1761</v>
      </c>
      <c r="B298" s="40" t="s">
        <v>1050</v>
      </c>
      <c r="C298" s="4" t="s">
        <v>3474</v>
      </c>
      <c r="D298" s="41">
        <v>361</v>
      </c>
      <c r="E298" s="46">
        <v>30774</v>
      </c>
      <c r="F298" s="43"/>
      <c r="G298" s="263" t="str">
        <f t="shared" si="19"/>
        <v xml:space="preserve"> </v>
      </c>
      <c r="H298" s="143" t="s">
        <v>21</v>
      </c>
      <c r="I298" s="143" t="s">
        <v>58</v>
      </c>
      <c r="J298" s="263" t="str">
        <f t="shared" si="20"/>
        <v xml:space="preserve"> </v>
      </c>
      <c r="K298" s="38" t="str">
        <f>IF(D298&gt;=('28 Populations and thresholds'!$I$198),"YES"," ")</f>
        <v>YES</v>
      </c>
      <c r="L298" s="38" t="str">
        <f>IF(K298="YES"," ",IF(D298&gt;=('28 Populations and thresholds'!$I$198)*0.25,"YES"))</f>
        <v xml:space="preserve"> </v>
      </c>
      <c r="M298" s="38" t="b">
        <f>OR('28 Populations and thresholds'!$J$198="CR",'28 Populations and thresholds'!$J$198="EN",'28 Populations and thresholds'!$J$198="VU")</f>
        <v>0</v>
      </c>
      <c r="N298" s="75">
        <f>D298/'28 Populations and thresholds'!$H$198</f>
        <v>1.6409090909090908E-2</v>
      </c>
      <c r="O298" s="263" t="str">
        <f t="shared" si="21"/>
        <v xml:space="preserve"> </v>
      </c>
      <c r="Q298" s="263" t="str">
        <f t="shared" si="22"/>
        <v xml:space="preserve"> </v>
      </c>
    </row>
    <row r="299" spans="1:17" s="4" customFormat="1" x14ac:dyDescent="0.2">
      <c r="A299" s="267" t="s">
        <v>1761</v>
      </c>
      <c r="B299" s="268" t="s">
        <v>1159</v>
      </c>
      <c r="C299" s="269" t="s">
        <v>3767</v>
      </c>
      <c r="D299" s="270">
        <v>5500</v>
      </c>
      <c r="E299" s="271">
        <v>30262</v>
      </c>
      <c r="F299" s="276"/>
      <c r="G299" s="263" t="str">
        <f t="shared" si="19"/>
        <v xml:space="preserve"> </v>
      </c>
      <c r="H299" s="267" t="s">
        <v>21</v>
      </c>
      <c r="I299" s="267" t="s">
        <v>58</v>
      </c>
      <c r="J299" s="263" t="str">
        <f t="shared" si="20"/>
        <v xml:space="preserve"> </v>
      </c>
      <c r="K299" s="272" t="str">
        <f>IF(D299&gt;=('28 Populations and thresholds'!$I$195),"YES"," ")</f>
        <v>YES</v>
      </c>
      <c r="L299" s="272" t="str">
        <f>IF(K299="YES"," ",IF(D299&gt;=('28 Populations and thresholds'!$I$195)*0.25,"YES"))</f>
        <v xml:space="preserve"> </v>
      </c>
      <c r="M299" s="272" t="b">
        <f>OR('28 Populations and thresholds'!$J$195="CR",'28 Populations and thresholds'!$J$195="EN",'28 Populations and thresholds'!$J$195="VU")</f>
        <v>1</v>
      </c>
      <c r="N299" s="273">
        <f>D299/'28 Populations and thresholds'!$H$195</f>
        <v>1.896551724137931E-2</v>
      </c>
      <c r="O299" s="263" t="str">
        <f t="shared" si="21"/>
        <v xml:space="preserve"> </v>
      </c>
      <c r="P299" s="269"/>
      <c r="Q299" s="263" t="str">
        <f t="shared" si="22"/>
        <v xml:space="preserve"> </v>
      </c>
    </row>
    <row r="300" spans="1:17" s="4" customFormat="1" x14ac:dyDescent="0.2">
      <c r="A300" s="143" t="s">
        <v>1761</v>
      </c>
      <c r="B300" s="40" t="s">
        <v>990</v>
      </c>
      <c r="C300" s="4" t="s">
        <v>3464</v>
      </c>
      <c r="D300" s="41">
        <v>5151</v>
      </c>
      <c r="E300" s="46">
        <v>35034</v>
      </c>
      <c r="F300" s="43" t="s">
        <v>6038</v>
      </c>
      <c r="G300" s="263" t="str">
        <f t="shared" si="19"/>
        <v xml:space="preserve"> </v>
      </c>
      <c r="H300" s="143" t="s">
        <v>21</v>
      </c>
      <c r="I300" s="143" t="s">
        <v>250</v>
      </c>
      <c r="J300" s="263" t="str">
        <f t="shared" si="20"/>
        <v xml:space="preserve"> </v>
      </c>
      <c r="K300" s="38" t="str">
        <f>IF(D300&gt;=('28 Populations and thresholds'!$I$177),"YES"," ")</f>
        <v>YES</v>
      </c>
      <c r="L300" s="38" t="str">
        <f>IF(K300="YES"," ",IF(D300&gt;=('28 Populations and thresholds'!$I$177)*0.25,"YES"))</f>
        <v xml:space="preserve"> </v>
      </c>
      <c r="M300" s="38" t="b">
        <f>OR('28 Populations and thresholds'!$J$177="CR",'28 Populations and thresholds'!$J$177="EN",'28 Populations and thresholds'!$J$177="VU")</f>
        <v>0</v>
      </c>
      <c r="N300" s="75">
        <f>D300/('28 Populations and thresholds'!$H$177)</f>
        <v>3.8729323308270676E-2</v>
      </c>
      <c r="O300" s="263" t="str">
        <f t="shared" si="21"/>
        <v xml:space="preserve"> </v>
      </c>
      <c r="P300" s="12"/>
      <c r="Q300" s="263" t="str">
        <f t="shared" si="22"/>
        <v xml:space="preserve"> </v>
      </c>
    </row>
    <row r="301" spans="1:17" s="4" customFormat="1" x14ac:dyDescent="0.2">
      <c r="A301" s="143" t="s">
        <v>1761</v>
      </c>
      <c r="B301" s="40" t="s">
        <v>990</v>
      </c>
      <c r="C301" s="4" t="s">
        <v>3470</v>
      </c>
      <c r="D301" s="41">
        <v>2986</v>
      </c>
      <c r="E301" s="46">
        <v>35034</v>
      </c>
      <c r="F301" s="43"/>
      <c r="G301" s="263" t="str">
        <f t="shared" si="19"/>
        <v xml:space="preserve"> </v>
      </c>
      <c r="H301" s="143" t="s">
        <v>21</v>
      </c>
      <c r="I301" s="143" t="s">
        <v>250</v>
      </c>
      <c r="J301" s="263" t="str">
        <f t="shared" si="20"/>
        <v xml:space="preserve"> </v>
      </c>
      <c r="K301" s="38" t="str">
        <f>IF(D301&gt;=('28 Populations and thresholds'!$I$181),"YES"," ")</f>
        <v>YES</v>
      </c>
      <c r="L301" s="38" t="str">
        <f>IF(K301="YES"," ",IF(D301&gt;=('28 Populations and thresholds'!$I$181)*0.25,"YES"))</f>
        <v xml:space="preserve"> </v>
      </c>
      <c r="M301" s="38" t="b">
        <f>OR('28 Populations and thresholds'!$J$181="CR",'28 Populations and thresholds'!$J$181="EN",'28 Populations and thresholds'!$J$181="VU")</f>
        <v>1</v>
      </c>
      <c r="N301" s="75">
        <f>D301/'28 Populations and thresholds'!$H$181</f>
        <v>9.3312500000000007E-2</v>
      </c>
      <c r="O301" s="263" t="str">
        <f t="shared" si="21"/>
        <v xml:space="preserve"> </v>
      </c>
      <c r="Q301" s="263" t="str">
        <f t="shared" si="22"/>
        <v xml:space="preserve"> </v>
      </c>
    </row>
    <row r="302" spans="1:17" s="4" customFormat="1" x14ac:dyDescent="0.2">
      <c r="A302" s="143" t="s">
        <v>1761</v>
      </c>
      <c r="B302" s="40" t="s">
        <v>990</v>
      </c>
      <c r="C302" s="4" t="s">
        <v>3767</v>
      </c>
      <c r="D302" s="41">
        <v>4200</v>
      </c>
      <c r="E302" s="43"/>
      <c r="F302" s="43"/>
      <c r="G302" s="263" t="str">
        <f t="shared" si="19"/>
        <v xml:space="preserve"> </v>
      </c>
      <c r="H302" s="143" t="s">
        <v>21</v>
      </c>
      <c r="I302" s="143" t="s">
        <v>486</v>
      </c>
      <c r="J302" s="263" t="str">
        <f t="shared" si="20"/>
        <v xml:space="preserve"> </v>
      </c>
      <c r="K302" s="38" t="str">
        <f>IF(D302&gt;=('28 Populations and thresholds'!$I$195),"YES"," ")</f>
        <v>YES</v>
      </c>
      <c r="L302" s="38" t="str">
        <f>IF(K302="YES"," ",IF(D302&gt;=('28 Populations and thresholds'!$I$195)*0.25,"YES"))</f>
        <v xml:space="preserve"> </v>
      </c>
      <c r="M302" s="38" t="b">
        <f>OR('28 Populations and thresholds'!$J$195="CR",'28 Populations and thresholds'!$J$195="EN",'28 Populations and thresholds'!$J$195="VU")</f>
        <v>1</v>
      </c>
      <c r="N302" s="75">
        <f>D302/'28 Populations and thresholds'!$H$195</f>
        <v>1.4482758620689656E-2</v>
      </c>
      <c r="O302" s="263" t="str">
        <f t="shared" si="21"/>
        <v xml:space="preserve"> </v>
      </c>
      <c r="Q302" s="263" t="str">
        <f t="shared" si="22"/>
        <v xml:space="preserve"> </v>
      </c>
    </row>
    <row r="303" spans="1:17" s="4" customFormat="1" x14ac:dyDescent="0.2">
      <c r="A303" s="143" t="s">
        <v>1761</v>
      </c>
      <c r="B303" s="40" t="s">
        <v>990</v>
      </c>
      <c r="C303" s="4" t="s">
        <v>3765</v>
      </c>
      <c r="D303" s="41">
        <v>3014</v>
      </c>
      <c r="E303" s="46">
        <v>35034</v>
      </c>
      <c r="F303" s="43"/>
      <c r="G303" s="263" t="str">
        <f t="shared" si="19"/>
        <v xml:space="preserve"> </v>
      </c>
      <c r="H303" s="143" t="s">
        <v>21</v>
      </c>
      <c r="I303" s="143" t="s">
        <v>250</v>
      </c>
      <c r="J303" s="263" t="str">
        <f t="shared" si="20"/>
        <v xml:space="preserve"> </v>
      </c>
      <c r="K303" s="38" t="str">
        <f>IF(D303&gt;=('28 Populations and thresholds'!$I$193),"YES"," ")</f>
        <v>YES</v>
      </c>
      <c r="L303" s="38" t="str">
        <f>IF(K303="YES"," ",IF(D303&gt;=('28 Populations and thresholds'!$I$193)*0.25,"YES"))</f>
        <v xml:space="preserve"> </v>
      </c>
      <c r="M303" s="38" t="b">
        <f>OR('28 Populations and thresholds'!$J$193="CR",'28 Populations and thresholds'!$J$193="EN",'28 Populations and thresholds'!$J$193="VU")</f>
        <v>0</v>
      </c>
      <c r="N303" s="75">
        <f>D303/'28 Populations and thresholds'!$H$193</f>
        <v>6.8500000000000005E-2</v>
      </c>
      <c r="O303" s="263" t="str">
        <f t="shared" si="21"/>
        <v xml:space="preserve"> </v>
      </c>
      <c r="Q303" s="263" t="str">
        <f t="shared" si="22"/>
        <v xml:space="preserve"> </v>
      </c>
    </row>
    <row r="304" spans="1:17" s="4" customFormat="1" x14ac:dyDescent="0.2">
      <c r="A304" s="143" t="s">
        <v>1761</v>
      </c>
      <c r="B304" s="40" t="s">
        <v>990</v>
      </c>
      <c r="C304" s="111" t="s">
        <v>3763</v>
      </c>
      <c r="D304" s="41">
        <v>3410</v>
      </c>
      <c r="E304" s="46">
        <v>35034</v>
      </c>
      <c r="F304" s="43"/>
      <c r="G304" s="263" t="str">
        <f t="shared" si="19"/>
        <v xml:space="preserve"> </v>
      </c>
      <c r="H304" s="143" t="s">
        <v>21</v>
      </c>
      <c r="I304" s="143" t="s">
        <v>250</v>
      </c>
      <c r="J304" s="263" t="str">
        <f t="shared" si="20"/>
        <v xml:space="preserve"> </v>
      </c>
      <c r="K304" s="38" t="str">
        <f>IF(D304&gt;=('28 Populations and thresholds'!$I$191),"YES"," ")</f>
        <v>YES</v>
      </c>
      <c r="L304" s="38" t="str">
        <f>IF(K304="YES"," ",IF(D304&gt;=('28 Populations and thresholds'!$I$191)*0.25,"YES"))</f>
        <v xml:space="preserve"> </v>
      </c>
      <c r="M304" s="38" t="b">
        <f>OR('28 Populations and thresholds'!$J$191="CR",'28 Populations and thresholds'!$J$191="EN",'28 Populations and thresholds'!$J$191="VU")</f>
        <v>0</v>
      </c>
      <c r="N304" s="75">
        <f>D304/'28 Populations and thresholds'!$H$191</f>
        <v>6.8199999999999997E-2</v>
      </c>
      <c r="O304" s="263" t="str">
        <f t="shared" si="21"/>
        <v xml:space="preserve"> </v>
      </c>
      <c r="Q304" s="263" t="str">
        <f t="shared" si="22"/>
        <v xml:space="preserve"> </v>
      </c>
    </row>
    <row r="305" spans="1:17" s="4" customFormat="1" x14ac:dyDescent="0.2">
      <c r="A305" s="143" t="s">
        <v>1761</v>
      </c>
      <c r="B305" s="40" t="s">
        <v>990</v>
      </c>
      <c r="C305" s="111" t="s">
        <v>3758</v>
      </c>
      <c r="D305" s="41">
        <v>7124</v>
      </c>
      <c r="E305" s="46">
        <v>35034</v>
      </c>
      <c r="F305" s="43"/>
      <c r="G305" s="263" t="str">
        <f t="shared" si="19"/>
        <v xml:space="preserve"> </v>
      </c>
      <c r="H305" s="143" t="s">
        <v>21</v>
      </c>
      <c r="I305" s="143" t="s">
        <v>250</v>
      </c>
      <c r="J305" s="263" t="str">
        <f t="shared" si="20"/>
        <v xml:space="preserve"> </v>
      </c>
      <c r="K305" s="38" t="str">
        <f>IF(D305&gt;=('28 Populations and thresholds'!$I$179),"YES"," ")</f>
        <v>YES</v>
      </c>
      <c r="L305" s="38" t="str">
        <f>IF(K305="YES"," ",IF(D305&gt;=('28 Populations and thresholds'!$I$179)*0.25,"YES"))</f>
        <v xml:space="preserve"> </v>
      </c>
      <c r="M305" s="38" t="b">
        <f>OR('28 Populations and thresholds'!$J$179="CR",'28 Populations and thresholds'!$J$179="EN",'28 Populations and thresholds'!$J$179="VU")</f>
        <v>0</v>
      </c>
      <c r="N305" s="75">
        <f>D305/'28 Populations and thresholds'!$H$179</f>
        <v>0.12952727272727274</v>
      </c>
      <c r="O305" s="263" t="str">
        <f t="shared" si="21"/>
        <v xml:space="preserve"> </v>
      </c>
      <c r="Q305" s="263" t="str">
        <f t="shared" si="22"/>
        <v xml:space="preserve"> </v>
      </c>
    </row>
    <row r="306" spans="1:17" s="4" customFormat="1" x14ac:dyDescent="0.2">
      <c r="A306" s="275" t="s">
        <v>1761</v>
      </c>
      <c r="B306" s="283" t="s">
        <v>3883</v>
      </c>
      <c r="C306" s="269" t="s">
        <v>3784</v>
      </c>
      <c r="D306" s="279">
        <v>15000</v>
      </c>
      <c r="E306" s="284" t="s">
        <v>3884</v>
      </c>
      <c r="F306" s="272"/>
      <c r="G306" s="263" t="str">
        <f t="shared" si="19"/>
        <v xml:space="preserve"> </v>
      </c>
      <c r="H306" s="275"/>
      <c r="I306" s="275" t="s">
        <v>3881</v>
      </c>
      <c r="J306" s="263" t="str">
        <f t="shared" si="20"/>
        <v xml:space="preserve"> </v>
      </c>
      <c r="K306" s="272" t="str">
        <f>IF(D306&gt;=('28 Populations and thresholds'!$I$230),"YES"," ")</f>
        <v>YES</v>
      </c>
      <c r="L306" s="272" t="str">
        <f>IF(K306="YES"," ",IF(D306&gt;=('28 Populations and thresholds'!$I$230)*0.25,"YES"))</f>
        <v xml:space="preserve"> </v>
      </c>
      <c r="M306" s="272" t="b">
        <f>OR('28 Populations and thresholds'!$J$230="CR",'28 Populations and thresholds'!$J$230="EN",'28 Populations and thresholds'!$J$230="VU")</f>
        <v>0</v>
      </c>
      <c r="N306" s="273">
        <f>D306/'28 Populations and thresholds'!$H$230</f>
        <v>0.34090909090909088</v>
      </c>
      <c r="O306" s="263" t="str">
        <f t="shared" si="21"/>
        <v xml:space="preserve"> </v>
      </c>
      <c r="P306" s="275"/>
      <c r="Q306" s="263" t="str">
        <f t="shared" si="22"/>
        <v xml:space="preserve"> </v>
      </c>
    </row>
    <row r="307" spans="1:17" s="4" customFormat="1" x14ac:dyDescent="0.2">
      <c r="A307" s="275" t="s">
        <v>1761</v>
      </c>
      <c r="B307" s="283" t="s">
        <v>3883</v>
      </c>
      <c r="C307" s="269" t="s">
        <v>3885</v>
      </c>
      <c r="D307" s="279">
        <v>9500</v>
      </c>
      <c r="E307" s="284" t="s">
        <v>3884</v>
      </c>
      <c r="F307" s="272"/>
      <c r="G307" s="263" t="str">
        <f t="shared" si="19"/>
        <v xml:space="preserve"> </v>
      </c>
      <c r="H307" s="275"/>
      <c r="I307" s="275" t="s">
        <v>3881</v>
      </c>
      <c r="J307" s="263" t="str">
        <f t="shared" si="20"/>
        <v xml:space="preserve"> </v>
      </c>
      <c r="K307" s="272" t="str">
        <f>IF(D307&gt;=(('28 Populations and thresholds'!$I$230)+('28 Populations and thresholds'!$I$231)+('28 Populations and thresholds'!$I$232)),"YES"," ")</f>
        <v>YES</v>
      </c>
      <c r="L307" s="272" t="str">
        <f>IF(K307="YES"," ",IF(D307&gt;=(('28 Populations and thresholds'!$I$230)+('28 Populations and thresholds'!$I$231)+('28 Populations and thresholds'!$I$232))*0.25,"YES"))</f>
        <v xml:space="preserve"> </v>
      </c>
      <c r="M307" s="272" t="b">
        <f>OR('28 Populations and thresholds'!$J$230="CR",'28 Populations and thresholds'!$J$230="EN",'28 Populations and thresholds'!$J$230="VU")</f>
        <v>0</v>
      </c>
      <c r="N307" s="273">
        <f>D307/(('28 Populations and thresholds'!$H$230)+('28 Populations and thresholds'!$H$231)+('28 Populations and thresholds'!$H$232))</f>
        <v>6.5972222222222224E-2</v>
      </c>
      <c r="O307" s="263" t="str">
        <f t="shared" si="21"/>
        <v xml:space="preserve"> </v>
      </c>
      <c r="P307" s="275" t="s">
        <v>4571</v>
      </c>
      <c r="Q307" s="263" t="str">
        <f t="shared" si="22"/>
        <v xml:space="preserve"> </v>
      </c>
    </row>
    <row r="308" spans="1:17" s="4" customFormat="1" x14ac:dyDescent="0.2">
      <c r="A308" s="143" t="s">
        <v>1761</v>
      </c>
      <c r="B308" s="40" t="s">
        <v>1188</v>
      </c>
      <c r="C308" s="4" t="s">
        <v>3770</v>
      </c>
      <c r="D308" s="41">
        <v>10000</v>
      </c>
      <c r="E308" s="46">
        <v>30362</v>
      </c>
      <c r="F308" s="43"/>
      <c r="G308" s="263" t="str">
        <f t="shared" si="19"/>
        <v xml:space="preserve"> </v>
      </c>
      <c r="H308" s="143" t="s">
        <v>21</v>
      </c>
      <c r="I308" s="143" t="s">
        <v>58</v>
      </c>
      <c r="J308" s="263" t="str">
        <f t="shared" si="20"/>
        <v xml:space="preserve"> </v>
      </c>
      <c r="K308" s="38" t="str">
        <f>IF(D308&gt;=('28 Populations and thresholds'!$I$199),"YES"," ")</f>
        <v>YES</v>
      </c>
      <c r="L308" s="38" t="str">
        <f>IF(K308="YES"," ",IF(D308&gt;=('28 Populations and thresholds'!$I$199)*0.25,"YES"))</f>
        <v xml:space="preserve"> </v>
      </c>
      <c r="M308" s="38" t="b">
        <f>OR('28 Populations and thresholds'!$J$199="CR",'28 Populations and thresholds'!$J$199="EN",'28 Populations and thresholds'!$J$199="VU")</f>
        <v>0</v>
      </c>
      <c r="N308" s="75">
        <f>D308/'28 Populations and thresholds'!$H$199</f>
        <v>3.1746031746031744E-2</v>
      </c>
      <c r="O308" s="263" t="str">
        <f t="shared" si="21"/>
        <v xml:space="preserve"> </v>
      </c>
      <c r="Q308" s="263" t="str">
        <f t="shared" si="22"/>
        <v xml:space="preserve"> </v>
      </c>
    </row>
    <row r="309" spans="1:17" s="4" customFormat="1" x14ac:dyDescent="0.2">
      <c r="A309" s="267" t="s">
        <v>1761</v>
      </c>
      <c r="B309" s="268" t="s">
        <v>1166</v>
      </c>
      <c r="C309" s="269" t="s">
        <v>3480</v>
      </c>
      <c r="D309" s="270">
        <v>13430</v>
      </c>
      <c r="E309" s="271">
        <v>37653</v>
      </c>
      <c r="F309" s="276" t="s">
        <v>6038</v>
      </c>
      <c r="G309" s="263" t="str">
        <f t="shared" si="19"/>
        <v xml:space="preserve"> </v>
      </c>
      <c r="H309" s="267" t="s">
        <v>21</v>
      </c>
      <c r="I309" s="267" t="s">
        <v>343</v>
      </c>
      <c r="J309" s="263" t="str">
        <f t="shared" si="20"/>
        <v xml:space="preserve"> </v>
      </c>
      <c r="K309" s="272" t="str">
        <f>IF(D309&gt;=('28 Populations and thresholds'!$I$203),"YES"," ")</f>
        <v>YES</v>
      </c>
      <c r="L309" s="272" t="str">
        <f>IF(K309="YES"," ",IF(D309&gt;=('28 Populations and thresholds'!$I$203)*0.25,"YES"))</f>
        <v xml:space="preserve"> </v>
      </c>
      <c r="M309" s="272" t="b">
        <f>OR('28 Populations and thresholds'!$J$203="CR",'28 Populations and thresholds'!$J$203="EN",'28 Populations and thresholds'!$J$203="VU")</f>
        <v>0</v>
      </c>
      <c r="N309" s="273">
        <f>D309/'28 Populations and thresholds'!$H$203</f>
        <v>9.9481481481481476E-2</v>
      </c>
      <c r="O309" s="263" t="str">
        <f t="shared" si="21"/>
        <v xml:space="preserve"> </v>
      </c>
      <c r="P309" s="269"/>
      <c r="Q309" s="263" t="str">
        <f t="shared" si="22"/>
        <v xml:space="preserve"> </v>
      </c>
    </row>
    <row r="310" spans="1:17" s="4" customFormat="1" x14ac:dyDescent="0.2">
      <c r="A310" s="267" t="s">
        <v>1761</v>
      </c>
      <c r="B310" s="268" t="s">
        <v>1166</v>
      </c>
      <c r="C310" s="269" t="s">
        <v>3770</v>
      </c>
      <c r="D310" s="270">
        <v>46067</v>
      </c>
      <c r="E310" s="271">
        <v>37653</v>
      </c>
      <c r="F310" s="276"/>
      <c r="G310" s="263" t="str">
        <f t="shared" si="19"/>
        <v xml:space="preserve"> </v>
      </c>
      <c r="H310" s="267" t="s">
        <v>21</v>
      </c>
      <c r="I310" s="267" t="s">
        <v>343</v>
      </c>
      <c r="J310" s="263" t="str">
        <f t="shared" si="20"/>
        <v xml:space="preserve"> </v>
      </c>
      <c r="K310" s="272" t="str">
        <f>IF(D310&gt;=('28 Populations and thresholds'!$I$199),"YES"," ")</f>
        <v>YES</v>
      </c>
      <c r="L310" s="272" t="str">
        <f>IF(K310="YES"," ",IF(D310&gt;=('28 Populations and thresholds'!$I$199)*0.25,"YES"))</f>
        <v xml:space="preserve"> </v>
      </c>
      <c r="M310" s="272" t="b">
        <f>OR('28 Populations and thresholds'!$J$199="CR",'28 Populations and thresholds'!$J$199="EN",'28 Populations and thresholds'!$J$199="VU")</f>
        <v>0</v>
      </c>
      <c r="N310" s="273">
        <f>D310/'28 Populations and thresholds'!$H$199</f>
        <v>0.14624444444444445</v>
      </c>
      <c r="O310" s="263" t="str">
        <f t="shared" si="21"/>
        <v xml:space="preserve"> </v>
      </c>
      <c r="P310" s="269"/>
      <c r="Q310" s="263" t="str">
        <f t="shared" si="22"/>
        <v xml:space="preserve"> </v>
      </c>
    </row>
    <row r="311" spans="1:17" s="4" customFormat="1" x14ac:dyDescent="0.2">
      <c r="A311" s="267" t="s">
        <v>1761</v>
      </c>
      <c r="B311" s="268" t="s">
        <v>1166</v>
      </c>
      <c r="C311" s="269" t="s">
        <v>3474</v>
      </c>
      <c r="D311" s="270">
        <v>930</v>
      </c>
      <c r="E311" s="276"/>
      <c r="F311" s="276"/>
      <c r="G311" s="263" t="str">
        <f t="shared" si="19"/>
        <v xml:space="preserve"> </v>
      </c>
      <c r="H311" s="267" t="s">
        <v>21</v>
      </c>
      <c r="I311" s="267" t="s">
        <v>486</v>
      </c>
      <c r="J311" s="263" t="str">
        <f t="shared" si="20"/>
        <v xml:space="preserve"> </v>
      </c>
      <c r="K311" s="272" t="str">
        <f>IF(D311&gt;=('28 Populations and thresholds'!$I$198),"YES"," ")</f>
        <v>YES</v>
      </c>
      <c r="L311" s="272" t="str">
        <f>IF(K311="YES"," ",IF(D311&gt;=('28 Populations and thresholds'!$I$198)*0.25,"YES"))</f>
        <v xml:space="preserve"> </v>
      </c>
      <c r="M311" s="272" t="b">
        <f>OR('28 Populations and thresholds'!$J$198="CR",'28 Populations and thresholds'!$J$198="EN",'28 Populations and thresholds'!$J$198="VU")</f>
        <v>0</v>
      </c>
      <c r="N311" s="273">
        <f>D311/'28 Populations and thresholds'!$H$198</f>
        <v>4.2272727272727274E-2</v>
      </c>
      <c r="O311" s="263" t="str">
        <f t="shared" si="21"/>
        <v xml:space="preserve"> </v>
      </c>
      <c r="P311" s="269"/>
      <c r="Q311" s="263" t="str">
        <f t="shared" si="22"/>
        <v xml:space="preserve"> </v>
      </c>
    </row>
    <row r="312" spans="1:17" s="4" customFormat="1" x14ac:dyDescent="0.2">
      <c r="A312" s="267" t="s">
        <v>1761</v>
      </c>
      <c r="B312" s="268" t="s">
        <v>1166</v>
      </c>
      <c r="C312" s="280" t="s">
        <v>3773</v>
      </c>
      <c r="D312" s="270">
        <v>17067</v>
      </c>
      <c r="E312" s="271">
        <v>37288</v>
      </c>
      <c r="F312" s="276"/>
      <c r="G312" s="263" t="str">
        <f t="shared" si="19"/>
        <v xml:space="preserve"> </v>
      </c>
      <c r="H312" s="267" t="s">
        <v>21</v>
      </c>
      <c r="I312" s="267" t="s">
        <v>343</v>
      </c>
      <c r="J312" s="263" t="str">
        <f t="shared" si="20"/>
        <v xml:space="preserve"> </v>
      </c>
      <c r="K312" s="272" t="str">
        <f>IF(D312&gt;=('28 Populations and thresholds'!$I$202),"YES"," ")</f>
        <v>YES</v>
      </c>
      <c r="L312" s="272" t="str">
        <f>IF(K312="YES"," ",IF(D312&gt;=('28 Populations and thresholds'!$I$202)*0.25,"YES"))</f>
        <v xml:space="preserve"> </v>
      </c>
      <c r="M312" s="272" t="b">
        <f>OR('28 Populations and thresholds'!$J$202="CR",'28 Populations and thresholds'!$J$202="EN",'28 Populations and thresholds'!$J$202="VU")</f>
        <v>0</v>
      </c>
      <c r="N312" s="273">
        <f>D312/'28 Populations and thresholds'!$H$202</f>
        <v>0.10666875000000001</v>
      </c>
      <c r="O312" s="263" t="str">
        <f t="shared" si="21"/>
        <v xml:space="preserve"> </v>
      </c>
      <c r="P312" s="269"/>
      <c r="Q312" s="263" t="str">
        <f t="shared" si="22"/>
        <v xml:space="preserve"> </v>
      </c>
    </row>
    <row r="313" spans="1:17" s="4" customFormat="1" x14ac:dyDescent="0.2">
      <c r="A313" s="143" t="s">
        <v>1761</v>
      </c>
      <c r="B313" s="40" t="s">
        <v>1238</v>
      </c>
      <c r="C313" s="4" t="s">
        <v>3480</v>
      </c>
      <c r="D313" s="41">
        <v>2500</v>
      </c>
      <c r="E313" s="46">
        <v>33970</v>
      </c>
      <c r="F313" s="43" t="s">
        <v>6038</v>
      </c>
      <c r="G313" s="263" t="str">
        <f t="shared" si="19"/>
        <v xml:space="preserve"> </v>
      </c>
      <c r="H313" s="143" t="s">
        <v>21</v>
      </c>
      <c r="I313" s="143" t="s">
        <v>58</v>
      </c>
      <c r="J313" s="263" t="str">
        <f t="shared" si="20"/>
        <v xml:space="preserve"> </v>
      </c>
      <c r="K313" s="38" t="str">
        <f>IF(D313&gt;=('28 Populations and thresholds'!$I$203),"YES"," ")</f>
        <v>YES</v>
      </c>
      <c r="L313" s="38" t="str">
        <f>IF(K313="YES"," ",IF(D313&gt;=('28 Populations and thresholds'!$I$203)*0.25,"YES"))</f>
        <v xml:space="preserve"> </v>
      </c>
      <c r="M313" s="38" t="b">
        <f>OR('28 Populations and thresholds'!$J$203="CR",'28 Populations and thresholds'!$J$203="EN",'28 Populations and thresholds'!$J$203="VU")</f>
        <v>0</v>
      </c>
      <c r="N313" s="75">
        <f>D313/'28 Populations and thresholds'!$H$203</f>
        <v>1.8518518518518517E-2</v>
      </c>
      <c r="O313" s="263" t="str">
        <f t="shared" si="21"/>
        <v xml:space="preserve"> </v>
      </c>
      <c r="Q313" s="263" t="str">
        <f t="shared" si="22"/>
        <v xml:space="preserve"> </v>
      </c>
    </row>
    <row r="314" spans="1:17" s="4" customFormat="1" x14ac:dyDescent="0.2">
      <c r="A314" s="275" t="s">
        <v>1761</v>
      </c>
      <c r="B314" s="269" t="s">
        <v>3945</v>
      </c>
      <c r="C314" s="269" t="s">
        <v>3742</v>
      </c>
      <c r="D314" s="279">
        <v>4837</v>
      </c>
      <c r="E314" s="281">
        <v>39904</v>
      </c>
      <c r="F314" s="272"/>
      <c r="G314" s="263" t="str">
        <f t="shared" si="19"/>
        <v xml:space="preserve"> </v>
      </c>
      <c r="H314" s="275"/>
      <c r="I314" s="275" t="s">
        <v>3951</v>
      </c>
      <c r="J314" s="263" t="str">
        <f t="shared" si="20"/>
        <v xml:space="preserve"> </v>
      </c>
      <c r="K314" s="272" t="str">
        <f>IF(D314&gt;=('28 Populations and thresholds'!$I$148),"YES"," ")</f>
        <v>YES</v>
      </c>
      <c r="L314" s="272" t="str">
        <f>IF(K314="YES"," ",IF(D314&gt;=('28 Populations and thresholds'!$I$148)*0.25,"YES"))</f>
        <v xml:space="preserve"> </v>
      </c>
      <c r="M314" s="272" t="b">
        <f>OR('28 Populations and thresholds'!$J$148="CR",'28 Populations and thresholds'!$J$148="EN",'28 Populations and thresholds'!$J$148="VU")</f>
        <v>0</v>
      </c>
      <c r="N314" s="273">
        <f>D314/'28 Populations and thresholds'!$H$148</f>
        <v>4.8370000000000003E-2</v>
      </c>
      <c r="O314" s="263" t="str">
        <f t="shared" si="21"/>
        <v xml:space="preserve"> </v>
      </c>
      <c r="P314" s="269"/>
      <c r="Q314" s="263" t="str">
        <f t="shared" si="22"/>
        <v xml:space="preserve"> </v>
      </c>
    </row>
    <row r="315" spans="1:17" s="4" customFormat="1" x14ac:dyDescent="0.2">
      <c r="A315" s="275" t="s">
        <v>1761</v>
      </c>
      <c r="B315" s="269" t="s">
        <v>3945</v>
      </c>
      <c r="C315" s="269" t="s">
        <v>3466</v>
      </c>
      <c r="D315" s="279">
        <v>2012</v>
      </c>
      <c r="E315" s="281">
        <v>39904</v>
      </c>
      <c r="F315" s="272"/>
      <c r="G315" s="263" t="str">
        <f t="shared" si="19"/>
        <v xml:space="preserve"> </v>
      </c>
      <c r="H315" s="275"/>
      <c r="I315" s="275" t="s">
        <v>3951</v>
      </c>
      <c r="J315" s="263" t="str">
        <f t="shared" si="20"/>
        <v xml:space="preserve"> </v>
      </c>
      <c r="K315" s="272" t="str">
        <f>IF(D315&gt;=('28 Populations and thresholds'!$I$178),"YES"," ")</f>
        <v>YES</v>
      </c>
      <c r="L315" s="272" t="str">
        <f>IF(K315="YES"," ",IF(D315&gt;=('28 Populations and thresholds'!$I$178)*0.25,"YES"))</f>
        <v xml:space="preserve"> </v>
      </c>
      <c r="M315" s="272" t="b">
        <f>OR('28 Populations and thresholds'!$J$178="CR",'28 Populations and thresholds'!$J$178="EN",'28 Populations and thresholds'!$J$178="VU")</f>
        <v>0</v>
      </c>
      <c r="N315" s="273">
        <f>D315/'28 Populations and thresholds'!$H$178</f>
        <v>1.1177777777777778E-2</v>
      </c>
      <c r="O315" s="263" t="str">
        <f t="shared" si="21"/>
        <v xml:space="preserve"> </v>
      </c>
      <c r="P315" s="269"/>
      <c r="Q315" s="263" t="str">
        <f t="shared" si="22"/>
        <v xml:space="preserve"> </v>
      </c>
    </row>
    <row r="316" spans="1:17" s="4" customFormat="1" x14ac:dyDescent="0.2">
      <c r="A316" s="275" t="s">
        <v>1761</v>
      </c>
      <c r="B316" s="269" t="s">
        <v>3945</v>
      </c>
      <c r="C316" s="269" t="s">
        <v>3792</v>
      </c>
      <c r="D316" s="279">
        <v>2059</v>
      </c>
      <c r="E316" s="281">
        <v>39904</v>
      </c>
      <c r="F316" s="272"/>
      <c r="G316" s="263" t="str">
        <f t="shared" si="19"/>
        <v xml:space="preserve"> </v>
      </c>
      <c r="H316" s="275"/>
      <c r="I316" s="275" t="s">
        <v>3951</v>
      </c>
      <c r="J316" s="263" t="str">
        <f t="shared" si="20"/>
        <v xml:space="preserve"> </v>
      </c>
      <c r="K316" s="272" t="str">
        <f>IF(D316&gt;=('28 Populations and thresholds'!$I$254),"YES"," ")</f>
        <v>YES</v>
      </c>
      <c r="L316" s="272" t="str">
        <f>IF(K316="YES"," ",IF(D316&gt;=('28 Populations and thresholds'!$I$254)*0.25,"YES"))</f>
        <v xml:space="preserve"> </v>
      </c>
      <c r="M316" s="272" t="b">
        <f>OR('28 Populations and thresholds'!$J$254="CR",'28 Populations and thresholds'!$J$254="EN",'28 Populations and thresholds'!$J$254="VU")</f>
        <v>0</v>
      </c>
      <c r="N316" s="273">
        <f>D316/'28 Populations and thresholds'!$H$254</f>
        <v>2.0590000000000001E-3</v>
      </c>
      <c r="O316" s="263" t="str">
        <f t="shared" si="21"/>
        <v xml:space="preserve"> </v>
      </c>
      <c r="P316" s="275"/>
      <c r="Q316" s="263" t="str">
        <f t="shared" si="22"/>
        <v xml:space="preserve"> </v>
      </c>
    </row>
    <row r="317" spans="1:17" s="4" customFormat="1" x14ac:dyDescent="0.2">
      <c r="A317" s="143" t="s">
        <v>1761</v>
      </c>
      <c r="B317" s="40" t="s">
        <v>1221</v>
      </c>
      <c r="C317" s="4" t="s">
        <v>3773</v>
      </c>
      <c r="D317" s="41">
        <v>3250</v>
      </c>
      <c r="E317" s="46">
        <v>35407</v>
      </c>
      <c r="F317" s="43"/>
      <c r="G317" s="263" t="str">
        <f t="shared" si="19"/>
        <v xml:space="preserve"> </v>
      </c>
      <c r="H317" s="143" t="s">
        <v>21</v>
      </c>
      <c r="I317" s="143" t="s">
        <v>151</v>
      </c>
      <c r="J317" s="263" t="str">
        <f t="shared" si="20"/>
        <v xml:space="preserve"> </v>
      </c>
      <c r="K317" s="38" t="str">
        <f>IF(D317&gt;=('28 Populations and thresholds'!$I$202),"YES"," ")</f>
        <v>YES</v>
      </c>
      <c r="L317" s="38" t="str">
        <f>IF(K317="YES"," ",IF(D317&gt;=('28 Populations and thresholds'!$I$202)*0.25,"YES"))</f>
        <v xml:space="preserve"> </v>
      </c>
      <c r="M317" s="38" t="b">
        <f>OR('28 Populations and thresholds'!$J$202="CR",'28 Populations and thresholds'!$J$202="EN",'28 Populations and thresholds'!$J$202="VU")</f>
        <v>0</v>
      </c>
      <c r="N317" s="75">
        <f>D317/'28 Populations and thresholds'!$H$202</f>
        <v>2.0312500000000001E-2</v>
      </c>
      <c r="O317" s="263" t="str">
        <f t="shared" si="21"/>
        <v xml:space="preserve"> </v>
      </c>
      <c r="Q317" s="263" t="str">
        <f t="shared" si="22"/>
        <v xml:space="preserve"> </v>
      </c>
    </row>
    <row r="318" spans="1:17" s="4" customFormat="1" x14ac:dyDescent="0.2">
      <c r="A318" s="12" t="s">
        <v>1761</v>
      </c>
      <c r="B318" s="64" t="s">
        <v>1221</v>
      </c>
      <c r="C318" s="111" t="s">
        <v>3791</v>
      </c>
      <c r="D318" s="105">
        <v>13500</v>
      </c>
      <c r="E318" s="147">
        <v>35407</v>
      </c>
      <c r="F318" s="38"/>
      <c r="G318" s="263" t="str">
        <f t="shared" si="19"/>
        <v xml:space="preserve"> </v>
      </c>
      <c r="H318" s="12"/>
      <c r="I318" s="32" t="s">
        <v>151</v>
      </c>
      <c r="J318" s="263" t="str">
        <f t="shared" si="20"/>
        <v xml:space="preserve"> </v>
      </c>
      <c r="K318" s="38" t="str">
        <f>IF(D318&gt;=('28 Populations and thresholds'!$I$253),"YES"," ")</f>
        <v>YES</v>
      </c>
      <c r="L318" s="38" t="str">
        <f>IF(K318="YES"," ",IF(D318&gt;=('28 Populations and thresholds'!$I$253)*0.25,"YES"))</f>
        <v xml:space="preserve"> </v>
      </c>
      <c r="M318" s="38" t="b">
        <f>OR('28 Populations and thresholds'!$J$253="CR",'28 Populations and thresholds'!$J$253="EN",'28 Populations and thresholds'!$J$253="VU")</f>
        <v>0</v>
      </c>
      <c r="N318" s="75">
        <f>D318/'28 Populations and thresholds'!$H$253</f>
        <v>1.35E-2</v>
      </c>
      <c r="O318" s="263" t="str">
        <f t="shared" si="21"/>
        <v xml:space="preserve"> </v>
      </c>
      <c r="P318" s="12"/>
      <c r="Q318" s="263" t="str">
        <f t="shared" si="22"/>
        <v xml:space="preserve"> </v>
      </c>
    </row>
    <row r="319" spans="1:17" s="4" customFormat="1" x14ac:dyDescent="0.2">
      <c r="A319" s="267" t="s">
        <v>1761</v>
      </c>
      <c r="B319" s="268" t="s">
        <v>1225</v>
      </c>
      <c r="C319" s="280" t="s">
        <v>3773</v>
      </c>
      <c r="D319" s="270">
        <v>2253</v>
      </c>
      <c r="E319" s="271">
        <v>35014</v>
      </c>
      <c r="F319" s="276"/>
      <c r="G319" s="263" t="str">
        <f t="shared" si="19"/>
        <v xml:space="preserve"> </v>
      </c>
      <c r="H319" s="267" t="s">
        <v>21</v>
      </c>
      <c r="I319" s="267" t="s">
        <v>151</v>
      </c>
      <c r="J319" s="263" t="str">
        <f t="shared" si="20"/>
        <v xml:space="preserve"> </v>
      </c>
      <c r="K319" s="272" t="str">
        <f>IF(D319&gt;=('28 Populations and thresholds'!$I$202),"YES"," ")</f>
        <v>YES</v>
      </c>
      <c r="L319" s="272" t="str">
        <f>IF(K319="YES"," ",IF(D319&gt;=('28 Populations and thresholds'!$I$202)*0.25,"YES"))</f>
        <v xml:space="preserve"> </v>
      </c>
      <c r="M319" s="272" t="b">
        <f>OR('28 Populations and thresholds'!$J$202="CR",'28 Populations and thresholds'!$J$202="EN",'28 Populations and thresholds'!$J$202="VU")</f>
        <v>0</v>
      </c>
      <c r="N319" s="273">
        <f>D319/'28 Populations and thresholds'!$H$202</f>
        <v>1.408125E-2</v>
      </c>
      <c r="O319" s="263" t="str">
        <f t="shared" si="21"/>
        <v xml:space="preserve"> </v>
      </c>
      <c r="P319" s="269"/>
      <c r="Q319" s="263" t="str">
        <f t="shared" si="22"/>
        <v xml:space="preserve"> </v>
      </c>
    </row>
    <row r="320" spans="1:17" s="4" customFormat="1" x14ac:dyDescent="0.2">
      <c r="A320" s="143" t="s">
        <v>1761</v>
      </c>
      <c r="B320" s="40" t="s">
        <v>1229</v>
      </c>
      <c r="C320" s="4" t="s">
        <v>3773</v>
      </c>
      <c r="D320" s="41">
        <v>1690</v>
      </c>
      <c r="E320" s="46">
        <v>30361</v>
      </c>
      <c r="F320" s="43"/>
      <c r="G320" s="263" t="str">
        <f t="shared" si="19"/>
        <v xml:space="preserve"> </v>
      </c>
      <c r="H320" s="143" t="s">
        <v>21</v>
      </c>
      <c r="I320" s="143" t="s">
        <v>58</v>
      </c>
      <c r="J320" s="263" t="str">
        <f t="shared" si="20"/>
        <v xml:space="preserve"> </v>
      </c>
      <c r="K320" s="38" t="str">
        <f>IF(D320&gt;=('28 Populations and thresholds'!$I$202),"YES"," ")</f>
        <v>YES</v>
      </c>
      <c r="L320" s="38" t="str">
        <f>IF(K320="YES"," ",IF(D320&gt;=('28 Populations and thresholds'!$I$202)*0.25,"YES"))</f>
        <v xml:space="preserve"> </v>
      </c>
      <c r="M320" s="38" t="b">
        <f>OR('28 Populations and thresholds'!$J$202="CR",'28 Populations and thresholds'!$J$202="EN",'28 Populations and thresholds'!$J$202="VU")</f>
        <v>0</v>
      </c>
      <c r="N320" s="75">
        <f>D320/'28 Populations and thresholds'!$H$202</f>
        <v>1.0562500000000001E-2</v>
      </c>
      <c r="O320" s="263" t="str">
        <f t="shared" si="21"/>
        <v xml:space="preserve"> </v>
      </c>
      <c r="Q320" s="263" t="str">
        <f t="shared" si="22"/>
        <v xml:space="preserve"> </v>
      </c>
    </row>
    <row r="321" spans="1:17" s="4" customFormat="1" x14ac:dyDescent="0.2">
      <c r="A321" s="267" t="s">
        <v>1761</v>
      </c>
      <c r="B321" s="268" t="s">
        <v>1212</v>
      </c>
      <c r="C321" s="269" t="s">
        <v>3773</v>
      </c>
      <c r="D321" s="270">
        <v>10000</v>
      </c>
      <c r="E321" s="276"/>
      <c r="F321" s="276"/>
      <c r="G321" s="263" t="str">
        <f t="shared" ref="G321:G384" si="23">" "</f>
        <v xml:space="preserve"> </v>
      </c>
      <c r="H321" s="267" t="s">
        <v>21</v>
      </c>
      <c r="I321" s="267" t="s">
        <v>750</v>
      </c>
      <c r="J321" s="263" t="str">
        <f t="shared" ref="J321:J384" si="24">" "</f>
        <v xml:space="preserve"> </v>
      </c>
      <c r="K321" s="272" t="str">
        <f>IF(D321&gt;=('28 Populations and thresholds'!$I$202),"YES"," ")</f>
        <v>YES</v>
      </c>
      <c r="L321" s="272" t="str">
        <f>IF(K321="YES"," ",IF(D321&gt;=('28 Populations and thresholds'!$I$202)*0.25,"YES"))</f>
        <v xml:space="preserve"> </v>
      </c>
      <c r="M321" s="272" t="b">
        <f>OR('28 Populations and thresholds'!$J$202="CR",'28 Populations and thresholds'!$J$202="EN",'28 Populations and thresholds'!$J$202="VU")</f>
        <v>0</v>
      </c>
      <c r="N321" s="273">
        <f>D321/'28 Populations and thresholds'!$H$202</f>
        <v>6.25E-2</v>
      </c>
      <c r="O321" s="263" t="str">
        <f t="shared" ref="O321:O384" si="25">" "</f>
        <v xml:space="preserve"> </v>
      </c>
      <c r="P321" s="269"/>
      <c r="Q321" s="263" t="str">
        <f t="shared" ref="Q321:Q384" si="26">" "</f>
        <v xml:space="preserve"> </v>
      </c>
    </row>
    <row r="322" spans="1:17" s="4" customFormat="1" x14ac:dyDescent="0.2">
      <c r="A322" s="143" t="s">
        <v>1761</v>
      </c>
      <c r="B322" s="40" t="s">
        <v>1224</v>
      </c>
      <c r="C322" s="4" t="s">
        <v>3480</v>
      </c>
      <c r="D322" s="41">
        <v>2500</v>
      </c>
      <c r="E322" s="43"/>
      <c r="F322" s="43"/>
      <c r="G322" s="263" t="str">
        <f t="shared" si="23"/>
        <v xml:space="preserve"> </v>
      </c>
      <c r="H322" s="143" t="s">
        <v>21</v>
      </c>
      <c r="I322" s="143" t="s">
        <v>407</v>
      </c>
      <c r="J322" s="263" t="str">
        <f t="shared" si="24"/>
        <v xml:space="preserve"> </v>
      </c>
      <c r="K322" s="38" t="str">
        <f>IF(D322&gt;=('28 Populations and thresholds'!$I$203),"YES"," ")</f>
        <v>YES</v>
      </c>
      <c r="L322" s="38" t="str">
        <f>IF(K322="YES"," ",IF(D322&gt;=('28 Populations and thresholds'!$I$203)*0.25,"YES"))</f>
        <v xml:space="preserve"> </v>
      </c>
      <c r="M322" s="38" t="b">
        <f>OR('28 Populations and thresholds'!$J$203="CR",'28 Populations and thresholds'!$J$203="EN",'28 Populations and thresholds'!$J$203="VU")</f>
        <v>0</v>
      </c>
      <c r="N322" s="75">
        <f>D322/'28 Populations and thresholds'!$H$203</f>
        <v>1.8518518518518517E-2</v>
      </c>
      <c r="O322" s="263" t="str">
        <f t="shared" si="25"/>
        <v xml:space="preserve"> </v>
      </c>
      <c r="Q322" s="263" t="str">
        <f t="shared" si="26"/>
        <v xml:space="preserve"> </v>
      </c>
    </row>
    <row r="323" spans="1:17" s="4" customFormat="1" x14ac:dyDescent="0.2">
      <c r="A323" s="143" t="s">
        <v>1761</v>
      </c>
      <c r="B323" s="40" t="s">
        <v>1224</v>
      </c>
      <c r="C323" s="4" t="s">
        <v>3773</v>
      </c>
      <c r="D323" s="41">
        <v>2300</v>
      </c>
      <c r="E323" s="46">
        <v>33970</v>
      </c>
      <c r="F323" s="43"/>
      <c r="G323" s="263" t="str">
        <f t="shared" si="23"/>
        <v xml:space="preserve"> </v>
      </c>
      <c r="H323" s="143" t="s">
        <v>21</v>
      </c>
      <c r="I323" s="143" t="s">
        <v>58</v>
      </c>
      <c r="J323" s="263" t="str">
        <f t="shared" si="24"/>
        <v xml:space="preserve"> </v>
      </c>
      <c r="K323" s="38" t="str">
        <f>IF(D323&gt;=('28 Populations and thresholds'!$I$202),"YES"," ")</f>
        <v>YES</v>
      </c>
      <c r="L323" s="38" t="str">
        <f>IF(K323="YES"," ",IF(D323&gt;=('28 Populations and thresholds'!$I$202)*0.25,"YES"))</f>
        <v xml:space="preserve"> </v>
      </c>
      <c r="M323" s="38" t="b">
        <f>OR('28 Populations and thresholds'!$J$202="CR",'28 Populations and thresholds'!$J$202="EN",'28 Populations and thresholds'!$J$202="VU")</f>
        <v>0</v>
      </c>
      <c r="N323" s="75">
        <f>D323/'28 Populations and thresholds'!$H$202</f>
        <v>1.4375000000000001E-2</v>
      </c>
      <c r="O323" s="263" t="str">
        <f t="shared" si="25"/>
        <v xml:space="preserve"> </v>
      </c>
      <c r="Q323" s="263" t="str">
        <f t="shared" si="26"/>
        <v xml:space="preserve"> </v>
      </c>
    </row>
    <row r="324" spans="1:17" s="4" customFormat="1" x14ac:dyDescent="0.2">
      <c r="A324" s="275" t="s">
        <v>1761</v>
      </c>
      <c r="B324" s="283" t="s">
        <v>3892</v>
      </c>
      <c r="C324" s="269" t="s">
        <v>3785</v>
      </c>
      <c r="D324" s="279">
        <v>3000</v>
      </c>
      <c r="E324" s="281">
        <v>33359</v>
      </c>
      <c r="F324" s="272"/>
      <c r="G324" s="263" t="str">
        <f t="shared" si="23"/>
        <v xml:space="preserve"> </v>
      </c>
      <c r="H324" s="275" t="s">
        <v>3881</v>
      </c>
      <c r="I324" s="275" t="s">
        <v>3890</v>
      </c>
      <c r="J324" s="263" t="str">
        <f t="shared" si="24"/>
        <v xml:space="preserve"> </v>
      </c>
      <c r="K324" s="272" t="str">
        <f>IF(D324&gt;=('28 Populations and thresholds'!$I$232),"YES"," ")</f>
        <v>YES</v>
      </c>
      <c r="L324" s="272" t="str">
        <f>IF(K324="YES"," ",IF(D324&gt;=('28 Populations and thresholds'!$I$232)*0.25,"YES"))</f>
        <v xml:space="preserve"> </v>
      </c>
      <c r="M324" s="272" t="b">
        <f>OR('28 Populations and thresholds'!$J$232="CR",'28 Populations and thresholds'!$J$232="EN",'28 Populations and thresholds'!$J$232="VU")</f>
        <v>0</v>
      </c>
      <c r="N324" s="273">
        <f>D324/'28 Populations and thresholds'!$H$232</f>
        <v>3.3333333333333333E-2</v>
      </c>
      <c r="O324" s="263" t="str">
        <f t="shared" si="25"/>
        <v xml:space="preserve"> </v>
      </c>
      <c r="P324" s="275" t="s">
        <v>3889</v>
      </c>
      <c r="Q324" s="263" t="str">
        <f t="shared" si="26"/>
        <v xml:space="preserve"> </v>
      </c>
    </row>
    <row r="325" spans="1:17" s="4" customFormat="1" x14ac:dyDescent="0.2">
      <c r="A325" s="143" t="s">
        <v>1761</v>
      </c>
      <c r="B325" s="40" t="s">
        <v>1053</v>
      </c>
      <c r="C325" s="4" t="s">
        <v>3480</v>
      </c>
      <c r="D325" s="41">
        <v>6343</v>
      </c>
      <c r="E325" s="46">
        <v>33148</v>
      </c>
      <c r="F325" s="43" t="s">
        <v>6038</v>
      </c>
      <c r="G325" s="263" t="str">
        <f t="shared" si="23"/>
        <v xml:space="preserve"> </v>
      </c>
      <c r="H325" s="143" t="s">
        <v>21</v>
      </c>
      <c r="I325" s="143" t="s">
        <v>58</v>
      </c>
      <c r="J325" s="263" t="str">
        <f t="shared" si="24"/>
        <v xml:space="preserve"> </v>
      </c>
      <c r="K325" s="38" t="str">
        <f>IF(D325&gt;=('28 Populations and thresholds'!$I$203),"YES"," ")</f>
        <v>YES</v>
      </c>
      <c r="L325" s="38" t="str">
        <f>IF(K325="YES"," ",IF(D325&gt;=('28 Populations and thresholds'!$I$203)*0.25,"YES"))</f>
        <v xml:space="preserve"> </v>
      </c>
      <c r="M325" s="38" t="b">
        <f>OR('28 Populations and thresholds'!$J$203="CR",'28 Populations and thresholds'!$J$203="EN",'28 Populations and thresholds'!$J$203="VU")</f>
        <v>0</v>
      </c>
      <c r="N325" s="75">
        <f>D325/'28 Populations and thresholds'!$H$203</f>
        <v>4.6985185185185185E-2</v>
      </c>
      <c r="O325" s="263" t="str">
        <f t="shared" si="25"/>
        <v xml:space="preserve"> </v>
      </c>
      <c r="Q325" s="263" t="str">
        <f t="shared" si="26"/>
        <v xml:space="preserve"> </v>
      </c>
    </row>
    <row r="326" spans="1:17" s="4" customFormat="1" x14ac:dyDescent="0.2">
      <c r="A326" s="143" t="s">
        <v>1761</v>
      </c>
      <c r="B326" s="40" t="s">
        <v>1053</v>
      </c>
      <c r="C326" s="4" t="s">
        <v>3455</v>
      </c>
      <c r="D326" s="41">
        <v>816</v>
      </c>
      <c r="E326" s="46">
        <v>33122</v>
      </c>
      <c r="F326" s="43"/>
      <c r="G326" s="263" t="str">
        <f t="shared" si="23"/>
        <v xml:space="preserve"> </v>
      </c>
      <c r="H326" s="143" t="s">
        <v>21</v>
      </c>
      <c r="I326" s="143" t="s">
        <v>58</v>
      </c>
      <c r="J326" s="263" t="str">
        <f t="shared" si="24"/>
        <v xml:space="preserve"> </v>
      </c>
      <c r="K326" s="38" t="str">
        <f>IF(D326&gt;=('28 Populations and thresholds'!$I$159),"YES"," ")</f>
        <v>YES</v>
      </c>
      <c r="L326" s="38" t="str">
        <f>IF(K326="YES"," ",IF(D326&gt;=('28 Populations and thresholds'!$I$159)*0.25,"YES"))</f>
        <v xml:space="preserve"> </v>
      </c>
      <c r="M326" s="38" t="b">
        <f>OR('28 Populations and thresholds'!$J$159="CR",'28 Populations and thresholds'!$J$159="EN",'28 Populations and thresholds'!$J$159="VU")</f>
        <v>0</v>
      </c>
      <c r="N326" s="75">
        <f>D326/'28 Populations and thresholds'!$H$159</f>
        <v>1.6320000000000001E-2</v>
      </c>
      <c r="O326" s="263" t="str">
        <f t="shared" si="25"/>
        <v xml:space="preserve"> </v>
      </c>
      <c r="Q326" s="263" t="str">
        <f t="shared" si="26"/>
        <v xml:space="preserve"> </v>
      </c>
    </row>
    <row r="327" spans="1:17" s="4" customFormat="1" x14ac:dyDescent="0.2">
      <c r="A327" s="143" t="s">
        <v>1761</v>
      </c>
      <c r="B327" s="40" t="s">
        <v>1053</v>
      </c>
      <c r="C327" s="4" t="s">
        <v>3470</v>
      </c>
      <c r="D327" s="41">
        <v>1294</v>
      </c>
      <c r="E327" s="46">
        <v>31779</v>
      </c>
      <c r="F327" s="43"/>
      <c r="G327" s="263" t="str">
        <f t="shared" si="23"/>
        <v xml:space="preserve"> </v>
      </c>
      <c r="H327" s="143" t="s">
        <v>21</v>
      </c>
      <c r="I327" s="143" t="s">
        <v>58</v>
      </c>
      <c r="J327" s="263" t="str">
        <f t="shared" si="24"/>
        <v xml:space="preserve"> </v>
      </c>
      <c r="K327" s="38" t="str">
        <f>IF(D327&gt;=('28 Populations and thresholds'!$I$181),"YES"," ")</f>
        <v>YES</v>
      </c>
      <c r="L327" s="38" t="str">
        <f>IF(K327="YES"," ",IF(D327&gt;=('28 Populations and thresholds'!$I$181)*0.25,"YES"))</f>
        <v xml:space="preserve"> </v>
      </c>
      <c r="M327" s="38" t="b">
        <f>OR('28 Populations and thresholds'!$J$181="CR",'28 Populations and thresholds'!$J$181="EN",'28 Populations and thresholds'!$J$181="VU")</f>
        <v>1</v>
      </c>
      <c r="N327" s="75">
        <f>D327/'28 Populations and thresholds'!$H$181</f>
        <v>4.0437500000000001E-2</v>
      </c>
      <c r="O327" s="263" t="str">
        <f t="shared" si="25"/>
        <v xml:space="preserve"> </v>
      </c>
      <c r="Q327" s="263" t="str">
        <f t="shared" si="26"/>
        <v xml:space="preserve"> </v>
      </c>
    </row>
    <row r="328" spans="1:17" s="4" customFormat="1" x14ac:dyDescent="0.2">
      <c r="A328" s="143" t="s">
        <v>1761</v>
      </c>
      <c r="B328" s="40" t="s">
        <v>1053</v>
      </c>
      <c r="C328" s="4" t="s">
        <v>3770</v>
      </c>
      <c r="D328" s="41">
        <v>5783</v>
      </c>
      <c r="E328" s="46">
        <v>32509</v>
      </c>
      <c r="F328" s="43"/>
      <c r="G328" s="263" t="str">
        <f t="shared" si="23"/>
        <v xml:space="preserve"> </v>
      </c>
      <c r="H328" s="143" t="s">
        <v>21</v>
      </c>
      <c r="I328" s="143" t="s">
        <v>368</v>
      </c>
      <c r="J328" s="263" t="str">
        <f t="shared" si="24"/>
        <v xml:space="preserve"> </v>
      </c>
      <c r="K328" s="38" t="str">
        <f>IF(D328&gt;=('28 Populations and thresholds'!$I$199),"YES"," ")</f>
        <v>YES</v>
      </c>
      <c r="L328" s="38" t="str">
        <f>IF(K328="YES"," ",IF(D328&gt;=('28 Populations and thresholds'!$I$199)*0.25,"YES"))</f>
        <v xml:space="preserve"> </v>
      </c>
      <c r="M328" s="38" t="b">
        <f>OR('28 Populations and thresholds'!$J$199="CR",'28 Populations and thresholds'!$J$199="EN",'28 Populations and thresholds'!$J$199="VU")</f>
        <v>0</v>
      </c>
      <c r="N328" s="75">
        <f>D328/'28 Populations and thresholds'!$H$199</f>
        <v>1.8358730158730158E-2</v>
      </c>
      <c r="O328" s="263" t="str">
        <f t="shared" si="25"/>
        <v xml:space="preserve"> </v>
      </c>
      <c r="Q328" s="263" t="str">
        <f t="shared" si="26"/>
        <v xml:space="preserve"> </v>
      </c>
    </row>
    <row r="329" spans="1:17" s="4" customFormat="1" x14ac:dyDescent="0.2">
      <c r="A329" s="143" t="s">
        <v>1761</v>
      </c>
      <c r="B329" s="40" t="s">
        <v>1053</v>
      </c>
      <c r="C329" s="4" t="s">
        <v>3773</v>
      </c>
      <c r="D329" s="41">
        <v>1856</v>
      </c>
      <c r="E329" s="46">
        <v>33148</v>
      </c>
      <c r="F329" s="43"/>
      <c r="G329" s="263" t="str">
        <f t="shared" si="23"/>
        <v xml:space="preserve"> </v>
      </c>
      <c r="H329" s="143" t="s">
        <v>21</v>
      </c>
      <c r="I329" s="143" t="s">
        <v>58</v>
      </c>
      <c r="J329" s="263" t="str">
        <f t="shared" si="24"/>
        <v xml:space="preserve"> </v>
      </c>
      <c r="K329" s="38" t="str">
        <f>IF(D329&gt;=('28 Populations and thresholds'!$I$202),"YES"," ")</f>
        <v>YES</v>
      </c>
      <c r="L329" s="38" t="str">
        <f>IF(K329="YES"," ",IF(D329&gt;=('28 Populations and thresholds'!$I$202)*0.25,"YES"))</f>
        <v xml:space="preserve"> </v>
      </c>
      <c r="M329" s="38" t="b">
        <f>OR('28 Populations and thresholds'!$J$202="CR",'28 Populations and thresholds'!$J$202="EN",'28 Populations and thresholds'!$J$202="VU")</f>
        <v>0</v>
      </c>
      <c r="N329" s="75">
        <f>D329/'28 Populations and thresholds'!$H$202</f>
        <v>1.1599999999999999E-2</v>
      </c>
      <c r="O329" s="263" t="str">
        <f t="shared" si="25"/>
        <v xml:space="preserve"> </v>
      </c>
      <c r="Q329" s="263" t="str">
        <f t="shared" si="26"/>
        <v xml:space="preserve"> </v>
      </c>
    </row>
    <row r="330" spans="1:17" s="4" customFormat="1" x14ac:dyDescent="0.2">
      <c r="A330" s="267" t="s">
        <v>1761</v>
      </c>
      <c r="B330" s="268" t="s">
        <v>1055</v>
      </c>
      <c r="C330" s="269" t="s">
        <v>3480</v>
      </c>
      <c r="D330" s="270">
        <v>13323</v>
      </c>
      <c r="E330" s="276"/>
      <c r="F330" s="276" t="s">
        <v>6038</v>
      </c>
      <c r="G330" s="263" t="str">
        <f t="shared" si="23"/>
        <v xml:space="preserve"> </v>
      </c>
      <c r="H330" s="267" t="s">
        <v>21</v>
      </c>
      <c r="I330" s="267" t="s">
        <v>58</v>
      </c>
      <c r="J330" s="263" t="str">
        <f t="shared" si="24"/>
        <v xml:space="preserve"> </v>
      </c>
      <c r="K330" s="272" t="str">
        <f>IF(D330&gt;=('28 Populations and thresholds'!$I$203),"YES"," ")</f>
        <v>YES</v>
      </c>
      <c r="L330" s="272" t="str">
        <f>IF(K330="YES"," ",IF(D330&gt;=('28 Populations and thresholds'!$I$203)*0.25,"YES"))</f>
        <v xml:space="preserve"> </v>
      </c>
      <c r="M330" s="272" t="b">
        <f>OR('28 Populations and thresholds'!$J$203="CR",'28 Populations and thresholds'!$J$203="EN",'28 Populations and thresholds'!$J$203="VU")</f>
        <v>0</v>
      </c>
      <c r="N330" s="273">
        <f>D330/'28 Populations and thresholds'!$H$203</f>
        <v>9.8688888888888895E-2</v>
      </c>
      <c r="O330" s="263" t="str">
        <f t="shared" si="25"/>
        <v xml:space="preserve"> </v>
      </c>
      <c r="P330" s="269"/>
      <c r="Q330" s="263" t="str">
        <f t="shared" si="26"/>
        <v xml:space="preserve"> </v>
      </c>
    </row>
    <row r="331" spans="1:17" s="4" customFormat="1" x14ac:dyDescent="0.2">
      <c r="A331" s="267" t="s">
        <v>1761</v>
      </c>
      <c r="B331" s="268" t="s">
        <v>1055</v>
      </c>
      <c r="C331" s="269" t="s">
        <v>3455</v>
      </c>
      <c r="D331" s="270">
        <v>955</v>
      </c>
      <c r="E331" s="271">
        <v>33970</v>
      </c>
      <c r="F331" s="276"/>
      <c r="G331" s="263" t="str">
        <f t="shared" si="23"/>
        <v xml:space="preserve"> </v>
      </c>
      <c r="H331" s="267" t="s">
        <v>21</v>
      </c>
      <c r="I331" s="267" t="s">
        <v>58</v>
      </c>
      <c r="J331" s="263" t="str">
        <f t="shared" si="24"/>
        <v xml:space="preserve"> </v>
      </c>
      <c r="K331" s="272" t="str">
        <f>IF(D331&gt;=('28 Populations and thresholds'!$I$159),"YES"," ")</f>
        <v>YES</v>
      </c>
      <c r="L331" s="272" t="str">
        <f>IF(K331="YES"," ",IF(D331&gt;=('28 Populations and thresholds'!$I$159)*0.25,"YES"))</f>
        <v xml:space="preserve"> </v>
      </c>
      <c r="M331" s="272" t="b">
        <f>OR('28 Populations and thresholds'!$J$159="CR",'28 Populations and thresholds'!$J$159="EN",'28 Populations and thresholds'!$J$159="VU")</f>
        <v>0</v>
      </c>
      <c r="N331" s="273">
        <f>D331/'28 Populations and thresholds'!$H$159</f>
        <v>1.9099999999999999E-2</v>
      </c>
      <c r="O331" s="263" t="str">
        <f t="shared" si="25"/>
        <v xml:space="preserve"> </v>
      </c>
      <c r="P331" s="269"/>
      <c r="Q331" s="263" t="str">
        <f t="shared" si="26"/>
        <v xml:space="preserve"> </v>
      </c>
    </row>
    <row r="332" spans="1:17" s="4" customFormat="1" x14ac:dyDescent="0.2">
      <c r="A332" s="267" t="s">
        <v>1761</v>
      </c>
      <c r="B332" s="268" t="s">
        <v>1055</v>
      </c>
      <c r="C332" s="269" t="s">
        <v>3470</v>
      </c>
      <c r="D332" s="270">
        <v>808</v>
      </c>
      <c r="E332" s="271">
        <v>31657</v>
      </c>
      <c r="F332" s="276"/>
      <c r="G332" s="263" t="str">
        <f t="shared" si="23"/>
        <v xml:space="preserve"> </v>
      </c>
      <c r="H332" s="267" t="s">
        <v>21</v>
      </c>
      <c r="I332" s="267" t="s">
        <v>58</v>
      </c>
      <c r="J332" s="263" t="str">
        <f t="shared" si="24"/>
        <v xml:space="preserve"> </v>
      </c>
      <c r="K332" s="272" t="str">
        <f>IF(D332&gt;=('28 Populations and thresholds'!$I$181),"YES"," ")</f>
        <v>YES</v>
      </c>
      <c r="L332" s="272" t="str">
        <f>IF(K332="YES"," ",IF(D332&gt;=('28 Populations and thresholds'!$I$181)*0.25,"YES"))</f>
        <v xml:space="preserve"> </v>
      </c>
      <c r="M332" s="272" t="b">
        <f>OR('28 Populations and thresholds'!$J$181="CR",'28 Populations and thresholds'!$J$181="EN",'28 Populations and thresholds'!$J$181="VU")</f>
        <v>1</v>
      </c>
      <c r="N332" s="273">
        <f>D332/'28 Populations and thresholds'!$H$181</f>
        <v>2.5250000000000002E-2</v>
      </c>
      <c r="O332" s="263" t="str">
        <f t="shared" si="25"/>
        <v xml:space="preserve"> </v>
      </c>
      <c r="P332" s="269"/>
      <c r="Q332" s="263" t="str">
        <f t="shared" si="26"/>
        <v xml:space="preserve"> </v>
      </c>
    </row>
    <row r="333" spans="1:17" s="4" customFormat="1" x14ac:dyDescent="0.2">
      <c r="A333" s="267" t="s">
        <v>1761</v>
      </c>
      <c r="B333" s="268" t="s">
        <v>1055</v>
      </c>
      <c r="C333" s="269" t="s">
        <v>3770</v>
      </c>
      <c r="D333" s="270">
        <v>24552</v>
      </c>
      <c r="E333" s="271">
        <v>36939</v>
      </c>
      <c r="F333" s="276"/>
      <c r="G333" s="263" t="str">
        <f t="shared" si="23"/>
        <v xml:space="preserve"> </v>
      </c>
      <c r="H333" s="267" t="s">
        <v>21</v>
      </c>
      <c r="I333" s="267" t="s">
        <v>747</v>
      </c>
      <c r="J333" s="263" t="str">
        <f t="shared" si="24"/>
        <v xml:space="preserve"> </v>
      </c>
      <c r="K333" s="272" t="str">
        <f>IF(D333&gt;=('28 Populations and thresholds'!$I$199),"YES"," ")</f>
        <v>YES</v>
      </c>
      <c r="L333" s="272" t="str">
        <f>IF(K333="YES"," ",IF(D333&gt;=('28 Populations and thresholds'!$I$199)*0.25,"YES"))</f>
        <v xml:space="preserve"> </v>
      </c>
      <c r="M333" s="272" t="b">
        <f>OR('28 Populations and thresholds'!$J$199="CR",'28 Populations and thresholds'!$J$199="EN",'28 Populations and thresholds'!$J$199="VU")</f>
        <v>0</v>
      </c>
      <c r="N333" s="273">
        <f>D333/'28 Populations and thresholds'!$H$199</f>
        <v>7.7942857142857147E-2</v>
      </c>
      <c r="O333" s="263" t="str">
        <f t="shared" si="25"/>
        <v xml:space="preserve"> </v>
      </c>
      <c r="P333" s="269"/>
      <c r="Q333" s="263" t="str">
        <f t="shared" si="26"/>
        <v xml:space="preserve"> </v>
      </c>
    </row>
    <row r="334" spans="1:17" s="4" customFormat="1" x14ac:dyDescent="0.2">
      <c r="A334" s="267" t="s">
        <v>1761</v>
      </c>
      <c r="B334" s="268" t="s">
        <v>1055</v>
      </c>
      <c r="C334" s="269" t="s">
        <v>3773</v>
      </c>
      <c r="D334" s="270">
        <v>5971</v>
      </c>
      <c r="E334" s="271">
        <v>34700</v>
      </c>
      <c r="F334" s="276"/>
      <c r="G334" s="263" t="str">
        <f t="shared" si="23"/>
        <v xml:space="preserve"> </v>
      </c>
      <c r="H334" s="267" t="s">
        <v>21</v>
      </c>
      <c r="I334" s="267" t="s">
        <v>58</v>
      </c>
      <c r="J334" s="263" t="str">
        <f t="shared" si="24"/>
        <v xml:space="preserve"> </v>
      </c>
      <c r="K334" s="272" t="str">
        <f>IF(D334&gt;=('28 Populations and thresholds'!$I$202),"YES"," ")</f>
        <v>YES</v>
      </c>
      <c r="L334" s="272" t="str">
        <f>IF(K334="YES"," ",IF(D334&gt;=('28 Populations and thresholds'!$I$202)*0.25,"YES"))</f>
        <v xml:space="preserve"> </v>
      </c>
      <c r="M334" s="272" t="b">
        <f>OR('28 Populations and thresholds'!$J$202="CR",'28 Populations and thresholds'!$J$202="EN",'28 Populations and thresholds'!$J$202="VU")</f>
        <v>0</v>
      </c>
      <c r="N334" s="273">
        <f>D334/'28 Populations and thresholds'!$H$202</f>
        <v>3.7318749999999998E-2</v>
      </c>
      <c r="O334" s="263" t="str">
        <f t="shared" si="25"/>
        <v xml:space="preserve"> </v>
      </c>
      <c r="P334" s="269"/>
      <c r="Q334" s="263" t="str">
        <f t="shared" si="26"/>
        <v xml:space="preserve"> </v>
      </c>
    </row>
    <row r="335" spans="1:17" s="4" customFormat="1" x14ac:dyDescent="0.2">
      <c r="A335" s="143" t="s">
        <v>1761</v>
      </c>
      <c r="B335" s="40" t="s">
        <v>1185</v>
      </c>
      <c r="C335" s="4" t="s">
        <v>3770</v>
      </c>
      <c r="D335" s="41">
        <v>15252</v>
      </c>
      <c r="E335" s="46">
        <v>33970</v>
      </c>
      <c r="F335" s="43"/>
      <c r="G335" s="263" t="str">
        <f t="shared" si="23"/>
        <v xml:space="preserve"> </v>
      </c>
      <c r="H335" s="143" t="s">
        <v>21</v>
      </c>
      <c r="I335" s="143" t="s">
        <v>58</v>
      </c>
      <c r="J335" s="263" t="str">
        <f t="shared" si="24"/>
        <v xml:space="preserve"> </v>
      </c>
      <c r="K335" s="38" t="str">
        <f>IF(D335&gt;=('28 Populations and thresholds'!$I$199),"YES"," ")</f>
        <v>YES</v>
      </c>
      <c r="L335" s="38" t="str">
        <f>IF(K335="YES"," ",IF(D335&gt;=('28 Populations and thresholds'!$I$199)*0.25,"YES"))</f>
        <v xml:space="preserve"> </v>
      </c>
      <c r="M335" s="38" t="b">
        <f>OR('28 Populations and thresholds'!$J$199="CR",'28 Populations and thresholds'!$J$199="EN",'28 Populations and thresholds'!$J$199="VU")</f>
        <v>0</v>
      </c>
      <c r="N335" s="75">
        <f>D335/'28 Populations and thresholds'!$H$199</f>
        <v>4.8419047619047619E-2</v>
      </c>
      <c r="O335" s="263" t="str">
        <f t="shared" si="25"/>
        <v xml:space="preserve"> </v>
      </c>
      <c r="Q335" s="263" t="str">
        <f t="shared" si="26"/>
        <v xml:space="preserve"> </v>
      </c>
    </row>
    <row r="336" spans="1:17" s="4" customFormat="1" x14ac:dyDescent="0.2">
      <c r="A336" s="267" t="s">
        <v>1761</v>
      </c>
      <c r="B336" s="268" t="s">
        <v>1214</v>
      </c>
      <c r="C336" s="269" t="s">
        <v>3773</v>
      </c>
      <c r="D336" s="270">
        <v>7000</v>
      </c>
      <c r="E336" s="271">
        <v>35717</v>
      </c>
      <c r="F336" s="276"/>
      <c r="G336" s="263" t="str">
        <f t="shared" si="23"/>
        <v xml:space="preserve"> </v>
      </c>
      <c r="H336" s="267" t="s">
        <v>21</v>
      </c>
      <c r="I336" s="267" t="s">
        <v>873</v>
      </c>
      <c r="J336" s="263" t="str">
        <f t="shared" si="24"/>
        <v xml:space="preserve"> </v>
      </c>
      <c r="K336" s="272" t="str">
        <f>IF(D336&gt;=('28 Populations and thresholds'!$I$202),"YES"," ")</f>
        <v>YES</v>
      </c>
      <c r="L336" s="272" t="str">
        <f>IF(K336="YES"," ",IF(D336&gt;=('28 Populations and thresholds'!$I$202)*0.25,"YES"))</f>
        <v xml:space="preserve"> </v>
      </c>
      <c r="M336" s="272" t="b">
        <f>OR('28 Populations and thresholds'!$J$202="CR",'28 Populations and thresholds'!$J$202="EN",'28 Populations and thresholds'!$J$202="VU")</f>
        <v>0</v>
      </c>
      <c r="N336" s="273">
        <f>D336/'28 Populations and thresholds'!$H$202</f>
        <v>4.3749999999999997E-2</v>
      </c>
      <c r="O336" s="263" t="str">
        <f t="shared" si="25"/>
        <v xml:space="preserve"> </v>
      </c>
      <c r="P336" s="269"/>
      <c r="Q336" s="263" t="str">
        <f t="shared" si="26"/>
        <v xml:space="preserve"> </v>
      </c>
    </row>
    <row r="337" spans="1:22" s="4" customFormat="1" x14ac:dyDescent="0.2">
      <c r="A337" s="143" t="s">
        <v>1761</v>
      </c>
      <c r="B337" s="40" t="s">
        <v>1215</v>
      </c>
      <c r="C337" s="4" t="s">
        <v>3773</v>
      </c>
      <c r="D337" s="41">
        <v>6266</v>
      </c>
      <c r="E337" s="46">
        <v>31383</v>
      </c>
      <c r="F337" s="43"/>
      <c r="G337" s="263" t="str">
        <f t="shared" si="23"/>
        <v xml:space="preserve"> </v>
      </c>
      <c r="H337" s="143" t="s">
        <v>21</v>
      </c>
      <c r="I337" s="143" t="s">
        <v>58</v>
      </c>
      <c r="J337" s="263" t="str">
        <f t="shared" si="24"/>
        <v xml:space="preserve"> </v>
      </c>
      <c r="K337" s="38" t="str">
        <f>IF(D337&gt;=('28 Populations and thresholds'!$I$202),"YES"," ")</f>
        <v>YES</v>
      </c>
      <c r="L337" s="38" t="str">
        <f>IF(K337="YES"," ",IF(D337&gt;=('28 Populations and thresholds'!$I$202)*0.25,"YES"))</f>
        <v xml:space="preserve"> </v>
      </c>
      <c r="M337" s="38" t="b">
        <f>OR('28 Populations and thresholds'!$J$202="CR",'28 Populations and thresholds'!$J$202="EN",'28 Populations and thresholds'!$J$202="VU")</f>
        <v>0</v>
      </c>
      <c r="N337" s="75">
        <f>D337/'28 Populations and thresholds'!$H$202</f>
        <v>3.9162500000000003E-2</v>
      </c>
      <c r="O337" s="263" t="str">
        <f t="shared" si="25"/>
        <v xml:space="preserve"> </v>
      </c>
      <c r="Q337" s="263" t="str">
        <f t="shared" si="26"/>
        <v xml:space="preserve"> </v>
      </c>
    </row>
    <row r="338" spans="1:22" s="4" customFormat="1" x14ac:dyDescent="0.2">
      <c r="A338" s="267" t="s">
        <v>1761</v>
      </c>
      <c r="B338" s="268" t="s">
        <v>1173</v>
      </c>
      <c r="C338" s="269" t="s">
        <v>3474</v>
      </c>
      <c r="D338" s="270">
        <v>550</v>
      </c>
      <c r="E338" s="271">
        <v>36536</v>
      </c>
      <c r="F338" s="276"/>
      <c r="G338" s="263" t="str">
        <f t="shared" si="23"/>
        <v xml:space="preserve"> </v>
      </c>
      <c r="H338" s="267" t="s">
        <v>21</v>
      </c>
      <c r="I338" s="267" t="s">
        <v>147</v>
      </c>
      <c r="J338" s="263" t="str">
        <f t="shared" si="24"/>
        <v xml:space="preserve"> </v>
      </c>
      <c r="K338" s="272" t="str">
        <f>IF(D338&gt;=('28 Populations and thresholds'!$I$198),"YES"," ")</f>
        <v>YES</v>
      </c>
      <c r="L338" s="272" t="str">
        <f>IF(K338="YES"," ",IF(D338&gt;=('28 Populations and thresholds'!$I$198)*0.25,"YES"))</f>
        <v xml:space="preserve"> </v>
      </c>
      <c r="M338" s="272" t="b">
        <f>OR('28 Populations and thresholds'!$J$198="CR",'28 Populations and thresholds'!$J$198="EN",'28 Populations and thresholds'!$J$198="VU")</f>
        <v>0</v>
      </c>
      <c r="N338" s="273">
        <f>D338/'28 Populations and thresholds'!$H$198</f>
        <v>2.5000000000000001E-2</v>
      </c>
      <c r="O338" s="263" t="str">
        <f t="shared" si="25"/>
        <v xml:space="preserve"> </v>
      </c>
      <c r="P338" s="269"/>
      <c r="Q338" s="263" t="str">
        <f t="shared" si="26"/>
        <v xml:space="preserve"> </v>
      </c>
    </row>
    <row r="339" spans="1:22" x14ac:dyDescent="0.2">
      <c r="A339" s="12" t="s">
        <v>1604</v>
      </c>
      <c r="B339" s="4" t="s">
        <v>3625</v>
      </c>
      <c r="C339" s="4" t="s">
        <v>3622</v>
      </c>
      <c r="D339" s="105">
        <v>3500</v>
      </c>
      <c r="E339" s="106">
        <v>2003</v>
      </c>
      <c r="G339" s="263" t="str">
        <f t="shared" si="23"/>
        <v xml:space="preserve"> </v>
      </c>
      <c r="H339" s="12" t="s">
        <v>139</v>
      </c>
      <c r="I339" s="12" t="s">
        <v>3388</v>
      </c>
      <c r="J339" s="263" t="str">
        <f t="shared" si="24"/>
        <v xml:space="preserve"> </v>
      </c>
      <c r="K339" s="38" t="str">
        <f>IF(D339&gt;=('28 Populations and thresholds'!$I$97),"YES"," ")</f>
        <v>YES</v>
      </c>
      <c r="L339" s="38" t="str">
        <f>IF(K339="YES"," ",IF(D339&gt;=('28 Populations and thresholds'!$I$97)*0.25,"YES"))</f>
        <v xml:space="preserve"> </v>
      </c>
      <c r="M339" s="38" t="b">
        <f>OR('28 Populations and thresholds'!$J$97="CR",'28 Populations and thresholds'!$J$97="EN",'28 Populations and thresholds'!$J$97="VU")</f>
        <v>0</v>
      </c>
      <c r="N339" s="75">
        <f>D339/'28 Populations and thresholds'!$H$97</f>
        <v>3.5000000000000003E-2</v>
      </c>
      <c r="O339" s="263" t="str">
        <f t="shared" si="25"/>
        <v xml:space="preserve"> </v>
      </c>
      <c r="P339" s="4"/>
      <c r="Q339" s="263" t="str">
        <f t="shared" si="26"/>
        <v xml:space="preserve"> </v>
      </c>
    </row>
    <row r="340" spans="1:22" x14ac:dyDescent="0.2">
      <c r="A340" s="275" t="s">
        <v>1604</v>
      </c>
      <c r="B340" s="269" t="s">
        <v>1719</v>
      </c>
      <c r="C340" s="269" t="s">
        <v>1718</v>
      </c>
      <c r="D340" s="279">
        <v>1500</v>
      </c>
      <c r="E340" s="284" t="s">
        <v>156</v>
      </c>
      <c r="F340" s="272"/>
      <c r="G340" s="263" t="str">
        <f t="shared" si="23"/>
        <v xml:space="preserve"> </v>
      </c>
      <c r="H340" s="275" t="s">
        <v>139</v>
      </c>
      <c r="I340" s="275"/>
      <c r="J340" s="263" t="str">
        <f t="shared" si="24"/>
        <v xml:space="preserve"> </v>
      </c>
      <c r="K340" s="272" t="str">
        <f>IF(D340&gt;=('28 Populations and thresholds'!$I$219),"YES"," ")</f>
        <v>YES</v>
      </c>
      <c r="L340" s="272" t="str">
        <f>IF(K340="YES"," ",IF(D340&gt;=('28 Populations and thresholds'!$I$219)*0.25,"YES"))</f>
        <v xml:space="preserve"> </v>
      </c>
      <c r="M340" s="272" t="b">
        <f>OR('28 Populations and thresholds'!$J$219="CR",'28 Populations and thresholds'!$J$219="EN",'28 Populations and thresholds'!$J$219="VU")</f>
        <v>0</v>
      </c>
      <c r="N340" s="273">
        <f>D340/'28 Populations and thresholds'!$H$219</f>
        <v>7.4999999999999997E-3</v>
      </c>
      <c r="O340" s="263" t="str">
        <f t="shared" si="25"/>
        <v xml:space="preserve"> </v>
      </c>
      <c r="P340" s="275"/>
      <c r="Q340" s="263" t="str">
        <f t="shared" si="26"/>
        <v xml:space="preserve"> </v>
      </c>
    </row>
    <row r="341" spans="1:22" x14ac:dyDescent="0.2">
      <c r="A341" s="12" t="s">
        <v>1604</v>
      </c>
      <c r="B341" s="4" t="s">
        <v>1298</v>
      </c>
      <c r="C341" s="4" t="s">
        <v>3676</v>
      </c>
      <c r="D341" s="5">
        <v>4</v>
      </c>
      <c r="E341" s="104">
        <v>1994</v>
      </c>
      <c r="G341" s="263" t="str">
        <f t="shared" si="23"/>
        <v xml:space="preserve"> </v>
      </c>
      <c r="H341" s="12" t="s">
        <v>139</v>
      </c>
      <c r="I341" s="12" t="s">
        <v>3388</v>
      </c>
      <c r="J341" s="263" t="str">
        <f t="shared" si="24"/>
        <v xml:space="preserve"> </v>
      </c>
      <c r="K341" s="38" t="str">
        <f>IF(D341&gt;=('28 Populations and thresholds'!$I$96),"YES"," ")</f>
        <v>YES</v>
      </c>
      <c r="L341" s="38" t="str">
        <f>IF(K341="YES"," ",IF(D341&gt;=('28 Populations and thresholds'!$I$96)*0.25,"YES"))</f>
        <v xml:space="preserve"> </v>
      </c>
      <c r="M341" s="38" t="b">
        <f>OR('28 Populations and thresholds'!$J$96="CR",'28 Populations and thresholds'!$J$96="EN",'28 Populations and thresholds'!$J$96="VU")</f>
        <v>1</v>
      </c>
      <c r="N341" s="75">
        <f>D341/'28 Populations and thresholds'!$H$96</f>
        <v>4.0000000000000001E-3</v>
      </c>
      <c r="O341" s="263" t="str">
        <f t="shared" si="25"/>
        <v xml:space="preserve"> </v>
      </c>
      <c r="P341" s="9"/>
      <c r="Q341" s="263" t="str">
        <f t="shared" si="26"/>
        <v xml:space="preserve"> </v>
      </c>
    </row>
    <row r="342" spans="1:22" x14ac:dyDescent="0.2">
      <c r="A342" s="12" t="s">
        <v>1604</v>
      </c>
      <c r="B342" s="4" t="s">
        <v>1298</v>
      </c>
      <c r="C342" s="4" t="s">
        <v>3509</v>
      </c>
      <c r="D342" s="5">
        <v>500</v>
      </c>
      <c r="E342" s="104">
        <v>1996</v>
      </c>
      <c r="G342" s="263" t="str">
        <f t="shared" si="23"/>
        <v xml:space="preserve"> </v>
      </c>
      <c r="H342" s="12" t="s">
        <v>139</v>
      </c>
      <c r="I342" s="12" t="s">
        <v>3388</v>
      </c>
      <c r="J342" s="263" t="str">
        <f t="shared" si="24"/>
        <v xml:space="preserve"> </v>
      </c>
      <c r="K342" s="38" t="str">
        <f>IF(D342&gt;=('28 Populations and thresholds'!$I$54),"YES"," ")</f>
        <v>YES</v>
      </c>
      <c r="L342" s="38" t="str">
        <f>IF(K342="YES"," ",IF(D342&gt;=('28 Populations and thresholds'!$I$54)*0.25,"YES"))</f>
        <v xml:space="preserve"> </v>
      </c>
      <c r="M342" s="38" t="b">
        <f>OR('28 Populations and thresholds'!$J$54="CR",'28 Populations and thresholds'!$J$54="EN",'28 Populations and thresholds'!$J$54="VU")</f>
        <v>0</v>
      </c>
      <c r="N342" s="75">
        <f>D342/'28 Populations and thresholds'!$H$54</f>
        <v>0.01</v>
      </c>
      <c r="O342" s="263" t="str">
        <f t="shared" si="25"/>
        <v xml:space="preserve"> </v>
      </c>
      <c r="P342" s="9"/>
      <c r="Q342" s="263" t="str">
        <f t="shared" si="26"/>
        <v xml:space="preserve"> </v>
      </c>
    </row>
    <row r="343" spans="1:22" x14ac:dyDescent="0.2">
      <c r="A343" s="275" t="s">
        <v>1604</v>
      </c>
      <c r="B343" s="269" t="s">
        <v>3510</v>
      </c>
      <c r="C343" s="269" t="s">
        <v>3676</v>
      </c>
      <c r="D343" s="279">
        <v>20</v>
      </c>
      <c r="E343" s="274">
        <v>1994</v>
      </c>
      <c r="F343" s="272"/>
      <c r="G343" s="263" t="str">
        <f t="shared" si="23"/>
        <v xml:space="preserve"> </v>
      </c>
      <c r="H343" s="275" t="s">
        <v>139</v>
      </c>
      <c r="I343" s="275" t="s">
        <v>3388</v>
      </c>
      <c r="J343" s="263" t="str">
        <f t="shared" si="24"/>
        <v xml:space="preserve"> </v>
      </c>
      <c r="K343" s="272" t="str">
        <f>IF(D343&gt;=('28 Populations and thresholds'!$I$96),"YES"," ")</f>
        <v>YES</v>
      </c>
      <c r="L343" s="272" t="str">
        <f>IF(K343="YES"," ",IF(D343&gt;=('28 Populations and thresholds'!$I$96)*0.25,"YES"))</f>
        <v xml:space="preserve"> </v>
      </c>
      <c r="M343" s="272" t="b">
        <f>OR('28 Populations and thresholds'!$J$96="CR",'28 Populations and thresholds'!$J$96="EN",'28 Populations and thresholds'!$J$96="VU")</f>
        <v>1</v>
      </c>
      <c r="N343" s="273">
        <f>D343/'28 Populations and thresholds'!$H$96</f>
        <v>0.02</v>
      </c>
      <c r="O343" s="263" t="str">
        <f t="shared" si="25"/>
        <v xml:space="preserve"> </v>
      </c>
      <c r="P343" s="269"/>
      <c r="Q343" s="263" t="str">
        <f t="shared" si="26"/>
        <v xml:space="preserve"> </v>
      </c>
    </row>
    <row r="344" spans="1:22" x14ac:dyDescent="0.2">
      <c r="A344" s="275" t="s">
        <v>1604</v>
      </c>
      <c r="B344" s="269" t="s">
        <v>3510</v>
      </c>
      <c r="C344" s="269" t="s">
        <v>3509</v>
      </c>
      <c r="D344" s="279">
        <v>1000</v>
      </c>
      <c r="E344" s="274">
        <v>1994</v>
      </c>
      <c r="F344" s="272"/>
      <c r="G344" s="263" t="str">
        <f t="shared" si="23"/>
        <v xml:space="preserve"> </v>
      </c>
      <c r="H344" s="275" t="s">
        <v>139</v>
      </c>
      <c r="I344" s="275" t="s">
        <v>3388</v>
      </c>
      <c r="J344" s="263" t="str">
        <f t="shared" si="24"/>
        <v xml:space="preserve"> </v>
      </c>
      <c r="K344" s="272" t="str">
        <f>IF(D344&gt;=('28 Populations and thresholds'!$I$54),"YES"," ")</f>
        <v>YES</v>
      </c>
      <c r="L344" s="272" t="str">
        <f>IF(K344="YES"," ",IF(D344&gt;=('28 Populations and thresholds'!$I$54)*0.25,"YES"))</f>
        <v xml:space="preserve"> </v>
      </c>
      <c r="M344" s="272" t="b">
        <f>OR('28 Populations and thresholds'!$J$54="CR",'28 Populations and thresholds'!$J$54="EN",'28 Populations and thresholds'!$J$54="VU")</f>
        <v>0</v>
      </c>
      <c r="N344" s="273">
        <f>D344/'28 Populations and thresholds'!$H$54</f>
        <v>0.02</v>
      </c>
      <c r="O344" s="263" t="str">
        <f t="shared" si="25"/>
        <v xml:space="preserve"> </v>
      </c>
      <c r="P344" s="269"/>
      <c r="Q344" s="263" t="str">
        <f t="shared" si="26"/>
        <v xml:space="preserve"> </v>
      </c>
    </row>
    <row r="345" spans="1:22" x14ac:dyDescent="0.2">
      <c r="A345" s="143" t="s">
        <v>1604</v>
      </c>
      <c r="B345" s="32" t="s">
        <v>3493</v>
      </c>
      <c r="C345" s="4" t="s">
        <v>3484</v>
      </c>
      <c r="D345" s="119">
        <v>2</v>
      </c>
      <c r="E345" s="10">
        <v>2006</v>
      </c>
      <c r="F345" s="43"/>
      <c r="G345" s="263" t="str">
        <f t="shared" si="23"/>
        <v xml:space="preserve"> </v>
      </c>
      <c r="H345" s="12" t="s">
        <v>139</v>
      </c>
      <c r="I345" s="12" t="s">
        <v>3388</v>
      </c>
      <c r="J345" s="263" t="str">
        <f t="shared" si="24"/>
        <v xml:space="preserve"> </v>
      </c>
      <c r="K345" s="38" t="str">
        <f>IF(D345&gt;=('28 Populations and thresholds'!$I$209),"YES"," ")</f>
        <v>YES</v>
      </c>
      <c r="L345" s="38" t="str">
        <f>IF(K345="YES"," ",IF(D345&gt;=('28 Populations and thresholds'!$I$209)*0.25,"YES"))</f>
        <v xml:space="preserve"> </v>
      </c>
      <c r="M345" s="38" t="b">
        <f>OR('28 Populations and thresholds'!$J$209="CR",'28 Populations and thresholds'!$J$209="EN",'28 Populations and thresholds'!$J$209="VU")</f>
        <v>1</v>
      </c>
      <c r="N345" s="75">
        <f>D345/'28 Populations and thresholds'!$H$209</f>
        <v>4.1666666666666666E-3</v>
      </c>
      <c r="O345" s="263" t="str">
        <f t="shared" si="25"/>
        <v xml:space="preserve"> </v>
      </c>
      <c r="Q345" s="263" t="str">
        <f t="shared" si="26"/>
        <v xml:space="preserve"> </v>
      </c>
      <c r="R345" s="4"/>
      <c r="S345" s="4"/>
      <c r="T345" s="4"/>
      <c r="U345" s="4"/>
      <c r="V345" s="4"/>
    </row>
    <row r="346" spans="1:22" x14ac:dyDescent="0.2">
      <c r="A346" s="143" t="s">
        <v>1604</v>
      </c>
      <c r="B346" s="4" t="s">
        <v>3457</v>
      </c>
      <c r="C346" s="4" t="s">
        <v>3456</v>
      </c>
      <c r="D346" s="5">
        <v>1500</v>
      </c>
      <c r="E346" s="104">
        <v>2007</v>
      </c>
      <c r="F346" s="43"/>
      <c r="G346" s="263" t="str">
        <f t="shared" si="23"/>
        <v xml:space="preserve"> </v>
      </c>
      <c r="H346" s="13" t="s">
        <v>139</v>
      </c>
      <c r="I346" s="13" t="s">
        <v>3388</v>
      </c>
      <c r="J346" s="263" t="str">
        <f t="shared" si="24"/>
        <v xml:space="preserve"> </v>
      </c>
      <c r="K346" s="38" t="str">
        <f>IF(D346&gt;=('28 Populations and thresholds'!$I$161),"YES"," ")</f>
        <v>YES</v>
      </c>
      <c r="L346" s="38" t="str">
        <f>IF(K346="YES"," ",IF(D346&gt;=('28 Populations and thresholds'!$I$161)*0.25,"YES"))</f>
        <v xml:space="preserve"> </v>
      </c>
      <c r="M346" s="38" t="b">
        <f>OR('28 Populations and thresholds'!$J$161="CR",'28 Populations and thresholds'!$J$161="EN",'28 Populations and thresholds'!$J$161="VU")</f>
        <v>0</v>
      </c>
      <c r="N346" s="75">
        <f>D346/'28 Populations and thresholds'!$H$161</f>
        <v>0.01</v>
      </c>
      <c r="O346" s="263" t="str">
        <f t="shared" si="25"/>
        <v xml:space="preserve"> </v>
      </c>
      <c r="P346" s="12" t="s">
        <v>4562</v>
      </c>
      <c r="Q346" s="263" t="str">
        <f t="shared" si="26"/>
        <v xml:space="preserve"> </v>
      </c>
    </row>
    <row r="347" spans="1:22" x14ac:dyDescent="0.2">
      <c r="A347" s="275" t="s">
        <v>1604</v>
      </c>
      <c r="B347" s="269" t="s">
        <v>1721</v>
      </c>
      <c r="C347" s="269" t="s">
        <v>1718</v>
      </c>
      <c r="D347" s="279">
        <v>3655</v>
      </c>
      <c r="E347" s="284" t="s">
        <v>247</v>
      </c>
      <c r="F347" s="272"/>
      <c r="G347" s="263" t="str">
        <f t="shared" si="23"/>
        <v xml:space="preserve"> </v>
      </c>
      <c r="H347" s="275" t="s">
        <v>139</v>
      </c>
      <c r="I347" s="275"/>
      <c r="J347" s="263" t="str">
        <f t="shared" si="24"/>
        <v xml:space="preserve"> </v>
      </c>
      <c r="K347" s="272" t="str">
        <f>IF(D347&gt;=('28 Populations and thresholds'!$I$219),"YES"," ")</f>
        <v>YES</v>
      </c>
      <c r="L347" s="272" t="str">
        <f>IF(K347="YES"," ",IF(D347&gt;=('28 Populations and thresholds'!$I$219)*0.25,"YES"))</f>
        <v xml:space="preserve"> </v>
      </c>
      <c r="M347" s="272" t="b">
        <f>OR('28 Populations and thresholds'!$J$219="CR",'28 Populations and thresholds'!$J$219="EN",'28 Populations and thresholds'!$J$219="VU")</f>
        <v>0</v>
      </c>
      <c r="N347" s="273">
        <f>D347/'28 Populations and thresholds'!$H$219</f>
        <v>1.8275E-2</v>
      </c>
      <c r="O347" s="263" t="str">
        <f t="shared" si="25"/>
        <v xml:space="preserve"> </v>
      </c>
      <c r="P347" s="275"/>
      <c r="Q347" s="263" t="str">
        <f t="shared" si="26"/>
        <v xml:space="preserve"> </v>
      </c>
    </row>
    <row r="348" spans="1:22" x14ac:dyDescent="0.2">
      <c r="A348" s="267" t="s">
        <v>1604</v>
      </c>
      <c r="B348" s="269" t="s">
        <v>1721</v>
      </c>
      <c r="C348" s="269" t="s">
        <v>3456</v>
      </c>
      <c r="D348" s="270">
        <v>3620</v>
      </c>
      <c r="E348" s="271">
        <v>32913</v>
      </c>
      <c r="F348" s="276"/>
      <c r="G348" s="263" t="str">
        <f t="shared" si="23"/>
        <v xml:space="preserve"> </v>
      </c>
      <c r="H348" s="267" t="s">
        <v>21</v>
      </c>
      <c r="I348" s="267" t="s">
        <v>853</v>
      </c>
      <c r="J348" s="263" t="str">
        <f t="shared" si="24"/>
        <v xml:space="preserve"> </v>
      </c>
      <c r="K348" s="272" t="str">
        <f>IF(D348&gt;=('28 Populations and thresholds'!$I$161),"YES"," ")</f>
        <v>YES</v>
      </c>
      <c r="L348" s="272" t="str">
        <f>IF(K348="YES"," ",IF(D348&gt;=('28 Populations and thresholds'!$I$161)*0.25,"YES"))</f>
        <v xml:space="preserve"> </v>
      </c>
      <c r="M348" s="272" t="b">
        <f>OR('28 Populations and thresholds'!$J$161="CR",'28 Populations and thresholds'!$J$161="EN",'28 Populations and thresholds'!$J$161="VU")</f>
        <v>0</v>
      </c>
      <c r="N348" s="273">
        <f>D348/'28 Populations and thresholds'!$H$161</f>
        <v>2.4133333333333333E-2</v>
      </c>
      <c r="O348" s="263" t="str">
        <f t="shared" si="25"/>
        <v xml:space="preserve"> </v>
      </c>
      <c r="P348" s="275" t="s">
        <v>4562</v>
      </c>
      <c r="Q348" s="263" t="str">
        <f t="shared" si="26"/>
        <v xml:space="preserve"> </v>
      </c>
    </row>
    <row r="349" spans="1:22" x14ac:dyDescent="0.2">
      <c r="A349" s="143" t="s">
        <v>1604</v>
      </c>
      <c r="B349" s="4" t="s">
        <v>3826</v>
      </c>
      <c r="C349" s="111" t="s">
        <v>3484</v>
      </c>
      <c r="D349" s="4">
        <v>1</v>
      </c>
      <c r="E349" s="147">
        <v>40272</v>
      </c>
      <c r="F349" s="43"/>
      <c r="G349" s="263" t="str">
        <f t="shared" si="23"/>
        <v xml:space="preserve"> </v>
      </c>
      <c r="H349" s="12"/>
      <c r="I349" s="12" t="s">
        <v>3828</v>
      </c>
      <c r="J349" s="263" t="str">
        <f t="shared" si="24"/>
        <v xml:space="preserve"> </v>
      </c>
      <c r="K349" s="38" t="s">
        <v>4558</v>
      </c>
      <c r="L349" s="38" t="str">
        <f>IF(K349="YES"," ",IF(D349&gt;=('28 Populations and thresholds'!$I$209)*0.25,"YES"))</f>
        <v xml:space="preserve"> </v>
      </c>
      <c r="M349" s="38" t="b">
        <f>OR('28 Populations and thresholds'!$J$209="CR",'28 Populations and thresholds'!$J$209="EN",'28 Populations and thresholds'!$J$209="VU")</f>
        <v>1</v>
      </c>
      <c r="N349" s="75">
        <f>D349/'28 Populations and thresholds'!$H$209</f>
        <v>2.0833333333333333E-3</v>
      </c>
      <c r="O349" s="263" t="str">
        <f t="shared" si="25"/>
        <v xml:space="preserve"> </v>
      </c>
      <c r="P349" s="12" t="s">
        <v>4566</v>
      </c>
      <c r="Q349" s="263" t="str">
        <f t="shared" si="26"/>
        <v xml:space="preserve"> </v>
      </c>
      <c r="R349" s="4"/>
      <c r="S349" s="4"/>
      <c r="T349" s="4"/>
      <c r="U349" s="4"/>
      <c r="V349" s="4"/>
    </row>
    <row r="350" spans="1:22" x14ac:dyDescent="0.2">
      <c r="A350" s="275" t="s">
        <v>1604</v>
      </c>
      <c r="B350" s="269" t="s">
        <v>1722</v>
      </c>
      <c r="C350" s="269" t="s">
        <v>3558</v>
      </c>
      <c r="D350" s="279">
        <v>1000</v>
      </c>
      <c r="E350" s="274">
        <v>1996</v>
      </c>
      <c r="F350" s="272"/>
      <c r="G350" s="263" t="str">
        <f t="shared" si="23"/>
        <v xml:space="preserve"> </v>
      </c>
      <c r="H350" s="275" t="s">
        <v>139</v>
      </c>
      <c r="I350" s="275" t="s">
        <v>3388</v>
      </c>
      <c r="J350" s="263" t="str">
        <f t="shared" si="24"/>
        <v xml:space="preserve"> </v>
      </c>
      <c r="K350" s="272" t="str">
        <f>IF(D350&gt;=('28 Populations and thresholds'!$I$78),"YES"," ")</f>
        <v>YES</v>
      </c>
      <c r="L350" s="272" t="str">
        <f>IF(K350="YES"," ",IF(D350&gt;=('28 Populations and thresholds'!$I$78)*0.25,"YES"))</f>
        <v xml:space="preserve"> </v>
      </c>
      <c r="M350" s="272" t="b">
        <f>OR('28 Populations and thresholds'!$J$78="CR",'28 Populations and thresholds'!$J$78="EN",'28 Populations and thresholds'!$J$78="VU")</f>
        <v>0</v>
      </c>
      <c r="N350" s="273">
        <f>D350/'28 Populations and thresholds'!$H$78</f>
        <v>0.01</v>
      </c>
      <c r="O350" s="263" t="str">
        <f t="shared" si="25"/>
        <v xml:space="preserve"> </v>
      </c>
      <c r="P350" s="269"/>
      <c r="Q350" s="263" t="str">
        <f t="shared" si="26"/>
        <v xml:space="preserve"> </v>
      </c>
    </row>
    <row r="351" spans="1:22" x14ac:dyDescent="0.2">
      <c r="A351" s="267" t="s">
        <v>1604</v>
      </c>
      <c r="B351" s="286" t="s">
        <v>1722</v>
      </c>
      <c r="C351" s="280" t="s">
        <v>3484</v>
      </c>
      <c r="D351" s="288">
        <v>6</v>
      </c>
      <c r="E351" s="272">
        <v>1998</v>
      </c>
      <c r="F351" s="276"/>
      <c r="G351" s="263" t="str">
        <f t="shared" si="23"/>
        <v xml:space="preserve"> </v>
      </c>
      <c r="H351" s="275" t="s">
        <v>139</v>
      </c>
      <c r="I351" s="275" t="s">
        <v>3388</v>
      </c>
      <c r="J351" s="263" t="str">
        <f t="shared" si="24"/>
        <v xml:space="preserve"> </v>
      </c>
      <c r="K351" s="272" t="str">
        <f>IF(D351&gt;=('28 Populations and thresholds'!$I$209),"YES"," ")</f>
        <v>YES</v>
      </c>
      <c r="L351" s="272" t="str">
        <f>IF(K351="YES"," ",IF(D351&gt;=('28 Populations and thresholds'!$I$209)*0.25,"YES"))</f>
        <v xml:space="preserve"> </v>
      </c>
      <c r="M351" s="272" t="b">
        <f>OR('28 Populations and thresholds'!$J$209="CR",'28 Populations and thresholds'!$J$209="EN",'28 Populations and thresholds'!$J$209="VU")</f>
        <v>1</v>
      </c>
      <c r="N351" s="273">
        <f>D351/'28 Populations and thresholds'!$H$209</f>
        <v>1.2500000000000001E-2</v>
      </c>
      <c r="O351" s="263" t="str">
        <f t="shared" si="25"/>
        <v xml:space="preserve"> </v>
      </c>
      <c r="P351" s="275"/>
      <c r="Q351" s="263" t="str">
        <f t="shared" si="26"/>
        <v xml:space="preserve"> </v>
      </c>
      <c r="R351" s="4"/>
      <c r="S351" s="4"/>
      <c r="T351" s="4"/>
      <c r="U351" s="4"/>
      <c r="V351" s="4"/>
    </row>
    <row r="352" spans="1:22" x14ac:dyDescent="0.2">
      <c r="A352" s="121" t="s">
        <v>1604</v>
      </c>
      <c r="B352" s="115" t="s">
        <v>4177</v>
      </c>
      <c r="C352" s="64" t="s">
        <v>3472</v>
      </c>
      <c r="D352" s="105">
        <v>4</v>
      </c>
      <c r="E352" s="169">
        <v>38384</v>
      </c>
      <c r="F352" s="167"/>
      <c r="G352" s="263" t="str">
        <f t="shared" si="23"/>
        <v xml:space="preserve"> </v>
      </c>
      <c r="H352" s="121"/>
      <c r="I352" s="121" t="s">
        <v>4178</v>
      </c>
      <c r="J352" s="263" t="str">
        <f t="shared" si="24"/>
        <v xml:space="preserve"> </v>
      </c>
      <c r="K352" s="38" t="str">
        <f>IF(D352&gt;=('28 Populations and thresholds'!$I$188),"YES"," ")</f>
        <v>YES</v>
      </c>
      <c r="L352" s="38" t="str">
        <f>IF(K352="YES"," ",IF(D352&gt;=('28 Populations and thresholds'!$I$188)*0.25,"YES"))</f>
        <v xml:space="preserve"> </v>
      </c>
      <c r="M352" s="38" t="b">
        <f>OR('28 Populations and thresholds'!$J$188="CR",'28 Populations and thresholds'!$J$188="EN",'28 Populations and thresholds'!$J$188="VU")</f>
        <v>1</v>
      </c>
      <c r="N352" s="75">
        <f>D352/'28 Populations and thresholds'!$H$188</f>
        <v>6.6666666666666671E-3</v>
      </c>
      <c r="O352" s="263" t="str">
        <f t="shared" si="25"/>
        <v xml:space="preserve"> </v>
      </c>
      <c r="P352" s="121"/>
      <c r="Q352" s="263" t="str">
        <f t="shared" si="26"/>
        <v xml:space="preserve"> </v>
      </c>
      <c r="R352" s="4"/>
      <c r="S352" s="4"/>
      <c r="T352" s="4"/>
      <c r="U352" s="4"/>
      <c r="V352" s="4"/>
    </row>
    <row r="353" spans="1:22" x14ac:dyDescent="0.2">
      <c r="A353" s="267" t="s">
        <v>1604</v>
      </c>
      <c r="B353" s="268" t="s">
        <v>1242</v>
      </c>
      <c r="C353" s="269" t="s">
        <v>3776</v>
      </c>
      <c r="D353" s="270">
        <v>1015</v>
      </c>
      <c r="E353" s="271">
        <v>32538</v>
      </c>
      <c r="F353" s="276"/>
      <c r="G353" s="263" t="str">
        <f t="shared" si="23"/>
        <v xml:space="preserve"> </v>
      </c>
      <c r="H353" s="267" t="s">
        <v>21</v>
      </c>
      <c r="I353" s="267" t="s">
        <v>853</v>
      </c>
      <c r="J353" s="263" t="str">
        <f t="shared" si="24"/>
        <v xml:space="preserve"> </v>
      </c>
      <c r="K353" s="272" t="str">
        <f>IF(D353&gt;=('28 Populations and thresholds'!$I$210),"YES"," ")</f>
        <v>YES</v>
      </c>
      <c r="L353" s="272" t="str">
        <f>IF(K353="YES"," ",IF(D353&gt;=('28 Populations and thresholds'!$I$210)*0.25,"YES"))</f>
        <v xml:space="preserve"> </v>
      </c>
      <c r="M353" s="272" t="b">
        <f>OR('28 Populations and thresholds'!$J$210="CR",'28 Populations and thresholds'!$J$210="EN",'28 Populations and thresholds'!$J$210="VU")</f>
        <v>0</v>
      </c>
      <c r="N353" s="273">
        <f>D353/'28 Populations and thresholds'!$H$210</f>
        <v>4.0599999999999997E-2</v>
      </c>
      <c r="O353" s="263" t="str">
        <f t="shared" si="25"/>
        <v xml:space="preserve"> </v>
      </c>
      <c r="P353" s="275"/>
      <c r="Q353" s="263" t="str">
        <f t="shared" si="26"/>
        <v xml:space="preserve"> </v>
      </c>
    </row>
    <row r="354" spans="1:22" s="4" customFormat="1" x14ac:dyDescent="0.2">
      <c r="A354" s="275" t="s">
        <v>1604</v>
      </c>
      <c r="B354" s="268" t="s">
        <v>1242</v>
      </c>
      <c r="C354" s="269" t="s">
        <v>1718</v>
      </c>
      <c r="D354" s="279">
        <v>2000</v>
      </c>
      <c r="E354" s="284" t="s">
        <v>247</v>
      </c>
      <c r="F354" s="272"/>
      <c r="G354" s="263" t="str">
        <f t="shared" si="23"/>
        <v xml:space="preserve"> </v>
      </c>
      <c r="H354" s="275" t="s">
        <v>139</v>
      </c>
      <c r="I354" s="275"/>
      <c r="J354" s="263" t="str">
        <f t="shared" si="24"/>
        <v xml:space="preserve"> </v>
      </c>
      <c r="K354" s="272" t="str">
        <f>IF(D354&gt;=('28 Populations and thresholds'!$I$219),"YES"," ")</f>
        <v>YES</v>
      </c>
      <c r="L354" s="272" t="str">
        <f>IF(K354="YES"," ",IF(D354&gt;=('28 Populations and thresholds'!$I$219)*0.25,"YES"))</f>
        <v xml:space="preserve"> </v>
      </c>
      <c r="M354" s="272" t="b">
        <f>OR('28 Populations and thresholds'!$J$219="CR",'28 Populations and thresholds'!$J$219="EN",'28 Populations and thresholds'!$J$219="VU")</f>
        <v>0</v>
      </c>
      <c r="N354" s="273">
        <f>D354/'28 Populations and thresholds'!$H$219</f>
        <v>0.01</v>
      </c>
      <c r="O354" s="263" t="str">
        <f t="shared" si="25"/>
        <v xml:space="preserve"> </v>
      </c>
      <c r="P354" s="275"/>
      <c r="Q354" s="263" t="str">
        <f t="shared" si="26"/>
        <v xml:space="preserve"> </v>
      </c>
    </row>
    <row r="355" spans="1:22" x14ac:dyDescent="0.2">
      <c r="A355" s="267" t="s">
        <v>1604</v>
      </c>
      <c r="B355" s="268" t="s">
        <v>1242</v>
      </c>
      <c r="C355" s="280" t="s">
        <v>3484</v>
      </c>
      <c r="D355" s="270">
        <v>55</v>
      </c>
      <c r="E355" s="271">
        <v>32538</v>
      </c>
      <c r="F355" s="276"/>
      <c r="G355" s="263" t="str">
        <f t="shared" si="23"/>
        <v xml:space="preserve"> </v>
      </c>
      <c r="H355" s="267" t="s">
        <v>21</v>
      </c>
      <c r="I355" s="267" t="s">
        <v>853</v>
      </c>
      <c r="J355" s="263" t="str">
        <f t="shared" si="24"/>
        <v xml:space="preserve"> </v>
      </c>
      <c r="K355" s="272" t="str">
        <f>IF(D355&gt;=('28 Populations and thresholds'!$I$209),"YES"," ")</f>
        <v>YES</v>
      </c>
      <c r="L355" s="272" t="str">
        <f>IF(K355="YES"," ",IF(D355&gt;=('28 Populations and thresholds'!$I$209)*0.25,"YES"))</f>
        <v xml:space="preserve"> </v>
      </c>
      <c r="M355" s="272" t="b">
        <f>OR('28 Populations and thresholds'!$J$209="CR",'28 Populations and thresholds'!$J$209="EN",'28 Populations and thresholds'!$J$209="VU")</f>
        <v>1</v>
      </c>
      <c r="N355" s="273">
        <f>D355/'28 Populations and thresholds'!$H$209</f>
        <v>0.11458333333333333</v>
      </c>
      <c r="O355" s="263" t="str">
        <f t="shared" si="25"/>
        <v xml:space="preserve"> </v>
      </c>
      <c r="P355" s="275"/>
      <c r="Q355" s="263" t="str">
        <f t="shared" si="26"/>
        <v xml:space="preserve"> </v>
      </c>
      <c r="R355" s="4"/>
      <c r="S355" s="4"/>
      <c r="T355" s="4"/>
      <c r="U355" s="4"/>
      <c r="V355" s="4"/>
    </row>
    <row r="356" spans="1:22" x14ac:dyDescent="0.2">
      <c r="A356" s="143" t="s">
        <v>1604</v>
      </c>
      <c r="B356" s="40" t="s">
        <v>1282</v>
      </c>
      <c r="C356" s="4" t="s">
        <v>3456</v>
      </c>
      <c r="D356" s="41">
        <v>4640</v>
      </c>
      <c r="E356" s="46">
        <v>33276</v>
      </c>
      <c r="F356" s="43"/>
      <c r="G356" s="263" t="str">
        <f t="shared" si="23"/>
        <v xml:space="preserve"> </v>
      </c>
      <c r="H356" s="143" t="s">
        <v>21</v>
      </c>
      <c r="I356" s="143" t="s">
        <v>853</v>
      </c>
      <c r="J356" s="263" t="str">
        <f t="shared" si="24"/>
        <v xml:space="preserve"> </v>
      </c>
      <c r="K356" s="38" t="str">
        <f>IF(D356&gt;=('28 Populations and thresholds'!$I$161),"YES"," ")</f>
        <v>YES</v>
      </c>
      <c r="L356" s="38" t="str">
        <f>IF(K356="YES"," ",IF(D356&gt;=('28 Populations and thresholds'!$I$161)*0.25,"YES"))</f>
        <v xml:space="preserve"> </v>
      </c>
      <c r="M356" s="38" t="b">
        <f>OR('28 Populations and thresholds'!$J$161="CR",'28 Populations and thresholds'!$J$161="EN",'28 Populations and thresholds'!$J$161="VU")</f>
        <v>0</v>
      </c>
      <c r="N356" s="75">
        <f>D356/'28 Populations and thresholds'!$H$161</f>
        <v>3.0933333333333334E-2</v>
      </c>
      <c r="O356" s="263" t="str">
        <f t="shared" si="25"/>
        <v xml:space="preserve"> </v>
      </c>
      <c r="P356" s="12" t="s">
        <v>4562</v>
      </c>
      <c r="Q356" s="263" t="str">
        <f t="shared" si="26"/>
        <v xml:space="preserve"> </v>
      </c>
    </row>
    <row r="357" spans="1:22" x14ac:dyDescent="0.2">
      <c r="A357" s="275" t="s">
        <v>1604</v>
      </c>
      <c r="B357" s="269" t="s">
        <v>3511</v>
      </c>
      <c r="C357" s="269" t="s">
        <v>3509</v>
      </c>
      <c r="D357" s="279">
        <v>2250</v>
      </c>
      <c r="E357" s="274">
        <v>2004</v>
      </c>
      <c r="F357" s="272"/>
      <c r="G357" s="263" t="str">
        <f t="shared" si="23"/>
        <v xml:space="preserve"> </v>
      </c>
      <c r="H357" s="275" t="s">
        <v>139</v>
      </c>
      <c r="I357" s="275" t="s">
        <v>3388</v>
      </c>
      <c r="J357" s="263" t="str">
        <f t="shared" si="24"/>
        <v xml:space="preserve"> </v>
      </c>
      <c r="K357" s="272" t="str">
        <f>IF(D357&gt;=('28 Populations and thresholds'!$I$54),"YES"," ")</f>
        <v>YES</v>
      </c>
      <c r="L357" s="272" t="str">
        <f>IF(K357="YES"," ",IF(D357&gt;=('28 Populations and thresholds'!$I$54)*0.25,"YES"))</f>
        <v xml:space="preserve"> </v>
      </c>
      <c r="M357" s="272" t="b">
        <f>OR('28 Populations and thresholds'!$J$54="CR",'28 Populations and thresholds'!$J$54="EN",'28 Populations and thresholds'!$J$54="VU")</f>
        <v>0</v>
      </c>
      <c r="N357" s="273">
        <f>D357/'28 Populations and thresholds'!$H$54</f>
        <v>4.4999999999999998E-2</v>
      </c>
      <c r="O357" s="263" t="str">
        <f t="shared" si="25"/>
        <v xml:space="preserve"> </v>
      </c>
      <c r="P357" s="269"/>
      <c r="Q357" s="263" t="str">
        <f t="shared" si="26"/>
        <v xml:space="preserve"> </v>
      </c>
    </row>
    <row r="358" spans="1:22" x14ac:dyDescent="0.2">
      <c r="A358" s="12" t="s">
        <v>1604</v>
      </c>
      <c r="B358" s="4" t="s">
        <v>3823</v>
      </c>
      <c r="C358" s="111" t="s">
        <v>3472</v>
      </c>
      <c r="D358" s="105">
        <v>25</v>
      </c>
      <c r="E358" s="172">
        <v>33939</v>
      </c>
      <c r="G358" s="263" t="str">
        <f t="shared" si="23"/>
        <v xml:space="preserve"> </v>
      </c>
      <c r="H358" s="12"/>
      <c r="I358" s="12" t="s">
        <v>3821</v>
      </c>
      <c r="J358" s="263" t="str">
        <f t="shared" si="24"/>
        <v xml:space="preserve"> </v>
      </c>
      <c r="K358" s="38" t="str">
        <f>IF(D358&gt;=('28 Populations and thresholds'!$I$188),"YES"," ")</f>
        <v>YES</v>
      </c>
      <c r="L358" s="38" t="str">
        <f>IF(K358="YES"," ",IF(D358&gt;=('28 Populations and thresholds'!$I$188)*0.25,"YES"))</f>
        <v xml:space="preserve"> </v>
      </c>
      <c r="M358" s="38" t="b">
        <f>OR('28 Populations and thresholds'!$J$188="CR",'28 Populations and thresholds'!$J$188="EN",'28 Populations and thresholds'!$J$188="VU")</f>
        <v>1</v>
      </c>
      <c r="N358" s="75">
        <f>D358/'28 Populations and thresholds'!$H$188</f>
        <v>4.1666666666666664E-2</v>
      </c>
      <c r="O358" s="263" t="str">
        <f t="shared" si="25"/>
        <v xml:space="preserve"> </v>
      </c>
      <c r="Q358" s="263" t="str">
        <f t="shared" si="26"/>
        <v xml:space="preserve"> </v>
      </c>
      <c r="R358" s="4"/>
      <c r="S358" s="4"/>
      <c r="T358" s="4"/>
      <c r="U358" s="4"/>
      <c r="V358" s="4"/>
    </row>
    <row r="359" spans="1:22" x14ac:dyDescent="0.2">
      <c r="A359" s="267" t="s">
        <v>1604</v>
      </c>
      <c r="B359" s="269" t="s">
        <v>3959</v>
      </c>
      <c r="C359" s="280" t="s">
        <v>3484</v>
      </c>
      <c r="D359" s="269">
        <v>23</v>
      </c>
      <c r="E359" s="285">
        <v>40265</v>
      </c>
      <c r="F359" s="276"/>
      <c r="G359" s="263" t="str">
        <f t="shared" si="23"/>
        <v xml:space="preserve"> </v>
      </c>
      <c r="H359" s="275"/>
      <c r="I359" s="275" t="s">
        <v>3828</v>
      </c>
      <c r="J359" s="263" t="str">
        <f t="shared" si="24"/>
        <v xml:space="preserve"> </v>
      </c>
      <c r="K359" s="272" t="str">
        <f>IF(D359&gt;=('28 Populations and thresholds'!$I$209),"YES"," ")</f>
        <v>YES</v>
      </c>
      <c r="L359" s="272" t="str">
        <f>IF(K359="YES"," ",IF(D359&gt;=('28 Populations and thresholds'!$I$209)*0.25,"YES"))</f>
        <v xml:space="preserve"> </v>
      </c>
      <c r="M359" s="272" t="b">
        <f>OR('28 Populations and thresholds'!$J$209="CR",'28 Populations and thresholds'!$J$209="EN",'28 Populations and thresholds'!$J$209="VU")</f>
        <v>1</v>
      </c>
      <c r="N359" s="273">
        <f>D359/'28 Populations and thresholds'!$H$209</f>
        <v>4.791666666666667E-2</v>
      </c>
      <c r="O359" s="263" t="str">
        <f t="shared" si="25"/>
        <v xml:space="preserve"> </v>
      </c>
      <c r="P359" s="275"/>
      <c r="Q359" s="263" t="str">
        <f t="shared" si="26"/>
        <v xml:space="preserve"> </v>
      </c>
      <c r="R359" s="4"/>
      <c r="S359" s="4"/>
      <c r="T359" s="4"/>
      <c r="U359" s="4"/>
      <c r="V359" s="4"/>
    </row>
    <row r="360" spans="1:22" x14ac:dyDescent="0.2">
      <c r="A360" s="275" t="s">
        <v>1604</v>
      </c>
      <c r="B360" s="269" t="s">
        <v>3959</v>
      </c>
      <c r="C360" s="269" t="s">
        <v>3472</v>
      </c>
      <c r="D360" s="279">
        <v>19</v>
      </c>
      <c r="E360" s="285">
        <v>40265</v>
      </c>
      <c r="F360" s="272"/>
      <c r="G360" s="263" t="str">
        <f t="shared" si="23"/>
        <v xml:space="preserve"> </v>
      </c>
      <c r="H360" s="275"/>
      <c r="I360" s="275" t="s">
        <v>3827</v>
      </c>
      <c r="J360" s="263" t="str">
        <f t="shared" si="24"/>
        <v xml:space="preserve"> </v>
      </c>
      <c r="K360" s="272" t="str">
        <f>IF(D360&gt;=('28 Populations and thresholds'!$I$188),"YES"," ")</f>
        <v>YES</v>
      </c>
      <c r="L360" s="272" t="str">
        <f>IF(K360="YES"," ",IF(D360&gt;=('28 Populations and thresholds'!$I$188)*0.25,"YES"))</f>
        <v xml:space="preserve"> </v>
      </c>
      <c r="M360" s="272" t="b">
        <f>OR('28 Populations and thresholds'!$J$188="CR",'28 Populations and thresholds'!$J$188="EN",'28 Populations and thresholds'!$J$188="VU")</f>
        <v>1</v>
      </c>
      <c r="N360" s="273">
        <f>D360/'28 Populations and thresholds'!$H$188</f>
        <v>3.1666666666666669E-2</v>
      </c>
      <c r="O360" s="263" t="str">
        <f t="shared" si="25"/>
        <v xml:space="preserve"> </v>
      </c>
      <c r="P360" s="275"/>
      <c r="Q360" s="263" t="str">
        <f t="shared" si="26"/>
        <v xml:space="preserve"> </v>
      </c>
      <c r="R360" s="4"/>
      <c r="S360" s="4"/>
      <c r="T360" s="4"/>
      <c r="U360" s="4"/>
      <c r="V360" s="4"/>
    </row>
    <row r="361" spans="1:22" x14ac:dyDescent="0.2">
      <c r="A361" s="12" t="s">
        <v>1604</v>
      </c>
      <c r="B361" s="4" t="s">
        <v>3679</v>
      </c>
      <c r="C361" s="4" t="s">
        <v>3676</v>
      </c>
      <c r="D361" s="105">
        <v>4</v>
      </c>
      <c r="E361" s="289">
        <v>1990</v>
      </c>
      <c r="G361" s="263" t="str">
        <f t="shared" si="23"/>
        <v xml:space="preserve"> </v>
      </c>
      <c r="H361" s="12" t="s">
        <v>139</v>
      </c>
      <c r="I361" s="12" t="s">
        <v>3388</v>
      </c>
      <c r="J361" s="263" t="str">
        <f t="shared" si="24"/>
        <v xml:space="preserve"> </v>
      </c>
      <c r="K361" s="38" t="str">
        <f>IF(D361&gt;=('28 Populations and thresholds'!$I$96),"YES"," ")</f>
        <v>YES</v>
      </c>
      <c r="L361" s="38" t="str">
        <f>IF(K361="YES"," ",IF(D361&gt;=('28 Populations and thresholds'!$I$96)*0.25,"YES"))</f>
        <v xml:space="preserve"> </v>
      </c>
      <c r="M361" s="38" t="b">
        <f>OR('28 Populations and thresholds'!$J$96="CR",'28 Populations and thresholds'!$J$96="EN",'28 Populations and thresholds'!$J$96="VU")</f>
        <v>1</v>
      </c>
      <c r="N361" s="75">
        <f>D361/'28 Populations and thresholds'!$H$96</f>
        <v>4.0000000000000001E-3</v>
      </c>
      <c r="O361" s="263" t="str">
        <f t="shared" si="25"/>
        <v xml:space="preserve"> </v>
      </c>
      <c r="P361" s="4"/>
      <c r="Q361" s="263" t="str">
        <f t="shared" si="26"/>
        <v xml:space="preserve"> </v>
      </c>
    </row>
    <row r="362" spans="1:22" x14ac:dyDescent="0.2">
      <c r="A362" s="12" t="s">
        <v>1604</v>
      </c>
      <c r="B362" s="4" t="s">
        <v>3508</v>
      </c>
      <c r="C362" s="4" t="s">
        <v>3509</v>
      </c>
      <c r="D362" s="105">
        <v>500</v>
      </c>
      <c r="E362" s="106">
        <v>1994</v>
      </c>
      <c r="G362" s="263" t="str">
        <f t="shared" si="23"/>
        <v xml:space="preserve"> </v>
      </c>
      <c r="H362" s="12" t="s">
        <v>139</v>
      </c>
      <c r="I362" s="12" t="s">
        <v>3388</v>
      </c>
      <c r="J362" s="263" t="str">
        <f t="shared" si="24"/>
        <v xml:space="preserve"> </v>
      </c>
      <c r="K362" s="38" t="str">
        <f>IF(D362&gt;=('28 Populations and thresholds'!$I$54),"YES"," ")</f>
        <v>YES</v>
      </c>
      <c r="L362" s="38" t="str">
        <f>IF(K362="YES"," ",IF(D362&gt;=('28 Populations and thresholds'!$I$54)*0.25,"YES"))</f>
        <v xml:space="preserve"> </v>
      </c>
      <c r="M362" s="38" t="b">
        <f>OR('28 Populations and thresholds'!$J$54="CR",'28 Populations and thresholds'!$J$54="EN",'28 Populations and thresholds'!$J$54="VU")</f>
        <v>0</v>
      </c>
      <c r="N362" s="75">
        <f>D362/'28 Populations and thresholds'!$H$54</f>
        <v>0.01</v>
      </c>
      <c r="O362" s="263" t="str">
        <f t="shared" si="25"/>
        <v xml:space="preserve"> </v>
      </c>
      <c r="P362" s="4"/>
      <c r="Q362" s="263" t="str">
        <f t="shared" si="26"/>
        <v xml:space="preserve"> </v>
      </c>
    </row>
    <row r="363" spans="1:22" x14ac:dyDescent="0.2">
      <c r="A363" s="267" t="s">
        <v>1604</v>
      </c>
      <c r="B363" s="286" t="s">
        <v>3494</v>
      </c>
      <c r="C363" s="280" t="s">
        <v>3484</v>
      </c>
      <c r="D363" s="288">
        <v>10</v>
      </c>
      <c r="E363" s="272">
        <v>1996</v>
      </c>
      <c r="F363" s="276"/>
      <c r="G363" s="263" t="str">
        <f t="shared" si="23"/>
        <v xml:space="preserve"> </v>
      </c>
      <c r="H363" s="275" t="s">
        <v>139</v>
      </c>
      <c r="I363" s="275" t="s">
        <v>3388</v>
      </c>
      <c r="J363" s="263" t="str">
        <f t="shared" si="24"/>
        <v xml:space="preserve"> </v>
      </c>
      <c r="K363" s="272" t="str">
        <f>IF(D363&gt;=('28 Populations and thresholds'!$I$209),"YES"," ")</f>
        <v>YES</v>
      </c>
      <c r="L363" s="272" t="str">
        <f>IF(K363="YES"," ",IF(D363&gt;=('28 Populations and thresholds'!$I$209)*0.25,"YES"))</f>
        <v xml:space="preserve"> </v>
      </c>
      <c r="M363" s="272" t="b">
        <f>OR('28 Populations and thresholds'!$J$209="CR",'28 Populations and thresholds'!$J$209="EN",'28 Populations and thresholds'!$J$209="VU")</f>
        <v>1</v>
      </c>
      <c r="N363" s="273">
        <f>D363/'28 Populations and thresholds'!$H$209</f>
        <v>2.0833333333333332E-2</v>
      </c>
      <c r="O363" s="263" t="str">
        <f t="shared" si="25"/>
        <v xml:space="preserve"> </v>
      </c>
      <c r="P363" s="275"/>
      <c r="Q363" s="263" t="str">
        <f t="shared" si="26"/>
        <v xml:space="preserve"> </v>
      </c>
      <c r="R363" s="4"/>
      <c r="S363" s="4"/>
      <c r="T363" s="4"/>
      <c r="U363" s="4"/>
      <c r="V363" s="4"/>
    </row>
    <row r="364" spans="1:22" x14ac:dyDescent="0.2">
      <c r="A364" s="12" t="s">
        <v>1604</v>
      </c>
      <c r="B364" s="4" t="s">
        <v>1720</v>
      </c>
      <c r="C364" s="4" t="s">
        <v>1718</v>
      </c>
      <c r="D364" s="105">
        <v>4000</v>
      </c>
      <c r="E364" s="165" t="s">
        <v>247</v>
      </c>
      <c r="G364" s="263" t="str">
        <f t="shared" si="23"/>
        <v xml:space="preserve"> </v>
      </c>
      <c r="H364" s="12" t="s">
        <v>139</v>
      </c>
      <c r="I364" s="12"/>
      <c r="J364" s="263" t="str">
        <f t="shared" si="24"/>
        <v xml:space="preserve"> </v>
      </c>
      <c r="K364" s="38" t="str">
        <f>IF(D364&gt;=('28 Populations and thresholds'!$I$219),"YES"," ")</f>
        <v>YES</v>
      </c>
      <c r="L364" s="38" t="str">
        <f>IF(K364="YES"," ",IF(D364&gt;=('28 Populations and thresholds'!$I$219)*0.25,"YES"))</f>
        <v xml:space="preserve"> </v>
      </c>
      <c r="M364" s="38" t="b">
        <f>OR('28 Populations and thresholds'!$J$219="CR",'28 Populations and thresholds'!$J$219="EN",'28 Populations and thresholds'!$J$219="VU")</f>
        <v>0</v>
      </c>
      <c r="N364" s="75">
        <f>D364/'28 Populations and thresholds'!$H$219</f>
        <v>0.02</v>
      </c>
      <c r="O364" s="263" t="str">
        <f t="shared" si="25"/>
        <v xml:space="preserve"> </v>
      </c>
      <c r="Q364" s="263" t="str">
        <f t="shared" si="26"/>
        <v xml:space="preserve"> </v>
      </c>
    </row>
    <row r="365" spans="1:22" x14ac:dyDescent="0.2">
      <c r="A365" s="143" t="s">
        <v>1604</v>
      </c>
      <c r="B365" s="32" t="s">
        <v>1720</v>
      </c>
      <c r="C365" s="4" t="s">
        <v>3484</v>
      </c>
      <c r="D365" s="254">
        <v>47</v>
      </c>
      <c r="E365" s="38">
        <v>1992</v>
      </c>
      <c r="F365" s="43"/>
      <c r="G365" s="263" t="str">
        <f t="shared" si="23"/>
        <v xml:space="preserve"> </v>
      </c>
      <c r="H365" s="12" t="s">
        <v>139</v>
      </c>
      <c r="I365" s="12" t="s">
        <v>3388</v>
      </c>
      <c r="J365" s="263" t="str">
        <f t="shared" si="24"/>
        <v xml:space="preserve"> </v>
      </c>
      <c r="K365" s="38" t="str">
        <f>IF(D365&gt;=('28 Populations and thresholds'!$I$209),"YES"," ")</f>
        <v>YES</v>
      </c>
      <c r="L365" s="38" t="str">
        <f>IF(K365="YES"," ",IF(D365&gt;=('28 Populations and thresholds'!$I$209)*0.25,"YES"))</f>
        <v xml:space="preserve"> </v>
      </c>
      <c r="M365" s="38" t="b">
        <f>OR('28 Populations and thresholds'!$J$209="CR",'28 Populations and thresholds'!$J$209="EN",'28 Populations and thresholds'!$J$209="VU")</f>
        <v>1</v>
      </c>
      <c r="N365" s="75">
        <f>D365/'28 Populations and thresholds'!$H$209</f>
        <v>9.7916666666666666E-2</v>
      </c>
      <c r="O365" s="263" t="str">
        <f t="shared" si="25"/>
        <v xml:space="preserve"> </v>
      </c>
      <c r="Q365" s="263" t="str">
        <f t="shared" si="26"/>
        <v xml:space="preserve"> </v>
      </c>
      <c r="R365" s="4"/>
      <c r="S365" s="4"/>
      <c r="T365" s="4"/>
      <c r="U365" s="4"/>
      <c r="V365" s="4"/>
    </row>
    <row r="366" spans="1:22" x14ac:dyDescent="0.2">
      <c r="A366" s="275" t="s">
        <v>1604</v>
      </c>
      <c r="B366" s="269" t="s">
        <v>3682</v>
      </c>
      <c r="C366" s="269" t="s">
        <v>3676</v>
      </c>
      <c r="D366" s="279">
        <v>26</v>
      </c>
      <c r="E366" s="274">
        <v>2002</v>
      </c>
      <c r="F366" s="272"/>
      <c r="G366" s="263" t="str">
        <f t="shared" si="23"/>
        <v xml:space="preserve"> </v>
      </c>
      <c r="H366" s="275" t="s">
        <v>139</v>
      </c>
      <c r="I366" s="275" t="s">
        <v>3388</v>
      </c>
      <c r="J366" s="263" t="str">
        <f t="shared" si="24"/>
        <v xml:space="preserve"> </v>
      </c>
      <c r="K366" s="272" t="str">
        <f>IF(D366&gt;=('28 Populations and thresholds'!$I$96),"YES"," ")</f>
        <v>YES</v>
      </c>
      <c r="L366" s="272" t="str">
        <f>IF(K366="YES"," ",IF(D366&gt;=('28 Populations and thresholds'!$I$96)*0.25,"YES"))</f>
        <v xml:space="preserve"> </v>
      </c>
      <c r="M366" s="272" t="b">
        <f>OR('28 Populations and thresholds'!$J$96="CR",'28 Populations and thresholds'!$J$96="EN",'28 Populations and thresholds'!$J$96="VU")</f>
        <v>1</v>
      </c>
      <c r="N366" s="273">
        <f>D366/'28 Populations and thresholds'!$H$96</f>
        <v>2.5999999999999999E-2</v>
      </c>
      <c r="O366" s="263" t="str">
        <f t="shared" si="25"/>
        <v xml:space="preserve"> </v>
      </c>
      <c r="P366" s="269"/>
      <c r="Q366" s="263" t="str">
        <f t="shared" si="26"/>
        <v xml:space="preserve"> </v>
      </c>
    </row>
    <row r="367" spans="1:22" x14ac:dyDescent="0.2">
      <c r="A367" s="143" t="s">
        <v>1604</v>
      </c>
      <c r="B367" s="40" t="s">
        <v>1284</v>
      </c>
      <c r="C367" s="4" t="s">
        <v>3456</v>
      </c>
      <c r="D367" s="41">
        <v>1986</v>
      </c>
      <c r="E367" s="46">
        <v>33246</v>
      </c>
      <c r="F367" s="43"/>
      <c r="G367" s="263" t="str">
        <f t="shared" si="23"/>
        <v xml:space="preserve"> </v>
      </c>
      <c r="H367" s="143" t="s">
        <v>21</v>
      </c>
      <c r="I367" s="143" t="s">
        <v>853</v>
      </c>
      <c r="J367" s="263" t="str">
        <f t="shared" si="24"/>
        <v xml:space="preserve"> </v>
      </c>
      <c r="K367" s="38" t="str">
        <f>IF(D367&gt;=('28 Populations and thresholds'!$I$161),"YES"," ")</f>
        <v>YES</v>
      </c>
      <c r="L367" s="38" t="str">
        <f>IF(K367="YES"," ",IF(D367&gt;=('28 Populations and thresholds'!$I$161)*0.25,"YES"))</f>
        <v xml:space="preserve"> </v>
      </c>
      <c r="M367" s="38" t="b">
        <f>OR('28 Populations and thresholds'!$J$161="CR",'28 Populations and thresholds'!$J$161="EN",'28 Populations and thresholds'!$J$161="VU")</f>
        <v>0</v>
      </c>
      <c r="N367" s="75">
        <f>D367/'28 Populations and thresholds'!$H$161</f>
        <v>1.324E-2</v>
      </c>
      <c r="O367" s="263" t="str">
        <f t="shared" si="25"/>
        <v xml:space="preserve"> </v>
      </c>
      <c r="P367" s="12" t="s">
        <v>4562</v>
      </c>
      <c r="Q367" s="263" t="str">
        <f t="shared" si="26"/>
        <v xml:space="preserve"> </v>
      </c>
    </row>
    <row r="368" spans="1:22" x14ac:dyDescent="0.2">
      <c r="A368" s="275" t="s">
        <v>1604</v>
      </c>
      <c r="B368" s="269" t="s">
        <v>3512</v>
      </c>
      <c r="C368" s="269" t="s">
        <v>3509</v>
      </c>
      <c r="D368" s="279">
        <v>1500</v>
      </c>
      <c r="E368" s="274">
        <v>2006</v>
      </c>
      <c r="F368" s="272" t="s">
        <v>6038</v>
      </c>
      <c r="G368" s="263" t="str">
        <f t="shared" si="23"/>
        <v xml:space="preserve"> </v>
      </c>
      <c r="H368" s="275" t="s">
        <v>139</v>
      </c>
      <c r="I368" s="275" t="s">
        <v>3388</v>
      </c>
      <c r="J368" s="263" t="str">
        <f t="shared" si="24"/>
        <v xml:space="preserve"> </v>
      </c>
      <c r="K368" s="272" t="str">
        <f>IF(D368&gt;=('28 Populations and thresholds'!$I$54),"YES"," ")</f>
        <v>YES</v>
      </c>
      <c r="L368" s="272" t="str">
        <f>IF(K368="YES"," ",IF(D368&gt;=('28 Populations and thresholds'!$I$54)*0.25,"YES"))</f>
        <v xml:space="preserve"> </v>
      </c>
      <c r="M368" s="272" t="b">
        <f>OR('28 Populations and thresholds'!$J$54="CR",'28 Populations and thresholds'!$J$54="EN",'28 Populations and thresholds'!$J$54="VU")</f>
        <v>0</v>
      </c>
      <c r="N368" s="273">
        <f>D368/'28 Populations and thresholds'!$H$54</f>
        <v>0.03</v>
      </c>
      <c r="O368" s="263" t="str">
        <f t="shared" si="25"/>
        <v xml:space="preserve"> </v>
      </c>
      <c r="P368" s="269"/>
      <c r="Q368" s="263" t="str">
        <f t="shared" si="26"/>
        <v xml:space="preserve"> </v>
      </c>
    </row>
    <row r="369" spans="1:22" x14ac:dyDescent="0.2">
      <c r="A369" s="12" t="s">
        <v>1604</v>
      </c>
      <c r="B369" s="40" t="s">
        <v>930</v>
      </c>
      <c r="C369" s="4" t="s">
        <v>3676</v>
      </c>
      <c r="D369" s="105">
        <v>1000</v>
      </c>
      <c r="E369" s="106">
        <v>1993</v>
      </c>
      <c r="F369" s="38" t="s">
        <v>6038</v>
      </c>
      <c r="G369" s="263" t="str">
        <f t="shared" si="23"/>
        <v xml:space="preserve"> </v>
      </c>
      <c r="H369" s="12" t="s">
        <v>3802</v>
      </c>
      <c r="I369" s="12" t="s">
        <v>3802</v>
      </c>
      <c r="J369" s="263" t="str">
        <f t="shared" si="24"/>
        <v xml:space="preserve"> </v>
      </c>
      <c r="K369" s="38" t="str">
        <f>IF(D369&gt;=('28 Populations and thresholds'!$I$96),"YES"," ")</f>
        <v>YES</v>
      </c>
      <c r="L369" s="38" t="str">
        <f>IF(K369="YES"," ",IF(D369&gt;=('28 Populations and thresholds'!$I$96)*0.25,"YES"))</f>
        <v xml:space="preserve"> </v>
      </c>
      <c r="M369" s="38" t="b">
        <f>OR('28 Populations and thresholds'!$J$96="CR",'28 Populations and thresholds'!$J$96="EN",'28 Populations and thresholds'!$J$96="VU")</f>
        <v>1</v>
      </c>
      <c r="N369" s="75">
        <f>D369/'28 Populations and thresholds'!$H$96</f>
        <v>1</v>
      </c>
      <c r="O369" s="263" t="str">
        <f t="shared" si="25"/>
        <v xml:space="preserve"> </v>
      </c>
      <c r="P369" s="4"/>
      <c r="Q369" s="263" t="str">
        <f t="shared" si="26"/>
        <v xml:space="preserve"> </v>
      </c>
    </row>
    <row r="370" spans="1:22" x14ac:dyDescent="0.2">
      <c r="A370" s="12" t="s">
        <v>1604</v>
      </c>
      <c r="B370" s="40" t="s">
        <v>930</v>
      </c>
      <c r="C370" s="4" t="s">
        <v>3622</v>
      </c>
      <c r="D370" s="105">
        <v>5850</v>
      </c>
      <c r="E370" s="106">
        <v>2003</v>
      </c>
      <c r="G370" s="263" t="str">
        <f t="shared" si="23"/>
        <v xml:space="preserve"> </v>
      </c>
      <c r="H370" s="12" t="s">
        <v>139</v>
      </c>
      <c r="I370" s="12" t="s">
        <v>3388</v>
      </c>
      <c r="J370" s="263" t="str">
        <f t="shared" si="24"/>
        <v xml:space="preserve"> </v>
      </c>
      <c r="K370" s="38" t="str">
        <f>IF(D370&gt;=('28 Populations and thresholds'!$I$97),"YES"," ")</f>
        <v>YES</v>
      </c>
      <c r="L370" s="38" t="str">
        <f>IF(K370="YES"," ",IF(D370&gt;=('28 Populations and thresholds'!$I$97)*0.25,"YES"))</f>
        <v xml:space="preserve"> </v>
      </c>
      <c r="M370" s="38" t="b">
        <f>OR('28 Populations and thresholds'!$J$97="CR",'28 Populations and thresholds'!$J$97="EN",'28 Populations and thresholds'!$J$97="VU")</f>
        <v>0</v>
      </c>
      <c r="N370" s="75">
        <f>D370/'28 Populations and thresholds'!$H$97</f>
        <v>5.8500000000000003E-2</v>
      </c>
      <c r="O370" s="263" t="str">
        <f t="shared" si="25"/>
        <v xml:space="preserve"> </v>
      </c>
      <c r="P370" s="4"/>
      <c r="Q370" s="263" t="str">
        <f t="shared" si="26"/>
        <v xml:space="preserve"> </v>
      </c>
    </row>
    <row r="371" spans="1:22" x14ac:dyDescent="0.2">
      <c r="A371" s="12" t="s">
        <v>1604</v>
      </c>
      <c r="B371" s="40" t="s">
        <v>930</v>
      </c>
      <c r="C371" s="4" t="s">
        <v>3509</v>
      </c>
      <c r="D371" s="105">
        <v>13308</v>
      </c>
      <c r="E371" s="106">
        <v>2005</v>
      </c>
      <c r="G371" s="263" t="str">
        <f t="shared" si="23"/>
        <v xml:space="preserve"> </v>
      </c>
      <c r="H371" s="12" t="s">
        <v>139</v>
      </c>
      <c r="I371" s="12" t="s">
        <v>3388</v>
      </c>
      <c r="J371" s="263" t="str">
        <f t="shared" si="24"/>
        <v xml:space="preserve"> </v>
      </c>
      <c r="K371" s="38" t="str">
        <f>IF(D371&gt;=('28 Populations and thresholds'!$I$54),"YES"," ")</f>
        <v>YES</v>
      </c>
      <c r="L371" s="38" t="str">
        <f>IF(K371="YES"," ",IF(D371&gt;=('28 Populations and thresholds'!$I$54)*0.25,"YES"))</f>
        <v xml:space="preserve"> </v>
      </c>
      <c r="M371" s="38" t="b">
        <f>OR('28 Populations and thresholds'!$J$54="CR",'28 Populations and thresholds'!$J$54="EN",'28 Populations and thresholds'!$J$54="VU")</f>
        <v>0</v>
      </c>
      <c r="N371" s="75">
        <f>D371/'28 Populations and thresholds'!$H$54</f>
        <v>0.26616000000000001</v>
      </c>
      <c r="O371" s="263" t="str">
        <f t="shared" si="25"/>
        <v xml:space="preserve"> </v>
      </c>
      <c r="P371" s="4"/>
      <c r="Q371" s="263" t="str">
        <f t="shared" si="26"/>
        <v xml:space="preserve"> </v>
      </c>
    </row>
    <row r="372" spans="1:22" x14ac:dyDescent="0.2">
      <c r="A372" s="143" t="s">
        <v>1604</v>
      </c>
      <c r="B372" s="40" t="s">
        <v>930</v>
      </c>
      <c r="C372" s="4" t="s">
        <v>3449</v>
      </c>
      <c r="D372" s="41">
        <v>1084</v>
      </c>
      <c r="E372" s="46">
        <v>32888</v>
      </c>
      <c r="F372" s="43"/>
      <c r="G372" s="263" t="str">
        <f t="shared" si="23"/>
        <v xml:space="preserve"> </v>
      </c>
      <c r="H372" s="143" t="s">
        <v>21</v>
      </c>
      <c r="I372" s="143" t="s">
        <v>853</v>
      </c>
      <c r="J372" s="263" t="str">
        <f t="shared" si="24"/>
        <v xml:space="preserve"> </v>
      </c>
      <c r="K372" s="38" t="str">
        <f>IF(D372&gt;=('28 Populations and thresholds'!$I$151),"YES"," ")</f>
        <v>YES</v>
      </c>
      <c r="L372" s="38" t="str">
        <f>IF(K372="YES"," ",IF(D372&gt;=('28 Populations and thresholds'!$I$151)*0.25,"YES"))</f>
        <v xml:space="preserve"> </v>
      </c>
      <c r="M372" s="38" t="b">
        <f>OR('28 Populations and thresholds'!$J$151="CR",'28 Populations and thresholds'!$J$151="EN",'28 Populations and thresholds'!$J$151="VU")</f>
        <v>0</v>
      </c>
      <c r="N372" s="75">
        <f>D372/'28 Populations and thresholds'!$H$151</f>
        <v>1.0840000000000001E-2</v>
      </c>
      <c r="O372" s="263" t="str">
        <f t="shared" si="25"/>
        <v xml:space="preserve"> </v>
      </c>
      <c r="P372" s="4"/>
      <c r="Q372" s="263" t="str">
        <f t="shared" si="26"/>
        <v xml:space="preserve"> </v>
      </c>
    </row>
    <row r="373" spans="1:22" x14ac:dyDescent="0.2">
      <c r="A373" s="275" t="s">
        <v>1604</v>
      </c>
      <c r="B373" s="269" t="s">
        <v>3513</v>
      </c>
      <c r="C373" s="269" t="s">
        <v>3509</v>
      </c>
      <c r="D373" s="279">
        <v>2000</v>
      </c>
      <c r="E373" s="274">
        <v>1995</v>
      </c>
      <c r="F373" s="272"/>
      <c r="G373" s="263" t="str">
        <f t="shared" si="23"/>
        <v xml:space="preserve"> </v>
      </c>
      <c r="H373" s="275" t="s">
        <v>139</v>
      </c>
      <c r="I373" s="275" t="s">
        <v>3388</v>
      </c>
      <c r="J373" s="263" t="str">
        <f t="shared" si="24"/>
        <v xml:space="preserve"> </v>
      </c>
      <c r="K373" s="272" t="str">
        <f>IF(D373&gt;=('28 Populations and thresholds'!$I$54),"YES"," ")</f>
        <v>YES</v>
      </c>
      <c r="L373" s="272" t="str">
        <f>IF(K373="YES"," ",IF(D373&gt;=('28 Populations and thresholds'!$I$54)*0.25,"YES"))</f>
        <v xml:space="preserve"> </v>
      </c>
      <c r="M373" s="272" t="b">
        <f>OR('28 Populations and thresholds'!$J$54="CR",'28 Populations and thresholds'!$J$54="EN",'28 Populations and thresholds'!$J$54="VU")</f>
        <v>0</v>
      </c>
      <c r="N373" s="273">
        <f>D373/'28 Populations and thresholds'!$H$54</f>
        <v>0.04</v>
      </c>
      <c r="O373" s="263" t="str">
        <f t="shared" si="25"/>
        <v xml:space="preserve"> </v>
      </c>
      <c r="P373" s="275"/>
      <c r="Q373" s="263" t="str">
        <f t="shared" si="26"/>
        <v xml:space="preserve"> </v>
      </c>
    </row>
    <row r="374" spans="1:22" x14ac:dyDescent="0.2">
      <c r="A374" s="143" t="s">
        <v>1604</v>
      </c>
      <c r="B374" s="4" t="s">
        <v>3825</v>
      </c>
      <c r="C374" s="111" t="s">
        <v>3484</v>
      </c>
      <c r="D374" s="4">
        <v>2</v>
      </c>
      <c r="E374" s="147">
        <v>40248</v>
      </c>
      <c r="F374" s="43"/>
      <c r="G374" s="263" t="str">
        <f t="shared" si="23"/>
        <v xml:space="preserve"> </v>
      </c>
      <c r="H374" s="12"/>
      <c r="I374" s="12" t="s">
        <v>3828</v>
      </c>
      <c r="J374" s="263" t="str">
        <f t="shared" si="24"/>
        <v xml:space="preserve"> </v>
      </c>
      <c r="K374" s="38" t="str">
        <f>IF(D374&gt;=('28 Populations and thresholds'!$I$209),"YES"," ")</f>
        <v>YES</v>
      </c>
      <c r="L374" s="38" t="str">
        <f>IF(K374="YES"," ",IF(D374&gt;=('28 Populations and thresholds'!$I$209)*0.25,"YES"))</f>
        <v xml:space="preserve"> </v>
      </c>
      <c r="M374" s="38" t="b">
        <f>OR('28 Populations and thresholds'!$J$209="CR",'28 Populations and thresholds'!$J$209="EN",'28 Populations and thresholds'!$J$209="VU")</f>
        <v>1</v>
      </c>
      <c r="N374" s="75">
        <f>D374/'28 Populations and thresholds'!$H$209</f>
        <v>4.1666666666666666E-3</v>
      </c>
      <c r="O374" s="263" t="str">
        <f t="shared" si="25"/>
        <v xml:space="preserve"> </v>
      </c>
      <c r="Q374" s="263" t="str">
        <f t="shared" si="26"/>
        <v xml:space="preserve"> </v>
      </c>
      <c r="R374" s="4"/>
      <c r="S374" s="4"/>
      <c r="T374" s="4"/>
      <c r="U374" s="4"/>
      <c r="V374" s="4"/>
    </row>
    <row r="375" spans="1:22" x14ac:dyDescent="0.2">
      <c r="A375" s="275" t="s">
        <v>1604</v>
      </c>
      <c r="B375" s="269" t="s">
        <v>3822</v>
      </c>
      <c r="C375" s="269" t="s">
        <v>3472</v>
      </c>
      <c r="D375" s="279">
        <v>24</v>
      </c>
      <c r="E375" s="285">
        <v>40248</v>
      </c>
      <c r="F375" s="272"/>
      <c r="G375" s="263" t="str">
        <f t="shared" si="23"/>
        <v xml:space="preserve"> </v>
      </c>
      <c r="H375" s="275"/>
      <c r="I375" s="275" t="s">
        <v>3827</v>
      </c>
      <c r="J375" s="263" t="str">
        <f t="shared" si="24"/>
        <v xml:space="preserve"> </v>
      </c>
      <c r="K375" s="272" t="str">
        <f>IF(D375&gt;=('28 Populations and thresholds'!$I$188),"YES"," ")</f>
        <v>YES</v>
      </c>
      <c r="L375" s="272" t="str">
        <f>IF(K375="YES"," ",IF(D375&gt;=('28 Populations and thresholds'!$I$188)*0.25,"YES"))</f>
        <v xml:space="preserve"> </v>
      </c>
      <c r="M375" s="272" t="b">
        <f>OR('28 Populations and thresholds'!$J$188="CR",'28 Populations and thresholds'!$J$188="EN",'28 Populations and thresholds'!$J$188="VU")</f>
        <v>1</v>
      </c>
      <c r="N375" s="273">
        <f>D375/'28 Populations and thresholds'!$H$188</f>
        <v>0.04</v>
      </c>
      <c r="O375" s="263" t="str">
        <f t="shared" si="25"/>
        <v xml:space="preserve"> </v>
      </c>
      <c r="P375" s="269"/>
      <c r="Q375" s="263" t="str">
        <f t="shared" si="26"/>
        <v xml:space="preserve"> </v>
      </c>
      <c r="R375" s="4"/>
      <c r="S375" s="4"/>
      <c r="T375" s="4"/>
      <c r="U375" s="4"/>
      <c r="V375" s="4"/>
    </row>
    <row r="376" spans="1:22" x14ac:dyDescent="0.2">
      <c r="A376" s="143" t="s">
        <v>1604</v>
      </c>
      <c r="B376" s="40" t="s">
        <v>1281</v>
      </c>
      <c r="C376" s="4" t="s">
        <v>3456</v>
      </c>
      <c r="D376" s="41">
        <v>14000</v>
      </c>
      <c r="E376" s="46">
        <v>32158</v>
      </c>
      <c r="F376" s="43"/>
      <c r="G376" s="263" t="str">
        <f t="shared" si="23"/>
        <v xml:space="preserve"> </v>
      </c>
      <c r="H376" s="143" t="s">
        <v>21</v>
      </c>
      <c r="I376" s="143" t="s">
        <v>853</v>
      </c>
      <c r="J376" s="263" t="str">
        <f t="shared" si="24"/>
        <v xml:space="preserve"> </v>
      </c>
      <c r="K376" s="38" t="str">
        <f>IF(D376&gt;=('28 Populations and thresholds'!$I$161),"YES"," ")</f>
        <v>YES</v>
      </c>
      <c r="L376" s="38" t="str">
        <f>IF(K376="YES"," ",IF(D376&gt;=('28 Populations and thresholds'!$I$161)*0.25,"YES"))</f>
        <v xml:space="preserve"> </v>
      </c>
      <c r="M376" s="38" t="b">
        <f>OR('28 Populations and thresholds'!$J$161="CR",'28 Populations and thresholds'!$J$161="EN",'28 Populations and thresholds'!$J$161="VU")</f>
        <v>0</v>
      </c>
      <c r="N376" s="75">
        <f>D376/'28 Populations and thresholds'!$H$161</f>
        <v>9.3333333333333338E-2</v>
      </c>
      <c r="O376" s="263" t="str">
        <f t="shared" si="25"/>
        <v xml:space="preserve"> </v>
      </c>
      <c r="P376" s="12" t="s">
        <v>4562</v>
      </c>
      <c r="Q376" s="263" t="str">
        <f t="shared" si="26"/>
        <v xml:space="preserve"> </v>
      </c>
    </row>
    <row r="377" spans="1:22" x14ac:dyDescent="0.2">
      <c r="A377" s="143" t="s">
        <v>1604</v>
      </c>
      <c r="B377" s="40" t="s">
        <v>1281</v>
      </c>
      <c r="C377" s="111" t="s">
        <v>3484</v>
      </c>
      <c r="D377" s="254">
        <v>3</v>
      </c>
      <c r="E377" s="38">
        <v>1988</v>
      </c>
      <c r="F377" s="43"/>
      <c r="G377" s="263" t="str">
        <f t="shared" si="23"/>
        <v xml:space="preserve"> </v>
      </c>
      <c r="H377" s="12" t="s">
        <v>139</v>
      </c>
      <c r="I377" s="12" t="s">
        <v>3388</v>
      </c>
      <c r="J377" s="263" t="str">
        <f t="shared" si="24"/>
        <v xml:space="preserve"> </v>
      </c>
      <c r="K377" s="38" t="str">
        <f>IF(D377&gt;=('28 Populations and thresholds'!$I$209),"YES"," ")</f>
        <v>YES</v>
      </c>
      <c r="L377" s="38" t="str">
        <f>IF(K377="YES"," ",IF(D377&gt;=('28 Populations and thresholds'!$I$209)*0.25,"YES"))</f>
        <v xml:space="preserve"> </v>
      </c>
      <c r="M377" s="38" t="b">
        <f>OR('28 Populations and thresholds'!$J$209="CR",'28 Populations and thresholds'!$J$209="EN",'28 Populations and thresholds'!$J$209="VU")</f>
        <v>1</v>
      </c>
      <c r="N377" s="75">
        <f>D377/'28 Populations and thresholds'!$H$209</f>
        <v>6.2500000000000003E-3</v>
      </c>
      <c r="O377" s="263" t="str">
        <f t="shared" si="25"/>
        <v xml:space="preserve"> </v>
      </c>
      <c r="P377" s="12" t="s">
        <v>3496</v>
      </c>
      <c r="Q377" s="263" t="str">
        <f t="shared" si="26"/>
        <v xml:space="preserve"> </v>
      </c>
      <c r="R377" s="4"/>
      <c r="S377" s="4"/>
      <c r="T377" s="4"/>
      <c r="U377" s="4"/>
      <c r="V377" s="4"/>
    </row>
    <row r="378" spans="1:22" x14ac:dyDescent="0.2">
      <c r="A378" s="275" t="s">
        <v>1604</v>
      </c>
      <c r="B378" s="269" t="s">
        <v>3808</v>
      </c>
      <c r="C378" s="269" t="s">
        <v>3676</v>
      </c>
      <c r="D378" s="279">
        <v>28</v>
      </c>
      <c r="E378" s="285">
        <v>37281</v>
      </c>
      <c r="F378" s="272"/>
      <c r="G378" s="263" t="str">
        <f t="shared" si="23"/>
        <v xml:space="preserve"> </v>
      </c>
      <c r="H378" s="275" t="s">
        <v>3802</v>
      </c>
      <c r="I378" s="275" t="s">
        <v>3811</v>
      </c>
      <c r="J378" s="263" t="str">
        <f t="shared" si="24"/>
        <v xml:space="preserve"> </v>
      </c>
      <c r="K378" s="272" t="str">
        <f>IF(D378&gt;=('28 Populations and thresholds'!$I$96),"YES"," ")</f>
        <v>YES</v>
      </c>
      <c r="L378" s="272" t="str">
        <f>IF(K378="YES"," ",IF(D378&gt;=('28 Populations and thresholds'!$I$96)*0.25,"YES"))</f>
        <v xml:space="preserve"> </v>
      </c>
      <c r="M378" s="272" t="b">
        <f>OR('28 Populations and thresholds'!$J$96="CR",'28 Populations and thresholds'!$J$96="EN",'28 Populations and thresholds'!$J$96="VU")</f>
        <v>1</v>
      </c>
      <c r="N378" s="273">
        <f>D378/'28 Populations and thresholds'!$H$96</f>
        <v>2.8000000000000001E-2</v>
      </c>
      <c r="O378" s="263" t="str">
        <f t="shared" si="25"/>
        <v xml:space="preserve"> </v>
      </c>
      <c r="P378" s="269"/>
      <c r="Q378" s="263" t="str">
        <f t="shared" si="26"/>
        <v xml:space="preserve"> </v>
      </c>
    </row>
    <row r="379" spans="1:22" x14ac:dyDescent="0.2">
      <c r="A379" s="12" t="s">
        <v>1604</v>
      </c>
      <c r="B379" s="4" t="s">
        <v>3562</v>
      </c>
      <c r="C379" s="4" t="s">
        <v>3558</v>
      </c>
      <c r="D379" s="105">
        <v>1200</v>
      </c>
      <c r="E379" s="106">
        <v>1991</v>
      </c>
      <c r="G379" s="263" t="str">
        <f t="shared" si="23"/>
        <v xml:space="preserve"> </v>
      </c>
      <c r="H379" s="12" t="s">
        <v>139</v>
      </c>
      <c r="I379" s="12" t="s">
        <v>3388</v>
      </c>
      <c r="J379" s="263" t="str">
        <f t="shared" si="24"/>
        <v xml:space="preserve"> </v>
      </c>
      <c r="K379" s="38" t="str">
        <f>IF(D379&gt;=('28 Populations and thresholds'!$I$78),"YES"," ")</f>
        <v>YES</v>
      </c>
      <c r="L379" s="38" t="str">
        <f>IF(K379="YES"," ",IF(D379&gt;=('28 Populations and thresholds'!$I$78)*0.25,"YES"))</f>
        <v xml:space="preserve"> </v>
      </c>
      <c r="M379" s="38" t="b">
        <f>OR('28 Populations and thresholds'!$J$78="CR",'28 Populations and thresholds'!$J$78="EN",'28 Populations and thresholds'!$J$78="VU")</f>
        <v>0</v>
      </c>
      <c r="N379" s="75">
        <f>D379/'28 Populations and thresholds'!$H$78</f>
        <v>1.2E-2</v>
      </c>
      <c r="O379" s="263" t="str">
        <f t="shared" si="25"/>
        <v xml:space="preserve"> </v>
      </c>
      <c r="P379" s="4"/>
      <c r="Q379" s="263" t="str">
        <f t="shared" si="26"/>
        <v xml:space="preserve"> </v>
      </c>
    </row>
    <row r="380" spans="1:22" x14ac:dyDescent="0.2">
      <c r="A380" s="275" t="s">
        <v>1604</v>
      </c>
      <c r="B380" s="269" t="s">
        <v>3559</v>
      </c>
      <c r="C380" s="269" t="s">
        <v>3558</v>
      </c>
      <c r="D380" s="279">
        <v>20000</v>
      </c>
      <c r="E380" s="274">
        <v>2001</v>
      </c>
      <c r="F380" s="272"/>
      <c r="G380" s="263" t="str">
        <f t="shared" si="23"/>
        <v xml:space="preserve"> </v>
      </c>
      <c r="H380" s="275" t="s">
        <v>139</v>
      </c>
      <c r="I380" s="275" t="s">
        <v>3388</v>
      </c>
      <c r="J380" s="263" t="str">
        <f t="shared" si="24"/>
        <v xml:space="preserve"> </v>
      </c>
      <c r="K380" s="272" t="str">
        <f>IF(D380&gt;=('28 Populations and thresholds'!$I$78),"YES"," ")</f>
        <v>YES</v>
      </c>
      <c r="L380" s="272" t="str">
        <f>IF(K380="YES"," ",IF(D380&gt;=('28 Populations and thresholds'!$I$78)*0.25,"YES"))</f>
        <v xml:space="preserve"> </v>
      </c>
      <c r="M380" s="272" t="b">
        <f>OR('28 Populations and thresholds'!$J$78="CR",'28 Populations and thresholds'!$J$78="EN",'28 Populations and thresholds'!$J$78="VU")</f>
        <v>0</v>
      </c>
      <c r="N380" s="273">
        <f>D380/'28 Populations and thresholds'!$H$78</f>
        <v>0.2</v>
      </c>
      <c r="O380" s="263" t="str">
        <f t="shared" si="25"/>
        <v xml:space="preserve"> </v>
      </c>
      <c r="P380" s="269"/>
      <c r="Q380" s="263" t="str">
        <f t="shared" si="26"/>
        <v xml:space="preserve"> </v>
      </c>
    </row>
    <row r="381" spans="1:22" x14ac:dyDescent="0.2">
      <c r="A381" s="12" t="s">
        <v>1604</v>
      </c>
      <c r="B381" s="4" t="s">
        <v>3514</v>
      </c>
      <c r="C381" s="4" t="s">
        <v>3509</v>
      </c>
      <c r="D381" s="105">
        <v>3874</v>
      </c>
      <c r="E381" s="106">
        <v>1992</v>
      </c>
      <c r="G381" s="263" t="str">
        <f t="shared" si="23"/>
        <v xml:space="preserve"> </v>
      </c>
      <c r="H381" s="12" t="s">
        <v>139</v>
      </c>
      <c r="I381" s="12" t="s">
        <v>3388</v>
      </c>
      <c r="J381" s="263" t="str">
        <f t="shared" si="24"/>
        <v xml:space="preserve"> </v>
      </c>
      <c r="K381" s="38" t="str">
        <f>IF(D381&gt;=('28 Populations and thresholds'!$I$54),"YES"," ")</f>
        <v>YES</v>
      </c>
      <c r="L381" s="38" t="str">
        <f>IF(K381="YES"," ",IF(D381&gt;=('28 Populations and thresholds'!$I$54)*0.25,"YES"))</f>
        <v xml:space="preserve"> </v>
      </c>
      <c r="M381" s="38" t="b">
        <f>OR('28 Populations and thresholds'!$J$54="CR",'28 Populations and thresholds'!$J$54="EN",'28 Populations and thresholds'!$J$54="VU")</f>
        <v>0</v>
      </c>
      <c r="N381" s="75">
        <f>D381/'28 Populations and thresholds'!$H$54</f>
        <v>7.7479999999999993E-2</v>
      </c>
      <c r="O381" s="263" t="str">
        <f t="shared" si="25"/>
        <v xml:space="preserve"> </v>
      </c>
      <c r="Q381" s="263" t="str">
        <f t="shared" si="26"/>
        <v xml:space="preserve"> </v>
      </c>
    </row>
    <row r="382" spans="1:22" x14ac:dyDescent="0.2">
      <c r="A382" s="275" t="s">
        <v>1604</v>
      </c>
      <c r="B382" s="269" t="s">
        <v>3677</v>
      </c>
      <c r="C382" s="269" t="s">
        <v>3676</v>
      </c>
      <c r="D382" s="279">
        <v>6</v>
      </c>
      <c r="E382" s="285">
        <v>37310</v>
      </c>
      <c r="F382" s="272"/>
      <c r="G382" s="263" t="str">
        <f t="shared" si="23"/>
        <v xml:space="preserve"> </v>
      </c>
      <c r="H382" s="275" t="s">
        <v>3802</v>
      </c>
      <c r="I382" s="275" t="s">
        <v>1315</v>
      </c>
      <c r="J382" s="263" t="str">
        <f t="shared" si="24"/>
        <v xml:space="preserve"> </v>
      </c>
      <c r="K382" s="272" t="str">
        <f>IF(D382&gt;=('28 Populations and thresholds'!$I$96),"YES"," ")</f>
        <v>YES</v>
      </c>
      <c r="L382" s="272" t="str">
        <f>IF(K382="YES"," ",IF(D382&gt;=('28 Populations and thresholds'!$I$96)*0.25,"YES"))</f>
        <v xml:space="preserve"> </v>
      </c>
      <c r="M382" s="272" t="b">
        <f>OR('28 Populations and thresholds'!$J$96="CR",'28 Populations and thresholds'!$J$96="EN",'28 Populations and thresholds'!$J$96="VU")</f>
        <v>1</v>
      </c>
      <c r="N382" s="273">
        <f>D382/'28 Populations and thresholds'!$H$96</f>
        <v>6.0000000000000001E-3</v>
      </c>
      <c r="O382" s="263" t="str">
        <f t="shared" si="25"/>
        <v xml:space="preserve"> </v>
      </c>
      <c r="P382" s="269"/>
      <c r="Q382" s="263" t="str">
        <f t="shared" si="26"/>
        <v xml:space="preserve"> </v>
      </c>
    </row>
    <row r="383" spans="1:22" x14ac:dyDescent="0.2">
      <c r="A383" s="12" t="s">
        <v>1604</v>
      </c>
      <c r="B383" s="4" t="s">
        <v>3683</v>
      </c>
      <c r="C383" s="4" t="s">
        <v>3676</v>
      </c>
      <c r="D383" s="105">
        <v>30</v>
      </c>
      <c r="E383" s="147">
        <v>35115</v>
      </c>
      <c r="G383" s="263" t="str">
        <f t="shared" si="23"/>
        <v xml:space="preserve"> </v>
      </c>
      <c r="H383" s="12" t="s">
        <v>3802</v>
      </c>
      <c r="I383" s="12" t="s">
        <v>3802</v>
      </c>
      <c r="J383" s="263" t="str">
        <f t="shared" si="24"/>
        <v xml:space="preserve"> </v>
      </c>
      <c r="K383" s="38" t="str">
        <f>IF(D383&gt;=('28 Populations and thresholds'!$I$96),"YES"," ")</f>
        <v>YES</v>
      </c>
      <c r="L383" s="38" t="str">
        <f>IF(K383="YES"," ",IF(D383&gt;=('28 Populations and thresholds'!$I$96)*0.25,"YES"))</f>
        <v xml:space="preserve"> </v>
      </c>
      <c r="M383" s="38" t="b">
        <f>OR('28 Populations and thresholds'!$J$96="CR",'28 Populations and thresholds'!$J$96="EN",'28 Populations and thresholds'!$J$96="VU")</f>
        <v>1</v>
      </c>
      <c r="N383" s="75">
        <f>D383/'28 Populations and thresholds'!$H$96</f>
        <v>0.03</v>
      </c>
      <c r="O383" s="263" t="str">
        <f t="shared" si="25"/>
        <v xml:space="preserve"> </v>
      </c>
      <c r="P383" s="4"/>
      <c r="Q383" s="263" t="str">
        <f t="shared" si="26"/>
        <v xml:space="preserve"> </v>
      </c>
    </row>
    <row r="384" spans="1:22" x14ac:dyDescent="0.2">
      <c r="A384" s="267" t="s">
        <v>1604</v>
      </c>
      <c r="B384" s="268" t="s">
        <v>1083</v>
      </c>
      <c r="C384" s="269" t="s">
        <v>3776</v>
      </c>
      <c r="D384" s="270">
        <v>1200</v>
      </c>
      <c r="E384" s="271">
        <v>32538</v>
      </c>
      <c r="F384" s="276"/>
      <c r="G384" s="263" t="str">
        <f t="shared" si="23"/>
        <v xml:space="preserve"> </v>
      </c>
      <c r="H384" s="267" t="s">
        <v>21</v>
      </c>
      <c r="I384" s="267" t="s">
        <v>853</v>
      </c>
      <c r="J384" s="263" t="str">
        <f t="shared" si="24"/>
        <v xml:space="preserve"> </v>
      </c>
      <c r="K384" s="272" t="str">
        <f>IF(D384&gt;=('28 Populations and thresholds'!$I$210),"YES"," ")</f>
        <v>YES</v>
      </c>
      <c r="L384" s="272" t="str">
        <f>IF(K384="YES"," ",IF(D384&gt;=('28 Populations and thresholds'!$I$210)*0.25,"YES"))</f>
        <v xml:space="preserve"> </v>
      </c>
      <c r="M384" s="272" t="b">
        <f>OR('28 Populations and thresholds'!$J$210="CR",'28 Populations and thresholds'!$J$210="EN",'28 Populations and thresholds'!$J$210="VU")</f>
        <v>0</v>
      </c>
      <c r="N384" s="273">
        <f>D384/'28 Populations and thresholds'!$H$210</f>
        <v>4.8000000000000001E-2</v>
      </c>
      <c r="O384" s="263" t="str">
        <f t="shared" si="25"/>
        <v xml:space="preserve"> </v>
      </c>
      <c r="P384" s="275"/>
      <c r="Q384" s="263" t="str">
        <f t="shared" si="26"/>
        <v xml:space="preserve"> </v>
      </c>
    </row>
    <row r="385" spans="1:22" x14ac:dyDescent="0.2">
      <c r="A385" s="267" t="s">
        <v>1604</v>
      </c>
      <c r="B385" s="268" t="s">
        <v>1083</v>
      </c>
      <c r="C385" s="269" t="s">
        <v>3456</v>
      </c>
      <c r="D385" s="270">
        <v>8000</v>
      </c>
      <c r="E385" s="271">
        <v>32538</v>
      </c>
      <c r="F385" s="276"/>
      <c r="G385" s="263" t="str">
        <f t="shared" ref="G385:G448" si="27">" "</f>
        <v xml:space="preserve"> </v>
      </c>
      <c r="H385" s="267" t="s">
        <v>21</v>
      </c>
      <c r="I385" s="267" t="s">
        <v>853</v>
      </c>
      <c r="J385" s="263" t="str">
        <f t="shared" ref="J385:J448" si="28">" "</f>
        <v xml:space="preserve"> </v>
      </c>
      <c r="K385" s="272" t="str">
        <f>IF(D385&gt;=('28 Populations and thresholds'!$I$161),"YES"," ")</f>
        <v>YES</v>
      </c>
      <c r="L385" s="272" t="str">
        <f>IF(K385="YES"," ",IF(D385&gt;=('28 Populations and thresholds'!$I$161)*0.25,"YES"))</f>
        <v xml:space="preserve"> </v>
      </c>
      <c r="M385" s="272" t="b">
        <f>OR('28 Populations and thresholds'!$J$161="CR",'28 Populations and thresholds'!$J$161="EN",'28 Populations and thresholds'!$J$161="VU")</f>
        <v>0</v>
      </c>
      <c r="N385" s="273">
        <f>D385/'28 Populations and thresholds'!$H$161</f>
        <v>5.3333333333333337E-2</v>
      </c>
      <c r="O385" s="263" t="str">
        <f t="shared" ref="O385:O448" si="29">" "</f>
        <v xml:space="preserve"> </v>
      </c>
      <c r="P385" s="275" t="s">
        <v>4562</v>
      </c>
      <c r="Q385" s="263" t="str">
        <f t="shared" ref="Q385:Q448" si="30">" "</f>
        <v xml:space="preserve"> </v>
      </c>
    </row>
    <row r="386" spans="1:22" x14ac:dyDescent="0.2">
      <c r="A386" s="267" t="s">
        <v>1604</v>
      </c>
      <c r="B386" s="268" t="s">
        <v>1083</v>
      </c>
      <c r="C386" s="269" t="s">
        <v>3484</v>
      </c>
      <c r="D386" s="270">
        <v>202</v>
      </c>
      <c r="E386" s="271">
        <v>32538</v>
      </c>
      <c r="F386" s="276"/>
      <c r="G386" s="263" t="str">
        <f t="shared" si="27"/>
        <v xml:space="preserve"> </v>
      </c>
      <c r="H386" s="267" t="s">
        <v>21</v>
      </c>
      <c r="I386" s="267" t="s">
        <v>853</v>
      </c>
      <c r="J386" s="263" t="str">
        <f t="shared" si="28"/>
        <v xml:space="preserve"> </v>
      </c>
      <c r="K386" s="272" t="str">
        <f>IF(D386&gt;=('28 Populations and thresholds'!$I$209),"YES"," ")</f>
        <v>YES</v>
      </c>
      <c r="L386" s="272" t="str">
        <f>IF(K386="YES"," ",IF(D386&gt;=('28 Populations and thresholds'!$I$209)*0.25,"YES"))</f>
        <v xml:space="preserve"> </v>
      </c>
      <c r="M386" s="272" t="b">
        <f>OR('28 Populations and thresholds'!$J$209="CR",'28 Populations and thresholds'!$J$209="EN",'28 Populations and thresholds'!$J$209="VU")</f>
        <v>1</v>
      </c>
      <c r="N386" s="273">
        <f>D386/'28 Populations and thresholds'!$H$209</f>
        <v>0.42083333333333334</v>
      </c>
      <c r="O386" s="263" t="str">
        <f t="shared" si="29"/>
        <v xml:space="preserve"> </v>
      </c>
      <c r="P386" s="275"/>
      <c r="Q386" s="263" t="str">
        <f t="shared" si="30"/>
        <v xml:space="preserve"> </v>
      </c>
      <c r="R386" s="4"/>
      <c r="S386" s="4"/>
      <c r="T386" s="4"/>
      <c r="U386" s="4"/>
      <c r="V386" s="4"/>
    </row>
    <row r="387" spans="1:22" x14ac:dyDescent="0.2">
      <c r="A387" s="267" t="s">
        <v>1604</v>
      </c>
      <c r="B387" s="268" t="s">
        <v>1083</v>
      </c>
      <c r="C387" s="269" t="s">
        <v>3472</v>
      </c>
      <c r="D387" s="270">
        <v>100</v>
      </c>
      <c r="E387" s="271">
        <v>32160</v>
      </c>
      <c r="F387" s="276"/>
      <c r="G387" s="263" t="str">
        <f t="shared" si="27"/>
        <v xml:space="preserve"> </v>
      </c>
      <c r="H387" s="267" t="s">
        <v>21</v>
      </c>
      <c r="I387" s="267" t="s">
        <v>853</v>
      </c>
      <c r="J387" s="263" t="str">
        <f t="shared" si="28"/>
        <v xml:space="preserve"> </v>
      </c>
      <c r="K387" s="272" t="str">
        <f>IF(D387&gt;=('28 Populations and thresholds'!$I$188),"YES"," ")</f>
        <v>YES</v>
      </c>
      <c r="L387" s="272" t="str">
        <f>IF(K387="YES"," ",IF(D387&gt;=('28 Populations and thresholds'!$I$188)*0.25,"YES"))</f>
        <v xml:space="preserve"> </v>
      </c>
      <c r="M387" s="272" t="b">
        <f>OR('28 Populations and thresholds'!$J$188="CR",'28 Populations and thresholds'!$J$188="EN",'28 Populations and thresholds'!$J$188="VU")</f>
        <v>1</v>
      </c>
      <c r="N387" s="273">
        <f>D387/'28 Populations and thresholds'!$H$188</f>
        <v>0.16666666666666666</v>
      </c>
      <c r="O387" s="263" t="str">
        <f t="shared" si="29"/>
        <v xml:space="preserve"> </v>
      </c>
      <c r="P387" s="269"/>
      <c r="Q387" s="263" t="str">
        <f t="shared" si="30"/>
        <v xml:space="preserve"> </v>
      </c>
      <c r="R387" s="4"/>
      <c r="S387" s="4"/>
      <c r="T387" s="4"/>
      <c r="U387" s="4"/>
      <c r="V387" s="4"/>
    </row>
    <row r="388" spans="1:22" x14ac:dyDescent="0.2">
      <c r="A388" s="12" t="s">
        <v>1604</v>
      </c>
      <c r="B388" s="4" t="s">
        <v>3515</v>
      </c>
      <c r="C388" s="4" t="s">
        <v>3676</v>
      </c>
      <c r="D388" s="105">
        <v>10</v>
      </c>
      <c r="E388" s="106">
        <v>1994</v>
      </c>
      <c r="G388" s="263" t="str">
        <f t="shared" si="27"/>
        <v xml:space="preserve"> </v>
      </c>
      <c r="H388" s="12" t="s">
        <v>139</v>
      </c>
      <c r="I388" s="12" t="s">
        <v>3388</v>
      </c>
      <c r="J388" s="263" t="str">
        <f t="shared" si="28"/>
        <v xml:space="preserve"> </v>
      </c>
      <c r="K388" s="38" t="str">
        <f>IF(D388&gt;=('28 Populations and thresholds'!$I$96),"YES"," ")</f>
        <v>YES</v>
      </c>
      <c r="L388" s="38" t="str">
        <f>IF(K388="YES"," ",IF(D388&gt;=('28 Populations and thresholds'!$I$96)*0.25,"YES"))</f>
        <v xml:space="preserve"> </v>
      </c>
      <c r="M388" s="38" t="b">
        <f>OR('28 Populations and thresholds'!$J$96="CR",'28 Populations and thresholds'!$J$96="EN",'28 Populations and thresholds'!$J$96="VU")</f>
        <v>1</v>
      </c>
      <c r="N388" s="75">
        <f>D388/'28 Populations and thresholds'!$H$96</f>
        <v>0.01</v>
      </c>
      <c r="O388" s="263" t="str">
        <f t="shared" si="29"/>
        <v xml:space="preserve"> </v>
      </c>
      <c r="P388" s="4"/>
      <c r="Q388" s="263" t="str">
        <f t="shared" si="30"/>
        <v xml:space="preserve"> </v>
      </c>
    </row>
    <row r="389" spans="1:22" x14ac:dyDescent="0.2">
      <c r="A389" s="12" t="s">
        <v>1604</v>
      </c>
      <c r="B389" s="4" t="s">
        <v>3515</v>
      </c>
      <c r="C389" s="4" t="s">
        <v>3509</v>
      </c>
      <c r="D389" s="105">
        <v>800</v>
      </c>
      <c r="E389" s="106">
        <v>1994</v>
      </c>
      <c r="G389" s="263" t="str">
        <f t="shared" si="27"/>
        <v xml:space="preserve"> </v>
      </c>
      <c r="H389" s="12" t="s">
        <v>139</v>
      </c>
      <c r="I389" s="12" t="s">
        <v>3388</v>
      </c>
      <c r="J389" s="263" t="str">
        <f t="shared" si="28"/>
        <v xml:space="preserve"> </v>
      </c>
      <c r="K389" s="38" t="str">
        <f>IF(D389&gt;=('28 Populations and thresholds'!$I$54),"YES"," ")</f>
        <v>YES</v>
      </c>
      <c r="L389" s="38" t="str">
        <f>IF(K389="YES"," ",IF(D389&gt;=('28 Populations and thresholds'!$I$54)*0.25,"YES"))</f>
        <v xml:space="preserve"> </v>
      </c>
      <c r="M389" s="38" t="b">
        <f>OR('28 Populations and thresholds'!$J$54="CR",'28 Populations and thresholds'!$J$54="EN",'28 Populations and thresholds'!$J$54="VU")</f>
        <v>0</v>
      </c>
      <c r="N389" s="75">
        <f>D389/'28 Populations and thresholds'!$H$54</f>
        <v>1.6E-2</v>
      </c>
      <c r="O389" s="263" t="str">
        <f t="shared" si="29"/>
        <v xml:space="preserve"> </v>
      </c>
      <c r="Q389" s="263" t="str">
        <f t="shared" si="30"/>
        <v xml:space="preserve"> </v>
      </c>
    </row>
    <row r="390" spans="1:22" x14ac:dyDescent="0.2">
      <c r="A390" s="275" t="s">
        <v>1604</v>
      </c>
      <c r="B390" s="269" t="s">
        <v>3560</v>
      </c>
      <c r="C390" s="269" t="s">
        <v>3558</v>
      </c>
      <c r="D390" s="279">
        <v>8050</v>
      </c>
      <c r="E390" s="274">
        <v>2005</v>
      </c>
      <c r="F390" s="272"/>
      <c r="G390" s="263" t="str">
        <f t="shared" si="27"/>
        <v xml:space="preserve"> </v>
      </c>
      <c r="H390" s="275" t="s">
        <v>139</v>
      </c>
      <c r="I390" s="275" t="s">
        <v>3388</v>
      </c>
      <c r="J390" s="263" t="str">
        <f t="shared" si="28"/>
        <v xml:space="preserve"> </v>
      </c>
      <c r="K390" s="272" t="str">
        <f>IF(D390&gt;=('28 Populations and thresholds'!$I$78),"YES"," ")</f>
        <v>YES</v>
      </c>
      <c r="L390" s="272" t="str">
        <f>IF(K390="YES"," ",IF(D390&gt;=('28 Populations and thresholds'!$I$78)*0.25,"YES"))</f>
        <v xml:space="preserve"> </v>
      </c>
      <c r="M390" s="272" t="b">
        <f>OR('28 Populations and thresholds'!$J$78="CR",'28 Populations and thresholds'!$J$78="EN",'28 Populations and thresholds'!$J$78="VU")</f>
        <v>0</v>
      </c>
      <c r="N390" s="273">
        <f>D390/'28 Populations and thresholds'!$H$78</f>
        <v>8.0500000000000002E-2</v>
      </c>
      <c r="O390" s="263" t="str">
        <f t="shared" si="29"/>
        <v xml:space="preserve"> </v>
      </c>
      <c r="P390" s="269"/>
      <c r="Q390" s="263" t="str">
        <f t="shared" si="30"/>
        <v xml:space="preserve"> </v>
      </c>
    </row>
    <row r="391" spans="1:22" x14ac:dyDescent="0.2">
      <c r="A391" s="12" t="s">
        <v>1604</v>
      </c>
      <c r="B391" s="4" t="s">
        <v>3678</v>
      </c>
      <c r="C391" s="4" t="s">
        <v>3676</v>
      </c>
      <c r="D391" s="105">
        <v>12</v>
      </c>
      <c r="E391" s="106">
        <v>2005</v>
      </c>
      <c r="G391" s="263" t="str">
        <f t="shared" si="27"/>
        <v xml:space="preserve"> </v>
      </c>
      <c r="H391" s="12" t="s">
        <v>139</v>
      </c>
      <c r="I391" s="12" t="s">
        <v>3388</v>
      </c>
      <c r="J391" s="263" t="str">
        <f t="shared" si="28"/>
        <v xml:space="preserve"> </v>
      </c>
      <c r="K391" s="38" t="str">
        <f>IF(D391&gt;=('28 Populations and thresholds'!$I$96),"YES"," ")</f>
        <v>YES</v>
      </c>
      <c r="L391" s="38" t="str">
        <f>IF(K391="YES"," ",IF(D391&gt;=('28 Populations and thresholds'!$I$96)*0.25,"YES"))</f>
        <v xml:space="preserve"> </v>
      </c>
      <c r="M391" s="38" t="b">
        <f>OR('28 Populations and thresholds'!$J$96="CR",'28 Populations and thresholds'!$J$96="EN",'28 Populations and thresholds'!$J$96="VU")</f>
        <v>1</v>
      </c>
      <c r="N391" s="75">
        <f>D391/'28 Populations and thresholds'!$H$96</f>
        <v>1.2E-2</v>
      </c>
      <c r="O391" s="263" t="str">
        <f t="shared" si="29"/>
        <v xml:space="preserve"> </v>
      </c>
      <c r="P391" s="4"/>
      <c r="Q391" s="263" t="str">
        <f t="shared" si="30"/>
        <v xml:space="preserve"> </v>
      </c>
    </row>
    <row r="392" spans="1:22" x14ac:dyDescent="0.2">
      <c r="A392" s="275" t="s">
        <v>1604</v>
      </c>
      <c r="B392" s="269" t="s">
        <v>1723</v>
      </c>
      <c r="C392" s="269" t="s">
        <v>1718</v>
      </c>
      <c r="D392" s="279">
        <v>1500</v>
      </c>
      <c r="E392" s="284" t="s">
        <v>69</v>
      </c>
      <c r="F392" s="272"/>
      <c r="G392" s="263" t="str">
        <f t="shared" si="27"/>
        <v xml:space="preserve"> </v>
      </c>
      <c r="H392" s="275" t="s">
        <v>139</v>
      </c>
      <c r="I392" s="275"/>
      <c r="J392" s="263" t="str">
        <f t="shared" si="28"/>
        <v xml:space="preserve"> </v>
      </c>
      <c r="K392" s="272" t="str">
        <f>IF(D392&gt;=('28 Populations and thresholds'!$I$219),"YES"," ")</f>
        <v>YES</v>
      </c>
      <c r="L392" s="272" t="str">
        <f>IF(K392="YES"," ",IF(D392&gt;=('28 Populations and thresholds'!$I$219)*0.25,"YES"))</f>
        <v xml:space="preserve"> </v>
      </c>
      <c r="M392" s="272" t="b">
        <f>OR('28 Populations and thresholds'!$J$219="CR",'28 Populations and thresholds'!$J$219="EN",'28 Populations and thresholds'!$J$219="VU")</f>
        <v>0</v>
      </c>
      <c r="N392" s="273">
        <f>D392/'28 Populations and thresholds'!$H$219</f>
        <v>7.4999999999999997E-3</v>
      </c>
      <c r="O392" s="263" t="str">
        <f t="shared" si="29"/>
        <v xml:space="preserve"> </v>
      </c>
      <c r="P392" s="275"/>
      <c r="Q392" s="263" t="str">
        <f t="shared" si="30"/>
        <v xml:space="preserve"> </v>
      </c>
    </row>
    <row r="393" spans="1:22" x14ac:dyDescent="0.2">
      <c r="A393" s="143" t="s">
        <v>1604</v>
      </c>
      <c r="B393" s="4" t="s">
        <v>3458</v>
      </c>
      <c r="C393" s="4" t="s">
        <v>3456</v>
      </c>
      <c r="D393" s="105">
        <v>3000</v>
      </c>
      <c r="E393" s="106">
        <v>2007</v>
      </c>
      <c r="F393" s="43"/>
      <c r="G393" s="263" t="str">
        <f t="shared" si="27"/>
        <v xml:space="preserve"> </v>
      </c>
      <c r="H393" s="12" t="s">
        <v>139</v>
      </c>
      <c r="I393" s="12" t="s">
        <v>3388</v>
      </c>
      <c r="J393" s="263" t="str">
        <f t="shared" si="28"/>
        <v xml:space="preserve"> </v>
      </c>
      <c r="K393" s="38" t="str">
        <f>IF(D393&gt;=('28 Populations and thresholds'!$I$161),"YES"," ")</f>
        <v>YES</v>
      </c>
      <c r="L393" s="38" t="str">
        <f>IF(K393="YES"," ",IF(D393&gt;=('28 Populations and thresholds'!$I$161)*0.25,"YES"))</f>
        <v xml:space="preserve"> </v>
      </c>
      <c r="M393" s="38" t="b">
        <f>OR('28 Populations and thresholds'!$J$161="CR",'28 Populations and thresholds'!$J$161="EN",'28 Populations and thresholds'!$J$161="VU")</f>
        <v>0</v>
      </c>
      <c r="N393" s="75">
        <f>D393/'28 Populations and thresholds'!$H$161</f>
        <v>0.02</v>
      </c>
      <c r="O393" s="263" t="str">
        <f t="shared" si="29"/>
        <v xml:space="preserve"> </v>
      </c>
      <c r="P393" s="12" t="s">
        <v>4562</v>
      </c>
      <c r="Q393" s="263" t="str">
        <f t="shared" si="30"/>
        <v xml:space="preserve"> </v>
      </c>
    </row>
    <row r="394" spans="1:22" x14ac:dyDescent="0.2">
      <c r="A394" s="275" t="s">
        <v>1604</v>
      </c>
      <c r="B394" s="268" t="s">
        <v>4596</v>
      </c>
      <c r="C394" s="269" t="s">
        <v>1718</v>
      </c>
      <c r="D394" s="279">
        <v>5757</v>
      </c>
      <c r="E394" s="284" t="s">
        <v>240</v>
      </c>
      <c r="F394" s="272" t="s">
        <v>6038</v>
      </c>
      <c r="G394" s="263" t="str">
        <f t="shared" si="27"/>
        <v xml:space="preserve"> </v>
      </c>
      <c r="H394" s="275" t="s">
        <v>139</v>
      </c>
      <c r="I394" s="275"/>
      <c r="J394" s="263" t="str">
        <f t="shared" si="28"/>
        <v xml:space="preserve"> </v>
      </c>
      <c r="K394" s="272" t="str">
        <f>IF(D394&gt;=('28 Populations and thresholds'!$I$219),"YES"," ")</f>
        <v>YES</v>
      </c>
      <c r="L394" s="272" t="str">
        <f>IF(K394="YES"," ",IF(D394&gt;=('28 Populations and thresholds'!$I$219)*0.25,"YES"))</f>
        <v xml:space="preserve"> </v>
      </c>
      <c r="M394" s="272" t="b">
        <f>OR('28 Populations and thresholds'!$J$219="CR",'28 Populations and thresholds'!$J$219="EN",'28 Populations and thresholds'!$J$219="VU")</f>
        <v>0</v>
      </c>
      <c r="N394" s="273">
        <f>D394/'28 Populations and thresholds'!$H$219</f>
        <v>2.8785000000000002E-2</v>
      </c>
      <c r="O394" s="263" t="str">
        <f t="shared" si="29"/>
        <v xml:space="preserve"> </v>
      </c>
      <c r="P394" s="275" t="s">
        <v>4593</v>
      </c>
      <c r="Q394" s="263" t="str">
        <f t="shared" si="30"/>
        <v xml:space="preserve"> </v>
      </c>
    </row>
    <row r="395" spans="1:22" x14ac:dyDescent="0.2">
      <c r="A395" s="267" t="s">
        <v>1604</v>
      </c>
      <c r="B395" s="268" t="s">
        <v>4596</v>
      </c>
      <c r="C395" s="269" t="s">
        <v>3484</v>
      </c>
      <c r="D395" s="288">
        <v>4</v>
      </c>
      <c r="E395" s="272">
        <v>1994</v>
      </c>
      <c r="F395" s="276"/>
      <c r="G395" s="263" t="str">
        <f t="shared" si="27"/>
        <v xml:space="preserve"> </v>
      </c>
      <c r="H395" s="275" t="s">
        <v>139</v>
      </c>
      <c r="I395" s="275" t="s">
        <v>3388</v>
      </c>
      <c r="J395" s="263" t="str">
        <f t="shared" si="28"/>
        <v xml:space="preserve"> </v>
      </c>
      <c r="K395" s="272" t="str">
        <f>IF(D395&gt;=('28 Populations and thresholds'!$I$209),"YES"," ")</f>
        <v>YES</v>
      </c>
      <c r="L395" s="272" t="str">
        <f>IF(K395="YES"," ",IF(D395&gt;=('28 Populations and thresholds'!$I$209)*0.25,"YES"))</f>
        <v xml:space="preserve"> </v>
      </c>
      <c r="M395" s="272" t="b">
        <f>OR('28 Populations and thresholds'!$J$209="CR",'28 Populations and thresholds'!$J$209="EN",'28 Populations and thresholds'!$J$209="VU")</f>
        <v>1</v>
      </c>
      <c r="N395" s="273">
        <f>D395/'28 Populations and thresholds'!$H$209</f>
        <v>8.3333333333333332E-3</v>
      </c>
      <c r="O395" s="263" t="str">
        <f t="shared" si="29"/>
        <v xml:space="preserve"> </v>
      </c>
      <c r="P395" s="275" t="s">
        <v>4593</v>
      </c>
      <c r="Q395" s="263" t="str">
        <f t="shared" si="30"/>
        <v xml:space="preserve"> </v>
      </c>
      <c r="R395" s="4"/>
      <c r="S395" s="4"/>
      <c r="T395" s="4"/>
      <c r="U395" s="4"/>
      <c r="V395" s="4"/>
    </row>
    <row r="396" spans="1:22" x14ac:dyDescent="0.2">
      <c r="A396" s="267" t="s">
        <v>1604</v>
      </c>
      <c r="B396" s="268" t="s">
        <v>4596</v>
      </c>
      <c r="C396" s="269" t="s">
        <v>3456</v>
      </c>
      <c r="D396" s="270">
        <v>10201</v>
      </c>
      <c r="E396" s="271">
        <v>32538</v>
      </c>
      <c r="F396" s="276"/>
      <c r="G396" s="263" t="str">
        <f t="shared" si="27"/>
        <v xml:space="preserve"> </v>
      </c>
      <c r="H396" s="267" t="s">
        <v>21</v>
      </c>
      <c r="I396" s="267" t="s">
        <v>853</v>
      </c>
      <c r="J396" s="263" t="str">
        <f t="shared" si="28"/>
        <v xml:space="preserve"> </v>
      </c>
      <c r="K396" s="272" t="str">
        <f>IF(D396&gt;=('28 Populations and thresholds'!$I$161),"YES"," ")</f>
        <v>YES</v>
      </c>
      <c r="L396" s="272" t="str">
        <f>IF(K396="YES"," ",IF(D396&gt;=('28 Populations and thresholds'!$I$161)*0.25,"YES"))</f>
        <v xml:space="preserve"> </v>
      </c>
      <c r="M396" s="272" t="b">
        <f>OR('28 Populations and thresholds'!$J$161="CR",'28 Populations and thresholds'!$J$161="EN",'28 Populations and thresholds'!$J$161="VU")</f>
        <v>0</v>
      </c>
      <c r="N396" s="273">
        <f>D396/'28 Populations and thresholds'!$H$161</f>
        <v>6.8006666666666674E-2</v>
      </c>
      <c r="O396" s="263" t="str">
        <f t="shared" si="29"/>
        <v xml:space="preserve"> </v>
      </c>
      <c r="P396" s="275" t="s">
        <v>4595</v>
      </c>
      <c r="Q396" s="263" t="str">
        <f t="shared" si="30"/>
        <v xml:space="preserve"> </v>
      </c>
    </row>
    <row r="397" spans="1:22" x14ac:dyDescent="0.2">
      <c r="A397" s="267" t="s">
        <v>1604</v>
      </c>
      <c r="B397" s="268" t="s">
        <v>4596</v>
      </c>
      <c r="C397" s="280" t="s">
        <v>3472</v>
      </c>
      <c r="D397" s="270">
        <v>200</v>
      </c>
      <c r="E397" s="271">
        <v>32160</v>
      </c>
      <c r="F397" s="276"/>
      <c r="G397" s="263" t="str">
        <f t="shared" si="27"/>
        <v xml:space="preserve"> </v>
      </c>
      <c r="H397" s="267" t="s">
        <v>21</v>
      </c>
      <c r="I397" s="267" t="s">
        <v>853</v>
      </c>
      <c r="J397" s="263" t="str">
        <f t="shared" si="28"/>
        <v xml:space="preserve"> </v>
      </c>
      <c r="K397" s="272" t="str">
        <f>IF(D397&gt;=('28 Populations and thresholds'!$I$188),"YES"," ")</f>
        <v>YES</v>
      </c>
      <c r="L397" s="272" t="str">
        <f>IF(K397="YES"," ",IF(D397&gt;=('28 Populations and thresholds'!$I$188)*0.25,"YES"))</f>
        <v xml:space="preserve"> </v>
      </c>
      <c r="M397" s="272" t="b">
        <f>OR('28 Populations and thresholds'!$J$188="CR",'28 Populations and thresholds'!$J$188="EN",'28 Populations and thresholds'!$J$188="VU")</f>
        <v>1</v>
      </c>
      <c r="N397" s="273">
        <f>D397/'28 Populations and thresholds'!$H$188</f>
        <v>0.33333333333333331</v>
      </c>
      <c r="O397" s="263" t="str">
        <f t="shared" si="29"/>
        <v xml:space="preserve"> </v>
      </c>
      <c r="P397" s="269" t="s">
        <v>4594</v>
      </c>
      <c r="Q397" s="263" t="str">
        <f t="shared" si="30"/>
        <v xml:space="preserve"> </v>
      </c>
      <c r="R397" s="4"/>
      <c r="S397" s="4"/>
      <c r="T397" s="4"/>
      <c r="U397" s="4"/>
      <c r="V397" s="4"/>
    </row>
    <row r="398" spans="1:22" x14ac:dyDescent="0.2">
      <c r="A398" s="143" t="s">
        <v>1604</v>
      </c>
      <c r="B398" s="40" t="s">
        <v>1243</v>
      </c>
      <c r="C398" s="4" t="s">
        <v>3456</v>
      </c>
      <c r="D398" s="41">
        <v>19400</v>
      </c>
      <c r="E398" s="46">
        <v>32157</v>
      </c>
      <c r="F398" s="43"/>
      <c r="G398" s="263" t="str">
        <f t="shared" si="27"/>
        <v xml:space="preserve"> </v>
      </c>
      <c r="H398" s="143" t="s">
        <v>21</v>
      </c>
      <c r="I398" s="143" t="s">
        <v>718</v>
      </c>
      <c r="J398" s="263" t="str">
        <f t="shared" si="28"/>
        <v xml:space="preserve"> </v>
      </c>
      <c r="K398" s="38" t="str">
        <f>IF(D398&gt;=('28 Populations and thresholds'!$I$161),"YES"," ")</f>
        <v>YES</v>
      </c>
      <c r="L398" s="38" t="str">
        <f>IF(K398="YES"," ",IF(D398&gt;=('28 Populations and thresholds'!$I$161)*0.25,"YES"))</f>
        <v xml:space="preserve"> </v>
      </c>
      <c r="M398" s="38" t="b">
        <f>OR('28 Populations and thresholds'!$J$161="CR",'28 Populations and thresholds'!$J$161="EN",'28 Populations and thresholds'!$J$161="VU")</f>
        <v>0</v>
      </c>
      <c r="N398" s="75">
        <f>D398/'28 Populations and thresholds'!$H$161</f>
        <v>0.12933333333333333</v>
      </c>
      <c r="O398" s="263" t="str">
        <f t="shared" si="29"/>
        <v xml:space="preserve"> </v>
      </c>
      <c r="P398" s="12" t="s">
        <v>4562</v>
      </c>
      <c r="Q398" s="263" t="str">
        <f t="shared" si="30"/>
        <v xml:space="preserve"> </v>
      </c>
    </row>
    <row r="399" spans="1:22" x14ac:dyDescent="0.2">
      <c r="A399" s="143" t="s">
        <v>1604</v>
      </c>
      <c r="B399" s="40" t="s">
        <v>1243</v>
      </c>
      <c r="C399" s="4" t="s">
        <v>3484</v>
      </c>
      <c r="D399" s="41">
        <v>45</v>
      </c>
      <c r="E399" s="46">
        <v>33262</v>
      </c>
      <c r="F399" s="43"/>
      <c r="G399" s="263" t="str">
        <f t="shared" si="27"/>
        <v xml:space="preserve"> </v>
      </c>
      <c r="H399" s="143" t="s">
        <v>21</v>
      </c>
      <c r="I399" s="143" t="s">
        <v>444</v>
      </c>
      <c r="J399" s="263" t="str">
        <f t="shared" si="28"/>
        <v xml:space="preserve"> </v>
      </c>
      <c r="K399" s="38" t="str">
        <f>IF(D399&gt;=('28 Populations and thresholds'!$I$209),"YES"," ")</f>
        <v>YES</v>
      </c>
      <c r="L399" s="38" t="str">
        <f>IF(K399="YES"," ",IF(D399&gt;=('28 Populations and thresholds'!$I$209)*0.25,"YES"))</f>
        <v xml:space="preserve"> </v>
      </c>
      <c r="M399" s="38" t="b">
        <f>OR('28 Populations and thresholds'!$J$209="CR",'28 Populations and thresholds'!$J$209="EN",'28 Populations and thresholds'!$J$209="VU")</f>
        <v>1</v>
      </c>
      <c r="N399" s="75">
        <f>D399/'28 Populations and thresholds'!$H$209</f>
        <v>9.375E-2</v>
      </c>
      <c r="O399" s="263" t="str">
        <f t="shared" si="29"/>
        <v xml:space="preserve"> </v>
      </c>
      <c r="Q399" s="263" t="str">
        <f t="shared" si="30"/>
        <v xml:space="preserve"> </v>
      </c>
      <c r="R399" s="4"/>
      <c r="S399" s="4"/>
      <c r="T399" s="4"/>
      <c r="U399" s="4"/>
      <c r="V399" s="4"/>
    </row>
    <row r="400" spans="1:22" x14ac:dyDescent="0.2">
      <c r="A400" s="267" t="s">
        <v>1604</v>
      </c>
      <c r="B400" s="286" t="s">
        <v>3497</v>
      </c>
      <c r="C400" s="269" t="s">
        <v>3484</v>
      </c>
      <c r="D400" s="288">
        <v>4</v>
      </c>
      <c r="E400" s="272">
        <v>1992</v>
      </c>
      <c r="F400" s="276"/>
      <c r="G400" s="263" t="str">
        <f t="shared" si="27"/>
        <v xml:space="preserve"> </v>
      </c>
      <c r="H400" s="275" t="s">
        <v>139</v>
      </c>
      <c r="I400" s="275" t="s">
        <v>3388</v>
      </c>
      <c r="J400" s="263" t="str">
        <f t="shared" si="28"/>
        <v xml:space="preserve"> </v>
      </c>
      <c r="K400" s="272" t="str">
        <f>IF(D400&gt;=('28 Populations and thresholds'!$I$209),"YES"," ")</f>
        <v>YES</v>
      </c>
      <c r="L400" s="272" t="str">
        <f>IF(K400="YES"," ",IF(D400&gt;=('28 Populations and thresholds'!$I$209)*0.25,"YES"))</f>
        <v xml:space="preserve"> </v>
      </c>
      <c r="M400" s="272" t="b">
        <f>OR('28 Populations and thresholds'!$J$209="CR",'28 Populations and thresholds'!$J$209="EN",'28 Populations and thresholds'!$J$209="VU")</f>
        <v>1</v>
      </c>
      <c r="N400" s="273">
        <f>D400/'28 Populations and thresholds'!$H$209</f>
        <v>8.3333333333333332E-3</v>
      </c>
      <c r="O400" s="263" t="str">
        <f t="shared" si="29"/>
        <v xml:space="preserve"> </v>
      </c>
      <c r="P400" s="275"/>
      <c r="Q400" s="263" t="str">
        <f t="shared" si="30"/>
        <v xml:space="preserve"> </v>
      </c>
      <c r="R400" s="4"/>
      <c r="S400" s="4"/>
      <c r="T400" s="4"/>
      <c r="U400" s="4"/>
      <c r="V400" s="4"/>
    </row>
    <row r="401" spans="1:17" x14ac:dyDescent="0.2">
      <c r="A401" s="12" t="s">
        <v>1604</v>
      </c>
      <c r="B401" s="4" t="s">
        <v>3684</v>
      </c>
      <c r="C401" s="4" t="s">
        <v>3676</v>
      </c>
      <c r="D401" s="105">
        <v>4</v>
      </c>
      <c r="E401" s="106">
        <v>2001</v>
      </c>
      <c r="G401" s="263" t="str">
        <f t="shared" si="27"/>
        <v xml:space="preserve"> </v>
      </c>
      <c r="H401" s="12" t="s">
        <v>139</v>
      </c>
      <c r="I401" s="12" t="s">
        <v>3388</v>
      </c>
      <c r="J401" s="263" t="str">
        <f t="shared" si="28"/>
        <v xml:space="preserve"> </v>
      </c>
      <c r="K401" s="38" t="str">
        <f>IF(D401&gt;=('28 Populations and thresholds'!$I$96),"YES"," ")</f>
        <v>YES</v>
      </c>
      <c r="L401" s="38" t="str">
        <f>IF(K401="YES"," ",IF(D401&gt;=('28 Populations and thresholds'!$I$96)*0.25,"YES"))</f>
        <v xml:space="preserve"> </v>
      </c>
      <c r="M401" s="38" t="b">
        <f>OR('28 Populations and thresholds'!$J$96="CR",'28 Populations and thresholds'!$J$96="EN",'28 Populations and thresholds'!$J$96="VU")</f>
        <v>1</v>
      </c>
      <c r="N401" s="75">
        <f>D401/'28 Populations and thresholds'!$H$96</f>
        <v>4.0000000000000001E-3</v>
      </c>
      <c r="O401" s="263" t="str">
        <f t="shared" si="29"/>
        <v xml:space="preserve"> </v>
      </c>
      <c r="P401" s="4"/>
      <c r="Q401" s="263" t="str">
        <f t="shared" si="30"/>
        <v xml:space="preserve"> </v>
      </c>
    </row>
    <row r="402" spans="1:17" x14ac:dyDescent="0.2">
      <c r="A402" s="12" t="s">
        <v>1604</v>
      </c>
      <c r="B402" s="4" t="s">
        <v>3516</v>
      </c>
      <c r="C402" s="4" t="s">
        <v>3509</v>
      </c>
      <c r="D402" s="105">
        <v>1000</v>
      </c>
      <c r="E402" s="106">
        <v>1996</v>
      </c>
      <c r="G402" s="263" t="str">
        <f t="shared" si="27"/>
        <v xml:space="preserve"> </v>
      </c>
      <c r="H402" s="12" t="s">
        <v>139</v>
      </c>
      <c r="I402" s="12" t="s">
        <v>3388</v>
      </c>
      <c r="J402" s="263" t="str">
        <f t="shared" si="28"/>
        <v xml:space="preserve"> </v>
      </c>
      <c r="K402" s="38" t="str">
        <f>IF(D402&gt;=('28 Populations and thresholds'!$I$54),"YES"," ")</f>
        <v>YES</v>
      </c>
      <c r="L402" s="38" t="str">
        <f>IF(K402="YES"," ",IF(D402&gt;=('28 Populations and thresholds'!$I$54)*0.25,"YES"))</f>
        <v xml:space="preserve"> </v>
      </c>
      <c r="M402" s="38" t="b">
        <f>OR('28 Populations and thresholds'!$J$54="CR",'28 Populations and thresholds'!$J$54="EN",'28 Populations and thresholds'!$J$54="VU")</f>
        <v>0</v>
      </c>
      <c r="N402" s="75">
        <f>D402/'28 Populations and thresholds'!$H$54</f>
        <v>0.02</v>
      </c>
      <c r="O402" s="263" t="str">
        <f t="shared" si="29"/>
        <v xml:space="preserve"> </v>
      </c>
      <c r="Q402" s="263" t="str">
        <f t="shared" si="30"/>
        <v xml:space="preserve"> </v>
      </c>
    </row>
    <row r="403" spans="1:17" x14ac:dyDescent="0.2">
      <c r="A403" s="275" t="s">
        <v>1604</v>
      </c>
      <c r="B403" s="269" t="s">
        <v>3450</v>
      </c>
      <c r="C403" s="269" t="s">
        <v>3676</v>
      </c>
      <c r="D403" s="279">
        <v>600</v>
      </c>
      <c r="E403" s="285">
        <v>33996</v>
      </c>
      <c r="F403" s="272"/>
      <c r="G403" s="263" t="str">
        <f t="shared" si="27"/>
        <v xml:space="preserve"> </v>
      </c>
      <c r="H403" s="275" t="s">
        <v>3802</v>
      </c>
      <c r="I403" s="275" t="s">
        <v>3802</v>
      </c>
      <c r="J403" s="263" t="str">
        <f t="shared" si="28"/>
        <v xml:space="preserve"> </v>
      </c>
      <c r="K403" s="272" t="str">
        <f>IF(D403&gt;=('28 Populations and thresholds'!$I$96),"YES"," ")</f>
        <v>YES</v>
      </c>
      <c r="L403" s="272" t="str">
        <f>IF(K403="YES"," ",IF(D403&gt;=('28 Populations and thresholds'!$I$96)*0.25,"YES"))</f>
        <v xml:space="preserve"> </v>
      </c>
      <c r="M403" s="272" t="b">
        <f>OR('28 Populations and thresholds'!$J$96="CR",'28 Populations and thresholds'!$J$96="EN",'28 Populations and thresholds'!$J$96="VU")</f>
        <v>1</v>
      </c>
      <c r="N403" s="273">
        <f>D403/'28 Populations and thresholds'!$H$96</f>
        <v>0.6</v>
      </c>
      <c r="O403" s="263" t="str">
        <f t="shared" si="29"/>
        <v xml:space="preserve"> </v>
      </c>
      <c r="P403" s="269"/>
      <c r="Q403" s="263" t="str">
        <f t="shared" si="30"/>
        <v xml:space="preserve"> </v>
      </c>
    </row>
    <row r="404" spans="1:17" x14ac:dyDescent="0.2">
      <c r="A404" s="275" t="s">
        <v>1604</v>
      </c>
      <c r="B404" s="269" t="s">
        <v>3450</v>
      </c>
      <c r="C404" s="269" t="s">
        <v>3622</v>
      </c>
      <c r="D404" s="279">
        <v>7000</v>
      </c>
      <c r="E404" s="274">
        <v>1994</v>
      </c>
      <c r="F404" s="272"/>
      <c r="G404" s="263" t="str">
        <f t="shared" si="27"/>
        <v xml:space="preserve"> </v>
      </c>
      <c r="H404" s="275" t="s">
        <v>139</v>
      </c>
      <c r="I404" s="275" t="s">
        <v>3388</v>
      </c>
      <c r="J404" s="263" t="str">
        <f t="shared" si="28"/>
        <v xml:space="preserve"> </v>
      </c>
      <c r="K404" s="272" t="str">
        <f>IF(D404&gt;=('28 Populations and thresholds'!$I$97),"YES"," ")</f>
        <v>YES</v>
      </c>
      <c r="L404" s="272" t="str">
        <f>IF(K404="YES"," ",IF(D404&gt;=('28 Populations and thresholds'!$I$97)*0.25,"YES"))</f>
        <v xml:space="preserve"> </v>
      </c>
      <c r="M404" s="272" t="b">
        <f>OR('28 Populations and thresholds'!$J$97="CR",'28 Populations and thresholds'!$J$97="EN",'28 Populations and thresholds'!$J$97="VU")</f>
        <v>0</v>
      </c>
      <c r="N404" s="273">
        <f>D404/'28 Populations and thresholds'!$H$97</f>
        <v>7.0000000000000007E-2</v>
      </c>
      <c r="O404" s="263" t="str">
        <f t="shared" si="29"/>
        <v xml:space="preserve"> </v>
      </c>
      <c r="P404" s="269"/>
      <c r="Q404" s="263" t="str">
        <f t="shared" si="30"/>
        <v xml:space="preserve"> </v>
      </c>
    </row>
    <row r="405" spans="1:17" x14ac:dyDescent="0.2">
      <c r="A405" s="275" t="s">
        <v>1604</v>
      </c>
      <c r="B405" s="269" t="s">
        <v>3450</v>
      </c>
      <c r="C405" s="269" t="s">
        <v>3509</v>
      </c>
      <c r="D405" s="279">
        <v>60000</v>
      </c>
      <c r="E405" s="274">
        <v>1993</v>
      </c>
      <c r="F405" s="272"/>
      <c r="G405" s="263" t="str">
        <f t="shared" si="27"/>
        <v xml:space="preserve"> </v>
      </c>
      <c r="H405" s="275" t="s">
        <v>139</v>
      </c>
      <c r="I405" s="275" t="s">
        <v>3388</v>
      </c>
      <c r="J405" s="263" t="str">
        <f t="shared" si="28"/>
        <v xml:space="preserve"> </v>
      </c>
      <c r="K405" s="272" t="str">
        <f>IF(D405&gt;=('28 Populations and thresholds'!$I$54),"YES"," ")</f>
        <v>YES</v>
      </c>
      <c r="L405" s="272" t="str">
        <f>IF(K405="YES"," ",IF(D405&gt;=('28 Populations and thresholds'!$I$54)*0.25,"YES"))</f>
        <v xml:space="preserve"> </v>
      </c>
      <c r="M405" s="272" t="b">
        <f>OR('28 Populations and thresholds'!$J$54="CR",'28 Populations and thresholds'!$J$54="EN",'28 Populations and thresholds'!$J$54="VU")</f>
        <v>0</v>
      </c>
      <c r="N405" s="273">
        <f>D405/'28 Populations and thresholds'!$H$54</f>
        <v>1.2</v>
      </c>
      <c r="O405" s="263" t="str">
        <f t="shared" si="29"/>
        <v xml:space="preserve"> </v>
      </c>
      <c r="P405" s="275"/>
      <c r="Q405" s="263" t="str">
        <f t="shared" si="30"/>
        <v xml:space="preserve"> </v>
      </c>
    </row>
    <row r="406" spans="1:17" x14ac:dyDescent="0.2">
      <c r="A406" s="275" t="s">
        <v>1604</v>
      </c>
      <c r="B406" s="269" t="s">
        <v>3450</v>
      </c>
      <c r="C406" s="269" t="s">
        <v>3449</v>
      </c>
      <c r="D406" s="279">
        <v>1900</v>
      </c>
      <c r="E406" s="274">
        <v>1996</v>
      </c>
      <c r="F406" s="272"/>
      <c r="G406" s="263" t="str">
        <f t="shared" si="27"/>
        <v xml:space="preserve"> </v>
      </c>
      <c r="H406" s="275" t="s">
        <v>139</v>
      </c>
      <c r="I406" s="275" t="s">
        <v>3388</v>
      </c>
      <c r="J406" s="263" t="str">
        <f t="shared" si="28"/>
        <v xml:space="preserve"> </v>
      </c>
      <c r="K406" s="272" t="str">
        <f>IF(D406&gt;=('28 Populations and thresholds'!$I$151),"YES"," ")</f>
        <v>YES</v>
      </c>
      <c r="L406" s="272" t="str">
        <f>IF(K406="YES"," ",IF(D406&gt;=('28 Populations and thresholds'!$I$151)*0.25,"YES"))</f>
        <v xml:space="preserve"> </v>
      </c>
      <c r="M406" s="272" t="b">
        <f>OR('28 Populations and thresholds'!$J$151="CR",'28 Populations and thresholds'!$J$151="EN",'28 Populations and thresholds'!$J$151="VU")</f>
        <v>0</v>
      </c>
      <c r="N406" s="273">
        <f>D406/'28 Populations and thresholds'!$H$151</f>
        <v>1.9E-2</v>
      </c>
      <c r="O406" s="263" t="str">
        <f t="shared" si="29"/>
        <v xml:space="preserve"> </v>
      </c>
      <c r="P406" s="269"/>
      <c r="Q406" s="263" t="str">
        <f t="shared" si="30"/>
        <v xml:space="preserve"> </v>
      </c>
    </row>
    <row r="407" spans="1:17" x14ac:dyDescent="0.2">
      <c r="A407" s="12" t="s">
        <v>1604</v>
      </c>
      <c r="B407" s="4" t="s">
        <v>3563</v>
      </c>
      <c r="C407" s="4" t="s">
        <v>3558</v>
      </c>
      <c r="D407" s="105">
        <v>1250</v>
      </c>
      <c r="E407" s="106">
        <v>2005</v>
      </c>
      <c r="G407" s="263" t="str">
        <f t="shared" si="27"/>
        <v xml:space="preserve"> </v>
      </c>
      <c r="H407" s="12" t="s">
        <v>139</v>
      </c>
      <c r="I407" s="12" t="s">
        <v>3388</v>
      </c>
      <c r="J407" s="263" t="str">
        <f t="shared" si="28"/>
        <v xml:space="preserve"> </v>
      </c>
      <c r="K407" s="38" t="str">
        <f>IF(D407&gt;=('28 Populations and thresholds'!$I$78),"YES"," ")</f>
        <v>YES</v>
      </c>
      <c r="L407" s="38" t="str">
        <f>IF(K407="YES"," ",IF(D407&gt;=('28 Populations and thresholds'!$I$78)*0.25,"YES"))</f>
        <v xml:space="preserve"> </v>
      </c>
      <c r="M407" s="38" t="b">
        <f>OR('28 Populations and thresholds'!$J$78="CR",'28 Populations and thresholds'!$J$78="EN",'28 Populations and thresholds'!$J$78="VU")</f>
        <v>0</v>
      </c>
      <c r="N407" s="75">
        <f>D407/'28 Populations and thresholds'!$H$78</f>
        <v>1.2500000000000001E-2</v>
      </c>
      <c r="O407" s="263" t="str">
        <f t="shared" si="29"/>
        <v xml:space="preserve"> </v>
      </c>
      <c r="P407" s="4"/>
      <c r="Q407" s="263" t="str">
        <f t="shared" si="30"/>
        <v xml:space="preserve"> </v>
      </c>
    </row>
    <row r="408" spans="1:17" x14ac:dyDescent="0.2">
      <c r="A408" s="275" t="s">
        <v>1604</v>
      </c>
      <c r="B408" s="269" t="s">
        <v>3680</v>
      </c>
      <c r="C408" s="269" t="s">
        <v>3676</v>
      </c>
      <c r="D408" s="279">
        <v>3</v>
      </c>
      <c r="E408" s="274">
        <v>1990</v>
      </c>
      <c r="F408" s="272"/>
      <c r="G408" s="263" t="str">
        <f t="shared" si="27"/>
        <v xml:space="preserve"> </v>
      </c>
      <c r="H408" s="275" t="s">
        <v>139</v>
      </c>
      <c r="I408" s="275" t="s">
        <v>3388</v>
      </c>
      <c r="J408" s="263" t="str">
        <f t="shared" si="28"/>
        <v xml:space="preserve"> </v>
      </c>
      <c r="K408" s="272" t="str">
        <f>IF(D408&gt;=('28 Populations and thresholds'!$I$96),"YES"," ")</f>
        <v>YES</v>
      </c>
      <c r="L408" s="272" t="str">
        <f>IF(K408="YES"," ",IF(D408&gt;=('28 Populations and thresholds'!$I$96)*0.25,"YES"))</f>
        <v xml:space="preserve"> </v>
      </c>
      <c r="M408" s="272" t="b">
        <f>OR('28 Populations and thresholds'!$J$96="CR",'28 Populations and thresholds'!$J$96="EN",'28 Populations and thresholds'!$J$96="VU")</f>
        <v>1</v>
      </c>
      <c r="N408" s="273">
        <f>D408/'28 Populations and thresholds'!$H$96</f>
        <v>3.0000000000000001E-3</v>
      </c>
      <c r="O408" s="263" t="str">
        <f t="shared" si="29"/>
        <v xml:space="preserve"> </v>
      </c>
      <c r="P408" s="269"/>
      <c r="Q408" s="263" t="str">
        <f t="shared" si="30"/>
        <v xml:space="preserve"> </v>
      </c>
    </row>
    <row r="409" spans="1:17" s="4" customFormat="1" x14ac:dyDescent="0.2">
      <c r="A409" s="12" t="s">
        <v>1604</v>
      </c>
      <c r="B409" s="4" t="s">
        <v>3685</v>
      </c>
      <c r="C409" s="4" t="s">
        <v>3676</v>
      </c>
      <c r="D409" s="105">
        <v>17</v>
      </c>
      <c r="E409" s="106">
        <v>2004</v>
      </c>
      <c r="F409" s="38"/>
      <c r="G409" s="263" t="str">
        <f t="shared" si="27"/>
        <v xml:space="preserve"> </v>
      </c>
      <c r="H409" s="12" t="s">
        <v>139</v>
      </c>
      <c r="I409" s="12" t="s">
        <v>3388</v>
      </c>
      <c r="J409" s="263" t="str">
        <f t="shared" si="28"/>
        <v xml:space="preserve"> </v>
      </c>
      <c r="K409" s="38" t="str">
        <f>IF(D409&gt;=('28 Populations and thresholds'!$I$96),"YES"," ")</f>
        <v>YES</v>
      </c>
      <c r="L409" s="38" t="str">
        <f>IF(K409="YES"," ",IF(D409&gt;=('28 Populations and thresholds'!$I$96)*0.25,"YES"))</f>
        <v xml:space="preserve"> </v>
      </c>
      <c r="M409" s="38" t="b">
        <f>OR('28 Populations and thresholds'!$J$96="CR",'28 Populations and thresholds'!$J$96="EN",'28 Populations and thresholds'!$J$96="VU")</f>
        <v>1</v>
      </c>
      <c r="N409" s="75">
        <f>D409/'28 Populations and thresholds'!$H$96</f>
        <v>1.7000000000000001E-2</v>
      </c>
      <c r="O409" s="263" t="str">
        <f t="shared" si="29"/>
        <v xml:space="preserve"> </v>
      </c>
      <c r="Q409" s="263" t="str">
        <f t="shared" si="30"/>
        <v xml:space="preserve"> </v>
      </c>
    </row>
    <row r="410" spans="1:17" s="4" customFormat="1" x14ac:dyDescent="0.2">
      <c r="A410" s="12" t="s">
        <v>1604</v>
      </c>
      <c r="B410" s="4" t="s">
        <v>3623</v>
      </c>
      <c r="C410" s="4" t="s">
        <v>3622</v>
      </c>
      <c r="D410" s="105">
        <v>1070</v>
      </c>
      <c r="E410" s="106">
        <v>2004</v>
      </c>
      <c r="F410" s="38"/>
      <c r="G410" s="263" t="str">
        <f t="shared" si="27"/>
        <v xml:space="preserve"> </v>
      </c>
      <c r="H410" s="12" t="s">
        <v>139</v>
      </c>
      <c r="I410" s="12" t="s">
        <v>3388</v>
      </c>
      <c r="J410" s="263" t="str">
        <f t="shared" si="28"/>
        <v xml:space="preserve"> </v>
      </c>
      <c r="K410" s="38" t="str">
        <f>IF(D410&gt;=('28 Populations and thresholds'!$I$97),"YES"," ")</f>
        <v>YES</v>
      </c>
      <c r="L410" s="38" t="str">
        <f>IF(K410="YES"," ",IF(D410&gt;=('28 Populations and thresholds'!$I$97)*0.25,"YES"))</f>
        <v xml:space="preserve"> </v>
      </c>
      <c r="M410" s="38" t="b">
        <f>OR('28 Populations and thresholds'!$J$97="CR",'28 Populations and thresholds'!$J$97="EN",'28 Populations and thresholds'!$J$97="VU")</f>
        <v>0</v>
      </c>
      <c r="N410" s="75">
        <f>D410/'28 Populations and thresholds'!$H$97</f>
        <v>1.0699999999999999E-2</v>
      </c>
      <c r="O410" s="263" t="str">
        <f t="shared" si="29"/>
        <v xml:space="preserve"> </v>
      </c>
      <c r="Q410" s="263" t="str">
        <f t="shared" si="30"/>
        <v xml:space="preserve"> </v>
      </c>
    </row>
    <row r="411" spans="1:17" s="4" customFormat="1" x14ac:dyDescent="0.2">
      <c r="A411" s="275" t="s">
        <v>1604</v>
      </c>
      <c r="B411" s="269" t="s">
        <v>3561</v>
      </c>
      <c r="C411" s="269" t="s">
        <v>3558</v>
      </c>
      <c r="D411" s="279">
        <v>10202</v>
      </c>
      <c r="E411" s="274">
        <v>2007</v>
      </c>
      <c r="F411" s="272"/>
      <c r="G411" s="263" t="str">
        <f t="shared" si="27"/>
        <v xml:space="preserve"> </v>
      </c>
      <c r="H411" s="275" t="s">
        <v>139</v>
      </c>
      <c r="I411" s="275" t="s">
        <v>3388</v>
      </c>
      <c r="J411" s="263" t="str">
        <f t="shared" si="28"/>
        <v xml:space="preserve"> </v>
      </c>
      <c r="K411" s="272" t="str">
        <f>IF(D411&gt;=('28 Populations and thresholds'!$I$78),"YES"," ")</f>
        <v>YES</v>
      </c>
      <c r="L411" s="272" t="str">
        <f>IF(K411="YES"," ",IF(D411&gt;=('28 Populations and thresholds'!$I$78)*0.25,"YES"))</f>
        <v xml:space="preserve"> </v>
      </c>
      <c r="M411" s="272" t="b">
        <f>OR('28 Populations and thresholds'!$J$78="CR",'28 Populations and thresholds'!$J$78="EN",'28 Populations and thresholds'!$J$78="VU")</f>
        <v>0</v>
      </c>
      <c r="N411" s="273">
        <f>D411/'28 Populations and thresholds'!$H$78</f>
        <v>0.10202</v>
      </c>
      <c r="O411" s="263" t="str">
        <f t="shared" si="29"/>
        <v xml:space="preserve"> </v>
      </c>
      <c r="P411" s="269"/>
      <c r="Q411" s="263" t="str">
        <f t="shared" si="30"/>
        <v xml:space="preserve"> </v>
      </c>
    </row>
    <row r="412" spans="1:17" s="4" customFormat="1" x14ac:dyDescent="0.2">
      <c r="A412" s="12" t="s">
        <v>1604</v>
      </c>
      <c r="B412" s="4" t="s">
        <v>3681</v>
      </c>
      <c r="C412" s="4" t="s">
        <v>3676</v>
      </c>
      <c r="D412" s="105">
        <v>3</v>
      </c>
      <c r="E412" s="106">
        <v>1991</v>
      </c>
      <c r="F412" s="38"/>
      <c r="G412" s="263" t="str">
        <f t="shared" si="27"/>
        <v xml:space="preserve"> </v>
      </c>
      <c r="H412" s="12" t="s">
        <v>139</v>
      </c>
      <c r="I412" s="12" t="s">
        <v>3388</v>
      </c>
      <c r="J412" s="263" t="str">
        <f t="shared" si="28"/>
        <v xml:space="preserve"> </v>
      </c>
      <c r="K412" s="38" t="str">
        <f>IF(D412&gt;=('28 Populations and thresholds'!$I$96),"YES"," ")</f>
        <v>YES</v>
      </c>
      <c r="L412" s="38" t="str">
        <f>IF(K412="YES"," ",IF(D412&gt;=('28 Populations and thresholds'!$I$96)*0.25,"YES"))</f>
        <v xml:space="preserve"> </v>
      </c>
      <c r="M412" s="38" t="b">
        <f>OR('28 Populations and thresholds'!$J$96="CR",'28 Populations and thresholds'!$J$96="EN",'28 Populations and thresholds'!$J$96="VU")</f>
        <v>1</v>
      </c>
      <c r="N412" s="75">
        <f>D412/'28 Populations and thresholds'!$H$96</f>
        <v>3.0000000000000001E-3</v>
      </c>
      <c r="O412" s="263" t="str">
        <f t="shared" si="29"/>
        <v xml:space="preserve"> </v>
      </c>
      <c r="Q412" s="263" t="str">
        <f t="shared" si="30"/>
        <v xml:space="preserve"> </v>
      </c>
    </row>
    <row r="413" spans="1:17" s="4" customFormat="1" x14ac:dyDescent="0.2">
      <c r="A413" s="275" t="s">
        <v>1604</v>
      </c>
      <c r="B413" s="269" t="s">
        <v>1283</v>
      </c>
      <c r="C413" s="269" t="s">
        <v>3558</v>
      </c>
      <c r="D413" s="279">
        <v>1500</v>
      </c>
      <c r="E413" s="274">
        <v>1991</v>
      </c>
      <c r="F413" s="272"/>
      <c r="G413" s="263" t="str">
        <f t="shared" si="27"/>
        <v xml:space="preserve"> </v>
      </c>
      <c r="H413" s="275" t="s">
        <v>139</v>
      </c>
      <c r="I413" s="275" t="s">
        <v>3388</v>
      </c>
      <c r="J413" s="263" t="str">
        <f t="shared" si="28"/>
        <v xml:space="preserve"> </v>
      </c>
      <c r="K413" s="272" t="str">
        <f>IF(D413&gt;=('28 Populations and thresholds'!$I$78),"YES"," ")</f>
        <v>YES</v>
      </c>
      <c r="L413" s="272" t="str">
        <f>IF(K413="YES"," ",IF(D413&gt;=('28 Populations and thresholds'!$I$78)*0.25,"YES"))</f>
        <v xml:space="preserve"> </v>
      </c>
      <c r="M413" s="272" t="b">
        <f>OR('28 Populations and thresholds'!$J$78="CR",'28 Populations and thresholds'!$J$78="EN",'28 Populations and thresholds'!$J$78="VU")</f>
        <v>0</v>
      </c>
      <c r="N413" s="273">
        <f>D413/'28 Populations and thresholds'!$H$78</f>
        <v>1.4999999999999999E-2</v>
      </c>
      <c r="O413" s="263" t="str">
        <f t="shared" si="29"/>
        <v xml:space="preserve"> </v>
      </c>
      <c r="P413" s="269"/>
      <c r="Q413" s="263" t="str">
        <f t="shared" si="30"/>
        <v xml:space="preserve"> </v>
      </c>
    </row>
    <row r="414" spans="1:17" s="4" customFormat="1" x14ac:dyDescent="0.2">
      <c r="A414" s="267" t="s">
        <v>1604</v>
      </c>
      <c r="B414" s="268" t="s">
        <v>1283</v>
      </c>
      <c r="C414" s="269" t="s">
        <v>3456</v>
      </c>
      <c r="D414" s="270">
        <v>2305</v>
      </c>
      <c r="E414" s="271">
        <v>33259</v>
      </c>
      <c r="F414" s="276"/>
      <c r="G414" s="263" t="str">
        <f t="shared" si="27"/>
        <v xml:space="preserve"> </v>
      </c>
      <c r="H414" s="267" t="s">
        <v>21</v>
      </c>
      <c r="I414" s="267" t="s">
        <v>853</v>
      </c>
      <c r="J414" s="263" t="str">
        <f t="shared" si="28"/>
        <v xml:space="preserve"> </v>
      </c>
      <c r="K414" s="272" t="str">
        <f>IF(D414&gt;=('28 Populations and thresholds'!$I$161),"YES"," ")</f>
        <v>YES</v>
      </c>
      <c r="L414" s="272" t="str">
        <f>IF(K414="YES"," ",IF(D414&gt;=('28 Populations and thresholds'!$I$161)*0.25,"YES"))</f>
        <v xml:space="preserve"> </v>
      </c>
      <c r="M414" s="272" t="b">
        <f>OR('28 Populations and thresholds'!$J$161="CR",'28 Populations and thresholds'!$J$161="EN",'28 Populations and thresholds'!$J$161="VU")</f>
        <v>0</v>
      </c>
      <c r="N414" s="273">
        <f>D414/'28 Populations and thresholds'!$H$161</f>
        <v>1.5366666666666667E-2</v>
      </c>
      <c r="O414" s="263" t="str">
        <f t="shared" si="29"/>
        <v xml:space="preserve"> </v>
      </c>
      <c r="P414" s="275" t="s">
        <v>4562</v>
      </c>
      <c r="Q414" s="263" t="str">
        <f t="shared" si="30"/>
        <v xml:space="preserve"> </v>
      </c>
    </row>
    <row r="415" spans="1:17" s="4" customFormat="1" x14ac:dyDescent="0.2">
      <c r="A415" s="267" t="s">
        <v>1604</v>
      </c>
      <c r="B415" s="286" t="s">
        <v>3495</v>
      </c>
      <c r="C415" s="280" t="s">
        <v>3484</v>
      </c>
      <c r="D415" s="288">
        <v>1</v>
      </c>
      <c r="E415" s="272">
        <v>1993</v>
      </c>
      <c r="F415" s="276"/>
      <c r="G415" s="263" t="str">
        <f t="shared" si="27"/>
        <v xml:space="preserve"> </v>
      </c>
      <c r="H415" s="275" t="s">
        <v>139</v>
      </c>
      <c r="I415" s="275" t="s">
        <v>3388</v>
      </c>
      <c r="J415" s="263" t="str">
        <f t="shared" si="28"/>
        <v xml:space="preserve"> </v>
      </c>
      <c r="K415" s="272" t="s">
        <v>4558</v>
      </c>
      <c r="L415" s="272" t="str">
        <f>IF(K415="YES"," ",IF(D415&gt;=('28 Populations and thresholds'!$I$209)*0.25,"YES"))</f>
        <v xml:space="preserve"> </v>
      </c>
      <c r="M415" s="272" t="b">
        <f>OR('28 Populations and thresholds'!$J$209="CR",'28 Populations and thresholds'!$J$209="EN",'28 Populations and thresholds'!$J$209="VU")</f>
        <v>1</v>
      </c>
      <c r="N415" s="273">
        <f>D415/'28 Populations and thresholds'!$H$209</f>
        <v>2.0833333333333333E-3</v>
      </c>
      <c r="O415" s="263" t="str">
        <f t="shared" si="29"/>
        <v xml:space="preserve"> </v>
      </c>
      <c r="P415" s="275" t="s">
        <v>4566</v>
      </c>
      <c r="Q415" s="263" t="str">
        <f t="shared" si="30"/>
        <v xml:space="preserve"> </v>
      </c>
    </row>
    <row r="416" spans="1:17" s="4" customFormat="1" x14ac:dyDescent="0.2">
      <c r="A416" s="12" t="s">
        <v>1604</v>
      </c>
      <c r="B416" s="4" t="s">
        <v>3517</v>
      </c>
      <c r="C416" s="4" t="s">
        <v>3676</v>
      </c>
      <c r="D416" s="105">
        <v>10</v>
      </c>
      <c r="E416" s="147">
        <v>34349</v>
      </c>
      <c r="F416" s="38"/>
      <c r="G416" s="263" t="str">
        <f t="shared" si="27"/>
        <v xml:space="preserve"> </v>
      </c>
      <c r="H416" s="12" t="s">
        <v>3802</v>
      </c>
      <c r="I416" s="12" t="s">
        <v>1315</v>
      </c>
      <c r="J416" s="263" t="str">
        <f t="shared" si="28"/>
        <v xml:space="preserve"> </v>
      </c>
      <c r="K416" s="38" t="str">
        <f>IF(D416&gt;=('28 Populations and thresholds'!$I$96),"YES"," ")</f>
        <v>YES</v>
      </c>
      <c r="L416" s="38" t="str">
        <f>IF(K416="YES"," ",IF(D416&gt;=('28 Populations and thresholds'!$I$96)*0.25,"YES"))</f>
        <v xml:space="preserve"> </v>
      </c>
      <c r="M416" s="38" t="b">
        <f>OR('28 Populations and thresholds'!$J$96="CR",'28 Populations and thresholds'!$J$96="EN",'28 Populations and thresholds'!$J$96="VU")</f>
        <v>1</v>
      </c>
      <c r="N416" s="75">
        <f>D416/'28 Populations and thresholds'!$H$96</f>
        <v>0.01</v>
      </c>
      <c r="O416" s="263" t="str">
        <f t="shared" si="29"/>
        <v xml:space="preserve"> </v>
      </c>
      <c r="Q416" s="263" t="str">
        <f t="shared" si="30"/>
        <v xml:space="preserve"> </v>
      </c>
    </row>
    <row r="417" spans="1:17" s="4" customFormat="1" x14ac:dyDescent="0.2">
      <c r="A417" s="12" t="s">
        <v>1604</v>
      </c>
      <c r="B417" s="4" t="s">
        <v>3517</v>
      </c>
      <c r="C417" s="4" t="s">
        <v>3622</v>
      </c>
      <c r="D417" s="105">
        <v>2750</v>
      </c>
      <c r="E417" s="106">
        <v>2004</v>
      </c>
      <c r="F417" s="38"/>
      <c r="G417" s="263" t="str">
        <f t="shared" si="27"/>
        <v xml:space="preserve"> </v>
      </c>
      <c r="H417" s="12" t="s">
        <v>139</v>
      </c>
      <c r="I417" s="12" t="s">
        <v>3388</v>
      </c>
      <c r="J417" s="263" t="str">
        <f t="shared" si="28"/>
        <v xml:space="preserve"> </v>
      </c>
      <c r="K417" s="38" t="str">
        <f>IF(D417&gt;=('28 Populations and thresholds'!$I$97),"YES"," ")</f>
        <v>YES</v>
      </c>
      <c r="L417" s="38" t="str">
        <f>IF(K417="YES"," ",IF(D417&gt;=('28 Populations and thresholds'!$I$97)*0.25,"YES"))</f>
        <v xml:space="preserve"> </v>
      </c>
      <c r="M417" s="38" t="b">
        <f>OR('28 Populations and thresholds'!$J$97="CR",'28 Populations and thresholds'!$J$97="EN",'28 Populations and thresholds'!$J$97="VU")</f>
        <v>0</v>
      </c>
      <c r="N417" s="75">
        <f>D417/'28 Populations and thresholds'!$H$97</f>
        <v>2.75E-2</v>
      </c>
      <c r="O417" s="263" t="str">
        <f t="shared" si="29"/>
        <v xml:space="preserve"> </v>
      </c>
      <c r="Q417" s="263" t="str">
        <f t="shared" si="30"/>
        <v xml:space="preserve"> </v>
      </c>
    </row>
    <row r="418" spans="1:17" s="4" customFormat="1" x14ac:dyDescent="0.2">
      <c r="A418" s="12" t="s">
        <v>1604</v>
      </c>
      <c r="B418" s="4" t="s">
        <v>3517</v>
      </c>
      <c r="C418" s="4" t="s">
        <v>3509</v>
      </c>
      <c r="D418" s="105">
        <v>4000</v>
      </c>
      <c r="E418" s="106">
        <v>1996</v>
      </c>
      <c r="F418" s="38"/>
      <c r="G418" s="263" t="str">
        <f t="shared" si="27"/>
        <v xml:space="preserve"> </v>
      </c>
      <c r="H418" s="12" t="s">
        <v>139</v>
      </c>
      <c r="I418" s="12" t="s">
        <v>3388</v>
      </c>
      <c r="J418" s="263" t="str">
        <f t="shared" si="28"/>
        <v xml:space="preserve"> </v>
      </c>
      <c r="K418" s="38" t="str">
        <f>IF(D418&gt;=('28 Populations and thresholds'!$I$54),"YES"," ")</f>
        <v>YES</v>
      </c>
      <c r="L418" s="38" t="str">
        <f>IF(K418="YES"," ",IF(D418&gt;=('28 Populations and thresholds'!$I$54)*0.25,"YES"))</f>
        <v xml:space="preserve"> </v>
      </c>
      <c r="M418" s="38" t="b">
        <f>OR('28 Populations and thresholds'!$J$54="CR",'28 Populations and thresholds'!$J$54="EN",'28 Populations and thresholds'!$J$54="VU")</f>
        <v>0</v>
      </c>
      <c r="N418" s="75">
        <f>D418/'28 Populations and thresholds'!$H$54</f>
        <v>0.08</v>
      </c>
      <c r="O418" s="263" t="str">
        <f t="shared" si="29"/>
        <v xml:space="preserve"> </v>
      </c>
      <c r="P418" s="12"/>
      <c r="Q418" s="263" t="str">
        <f t="shared" si="30"/>
        <v xml:space="preserve"> </v>
      </c>
    </row>
    <row r="419" spans="1:17" s="4" customFormat="1" x14ac:dyDescent="0.2">
      <c r="A419" s="275" t="s">
        <v>1604</v>
      </c>
      <c r="B419" s="269" t="s">
        <v>1725</v>
      </c>
      <c r="C419" s="269" t="s">
        <v>1718</v>
      </c>
      <c r="D419" s="279">
        <v>2700</v>
      </c>
      <c r="E419" s="284" t="s">
        <v>178</v>
      </c>
      <c r="F419" s="272" t="s">
        <v>6038</v>
      </c>
      <c r="G419" s="263" t="str">
        <f t="shared" si="27"/>
        <v xml:space="preserve"> </v>
      </c>
      <c r="H419" s="275" t="s">
        <v>139</v>
      </c>
      <c r="I419" s="275"/>
      <c r="J419" s="263" t="str">
        <f t="shared" si="28"/>
        <v xml:space="preserve"> </v>
      </c>
      <c r="K419" s="272" t="str">
        <f>IF(D419&gt;=('28 Populations and thresholds'!$I$219),"YES"," ")</f>
        <v>YES</v>
      </c>
      <c r="L419" s="272" t="str">
        <f>IF(K419="YES"," ",IF(D419&gt;=('28 Populations and thresholds'!$I$219)*0.25,"YES"))</f>
        <v xml:space="preserve"> </v>
      </c>
      <c r="M419" s="272" t="b">
        <f>OR('28 Populations and thresholds'!$J$219="CR",'28 Populations and thresholds'!$J$219="EN",'28 Populations and thresholds'!$J$219="VU")</f>
        <v>0</v>
      </c>
      <c r="N419" s="273">
        <f>D419/'28 Populations and thresholds'!$H$219</f>
        <v>1.35E-2</v>
      </c>
      <c r="O419" s="263" t="str">
        <f t="shared" si="29"/>
        <v xml:space="preserve"> </v>
      </c>
      <c r="P419" s="275"/>
      <c r="Q419" s="263" t="str">
        <f t="shared" si="30"/>
        <v xml:space="preserve"> </v>
      </c>
    </row>
    <row r="420" spans="1:17" s="4" customFormat="1" x14ac:dyDescent="0.2">
      <c r="A420" s="275" t="s">
        <v>1604</v>
      </c>
      <c r="B420" s="269" t="s">
        <v>1725</v>
      </c>
      <c r="C420" s="269" t="s">
        <v>3484</v>
      </c>
      <c r="D420" s="279">
        <v>25</v>
      </c>
      <c r="E420" s="281">
        <v>40238</v>
      </c>
      <c r="F420" s="272"/>
      <c r="G420" s="263" t="str">
        <f t="shared" si="27"/>
        <v xml:space="preserve"> </v>
      </c>
      <c r="H420" s="275"/>
      <c r="I420" s="275" t="s">
        <v>3920</v>
      </c>
      <c r="J420" s="263" t="str">
        <f t="shared" si="28"/>
        <v xml:space="preserve"> </v>
      </c>
      <c r="K420" s="272" t="str">
        <f>IF(D420&gt;=('28 Populations and thresholds'!$I$209),"YES"," ")</f>
        <v>YES</v>
      </c>
      <c r="L420" s="272" t="str">
        <f>IF(K420="YES"," ",IF(D420&gt;=('28 Populations and thresholds'!$I$209)*0.25,"YES"))</f>
        <v xml:space="preserve"> </v>
      </c>
      <c r="M420" s="272" t="b">
        <f>OR('28 Populations and thresholds'!$J$209="CR",'28 Populations and thresholds'!$J$209="EN",'28 Populations and thresholds'!$J$209="VU")</f>
        <v>1</v>
      </c>
      <c r="N420" s="273">
        <f>D420/'28 Populations and thresholds'!$H$209</f>
        <v>5.2083333333333336E-2</v>
      </c>
      <c r="O420" s="263" t="str">
        <f t="shared" si="29"/>
        <v xml:space="preserve"> </v>
      </c>
      <c r="P420" s="275" t="s">
        <v>4597</v>
      </c>
      <c r="Q420" s="263" t="str">
        <f t="shared" si="30"/>
        <v xml:space="preserve"> </v>
      </c>
    </row>
    <row r="421" spans="1:17" s="4" customFormat="1" x14ac:dyDescent="0.2">
      <c r="A421" s="275" t="s">
        <v>1604</v>
      </c>
      <c r="B421" s="269" t="s">
        <v>1725</v>
      </c>
      <c r="C421" s="269" t="s">
        <v>3472</v>
      </c>
      <c r="D421" s="279">
        <v>28</v>
      </c>
      <c r="E421" s="281">
        <v>40238</v>
      </c>
      <c r="F421" s="272"/>
      <c r="G421" s="263" t="str">
        <f t="shared" si="27"/>
        <v xml:space="preserve"> </v>
      </c>
      <c r="H421" s="275"/>
      <c r="I421" s="275" t="s">
        <v>3920</v>
      </c>
      <c r="J421" s="263" t="str">
        <f t="shared" si="28"/>
        <v xml:space="preserve"> </v>
      </c>
      <c r="K421" s="272" t="str">
        <f>IF(D421&gt;=('28 Populations and thresholds'!$I$188),"YES"," ")</f>
        <v>YES</v>
      </c>
      <c r="L421" s="272" t="str">
        <f>IF(K421="YES"," ",IF(D421&gt;=('28 Populations and thresholds'!$I$188)*0.25,"YES"))</f>
        <v xml:space="preserve"> </v>
      </c>
      <c r="M421" s="272" t="b">
        <f>OR('28 Populations and thresholds'!$J$188="CR",'28 Populations and thresholds'!$J$188="EN",'28 Populations and thresholds'!$J$188="VU")</f>
        <v>1</v>
      </c>
      <c r="N421" s="273">
        <f>D421/'28 Populations and thresholds'!$H$188</f>
        <v>4.6666666666666669E-2</v>
      </c>
      <c r="O421" s="263" t="str">
        <f t="shared" si="29"/>
        <v xml:space="preserve"> </v>
      </c>
      <c r="P421" s="269" t="s">
        <v>4597</v>
      </c>
      <c r="Q421" s="263" t="str">
        <f t="shared" si="30"/>
        <v xml:space="preserve"> </v>
      </c>
    </row>
    <row r="422" spans="1:17" s="4" customFormat="1" x14ac:dyDescent="0.2">
      <c r="A422" s="12" t="s">
        <v>1604</v>
      </c>
      <c r="B422" s="4" t="s">
        <v>1726</v>
      </c>
      <c r="C422" s="4" t="s">
        <v>1718</v>
      </c>
      <c r="D422" s="105">
        <v>6500</v>
      </c>
      <c r="E422" s="165" t="s">
        <v>247</v>
      </c>
      <c r="F422" s="38"/>
      <c r="G422" s="263" t="str">
        <f t="shared" si="27"/>
        <v xml:space="preserve"> </v>
      </c>
      <c r="H422" s="12" t="s">
        <v>139</v>
      </c>
      <c r="I422" s="12"/>
      <c r="J422" s="263" t="str">
        <f t="shared" si="28"/>
        <v xml:space="preserve"> </v>
      </c>
      <c r="K422" s="38" t="str">
        <f>IF(D422&gt;=('28 Populations and thresholds'!$I$219),"YES"," ")</f>
        <v>YES</v>
      </c>
      <c r="L422" s="38" t="str">
        <f>IF(K422="YES"," ",IF(D422&gt;=('28 Populations and thresholds'!$I$219)*0.25,"YES"))</f>
        <v xml:space="preserve"> </v>
      </c>
      <c r="M422" s="38" t="b">
        <f>OR('28 Populations and thresholds'!$J$219="CR",'28 Populations and thresholds'!$J$219="EN",'28 Populations and thresholds'!$J$219="VU")</f>
        <v>0</v>
      </c>
      <c r="N422" s="75">
        <f>D422/'28 Populations and thresholds'!$H$219</f>
        <v>3.2500000000000001E-2</v>
      </c>
      <c r="O422" s="263" t="str">
        <f t="shared" si="29"/>
        <v xml:space="preserve"> </v>
      </c>
      <c r="P422" s="12"/>
      <c r="Q422" s="263" t="str">
        <f t="shared" si="30"/>
        <v xml:space="preserve"> </v>
      </c>
    </row>
    <row r="423" spans="1:17" s="4" customFormat="1" x14ac:dyDescent="0.2">
      <c r="A423" s="275" t="s">
        <v>1604</v>
      </c>
      <c r="B423" s="269" t="s">
        <v>4600</v>
      </c>
      <c r="C423" s="269" t="s">
        <v>3622</v>
      </c>
      <c r="D423" s="279">
        <v>90900</v>
      </c>
      <c r="E423" s="274">
        <v>2002</v>
      </c>
      <c r="F423" s="272" t="s">
        <v>6038</v>
      </c>
      <c r="G423" s="263" t="str">
        <f t="shared" si="27"/>
        <v xml:space="preserve"> </v>
      </c>
      <c r="H423" s="275" t="s">
        <v>139</v>
      </c>
      <c r="I423" s="275" t="s">
        <v>3388</v>
      </c>
      <c r="J423" s="263" t="str">
        <f t="shared" si="28"/>
        <v xml:space="preserve"> </v>
      </c>
      <c r="K423" s="272" t="str">
        <f>IF(D423&gt;=('28 Populations and thresholds'!$I$97),"YES"," ")</f>
        <v>YES</v>
      </c>
      <c r="L423" s="272" t="str">
        <f>IF(K423="YES"," ",IF(D423&gt;=('28 Populations and thresholds'!$I$97)*0.25,"YES"))</f>
        <v xml:space="preserve"> </v>
      </c>
      <c r="M423" s="272" t="b">
        <f>OR('28 Populations and thresholds'!$J$97="CR",'28 Populations and thresholds'!$J$97="EN",'28 Populations and thresholds'!$J$97="VU")</f>
        <v>0</v>
      </c>
      <c r="N423" s="273">
        <f>D423/'28 Populations and thresholds'!$H$97</f>
        <v>0.90900000000000003</v>
      </c>
      <c r="O423" s="263" t="str">
        <f t="shared" si="29"/>
        <v xml:space="preserve"> </v>
      </c>
      <c r="P423" s="269" t="s">
        <v>4599</v>
      </c>
      <c r="Q423" s="263" t="str">
        <f t="shared" si="30"/>
        <v xml:space="preserve"> </v>
      </c>
    </row>
    <row r="424" spans="1:17" s="4" customFormat="1" x14ac:dyDescent="0.2">
      <c r="A424" s="275" t="s">
        <v>1604</v>
      </c>
      <c r="B424" s="269" t="s">
        <v>4600</v>
      </c>
      <c r="C424" s="269" t="s">
        <v>3509</v>
      </c>
      <c r="D424" s="279">
        <v>31300</v>
      </c>
      <c r="E424" s="274">
        <v>2003</v>
      </c>
      <c r="F424" s="272"/>
      <c r="G424" s="263" t="str">
        <f t="shared" si="27"/>
        <v xml:space="preserve"> </v>
      </c>
      <c r="H424" s="275" t="s">
        <v>139</v>
      </c>
      <c r="I424" s="275" t="s">
        <v>3388</v>
      </c>
      <c r="J424" s="263" t="str">
        <f t="shared" si="28"/>
        <v xml:space="preserve"> </v>
      </c>
      <c r="K424" s="272" t="str">
        <f>IF(D424&gt;=('28 Populations and thresholds'!$I$54),"YES"," ")</f>
        <v>YES</v>
      </c>
      <c r="L424" s="272" t="str">
        <f>IF(K424="YES"," ",IF(D424&gt;=('28 Populations and thresholds'!$I$54)*0.25,"YES"))</f>
        <v xml:space="preserve"> </v>
      </c>
      <c r="M424" s="272" t="b">
        <f>OR('28 Populations and thresholds'!$J$54="CR",'28 Populations and thresholds'!$J$54="EN",'28 Populations and thresholds'!$J$54="VU")</f>
        <v>0</v>
      </c>
      <c r="N424" s="273">
        <f>D424/'28 Populations and thresholds'!$H$54</f>
        <v>0.626</v>
      </c>
      <c r="O424" s="263" t="str">
        <f t="shared" si="29"/>
        <v xml:space="preserve"> </v>
      </c>
      <c r="P424" s="269" t="s">
        <v>4599</v>
      </c>
      <c r="Q424" s="263" t="str">
        <f t="shared" si="30"/>
        <v xml:space="preserve"> </v>
      </c>
    </row>
    <row r="425" spans="1:17" s="4" customFormat="1" x14ac:dyDescent="0.2">
      <c r="A425" s="275" t="s">
        <v>1604</v>
      </c>
      <c r="B425" s="269" t="s">
        <v>4600</v>
      </c>
      <c r="C425" s="269" t="s">
        <v>3449</v>
      </c>
      <c r="D425" s="279">
        <v>2000</v>
      </c>
      <c r="E425" s="274">
        <v>1996</v>
      </c>
      <c r="F425" s="272"/>
      <c r="G425" s="263" t="str">
        <f t="shared" si="27"/>
        <v xml:space="preserve"> </v>
      </c>
      <c r="H425" s="275" t="s">
        <v>139</v>
      </c>
      <c r="I425" s="275" t="s">
        <v>3388</v>
      </c>
      <c r="J425" s="263" t="str">
        <f t="shared" si="28"/>
        <v xml:space="preserve"> </v>
      </c>
      <c r="K425" s="272" t="str">
        <f>IF(D425&gt;=('28 Populations and thresholds'!$I$151),"YES"," ")</f>
        <v>YES</v>
      </c>
      <c r="L425" s="272" t="str">
        <f>IF(K425="YES"," ",IF(D425&gt;=('28 Populations and thresholds'!$I$151)*0.25,"YES"))</f>
        <v xml:space="preserve"> </v>
      </c>
      <c r="M425" s="272" t="b">
        <f>OR('28 Populations and thresholds'!$J$151="CR",'28 Populations and thresholds'!$J$151="EN",'28 Populations and thresholds'!$J$151="VU")</f>
        <v>0</v>
      </c>
      <c r="N425" s="273">
        <f>D425/'28 Populations and thresholds'!$H$151</f>
        <v>0.02</v>
      </c>
      <c r="O425" s="263" t="str">
        <f t="shared" si="29"/>
        <v xml:space="preserve"> </v>
      </c>
      <c r="P425" s="269" t="s">
        <v>4599</v>
      </c>
      <c r="Q425" s="263" t="str">
        <f t="shared" si="30"/>
        <v xml:space="preserve"> </v>
      </c>
    </row>
    <row r="426" spans="1:17" s="4" customFormat="1" x14ac:dyDescent="0.2">
      <c r="A426" s="275" t="s">
        <v>1604</v>
      </c>
      <c r="B426" s="269" t="s">
        <v>4600</v>
      </c>
      <c r="C426" s="269" t="s">
        <v>3445</v>
      </c>
      <c r="D426" s="279">
        <v>1400</v>
      </c>
      <c r="E426" s="274">
        <v>1996</v>
      </c>
      <c r="F426" s="272"/>
      <c r="G426" s="263" t="str">
        <f t="shared" si="27"/>
        <v xml:space="preserve"> </v>
      </c>
      <c r="H426" s="275" t="s">
        <v>139</v>
      </c>
      <c r="I426" s="275" t="s">
        <v>3388</v>
      </c>
      <c r="J426" s="263" t="str">
        <f t="shared" si="28"/>
        <v xml:space="preserve"> </v>
      </c>
      <c r="K426" s="272" t="str">
        <f>IF(D426&gt;=('28 Populations and thresholds'!$I$142),"YES"," ")</f>
        <v>YES</v>
      </c>
      <c r="L426" s="272" t="str">
        <f>IF(K426="YES"," ",IF(D426&gt;=('28 Populations and thresholds'!$I$142)*0.25,"YES"))</f>
        <v xml:space="preserve"> </v>
      </c>
      <c r="M426" s="272" t="b">
        <f>OR('28 Populations and thresholds'!$J$142="CR",'28 Populations and thresholds'!$J$142="EN",'28 Populations and thresholds'!$J$142="VU")</f>
        <v>0</v>
      </c>
      <c r="N426" s="273">
        <f>D426/'28 Populations and thresholds'!$H$142</f>
        <v>9.3333333333333341E-3</v>
      </c>
      <c r="O426" s="263" t="str">
        <f t="shared" si="29"/>
        <v xml:space="preserve"> </v>
      </c>
      <c r="P426" s="269" t="s">
        <v>4599</v>
      </c>
      <c r="Q426" s="263" t="str">
        <f t="shared" si="30"/>
        <v xml:space="preserve"> </v>
      </c>
    </row>
    <row r="427" spans="1:17" s="4" customFormat="1" x14ac:dyDescent="0.2">
      <c r="A427" s="275" t="s">
        <v>1604</v>
      </c>
      <c r="B427" s="269" t="s">
        <v>4600</v>
      </c>
      <c r="C427" s="269" t="s">
        <v>3676</v>
      </c>
      <c r="D427" s="279">
        <v>660</v>
      </c>
      <c r="E427" s="274">
        <v>1992</v>
      </c>
      <c r="F427" s="272"/>
      <c r="G427" s="263" t="str">
        <f t="shared" si="27"/>
        <v xml:space="preserve"> </v>
      </c>
      <c r="H427" s="275" t="s">
        <v>3802</v>
      </c>
      <c r="I427" s="275" t="s">
        <v>3802</v>
      </c>
      <c r="J427" s="263" t="str">
        <f t="shared" si="28"/>
        <v xml:space="preserve"> </v>
      </c>
      <c r="K427" s="272" t="str">
        <f>IF(D427&gt;=('28 Populations and thresholds'!$I$96),"YES"," ")</f>
        <v>YES</v>
      </c>
      <c r="L427" s="272" t="str">
        <f>IF(K427="YES"," ",IF(D427&gt;=('28 Populations and thresholds'!$I$96)*0.25,"YES"))</f>
        <v xml:space="preserve"> </v>
      </c>
      <c r="M427" s="272" t="b">
        <f>OR('28 Populations and thresholds'!$J$96="CR",'28 Populations and thresholds'!$J$96="EN",'28 Populations and thresholds'!$J$96="VU")</f>
        <v>1</v>
      </c>
      <c r="N427" s="273">
        <f>D427/'28 Populations and thresholds'!$H$96</f>
        <v>0.66</v>
      </c>
      <c r="O427" s="263" t="str">
        <f t="shared" si="29"/>
        <v xml:space="preserve"> </v>
      </c>
      <c r="P427" s="269" t="s">
        <v>4598</v>
      </c>
      <c r="Q427" s="263" t="str">
        <f t="shared" si="30"/>
        <v xml:space="preserve"> </v>
      </c>
    </row>
    <row r="428" spans="1:17" s="4" customFormat="1" x14ac:dyDescent="0.2">
      <c r="A428" s="143" t="s">
        <v>1604</v>
      </c>
      <c r="B428" s="32" t="s">
        <v>4601</v>
      </c>
      <c r="C428" s="4" t="s">
        <v>3484</v>
      </c>
      <c r="D428" s="254">
        <v>8</v>
      </c>
      <c r="E428" s="38">
        <v>2006</v>
      </c>
      <c r="F428" s="43"/>
      <c r="G428" s="263" t="str">
        <f t="shared" si="27"/>
        <v xml:space="preserve"> </v>
      </c>
      <c r="H428" s="12" t="s">
        <v>139</v>
      </c>
      <c r="I428" s="12" t="s">
        <v>3388</v>
      </c>
      <c r="J428" s="263" t="str">
        <f t="shared" si="28"/>
        <v xml:space="preserve"> </v>
      </c>
      <c r="K428" s="38" t="str">
        <f>IF(D428&gt;=('28 Populations and thresholds'!$I$209),"YES"," ")</f>
        <v>YES</v>
      </c>
      <c r="L428" s="38" t="str">
        <f>IF(K428="YES"," ",IF(D428&gt;=('28 Populations and thresholds'!$I$209)*0.25,"YES"))</f>
        <v xml:space="preserve"> </v>
      </c>
      <c r="M428" s="38" t="b">
        <f>OR('28 Populations and thresholds'!$J$209="CR",'28 Populations and thresholds'!$J$209="EN",'28 Populations and thresholds'!$J$209="VU")</f>
        <v>1</v>
      </c>
      <c r="N428" s="75">
        <f>D428/'28 Populations and thresholds'!$H$209</f>
        <v>1.6666666666666666E-2</v>
      </c>
      <c r="O428" s="263" t="str">
        <f t="shared" si="29"/>
        <v xml:space="preserve"> </v>
      </c>
      <c r="P428" s="12"/>
      <c r="Q428" s="263" t="str">
        <f t="shared" si="30"/>
        <v xml:space="preserve"> </v>
      </c>
    </row>
    <row r="429" spans="1:17" s="4" customFormat="1" x14ac:dyDescent="0.2">
      <c r="A429" s="275" t="s">
        <v>1604</v>
      </c>
      <c r="B429" s="269" t="s">
        <v>3492</v>
      </c>
      <c r="C429" s="269" t="s">
        <v>3558</v>
      </c>
      <c r="D429" s="279">
        <v>5500</v>
      </c>
      <c r="E429" s="274">
        <v>2003</v>
      </c>
      <c r="F429" s="272"/>
      <c r="G429" s="263" t="str">
        <f t="shared" si="27"/>
        <v xml:space="preserve"> </v>
      </c>
      <c r="H429" s="275" t="s">
        <v>139</v>
      </c>
      <c r="I429" s="275" t="s">
        <v>3388</v>
      </c>
      <c r="J429" s="263" t="str">
        <f t="shared" si="28"/>
        <v xml:space="preserve"> </v>
      </c>
      <c r="K429" s="272" t="str">
        <f>IF(D429&gt;=('28 Populations and thresholds'!$I$78),"YES"," ")</f>
        <v>YES</v>
      </c>
      <c r="L429" s="272" t="str">
        <f>IF(K429="YES"," ",IF(D429&gt;=('28 Populations and thresholds'!$I$78)*0.25,"YES"))</f>
        <v xml:space="preserve"> </v>
      </c>
      <c r="M429" s="272" t="b">
        <f>OR('28 Populations and thresholds'!$J$78="CR",'28 Populations and thresholds'!$J$78="EN",'28 Populations and thresholds'!$J$78="VU")</f>
        <v>0</v>
      </c>
      <c r="N429" s="273">
        <f>D429/'28 Populations and thresholds'!$H$78</f>
        <v>5.5E-2</v>
      </c>
      <c r="O429" s="263" t="str">
        <f t="shared" si="29"/>
        <v xml:space="preserve"> </v>
      </c>
      <c r="P429" s="269"/>
      <c r="Q429" s="263" t="str">
        <f t="shared" si="30"/>
        <v xml:space="preserve"> </v>
      </c>
    </row>
    <row r="430" spans="1:17" s="4" customFormat="1" x14ac:dyDescent="0.2">
      <c r="A430" s="267" t="s">
        <v>1604</v>
      </c>
      <c r="B430" s="286" t="s">
        <v>3492</v>
      </c>
      <c r="C430" s="269" t="s">
        <v>3484</v>
      </c>
      <c r="D430" s="288">
        <v>35</v>
      </c>
      <c r="E430" s="272">
        <v>1992</v>
      </c>
      <c r="F430" s="276"/>
      <c r="G430" s="263" t="str">
        <f t="shared" si="27"/>
        <v xml:space="preserve"> </v>
      </c>
      <c r="H430" s="275" t="s">
        <v>139</v>
      </c>
      <c r="I430" s="275" t="s">
        <v>3388</v>
      </c>
      <c r="J430" s="263" t="str">
        <f t="shared" si="28"/>
        <v xml:space="preserve"> </v>
      </c>
      <c r="K430" s="272" t="str">
        <f>IF(D430&gt;=('28 Populations and thresholds'!$I$209),"YES"," ")</f>
        <v>YES</v>
      </c>
      <c r="L430" s="272" t="str">
        <f>IF(K430="YES"," ",IF(D430&gt;=('28 Populations and thresholds'!$I$209)*0.25,"YES"))</f>
        <v xml:space="preserve"> </v>
      </c>
      <c r="M430" s="272" t="b">
        <f>OR('28 Populations and thresholds'!$J$209="CR",'28 Populations and thresholds'!$J$209="EN",'28 Populations and thresholds'!$J$209="VU")</f>
        <v>1</v>
      </c>
      <c r="N430" s="273">
        <f>D430/'28 Populations and thresholds'!$H$209</f>
        <v>7.2916666666666671E-2</v>
      </c>
      <c r="O430" s="263" t="str">
        <f t="shared" si="29"/>
        <v xml:space="preserve"> </v>
      </c>
      <c r="P430" s="275"/>
      <c r="Q430" s="263" t="str">
        <f t="shared" si="30"/>
        <v xml:space="preserve"> </v>
      </c>
    </row>
    <row r="431" spans="1:17" x14ac:dyDescent="0.2">
      <c r="A431" s="143" t="s">
        <v>1861</v>
      </c>
      <c r="B431" s="40" t="s">
        <v>1205</v>
      </c>
      <c r="C431" s="4" t="s">
        <v>3772</v>
      </c>
      <c r="D431" s="41">
        <v>501</v>
      </c>
      <c r="E431" s="46">
        <v>31686</v>
      </c>
      <c r="F431" s="43"/>
      <c r="G431" s="263" t="str">
        <f t="shared" si="27"/>
        <v xml:space="preserve"> </v>
      </c>
      <c r="H431" s="143" t="s">
        <v>21</v>
      </c>
      <c r="I431" s="143" t="s">
        <v>614</v>
      </c>
      <c r="J431" s="263" t="str">
        <f t="shared" si="28"/>
        <v xml:space="preserve"> </v>
      </c>
      <c r="K431" s="38" t="str">
        <f>IF(D431&gt;=('28 Populations and thresholds'!$I$201),"YES"," ")</f>
        <v>YES</v>
      </c>
      <c r="L431" s="38" t="str">
        <f>IF(K431="YES"," ",IF(D431&gt;=('28 Populations and thresholds'!$I$201)*0.25,"YES"))</f>
        <v xml:space="preserve"> </v>
      </c>
      <c r="M431" s="38" t="b">
        <f>OR('28 Populations and thresholds'!$J$201="CR",'28 Populations and thresholds'!$J$201="EN",'28 Populations and thresholds'!$J$201="VU")</f>
        <v>0</v>
      </c>
      <c r="N431" s="75">
        <f>D431/'28 Populations and thresholds'!$H$201</f>
        <v>2.0039999999999999E-2</v>
      </c>
      <c r="O431" s="263" t="str">
        <f t="shared" si="29"/>
        <v xml:space="preserve"> </v>
      </c>
      <c r="P431" s="9"/>
      <c r="Q431" s="263" t="str">
        <f t="shared" si="30"/>
        <v xml:space="preserve"> </v>
      </c>
    </row>
    <row r="432" spans="1:17" x14ac:dyDescent="0.2">
      <c r="A432" s="267" t="s">
        <v>1861</v>
      </c>
      <c r="B432" s="268" t="s">
        <v>1092</v>
      </c>
      <c r="C432" s="280" t="s">
        <v>3473</v>
      </c>
      <c r="D432" s="270">
        <v>3114</v>
      </c>
      <c r="E432" s="271">
        <v>31686</v>
      </c>
      <c r="F432" s="276"/>
      <c r="G432" s="263" t="str">
        <f t="shared" si="27"/>
        <v xml:space="preserve"> </v>
      </c>
      <c r="H432" s="267" t="s">
        <v>21</v>
      </c>
      <c r="I432" s="267" t="s">
        <v>614</v>
      </c>
      <c r="J432" s="263" t="str">
        <f t="shared" si="28"/>
        <v xml:space="preserve"> </v>
      </c>
      <c r="K432" s="272" t="str">
        <f>IF(D432&gt;=('28 Populations and thresholds'!$I$190),"YES"," ")</f>
        <v>YES</v>
      </c>
      <c r="L432" s="272" t="str">
        <f>IF(K432="YES"," ",IF(D432&gt;=('28 Populations and thresholds'!$I$190)*0.25,"YES"))</f>
        <v xml:space="preserve"> </v>
      </c>
      <c r="M432" s="272" t="b">
        <f>OR('28 Populations and thresholds'!$J$190="CR",'28 Populations and thresholds'!$J$190="EN",'28 Populations and thresholds'!$J$190="VU")</f>
        <v>0</v>
      </c>
      <c r="N432" s="273">
        <f>D432/'28 Populations and thresholds'!$H$190</f>
        <v>3.1140000000000001E-2</v>
      </c>
      <c r="O432" s="263" t="str">
        <f t="shared" si="29"/>
        <v xml:space="preserve"> </v>
      </c>
      <c r="P432" s="275"/>
      <c r="Q432" s="263" t="str">
        <f t="shared" si="30"/>
        <v xml:space="preserve"> </v>
      </c>
    </row>
    <row r="433" spans="1:22" x14ac:dyDescent="0.2">
      <c r="A433" s="12" t="s">
        <v>1618</v>
      </c>
      <c r="B433" s="9" t="s">
        <v>1617</v>
      </c>
      <c r="C433" s="4" t="s">
        <v>1688</v>
      </c>
      <c r="D433" s="5">
        <v>134</v>
      </c>
      <c r="E433" s="1" t="s">
        <v>207</v>
      </c>
      <c r="G433" s="263" t="str">
        <f t="shared" si="27"/>
        <v xml:space="preserve"> </v>
      </c>
      <c r="H433" s="13" t="s">
        <v>139</v>
      </c>
      <c r="J433" s="263" t="str">
        <f t="shared" si="28"/>
        <v xml:space="preserve"> </v>
      </c>
      <c r="K433" s="38" t="str">
        <f>IF(D433&gt;=('28 Populations and thresholds'!$I$47),"YES"," ")</f>
        <v>YES</v>
      </c>
      <c r="L433" s="38" t="str">
        <f>IF(K433="YES"," ",IF(D433&gt;=('28 Populations and thresholds'!$I$47)*0.25,"YES"))</f>
        <v xml:space="preserve"> </v>
      </c>
      <c r="M433" s="38" t="b">
        <f>OR('28 Populations and thresholds'!$J$47="CR",'28 Populations and thresholds'!$J$47="EN",'28 Populations and thresholds'!$J$47="VU")</f>
        <v>0</v>
      </c>
      <c r="N433" s="75">
        <f>D433/'28 Populations and thresholds'!$H$47</f>
        <v>1.34E-2</v>
      </c>
      <c r="O433" s="263" t="str">
        <f t="shared" si="29"/>
        <v xml:space="preserve"> </v>
      </c>
      <c r="P433" s="121"/>
      <c r="Q433" s="263" t="str">
        <f t="shared" si="30"/>
        <v xml:space="preserve"> </v>
      </c>
    </row>
    <row r="434" spans="1:22" x14ac:dyDescent="0.2">
      <c r="A434" s="12" t="s">
        <v>1618</v>
      </c>
      <c r="B434" s="9" t="s">
        <v>1617</v>
      </c>
      <c r="C434" s="4" t="s">
        <v>3724</v>
      </c>
      <c r="D434" s="5">
        <v>42</v>
      </c>
      <c r="E434" s="148">
        <v>36312</v>
      </c>
      <c r="G434" s="263" t="str">
        <f t="shared" si="27"/>
        <v xml:space="preserve"> </v>
      </c>
      <c r="H434" s="13" t="s">
        <v>4019</v>
      </c>
      <c r="J434" s="263" t="str">
        <f t="shared" si="28"/>
        <v xml:space="preserve"> </v>
      </c>
      <c r="K434" s="38" t="str">
        <f>IF(D434&gt;=('28 Populations and thresholds'!$I$46),"YES"," ")</f>
        <v>YES</v>
      </c>
      <c r="L434" s="38" t="str">
        <f>IF(K434="YES"," ",IF(D434&gt;=('28 Populations and thresholds'!$I$46)*0.25,"YES"))</f>
        <v xml:space="preserve"> </v>
      </c>
      <c r="M434" s="38" t="b">
        <f>OR('28 Populations and thresholds'!$J$46="CR",'28 Populations and thresholds'!$J$46="EN",'28 Populations and thresholds'!$J$46="VU")</f>
        <v>1</v>
      </c>
      <c r="N434" s="75">
        <f>D434/'28 Populations and thresholds'!$H$46</f>
        <v>0.21</v>
      </c>
      <c r="O434" s="263" t="str">
        <f t="shared" si="29"/>
        <v xml:space="preserve"> </v>
      </c>
      <c r="Q434" s="263" t="str">
        <f t="shared" si="30"/>
        <v xml:space="preserve"> </v>
      </c>
    </row>
    <row r="435" spans="1:22" x14ac:dyDescent="0.2">
      <c r="A435" s="12" t="s">
        <v>1618</v>
      </c>
      <c r="B435" s="4" t="s">
        <v>1617</v>
      </c>
      <c r="C435" s="4" t="s">
        <v>1672</v>
      </c>
      <c r="D435" s="5">
        <v>784</v>
      </c>
      <c r="E435" s="1" t="s">
        <v>207</v>
      </c>
      <c r="G435" s="263" t="str">
        <f t="shared" si="27"/>
        <v xml:space="preserve"> </v>
      </c>
      <c r="H435" s="13" t="s">
        <v>139</v>
      </c>
      <c r="J435" s="263" t="str">
        <f t="shared" si="28"/>
        <v xml:space="preserve"> </v>
      </c>
      <c r="K435" s="38" t="str">
        <f>IF(D435&gt;=('28 Populations and thresholds'!$I$42),"YES"," ")</f>
        <v>YES</v>
      </c>
      <c r="L435" s="38" t="str">
        <f>IF(K435="YES"," ",IF(D435&gt;=('28 Populations and thresholds'!$I$42)*0.25,"YES"))</f>
        <v xml:space="preserve"> </v>
      </c>
      <c r="M435" s="38" t="b">
        <f>OR('28 Populations and thresholds'!$J$42="CR",'28 Populations and thresholds'!$J$42="EN",'28 Populations and thresholds'!$J$42="VU")</f>
        <v>0</v>
      </c>
      <c r="N435" s="75">
        <f>D435/'28 Populations and thresholds'!$H$42</f>
        <v>7.8399999999999997E-2</v>
      </c>
      <c r="O435" s="263" t="str">
        <f t="shared" si="29"/>
        <v xml:space="preserve"> </v>
      </c>
      <c r="Q435" s="263" t="str">
        <f t="shared" si="30"/>
        <v xml:space="preserve"> </v>
      </c>
    </row>
    <row r="436" spans="1:22" x14ac:dyDescent="0.2">
      <c r="A436" s="12" t="s">
        <v>1618</v>
      </c>
      <c r="B436" s="9" t="s">
        <v>1617</v>
      </c>
      <c r="C436" s="4" t="s">
        <v>3412</v>
      </c>
      <c r="D436" s="5">
        <v>287</v>
      </c>
      <c r="E436" s="104">
        <v>2005</v>
      </c>
      <c r="G436" s="263" t="str">
        <f t="shared" si="27"/>
        <v xml:space="preserve"> </v>
      </c>
      <c r="H436" s="13" t="s">
        <v>139</v>
      </c>
      <c r="I436" s="13" t="s">
        <v>3388</v>
      </c>
      <c r="J436" s="263" t="str">
        <f t="shared" si="28"/>
        <v xml:space="preserve"> </v>
      </c>
      <c r="K436" s="38" t="str">
        <f>IF(D436&gt;=('28 Populations and thresholds'!$I$115),"YES"," ")</f>
        <v>YES</v>
      </c>
      <c r="L436" s="38" t="str">
        <f>IF(K436="YES"," ",IF(D436&gt;=('28 Populations and thresholds'!$I$115)*0.25,"YES"))</f>
        <v xml:space="preserve"> </v>
      </c>
      <c r="M436" s="38" t="b">
        <f>OR('28 Populations and thresholds'!$J$115="CR",'28 Populations and thresholds'!$J$115="EN",'28 Populations and thresholds'!$J$115="VU")</f>
        <v>1</v>
      </c>
      <c r="N436" s="75">
        <f>D436/'28 Populations and thresholds'!$H$115</f>
        <v>0.28699999999999998</v>
      </c>
      <c r="O436" s="263" t="str">
        <f t="shared" si="29"/>
        <v xml:space="preserve"> </v>
      </c>
      <c r="Q436" s="263" t="str">
        <f t="shared" si="30"/>
        <v xml:space="preserve"> </v>
      </c>
    </row>
    <row r="437" spans="1:22" x14ac:dyDescent="0.2">
      <c r="A437" s="12" t="s">
        <v>1618</v>
      </c>
      <c r="B437" s="9" t="s">
        <v>1617</v>
      </c>
      <c r="C437" s="111" t="s">
        <v>3713</v>
      </c>
      <c r="D437" s="5">
        <v>873</v>
      </c>
      <c r="E437" s="1" t="s">
        <v>207</v>
      </c>
      <c r="G437" s="263" t="str">
        <f t="shared" si="27"/>
        <v xml:space="preserve"> </v>
      </c>
      <c r="H437" s="13" t="s">
        <v>139</v>
      </c>
      <c r="J437" s="263" t="str">
        <f t="shared" si="28"/>
        <v xml:space="preserve"> </v>
      </c>
      <c r="K437" s="38" t="str">
        <f>IF(D437&gt;=('28 Populations and thresholds'!$I$9),"YES"," ")</f>
        <v>YES</v>
      </c>
      <c r="L437" s="38" t="str">
        <f>IF(K437="YES"," ",IF(D437&gt;=('28 Populations and thresholds'!$I$9)*0.25,"YES"))</f>
        <v xml:space="preserve"> </v>
      </c>
      <c r="M437" s="38" t="b">
        <f>OR('28 Populations and thresholds'!$J$9="CR",'28 Populations and thresholds'!$J$9="EN",'28 Populations and thresholds'!$J$9="VU")</f>
        <v>0</v>
      </c>
      <c r="N437" s="75">
        <f>D437/'28 Populations and thresholds'!$H$9</f>
        <v>0.17460000000000001</v>
      </c>
      <c r="O437" s="263" t="str">
        <f t="shared" si="29"/>
        <v xml:space="preserve"> </v>
      </c>
      <c r="Q437" s="263" t="str">
        <f t="shared" si="30"/>
        <v xml:space="preserve"> </v>
      </c>
      <c r="R437" s="4"/>
      <c r="S437" s="4"/>
      <c r="T437" s="4"/>
      <c r="U437" s="4"/>
      <c r="V437" s="4"/>
    </row>
    <row r="438" spans="1:22" x14ac:dyDescent="0.2">
      <c r="A438" s="12" t="s">
        <v>1618</v>
      </c>
      <c r="B438" s="9" t="s">
        <v>3520</v>
      </c>
      <c r="C438" s="4" t="s">
        <v>3519</v>
      </c>
      <c r="D438" s="5">
        <v>17748</v>
      </c>
      <c r="E438" s="104">
        <v>2005</v>
      </c>
      <c r="G438" s="263" t="str">
        <f t="shared" si="27"/>
        <v xml:space="preserve"> </v>
      </c>
      <c r="H438" s="12" t="s">
        <v>139</v>
      </c>
      <c r="I438" s="12" t="s">
        <v>3388</v>
      </c>
      <c r="J438" s="263" t="str">
        <f t="shared" si="28"/>
        <v xml:space="preserve"> </v>
      </c>
      <c r="K438" s="38" t="str">
        <f>IF(D438&gt;=('28 Populations and thresholds'!$I$56),"YES"," ")</f>
        <v>YES</v>
      </c>
      <c r="L438" s="38" t="str">
        <f>IF(K438="YES"," ",IF(D438&gt;=('28 Populations and thresholds'!$I$56)*0.25,"YES"))</f>
        <v xml:space="preserve"> </v>
      </c>
      <c r="M438" s="38" t="b">
        <f>OR('28 Populations and thresholds'!$J$56="CR",'28 Populations and thresholds'!$J$56="EN",'28 Populations and thresholds'!$J$56="VU")</f>
        <v>0</v>
      </c>
      <c r="N438" s="75">
        <f>D438/'28 Populations and thresholds'!$H$56</f>
        <v>1.7748E-2</v>
      </c>
      <c r="O438" s="263" t="str">
        <f t="shared" si="29"/>
        <v xml:space="preserve"> </v>
      </c>
      <c r="Q438" s="263" t="str">
        <f t="shared" si="30"/>
        <v xml:space="preserve"> </v>
      </c>
    </row>
    <row r="439" spans="1:22" x14ac:dyDescent="0.2">
      <c r="A439" s="12" t="s">
        <v>1618</v>
      </c>
      <c r="B439" s="9" t="s">
        <v>1617</v>
      </c>
      <c r="C439" s="4" t="s">
        <v>3612</v>
      </c>
      <c r="D439" s="5">
        <v>3180</v>
      </c>
      <c r="E439" s="104">
        <v>2005</v>
      </c>
      <c r="G439" s="263" t="str">
        <f t="shared" si="27"/>
        <v xml:space="preserve"> </v>
      </c>
      <c r="H439" s="12" t="s">
        <v>139</v>
      </c>
      <c r="I439" s="12" t="s">
        <v>3388</v>
      </c>
      <c r="J439" s="263" t="str">
        <f t="shared" si="28"/>
        <v xml:space="preserve"> </v>
      </c>
      <c r="K439" s="38" t="str">
        <f>IF(D439&gt;=('28 Populations and thresholds'!$I$93),"YES"," ")</f>
        <v>YES</v>
      </c>
      <c r="L439" s="38" t="str">
        <f>IF(K439="YES"," ",IF(D439&gt;=('28 Populations and thresholds'!$I$93)*0.25,"YES"))</f>
        <v xml:space="preserve"> </v>
      </c>
      <c r="M439" s="38" t="b">
        <f>OR('28 Populations and thresholds'!$J$93="CR",'28 Populations and thresholds'!$J$93="EN",'28 Populations and thresholds'!$J$93="VU")</f>
        <v>0</v>
      </c>
      <c r="N439" s="75">
        <f>D439/'28 Populations and thresholds'!$H$93</f>
        <v>1.5900000000000001E-2</v>
      </c>
      <c r="O439" s="263" t="str">
        <f t="shared" si="29"/>
        <v xml:space="preserve"> </v>
      </c>
      <c r="Q439" s="263" t="str">
        <f t="shared" si="30"/>
        <v xml:space="preserve"> </v>
      </c>
    </row>
    <row r="440" spans="1:22" x14ac:dyDescent="0.2">
      <c r="A440" s="275" t="s">
        <v>1618</v>
      </c>
      <c r="B440" s="269" t="s">
        <v>1621</v>
      </c>
      <c r="C440" s="280" t="s">
        <v>3713</v>
      </c>
      <c r="D440" s="279">
        <v>55</v>
      </c>
      <c r="E440" s="284" t="s">
        <v>69</v>
      </c>
      <c r="F440" s="272"/>
      <c r="G440" s="263" t="str">
        <f t="shared" si="27"/>
        <v xml:space="preserve"> </v>
      </c>
      <c r="H440" s="275" t="s">
        <v>139</v>
      </c>
      <c r="I440" s="275"/>
      <c r="J440" s="263" t="str">
        <f t="shared" si="28"/>
        <v xml:space="preserve"> </v>
      </c>
      <c r="K440" s="272" t="str">
        <f>IF(D440&gt;=('28 Populations and thresholds'!$I$9),"YES"," ")</f>
        <v>YES</v>
      </c>
      <c r="L440" s="272" t="str">
        <f>IF(K440="YES"," ",IF(D440&gt;=('28 Populations and thresholds'!$I$9)*0.25,"YES"))</f>
        <v xml:space="preserve"> </v>
      </c>
      <c r="M440" s="272" t="b">
        <f>OR('28 Populations and thresholds'!$J$9="CR",'28 Populations and thresholds'!$J$9="EN",'28 Populations and thresholds'!$J$9="VU")</f>
        <v>0</v>
      </c>
      <c r="N440" s="273">
        <f>D440/'28 Populations and thresholds'!$H$9</f>
        <v>1.0999999999999999E-2</v>
      </c>
      <c r="O440" s="263" t="str">
        <f t="shared" si="29"/>
        <v xml:space="preserve"> </v>
      </c>
      <c r="P440" s="275"/>
      <c r="Q440" s="263" t="str">
        <f t="shared" si="30"/>
        <v xml:space="preserve"> </v>
      </c>
      <c r="R440" s="4"/>
      <c r="S440" s="4"/>
      <c r="T440" s="4"/>
      <c r="U440" s="4"/>
      <c r="V440" s="4"/>
    </row>
    <row r="441" spans="1:22" x14ac:dyDescent="0.2">
      <c r="A441" s="12" t="s">
        <v>1618</v>
      </c>
      <c r="B441" s="9" t="s">
        <v>1653</v>
      </c>
      <c r="C441" s="4" t="s">
        <v>3717</v>
      </c>
      <c r="D441" s="5">
        <v>1000</v>
      </c>
      <c r="E441" s="1" t="s">
        <v>1598</v>
      </c>
      <c r="G441" s="263" t="str">
        <f t="shared" si="27"/>
        <v xml:space="preserve"> </v>
      </c>
      <c r="H441" s="13" t="s">
        <v>139</v>
      </c>
      <c r="J441" s="263" t="str">
        <f t="shared" si="28"/>
        <v xml:space="preserve"> </v>
      </c>
      <c r="K441" s="38" t="str">
        <f>IF(D441&gt;=('28 Populations and thresholds'!$I$16),"YES"," ")</f>
        <v>YES</v>
      </c>
      <c r="L441" s="38" t="str">
        <f>IF(K441="YES"," ",IF(D441&gt;=('28 Populations and thresholds'!$I$16)*0.25,"YES"))</f>
        <v xml:space="preserve"> </v>
      </c>
      <c r="M441" s="38" t="b">
        <f>OR('28 Populations and thresholds'!$J$16="CR",'28 Populations and thresholds'!$J$16="EN",'28 Populations and thresholds'!$J$16="VU")</f>
        <v>0</v>
      </c>
      <c r="N441" s="75">
        <f>D441/'28 Populations and thresholds'!$H$16</f>
        <v>0.01</v>
      </c>
      <c r="O441" s="263" t="str">
        <f t="shared" si="29"/>
        <v xml:space="preserve"> </v>
      </c>
      <c r="Q441" s="263" t="str">
        <f t="shared" si="30"/>
        <v xml:space="preserve"> </v>
      </c>
    </row>
    <row r="442" spans="1:22" x14ac:dyDescent="0.2">
      <c r="A442" s="12" t="s">
        <v>1618</v>
      </c>
      <c r="B442" s="9" t="s">
        <v>1653</v>
      </c>
      <c r="C442" s="4" t="s">
        <v>1636</v>
      </c>
      <c r="D442" s="5">
        <v>1000</v>
      </c>
      <c r="E442" s="1" t="s">
        <v>1598</v>
      </c>
      <c r="G442" s="263" t="str">
        <f t="shared" si="27"/>
        <v xml:space="preserve"> </v>
      </c>
      <c r="H442" s="13" t="s">
        <v>139</v>
      </c>
      <c r="J442" s="263" t="str">
        <f t="shared" si="28"/>
        <v xml:space="preserve"> </v>
      </c>
      <c r="K442" s="38" t="str">
        <f>IF(D442&gt;=('28 Populations and thresholds'!$I$18),"YES"," ")</f>
        <v>YES</v>
      </c>
      <c r="L442" s="38" t="str">
        <f>IF(K442="YES"," ",IF(D442&gt;=('28 Populations and thresholds'!$I$18)*0.25,"YES"))</f>
        <v xml:space="preserve"> </v>
      </c>
      <c r="M442" s="38" t="b">
        <f>OR('28 Populations and thresholds'!$J$18="CR",'28 Populations and thresholds'!$J$18="EN",'28 Populations and thresholds'!$J$18="VU")</f>
        <v>0</v>
      </c>
      <c r="N442" s="75">
        <f>D442/'28 Populations and thresholds'!$H$18</f>
        <v>0.01</v>
      </c>
      <c r="O442" s="263" t="str">
        <f t="shared" si="29"/>
        <v xml:space="preserve"> </v>
      </c>
      <c r="Q442" s="263" t="str">
        <f t="shared" si="30"/>
        <v xml:space="preserve"> </v>
      </c>
    </row>
    <row r="443" spans="1:22" x14ac:dyDescent="0.2">
      <c r="A443" s="275" t="s">
        <v>1618</v>
      </c>
      <c r="B443" s="269" t="s">
        <v>4090</v>
      </c>
      <c r="C443" s="269" t="s">
        <v>3724</v>
      </c>
      <c r="D443" s="279">
        <v>70</v>
      </c>
      <c r="E443" s="281">
        <v>35947</v>
      </c>
      <c r="F443" s="272"/>
      <c r="G443" s="263" t="str">
        <f t="shared" si="27"/>
        <v xml:space="preserve"> </v>
      </c>
      <c r="H443" s="275" t="s">
        <v>4019</v>
      </c>
      <c r="I443" s="275"/>
      <c r="J443" s="263" t="str">
        <f t="shared" si="28"/>
        <v xml:space="preserve"> </v>
      </c>
      <c r="K443" s="272" t="str">
        <f>IF(D443&gt;=('28 Populations and thresholds'!$I$46),"YES"," ")</f>
        <v>YES</v>
      </c>
      <c r="L443" s="272" t="str">
        <f>IF(K443="YES"," ",IF(D443&gt;=('28 Populations and thresholds'!$I$46)*0.25,"YES"))</f>
        <v xml:space="preserve"> </v>
      </c>
      <c r="M443" s="272" t="b">
        <f>OR('28 Populations and thresholds'!$J$46="CR",'28 Populations and thresholds'!$J$46="EN",'28 Populations and thresholds'!$J$46="VU")</f>
        <v>1</v>
      </c>
      <c r="N443" s="273">
        <f>D443/'28 Populations and thresholds'!$H$46</f>
        <v>0.35</v>
      </c>
      <c r="O443" s="263" t="str">
        <f t="shared" si="29"/>
        <v xml:space="preserve"> </v>
      </c>
      <c r="P443" s="275"/>
      <c r="Q443" s="263" t="str">
        <f t="shared" si="30"/>
        <v xml:space="preserve"> </v>
      </c>
    </row>
    <row r="444" spans="1:22" x14ac:dyDescent="0.2">
      <c r="A444" s="12" t="s">
        <v>1618</v>
      </c>
      <c r="B444" s="4" t="s">
        <v>3414</v>
      </c>
      <c r="C444" s="111" t="s">
        <v>3412</v>
      </c>
      <c r="D444" s="5">
        <v>125</v>
      </c>
      <c r="E444" s="104">
        <v>2007</v>
      </c>
      <c r="G444" s="263" t="str">
        <f t="shared" si="27"/>
        <v xml:space="preserve"> </v>
      </c>
      <c r="H444" s="13" t="s">
        <v>139</v>
      </c>
      <c r="I444" s="13" t="s">
        <v>3388</v>
      </c>
      <c r="J444" s="263" t="str">
        <f t="shared" si="28"/>
        <v xml:space="preserve"> </v>
      </c>
      <c r="K444" s="38" t="str">
        <f>IF(D444&gt;=('28 Populations and thresholds'!$I$115),"YES"," ")</f>
        <v>YES</v>
      </c>
      <c r="L444" s="38" t="str">
        <f>IF(K444="YES"," ",IF(D444&gt;=('28 Populations and thresholds'!$I$115)*0.25,"YES"))</f>
        <v xml:space="preserve"> </v>
      </c>
      <c r="M444" s="38" t="b">
        <f>OR('28 Populations and thresholds'!$J$115="CR",'28 Populations and thresholds'!$J$115="EN",'28 Populations and thresholds'!$J$115="VU")</f>
        <v>1</v>
      </c>
      <c r="N444" s="75">
        <f>D444/'28 Populations and thresholds'!$H$115</f>
        <v>0.125</v>
      </c>
      <c r="O444" s="263" t="str">
        <f t="shared" si="29"/>
        <v xml:space="preserve"> </v>
      </c>
      <c r="Q444" s="263" t="str">
        <f t="shared" si="30"/>
        <v xml:space="preserve"> </v>
      </c>
    </row>
    <row r="445" spans="1:22" x14ac:dyDescent="0.2">
      <c r="A445" s="267" t="s">
        <v>1618</v>
      </c>
      <c r="B445" s="268" t="s">
        <v>1085</v>
      </c>
      <c r="C445" s="269" t="s">
        <v>3776</v>
      </c>
      <c r="D445" s="270">
        <v>400</v>
      </c>
      <c r="E445" s="271">
        <v>35065</v>
      </c>
      <c r="F445" s="276"/>
      <c r="G445" s="263" t="str">
        <f t="shared" si="27"/>
        <v xml:space="preserve"> </v>
      </c>
      <c r="H445" s="267" t="s">
        <v>21</v>
      </c>
      <c r="I445" s="267" t="s">
        <v>849</v>
      </c>
      <c r="J445" s="263" t="str">
        <f t="shared" si="28"/>
        <v xml:space="preserve"> </v>
      </c>
      <c r="K445" s="272" t="str">
        <f>IF(D445&gt;=('28 Populations and thresholds'!$I$210),"YES"," ")</f>
        <v>YES</v>
      </c>
      <c r="L445" s="272" t="str">
        <f>IF(K445="YES"," ",IF(D445&gt;=('28 Populations and thresholds'!$I$210)*0.25,"YES"))</f>
        <v xml:space="preserve"> </v>
      </c>
      <c r="M445" s="272" t="b">
        <f>OR('28 Populations and thresholds'!$J$210="CR",'28 Populations and thresholds'!$J$210="EN",'28 Populations and thresholds'!$J$210="VU")</f>
        <v>0</v>
      </c>
      <c r="N445" s="273">
        <f>D445/'28 Populations and thresholds'!$H$210</f>
        <v>1.6E-2</v>
      </c>
      <c r="O445" s="263" t="str">
        <f t="shared" si="29"/>
        <v xml:space="preserve"> </v>
      </c>
      <c r="P445" s="269"/>
      <c r="Q445" s="263" t="str">
        <f t="shared" si="30"/>
        <v xml:space="preserve"> </v>
      </c>
    </row>
    <row r="446" spans="1:22" x14ac:dyDescent="0.2">
      <c r="A446" s="267" t="s">
        <v>1618</v>
      </c>
      <c r="B446" s="268" t="s">
        <v>1085</v>
      </c>
      <c r="C446" s="280" t="s">
        <v>3472</v>
      </c>
      <c r="D446" s="270">
        <v>13</v>
      </c>
      <c r="E446" s="271">
        <v>35094</v>
      </c>
      <c r="F446" s="276"/>
      <c r="G446" s="263" t="str">
        <f t="shared" si="27"/>
        <v xml:space="preserve"> </v>
      </c>
      <c r="H446" s="267" t="s">
        <v>21</v>
      </c>
      <c r="I446" s="267" t="s">
        <v>849</v>
      </c>
      <c r="J446" s="263" t="str">
        <f t="shared" si="28"/>
        <v xml:space="preserve"> </v>
      </c>
      <c r="K446" s="272" t="str">
        <f>IF(D446&gt;=('28 Populations and thresholds'!$I$188),"YES"," ")</f>
        <v>YES</v>
      </c>
      <c r="L446" s="272" t="str">
        <f>IF(K446="YES"," ",IF(D446&gt;=('28 Populations and thresholds'!$I$188)*0.25,"YES"))</f>
        <v xml:space="preserve"> </v>
      </c>
      <c r="M446" s="272" t="b">
        <f>OR('28 Populations and thresholds'!$J$188="CR",'28 Populations and thresholds'!$J$188="EN",'28 Populations and thresholds'!$J$188="VU")</f>
        <v>1</v>
      </c>
      <c r="N446" s="273">
        <f>D446/'28 Populations and thresholds'!$H$188</f>
        <v>2.1666666666666667E-2</v>
      </c>
      <c r="O446" s="263" t="str">
        <f t="shared" si="29"/>
        <v xml:space="preserve"> </v>
      </c>
      <c r="P446" s="269"/>
      <c r="Q446" s="263" t="str">
        <f t="shared" si="30"/>
        <v xml:space="preserve"> </v>
      </c>
      <c r="R446" s="4"/>
      <c r="S446" s="4"/>
      <c r="T446" s="4"/>
      <c r="U446" s="4"/>
      <c r="V446" s="4"/>
    </row>
    <row r="447" spans="1:22" s="4" customFormat="1" x14ac:dyDescent="0.2">
      <c r="A447" s="12" t="s">
        <v>1618</v>
      </c>
      <c r="B447" s="4" t="s">
        <v>4602</v>
      </c>
      <c r="C447" s="4" t="s">
        <v>3724</v>
      </c>
      <c r="D447" s="105">
        <v>84</v>
      </c>
      <c r="E447" s="172">
        <v>36678</v>
      </c>
      <c r="F447" s="38"/>
      <c r="G447" s="263" t="str">
        <f t="shared" si="27"/>
        <v xml:space="preserve"> </v>
      </c>
      <c r="H447" s="12" t="s">
        <v>4019</v>
      </c>
      <c r="I447" s="12"/>
      <c r="J447" s="263" t="str">
        <f t="shared" si="28"/>
        <v xml:space="preserve"> </v>
      </c>
      <c r="K447" s="38" t="str">
        <f>IF(D447&gt;=('28 Populations and thresholds'!$I$46),"YES"," ")</f>
        <v>YES</v>
      </c>
      <c r="L447" s="38" t="str">
        <f>IF(K447="YES"," ",IF(D447&gt;=('28 Populations and thresholds'!$I$46)*0.25,"YES"))</f>
        <v xml:space="preserve"> </v>
      </c>
      <c r="M447" s="38" t="b">
        <f>OR('28 Populations and thresholds'!$J$46="CR",'28 Populations and thresholds'!$J$46="EN",'28 Populations and thresholds'!$J$46="VU")</f>
        <v>1</v>
      </c>
      <c r="N447" s="75">
        <f>D447/'28 Populations and thresholds'!$H$46</f>
        <v>0.42</v>
      </c>
      <c r="O447" s="263" t="str">
        <f t="shared" si="29"/>
        <v xml:space="preserve"> </v>
      </c>
      <c r="P447" s="12"/>
      <c r="Q447" s="263" t="str">
        <f t="shared" si="30"/>
        <v xml:space="preserve"> </v>
      </c>
    </row>
    <row r="448" spans="1:22" x14ac:dyDescent="0.2">
      <c r="A448" s="12" t="s">
        <v>1618</v>
      </c>
      <c r="B448" s="4" t="s">
        <v>4602</v>
      </c>
      <c r="C448" s="4" t="s">
        <v>1672</v>
      </c>
      <c r="D448" s="5">
        <v>230</v>
      </c>
      <c r="E448" s="1" t="s">
        <v>207</v>
      </c>
      <c r="G448" s="263" t="str">
        <f t="shared" si="27"/>
        <v xml:space="preserve"> </v>
      </c>
      <c r="H448" s="13" t="s">
        <v>139</v>
      </c>
      <c r="J448" s="263" t="str">
        <f t="shared" si="28"/>
        <v xml:space="preserve"> </v>
      </c>
      <c r="K448" s="38" t="str">
        <f>IF(D448&gt;=('28 Populations and thresholds'!$I$42),"YES"," ")</f>
        <v>YES</v>
      </c>
      <c r="L448" s="38" t="str">
        <f>IF(K448="YES"," ",IF(D448&gt;=('28 Populations and thresholds'!$I$42)*0.25,"YES"))</f>
        <v xml:space="preserve"> </v>
      </c>
      <c r="M448" s="38" t="b">
        <f>OR('28 Populations and thresholds'!$J$42="CR",'28 Populations and thresholds'!$J$42="EN",'28 Populations and thresholds'!$J$42="VU")</f>
        <v>0</v>
      </c>
      <c r="N448" s="75">
        <f>D448/'28 Populations and thresholds'!$H$42</f>
        <v>2.3E-2</v>
      </c>
      <c r="O448" s="263" t="str">
        <f t="shared" si="29"/>
        <v xml:space="preserve"> </v>
      </c>
      <c r="Q448" s="263" t="str">
        <f t="shared" si="30"/>
        <v xml:space="preserve"> </v>
      </c>
    </row>
    <row r="449" spans="1:17" x14ac:dyDescent="0.2">
      <c r="A449" s="12" t="s">
        <v>1618</v>
      </c>
      <c r="B449" s="4" t="s">
        <v>4602</v>
      </c>
      <c r="C449" s="111" t="s">
        <v>3412</v>
      </c>
      <c r="D449" s="5">
        <v>8</v>
      </c>
      <c r="E449" s="104">
        <v>2006</v>
      </c>
      <c r="G449" s="263" t="str">
        <f t="shared" ref="G449:G512" si="31">" "</f>
        <v xml:space="preserve"> </v>
      </c>
      <c r="H449" s="13" t="s">
        <v>139</v>
      </c>
      <c r="I449" s="13" t="s">
        <v>3388</v>
      </c>
      <c r="J449" s="263" t="str">
        <f t="shared" ref="J449:J512" si="32">" "</f>
        <v xml:space="preserve"> </v>
      </c>
      <c r="K449" s="38" t="str">
        <f>IF(D449&gt;=('28 Populations and thresholds'!$I$115),"YES"," ")</f>
        <v>YES</v>
      </c>
      <c r="L449" s="38" t="str">
        <f>IF(K449="YES"," ",IF(D449&gt;=('28 Populations and thresholds'!$I$115)*0.25,"YES"))</f>
        <v xml:space="preserve"> </v>
      </c>
      <c r="M449" s="38" t="b">
        <f>OR('28 Populations and thresholds'!$J$115="CR",'28 Populations and thresholds'!$J$115="EN",'28 Populations and thresholds'!$J$115="VU")</f>
        <v>1</v>
      </c>
      <c r="N449" s="75">
        <f>D449/'28 Populations and thresholds'!$H$115</f>
        <v>8.0000000000000002E-3</v>
      </c>
      <c r="O449" s="263" t="str">
        <f t="shared" ref="O449:O512" si="33">" "</f>
        <v xml:space="preserve"> </v>
      </c>
      <c r="Q449" s="263" t="str">
        <f t="shared" ref="Q449:Q512" si="34">" "</f>
        <v xml:space="preserve"> </v>
      </c>
    </row>
    <row r="450" spans="1:17" s="4" customFormat="1" x14ac:dyDescent="0.2">
      <c r="A450" s="275" t="s">
        <v>1618</v>
      </c>
      <c r="B450" s="269" t="s">
        <v>1687</v>
      </c>
      <c r="C450" s="269" t="s">
        <v>3724</v>
      </c>
      <c r="D450" s="279">
        <v>29</v>
      </c>
      <c r="E450" s="284" t="s">
        <v>207</v>
      </c>
      <c r="F450" s="272"/>
      <c r="G450" s="263" t="str">
        <f t="shared" si="31"/>
        <v xml:space="preserve"> </v>
      </c>
      <c r="H450" s="275" t="s">
        <v>139</v>
      </c>
      <c r="I450" s="275"/>
      <c r="J450" s="263" t="str">
        <f t="shared" si="32"/>
        <v xml:space="preserve"> </v>
      </c>
      <c r="K450" s="272" t="str">
        <f>IF(D450&gt;=('28 Populations and thresholds'!$I$46),"YES"," ")</f>
        <v>YES</v>
      </c>
      <c r="L450" s="272" t="str">
        <f>IF(K450="YES"," ",IF(D450&gt;=('28 Populations and thresholds'!$I$46)*0.25,"YES"))</f>
        <v xml:space="preserve"> </v>
      </c>
      <c r="M450" s="272" t="b">
        <f>OR('28 Populations and thresholds'!$J$46="CR",'28 Populations and thresholds'!$J$46="EN",'28 Populations and thresholds'!$J$46="VU")</f>
        <v>1</v>
      </c>
      <c r="N450" s="273">
        <f>D450/'28 Populations and thresholds'!$H$46</f>
        <v>0.14499999999999999</v>
      </c>
      <c r="O450" s="263" t="str">
        <f t="shared" si="33"/>
        <v xml:space="preserve"> </v>
      </c>
      <c r="P450" s="275"/>
      <c r="Q450" s="263" t="str">
        <f t="shared" si="34"/>
        <v xml:space="preserve"> </v>
      </c>
    </row>
    <row r="451" spans="1:17" s="4" customFormat="1" x14ac:dyDescent="0.2">
      <c r="A451" s="12" t="s">
        <v>1618</v>
      </c>
      <c r="B451" s="4" t="s">
        <v>4088</v>
      </c>
      <c r="C451" s="4" t="s">
        <v>3724</v>
      </c>
      <c r="D451" s="105">
        <v>20</v>
      </c>
      <c r="E451" s="165" t="s">
        <v>4081</v>
      </c>
      <c r="F451" s="38"/>
      <c r="G451" s="263" t="str">
        <f t="shared" si="31"/>
        <v xml:space="preserve"> </v>
      </c>
      <c r="H451" s="12" t="s">
        <v>4019</v>
      </c>
      <c r="I451" s="12"/>
      <c r="J451" s="263" t="str">
        <f t="shared" si="32"/>
        <v xml:space="preserve"> </v>
      </c>
      <c r="K451" s="38" t="str">
        <f>IF(D451&gt;=('28 Populations and thresholds'!$I$46),"YES"," ")</f>
        <v>YES</v>
      </c>
      <c r="L451" s="38" t="str">
        <f>IF(K451="YES"," ",IF(D451&gt;=('28 Populations and thresholds'!$I$46)*0.25,"YES"))</f>
        <v xml:space="preserve"> </v>
      </c>
      <c r="M451" s="38" t="b">
        <f>OR('28 Populations and thresholds'!$J$46="CR",'28 Populations and thresholds'!$J$46="EN",'28 Populations and thresholds'!$J$46="VU")</f>
        <v>1</v>
      </c>
      <c r="N451" s="75">
        <f>D451/'28 Populations and thresholds'!$H$46</f>
        <v>0.1</v>
      </c>
      <c r="O451" s="263" t="str">
        <f t="shared" si="33"/>
        <v xml:space="preserve"> </v>
      </c>
      <c r="P451" s="12"/>
      <c r="Q451" s="263" t="str">
        <f t="shared" si="34"/>
        <v xml:space="preserve"> </v>
      </c>
    </row>
    <row r="452" spans="1:17" s="4" customFormat="1" x14ac:dyDescent="0.2">
      <c r="A452" s="275" t="s">
        <v>1618</v>
      </c>
      <c r="B452" s="269" t="s">
        <v>4089</v>
      </c>
      <c r="C452" s="269" t="s">
        <v>3724</v>
      </c>
      <c r="D452" s="279">
        <v>15</v>
      </c>
      <c r="E452" s="281">
        <v>34425</v>
      </c>
      <c r="F452" s="272"/>
      <c r="G452" s="263" t="str">
        <f t="shared" si="31"/>
        <v xml:space="preserve"> </v>
      </c>
      <c r="H452" s="275" t="s">
        <v>4019</v>
      </c>
      <c r="I452" s="275"/>
      <c r="J452" s="263" t="str">
        <f t="shared" si="32"/>
        <v xml:space="preserve"> </v>
      </c>
      <c r="K452" s="272" t="str">
        <f>IF(D452&gt;=('28 Populations and thresholds'!$I$46),"YES"," ")</f>
        <v>YES</v>
      </c>
      <c r="L452" s="272" t="str">
        <f>IF(K452="YES"," ",IF(D452&gt;=('28 Populations and thresholds'!$I$46)*0.25,"YES"))</f>
        <v xml:space="preserve"> </v>
      </c>
      <c r="M452" s="272" t="b">
        <f>OR('28 Populations and thresholds'!$J$46="CR",'28 Populations and thresholds'!$J$46="EN",'28 Populations and thresholds'!$J$46="VU")</f>
        <v>1</v>
      </c>
      <c r="N452" s="273">
        <f>D452/'28 Populations and thresholds'!$H$46</f>
        <v>7.4999999999999997E-2</v>
      </c>
      <c r="O452" s="263" t="str">
        <f t="shared" si="33"/>
        <v xml:space="preserve"> </v>
      </c>
      <c r="P452" s="275"/>
      <c r="Q452" s="263" t="str">
        <f t="shared" si="34"/>
        <v xml:space="preserve"> </v>
      </c>
    </row>
    <row r="453" spans="1:17" s="4" customFormat="1" x14ac:dyDescent="0.2">
      <c r="A453" s="12" t="s">
        <v>1618</v>
      </c>
      <c r="B453" s="4" t="s">
        <v>4087</v>
      </c>
      <c r="C453" s="4" t="s">
        <v>3724</v>
      </c>
      <c r="D453" s="105">
        <v>6</v>
      </c>
      <c r="E453" s="172">
        <v>35916</v>
      </c>
      <c r="F453" s="38"/>
      <c r="G453" s="263" t="str">
        <f t="shared" si="31"/>
        <v xml:space="preserve"> </v>
      </c>
      <c r="H453" s="12" t="s">
        <v>4019</v>
      </c>
      <c r="I453" s="12"/>
      <c r="J453" s="263" t="str">
        <f t="shared" si="32"/>
        <v xml:space="preserve"> </v>
      </c>
      <c r="K453" s="38" t="str">
        <f>IF(D453&gt;=('28 Populations and thresholds'!$I$46),"YES"," ")</f>
        <v>YES</v>
      </c>
      <c r="L453" s="38" t="str">
        <f>IF(K453="YES"," ",IF(D453&gt;=('28 Populations and thresholds'!$I$46)*0.25,"YES"))</f>
        <v xml:space="preserve"> </v>
      </c>
      <c r="M453" s="38" t="b">
        <f>OR('28 Populations and thresholds'!$J$46="CR",'28 Populations and thresholds'!$J$46="EN",'28 Populations and thresholds'!$J$46="VU")</f>
        <v>1</v>
      </c>
      <c r="N453" s="75">
        <f>D453/'28 Populations and thresholds'!$H$46</f>
        <v>0.03</v>
      </c>
      <c r="O453" s="263" t="str">
        <f t="shared" si="33"/>
        <v xml:space="preserve"> </v>
      </c>
      <c r="P453" s="12"/>
      <c r="Q453" s="263" t="str">
        <f t="shared" si="34"/>
        <v xml:space="preserve"> </v>
      </c>
    </row>
    <row r="454" spans="1:17" s="4" customFormat="1" x14ac:dyDescent="0.2">
      <c r="A454" s="275" t="s">
        <v>1618</v>
      </c>
      <c r="B454" s="280" t="s">
        <v>4012</v>
      </c>
      <c r="C454" s="278" t="s">
        <v>3722</v>
      </c>
      <c r="D454" s="279">
        <v>27690</v>
      </c>
      <c r="E454" s="274">
        <v>2010</v>
      </c>
      <c r="F454" s="272"/>
      <c r="G454" s="263" t="str">
        <f t="shared" si="31"/>
        <v xml:space="preserve"> </v>
      </c>
      <c r="H454" s="275"/>
      <c r="I454" s="275" t="s">
        <v>4311</v>
      </c>
      <c r="J454" s="263" t="str">
        <f t="shared" si="32"/>
        <v xml:space="preserve"> </v>
      </c>
      <c r="K454" s="272" t="str">
        <f>IF(D454&gt;=('28 Populations and thresholds'!$I$43),"YES"," ")</f>
        <v>YES</v>
      </c>
      <c r="L454" s="272" t="str">
        <f>IF(K454="YES"," ",IF(D454&gt;=('28 Populations and thresholds'!$I$43)*0.25,"YES"))</f>
        <v xml:space="preserve"> </v>
      </c>
      <c r="M454" s="272" t="b">
        <f>OR('28 Populations and thresholds'!$J$43="CR",'28 Populations and thresholds'!$J$43="EN",'28 Populations and thresholds'!$J$43="VU")</f>
        <v>0</v>
      </c>
      <c r="N454" s="273">
        <f>D454/'28 Populations and thresholds'!$H$43</f>
        <v>9.2299999999999993E-2</v>
      </c>
      <c r="O454" s="263" t="str">
        <f t="shared" si="33"/>
        <v xml:space="preserve"> </v>
      </c>
      <c r="P454" s="275" t="s">
        <v>4312</v>
      </c>
      <c r="Q454" s="263" t="str">
        <f t="shared" si="34"/>
        <v xml:space="preserve"> </v>
      </c>
    </row>
    <row r="455" spans="1:17" s="4" customFormat="1" x14ac:dyDescent="0.2">
      <c r="A455" s="275" t="s">
        <v>1618</v>
      </c>
      <c r="B455" s="280" t="s">
        <v>4012</v>
      </c>
      <c r="C455" s="269" t="s">
        <v>1688</v>
      </c>
      <c r="D455" s="279">
        <v>2000</v>
      </c>
      <c r="E455" s="274">
        <v>2007</v>
      </c>
      <c r="F455" s="272"/>
      <c r="G455" s="263" t="str">
        <f t="shared" si="31"/>
        <v xml:space="preserve"> </v>
      </c>
      <c r="H455" s="275"/>
      <c r="I455" s="275" t="s">
        <v>4011</v>
      </c>
      <c r="J455" s="263" t="str">
        <f t="shared" si="32"/>
        <v xml:space="preserve"> </v>
      </c>
      <c r="K455" s="272" t="str">
        <f>IF(D455&gt;=('28 Populations and thresholds'!$I$47),"YES"," ")</f>
        <v>YES</v>
      </c>
      <c r="L455" s="272" t="str">
        <f>IF(K455="YES"," ",IF(D455&gt;=('28 Populations and thresholds'!$I$47)*0.25,"YES"))</f>
        <v xml:space="preserve"> </v>
      </c>
      <c r="M455" s="272" t="b">
        <f>OR('28 Populations and thresholds'!$J$47="CR",'28 Populations and thresholds'!$J$47="EN",'28 Populations and thresholds'!$J$47="VU")</f>
        <v>0</v>
      </c>
      <c r="N455" s="273">
        <f>D455/'28 Populations and thresholds'!$H$47</f>
        <v>0.2</v>
      </c>
      <c r="O455" s="263" t="str">
        <f t="shared" si="33"/>
        <v xml:space="preserve"> </v>
      </c>
      <c r="P455" s="275" t="s">
        <v>4013</v>
      </c>
      <c r="Q455" s="263" t="str">
        <f t="shared" si="34"/>
        <v xml:space="preserve"> </v>
      </c>
    </row>
    <row r="456" spans="1:17" s="4" customFormat="1" x14ac:dyDescent="0.2">
      <c r="A456" s="275" t="s">
        <v>1618</v>
      </c>
      <c r="B456" s="280" t="s">
        <v>4012</v>
      </c>
      <c r="C456" s="278" t="s">
        <v>3724</v>
      </c>
      <c r="D456" s="279">
        <v>292</v>
      </c>
      <c r="E456" s="274">
        <v>2011</v>
      </c>
      <c r="F456" s="272"/>
      <c r="G456" s="263" t="str">
        <f t="shared" si="31"/>
        <v xml:space="preserve"> </v>
      </c>
      <c r="H456" s="275"/>
      <c r="I456" s="275" t="s">
        <v>4311</v>
      </c>
      <c r="J456" s="263" t="str">
        <f t="shared" si="32"/>
        <v xml:space="preserve"> </v>
      </c>
      <c r="K456" s="272" t="str">
        <f>IF(D456&gt;=('28 Populations and thresholds'!$I$46),"YES"," ")</f>
        <v>YES</v>
      </c>
      <c r="L456" s="272" t="str">
        <f>IF(K456="YES"," ",IF(D456&gt;=('28 Populations and thresholds'!$I$46)*0.25,"YES"))</f>
        <v xml:space="preserve"> </v>
      </c>
      <c r="M456" s="272" t="b">
        <f>OR('28 Populations and thresholds'!$J$46="CR",'28 Populations and thresholds'!$J$46="EN",'28 Populations and thresholds'!$J$46="VU")</f>
        <v>1</v>
      </c>
      <c r="N456" s="273">
        <f>D456/'28 Populations and thresholds'!$H$46</f>
        <v>1.46</v>
      </c>
      <c r="O456" s="263" t="str">
        <f t="shared" si="33"/>
        <v xml:space="preserve"> </v>
      </c>
      <c r="P456" s="275" t="s">
        <v>4313</v>
      </c>
      <c r="Q456" s="263" t="str">
        <f t="shared" si="34"/>
        <v xml:space="preserve"> </v>
      </c>
    </row>
    <row r="457" spans="1:17" s="4" customFormat="1" x14ac:dyDescent="0.2">
      <c r="A457" s="275" t="s">
        <v>1618</v>
      </c>
      <c r="B457" s="280" t="s">
        <v>4012</v>
      </c>
      <c r="C457" s="269" t="s">
        <v>1672</v>
      </c>
      <c r="D457" s="279">
        <v>6242</v>
      </c>
      <c r="E457" s="281">
        <v>39142</v>
      </c>
      <c r="F457" s="272"/>
      <c r="G457" s="263" t="str">
        <f t="shared" si="31"/>
        <v xml:space="preserve"> </v>
      </c>
      <c r="H457" s="275"/>
      <c r="I457" s="275" t="s">
        <v>4011</v>
      </c>
      <c r="J457" s="263" t="str">
        <f t="shared" si="32"/>
        <v xml:space="preserve"> </v>
      </c>
      <c r="K457" s="272" t="str">
        <f>IF(D457&gt;=('28 Populations and thresholds'!$I$42),"YES"," ")</f>
        <v>YES</v>
      </c>
      <c r="L457" s="272" t="str">
        <f>IF(K457="YES"," ",IF(D457&gt;=('28 Populations and thresholds'!$I$42)*0.25,"YES"))</f>
        <v xml:space="preserve"> </v>
      </c>
      <c r="M457" s="272" t="b">
        <f>OR('28 Populations and thresholds'!$J$42="CR",'28 Populations and thresholds'!$J$42="EN",'28 Populations and thresholds'!$J$42="VU")</f>
        <v>0</v>
      </c>
      <c r="N457" s="273">
        <f>D457/'28 Populations and thresholds'!$H$42</f>
        <v>0.62419999999999998</v>
      </c>
      <c r="O457" s="263" t="str">
        <f t="shared" si="33"/>
        <v xml:space="preserve"> </v>
      </c>
      <c r="P457" s="275" t="s">
        <v>4013</v>
      </c>
      <c r="Q457" s="263" t="str">
        <f t="shared" si="34"/>
        <v xml:space="preserve"> </v>
      </c>
    </row>
    <row r="458" spans="1:17" s="4" customFormat="1" x14ac:dyDescent="0.2">
      <c r="A458" s="275" t="s">
        <v>1618</v>
      </c>
      <c r="B458" s="280" t="s">
        <v>4012</v>
      </c>
      <c r="C458" s="280" t="s">
        <v>3713</v>
      </c>
      <c r="D458" s="279">
        <v>5184</v>
      </c>
      <c r="E458" s="281">
        <v>39083</v>
      </c>
      <c r="F458" s="272"/>
      <c r="G458" s="263" t="str">
        <f t="shared" si="31"/>
        <v xml:space="preserve"> </v>
      </c>
      <c r="H458" s="275"/>
      <c r="I458" s="275" t="s">
        <v>4011</v>
      </c>
      <c r="J458" s="263" t="str">
        <f t="shared" si="32"/>
        <v xml:space="preserve"> </v>
      </c>
      <c r="K458" s="272" t="str">
        <f>IF(D458&gt;=('28 Populations and thresholds'!$I$9),"YES"," ")</f>
        <v>YES</v>
      </c>
      <c r="L458" s="272" t="str">
        <f>IF(K458="YES"," ",IF(D458&gt;=('28 Populations and thresholds'!$I$9)*0.25,"YES"))</f>
        <v xml:space="preserve"> </v>
      </c>
      <c r="M458" s="272" t="b">
        <f>OR('28 Populations and thresholds'!$J$9="CR",'28 Populations and thresholds'!$J$9="EN",'28 Populations and thresholds'!$J$9="VU")</f>
        <v>0</v>
      </c>
      <c r="N458" s="273">
        <f>D458/'28 Populations and thresholds'!$H$9</f>
        <v>1.0367999999999999</v>
      </c>
      <c r="O458" s="263" t="str">
        <f t="shared" si="33"/>
        <v xml:space="preserve"> </v>
      </c>
      <c r="P458" s="275" t="s">
        <v>4013</v>
      </c>
      <c r="Q458" s="263" t="str">
        <f t="shared" si="34"/>
        <v xml:space="preserve"> </v>
      </c>
    </row>
    <row r="459" spans="1:17" s="4" customFormat="1" x14ac:dyDescent="0.2">
      <c r="A459" s="275" t="s">
        <v>1618</v>
      </c>
      <c r="B459" s="269" t="s">
        <v>1619</v>
      </c>
      <c r="C459" s="269" t="s">
        <v>1625</v>
      </c>
      <c r="D459" s="279">
        <v>1610</v>
      </c>
      <c r="E459" s="284" t="s">
        <v>1598</v>
      </c>
      <c r="F459" s="272"/>
      <c r="G459" s="263" t="str">
        <f t="shared" si="31"/>
        <v xml:space="preserve"> </v>
      </c>
      <c r="H459" s="275" t="s">
        <v>139</v>
      </c>
      <c r="I459" s="275"/>
      <c r="J459" s="263" t="str">
        <f t="shared" si="32"/>
        <v xml:space="preserve"> </v>
      </c>
      <c r="K459" s="272" t="str">
        <f>IF(D459&gt;=('28 Populations and thresholds'!$I$11),"YES"," ")</f>
        <v>YES</v>
      </c>
      <c r="L459" s="272" t="str">
        <f>IF(K459="YES"," ",IF(D459&gt;=('28 Populations and thresholds'!$I$11)*0.25,"YES"))</f>
        <v xml:space="preserve"> </v>
      </c>
      <c r="M459" s="272" t="b">
        <f>OR('28 Populations and thresholds'!$J$11="CR",'28 Populations and thresholds'!$J$11="EN",'28 Populations and thresholds'!$J$11="VU")</f>
        <v>0</v>
      </c>
      <c r="N459" s="273">
        <f>D459/'28 Populations and thresholds'!$H$11</f>
        <v>1.61E-2</v>
      </c>
      <c r="O459" s="263" t="str">
        <f t="shared" si="33"/>
        <v xml:space="preserve"> </v>
      </c>
      <c r="P459" s="275"/>
      <c r="Q459" s="263" t="str">
        <f t="shared" si="34"/>
        <v xml:space="preserve"> </v>
      </c>
    </row>
    <row r="460" spans="1:17" s="4" customFormat="1" x14ac:dyDescent="0.2">
      <c r="A460" s="275" t="s">
        <v>1618</v>
      </c>
      <c r="B460" s="269" t="s">
        <v>1619</v>
      </c>
      <c r="C460" s="269" t="s">
        <v>1636</v>
      </c>
      <c r="D460" s="279">
        <v>1068</v>
      </c>
      <c r="E460" s="284" t="s">
        <v>1598</v>
      </c>
      <c r="F460" s="272"/>
      <c r="G460" s="263" t="str">
        <f t="shared" si="31"/>
        <v xml:space="preserve"> </v>
      </c>
      <c r="H460" s="275" t="s">
        <v>139</v>
      </c>
      <c r="I460" s="275"/>
      <c r="J460" s="263" t="str">
        <f t="shared" si="32"/>
        <v xml:space="preserve"> </v>
      </c>
      <c r="K460" s="272" t="str">
        <f>IF(D460&gt;=('28 Populations and thresholds'!$I$18),"YES"," ")</f>
        <v>YES</v>
      </c>
      <c r="L460" s="272" t="str">
        <f>IF(K460="YES"," ",IF(D460&gt;=('28 Populations and thresholds'!$I$18)*0.25,"YES"))</f>
        <v xml:space="preserve"> </v>
      </c>
      <c r="M460" s="272" t="b">
        <f>OR('28 Populations and thresholds'!$J$18="CR",'28 Populations and thresholds'!$J$18="EN",'28 Populations and thresholds'!$J$18="VU")</f>
        <v>0</v>
      </c>
      <c r="N460" s="273">
        <f>D460/'28 Populations and thresholds'!$H$18</f>
        <v>1.068E-2</v>
      </c>
      <c r="O460" s="263" t="str">
        <f t="shared" si="33"/>
        <v xml:space="preserve"> </v>
      </c>
      <c r="P460" s="275"/>
      <c r="Q460" s="263" t="str">
        <f t="shared" si="34"/>
        <v xml:space="preserve"> </v>
      </c>
    </row>
    <row r="461" spans="1:17" s="4" customFormat="1" x14ac:dyDescent="0.2">
      <c r="A461" s="12" t="s">
        <v>1618</v>
      </c>
      <c r="B461" s="4" t="s">
        <v>4091</v>
      </c>
      <c r="C461" s="4" t="s">
        <v>3724</v>
      </c>
      <c r="D461" s="105">
        <v>22</v>
      </c>
      <c r="E461" s="172">
        <v>34425</v>
      </c>
      <c r="F461" s="38"/>
      <c r="G461" s="263" t="str">
        <f t="shared" si="31"/>
        <v xml:space="preserve"> </v>
      </c>
      <c r="H461" s="12" t="s">
        <v>4019</v>
      </c>
      <c r="I461" s="12"/>
      <c r="J461" s="263" t="str">
        <f t="shared" si="32"/>
        <v xml:space="preserve"> </v>
      </c>
      <c r="K461" s="38" t="str">
        <f>IF(D461&gt;=('28 Populations and thresholds'!$I$46),"YES"," ")</f>
        <v>YES</v>
      </c>
      <c r="L461" s="38" t="str">
        <f>IF(K461="YES"," ",IF(D461&gt;=('28 Populations and thresholds'!$I$46)*0.25,"YES"))</f>
        <v xml:space="preserve"> </v>
      </c>
      <c r="M461" s="38" t="b">
        <f>OR('28 Populations and thresholds'!$J$46="CR",'28 Populations and thresholds'!$J$46="EN",'28 Populations and thresholds'!$J$46="VU")</f>
        <v>1</v>
      </c>
      <c r="N461" s="75">
        <f>D461/'28 Populations and thresholds'!$H$46</f>
        <v>0.11</v>
      </c>
      <c r="O461" s="263" t="str">
        <f t="shared" si="33"/>
        <v xml:space="preserve"> </v>
      </c>
      <c r="P461" s="12"/>
      <c r="Q461" s="263" t="str">
        <f t="shared" si="34"/>
        <v xml:space="preserve"> </v>
      </c>
    </row>
    <row r="462" spans="1:17" s="4" customFormat="1" x14ac:dyDescent="0.2">
      <c r="A462" s="275" t="s">
        <v>1618</v>
      </c>
      <c r="B462" s="269" t="s">
        <v>4086</v>
      </c>
      <c r="C462" s="269" t="s">
        <v>3724</v>
      </c>
      <c r="D462" s="279">
        <v>2</v>
      </c>
      <c r="E462" s="281">
        <v>35765</v>
      </c>
      <c r="F462" s="272"/>
      <c r="G462" s="263" t="str">
        <f t="shared" si="31"/>
        <v xml:space="preserve"> </v>
      </c>
      <c r="H462" s="275" t="s">
        <v>4019</v>
      </c>
      <c r="I462" s="275"/>
      <c r="J462" s="263" t="str">
        <f t="shared" si="32"/>
        <v xml:space="preserve"> </v>
      </c>
      <c r="K462" s="272" t="str">
        <f>IF(D462&gt;=('28 Populations and thresholds'!$I$46),"YES"," ")</f>
        <v>YES</v>
      </c>
      <c r="L462" s="272" t="str">
        <f>IF(K462="YES"," ",IF(D462&gt;=('28 Populations and thresholds'!$I$46)*0.25,"YES"))</f>
        <v xml:space="preserve"> </v>
      </c>
      <c r="M462" s="272" t="b">
        <f>OR('28 Populations and thresholds'!$J$46="CR",'28 Populations and thresholds'!$J$46="EN",'28 Populations and thresholds'!$J$46="VU")</f>
        <v>1</v>
      </c>
      <c r="N462" s="273">
        <f>D462/'28 Populations and thresholds'!$H$46</f>
        <v>0.01</v>
      </c>
      <c r="O462" s="263" t="str">
        <f t="shared" si="33"/>
        <v xml:space="preserve"> </v>
      </c>
      <c r="P462" s="275"/>
      <c r="Q462" s="263" t="str">
        <f t="shared" si="34"/>
        <v xml:space="preserve"> </v>
      </c>
    </row>
    <row r="463" spans="1:17" s="4" customFormat="1" x14ac:dyDescent="0.2">
      <c r="A463" s="12" t="s">
        <v>1618</v>
      </c>
      <c r="B463" s="4" t="s">
        <v>1756</v>
      </c>
      <c r="C463" s="4" t="s">
        <v>1755</v>
      </c>
      <c r="D463" s="105">
        <v>300</v>
      </c>
      <c r="E463" s="165" t="s">
        <v>130</v>
      </c>
      <c r="F463" s="38"/>
      <c r="G463" s="263" t="str">
        <f t="shared" si="31"/>
        <v xml:space="preserve"> </v>
      </c>
      <c r="H463" s="12" t="s">
        <v>139</v>
      </c>
      <c r="I463" s="12"/>
      <c r="J463" s="263" t="str">
        <f t="shared" si="32"/>
        <v xml:space="preserve"> </v>
      </c>
      <c r="K463" s="38" t="str">
        <f>IF(D463&gt;=('28 Populations and thresholds'!$I$226),"YES"," ")</f>
        <v>YES</v>
      </c>
      <c r="L463" s="38" t="str">
        <f>IF(K463="YES"," ",IF(D463&gt;=('28 Populations and thresholds'!$I$226)*0.25,"YES"))</f>
        <v xml:space="preserve"> </v>
      </c>
      <c r="M463" s="38" t="b">
        <f>OR('28 Populations and thresholds'!$J$226="CR",'28 Populations and thresholds'!$J$226="EN",'28 Populations and thresholds'!$J$226="VU")</f>
        <v>0</v>
      </c>
      <c r="N463" s="75">
        <f>D463/'28 Populations and thresholds'!$H$226</f>
        <v>1.2E-2</v>
      </c>
      <c r="O463" s="263" t="str">
        <f t="shared" si="33"/>
        <v xml:space="preserve"> </v>
      </c>
      <c r="P463" s="12"/>
      <c r="Q463" s="263" t="str">
        <f t="shared" si="34"/>
        <v xml:space="preserve"> </v>
      </c>
    </row>
    <row r="464" spans="1:17" s="4" customFormat="1" x14ac:dyDescent="0.2">
      <c r="A464" s="275" t="s">
        <v>1314</v>
      </c>
      <c r="B464" s="277" t="s">
        <v>3999</v>
      </c>
      <c r="C464" s="280" t="s">
        <v>3540</v>
      </c>
      <c r="D464" s="279">
        <v>26398</v>
      </c>
      <c r="E464" s="284" t="s">
        <v>4004</v>
      </c>
      <c r="F464" s="272"/>
      <c r="G464" s="263" t="str">
        <f t="shared" si="31"/>
        <v xml:space="preserve"> </v>
      </c>
      <c r="H464" s="275"/>
      <c r="I464" s="275" t="s">
        <v>4002</v>
      </c>
      <c r="J464" s="263" t="str">
        <f t="shared" si="32"/>
        <v xml:space="preserve"> </v>
      </c>
      <c r="K464" s="272" t="str">
        <f>IF(D464&gt;=('28 Populations and thresholds'!$I$60),"YES"," ")</f>
        <v>YES</v>
      </c>
      <c r="L464" s="272" t="str">
        <f>IF(K464="YES"," ",IF(D464&gt;=('28 Populations and thresholds'!$I$60)*0.25,"YES"))</f>
        <v xml:space="preserve"> </v>
      </c>
      <c r="M464" s="272" t="b">
        <f>OR('28 Populations and thresholds'!$J$60="CR",'28 Populations and thresholds'!$J$60="EN",'28 Populations and thresholds'!$J$60="VU")</f>
        <v>1</v>
      </c>
      <c r="N464" s="273">
        <f>D464/'28 Populations and thresholds'!$H$60</f>
        <v>0.33843589743589741</v>
      </c>
      <c r="O464" s="263" t="str">
        <f t="shared" si="33"/>
        <v xml:space="preserve"> </v>
      </c>
      <c r="P464" s="275"/>
      <c r="Q464" s="263" t="str">
        <f t="shared" si="34"/>
        <v xml:space="preserve"> </v>
      </c>
    </row>
    <row r="465" spans="1:17" s="4" customFormat="1" x14ac:dyDescent="0.2">
      <c r="A465" s="143" t="s">
        <v>1314</v>
      </c>
      <c r="B465" s="40" t="s">
        <v>1271</v>
      </c>
      <c r="C465" s="4" t="s">
        <v>3447</v>
      </c>
      <c r="D465" s="41">
        <v>340</v>
      </c>
      <c r="E465" s="46">
        <v>33250</v>
      </c>
      <c r="F465" s="43"/>
      <c r="G465" s="263" t="str">
        <f t="shared" si="31"/>
        <v xml:space="preserve"> </v>
      </c>
      <c r="H465" s="143" t="s">
        <v>21</v>
      </c>
      <c r="I465" s="143" t="s">
        <v>853</v>
      </c>
      <c r="J465" s="263" t="str">
        <f t="shared" si="32"/>
        <v xml:space="preserve"> </v>
      </c>
      <c r="K465" s="38" t="str">
        <f>IF(D465&gt;=('28 Populations and thresholds'!$I$145),"YES"," ")</f>
        <v>YES</v>
      </c>
      <c r="L465" s="38" t="str">
        <f>IF(K465="YES"," ",IF(D465&gt;=('28 Populations and thresholds'!$I$145)*0.25,"YES"))</f>
        <v xml:space="preserve"> </v>
      </c>
      <c r="M465" s="38" t="b">
        <f>OR('28 Populations and thresholds'!$J$145="CR",'28 Populations and thresholds'!$J$145="EN",'28 Populations and thresholds'!$J$145="VU")</f>
        <v>0</v>
      </c>
      <c r="N465" s="75">
        <f>D465/'28 Populations and thresholds'!$H$145</f>
        <v>3.3999999999999998E-3</v>
      </c>
      <c r="O465" s="263" t="str">
        <f t="shared" si="33"/>
        <v xml:space="preserve"> </v>
      </c>
      <c r="P465" s="12"/>
      <c r="Q465" s="263" t="str">
        <f t="shared" si="34"/>
        <v xml:space="preserve"> </v>
      </c>
    </row>
    <row r="466" spans="1:17" s="4" customFormat="1" x14ac:dyDescent="0.2">
      <c r="A466" s="143" t="s">
        <v>1314</v>
      </c>
      <c r="B466" s="40" t="s">
        <v>1271</v>
      </c>
      <c r="C466" s="4" t="s">
        <v>3452</v>
      </c>
      <c r="D466" s="41">
        <v>1810</v>
      </c>
      <c r="E466" s="46">
        <v>32877</v>
      </c>
      <c r="F466" s="43"/>
      <c r="G466" s="263" t="str">
        <f t="shared" si="31"/>
        <v xml:space="preserve"> </v>
      </c>
      <c r="H466" s="143" t="s">
        <v>21</v>
      </c>
      <c r="I466" s="143" t="s">
        <v>853</v>
      </c>
      <c r="J466" s="263" t="str">
        <f t="shared" si="32"/>
        <v xml:space="preserve"> </v>
      </c>
      <c r="K466" s="38" t="str">
        <f>IF(D466&gt;=('28 Populations and thresholds'!$I$158),"YES"," ")</f>
        <v>YES</v>
      </c>
      <c r="L466" s="38" t="str">
        <f>IF(K466="YES"," ",IF(D466&gt;=('28 Populations and thresholds'!$I$158)*0.25,"YES"))</f>
        <v xml:space="preserve"> </v>
      </c>
      <c r="M466" s="38" t="b">
        <f>OR('28 Populations and thresholds'!$J$158="CR",'28 Populations and thresholds'!$J$158="EN",'28 Populations and thresholds'!$J$158="VU")</f>
        <v>0</v>
      </c>
      <c r="N466" s="75">
        <f>D466/'28 Populations and thresholds'!$H$158</f>
        <v>1.8100000000000002E-2</v>
      </c>
      <c r="O466" s="263" t="str">
        <f t="shared" si="33"/>
        <v xml:space="preserve"> </v>
      </c>
      <c r="P466" s="12"/>
      <c r="Q466" s="263" t="str">
        <f t="shared" si="34"/>
        <v xml:space="preserve"> </v>
      </c>
    </row>
    <row r="467" spans="1:17" s="4" customFormat="1" x14ac:dyDescent="0.2">
      <c r="A467" s="275" t="s">
        <v>1314</v>
      </c>
      <c r="B467" s="269" t="s">
        <v>4604</v>
      </c>
      <c r="C467" s="269" t="s">
        <v>3666</v>
      </c>
      <c r="D467" s="279">
        <v>2000</v>
      </c>
      <c r="E467" s="274">
        <v>2001</v>
      </c>
      <c r="F467" s="272" t="s">
        <v>6038</v>
      </c>
      <c r="G467" s="263" t="str">
        <f t="shared" si="31"/>
        <v xml:space="preserve"> </v>
      </c>
      <c r="H467" s="275" t="s">
        <v>139</v>
      </c>
      <c r="I467" s="275" t="s">
        <v>3388</v>
      </c>
      <c r="J467" s="263" t="str">
        <f t="shared" si="32"/>
        <v xml:space="preserve"> </v>
      </c>
      <c r="K467" s="272" t="str">
        <f>IF(D467&gt;=(('28 Populations and thresholds'!$I$62)+('28 Populations and thresholds'!$I$63)+('28 Populations and thresholds'!$I$65)),"YES"," ")</f>
        <v>YES</v>
      </c>
      <c r="L467" s="272" t="str">
        <f>IF(K467="YES"," ",IF(D467&gt;=(('28 Populations and thresholds'!$I$62)+('28 Populations and thresholds'!$I$63)+('28 Populations and thresholds'!$I$65))*0.25,"YES"))</f>
        <v xml:space="preserve"> </v>
      </c>
      <c r="M467" s="272" t="b">
        <f>OR('28 Populations and thresholds'!$J$62="CR",'28 Populations and thresholds'!$J$62="EN",'28 Populations and thresholds'!$J$62="VU")</f>
        <v>0</v>
      </c>
      <c r="N467" s="273">
        <f>D467/(('28 Populations and thresholds'!$H$62)+('28 Populations and thresholds'!$H$63)+('28 Populations and thresholds'!$H$65))</f>
        <v>1.1428571428571429E-2</v>
      </c>
      <c r="O467" s="263" t="str">
        <f t="shared" si="33"/>
        <v xml:space="preserve"> </v>
      </c>
      <c r="P467" s="275" t="s">
        <v>4550</v>
      </c>
      <c r="Q467" s="263" t="str">
        <f t="shared" si="34"/>
        <v xml:space="preserve"> </v>
      </c>
    </row>
    <row r="468" spans="1:17" s="4" customFormat="1" x14ac:dyDescent="0.2">
      <c r="A468" s="275" t="s">
        <v>1314</v>
      </c>
      <c r="B468" s="269" t="s">
        <v>4604</v>
      </c>
      <c r="C468" s="269" t="s">
        <v>1677</v>
      </c>
      <c r="D468" s="279">
        <v>8</v>
      </c>
      <c r="E468" s="274">
        <v>2001</v>
      </c>
      <c r="F468" s="272"/>
      <c r="G468" s="263" t="str">
        <f t="shared" si="31"/>
        <v xml:space="preserve"> </v>
      </c>
      <c r="H468" s="275" t="s">
        <v>139</v>
      </c>
      <c r="I468" s="275"/>
      <c r="J468" s="263" t="str">
        <f t="shared" si="32"/>
        <v xml:space="preserve"> </v>
      </c>
      <c r="K468" s="272" t="str">
        <f>IF(D468&gt;=('28 Populations and thresholds'!$I$44),"YES"," ")</f>
        <v>YES</v>
      </c>
      <c r="L468" s="272" t="str">
        <f>IF(K468="YES"," ",IF(D468&gt;=('28 Populations and thresholds'!$I$44)*0.25,"YES"))</f>
        <v xml:space="preserve"> </v>
      </c>
      <c r="M468" s="272" t="b">
        <f>OR('28 Populations and thresholds'!$J$44="CR",'28 Populations and thresholds'!$J$44="EN",'28 Populations and thresholds'!$J$44="VU")</f>
        <v>0</v>
      </c>
      <c r="N468" s="273">
        <f>D468/'28 Populations and thresholds'!$H$44</f>
        <v>1.6E-2</v>
      </c>
      <c r="O468" s="263" t="str">
        <f t="shared" si="33"/>
        <v xml:space="preserve"> </v>
      </c>
      <c r="P468" s="275"/>
      <c r="Q468" s="263" t="str">
        <f t="shared" si="34"/>
        <v xml:space="preserve"> </v>
      </c>
    </row>
    <row r="469" spans="1:17" s="4" customFormat="1" x14ac:dyDescent="0.2">
      <c r="A469" s="267" t="s">
        <v>1314</v>
      </c>
      <c r="B469" s="269" t="s">
        <v>4604</v>
      </c>
      <c r="C469" s="269" t="s">
        <v>1693</v>
      </c>
      <c r="D469" s="279">
        <v>450</v>
      </c>
      <c r="E469" s="284" t="s">
        <v>149</v>
      </c>
      <c r="F469" s="276"/>
      <c r="G469" s="263" t="str">
        <f t="shared" si="31"/>
        <v xml:space="preserve"> </v>
      </c>
      <c r="H469" s="275" t="s">
        <v>139</v>
      </c>
      <c r="I469" s="275"/>
      <c r="J469" s="263" t="str">
        <f t="shared" si="32"/>
        <v xml:space="preserve"> </v>
      </c>
      <c r="K469" s="272" t="str">
        <f>IF(D469&gt;=('28 Populations and thresholds'!$I$50),"YES"," ")</f>
        <v>YES</v>
      </c>
      <c r="L469" s="272" t="str">
        <f>IF(K469="YES"," ",IF(D469&gt;=('28 Populations and thresholds'!$I$50)*0.25,"YES"))</f>
        <v xml:space="preserve"> </v>
      </c>
      <c r="M469" s="272" t="b">
        <f>OR('28 Populations and thresholds'!$J$50="CR",'28 Populations and thresholds'!$J$50="EN",'28 Populations and thresholds'!$J$50="VU")</f>
        <v>0</v>
      </c>
      <c r="N469" s="273">
        <f>D469/'28 Populations and thresholds'!$H$50</f>
        <v>4.4999999999999998E-2</v>
      </c>
      <c r="O469" s="263" t="str">
        <f t="shared" si="33"/>
        <v xml:space="preserve"> </v>
      </c>
      <c r="P469" s="275"/>
      <c r="Q469" s="263" t="str">
        <f t="shared" si="34"/>
        <v xml:space="preserve"> </v>
      </c>
    </row>
    <row r="470" spans="1:17" s="4" customFormat="1" x14ac:dyDescent="0.2">
      <c r="A470" s="275" t="s">
        <v>1314</v>
      </c>
      <c r="B470" s="269" t="s">
        <v>4604</v>
      </c>
      <c r="C470" s="269" t="s">
        <v>3544</v>
      </c>
      <c r="D470" s="279">
        <v>1000</v>
      </c>
      <c r="E470" s="274">
        <v>2001</v>
      </c>
      <c r="F470" s="272"/>
      <c r="G470" s="263" t="str">
        <f t="shared" si="31"/>
        <v xml:space="preserve"> </v>
      </c>
      <c r="H470" s="275" t="s">
        <v>139</v>
      </c>
      <c r="I470" s="275" t="s">
        <v>3388</v>
      </c>
      <c r="J470" s="263" t="str">
        <f t="shared" si="32"/>
        <v xml:space="preserve"> </v>
      </c>
      <c r="K470" s="272" t="str">
        <f>IF(D470&gt;=('28 Populations and thresholds'!$I$70),"YES"," ")</f>
        <v>YES</v>
      </c>
      <c r="L470" s="272" t="str">
        <f>IF(K470="YES"," ",IF(D470&gt;=('28 Populations and thresholds'!$I$70)*0.25,"YES"))</f>
        <v xml:space="preserve"> </v>
      </c>
      <c r="M470" s="272" t="b">
        <f>OR('28 Populations and thresholds'!$J$70="CR",'28 Populations and thresholds'!$J$70="EN",'28 Populations and thresholds'!$J$70="VU")</f>
        <v>0</v>
      </c>
      <c r="N470" s="273">
        <f>D470/'28 Populations and thresholds'!$H$70</f>
        <v>0.01</v>
      </c>
      <c r="O470" s="263" t="str">
        <f t="shared" si="33"/>
        <v xml:space="preserve"> </v>
      </c>
      <c r="P470" s="269"/>
      <c r="Q470" s="263" t="str">
        <f t="shared" si="34"/>
        <v xml:space="preserve"> </v>
      </c>
    </row>
    <row r="471" spans="1:17" s="4" customFormat="1" x14ac:dyDescent="0.2">
      <c r="A471" s="275" t="s">
        <v>1314</v>
      </c>
      <c r="B471" s="269" t="s">
        <v>4604</v>
      </c>
      <c r="C471" s="269" t="s">
        <v>3391</v>
      </c>
      <c r="D471" s="279">
        <v>243</v>
      </c>
      <c r="E471" s="274">
        <v>2006</v>
      </c>
      <c r="F471" s="272"/>
      <c r="G471" s="263" t="str">
        <f t="shared" si="31"/>
        <v xml:space="preserve"> </v>
      </c>
      <c r="H471" s="275" t="s">
        <v>139</v>
      </c>
      <c r="I471" s="275" t="s">
        <v>3388</v>
      </c>
      <c r="J471" s="263" t="str">
        <f t="shared" si="32"/>
        <v xml:space="preserve"> </v>
      </c>
      <c r="K471" s="272" t="str">
        <f>IF(D471&gt;=('28 Populations and thresholds'!$I$121),"YES"," ")</f>
        <v>YES</v>
      </c>
      <c r="L471" s="272" t="str">
        <f>IF(K471="YES"," ",IF(D471&gt;=('28 Populations and thresholds'!$I$121)*0.25,"YES"))</f>
        <v xml:space="preserve"> </v>
      </c>
      <c r="M471" s="272" t="b">
        <f>OR('28 Populations and thresholds'!$J$121="CR",'28 Populations and thresholds'!$J$121="EN",'28 Populations and thresholds'!$J$121="VU")</f>
        <v>1</v>
      </c>
      <c r="N471" s="273">
        <f>D471/'28 Populations and thresholds'!$H$121</f>
        <v>0.21130434782608695</v>
      </c>
      <c r="O471" s="263" t="str">
        <f t="shared" si="33"/>
        <v xml:space="preserve"> </v>
      </c>
      <c r="P471" s="275"/>
      <c r="Q471" s="263" t="str">
        <f t="shared" si="34"/>
        <v xml:space="preserve"> </v>
      </c>
    </row>
    <row r="472" spans="1:17" s="4" customFormat="1" x14ac:dyDescent="0.2">
      <c r="A472" s="275" t="s">
        <v>1314</v>
      </c>
      <c r="B472" s="269" t="s">
        <v>4604</v>
      </c>
      <c r="C472" s="269" t="s">
        <v>3540</v>
      </c>
      <c r="D472" s="279">
        <v>4000</v>
      </c>
      <c r="E472" s="274">
        <v>2001</v>
      </c>
      <c r="F472" s="272"/>
      <c r="G472" s="263" t="str">
        <f t="shared" si="31"/>
        <v xml:space="preserve"> </v>
      </c>
      <c r="H472" s="275" t="s">
        <v>139</v>
      </c>
      <c r="I472" s="275" t="s">
        <v>3388</v>
      </c>
      <c r="J472" s="263" t="str">
        <f t="shared" si="32"/>
        <v xml:space="preserve"> </v>
      </c>
      <c r="K472" s="272" t="str">
        <f>IF(D472&gt;=('28 Populations and thresholds'!$I$60),"YES"," ")</f>
        <v>YES</v>
      </c>
      <c r="L472" s="272" t="str">
        <f>IF(K472="YES"," ",IF(D472&gt;=('28 Populations and thresholds'!$I$60)*0.25,"YES"))</f>
        <v xml:space="preserve"> </v>
      </c>
      <c r="M472" s="272" t="b">
        <f>OR('28 Populations and thresholds'!$J$60="CR",'28 Populations and thresholds'!$J$60="EN",'28 Populations and thresholds'!$J$60="VU")</f>
        <v>1</v>
      </c>
      <c r="N472" s="273">
        <f>D472/'28 Populations and thresholds'!$H$60</f>
        <v>5.128205128205128E-2</v>
      </c>
      <c r="O472" s="263" t="str">
        <f t="shared" si="33"/>
        <v xml:space="preserve"> </v>
      </c>
      <c r="P472" s="275"/>
      <c r="Q472" s="263" t="str">
        <f t="shared" si="34"/>
        <v xml:space="preserve"> </v>
      </c>
    </row>
    <row r="473" spans="1:17" s="4" customFormat="1" x14ac:dyDescent="0.2">
      <c r="A473" s="12" t="s">
        <v>1314</v>
      </c>
      <c r="B473" s="4" t="s">
        <v>3529</v>
      </c>
      <c r="C473" s="4" t="s">
        <v>3594</v>
      </c>
      <c r="D473" s="105">
        <v>9000</v>
      </c>
      <c r="E473" s="161">
        <v>40210</v>
      </c>
      <c r="F473" s="38" t="s">
        <v>6038</v>
      </c>
      <c r="G473" s="263" t="str">
        <f t="shared" si="31"/>
        <v xml:space="preserve"> </v>
      </c>
      <c r="H473" s="12"/>
      <c r="I473" s="4" t="s">
        <v>4415</v>
      </c>
      <c r="J473" s="263" t="str">
        <f t="shared" si="32"/>
        <v xml:space="preserve"> </v>
      </c>
      <c r="K473" s="38" t="str">
        <f>IF(D473&gt;=('28 Populations and thresholds'!$I$87),"YES"," ")</f>
        <v>YES</v>
      </c>
      <c r="L473" s="38" t="str">
        <f>IF(K473="YES"," ",IF(D473&gt;=('28 Populations and thresholds'!$I$87)*0.25,"YES"))</f>
        <v xml:space="preserve"> </v>
      </c>
      <c r="M473" s="38" t="b">
        <f>OR('28 Populations and thresholds'!$J$87="CR",'28 Populations and thresholds'!$J$87="EN",'28 Populations and thresholds'!$J$87="VU")</f>
        <v>0</v>
      </c>
      <c r="N473" s="75">
        <f>D473/'28 Populations and thresholds'!$H$87</f>
        <v>8.9999999999999993E-3</v>
      </c>
      <c r="O473" s="263" t="str">
        <f t="shared" si="33"/>
        <v xml:space="preserve"> </v>
      </c>
      <c r="P473" s="12"/>
      <c r="Q473" s="263" t="str">
        <f t="shared" si="34"/>
        <v xml:space="preserve"> </v>
      </c>
    </row>
    <row r="474" spans="1:17" s="4" customFormat="1" x14ac:dyDescent="0.2">
      <c r="A474" s="12" t="s">
        <v>1314</v>
      </c>
      <c r="B474" s="4" t="s">
        <v>3529</v>
      </c>
      <c r="C474" s="4" t="s">
        <v>3590</v>
      </c>
      <c r="D474" s="105">
        <v>4760</v>
      </c>
      <c r="E474" s="161">
        <v>40210</v>
      </c>
      <c r="F474" s="38"/>
      <c r="G474" s="263" t="str">
        <f t="shared" si="31"/>
        <v xml:space="preserve"> </v>
      </c>
      <c r="H474" s="12"/>
      <c r="I474" s="4" t="s">
        <v>4415</v>
      </c>
      <c r="J474" s="263" t="str">
        <f t="shared" si="32"/>
        <v xml:space="preserve"> </v>
      </c>
      <c r="K474" s="38" t="str">
        <f>IF(D474&gt;=('28 Populations and thresholds'!$I$85),"YES"," ")</f>
        <v>YES</v>
      </c>
      <c r="L474" s="38" t="str">
        <f>IF(K474="YES"," ",IF(D474&gt;=('28 Populations and thresholds'!$I$85)*0.25,"YES"))</f>
        <v xml:space="preserve"> </v>
      </c>
      <c r="M474" s="38" t="b">
        <f>OR('28 Populations and thresholds'!$J$85="CR",'28 Populations and thresholds'!$J$85="EN",'28 Populations and thresholds'!$J$85="VU")</f>
        <v>0</v>
      </c>
      <c r="N474" s="75">
        <f>D474/'28 Populations and thresholds'!$H$85</f>
        <v>5.3483146067415728E-2</v>
      </c>
      <c r="O474" s="263" t="str">
        <f t="shared" si="33"/>
        <v xml:space="preserve"> </v>
      </c>
      <c r="P474" s="12"/>
      <c r="Q474" s="263" t="str">
        <f t="shared" si="34"/>
        <v xml:space="preserve"> </v>
      </c>
    </row>
    <row r="475" spans="1:17" s="4" customFormat="1" x14ac:dyDescent="0.2">
      <c r="A475" s="12" t="s">
        <v>1314</v>
      </c>
      <c r="B475" s="4" t="s">
        <v>3529</v>
      </c>
      <c r="C475" s="4" t="s">
        <v>1607</v>
      </c>
      <c r="D475" s="105">
        <v>340</v>
      </c>
      <c r="E475" s="161">
        <v>40148</v>
      </c>
      <c r="F475" s="38"/>
      <c r="G475" s="263" t="str">
        <f t="shared" si="31"/>
        <v xml:space="preserve"> </v>
      </c>
      <c r="H475" s="12"/>
      <c r="I475" s="4" t="s">
        <v>4415</v>
      </c>
      <c r="J475" s="263" t="str">
        <f t="shared" si="32"/>
        <v xml:space="preserve"> </v>
      </c>
      <c r="K475" s="38" t="str">
        <f>IF(D475&gt;=('28 Populations and thresholds'!$I$6),"YES"," ")</f>
        <v>YES</v>
      </c>
      <c r="L475" s="38" t="str">
        <f>IF(K475="YES"," ",IF(D475&gt;=('28 Populations and thresholds'!$I$6)*0.25,"YES"))</f>
        <v xml:space="preserve"> </v>
      </c>
      <c r="M475" s="38" t="b">
        <f>OR('28 Populations and thresholds'!$J$6="CR",'28 Populations and thresholds'!$J$6="EN",'28 Populations and thresholds'!$J$6="VU")</f>
        <v>0</v>
      </c>
      <c r="N475" s="75">
        <f>D475/'28 Populations and thresholds'!$H$6</f>
        <v>6.7999999999999996E-3</v>
      </c>
      <c r="O475" s="263" t="str">
        <f t="shared" si="33"/>
        <v xml:space="preserve"> </v>
      </c>
      <c r="P475" s="12"/>
      <c r="Q475" s="263" t="str">
        <f t="shared" si="34"/>
        <v xml:space="preserve"> </v>
      </c>
    </row>
    <row r="476" spans="1:17" s="4" customFormat="1" x14ac:dyDescent="0.2">
      <c r="A476" s="143" t="s">
        <v>1314</v>
      </c>
      <c r="B476" s="4" t="s">
        <v>3529</v>
      </c>
      <c r="C476" s="4" t="s">
        <v>3448</v>
      </c>
      <c r="D476" s="41">
        <v>1942</v>
      </c>
      <c r="E476" s="46">
        <v>38018</v>
      </c>
      <c r="F476" s="43"/>
      <c r="G476" s="263" t="str">
        <f t="shared" si="31"/>
        <v xml:space="preserve"> </v>
      </c>
      <c r="H476" s="143" t="s">
        <v>21</v>
      </c>
      <c r="I476" s="143" t="s">
        <v>87</v>
      </c>
      <c r="J476" s="263" t="str">
        <f t="shared" si="32"/>
        <v xml:space="preserve"> </v>
      </c>
      <c r="K476" s="38" t="str">
        <f>IF(D476&gt;=('28 Populations and thresholds'!$I$147),"YES"," ")</f>
        <v>YES</v>
      </c>
      <c r="L476" s="38" t="str">
        <f>IF(K476="YES"," ",IF(D476&gt;=('28 Populations and thresholds'!$I$147)*0.25,"YES"))</f>
        <v xml:space="preserve"> </v>
      </c>
      <c r="M476" s="38" t="b">
        <f>OR('28 Populations and thresholds'!$J$147="CR",'28 Populations and thresholds'!$J$147="EN",'28 Populations and thresholds'!$J$147="VU")</f>
        <v>0</v>
      </c>
      <c r="N476" s="75">
        <f>D476/'28 Populations and thresholds'!$H$147</f>
        <v>1.942E-2</v>
      </c>
      <c r="O476" s="263" t="str">
        <f t="shared" si="33"/>
        <v xml:space="preserve"> </v>
      </c>
      <c r="P476" s="12"/>
      <c r="Q476" s="263" t="str">
        <f t="shared" si="34"/>
        <v xml:space="preserve"> </v>
      </c>
    </row>
    <row r="477" spans="1:17" s="4" customFormat="1" x14ac:dyDescent="0.2">
      <c r="A477" s="143" t="s">
        <v>1314</v>
      </c>
      <c r="B477" s="4" t="s">
        <v>3529</v>
      </c>
      <c r="C477" s="111" t="s">
        <v>3759</v>
      </c>
      <c r="D477" s="41">
        <v>1245</v>
      </c>
      <c r="E477" s="46">
        <v>38018</v>
      </c>
      <c r="F477" s="43"/>
      <c r="G477" s="263" t="str">
        <f t="shared" si="31"/>
        <v xml:space="preserve"> </v>
      </c>
      <c r="H477" s="143" t="s">
        <v>21</v>
      </c>
      <c r="I477" s="143" t="s">
        <v>87</v>
      </c>
      <c r="J477" s="263" t="str">
        <f t="shared" si="32"/>
        <v xml:space="preserve"> </v>
      </c>
      <c r="K477" s="38" t="str">
        <f>IF(D477&gt;=('28 Populations and thresholds'!$I$182),"YES"," ")</f>
        <v>YES</v>
      </c>
      <c r="L477" s="38" t="str">
        <f>IF(K477="YES"," ",IF(D477&gt;=('28 Populations and thresholds'!$I$182)*0.25,"YES"))</f>
        <v xml:space="preserve"> </v>
      </c>
      <c r="M477" s="38" t="b">
        <f>OR('28 Populations and thresholds'!$J$182="CR",'28 Populations and thresholds'!$J$182="EN",'28 Populations and thresholds'!$J$182="VU")</f>
        <v>0</v>
      </c>
      <c r="N477" s="75">
        <f>D477/'28 Populations and thresholds'!$H$182</f>
        <v>4.9799999999999997E-2</v>
      </c>
      <c r="O477" s="263" t="str">
        <f t="shared" si="33"/>
        <v xml:space="preserve"> </v>
      </c>
      <c r="Q477" s="263" t="str">
        <f t="shared" si="34"/>
        <v xml:space="preserve"> </v>
      </c>
    </row>
    <row r="478" spans="1:17" s="4" customFormat="1" x14ac:dyDescent="0.2">
      <c r="A478" s="12" t="s">
        <v>1314</v>
      </c>
      <c r="B478" s="4" t="s">
        <v>3529</v>
      </c>
      <c r="C478" s="4" t="s">
        <v>3540</v>
      </c>
      <c r="D478" s="105">
        <v>3800</v>
      </c>
      <c r="E478" s="161">
        <v>40575</v>
      </c>
      <c r="F478" s="38"/>
      <c r="G478" s="263" t="str">
        <f t="shared" si="31"/>
        <v xml:space="preserve"> </v>
      </c>
      <c r="H478" s="12"/>
      <c r="I478" s="4" t="s">
        <v>4415</v>
      </c>
      <c r="J478" s="263" t="str">
        <f t="shared" si="32"/>
        <v xml:space="preserve"> </v>
      </c>
      <c r="K478" s="38" t="str">
        <f>IF(D478&gt;=('28 Populations and thresholds'!$I$60),"YES"," ")</f>
        <v>YES</v>
      </c>
      <c r="L478" s="38" t="str">
        <f>IF(K478="YES"," ",IF(D478&gt;=('28 Populations and thresholds'!$I$60)*0.25,"YES"))</f>
        <v xml:space="preserve"> </v>
      </c>
      <c r="M478" s="38" t="b">
        <f>OR('28 Populations and thresholds'!$J$60="CR",'28 Populations and thresholds'!$J$60="EN",'28 Populations and thresholds'!$J$60="VU")</f>
        <v>1</v>
      </c>
      <c r="N478" s="75">
        <f>D478/'28 Populations and thresholds'!$H$60</f>
        <v>4.8717948717948718E-2</v>
      </c>
      <c r="O478" s="263" t="str">
        <f t="shared" si="33"/>
        <v xml:space="preserve"> </v>
      </c>
      <c r="P478" s="12"/>
      <c r="Q478" s="263" t="str">
        <f t="shared" si="34"/>
        <v xml:space="preserve"> </v>
      </c>
    </row>
    <row r="479" spans="1:17" s="4" customFormat="1" x14ac:dyDescent="0.2">
      <c r="A479" s="12" t="s">
        <v>1314</v>
      </c>
      <c r="B479" s="4" t="s">
        <v>3529</v>
      </c>
      <c r="C479" s="4" t="s">
        <v>3528</v>
      </c>
      <c r="D479" s="105">
        <v>28450</v>
      </c>
      <c r="E479" s="161">
        <v>40210</v>
      </c>
      <c r="F479" s="38"/>
      <c r="G479" s="263" t="str">
        <f t="shared" si="31"/>
        <v xml:space="preserve"> </v>
      </c>
      <c r="H479" s="12"/>
      <c r="I479" s="4" t="s">
        <v>4415</v>
      </c>
      <c r="J479" s="263" t="str">
        <f t="shared" si="32"/>
        <v xml:space="preserve"> </v>
      </c>
      <c r="K479" s="38" t="str">
        <f>IF(D479&gt;=('28 Populations and thresholds'!$I$59),"YES"," ")</f>
        <v>YES</v>
      </c>
      <c r="L479" s="38" t="str">
        <f>IF(K479="YES"," ",IF(D479&gt;=('28 Populations and thresholds'!$I$59)*0.25,"YES"))</f>
        <v xml:space="preserve"> </v>
      </c>
      <c r="M479" s="38" t="b">
        <f>OR('28 Populations and thresholds'!$J$59="CR",'28 Populations and thresholds'!$J$59="EN",'28 Populations and thresholds'!$J$59="VU")</f>
        <v>0</v>
      </c>
      <c r="N479" s="75">
        <f>D479/'28 Populations and thresholds'!$H$59</f>
        <v>0.25863636363636361</v>
      </c>
      <c r="O479" s="263" t="str">
        <f t="shared" si="33"/>
        <v xml:space="preserve"> </v>
      </c>
      <c r="Q479" s="263" t="str">
        <f t="shared" si="34"/>
        <v xml:space="preserve"> </v>
      </c>
    </row>
    <row r="480" spans="1:17" s="4" customFormat="1" x14ac:dyDescent="0.2">
      <c r="A480" s="275" t="s">
        <v>1314</v>
      </c>
      <c r="B480" s="269" t="s">
        <v>1678</v>
      </c>
      <c r="C480" s="269" t="s">
        <v>3666</v>
      </c>
      <c r="D480" s="279">
        <v>2100</v>
      </c>
      <c r="E480" s="274">
        <v>2004</v>
      </c>
      <c r="F480" s="272" t="s">
        <v>6038</v>
      </c>
      <c r="G480" s="263" t="str">
        <f t="shared" si="31"/>
        <v xml:space="preserve"> </v>
      </c>
      <c r="H480" s="275" t="s">
        <v>139</v>
      </c>
      <c r="I480" s="275" t="s">
        <v>3388</v>
      </c>
      <c r="J480" s="263" t="str">
        <f t="shared" si="32"/>
        <v xml:space="preserve"> </v>
      </c>
      <c r="K480" s="272" t="str">
        <f>IF(D480&gt;=(('28 Populations and thresholds'!$I$62)+('28 Populations and thresholds'!$I$63)+('28 Populations and thresholds'!$I$65)),"YES"," ")</f>
        <v>YES</v>
      </c>
      <c r="L480" s="272" t="str">
        <f>IF(K480="YES"," ",IF(D480&gt;=(('28 Populations and thresholds'!$I$62)+('28 Populations and thresholds'!$I$63)+('28 Populations and thresholds'!$I$65))*0.25,"YES"))</f>
        <v xml:space="preserve"> </v>
      </c>
      <c r="M480" s="272" t="b">
        <f>OR('28 Populations and thresholds'!$J$62="CR",'28 Populations and thresholds'!$J$62="EN",'28 Populations and thresholds'!$J$62="VU")</f>
        <v>0</v>
      </c>
      <c r="N480" s="273">
        <f>D480/(('28 Populations and thresholds'!$H$62)+('28 Populations and thresholds'!$H$63)+('28 Populations and thresholds'!$H$65))</f>
        <v>1.2E-2</v>
      </c>
      <c r="O480" s="263" t="str">
        <f t="shared" si="33"/>
        <v xml:space="preserve"> </v>
      </c>
      <c r="P480" s="275" t="s">
        <v>4550</v>
      </c>
      <c r="Q480" s="263" t="str">
        <f t="shared" si="34"/>
        <v xml:space="preserve"> </v>
      </c>
    </row>
    <row r="481" spans="1:22" s="4" customFormat="1" x14ac:dyDescent="0.2">
      <c r="A481" s="267" t="s">
        <v>1314</v>
      </c>
      <c r="B481" s="269" t="s">
        <v>1678</v>
      </c>
      <c r="C481" s="269" t="s">
        <v>1677</v>
      </c>
      <c r="D481" s="279">
        <v>15</v>
      </c>
      <c r="E481" s="284" t="s">
        <v>74</v>
      </c>
      <c r="F481" s="276"/>
      <c r="G481" s="263" t="str">
        <f t="shared" si="31"/>
        <v xml:space="preserve"> </v>
      </c>
      <c r="H481" s="275" t="s">
        <v>139</v>
      </c>
      <c r="I481" s="275"/>
      <c r="J481" s="263" t="str">
        <f t="shared" si="32"/>
        <v xml:space="preserve"> </v>
      </c>
      <c r="K481" s="272" t="str">
        <f>IF(D481&gt;=('28 Populations and thresholds'!$I$44),"YES"," ")</f>
        <v>YES</v>
      </c>
      <c r="L481" s="272" t="str">
        <f>IF(K481="YES"," ",IF(D481&gt;=('28 Populations and thresholds'!$I$44)*0.25,"YES"))</f>
        <v xml:space="preserve"> </v>
      </c>
      <c r="M481" s="272" t="b">
        <f>OR('28 Populations and thresholds'!$J$44="CR",'28 Populations and thresholds'!$J$44="EN",'28 Populations and thresholds'!$J$44="VU")</f>
        <v>0</v>
      </c>
      <c r="N481" s="273">
        <f>D481/'28 Populations and thresholds'!$H$44</f>
        <v>0.03</v>
      </c>
      <c r="O481" s="263" t="str">
        <f t="shared" si="33"/>
        <v xml:space="preserve"> </v>
      </c>
      <c r="P481" s="282"/>
      <c r="Q481" s="263" t="str">
        <f t="shared" si="34"/>
        <v xml:space="preserve"> </v>
      </c>
    </row>
    <row r="482" spans="1:22" s="4" customFormat="1" x14ac:dyDescent="0.2">
      <c r="A482" s="275" t="s">
        <v>1314</v>
      </c>
      <c r="B482" s="269" t="s">
        <v>3645</v>
      </c>
      <c r="C482" s="269" t="s">
        <v>3644</v>
      </c>
      <c r="D482" s="279">
        <v>400</v>
      </c>
      <c r="E482" s="274">
        <v>2004</v>
      </c>
      <c r="F482" s="272"/>
      <c r="G482" s="263" t="str">
        <f t="shared" si="31"/>
        <v xml:space="preserve"> </v>
      </c>
      <c r="H482" s="275" t="s">
        <v>139</v>
      </c>
      <c r="I482" s="275" t="s">
        <v>3388</v>
      </c>
      <c r="J482" s="263" t="str">
        <f t="shared" si="32"/>
        <v xml:space="preserve"> </v>
      </c>
      <c r="K482" s="272" t="str">
        <f>IF(D482&gt;=('28 Populations and thresholds'!$I$109),"YES"," ")</f>
        <v>YES</v>
      </c>
      <c r="L482" s="272" t="str">
        <f>IF(K482="YES"," ",IF(D482&gt;=('28 Populations and thresholds'!$I$109)*0.25,"YES"))</f>
        <v xml:space="preserve"> </v>
      </c>
      <c r="M482" s="272" t="b">
        <f>OR('28 Populations and thresholds'!$J$109="CR",'28 Populations and thresholds'!$J$109="EN",'28 Populations and thresholds'!$J$109="VU")</f>
        <v>0</v>
      </c>
      <c r="N482" s="273">
        <f>D482/'28 Populations and thresholds'!$H$109</f>
        <v>1.6E-2</v>
      </c>
      <c r="O482" s="263" t="str">
        <f t="shared" si="33"/>
        <v xml:space="preserve"> </v>
      </c>
      <c r="P482" s="275"/>
      <c r="Q482" s="263" t="str">
        <f t="shared" si="34"/>
        <v xml:space="preserve"> </v>
      </c>
    </row>
    <row r="483" spans="1:22" x14ac:dyDescent="0.2">
      <c r="A483" s="267" t="s">
        <v>1314</v>
      </c>
      <c r="B483" s="269" t="s">
        <v>3645</v>
      </c>
      <c r="C483" s="269" t="s">
        <v>3759</v>
      </c>
      <c r="D483" s="270">
        <v>4338</v>
      </c>
      <c r="E483" s="271">
        <v>38018</v>
      </c>
      <c r="F483" s="276"/>
      <c r="G483" s="263" t="str">
        <f t="shared" si="31"/>
        <v xml:space="preserve"> </v>
      </c>
      <c r="H483" s="267" t="s">
        <v>21</v>
      </c>
      <c r="I483" s="267" t="s">
        <v>87</v>
      </c>
      <c r="J483" s="263" t="str">
        <f t="shared" si="32"/>
        <v xml:space="preserve"> </v>
      </c>
      <c r="K483" s="272" t="str">
        <f>IF(D483&gt;=('28 Populations and thresholds'!$I$182),"YES"," ")</f>
        <v>YES</v>
      </c>
      <c r="L483" s="272" t="str">
        <f>IF(K483="YES"," ",IF(D483&gt;=('28 Populations and thresholds'!$I$182)*0.25,"YES"))</f>
        <v xml:space="preserve"> </v>
      </c>
      <c r="M483" s="272" t="b">
        <f>OR('28 Populations and thresholds'!$J$182="CR",'28 Populations and thresholds'!$J$182="EN",'28 Populations and thresholds'!$J$182="VU")</f>
        <v>0</v>
      </c>
      <c r="N483" s="273">
        <f>D483/'28 Populations and thresholds'!$H$182</f>
        <v>0.17352000000000001</v>
      </c>
      <c r="O483" s="263" t="str">
        <f t="shared" si="33"/>
        <v xml:space="preserve"> </v>
      </c>
      <c r="P483" s="269"/>
      <c r="Q483" s="263" t="str">
        <f t="shared" si="34"/>
        <v xml:space="preserve"> </v>
      </c>
      <c r="R483" s="4"/>
      <c r="S483" s="4"/>
      <c r="T483" s="4"/>
      <c r="U483" s="4"/>
      <c r="V483" s="4"/>
    </row>
    <row r="484" spans="1:22" s="4" customFormat="1" x14ac:dyDescent="0.2">
      <c r="A484" s="12" t="s">
        <v>1314</v>
      </c>
      <c r="B484" s="4" t="s">
        <v>3442</v>
      </c>
      <c r="C484" s="4" t="s">
        <v>3676</v>
      </c>
      <c r="D484" s="105">
        <v>13</v>
      </c>
      <c r="E484" s="172">
        <v>38018</v>
      </c>
      <c r="F484" s="38" t="s">
        <v>6038</v>
      </c>
      <c r="G484" s="263" t="str">
        <f t="shared" si="31"/>
        <v xml:space="preserve"> </v>
      </c>
      <c r="H484" s="12" t="s">
        <v>139</v>
      </c>
      <c r="I484" s="4" t="s">
        <v>4415</v>
      </c>
      <c r="J484" s="263" t="str">
        <f t="shared" si="32"/>
        <v xml:space="preserve"> </v>
      </c>
      <c r="K484" s="38" t="str">
        <f>IF(D484&gt;=('28 Populations and thresholds'!$I$96),"YES"," ")</f>
        <v>YES</v>
      </c>
      <c r="L484" s="38" t="str">
        <f>IF(K484="YES"," ",IF(D484&gt;=('28 Populations and thresholds'!$I$96)*0.25,"YES"))</f>
        <v xml:space="preserve"> </v>
      </c>
      <c r="M484" s="38" t="b">
        <f>OR('28 Populations and thresholds'!$J$96="CR",'28 Populations and thresholds'!$J$96="EN",'28 Populations and thresholds'!$J$96="VU")</f>
        <v>1</v>
      </c>
      <c r="N484" s="75">
        <f>D484/'28 Populations and thresholds'!$H$96</f>
        <v>1.2999999999999999E-2</v>
      </c>
      <c r="O484" s="263" t="str">
        <f t="shared" si="33"/>
        <v xml:space="preserve"> </v>
      </c>
      <c r="Q484" s="263" t="str">
        <f t="shared" si="34"/>
        <v xml:space="preserve"> </v>
      </c>
    </row>
    <row r="485" spans="1:22" s="4" customFormat="1" x14ac:dyDescent="0.2">
      <c r="A485" s="12" t="s">
        <v>1314</v>
      </c>
      <c r="B485" s="4" t="s">
        <v>3442</v>
      </c>
      <c r="C485" s="4" t="s">
        <v>3666</v>
      </c>
      <c r="D485" s="175">
        <v>22060</v>
      </c>
      <c r="E485" s="172">
        <v>40148</v>
      </c>
      <c r="F485" s="38"/>
      <c r="G485" s="263" t="str">
        <f t="shared" si="31"/>
        <v xml:space="preserve"> </v>
      </c>
      <c r="H485" s="12"/>
      <c r="I485" s="4" t="s">
        <v>4415</v>
      </c>
      <c r="J485" s="263" t="str">
        <f t="shared" si="32"/>
        <v xml:space="preserve"> </v>
      </c>
      <c r="K485" s="38" t="str">
        <f>IF(D485&gt;=(('28 Populations and thresholds'!$I$62)+('28 Populations and thresholds'!$I$63)+('28 Populations and thresholds'!$I$65)),"YES"," ")</f>
        <v>YES</v>
      </c>
      <c r="L485" s="38" t="str">
        <f>IF(K485="YES"," ",IF(D485&gt;=(('28 Populations and thresholds'!$I$62)+('28 Populations and thresholds'!$I$63)+('28 Populations and thresholds'!$I$65))*0.25,"YES"))</f>
        <v xml:space="preserve"> </v>
      </c>
      <c r="M485" s="38" t="b">
        <f>OR('28 Populations and thresholds'!$J$62="CR",'28 Populations and thresholds'!$J$62="EN",'28 Populations and thresholds'!$J$62="VU")</f>
        <v>0</v>
      </c>
      <c r="N485" s="75">
        <f>D485/(('28 Populations and thresholds'!$H$62)+('28 Populations and thresholds'!$H$63)+('28 Populations and thresholds'!$H$65))</f>
        <v>0.12605714285714287</v>
      </c>
      <c r="O485" s="263" t="str">
        <f t="shared" si="33"/>
        <v xml:space="preserve"> </v>
      </c>
      <c r="P485" s="12" t="s">
        <v>4550</v>
      </c>
      <c r="Q485" s="263" t="str">
        <f t="shared" si="34"/>
        <v xml:space="preserve"> </v>
      </c>
    </row>
    <row r="486" spans="1:22" s="4" customFormat="1" x14ac:dyDescent="0.2">
      <c r="A486" s="12" t="s">
        <v>1314</v>
      </c>
      <c r="B486" s="4" t="s">
        <v>3442</v>
      </c>
      <c r="C486" s="4" t="s">
        <v>3781</v>
      </c>
      <c r="D486" s="175">
        <v>2726</v>
      </c>
      <c r="E486" s="172">
        <v>40148</v>
      </c>
      <c r="F486" s="38"/>
      <c r="G486" s="263" t="str">
        <f t="shared" si="31"/>
        <v xml:space="preserve"> </v>
      </c>
      <c r="H486" s="12"/>
      <c r="I486" s="4" t="s">
        <v>4415</v>
      </c>
      <c r="J486" s="263" t="str">
        <f t="shared" si="32"/>
        <v xml:space="preserve"> </v>
      </c>
      <c r="K486" s="38" t="str">
        <f>IF(D486&gt;=('28 Populations and thresholds'!$I$220),"YES"," ")</f>
        <v>YES</v>
      </c>
      <c r="L486" s="38" t="str">
        <f>IF(K486="YES"," ",IF(D486&gt;=('28 Populations and thresholds'!$I$220)*0.25,"YES"))</f>
        <v xml:space="preserve"> </v>
      </c>
      <c r="M486" s="38" t="b">
        <f>OR('28 Populations and thresholds'!$J$220="CR",'28 Populations and thresholds'!$J$220="EN",'28 Populations and thresholds'!$J$220="VU")</f>
        <v>0</v>
      </c>
      <c r="N486" s="75">
        <f>D486/'28 Populations and thresholds'!$H$220</f>
        <v>2.7259972740027259E-3</v>
      </c>
      <c r="O486" s="263" t="str">
        <f t="shared" si="33"/>
        <v xml:space="preserve"> </v>
      </c>
      <c r="P486" s="12"/>
      <c r="Q486" s="263" t="str">
        <f t="shared" si="34"/>
        <v xml:space="preserve"> </v>
      </c>
    </row>
    <row r="487" spans="1:22" s="4" customFormat="1" x14ac:dyDescent="0.2">
      <c r="A487" s="12" t="s">
        <v>1314</v>
      </c>
      <c r="B487" s="4" t="s">
        <v>3442</v>
      </c>
      <c r="C487" s="4" t="s">
        <v>3482</v>
      </c>
      <c r="D487" s="175">
        <v>10709</v>
      </c>
      <c r="E487" s="172">
        <v>38384</v>
      </c>
      <c r="F487" s="38"/>
      <c r="G487" s="263" t="str">
        <f t="shared" si="31"/>
        <v xml:space="preserve"> </v>
      </c>
      <c r="H487" s="12"/>
      <c r="I487" s="4" t="s">
        <v>4415</v>
      </c>
      <c r="J487" s="263" t="str">
        <f t="shared" si="32"/>
        <v xml:space="preserve"> </v>
      </c>
      <c r="K487" s="38" t="str">
        <f>IF(D487&gt;=(('28 Populations and thresholds'!$I$205)+('28 Populations and thresholds'!$I$206)+('28 Populations and thresholds'!$I$207)+('28 Populations and thresholds'!$I$208)),"YES"," ")</f>
        <v>YES</v>
      </c>
      <c r="L487" s="38" t="str">
        <f>IF(K487="YES"," ",IF(D487&gt;=(('28 Populations and thresholds'!$I$205)+('28 Populations and thresholds'!$I$206)+('28 Populations and thresholds'!$I$207)+('28 Populations and thresholds'!$I$208))*0.25,"YES"))</f>
        <v xml:space="preserve"> </v>
      </c>
      <c r="M487" s="38" t="b">
        <f>OR('28 Populations and thresholds'!$J$206="CR",'28 Populations and thresholds'!$J$206="EN",'28 Populations and thresholds'!$J$206="VU")</f>
        <v>0</v>
      </c>
      <c r="N487" s="75">
        <f>D487/(('28 Populations and thresholds'!$H$205)+('28 Populations and thresholds'!$H$206)+('28 Populations and thresholds'!$H$207)+('28 Populations and thresholds'!$H$208))</f>
        <v>4.0035141500616841E-3</v>
      </c>
      <c r="O487" s="263" t="str">
        <f t="shared" si="33"/>
        <v xml:space="preserve"> </v>
      </c>
      <c r="P487" s="12" t="s">
        <v>4568</v>
      </c>
      <c r="Q487" s="263" t="str">
        <f t="shared" si="34"/>
        <v xml:space="preserve"> </v>
      </c>
    </row>
    <row r="488" spans="1:22" s="4" customFormat="1" x14ac:dyDescent="0.2">
      <c r="A488" s="12" t="s">
        <v>1314</v>
      </c>
      <c r="B488" s="4" t="s">
        <v>3442</v>
      </c>
      <c r="C488" s="4" t="s">
        <v>1693</v>
      </c>
      <c r="D488" s="175">
        <v>1691</v>
      </c>
      <c r="E488" s="172">
        <v>40148</v>
      </c>
      <c r="F488" s="38"/>
      <c r="G488" s="263" t="str">
        <f t="shared" si="31"/>
        <v xml:space="preserve"> </v>
      </c>
      <c r="H488" s="12"/>
      <c r="I488" s="4" t="s">
        <v>4415</v>
      </c>
      <c r="J488" s="263" t="str">
        <f t="shared" si="32"/>
        <v xml:space="preserve"> </v>
      </c>
      <c r="K488" s="38" t="str">
        <f>IF(D488&gt;=('28 Populations and thresholds'!$I$50),"YES"," ")</f>
        <v>YES</v>
      </c>
      <c r="L488" s="38" t="str">
        <f>IF(K488="YES"," ",IF(D488&gt;=('28 Populations and thresholds'!$I$50)*0.25,"YES"))</f>
        <v xml:space="preserve"> </v>
      </c>
      <c r="M488" s="38" t="b">
        <f>OR('28 Populations and thresholds'!$J$50="CR",'28 Populations and thresholds'!$J$50="EN",'28 Populations and thresholds'!$J$50="VU")</f>
        <v>0</v>
      </c>
      <c r="N488" s="75">
        <f>D488/'28 Populations and thresholds'!$H$50</f>
        <v>0.1691</v>
      </c>
      <c r="O488" s="263" t="str">
        <f t="shared" si="33"/>
        <v xml:space="preserve"> </v>
      </c>
      <c r="P488" s="12"/>
      <c r="Q488" s="263" t="str">
        <f t="shared" si="34"/>
        <v xml:space="preserve"> </v>
      </c>
    </row>
    <row r="489" spans="1:22" s="4" customFormat="1" x14ac:dyDescent="0.2">
      <c r="A489" s="12" t="s">
        <v>1314</v>
      </c>
      <c r="B489" s="4" t="s">
        <v>3442</v>
      </c>
      <c r="C489" s="4" t="s">
        <v>1607</v>
      </c>
      <c r="D489" s="175">
        <v>262</v>
      </c>
      <c r="E489" s="172">
        <v>40148</v>
      </c>
      <c r="F489" s="38"/>
      <c r="G489" s="263" t="str">
        <f t="shared" si="31"/>
        <v xml:space="preserve"> </v>
      </c>
      <c r="H489" s="12"/>
      <c r="I489" s="4" t="s">
        <v>4415</v>
      </c>
      <c r="J489" s="263" t="str">
        <f t="shared" si="32"/>
        <v xml:space="preserve"> </v>
      </c>
      <c r="K489" s="38" t="str">
        <f>IF(D489&gt;=('28 Populations and thresholds'!$I$6),"YES"," ")</f>
        <v>YES</v>
      </c>
      <c r="L489" s="38" t="str">
        <f>IF(K489="YES"," ",IF(D489&gt;=('28 Populations and thresholds'!$I$6)*0.25,"YES"))</f>
        <v xml:space="preserve"> </v>
      </c>
      <c r="M489" s="38" t="b">
        <f>OR('28 Populations and thresholds'!$J$6="CR",'28 Populations and thresholds'!$J$6="EN",'28 Populations and thresholds'!$J$6="VU")</f>
        <v>0</v>
      </c>
      <c r="N489" s="75">
        <f>D489/'28 Populations and thresholds'!$H$6</f>
        <v>5.2399999999999999E-3</v>
      </c>
      <c r="O489" s="263" t="str">
        <f t="shared" si="33"/>
        <v xml:space="preserve"> </v>
      </c>
      <c r="P489" s="12"/>
      <c r="Q489" s="263" t="str">
        <f t="shared" si="34"/>
        <v xml:space="preserve"> </v>
      </c>
    </row>
    <row r="490" spans="1:22" s="4" customFormat="1" x14ac:dyDescent="0.2">
      <c r="A490" s="12" t="s">
        <v>1314</v>
      </c>
      <c r="B490" s="4" t="s">
        <v>3442</v>
      </c>
      <c r="C490" s="4" t="s">
        <v>3717</v>
      </c>
      <c r="D490" s="175">
        <v>1548</v>
      </c>
      <c r="E490" s="172">
        <v>40148</v>
      </c>
      <c r="F490" s="38"/>
      <c r="G490" s="263" t="str">
        <f t="shared" si="31"/>
        <v xml:space="preserve"> </v>
      </c>
      <c r="H490" s="12"/>
      <c r="I490" s="4" t="s">
        <v>4415</v>
      </c>
      <c r="J490" s="263" t="str">
        <f t="shared" si="32"/>
        <v xml:space="preserve"> </v>
      </c>
      <c r="K490" s="38" t="str">
        <f>IF(D490&gt;=('28 Populations and thresholds'!$I$16),"YES"," ")</f>
        <v>YES</v>
      </c>
      <c r="L490" s="38" t="str">
        <f>IF(K490="YES"," ",IF(D490&gt;=('28 Populations and thresholds'!$I$16)*0.25,"YES"))</f>
        <v xml:space="preserve"> </v>
      </c>
      <c r="M490" s="38" t="b">
        <f>OR('28 Populations and thresholds'!$J$16="CR",'28 Populations and thresholds'!$J$16="EN",'28 Populations and thresholds'!$J$16="VU")</f>
        <v>0</v>
      </c>
      <c r="N490" s="75">
        <f>D490/'28 Populations and thresholds'!$H$16</f>
        <v>1.5480000000000001E-2</v>
      </c>
      <c r="O490" s="263" t="str">
        <f t="shared" si="33"/>
        <v xml:space="preserve"> </v>
      </c>
      <c r="P490" s="12"/>
      <c r="Q490" s="263" t="str">
        <f t="shared" si="34"/>
        <v xml:space="preserve"> </v>
      </c>
    </row>
    <row r="491" spans="1:22" s="4" customFormat="1" x14ac:dyDescent="0.2">
      <c r="A491" s="12" t="s">
        <v>1314</v>
      </c>
      <c r="B491" s="4" t="s">
        <v>3442</v>
      </c>
      <c r="C491" s="4" t="s">
        <v>3655</v>
      </c>
      <c r="D491" s="175">
        <v>392</v>
      </c>
      <c r="E491" s="172">
        <v>40148</v>
      </c>
      <c r="F491" s="38"/>
      <c r="G491" s="263" t="str">
        <f t="shared" si="31"/>
        <v xml:space="preserve"> </v>
      </c>
      <c r="H491" s="12"/>
      <c r="I491" s="4" t="s">
        <v>4415</v>
      </c>
      <c r="J491" s="263" t="str">
        <f t="shared" si="32"/>
        <v xml:space="preserve"> </v>
      </c>
      <c r="K491" s="38" t="str">
        <f>IF(D491&gt;=('28 Populations and thresholds'!$I$66),"YES"," ")</f>
        <v>YES</v>
      </c>
      <c r="L491" s="38" t="str">
        <f>IF(K491="YES"," ",IF(D491&gt;=('28 Populations and thresholds'!$I$66)*0.25,"YES"))</f>
        <v xml:space="preserve"> </v>
      </c>
      <c r="M491" s="38" t="b">
        <f>OR('28 Populations and thresholds'!$J$66="CR",'28 Populations and thresholds'!$J$66="EN",'28 Populations and thresholds'!$J$66="VU")</f>
        <v>0</v>
      </c>
      <c r="N491" s="75">
        <f>D491/'28 Populations and thresholds'!$H$66</f>
        <v>2.165745856353591E-2</v>
      </c>
      <c r="O491" s="263" t="str">
        <f t="shared" si="33"/>
        <v xml:space="preserve"> </v>
      </c>
      <c r="P491" s="12"/>
      <c r="Q491" s="263" t="str">
        <f t="shared" si="34"/>
        <v xml:space="preserve"> </v>
      </c>
    </row>
    <row r="492" spans="1:22" s="4" customFormat="1" x14ac:dyDescent="0.2">
      <c r="A492" s="12" t="s">
        <v>1314</v>
      </c>
      <c r="B492" s="4" t="s">
        <v>3442</v>
      </c>
      <c r="C492" s="4" t="s">
        <v>3716</v>
      </c>
      <c r="D492" s="175">
        <v>1630</v>
      </c>
      <c r="E492" s="172">
        <v>40148</v>
      </c>
      <c r="F492" s="38"/>
      <c r="G492" s="263" t="str">
        <f t="shared" si="31"/>
        <v xml:space="preserve"> </v>
      </c>
      <c r="H492" s="12"/>
      <c r="I492" s="4" t="s">
        <v>4415</v>
      </c>
      <c r="J492" s="263" t="str">
        <f t="shared" si="32"/>
        <v xml:space="preserve"> </v>
      </c>
      <c r="K492" s="38" t="str">
        <f>IF(D492&gt;=('28 Populations and thresholds'!$I$15),"YES"," ")</f>
        <v>YES</v>
      </c>
      <c r="L492" s="38" t="str">
        <f>IF(K492="YES"," ",IF(D492&gt;=('28 Populations and thresholds'!$I$15)*0.25,"YES"))</f>
        <v xml:space="preserve"> </v>
      </c>
      <c r="M492" s="38" t="b">
        <f>OR('28 Populations and thresholds'!$J$15="CR",'28 Populations and thresholds'!$J$15="EN",'28 Populations and thresholds'!$J$15="VU")</f>
        <v>0</v>
      </c>
      <c r="N492" s="75">
        <f>D492/'28 Populations and thresholds'!$H$15</f>
        <v>1.6299999999999999E-3</v>
      </c>
      <c r="O492" s="263" t="str">
        <f t="shared" si="33"/>
        <v xml:space="preserve"> </v>
      </c>
      <c r="P492" s="12"/>
      <c r="Q492" s="263" t="str">
        <f t="shared" si="34"/>
        <v xml:space="preserve"> </v>
      </c>
    </row>
    <row r="493" spans="1:22" s="4" customFormat="1" x14ac:dyDescent="0.2">
      <c r="A493" s="12" t="s">
        <v>1314</v>
      </c>
      <c r="B493" s="4" t="s">
        <v>3442</v>
      </c>
      <c r="C493" s="4" t="s">
        <v>3391</v>
      </c>
      <c r="D493" s="105">
        <v>333</v>
      </c>
      <c r="E493" s="172">
        <v>38018</v>
      </c>
      <c r="F493" s="38"/>
      <c r="G493" s="263" t="str">
        <f t="shared" si="31"/>
        <v xml:space="preserve"> </v>
      </c>
      <c r="H493" s="12" t="s">
        <v>139</v>
      </c>
      <c r="I493" s="4" t="s">
        <v>4415</v>
      </c>
      <c r="J493" s="263" t="str">
        <f t="shared" si="32"/>
        <v xml:space="preserve"> </v>
      </c>
      <c r="K493" s="38" t="str">
        <f>IF(D493&gt;=('28 Populations and thresholds'!$I$121),"YES"," ")</f>
        <v>YES</v>
      </c>
      <c r="L493" s="38" t="str">
        <f>IF(K493="YES"," ",IF(D493&gt;=('28 Populations and thresholds'!$I$121)*0.25,"YES"))</f>
        <v xml:space="preserve"> </v>
      </c>
      <c r="M493" s="38" t="b">
        <f>OR('28 Populations and thresholds'!$J$121="CR",'28 Populations and thresholds'!$J$121="EN",'28 Populations and thresholds'!$J$121="VU")</f>
        <v>1</v>
      </c>
      <c r="N493" s="75">
        <f>D493/'28 Populations and thresholds'!$H$121</f>
        <v>0.28956521739130436</v>
      </c>
      <c r="O493" s="263" t="str">
        <f t="shared" si="33"/>
        <v xml:space="preserve"> </v>
      </c>
      <c r="P493" s="12"/>
      <c r="Q493" s="263" t="str">
        <f t="shared" si="34"/>
        <v xml:space="preserve"> </v>
      </c>
    </row>
    <row r="494" spans="1:22" s="4" customFormat="1" x14ac:dyDescent="0.2">
      <c r="A494" s="12" t="s">
        <v>1314</v>
      </c>
      <c r="B494" s="4" t="s">
        <v>3442</v>
      </c>
      <c r="C494" s="4" t="s">
        <v>3723</v>
      </c>
      <c r="D494" s="175">
        <v>513</v>
      </c>
      <c r="E494" s="172">
        <v>40148</v>
      </c>
      <c r="F494" s="38"/>
      <c r="G494" s="263" t="str">
        <f t="shared" si="31"/>
        <v xml:space="preserve"> </v>
      </c>
      <c r="H494" s="12"/>
      <c r="I494" s="4" t="s">
        <v>4415</v>
      </c>
      <c r="J494" s="263" t="str">
        <f t="shared" si="32"/>
        <v xml:space="preserve"> </v>
      </c>
      <c r="K494" s="38" t="str">
        <f>IF(D494&gt;=('28 Populations and thresholds'!$I$45),"YES"," ")</f>
        <v>YES</v>
      </c>
      <c r="L494" s="38" t="str">
        <f>IF(K494="YES"," ",IF(D494&gt;=('28 Populations and thresholds'!$I$45)*0.25,"YES"))</f>
        <v xml:space="preserve"> </v>
      </c>
      <c r="M494" s="38" t="b">
        <f>OR('28 Populations and thresholds'!$J$45="CR",'28 Populations and thresholds'!$J$45="EN",'28 Populations and thresholds'!$J$45="VU")</f>
        <v>1</v>
      </c>
      <c r="N494" s="75">
        <f>D494/'28 Populations and thresholds'!$H$45</f>
        <v>0.17100000000000001</v>
      </c>
      <c r="O494" s="263" t="str">
        <f t="shared" si="33"/>
        <v xml:space="preserve"> </v>
      </c>
      <c r="P494" s="12"/>
      <c r="Q494" s="263" t="str">
        <f t="shared" si="34"/>
        <v xml:space="preserve"> </v>
      </c>
    </row>
    <row r="495" spans="1:22" s="4" customFormat="1" x14ac:dyDescent="0.2">
      <c r="A495" s="12" t="s">
        <v>1314</v>
      </c>
      <c r="B495" s="4" t="s">
        <v>3442</v>
      </c>
      <c r="C495" s="4" t="s">
        <v>3448</v>
      </c>
      <c r="D495" s="175">
        <v>9174</v>
      </c>
      <c r="E495" s="172">
        <v>38384</v>
      </c>
      <c r="F495" s="38"/>
      <c r="G495" s="263" t="str">
        <f t="shared" si="31"/>
        <v xml:space="preserve"> </v>
      </c>
      <c r="H495" s="12"/>
      <c r="I495" s="4" t="s">
        <v>4415</v>
      </c>
      <c r="J495" s="263" t="str">
        <f t="shared" si="32"/>
        <v xml:space="preserve"> </v>
      </c>
      <c r="K495" s="38" t="str">
        <f>IF(D495&gt;=('28 Populations and thresholds'!$I$147),"YES"," ")</f>
        <v>YES</v>
      </c>
      <c r="L495" s="38" t="str">
        <f>IF(K495="YES"," ",IF(D495&gt;=('28 Populations and thresholds'!$I$147)*0.25,"YES"))</f>
        <v xml:space="preserve"> </v>
      </c>
      <c r="M495" s="38" t="b">
        <f>OR('28 Populations and thresholds'!$J$147="CR",'28 Populations and thresholds'!$J$147="EN",'28 Populations and thresholds'!$J$147="VU")</f>
        <v>0</v>
      </c>
      <c r="N495" s="75">
        <f>D495/'28 Populations and thresholds'!$H$147</f>
        <v>9.1740000000000002E-2</v>
      </c>
      <c r="O495" s="263" t="str">
        <f t="shared" si="33"/>
        <v xml:space="preserve"> </v>
      </c>
      <c r="P495" s="12"/>
      <c r="Q495" s="263" t="str">
        <f t="shared" si="34"/>
        <v xml:space="preserve"> </v>
      </c>
    </row>
    <row r="496" spans="1:22" s="4" customFormat="1" x14ac:dyDescent="0.2">
      <c r="A496" s="12" t="s">
        <v>1314</v>
      </c>
      <c r="B496" s="4" t="s">
        <v>3442</v>
      </c>
      <c r="C496" s="4" t="s">
        <v>3552</v>
      </c>
      <c r="D496" s="175">
        <v>674</v>
      </c>
      <c r="E496" s="172">
        <v>38018</v>
      </c>
      <c r="F496" s="38"/>
      <c r="G496" s="263" t="str">
        <f t="shared" si="31"/>
        <v xml:space="preserve"> </v>
      </c>
      <c r="H496" s="12"/>
      <c r="I496" s="4" t="s">
        <v>4415</v>
      </c>
      <c r="J496" s="263" t="str">
        <f t="shared" si="32"/>
        <v xml:space="preserve"> </v>
      </c>
      <c r="K496" s="38" t="str">
        <f>IF(D496&gt;=('28 Populations and thresholds'!$I$77),"YES"," ")</f>
        <v>YES</v>
      </c>
      <c r="L496" s="38" t="str">
        <f>IF(K496="YES"," ",IF(D496&gt;=('28 Populations and thresholds'!$I$77)*0.25,"YES"))</f>
        <v xml:space="preserve"> </v>
      </c>
      <c r="M496" s="38" t="b">
        <f>OR('28 Populations and thresholds'!$J$77="CR",'28 Populations and thresholds'!$J$77="EN",'28 Populations and thresholds'!$J$77="VU")</f>
        <v>0</v>
      </c>
      <c r="N496" s="75">
        <f>D496/'28 Populations and thresholds'!$H$77</f>
        <v>6.7400000000000003E-3</v>
      </c>
      <c r="O496" s="263" t="str">
        <f t="shared" si="33"/>
        <v xml:space="preserve"> </v>
      </c>
      <c r="P496" s="12"/>
      <c r="Q496" s="263" t="str">
        <f t="shared" si="34"/>
        <v xml:space="preserve"> </v>
      </c>
    </row>
    <row r="497" spans="1:17" s="4" customFormat="1" x14ac:dyDescent="0.2">
      <c r="A497" s="12" t="s">
        <v>1314</v>
      </c>
      <c r="B497" s="4" t="s">
        <v>3442</v>
      </c>
      <c r="C497" s="111" t="s">
        <v>3759</v>
      </c>
      <c r="D497" s="175">
        <v>1741</v>
      </c>
      <c r="E497" s="172">
        <v>40148</v>
      </c>
      <c r="F497" s="38"/>
      <c r="G497" s="263" t="str">
        <f t="shared" si="31"/>
        <v xml:space="preserve"> </v>
      </c>
      <c r="H497" s="12"/>
      <c r="I497" s="4" t="s">
        <v>4415</v>
      </c>
      <c r="J497" s="263" t="str">
        <f t="shared" si="32"/>
        <v xml:space="preserve"> </v>
      </c>
      <c r="K497" s="38" t="str">
        <f>IF(D497&gt;=('28 Populations and thresholds'!$I$182),"YES"," ")</f>
        <v>YES</v>
      </c>
      <c r="L497" s="38" t="str">
        <f>IF(K497="YES"," ",IF(D497&gt;=('28 Populations and thresholds'!$I$182)*0.25,"YES"))</f>
        <v xml:space="preserve"> </v>
      </c>
      <c r="M497" s="38" t="b">
        <f>OR('28 Populations and thresholds'!$J$182="CR",'28 Populations and thresholds'!$J$182="EN",'28 Populations and thresholds'!$J$182="VU")</f>
        <v>0</v>
      </c>
      <c r="N497" s="75">
        <f>D497/'28 Populations and thresholds'!$H$182</f>
        <v>6.9639999999999994E-2</v>
      </c>
      <c r="O497" s="263" t="str">
        <f t="shared" si="33"/>
        <v xml:space="preserve"> </v>
      </c>
      <c r="P497" s="12"/>
      <c r="Q497" s="263" t="str">
        <f t="shared" si="34"/>
        <v xml:space="preserve"> </v>
      </c>
    </row>
    <row r="498" spans="1:17" s="4" customFormat="1" x14ac:dyDescent="0.2">
      <c r="A498" s="12" t="s">
        <v>1314</v>
      </c>
      <c r="B498" s="4" t="s">
        <v>3442</v>
      </c>
      <c r="C498" s="4" t="s">
        <v>3540</v>
      </c>
      <c r="D498" s="105">
        <v>7002</v>
      </c>
      <c r="E498" s="172">
        <v>38384</v>
      </c>
      <c r="F498" s="38"/>
      <c r="G498" s="263" t="str">
        <f t="shared" si="31"/>
        <v xml:space="preserve"> </v>
      </c>
      <c r="H498" s="12" t="s">
        <v>139</v>
      </c>
      <c r="I498" s="4" t="s">
        <v>4415</v>
      </c>
      <c r="J498" s="263" t="str">
        <f t="shared" si="32"/>
        <v xml:space="preserve"> </v>
      </c>
      <c r="K498" s="38" t="str">
        <f>IF(D498&gt;=('28 Populations and thresholds'!$I$60),"YES"," ")</f>
        <v>YES</v>
      </c>
      <c r="L498" s="38" t="str">
        <f>IF(K498="YES"," ",IF(D498&gt;=('28 Populations and thresholds'!$I$60)*0.25,"YES"))</f>
        <v xml:space="preserve"> </v>
      </c>
      <c r="M498" s="38" t="b">
        <f>OR('28 Populations and thresholds'!$J$60="CR",'28 Populations and thresholds'!$J$60="EN",'28 Populations and thresholds'!$J$60="VU")</f>
        <v>1</v>
      </c>
      <c r="N498" s="75">
        <f>D498/'28 Populations and thresholds'!$H$60</f>
        <v>8.9769230769230768E-2</v>
      </c>
      <c r="O498" s="263" t="str">
        <f t="shared" si="33"/>
        <v xml:space="preserve"> </v>
      </c>
      <c r="P498" s="12"/>
      <c r="Q498" s="263" t="str">
        <f t="shared" si="34"/>
        <v xml:space="preserve"> </v>
      </c>
    </row>
    <row r="499" spans="1:17" s="4" customFormat="1" x14ac:dyDescent="0.2">
      <c r="A499" s="275" t="s">
        <v>1314</v>
      </c>
      <c r="B499" s="269" t="s">
        <v>3530</v>
      </c>
      <c r="C499" s="269" t="s">
        <v>3666</v>
      </c>
      <c r="D499" s="279">
        <v>1669</v>
      </c>
      <c r="E499" s="274">
        <v>2004</v>
      </c>
      <c r="F499" s="272" t="s">
        <v>6038</v>
      </c>
      <c r="G499" s="263" t="str">
        <f t="shared" si="31"/>
        <v xml:space="preserve"> </v>
      </c>
      <c r="H499" s="275" t="s">
        <v>139</v>
      </c>
      <c r="I499" s="275" t="s">
        <v>3388</v>
      </c>
      <c r="J499" s="263" t="str">
        <f t="shared" si="32"/>
        <v xml:space="preserve"> </v>
      </c>
      <c r="K499" s="272" t="str">
        <f>IF(D499&gt;=(('28 Populations and thresholds'!$I$62)+('28 Populations and thresholds'!$I$63)+('28 Populations and thresholds'!$I$65)),"YES"," ")</f>
        <v>YES</v>
      </c>
      <c r="L499" s="272" t="str">
        <f>IF(K499="YES"," ",IF(D499&gt;=(('28 Populations and thresholds'!$I$62)+('28 Populations and thresholds'!$I$63)+('28 Populations and thresholds'!$I$65))*0.25,"YES"))</f>
        <v xml:space="preserve"> </v>
      </c>
      <c r="M499" s="272" t="b">
        <f>OR('28 Populations and thresholds'!$J$62="CR",'28 Populations and thresholds'!$J$62="EN",'28 Populations and thresholds'!$J$62="VU")</f>
        <v>0</v>
      </c>
      <c r="N499" s="273">
        <f>D499/(('28 Populations and thresholds'!$H$62)+('28 Populations and thresholds'!$H$63)+('28 Populations and thresholds'!$H$65))</f>
        <v>9.5371428571428569E-3</v>
      </c>
      <c r="O499" s="263" t="str">
        <f t="shared" si="33"/>
        <v xml:space="preserve"> </v>
      </c>
      <c r="P499" s="275" t="s">
        <v>4550</v>
      </c>
      <c r="Q499" s="263" t="str">
        <f t="shared" si="34"/>
        <v xml:space="preserve"> </v>
      </c>
    </row>
    <row r="500" spans="1:17" s="4" customFormat="1" x14ac:dyDescent="0.2">
      <c r="A500" s="275" t="s">
        <v>1314</v>
      </c>
      <c r="B500" s="269" t="s">
        <v>4605</v>
      </c>
      <c r="C500" s="278" t="s">
        <v>3590</v>
      </c>
      <c r="D500" s="291">
        <v>808</v>
      </c>
      <c r="E500" s="281">
        <v>40575</v>
      </c>
      <c r="F500" s="272"/>
      <c r="G500" s="263" t="str">
        <f t="shared" si="31"/>
        <v xml:space="preserve"> </v>
      </c>
      <c r="H500" s="275"/>
      <c r="I500" s="269" t="s">
        <v>4415</v>
      </c>
      <c r="J500" s="263" t="str">
        <f t="shared" si="32"/>
        <v xml:space="preserve"> </v>
      </c>
      <c r="K500" s="272" t="str">
        <f>IF(D500&gt;=('28 Populations and thresholds'!$I$85),"YES"," ")</f>
        <v>YES</v>
      </c>
      <c r="L500" s="272" t="str">
        <f>IF(K500="YES"," ",IF(D500&gt;=('28 Populations and thresholds'!$I$85)*0.25,"YES"))</f>
        <v xml:space="preserve"> </v>
      </c>
      <c r="M500" s="272" t="b">
        <f>OR('28 Populations and thresholds'!$J$85="CR",'28 Populations and thresholds'!$J$85="EN",'28 Populations and thresholds'!$J$85="VU")</f>
        <v>0</v>
      </c>
      <c r="N500" s="273">
        <f>D500/'28 Populations and thresholds'!$H$85</f>
        <v>9.0786516853932579E-3</v>
      </c>
      <c r="O500" s="263" t="str">
        <f t="shared" si="33"/>
        <v xml:space="preserve"> </v>
      </c>
      <c r="P500" s="275"/>
      <c r="Q500" s="263" t="str">
        <f t="shared" si="34"/>
        <v xml:space="preserve"> </v>
      </c>
    </row>
    <row r="501" spans="1:17" s="4" customFormat="1" x14ac:dyDescent="0.2">
      <c r="A501" s="275" t="s">
        <v>1314</v>
      </c>
      <c r="B501" s="269" t="s">
        <v>4605</v>
      </c>
      <c r="C501" s="269" t="s">
        <v>1607</v>
      </c>
      <c r="D501" s="279">
        <v>647</v>
      </c>
      <c r="E501" s="284" t="s">
        <v>74</v>
      </c>
      <c r="F501" s="272"/>
      <c r="G501" s="263" t="str">
        <f t="shared" si="31"/>
        <v xml:space="preserve"> </v>
      </c>
      <c r="H501" s="275" t="s">
        <v>139</v>
      </c>
      <c r="I501" s="275"/>
      <c r="J501" s="263" t="str">
        <f t="shared" si="32"/>
        <v xml:space="preserve"> </v>
      </c>
      <c r="K501" s="272" t="str">
        <f>IF(D501&gt;=('28 Populations and thresholds'!$I$6),"YES"," ")</f>
        <v>YES</v>
      </c>
      <c r="L501" s="272" t="str">
        <f>IF(K501="YES"," ",IF(D501&gt;=('28 Populations and thresholds'!$I$6)*0.25,"YES"))</f>
        <v xml:space="preserve"> </v>
      </c>
      <c r="M501" s="272" t="b">
        <f>OR('28 Populations and thresholds'!$J$6="CR",'28 Populations and thresholds'!$J$6="EN",'28 Populations and thresholds'!$J$6="VU")</f>
        <v>0</v>
      </c>
      <c r="N501" s="273">
        <f>D501/'28 Populations and thresholds'!$H$6</f>
        <v>1.294E-2</v>
      </c>
      <c r="O501" s="263" t="str">
        <f t="shared" si="33"/>
        <v xml:space="preserve"> </v>
      </c>
      <c r="P501" s="275"/>
      <c r="Q501" s="263" t="str">
        <f t="shared" si="34"/>
        <v xml:space="preserve"> </v>
      </c>
    </row>
    <row r="502" spans="1:17" s="4" customFormat="1" x14ac:dyDescent="0.2">
      <c r="A502" s="275" t="s">
        <v>1314</v>
      </c>
      <c r="B502" s="269" t="s">
        <v>4605</v>
      </c>
      <c r="C502" s="278" t="s">
        <v>3711</v>
      </c>
      <c r="D502" s="291">
        <v>1595</v>
      </c>
      <c r="E502" s="281">
        <v>38018</v>
      </c>
      <c r="F502" s="272"/>
      <c r="G502" s="263" t="str">
        <f t="shared" si="31"/>
        <v xml:space="preserve"> </v>
      </c>
      <c r="H502" s="275"/>
      <c r="I502" s="269" t="s">
        <v>4415</v>
      </c>
      <c r="J502" s="263" t="str">
        <f t="shared" si="32"/>
        <v xml:space="preserve"> </v>
      </c>
      <c r="K502" s="272" t="str">
        <f>IF(D502&gt;=('28 Populations and thresholds'!$I$4),"YES"," ")</f>
        <v>YES</v>
      </c>
      <c r="L502" s="272" t="str">
        <f>IF(K502="YES"," ",IF(D502&gt;=('28 Populations and thresholds'!$I$4)*0.25,"YES"))</f>
        <v xml:space="preserve"> </v>
      </c>
      <c r="M502" s="272" t="b">
        <f>OR('28 Populations and thresholds'!$J$4="CR",'28 Populations and thresholds'!$J$4="EN",'28 Populations and thresholds'!$J$4="VU")</f>
        <v>0</v>
      </c>
      <c r="N502" s="273">
        <f>D502/'28 Populations and thresholds'!$H$4</f>
        <v>1.5950000000000001E-3</v>
      </c>
      <c r="O502" s="263" t="str">
        <f t="shared" si="33"/>
        <v xml:space="preserve"> </v>
      </c>
      <c r="P502" s="275"/>
      <c r="Q502" s="263" t="str">
        <f t="shared" si="34"/>
        <v xml:space="preserve"> </v>
      </c>
    </row>
    <row r="503" spans="1:17" s="4" customFormat="1" x14ac:dyDescent="0.2">
      <c r="A503" s="275" t="s">
        <v>1314</v>
      </c>
      <c r="B503" s="269" t="s">
        <v>3530</v>
      </c>
      <c r="C503" s="280" t="s">
        <v>3528</v>
      </c>
      <c r="D503" s="279">
        <v>2405</v>
      </c>
      <c r="E503" s="274">
        <v>2005</v>
      </c>
      <c r="F503" s="272"/>
      <c r="G503" s="263" t="str">
        <f t="shared" si="31"/>
        <v xml:space="preserve"> </v>
      </c>
      <c r="H503" s="275" t="s">
        <v>139</v>
      </c>
      <c r="I503" s="275" t="s">
        <v>3388</v>
      </c>
      <c r="J503" s="263" t="str">
        <f t="shared" si="32"/>
        <v xml:space="preserve"> </v>
      </c>
      <c r="K503" s="272" t="str">
        <f>IF(D503&gt;=('28 Populations and thresholds'!$I$59),"YES"," ")</f>
        <v>YES</v>
      </c>
      <c r="L503" s="272" t="str">
        <f>IF(K503="YES"," ",IF(D503&gt;=('28 Populations and thresholds'!$I$59)*0.25,"YES"))</f>
        <v xml:space="preserve"> </v>
      </c>
      <c r="M503" s="272" t="b">
        <f>OR('28 Populations and thresholds'!$J$59="CR",'28 Populations and thresholds'!$J$59="EN",'28 Populations and thresholds'!$J$59="VU")</f>
        <v>0</v>
      </c>
      <c r="N503" s="273">
        <f>D503/'28 Populations and thresholds'!$H$59</f>
        <v>2.1863636363636363E-2</v>
      </c>
      <c r="O503" s="263" t="str">
        <f t="shared" si="33"/>
        <v xml:space="preserve"> </v>
      </c>
      <c r="P503" s="269"/>
      <c r="Q503" s="263" t="str">
        <f t="shared" si="34"/>
        <v xml:space="preserve"> </v>
      </c>
    </row>
    <row r="504" spans="1:17" s="4" customFormat="1" x14ac:dyDescent="0.2">
      <c r="A504" s="12" t="s">
        <v>1314</v>
      </c>
      <c r="B504" s="4" t="s">
        <v>3531</v>
      </c>
      <c r="C504" s="111" t="s">
        <v>3540</v>
      </c>
      <c r="D504" s="105">
        <v>10950</v>
      </c>
      <c r="E504" s="106">
        <v>2004</v>
      </c>
      <c r="F504" s="38" t="s">
        <v>6038</v>
      </c>
      <c r="G504" s="263" t="str">
        <f t="shared" si="31"/>
        <v xml:space="preserve"> </v>
      </c>
      <c r="H504" s="12" t="s">
        <v>139</v>
      </c>
      <c r="I504" s="12" t="s">
        <v>3388</v>
      </c>
      <c r="J504" s="263" t="str">
        <f t="shared" si="32"/>
        <v xml:space="preserve"> </v>
      </c>
      <c r="K504" s="38" t="str">
        <f>IF(D504&gt;=('28 Populations and thresholds'!$I$60),"YES"," ")</f>
        <v>YES</v>
      </c>
      <c r="L504" s="38" t="str">
        <f>IF(K504="YES"," ",IF(D504&gt;=('28 Populations and thresholds'!$I$60)*0.25,"YES"))</f>
        <v xml:space="preserve"> </v>
      </c>
      <c r="M504" s="38" t="b">
        <f>OR('28 Populations and thresholds'!$J$60="CR",'28 Populations and thresholds'!$J$60="EN",'28 Populations and thresholds'!$J$60="VU")</f>
        <v>1</v>
      </c>
      <c r="N504" s="75">
        <f>D504/'28 Populations and thresholds'!$H$60</f>
        <v>0.14038461538461539</v>
      </c>
      <c r="O504" s="263" t="str">
        <f t="shared" si="33"/>
        <v xml:space="preserve"> </v>
      </c>
      <c r="Q504" s="263" t="str">
        <f t="shared" si="34"/>
        <v xml:space="preserve"> </v>
      </c>
    </row>
    <row r="505" spans="1:17" s="4" customFormat="1" x14ac:dyDescent="0.2">
      <c r="A505" s="12" t="s">
        <v>1314</v>
      </c>
      <c r="B505" s="4" t="s">
        <v>3531</v>
      </c>
      <c r="C505" s="4" t="s">
        <v>3528</v>
      </c>
      <c r="D505" s="105">
        <v>2056</v>
      </c>
      <c r="E505" s="106">
        <v>2005</v>
      </c>
      <c r="F505" s="38"/>
      <c r="G505" s="263" t="str">
        <f t="shared" si="31"/>
        <v xml:space="preserve"> </v>
      </c>
      <c r="H505" s="12" t="s">
        <v>139</v>
      </c>
      <c r="I505" s="12" t="s">
        <v>3388</v>
      </c>
      <c r="J505" s="263" t="str">
        <f t="shared" si="32"/>
        <v xml:space="preserve"> </v>
      </c>
      <c r="K505" s="38" t="str">
        <f>IF(D505&gt;=('28 Populations and thresholds'!$I$59),"YES"," ")</f>
        <v>YES</v>
      </c>
      <c r="L505" s="38" t="str">
        <f>IF(K505="YES"," ",IF(D505&gt;=('28 Populations and thresholds'!$I$59)*0.25,"YES"))</f>
        <v xml:space="preserve"> </v>
      </c>
      <c r="M505" s="38" t="b">
        <f>OR('28 Populations and thresholds'!$J$59="CR",'28 Populations and thresholds'!$J$59="EN",'28 Populations and thresholds'!$J$59="VU")</f>
        <v>0</v>
      </c>
      <c r="N505" s="75">
        <f>D505/'28 Populations and thresholds'!$H$59</f>
        <v>1.8690909090909091E-2</v>
      </c>
      <c r="O505" s="263" t="str">
        <f t="shared" si="33"/>
        <v xml:space="preserve"> </v>
      </c>
      <c r="Q505" s="263" t="str">
        <f t="shared" si="34"/>
        <v xml:space="preserve"> </v>
      </c>
    </row>
    <row r="506" spans="1:17" s="4" customFormat="1" x14ac:dyDescent="0.2">
      <c r="A506" s="275" t="s">
        <v>1314</v>
      </c>
      <c r="B506" s="269" t="s">
        <v>1684</v>
      </c>
      <c r="C506" s="269" t="s">
        <v>3666</v>
      </c>
      <c r="D506" s="279">
        <v>29820</v>
      </c>
      <c r="E506" s="274">
        <v>2005</v>
      </c>
      <c r="F506" s="272" t="s">
        <v>6038</v>
      </c>
      <c r="G506" s="263" t="str">
        <f t="shared" si="31"/>
        <v xml:space="preserve"> </v>
      </c>
      <c r="H506" s="275" t="s">
        <v>139</v>
      </c>
      <c r="I506" s="275" t="s">
        <v>3388</v>
      </c>
      <c r="J506" s="263" t="str">
        <f t="shared" si="32"/>
        <v xml:space="preserve"> </v>
      </c>
      <c r="K506" s="272" t="str">
        <f>IF(D506&gt;=(('28 Populations and thresholds'!$I$62)+('28 Populations and thresholds'!$I$63)+('28 Populations and thresholds'!$I$65)),"YES"," ")</f>
        <v>YES</v>
      </c>
      <c r="L506" s="272" t="str">
        <f>IF(K506="YES"," ",IF(D506&gt;=(('28 Populations and thresholds'!$I$62)+('28 Populations and thresholds'!$I$63)+('28 Populations and thresholds'!$I$65))*0.25,"YES"))</f>
        <v xml:space="preserve"> </v>
      </c>
      <c r="M506" s="272" t="b">
        <f>OR('28 Populations and thresholds'!$J$62="CR",'28 Populations and thresholds'!$J$62="EN",'28 Populations and thresholds'!$J$62="VU")</f>
        <v>0</v>
      </c>
      <c r="N506" s="273">
        <f>D506/(('28 Populations and thresholds'!$H$62)+('28 Populations and thresholds'!$H$63)+('28 Populations and thresholds'!$H$65))</f>
        <v>0.1704</v>
      </c>
      <c r="O506" s="263" t="str">
        <f t="shared" si="33"/>
        <v xml:space="preserve"> </v>
      </c>
      <c r="P506" s="275" t="s">
        <v>4550</v>
      </c>
      <c r="Q506" s="263" t="str">
        <f t="shared" si="34"/>
        <v xml:space="preserve"> </v>
      </c>
    </row>
    <row r="507" spans="1:17" s="4" customFormat="1" x14ac:dyDescent="0.2">
      <c r="A507" s="275" t="s">
        <v>1314</v>
      </c>
      <c r="B507" s="269" t="s">
        <v>1684</v>
      </c>
      <c r="C507" s="269" t="s">
        <v>3781</v>
      </c>
      <c r="D507" s="279">
        <v>2540</v>
      </c>
      <c r="E507" s="287">
        <v>40148</v>
      </c>
      <c r="F507" s="272"/>
      <c r="G507" s="263" t="str">
        <f t="shared" si="31"/>
        <v xml:space="preserve"> </v>
      </c>
      <c r="H507" s="275"/>
      <c r="I507" s="269" t="s">
        <v>4415</v>
      </c>
      <c r="J507" s="263" t="str">
        <f t="shared" si="32"/>
        <v xml:space="preserve"> </v>
      </c>
      <c r="K507" s="272" t="str">
        <f>IF(D507&gt;=('28 Populations and thresholds'!$I$220),"YES"," ")</f>
        <v>YES</v>
      </c>
      <c r="L507" s="272" t="str">
        <f>IF(K507="YES"," ",IF(D507&gt;=('28 Populations and thresholds'!$I$220)*0.25,"YES"))</f>
        <v xml:space="preserve"> </v>
      </c>
      <c r="M507" s="272" t="b">
        <f>OR('28 Populations and thresholds'!$J$220="CR",'28 Populations and thresholds'!$J$220="EN",'28 Populations and thresholds'!$J$220="VU")</f>
        <v>0</v>
      </c>
      <c r="N507" s="273">
        <f>D507/'28 Populations and thresholds'!$H$220</f>
        <v>2.53999746000254E-3</v>
      </c>
      <c r="O507" s="263" t="str">
        <f t="shared" si="33"/>
        <v xml:space="preserve"> </v>
      </c>
      <c r="P507" s="275"/>
      <c r="Q507" s="263" t="str">
        <f t="shared" si="34"/>
        <v xml:space="preserve"> </v>
      </c>
    </row>
    <row r="508" spans="1:17" s="4" customFormat="1" x14ac:dyDescent="0.2">
      <c r="A508" s="275" t="s">
        <v>1314</v>
      </c>
      <c r="B508" s="269" t="s">
        <v>1684</v>
      </c>
      <c r="C508" s="269" t="s">
        <v>3544</v>
      </c>
      <c r="D508" s="279">
        <v>1700</v>
      </c>
      <c r="E508" s="274">
        <v>2005</v>
      </c>
      <c r="F508" s="272"/>
      <c r="G508" s="263" t="str">
        <f t="shared" si="31"/>
        <v xml:space="preserve"> </v>
      </c>
      <c r="H508" s="275" t="s">
        <v>139</v>
      </c>
      <c r="I508" s="275" t="s">
        <v>3388</v>
      </c>
      <c r="J508" s="263" t="str">
        <f t="shared" si="32"/>
        <v xml:space="preserve"> </v>
      </c>
      <c r="K508" s="272" t="str">
        <f>IF(D508&gt;=('28 Populations and thresholds'!$I$70),"YES"," ")</f>
        <v>YES</v>
      </c>
      <c r="L508" s="272" t="str">
        <f>IF(K508="YES"," ",IF(D508&gt;=('28 Populations and thresholds'!$I$70)*0.25,"YES"))</f>
        <v xml:space="preserve"> </v>
      </c>
      <c r="M508" s="272" t="b">
        <f>OR('28 Populations and thresholds'!$J$70="CR",'28 Populations and thresholds'!$J$70="EN",'28 Populations and thresholds'!$J$70="VU")</f>
        <v>0</v>
      </c>
      <c r="N508" s="273">
        <f>D508/'28 Populations and thresholds'!$H$70</f>
        <v>1.7000000000000001E-2</v>
      </c>
      <c r="O508" s="263" t="str">
        <f t="shared" si="33"/>
        <v xml:space="preserve"> </v>
      </c>
      <c r="P508" s="269"/>
      <c r="Q508" s="263" t="str">
        <f t="shared" si="34"/>
        <v xml:space="preserve"> </v>
      </c>
    </row>
    <row r="509" spans="1:17" s="4" customFormat="1" x14ac:dyDescent="0.2">
      <c r="A509" s="275" t="s">
        <v>1314</v>
      </c>
      <c r="B509" s="269" t="s">
        <v>1684</v>
      </c>
      <c r="C509" s="269" t="s">
        <v>3744</v>
      </c>
      <c r="D509" s="279">
        <v>1203</v>
      </c>
      <c r="E509" s="287">
        <v>40148</v>
      </c>
      <c r="F509" s="272"/>
      <c r="G509" s="263" t="str">
        <f t="shared" si="31"/>
        <v xml:space="preserve"> </v>
      </c>
      <c r="H509" s="275"/>
      <c r="I509" s="269" t="s">
        <v>4415</v>
      </c>
      <c r="J509" s="263" t="str">
        <f t="shared" si="32"/>
        <v xml:space="preserve"> </v>
      </c>
      <c r="K509" s="272" t="str">
        <f>IF(D509&gt;=('28 Populations and thresholds'!$I$150),"YES"," ")</f>
        <v>YES</v>
      </c>
      <c r="L509" s="272" t="str">
        <f>IF(K509="YES"," ",IF(D509&gt;=('28 Populations and thresholds'!$I$150)*0.25,"YES"))</f>
        <v xml:space="preserve"> </v>
      </c>
      <c r="M509" s="272" t="b">
        <f>OR('28 Populations and thresholds'!$J$150="CR",'28 Populations and thresholds'!$J$150="EN",'28 Populations and thresholds'!$J$150="VU")</f>
        <v>0</v>
      </c>
      <c r="N509" s="273">
        <f>D509/'28 Populations and thresholds'!$H$150</f>
        <v>1.2030000000000001E-3</v>
      </c>
      <c r="O509" s="263" t="str">
        <f t="shared" si="33"/>
        <v xml:space="preserve"> </v>
      </c>
      <c r="P509" s="275"/>
      <c r="Q509" s="263" t="str">
        <f t="shared" si="34"/>
        <v xml:space="preserve"> </v>
      </c>
    </row>
    <row r="510" spans="1:17" s="4" customFormat="1" x14ac:dyDescent="0.2">
      <c r="A510" s="275" t="s">
        <v>1314</v>
      </c>
      <c r="B510" s="269" t="s">
        <v>1684</v>
      </c>
      <c r="C510" s="280" t="s">
        <v>3723</v>
      </c>
      <c r="D510" s="279">
        <v>128</v>
      </c>
      <c r="E510" s="284" t="s">
        <v>207</v>
      </c>
      <c r="F510" s="272"/>
      <c r="G510" s="263" t="str">
        <f t="shared" si="31"/>
        <v xml:space="preserve"> </v>
      </c>
      <c r="H510" s="275" t="s">
        <v>139</v>
      </c>
      <c r="I510" s="275"/>
      <c r="J510" s="263" t="str">
        <f t="shared" si="32"/>
        <v xml:space="preserve"> </v>
      </c>
      <c r="K510" s="272" t="str">
        <f>IF(D510&gt;=('28 Populations and thresholds'!$I$45),"YES"," ")</f>
        <v>YES</v>
      </c>
      <c r="L510" s="272" t="str">
        <f>IF(K510="YES"," ",IF(D510&gt;=('28 Populations and thresholds'!$I$45)*0.25,"YES"))</f>
        <v xml:space="preserve"> </v>
      </c>
      <c r="M510" s="272" t="b">
        <f>OR('28 Populations and thresholds'!$J$45="CR",'28 Populations and thresholds'!$J$45="EN",'28 Populations and thresholds'!$J$45="VU")</f>
        <v>1</v>
      </c>
      <c r="N510" s="273">
        <f>D510/'28 Populations and thresholds'!$H$45</f>
        <v>4.2666666666666665E-2</v>
      </c>
      <c r="O510" s="263" t="str">
        <f t="shared" si="33"/>
        <v xml:space="preserve"> </v>
      </c>
      <c r="P510" s="275"/>
      <c r="Q510" s="263" t="str">
        <f t="shared" si="34"/>
        <v xml:space="preserve"> </v>
      </c>
    </row>
    <row r="511" spans="1:17" s="4" customFormat="1" x14ac:dyDescent="0.2">
      <c r="A511" s="275" t="s">
        <v>1314</v>
      </c>
      <c r="B511" s="292" t="s">
        <v>1684</v>
      </c>
      <c r="C511" s="269" t="s">
        <v>3528</v>
      </c>
      <c r="D511" s="291">
        <v>4605</v>
      </c>
      <c r="E511" s="281">
        <v>40544</v>
      </c>
      <c r="F511" s="272"/>
      <c r="G511" s="263" t="str">
        <f t="shared" si="31"/>
        <v xml:space="preserve"> </v>
      </c>
      <c r="H511" s="275"/>
      <c r="I511" s="269" t="s">
        <v>4415</v>
      </c>
      <c r="J511" s="263" t="str">
        <f t="shared" si="32"/>
        <v xml:space="preserve"> </v>
      </c>
      <c r="K511" s="272" t="str">
        <f>IF(D511&gt;=('28 Populations and thresholds'!$I$59),"YES"," ")</f>
        <v>YES</v>
      </c>
      <c r="L511" s="272" t="str">
        <f>IF(K511="YES"," ",IF(D511&gt;=('28 Populations and thresholds'!$I$59)*0.25,"YES"))</f>
        <v xml:space="preserve"> </v>
      </c>
      <c r="M511" s="272" t="b">
        <f>OR('28 Populations and thresholds'!$J$59="CR",'28 Populations and thresholds'!$J$59="EN",'28 Populations and thresholds'!$J$59="VU")</f>
        <v>0</v>
      </c>
      <c r="N511" s="273">
        <f>D511/'28 Populations and thresholds'!$H$59</f>
        <v>4.1863636363636367E-2</v>
      </c>
      <c r="O511" s="263" t="str">
        <f t="shared" si="33"/>
        <v xml:space="preserve"> </v>
      </c>
      <c r="P511" s="269"/>
      <c r="Q511" s="263" t="str">
        <f t="shared" si="34"/>
        <v xml:space="preserve"> </v>
      </c>
    </row>
    <row r="512" spans="1:17" s="4" customFormat="1" x14ac:dyDescent="0.2">
      <c r="A512" s="143" t="s">
        <v>1314</v>
      </c>
      <c r="B512" s="4" t="s">
        <v>1679</v>
      </c>
      <c r="C512" s="4" t="s">
        <v>1677</v>
      </c>
      <c r="D512" s="105">
        <v>18</v>
      </c>
      <c r="E512" s="165" t="s">
        <v>74</v>
      </c>
      <c r="F512" s="43" t="s">
        <v>6038</v>
      </c>
      <c r="G512" s="263" t="str">
        <f t="shared" si="31"/>
        <v xml:space="preserve"> </v>
      </c>
      <c r="H512" s="12" t="s">
        <v>139</v>
      </c>
      <c r="I512" s="12"/>
      <c r="J512" s="263" t="str">
        <f t="shared" si="32"/>
        <v xml:space="preserve"> </v>
      </c>
      <c r="K512" s="38" t="str">
        <f>IF(D512&gt;=('28 Populations and thresholds'!$I$44),"YES"," ")</f>
        <v>YES</v>
      </c>
      <c r="L512" s="38" t="str">
        <f>IF(K512="YES"," ",IF(D512&gt;=('28 Populations and thresholds'!$I$44)*0.25,"YES"))</f>
        <v xml:space="preserve"> </v>
      </c>
      <c r="M512" s="38" t="b">
        <f>OR('28 Populations and thresholds'!$J$44="CR",'28 Populations and thresholds'!$J$44="EN",'28 Populations and thresholds'!$J$44="VU")</f>
        <v>0</v>
      </c>
      <c r="N512" s="75">
        <f>D512/'28 Populations and thresholds'!$H$44</f>
        <v>3.5999999999999997E-2</v>
      </c>
      <c r="O512" s="263" t="str">
        <f t="shared" si="33"/>
        <v xml:space="preserve"> </v>
      </c>
      <c r="P512" s="121"/>
      <c r="Q512" s="263" t="str">
        <f t="shared" si="34"/>
        <v xml:space="preserve"> </v>
      </c>
    </row>
    <row r="513" spans="1:17" s="4" customFormat="1" x14ac:dyDescent="0.2">
      <c r="A513" s="275" t="s">
        <v>1314</v>
      </c>
      <c r="B513" s="268" t="s">
        <v>3532</v>
      </c>
      <c r="C513" s="269" t="s">
        <v>3676</v>
      </c>
      <c r="D513" s="279">
        <v>760</v>
      </c>
      <c r="E513" s="284" t="s">
        <v>3804</v>
      </c>
      <c r="F513" s="272" t="s">
        <v>6038</v>
      </c>
      <c r="G513" s="263" t="str">
        <f t="shared" ref="G513:G576" si="35">" "</f>
        <v xml:space="preserve"> </v>
      </c>
      <c r="H513" s="275"/>
      <c r="I513" s="275" t="s">
        <v>3805</v>
      </c>
      <c r="J513" s="263" t="str">
        <f t="shared" ref="J513:J576" si="36">" "</f>
        <v xml:space="preserve"> </v>
      </c>
      <c r="K513" s="272" t="str">
        <f>IF(D513&gt;=('28 Populations and thresholds'!$I$96),"YES"," ")</f>
        <v>YES</v>
      </c>
      <c r="L513" s="272" t="str">
        <f>IF(K513="YES"," ",IF(D513&gt;=('28 Populations and thresholds'!$I$96)*0.25,"YES"))</f>
        <v xml:space="preserve"> </v>
      </c>
      <c r="M513" s="272" t="b">
        <f>OR('28 Populations and thresholds'!$J$96="CR",'28 Populations and thresholds'!$J$96="EN",'28 Populations and thresholds'!$J$96="VU")</f>
        <v>1</v>
      </c>
      <c r="N513" s="273">
        <f>D513/'28 Populations and thresholds'!$H$96</f>
        <v>0.76</v>
      </c>
      <c r="O513" s="263" t="str">
        <f t="shared" ref="O513:O576" si="37">" "</f>
        <v xml:space="preserve"> </v>
      </c>
      <c r="P513" s="269"/>
      <c r="Q513" s="263" t="str">
        <f t="shared" ref="Q513:Q576" si="38">" "</f>
        <v xml:space="preserve"> </v>
      </c>
    </row>
    <row r="514" spans="1:17" s="4" customFormat="1" x14ac:dyDescent="0.2">
      <c r="A514" s="275" t="s">
        <v>1314</v>
      </c>
      <c r="B514" s="269" t="s">
        <v>3532</v>
      </c>
      <c r="C514" s="269" t="s">
        <v>3666</v>
      </c>
      <c r="D514" s="279">
        <v>31112</v>
      </c>
      <c r="E514" s="287">
        <v>40210</v>
      </c>
      <c r="F514" s="272"/>
      <c r="G514" s="263" t="str">
        <f t="shared" si="35"/>
        <v xml:space="preserve"> </v>
      </c>
      <c r="H514" s="275"/>
      <c r="I514" s="269" t="s">
        <v>4415</v>
      </c>
      <c r="J514" s="263" t="str">
        <f t="shared" si="36"/>
        <v xml:space="preserve"> </v>
      </c>
      <c r="K514" s="272" t="str">
        <f>IF(D514&gt;=(('28 Populations and thresholds'!$I$62)+('28 Populations and thresholds'!$I$63)+('28 Populations and thresholds'!$I$65)),"YES"," ")</f>
        <v>YES</v>
      </c>
      <c r="L514" s="272" t="str">
        <f>IF(K514="YES"," ",IF(D514&gt;=(('28 Populations and thresholds'!$I$62)+('28 Populations and thresholds'!$I$63)+('28 Populations and thresholds'!$I$65))*0.25,"YES"))</f>
        <v xml:space="preserve"> </v>
      </c>
      <c r="M514" s="272" t="b">
        <f>OR('28 Populations and thresholds'!$J$62="CR",'28 Populations and thresholds'!$J$62="EN",'28 Populations and thresholds'!$J$62="VU")</f>
        <v>0</v>
      </c>
      <c r="N514" s="273">
        <f>D514/(('28 Populations and thresholds'!$H$62)+('28 Populations and thresholds'!$H$63)+('28 Populations and thresholds'!$H$65))</f>
        <v>0.17778285714285713</v>
      </c>
      <c r="O514" s="263" t="str">
        <f t="shared" si="37"/>
        <v xml:space="preserve"> </v>
      </c>
      <c r="P514" s="275" t="s">
        <v>4550</v>
      </c>
      <c r="Q514" s="263" t="str">
        <f t="shared" si="38"/>
        <v xml:space="preserve"> </v>
      </c>
    </row>
    <row r="515" spans="1:17" s="4" customFormat="1" x14ac:dyDescent="0.2">
      <c r="A515" s="275" t="s">
        <v>1314</v>
      </c>
      <c r="B515" s="269" t="s">
        <v>3532</v>
      </c>
      <c r="C515" s="269" t="s">
        <v>1707</v>
      </c>
      <c r="D515" s="279">
        <v>1750</v>
      </c>
      <c r="E515" s="287">
        <v>40513</v>
      </c>
      <c r="F515" s="272"/>
      <c r="G515" s="263" t="str">
        <f t="shared" si="35"/>
        <v xml:space="preserve"> </v>
      </c>
      <c r="H515" s="275"/>
      <c r="I515" s="269" t="s">
        <v>4415</v>
      </c>
      <c r="J515" s="263" t="str">
        <f t="shared" si="36"/>
        <v xml:space="preserve"> </v>
      </c>
      <c r="K515" s="272" t="str">
        <f>IF(D515&gt;=('28 Populations and thresholds'!$I$140),"YES"," ")</f>
        <v>YES</v>
      </c>
      <c r="L515" s="272" t="str">
        <f>IF(K515="YES"," ",IF(D515&gt;=('28 Populations and thresholds'!$I$140)*0.25,"YES"))</f>
        <v xml:space="preserve"> </v>
      </c>
      <c r="M515" s="272" t="b">
        <f>OR('28 Populations and thresholds'!$J$140="CR",'28 Populations and thresholds'!$J$140="EN",'28 Populations and thresholds'!$J$140="VU")</f>
        <v>0</v>
      </c>
      <c r="N515" s="273">
        <f>D515/'28 Populations and thresholds'!$H$140</f>
        <v>1.74999825000175E-3</v>
      </c>
      <c r="O515" s="263" t="str">
        <f t="shared" si="37"/>
        <v xml:space="preserve"> </v>
      </c>
      <c r="P515" s="275"/>
      <c r="Q515" s="263" t="str">
        <f t="shared" si="38"/>
        <v xml:space="preserve"> </v>
      </c>
    </row>
    <row r="516" spans="1:17" s="4" customFormat="1" x14ac:dyDescent="0.2">
      <c r="A516" s="275" t="s">
        <v>1314</v>
      </c>
      <c r="B516" s="269" t="s">
        <v>3532</v>
      </c>
      <c r="C516" s="269" t="s">
        <v>3598</v>
      </c>
      <c r="D516" s="279">
        <v>10161</v>
      </c>
      <c r="E516" s="274">
        <v>2004</v>
      </c>
      <c r="F516" s="272"/>
      <c r="G516" s="263" t="str">
        <f t="shared" si="35"/>
        <v xml:space="preserve"> </v>
      </c>
      <c r="H516" s="275" t="s">
        <v>139</v>
      </c>
      <c r="I516" s="275" t="s">
        <v>3388</v>
      </c>
      <c r="J516" s="263" t="str">
        <f t="shared" si="36"/>
        <v xml:space="preserve"> </v>
      </c>
      <c r="K516" s="272" t="str">
        <f>IF(D516&gt;=('28 Populations and thresholds'!$I$88),"YES"," ")</f>
        <v>YES</v>
      </c>
      <c r="L516" s="272" t="str">
        <f>IF(K516="YES"," ",IF(D516&gt;=('28 Populations and thresholds'!$I$88)*0.25,"YES"))</f>
        <v xml:space="preserve"> </v>
      </c>
      <c r="M516" s="272" t="b">
        <f>OR('28 Populations and thresholds'!$J$88="CR",'28 Populations and thresholds'!$J$88="EN",'28 Populations and thresholds'!$J$88="VU")</f>
        <v>0</v>
      </c>
      <c r="N516" s="273">
        <f>D516/'28 Populations and thresholds'!$H$88</f>
        <v>1.0161E-2</v>
      </c>
      <c r="O516" s="263" t="str">
        <f t="shared" si="37"/>
        <v xml:space="preserve"> </v>
      </c>
      <c r="P516" s="269"/>
      <c r="Q516" s="263" t="str">
        <f t="shared" si="38"/>
        <v xml:space="preserve"> </v>
      </c>
    </row>
    <row r="517" spans="1:17" s="4" customFormat="1" x14ac:dyDescent="0.2">
      <c r="A517" s="275" t="s">
        <v>1314</v>
      </c>
      <c r="B517" s="269" t="s">
        <v>3532</v>
      </c>
      <c r="C517" s="269" t="s">
        <v>3482</v>
      </c>
      <c r="D517" s="279">
        <v>6072</v>
      </c>
      <c r="E517" s="287">
        <v>38018</v>
      </c>
      <c r="F517" s="272"/>
      <c r="G517" s="263" t="str">
        <f t="shared" si="35"/>
        <v xml:space="preserve"> </v>
      </c>
      <c r="H517" s="275"/>
      <c r="I517" s="269" t="s">
        <v>4415</v>
      </c>
      <c r="J517" s="263" t="str">
        <f t="shared" si="36"/>
        <v xml:space="preserve"> </v>
      </c>
      <c r="K517" s="272" t="str">
        <f>IF(D517&gt;=(('28 Populations and thresholds'!$I$205)+('28 Populations and thresholds'!$I$206)+('28 Populations and thresholds'!$I$207)+('28 Populations and thresholds'!$I$208)),"YES"," ")</f>
        <v>YES</v>
      </c>
      <c r="L517" s="272" t="str">
        <f>IF(K517="YES"," ",IF(D517&gt;=(('28 Populations and thresholds'!$I$205)+('28 Populations and thresholds'!$I$206)+('28 Populations and thresholds'!$I$207)+('28 Populations and thresholds'!$I$208))*0.25,"YES"))</f>
        <v xml:space="preserve"> </v>
      </c>
      <c r="M517" s="272" t="b">
        <f>OR('28 Populations and thresholds'!$J$206="CR",'28 Populations and thresholds'!$J$206="EN",'28 Populations and thresholds'!$J$206="VU")</f>
        <v>0</v>
      </c>
      <c r="N517" s="273">
        <f>D517/(('28 Populations and thresholds'!$H$205)+('28 Populations and thresholds'!$H$206)+('28 Populations and thresholds'!$H$207)+('28 Populations and thresholds'!$H$208))</f>
        <v>2.2699914015477216E-3</v>
      </c>
      <c r="O517" s="263" t="str">
        <f t="shared" si="37"/>
        <v xml:space="preserve"> </v>
      </c>
      <c r="P517" s="275" t="s">
        <v>4568</v>
      </c>
      <c r="Q517" s="263" t="str">
        <f t="shared" si="38"/>
        <v xml:space="preserve"> </v>
      </c>
    </row>
    <row r="518" spans="1:17" s="4" customFormat="1" x14ac:dyDescent="0.2">
      <c r="A518" s="275" t="s">
        <v>1314</v>
      </c>
      <c r="B518" s="269" t="s">
        <v>3532</v>
      </c>
      <c r="C518" s="269" t="s">
        <v>3590</v>
      </c>
      <c r="D518" s="279">
        <v>1690</v>
      </c>
      <c r="E518" s="287">
        <v>40210</v>
      </c>
      <c r="F518" s="272"/>
      <c r="G518" s="263" t="str">
        <f t="shared" si="35"/>
        <v xml:space="preserve"> </v>
      </c>
      <c r="H518" s="275"/>
      <c r="I518" s="269" t="s">
        <v>4415</v>
      </c>
      <c r="J518" s="263" t="str">
        <f t="shared" si="36"/>
        <v xml:space="preserve"> </v>
      </c>
      <c r="K518" s="272" t="str">
        <f>IF(D518&gt;=('28 Populations and thresholds'!$I$85),"YES"," ")</f>
        <v>YES</v>
      </c>
      <c r="L518" s="272" t="str">
        <f>IF(K518="YES"," ",IF(D518&gt;=('28 Populations and thresholds'!$I$85)*0.25,"YES"))</f>
        <v xml:space="preserve"> </v>
      </c>
      <c r="M518" s="272" t="b">
        <f>OR('28 Populations and thresholds'!$J$85="CR",'28 Populations and thresholds'!$J$85="EN",'28 Populations and thresholds'!$J$85="VU")</f>
        <v>0</v>
      </c>
      <c r="N518" s="273">
        <f>D518/'28 Populations and thresholds'!$H$85</f>
        <v>1.8988764044943821E-2</v>
      </c>
      <c r="O518" s="263" t="str">
        <f t="shared" si="37"/>
        <v xml:space="preserve"> </v>
      </c>
      <c r="P518" s="275"/>
      <c r="Q518" s="263" t="str">
        <f t="shared" si="38"/>
        <v xml:space="preserve"> </v>
      </c>
    </row>
    <row r="519" spans="1:17" s="4" customFormat="1" x14ac:dyDescent="0.2">
      <c r="A519" s="275" t="s">
        <v>1314</v>
      </c>
      <c r="B519" s="269" t="s">
        <v>3532</v>
      </c>
      <c r="C519" s="269" t="s">
        <v>1607</v>
      </c>
      <c r="D519" s="279">
        <v>351</v>
      </c>
      <c r="E519" s="287">
        <v>40575</v>
      </c>
      <c r="F519" s="272"/>
      <c r="G519" s="263" t="str">
        <f t="shared" si="35"/>
        <v xml:space="preserve"> </v>
      </c>
      <c r="H519" s="275"/>
      <c r="I519" s="269" t="s">
        <v>4415</v>
      </c>
      <c r="J519" s="263" t="str">
        <f t="shared" si="36"/>
        <v xml:space="preserve"> </v>
      </c>
      <c r="K519" s="272" t="str">
        <f>IF(D519&gt;=('28 Populations and thresholds'!$I$6),"YES"," ")</f>
        <v>YES</v>
      </c>
      <c r="L519" s="272" t="str">
        <f>IF(K519="YES"," ",IF(D519&gt;=('28 Populations and thresholds'!$I$6)*0.25,"YES"))</f>
        <v xml:space="preserve"> </v>
      </c>
      <c r="M519" s="272" t="b">
        <f>OR('28 Populations and thresholds'!$J$6="CR",'28 Populations and thresholds'!$J$6="EN",'28 Populations and thresholds'!$J$6="VU")</f>
        <v>0</v>
      </c>
      <c r="N519" s="273">
        <f>D519/'28 Populations and thresholds'!$H$6</f>
        <v>7.0200000000000002E-3</v>
      </c>
      <c r="O519" s="263" t="str">
        <f t="shared" si="37"/>
        <v xml:space="preserve"> </v>
      </c>
      <c r="P519" s="275"/>
      <c r="Q519" s="263" t="str">
        <f t="shared" si="38"/>
        <v xml:space="preserve"> </v>
      </c>
    </row>
    <row r="520" spans="1:17" s="4" customFormat="1" x14ac:dyDescent="0.2">
      <c r="A520" s="275" t="s">
        <v>1314</v>
      </c>
      <c r="B520" s="269" t="s">
        <v>3532</v>
      </c>
      <c r="C520" s="269" t="s">
        <v>3544</v>
      </c>
      <c r="D520" s="279">
        <v>716</v>
      </c>
      <c r="E520" s="287">
        <v>40210</v>
      </c>
      <c r="F520" s="272"/>
      <c r="G520" s="263" t="str">
        <f t="shared" si="35"/>
        <v xml:space="preserve"> </v>
      </c>
      <c r="H520" s="275"/>
      <c r="I520" s="269" t="s">
        <v>4415</v>
      </c>
      <c r="J520" s="263" t="str">
        <f t="shared" si="36"/>
        <v xml:space="preserve"> </v>
      </c>
      <c r="K520" s="272" t="str">
        <f>IF(D520&gt;=('28 Populations and thresholds'!$I$70),"YES"," ")</f>
        <v>YES</v>
      </c>
      <c r="L520" s="272" t="str">
        <f>IF(K520="YES"," ",IF(D520&gt;=('28 Populations and thresholds'!$I$70)*0.25,"YES"))</f>
        <v xml:space="preserve"> </v>
      </c>
      <c r="M520" s="272" t="b">
        <f>OR('28 Populations and thresholds'!$J$70="CR",'28 Populations and thresholds'!$J$70="EN",'28 Populations and thresholds'!$J$70="VU")</f>
        <v>0</v>
      </c>
      <c r="N520" s="273">
        <f>D520/'28 Populations and thresholds'!$H$70</f>
        <v>7.1599999999999997E-3</v>
      </c>
      <c r="O520" s="263" t="str">
        <f t="shared" si="37"/>
        <v xml:space="preserve"> </v>
      </c>
      <c r="P520" s="275"/>
      <c r="Q520" s="263" t="str">
        <f t="shared" si="38"/>
        <v xml:space="preserve"> </v>
      </c>
    </row>
    <row r="521" spans="1:17" s="4" customFormat="1" x14ac:dyDescent="0.2">
      <c r="A521" s="275" t="s">
        <v>1314</v>
      </c>
      <c r="B521" s="269" t="s">
        <v>3532</v>
      </c>
      <c r="C521" s="269" t="s">
        <v>3607</v>
      </c>
      <c r="D521" s="279">
        <v>2402</v>
      </c>
      <c r="E521" s="287">
        <v>40210</v>
      </c>
      <c r="F521" s="272"/>
      <c r="G521" s="263" t="str">
        <f t="shared" si="35"/>
        <v xml:space="preserve"> </v>
      </c>
      <c r="H521" s="275"/>
      <c r="I521" s="269" t="s">
        <v>4415</v>
      </c>
      <c r="J521" s="263" t="str">
        <f t="shared" si="36"/>
        <v xml:space="preserve"> </v>
      </c>
      <c r="K521" s="272" t="str">
        <f>IF(D521&gt;=('28 Populations and thresholds'!$I$92),"YES"," ")</f>
        <v>YES</v>
      </c>
      <c r="L521" s="272" t="str">
        <f>IF(K521="YES"," ",IF(D521&gt;=('28 Populations and thresholds'!$I$92)*0.25,"YES"))</f>
        <v xml:space="preserve"> </v>
      </c>
      <c r="M521" s="272" t="b">
        <f>OR('28 Populations and thresholds'!$J$92="CR",'28 Populations and thresholds'!$J$92="EN",'28 Populations and thresholds'!$J$92="VU")</f>
        <v>0</v>
      </c>
      <c r="N521" s="273">
        <f>D521/'28 Populations and thresholds'!$H$92</f>
        <v>8.0066666666666671E-3</v>
      </c>
      <c r="O521" s="263" t="str">
        <f t="shared" si="37"/>
        <v xml:space="preserve"> </v>
      </c>
      <c r="P521" s="275"/>
      <c r="Q521" s="263" t="str">
        <f t="shared" si="38"/>
        <v xml:space="preserve"> </v>
      </c>
    </row>
    <row r="522" spans="1:17" s="4" customFormat="1" x14ac:dyDescent="0.2">
      <c r="A522" s="275" t="s">
        <v>1314</v>
      </c>
      <c r="B522" s="269" t="s">
        <v>3532</v>
      </c>
      <c r="C522" s="280" t="s">
        <v>3528</v>
      </c>
      <c r="D522" s="279">
        <v>15387</v>
      </c>
      <c r="E522" s="287">
        <v>40513</v>
      </c>
      <c r="F522" s="272"/>
      <c r="G522" s="263" t="str">
        <f t="shared" si="35"/>
        <v xml:space="preserve"> </v>
      </c>
      <c r="H522" s="275"/>
      <c r="I522" s="269" t="s">
        <v>4415</v>
      </c>
      <c r="J522" s="263" t="str">
        <f t="shared" si="36"/>
        <v xml:space="preserve"> </v>
      </c>
      <c r="K522" s="272" t="str">
        <f>IF(D522&gt;=('28 Populations and thresholds'!$I$59),"YES"," ")</f>
        <v>YES</v>
      </c>
      <c r="L522" s="272" t="str">
        <f>IF(K522="YES"," ",IF(D522&gt;=('28 Populations and thresholds'!$I$59)*0.25,"YES"))</f>
        <v xml:space="preserve"> </v>
      </c>
      <c r="M522" s="272" t="b">
        <f>OR('28 Populations and thresholds'!$J$59="CR",'28 Populations and thresholds'!$J$59="EN",'28 Populations and thresholds'!$J$59="VU")</f>
        <v>0</v>
      </c>
      <c r="N522" s="273">
        <f>D522/'28 Populations and thresholds'!$H$59</f>
        <v>0.13988181818181819</v>
      </c>
      <c r="O522" s="263" t="str">
        <f t="shared" si="37"/>
        <v xml:space="preserve"> </v>
      </c>
      <c r="P522" s="269"/>
      <c r="Q522" s="263" t="str">
        <f t="shared" si="38"/>
        <v xml:space="preserve"> </v>
      </c>
    </row>
    <row r="523" spans="1:17" s="4" customFormat="1" x14ac:dyDescent="0.2">
      <c r="A523" s="275" t="s">
        <v>1314</v>
      </c>
      <c r="B523" s="269" t="s">
        <v>3541</v>
      </c>
      <c r="C523" s="280" t="s">
        <v>3540</v>
      </c>
      <c r="D523" s="279">
        <v>4500</v>
      </c>
      <c r="E523" s="274">
        <v>2003</v>
      </c>
      <c r="F523" s="272"/>
      <c r="G523" s="263" t="str">
        <f t="shared" si="35"/>
        <v xml:space="preserve"> </v>
      </c>
      <c r="H523" s="275" t="s">
        <v>139</v>
      </c>
      <c r="I523" s="275" t="s">
        <v>3388</v>
      </c>
      <c r="J523" s="263" t="str">
        <f t="shared" si="36"/>
        <v xml:space="preserve"> </v>
      </c>
      <c r="K523" s="272" t="str">
        <f>IF(D523&gt;=('28 Populations and thresholds'!$I$60),"YES"," ")</f>
        <v>YES</v>
      </c>
      <c r="L523" s="272" t="str">
        <f>IF(K523="YES"," ",IF(D523&gt;=('28 Populations and thresholds'!$I$60)*0.25,"YES"))</f>
        <v xml:space="preserve"> </v>
      </c>
      <c r="M523" s="272" t="b">
        <f>OR('28 Populations and thresholds'!$J$60="CR",'28 Populations and thresholds'!$J$60="EN",'28 Populations and thresholds'!$J$60="VU")</f>
        <v>1</v>
      </c>
      <c r="N523" s="273">
        <f>D523/'28 Populations and thresholds'!$H$60</f>
        <v>5.7692307692307696E-2</v>
      </c>
      <c r="O523" s="263" t="str">
        <f t="shared" si="37"/>
        <v xml:space="preserve"> </v>
      </c>
      <c r="P523" s="269"/>
      <c r="Q523" s="263" t="str">
        <f t="shared" si="38"/>
        <v xml:space="preserve"> </v>
      </c>
    </row>
    <row r="524" spans="1:17" x14ac:dyDescent="0.2">
      <c r="A524" s="143" t="s">
        <v>1314</v>
      </c>
      <c r="B524" s="2" t="s">
        <v>1745</v>
      </c>
      <c r="C524" s="111" t="s">
        <v>1732</v>
      </c>
      <c r="D524" s="5">
        <v>300</v>
      </c>
      <c r="E524" s="1" t="s">
        <v>83</v>
      </c>
      <c r="F524" s="43"/>
      <c r="G524" s="263" t="str">
        <f t="shared" si="35"/>
        <v xml:space="preserve"> </v>
      </c>
      <c r="H524" s="13" t="s">
        <v>139</v>
      </c>
      <c r="J524" s="263" t="str">
        <f t="shared" si="36"/>
        <v xml:space="preserve"> </v>
      </c>
      <c r="K524" s="38" t="str">
        <f>IF(D524&gt;=('28 Populations and thresholds'!$I$221),"YES"," ")</f>
        <v>YES</v>
      </c>
      <c r="L524" s="38" t="str">
        <f>IF(K524="YES"," ",IF(D524&gt;=('28 Populations and thresholds'!$I$221)*0.25,"YES"))</f>
        <v xml:space="preserve"> </v>
      </c>
      <c r="M524" s="38" t="b">
        <f>OR('28 Populations and thresholds'!$J$221="CR",'28 Populations and thresholds'!$J$221="EN",'28 Populations and thresholds'!$J$221="VU")</f>
        <v>1</v>
      </c>
      <c r="N524" s="75">
        <f>D524/'28 Populations and thresholds'!$H$221</f>
        <v>3.125E-2</v>
      </c>
      <c r="O524" s="263" t="str">
        <f t="shared" si="37"/>
        <v xml:space="preserve"> </v>
      </c>
      <c r="Q524" s="263" t="str">
        <f t="shared" si="38"/>
        <v xml:space="preserve"> </v>
      </c>
    </row>
    <row r="525" spans="1:17" x14ac:dyDescent="0.2">
      <c r="A525" s="275" t="s">
        <v>1314</v>
      </c>
      <c r="B525" s="293" t="s">
        <v>1313</v>
      </c>
      <c r="C525" s="269" t="s">
        <v>1677</v>
      </c>
      <c r="D525" s="279">
        <v>5</v>
      </c>
      <c r="E525" s="274">
        <v>1993</v>
      </c>
      <c r="F525" s="272"/>
      <c r="G525" s="263" t="str">
        <f t="shared" si="35"/>
        <v xml:space="preserve"> </v>
      </c>
      <c r="H525" s="275" t="s">
        <v>139</v>
      </c>
      <c r="I525" s="269"/>
      <c r="J525" s="263" t="str">
        <f t="shared" si="36"/>
        <v xml:space="preserve"> </v>
      </c>
      <c r="K525" s="272" t="str">
        <f>IF(D525&gt;=('28 Populations and thresholds'!$I$44),"YES"," ")</f>
        <v>YES</v>
      </c>
      <c r="L525" s="272" t="str">
        <f>IF(K525="YES"," ",IF(D525&gt;=('28 Populations and thresholds'!$I$44)*0.25,"YES"))</f>
        <v xml:space="preserve"> </v>
      </c>
      <c r="M525" s="272" t="b">
        <f>OR('28 Populations and thresholds'!$J$44="CR",'28 Populations and thresholds'!$J$44="EN",'28 Populations and thresholds'!$J$44="VU")</f>
        <v>0</v>
      </c>
      <c r="N525" s="273">
        <f>D525/'28 Populations and thresholds'!$H$44</f>
        <v>0.01</v>
      </c>
      <c r="O525" s="263" t="str">
        <f t="shared" si="37"/>
        <v xml:space="preserve"> </v>
      </c>
      <c r="P525" s="269"/>
      <c r="Q525" s="263" t="str">
        <f t="shared" si="38"/>
        <v xml:space="preserve"> </v>
      </c>
    </row>
    <row r="526" spans="1:17" x14ac:dyDescent="0.2">
      <c r="A526" s="12" t="s">
        <v>1314</v>
      </c>
      <c r="B526" s="4" t="s">
        <v>4116</v>
      </c>
      <c r="C526" s="4" t="s">
        <v>1753</v>
      </c>
      <c r="D526" s="5">
        <v>1248</v>
      </c>
      <c r="E526" s="104" t="s">
        <v>4117</v>
      </c>
      <c r="G526" s="263" t="str">
        <f t="shared" si="35"/>
        <v xml:space="preserve"> </v>
      </c>
      <c r="H526" s="13" t="s">
        <v>4019</v>
      </c>
      <c r="J526" s="263" t="str">
        <f t="shared" si="36"/>
        <v xml:space="preserve"> </v>
      </c>
      <c r="K526" s="38" t="str">
        <f>IF(D526&gt;=('28 Populations and thresholds'!$I$222),"YES"," ")</f>
        <v>YES</v>
      </c>
      <c r="L526" s="38" t="str">
        <f>IF(K526="YES"," ",IF(D526&gt;=('28 Populations and thresholds'!$I$222)*0.25,"YES"))</f>
        <v xml:space="preserve"> </v>
      </c>
      <c r="M526" s="38" t="b">
        <f>OR('28 Populations and thresholds'!$J$222="CR",'28 Populations and thresholds'!$J$222="EN",'28 Populations and thresholds'!$J$222="VU")</f>
        <v>1</v>
      </c>
      <c r="N526" s="75">
        <f>D526/'28 Populations and thresholds'!$H$222</f>
        <v>0.104</v>
      </c>
      <c r="O526" s="263" t="str">
        <f t="shared" si="37"/>
        <v xml:space="preserve"> </v>
      </c>
      <c r="P526" s="12" t="s">
        <v>4118</v>
      </c>
      <c r="Q526" s="263" t="str">
        <f t="shared" si="38"/>
        <v xml:space="preserve"> </v>
      </c>
    </row>
    <row r="527" spans="1:17" x14ac:dyDescent="0.2">
      <c r="A527" s="275" t="s">
        <v>1314</v>
      </c>
      <c r="B527" s="269" t="s">
        <v>3667</v>
      </c>
      <c r="C527" s="269" t="s">
        <v>3666</v>
      </c>
      <c r="D527" s="279">
        <v>1086</v>
      </c>
      <c r="E527" s="274">
        <v>2006</v>
      </c>
      <c r="F527" s="272"/>
      <c r="G527" s="263" t="str">
        <f t="shared" si="35"/>
        <v xml:space="preserve"> </v>
      </c>
      <c r="H527" s="275" t="s">
        <v>139</v>
      </c>
      <c r="I527" s="269" t="s">
        <v>4415</v>
      </c>
      <c r="J527" s="263" t="str">
        <f t="shared" si="36"/>
        <v xml:space="preserve"> </v>
      </c>
      <c r="K527" s="272" t="str">
        <f>IF(D527&gt;=(('28 Populations and thresholds'!$I$62)+('28 Populations and thresholds'!$I$63)+('28 Populations and thresholds'!$I$65)),"YES"," ")</f>
        <v>YES</v>
      </c>
      <c r="L527" s="272" t="str">
        <f>IF(K527="YES"," ",IF(D527&gt;=(('28 Populations and thresholds'!$I$62)+('28 Populations and thresholds'!$I$63)+('28 Populations and thresholds'!$I$65))*0.25,"YES"))</f>
        <v xml:space="preserve"> </v>
      </c>
      <c r="M527" s="272" t="b">
        <f>OR('28 Populations and thresholds'!$J$62="CR",'28 Populations and thresholds'!$J$62="EN",'28 Populations and thresholds'!$J$62="VU")</f>
        <v>0</v>
      </c>
      <c r="N527" s="273">
        <f>D527/(('28 Populations and thresholds'!$H$62)+('28 Populations and thresholds'!$H$63)+('28 Populations and thresholds'!$H$65))</f>
        <v>6.2057142857142858E-3</v>
      </c>
      <c r="O527" s="263" t="str">
        <f t="shared" si="37"/>
        <v xml:space="preserve"> </v>
      </c>
      <c r="P527" s="275" t="s">
        <v>4550</v>
      </c>
      <c r="Q527" s="263" t="str">
        <f t="shared" si="38"/>
        <v xml:space="preserve"> </v>
      </c>
    </row>
    <row r="528" spans="1:17" x14ac:dyDescent="0.2">
      <c r="A528" s="12" t="s">
        <v>1314</v>
      </c>
      <c r="B528" s="40" t="s">
        <v>4627</v>
      </c>
      <c r="C528" s="4" t="s">
        <v>3676</v>
      </c>
      <c r="D528" s="5">
        <v>6</v>
      </c>
      <c r="E528" s="104">
        <v>2004</v>
      </c>
      <c r="G528" s="263" t="str">
        <f t="shared" si="35"/>
        <v xml:space="preserve"> </v>
      </c>
      <c r="H528" s="12" t="s">
        <v>139</v>
      </c>
      <c r="I528" s="12" t="s">
        <v>3388</v>
      </c>
      <c r="J528" s="263" t="str">
        <f t="shared" si="36"/>
        <v xml:space="preserve"> </v>
      </c>
      <c r="K528" s="38" t="str">
        <f>IF(D528&gt;=('28 Populations and thresholds'!$I$96),"YES"," ")</f>
        <v>YES</v>
      </c>
      <c r="L528" s="38" t="str">
        <f>IF(K528="YES"," ",IF(D528&gt;=('28 Populations and thresholds'!$I$96)*0.25,"YES"))</f>
        <v xml:space="preserve"> </v>
      </c>
      <c r="M528" s="38" t="b">
        <f>OR('28 Populations and thresholds'!$J$96="CR",'28 Populations and thresholds'!$J$96="EN",'28 Populations and thresholds'!$J$96="VU")</f>
        <v>1</v>
      </c>
      <c r="N528" s="75">
        <f>D528/'28 Populations and thresholds'!$H$96</f>
        <v>6.0000000000000001E-3</v>
      </c>
      <c r="O528" s="263" t="str">
        <f t="shared" si="37"/>
        <v xml:space="preserve"> </v>
      </c>
      <c r="P528" s="9"/>
      <c r="Q528" s="263" t="str">
        <f t="shared" si="38"/>
        <v xml:space="preserve"> </v>
      </c>
    </row>
    <row r="529" spans="1:22" x14ac:dyDescent="0.2">
      <c r="A529" s="143" t="s">
        <v>1314</v>
      </c>
      <c r="B529" s="40" t="s">
        <v>4627</v>
      </c>
      <c r="C529" s="4" t="s">
        <v>3452</v>
      </c>
      <c r="D529" s="41">
        <v>2900</v>
      </c>
      <c r="E529" s="46">
        <v>33269</v>
      </c>
      <c r="F529" s="43"/>
      <c r="G529" s="263" t="str">
        <f t="shared" si="35"/>
        <v xml:space="preserve"> </v>
      </c>
      <c r="H529" s="143" t="s">
        <v>21</v>
      </c>
      <c r="I529" s="143" t="s">
        <v>853</v>
      </c>
      <c r="J529" s="263" t="str">
        <f t="shared" si="36"/>
        <v xml:space="preserve"> </v>
      </c>
      <c r="K529" s="38" t="str">
        <f>IF(D529&gt;=('28 Populations and thresholds'!$I$158),"YES"," ")</f>
        <v>YES</v>
      </c>
      <c r="L529" s="38" t="str">
        <f>IF(K529="YES"," ",IF(D529&gt;=('28 Populations and thresholds'!$I$158)*0.25,"YES"))</f>
        <v xml:space="preserve"> </v>
      </c>
      <c r="M529" s="38" t="b">
        <f>OR('28 Populations and thresholds'!$J$158="CR",'28 Populations and thresholds'!$J$158="EN",'28 Populations and thresholds'!$J$158="VU")</f>
        <v>0</v>
      </c>
      <c r="N529" s="75">
        <f>D529/'28 Populations and thresholds'!$H$158</f>
        <v>2.9000000000000001E-2</v>
      </c>
      <c r="O529" s="263" t="str">
        <f t="shared" si="37"/>
        <v xml:space="preserve"> </v>
      </c>
      <c r="Q529" s="263" t="str">
        <f t="shared" si="38"/>
        <v xml:space="preserve"> </v>
      </c>
    </row>
    <row r="530" spans="1:22" x14ac:dyDescent="0.2">
      <c r="A530" s="143" t="s">
        <v>1314</v>
      </c>
      <c r="B530" s="40" t="s">
        <v>4627</v>
      </c>
      <c r="C530" s="4" t="s">
        <v>3607</v>
      </c>
      <c r="D530" s="41">
        <v>4000</v>
      </c>
      <c r="E530" s="47" t="s">
        <v>1316</v>
      </c>
      <c r="F530" s="43"/>
      <c r="G530" s="263" t="str">
        <f t="shared" si="35"/>
        <v xml:space="preserve"> </v>
      </c>
      <c r="H530" s="143" t="s">
        <v>15</v>
      </c>
      <c r="I530" s="143" t="s">
        <v>1315</v>
      </c>
      <c r="J530" s="263" t="str">
        <f t="shared" si="36"/>
        <v xml:space="preserve"> </v>
      </c>
      <c r="K530" s="38" t="str">
        <f>IF(D530&gt;=('28 Populations and thresholds'!$I$92),"YES"," ")</f>
        <v>YES</v>
      </c>
      <c r="L530" s="38" t="str">
        <f>IF(K530="YES"," ",IF(D530&gt;=('28 Populations and thresholds'!$I$92)*0.25,"YES"))</f>
        <v xml:space="preserve"> </v>
      </c>
      <c r="M530" s="38" t="b">
        <f>OR('28 Populations and thresholds'!$J$92="CR",'28 Populations and thresholds'!$J$92="EN",'28 Populations and thresholds'!$J$92="VU")</f>
        <v>0</v>
      </c>
      <c r="N530" s="75">
        <f>D530/'28 Populations and thresholds'!$H$92</f>
        <v>1.3333333333333334E-2</v>
      </c>
      <c r="O530" s="263" t="str">
        <f t="shared" si="37"/>
        <v xml:space="preserve"> </v>
      </c>
      <c r="P530" s="9"/>
      <c r="Q530" s="263" t="str">
        <f t="shared" si="38"/>
        <v xml:space="preserve"> </v>
      </c>
    </row>
    <row r="531" spans="1:22" x14ac:dyDescent="0.2">
      <c r="A531" s="267" t="s">
        <v>1314</v>
      </c>
      <c r="B531" s="268" t="s">
        <v>1318</v>
      </c>
      <c r="C531" s="269" t="s">
        <v>3522</v>
      </c>
      <c r="D531" s="270">
        <v>3130</v>
      </c>
      <c r="E531" s="294" t="s">
        <v>1320</v>
      </c>
      <c r="F531" s="276"/>
      <c r="G531" s="263" t="str">
        <f t="shared" si="35"/>
        <v xml:space="preserve"> </v>
      </c>
      <c r="H531" s="267" t="s">
        <v>15</v>
      </c>
      <c r="I531" s="267" t="s">
        <v>1319</v>
      </c>
      <c r="J531" s="263" t="str">
        <f t="shared" si="36"/>
        <v xml:space="preserve"> </v>
      </c>
      <c r="K531" s="272" t="str">
        <f>IF(D531&gt;=('28 Populations and thresholds'!$I$58),"YES"," ")</f>
        <v>YES</v>
      </c>
      <c r="L531" s="272" t="str">
        <f>IF(K531="YES"," ",IF(D531&gt;=('28 Populations and thresholds'!$I$58)*0.25,"YES"))</f>
        <v xml:space="preserve"> </v>
      </c>
      <c r="M531" s="272" t="b">
        <f>OR('28 Populations and thresholds'!$J$58="CR",'28 Populations and thresholds'!$J$58="EN",'28 Populations and thresholds'!$J$58="VU")</f>
        <v>0</v>
      </c>
      <c r="N531" s="273">
        <f>D531/'28 Populations and thresholds'!$H$58</f>
        <v>5.2166666666666667E-2</v>
      </c>
      <c r="O531" s="263" t="str">
        <f t="shared" si="37"/>
        <v xml:space="preserve"> </v>
      </c>
      <c r="P531" s="275"/>
      <c r="Q531" s="263" t="str">
        <f t="shared" si="38"/>
        <v xml:space="preserve"> </v>
      </c>
    </row>
    <row r="532" spans="1:22" x14ac:dyDescent="0.2">
      <c r="A532" s="143" t="s">
        <v>1314</v>
      </c>
      <c r="B532" s="40" t="s">
        <v>1321</v>
      </c>
      <c r="C532" s="4" t="s">
        <v>3676</v>
      </c>
      <c r="D532" s="41">
        <v>200</v>
      </c>
      <c r="E532" s="47" t="s">
        <v>1316</v>
      </c>
      <c r="F532" s="43"/>
      <c r="G532" s="263" t="str">
        <f t="shared" si="35"/>
        <v xml:space="preserve"> </v>
      </c>
      <c r="H532" s="143" t="s">
        <v>15</v>
      </c>
      <c r="I532" s="143" t="s">
        <v>1315</v>
      </c>
      <c r="J532" s="263" t="str">
        <f t="shared" si="36"/>
        <v xml:space="preserve"> </v>
      </c>
      <c r="K532" s="38" t="str">
        <f>IF(D532&gt;=('28 Populations and thresholds'!$I$96),"YES"," ")</f>
        <v>YES</v>
      </c>
      <c r="L532" s="38" t="str">
        <f>IF(K532="YES"," ",IF(D532&gt;=('28 Populations and thresholds'!$I$96)*0.25,"YES"))</f>
        <v xml:space="preserve"> </v>
      </c>
      <c r="M532" s="38" t="b">
        <f>OR('28 Populations and thresholds'!$J$96="CR",'28 Populations and thresholds'!$J$96="EN",'28 Populations and thresholds'!$J$96="VU")</f>
        <v>1</v>
      </c>
      <c r="N532" s="75">
        <f>D532/'28 Populations and thresholds'!$H$96</f>
        <v>0.2</v>
      </c>
      <c r="O532" s="263" t="str">
        <f t="shared" si="37"/>
        <v xml:space="preserve"> </v>
      </c>
      <c r="P532" s="9"/>
      <c r="Q532" s="263" t="str">
        <f t="shared" si="38"/>
        <v xml:space="preserve"> </v>
      </c>
    </row>
    <row r="533" spans="1:22" x14ac:dyDescent="0.2">
      <c r="A533" s="143" t="s">
        <v>1314</v>
      </c>
      <c r="B533" s="40" t="s">
        <v>1321</v>
      </c>
      <c r="C533" s="4" t="s">
        <v>3652</v>
      </c>
      <c r="D533" s="41">
        <v>900</v>
      </c>
      <c r="E533" s="47" t="s">
        <v>1316</v>
      </c>
      <c r="F533" s="43"/>
      <c r="G533" s="263" t="str">
        <f t="shared" si="35"/>
        <v xml:space="preserve"> </v>
      </c>
      <c r="H533" s="143" t="s">
        <v>15</v>
      </c>
      <c r="I533" s="143" t="s">
        <v>1315</v>
      </c>
      <c r="J533" s="263" t="str">
        <f t="shared" si="36"/>
        <v xml:space="preserve"> </v>
      </c>
      <c r="K533" s="38" t="str">
        <f>IF(D533&gt;=('28 Populations and thresholds'!$I$112),"YES"," ")</f>
        <v>YES</v>
      </c>
      <c r="L533" s="38" t="str">
        <f>IF(K533="YES"," ",IF(D533&gt;=('28 Populations and thresholds'!$I$112)*0.25,"YES"))</f>
        <v xml:space="preserve"> </v>
      </c>
      <c r="M533" s="38" t="b">
        <f>OR('28 Populations and thresholds'!$J$112="CR",'28 Populations and thresholds'!$J$112="EN",'28 Populations and thresholds'!$J$112="VU")</f>
        <v>0</v>
      </c>
      <c r="N533" s="75">
        <f>D533/'28 Populations and thresholds'!$H$112</f>
        <v>8.9999999999999993E-3</v>
      </c>
      <c r="O533" s="263" t="str">
        <f t="shared" si="37"/>
        <v xml:space="preserve"> </v>
      </c>
      <c r="P533" s="9"/>
      <c r="Q533" s="263" t="str">
        <f t="shared" si="38"/>
        <v xml:space="preserve"> </v>
      </c>
    </row>
    <row r="534" spans="1:22" x14ac:dyDescent="0.2">
      <c r="A534" s="12" t="s">
        <v>1314</v>
      </c>
      <c r="B534" s="55" t="s">
        <v>1321</v>
      </c>
      <c r="C534" s="4" t="s">
        <v>1622</v>
      </c>
      <c r="D534" s="5">
        <v>5</v>
      </c>
      <c r="E534" s="104">
        <v>1991</v>
      </c>
      <c r="G534" s="263" t="str">
        <f t="shared" si="35"/>
        <v xml:space="preserve"> </v>
      </c>
      <c r="H534" s="13" t="s">
        <v>139</v>
      </c>
      <c r="I534" s="9"/>
      <c r="J534" s="263" t="str">
        <f t="shared" si="36"/>
        <v xml:space="preserve"> </v>
      </c>
      <c r="K534" s="38" t="str">
        <f>IF(D534&gt;=('28 Populations and thresholds'!$I$10),"YES"," ")</f>
        <v>YES</v>
      </c>
      <c r="L534" s="38" t="str">
        <f>IF(K534="YES"," ",IF(D534&gt;=('28 Populations and thresholds'!$I$10)*0.25,"YES"))</f>
        <v xml:space="preserve"> </v>
      </c>
      <c r="M534" s="38" t="b">
        <f>OR('28 Populations and thresholds'!$J$10="CR",'28 Populations and thresholds'!$J$10="EN",'28 Populations and thresholds'!$J$10="VU")</f>
        <v>1</v>
      </c>
      <c r="N534" s="75">
        <f>D534/'28 Populations and thresholds'!$H$10</f>
        <v>0.1</v>
      </c>
      <c r="O534" s="263" t="str">
        <f t="shared" si="37"/>
        <v xml:space="preserve"> </v>
      </c>
      <c r="P534" s="9"/>
      <c r="Q534" s="263" t="str">
        <f t="shared" si="38"/>
        <v xml:space="preserve"> </v>
      </c>
    </row>
    <row r="535" spans="1:22" x14ac:dyDescent="0.2">
      <c r="A535" s="12" t="s">
        <v>1314</v>
      </c>
      <c r="B535" s="40" t="s">
        <v>1321</v>
      </c>
      <c r="C535" s="4" t="s">
        <v>3723</v>
      </c>
      <c r="D535" s="5">
        <v>800</v>
      </c>
      <c r="E535" s="148">
        <v>36220</v>
      </c>
      <c r="G535" s="263" t="str">
        <f t="shared" si="35"/>
        <v xml:space="preserve"> </v>
      </c>
      <c r="H535" s="13" t="s">
        <v>4019</v>
      </c>
      <c r="J535" s="263" t="str">
        <f t="shared" si="36"/>
        <v xml:space="preserve"> </v>
      </c>
      <c r="K535" s="38" t="str">
        <f>IF(D535&gt;=('28 Populations and thresholds'!$I$45),"YES"," ")</f>
        <v>YES</v>
      </c>
      <c r="L535" s="38" t="str">
        <f>IF(K535="YES"," ",IF(D535&gt;=('28 Populations and thresholds'!$I$45)*0.25,"YES"))</f>
        <v xml:space="preserve"> </v>
      </c>
      <c r="M535" s="38" t="b">
        <f>OR('28 Populations and thresholds'!$J$45="CR",'28 Populations and thresholds'!$J$45="EN",'28 Populations and thresholds'!$J$45="VU")</f>
        <v>1</v>
      </c>
      <c r="N535" s="75">
        <f>D535/'28 Populations and thresholds'!$H$45</f>
        <v>0.26666666666666666</v>
      </c>
      <c r="O535" s="263" t="str">
        <f t="shared" si="37"/>
        <v xml:space="preserve"> </v>
      </c>
      <c r="Q535" s="263" t="str">
        <f t="shared" si="38"/>
        <v xml:space="preserve"> </v>
      </c>
    </row>
    <row r="536" spans="1:22" x14ac:dyDescent="0.2">
      <c r="A536" s="12" t="s">
        <v>1314</v>
      </c>
      <c r="B536" s="40" t="s">
        <v>1321</v>
      </c>
      <c r="C536" s="111" t="s">
        <v>3448</v>
      </c>
      <c r="D536" s="105">
        <v>9000</v>
      </c>
      <c r="E536" s="106" t="s">
        <v>4398</v>
      </c>
      <c r="G536" s="263" t="str">
        <f t="shared" si="35"/>
        <v xml:space="preserve"> </v>
      </c>
      <c r="H536" s="12"/>
      <c r="I536" s="12" t="s">
        <v>4392</v>
      </c>
      <c r="J536" s="263" t="str">
        <f t="shared" si="36"/>
        <v xml:space="preserve"> </v>
      </c>
      <c r="K536" s="38" t="str">
        <f>IF(D536&gt;=('28 Populations and thresholds'!$I$147),"YES"," ")</f>
        <v>YES</v>
      </c>
      <c r="L536" s="38" t="str">
        <f>IF(K536="YES"," ",IF(D536&gt;=('28 Populations and thresholds'!$I$147)*0.25,"YES"))</f>
        <v xml:space="preserve"> </v>
      </c>
      <c r="M536" s="38" t="b">
        <f>OR('28 Populations and thresholds'!$J$147="CR",'28 Populations and thresholds'!$J$147="EN",'28 Populations and thresholds'!$J$147="VU")</f>
        <v>0</v>
      </c>
      <c r="N536" s="75">
        <f>D536/'28 Populations and thresholds'!$H$147</f>
        <v>0.09</v>
      </c>
      <c r="O536" s="263" t="str">
        <f t="shared" si="37"/>
        <v xml:space="preserve"> </v>
      </c>
      <c r="P536" s="12" t="s">
        <v>4606</v>
      </c>
      <c r="Q536" s="263" t="str">
        <f t="shared" si="38"/>
        <v xml:space="preserve"> </v>
      </c>
    </row>
    <row r="537" spans="1:22" x14ac:dyDescent="0.2">
      <c r="A537" s="12" t="s">
        <v>1314</v>
      </c>
      <c r="B537" s="40" t="s">
        <v>1321</v>
      </c>
      <c r="C537" s="111" t="s">
        <v>1753</v>
      </c>
      <c r="D537" s="105">
        <v>4100</v>
      </c>
      <c r="E537" s="106" t="s">
        <v>4398</v>
      </c>
      <c r="G537" s="263" t="str">
        <f t="shared" si="35"/>
        <v xml:space="preserve"> </v>
      </c>
      <c r="H537" s="12"/>
      <c r="I537" s="12" t="s">
        <v>4392</v>
      </c>
      <c r="J537" s="263" t="str">
        <f t="shared" si="36"/>
        <v xml:space="preserve"> </v>
      </c>
      <c r="K537" s="38" t="str">
        <f>IF(D537&gt;=('28 Populations and thresholds'!$I$222),"YES"," ")</f>
        <v>YES</v>
      </c>
      <c r="L537" s="38" t="str">
        <f>IF(K537="YES"," ",IF(D537&gt;=('28 Populations and thresholds'!$I$222)*0.25,"YES"))</f>
        <v xml:space="preserve"> </v>
      </c>
      <c r="M537" s="38" t="b">
        <f>OR('28 Populations and thresholds'!$J$222="CR",'28 Populations and thresholds'!$J$222="EN",'28 Populations and thresholds'!$J$222="VU")</f>
        <v>1</v>
      </c>
      <c r="N537" s="75">
        <f>D537/'28 Populations and thresholds'!$H$222</f>
        <v>0.34166666666666667</v>
      </c>
      <c r="O537" s="263" t="str">
        <f t="shared" si="37"/>
        <v xml:space="preserve"> </v>
      </c>
      <c r="P537" s="12" t="s">
        <v>4606</v>
      </c>
      <c r="Q537" s="263" t="str">
        <f t="shared" si="38"/>
        <v xml:space="preserve"> </v>
      </c>
    </row>
    <row r="538" spans="1:22" x14ac:dyDescent="0.2">
      <c r="A538" s="12" t="s">
        <v>1314</v>
      </c>
      <c r="B538" s="40" t="s">
        <v>1321</v>
      </c>
      <c r="C538" s="111" t="s">
        <v>1732</v>
      </c>
      <c r="D538" s="105">
        <v>230</v>
      </c>
      <c r="E538" s="106" t="s">
        <v>4398</v>
      </c>
      <c r="G538" s="263" t="str">
        <f t="shared" si="35"/>
        <v xml:space="preserve"> </v>
      </c>
      <c r="H538" s="12"/>
      <c r="I538" s="12" t="s">
        <v>4392</v>
      </c>
      <c r="J538" s="263" t="str">
        <f t="shared" si="36"/>
        <v xml:space="preserve"> </v>
      </c>
      <c r="K538" s="38" t="str">
        <f>IF(D538&gt;=('28 Populations and thresholds'!$I$221),"YES"," ")</f>
        <v>YES</v>
      </c>
      <c r="L538" s="38" t="str">
        <f>IF(K538="YES"," ",IF(D538&gt;=('28 Populations and thresholds'!$I$221)*0.25,"YES"))</f>
        <v xml:space="preserve"> </v>
      </c>
      <c r="M538" s="38" t="b">
        <f>OR('28 Populations and thresholds'!$J$221="CR",'28 Populations and thresholds'!$J$221="EN",'28 Populations and thresholds'!$J$221="VU")</f>
        <v>1</v>
      </c>
      <c r="N538" s="75">
        <f>D538/'28 Populations and thresholds'!$H$221</f>
        <v>2.3958333333333335E-2</v>
      </c>
      <c r="O538" s="263" t="str">
        <f t="shared" si="37"/>
        <v xml:space="preserve"> </v>
      </c>
      <c r="P538" s="12" t="s">
        <v>4606</v>
      </c>
      <c r="Q538" s="263" t="str">
        <f t="shared" si="38"/>
        <v xml:space="preserve"> </v>
      </c>
    </row>
    <row r="539" spans="1:22" x14ac:dyDescent="0.2">
      <c r="A539" s="143" t="s">
        <v>1314</v>
      </c>
      <c r="B539" s="40" t="s">
        <v>1321</v>
      </c>
      <c r="C539" s="4" t="s">
        <v>3644</v>
      </c>
      <c r="D539" s="41">
        <v>1150</v>
      </c>
      <c r="E539" s="47" t="s">
        <v>1316</v>
      </c>
      <c r="F539" s="43"/>
      <c r="G539" s="263" t="str">
        <f t="shared" si="35"/>
        <v xml:space="preserve"> </v>
      </c>
      <c r="H539" s="143" t="s">
        <v>15</v>
      </c>
      <c r="I539" s="143" t="s">
        <v>1315</v>
      </c>
      <c r="J539" s="263" t="str">
        <f t="shared" si="36"/>
        <v xml:space="preserve"> </v>
      </c>
      <c r="K539" s="38" t="str">
        <f>IF(D539&gt;=('28 Populations and thresholds'!$I$109),"YES"," ")</f>
        <v>YES</v>
      </c>
      <c r="L539" s="38" t="str">
        <f>IF(K539="YES"," ",IF(D539&gt;=('28 Populations and thresholds'!$I$109)*0.25,"YES"))</f>
        <v xml:space="preserve"> </v>
      </c>
      <c r="M539" s="38" t="b">
        <f>OR('28 Populations and thresholds'!$J$109="CR",'28 Populations and thresholds'!$J$109="EN",'28 Populations and thresholds'!$J$109="VU")</f>
        <v>0</v>
      </c>
      <c r="N539" s="75">
        <f>D539/'28 Populations and thresholds'!$H$109</f>
        <v>4.5999999999999999E-2</v>
      </c>
      <c r="O539" s="263" t="str">
        <f t="shared" si="37"/>
        <v xml:space="preserve"> </v>
      </c>
      <c r="P539" s="9"/>
      <c r="Q539" s="263" t="str">
        <f t="shared" si="38"/>
        <v xml:space="preserve"> </v>
      </c>
      <c r="R539" s="4"/>
      <c r="S539" s="4"/>
      <c r="T539" s="4"/>
      <c r="U539" s="4"/>
      <c r="V539" s="4"/>
    </row>
    <row r="540" spans="1:22" x14ac:dyDescent="0.2">
      <c r="A540" s="12" t="s">
        <v>1314</v>
      </c>
      <c r="B540" s="40" t="s">
        <v>1321</v>
      </c>
      <c r="C540" s="111" t="s">
        <v>3528</v>
      </c>
      <c r="D540" s="105">
        <v>1118</v>
      </c>
      <c r="E540" s="106" t="s">
        <v>4398</v>
      </c>
      <c r="G540" s="263" t="str">
        <f t="shared" si="35"/>
        <v xml:space="preserve"> </v>
      </c>
      <c r="H540" s="12"/>
      <c r="I540" s="12" t="s">
        <v>4392</v>
      </c>
      <c r="J540" s="263" t="str">
        <f t="shared" si="36"/>
        <v xml:space="preserve"> </v>
      </c>
      <c r="K540" s="38" t="str">
        <f>IF(D540&gt;=('28 Populations and thresholds'!$I$59),"YES"," ")</f>
        <v>YES</v>
      </c>
      <c r="L540" s="38" t="str">
        <f>IF(K540="YES"," ",IF(D540&gt;=('28 Populations and thresholds'!$I$59)*0.25,"YES"))</f>
        <v xml:space="preserve"> </v>
      </c>
      <c r="M540" s="38" t="b">
        <f>OR('28 Populations and thresholds'!$J$59="CR",'28 Populations and thresholds'!$J$59="EN",'28 Populations and thresholds'!$J$59="VU")</f>
        <v>0</v>
      </c>
      <c r="N540" s="75">
        <f>D540/'28 Populations and thresholds'!$H$59</f>
        <v>1.0163636363636364E-2</v>
      </c>
      <c r="O540" s="263" t="str">
        <f t="shared" si="37"/>
        <v xml:space="preserve"> </v>
      </c>
      <c r="P540" s="12" t="s">
        <v>4606</v>
      </c>
      <c r="Q540" s="263" t="str">
        <f t="shared" si="38"/>
        <v xml:space="preserve"> </v>
      </c>
    </row>
    <row r="541" spans="1:22" x14ac:dyDescent="0.2">
      <c r="A541" s="267" t="s">
        <v>1314</v>
      </c>
      <c r="B541" s="268" t="s">
        <v>1322</v>
      </c>
      <c r="C541" s="269" t="s">
        <v>3666</v>
      </c>
      <c r="D541" s="270">
        <v>2605</v>
      </c>
      <c r="E541" s="294" t="s">
        <v>1320</v>
      </c>
      <c r="F541" s="276"/>
      <c r="G541" s="263" t="str">
        <f t="shared" si="35"/>
        <v xml:space="preserve"> </v>
      </c>
      <c r="H541" s="267" t="s">
        <v>15</v>
      </c>
      <c r="I541" s="267" t="s">
        <v>718</v>
      </c>
      <c r="J541" s="263" t="str">
        <f t="shared" si="36"/>
        <v xml:space="preserve"> </v>
      </c>
      <c r="K541" s="272" t="str">
        <f>IF(D541&gt;=(('28 Populations and thresholds'!$I$62)+('28 Populations and thresholds'!$I$63)+('28 Populations and thresholds'!$I$65)),"YES"," ")</f>
        <v>YES</v>
      </c>
      <c r="L541" s="272" t="str">
        <f>IF(K541="YES"," ",IF(D541&gt;=(('28 Populations and thresholds'!$I$62)+('28 Populations and thresholds'!$I$63)+('28 Populations and thresholds'!$I$65))*0.25,"YES"))</f>
        <v xml:space="preserve"> </v>
      </c>
      <c r="M541" s="272" t="b">
        <f>OR('28 Populations and thresholds'!$J$62="CR",'28 Populations and thresholds'!$J$62="EN",'28 Populations and thresholds'!$J$62="VU")</f>
        <v>0</v>
      </c>
      <c r="N541" s="273">
        <f>D541/(('28 Populations and thresholds'!$H$62)+('28 Populations and thresholds'!$H$63)+('28 Populations and thresholds'!$H$65))</f>
        <v>1.4885714285714285E-2</v>
      </c>
      <c r="O541" s="263" t="str">
        <f t="shared" si="37"/>
        <v xml:space="preserve"> </v>
      </c>
      <c r="P541" s="275" t="s">
        <v>4550</v>
      </c>
      <c r="Q541" s="263" t="str">
        <f t="shared" si="38"/>
        <v xml:space="preserve"> </v>
      </c>
    </row>
    <row r="542" spans="1:22" x14ac:dyDescent="0.2">
      <c r="A542" s="275" t="s">
        <v>1314</v>
      </c>
      <c r="B542" s="268" t="s">
        <v>1322</v>
      </c>
      <c r="C542" s="269" t="s">
        <v>3396</v>
      </c>
      <c r="D542" s="279">
        <v>452</v>
      </c>
      <c r="E542" s="281">
        <v>33178</v>
      </c>
      <c r="F542" s="272"/>
      <c r="G542" s="263" t="str">
        <f t="shared" si="35"/>
        <v xml:space="preserve"> </v>
      </c>
      <c r="H542" s="275"/>
      <c r="I542" s="275" t="s">
        <v>4019</v>
      </c>
      <c r="J542" s="263" t="str">
        <f t="shared" si="36"/>
        <v xml:space="preserve"> </v>
      </c>
      <c r="K542" s="272" t="str">
        <f>IF(D542&gt;=(('28 Populations and thresholds'!$I$121)+('28 Populations and thresholds'!$I$122)),"YES"," ")</f>
        <v>YES</v>
      </c>
      <c r="L542" s="272" t="str">
        <f>IF(K542="YES"," ",IF(D542&gt;=(('28 Populations and thresholds'!$I$121)+('28 Populations and thresholds'!$I$122))*0.25,"YES"))</f>
        <v xml:space="preserve"> </v>
      </c>
      <c r="M542" s="272" t="b">
        <f>OR('28 Populations and thresholds'!$J$122="CR",'28 Populations and thresholds'!$J$122="EN",'28 Populations and thresholds'!$J$122="VU")</f>
        <v>1</v>
      </c>
      <c r="N542" s="273">
        <f>D542/(('28 Populations and thresholds'!$H$121)+('28 Populations and thresholds'!$H$122))</f>
        <v>3.8798283261802576E-2</v>
      </c>
      <c r="O542" s="263" t="str">
        <f t="shared" si="37"/>
        <v xml:space="preserve"> </v>
      </c>
      <c r="P542" s="275" t="s">
        <v>4568</v>
      </c>
      <c r="Q542" s="263" t="str">
        <f t="shared" si="38"/>
        <v xml:space="preserve"> </v>
      </c>
    </row>
    <row r="543" spans="1:22" x14ac:dyDescent="0.2">
      <c r="A543" s="275" t="s">
        <v>1314</v>
      </c>
      <c r="B543" s="268" t="s">
        <v>1322</v>
      </c>
      <c r="C543" s="269" t="s">
        <v>3723</v>
      </c>
      <c r="D543" s="279">
        <v>1101</v>
      </c>
      <c r="E543" s="284" t="s">
        <v>4079</v>
      </c>
      <c r="F543" s="272"/>
      <c r="G543" s="263" t="str">
        <f t="shared" si="35"/>
        <v xml:space="preserve"> </v>
      </c>
      <c r="H543" s="275" t="s">
        <v>4019</v>
      </c>
      <c r="I543" s="275"/>
      <c r="J543" s="263" t="str">
        <f t="shared" si="36"/>
        <v xml:space="preserve"> </v>
      </c>
      <c r="K543" s="272" t="str">
        <f>IF(D543&gt;=('28 Populations and thresholds'!$I$45),"YES"," ")</f>
        <v>YES</v>
      </c>
      <c r="L543" s="272" t="str">
        <f>IF(K543="YES"," ",IF(D543&gt;=('28 Populations and thresholds'!$I$45)*0.25,"YES"))</f>
        <v xml:space="preserve"> </v>
      </c>
      <c r="M543" s="272" t="b">
        <f>OR('28 Populations and thresholds'!$J$45="CR",'28 Populations and thresholds'!$J$45="EN",'28 Populations and thresholds'!$J$45="VU")</f>
        <v>1</v>
      </c>
      <c r="N543" s="273">
        <f>D543/'28 Populations and thresholds'!$H$45</f>
        <v>0.36699999999999999</v>
      </c>
      <c r="O543" s="263" t="str">
        <f t="shared" si="37"/>
        <v xml:space="preserve"> </v>
      </c>
      <c r="P543" s="275"/>
      <c r="Q543" s="263" t="str">
        <f t="shared" si="38"/>
        <v xml:space="preserve"> </v>
      </c>
    </row>
    <row r="544" spans="1:22" x14ac:dyDescent="0.2">
      <c r="A544" s="275" t="s">
        <v>1314</v>
      </c>
      <c r="B544" s="268" t="s">
        <v>1322</v>
      </c>
      <c r="C544" s="269" t="s">
        <v>3398</v>
      </c>
      <c r="D544" s="279">
        <v>542</v>
      </c>
      <c r="E544" s="274" t="s">
        <v>4474</v>
      </c>
      <c r="F544" s="272"/>
      <c r="G544" s="263" t="str">
        <f t="shared" si="35"/>
        <v xml:space="preserve"> </v>
      </c>
      <c r="H544" s="275"/>
      <c r="I544" s="275" t="s">
        <v>4019</v>
      </c>
      <c r="J544" s="263" t="str">
        <f t="shared" si="36"/>
        <v xml:space="preserve"> </v>
      </c>
      <c r="K544" s="272" t="str">
        <f>IF(D544&gt;=('28 Populations and thresholds'!$I$123),"YES"," ")</f>
        <v>YES</v>
      </c>
      <c r="L544" s="272" t="str">
        <f>IF(K544="YES"," ",IF(D544&gt;=('28 Populations and thresholds'!$I$123)*0.25,"YES"))</f>
        <v xml:space="preserve"> </v>
      </c>
      <c r="M544" s="272" t="b">
        <f>OR('28 Populations and thresholds'!$J$123="CR",'28 Populations and thresholds'!$J$123="EN",'28 Populations and thresholds'!$J$123="VU")</f>
        <v>1</v>
      </c>
      <c r="N544" s="273">
        <f>D544/'28 Populations and thresholds'!$H$123</f>
        <v>1.0840000000000001</v>
      </c>
      <c r="O544" s="263" t="str">
        <f t="shared" si="37"/>
        <v xml:space="preserve"> </v>
      </c>
      <c r="P544" s="275"/>
      <c r="Q544" s="263" t="str">
        <f t="shared" si="38"/>
        <v xml:space="preserve"> </v>
      </c>
    </row>
    <row r="545" spans="1:22" x14ac:dyDescent="0.2">
      <c r="A545" s="275" t="s">
        <v>1314</v>
      </c>
      <c r="B545" s="268" t="s">
        <v>1322</v>
      </c>
      <c r="C545" s="280" t="s">
        <v>3741</v>
      </c>
      <c r="D545" s="279">
        <v>9</v>
      </c>
      <c r="E545" s="274" t="s">
        <v>4103</v>
      </c>
      <c r="F545" s="272"/>
      <c r="G545" s="263" t="str">
        <f t="shared" si="35"/>
        <v xml:space="preserve"> </v>
      </c>
      <c r="H545" s="295" t="s">
        <v>4019</v>
      </c>
      <c r="I545" s="275"/>
      <c r="J545" s="263" t="str">
        <f t="shared" si="36"/>
        <v xml:space="preserve"> </v>
      </c>
      <c r="K545" s="272" t="str">
        <f>IF(D545&gt;=('28 Populations and thresholds'!$I$125),"YES"," ")</f>
        <v>YES</v>
      </c>
      <c r="L545" s="272" t="str">
        <f>IF(K545="YES"," ",IF(D545&gt;=('28 Populations and thresholds'!$I$125)*0.25,"YES"))</f>
        <v xml:space="preserve"> </v>
      </c>
      <c r="M545" s="272" t="b">
        <f>OR('28 Populations and thresholds'!$J$125="CR",'28 Populations and thresholds'!$J$125="EN",'28 Populations and thresholds'!$J$125="VU")</f>
        <v>1</v>
      </c>
      <c r="N545" s="273">
        <f>D545/'28 Populations and thresholds'!$H$125</f>
        <v>8.9999999999999998E-4</v>
      </c>
      <c r="O545" s="263" t="str">
        <f t="shared" si="37"/>
        <v xml:space="preserve"> </v>
      </c>
      <c r="P545" s="275"/>
      <c r="Q545" s="263" t="str">
        <f t="shared" si="38"/>
        <v xml:space="preserve"> </v>
      </c>
      <c r="R545" s="4"/>
      <c r="S545" s="4"/>
      <c r="T545" s="4"/>
      <c r="U545" s="4"/>
      <c r="V545" s="4"/>
    </row>
    <row r="546" spans="1:22" x14ac:dyDescent="0.2">
      <c r="A546" s="275" t="s">
        <v>1314</v>
      </c>
      <c r="B546" s="268" t="s">
        <v>1322</v>
      </c>
      <c r="C546" s="269" t="s">
        <v>3401</v>
      </c>
      <c r="D546" s="279">
        <v>66</v>
      </c>
      <c r="E546" s="274" t="s">
        <v>4474</v>
      </c>
      <c r="F546" s="272"/>
      <c r="G546" s="263" t="str">
        <f t="shared" si="35"/>
        <v xml:space="preserve"> </v>
      </c>
      <c r="H546" s="275"/>
      <c r="I546" s="275" t="s">
        <v>4019</v>
      </c>
      <c r="J546" s="263" t="str">
        <f t="shared" si="36"/>
        <v xml:space="preserve"> </v>
      </c>
      <c r="K546" s="272" t="str">
        <f>IF(D546&gt;=('28 Populations and thresholds'!$I$117),"YES"," ")</f>
        <v>YES</v>
      </c>
      <c r="L546" s="272" t="str">
        <f>IF(K546="YES"," ",IF(D546&gt;=('28 Populations and thresholds'!$I$117)*0.25,"YES"))</f>
        <v xml:space="preserve"> </v>
      </c>
      <c r="M546" s="272" t="b">
        <f>OR('28 Populations and thresholds'!$J$117="CR",'28 Populations and thresholds'!$J$117="EN",'28 Populations and thresholds'!$J$117="VU")</f>
        <v>1</v>
      </c>
      <c r="N546" s="273">
        <f>D546/'28 Populations and thresholds'!$H$117</f>
        <v>4.3999999999999997E-2</v>
      </c>
      <c r="O546" s="263" t="str">
        <f t="shared" si="37"/>
        <v xml:space="preserve"> </v>
      </c>
      <c r="P546" s="275"/>
      <c r="Q546" s="263" t="str">
        <f t="shared" si="38"/>
        <v xml:space="preserve"> </v>
      </c>
    </row>
    <row r="547" spans="1:22" x14ac:dyDescent="0.2">
      <c r="A547" s="12" t="s">
        <v>1314</v>
      </c>
      <c r="B547" s="4" t="s">
        <v>4121</v>
      </c>
      <c r="C547" s="4" t="s">
        <v>1732</v>
      </c>
      <c r="D547" s="5">
        <v>864</v>
      </c>
      <c r="E547" s="104" t="s">
        <v>4122</v>
      </c>
      <c r="G547" s="263" t="str">
        <f t="shared" si="35"/>
        <v xml:space="preserve"> </v>
      </c>
      <c r="H547" s="13" t="s">
        <v>4069</v>
      </c>
      <c r="J547" s="263" t="str">
        <f t="shared" si="36"/>
        <v xml:space="preserve"> </v>
      </c>
      <c r="K547" s="38" t="str">
        <f>IF(D547&gt;=('28 Populations and thresholds'!$I$221),"YES"," ")</f>
        <v>YES</v>
      </c>
      <c r="L547" s="38" t="str">
        <f>IF(K547="YES"," ",IF(D547&gt;=('28 Populations and thresholds'!$I$221)*0.25,"YES"))</f>
        <v xml:space="preserve"> </v>
      </c>
      <c r="M547" s="38" t="b">
        <f>OR('28 Populations and thresholds'!$J$221="CR",'28 Populations and thresholds'!$J$221="EN",'28 Populations and thresholds'!$J$221="VU")</f>
        <v>1</v>
      </c>
      <c r="N547" s="75">
        <f>D547/'28 Populations and thresholds'!$H$221</f>
        <v>0.09</v>
      </c>
      <c r="O547" s="263" t="str">
        <f t="shared" si="37"/>
        <v xml:space="preserve"> </v>
      </c>
      <c r="Q547" s="263" t="str">
        <f t="shared" si="38"/>
        <v xml:space="preserve"> </v>
      </c>
    </row>
    <row r="548" spans="1:22" x14ac:dyDescent="0.2">
      <c r="A548" s="275" t="s">
        <v>1314</v>
      </c>
      <c r="B548" s="268" t="s">
        <v>1323</v>
      </c>
      <c r="C548" s="269" t="s">
        <v>3545</v>
      </c>
      <c r="D548" s="279">
        <v>2540</v>
      </c>
      <c r="E548" s="274">
        <v>2007</v>
      </c>
      <c r="F548" s="272" t="s">
        <v>6038</v>
      </c>
      <c r="G548" s="263" t="str">
        <f t="shared" si="35"/>
        <v xml:space="preserve"> </v>
      </c>
      <c r="H548" s="275" t="s">
        <v>139</v>
      </c>
      <c r="I548" s="275" t="s">
        <v>3388</v>
      </c>
      <c r="J548" s="263" t="str">
        <f t="shared" si="36"/>
        <v xml:space="preserve"> </v>
      </c>
      <c r="K548" s="272" t="str">
        <f>IF(D548&gt;=('28 Populations and thresholds'!$I$71),"YES"," ")</f>
        <v>YES</v>
      </c>
      <c r="L548" s="272" t="str">
        <f>IF(K548="YES"," ",IF(D548&gt;=('28 Populations and thresholds'!$I$71)*0.25,"YES"))</f>
        <v xml:space="preserve"> </v>
      </c>
      <c r="M548" s="272" t="b">
        <f>OR('28 Populations and thresholds'!$J$71="CR",'28 Populations and thresholds'!$J$71="EN",'28 Populations and thresholds'!$J$71="VU")</f>
        <v>0</v>
      </c>
      <c r="N548" s="273">
        <f>D548/'28 Populations and thresholds'!$H$71</f>
        <v>4.2333333333333334E-2</v>
      </c>
      <c r="O548" s="263" t="str">
        <f t="shared" si="37"/>
        <v xml:space="preserve"> </v>
      </c>
      <c r="P548" s="269"/>
      <c r="Q548" s="263" t="str">
        <f t="shared" si="38"/>
        <v xml:space="preserve"> </v>
      </c>
    </row>
    <row r="549" spans="1:22" x14ac:dyDescent="0.2">
      <c r="A549" s="275" t="s">
        <v>1314</v>
      </c>
      <c r="B549" s="268" t="s">
        <v>1323</v>
      </c>
      <c r="C549" s="269" t="s">
        <v>3425</v>
      </c>
      <c r="D549" s="279">
        <v>938</v>
      </c>
      <c r="E549" s="274">
        <v>2007</v>
      </c>
      <c r="F549" s="272"/>
      <c r="G549" s="263" t="str">
        <f t="shared" si="35"/>
        <v xml:space="preserve"> </v>
      </c>
      <c r="H549" s="275" t="s">
        <v>139</v>
      </c>
      <c r="I549" s="275" t="s">
        <v>3388</v>
      </c>
      <c r="J549" s="263" t="str">
        <f t="shared" si="36"/>
        <v xml:space="preserve"> </v>
      </c>
      <c r="K549" s="272" t="str">
        <f>IF(D549&gt;=('28 Populations and thresholds'!$I$120),"YES"," ")</f>
        <v>YES</v>
      </c>
      <c r="L549" s="272" t="str">
        <f>IF(K549="YES"," ",IF(D549&gt;=('28 Populations and thresholds'!$I$120)*0.25,"YES"))</f>
        <v xml:space="preserve"> </v>
      </c>
      <c r="M549" s="272" t="b">
        <f>OR('28 Populations and thresholds'!$J$120="CR",'28 Populations and thresholds'!$J$120="EN",'28 Populations and thresholds'!$J$120="VU")</f>
        <v>0</v>
      </c>
      <c r="N549" s="273">
        <f>D549/'28 Populations and thresholds'!$H$120</f>
        <v>0.93799999999999994</v>
      </c>
      <c r="O549" s="263" t="str">
        <f t="shared" si="37"/>
        <v xml:space="preserve"> </v>
      </c>
      <c r="P549" s="275"/>
      <c r="Q549" s="263" t="str">
        <f t="shared" si="38"/>
        <v xml:space="preserve"> </v>
      </c>
    </row>
    <row r="550" spans="1:22" x14ac:dyDescent="0.2">
      <c r="A550" s="267" t="s">
        <v>1314</v>
      </c>
      <c r="B550" s="268" t="s">
        <v>1323</v>
      </c>
      <c r="C550" s="269" t="s">
        <v>3652</v>
      </c>
      <c r="D550" s="270">
        <v>2000</v>
      </c>
      <c r="E550" s="294" t="s">
        <v>1316</v>
      </c>
      <c r="F550" s="276"/>
      <c r="G550" s="263" t="str">
        <f t="shared" si="35"/>
        <v xml:space="preserve"> </v>
      </c>
      <c r="H550" s="267" t="s">
        <v>15</v>
      </c>
      <c r="I550" s="267" t="s">
        <v>1315</v>
      </c>
      <c r="J550" s="263" t="str">
        <f t="shared" si="36"/>
        <v xml:space="preserve"> </v>
      </c>
      <c r="K550" s="272" t="str">
        <f>IF(D550&gt;=('28 Populations and thresholds'!$I$112),"YES"," ")</f>
        <v>YES</v>
      </c>
      <c r="L550" s="272" t="str">
        <f>IF(K550="YES"," ",IF(D550&gt;=('28 Populations and thresholds'!$I$112)*0.25,"YES"))</f>
        <v xml:space="preserve"> </v>
      </c>
      <c r="M550" s="272" t="b">
        <f>OR('28 Populations and thresholds'!$J$112="CR",'28 Populations and thresholds'!$J$112="EN",'28 Populations and thresholds'!$J$112="VU")</f>
        <v>0</v>
      </c>
      <c r="N550" s="273">
        <f>D550/'28 Populations and thresholds'!$H$112</f>
        <v>0.02</v>
      </c>
      <c r="O550" s="263" t="str">
        <f t="shared" si="37"/>
        <v xml:space="preserve"> </v>
      </c>
      <c r="P550" s="269"/>
      <c r="Q550" s="263" t="str">
        <f t="shared" si="38"/>
        <v xml:space="preserve"> </v>
      </c>
    </row>
    <row r="551" spans="1:22" x14ac:dyDescent="0.2">
      <c r="A551" s="267" t="s">
        <v>1314</v>
      </c>
      <c r="B551" s="268" t="s">
        <v>1323</v>
      </c>
      <c r="C551" s="269" t="s">
        <v>3564</v>
      </c>
      <c r="D551" s="270">
        <v>2000</v>
      </c>
      <c r="E551" s="294" t="s">
        <v>1316</v>
      </c>
      <c r="F551" s="276"/>
      <c r="G551" s="263" t="str">
        <f t="shared" si="35"/>
        <v xml:space="preserve"> </v>
      </c>
      <c r="H551" s="267" t="s">
        <v>15</v>
      </c>
      <c r="I551" s="267" t="s">
        <v>1315</v>
      </c>
      <c r="J551" s="263" t="str">
        <f t="shared" si="36"/>
        <v xml:space="preserve"> </v>
      </c>
      <c r="K551" s="272" t="str">
        <f>IF(D551&gt;=('28 Populations and thresholds'!$I$79),"YES"," ")</f>
        <v>YES</v>
      </c>
      <c r="L551" s="272" t="str">
        <f>IF(K551="YES"," ",IF(D551&gt;=('28 Populations and thresholds'!$I$79)*0.25,"YES"))</f>
        <v xml:space="preserve"> </v>
      </c>
      <c r="M551" s="272" t="b">
        <f>OR('28 Populations and thresholds'!$J$79="CR",'28 Populations and thresholds'!$J$79="EN",'28 Populations and thresholds'!$J$79="VU")</f>
        <v>0</v>
      </c>
      <c r="N551" s="273">
        <f>D551/'28 Populations and thresholds'!$H$79</f>
        <v>1.3333333333333334E-2</v>
      </c>
      <c r="O551" s="263" t="str">
        <f t="shared" si="37"/>
        <v xml:space="preserve"> </v>
      </c>
      <c r="P551" s="269"/>
      <c r="Q551" s="263" t="str">
        <f t="shared" si="38"/>
        <v xml:space="preserve"> </v>
      </c>
    </row>
    <row r="552" spans="1:22" x14ac:dyDescent="0.2">
      <c r="A552" s="267" t="s">
        <v>1314</v>
      </c>
      <c r="B552" s="268" t="s">
        <v>1323</v>
      </c>
      <c r="C552" s="269" t="s">
        <v>3622</v>
      </c>
      <c r="D552" s="270">
        <v>2000</v>
      </c>
      <c r="E552" s="294" t="s">
        <v>1327</v>
      </c>
      <c r="F552" s="276"/>
      <c r="G552" s="263" t="str">
        <f t="shared" si="35"/>
        <v xml:space="preserve"> </v>
      </c>
      <c r="H552" s="267" t="s">
        <v>15</v>
      </c>
      <c r="I552" s="267" t="s">
        <v>1326</v>
      </c>
      <c r="J552" s="263" t="str">
        <f t="shared" si="36"/>
        <v xml:space="preserve"> </v>
      </c>
      <c r="K552" s="272" t="str">
        <f>IF(D552&gt;=('28 Populations and thresholds'!$I$97),"YES"," ")</f>
        <v>YES</v>
      </c>
      <c r="L552" s="272" t="str">
        <f>IF(K552="YES"," ",IF(D552&gt;=('28 Populations and thresholds'!$I$97)*0.25,"YES"))</f>
        <v xml:space="preserve"> </v>
      </c>
      <c r="M552" s="272" t="b">
        <f>OR('28 Populations and thresholds'!$J$97="CR",'28 Populations and thresholds'!$J$97="EN",'28 Populations and thresholds'!$J$97="VU")</f>
        <v>0</v>
      </c>
      <c r="N552" s="273">
        <f>D552/'28 Populations and thresholds'!$H$97</f>
        <v>0.02</v>
      </c>
      <c r="O552" s="263" t="str">
        <f t="shared" si="37"/>
        <v xml:space="preserve"> </v>
      </c>
      <c r="P552" s="269"/>
      <c r="Q552" s="263" t="str">
        <f t="shared" si="38"/>
        <v xml:space="preserve"> </v>
      </c>
    </row>
    <row r="553" spans="1:22" x14ac:dyDescent="0.2">
      <c r="A553" s="267" t="s">
        <v>1314</v>
      </c>
      <c r="B553" s="268" t="s">
        <v>1323</v>
      </c>
      <c r="C553" s="269" t="s">
        <v>3603</v>
      </c>
      <c r="D553" s="270">
        <v>30000</v>
      </c>
      <c r="E553" s="294" t="s">
        <v>1327</v>
      </c>
      <c r="F553" s="276"/>
      <c r="G553" s="263" t="str">
        <f t="shared" si="35"/>
        <v xml:space="preserve"> </v>
      </c>
      <c r="H553" s="267" t="s">
        <v>15</v>
      </c>
      <c r="I553" s="267" t="s">
        <v>1326</v>
      </c>
      <c r="J553" s="263" t="str">
        <f t="shared" si="36"/>
        <v xml:space="preserve"> </v>
      </c>
      <c r="K553" s="272" t="str">
        <f>IF(D553&gt;=('28 Populations and thresholds'!$I$89),"YES"," ")</f>
        <v>YES</v>
      </c>
      <c r="L553" s="272" t="str">
        <f>IF(K553="YES"," ",IF(D553&gt;=('28 Populations and thresholds'!$I$89)*0.25,"YES"))</f>
        <v xml:space="preserve"> </v>
      </c>
      <c r="M553" s="272" t="b">
        <f>OR('28 Populations and thresholds'!$J$89="CR",'28 Populations and thresholds'!$J$89="EN",'28 Populations and thresholds'!$J$89="VU")</f>
        <v>0</v>
      </c>
      <c r="N553" s="273">
        <f>D553/'28 Populations and thresholds'!$H$89</f>
        <v>0.02</v>
      </c>
      <c r="O553" s="263" t="str">
        <f t="shared" si="37"/>
        <v xml:space="preserve"> </v>
      </c>
      <c r="P553" s="269"/>
      <c r="Q553" s="263" t="str">
        <f t="shared" si="38"/>
        <v xml:space="preserve"> </v>
      </c>
    </row>
    <row r="554" spans="1:22" x14ac:dyDescent="0.2">
      <c r="A554" s="267" t="s">
        <v>1314</v>
      </c>
      <c r="B554" s="268" t="s">
        <v>1323</v>
      </c>
      <c r="C554" s="269" t="s">
        <v>3552</v>
      </c>
      <c r="D554" s="270">
        <v>20000</v>
      </c>
      <c r="E554" s="294" t="s">
        <v>1327</v>
      </c>
      <c r="F554" s="276"/>
      <c r="G554" s="263" t="str">
        <f t="shared" si="35"/>
        <v xml:space="preserve"> </v>
      </c>
      <c r="H554" s="267" t="s">
        <v>15</v>
      </c>
      <c r="I554" s="267" t="s">
        <v>1315</v>
      </c>
      <c r="J554" s="263" t="str">
        <f t="shared" si="36"/>
        <v xml:space="preserve"> </v>
      </c>
      <c r="K554" s="272" t="str">
        <f>IF(D554&gt;=('28 Populations and thresholds'!$I$77),"YES"," ")</f>
        <v>YES</v>
      </c>
      <c r="L554" s="272" t="str">
        <f>IF(K554="YES"," ",IF(D554&gt;=('28 Populations and thresholds'!$I$77)*0.25,"YES"))</f>
        <v xml:space="preserve"> </v>
      </c>
      <c r="M554" s="272" t="b">
        <f>OR('28 Populations and thresholds'!$J$77="CR",'28 Populations and thresholds'!$J$77="EN",'28 Populations and thresholds'!$J$77="VU")</f>
        <v>0</v>
      </c>
      <c r="N554" s="273">
        <f>D554/'28 Populations and thresholds'!$H$77</f>
        <v>0.2</v>
      </c>
      <c r="O554" s="263" t="str">
        <f t="shared" si="37"/>
        <v xml:space="preserve"> </v>
      </c>
      <c r="P554" s="275"/>
      <c r="Q554" s="263" t="str">
        <f t="shared" si="38"/>
        <v xml:space="preserve"> </v>
      </c>
    </row>
    <row r="555" spans="1:22" x14ac:dyDescent="0.2">
      <c r="A555" s="12" t="s">
        <v>1314</v>
      </c>
      <c r="B555" s="4" t="s">
        <v>3688</v>
      </c>
      <c r="C555" s="4" t="s">
        <v>3676</v>
      </c>
      <c r="D555" s="5">
        <v>11</v>
      </c>
      <c r="E555" s="104">
        <v>2004</v>
      </c>
      <c r="G555" s="263" t="str">
        <f t="shared" si="35"/>
        <v xml:space="preserve"> </v>
      </c>
      <c r="H555" s="12" t="s">
        <v>139</v>
      </c>
      <c r="I555" s="12" t="s">
        <v>3388</v>
      </c>
      <c r="J555" s="263" t="str">
        <f t="shared" si="36"/>
        <v xml:space="preserve"> </v>
      </c>
      <c r="K555" s="38" t="str">
        <f>IF(D555&gt;=('28 Populations and thresholds'!$I$96),"YES"," ")</f>
        <v>YES</v>
      </c>
      <c r="L555" s="38" t="str">
        <f>IF(K555="YES"," ",IF(D555&gt;=('28 Populations and thresholds'!$I$96)*0.25,"YES"))</f>
        <v xml:space="preserve"> </v>
      </c>
      <c r="M555" s="38" t="b">
        <f>OR('28 Populations and thresholds'!$J$96="CR",'28 Populations and thresholds'!$J$96="EN",'28 Populations and thresholds'!$J$96="VU")</f>
        <v>1</v>
      </c>
      <c r="N555" s="75">
        <f>D555/'28 Populations and thresholds'!$H$96</f>
        <v>1.0999999999999999E-2</v>
      </c>
      <c r="O555" s="263" t="str">
        <f t="shared" si="37"/>
        <v xml:space="preserve"> </v>
      </c>
      <c r="P555" s="9"/>
      <c r="Q555" s="263" t="str">
        <f t="shared" si="38"/>
        <v xml:space="preserve"> </v>
      </c>
    </row>
    <row r="556" spans="1:22" x14ac:dyDescent="0.2">
      <c r="A556" s="267" t="s">
        <v>1314</v>
      </c>
      <c r="B556" s="268" t="s">
        <v>1328</v>
      </c>
      <c r="C556" s="269" t="s">
        <v>3649</v>
      </c>
      <c r="D556" s="270">
        <v>100</v>
      </c>
      <c r="E556" s="294" t="s">
        <v>1330</v>
      </c>
      <c r="F556" s="276"/>
      <c r="G556" s="263" t="str">
        <f t="shared" si="35"/>
        <v xml:space="preserve"> </v>
      </c>
      <c r="H556" s="267" t="s">
        <v>15</v>
      </c>
      <c r="I556" s="267" t="s">
        <v>1329</v>
      </c>
      <c r="J556" s="263" t="str">
        <f t="shared" si="36"/>
        <v xml:space="preserve"> </v>
      </c>
      <c r="K556" s="272" t="str">
        <f>IF(D556&gt;=('28 Populations and thresholds'!$I$111),"YES"," ")</f>
        <v>YES</v>
      </c>
      <c r="L556" s="272" t="str">
        <f>IF(K556="YES"," ",IF(D556&gt;=('28 Populations and thresholds'!$I$111)*0.25,"YES"))</f>
        <v xml:space="preserve"> </v>
      </c>
      <c r="M556" s="272" t="b">
        <f>OR('28 Populations and thresholds'!$J$111="CR",'28 Populations and thresholds'!$J$111="EN",'28 Populations and thresholds'!$J$111="VU")</f>
        <v>1</v>
      </c>
      <c r="N556" s="273">
        <f>D556/'28 Populations and thresholds'!$H$111</f>
        <v>0.01</v>
      </c>
      <c r="O556" s="263" t="str">
        <f t="shared" si="37"/>
        <v xml:space="preserve"> </v>
      </c>
      <c r="P556" s="275"/>
      <c r="Q556" s="263" t="str">
        <f t="shared" si="38"/>
        <v xml:space="preserve"> </v>
      </c>
    </row>
    <row r="557" spans="1:22" x14ac:dyDescent="0.2">
      <c r="A557" s="12" t="s">
        <v>1314</v>
      </c>
      <c r="B557" s="4" t="s">
        <v>3693</v>
      </c>
      <c r="C557" s="4" t="s">
        <v>3676</v>
      </c>
      <c r="D557" s="5">
        <v>3</v>
      </c>
      <c r="E557" s="104">
        <v>1992</v>
      </c>
      <c r="G557" s="263" t="str">
        <f t="shared" si="35"/>
        <v xml:space="preserve"> </v>
      </c>
      <c r="H557" s="12" t="s">
        <v>139</v>
      </c>
      <c r="I557" s="12" t="s">
        <v>3388</v>
      </c>
      <c r="J557" s="263" t="str">
        <f t="shared" si="36"/>
        <v xml:space="preserve"> </v>
      </c>
      <c r="K557" s="38" t="str">
        <f>IF(D557&gt;=('28 Populations and thresholds'!$I$96),"YES"," ")</f>
        <v>YES</v>
      </c>
      <c r="L557" s="38" t="str">
        <f>IF(K557="YES"," ",IF(D557&gt;=('28 Populations and thresholds'!$I$96)*0.25,"YES"))</f>
        <v xml:space="preserve"> </v>
      </c>
      <c r="M557" s="38" t="b">
        <f>OR('28 Populations and thresholds'!$J$96="CR",'28 Populations and thresholds'!$J$96="EN",'28 Populations and thresholds'!$J$96="VU")</f>
        <v>1</v>
      </c>
      <c r="N557" s="75">
        <f>D557/'28 Populations and thresholds'!$H$96</f>
        <v>3.0000000000000001E-3</v>
      </c>
      <c r="O557" s="263" t="str">
        <f t="shared" si="37"/>
        <v xml:space="preserve"> </v>
      </c>
      <c r="P557" s="9"/>
      <c r="Q557" s="263" t="str">
        <f t="shared" si="38"/>
        <v xml:space="preserve"> </v>
      </c>
    </row>
    <row r="558" spans="1:22" x14ac:dyDescent="0.2">
      <c r="A558" s="267" t="s">
        <v>1314</v>
      </c>
      <c r="B558" s="268" t="s">
        <v>4607</v>
      </c>
      <c r="C558" s="269" t="s">
        <v>3482</v>
      </c>
      <c r="D558" s="270">
        <v>11068</v>
      </c>
      <c r="E558" s="271">
        <v>37288</v>
      </c>
      <c r="F558" s="276"/>
      <c r="G558" s="263" t="str">
        <f t="shared" si="35"/>
        <v xml:space="preserve"> </v>
      </c>
      <c r="H558" s="267" t="s">
        <v>21</v>
      </c>
      <c r="I558" s="267" t="s">
        <v>530</v>
      </c>
      <c r="J558" s="263" t="str">
        <f t="shared" si="36"/>
        <v xml:space="preserve"> </v>
      </c>
      <c r="K558" s="272" t="str">
        <f>IF(D558&gt;=(('28 Populations and thresholds'!$I$205)+('28 Populations and thresholds'!$I$206)+('28 Populations and thresholds'!$I$207)+('28 Populations and thresholds'!$I$208)),"YES"," ")</f>
        <v>YES</v>
      </c>
      <c r="L558" s="272" t="str">
        <f>IF(K558="YES"," ",IF(D558&gt;=(('28 Populations and thresholds'!$I$205)+('28 Populations and thresholds'!$I$206)+('28 Populations and thresholds'!$I$207)+('28 Populations and thresholds'!$I$208))*0.25,"YES"))</f>
        <v xml:space="preserve"> </v>
      </c>
      <c r="M558" s="272" t="b">
        <f>OR('28 Populations and thresholds'!$J$206="CR",'28 Populations and thresholds'!$J$206="EN",'28 Populations and thresholds'!$J$206="VU")</f>
        <v>0</v>
      </c>
      <c r="N558" s="273">
        <f>D558/(('28 Populations and thresholds'!$H$205)+('28 Populations and thresholds'!$H$206)+('28 Populations and thresholds'!$H$207)+('28 Populations and thresholds'!$H$208))</f>
        <v>4.1377247747579346E-3</v>
      </c>
      <c r="O558" s="263" t="str">
        <f t="shared" si="37"/>
        <v xml:space="preserve"> </v>
      </c>
      <c r="P558" s="275" t="s">
        <v>4568</v>
      </c>
      <c r="Q558" s="263" t="str">
        <f t="shared" si="38"/>
        <v xml:space="preserve"> </v>
      </c>
    </row>
    <row r="559" spans="1:22" x14ac:dyDescent="0.2">
      <c r="A559" s="121" t="s">
        <v>1314</v>
      </c>
      <c r="B559" s="115" t="s">
        <v>4608</v>
      </c>
      <c r="C559" s="115" t="s">
        <v>1696</v>
      </c>
      <c r="D559" s="105">
        <v>18</v>
      </c>
      <c r="E559" s="169">
        <v>41275</v>
      </c>
      <c r="F559" s="167"/>
      <c r="G559" s="263" t="str">
        <f t="shared" si="35"/>
        <v xml:space="preserve"> </v>
      </c>
      <c r="H559" s="121"/>
      <c r="I559" s="121" t="s">
        <v>4147</v>
      </c>
      <c r="J559" s="263" t="str">
        <f t="shared" si="36"/>
        <v xml:space="preserve"> </v>
      </c>
      <c r="K559" s="38" t="s">
        <v>4558</v>
      </c>
      <c r="L559" s="38" t="str">
        <f>IF(K559="YES"," ",IF(D559&gt;=('28 Populations and thresholds'!$I$51)*0.25,"YES"))</f>
        <v xml:space="preserve"> </v>
      </c>
      <c r="M559" s="38" t="b">
        <f>OR('28 Populations and thresholds'!$J$51="CR",'28 Populations and thresholds'!$J$51="EN",'28 Populations and thresholds'!$J$51="VU")</f>
        <v>1</v>
      </c>
      <c r="N559" s="75">
        <f>D559/'28 Populations and thresholds'!$H$51</f>
        <v>6.6666666666666671E-3</v>
      </c>
      <c r="O559" s="263" t="str">
        <f t="shared" si="37"/>
        <v xml:space="preserve"> </v>
      </c>
      <c r="P559" s="12" t="s">
        <v>4572</v>
      </c>
      <c r="Q559" s="263" t="str">
        <f t="shared" si="38"/>
        <v xml:space="preserve"> </v>
      </c>
    </row>
    <row r="560" spans="1:22" x14ac:dyDescent="0.2">
      <c r="A560" s="275" t="s">
        <v>1314</v>
      </c>
      <c r="B560" s="269" t="s">
        <v>4480</v>
      </c>
      <c r="C560" s="269" t="s">
        <v>1677</v>
      </c>
      <c r="D560" s="279">
        <v>6</v>
      </c>
      <c r="E560" s="274">
        <v>2004</v>
      </c>
      <c r="F560" s="272"/>
      <c r="G560" s="263" t="str">
        <f t="shared" si="35"/>
        <v xml:space="preserve"> </v>
      </c>
      <c r="H560" s="275" t="s">
        <v>139</v>
      </c>
      <c r="I560" s="275"/>
      <c r="J560" s="263" t="str">
        <f t="shared" si="36"/>
        <v xml:space="preserve"> </v>
      </c>
      <c r="K560" s="272" t="str">
        <f>IF(D560&gt;=('28 Populations and thresholds'!$I$44),"YES"," ")</f>
        <v>YES</v>
      </c>
      <c r="L560" s="272" t="str">
        <f>IF(K560="YES"," ",IF(D560&gt;=('28 Populations and thresholds'!$I$44)*0.25,"YES"))</f>
        <v xml:space="preserve"> </v>
      </c>
      <c r="M560" s="272" t="b">
        <f>OR('28 Populations and thresholds'!$J$44="CR",'28 Populations and thresholds'!$J$44="EN",'28 Populations and thresholds'!$J$44="VU")</f>
        <v>0</v>
      </c>
      <c r="N560" s="273">
        <f>D560/'28 Populations and thresholds'!$H$44</f>
        <v>1.2E-2</v>
      </c>
      <c r="O560" s="263" t="str">
        <f t="shared" si="37"/>
        <v xml:space="preserve"> </v>
      </c>
      <c r="P560" s="275"/>
      <c r="Q560" s="263" t="str">
        <f t="shared" si="38"/>
        <v xml:space="preserve"> </v>
      </c>
    </row>
    <row r="561" spans="1:22" x14ac:dyDescent="0.2">
      <c r="A561" s="143" t="s">
        <v>1314</v>
      </c>
      <c r="B561" s="40" t="s">
        <v>1331</v>
      </c>
      <c r="C561" s="4" t="s">
        <v>3732</v>
      </c>
      <c r="D561" s="41">
        <v>1200</v>
      </c>
      <c r="E561" s="47" t="s">
        <v>1327</v>
      </c>
      <c r="F561" s="43"/>
      <c r="G561" s="263" t="str">
        <f t="shared" si="35"/>
        <v xml:space="preserve"> </v>
      </c>
      <c r="H561" s="143" t="s">
        <v>15</v>
      </c>
      <c r="I561" s="143" t="s">
        <v>1315</v>
      </c>
      <c r="J561" s="263" t="str">
        <f t="shared" si="36"/>
        <v xml:space="preserve"> </v>
      </c>
      <c r="K561" s="38" t="str">
        <f>IF(D561&gt;=('28 Populations and thresholds'!$I$75),"YES"," ")</f>
        <v>YES</v>
      </c>
      <c r="L561" s="38" t="str">
        <f>IF(K561="YES"," ",IF(D561&gt;=('28 Populations and thresholds'!$I$75)*0.25,"YES"))</f>
        <v xml:space="preserve"> </v>
      </c>
      <c r="M561" s="38" t="b">
        <f>OR('28 Populations and thresholds'!$J$75="CR",'28 Populations and thresholds'!$J$75="EN",'28 Populations and thresholds'!$J$75="VU")</f>
        <v>0</v>
      </c>
      <c r="N561" s="75">
        <f>D561/'28 Populations and thresholds'!$H$75</f>
        <v>0.21052631578947367</v>
      </c>
      <c r="O561" s="263" t="str">
        <f t="shared" si="37"/>
        <v xml:space="preserve"> </v>
      </c>
      <c r="P561" s="120"/>
      <c r="Q561" s="263" t="str">
        <f t="shared" si="38"/>
        <v xml:space="preserve"> </v>
      </c>
    </row>
    <row r="562" spans="1:22" x14ac:dyDescent="0.2">
      <c r="A562" s="267" t="s">
        <v>1314</v>
      </c>
      <c r="B562" s="269" t="s">
        <v>3689</v>
      </c>
      <c r="C562" s="269" t="s">
        <v>3676</v>
      </c>
      <c r="D562" s="270">
        <v>81</v>
      </c>
      <c r="E562" s="294" t="s">
        <v>1332</v>
      </c>
      <c r="F562" s="276"/>
      <c r="G562" s="263" t="str">
        <f t="shared" si="35"/>
        <v xml:space="preserve"> </v>
      </c>
      <c r="H562" s="267" t="s">
        <v>15</v>
      </c>
      <c r="I562" s="267" t="s">
        <v>1315</v>
      </c>
      <c r="J562" s="263" t="str">
        <f t="shared" si="36"/>
        <v xml:space="preserve"> </v>
      </c>
      <c r="K562" s="272" t="str">
        <f>IF(D562&gt;=('28 Populations and thresholds'!$I$96),"YES"," ")</f>
        <v>YES</v>
      </c>
      <c r="L562" s="272" t="str">
        <f>IF(K562="YES"," ",IF(D562&gt;=('28 Populations and thresholds'!$I$96)*0.25,"YES"))</f>
        <v xml:space="preserve"> </v>
      </c>
      <c r="M562" s="272" t="b">
        <f>OR('28 Populations and thresholds'!$J$96="CR",'28 Populations and thresholds'!$J$96="EN",'28 Populations and thresholds'!$J$96="VU")</f>
        <v>1</v>
      </c>
      <c r="N562" s="273">
        <f>D562/'28 Populations and thresholds'!$H$96</f>
        <v>8.1000000000000003E-2</v>
      </c>
      <c r="O562" s="263" t="str">
        <f t="shared" si="37"/>
        <v xml:space="preserve"> </v>
      </c>
      <c r="P562" s="269"/>
      <c r="Q562" s="263" t="str">
        <f t="shared" si="38"/>
        <v xml:space="preserve"> </v>
      </c>
    </row>
    <row r="563" spans="1:22" x14ac:dyDescent="0.2">
      <c r="A563" s="143" t="s">
        <v>1314</v>
      </c>
      <c r="B563" s="9" t="s">
        <v>1296</v>
      </c>
      <c r="C563" s="4" t="s">
        <v>3676</v>
      </c>
      <c r="D563" s="41">
        <v>100</v>
      </c>
      <c r="E563" s="47" t="s">
        <v>1317</v>
      </c>
      <c r="F563" s="43"/>
      <c r="G563" s="263" t="str">
        <f t="shared" si="35"/>
        <v xml:space="preserve"> </v>
      </c>
      <c r="H563" s="143" t="s">
        <v>15</v>
      </c>
      <c r="I563" s="143" t="s">
        <v>1315</v>
      </c>
      <c r="J563" s="263" t="str">
        <f t="shared" si="36"/>
        <v xml:space="preserve"> </v>
      </c>
      <c r="K563" s="38" t="str">
        <f>IF(D563&gt;=('28 Populations and thresholds'!$I$96),"YES"," ")</f>
        <v>YES</v>
      </c>
      <c r="L563" s="38" t="str">
        <f>IF(K563="YES"," ",IF(D563&gt;=('28 Populations and thresholds'!$I$96)*0.25,"YES"))</f>
        <v xml:space="preserve"> </v>
      </c>
      <c r="M563" s="38" t="b">
        <f>OR('28 Populations and thresholds'!$J$96="CR",'28 Populations and thresholds'!$J$96="EN",'28 Populations and thresholds'!$J$96="VU")</f>
        <v>1</v>
      </c>
      <c r="N563" s="75">
        <f>D563/'28 Populations and thresholds'!$H$96</f>
        <v>0.1</v>
      </c>
      <c r="O563" s="263" t="str">
        <f t="shared" si="37"/>
        <v xml:space="preserve"> </v>
      </c>
      <c r="P563" s="9"/>
      <c r="Q563" s="263" t="str">
        <f t="shared" si="38"/>
        <v xml:space="preserve"> </v>
      </c>
    </row>
    <row r="564" spans="1:22" x14ac:dyDescent="0.2">
      <c r="A564" s="12" t="s">
        <v>1314</v>
      </c>
      <c r="B564" s="4" t="s">
        <v>1296</v>
      </c>
      <c r="C564" s="4" t="s">
        <v>3666</v>
      </c>
      <c r="D564" s="105">
        <v>10061</v>
      </c>
      <c r="E564" s="106">
        <v>2005</v>
      </c>
      <c r="G564" s="263" t="str">
        <f t="shared" si="35"/>
        <v xml:space="preserve"> </v>
      </c>
      <c r="H564" s="12" t="s">
        <v>139</v>
      </c>
      <c r="I564" s="12" t="s">
        <v>3388</v>
      </c>
      <c r="J564" s="263" t="str">
        <f t="shared" si="36"/>
        <v xml:space="preserve"> </v>
      </c>
      <c r="K564" s="38" t="str">
        <f>IF(D564&gt;=(('28 Populations and thresholds'!$I$62)+('28 Populations and thresholds'!$I$63)+('28 Populations and thresholds'!$I$65)),"YES"," ")</f>
        <v>YES</v>
      </c>
      <c r="L564" s="38" t="str">
        <f>IF(K564="YES"," ",IF(D564&gt;=(('28 Populations and thresholds'!$I$62)+('28 Populations and thresholds'!$I$63)+('28 Populations and thresholds'!$I$65))*0.25,"YES"))</f>
        <v xml:space="preserve"> </v>
      </c>
      <c r="M564" s="38" t="b">
        <f>OR('28 Populations and thresholds'!$J$62="CR",'28 Populations and thresholds'!$J$62="EN",'28 Populations and thresholds'!$J$62="VU")</f>
        <v>0</v>
      </c>
      <c r="N564" s="75">
        <f>D564/(('28 Populations and thresholds'!$H$62)+('28 Populations and thresholds'!$H$63)+('28 Populations and thresholds'!$H$65))</f>
        <v>5.7491428571428568E-2</v>
      </c>
      <c r="O564" s="263" t="str">
        <f t="shared" si="37"/>
        <v xml:space="preserve"> </v>
      </c>
      <c r="P564" s="12" t="s">
        <v>4550</v>
      </c>
      <c r="Q564" s="263" t="str">
        <f t="shared" si="38"/>
        <v xml:space="preserve"> </v>
      </c>
    </row>
    <row r="565" spans="1:22" x14ac:dyDescent="0.2">
      <c r="A565" s="12" t="s">
        <v>1314</v>
      </c>
      <c r="B565" s="4" t="s">
        <v>1296</v>
      </c>
      <c r="C565" s="4" t="s">
        <v>3424</v>
      </c>
      <c r="D565" s="5">
        <v>391</v>
      </c>
      <c r="E565" s="104">
        <v>2005</v>
      </c>
      <c r="G565" s="263" t="str">
        <f t="shared" si="35"/>
        <v xml:space="preserve"> </v>
      </c>
      <c r="H565" s="13" t="s">
        <v>139</v>
      </c>
      <c r="I565" s="13" t="s">
        <v>3388</v>
      </c>
      <c r="J565" s="263" t="str">
        <f t="shared" si="36"/>
        <v xml:space="preserve"> </v>
      </c>
      <c r="K565" s="38" t="str">
        <f>IF(D565&gt;=('28 Populations and thresholds'!$I$119),"YES"," ")</f>
        <v>YES</v>
      </c>
      <c r="L565" s="38" t="str">
        <f>IF(K565="YES"," ",IF(D565&gt;=('28 Populations and thresholds'!$I$119)*0.25,"YES"))</f>
        <v xml:space="preserve"> </v>
      </c>
      <c r="M565" s="38" t="b">
        <f>OR('28 Populations and thresholds'!$J$119="CR",'28 Populations and thresholds'!$J$119="EN",'28 Populations and thresholds'!$J$119="VU")</f>
        <v>0</v>
      </c>
      <c r="N565" s="75">
        <f>D565/'28 Populations and thresholds'!$H$119</f>
        <v>1.7772727272727273E-2</v>
      </c>
      <c r="O565" s="263" t="str">
        <f t="shared" si="37"/>
        <v xml:space="preserve"> </v>
      </c>
      <c r="P565" s="121"/>
      <c r="Q565" s="263" t="str">
        <f t="shared" si="38"/>
        <v xml:space="preserve"> </v>
      </c>
    </row>
    <row r="566" spans="1:22" x14ac:dyDescent="0.2">
      <c r="A566" s="143" t="s">
        <v>1314</v>
      </c>
      <c r="B566" s="9" t="s">
        <v>1296</v>
      </c>
      <c r="C566" s="4" t="s">
        <v>1693</v>
      </c>
      <c r="D566" s="5">
        <v>614</v>
      </c>
      <c r="E566" s="1" t="s">
        <v>207</v>
      </c>
      <c r="F566" s="43"/>
      <c r="G566" s="263" t="str">
        <f t="shared" si="35"/>
        <v xml:space="preserve"> </v>
      </c>
      <c r="H566" s="13" t="s">
        <v>139</v>
      </c>
      <c r="J566" s="263" t="str">
        <f t="shared" si="36"/>
        <v xml:space="preserve"> </v>
      </c>
      <c r="K566" s="38" t="str">
        <f>IF(D566&gt;=('28 Populations and thresholds'!$I$50),"YES"," ")</f>
        <v>YES</v>
      </c>
      <c r="L566" s="38" t="str">
        <f>IF(K566="YES"," ",IF(D566&gt;=('28 Populations and thresholds'!$I$50)*0.25,"YES"))</f>
        <v xml:space="preserve"> </v>
      </c>
      <c r="M566" s="38" t="b">
        <f>OR('28 Populations and thresholds'!$J$50="CR",'28 Populations and thresholds'!$J$50="EN",'28 Populations and thresholds'!$J$50="VU")</f>
        <v>0</v>
      </c>
      <c r="N566" s="75">
        <f>D566/'28 Populations and thresholds'!$H$50</f>
        <v>6.1400000000000003E-2</v>
      </c>
      <c r="O566" s="263" t="str">
        <f t="shared" si="37"/>
        <v xml:space="preserve"> </v>
      </c>
      <c r="Q566" s="263" t="str">
        <f t="shared" si="38"/>
        <v xml:space="preserve"> </v>
      </c>
    </row>
    <row r="567" spans="1:22" x14ac:dyDescent="0.2">
      <c r="A567" s="12" t="s">
        <v>1314</v>
      </c>
      <c r="B567" s="9" t="s">
        <v>1296</v>
      </c>
      <c r="C567" s="4" t="s">
        <v>3391</v>
      </c>
      <c r="D567" s="5">
        <v>127</v>
      </c>
      <c r="E567" s="148">
        <v>35065</v>
      </c>
      <c r="G567" s="263" t="str">
        <f t="shared" si="35"/>
        <v xml:space="preserve"> </v>
      </c>
      <c r="I567" s="13" t="s">
        <v>4019</v>
      </c>
      <c r="J567" s="263" t="str">
        <f t="shared" si="36"/>
        <v xml:space="preserve"> </v>
      </c>
      <c r="K567" s="38" t="str">
        <f>IF(D567&gt;=('28 Populations and thresholds'!$I$121),"YES"," ")</f>
        <v>YES</v>
      </c>
      <c r="L567" s="38" t="str">
        <f>IF(K567="YES"," ",IF(D567&gt;=('28 Populations and thresholds'!$I$121)*0.25,"YES"))</f>
        <v xml:space="preserve"> </v>
      </c>
      <c r="M567" s="38" t="b">
        <f>OR('28 Populations and thresholds'!$J$121="CR",'28 Populations and thresholds'!$J$121="EN",'28 Populations and thresholds'!$J$121="VU")</f>
        <v>1</v>
      </c>
      <c r="N567" s="75">
        <f>D567/'28 Populations and thresholds'!$H$121</f>
        <v>0.11043478260869566</v>
      </c>
      <c r="O567" s="263" t="str">
        <f t="shared" si="37"/>
        <v xml:space="preserve"> </v>
      </c>
      <c r="P567" s="121"/>
      <c r="Q567" s="263" t="str">
        <f t="shared" si="38"/>
        <v xml:space="preserve"> </v>
      </c>
    </row>
    <row r="568" spans="1:22" x14ac:dyDescent="0.2">
      <c r="A568" s="143" t="s">
        <v>1314</v>
      </c>
      <c r="B568" s="40" t="s">
        <v>1296</v>
      </c>
      <c r="C568" s="4" t="s">
        <v>3744</v>
      </c>
      <c r="D568" s="41">
        <v>1880</v>
      </c>
      <c r="E568" s="46">
        <v>38018</v>
      </c>
      <c r="F568" s="43"/>
      <c r="G568" s="263" t="str">
        <f t="shared" si="35"/>
        <v xml:space="preserve"> </v>
      </c>
      <c r="H568" s="143" t="s">
        <v>21</v>
      </c>
      <c r="I568" s="143" t="s">
        <v>87</v>
      </c>
      <c r="J568" s="263" t="str">
        <f t="shared" si="36"/>
        <v xml:space="preserve"> </v>
      </c>
      <c r="K568" s="38" t="str">
        <f>IF(D568&gt;=('28 Populations and thresholds'!$I$150),"YES"," ")</f>
        <v>YES</v>
      </c>
      <c r="L568" s="38" t="str">
        <f>IF(K568="YES"," ",IF(D568&gt;=('28 Populations and thresholds'!$I$150)*0.25,"YES"))</f>
        <v xml:space="preserve"> </v>
      </c>
      <c r="M568" s="38" t="b">
        <f>OR('28 Populations and thresholds'!$J$150="CR",'28 Populations and thresholds'!$J$150="EN",'28 Populations and thresholds'!$J$150="VU")</f>
        <v>0</v>
      </c>
      <c r="N568" s="75">
        <f>D568/'28 Populations and thresholds'!$H$150</f>
        <v>1.8799999999999999E-3</v>
      </c>
      <c r="O568" s="263" t="str">
        <f t="shared" si="37"/>
        <v xml:space="preserve"> </v>
      </c>
      <c r="P568" s="9"/>
      <c r="Q568" s="263" t="str">
        <f t="shared" si="38"/>
        <v xml:space="preserve"> </v>
      </c>
    </row>
    <row r="569" spans="1:22" x14ac:dyDescent="0.2">
      <c r="A569" s="12" t="s">
        <v>1314</v>
      </c>
      <c r="B569" s="9" t="s">
        <v>1296</v>
      </c>
      <c r="C569" s="111" t="s">
        <v>3723</v>
      </c>
      <c r="D569" s="5">
        <v>500</v>
      </c>
      <c r="E569" s="1" t="s">
        <v>83</v>
      </c>
      <c r="G569" s="263" t="str">
        <f t="shared" si="35"/>
        <v xml:space="preserve"> </v>
      </c>
      <c r="H569" s="13" t="s">
        <v>139</v>
      </c>
      <c r="J569" s="263" t="str">
        <f t="shared" si="36"/>
        <v xml:space="preserve"> </v>
      </c>
      <c r="K569" s="38" t="str">
        <f>IF(D569&gt;=('28 Populations and thresholds'!$I$45),"YES"," ")</f>
        <v>YES</v>
      </c>
      <c r="L569" s="38" t="str">
        <f>IF(K569="YES"," ",IF(D569&gt;=('28 Populations and thresholds'!$I$45)*0.25,"YES"))</f>
        <v xml:space="preserve"> </v>
      </c>
      <c r="M569" s="38" t="b">
        <f>OR('28 Populations and thresholds'!$J$45="CR",'28 Populations and thresholds'!$J$45="EN",'28 Populations and thresholds'!$J$45="VU")</f>
        <v>1</v>
      </c>
      <c r="N569" s="75">
        <f>D569/'28 Populations and thresholds'!$H$45</f>
        <v>0.16666666666666666</v>
      </c>
      <c r="O569" s="263" t="str">
        <f t="shared" si="37"/>
        <v xml:space="preserve"> </v>
      </c>
      <c r="Q569" s="263" t="str">
        <f t="shared" si="38"/>
        <v xml:space="preserve"> </v>
      </c>
      <c r="V569" s="4"/>
    </row>
    <row r="570" spans="1:22" x14ac:dyDescent="0.2">
      <c r="A570" s="275" t="s">
        <v>1314</v>
      </c>
      <c r="B570" s="269" t="s">
        <v>3668</v>
      </c>
      <c r="C570" s="269" t="s">
        <v>3676</v>
      </c>
      <c r="D570" s="279">
        <v>8</v>
      </c>
      <c r="E570" s="274">
        <v>2006</v>
      </c>
      <c r="F570" s="272"/>
      <c r="G570" s="263" t="str">
        <f t="shared" si="35"/>
        <v xml:space="preserve"> </v>
      </c>
      <c r="H570" s="275" t="s">
        <v>139</v>
      </c>
      <c r="I570" s="275" t="s">
        <v>3388</v>
      </c>
      <c r="J570" s="263" t="str">
        <f t="shared" si="36"/>
        <v xml:space="preserve"> </v>
      </c>
      <c r="K570" s="272" t="str">
        <f>IF(D570&gt;=('28 Populations and thresholds'!$I$96),"YES"," ")</f>
        <v>YES</v>
      </c>
      <c r="L570" s="272" t="str">
        <f>IF(K570="YES"," ",IF(D570&gt;=('28 Populations and thresholds'!$I$96)*0.25,"YES"))</f>
        <v xml:space="preserve"> </v>
      </c>
      <c r="M570" s="272" t="b">
        <f>OR('28 Populations and thresholds'!$J$96="CR",'28 Populations and thresholds'!$J$96="EN",'28 Populations and thresholds'!$J$96="VU")</f>
        <v>1</v>
      </c>
      <c r="N570" s="273">
        <f>D570/'28 Populations and thresholds'!$H$96</f>
        <v>8.0000000000000002E-3</v>
      </c>
      <c r="O570" s="263" t="str">
        <f t="shared" si="37"/>
        <v xml:space="preserve"> </v>
      </c>
      <c r="P570" s="269"/>
      <c r="Q570" s="263" t="str">
        <f t="shared" si="38"/>
        <v xml:space="preserve"> </v>
      </c>
    </row>
    <row r="571" spans="1:22" x14ac:dyDescent="0.2">
      <c r="A571" s="275" t="s">
        <v>1314</v>
      </c>
      <c r="B571" s="269" t="s">
        <v>3668</v>
      </c>
      <c r="C571" s="269" t="s">
        <v>3666</v>
      </c>
      <c r="D571" s="279">
        <v>1436</v>
      </c>
      <c r="E571" s="274">
        <v>2006</v>
      </c>
      <c r="F571" s="272"/>
      <c r="G571" s="263" t="str">
        <f t="shared" si="35"/>
        <v xml:space="preserve"> </v>
      </c>
      <c r="H571" s="275" t="s">
        <v>139</v>
      </c>
      <c r="I571" s="275" t="s">
        <v>3388</v>
      </c>
      <c r="J571" s="263" t="str">
        <f t="shared" si="36"/>
        <v xml:space="preserve"> </v>
      </c>
      <c r="K571" s="272" t="str">
        <f>IF(D571&gt;=(('28 Populations and thresholds'!$I$62)+('28 Populations and thresholds'!$I$63)+('28 Populations and thresholds'!$I$65)),"YES"," ")</f>
        <v>YES</v>
      </c>
      <c r="L571" s="272" t="str">
        <f>IF(K571="YES"," ",IF(D571&gt;=(('28 Populations and thresholds'!$I$62)+('28 Populations and thresholds'!$I$63)+('28 Populations and thresholds'!$I$65))*0.25,"YES"))</f>
        <v xml:space="preserve"> </v>
      </c>
      <c r="M571" s="272" t="b">
        <f>OR('28 Populations and thresholds'!$J$62="CR",'28 Populations and thresholds'!$J$62="EN",'28 Populations and thresholds'!$J$62="VU")</f>
        <v>0</v>
      </c>
      <c r="N571" s="273">
        <f>D571/(('28 Populations and thresholds'!$H$62)+('28 Populations and thresholds'!$H$63)+('28 Populations and thresholds'!$H$65))</f>
        <v>8.2057142857142849E-3</v>
      </c>
      <c r="O571" s="263" t="str">
        <f t="shared" si="37"/>
        <v xml:space="preserve"> </v>
      </c>
      <c r="P571" s="275" t="s">
        <v>4550</v>
      </c>
      <c r="Q571" s="263" t="str">
        <f t="shared" si="38"/>
        <v xml:space="preserve"> </v>
      </c>
    </row>
    <row r="572" spans="1:22" x14ac:dyDescent="0.2">
      <c r="A572" s="275" t="s">
        <v>1314</v>
      </c>
      <c r="B572" s="280" t="s">
        <v>3668</v>
      </c>
      <c r="C572" s="269" t="s">
        <v>1622</v>
      </c>
      <c r="D572" s="279">
        <v>1</v>
      </c>
      <c r="E572" s="274">
        <v>2006</v>
      </c>
      <c r="F572" s="272"/>
      <c r="G572" s="263" t="str">
        <f t="shared" si="35"/>
        <v xml:space="preserve"> </v>
      </c>
      <c r="H572" s="275" t="s">
        <v>139</v>
      </c>
      <c r="I572" s="269"/>
      <c r="J572" s="263" t="str">
        <f t="shared" si="36"/>
        <v xml:space="preserve"> </v>
      </c>
      <c r="K572" s="272" t="str">
        <f>IF(D572&gt;=('28 Populations and thresholds'!$I$10),"YES"," ")</f>
        <v>YES</v>
      </c>
      <c r="L572" s="272" t="str">
        <f>IF(K572="YES"," ",IF(D572&gt;=('28 Populations and thresholds'!$I$10)*0.25,"YES"))</f>
        <v xml:space="preserve"> </v>
      </c>
      <c r="M572" s="272" t="b">
        <f>OR('28 Populations and thresholds'!$J$10="CR",'28 Populations and thresholds'!$J$10="EN",'28 Populations and thresholds'!$J$10="VU")</f>
        <v>1</v>
      </c>
      <c r="N572" s="273">
        <f>D572/'28 Populations and thresholds'!$H$10</f>
        <v>0.02</v>
      </c>
      <c r="O572" s="263" t="str">
        <f t="shared" si="37"/>
        <v xml:space="preserve"> </v>
      </c>
      <c r="P572" s="269"/>
      <c r="Q572" s="263" t="str">
        <f t="shared" si="38"/>
        <v xml:space="preserve"> </v>
      </c>
    </row>
    <row r="573" spans="1:22" x14ac:dyDescent="0.2">
      <c r="A573" s="12" t="s">
        <v>1314</v>
      </c>
      <c r="B573" s="2" t="s">
        <v>3646</v>
      </c>
      <c r="C573" s="4" t="s">
        <v>3666</v>
      </c>
      <c r="D573" s="5">
        <v>1436</v>
      </c>
      <c r="E573" s="1">
        <v>38687</v>
      </c>
      <c r="G573" s="263" t="str">
        <f t="shared" si="35"/>
        <v xml:space="preserve"> </v>
      </c>
      <c r="I573" s="9" t="s">
        <v>4415</v>
      </c>
      <c r="J573" s="263" t="str">
        <f t="shared" si="36"/>
        <v xml:space="preserve"> </v>
      </c>
      <c r="K573" s="38" t="str">
        <f>IF(D573&gt;=(('28 Populations and thresholds'!$I$62)+('28 Populations and thresholds'!$I$63)+('28 Populations and thresholds'!$I$65)),"YES"," ")</f>
        <v>YES</v>
      </c>
      <c r="L573" s="38" t="str">
        <f>IF(K573="YES"," ",IF(D573&gt;=(('28 Populations and thresholds'!$I$62)+('28 Populations and thresholds'!$I$63)+('28 Populations and thresholds'!$I$65))*0.25,"YES"))</f>
        <v xml:space="preserve"> </v>
      </c>
      <c r="M573" s="38" t="b">
        <f>OR('28 Populations and thresholds'!$J$62="CR",'28 Populations and thresholds'!$J$62="EN",'28 Populations and thresholds'!$J$62="VU")</f>
        <v>0</v>
      </c>
      <c r="N573" s="75">
        <f>D573/(('28 Populations and thresholds'!$H$62)+('28 Populations and thresholds'!$H$63)+('28 Populations and thresholds'!$H$65))</f>
        <v>8.2057142857142849E-3</v>
      </c>
      <c r="O573" s="263" t="str">
        <f t="shared" si="37"/>
        <v xml:space="preserve"> </v>
      </c>
      <c r="P573" s="12" t="s">
        <v>4550</v>
      </c>
      <c r="Q573" s="263" t="str">
        <f t="shared" si="38"/>
        <v xml:space="preserve"> </v>
      </c>
    </row>
    <row r="574" spans="1:22" x14ac:dyDescent="0.2">
      <c r="A574" s="12" t="s">
        <v>1314</v>
      </c>
      <c r="B574" s="2" t="s">
        <v>3646</v>
      </c>
      <c r="C574" s="4" t="s">
        <v>3711</v>
      </c>
      <c r="D574" s="5">
        <v>1010</v>
      </c>
      <c r="E574" s="1" t="s">
        <v>4496</v>
      </c>
      <c r="G574" s="263" t="str">
        <f t="shared" si="35"/>
        <v xml:space="preserve"> </v>
      </c>
      <c r="I574" s="9" t="s">
        <v>4415</v>
      </c>
      <c r="J574" s="263" t="str">
        <f t="shared" si="36"/>
        <v xml:space="preserve"> </v>
      </c>
      <c r="K574" s="38" t="str">
        <f>IF(D574&gt;=('28 Populations and thresholds'!$I$4),"YES"," ")</f>
        <v>YES</v>
      </c>
      <c r="L574" s="38" t="str">
        <f>IF(K574="YES"," ",IF(D574&gt;=('28 Populations and thresholds'!$I$4)*0.25,"YES"))</f>
        <v xml:space="preserve"> </v>
      </c>
      <c r="M574" s="38" t="b">
        <f>OR('28 Populations and thresholds'!$J$4="CR",'28 Populations and thresholds'!$J$4="EN",'28 Populations and thresholds'!$J$4="VU")</f>
        <v>0</v>
      </c>
      <c r="N574" s="75">
        <f>D574/'28 Populations and thresholds'!$H$4</f>
        <v>1.01E-3</v>
      </c>
      <c r="O574" s="263" t="str">
        <f t="shared" si="37"/>
        <v xml:space="preserve"> </v>
      </c>
      <c r="Q574" s="263" t="str">
        <f t="shared" si="38"/>
        <v xml:space="preserve"> </v>
      </c>
    </row>
    <row r="575" spans="1:22" x14ac:dyDescent="0.2">
      <c r="A575" s="12" t="s">
        <v>1314</v>
      </c>
      <c r="B575" s="9" t="s">
        <v>3646</v>
      </c>
      <c r="C575" s="4" t="s">
        <v>3644</v>
      </c>
      <c r="D575" s="5">
        <v>300</v>
      </c>
      <c r="E575" s="104">
        <v>2007</v>
      </c>
      <c r="G575" s="263" t="str">
        <f t="shared" si="35"/>
        <v xml:space="preserve"> </v>
      </c>
      <c r="H575" s="12" t="s">
        <v>139</v>
      </c>
      <c r="I575" s="12" t="s">
        <v>3388</v>
      </c>
      <c r="J575" s="263" t="str">
        <f t="shared" si="36"/>
        <v xml:space="preserve"> </v>
      </c>
      <c r="K575" s="38" t="str">
        <f>IF(D575&gt;=('28 Populations and thresholds'!$I$109),"YES"," ")</f>
        <v>YES</v>
      </c>
      <c r="L575" s="38" t="str">
        <f>IF(K575="YES"," ",IF(D575&gt;=('28 Populations and thresholds'!$I$109)*0.25,"YES"))</f>
        <v xml:space="preserve"> </v>
      </c>
      <c r="M575" s="38" t="b">
        <f>OR('28 Populations and thresholds'!$J$109="CR",'28 Populations and thresholds'!$J$109="EN",'28 Populations and thresholds'!$J$109="VU")</f>
        <v>0</v>
      </c>
      <c r="N575" s="75">
        <f>D575/'28 Populations and thresholds'!$H$109</f>
        <v>1.2E-2</v>
      </c>
      <c r="O575" s="263" t="str">
        <f t="shared" si="37"/>
        <v xml:space="preserve"> </v>
      </c>
      <c r="P575" s="9"/>
      <c r="Q575" s="263" t="str">
        <f t="shared" si="38"/>
        <v xml:space="preserve"> </v>
      </c>
      <c r="R575" s="4"/>
      <c r="S575" s="4"/>
      <c r="T575" s="4"/>
      <c r="U575" s="4"/>
      <c r="V575" s="4"/>
    </row>
    <row r="576" spans="1:22" x14ac:dyDescent="0.2">
      <c r="A576" s="275" t="s">
        <v>1314</v>
      </c>
      <c r="B576" s="277" t="s">
        <v>4417</v>
      </c>
      <c r="C576" s="278" t="s">
        <v>3540</v>
      </c>
      <c r="D576" s="279">
        <v>760</v>
      </c>
      <c r="E576" s="281">
        <v>40544</v>
      </c>
      <c r="F576" s="272"/>
      <c r="G576" s="263" t="str">
        <f t="shared" si="35"/>
        <v xml:space="preserve"> </v>
      </c>
      <c r="H576" s="275"/>
      <c r="I576" s="269" t="s">
        <v>4415</v>
      </c>
      <c r="J576" s="263" t="str">
        <f t="shared" si="36"/>
        <v xml:space="preserve"> </v>
      </c>
      <c r="K576" s="272" t="str">
        <f>IF(D576&gt;=('28 Populations and thresholds'!$I$60),"YES"," ")</f>
        <v>YES</v>
      </c>
      <c r="L576" s="272" t="str">
        <f>IF(K576="YES"," ",IF(D576&gt;=('28 Populations and thresholds'!$I$60)*0.25,"YES"))</f>
        <v xml:space="preserve"> </v>
      </c>
      <c r="M576" s="272" t="b">
        <f>OR('28 Populations and thresholds'!$J$60="CR",'28 Populations and thresholds'!$J$60="EN",'28 Populations and thresholds'!$J$60="VU")</f>
        <v>1</v>
      </c>
      <c r="N576" s="273">
        <f>D576/'28 Populations and thresholds'!$H$60</f>
        <v>9.743589743589744E-3</v>
      </c>
      <c r="O576" s="263" t="str">
        <f t="shared" si="37"/>
        <v xml:space="preserve"> </v>
      </c>
      <c r="P576" s="275"/>
      <c r="Q576" s="263" t="str">
        <f t="shared" si="38"/>
        <v xml:space="preserve"> </v>
      </c>
      <c r="R576" s="4"/>
      <c r="S576" s="4"/>
      <c r="T576" s="4"/>
      <c r="U576" s="4"/>
      <c r="V576" s="4"/>
    </row>
    <row r="577" spans="1:17" x14ac:dyDescent="0.2">
      <c r="A577" s="12" t="s">
        <v>1314</v>
      </c>
      <c r="B577" s="9" t="s">
        <v>4133</v>
      </c>
      <c r="C577" s="4" t="s">
        <v>1732</v>
      </c>
      <c r="D577" s="5">
        <v>130</v>
      </c>
      <c r="E577" s="148">
        <v>36495</v>
      </c>
      <c r="G577" s="263" t="str">
        <f t="shared" ref="G577:G640" si="39">" "</f>
        <v xml:space="preserve"> </v>
      </c>
      <c r="H577" s="13" t="s">
        <v>4019</v>
      </c>
      <c r="J577" s="263" t="str">
        <f t="shared" ref="J577:J640" si="40">" "</f>
        <v xml:space="preserve"> </v>
      </c>
      <c r="K577" s="38" t="str">
        <f>IF(D577&gt;=('28 Populations and thresholds'!$I$221),"YES"," ")</f>
        <v>YES</v>
      </c>
      <c r="L577" s="38" t="str">
        <f>IF(K577="YES"," ",IF(D577&gt;=('28 Populations and thresholds'!$I$221)*0.25,"YES"))</f>
        <v xml:space="preserve"> </v>
      </c>
      <c r="M577" s="38" t="b">
        <f>OR('28 Populations and thresholds'!$J$221="CR",'28 Populations and thresholds'!$J$221="EN",'28 Populations and thresholds'!$J$221="VU")</f>
        <v>1</v>
      </c>
      <c r="N577" s="75">
        <f>D577/'28 Populations and thresholds'!$H$221</f>
        <v>1.3541666666666667E-2</v>
      </c>
      <c r="O577" s="263" t="str">
        <f t="shared" ref="O577:O640" si="41">" "</f>
        <v xml:space="preserve"> </v>
      </c>
      <c r="Q577" s="263" t="str">
        <f t="shared" ref="Q577:Q640" si="42">" "</f>
        <v xml:space="preserve"> </v>
      </c>
    </row>
    <row r="578" spans="1:17" x14ac:dyDescent="0.2">
      <c r="A578" s="275" t="s">
        <v>1314</v>
      </c>
      <c r="B578" s="269" t="s">
        <v>1615</v>
      </c>
      <c r="C578" s="269" t="s">
        <v>1755</v>
      </c>
      <c r="D578" s="279">
        <v>307</v>
      </c>
      <c r="E578" s="284" t="s">
        <v>207</v>
      </c>
      <c r="F578" s="272"/>
      <c r="G578" s="263" t="str">
        <f t="shared" si="39"/>
        <v xml:space="preserve"> </v>
      </c>
      <c r="H578" s="275" t="s">
        <v>139</v>
      </c>
      <c r="I578" s="275"/>
      <c r="J578" s="263" t="str">
        <f t="shared" si="40"/>
        <v xml:space="preserve"> </v>
      </c>
      <c r="K578" s="272" t="str">
        <f>IF(D578&gt;=('28 Populations and thresholds'!$I$226),"YES"," ")</f>
        <v>YES</v>
      </c>
      <c r="L578" s="272" t="str">
        <f>IF(K578="YES"," ",IF(D578&gt;=('28 Populations and thresholds'!$I$226)*0.25,"YES"))</f>
        <v xml:space="preserve"> </v>
      </c>
      <c r="M578" s="272" t="b">
        <f>OR('28 Populations and thresholds'!$J$226="CR",'28 Populations and thresholds'!$J$226="EN",'28 Populations and thresholds'!$J$226="VU")</f>
        <v>0</v>
      </c>
      <c r="N578" s="273">
        <f>D578/'28 Populations and thresholds'!$H$226</f>
        <v>1.2279999999999999E-2</v>
      </c>
      <c r="O578" s="263" t="str">
        <f t="shared" si="41"/>
        <v xml:space="preserve"> </v>
      </c>
      <c r="P578" s="275"/>
      <c r="Q578" s="263" t="str">
        <f t="shared" si="42"/>
        <v xml:space="preserve"> </v>
      </c>
    </row>
    <row r="579" spans="1:17" x14ac:dyDescent="0.2">
      <c r="A579" s="275" t="s">
        <v>1314</v>
      </c>
      <c r="B579" s="269" t="s">
        <v>1615</v>
      </c>
      <c r="C579" s="269" t="s">
        <v>1625</v>
      </c>
      <c r="D579" s="279">
        <v>6763</v>
      </c>
      <c r="E579" s="284" t="s">
        <v>207</v>
      </c>
      <c r="F579" s="272"/>
      <c r="G579" s="263" t="str">
        <f t="shared" si="39"/>
        <v xml:space="preserve"> </v>
      </c>
      <c r="H579" s="275" t="s">
        <v>139</v>
      </c>
      <c r="I579" s="275"/>
      <c r="J579" s="263" t="str">
        <f t="shared" si="40"/>
        <v xml:space="preserve"> </v>
      </c>
      <c r="K579" s="272" t="str">
        <f>IF(D579&gt;=('28 Populations and thresholds'!$I$11),"YES"," ")</f>
        <v>YES</v>
      </c>
      <c r="L579" s="272" t="str">
        <f>IF(K579="YES"," ",IF(D579&gt;=('28 Populations and thresholds'!$I$11)*0.25,"YES"))</f>
        <v xml:space="preserve"> </v>
      </c>
      <c r="M579" s="272" t="b">
        <f>OR('28 Populations and thresholds'!$J$11="CR",'28 Populations and thresholds'!$J$11="EN",'28 Populations and thresholds'!$J$11="VU")</f>
        <v>0</v>
      </c>
      <c r="N579" s="273">
        <f>D579/'28 Populations and thresholds'!$H$11</f>
        <v>6.7629999999999996E-2</v>
      </c>
      <c r="O579" s="263" t="str">
        <f t="shared" si="41"/>
        <v xml:space="preserve"> </v>
      </c>
      <c r="P579" s="275"/>
      <c r="Q579" s="263" t="str">
        <f t="shared" si="42"/>
        <v xml:space="preserve"> </v>
      </c>
    </row>
    <row r="580" spans="1:17" x14ac:dyDescent="0.2">
      <c r="A580" s="275" t="s">
        <v>1314</v>
      </c>
      <c r="B580" s="269" t="s">
        <v>1615</v>
      </c>
      <c r="C580" s="269" t="s">
        <v>1607</v>
      </c>
      <c r="D580" s="279">
        <v>568</v>
      </c>
      <c r="E580" s="284" t="s">
        <v>156</v>
      </c>
      <c r="F580" s="272"/>
      <c r="G580" s="263" t="str">
        <f t="shared" si="39"/>
        <v xml:space="preserve"> </v>
      </c>
      <c r="H580" s="275" t="s">
        <v>139</v>
      </c>
      <c r="I580" s="275"/>
      <c r="J580" s="263" t="str">
        <f t="shared" si="40"/>
        <v xml:space="preserve"> </v>
      </c>
      <c r="K580" s="272" t="str">
        <f>IF(D580&gt;=('28 Populations and thresholds'!$I$6),"YES"," ")</f>
        <v>YES</v>
      </c>
      <c r="L580" s="272" t="str">
        <f>IF(K580="YES"," ",IF(D580&gt;=('28 Populations and thresholds'!$I$6)*0.25,"YES"))</f>
        <v xml:space="preserve"> </v>
      </c>
      <c r="M580" s="272" t="b">
        <f>OR('28 Populations and thresholds'!$J$6="CR",'28 Populations and thresholds'!$J$6="EN",'28 Populations and thresholds'!$J$6="VU")</f>
        <v>0</v>
      </c>
      <c r="N580" s="273">
        <f>D580/'28 Populations and thresholds'!$H$6</f>
        <v>1.136E-2</v>
      </c>
      <c r="O580" s="263" t="str">
        <f t="shared" si="41"/>
        <v xml:space="preserve"> </v>
      </c>
      <c r="P580" s="275"/>
      <c r="Q580" s="263" t="str">
        <f t="shared" si="42"/>
        <v xml:space="preserve"> </v>
      </c>
    </row>
    <row r="581" spans="1:17" x14ac:dyDescent="0.2">
      <c r="A581" s="12" t="s">
        <v>1314</v>
      </c>
      <c r="B581" s="4" t="s">
        <v>4050</v>
      </c>
      <c r="C581" s="4" t="s">
        <v>3719</v>
      </c>
      <c r="D581" s="5">
        <v>30</v>
      </c>
      <c r="E581" s="1">
        <v>1998</v>
      </c>
      <c r="G581" s="263" t="str">
        <f t="shared" si="39"/>
        <v xml:space="preserve"> </v>
      </c>
      <c r="H581" s="13" t="s">
        <v>4019</v>
      </c>
      <c r="J581" s="263" t="str">
        <f t="shared" si="40"/>
        <v xml:space="preserve"> </v>
      </c>
      <c r="K581" s="38" t="str">
        <f>IF(D581&gt;=('28 Populations and thresholds'!$I$32),"YES"," ")</f>
        <v>YES</v>
      </c>
      <c r="L581" s="38" t="str">
        <f>IF(K581="YES"," ",IF(D581&gt;=('28 Populations and thresholds'!$I$32)*0.25,"YES"))</f>
        <v xml:space="preserve"> </v>
      </c>
      <c r="M581" s="38" t="b">
        <f>OR('28 Populations and thresholds'!$J$32="CR",'28 Populations and thresholds'!$J$32="EN",'28 Populations and thresholds'!$J$32="VU")</f>
        <v>1</v>
      </c>
      <c r="N581" s="75">
        <f>D581/'28 Populations and thresholds'!$H$32</f>
        <v>7.3170731707317077E-3</v>
      </c>
      <c r="O581" s="263" t="str">
        <f t="shared" si="41"/>
        <v xml:space="preserve"> </v>
      </c>
      <c r="Q581" s="263" t="str">
        <f t="shared" si="42"/>
        <v xml:space="preserve"> </v>
      </c>
    </row>
    <row r="582" spans="1:17" x14ac:dyDescent="0.2">
      <c r="A582" s="275" t="s">
        <v>1314</v>
      </c>
      <c r="B582" s="269" t="s">
        <v>1735</v>
      </c>
      <c r="C582" s="269" t="s">
        <v>3564</v>
      </c>
      <c r="D582" s="279">
        <v>1500</v>
      </c>
      <c r="E582" s="274">
        <v>2007</v>
      </c>
      <c r="F582" s="272"/>
      <c r="G582" s="263" t="str">
        <f t="shared" si="39"/>
        <v xml:space="preserve"> </v>
      </c>
      <c r="H582" s="275" t="s">
        <v>139</v>
      </c>
      <c r="I582" s="275" t="s">
        <v>3388</v>
      </c>
      <c r="J582" s="263" t="str">
        <f t="shared" si="40"/>
        <v xml:space="preserve"> </v>
      </c>
      <c r="K582" s="272" t="str">
        <f>IF(D582&gt;=('28 Populations and thresholds'!$I$79),"YES"," ")</f>
        <v>YES</v>
      </c>
      <c r="L582" s="272" t="str">
        <f>IF(K582="YES"," ",IF(D582&gt;=('28 Populations and thresholds'!$I$79)*0.25,"YES"))</f>
        <v xml:space="preserve"> </v>
      </c>
      <c r="M582" s="272" t="b">
        <f>OR('28 Populations and thresholds'!$J$79="CR",'28 Populations and thresholds'!$J$79="EN",'28 Populations and thresholds'!$J$79="VU")</f>
        <v>0</v>
      </c>
      <c r="N582" s="273">
        <f>D582/'28 Populations and thresholds'!$H$79</f>
        <v>0.01</v>
      </c>
      <c r="O582" s="263" t="str">
        <f t="shared" si="41"/>
        <v xml:space="preserve"> </v>
      </c>
      <c r="P582" s="269"/>
      <c r="Q582" s="263" t="str">
        <f t="shared" si="42"/>
        <v xml:space="preserve"> </v>
      </c>
    </row>
    <row r="583" spans="1:17" x14ac:dyDescent="0.2">
      <c r="A583" s="275" t="s">
        <v>1314</v>
      </c>
      <c r="B583" s="269" t="s">
        <v>1735</v>
      </c>
      <c r="C583" s="269" t="s">
        <v>1732</v>
      </c>
      <c r="D583" s="279">
        <v>500</v>
      </c>
      <c r="E583" s="284" t="s">
        <v>1598</v>
      </c>
      <c r="F583" s="272"/>
      <c r="G583" s="263" t="str">
        <f t="shared" si="39"/>
        <v xml:space="preserve"> </v>
      </c>
      <c r="H583" s="275" t="s">
        <v>139</v>
      </c>
      <c r="I583" s="275"/>
      <c r="J583" s="263" t="str">
        <f t="shared" si="40"/>
        <v xml:space="preserve"> </v>
      </c>
      <c r="K583" s="272" t="str">
        <f>IF(D583&gt;=('28 Populations and thresholds'!$I$221),"YES"," ")</f>
        <v>YES</v>
      </c>
      <c r="L583" s="272" t="str">
        <f>IF(K583="YES"," ",IF(D583&gt;=('28 Populations and thresholds'!$I$221)*0.25,"YES"))</f>
        <v xml:space="preserve"> </v>
      </c>
      <c r="M583" s="272" t="b">
        <f>OR('28 Populations and thresholds'!$J$221="CR",'28 Populations and thresholds'!$J$221="EN",'28 Populations and thresholds'!$J$221="VU")</f>
        <v>1</v>
      </c>
      <c r="N583" s="273">
        <f>D583/'28 Populations and thresholds'!$H$221</f>
        <v>5.2083333333333336E-2</v>
      </c>
      <c r="O583" s="263" t="str">
        <f t="shared" si="41"/>
        <v xml:space="preserve"> </v>
      </c>
      <c r="P583" s="275"/>
      <c r="Q583" s="263" t="str">
        <f t="shared" si="42"/>
        <v xml:space="preserve"> </v>
      </c>
    </row>
    <row r="584" spans="1:17" x14ac:dyDescent="0.2">
      <c r="A584" s="12" t="s">
        <v>1314</v>
      </c>
      <c r="B584" s="177" t="s">
        <v>3990</v>
      </c>
      <c r="C584" s="4" t="s">
        <v>3594</v>
      </c>
      <c r="D584" s="5">
        <v>8015</v>
      </c>
      <c r="E584" s="104">
        <v>2006</v>
      </c>
      <c r="F584" s="38" t="s">
        <v>6038</v>
      </c>
      <c r="G584" s="263" t="str">
        <f t="shared" si="39"/>
        <v xml:space="preserve"> </v>
      </c>
      <c r="H584" s="12" t="s">
        <v>139</v>
      </c>
      <c r="I584" s="12" t="s">
        <v>3388</v>
      </c>
      <c r="J584" s="263" t="str">
        <f t="shared" si="40"/>
        <v xml:space="preserve"> </v>
      </c>
      <c r="K584" s="38" t="str">
        <f>IF(D584&gt;=('28 Populations and thresholds'!$I$87),"YES"," ")</f>
        <v>YES</v>
      </c>
      <c r="L584" s="38" t="str">
        <f>IF(K584="YES"," ",IF(D584&gt;=('28 Populations and thresholds'!$I$87)*0.25,"YES"))</f>
        <v xml:space="preserve"> </v>
      </c>
      <c r="M584" s="38" t="b">
        <f>OR('28 Populations and thresholds'!$J$87="CR",'28 Populations and thresholds'!$J$87="EN",'28 Populations and thresholds'!$J$87="VU")</f>
        <v>0</v>
      </c>
      <c r="N584" s="75">
        <f>D584/'28 Populations and thresholds'!$H$87</f>
        <v>8.0149999999999996E-3</v>
      </c>
      <c r="O584" s="263" t="str">
        <f t="shared" si="41"/>
        <v xml:space="preserve"> </v>
      </c>
      <c r="Q584" s="263" t="str">
        <f t="shared" si="42"/>
        <v xml:space="preserve"> </v>
      </c>
    </row>
    <row r="585" spans="1:17" x14ac:dyDescent="0.2">
      <c r="A585" s="178" t="s">
        <v>1314</v>
      </c>
      <c r="B585" s="177" t="s">
        <v>3990</v>
      </c>
      <c r="C585" s="178" t="s">
        <v>1696</v>
      </c>
      <c r="D585" s="180">
        <v>62</v>
      </c>
      <c r="E585" s="179"/>
      <c r="F585" s="450"/>
      <c r="G585" s="263" t="str">
        <f t="shared" si="39"/>
        <v xml:space="preserve"> </v>
      </c>
      <c r="H585" s="12" t="s">
        <v>4498</v>
      </c>
      <c r="I585" s="12"/>
      <c r="J585" s="263" t="str">
        <f t="shared" si="40"/>
        <v xml:space="preserve"> </v>
      </c>
      <c r="K585" s="38" t="str">
        <f>IF(D585&gt;=('28 Populations and thresholds'!$I$51),"YES"," ")</f>
        <v>YES</v>
      </c>
      <c r="L585" s="38" t="str">
        <f>IF(K585="YES"," ",IF(D585&gt;=('28 Populations and thresholds'!$I$51)*0.25,"YES"))</f>
        <v xml:space="preserve"> </v>
      </c>
      <c r="M585" s="38" t="b">
        <f>OR('28 Populations and thresholds'!$J$51="CR",'28 Populations and thresholds'!$J$51="EN",'28 Populations and thresholds'!$J$51="VU")</f>
        <v>1</v>
      </c>
      <c r="N585" s="75">
        <f>D585/'28 Populations and thresholds'!$H$51</f>
        <v>2.2962962962962963E-2</v>
      </c>
      <c r="O585" s="263" t="str">
        <f t="shared" si="41"/>
        <v xml:space="preserve"> </v>
      </c>
      <c r="Q585" s="263" t="str">
        <f t="shared" si="42"/>
        <v xml:space="preserve"> </v>
      </c>
    </row>
    <row r="586" spans="1:17" x14ac:dyDescent="0.2">
      <c r="A586" s="143" t="s">
        <v>1314</v>
      </c>
      <c r="B586" s="177" t="s">
        <v>3990</v>
      </c>
      <c r="C586" s="4" t="s">
        <v>3480</v>
      </c>
      <c r="D586" s="41">
        <v>805</v>
      </c>
      <c r="E586" s="46">
        <v>36976</v>
      </c>
      <c r="F586" s="43"/>
      <c r="G586" s="263" t="str">
        <f t="shared" si="39"/>
        <v xml:space="preserve"> </v>
      </c>
      <c r="H586" s="143" t="s">
        <v>21</v>
      </c>
      <c r="I586" s="143" t="s">
        <v>550</v>
      </c>
      <c r="J586" s="263" t="str">
        <f t="shared" si="40"/>
        <v xml:space="preserve"> </v>
      </c>
      <c r="K586" s="38" t="str">
        <f>IF(D586&gt;=('28 Populations and thresholds'!$I$203),"YES"," ")</f>
        <v xml:space="preserve"> </v>
      </c>
      <c r="L586" s="38" t="str">
        <f>IF(K586="YES"," ",IF(D586&gt;=('28 Populations and thresholds'!$I$203)*0.25,"YES"))</f>
        <v>YES</v>
      </c>
      <c r="M586" s="38" t="b">
        <f>OR('28 Populations and thresholds'!$J$203="CR",'28 Populations and thresholds'!$J$203="EN",'28 Populations and thresholds'!$J$203="VU")</f>
        <v>0</v>
      </c>
      <c r="N586" s="75">
        <f>D586/'28 Populations and thresholds'!$H$203</f>
        <v>5.9629629629629633E-3</v>
      </c>
      <c r="O586" s="263" t="str">
        <f t="shared" si="41"/>
        <v xml:space="preserve"> </v>
      </c>
      <c r="P586" s="9"/>
      <c r="Q586" s="263" t="str">
        <f t="shared" si="42"/>
        <v xml:space="preserve"> </v>
      </c>
    </row>
    <row r="587" spans="1:17" x14ac:dyDescent="0.2">
      <c r="A587" s="178" t="s">
        <v>1314</v>
      </c>
      <c r="B587" s="177" t="s">
        <v>3990</v>
      </c>
      <c r="C587" s="192" t="s">
        <v>3482</v>
      </c>
      <c r="D587" s="180">
        <v>47500</v>
      </c>
      <c r="E587" s="179"/>
      <c r="F587" s="450"/>
      <c r="G587" s="263" t="str">
        <f t="shared" si="39"/>
        <v xml:space="preserve"> </v>
      </c>
      <c r="H587" s="12" t="s">
        <v>4498</v>
      </c>
      <c r="I587" s="12"/>
      <c r="J587" s="263" t="str">
        <f t="shared" si="40"/>
        <v xml:space="preserve"> </v>
      </c>
      <c r="K587" s="38" t="str">
        <f>IF(D587&gt;=(('28 Populations and thresholds'!$I$205)+('28 Populations and thresholds'!$I$206)+('28 Populations and thresholds'!$I$207)+('28 Populations and thresholds'!$I$208)),"YES"," ")</f>
        <v>YES</v>
      </c>
      <c r="L587" s="38" t="str">
        <f>IF(K587="YES"," ",IF(D587&gt;=(('28 Populations and thresholds'!$I$205)+('28 Populations and thresholds'!$I$206)+('28 Populations and thresholds'!$I$207)+('28 Populations and thresholds'!$I$208))*0.25,"YES"))</f>
        <v xml:space="preserve"> </v>
      </c>
      <c r="M587" s="38" t="b">
        <f>OR('28 Populations and thresholds'!$J$206="CR",'28 Populations and thresholds'!$J$206="EN",'28 Populations and thresholds'!$J$206="VU")</f>
        <v>0</v>
      </c>
      <c r="N587" s="75">
        <f>D587/(('28 Populations and thresholds'!$H$205)+('28 Populations and thresholds'!$H$206)+('28 Populations and thresholds'!$H$207)+('28 Populations and thresholds'!$H$208))</f>
        <v>1.7757673184044264E-2</v>
      </c>
      <c r="O587" s="263" t="str">
        <f t="shared" si="41"/>
        <v xml:space="preserve"> </v>
      </c>
      <c r="P587" s="12" t="s">
        <v>4568</v>
      </c>
      <c r="Q587" s="263" t="str">
        <f t="shared" si="42"/>
        <v xml:space="preserve"> </v>
      </c>
    </row>
    <row r="588" spans="1:17" x14ac:dyDescent="0.2">
      <c r="A588" s="143" t="s">
        <v>1314</v>
      </c>
      <c r="B588" s="177" t="s">
        <v>3990</v>
      </c>
      <c r="C588" s="4" t="s">
        <v>3470</v>
      </c>
      <c r="D588" s="41">
        <v>794</v>
      </c>
      <c r="E588" s="46">
        <v>35155</v>
      </c>
      <c r="F588" s="43"/>
      <c r="G588" s="263" t="str">
        <f t="shared" si="39"/>
        <v xml:space="preserve"> </v>
      </c>
      <c r="H588" s="143" t="s">
        <v>21</v>
      </c>
      <c r="I588" s="143" t="s">
        <v>119</v>
      </c>
      <c r="J588" s="263" t="str">
        <f t="shared" si="40"/>
        <v xml:space="preserve"> </v>
      </c>
      <c r="K588" s="38" t="str">
        <f>IF(D588&gt;=('28 Populations and thresholds'!$I$181),"YES"," ")</f>
        <v>YES</v>
      </c>
      <c r="L588" s="38" t="str">
        <f>IF(K588="YES"," ",IF(D588&gt;=('28 Populations and thresholds'!$I$181)*0.25,"YES"))</f>
        <v xml:space="preserve"> </v>
      </c>
      <c r="M588" s="38" t="b">
        <f>OR('28 Populations and thresholds'!$J$181="CR",'28 Populations and thresholds'!$J$181="EN",'28 Populations and thresholds'!$J$181="VU")</f>
        <v>1</v>
      </c>
      <c r="N588" s="75">
        <f>D588/'28 Populations and thresholds'!$H$181</f>
        <v>2.4812500000000001E-2</v>
      </c>
      <c r="O588" s="263" t="str">
        <f t="shared" si="41"/>
        <v xml:space="preserve"> </v>
      </c>
      <c r="P588" s="9"/>
      <c r="Q588" s="263" t="str">
        <f t="shared" si="42"/>
        <v xml:space="preserve"> </v>
      </c>
    </row>
    <row r="589" spans="1:17" x14ac:dyDescent="0.2">
      <c r="A589" s="143" t="s">
        <v>1314</v>
      </c>
      <c r="B589" s="177" t="s">
        <v>3990</v>
      </c>
      <c r="C589" s="4" t="s">
        <v>3767</v>
      </c>
      <c r="D589" s="41">
        <v>5761</v>
      </c>
      <c r="E589" s="46">
        <v>35155</v>
      </c>
      <c r="F589" s="43"/>
      <c r="G589" s="263" t="str">
        <f t="shared" si="39"/>
        <v xml:space="preserve"> </v>
      </c>
      <c r="H589" s="143" t="s">
        <v>21</v>
      </c>
      <c r="I589" s="143" t="s">
        <v>119</v>
      </c>
      <c r="J589" s="263" t="str">
        <f t="shared" si="40"/>
        <v xml:space="preserve"> </v>
      </c>
      <c r="K589" s="38" t="str">
        <f>IF(D589&gt;=('28 Populations and thresholds'!$I$195),"YES"," ")</f>
        <v>YES</v>
      </c>
      <c r="L589" s="38" t="str">
        <f>IF(K589="YES"," ",IF(D589&gt;=('28 Populations and thresholds'!$I$195)*0.25,"YES"))</f>
        <v xml:space="preserve"> </v>
      </c>
      <c r="M589" s="38" t="b">
        <f>OR('28 Populations and thresholds'!$J$195="CR",'28 Populations and thresholds'!$J$195="EN",'28 Populations and thresholds'!$J$195="VU")</f>
        <v>1</v>
      </c>
      <c r="N589" s="75">
        <f>D589/'28 Populations and thresholds'!$H$195</f>
        <v>1.9865517241379312E-2</v>
      </c>
      <c r="O589" s="263" t="str">
        <f t="shared" si="41"/>
        <v xml:space="preserve"> </v>
      </c>
      <c r="P589" s="9"/>
      <c r="Q589" s="263" t="str">
        <f t="shared" si="42"/>
        <v xml:space="preserve"> </v>
      </c>
    </row>
    <row r="590" spans="1:17" x14ac:dyDescent="0.2">
      <c r="A590" s="143" t="s">
        <v>1314</v>
      </c>
      <c r="B590" s="177" t="s">
        <v>3990</v>
      </c>
      <c r="C590" s="4" t="s">
        <v>3461</v>
      </c>
      <c r="D590" s="41">
        <v>481</v>
      </c>
      <c r="E590" s="46">
        <v>32995</v>
      </c>
      <c r="F590" s="43"/>
      <c r="G590" s="263" t="str">
        <f t="shared" si="39"/>
        <v xml:space="preserve"> </v>
      </c>
      <c r="H590" s="143" t="s">
        <v>21</v>
      </c>
      <c r="I590" s="143" t="s">
        <v>784</v>
      </c>
      <c r="J590" s="263" t="str">
        <f t="shared" si="40"/>
        <v xml:space="preserve"> </v>
      </c>
      <c r="K590" s="38" t="str">
        <f>IF(D590&gt;=('28 Populations and thresholds'!$I$164),"YES"," ")</f>
        <v xml:space="preserve"> </v>
      </c>
      <c r="L590" s="38" t="str">
        <f>IF(K590="YES"," ",IF(D590&gt;=('28 Populations and thresholds'!$I$164)*0.25,"YES"))</f>
        <v>YES</v>
      </c>
      <c r="M590" s="38" t="b">
        <f>OR('28 Populations and thresholds'!$J$164="CR",'28 Populations and thresholds'!$J$164="EN",'28 Populations and thresholds'!$J$164="VU")</f>
        <v>0</v>
      </c>
      <c r="N590" s="75">
        <f>D590/'28 Populations and thresholds'!$H$164</f>
        <v>6.0886075949367086E-3</v>
      </c>
      <c r="O590" s="263" t="str">
        <f t="shared" si="41"/>
        <v xml:space="preserve"> </v>
      </c>
      <c r="P590" s="9"/>
      <c r="Q590" s="263" t="str">
        <f t="shared" si="42"/>
        <v xml:space="preserve"> </v>
      </c>
    </row>
    <row r="591" spans="1:17" x14ac:dyDescent="0.2">
      <c r="A591" s="12" t="s">
        <v>1314</v>
      </c>
      <c r="B591" s="177" t="s">
        <v>3990</v>
      </c>
      <c r="C591" s="4" t="s">
        <v>3391</v>
      </c>
      <c r="D591" s="5">
        <v>145</v>
      </c>
      <c r="E591" s="104">
        <v>1998</v>
      </c>
      <c r="G591" s="263" t="str">
        <f t="shared" si="39"/>
        <v xml:space="preserve"> </v>
      </c>
      <c r="H591" s="13" t="s">
        <v>139</v>
      </c>
      <c r="I591" s="13" t="s">
        <v>3388</v>
      </c>
      <c r="J591" s="263" t="str">
        <f t="shared" si="40"/>
        <v xml:space="preserve"> </v>
      </c>
      <c r="K591" s="38" t="str">
        <f>IF(D591&gt;=('28 Populations and thresholds'!$I$121),"YES"," ")</f>
        <v>YES</v>
      </c>
      <c r="L591" s="38" t="str">
        <f>IF(K591="YES"," ",IF(D591&gt;=('28 Populations and thresholds'!$I$121)*0.25,"YES"))</f>
        <v xml:space="preserve"> </v>
      </c>
      <c r="M591" s="38" t="b">
        <f>OR('28 Populations and thresholds'!$J$121="CR",'28 Populations and thresholds'!$J$121="EN",'28 Populations and thresholds'!$J$121="VU")</f>
        <v>1</v>
      </c>
      <c r="N591" s="75">
        <f>D591/'28 Populations and thresholds'!$H$121</f>
        <v>0.12608695652173912</v>
      </c>
      <c r="O591" s="263" t="str">
        <f t="shared" si="41"/>
        <v xml:space="preserve"> </v>
      </c>
      <c r="P591" s="121"/>
      <c r="Q591" s="263" t="str">
        <f t="shared" si="42"/>
        <v xml:space="preserve"> </v>
      </c>
    </row>
    <row r="592" spans="1:17" x14ac:dyDescent="0.2">
      <c r="A592" s="143" t="s">
        <v>1314</v>
      </c>
      <c r="B592" s="177" t="s">
        <v>3990</v>
      </c>
      <c r="C592" s="4" t="s">
        <v>3452</v>
      </c>
      <c r="D592" s="41">
        <v>7880</v>
      </c>
      <c r="E592" s="46">
        <v>36964</v>
      </c>
      <c r="F592" s="43"/>
      <c r="G592" s="263" t="str">
        <f t="shared" si="39"/>
        <v xml:space="preserve"> </v>
      </c>
      <c r="H592" s="143" t="s">
        <v>21</v>
      </c>
      <c r="I592" s="143" t="s">
        <v>550</v>
      </c>
      <c r="J592" s="263" t="str">
        <f t="shared" si="40"/>
        <v xml:space="preserve"> </v>
      </c>
      <c r="K592" s="38" t="str">
        <f>IF(D592&gt;=('28 Populations and thresholds'!$I$158),"YES"," ")</f>
        <v>YES</v>
      </c>
      <c r="L592" s="38" t="str">
        <f>IF(K592="YES"," ",IF(D592&gt;=('28 Populations and thresholds'!$I$158)*0.25,"YES"))</f>
        <v xml:space="preserve"> </v>
      </c>
      <c r="M592" s="38" t="b">
        <f>OR('28 Populations and thresholds'!$J$158="CR",'28 Populations and thresholds'!$J$158="EN",'28 Populations and thresholds'!$J$158="VU")</f>
        <v>0</v>
      </c>
      <c r="N592" s="75">
        <f>D592/'28 Populations and thresholds'!$H$158</f>
        <v>7.8799999999999995E-2</v>
      </c>
      <c r="O592" s="263" t="str">
        <f t="shared" si="41"/>
        <v xml:space="preserve"> </v>
      </c>
      <c r="Q592" s="263" t="str">
        <f t="shared" si="42"/>
        <v xml:space="preserve"> </v>
      </c>
    </row>
    <row r="593" spans="1:22" x14ac:dyDescent="0.2">
      <c r="A593" s="143" t="s">
        <v>1314</v>
      </c>
      <c r="B593" s="177" t="s">
        <v>3990</v>
      </c>
      <c r="C593" s="4" t="s">
        <v>3459</v>
      </c>
      <c r="D593" s="41">
        <v>1790</v>
      </c>
      <c r="E593" s="46">
        <v>32995</v>
      </c>
      <c r="F593" s="43"/>
      <c r="G593" s="263" t="str">
        <f t="shared" si="39"/>
        <v xml:space="preserve"> </v>
      </c>
      <c r="H593" s="143" t="s">
        <v>21</v>
      </c>
      <c r="I593" s="143" t="s">
        <v>784</v>
      </c>
      <c r="J593" s="263" t="str">
        <f t="shared" si="40"/>
        <v xml:space="preserve"> </v>
      </c>
      <c r="K593" s="38" t="str">
        <f>IF(D593&gt;=(('28 Populations and thresholds'!$I$160)+('28 Populations and thresholds'!$I$163)),"YES"," ")</f>
        <v>YES</v>
      </c>
      <c r="L593" s="38" t="str">
        <f>IF(K593="YES"," ",IF(D593&gt;=(('28 Populations and thresholds'!$I$160)+('28 Populations and thresholds'!$I$163))*0.25,"YES"))</f>
        <v xml:space="preserve"> </v>
      </c>
      <c r="M593" s="38" t="b">
        <f>OR('28 Populations and thresholds'!$J$160="CR",'28 Populations and thresholds'!$J$160="EN",'28 Populations and thresholds'!$J$160="VU")</f>
        <v>0</v>
      </c>
      <c r="N593" s="75">
        <f>D593/(('28 Populations and thresholds'!$H$160)+('28 Populations and thresholds'!$H$163))</f>
        <v>4.6493506493506497E-2</v>
      </c>
      <c r="O593" s="263" t="str">
        <f t="shared" si="41"/>
        <v xml:space="preserve"> </v>
      </c>
      <c r="P593" s="121" t="s">
        <v>4563</v>
      </c>
      <c r="Q593" s="263" t="str">
        <f t="shared" si="42"/>
        <v xml:space="preserve"> </v>
      </c>
    </row>
    <row r="594" spans="1:22" x14ac:dyDescent="0.2">
      <c r="A594" s="143" t="s">
        <v>1314</v>
      </c>
      <c r="B594" s="177" t="s">
        <v>3990</v>
      </c>
      <c r="C594" s="4" t="s">
        <v>3748</v>
      </c>
      <c r="D594" s="41">
        <v>300</v>
      </c>
      <c r="E594" s="46">
        <v>35887</v>
      </c>
      <c r="F594" s="43"/>
      <c r="G594" s="263" t="str">
        <f t="shared" si="39"/>
        <v xml:space="preserve"> </v>
      </c>
      <c r="H594" s="143" t="s">
        <v>21</v>
      </c>
      <c r="I594" s="143" t="s">
        <v>82</v>
      </c>
      <c r="J594" s="263" t="str">
        <f t="shared" si="40"/>
        <v xml:space="preserve"> </v>
      </c>
      <c r="K594" s="38" t="str">
        <f>IF(D594&gt;=('28 Populations and thresholds'!$I$156),"YES"," ")</f>
        <v>YES</v>
      </c>
      <c r="L594" s="38" t="str">
        <f>IF(K594="YES"," ",IF(D594&gt;=('28 Populations and thresholds'!$I$156)*0.25,"YES"))</f>
        <v xml:space="preserve"> </v>
      </c>
      <c r="M594" s="38" t="b">
        <f>OR('28 Populations and thresholds'!$J$156="CR",'28 Populations and thresholds'!$J$156="EN",'28 Populations and thresholds'!$J$156="VU")</f>
        <v>0</v>
      </c>
      <c r="N594" s="75">
        <f>D594/'28 Populations and thresholds'!$H$156</f>
        <v>1.2E-2</v>
      </c>
      <c r="O594" s="263" t="str">
        <f t="shared" si="41"/>
        <v xml:space="preserve"> </v>
      </c>
      <c r="Q594" s="263" t="str">
        <f t="shared" si="42"/>
        <v xml:space="preserve"> </v>
      </c>
    </row>
    <row r="595" spans="1:22" x14ac:dyDescent="0.2">
      <c r="A595" s="178" t="s">
        <v>1314</v>
      </c>
      <c r="B595" s="177" t="s">
        <v>3990</v>
      </c>
      <c r="C595" s="177" t="s">
        <v>3760</v>
      </c>
      <c r="D595" s="180">
        <v>1640</v>
      </c>
      <c r="E595" s="179"/>
      <c r="F595" s="450"/>
      <c r="G595" s="263" t="str">
        <f t="shared" si="39"/>
        <v xml:space="preserve"> </v>
      </c>
      <c r="H595" s="12" t="s">
        <v>4498</v>
      </c>
      <c r="I595" s="12"/>
      <c r="J595" s="263" t="str">
        <f t="shared" si="40"/>
        <v xml:space="preserve"> </v>
      </c>
      <c r="K595" s="38" t="str">
        <f>IF(D595&gt;=('28 Populations and thresholds'!$I$186),"YES"," ")</f>
        <v>YES</v>
      </c>
      <c r="L595" s="38" t="str">
        <f>IF(K595="YES"," ",IF(D595&gt;=('28 Populations and thresholds'!$I$186)*0.25,"YES"))</f>
        <v xml:space="preserve"> </v>
      </c>
      <c r="M595" s="38" t="b">
        <f>OR('28 Populations and thresholds'!$J$186="CR",'28 Populations and thresholds'!$J$186="EN",'28 Populations and thresholds'!$J$186="VU")</f>
        <v>0</v>
      </c>
      <c r="N595" s="75">
        <f>D595/'28 Populations and thresholds'!$H$186</f>
        <v>1.64E-3</v>
      </c>
      <c r="O595" s="263" t="str">
        <f t="shared" si="41"/>
        <v xml:space="preserve"> </v>
      </c>
      <c r="Q595" s="263" t="str">
        <f t="shared" si="42"/>
        <v xml:space="preserve"> </v>
      </c>
    </row>
    <row r="596" spans="1:22" x14ac:dyDescent="0.2">
      <c r="A596" s="143" t="s">
        <v>1314</v>
      </c>
      <c r="B596" s="177" t="s">
        <v>3990</v>
      </c>
      <c r="C596" s="4" t="s">
        <v>3770</v>
      </c>
      <c r="D596" s="41">
        <v>2515</v>
      </c>
      <c r="E596" s="46">
        <v>32995</v>
      </c>
      <c r="F596" s="43"/>
      <c r="G596" s="263" t="str">
        <f t="shared" si="39"/>
        <v xml:space="preserve"> </v>
      </c>
      <c r="H596" s="143" t="s">
        <v>21</v>
      </c>
      <c r="I596" s="143" t="s">
        <v>784</v>
      </c>
      <c r="J596" s="263" t="str">
        <f t="shared" si="40"/>
        <v xml:space="preserve"> </v>
      </c>
      <c r="K596" s="38" t="str">
        <f>IF(D596&gt;=('28 Populations and thresholds'!$I$199),"YES"," ")</f>
        <v xml:space="preserve"> </v>
      </c>
      <c r="L596" s="38" t="str">
        <f>IF(K596="YES"," ",IF(D596&gt;=('28 Populations and thresholds'!$I$199)*0.25,"YES"))</f>
        <v>YES</v>
      </c>
      <c r="M596" s="38" t="b">
        <f>OR('28 Populations and thresholds'!$J$199="CR",'28 Populations and thresholds'!$J$199="EN",'28 Populations and thresholds'!$J$199="VU")</f>
        <v>0</v>
      </c>
      <c r="N596" s="75">
        <f>D596/'28 Populations and thresholds'!$H$199</f>
        <v>7.9841269841269841E-3</v>
      </c>
      <c r="O596" s="263" t="str">
        <f t="shared" si="41"/>
        <v xml:space="preserve"> </v>
      </c>
      <c r="P596" s="9"/>
      <c r="Q596" s="263" t="str">
        <f t="shared" si="42"/>
        <v xml:space="preserve"> </v>
      </c>
    </row>
    <row r="597" spans="1:22" x14ac:dyDescent="0.2">
      <c r="A597" s="143" t="s">
        <v>1314</v>
      </c>
      <c r="B597" s="177" t="s">
        <v>3990</v>
      </c>
      <c r="C597" s="111" t="s">
        <v>3773</v>
      </c>
      <c r="D597" s="41">
        <v>978</v>
      </c>
      <c r="E597" s="46">
        <v>37008</v>
      </c>
      <c r="F597" s="43"/>
      <c r="G597" s="263" t="str">
        <f t="shared" si="39"/>
        <v xml:space="preserve"> </v>
      </c>
      <c r="H597" s="143" t="s">
        <v>21</v>
      </c>
      <c r="I597" s="143" t="s">
        <v>550</v>
      </c>
      <c r="J597" s="263" t="str">
        <f t="shared" si="40"/>
        <v xml:space="preserve"> </v>
      </c>
      <c r="K597" s="38" t="str">
        <f>IF(D597&gt;=('28 Populations and thresholds'!$I$202),"YES"," ")</f>
        <v xml:space="preserve"> </v>
      </c>
      <c r="L597" s="38" t="str">
        <f>IF(K597="YES"," ",IF(D597&gt;=('28 Populations and thresholds'!$I$202)*0.25,"YES"))</f>
        <v>YES</v>
      </c>
      <c r="M597" s="38" t="b">
        <f>OR('28 Populations and thresholds'!$J$202="CR",'28 Populations and thresholds'!$J$202="EN",'28 Populations and thresholds'!$J$202="VU")</f>
        <v>0</v>
      </c>
      <c r="N597" s="75">
        <f>D597/'28 Populations and thresholds'!$H$202</f>
        <v>6.1124999999999999E-3</v>
      </c>
      <c r="O597" s="263" t="str">
        <f t="shared" si="41"/>
        <v xml:space="preserve"> </v>
      </c>
      <c r="P597" s="9"/>
      <c r="Q597" s="263" t="str">
        <f t="shared" si="42"/>
        <v xml:space="preserve"> </v>
      </c>
      <c r="R597" s="4"/>
      <c r="S597" s="4"/>
      <c r="T597" s="4"/>
      <c r="U597" s="4"/>
      <c r="V597" s="4"/>
    </row>
    <row r="598" spans="1:22" x14ac:dyDescent="0.2">
      <c r="A598" s="178" t="s">
        <v>1314</v>
      </c>
      <c r="B598" s="177" t="s">
        <v>3990</v>
      </c>
      <c r="C598" s="177" t="s">
        <v>3484</v>
      </c>
      <c r="D598" s="180">
        <v>54</v>
      </c>
      <c r="E598" s="179"/>
      <c r="F598" s="450"/>
      <c r="G598" s="263" t="str">
        <f t="shared" si="39"/>
        <v xml:space="preserve"> </v>
      </c>
      <c r="H598" s="12" t="s">
        <v>4498</v>
      </c>
      <c r="I598" s="12"/>
      <c r="J598" s="263" t="str">
        <f t="shared" si="40"/>
        <v xml:space="preserve"> </v>
      </c>
      <c r="K598" s="38" t="str">
        <f>IF(D598&gt;=('28 Populations and thresholds'!$I$209),"YES"," ")</f>
        <v>YES</v>
      </c>
      <c r="L598" s="38" t="str">
        <f>IF(K598="YES"," ",IF(D598&gt;=('28 Populations and thresholds'!$I$209)*0.25,"YES"))</f>
        <v xml:space="preserve"> </v>
      </c>
      <c r="M598" s="38" t="b">
        <f>OR('28 Populations and thresholds'!$J$209="CR",'28 Populations and thresholds'!$J$209="EN",'28 Populations and thresholds'!$J$209="VU")</f>
        <v>1</v>
      </c>
      <c r="N598" s="75">
        <f>D598/'28 Populations and thresholds'!$H$209</f>
        <v>0.1125</v>
      </c>
      <c r="O598" s="263" t="str">
        <f t="shared" si="41"/>
        <v xml:space="preserve"> </v>
      </c>
      <c r="Q598" s="263" t="str">
        <f t="shared" si="42"/>
        <v xml:space="preserve"> </v>
      </c>
      <c r="R598" s="4"/>
      <c r="S598" s="4"/>
      <c r="T598" s="4"/>
      <c r="U598" s="4"/>
      <c r="V598" s="4"/>
    </row>
    <row r="599" spans="1:22" x14ac:dyDescent="0.2">
      <c r="A599" s="143" t="s">
        <v>1314</v>
      </c>
      <c r="B599" s="177" t="s">
        <v>3990</v>
      </c>
      <c r="C599" s="111" t="s">
        <v>3759</v>
      </c>
      <c r="D599" s="41">
        <v>383</v>
      </c>
      <c r="E599" s="46">
        <v>35155</v>
      </c>
      <c r="F599" s="43"/>
      <c r="G599" s="263" t="str">
        <f t="shared" si="39"/>
        <v xml:space="preserve"> </v>
      </c>
      <c r="H599" s="143" t="s">
        <v>21</v>
      </c>
      <c r="I599" s="143" t="s">
        <v>450</v>
      </c>
      <c r="J599" s="263" t="str">
        <f t="shared" si="40"/>
        <v xml:space="preserve"> </v>
      </c>
      <c r="K599" s="38" t="str">
        <f>IF(D599&gt;=('28 Populations and thresholds'!$I$182),"YES"," ")</f>
        <v>YES</v>
      </c>
      <c r="L599" s="38" t="str">
        <f>IF(K599="YES"," ",IF(D599&gt;=('28 Populations and thresholds'!$I$182)*0.25,"YES"))</f>
        <v xml:space="preserve"> </v>
      </c>
      <c r="M599" s="38" t="b">
        <f>OR('28 Populations and thresholds'!$J$182="CR",'28 Populations and thresholds'!$J$182="EN",'28 Populations and thresholds'!$J$182="VU")</f>
        <v>0</v>
      </c>
      <c r="N599" s="75">
        <f>D599/'28 Populations and thresholds'!$H$182</f>
        <v>1.532E-2</v>
      </c>
      <c r="O599" s="263" t="str">
        <f t="shared" si="41"/>
        <v xml:space="preserve"> </v>
      </c>
      <c r="P599" s="9"/>
      <c r="Q599" s="263" t="str">
        <f t="shared" si="42"/>
        <v xml:space="preserve"> </v>
      </c>
      <c r="R599" s="4"/>
      <c r="S599" s="4"/>
      <c r="T599" s="4"/>
      <c r="U599" s="4"/>
      <c r="V599" s="4"/>
    </row>
    <row r="600" spans="1:22" x14ac:dyDescent="0.2">
      <c r="A600" s="143" t="s">
        <v>1314</v>
      </c>
      <c r="B600" s="177" t="s">
        <v>3990</v>
      </c>
      <c r="C600" s="111" t="s">
        <v>3763</v>
      </c>
      <c r="D600" s="41">
        <v>210</v>
      </c>
      <c r="E600" s="46">
        <v>37021</v>
      </c>
      <c r="F600" s="43"/>
      <c r="G600" s="263" t="str">
        <f t="shared" si="39"/>
        <v xml:space="preserve"> </v>
      </c>
      <c r="H600" s="143" t="s">
        <v>21</v>
      </c>
      <c r="I600" s="143" t="s">
        <v>550</v>
      </c>
      <c r="J600" s="263" t="str">
        <f t="shared" si="40"/>
        <v xml:space="preserve"> </v>
      </c>
      <c r="K600" s="38" t="str">
        <f>IF(D600&gt;=('28 Populations and thresholds'!$I$191),"YES"," ")</f>
        <v xml:space="preserve"> </v>
      </c>
      <c r="L600" s="38" t="str">
        <f>IF(K600="YES"," ",IF(D600&gt;=('28 Populations and thresholds'!$I$191)*0.25,"YES"))</f>
        <v>YES</v>
      </c>
      <c r="M600" s="38" t="b">
        <f>OR('28 Populations and thresholds'!$J$191="CR",'28 Populations and thresholds'!$J$191="EN",'28 Populations and thresholds'!$J$191="VU")</f>
        <v>0</v>
      </c>
      <c r="N600" s="75">
        <f>D600/'28 Populations and thresholds'!$H$191</f>
        <v>4.1999999999999997E-3</v>
      </c>
      <c r="O600" s="263" t="str">
        <f t="shared" si="41"/>
        <v xml:space="preserve"> </v>
      </c>
      <c r="P600" s="9"/>
      <c r="Q600" s="263" t="str">
        <f t="shared" si="42"/>
        <v xml:space="preserve"> </v>
      </c>
    </row>
    <row r="601" spans="1:22" x14ac:dyDescent="0.2">
      <c r="A601" s="143" t="s">
        <v>1314</v>
      </c>
      <c r="B601" s="177" t="s">
        <v>3990</v>
      </c>
      <c r="C601" s="111" t="s">
        <v>3528</v>
      </c>
      <c r="D601" s="41">
        <v>1200</v>
      </c>
      <c r="E601" s="47" t="s">
        <v>1333</v>
      </c>
      <c r="F601" s="43"/>
      <c r="G601" s="263" t="str">
        <f t="shared" si="39"/>
        <v xml:space="preserve"> </v>
      </c>
      <c r="H601" s="143" t="s">
        <v>15</v>
      </c>
      <c r="I601" s="143" t="s">
        <v>1315</v>
      </c>
      <c r="J601" s="263" t="str">
        <f t="shared" si="40"/>
        <v xml:space="preserve"> </v>
      </c>
      <c r="K601" s="38" t="str">
        <f>IF(D601&gt;=('28 Populations and thresholds'!$I$59),"YES"," ")</f>
        <v>YES</v>
      </c>
      <c r="L601" s="38" t="str">
        <f>IF(K601="YES"," ",IF(D601&gt;=('28 Populations and thresholds'!$I$59)*0.25,"YES"))</f>
        <v xml:space="preserve"> </v>
      </c>
      <c r="M601" s="38" t="b">
        <f>OR('28 Populations and thresholds'!$J$59="CR",'28 Populations and thresholds'!$J$59="EN",'28 Populations and thresholds'!$J$59="VU")</f>
        <v>0</v>
      </c>
      <c r="N601" s="75">
        <f>D601/'28 Populations and thresholds'!$H$59</f>
        <v>1.090909090909091E-2</v>
      </c>
      <c r="O601" s="263" t="str">
        <f t="shared" si="41"/>
        <v xml:space="preserve"> </v>
      </c>
      <c r="P601" s="9"/>
      <c r="Q601" s="263" t="str">
        <f t="shared" si="42"/>
        <v xml:space="preserve"> </v>
      </c>
    </row>
    <row r="602" spans="1:22" x14ac:dyDescent="0.2">
      <c r="A602" s="143" t="s">
        <v>1314</v>
      </c>
      <c r="B602" s="177" t="s">
        <v>3990</v>
      </c>
      <c r="C602" s="111" t="s">
        <v>3758</v>
      </c>
      <c r="D602" s="41">
        <v>1200</v>
      </c>
      <c r="E602" s="46">
        <v>36270</v>
      </c>
      <c r="F602" s="43"/>
      <c r="G602" s="263" t="str">
        <f t="shared" si="39"/>
        <v xml:space="preserve"> </v>
      </c>
      <c r="H602" s="143" t="s">
        <v>21</v>
      </c>
      <c r="I602" s="143" t="s">
        <v>82</v>
      </c>
      <c r="J602" s="263" t="str">
        <f t="shared" si="40"/>
        <v xml:space="preserve"> </v>
      </c>
      <c r="K602" s="38" t="str">
        <f>IF(D602&gt;=('28 Populations and thresholds'!$I$179),"YES"," ")</f>
        <v>YES</v>
      </c>
      <c r="L602" s="38" t="str">
        <f>IF(K602="YES"," ",IF(D602&gt;=('28 Populations and thresholds'!$I$179)*0.25,"YES"))</f>
        <v xml:space="preserve"> </v>
      </c>
      <c r="M602" s="38" t="b">
        <f>OR('28 Populations and thresholds'!$J$179="CR",'28 Populations and thresholds'!$J$179="EN",'28 Populations and thresholds'!$J$179="VU")</f>
        <v>0</v>
      </c>
      <c r="N602" s="75">
        <f>D602/'28 Populations and thresholds'!$H$179</f>
        <v>2.181818181818182E-2</v>
      </c>
      <c r="O602" s="263" t="str">
        <f t="shared" si="41"/>
        <v xml:space="preserve"> </v>
      </c>
      <c r="P602" s="9"/>
      <c r="Q602" s="263" t="str">
        <f t="shared" si="42"/>
        <v xml:space="preserve"> </v>
      </c>
    </row>
    <row r="603" spans="1:22" x14ac:dyDescent="0.2">
      <c r="A603" s="267" t="s">
        <v>1314</v>
      </c>
      <c r="B603" s="269" t="s">
        <v>1749</v>
      </c>
      <c r="C603" s="269" t="s">
        <v>3452</v>
      </c>
      <c r="D603" s="270">
        <v>10000</v>
      </c>
      <c r="E603" s="271">
        <v>32545</v>
      </c>
      <c r="F603" s="276"/>
      <c r="G603" s="263" t="str">
        <f t="shared" si="39"/>
        <v xml:space="preserve"> </v>
      </c>
      <c r="H603" s="267" t="s">
        <v>21</v>
      </c>
      <c r="I603" s="267" t="s">
        <v>853</v>
      </c>
      <c r="J603" s="263" t="str">
        <f t="shared" si="40"/>
        <v xml:space="preserve"> </v>
      </c>
      <c r="K603" s="272" t="str">
        <f>IF(D603&gt;=('28 Populations and thresholds'!$I$158),"YES"," ")</f>
        <v>YES</v>
      </c>
      <c r="L603" s="272" t="str">
        <f>IF(K603="YES"," ",IF(D603&gt;=('28 Populations and thresholds'!$I$158)*0.25,"YES"))</f>
        <v xml:space="preserve"> </v>
      </c>
      <c r="M603" s="272" t="b">
        <f>OR('28 Populations and thresholds'!$J$158="CR",'28 Populations and thresholds'!$J$158="EN",'28 Populations and thresholds'!$J$158="VU")</f>
        <v>0</v>
      </c>
      <c r="N603" s="273">
        <f>D603/'28 Populations and thresholds'!$H$158</f>
        <v>0.1</v>
      </c>
      <c r="O603" s="263" t="str">
        <f t="shared" si="41"/>
        <v xml:space="preserve"> </v>
      </c>
      <c r="P603" s="269"/>
      <c r="Q603" s="263" t="str">
        <f t="shared" si="42"/>
        <v xml:space="preserve"> </v>
      </c>
    </row>
    <row r="604" spans="1:22" x14ac:dyDescent="0.2">
      <c r="A604" s="267" t="s">
        <v>1314</v>
      </c>
      <c r="B604" s="269" t="s">
        <v>1749</v>
      </c>
      <c r="C604" s="269" t="s">
        <v>3748</v>
      </c>
      <c r="D604" s="270">
        <v>395</v>
      </c>
      <c r="E604" s="271">
        <v>33262</v>
      </c>
      <c r="F604" s="276"/>
      <c r="G604" s="263" t="str">
        <f t="shared" si="39"/>
        <v xml:space="preserve"> </v>
      </c>
      <c r="H604" s="267" t="s">
        <v>21</v>
      </c>
      <c r="I604" s="267" t="s">
        <v>853</v>
      </c>
      <c r="J604" s="263" t="str">
        <f t="shared" si="40"/>
        <v xml:space="preserve"> </v>
      </c>
      <c r="K604" s="272" t="str">
        <f>IF(D604&gt;=('28 Populations and thresholds'!$I$156),"YES"," ")</f>
        <v>YES</v>
      </c>
      <c r="L604" s="272" t="str">
        <f>IF(K604="YES"," ",IF(D604&gt;=('28 Populations and thresholds'!$I$156)*0.25,"YES"))</f>
        <v xml:space="preserve"> </v>
      </c>
      <c r="M604" s="272" t="b">
        <f>OR('28 Populations and thresholds'!$J$156="CR",'28 Populations and thresholds'!$J$156="EN",'28 Populations and thresholds'!$J$156="VU")</f>
        <v>0</v>
      </c>
      <c r="N604" s="273">
        <f>D604/'28 Populations and thresholds'!$H$156</f>
        <v>1.5800000000000002E-2</v>
      </c>
      <c r="O604" s="263" t="str">
        <f t="shared" si="41"/>
        <v xml:space="preserve"> </v>
      </c>
      <c r="P604" s="275"/>
      <c r="Q604" s="263" t="str">
        <f t="shared" si="42"/>
        <v xml:space="preserve"> </v>
      </c>
    </row>
    <row r="605" spans="1:22" x14ac:dyDescent="0.2">
      <c r="A605" s="275" t="s">
        <v>1314</v>
      </c>
      <c r="B605" s="269" t="s">
        <v>1749</v>
      </c>
      <c r="C605" s="269" t="s">
        <v>1732</v>
      </c>
      <c r="D605" s="279">
        <v>105</v>
      </c>
      <c r="E605" s="281">
        <v>35431</v>
      </c>
      <c r="F605" s="272"/>
      <c r="G605" s="263" t="str">
        <f t="shared" si="39"/>
        <v xml:space="preserve"> </v>
      </c>
      <c r="H605" s="275" t="s">
        <v>4019</v>
      </c>
      <c r="I605" s="275"/>
      <c r="J605" s="263" t="str">
        <f t="shared" si="40"/>
        <v xml:space="preserve"> </v>
      </c>
      <c r="K605" s="272" t="str">
        <f>IF(D605&gt;=('28 Populations and thresholds'!$I$221),"YES"," ")</f>
        <v>YES</v>
      </c>
      <c r="L605" s="272" t="str">
        <f>IF(K605="YES"," ",IF(D605&gt;=('28 Populations and thresholds'!$I$221)*0.25,"YES"))</f>
        <v xml:space="preserve"> </v>
      </c>
      <c r="M605" s="272" t="b">
        <f>OR('28 Populations and thresholds'!$J$221="CR",'28 Populations and thresholds'!$J$221="EN",'28 Populations and thresholds'!$J$221="VU")</f>
        <v>1</v>
      </c>
      <c r="N605" s="273">
        <f>D605/'28 Populations and thresholds'!$H$221</f>
        <v>1.0937499999999999E-2</v>
      </c>
      <c r="O605" s="263" t="str">
        <f t="shared" si="41"/>
        <v xml:space="preserve"> </v>
      </c>
      <c r="P605" s="275"/>
      <c r="Q605" s="263" t="str">
        <f t="shared" si="42"/>
        <v xml:space="preserve"> </v>
      </c>
    </row>
    <row r="606" spans="1:22" x14ac:dyDescent="0.2">
      <c r="A606" s="143" t="s">
        <v>1314</v>
      </c>
      <c r="B606" s="40" t="s">
        <v>1046</v>
      </c>
      <c r="C606" s="4" t="s">
        <v>3447</v>
      </c>
      <c r="D606" s="5">
        <v>1072</v>
      </c>
      <c r="E606" s="104">
        <v>2007</v>
      </c>
      <c r="F606" s="43"/>
      <c r="G606" s="263" t="str">
        <f t="shared" si="39"/>
        <v xml:space="preserve"> </v>
      </c>
      <c r="H606" s="13" t="s">
        <v>139</v>
      </c>
      <c r="I606" s="13" t="s">
        <v>3388</v>
      </c>
      <c r="J606" s="263" t="str">
        <f t="shared" si="40"/>
        <v xml:space="preserve"> </v>
      </c>
      <c r="K606" s="38" t="str">
        <f>IF(D606&gt;=('28 Populations and thresholds'!$I$145),"YES"," ")</f>
        <v>YES</v>
      </c>
      <c r="L606" s="38" t="str">
        <f>IF(K606="YES"," ",IF(D606&gt;=('28 Populations and thresholds'!$I$145)*0.25,"YES"))</f>
        <v xml:space="preserve"> </v>
      </c>
      <c r="M606" s="38" t="b">
        <f>OR('28 Populations and thresholds'!$J$145="CR",'28 Populations and thresholds'!$J$145="EN",'28 Populations and thresholds'!$J$145="VU")</f>
        <v>0</v>
      </c>
      <c r="N606" s="75">
        <f>D606/'28 Populations and thresholds'!$H$145</f>
        <v>1.072E-2</v>
      </c>
      <c r="O606" s="263" t="str">
        <f t="shared" si="41"/>
        <v xml:space="preserve"> </v>
      </c>
      <c r="P606" s="9"/>
      <c r="Q606" s="263" t="str">
        <f t="shared" si="42"/>
        <v xml:space="preserve"> </v>
      </c>
    </row>
    <row r="607" spans="1:22" x14ac:dyDescent="0.2">
      <c r="A607" s="143" t="s">
        <v>1314</v>
      </c>
      <c r="B607" s="40" t="s">
        <v>1046</v>
      </c>
      <c r="C607" s="4" t="s">
        <v>3452</v>
      </c>
      <c r="D607" s="41">
        <v>2000</v>
      </c>
      <c r="E607" s="46">
        <v>33258</v>
      </c>
      <c r="F607" s="43"/>
      <c r="G607" s="263" t="str">
        <f t="shared" si="39"/>
        <v xml:space="preserve"> </v>
      </c>
      <c r="H607" s="143" t="s">
        <v>21</v>
      </c>
      <c r="I607" s="143" t="s">
        <v>853</v>
      </c>
      <c r="J607" s="263" t="str">
        <f t="shared" si="40"/>
        <v xml:space="preserve"> </v>
      </c>
      <c r="K607" s="38" t="str">
        <f>IF(D607&gt;=('28 Populations and thresholds'!$I$158),"YES"," ")</f>
        <v>YES</v>
      </c>
      <c r="L607" s="38" t="str">
        <f>IF(K607="YES"," ",IF(D607&gt;=('28 Populations and thresholds'!$I$158)*0.25,"YES"))</f>
        <v xml:space="preserve"> </v>
      </c>
      <c r="M607" s="38" t="b">
        <f>OR('28 Populations and thresholds'!$J$158="CR",'28 Populations and thresholds'!$J$158="EN",'28 Populations and thresholds'!$J$158="VU")</f>
        <v>0</v>
      </c>
      <c r="N607" s="75">
        <f>D607/'28 Populations and thresholds'!$H$158</f>
        <v>0.02</v>
      </c>
      <c r="O607" s="263" t="str">
        <f t="shared" si="41"/>
        <v xml:space="preserve"> </v>
      </c>
      <c r="P607" s="9"/>
      <c r="Q607" s="263" t="str">
        <f t="shared" si="42"/>
        <v xml:space="preserve"> </v>
      </c>
    </row>
    <row r="608" spans="1:22" x14ac:dyDescent="0.2">
      <c r="A608" s="275" t="s">
        <v>1314</v>
      </c>
      <c r="B608" s="269" t="s">
        <v>3599</v>
      </c>
      <c r="C608" s="269" t="s">
        <v>3598</v>
      </c>
      <c r="D608" s="279">
        <v>8000</v>
      </c>
      <c r="E608" s="274">
        <v>1999</v>
      </c>
      <c r="F608" s="272"/>
      <c r="G608" s="263" t="str">
        <f t="shared" si="39"/>
        <v xml:space="preserve"> </v>
      </c>
      <c r="H608" s="275" t="s">
        <v>139</v>
      </c>
      <c r="I608" s="275" t="s">
        <v>3388</v>
      </c>
      <c r="J608" s="263" t="str">
        <f t="shared" si="40"/>
        <v xml:space="preserve"> </v>
      </c>
      <c r="K608" s="272" t="str">
        <f>IF(D608&gt;=('28 Populations and thresholds'!$I$88),"YES"," ")</f>
        <v>YES</v>
      </c>
      <c r="L608" s="272" t="str">
        <f>IF(K608="YES"," ",IF(D608&gt;=('28 Populations and thresholds'!$I$88)*0.25,"YES"))</f>
        <v xml:space="preserve"> </v>
      </c>
      <c r="M608" s="272" t="b">
        <f>OR('28 Populations and thresholds'!$J$88="CR",'28 Populations and thresholds'!$J$88="EN",'28 Populations and thresholds'!$J$88="VU")</f>
        <v>0</v>
      </c>
      <c r="N608" s="273">
        <f>D608/'28 Populations and thresholds'!$H$88</f>
        <v>8.0000000000000002E-3</v>
      </c>
      <c r="O608" s="263" t="str">
        <f t="shared" si="41"/>
        <v xml:space="preserve"> </v>
      </c>
      <c r="P608" s="269"/>
      <c r="Q608" s="263" t="str">
        <f t="shared" si="42"/>
        <v xml:space="preserve"> </v>
      </c>
    </row>
    <row r="609" spans="1:22" x14ac:dyDescent="0.2">
      <c r="A609" s="12" t="s">
        <v>1314</v>
      </c>
      <c r="B609" s="65" t="s">
        <v>4488</v>
      </c>
      <c r="C609" s="4" t="s">
        <v>3781</v>
      </c>
      <c r="D609" s="5">
        <v>7944</v>
      </c>
      <c r="E609" s="148">
        <v>39114</v>
      </c>
      <c r="G609" s="263" t="str">
        <f t="shared" si="39"/>
        <v xml:space="preserve"> </v>
      </c>
      <c r="I609" s="9" t="s">
        <v>4415</v>
      </c>
      <c r="J609" s="263" t="str">
        <f t="shared" si="40"/>
        <v xml:space="preserve"> </v>
      </c>
      <c r="K609" s="38" t="str">
        <f>IF(D609&gt;=('28 Populations and thresholds'!$I$220),"YES"," ")</f>
        <v>YES</v>
      </c>
      <c r="L609" s="38" t="str">
        <f>IF(K609="YES"," ",IF(D609&gt;=('28 Populations and thresholds'!$I$220)*0.25,"YES"))</f>
        <v xml:space="preserve"> </v>
      </c>
      <c r="M609" s="38" t="b">
        <f>OR('28 Populations and thresholds'!$J$220="CR",'28 Populations and thresholds'!$J$220="EN",'28 Populations and thresholds'!$J$220="VU")</f>
        <v>0</v>
      </c>
      <c r="N609" s="75">
        <f>D609/'28 Populations and thresholds'!$H$220</f>
        <v>7.9439920560079435E-3</v>
      </c>
      <c r="O609" s="263" t="str">
        <f t="shared" si="41"/>
        <v xml:space="preserve"> </v>
      </c>
      <c r="Q609" s="263" t="str">
        <f t="shared" si="42"/>
        <v xml:space="preserve"> </v>
      </c>
    </row>
    <row r="610" spans="1:22" x14ac:dyDescent="0.2">
      <c r="A610" s="12" t="s">
        <v>1314</v>
      </c>
      <c r="B610" s="65" t="s">
        <v>4488</v>
      </c>
      <c r="C610" s="4" t="s">
        <v>3451</v>
      </c>
      <c r="D610" s="5">
        <v>1070</v>
      </c>
      <c r="E610" s="148">
        <v>39114</v>
      </c>
      <c r="G610" s="263" t="str">
        <f t="shared" si="39"/>
        <v xml:space="preserve"> </v>
      </c>
      <c r="I610" s="9" t="s">
        <v>4415</v>
      </c>
      <c r="J610" s="263" t="str">
        <f t="shared" si="40"/>
        <v xml:space="preserve"> </v>
      </c>
      <c r="K610" s="38" t="str">
        <f>IF(D610&gt;=('28 Populations and thresholds'!$I$154),"YES"," ")</f>
        <v>YES</v>
      </c>
      <c r="L610" s="38" t="str">
        <f>IF(K610="YES"," ",IF(D610&gt;=('28 Populations and thresholds'!$I$154)*0.25,"YES"))</f>
        <v xml:space="preserve"> </v>
      </c>
      <c r="M610" s="38" t="b">
        <f>OR('28 Populations and thresholds'!$J$154="CR",'28 Populations and thresholds'!$J$154="EN",'28 Populations and thresholds'!$J$154="VU")</f>
        <v>0</v>
      </c>
      <c r="N610" s="75">
        <f>D610/'28 Populations and thresholds'!$H$154</f>
        <v>1.0288461538461538E-2</v>
      </c>
      <c r="O610" s="263" t="str">
        <f t="shared" si="41"/>
        <v xml:space="preserve"> </v>
      </c>
      <c r="Q610" s="263" t="str">
        <f t="shared" si="42"/>
        <v xml:space="preserve"> </v>
      </c>
    </row>
    <row r="611" spans="1:22" x14ac:dyDescent="0.2">
      <c r="A611" s="275" t="s">
        <v>1314</v>
      </c>
      <c r="B611" s="269" t="s">
        <v>4131</v>
      </c>
      <c r="C611" s="280" t="s">
        <v>1732</v>
      </c>
      <c r="D611" s="279">
        <v>120</v>
      </c>
      <c r="E611" s="281">
        <v>35765</v>
      </c>
      <c r="F611" s="272"/>
      <c r="G611" s="263" t="str">
        <f t="shared" si="39"/>
        <v xml:space="preserve"> </v>
      </c>
      <c r="H611" s="275" t="s">
        <v>4019</v>
      </c>
      <c r="I611" s="275"/>
      <c r="J611" s="263" t="str">
        <f t="shared" si="40"/>
        <v xml:space="preserve"> </v>
      </c>
      <c r="K611" s="272" t="str">
        <f>IF(D611&gt;=('28 Populations and thresholds'!$I$221),"YES"," ")</f>
        <v>YES</v>
      </c>
      <c r="L611" s="272" t="str">
        <f>IF(K611="YES"," ",IF(D611&gt;=('28 Populations and thresholds'!$I$221)*0.25,"YES"))</f>
        <v xml:space="preserve"> </v>
      </c>
      <c r="M611" s="272" t="b">
        <f>OR('28 Populations and thresholds'!$J$221="CR",'28 Populations and thresholds'!$J$221="EN",'28 Populations and thresholds'!$J$221="VU")</f>
        <v>1</v>
      </c>
      <c r="N611" s="273">
        <f>D611/'28 Populations and thresholds'!$H$221</f>
        <v>1.2500000000000001E-2</v>
      </c>
      <c r="O611" s="263" t="str">
        <f t="shared" si="41"/>
        <v xml:space="preserve"> </v>
      </c>
      <c r="P611" s="275"/>
      <c r="Q611" s="263" t="str">
        <f t="shared" si="42"/>
        <v xml:space="preserve"> </v>
      </c>
    </row>
    <row r="612" spans="1:22" x14ac:dyDescent="0.2">
      <c r="A612" s="12" t="s">
        <v>1314</v>
      </c>
      <c r="B612" s="4" t="s">
        <v>4493</v>
      </c>
      <c r="C612" s="4" t="s">
        <v>3781</v>
      </c>
      <c r="D612" s="5">
        <v>1594</v>
      </c>
      <c r="E612" s="148">
        <v>39022</v>
      </c>
      <c r="G612" s="263" t="str">
        <f t="shared" si="39"/>
        <v xml:space="preserve"> </v>
      </c>
      <c r="I612" s="9" t="s">
        <v>4415</v>
      </c>
      <c r="J612" s="263" t="str">
        <f t="shared" si="40"/>
        <v xml:space="preserve"> </v>
      </c>
      <c r="K612" s="38" t="str">
        <f>IF(D612&gt;=('28 Populations and thresholds'!$I$220),"YES"," ")</f>
        <v>YES</v>
      </c>
      <c r="L612" s="38" t="str">
        <f>IF(K612="YES"," ",IF(D612&gt;=('28 Populations and thresholds'!$I$220)*0.25,"YES"))</f>
        <v xml:space="preserve"> </v>
      </c>
      <c r="M612" s="38" t="b">
        <f>OR('28 Populations and thresholds'!$J$220="CR",'28 Populations and thresholds'!$J$220="EN",'28 Populations and thresholds'!$J$220="VU")</f>
        <v>0</v>
      </c>
      <c r="N612" s="75">
        <f>D612/'28 Populations and thresholds'!$H$220</f>
        <v>1.593998406001594E-3</v>
      </c>
      <c r="O612" s="263" t="str">
        <f t="shared" si="41"/>
        <v xml:space="preserve"> </v>
      </c>
      <c r="Q612" s="263" t="str">
        <f t="shared" si="42"/>
        <v xml:space="preserve"> </v>
      </c>
    </row>
    <row r="613" spans="1:22" x14ac:dyDescent="0.2">
      <c r="A613" s="12" t="s">
        <v>1314</v>
      </c>
      <c r="B613" s="4" t="s">
        <v>4493</v>
      </c>
      <c r="C613" s="4" t="s">
        <v>3467</v>
      </c>
      <c r="D613" s="5">
        <v>3088</v>
      </c>
      <c r="E613" s="148">
        <v>39022</v>
      </c>
      <c r="G613" s="263" t="str">
        <f t="shared" si="39"/>
        <v xml:space="preserve"> </v>
      </c>
      <c r="I613" s="9" t="s">
        <v>4415</v>
      </c>
      <c r="J613" s="263" t="str">
        <f t="shared" si="40"/>
        <v xml:space="preserve"> </v>
      </c>
      <c r="K613" s="38" t="str">
        <f>IF(D613&gt;=('28 Populations and thresholds'!$I$180),"YES"," ")</f>
        <v>YES</v>
      </c>
      <c r="L613" s="38" t="str">
        <f>IF(K613="YES"," ",IF(D613&gt;=('28 Populations and thresholds'!$I$180)*0.25,"YES"))</f>
        <v xml:space="preserve"> </v>
      </c>
      <c r="M613" s="38" t="b">
        <f>OR('28 Populations and thresholds'!$J$180="CR",'28 Populations and thresholds'!$J$180="EN",'28 Populations and thresholds'!$J$180="VU")</f>
        <v>0</v>
      </c>
      <c r="N613" s="75">
        <f>D613/'28 Populations and thresholds'!$H$180</f>
        <v>3.0880000000000001E-2</v>
      </c>
      <c r="O613" s="263" t="str">
        <f t="shared" si="41"/>
        <v xml:space="preserve"> </v>
      </c>
      <c r="Q613" s="263" t="str">
        <f t="shared" si="42"/>
        <v xml:space="preserve"> </v>
      </c>
    </row>
    <row r="614" spans="1:22" x14ac:dyDescent="0.2">
      <c r="A614" s="12" t="s">
        <v>1314</v>
      </c>
      <c r="B614" s="4" t="s">
        <v>4493</v>
      </c>
      <c r="C614" s="4" t="s">
        <v>3398</v>
      </c>
      <c r="D614" s="5">
        <v>14</v>
      </c>
      <c r="E614" s="148">
        <v>39022</v>
      </c>
      <c r="G614" s="263" t="str">
        <f t="shared" si="39"/>
        <v xml:space="preserve"> </v>
      </c>
      <c r="I614" s="9" t="s">
        <v>4415</v>
      </c>
      <c r="J614" s="263" t="str">
        <f t="shared" si="40"/>
        <v xml:space="preserve"> </v>
      </c>
      <c r="K614" s="38" t="str">
        <f>IF(D614&gt;=('28 Populations and thresholds'!$I$123),"YES"," ")</f>
        <v>YES</v>
      </c>
      <c r="L614" s="38" t="str">
        <f>IF(K614="YES"," ",IF(D614&gt;=('28 Populations and thresholds'!$I$123)*0.25,"YES"))</f>
        <v xml:space="preserve"> </v>
      </c>
      <c r="M614" s="38" t="b">
        <f>OR('28 Populations and thresholds'!$J$123="CR",'28 Populations and thresholds'!$J$123="EN",'28 Populations and thresholds'!$J$123="VU")</f>
        <v>1</v>
      </c>
      <c r="N614" s="75">
        <f>D614/'28 Populations and thresholds'!$H$123</f>
        <v>2.8000000000000001E-2</v>
      </c>
      <c r="O614" s="263" t="str">
        <f t="shared" si="41"/>
        <v xml:space="preserve"> </v>
      </c>
      <c r="P614" s="121"/>
      <c r="Q614" s="263" t="str">
        <f t="shared" si="42"/>
        <v xml:space="preserve"> </v>
      </c>
    </row>
    <row r="615" spans="1:22" x14ac:dyDescent="0.2">
      <c r="A615" s="275" t="s">
        <v>1314</v>
      </c>
      <c r="B615" s="269" t="s">
        <v>1916</v>
      </c>
      <c r="C615" s="269" t="s">
        <v>3781</v>
      </c>
      <c r="D615" s="279">
        <v>2003</v>
      </c>
      <c r="E615" s="284">
        <v>36726</v>
      </c>
      <c r="F615" s="272" t="s">
        <v>6038</v>
      </c>
      <c r="G615" s="263" t="str">
        <f t="shared" si="39"/>
        <v xml:space="preserve"> </v>
      </c>
      <c r="H615" s="275"/>
      <c r="I615" s="275" t="s">
        <v>827</v>
      </c>
      <c r="J615" s="263" t="str">
        <f t="shared" si="40"/>
        <v xml:space="preserve"> </v>
      </c>
      <c r="K615" s="272" t="str">
        <f>IF(D615&gt;=('28 Populations and thresholds'!$I$220),"YES"," ")</f>
        <v>YES</v>
      </c>
      <c r="L615" s="272" t="str">
        <f>IF(K615="YES"," ",IF(D615&gt;=('28 Populations and thresholds'!$I$220)*0.25,"YES"))</f>
        <v xml:space="preserve"> </v>
      </c>
      <c r="M615" s="272" t="b">
        <f>OR('28 Populations and thresholds'!$J$220="CR",'28 Populations and thresholds'!$J$220="EN",'28 Populations and thresholds'!$J$220="VU")</f>
        <v>0</v>
      </c>
      <c r="N615" s="273">
        <f>D615/'28 Populations and thresholds'!$H$220</f>
        <v>2.0029979970020029E-3</v>
      </c>
      <c r="O615" s="263" t="str">
        <f t="shared" si="41"/>
        <v xml:space="preserve"> </v>
      </c>
      <c r="P615" s="275"/>
      <c r="Q615" s="263" t="str">
        <f t="shared" si="42"/>
        <v xml:space="preserve"> </v>
      </c>
    </row>
    <row r="616" spans="1:22" x14ac:dyDescent="0.2">
      <c r="A616" s="267" t="s">
        <v>1314</v>
      </c>
      <c r="B616" s="283" t="s">
        <v>1916</v>
      </c>
      <c r="C616" s="269" t="s">
        <v>3756</v>
      </c>
      <c r="D616" s="270">
        <v>2000</v>
      </c>
      <c r="E616" s="271">
        <v>35170</v>
      </c>
      <c r="F616" s="276"/>
      <c r="G616" s="263" t="str">
        <f t="shared" si="39"/>
        <v xml:space="preserve"> </v>
      </c>
      <c r="H616" s="267" t="s">
        <v>21</v>
      </c>
      <c r="I616" s="267" t="s">
        <v>827</v>
      </c>
      <c r="J616" s="263" t="str">
        <f t="shared" si="40"/>
        <v xml:space="preserve"> </v>
      </c>
      <c r="K616" s="272" t="str">
        <f>IF(D616&gt;=('28 Populations and thresholds'!$I$175),"YES"," ")</f>
        <v>YES</v>
      </c>
      <c r="L616" s="272" t="str">
        <f>IF(K616="YES"," ",IF(D616&gt;=('28 Populations and thresholds'!$I$175)*0.25,"YES"))</f>
        <v xml:space="preserve"> </v>
      </c>
      <c r="M616" s="272" t="b">
        <f>OR('28 Populations and thresholds'!$J$175="CR",'28 Populations and thresholds'!$J$175="EN",'28 Populations and thresholds'!$J$175="VU")</f>
        <v>0</v>
      </c>
      <c r="N616" s="273">
        <f>D616/'28 Populations and thresholds'!$H$175</f>
        <v>1.4388489208633094E-2</v>
      </c>
      <c r="O616" s="263" t="str">
        <f t="shared" si="41"/>
        <v xml:space="preserve"> </v>
      </c>
      <c r="P616" s="269"/>
      <c r="Q616" s="263" t="str">
        <f t="shared" si="42"/>
        <v xml:space="preserve"> </v>
      </c>
    </row>
    <row r="617" spans="1:22" x14ac:dyDescent="0.2">
      <c r="A617" s="275" t="s">
        <v>1314</v>
      </c>
      <c r="B617" s="269" t="s">
        <v>1916</v>
      </c>
      <c r="C617" s="269" t="s">
        <v>1625</v>
      </c>
      <c r="D617" s="279">
        <v>20000</v>
      </c>
      <c r="E617" s="284" t="s">
        <v>3980</v>
      </c>
      <c r="F617" s="272"/>
      <c r="G617" s="263" t="str">
        <f t="shared" si="39"/>
        <v xml:space="preserve"> </v>
      </c>
      <c r="H617" s="275"/>
      <c r="I617" s="275" t="s">
        <v>827</v>
      </c>
      <c r="J617" s="263" t="str">
        <f t="shared" si="40"/>
        <v xml:space="preserve"> </v>
      </c>
      <c r="K617" s="272" t="str">
        <f>IF(D617&gt;=('28 Populations and thresholds'!$I$11),"YES"," ")</f>
        <v>YES</v>
      </c>
      <c r="L617" s="272" t="str">
        <f>IF(K617="YES"," ",IF(D617&gt;=('28 Populations and thresholds'!$I$11)*0.25,"YES"))</f>
        <v xml:space="preserve"> </v>
      </c>
      <c r="M617" s="272" t="b">
        <f>OR('28 Populations and thresholds'!$J$11="CR",'28 Populations and thresholds'!$J$11="EN",'28 Populations and thresholds'!$J$11="VU")</f>
        <v>0</v>
      </c>
      <c r="N617" s="273">
        <f>D617/'28 Populations and thresholds'!$H$11</f>
        <v>0.2</v>
      </c>
      <c r="O617" s="263" t="str">
        <f t="shared" si="41"/>
        <v xml:space="preserve"> </v>
      </c>
      <c r="P617" s="275"/>
      <c r="Q617" s="263" t="str">
        <f t="shared" si="42"/>
        <v xml:space="preserve"> </v>
      </c>
    </row>
    <row r="618" spans="1:22" x14ac:dyDescent="0.2">
      <c r="A618" s="275" t="s">
        <v>1314</v>
      </c>
      <c r="B618" s="269" t="s">
        <v>1916</v>
      </c>
      <c r="C618" s="269" t="s">
        <v>1607</v>
      </c>
      <c r="D618" s="279">
        <v>1000</v>
      </c>
      <c r="E618" s="284" t="s">
        <v>3980</v>
      </c>
      <c r="F618" s="272"/>
      <c r="G618" s="263" t="str">
        <f t="shared" si="39"/>
        <v xml:space="preserve"> </v>
      </c>
      <c r="H618" s="275"/>
      <c r="I618" s="275" t="s">
        <v>827</v>
      </c>
      <c r="J618" s="263" t="str">
        <f t="shared" si="40"/>
        <v xml:space="preserve"> </v>
      </c>
      <c r="K618" s="272" t="str">
        <f>IF(D618&gt;=('28 Populations and thresholds'!$I$6),"YES"," ")</f>
        <v>YES</v>
      </c>
      <c r="L618" s="272" t="str">
        <f>IF(K618="YES"," ",IF(D618&gt;=('28 Populations and thresholds'!$I$6)*0.25,"YES"))</f>
        <v xml:space="preserve"> </v>
      </c>
      <c r="M618" s="272" t="b">
        <f>OR('28 Populations and thresholds'!$J$6="CR",'28 Populations and thresholds'!$J$6="EN",'28 Populations and thresholds'!$J$6="VU")</f>
        <v>0</v>
      </c>
      <c r="N618" s="273">
        <f>D618/'28 Populations and thresholds'!$H$6</f>
        <v>0.02</v>
      </c>
      <c r="O618" s="263" t="str">
        <f t="shared" si="41"/>
        <v xml:space="preserve"> </v>
      </c>
      <c r="P618" s="275"/>
      <c r="Q618" s="263" t="str">
        <f t="shared" si="42"/>
        <v xml:space="preserve"> </v>
      </c>
    </row>
    <row r="619" spans="1:22" x14ac:dyDescent="0.2">
      <c r="A619" s="275" t="s">
        <v>1314</v>
      </c>
      <c r="B619" s="269" t="s">
        <v>1916</v>
      </c>
      <c r="C619" s="269" t="s">
        <v>3778</v>
      </c>
      <c r="D619" s="279">
        <v>1500</v>
      </c>
      <c r="E619" s="284" t="s">
        <v>3980</v>
      </c>
      <c r="F619" s="272"/>
      <c r="G619" s="263" t="str">
        <f t="shared" si="39"/>
        <v xml:space="preserve"> </v>
      </c>
      <c r="H619" s="275"/>
      <c r="I619" s="275" t="s">
        <v>827</v>
      </c>
      <c r="J619" s="263" t="str">
        <f t="shared" si="40"/>
        <v xml:space="preserve"> </v>
      </c>
      <c r="K619" s="272" t="str">
        <f>IF(D619&gt;=('28 Populations and thresholds'!$I$213),"YES"," ")</f>
        <v>YES</v>
      </c>
      <c r="L619" s="272" t="str">
        <f>IF(K619="YES"," ",IF(D619&gt;=('28 Populations and thresholds'!$I$213)*0.25,"YES"))</f>
        <v xml:space="preserve"> </v>
      </c>
      <c r="M619" s="272" t="b">
        <f>OR('28 Populations and thresholds'!$J$213="CR",'28 Populations and thresholds'!$J$213="EN",'28 Populations and thresholds'!$J$213="VU")</f>
        <v>0</v>
      </c>
      <c r="N619" s="273">
        <f>D619/'28 Populations and thresholds'!$H$213</f>
        <v>1.4999999999999999E-2</v>
      </c>
      <c r="O619" s="263" t="str">
        <f t="shared" si="41"/>
        <v xml:space="preserve"> </v>
      </c>
      <c r="P619" s="275"/>
      <c r="Q619" s="263" t="str">
        <f t="shared" si="42"/>
        <v xml:space="preserve"> </v>
      </c>
    </row>
    <row r="620" spans="1:22" x14ac:dyDescent="0.2">
      <c r="A620" s="267" t="s">
        <v>1314</v>
      </c>
      <c r="B620" s="283" t="s">
        <v>1916</v>
      </c>
      <c r="C620" s="269" t="s">
        <v>3744</v>
      </c>
      <c r="D620" s="270">
        <v>2500</v>
      </c>
      <c r="E620" s="271">
        <v>35170</v>
      </c>
      <c r="F620" s="276"/>
      <c r="G620" s="263" t="str">
        <f t="shared" si="39"/>
        <v xml:space="preserve"> </v>
      </c>
      <c r="H620" s="267" t="s">
        <v>21</v>
      </c>
      <c r="I620" s="267" t="s">
        <v>827</v>
      </c>
      <c r="J620" s="263" t="str">
        <f t="shared" si="40"/>
        <v xml:space="preserve"> </v>
      </c>
      <c r="K620" s="272" t="str">
        <f>IF(D620&gt;=('28 Populations and thresholds'!$I$150),"YES"," ")</f>
        <v>YES</v>
      </c>
      <c r="L620" s="272" t="str">
        <f>IF(K620="YES"," ",IF(D620&gt;=('28 Populations and thresholds'!$I$150)*0.25,"YES"))</f>
        <v xml:space="preserve"> </v>
      </c>
      <c r="M620" s="272" t="b">
        <f>OR('28 Populations and thresholds'!$J$150="CR",'28 Populations and thresholds'!$J$150="EN",'28 Populations and thresholds'!$J$150="VU")</f>
        <v>0</v>
      </c>
      <c r="N620" s="273">
        <f>D620/'28 Populations and thresholds'!$H$150</f>
        <v>2.5000000000000001E-3</v>
      </c>
      <c r="O620" s="263" t="str">
        <f t="shared" si="41"/>
        <v xml:space="preserve"> </v>
      </c>
      <c r="P620" s="269"/>
      <c r="Q620" s="263" t="str">
        <f t="shared" si="42"/>
        <v xml:space="preserve"> </v>
      </c>
    </row>
    <row r="621" spans="1:22" x14ac:dyDescent="0.2">
      <c r="A621" s="275" t="s">
        <v>1314</v>
      </c>
      <c r="B621" s="269" t="s">
        <v>1916</v>
      </c>
      <c r="C621" s="280" t="s">
        <v>3540</v>
      </c>
      <c r="D621" s="279">
        <v>3000</v>
      </c>
      <c r="E621" s="284" t="s">
        <v>3980</v>
      </c>
      <c r="F621" s="272"/>
      <c r="G621" s="263" t="str">
        <f t="shared" si="39"/>
        <v xml:space="preserve"> </v>
      </c>
      <c r="H621" s="275"/>
      <c r="I621" s="275" t="s">
        <v>827</v>
      </c>
      <c r="J621" s="263" t="str">
        <f t="shared" si="40"/>
        <v xml:space="preserve"> </v>
      </c>
      <c r="K621" s="272" t="str">
        <f>IF(D621&gt;=('28 Populations and thresholds'!$I$60),"YES"," ")</f>
        <v>YES</v>
      </c>
      <c r="L621" s="272" t="str">
        <f>IF(K621="YES"," ",IF(D621&gt;=('28 Populations and thresholds'!$I$60)*0.25,"YES"))</f>
        <v xml:space="preserve"> </v>
      </c>
      <c r="M621" s="272" t="b">
        <f>OR('28 Populations and thresholds'!$J$60="CR",'28 Populations and thresholds'!$J$60="EN",'28 Populations and thresholds'!$J$60="VU")</f>
        <v>1</v>
      </c>
      <c r="N621" s="273">
        <f>D621/'28 Populations and thresholds'!$H$60</f>
        <v>3.8461538461538464E-2</v>
      </c>
      <c r="O621" s="263" t="str">
        <f t="shared" si="41"/>
        <v xml:space="preserve"> </v>
      </c>
      <c r="P621" s="275"/>
      <c r="Q621" s="263" t="str">
        <f t="shared" si="42"/>
        <v xml:space="preserve"> </v>
      </c>
      <c r="R621" s="4"/>
      <c r="S621" s="4"/>
      <c r="T621" s="4"/>
      <c r="U621" s="4"/>
      <c r="V621" s="4"/>
    </row>
    <row r="622" spans="1:22" x14ac:dyDescent="0.2">
      <c r="A622" s="275" t="s">
        <v>1314</v>
      </c>
      <c r="B622" s="283" t="s">
        <v>1916</v>
      </c>
      <c r="C622" s="296" t="s">
        <v>3403</v>
      </c>
      <c r="D622" s="279">
        <v>100</v>
      </c>
      <c r="E622" s="274">
        <v>1995</v>
      </c>
      <c r="F622" s="272"/>
      <c r="G622" s="263" t="str">
        <f t="shared" si="39"/>
        <v xml:space="preserve"> </v>
      </c>
      <c r="H622" s="275"/>
      <c r="I622" s="275" t="s">
        <v>4019</v>
      </c>
      <c r="J622" s="263" t="str">
        <f t="shared" si="40"/>
        <v xml:space="preserve"> </v>
      </c>
      <c r="K622" s="272" t="str">
        <f>IF(D622&gt;=(('28 Populations and thresholds'!$I$117)+('28 Populations and thresholds'!$I$118)),"YES"," ")</f>
        <v>YES</v>
      </c>
      <c r="L622" s="272" t="str">
        <f>IF(K622="YES"," ",IF(D622&gt;=(('28 Populations and thresholds'!$I$117)+('28 Populations and thresholds'!$I$118))*0.25,"YES"))</f>
        <v xml:space="preserve"> </v>
      </c>
      <c r="M622" s="272" t="b">
        <f>OR('28 Populations and thresholds'!$J$118="CR",'28 Populations and thresholds'!$J$118="EN",'28 Populations and thresholds'!$J$118="VU")</f>
        <v>1</v>
      </c>
      <c r="N622" s="273">
        <f>D622/(('28 Populations and thresholds'!$H$117)+('28 Populations and thresholds'!$H$118))</f>
        <v>1.5384615384615385E-2</v>
      </c>
      <c r="O622" s="263" t="str">
        <f t="shared" si="41"/>
        <v xml:space="preserve"> </v>
      </c>
      <c r="P622" s="275" t="s">
        <v>4568</v>
      </c>
      <c r="Q622" s="263" t="str">
        <f t="shared" si="42"/>
        <v xml:space="preserve"> </v>
      </c>
    </row>
    <row r="623" spans="1:22" x14ac:dyDescent="0.2">
      <c r="A623" s="12" t="s">
        <v>1314</v>
      </c>
      <c r="B623" s="68" t="s">
        <v>4473</v>
      </c>
      <c r="C623" s="4" t="s">
        <v>3398</v>
      </c>
      <c r="D623" s="5">
        <v>40</v>
      </c>
      <c r="E623" s="148">
        <v>34731</v>
      </c>
      <c r="G623" s="263" t="str">
        <f t="shared" si="39"/>
        <v xml:space="preserve"> </v>
      </c>
      <c r="I623" s="13" t="s">
        <v>4019</v>
      </c>
      <c r="J623" s="263" t="str">
        <f t="shared" si="40"/>
        <v xml:space="preserve"> </v>
      </c>
      <c r="K623" s="38" t="str">
        <f>IF(D623&gt;=('28 Populations and thresholds'!$I$123),"YES"," ")</f>
        <v>YES</v>
      </c>
      <c r="L623" s="38" t="str">
        <f>IF(K623="YES"," ",IF(D623&gt;=('28 Populations and thresholds'!$I$123)*0.25,"YES"))</f>
        <v xml:space="preserve"> </v>
      </c>
      <c r="M623" s="38" t="b">
        <f>OR('28 Populations and thresholds'!$J$123="CR",'28 Populations and thresholds'!$J$123="EN",'28 Populations and thresholds'!$J$123="VU")</f>
        <v>1</v>
      </c>
      <c r="N623" s="75">
        <f>D623/'28 Populations and thresholds'!$H$123</f>
        <v>0.08</v>
      </c>
      <c r="O623" s="263" t="str">
        <f t="shared" si="41"/>
        <v xml:space="preserve"> </v>
      </c>
      <c r="P623" s="121"/>
      <c r="Q623" s="263" t="str">
        <f t="shared" si="42"/>
        <v xml:space="preserve"> </v>
      </c>
    </row>
    <row r="624" spans="1:22" x14ac:dyDescent="0.2">
      <c r="A624" s="275" t="s">
        <v>1314</v>
      </c>
      <c r="B624" s="277" t="s">
        <v>4170</v>
      </c>
      <c r="C624" s="297" t="s">
        <v>3795</v>
      </c>
      <c r="D624" s="279">
        <v>12785</v>
      </c>
      <c r="E624" s="281">
        <v>38473</v>
      </c>
      <c r="F624" s="272"/>
      <c r="G624" s="263" t="str">
        <f t="shared" si="39"/>
        <v xml:space="preserve"> </v>
      </c>
      <c r="H624" s="275"/>
      <c r="I624" s="275" t="s">
        <v>4165</v>
      </c>
      <c r="J624" s="263" t="str">
        <f t="shared" si="40"/>
        <v xml:space="preserve"> </v>
      </c>
      <c r="K624" s="272" t="str">
        <f>IF(D624&gt;=(('28 Populations and thresholds'!$I$176)+('28 Populations and thresholds'!$I$177)),"YES"," ")</f>
        <v>YES</v>
      </c>
      <c r="L624" s="272" t="str">
        <f>IF(K624="YES"," ",IF(D624&gt;=(('28 Populations and thresholds'!$I$176)+('28 Populations and thresholds'!$I$177))*0.25,"YES"))</f>
        <v xml:space="preserve"> </v>
      </c>
      <c r="M624" s="272" t="b">
        <f>OR('28 Populations and thresholds'!$J$176="CR",'28 Populations and thresholds'!$J$176="EN",'28 Populations and thresholds'!$J$176="VU")</f>
        <v>0</v>
      </c>
      <c r="N624" s="273">
        <f>D624/(('28 Populations and thresholds'!$H$176)+('28 Populations and thresholds'!$H$177))</f>
        <v>4.5824372759856631E-2</v>
      </c>
      <c r="O624" s="263" t="str">
        <f t="shared" si="41"/>
        <v xml:space="preserve"> </v>
      </c>
      <c r="P624" s="275" t="s">
        <v>4568</v>
      </c>
      <c r="Q624" s="263" t="str">
        <f t="shared" si="42"/>
        <v xml:space="preserve"> </v>
      </c>
    </row>
    <row r="625" spans="1:17" x14ac:dyDescent="0.2">
      <c r="A625" s="275" t="s">
        <v>1314</v>
      </c>
      <c r="B625" s="277" t="s">
        <v>4170</v>
      </c>
      <c r="C625" s="280" t="s">
        <v>3482</v>
      </c>
      <c r="D625" s="279">
        <v>18122</v>
      </c>
      <c r="E625" s="281">
        <v>38473</v>
      </c>
      <c r="F625" s="272"/>
      <c r="G625" s="263" t="str">
        <f t="shared" si="39"/>
        <v xml:space="preserve"> </v>
      </c>
      <c r="H625" s="275"/>
      <c r="I625" s="275" t="s">
        <v>4165</v>
      </c>
      <c r="J625" s="263" t="str">
        <f t="shared" si="40"/>
        <v xml:space="preserve"> </v>
      </c>
      <c r="K625" s="272" t="str">
        <f>IF(D625&gt;=(('28 Populations and thresholds'!$I$205)+('28 Populations and thresholds'!$I$206)+('28 Populations and thresholds'!$I$207)+('28 Populations and thresholds'!$I$208)),"YES"," ")</f>
        <v>YES</v>
      </c>
      <c r="L625" s="272" t="str">
        <f>IF(K625="YES"," ",IF(D625&gt;=(('28 Populations and thresholds'!$I$205)+('28 Populations and thresholds'!$I$206)+('28 Populations and thresholds'!$I$207)+('28 Populations and thresholds'!$I$208))*0.25,"YES"))</f>
        <v xml:space="preserve"> </v>
      </c>
      <c r="M625" s="272" t="b">
        <f>OR('28 Populations and thresholds'!$J$206="CR",'28 Populations and thresholds'!$J$206="EN",'28 Populations and thresholds'!$J$206="VU")</f>
        <v>0</v>
      </c>
      <c r="N625" s="273">
        <f>D625/(('28 Populations and thresholds'!$H$205)+('28 Populations and thresholds'!$H$206)+('28 Populations and thresholds'!$H$207)+('28 Populations and thresholds'!$H$208))</f>
        <v>6.7748327040263187E-3</v>
      </c>
      <c r="O625" s="263" t="str">
        <f t="shared" si="41"/>
        <v xml:space="preserve"> </v>
      </c>
      <c r="P625" s="275" t="s">
        <v>4568</v>
      </c>
      <c r="Q625" s="263" t="str">
        <f t="shared" si="42"/>
        <v xml:space="preserve"> </v>
      </c>
    </row>
    <row r="626" spans="1:17" x14ac:dyDescent="0.2">
      <c r="A626" s="275" t="s">
        <v>1314</v>
      </c>
      <c r="B626" s="277" t="s">
        <v>4170</v>
      </c>
      <c r="C626" s="278" t="s">
        <v>3467</v>
      </c>
      <c r="D626" s="279">
        <v>3601</v>
      </c>
      <c r="E626" s="281">
        <v>38473</v>
      </c>
      <c r="F626" s="272"/>
      <c r="G626" s="263" t="str">
        <f t="shared" si="39"/>
        <v xml:space="preserve"> </v>
      </c>
      <c r="H626" s="275"/>
      <c r="I626" s="275" t="s">
        <v>4165</v>
      </c>
      <c r="J626" s="263" t="str">
        <f t="shared" si="40"/>
        <v xml:space="preserve"> </v>
      </c>
      <c r="K626" s="272" t="str">
        <f>IF(D626&gt;=('28 Populations and thresholds'!$I$180),"YES"," ")</f>
        <v>YES</v>
      </c>
      <c r="L626" s="272" t="str">
        <f>IF(K626="YES"," ",IF(D626&gt;=('28 Populations and thresholds'!$I$180)*0.25,"YES"))</f>
        <v xml:space="preserve"> </v>
      </c>
      <c r="M626" s="272" t="b">
        <f>OR('28 Populations and thresholds'!$J$180="CR",'28 Populations and thresholds'!$J$180="EN",'28 Populations and thresholds'!$J$180="VU")</f>
        <v>0</v>
      </c>
      <c r="N626" s="273">
        <f>D626/'28 Populations and thresholds'!$H$180</f>
        <v>3.601E-2</v>
      </c>
      <c r="O626" s="263" t="str">
        <f t="shared" si="41"/>
        <v xml:space="preserve"> </v>
      </c>
      <c r="P626" s="275"/>
      <c r="Q626" s="263" t="str">
        <f t="shared" si="42"/>
        <v xml:space="preserve"> </v>
      </c>
    </row>
    <row r="627" spans="1:17" x14ac:dyDescent="0.2">
      <c r="A627" s="275" t="s">
        <v>1314</v>
      </c>
      <c r="B627" s="277" t="s">
        <v>4170</v>
      </c>
      <c r="C627" s="269" t="s">
        <v>3470</v>
      </c>
      <c r="D627" s="279">
        <v>1231</v>
      </c>
      <c r="E627" s="281">
        <v>38473</v>
      </c>
      <c r="F627" s="272"/>
      <c r="G627" s="263" t="str">
        <f t="shared" si="39"/>
        <v xml:space="preserve"> </v>
      </c>
      <c r="H627" s="275"/>
      <c r="I627" s="275" t="s">
        <v>4165</v>
      </c>
      <c r="J627" s="263" t="str">
        <f t="shared" si="40"/>
        <v xml:space="preserve"> </v>
      </c>
      <c r="K627" s="272" t="str">
        <f>IF(D627&gt;=('28 Populations and thresholds'!$I$181),"YES"," ")</f>
        <v>YES</v>
      </c>
      <c r="L627" s="272" t="str">
        <f>IF(K627="YES"," ",IF(D627&gt;=('28 Populations and thresholds'!$I$181)*0.25,"YES"))</f>
        <v xml:space="preserve"> </v>
      </c>
      <c r="M627" s="272" t="b">
        <f>OR('28 Populations and thresholds'!$J$181="CR",'28 Populations and thresholds'!$J$181="EN",'28 Populations and thresholds'!$J$181="VU")</f>
        <v>1</v>
      </c>
      <c r="N627" s="273">
        <f>D627/'28 Populations and thresholds'!$H$181</f>
        <v>3.8468750000000003E-2</v>
      </c>
      <c r="O627" s="263" t="str">
        <f t="shared" si="41"/>
        <v xml:space="preserve"> </v>
      </c>
      <c r="P627" s="275"/>
      <c r="Q627" s="263" t="str">
        <f t="shared" si="42"/>
        <v xml:space="preserve"> </v>
      </c>
    </row>
    <row r="628" spans="1:17" x14ac:dyDescent="0.2">
      <c r="A628" s="275" t="s">
        <v>1314</v>
      </c>
      <c r="B628" s="277" t="s">
        <v>4170</v>
      </c>
      <c r="C628" s="269" t="s">
        <v>3767</v>
      </c>
      <c r="D628" s="279">
        <v>15431</v>
      </c>
      <c r="E628" s="281">
        <v>38473</v>
      </c>
      <c r="F628" s="272"/>
      <c r="G628" s="263" t="str">
        <f t="shared" si="39"/>
        <v xml:space="preserve"> </v>
      </c>
      <c r="H628" s="275"/>
      <c r="I628" s="275" t="s">
        <v>4165</v>
      </c>
      <c r="J628" s="263" t="str">
        <f t="shared" si="40"/>
        <v xml:space="preserve"> </v>
      </c>
      <c r="K628" s="272" t="str">
        <f>IF(D628&gt;=('28 Populations and thresholds'!$I$195),"YES"," ")</f>
        <v>YES</v>
      </c>
      <c r="L628" s="272" t="str">
        <f>IF(K628="YES"," ",IF(D628&gt;=('28 Populations and thresholds'!$I$195)*0.25,"YES"))</f>
        <v xml:space="preserve"> </v>
      </c>
      <c r="M628" s="272" t="b">
        <f>OR('28 Populations and thresholds'!$J$195="CR",'28 Populations and thresholds'!$J$195="EN",'28 Populations and thresholds'!$J$195="VU")</f>
        <v>1</v>
      </c>
      <c r="N628" s="273">
        <f>D628/'28 Populations and thresholds'!$H$195</f>
        <v>5.3210344827586208E-2</v>
      </c>
      <c r="O628" s="263" t="str">
        <f t="shared" si="41"/>
        <v xml:space="preserve"> </v>
      </c>
      <c r="P628" s="275"/>
      <c r="Q628" s="263" t="str">
        <f t="shared" si="42"/>
        <v xml:space="preserve"> </v>
      </c>
    </row>
    <row r="629" spans="1:17" x14ac:dyDescent="0.2">
      <c r="A629" s="275" t="s">
        <v>1314</v>
      </c>
      <c r="B629" s="277" t="s">
        <v>4170</v>
      </c>
      <c r="C629" s="269" t="s">
        <v>3758</v>
      </c>
      <c r="D629" s="279">
        <v>2998</v>
      </c>
      <c r="E629" s="281">
        <v>38473</v>
      </c>
      <c r="F629" s="272"/>
      <c r="G629" s="263" t="str">
        <f t="shared" si="39"/>
        <v xml:space="preserve"> </v>
      </c>
      <c r="H629" s="275"/>
      <c r="I629" s="275" t="s">
        <v>4165</v>
      </c>
      <c r="J629" s="263" t="str">
        <f t="shared" si="40"/>
        <v xml:space="preserve"> </v>
      </c>
      <c r="K629" s="272" t="str">
        <f>IF(D629&gt;=('28 Populations and thresholds'!$I$179),"YES"," ")</f>
        <v>YES</v>
      </c>
      <c r="L629" s="272" t="str">
        <f>IF(K629="YES"," ",IF(D629&gt;=('28 Populations and thresholds'!$I$179)*0.25,"YES"))</f>
        <v xml:space="preserve"> </v>
      </c>
      <c r="M629" s="272" t="b">
        <f>OR('28 Populations and thresholds'!$J$179="CR",'28 Populations and thresholds'!$J$179="EN",'28 Populations and thresholds'!$J$179="VU")</f>
        <v>0</v>
      </c>
      <c r="N629" s="273">
        <f>D629/'28 Populations and thresholds'!$H$179</f>
        <v>5.450909090909091E-2</v>
      </c>
      <c r="O629" s="263" t="str">
        <f t="shared" si="41"/>
        <v xml:space="preserve"> </v>
      </c>
      <c r="P629" s="275"/>
      <c r="Q629" s="263" t="str">
        <f t="shared" si="42"/>
        <v xml:space="preserve"> </v>
      </c>
    </row>
    <row r="630" spans="1:17" x14ac:dyDescent="0.2">
      <c r="A630" s="12" t="s">
        <v>1314</v>
      </c>
      <c r="B630" s="9" t="s">
        <v>4126</v>
      </c>
      <c r="C630" s="4" t="s">
        <v>1732</v>
      </c>
      <c r="D630" s="5">
        <v>193</v>
      </c>
      <c r="E630" s="148">
        <v>33756</v>
      </c>
      <c r="G630" s="263" t="str">
        <f t="shared" si="39"/>
        <v xml:space="preserve"> </v>
      </c>
      <c r="H630" s="13" t="s">
        <v>4019</v>
      </c>
      <c r="J630" s="263" t="str">
        <f t="shared" si="40"/>
        <v xml:space="preserve"> </v>
      </c>
      <c r="K630" s="38" t="str">
        <f>IF(D630&gt;=('28 Populations and thresholds'!$I$221),"YES"," ")</f>
        <v>YES</v>
      </c>
      <c r="L630" s="38" t="str">
        <f>IF(K630="YES"," ",IF(D630&gt;=('28 Populations and thresholds'!$I$221)*0.25,"YES"))</f>
        <v xml:space="preserve"> </v>
      </c>
      <c r="M630" s="38" t="b">
        <f>OR('28 Populations and thresholds'!$J$221="CR",'28 Populations and thresholds'!$J$221="EN",'28 Populations and thresholds'!$J$221="VU")</f>
        <v>1</v>
      </c>
      <c r="N630" s="75">
        <f>D630/'28 Populations and thresholds'!$H$221</f>
        <v>2.0104166666666666E-2</v>
      </c>
      <c r="O630" s="263" t="str">
        <f t="shared" si="41"/>
        <v xml:space="preserve"> </v>
      </c>
      <c r="Q630" s="263" t="str">
        <f t="shared" si="42"/>
        <v xml:space="preserve"> </v>
      </c>
    </row>
    <row r="631" spans="1:17" x14ac:dyDescent="0.2">
      <c r="A631" s="275" t="s">
        <v>1314</v>
      </c>
      <c r="B631" s="269" t="s">
        <v>4064</v>
      </c>
      <c r="C631" s="269" t="s">
        <v>3720</v>
      </c>
      <c r="D631" s="279">
        <v>3</v>
      </c>
      <c r="E631" s="281">
        <v>34486</v>
      </c>
      <c r="F631" s="272"/>
      <c r="G631" s="263" t="str">
        <f t="shared" si="39"/>
        <v xml:space="preserve"> </v>
      </c>
      <c r="H631" s="275" t="s">
        <v>4019</v>
      </c>
      <c r="I631" s="275"/>
      <c r="J631" s="263" t="str">
        <f t="shared" si="40"/>
        <v xml:space="preserve"> </v>
      </c>
      <c r="K631" s="272" t="str">
        <f>IF(D631&gt;=('28 Populations and thresholds'!$I$34),"YES"," ")</f>
        <v>YES</v>
      </c>
      <c r="L631" s="272" t="str">
        <f>IF(K631="YES"," ",IF(D631&gt;=('28 Populations and thresholds'!$I$34)*0.25,"YES"))</f>
        <v xml:space="preserve"> </v>
      </c>
      <c r="M631" s="272" t="b">
        <f>OR('28 Populations and thresholds'!$J$34="CR",'28 Populations and thresholds'!$J$34="EN",'28 Populations and thresholds'!$J$34="VU")</f>
        <v>1</v>
      </c>
      <c r="N631" s="273">
        <f>D631/'28 Populations and thresholds'!$H$34</f>
        <v>3.0000000000000001E-3</v>
      </c>
      <c r="O631" s="263" t="str">
        <f t="shared" si="41"/>
        <v xml:space="preserve"> </v>
      </c>
      <c r="P631" s="275"/>
      <c r="Q631" s="263" t="str">
        <f t="shared" si="42"/>
        <v xml:space="preserve"> </v>
      </c>
    </row>
    <row r="632" spans="1:17" x14ac:dyDescent="0.2">
      <c r="A632" s="12" t="s">
        <v>1314</v>
      </c>
      <c r="B632" s="56" t="s">
        <v>4397</v>
      </c>
      <c r="C632" s="111" t="s">
        <v>3781</v>
      </c>
      <c r="D632" s="105">
        <v>1600</v>
      </c>
      <c r="E632" s="106" t="s">
        <v>4398</v>
      </c>
      <c r="G632" s="263" t="str">
        <f t="shared" si="39"/>
        <v xml:space="preserve"> </v>
      </c>
      <c r="H632" s="12"/>
      <c r="I632" s="12" t="s">
        <v>4392</v>
      </c>
      <c r="J632" s="263" t="str">
        <f t="shared" si="40"/>
        <v xml:space="preserve"> </v>
      </c>
      <c r="K632" s="38" t="str">
        <f>IF(D632&gt;=('28 Populations and thresholds'!$I$220),"YES"," ")</f>
        <v>YES</v>
      </c>
      <c r="L632" s="38" t="str">
        <f>IF(K632="YES"," ",IF(D632&gt;=('28 Populations and thresholds'!$I$220)*0.25,"YES"))</f>
        <v xml:space="preserve"> </v>
      </c>
      <c r="M632" s="38" t="b">
        <f>OR('28 Populations and thresholds'!$J$220="CR",'28 Populations and thresholds'!$J$220="EN",'28 Populations and thresholds'!$J$220="VU")</f>
        <v>0</v>
      </c>
      <c r="N632" s="75">
        <f>D632/'28 Populations and thresholds'!$H$220</f>
        <v>1.5999984000016E-3</v>
      </c>
      <c r="O632" s="263" t="str">
        <f t="shared" si="41"/>
        <v xml:space="preserve"> </v>
      </c>
      <c r="Q632" s="263" t="str">
        <f t="shared" si="42"/>
        <v xml:space="preserve"> </v>
      </c>
    </row>
    <row r="633" spans="1:17" x14ac:dyDescent="0.2">
      <c r="A633" s="12" t="s">
        <v>1314</v>
      </c>
      <c r="B633" s="56" t="s">
        <v>4397</v>
      </c>
      <c r="C633" s="111" t="s">
        <v>3776</v>
      </c>
      <c r="D633" s="105">
        <v>308</v>
      </c>
      <c r="E633" s="106" t="s">
        <v>4398</v>
      </c>
      <c r="G633" s="263" t="str">
        <f t="shared" si="39"/>
        <v xml:space="preserve"> </v>
      </c>
      <c r="H633" s="12"/>
      <c r="I633" s="12" t="s">
        <v>4392</v>
      </c>
      <c r="J633" s="263" t="str">
        <f t="shared" si="40"/>
        <v xml:space="preserve"> </v>
      </c>
      <c r="K633" s="38" t="str">
        <f>IF(D633&gt;=('28 Populations and thresholds'!$I$210),"YES"," ")</f>
        <v>YES</v>
      </c>
      <c r="L633" s="38" t="str">
        <f>IF(K633="YES"," ",IF(D633&gt;=('28 Populations and thresholds'!$I$210)*0.25,"YES"))</f>
        <v xml:space="preserve"> </v>
      </c>
      <c r="M633" s="38" t="b">
        <f>OR('28 Populations and thresholds'!$J$210="CR",'28 Populations and thresholds'!$J$210="EN",'28 Populations and thresholds'!$J$210="VU")</f>
        <v>0</v>
      </c>
      <c r="N633" s="75">
        <f>D633/'28 Populations and thresholds'!$H$210</f>
        <v>1.2319999999999999E-2</v>
      </c>
      <c r="O633" s="263" t="str">
        <f t="shared" si="41"/>
        <v xml:space="preserve"> </v>
      </c>
      <c r="P633" s="9"/>
      <c r="Q633" s="263" t="str">
        <f t="shared" si="42"/>
        <v xml:space="preserve"> </v>
      </c>
    </row>
    <row r="634" spans="1:17" x14ac:dyDescent="0.2">
      <c r="A634" s="12" t="s">
        <v>1314</v>
      </c>
      <c r="B634" s="56" t="s">
        <v>4397</v>
      </c>
      <c r="C634" s="111" t="s">
        <v>3719</v>
      </c>
      <c r="D634" s="105">
        <v>68</v>
      </c>
      <c r="E634" s="172">
        <v>39661</v>
      </c>
      <c r="G634" s="263" t="str">
        <f t="shared" si="39"/>
        <v xml:space="preserve"> </v>
      </c>
      <c r="H634" s="12"/>
      <c r="I634" s="12" t="s">
        <v>4392</v>
      </c>
      <c r="J634" s="263" t="str">
        <f t="shared" si="40"/>
        <v xml:space="preserve"> </v>
      </c>
      <c r="K634" s="38" t="str">
        <f>IF(D634&gt;=('28 Populations and thresholds'!$I$32),"YES"," ")</f>
        <v>YES</v>
      </c>
      <c r="L634" s="38" t="str">
        <f>IF(K634="YES"," ",IF(D634&gt;=('28 Populations and thresholds'!$I$32)*0.25,"YES"))</f>
        <v xml:space="preserve"> </v>
      </c>
      <c r="M634" s="38" t="b">
        <f>OR('28 Populations and thresholds'!$J$32="CR",'28 Populations and thresholds'!$J$32="EN",'28 Populations and thresholds'!$J$32="VU")</f>
        <v>1</v>
      </c>
      <c r="N634" s="75">
        <f>D634/'28 Populations and thresholds'!$H$32</f>
        <v>1.6585365853658537E-2</v>
      </c>
      <c r="O634" s="263" t="str">
        <f t="shared" si="41"/>
        <v xml:space="preserve"> </v>
      </c>
      <c r="Q634" s="263" t="str">
        <f t="shared" si="42"/>
        <v xml:space="preserve"> </v>
      </c>
    </row>
    <row r="635" spans="1:17" x14ac:dyDescent="0.2">
      <c r="A635" s="12" t="s">
        <v>1314</v>
      </c>
      <c r="B635" s="56" t="s">
        <v>4397</v>
      </c>
      <c r="C635" s="111" t="s">
        <v>3564</v>
      </c>
      <c r="D635" s="105">
        <v>4200</v>
      </c>
      <c r="E635" s="172">
        <v>39753</v>
      </c>
      <c r="G635" s="263" t="str">
        <f t="shared" si="39"/>
        <v xml:space="preserve"> </v>
      </c>
      <c r="H635" s="12"/>
      <c r="I635" s="12" t="s">
        <v>4392</v>
      </c>
      <c r="J635" s="263" t="str">
        <f t="shared" si="40"/>
        <v xml:space="preserve"> </v>
      </c>
      <c r="K635" s="38" t="str">
        <f>IF(D635&gt;=('28 Populations and thresholds'!$I$79),"YES"," ")</f>
        <v>YES</v>
      </c>
      <c r="L635" s="38" t="str">
        <f>IF(K635="YES"," ",IF(D635&gt;=('28 Populations and thresholds'!$I$79)*0.25,"YES"))</f>
        <v xml:space="preserve"> </v>
      </c>
      <c r="M635" s="38" t="b">
        <f>OR('28 Populations and thresholds'!$J$79="CR",'28 Populations and thresholds'!$J$79="EN",'28 Populations and thresholds'!$J$79="VU")</f>
        <v>0</v>
      </c>
      <c r="N635" s="75">
        <f>D635/'28 Populations and thresholds'!$H$79</f>
        <v>2.8000000000000001E-2</v>
      </c>
      <c r="O635" s="263" t="str">
        <f t="shared" si="41"/>
        <v xml:space="preserve"> </v>
      </c>
      <c r="Q635" s="263" t="str">
        <f t="shared" si="42"/>
        <v xml:space="preserve"> </v>
      </c>
    </row>
    <row r="636" spans="1:17" x14ac:dyDescent="0.2">
      <c r="A636" s="12" t="s">
        <v>1314</v>
      </c>
      <c r="B636" s="56" t="s">
        <v>4397</v>
      </c>
      <c r="C636" s="111" t="s">
        <v>3446</v>
      </c>
      <c r="D636" s="105">
        <v>361</v>
      </c>
      <c r="E636" s="172">
        <v>39692</v>
      </c>
      <c r="G636" s="263" t="str">
        <f t="shared" si="39"/>
        <v xml:space="preserve"> </v>
      </c>
      <c r="H636" s="12"/>
      <c r="I636" s="12" t="s">
        <v>4392</v>
      </c>
      <c r="J636" s="263" t="str">
        <f t="shared" si="40"/>
        <v xml:space="preserve"> </v>
      </c>
      <c r="K636" s="38" t="str">
        <f>IF(D636&gt;=('28 Populations and thresholds'!$I$144),"YES"," ")</f>
        <v>YES</v>
      </c>
      <c r="L636" s="38" t="str">
        <f>IF(K636="YES"," ",IF(D636&gt;=('28 Populations and thresholds'!$I$144)*0.25,"YES"))</f>
        <v xml:space="preserve"> </v>
      </c>
      <c r="M636" s="38" t="b">
        <f>OR('28 Populations and thresholds'!$J$144="CR",'28 Populations and thresholds'!$J$144="EN",'28 Populations and thresholds'!$J$144="VU")</f>
        <v>0</v>
      </c>
      <c r="N636" s="75">
        <f>D636/'28 Populations and thresholds'!$H$144</f>
        <v>3.61E-2</v>
      </c>
      <c r="O636" s="263" t="str">
        <f t="shared" si="41"/>
        <v xml:space="preserve"> </v>
      </c>
      <c r="Q636" s="263" t="str">
        <f t="shared" si="42"/>
        <v xml:space="preserve"> </v>
      </c>
    </row>
    <row r="637" spans="1:17" x14ac:dyDescent="0.2">
      <c r="A637" s="12" t="s">
        <v>1314</v>
      </c>
      <c r="B637" s="56" t="s">
        <v>4397</v>
      </c>
      <c r="C637" s="111" t="s">
        <v>3470</v>
      </c>
      <c r="D637" s="105">
        <v>5200</v>
      </c>
      <c r="E637" s="172">
        <v>39995</v>
      </c>
      <c r="G637" s="263" t="str">
        <f t="shared" si="39"/>
        <v xml:space="preserve"> </v>
      </c>
      <c r="H637" s="12"/>
      <c r="I637" s="12" t="s">
        <v>4392</v>
      </c>
      <c r="J637" s="263" t="str">
        <f t="shared" si="40"/>
        <v xml:space="preserve"> </v>
      </c>
      <c r="K637" s="38" t="str">
        <f>IF(D637&gt;=('28 Populations and thresholds'!$I$181),"YES"," ")</f>
        <v>YES</v>
      </c>
      <c r="L637" s="38" t="str">
        <f>IF(K637="YES"," ",IF(D637&gt;=('28 Populations and thresholds'!$I$181)*0.25,"YES"))</f>
        <v xml:space="preserve"> </v>
      </c>
      <c r="M637" s="38" t="b">
        <f>OR('28 Populations and thresholds'!$J$181="CR",'28 Populations and thresholds'!$J$181="EN",'28 Populations and thresholds'!$J$181="VU")</f>
        <v>1</v>
      </c>
      <c r="N637" s="75">
        <f>D637/'28 Populations and thresholds'!$H$181</f>
        <v>0.16250000000000001</v>
      </c>
      <c r="O637" s="263" t="str">
        <f t="shared" si="41"/>
        <v xml:space="preserve"> </v>
      </c>
      <c r="Q637" s="263" t="str">
        <f t="shared" si="42"/>
        <v xml:space="preserve"> </v>
      </c>
    </row>
    <row r="638" spans="1:17" x14ac:dyDescent="0.2">
      <c r="A638" s="12" t="s">
        <v>1314</v>
      </c>
      <c r="B638" s="56" t="s">
        <v>4397</v>
      </c>
      <c r="C638" s="111" t="s">
        <v>3717</v>
      </c>
      <c r="D638" s="105">
        <v>170</v>
      </c>
      <c r="E638" s="106" t="s">
        <v>4398</v>
      </c>
      <c r="G638" s="263" t="str">
        <f t="shared" si="39"/>
        <v xml:space="preserve"> </v>
      </c>
      <c r="H638" s="12"/>
      <c r="I638" s="12" t="s">
        <v>4392</v>
      </c>
      <c r="J638" s="263" t="str">
        <f t="shared" si="40"/>
        <v xml:space="preserve"> </v>
      </c>
      <c r="K638" s="38" t="str">
        <f>IF(D638&gt;=('28 Populations and thresholds'!$I$16),"YES"," ")</f>
        <v>YES</v>
      </c>
      <c r="L638" s="38" t="str">
        <f>IF(K638="YES"," ",IF(D638&gt;=('28 Populations and thresholds'!$I$16)*0.25,"YES"))</f>
        <v xml:space="preserve"> </v>
      </c>
      <c r="M638" s="38" t="b">
        <f>OR('28 Populations and thresholds'!$J$16="CR",'28 Populations and thresholds'!$J$16="EN",'28 Populations and thresholds'!$J$16="VU")</f>
        <v>0</v>
      </c>
      <c r="N638" s="75">
        <f>D638/'28 Populations and thresholds'!$H$16</f>
        <v>1.6999999999999999E-3</v>
      </c>
      <c r="O638" s="263" t="str">
        <f t="shared" si="41"/>
        <v xml:space="preserve"> </v>
      </c>
      <c r="Q638" s="263" t="str">
        <f t="shared" si="42"/>
        <v xml:space="preserve"> </v>
      </c>
    </row>
    <row r="639" spans="1:17" x14ac:dyDescent="0.2">
      <c r="A639" s="12" t="s">
        <v>1314</v>
      </c>
      <c r="B639" s="56" t="s">
        <v>4397</v>
      </c>
      <c r="C639" s="111" t="s">
        <v>3452</v>
      </c>
      <c r="D639" s="105">
        <v>4900</v>
      </c>
      <c r="E639" s="172">
        <v>39692</v>
      </c>
      <c r="G639" s="263" t="str">
        <f t="shared" si="39"/>
        <v xml:space="preserve"> </v>
      </c>
      <c r="H639" s="12"/>
      <c r="I639" s="12" t="s">
        <v>4392</v>
      </c>
      <c r="J639" s="263" t="str">
        <f t="shared" si="40"/>
        <v xml:space="preserve"> </v>
      </c>
      <c r="K639" s="38" t="str">
        <f>IF(D639&gt;=('28 Populations and thresholds'!$I$158),"YES"," ")</f>
        <v>YES</v>
      </c>
      <c r="L639" s="38" t="str">
        <f>IF(K639="YES"," ",IF(D639&gt;=('28 Populations and thresholds'!$I$158)*0.25,"YES"))</f>
        <v xml:space="preserve"> </v>
      </c>
      <c r="M639" s="38" t="b">
        <f>OR('28 Populations and thresholds'!$J$158="CR",'28 Populations and thresholds'!$J$158="EN",'28 Populations and thresholds'!$J$158="VU")</f>
        <v>0</v>
      </c>
      <c r="N639" s="75">
        <f>D639/'28 Populations and thresholds'!$H$158</f>
        <v>4.9000000000000002E-2</v>
      </c>
      <c r="O639" s="263" t="str">
        <f t="shared" si="41"/>
        <v xml:space="preserve"> </v>
      </c>
      <c r="Q639" s="263" t="str">
        <f t="shared" si="42"/>
        <v xml:space="preserve"> </v>
      </c>
    </row>
    <row r="640" spans="1:17" x14ac:dyDescent="0.2">
      <c r="A640" s="12" t="s">
        <v>1314</v>
      </c>
      <c r="B640" s="56" t="s">
        <v>4397</v>
      </c>
      <c r="C640" s="111" t="s">
        <v>3788</v>
      </c>
      <c r="D640" s="105">
        <v>340</v>
      </c>
      <c r="E640" s="106" t="s">
        <v>4398</v>
      </c>
      <c r="G640" s="263" t="str">
        <f t="shared" si="39"/>
        <v xml:space="preserve"> </v>
      </c>
      <c r="H640" s="12"/>
      <c r="I640" s="12" t="s">
        <v>4392</v>
      </c>
      <c r="J640" s="263" t="str">
        <f t="shared" si="40"/>
        <v xml:space="preserve"> </v>
      </c>
      <c r="K640" s="38" t="str">
        <f>IF(D640&gt;=('28 Populations and thresholds'!$I$242),"YES"," ")</f>
        <v>YES</v>
      </c>
      <c r="L640" s="38" t="str">
        <f>IF(K640="YES"," ",IF(D640&gt;=('28 Populations and thresholds'!$I$242)*0.25,"YES"))</f>
        <v xml:space="preserve"> </v>
      </c>
      <c r="M640" s="38" t="b">
        <f>OR('28 Populations and thresholds'!$J$242="CR",'28 Populations and thresholds'!$J$242="EN",'28 Populations and thresholds'!$J$242="VU")</f>
        <v>0</v>
      </c>
      <c r="N640" s="75">
        <f>D640/'28 Populations and thresholds'!$H$242</f>
        <v>3.3999999999999998E-3</v>
      </c>
      <c r="O640" s="263" t="str">
        <f t="shared" si="41"/>
        <v xml:space="preserve"> </v>
      </c>
      <c r="Q640" s="263" t="str">
        <f t="shared" si="42"/>
        <v xml:space="preserve"> </v>
      </c>
    </row>
    <row r="641" spans="1:22" x14ac:dyDescent="0.2">
      <c r="A641" s="12" t="s">
        <v>1314</v>
      </c>
      <c r="B641" s="56" t="s">
        <v>4397</v>
      </c>
      <c r="C641" s="111" t="s">
        <v>1732</v>
      </c>
      <c r="D641" s="105">
        <v>441</v>
      </c>
      <c r="E641" s="172">
        <v>40057</v>
      </c>
      <c r="G641" s="263" t="str">
        <f t="shared" ref="G641:G704" si="43">" "</f>
        <v xml:space="preserve"> </v>
      </c>
      <c r="H641" s="12"/>
      <c r="I641" s="12" t="s">
        <v>4392</v>
      </c>
      <c r="J641" s="263" t="str">
        <f t="shared" ref="J641:J704" si="44">" "</f>
        <v xml:space="preserve"> </v>
      </c>
      <c r="K641" s="38" t="str">
        <f>IF(D641&gt;=('28 Populations and thresholds'!$I$221),"YES"," ")</f>
        <v>YES</v>
      </c>
      <c r="L641" s="38" t="str">
        <f>IF(K641="YES"," ",IF(D641&gt;=('28 Populations and thresholds'!$I$221)*0.25,"YES"))</f>
        <v xml:space="preserve"> </v>
      </c>
      <c r="M641" s="38" t="b">
        <f>OR('28 Populations and thresholds'!$J$221="CR",'28 Populations and thresholds'!$J$221="EN",'28 Populations and thresholds'!$J$221="VU")</f>
        <v>1</v>
      </c>
      <c r="N641" s="75">
        <f>D641/'28 Populations and thresholds'!$H$221</f>
        <v>4.5937499999999999E-2</v>
      </c>
      <c r="O641" s="263" t="str">
        <f t="shared" ref="O641:O704" si="45">" "</f>
        <v xml:space="preserve"> </v>
      </c>
      <c r="Q641" s="263" t="str">
        <f t="shared" ref="Q641:Q704" si="46">" "</f>
        <v xml:space="preserve"> </v>
      </c>
    </row>
    <row r="642" spans="1:22" x14ac:dyDescent="0.2">
      <c r="A642" s="12" t="s">
        <v>1314</v>
      </c>
      <c r="B642" s="56" t="s">
        <v>4397</v>
      </c>
      <c r="C642" s="111" t="s">
        <v>3472</v>
      </c>
      <c r="D642" s="105">
        <v>34</v>
      </c>
      <c r="E642" s="172">
        <v>39934</v>
      </c>
      <c r="G642" s="263" t="str">
        <f t="shared" si="43"/>
        <v xml:space="preserve"> </v>
      </c>
      <c r="H642" s="12"/>
      <c r="I642" s="12" t="s">
        <v>4392</v>
      </c>
      <c r="J642" s="263" t="str">
        <f t="shared" si="44"/>
        <v xml:space="preserve"> </v>
      </c>
      <c r="K642" s="38" t="str">
        <f>IF(D642&gt;=('28 Populations and thresholds'!$I$188),"YES"," ")</f>
        <v>YES</v>
      </c>
      <c r="L642" s="38" t="str">
        <f>IF(K642="YES"," ",IF(D642&gt;=('28 Populations and thresholds'!$I$188)*0.25,"YES"))</f>
        <v xml:space="preserve"> </v>
      </c>
      <c r="M642" s="38" t="b">
        <f>OR('28 Populations and thresholds'!$J$188="CR",'28 Populations and thresholds'!$J$188="EN",'28 Populations and thresholds'!$J$188="VU")</f>
        <v>1</v>
      </c>
      <c r="N642" s="75">
        <f>D642/'28 Populations and thresholds'!$H$188</f>
        <v>5.6666666666666664E-2</v>
      </c>
      <c r="O642" s="263" t="str">
        <f t="shared" si="45"/>
        <v xml:space="preserve"> </v>
      </c>
      <c r="Q642" s="263" t="str">
        <f t="shared" si="46"/>
        <v xml:space="preserve"> </v>
      </c>
      <c r="R642" s="4"/>
      <c r="S642" s="4"/>
      <c r="T642" s="4"/>
      <c r="U642" s="4"/>
      <c r="V642" s="4"/>
    </row>
    <row r="643" spans="1:22" x14ac:dyDescent="0.2">
      <c r="A643" s="12" t="s">
        <v>1314</v>
      </c>
      <c r="B643" s="56" t="s">
        <v>4397</v>
      </c>
      <c r="C643" s="111" t="s">
        <v>3759</v>
      </c>
      <c r="D643" s="105">
        <v>1300</v>
      </c>
      <c r="E643" s="172">
        <v>39722</v>
      </c>
      <c r="G643" s="263" t="str">
        <f t="shared" si="43"/>
        <v xml:space="preserve"> </v>
      </c>
      <c r="H643" s="12"/>
      <c r="I643" s="12" t="s">
        <v>4392</v>
      </c>
      <c r="J643" s="263" t="str">
        <f t="shared" si="44"/>
        <v xml:space="preserve"> </v>
      </c>
      <c r="K643" s="38" t="str">
        <f>IF(D643&gt;=('28 Populations and thresholds'!$I$182),"YES"," ")</f>
        <v>YES</v>
      </c>
      <c r="L643" s="38" t="str">
        <f>IF(K643="YES"," ",IF(D643&gt;=('28 Populations and thresholds'!$I$182)*0.25,"YES"))</f>
        <v xml:space="preserve"> </v>
      </c>
      <c r="M643" s="38" t="b">
        <f>OR('28 Populations and thresholds'!$J$182="CR",'28 Populations and thresholds'!$J$182="EN",'28 Populations and thresholds'!$J$182="VU")</f>
        <v>0</v>
      </c>
      <c r="N643" s="75">
        <f>D643/'28 Populations and thresholds'!$H$182</f>
        <v>5.1999999999999998E-2</v>
      </c>
      <c r="O643" s="263" t="str">
        <f t="shared" si="45"/>
        <v xml:space="preserve"> </v>
      </c>
      <c r="Q643" s="263" t="str">
        <f t="shared" si="46"/>
        <v xml:space="preserve"> </v>
      </c>
      <c r="R643" s="4"/>
      <c r="S643" s="4"/>
      <c r="T643" s="4"/>
      <c r="U643" s="4"/>
      <c r="V643" s="4"/>
    </row>
    <row r="644" spans="1:22" x14ac:dyDescent="0.2">
      <c r="A644" s="267" t="s">
        <v>1314</v>
      </c>
      <c r="B644" s="268" t="s">
        <v>1334</v>
      </c>
      <c r="C644" s="269" t="s">
        <v>3552</v>
      </c>
      <c r="D644" s="270">
        <v>1000</v>
      </c>
      <c r="E644" s="294" t="s">
        <v>1336</v>
      </c>
      <c r="F644" s="276"/>
      <c r="G644" s="263" t="str">
        <f t="shared" si="43"/>
        <v xml:space="preserve"> </v>
      </c>
      <c r="H644" s="267" t="s">
        <v>15</v>
      </c>
      <c r="I644" s="267" t="s">
        <v>1335</v>
      </c>
      <c r="J644" s="263" t="str">
        <f t="shared" si="44"/>
        <v xml:space="preserve"> </v>
      </c>
      <c r="K644" s="272" t="str">
        <f>IF(D644&gt;=('28 Populations and thresholds'!$I$77),"YES"," ")</f>
        <v>YES</v>
      </c>
      <c r="L644" s="272" t="str">
        <f>IF(K644="YES"," ",IF(D644&gt;=('28 Populations and thresholds'!$I$77)*0.25,"YES"))</f>
        <v xml:space="preserve"> </v>
      </c>
      <c r="M644" s="272" t="b">
        <f>OR('28 Populations and thresholds'!$J$77="CR",'28 Populations and thresholds'!$J$77="EN",'28 Populations and thresholds'!$J$77="VU")</f>
        <v>0</v>
      </c>
      <c r="N644" s="273">
        <f>D644/'28 Populations and thresholds'!$H$77</f>
        <v>0.01</v>
      </c>
      <c r="O644" s="263" t="str">
        <f t="shared" si="45"/>
        <v xml:space="preserve"> </v>
      </c>
      <c r="P644" s="275"/>
      <c r="Q644" s="263" t="str">
        <f t="shared" si="46"/>
        <v xml:space="preserve"> </v>
      </c>
    </row>
    <row r="645" spans="1:22" x14ac:dyDescent="0.2">
      <c r="A645" s="12" t="s">
        <v>1314</v>
      </c>
      <c r="B645" s="4" t="s">
        <v>3542</v>
      </c>
      <c r="C645" s="4" t="s">
        <v>3540</v>
      </c>
      <c r="D645" s="5">
        <v>1350</v>
      </c>
      <c r="E645" s="104">
        <v>2007</v>
      </c>
      <c r="G645" s="263" t="str">
        <f t="shared" si="43"/>
        <v xml:space="preserve"> </v>
      </c>
      <c r="H645" s="12" t="s">
        <v>139</v>
      </c>
      <c r="I645" s="12" t="s">
        <v>3388</v>
      </c>
      <c r="J645" s="263" t="str">
        <f t="shared" si="44"/>
        <v xml:space="preserve"> </v>
      </c>
      <c r="K645" s="38" t="str">
        <f>IF(D645&gt;=('28 Populations and thresholds'!$I$60),"YES"," ")</f>
        <v>YES</v>
      </c>
      <c r="L645" s="38" t="str">
        <f>IF(K645="YES"," ",IF(D645&gt;=('28 Populations and thresholds'!$I$60)*0.25,"YES"))</f>
        <v xml:space="preserve"> </v>
      </c>
      <c r="M645" s="38" t="b">
        <f>OR('28 Populations and thresholds'!$J$60="CR",'28 Populations and thresholds'!$J$60="EN",'28 Populations and thresholds'!$J$60="VU")</f>
        <v>1</v>
      </c>
      <c r="N645" s="75">
        <f>D645/'28 Populations and thresholds'!$H$60</f>
        <v>1.7307692307692309E-2</v>
      </c>
      <c r="O645" s="263" t="str">
        <f t="shared" si="45"/>
        <v xml:space="preserve"> </v>
      </c>
      <c r="P645" s="9"/>
      <c r="Q645" s="263" t="str">
        <f t="shared" si="46"/>
        <v xml:space="preserve"> </v>
      </c>
      <c r="R645" s="4"/>
      <c r="S645" s="4"/>
      <c r="T645" s="4"/>
      <c r="U645" s="4"/>
      <c r="V645" s="4"/>
    </row>
    <row r="646" spans="1:22" s="4" customFormat="1" x14ac:dyDescent="0.2">
      <c r="A646" s="267" t="s">
        <v>1314</v>
      </c>
      <c r="B646" s="268" t="s">
        <v>1337</v>
      </c>
      <c r="C646" s="269" t="s">
        <v>3545</v>
      </c>
      <c r="D646" s="270">
        <v>800</v>
      </c>
      <c r="E646" s="294" t="s">
        <v>1332</v>
      </c>
      <c r="F646" s="276"/>
      <c r="G646" s="263" t="str">
        <f t="shared" si="43"/>
        <v xml:space="preserve"> </v>
      </c>
      <c r="H646" s="267" t="s">
        <v>15</v>
      </c>
      <c r="I646" s="267" t="s">
        <v>1338</v>
      </c>
      <c r="J646" s="263" t="str">
        <f t="shared" si="44"/>
        <v xml:space="preserve"> </v>
      </c>
      <c r="K646" s="272" t="str">
        <f>IF(D646&gt;=('28 Populations and thresholds'!$I$71),"YES"," ")</f>
        <v>YES</v>
      </c>
      <c r="L646" s="272" t="str">
        <f>IF(K646="YES"," ",IF(D646&gt;=('28 Populations and thresholds'!$I$71)*0.25,"YES"))</f>
        <v xml:space="preserve"> </v>
      </c>
      <c r="M646" s="272" t="b">
        <f>OR('28 Populations and thresholds'!$J$71="CR",'28 Populations and thresholds'!$J$71="EN",'28 Populations and thresholds'!$J$71="VU")</f>
        <v>0</v>
      </c>
      <c r="N646" s="273">
        <f>D646/'28 Populations and thresholds'!$H$71</f>
        <v>1.3333333333333334E-2</v>
      </c>
      <c r="O646" s="263" t="str">
        <f t="shared" si="45"/>
        <v xml:space="preserve"> </v>
      </c>
      <c r="P646" s="269"/>
      <c r="Q646" s="263" t="str">
        <f t="shared" si="46"/>
        <v xml:space="preserve"> </v>
      </c>
      <c r="R646" s="9"/>
      <c r="S646" s="9"/>
      <c r="T646" s="9"/>
      <c r="U646" s="9"/>
      <c r="V646" s="9"/>
    </row>
    <row r="647" spans="1:22" s="4" customFormat="1" x14ac:dyDescent="0.2">
      <c r="A647" s="143" t="s">
        <v>1314</v>
      </c>
      <c r="B647" s="40" t="s">
        <v>1000</v>
      </c>
      <c r="C647" s="40" t="s">
        <v>3795</v>
      </c>
      <c r="D647" s="41">
        <v>1000</v>
      </c>
      <c r="E647" s="46">
        <v>33725</v>
      </c>
      <c r="F647" s="43"/>
      <c r="G647" s="263" t="str">
        <f t="shared" si="43"/>
        <v xml:space="preserve"> </v>
      </c>
      <c r="H647" s="143" t="s">
        <v>21</v>
      </c>
      <c r="I647" s="143" t="s">
        <v>859</v>
      </c>
      <c r="J647" s="263" t="str">
        <f t="shared" si="44"/>
        <v xml:space="preserve"> </v>
      </c>
      <c r="K647" s="38" t="str">
        <f>IF(D647&gt;=(('28 Populations and thresholds'!$I$176)+('28 Populations and thresholds'!$I$177)),"YES"," ")</f>
        <v xml:space="preserve"> </v>
      </c>
      <c r="L647" s="38" t="str">
        <f>IF(K647="YES"," ",IF(D647&gt;=(('28 Populations and thresholds'!$I$176)+('28 Populations and thresholds'!$I$177))*0.25,"YES"))</f>
        <v>YES</v>
      </c>
      <c r="M647" s="38" t="b">
        <f>OR('28 Populations and thresholds'!$J$176="CR",'28 Populations and thresholds'!$J$176="EN",'28 Populations and thresholds'!$J$176="VU")</f>
        <v>0</v>
      </c>
      <c r="N647" s="75">
        <f>D647/(('28 Populations and thresholds'!$H$176)+('28 Populations and thresholds'!$H$177))</f>
        <v>3.5842293906810036E-3</v>
      </c>
      <c r="O647" s="263" t="str">
        <f t="shared" si="45"/>
        <v xml:space="preserve"> </v>
      </c>
      <c r="P647" s="12" t="s">
        <v>4568</v>
      </c>
      <c r="Q647" s="263" t="str">
        <f t="shared" si="46"/>
        <v xml:space="preserve"> </v>
      </c>
      <c r="R647" s="9"/>
      <c r="S647" s="9"/>
      <c r="T647" s="9"/>
      <c r="U647" s="9"/>
      <c r="V647" s="9"/>
    </row>
    <row r="648" spans="1:22" s="4" customFormat="1" x14ac:dyDescent="0.2">
      <c r="A648" s="275" t="s">
        <v>1314</v>
      </c>
      <c r="B648" s="269" t="s">
        <v>1339</v>
      </c>
      <c r="C648" s="269" t="s">
        <v>3676</v>
      </c>
      <c r="D648" s="279">
        <v>15</v>
      </c>
      <c r="E648" s="274">
        <v>1992</v>
      </c>
      <c r="F648" s="272" t="s">
        <v>6038</v>
      </c>
      <c r="G648" s="263" t="str">
        <f t="shared" si="43"/>
        <v xml:space="preserve"> </v>
      </c>
      <c r="H648" s="275" t="s">
        <v>139</v>
      </c>
      <c r="I648" s="275" t="s">
        <v>3388</v>
      </c>
      <c r="J648" s="263" t="str">
        <f t="shared" si="44"/>
        <v xml:space="preserve"> </v>
      </c>
      <c r="K648" s="272" t="str">
        <f>IF(D648&gt;=('28 Populations and thresholds'!$I$96),"YES"," ")</f>
        <v>YES</v>
      </c>
      <c r="L648" s="272" t="str">
        <f>IF(K648="YES"," ",IF(D648&gt;=('28 Populations and thresholds'!$I$96)*0.25,"YES"))</f>
        <v xml:space="preserve"> </v>
      </c>
      <c r="M648" s="272" t="b">
        <f>OR('28 Populations and thresholds'!$J$96="CR",'28 Populations and thresholds'!$J$96="EN",'28 Populations and thresholds'!$J$96="VU")</f>
        <v>1</v>
      </c>
      <c r="N648" s="273">
        <f>D648/'28 Populations and thresholds'!$H$96</f>
        <v>1.4999999999999999E-2</v>
      </c>
      <c r="O648" s="263" t="str">
        <f t="shared" si="45"/>
        <v xml:space="preserve"> </v>
      </c>
      <c r="P648" s="269"/>
      <c r="Q648" s="263" t="str">
        <f t="shared" si="46"/>
        <v xml:space="preserve"> </v>
      </c>
      <c r="R648" s="9"/>
      <c r="S648" s="9"/>
      <c r="T648" s="9"/>
      <c r="U648" s="9"/>
      <c r="V648" s="9"/>
    </row>
    <row r="649" spans="1:22" s="4" customFormat="1" x14ac:dyDescent="0.2">
      <c r="A649" s="267" t="s">
        <v>1314</v>
      </c>
      <c r="B649" s="268" t="s">
        <v>1339</v>
      </c>
      <c r="C649" s="269" t="s">
        <v>3552</v>
      </c>
      <c r="D649" s="270">
        <v>800</v>
      </c>
      <c r="E649" s="294" t="s">
        <v>1332</v>
      </c>
      <c r="F649" s="276"/>
      <c r="G649" s="263" t="str">
        <f t="shared" si="43"/>
        <v xml:space="preserve"> </v>
      </c>
      <c r="H649" s="267" t="s">
        <v>15</v>
      </c>
      <c r="I649" s="267" t="s">
        <v>1315</v>
      </c>
      <c r="J649" s="263" t="str">
        <f t="shared" si="44"/>
        <v xml:space="preserve"> </v>
      </c>
      <c r="K649" s="272" t="str">
        <f>IF(D649&gt;=('28 Populations and thresholds'!$I$77),"YES"," ")</f>
        <v>YES</v>
      </c>
      <c r="L649" s="272" t="str">
        <f>IF(K649="YES"," ",IF(D649&gt;=('28 Populations and thresholds'!$I$77)*0.25,"YES"))</f>
        <v xml:space="preserve"> </v>
      </c>
      <c r="M649" s="272" t="b">
        <f>OR('28 Populations and thresholds'!$J$77="CR",'28 Populations and thresholds'!$J$77="EN",'28 Populations and thresholds'!$J$77="VU")</f>
        <v>0</v>
      </c>
      <c r="N649" s="273">
        <f>D649/'28 Populations and thresholds'!$H$77</f>
        <v>8.0000000000000002E-3</v>
      </c>
      <c r="O649" s="263" t="str">
        <f t="shared" si="45"/>
        <v xml:space="preserve"> </v>
      </c>
      <c r="P649" s="269"/>
      <c r="Q649" s="263" t="str">
        <f t="shared" si="46"/>
        <v xml:space="preserve"> </v>
      </c>
      <c r="R649" s="9"/>
      <c r="S649" s="9"/>
      <c r="T649" s="9"/>
      <c r="U649" s="9"/>
      <c r="V649" s="9"/>
    </row>
    <row r="650" spans="1:22" s="4" customFormat="1" x14ac:dyDescent="0.2">
      <c r="A650" s="143" t="s">
        <v>1314</v>
      </c>
      <c r="B650" s="40" t="s">
        <v>4609</v>
      </c>
      <c r="C650" s="4" t="s">
        <v>3676</v>
      </c>
      <c r="D650" s="45">
        <v>213</v>
      </c>
      <c r="E650" s="47" t="s">
        <v>1325</v>
      </c>
      <c r="F650" s="43"/>
      <c r="G650" s="263" t="str">
        <f t="shared" si="43"/>
        <v xml:space="preserve"> </v>
      </c>
      <c r="H650" s="143" t="s">
        <v>15</v>
      </c>
      <c r="I650" s="143" t="s">
        <v>1315</v>
      </c>
      <c r="J650" s="263" t="str">
        <f t="shared" si="44"/>
        <v xml:space="preserve"> </v>
      </c>
      <c r="K650" s="38" t="str">
        <f>IF(D650&gt;=('28 Populations and thresholds'!$I$96),"YES"," ")</f>
        <v>YES</v>
      </c>
      <c r="L650" s="38" t="str">
        <f>IF(K650="YES"," ",IF(D650&gt;=('28 Populations and thresholds'!$I$96)*0.25,"YES"))</f>
        <v xml:space="preserve"> </v>
      </c>
      <c r="M650" s="38" t="b">
        <f>OR('28 Populations and thresholds'!$J$96="CR",'28 Populations and thresholds'!$J$96="EN",'28 Populations and thresholds'!$J$96="VU")</f>
        <v>1</v>
      </c>
      <c r="N650" s="75">
        <f>D650/'28 Populations and thresholds'!$H$96</f>
        <v>0.21299999999999999</v>
      </c>
      <c r="O650" s="263" t="str">
        <f t="shared" si="45"/>
        <v xml:space="preserve"> </v>
      </c>
      <c r="P650" s="9"/>
      <c r="Q650" s="263" t="str">
        <f t="shared" si="46"/>
        <v xml:space="preserve"> </v>
      </c>
      <c r="R650" s="9"/>
      <c r="S650" s="9"/>
      <c r="T650" s="9"/>
      <c r="U650" s="9"/>
      <c r="V650" s="9"/>
    </row>
    <row r="651" spans="1:22" s="4" customFormat="1" x14ac:dyDescent="0.2">
      <c r="A651" s="143" t="s">
        <v>1314</v>
      </c>
      <c r="B651" s="40" t="s">
        <v>4609</v>
      </c>
      <c r="C651" s="4" t="s">
        <v>3598</v>
      </c>
      <c r="D651" s="41">
        <v>10910</v>
      </c>
      <c r="E651" s="47" t="s">
        <v>1325</v>
      </c>
      <c r="F651" s="43"/>
      <c r="G651" s="263" t="str">
        <f t="shared" si="43"/>
        <v xml:space="preserve"> </v>
      </c>
      <c r="H651" s="143" t="s">
        <v>15</v>
      </c>
      <c r="I651" s="143" t="s">
        <v>1315</v>
      </c>
      <c r="J651" s="263" t="str">
        <f t="shared" si="44"/>
        <v xml:space="preserve"> </v>
      </c>
      <c r="K651" s="38" t="str">
        <f>IF(D651&gt;=('28 Populations and thresholds'!$I$88),"YES"," ")</f>
        <v>YES</v>
      </c>
      <c r="L651" s="38" t="str">
        <f>IF(K651="YES"," ",IF(D651&gt;=('28 Populations and thresholds'!$I$88)*0.25,"YES"))</f>
        <v xml:space="preserve"> </v>
      </c>
      <c r="M651" s="38" t="b">
        <f>OR('28 Populations and thresholds'!$J$88="CR",'28 Populations and thresholds'!$J$88="EN",'28 Populations and thresholds'!$J$88="VU")</f>
        <v>0</v>
      </c>
      <c r="N651" s="75">
        <f>D651/'28 Populations and thresholds'!$H$88</f>
        <v>1.091E-2</v>
      </c>
      <c r="O651" s="263" t="str">
        <f t="shared" si="45"/>
        <v xml:space="preserve"> </v>
      </c>
      <c r="P651" s="9"/>
      <c r="Q651" s="263" t="str">
        <f t="shared" si="46"/>
        <v xml:space="preserve"> </v>
      </c>
      <c r="R651" s="9"/>
      <c r="S651" s="9"/>
      <c r="T651" s="9"/>
      <c r="U651" s="9"/>
      <c r="V651" s="9"/>
    </row>
    <row r="652" spans="1:22" x14ac:dyDescent="0.2">
      <c r="A652" s="143" t="s">
        <v>1314</v>
      </c>
      <c r="B652" s="40" t="s">
        <v>4609</v>
      </c>
      <c r="C652" s="4" t="s">
        <v>3590</v>
      </c>
      <c r="D652" s="41">
        <v>15370</v>
      </c>
      <c r="E652" s="47" t="s">
        <v>1325</v>
      </c>
      <c r="F652" s="43"/>
      <c r="G652" s="263" t="str">
        <f t="shared" si="43"/>
        <v xml:space="preserve"> </v>
      </c>
      <c r="H652" s="143" t="s">
        <v>15</v>
      </c>
      <c r="I652" s="143" t="s">
        <v>1315</v>
      </c>
      <c r="J652" s="263" t="str">
        <f t="shared" si="44"/>
        <v xml:space="preserve"> </v>
      </c>
      <c r="K652" s="38" t="str">
        <f>IF(D652&gt;=('28 Populations and thresholds'!$I$85),"YES"," ")</f>
        <v>YES</v>
      </c>
      <c r="L652" s="38" t="str">
        <f>IF(K652="YES"," ",IF(D652&gt;=('28 Populations and thresholds'!$I$85)*0.25,"YES"))</f>
        <v xml:space="preserve"> </v>
      </c>
      <c r="M652" s="38" t="b">
        <f>OR('28 Populations and thresholds'!$J$85="CR",'28 Populations and thresholds'!$J$85="EN",'28 Populations and thresholds'!$J$85="VU")</f>
        <v>0</v>
      </c>
      <c r="N652" s="75">
        <f>D652/'28 Populations and thresholds'!$H$85</f>
        <v>0.17269662921348314</v>
      </c>
      <c r="O652" s="263" t="str">
        <f t="shared" si="45"/>
        <v xml:space="preserve"> </v>
      </c>
      <c r="P652" s="9"/>
      <c r="Q652" s="263" t="str">
        <f t="shared" si="46"/>
        <v xml:space="preserve"> </v>
      </c>
    </row>
    <row r="653" spans="1:22" x14ac:dyDescent="0.2">
      <c r="A653" s="143" t="s">
        <v>1314</v>
      </c>
      <c r="B653" s="40" t="s">
        <v>4609</v>
      </c>
      <c r="C653" s="4" t="s">
        <v>3655</v>
      </c>
      <c r="D653" s="41">
        <v>2600</v>
      </c>
      <c r="E653" s="47" t="s">
        <v>1325</v>
      </c>
      <c r="F653" s="43"/>
      <c r="G653" s="263" t="str">
        <f t="shared" si="43"/>
        <v xml:space="preserve"> </v>
      </c>
      <c r="H653" s="143" t="s">
        <v>15</v>
      </c>
      <c r="I653" s="143" t="s">
        <v>1315</v>
      </c>
      <c r="J653" s="263" t="str">
        <f t="shared" si="44"/>
        <v xml:space="preserve"> </v>
      </c>
      <c r="K653" s="38" t="str">
        <f>IF(D653&gt;=('28 Populations and thresholds'!$I$66),"YES"," ")</f>
        <v>YES</v>
      </c>
      <c r="L653" s="38" t="str">
        <f>IF(K653="YES"," ",IF(D653&gt;=('28 Populations and thresholds'!$I$66)*0.25,"YES"))</f>
        <v xml:space="preserve"> </v>
      </c>
      <c r="M653" s="38" t="b">
        <f>OR('28 Populations and thresholds'!$J$66="CR",'28 Populations and thresholds'!$J$66="EN",'28 Populations and thresholds'!$J$66="VU")</f>
        <v>0</v>
      </c>
      <c r="N653" s="75">
        <f>D653/'28 Populations and thresholds'!$H$66</f>
        <v>0.143646408839779</v>
      </c>
      <c r="O653" s="263" t="str">
        <f t="shared" si="45"/>
        <v xml:space="preserve"> </v>
      </c>
      <c r="Q653" s="263" t="str">
        <f t="shared" si="46"/>
        <v xml:space="preserve"> </v>
      </c>
    </row>
    <row r="654" spans="1:22" x14ac:dyDescent="0.2">
      <c r="A654" s="143" t="s">
        <v>1314</v>
      </c>
      <c r="B654" s="40" t="s">
        <v>4609</v>
      </c>
      <c r="C654" s="111" t="s">
        <v>3540</v>
      </c>
      <c r="D654" s="41">
        <v>5600</v>
      </c>
      <c r="E654" s="47" t="s">
        <v>1325</v>
      </c>
      <c r="F654" s="43"/>
      <c r="G654" s="263" t="str">
        <f t="shared" si="43"/>
        <v xml:space="preserve"> </v>
      </c>
      <c r="H654" s="143" t="s">
        <v>15</v>
      </c>
      <c r="I654" s="143" t="s">
        <v>1315</v>
      </c>
      <c r="J654" s="263" t="str">
        <f t="shared" si="44"/>
        <v xml:space="preserve"> </v>
      </c>
      <c r="K654" s="38" t="str">
        <f>IF(D654&gt;=('28 Populations and thresholds'!$I$60),"YES"," ")</f>
        <v>YES</v>
      </c>
      <c r="L654" s="38" t="str">
        <f>IF(K654="YES"," ",IF(D654&gt;=('28 Populations and thresholds'!$I$60)*0.25,"YES"))</f>
        <v xml:space="preserve"> </v>
      </c>
      <c r="M654" s="38" t="b">
        <f>OR('28 Populations and thresholds'!$J$60="CR",'28 Populations and thresholds'!$J$60="EN",'28 Populations and thresholds'!$J$60="VU")</f>
        <v>1</v>
      </c>
      <c r="N654" s="75">
        <f>D654/'28 Populations and thresholds'!$H$60</f>
        <v>7.179487179487179E-2</v>
      </c>
      <c r="O654" s="263" t="str">
        <f t="shared" si="45"/>
        <v xml:space="preserve"> </v>
      </c>
      <c r="P654" s="9"/>
      <c r="Q654" s="263" t="str">
        <f t="shared" si="46"/>
        <v xml:space="preserve"> </v>
      </c>
      <c r="R654" s="4"/>
      <c r="S654" s="4"/>
      <c r="T654" s="4"/>
      <c r="U654" s="4"/>
      <c r="V654" s="4"/>
    </row>
    <row r="655" spans="1:22" x14ac:dyDescent="0.2">
      <c r="A655" s="267" t="s">
        <v>1314</v>
      </c>
      <c r="B655" s="269" t="s">
        <v>4613</v>
      </c>
      <c r="C655" s="269" t="s">
        <v>3755</v>
      </c>
      <c r="D655" s="270">
        <v>340</v>
      </c>
      <c r="E655" s="276"/>
      <c r="F655" s="276" t="s">
        <v>6038</v>
      </c>
      <c r="G655" s="263" t="str">
        <f t="shared" si="43"/>
        <v xml:space="preserve"> </v>
      </c>
      <c r="H655" s="267" t="s">
        <v>21</v>
      </c>
      <c r="I655" s="267" t="s">
        <v>614</v>
      </c>
      <c r="J655" s="263" t="str">
        <f t="shared" si="44"/>
        <v xml:space="preserve"> </v>
      </c>
      <c r="K655" s="272" t="str">
        <f>IF(D655&gt;=('28 Populations and thresholds'!$I$174),"YES"," ")</f>
        <v>YES</v>
      </c>
      <c r="L655" s="272" t="str">
        <f>IF(K655="YES"," ",IF(D655&gt;=('28 Populations and thresholds'!$I$174)*0.25,"YES"))</f>
        <v xml:space="preserve"> </v>
      </c>
      <c r="M655" s="272" t="b">
        <f>OR('28 Populations and thresholds'!$J$174="CR",'28 Populations and thresholds'!$J$174="EN",'28 Populations and thresholds'!$J$174="VU")</f>
        <v>0</v>
      </c>
      <c r="N655" s="273">
        <f>D655/'28 Populations and thresholds'!$H$174</f>
        <v>1.4782608695652174E-2</v>
      </c>
      <c r="O655" s="263" t="str">
        <f t="shared" si="45"/>
        <v xml:space="preserve"> </v>
      </c>
      <c r="P655" s="275"/>
      <c r="Q655" s="263" t="str">
        <f t="shared" si="46"/>
        <v xml:space="preserve"> </v>
      </c>
    </row>
    <row r="656" spans="1:22" x14ac:dyDescent="0.2">
      <c r="A656" s="275" t="s">
        <v>1314</v>
      </c>
      <c r="B656" s="269" t="s">
        <v>4613</v>
      </c>
      <c r="C656" s="269" t="s">
        <v>3676</v>
      </c>
      <c r="D656" s="279">
        <v>28</v>
      </c>
      <c r="E656" s="274">
        <v>1987</v>
      </c>
      <c r="F656" s="272"/>
      <c r="G656" s="263" t="str">
        <f t="shared" si="43"/>
        <v xml:space="preserve"> </v>
      </c>
      <c r="H656" s="275" t="s">
        <v>139</v>
      </c>
      <c r="I656" s="275" t="s">
        <v>3388</v>
      </c>
      <c r="J656" s="263" t="str">
        <f t="shared" si="44"/>
        <v xml:space="preserve"> </v>
      </c>
      <c r="K656" s="272" t="str">
        <f>IF(D656&gt;=('28 Populations and thresholds'!$I$96),"YES"," ")</f>
        <v>YES</v>
      </c>
      <c r="L656" s="272" t="str">
        <f>IF(K656="YES"," ",IF(D656&gt;=('28 Populations and thresholds'!$I$96)*0.25,"YES"))</f>
        <v xml:space="preserve"> </v>
      </c>
      <c r="M656" s="272" t="b">
        <f>OR('28 Populations and thresholds'!$J$96="CR",'28 Populations and thresholds'!$J$96="EN",'28 Populations and thresholds'!$J$96="VU")</f>
        <v>1</v>
      </c>
      <c r="N656" s="273">
        <f>D656/'28 Populations and thresholds'!$H$96</f>
        <v>2.8000000000000001E-2</v>
      </c>
      <c r="O656" s="263" t="str">
        <f t="shared" si="45"/>
        <v xml:space="preserve"> </v>
      </c>
      <c r="P656" s="275"/>
      <c r="Q656" s="263" t="str">
        <f t="shared" si="46"/>
        <v xml:space="preserve"> </v>
      </c>
    </row>
    <row r="657" spans="1:17" x14ac:dyDescent="0.2">
      <c r="A657" s="275" t="s">
        <v>1314</v>
      </c>
      <c r="B657" s="269" t="s">
        <v>4613</v>
      </c>
      <c r="C657" s="278" t="s">
        <v>1696</v>
      </c>
      <c r="D657" s="279">
        <v>389</v>
      </c>
      <c r="E657" s="284" t="s">
        <v>4398</v>
      </c>
      <c r="F657" s="272"/>
      <c r="G657" s="263" t="str">
        <f t="shared" si="43"/>
        <v xml:space="preserve"> </v>
      </c>
      <c r="H657" s="275"/>
      <c r="I657" s="275" t="s">
        <v>4392</v>
      </c>
      <c r="J657" s="263" t="str">
        <f t="shared" si="44"/>
        <v xml:space="preserve"> </v>
      </c>
      <c r="K657" s="272" t="str">
        <f>IF(D657&gt;=('28 Populations and thresholds'!$I$51),"YES"," ")</f>
        <v>YES</v>
      </c>
      <c r="L657" s="272"/>
      <c r="M657" s="272" t="b">
        <f>OR('28 Populations and thresholds'!$J$51="CR",'28 Populations and thresholds'!$J$51="EN",'28 Populations and thresholds'!$J$51="VU")</f>
        <v>1</v>
      </c>
      <c r="N657" s="273">
        <f>D657/'28 Populations and thresholds'!$H$51</f>
        <v>0.14407407407407408</v>
      </c>
      <c r="O657" s="263" t="str">
        <f t="shared" si="45"/>
        <v xml:space="preserve"> </v>
      </c>
      <c r="P657" s="275"/>
      <c r="Q657" s="263" t="str">
        <f t="shared" si="46"/>
        <v xml:space="preserve"> </v>
      </c>
    </row>
    <row r="658" spans="1:17" x14ac:dyDescent="0.2">
      <c r="A658" s="275" t="s">
        <v>1314</v>
      </c>
      <c r="B658" s="269" t="s">
        <v>4613</v>
      </c>
      <c r="C658" s="269" t="s">
        <v>3781</v>
      </c>
      <c r="D658" s="279">
        <v>20629</v>
      </c>
      <c r="E658" s="284" t="s">
        <v>251</v>
      </c>
      <c r="F658" s="272"/>
      <c r="G658" s="263" t="str">
        <f t="shared" si="43"/>
        <v xml:space="preserve"> </v>
      </c>
      <c r="H658" s="275" t="s">
        <v>139</v>
      </c>
      <c r="I658" s="275"/>
      <c r="J658" s="263" t="str">
        <f t="shared" si="44"/>
        <v xml:space="preserve"> </v>
      </c>
      <c r="K658" s="272" t="str">
        <f>IF(D658&gt;=('28 Populations and thresholds'!$I$220),"YES"," ")</f>
        <v>YES</v>
      </c>
      <c r="L658" s="272" t="str">
        <f>IF(K658="YES"," ",IF(D658&gt;=('28 Populations and thresholds'!$I$220)*0.25,"YES"))</f>
        <v xml:space="preserve"> </v>
      </c>
      <c r="M658" s="272" t="b">
        <f>OR('28 Populations and thresholds'!$J$220="CR",'28 Populations and thresholds'!$J$220="EN",'28 Populations and thresholds'!$J$220="VU")</f>
        <v>0</v>
      </c>
      <c r="N658" s="273">
        <f>D658/'28 Populations and thresholds'!$H$220</f>
        <v>2.062897937102063E-2</v>
      </c>
      <c r="O658" s="263" t="str">
        <f t="shared" si="45"/>
        <v xml:space="preserve"> </v>
      </c>
      <c r="P658" s="275"/>
      <c r="Q658" s="263" t="str">
        <f t="shared" si="46"/>
        <v xml:space="preserve"> </v>
      </c>
    </row>
    <row r="659" spans="1:17" x14ac:dyDescent="0.2">
      <c r="A659" s="267" t="s">
        <v>1314</v>
      </c>
      <c r="B659" s="269" t="s">
        <v>4613</v>
      </c>
      <c r="C659" s="269" t="s">
        <v>3756</v>
      </c>
      <c r="D659" s="270">
        <v>450</v>
      </c>
      <c r="E659" s="271">
        <v>37012</v>
      </c>
      <c r="F659" s="276"/>
      <c r="G659" s="263" t="str">
        <f t="shared" si="43"/>
        <v xml:space="preserve"> </v>
      </c>
      <c r="H659" s="267" t="s">
        <v>21</v>
      </c>
      <c r="I659" s="267" t="s">
        <v>614</v>
      </c>
      <c r="J659" s="263" t="str">
        <f t="shared" si="44"/>
        <v xml:space="preserve"> </v>
      </c>
      <c r="K659" s="272" t="str">
        <f>IF(D659&gt;=('28 Populations and thresholds'!$I$175),"YES"," ")</f>
        <v xml:space="preserve"> </v>
      </c>
      <c r="L659" s="272" t="str">
        <f>IF(K659="YES"," ",IF(D659&gt;=('28 Populations and thresholds'!$I$175)*0.25,"YES"))</f>
        <v>YES</v>
      </c>
      <c r="M659" s="272" t="b">
        <f>OR('28 Populations and thresholds'!$J$175="CR",'28 Populations and thresholds'!$J$175="EN",'28 Populations and thresholds'!$J$175="VU")</f>
        <v>0</v>
      </c>
      <c r="N659" s="273">
        <f>D659/'28 Populations and thresholds'!$H$175</f>
        <v>3.237410071942446E-3</v>
      </c>
      <c r="O659" s="263" t="str">
        <f t="shared" si="45"/>
        <v xml:space="preserve"> </v>
      </c>
      <c r="P659" s="269"/>
      <c r="Q659" s="263" t="str">
        <f t="shared" si="46"/>
        <v xml:space="preserve"> </v>
      </c>
    </row>
    <row r="660" spans="1:17" x14ac:dyDescent="0.2">
      <c r="A660" s="275" t="s">
        <v>1314</v>
      </c>
      <c r="B660" s="269" t="s">
        <v>4613</v>
      </c>
      <c r="C660" s="278" t="s">
        <v>3447</v>
      </c>
      <c r="D660" s="279">
        <v>260</v>
      </c>
      <c r="E660" s="284" t="s">
        <v>4398</v>
      </c>
      <c r="F660" s="272"/>
      <c r="G660" s="263" t="str">
        <f t="shared" si="43"/>
        <v xml:space="preserve"> </v>
      </c>
      <c r="H660" s="275"/>
      <c r="I660" s="275" t="s">
        <v>4392</v>
      </c>
      <c r="J660" s="263" t="str">
        <f t="shared" si="44"/>
        <v xml:space="preserve"> </v>
      </c>
      <c r="K660" s="272" t="str">
        <f>IF(D660&gt;=('28 Populations and thresholds'!$I$145),"YES"," ")</f>
        <v>YES</v>
      </c>
      <c r="L660" s="272" t="str">
        <f>IF(K660="YES"," ",IF(D660&gt;=('28 Populations and thresholds'!$I$145)*0.25,"YES"))</f>
        <v xml:space="preserve"> </v>
      </c>
      <c r="M660" s="272" t="b">
        <f>OR('28 Populations and thresholds'!$J$145="CR",'28 Populations and thresholds'!$J$145="EN",'28 Populations and thresholds'!$J$145="VU")</f>
        <v>0</v>
      </c>
      <c r="N660" s="273">
        <f>D660/'28 Populations and thresholds'!$H$145</f>
        <v>2.5999999999999999E-3</v>
      </c>
      <c r="O660" s="263" t="str">
        <f t="shared" si="45"/>
        <v xml:space="preserve"> </v>
      </c>
      <c r="P660" s="269"/>
      <c r="Q660" s="263" t="str">
        <f t="shared" si="46"/>
        <v xml:space="preserve"> </v>
      </c>
    </row>
    <row r="661" spans="1:17" x14ac:dyDescent="0.2">
      <c r="A661" s="275" t="s">
        <v>1314</v>
      </c>
      <c r="B661" s="269" t="s">
        <v>4613</v>
      </c>
      <c r="C661" s="278" t="s">
        <v>3761</v>
      </c>
      <c r="D661" s="279">
        <v>2516</v>
      </c>
      <c r="E661" s="281">
        <v>39539</v>
      </c>
      <c r="F661" s="272"/>
      <c r="G661" s="263" t="str">
        <f t="shared" si="43"/>
        <v xml:space="preserve"> </v>
      </c>
      <c r="H661" s="275"/>
      <c r="I661" s="275" t="s">
        <v>4413</v>
      </c>
      <c r="J661" s="263" t="str">
        <f t="shared" si="44"/>
        <v xml:space="preserve"> </v>
      </c>
      <c r="K661" s="272" t="str">
        <f>IF(D661&gt;=('28 Populations and thresholds'!$I$187),"YES"," ")</f>
        <v>YES</v>
      </c>
      <c r="L661" s="272" t="str">
        <f>IF(K661="YES"," ",IF(D661&gt;=('28 Populations and thresholds'!$I$187)*0.25,"YES"))</f>
        <v xml:space="preserve"> </v>
      </c>
      <c r="M661" s="272" t="b">
        <f>OR('28 Populations and thresholds'!$J$187="CR",'28 Populations and thresholds'!$J$187="EN",'28 Populations and thresholds'!$J$187="VU")</f>
        <v>0</v>
      </c>
      <c r="N661" s="273">
        <f>D661/'28 Populations and thresholds'!$H$187</f>
        <v>2.5159999999999998E-2</v>
      </c>
      <c r="O661" s="263" t="str">
        <f t="shared" si="45"/>
        <v xml:space="preserve"> </v>
      </c>
      <c r="P661" s="275"/>
      <c r="Q661" s="263" t="str">
        <f t="shared" si="46"/>
        <v xml:space="preserve"> </v>
      </c>
    </row>
    <row r="662" spans="1:17" x14ac:dyDescent="0.2">
      <c r="A662" s="275" t="s">
        <v>1314</v>
      </c>
      <c r="B662" s="269" t="s">
        <v>4613</v>
      </c>
      <c r="C662" s="278" t="s">
        <v>3471</v>
      </c>
      <c r="D662" s="279">
        <v>3539</v>
      </c>
      <c r="E662" s="281">
        <v>39539</v>
      </c>
      <c r="F662" s="272"/>
      <c r="G662" s="263" t="str">
        <f t="shared" si="43"/>
        <v xml:space="preserve"> </v>
      </c>
      <c r="H662" s="275"/>
      <c r="I662" s="275" t="s">
        <v>4413</v>
      </c>
      <c r="J662" s="263" t="str">
        <f t="shared" si="44"/>
        <v xml:space="preserve"> </v>
      </c>
      <c r="K662" s="272" t="str">
        <f>IF(D662&gt;=(('28 Populations and thresholds'!$I$183)+('28 Populations and thresholds'!$I$184)+('28 Populations and thresholds'!$I$185)),"YES"," ")</f>
        <v>YES</v>
      </c>
      <c r="L662" s="272" t="str">
        <f>IF(K662="YES"," ",IF(D662&gt;=(('28 Populations and thresholds'!$I$183)+('28 Populations and thresholds'!$I$184)+('28 Populations and thresholds'!$I$185))*0.25,"YES"))</f>
        <v xml:space="preserve"> </v>
      </c>
      <c r="M662" s="272" t="b">
        <f>OR('28 Populations and thresholds'!$J$183="CR",'28 Populations and thresholds'!$J$183="EN",'28 Populations and thresholds'!$J$183="VU")</f>
        <v>0</v>
      </c>
      <c r="N662" s="273">
        <f>D662/(('28 Populations and thresholds'!$H$183)+('28 Populations and thresholds'!$H$184)+('28 Populations and thresholds'!$H$185))</f>
        <v>1.1796666666666667E-2</v>
      </c>
      <c r="O662" s="263" t="str">
        <f t="shared" si="45"/>
        <v xml:space="preserve"> </v>
      </c>
      <c r="P662" s="275" t="s">
        <v>4568</v>
      </c>
      <c r="Q662" s="263" t="str">
        <f t="shared" si="46"/>
        <v xml:space="preserve"> </v>
      </c>
    </row>
    <row r="663" spans="1:17" x14ac:dyDescent="0.2">
      <c r="A663" s="267" t="s">
        <v>1314</v>
      </c>
      <c r="B663" s="269" t="s">
        <v>4613</v>
      </c>
      <c r="C663" s="269" t="s">
        <v>3564</v>
      </c>
      <c r="D663" s="298">
        <v>2972</v>
      </c>
      <c r="E663" s="294" t="s">
        <v>1344</v>
      </c>
      <c r="F663" s="276"/>
      <c r="G663" s="263" t="str">
        <f t="shared" si="43"/>
        <v xml:space="preserve"> </v>
      </c>
      <c r="H663" s="267" t="s">
        <v>15</v>
      </c>
      <c r="I663" s="267" t="s">
        <v>1362</v>
      </c>
      <c r="J663" s="263" t="str">
        <f t="shared" si="44"/>
        <v xml:space="preserve"> </v>
      </c>
      <c r="K663" s="272" t="str">
        <f>IF(D663&gt;=('28 Populations and thresholds'!$I$79),"YES"," ")</f>
        <v>YES</v>
      </c>
      <c r="L663" s="272" t="str">
        <f>IF(K663="YES"," ",IF(D663&gt;=('28 Populations and thresholds'!$I$79)*0.25,"YES"))</f>
        <v xml:space="preserve"> </v>
      </c>
      <c r="M663" s="272" t="b">
        <f>OR('28 Populations and thresholds'!$J$79="CR",'28 Populations and thresholds'!$J$79="EN",'28 Populations and thresholds'!$J$79="VU")</f>
        <v>0</v>
      </c>
      <c r="N663" s="273">
        <f>D663/'28 Populations and thresholds'!$H$79</f>
        <v>1.9813333333333332E-2</v>
      </c>
      <c r="O663" s="263" t="str">
        <f t="shared" si="45"/>
        <v xml:space="preserve"> </v>
      </c>
      <c r="P663" s="269"/>
      <c r="Q663" s="263" t="str">
        <f t="shared" si="46"/>
        <v xml:space="preserve"> </v>
      </c>
    </row>
    <row r="664" spans="1:17" x14ac:dyDescent="0.2">
      <c r="A664" s="275" t="s">
        <v>1314</v>
      </c>
      <c r="B664" s="269" t="s">
        <v>4613</v>
      </c>
      <c r="C664" s="278" t="s">
        <v>3480</v>
      </c>
      <c r="D664" s="279">
        <v>9012</v>
      </c>
      <c r="E664" s="284" t="s">
        <v>4398</v>
      </c>
      <c r="F664" s="272"/>
      <c r="G664" s="263" t="str">
        <f t="shared" si="43"/>
        <v xml:space="preserve"> </v>
      </c>
      <c r="H664" s="275"/>
      <c r="I664" s="275" t="s">
        <v>4392</v>
      </c>
      <c r="J664" s="263" t="str">
        <f t="shared" si="44"/>
        <v xml:space="preserve"> </v>
      </c>
      <c r="K664" s="272" t="str">
        <f>IF(D664&gt;=('28 Populations and thresholds'!$I$203),"YES"," ")</f>
        <v>YES</v>
      </c>
      <c r="L664" s="272" t="str">
        <f>IF(K664="YES"," ",IF(D664&gt;=('28 Populations and thresholds'!$I$203)*0.25,"YES"))</f>
        <v xml:space="preserve"> </v>
      </c>
      <c r="M664" s="272" t="b">
        <f>OR('28 Populations and thresholds'!$J$203="CR",'28 Populations and thresholds'!$J$203="EN",'28 Populations and thresholds'!$J$203="VU")</f>
        <v>0</v>
      </c>
      <c r="N664" s="273">
        <f>D664/'28 Populations and thresholds'!$H$203</f>
        <v>6.6755555555555554E-2</v>
      </c>
      <c r="O664" s="263" t="str">
        <f t="shared" si="45"/>
        <v xml:space="preserve"> </v>
      </c>
      <c r="P664" s="275"/>
      <c r="Q664" s="263" t="str">
        <f t="shared" si="46"/>
        <v xml:space="preserve"> </v>
      </c>
    </row>
    <row r="665" spans="1:17" x14ac:dyDescent="0.2">
      <c r="A665" s="275" t="s">
        <v>1314</v>
      </c>
      <c r="B665" s="269" t="s">
        <v>4613</v>
      </c>
      <c r="C665" s="269" t="s">
        <v>1622</v>
      </c>
      <c r="D665" s="279">
        <v>33</v>
      </c>
      <c r="E665" s="284" t="s">
        <v>65</v>
      </c>
      <c r="F665" s="272"/>
      <c r="G665" s="263" t="str">
        <f t="shared" si="43"/>
        <v xml:space="preserve"> </v>
      </c>
      <c r="H665" s="275" t="s">
        <v>139</v>
      </c>
      <c r="I665" s="275"/>
      <c r="J665" s="263" t="str">
        <f t="shared" si="44"/>
        <v xml:space="preserve"> </v>
      </c>
      <c r="K665" s="272" t="str">
        <f>IF(D665&gt;=('28 Populations and thresholds'!$I$10),"YES"," ")</f>
        <v>YES</v>
      </c>
      <c r="L665" s="272" t="str">
        <f>IF(K665="YES"," ",IF(D665&gt;=('28 Populations and thresholds'!$I$10)*0.25,"YES"))</f>
        <v xml:space="preserve"> </v>
      </c>
      <c r="M665" s="272" t="b">
        <f>OR('28 Populations and thresholds'!$J$10="CR",'28 Populations and thresholds'!$J$10="EN",'28 Populations and thresholds'!$J$10="VU")</f>
        <v>1</v>
      </c>
      <c r="N665" s="273">
        <f>D665/'28 Populations and thresholds'!$H$10</f>
        <v>0.66</v>
      </c>
      <c r="O665" s="263" t="str">
        <f t="shared" si="45"/>
        <v xml:space="preserve"> </v>
      </c>
      <c r="P665" s="275"/>
      <c r="Q665" s="263" t="str">
        <f t="shared" si="46"/>
        <v xml:space="preserve"> </v>
      </c>
    </row>
    <row r="666" spans="1:17" x14ac:dyDescent="0.2">
      <c r="A666" s="275" t="s">
        <v>1314</v>
      </c>
      <c r="B666" s="269" t="s">
        <v>4613</v>
      </c>
      <c r="C666" s="278" t="s">
        <v>3467</v>
      </c>
      <c r="D666" s="279">
        <v>1084</v>
      </c>
      <c r="E666" s="284" t="s">
        <v>4398</v>
      </c>
      <c r="F666" s="272"/>
      <c r="G666" s="263" t="str">
        <f t="shared" si="43"/>
        <v xml:space="preserve"> </v>
      </c>
      <c r="H666" s="275"/>
      <c r="I666" s="275" t="s">
        <v>4392</v>
      </c>
      <c r="J666" s="263" t="str">
        <f t="shared" si="44"/>
        <v xml:space="preserve"> </v>
      </c>
      <c r="K666" s="272" t="str">
        <f>IF(D666&gt;=('28 Populations and thresholds'!$I$180),"YES"," ")</f>
        <v>YES</v>
      </c>
      <c r="L666" s="272" t="str">
        <f>IF(K666="YES"," ",IF(D666&gt;=('28 Populations and thresholds'!$I$180)*0.25,"YES"))</f>
        <v xml:space="preserve"> </v>
      </c>
      <c r="M666" s="272" t="b">
        <f>OR('28 Populations and thresholds'!$J$180="CR",'28 Populations and thresholds'!$J$180="EN",'28 Populations and thresholds'!$J$180="VU")</f>
        <v>0</v>
      </c>
      <c r="N666" s="273">
        <f>D666/'28 Populations and thresholds'!$H$180</f>
        <v>1.0840000000000001E-2</v>
      </c>
      <c r="O666" s="263" t="str">
        <f t="shared" si="45"/>
        <v xml:space="preserve"> </v>
      </c>
      <c r="P666" s="275"/>
      <c r="Q666" s="263" t="str">
        <f t="shared" si="46"/>
        <v xml:space="preserve"> </v>
      </c>
    </row>
    <row r="667" spans="1:17" x14ac:dyDescent="0.2">
      <c r="A667" s="275" t="s">
        <v>1314</v>
      </c>
      <c r="B667" s="269" t="s">
        <v>4613</v>
      </c>
      <c r="C667" s="278" t="s">
        <v>1625</v>
      </c>
      <c r="D667" s="279">
        <v>11144</v>
      </c>
      <c r="E667" s="284" t="s">
        <v>4398</v>
      </c>
      <c r="F667" s="272"/>
      <c r="G667" s="263" t="str">
        <f t="shared" si="43"/>
        <v xml:space="preserve"> </v>
      </c>
      <c r="H667" s="275"/>
      <c r="I667" s="275" t="s">
        <v>4392</v>
      </c>
      <c r="J667" s="263" t="str">
        <f t="shared" si="44"/>
        <v xml:space="preserve"> </v>
      </c>
      <c r="K667" s="272" t="str">
        <f>IF(D667&gt;=('28 Populations and thresholds'!$I$11),"YES"," ")</f>
        <v>YES</v>
      </c>
      <c r="L667" s="272" t="str">
        <f>IF(K667="YES"," ",IF(D667&gt;=('28 Populations and thresholds'!$I$11)*0.25,"YES"))</f>
        <v xml:space="preserve"> </v>
      </c>
      <c r="M667" s="272" t="b">
        <f>OR('28 Populations and thresholds'!$J$11="CR",'28 Populations and thresholds'!$J$11="EN",'28 Populations and thresholds'!$J$11="VU")</f>
        <v>0</v>
      </c>
      <c r="N667" s="273">
        <f>D667/'28 Populations and thresholds'!$H$11</f>
        <v>0.11144</v>
      </c>
      <c r="O667" s="263" t="str">
        <f t="shared" si="45"/>
        <v xml:space="preserve"> </v>
      </c>
      <c r="P667" s="275"/>
      <c r="Q667" s="263" t="str">
        <f t="shared" si="46"/>
        <v xml:space="preserve"> </v>
      </c>
    </row>
    <row r="668" spans="1:17" x14ac:dyDescent="0.2">
      <c r="A668" s="275" t="s">
        <v>1314</v>
      </c>
      <c r="B668" s="269" t="s">
        <v>4613</v>
      </c>
      <c r="C668" s="269" t="s">
        <v>1607</v>
      </c>
      <c r="D668" s="279">
        <v>413</v>
      </c>
      <c r="E668" s="284" t="s">
        <v>32</v>
      </c>
      <c r="F668" s="272"/>
      <c r="G668" s="263" t="str">
        <f t="shared" si="43"/>
        <v xml:space="preserve"> </v>
      </c>
      <c r="H668" s="275" t="s">
        <v>139</v>
      </c>
      <c r="I668" s="275"/>
      <c r="J668" s="263" t="str">
        <f t="shared" si="44"/>
        <v xml:space="preserve"> </v>
      </c>
      <c r="K668" s="272" t="str">
        <f>IF(D668&gt;=('28 Populations and thresholds'!$I$6),"YES"," ")</f>
        <v>YES</v>
      </c>
      <c r="L668" s="272" t="str">
        <f>IF(K668="YES"," ",IF(D668&gt;=('28 Populations and thresholds'!$I$6)*0.25,"YES"))</f>
        <v xml:space="preserve"> </v>
      </c>
      <c r="M668" s="272" t="b">
        <f>OR('28 Populations and thresholds'!$J$6="CR",'28 Populations and thresholds'!$J$6="EN",'28 Populations and thresholds'!$J$6="VU")</f>
        <v>0</v>
      </c>
      <c r="N668" s="273">
        <f>D668/'28 Populations and thresholds'!$H$6</f>
        <v>8.26E-3</v>
      </c>
      <c r="O668" s="263" t="str">
        <f t="shared" si="45"/>
        <v xml:space="preserve"> </v>
      </c>
      <c r="P668" s="275"/>
      <c r="Q668" s="263" t="str">
        <f t="shared" si="46"/>
        <v xml:space="preserve"> </v>
      </c>
    </row>
    <row r="669" spans="1:17" x14ac:dyDescent="0.2">
      <c r="A669" s="275" t="s">
        <v>1314</v>
      </c>
      <c r="B669" s="269" t="s">
        <v>4613</v>
      </c>
      <c r="C669" s="269" t="s">
        <v>3717</v>
      </c>
      <c r="D669" s="279">
        <v>1565</v>
      </c>
      <c r="E669" s="299">
        <v>2005</v>
      </c>
      <c r="F669" s="272"/>
      <c r="G669" s="263" t="str">
        <f t="shared" si="43"/>
        <v xml:space="preserve"> </v>
      </c>
      <c r="H669" s="275" t="s">
        <v>139</v>
      </c>
      <c r="I669" s="275"/>
      <c r="J669" s="263" t="str">
        <f t="shared" si="44"/>
        <v xml:space="preserve"> </v>
      </c>
      <c r="K669" s="272" t="str">
        <f>IF(D669&gt;=('28 Populations and thresholds'!$I$16),"YES"," ")</f>
        <v>YES</v>
      </c>
      <c r="L669" s="272" t="str">
        <f>IF(K669="YES"," ",IF(D669&gt;=('28 Populations and thresholds'!$I$16)*0.25,"YES"))</f>
        <v xml:space="preserve"> </v>
      </c>
      <c r="M669" s="272" t="b">
        <f>OR('28 Populations and thresholds'!$J$16="CR",'28 Populations and thresholds'!$J$16="EN",'28 Populations and thresholds'!$J$16="VU")</f>
        <v>0</v>
      </c>
      <c r="N669" s="273">
        <f>D669/'28 Populations and thresholds'!$H$16</f>
        <v>1.5650000000000001E-2</v>
      </c>
      <c r="O669" s="263" t="str">
        <f t="shared" si="45"/>
        <v xml:space="preserve"> </v>
      </c>
      <c r="P669" s="275"/>
      <c r="Q669" s="263" t="str">
        <f t="shared" si="46"/>
        <v xml:space="preserve"> </v>
      </c>
    </row>
    <row r="670" spans="1:17" x14ac:dyDescent="0.2">
      <c r="A670" s="267" t="s">
        <v>1314</v>
      </c>
      <c r="B670" s="269" t="s">
        <v>4613</v>
      </c>
      <c r="C670" s="269" t="s">
        <v>3461</v>
      </c>
      <c r="D670" s="270">
        <v>400</v>
      </c>
      <c r="E670" s="271">
        <v>37012</v>
      </c>
      <c r="F670" s="276"/>
      <c r="G670" s="263" t="str">
        <f t="shared" si="43"/>
        <v xml:space="preserve"> </v>
      </c>
      <c r="H670" s="267" t="s">
        <v>21</v>
      </c>
      <c r="I670" s="267" t="s">
        <v>614</v>
      </c>
      <c r="J670" s="263" t="str">
        <f t="shared" si="44"/>
        <v xml:space="preserve"> </v>
      </c>
      <c r="K670" s="272" t="str">
        <f>IF(D670&gt;=('28 Populations and thresholds'!$I$164),"YES"," ")</f>
        <v xml:space="preserve"> </v>
      </c>
      <c r="L670" s="272" t="str">
        <f>IF(K670="YES"," ",IF(D670&gt;=('28 Populations and thresholds'!$I$164)*0.25,"YES"))</f>
        <v>YES</v>
      </c>
      <c r="M670" s="272" t="b">
        <f>OR('28 Populations and thresholds'!$J$164="CR",'28 Populations and thresholds'!$J$164="EN",'28 Populations and thresholds'!$J$164="VU")</f>
        <v>0</v>
      </c>
      <c r="N670" s="273">
        <f>D670/'28 Populations and thresholds'!$H$164</f>
        <v>5.0632911392405064E-3</v>
      </c>
      <c r="O670" s="263" t="str">
        <f t="shared" si="45"/>
        <v xml:space="preserve"> </v>
      </c>
      <c r="P670" s="269"/>
      <c r="Q670" s="263" t="str">
        <f t="shared" si="46"/>
        <v xml:space="preserve"> </v>
      </c>
    </row>
    <row r="671" spans="1:17" x14ac:dyDescent="0.2">
      <c r="A671" s="267" t="s">
        <v>1314</v>
      </c>
      <c r="B671" s="269" t="s">
        <v>4613</v>
      </c>
      <c r="C671" s="269" t="s">
        <v>3452</v>
      </c>
      <c r="D671" s="270">
        <v>3180</v>
      </c>
      <c r="E671" s="271">
        <v>34350</v>
      </c>
      <c r="F671" s="276"/>
      <c r="G671" s="263" t="str">
        <f t="shared" si="43"/>
        <v xml:space="preserve"> </v>
      </c>
      <c r="H671" s="267" t="s">
        <v>21</v>
      </c>
      <c r="I671" s="267" t="s">
        <v>853</v>
      </c>
      <c r="J671" s="263" t="str">
        <f t="shared" si="44"/>
        <v xml:space="preserve"> </v>
      </c>
      <c r="K671" s="272" t="str">
        <f>IF(D671&gt;=('28 Populations and thresholds'!$I$158),"YES"," ")</f>
        <v>YES</v>
      </c>
      <c r="L671" s="272" t="str">
        <f>IF(K671="YES"," ",IF(D671&gt;=('28 Populations and thresholds'!$I$158)*0.25,"YES"))</f>
        <v xml:space="preserve"> </v>
      </c>
      <c r="M671" s="272" t="b">
        <f>OR('28 Populations and thresholds'!$J$158="CR",'28 Populations and thresholds'!$J$158="EN",'28 Populations and thresholds'!$J$158="VU")</f>
        <v>0</v>
      </c>
      <c r="N671" s="273">
        <f>D671/'28 Populations and thresholds'!$H$158</f>
        <v>3.1800000000000002E-2</v>
      </c>
      <c r="O671" s="263" t="str">
        <f t="shared" si="45"/>
        <v xml:space="preserve"> </v>
      </c>
      <c r="P671" s="269"/>
      <c r="Q671" s="263" t="str">
        <f t="shared" si="46"/>
        <v xml:space="preserve"> </v>
      </c>
    </row>
    <row r="672" spans="1:17" x14ac:dyDescent="0.2">
      <c r="A672" s="275" t="s">
        <v>1314</v>
      </c>
      <c r="B672" s="269" t="s">
        <v>4613</v>
      </c>
      <c r="C672" s="278" t="s">
        <v>1652</v>
      </c>
      <c r="D672" s="279">
        <v>1191</v>
      </c>
      <c r="E672" s="284" t="s">
        <v>4398</v>
      </c>
      <c r="F672" s="272"/>
      <c r="G672" s="263" t="str">
        <f t="shared" si="43"/>
        <v xml:space="preserve"> </v>
      </c>
      <c r="H672" s="275"/>
      <c r="I672" s="275" t="s">
        <v>4392</v>
      </c>
      <c r="J672" s="263" t="str">
        <f t="shared" si="44"/>
        <v xml:space="preserve"> </v>
      </c>
      <c r="K672" s="272" t="str">
        <f>IF(D672&gt;=('28 Populations and thresholds'!$I$29),"YES"," ")</f>
        <v>YES</v>
      </c>
      <c r="L672" s="272" t="str">
        <f>IF(K672="YES"," ",IF(D672&gt;=('28 Populations and thresholds'!$I$29)*0.25,"YES"))</f>
        <v xml:space="preserve"> </v>
      </c>
      <c r="M672" s="272" t="b">
        <f>OR('28 Populations and thresholds'!$J$29="CR",'28 Populations and thresholds'!$J$29="EN",'28 Populations and thresholds'!$J$29="VU")</f>
        <v>0</v>
      </c>
      <c r="N672" s="273">
        <f>D672/'28 Populations and thresholds'!$H$29</f>
        <v>1.191E-3</v>
      </c>
      <c r="O672" s="263" t="str">
        <f t="shared" si="45"/>
        <v xml:space="preserve"> </v>
      </c>
      <c r="P672" s="275"/>
      <c r="Q672" s="263" t="str">
        <f t="shared" si="46"/>
        <v xml:space="preserve"> </v>
      </c>
    </row>
    <row r="673" spans="1:22" x14ac:dyDescent="0.2">
      <c r="A673" s="275" t="s">
        <v>1314</v>
      </c>
      <c r="B673" s="269" t="s">
        <v>4613</v>
      </c>
      <c r="C673" s="278" t="s">
        <v>3760</v>
      </c>
      <c r="D673" s="279">
        <v>3083</v>
      </c>
      <c r="E673" s="284" t="s">
        <v>4398</v>
      </c>
      <c r="F673" s="272"/>
      <c r="G673" s="263" t="str">
        <f t="shared" si="43"/>
        <v xml:space="preserve"> </v>
      </c>
      <c r="H673" s="275"/>
      <c r="I673" s="275" t="s">
        <v>4392</v>
      </c>
      <c r="J673" s="263" t="str">
        <f t="shared" si="44"/>
        <v xml:space="preserve"> </v>
      </c>
      <c r="K673" s="272" t="str">
        <f>IF(D673&gt;=('28 Populations and thresholds'!$I$186),"YES"," ")</f>
        <v>YES</v>
      </c>
      <c r="L673" s="272" t="str">
        <f>IF(K673="YES"," ",IF(D673&gt;=('28 Populations and thresholds'!$I$186)*0.25,"YES"))</f>
        <v xml:space="preserve"> </v>
      </c>
      <c r="M673" s="272" t="b">
        <f>OR('28 Populations and thresholds'!$J$186="CR",'28 Populations and thresholds'!$J$186="EN",'28 Populations and thresholds'!$J$186="VU")</f>
        <v>0</v>
      </c>
      <c r="N673" s="273">
        <f>D673/'28 Populations and thresholds'!$H$186</f>
        <v>3.0829999999999998E-3</v>
      </c>
      <c r="O673" s="263" t="str">
        <f t="shared" si="45"/>
        <v xml:space="preserve"> </v>
      </c>
      <c r="P673" s="275"/>
      <c r="Q673" s="263" t="str">
        <f t="shared" si="46"/>
        <v xml:space="preserve"> </v>
      </c>
    </row>
    <row r="674" spans="1:22" x14ac:dyDescent="0.2">
      <c r="A674" s="275" t="s">
        <v>1314</v>
      </c>
      <c r="B674" s="269" t="s">
        <v>4613</v>
      </c>
      <c r="C674" s="269" t="s">
        <v>3607</v>
      </c>
      <c r="D674" s="279">
        <v>8086</v>
      </c>
      <c r="E674" s="274">
        <v>2000</v>
      </c>
      <c r="F674" s="272"/>
      <c r="G674" s="263" t="str">
        <f t="shared" si="43"/>
        <v xml:space="preserve"> </v>
      </c>
      <c r="H674" s="275" t="s">
        <v>139</v>
      </c>
      <c r="I674" s="275" t="s">
        <v>3388</v>
      </c>
      <c r="J674" s="263" t="str">
        <f t="shared" si="44"/>
        <v xml:space="preserve"> </v>
      </c>
      <c r="K674" s="272" t="str">
        <f>IF(D674&gt;=('28 Populations and thresholds'!$I$92),"YES"," ")</f>
        <v>YES</v>
      </c>
      <c r="L674" s="272" t="str">
        <f>IF(K674="YES"," ",IF(D674&gt;=('28 Populations and thresholds'!$I$92)*0.25,"YES"))</f>
        <v xml:space="preserve"> </v>
      </c>
      <c r="M674" s="272" t="b">
        <f>OR('28 Populations and thresholds'!$J$92="CR",'28 Populations and thresholds'!$J$92="EN",'28 Populations and thresholds'!$J$92="VU")</f>
        <v>0</v>
      </c>
      <c r="N674" s="273">
        <f>D674/'28 Populations and thresholds'!$H$92</f>
        <v>2.6953333333333333E-2</v>
      </c>
      <c r="O674" s="263" t="str">
        <f t="shared" si="45"/>
        <v xml:space="preserve"> </v>
      </c>
      <c r="P674" s="269"/>
      <c r="Q674" s="263" t="str">
        <f t="shared" si="46"/>
        <v xml:space="preserve"> </v>
      </c>
    </row>
    <row r="675" spans="1:22" x14ac:dyDescent="0.2">
      <c r="A675" s="275" t="s">
        <v>1314</v>
      </c>
      <c r="B675" s="269" t="s">
        <v>4613</v>
      </c>
      <c r="C675" s="269" t="s">
        <v>3616</v>
      </c>
      <c r="D675" s="279">
        <v>9703</v>
      </c>
      <c r="E675" s="274">
        <v>2005</v>
      </c>
      <c r="F675" s="272"/>
      <c r="G675" s="263" t="str">
        <f t="shared" si="43"/>
        <v xml:space="preserve"> </v>
      </c>
      <c r="H675" s="275" t="s">
        <v>139</v>
      </c>
      <c r="I675" s="275" t="s">
        <v>3388</v>
      </c>
      <c r="J675" s="263" t="str">
        <f t="shared" si="44"/>
        <v xml:space="preserve"> </v>
      </c>
      <c r="K675" s="272" t="str">
        <f>IF(D675&gt;=('28 Populations and thresholds'!$I$94),"YES"," ")</f>
        <v>YES</v>
      </c>
      <c r="L675" s="272" t="str">
        <f>IF(K675="YES"," ",IF(D675&gt;=('28 Populations and thresholds'!$I$94)*0.25,"YES"))</f>
        <v xml:space="preserve"> </v>
      </c>
      <c r="M675" s="272" t="b">
        <f>OR('28 Populations and thresholds'!$J$94="CR",'28 Populations and thresholds'!$J$94="EN",'28 Populations and thresholds'!$J$94="VU")</f>
        <v>0</v>
      </c>
      <c r="N675" s="273">
        <f>D675/'28 Populations and thresholds'!$H$94</f>
        <v>1.9406E-2</v>
      </c>
      <c r="O675" s="263" t="str">
        <f t="shared" si="45"/>
        <v xml:space="preserve"> </v>
      </c>
      <c r="P675" s="269"/>
      <c r="Q675" s="263" t="str">
        <f t="shared" si="46"/>
        <v xml:space="preserve"> </v>
      </c>
    </row>
    <row r="676" spans="1:22" x14ac:dyDescent="0.2">
      <c r="A676" s="275" t="s">
        <v>1314</v>
      </c>
      <c r="B676" s="269" t="s">
        <v>4613</v>
      </c>
      <c r="C676" s="280" t="s">
        <v>3723</v>
      </c>
      <c r="D676" s="279">
        <v>121</v>
      </c>
      <c r="E676" s="284" t="s">
        <v>240</v>
      </c>
      <c r="F676" s="272"/>
      <c r="G676" s="263" t="str">
        <f t="shared" si="43"/>
        <v xml:space="preserve"> </v>
      </c>
      <c r="H676" s="275" t="s">
        <v>139</v>
      </c>
      <c r="I676" s="275"/>
      <c r="J676" s="263" t="str">
        <f t="shared" si="44"/>
        <v xml:space="preserve"> </v>
      </c>
      <c r="K676" s="272" t="str">
        <f>IF(D676&gt;=('28 Populations and thresholds'!$I$45),"YES"," ")</f>
        <v>YES</v>
      </c>
      <c r="L676" s="272" t="str">
        <f>IF(K676="YES"," ",IF(D676&gt;=('28 Populations and thresholds'!$I$45)*0.25,"YES"))</f>
        <v xml:space="preserve"> </v>
      </c>
      <c r="M676" s="272" t="b">
        <f>OR('28 Populations and thresholds'!$J$45="CR",'28 Populations and thresholds'!$J$45="EN",'28 Populations and thresholds'!$J$45="VU")</f>
        <v>1</v>
      </c>
      <c r="N676" s="273">
        <f>D676/'28 Populations and thresholds'!$H$45</f>
        <v>4.0333333333333332E-2</v>
      </c>
      <c r="O676" s="263" t="str">
        <f t="shared" si="45"/>
        <v xml:space="preserve"> </v>
      </c>
      <c r="P676" s="275"/>
      <c r="Q676" s="263" t="str">
        <f t="shared" si="46"/>
        <v xml:space="preserve"> </v>
      </c>
      <c r="V676" s="4"/>
    </row>
    <row r="677" spans="1:22" x14ac:dyDescent="0.2">
      <c r="A677" s="275" t="s">
        <v>1314</v>
      </c>
      <c r="B677" s="269" t="s">
        <v>4613</v>
      </c>
      <c r="C677" s="278" t="s">
        <v>3448</v>
      </c>
      <c r="D677" s="279">
        <v>16123</v>
      </c>
      <c r="E677" s="284" t="s">
        <v>4398</v>
      </c>
      <c r="F677" s="272"/>
      <c r="G677" s="263" t="str">
        <f t="shared" si="43"/>
        <v xml:space="preserve"> </v>
      </c>
      <c r="H677" s="275"/>
      <c r="I677" s="275" t="s">
        <v>4392</v>
      </c>
      <c r="J677" s="263" t="str">
        <f t="shared" si="44"/>
        <v xml:space="preserve"> </v>
      </c>
      <c r="K677" s="272" t="str">
        <f>IF(D677&gt;=('28 Populations and thresholds'!$I$147),"YES"," ")</f>
        <v>YES</v>
      </c>
      <c r="L677" s="272" t="str">
        <f>IF(K677="YES"," ",IF(D677&gt;=('28 Populations and thresholds'!$I$147)*0.25,"YES"))</f>
        <v xml:space="preserve"> </v>
      </c>
      <c r="M677" s="272" t="b">
        <f>OR('28 Populations and thresholds'!$J$147="CR",'28 Populations and thresholds'!$J$147="EN",'28 Populations and thresholds'!$J$147="VU")</f>
        <v>0</v>
      </c>
      <c r="N677" s="273">
        <f>D677/'28 Populations and thresholds'!$H$147</f>
        <v>0.16123000000000001</v>
      </c>
      <c r="O677" s="263" t="str">
        <f t="shared" si="45"/>
        <v xml:space="preserve"> </v>
      </c>
      <c r="P677" s="275"/>
      <c r="Q677" s="263" t="str">
        <f t="shared" si="46"/>
        <v xml:space="preserve"> </v>
      </c>
    </row>
    <row r="678" spans="1:22" x14ac:dyDescent="0.2">
      <c r="A678" s="275" t="s">
        <v>1314</v>
      </c>
      <c r="B678" s="269" t="s">
        <v>4613</v>
      </c>
      <c r="C678" s="269" t="s">
        <v>1732</v>
      </c>
      <c r="D678" s="279">
        <v>172</v>
      </c>
      <c r="E678" s="281">
        <v>34366</v>
      </c>
      <c r="F678" s="272"/>
      <c r="G678" s="263" t="str">
        <f t="shared" si="43"/>
        <v xml:space="preserve"> </v>
      </c>
      <c r="H678" s="275" t="s">
        <v>4019</v>
      </c>
      <c r="I678" s="275"/>
      <c r="J678" s="263" t="str">
        <f t="shared" si="44"/>
        <v xml:space="preserve"> </v>
      </c>
      <c r="K678" s="272" t="str">
        <f>IF(D678&gt;=('28 Populations and thresholds'!$I$221),"YES"," ")</f>
        <v>YES</v>
      </c>
      <c r="L678" s="272" t="str">
        <f>IF(K678="YES"," ",IF(D678&gt;=('28 Populations and thresholds'!$I$221)*0.25,"YES"))</f>
        <v xml:space="preserve"> </v>
      </c>
      <c r="M678" s="272" t="b">
        <f>OR('28 Populations and thresholds'!$J$221="CR",'28 Populations and thresholds'!$J$221="EN",'28 Populations and thresholds'!$J$221="VU")</f>
        <v>1</v>
      </c>
      <c r="N678" s="273">
        <f>D678/'28 Populations and thresholds'!$H$221</f>
        <v>1.7916666666666668E-2</v>
      </c>
      <c r="O678" s="263" t="str">
        <f t="shared" si="45"/>
        <v xml:space="preserve"> </v>
      </c>
      <c r="P678" s="275"/>
      <c r="Q678" s="263" t="str">
        <f t="shared" si="46"/>
        <v xml:space="preserve"> </v>
      </c>
    </row>
    <row r="679" spans="1:22" x14ac:dyDescent="0.2">
      <c r="A679" s="267" t="s">
        <v>1314</v>
      </c>
      <c r="B679" s="269" t="s">
        <v>4613</v>
      </c>
      <c r="C679" s="280" t="s">
        <v>3484</v>
      </c>
      <c r="D679" s="270">
        <v>16</v>
      </c>
      <c r="E679" s="276"/>
      <c r="F679" s="276"/>
      <c r="G679" s="263" t="str">
        <f t="shared" si="43"/>
        <v xml:space="preserve"> </v>
      </c>
      <c r="H679" s="267" t="s">
        <v>21</v>
      </c>
      <c r="I679" s="267" t="s">
        <v>614</v>
      </c>
      <c r="J679" s="263" t="str">
        <f t="shared" si="44"/>
        <v xml:space="preserve"> </v>
      </c>
      <c r="K679" s="272" t="str">
        <f>IF(D679&gt;=('28 Populations and thresholds'!$I$209),"YES"," ")</f>
        <v>YES</v>
      </c>
      <c r="L679" s="272" t="str">
        <f>IF(K679="YES"," ",IF(D679&gt;=('28 Populations and thresholds'!$I$209)*0.25,"YES"))</f>
        <v xml:space="preserve"> </v>
      </c>
      <c r="M679" s="272" t="b">
        <f>OR('28 Populations and thresholds'!$J$209="CR",'28 Populations and thresholds'!$J$209="EN",'28 Populations and thresholds'!$J$209="VU")</f>
        <v>1</v>
      </c>
      <c r="N679" s="273">
        <f>D679/'28 Populations and thresholds'!$H$209</f>
        <v>3.3333333333333333E-2</v>
      </c>
      <c r="O679" s="263" t="str">
        <f t="shared" si="45"/>
        <v xml:space="preserve"> </v>
      </c>
      <c r="P679" s="275"/>
      <c r="Q679" s="263" t="str">
        <f t="shared" si="46"/>
        <v xml:space="preserve"> </v>
      </c>
      <c r="R679" s="4"/>
      <c r="S679" s="4"/>
      <c r="T679" s="4"/>
      <c r="U679" s="4"/>
      <c r="V679" s="4"/>
    </row>
    <row r="680" spans="1:22" x14ac:dyDescent="0.2">
      <c r="A680" s="267" t="s">
        <v>1314</v>
      </c>
      <c r="B680" s="269" t="s">
        <v>4613</v>
      </c>
      <c r="C680" s="280" t="s">
        <v>3472</v>
      </c>
      <c r="D680" s="270">
        <v>55</v>
      </c>
      <c r="E680" s="276"/>
      <c r="F680" s="276"/>
      <c r="G680" s="263" t="str">
        <f t="shared" si="43"/>
        <v xml:space="preserve"> </v>
      </c>
      <c r="H680" s="267" t="s">
        <v>21</v>
      </c>
      <c r="I680" s="267" t="s">
        <v>614</v>
      </c>
      <c r="J680" s="263" t="str">
        <f t="shared" si="44"/>
        <v xml:space="preserve"> </v>
      </c>
      <c r="K680" s="272" t="str">
        <f>IF(D680&gt;=('28 Populations and thresholds'!$I$188),"YES"," ")</f>
        <v>YES</v>
      </c>
      <c r="L680" s="272" t="str">
        <f>IF(K680="YES"," ",IF(D680&gt;=('28 Populations and thresholds'!$I$188)*0.25,"YES"))</f>
        <v xml:space="preserve"> </v>
      </c>
      <c r="M680" s="272" t="b">
        <f>OR('28 Populations and thresholds'!$J$188="CR",'28 Populations and thresholds'!$J$188="EN",'28 Populations and thresholds'!$J$188="VU")</f>
        <v>1</v>
      </c>
      <c r="N680" s="273">
        <f>D680/'28 Populations and thresholds'!$H$188</f>
        <v>9.166666666666666E-2</v>
      </c>
      <c r="O680" s="263" t="str">
        <f t="shared" si="45"/>
        <v xml:space="preserve"> </v>
      </c>
      <c r="P680" s="269"/>
      <c r="Q680" s="263" t="str">
        <f t="shared" si="46"/>
        <v xml:space="preserve"> </v>
      </c>
      <c r="R680" s="4"/>
      <c r="S680" s="4"/>
      <c r="T680" s="4"/>
      <c r="U680" s="4"/>
      <c r="V680" s="4"/>
    </row>
    <row r="681" spans="1:22" x14ac:dyDescent="0.2">
      <c r="A681" s="267" t="s">
        <v>1314</v>
      </c>
      <c r="B681" s="269" t="s">
        <v>4613</v>
      </c>
      <c r="C681" s="280" t="s">
        <v>3759</v>
      </c>
      <c r="D681" s="270">
        <v>2500</v>
      </c>
      <c r="E681" s="271">
        <v>37012</v>
      </c>
      <c r="F681" s="276"/>
      <c r="G681" s="263" t="str">
        <f t="shared" si="43"/>
        <v xml:space="preserve"> </v>
      </c>
      <c r="H681" s="267" t="s">
        <v>21</v>
      </c>
      <c r="I681" s="267" t="s">
        <v>614</v>
      </c>
      <c r="J681" s="263" t="str">
        <f t="shared" si="44"/>
        <v xml:space="preserve"> </v>
      </c>
      <c r="K681" s="272" t="str">
        <f>IF(D681&gt;=('28 Populations and thresholds'!$I$182),"YES"," ")</f>
        <v>YES</v>
      </c>
      <c r="L681" s="272" t="str">
        <f>IF(K681="YES"," ",IF(D681&gt;=('28 Populations and thresholds'!$I$182)*0.25,"YES"))</f>
        <v xml:space="preserve"> </v>
      </c>
      <c r="M681" s="272" t="b">
        <f>OR('28 Populations and thresholds'!$J$182="CR",'28 Populations and thresholds'!$J$182="EN",'28 Populations and thresholds'!$J$182="VU")</f>
        <v>0</v>
      </c>
      <c r="N681" s="273">
        <f>D681/'28 Populations and thresholds'!$H$182</f>
        <v>0.1</v>
      </c>
      <c r="O681" s="263" t="str">
        <f t="shared" si="45"/>
        <v xml:space="preserve"> </v>
      </c>
      <c r="P681" s="269"/>
      <c r="Q681" s="263" t="str">
        <f t="shared" si="46"/>
        <v xml:space="preserve"> </v>
      </c>
      <c r="R681" s="4"/>
      <c r="S681" s="4"/>
      <c r="T681" s="4"/>
      <c r="U681" s="4"/>
      <c r="V681" s="4"/>
    </row>
    <row r="682" spans="1:22" x14ac:dyDescent="0.2">
      <c r="A682" s="275" t="s">
        <v>1314</v>
      </c>
      <c r="B682" s="269" t="s">
        <v>4613</v>
      </c>
      <c r="C682" s="280" t="s">
        <v>3626</v>
      </c>
      <c r="D682" s="279">
        <v>4285</v>
      </c>
      <c r="E682" s="274">
        <v>2007</v>
      </c>
      <c r="F682" s="272"/>
      <c r="G682" s="263" t="str">
        <f t="shared" si="43"/>
        <v xml:space="preserve"> </v>
      </c>
      <c r="H682" s="275" t="s">
        <v>139</v>
      </c>
      <c r="I682" s="275" t="s">
        <v>3388</v>
      </c>
      <c r="J682" s="263" t="str">
        <f t="shared" si="44"/>
        <v xml:space="preserve"> </v>
      </c>
      <c r="K682" s="272" t="str">
        <f>IF(D682&gt;=('28 Populations and thresholds'!$I$98),"YES"," ")</f>
        <v>YES</v>
      </c>
      <c r="L682" s="272" t="str">
        <f>IF(K682="YES"," ",IF(D682&gt;=('28 Populations and thresholds'!$I$98)*0.25,"YES"))</f>
        <v xml:space="preserve"> </v>
      </c>
      <c r="M682" s="272" t="b">
        <f>OR('28 Populations and thresholds'!$J$98="CR",'28 Populations and thresholds'!$J$98="EN",'28 Populations and thresholds'!$J$98="VU")</f>
        <v>0</v>
      </c>
      <c r="N682" s="273">
        <f>D682/'28 Populations and thresholds'!$H$98</f>
        <v>1.4283333333333334E-2</v>
      </c>
      <c r="O682" s="263" t="str">
        <f t="shared" si="45"/>
        <v xml:space="preserve"> </v>
      </c>
      <c r="P682" s="275"/>
      <c r="Q682" s="263" t="str">
        <f t="shared" si="46"/>
        <v xml:space="preserve"> </v>
      </c>
    </row>
    <row r="683" spans="1:22" x14ac:dyDescent="0.2">
      <c r="A683" s="12" t="s">
        <v>1314</v>
      </c>
      <c r="B683" s="9" t="s">
        <v>1291</v>
      </c>
      <c r="C683" s="4" t="s">
        <v>3781</v>
      </c>
      <c r="D683" s="5">
        <v>30000</v>
      </c>
      <c r="E683" s="1" t="s">
        <v>79</v>
      </c>
      <c r="G683" s="263" t="str">
        <f t="shared" si="43"/>
        <v xml:space="preserve"> </v>
      </c>
      <c r="H683" s="13" t="s">
        <v>139</v>
      </c>
      <c r="J683" s="263" t="str">
        <f t="shared" si="44"/>
        <v xml:space="preserve"> </v>
      </c>
      <c r="K683" s="38" t="str">
        <f>IF(D683&gt;=('28 Populations and thresholds'!$I$220),"YES"," ")</f>
        <v>YES</v>
      </c>
      <c r="L683" s="38" t="str">
        <f>IF(K683="YES"," ",IF(D683&gt;=('28 Populations and thresholds'!$I$220)*0.25,"YES"))</f>
        <v xml:space="preserve"> </v>
      </c>
      <c r="M683" s="38" t="b">
        <f>OR('28 Populations and thresholds'!$J$220="CR",'28 Populations and thresholds'!$J$220="EN",'28 Populations and thresholds'!$J$220="VU")</f>
        <v>0</v>
      </c>
      <c r="N683" s="75">
        <f>D683/'28 Populations and thresholds'!$H$220</f>
        <v>2.9999970000030001E-2</v>
      </c>
      <c r="O683" s="263" t="str">
        <f t="shared" si="45"/>
        <v xml:space="preserve"> </v>
      </c>
      <c r="Q683" s="263" t="str">
        <f t="shared" si="46"/>
        <v xml:space="preserve"> </v>
      </c>
    </row>
    <row r="684" spans="1:22" x14ac:dyDescent="0.2">
      <c r="A684" s="143" t="s">
        <v>1314</v>
      </c>
      <c r="B684" s="40" t="s">
        <v>1291</v>
      </c>
      <c r="C684" s="4" t="s">
        <v>3449</v>
      </c>
      <c r="D684" s="41">
        <v>400</v>
      </c>
      <c r="E684" s="46">
        <v>33258</v>
      </c>
      <c r="F684" s="43"/>
      <c r="G684" s="263" t="str">
        <f t="shared" si="43"/>
        <v xml:space="preserve"> </v>
      </c>
      <c r="H684" s="143" t="s">
        <v>21</v>
      </c>
      <c r="I684" s="143" t="s">
        <v>853</v>
      </c>
      <c r="J684" s="263" t="str">
        <f t="shared" si="44"/>
        <v xml:space="preserve"> </v>
      </c>
      <c r="K684" s="38" t="str">
        <f>IF(D684&gt;=('28 Populations and thresholds'!$I$151),"YES"," ")</f>
        <v>YES</v>
      </c>
      <c r="L684" s="38" t="str">
        <f>IF(K684="YES"," ",IF(D684&gt;=('28 Populations and thresholds'!$I$151)*0.25,"YES"))</f>
        <v xml:space="preserve"> </v>
      </c>
      <c r="M684" s="38" t="b">
        <f>OR('28 Populations and thresholds'!$J$151="CR",'28 Populations and thresholds'!$J$151="EN",'28 Populations and thresholds'!$J$151="VU")</f>
        <v>0</v>
      </c>
      <c r="N684" s="75">
        <f>D684/'28 Populations and thresholds'!$H$151</f>
        <v>4.0000000000000001E-3</v>
      </c>
      <c r="O684" s="263" t="str">
        <f t="shared" si="45"/>
        <v xml:space="preserve"> </v>
      </c>
      <c r="P684" s="9"/>
      <c r="Q684" s="263" t="str">
        <f t="shared" si="46"/>
        <v xml:space="preserve"> </v>
      </c>
    </row>
    <row r="685" spans="1:22" x14ac:dyDescent="0.2">
      <c r="A685" s="275" t="s">
        <v>1314</v>
      </c>
      <c r="B685" s="269" t="s">
        <v>4489</v>
      </c>
      <c r="C685" s="269" t="s">
        <v>3781</v>
      </c>
      <c r="D685" s="279">
        <v>1409</v>
      </c>
      <c r="E685" s="281">
        <v>39114</v>
      </c>
      <c r="F685" s="272"/>
      <c r="G685" s="263" t="str">
        <f t="shared" si="43"/>
        <v xml:space="preserve"> </v>
      </c>
      <c r="H685" s="275"/>
      <c r="I685" s="269" t="s">
        <v>4415</v>
      </c>
      <c r="J685" s="263" t="str">
        <f t="shared" si="44"/>
        <v xml:space="preserve"> </v>
      </c>
      <c r="K685" s="272" t="str">
        <f>IF(D685&gt;=('28 Populations and thresholds'!$I$220),"YES"," ")</f>
        <v>YES</v>
      </c>
      <c r="L685" s="272" t="str">
        <f>IF(K685="YES"," ",IF(D685&gt;=('28 Populations and thresholds'!$I$220)*0.25,"YES"))</f>
        <v xml:space="preserve"> </v>
      </c>
      <c r="M685" s="272" t="b">
        <f>OR('28 Populations and thresholds'!$J$220="CR",'28 Populations and thresholds'!$J$220="EN",'28 Populations and thresholds'!$J$220="VU")</f>
        <v>0</v>
      </c>
      <c r="N685" s="273">
        <f>D685/'28 Populations and thresholds'!$H$220</f>
        <v>1.4089985910014089E-3</v>
      </c>
      <c r="O685" s="263" t="str">
        <f t="shared" si="45"/>
        <v xml:space="preserve"> </v>
      </c>
      <c r="P685" s="275"/>
      <c r="Q685" s="263" t="str">
        <f t="shared" si="46"/>
        <v xml:space="preserve"> </v>
      </c>
    </row>
    <row r="686" spans="1:22" x14ac:dyDescent="0.2">
      <c r="A686" s="12" t="s">
        <v>1314</v>
      </c>
      <c r="B686" s="9" t="s">
        <v>1697</v>
      </c>
      <c r="C686" s="4" t="s">
        <v>1696</v>
      </c>
      <c r="D686" s="5">
        <v>66</v>
      </c>
      <c r="E686" s="1" t="s">
        <v>1598</v>
      </c>
      <c r="G686" s="263" t="str">
        <f t="shared" si="43"/>
        <v xml:space="preserve"> </v>
      </c>
      <c r="H686" s="13" t="s">
        <v>139</v>
      </c>
      <c r="J686" s="263" t="str">
        <f t="shared" si="44"/>
        <v xml:space="preserve"> </v>
      </c>
      <c r="K686" s="38" t="str">
        <f>IF(D686&gt;=('28 Populations and thresholds'!$I$51),"YES"," ")</f>
        <v>YES</v>
      </c>
      <c r="L686" s="38" t="str">
        <f>IF(K686="YES"," ",IF(D686&gt;=('28 Populations and thresholds'!$I$51)*0.25,"YES"))</f>
        <v xml:space="preserve"> </v>
      </c>
      <c r="M686" s="38" t="b">
        <f>OR('28 Populations and thresholds'!$J$51="CR",'28 Populations and thresholds'!$J$51="EN",'28 Populations and thresholds'!$J$51="VU")</f>
        <v>1</v>
      </c>
      <c r="N686" s="75">
        <f>D686/'28 Populations and thresholds'!$H$51</f>
        <v>2.4444444444444446E-2</v>
      </c>
      <c r="O686" s="263" t="str">
        <f t="shared" si="45"/>
        <v xml:space="preserve"> </v>
      </c>
      <c r="Q686" s="263" t="str">
        <f t="shared" si="46"/>
        <v xml:space="preserve"> </v>
      </c>
    </row>
    <row r="687" spans="1:22" x14ac:dyDescent="0.2">
      <c r="A687" s="275" t="s">
        <v>1314</v>
      </c>
      <c r="B687" s="292" t="s">
        <v>4401</v>
      </c>
      <c r="C687" s="278" t="s">
        <v>1696</v>
      </c>
      <c r="D687" s="279">
        <v>98</v>
      </c>
      <c r="E687" s="284" t="s">
        <v>4398</v>
      </c>
      <c r="F687" s="272"/>
      <c r="G687" s="263" t="str">
        <f t="shared" si="43"/>
        <v xml:space="preserve"> </v>
      </c>
      <c r="H687" s="275"/>
      <c r="I687" s="275" t="s">
        <v>4392</v>
      </c>
      <c r="J687" s="263" t="str">
        <f t="shared" si="44"/>
        <v xml:space="preserve"> </v>
      </c>
      <c r="K687" s="272" t="str">
        <f>IF(D687&gt;=('28 Populations and thresholds'!$I$51),"YES"," ")</f>
        <v>YES</v>
      </c>
      <c r="L687" s="272" t="str">
        <f>IF(K687="YES"," ",IF(D687&gt;=('28 Populations and thresholds'!$I$51)*0.25,"YES"))</f>
        <v xml:space="preserve"> </v>
      </c>
      <c r="M687" s="272" t="b">
        <f>OR('28 Populations and thresholds'!$J$51="CR",'28 Populations and thresholds'!$J$51="EN",'28 Populations and thresholds'!$J$51="VU")</f>
        <v>1</v>
      </c>
      <c r="N687" s="273">
        <f>D687/'28 Populations and thresholds'!$H$51</f>
        <v>3.6296296296296299E-2</v>
      </c>
      <c r="O687" s="263" t="str">
        <f t="shared" si="45"/>
        <v xml:space="preserve"> </v>
      </c>
      <c r="P687" s="275"/>
      <c r="Q687" s="263" t="str">
        <f t="shared" si="46"/>
        <v xml:space="preserve"> </v>
      </c>
    </row>
    <row r="688" spans="1:22" x14ac:dyDescent="0.2">
      <c r="A688" s="275" t="s">
        <v>1314</v>
      </c>
      <c r="B688" s="292" t="s">
        <v>4401</v>
      </c>
      <c r="C688" s="269" t="s">
        <v>1622</v>
      </c>
      <c r="D688" s="279">
        <v>7</v>
      </c>
      <c r="E688" s="274">
        <v>2007</v>
      </c>
      <c r="F688" s="272"/>
      <c r="G688" s="263" t="str">
        <f t="shared" si="43"/>
        <v xml:space="preserve"> </v>
      </c>
      <c r="H688" s="275" t="s">
        <v>139</v>
      </c>
      <c r="I688" s="269"/>
      <c r="J688" s="263" t="str">
        <f t="shared" si="44"/>
        <v xml:space="preserve"> </v>
      </c>
      <c r="K688" s="272" t="str">
        <f>IF(D688&gt;=('28 Populations and thresholds'!$I$10),"YES"," ")</f>
        <v>YES</v>
      </c>
      <c r="L688" s="272" t="str">
        <f>IF(K688="YES"," ",IF(D688&gt;=('28 Populations and thresholds'!$I$10)*0.25,"YES"))</f>
        <v xml:space="preserve"> </v>
      </c>
      <c r="M688" s="272" t="b">
        <f>OR('28 Populations and thresholds'!$J$10="CR",'28 Populations and thresholds'!$J$10="EN",'28 Populations and thresholds'!$J$10="VU")</f>
        <v>1</v>
      </c>
      <c r="N688" s="273">
        <f>D688/'28 Populations and thresholds'!$H$10</f>
        <v>0.14000000000000001</v>
      </c>
      <c r="O688" s="263" t="str">
        <f t="shared" si="45"/>
        <v xml:space="preserve"> </v>
      </c>
      <c r="P688" s="269"/>
      <c r="Q688" s="263" t="str">
        <f t="shared" si="46"/>
        <v xml:space="preserve"> </v>
      </c>
    </row>
    <row r="689" spans="1:17" x14ac:dyDescent="0.2">
      <c r="A689" s="275" t="s">
        <v>1314</v>
      </c>
      <c r="B689" s="292" t="s">
        <v>4401</v>
      </c>
      <c r="C689" s="278" t="s">
        <v>1625</v>
      </c>
      <c r="D689" s="279">
        <v>3400</v>
      </c>
      <c r="E689" s="284" t="s">
        <v>4398</v>
      </c>
      <c r="F689" s="272"/>
      <c r="G689" s="263" t="str">
        <f t="shared" si="43"/>
        <v xml:space="preserve"> </v>
      </c>
      <c r="H689" s="275"/>
      <c r="I689" s="275" t="s">
        <v>4392</v>
      </c>
      <c r="J689" s="263" t="str">
        <f t="shared" si="44"/>
        <v xml:space="preserve"> </v>
      </c>
      <c r="K689" s="272" t="str">
        <f>IF(D689&gt;=('28 Populations and thresholds'!$I$11),"YES"," ")</f>
        <v>YES</v>
      </c>
      <c r="L689" s="272" t="str">
        <f>IF(K689="YES"," ",IF(D689&gt;=('28 Populations and thresholds'!$I$11)*0.25,"YES"))</f>
        <v xml:space="preserve"> </v>
      </c>
      <c r="M689" s="272" t="b">
        <f>OR('28 Populations and thresholds'!$J$11="CR",'28 Populations and thresholds'!$J$11="EN",'28 Populations and thresholds'!$J$11="VU")</f>
        <v>0</v>
      </c>
      <c r="N689" s="273">
        <f>D689/'28 Populations and thresholds'!$H$11</f>
        <v>3.4000000000000002E-2</v>
      </c>
      <c r="O689" s="263" t="str">
        <f t="shared" si="45"/>
        <v xml:space="preserve"> </v>
      </c>
      <c r="P689" s="275"/>
      <c r="Q689" s="263" t="str">
        <f t="shared" si="46"/>
        <v xml:space="preserve"> </v>
      </c>
    </row>
    <row r="690" spans="1:17" x14ac:dyDescent="0.2">
      <c r="A690" s="12" t="s">
        <v>1314</v>
      </c>
      <c r="B690" s="9" t="s">
        <v>1630</v>
      </c>
      <c r="C690" s="4" t="s">
        <v>1625</v>
      </c>
      <c r="D690" s="5">
        <v>2500</v>
      </c>
      <c r="E690" s="1" t="s">
        <v>1599</v>
      </c>
      <c r="G690" s="263" t="str">
        <f t="shared" si="43"/>
        <v xml:space="preserve"> </v>
      </c>
      <c r="H690" s="13" t="s">
        <v>139</v>
      </c>
      <c r="J690" s="263" t="str">
        <f t="shared" si="44"/>
        <v xml:space="preserve"> </v>
      </c>
      <c r="K690" s="38" t="str">
        <f>IF(D690&gt;=('28 Populations and thresholds'!$I$11),"YES"," ")</f>
        <v>YES</v>
      </c>
      <c r="L690" s="38" t="str">
        <f>IF(K690="YES"," ",IF(D690&gt;=('28 Populations and thresholds'!$I$11)*0.25,"YES"))</f>
        <v xml:space="preserve"> </v>
      </c>
      <c r="M690" s="38" t="b">
        <f>OR('28 Populations and thresholds'!$J$11="CR",'28 Populations and thresholds'!$J$11="EN",'28 Populations and thresholds'!$J$11="VU")</f>
        <v>0</v>
      </c>
      <c r="N690" s="75">
        <f>D690/'28 Populations and thresholds'!$H$11</f>
        <v>2.5000000000000001E-2</v>
      </c>
      <c r="O690" s="263" t="str">
        <f t="shared" si="45"/>
        <v xml:space="preserve"> </v>
      </c>
      <c r="Q690" s="263" t="str">
        <f t="shared" si="46"/>
        <v xml:space="preserve"> </v>
      </c>
    </row>
    <row r="691" spans="1:17" x14ac:dyDescent="0.2">
      <c r="A691" s="267" t="s">
        <v>1314</v>
      </c>
      <c r="B691" s="268" t="s">
        <v>1340</v>
      </c>
      <c r="C691" s="269" t="s">
        <v>3676</v>
      </c>
      <c r="D691" s="270">
        <v>80</v>
      </c>
      <c r="E691" s="294" t="s">
        <v>1316</v>
      </c>
      <c r="F691" s="276"/>
      <c r="G691" s="263" t="str">
        <f t="shared" si="43"/>
        <v xml:space="preserve"> </v>
      </c>
      <c r="H691" s="267" t="s">
        <v>15</v>
      </c>
      <c r="I691" s="267" t="s">
        <v>1315</v>
      </c>
      <c r="J691" s="263" t="str">
        <f t="shared" si="44"/>
        <v xml:space="preserve"> </v>
      </c>
      <c r="K691" s="272" t="str">
        <f>IF(D691&gt;=('28 Populations and thresholds'!$I$96),"YES"," ")</f>
        <v>YES</v>
      </c>
      <c r="L691" s="272" t="str">
        <f>IF(K691="YES"," ",IF(D691&gt;=('28 Populations and thresholds'!$I$96)*0.25,"YES"))</f>
        <v xml:space="preserve"> </v>
      </c>
      <c r="M691" s="272" t="b">
        <f>OR('28 Populations and thresholds'!$J$96="CR",'28 Populations and thresholds'!$J$96="EN",'28 Populations and thresholds'!$J$96="VU")</f>
        <v>1</v>
      </c>
      <c r="N691" s="273">
        <f>D691/'28 Populations and thresholds'!$H$96</f>
        <v>0.08</v>
      </c>
      <c r="O691" s="263" t="str">
        <f t="shared" si="45"/>
        <v xml:space="preserve"> </v>
      </c>
      <c r="P691" s="275"/>
      <c r="Q691" s="263" t="str">
        <f t="shared" si="46"/>
        <v xml:space="preserve"> </v>
      </c>
    </row>
    <row r="692" spans="1:17" x14ac:dyDescent="0.2">
      <c r="A692" s="143" t="s">
        <v>1314</v>
      </c>
      <c r="B692" s="40" t="s">
        <v>963</v>
      </c>
      <c r="C692" s="4" t="s">
        <v>3755</v>
      </c>
      <c r="D692" s="41">
        <v>1320</v>
      </c>
      <c r="E692" s="46">
        <v>35674</v>
      </c>
      <c r="F692" s="43"/>
      <c r="G692" s="263" t="str">
        <f t="shared" si="43"/>
        <v xml:space="preserve"> </v>
      </c>
      <c r="H692" s="143" t="s">
        <v>21</v>
      </c>
      <c r="I692" s="143" t="s">
        <v>823</v>
      </c>
      <c r="J692" s="263" t="str">
        <f t="shared" si="44"/>
        <v xml:space="preserve"> </v>
      </c>
      <c r="K692" s="38" t="str">
        <f>IF(D692&gt;=('28 Populations and thresholds'!$I$174),"YES"," ")</f>
        <v>YES</v>
      </c>
      <c r="L692" s="38" t="str">
        <f>IF(K692="YES"," ",IF(D692&gt;=('28 Populations and thresholds'!$I$174)*0.25,"YES"))</f>
        <v xml:space="preserve"> </v>
      </c>
      <c r="M692" s="38" t="b">
        <f>OR('28 Populations and thresholds'!$J$174="CR",'28 Populations and thresholds'!$J$174="EN",'28 Populations and thresholds'!$J$174="VU")</f>
        <v>0</v>
      </c>
      <c r="N692" s="75">
        <f>D692/'28 Populations and thresholds'!$H$174</f>
        <v>5.7391304347826085E-2</v>
      </c>
      <c r="O692" s="263" t="str">
        <f t="shared" si="45"/>
        <v xml:space="preserve"> </v>
      </c>
      <c r="Q692" s="263" t="str">
        <f t="shared" si="46"/>
        <v xml:space="preserve"> </v>
      </c>
    </row>
    <row r="693" spans="1:17" x14ac:dyDescent="0.2">
      <c r="A693" s="143" t="s">
        <v>1314</v>
      </c>
      <c r="B693" s="40" t="s">
        <v>963</v>
      </c>
      <c r="C693" s="40" t="s">
        <v>3795</v>
      </c>
      <c r="D693" s="41">
        <v>1668</v>
      </c>
      <c r="E693" s="46">
        <v>35674</v>
      </c>
      <c r="F693" s="43"/>
      <c r="G693" s="263" t="str">
        <f t="shared" si="43"/>
        <v xml:space="preserve"> </v>
      </c>
      <c r="H693" s="143" t="s">
        <v>21</v>
      </c>
      <c r="I693" s="143" t="s">
        <v>823</v>
      </c>
      <c r="J693" s="263" t="str">
        <f t="shared" si="44"/>
        <v xml:space="preserve"> </v>
      </c>
      <c r="K693" s="38" t="str">
        <f>IF(D693&gt;=(('28 Populations and thresholds'!$I$176)+('28 Populations and thresholds'!$I$177)),"YES"," ")</f>
        <v xml:space="preserve"> </v>
      </c>
      <c r="L693" s="38" t="str">
        <f>IF(K693="YES"," ",IF(D693&gt;=(('28 Populations and thresholds'!$I$176)+('28 Populations and thresholds'!$I$177))*0.25,"YES"))</f>
        <v>YES</v>
      </c>
      <c r="M693" s="38" t="b">
        <f>OR('28 Populations and thresholds'!$J$176="CR",'28 Populations and thresholds'!$J$176="EN",'28 Populations and thresholds'!$J$176="VU")</f>
        <v>0</v>
      </c>
      <c r="N693" s="75">
        <f>D693/(('28 Populations and thresholds'!$H$176)+('28 Populations and thresholds'!$H$177))</f>
        <v>5.9784946236559142E-3</v>
      </c>
      <c r="O693" s="263" t="str">
        <f t="shared" si="45"/>
        <v xml:space="preserve"> </v>
      </c>
      <c r="P693" s="12" t="s">
        <v>4568</v>
      </c>
      <c r="Q693" s="263" t="str">
        <f t="shared" si="46"/>
        <v xml:space="preserve"> </v>
      </c>
    </row>
    <row r="694" spans="1:17" x14ac:dyDescent="0.2">
      <c r="A694" s="143" t="s">
        <v>1314</v>
      </c>
      <c r="B694" s="40" t="s">
        <v>963</v>
      </c>
      <c r="C694" s="4" t="s">
        <v>3756</v>
      </c>
      <c r="D694" s="41">
        <v>1354</v>
      </c>
      <c r="E694" s="46">
        <v>35674</v>
      </c>
      <c r="F694" s="43"/>
      <c r="G694" s="263" t="str">
        <f t="shared" si="43"/>
        <v xml:space="preserve"> </v>
      </c>
      <c r="H694" s="143" t="s">
        <v>21</v>
      </c>
      <c r="I694" s="143" t="s">
        <v>823</v>
      </c>
      <c r="J694" s="263" t="str">
        <f t="shared" si="44"/>
        <v xml:space="preserve"> </v>
      </c>
      <c r="K694" s="38" t="str">
        <f>IF(D694&gt;=('28 Populations and thresholds'!$I$175),"YES"," ")</f>
        <v xml:space="preserve"> </v>
      </c>
      <c r="L694" s="38" t="str">
        <f>IF(K694="YES"," ",IF(D694&gt;=('28 Populations and thresholds'!$I$175)*0.25,"YES"))</f>
        <v>YES</v>
      </c>
      <c r="M694" s="38" t="b">
        <f>OR('28 Populations and thresholds'!$J$175="CR",'28 Populations and thresholds'!$J$175="EN",'28 Populations and thresholds'!$J$175="VU")</f>
        <v>0</v>
      </c>
      <c r="N694" s="75">
        <f>D694/'28 Populations and thresholds'!$H$175</f>
        <v>9.7410071942446042E-3</v>
      </c>
      <c r="O694" s="263" t="str">
        <f t="shared" si="45"/>
        <v xml:space="preserve"> </v>
      </c>
      <c r="P694" s="9"/>
      <c r="Q694" s="263" t="str">
        <f t="shared" si="46"/>
        <v xml:space="preserve"> </v>
      </c>
    </row>
    <row r="695" spans="1:17" x14ac:dyDescent="0.2">
      <c r="A695" s="143" t="s">
        <v>1314</v>
      </c>
      <c r="B695" s="40" t="s">
        <v>963</v>
      </c>
      <c r="C695" s="4" t="s">
        <v>3447</v>
      </c>
      <c r="D695" s="41">
        <v>562</v>
      </c>
      <c r="E695" s="46">
        <v>35674</v>
      </c>
      <c r="F695" s="43"/>
      <c r="G695" s="263" t="str">
        <f t="shared" si="43"/>
        <v xml:space="preserve"> </v>
      </c>
      <c r="H695" s="143" t="s">
        <v>21</v>
      </c>
      <c r="I695" s="143" t="s">
        <v>823</v>
      </c>
      <c r="J695" s="263" t="str">
        <f t="shared" si="44"/>
        <v xml:space="preserve"> </v>
      </c>
      <c r="K695" s="38" t="str">
        <f>IF(D695&gt;=('28 Populations and thresholds'!$I$145),"YES"," ")</f>
        <v>YES</v>
      </c>
      <c r="L695" s="38" t="str">
        <f>IF(K695="YES"," ",IF(D695&gt;=('28 Populations and thresholds'!$I$145)*0.25,"YES"))</f>
        <v xml:space="preserve"> </v>
      </c>
      <c r="M695" s="38" t="b">
        <f>OR('28 Populations and thresholds'!$J$145="CR",'28 Populations and thresholds'!$J$145="EN",'28 Populations and thresholds'!$J$145="VU")</f>
        <v>0</v>
      </c>
      <c r="N695" s="75">
        <f>D695/'28 Populations and thresholds'!$H$145</f>
        <v>5.62E-3</v>
      </c>
      <c r="O695" s="263" t="str">
        <f t="shared" si="45"/>
        <v xml:space="preserve"> </v>
      </c>
      <c r="P695" s="9"/>
      <c r="Q695" s="263" t="str">
        <f t="shared" si="46"/>
        <v xml:space="preserve"> </v>
      </c>
    </row>
    <row r="696" spans="1:17" x14ac:dyDescent="0.2">
      <c r="A696" s="143" t="s">
        <v>1314</v>
      </c>
      <c r="B696" s="40" t="s">
        <v>963</v>
      </c>
      <c r="C696" s="4" t="s">
        <v>3776</v>
      </c>
      <c r="D696" s="41">
        <v>416</v>
      </c>
      <c r="E696" s="46">
        <v>35674</v>
      </c>
      <c r="F696" s="43"/>
      <c r="G696" s="263" t="str">
        <f t="shared" si="43"/>
        <v xml:space="preserve"> </v>
      </c>
      <c r="H696" s="143" t="s">
        <v>21</v>
      </c>
      <c r="I696" s="143" t="s">
        <v>823</v>
      </c>
      <c r="J696" s="263" t="str">
        <f t="shared" si="44"/>
        <v xml:space="preserve"> </v>
      </c>
      <c r="K696" s="38" t="str">
        <f>IF(D696&gt;=('28 Populations and thresholds'!$I$210),"YES"," ")</f>
        <v>YES</v>
      </c>
      <c r="L696" s="38" t="str">
        <f>IF(K696="YES"," ",IF(D696&gt;=('28 Populations and thresholds'!$I$210)*0.25,"YES"))</f>
        <v xml:space="preserve"> </v>
      </c>
      <c r="M696" s="38" t="b">
        <f>OR('28 Populations and thresholds'!$J$210="CR",'28 Populations and thresholds'!$J$210="EN",'28 Populations and thresholds'!$J$210="VU")</f>
        <v>0</v>
      </c>
      <c r="N696" s="75">
        <f>D696/'28 Populations and thresholds'!$H$210</f>
        <v>1.6639999999999999E-2</v>
      </c>
      <c r="O696" s="263" t="str">
        <f t="shared" si="45"/>
        <v xml:space="preserve"> </v>
      </c>
      <c r="P696" s="9"/>
      <c r="Q696" s="263" t="str">
        <f t="shared" si="46"/>
        <v xml:space="preserve"> </v>
      </c>
    </row>
    <row r="697" spans="1:17" x14ac:dyDescent="0.2">
      <c r="A697" s="143" t="s">
        <v>1314</v>
      </c>
      <c r="B697" s="40" t="s">
        <v>963</v>
      </c>
      <c r="C697" s="4" t="s">
        <v>3761</v>
      </c>
      <c r="D697" s="41">
        <v>615</v>
      </c>
      <c r="E697" s="46">
        <v>35674</v>
      </c>
      <c r="F697" s="43"/>
      <c r="G697" s="263" t="str">
        <f t="shared" si="43"/>
        <v xml:space="preserve"> </v>
      </c>
      <c r="H697" s="143" t="s">
        <v>21</v>
      </c>
      <c r="I697" s="143" t="s">
        <v>823</v>
      </c>
      <c r="J697" s="263" t="str">
        <f t="shared" si="44"/>
        <v xml:space="preserve"> </v>
      </c>
      <c r="K697" s="38" t="str">
        <f>IF(D697&gt;=('28 Populations and thresholds'!$I$187),"YES"," ")</f>
        <v xml:space="preserve"> </v>
      </c>
      <c r="L697" s="38" t="str">
        <f>IF(K697="YES"," ",IF(D697&gt;=('28 Populations and thresholds'!$I$187)*0.25,"YES"))</f>
        <v>YES</v>
      </c>
      <c r="M697" s="38" t="b">
        <f>OR('28 Populations and thresholds'!$J$187="CR",'28 Populations and thresholds'!$J$187="EN",'28 Populations and thresholds'!$J$187="VU")</f>
        <v>0</v>
      </c>
      <c r="N697" s="75">
        <f>D697/'28 Populations and thresholds'!$H$187</f>
        <v>6.1500000000000001E-3</v>
      </c>
      <c r="O697" s="263" t="str">
        <f t="shared" si="45"/>
        <v xml:space="preserve"> </v>
      </c>
      <c r="P697" s="9"/>
      <c r="Q697" s="263" t="str">
        <f t="shared" si="46"/>
        <v xml:space="preserve"> </v>
      </c>
    </row>
    <row r="698" spans="1:17" x14ac:dyDescent="0.2">
      <c r="A698" s="143" t="s">
        <v>1314</v>
      </c>
      <c r="B698" s="40" t="s">
        <v>963</v>
      </c>
      <c r="C698" s="4" t="s">
        <v>3652</v>
      </c>
      <c r="D698" s="41">
        <v>3400</v>
      </c>
      <c r="E698" s="47" t="s">
        <v>1341</v>
      </c>
      <c r="F698" s="43"/>
      <c r="G698" s="263" t="str">
        <f t="shared" si="43"/>
        <v xml:space="preserve"> </v>
      </c>
      <c r="H698" s="143" t="s">
        <v>15</v>
      </c>
      <c r="I698" s="143" t="s">
        <v>1315</v>
      </c>
      <c r="J698" s="263" t="str">
        <f t="shared" si="44"/>
        <v xml:space="preserve"> </v>
      </c>
      <c r="K698" s="38" t="str">
        <f>IF(D698&gt;=('28 Populations and thresholds'!$I$112),"YES"," ")</f>
        <v>YES</v>
      </c>
      <c r="L698" s="38" t="str">
        <f>IF(K698="YES"," ",IF(D698&gt;=('28 Populations and thresholds'!$I$112)*0.25,"YES"))</f>
        <v xml:space="preserve"> </v>
      </c>
      <c r="M698" s="38" t="b">
        <f>OR('28 Populations and thresholds'!$J$112="CR",'28 Populations and thresholds'!$J$112="EN",'28 Populations and thresholds'!$J$112="VU")</f>
        <v>0</v>
      </c>
      <c r="N698" s="75">
        <f>D698/'28 Populations and thresholds'!$H$112</f>
        <v>3.4000000000000002E-2</v>
      </c>
      <c r="O698" s="263" t="str">
        <f t="shared" si="45"/>
        <v xml:space="preserve"> </v>
      </c>
      <c r="P698" s="9"/>
      <c r="Q698" s="263" t="str">
        <f t="shared" si="46"/>
        <v xml:space="preserve"> </v>
      </c>
    </row>
    <row r="699" spans="1:17" x14ac:dyDescent="0.2">
      <c r="A699" s="143" t="s">
        <v>1314</v>
      </c>
      <c r="B699" s="40" t="s">
        <v>963</v>
      </c>
      <c r="C699" s="4" t="s">
        <v>3564</v>
      </c>
      <c r="D699" s="41">
        <v>1500</v>
      </c>
      <c r="E699" s="47" t="s">
        <v>1341</v>
      </c>
      <c r="F699" s="43"/>
      <c r="G699" s="263" t="str">
        <f t="shared" si="43"/>
        <v xml:space="preserve"> </v>
      </c>
      <c r="H699" s="143" t="s">
        <v>15</v>
      </c>
      <c r="I699" s="143" t="s">
        <v>1315</v>
      </c>
      <c r="J699" s="263" t="str">
        <f t="shared" si="44"/>
        <v xml:space="preserve"> </v>
      </c>
      <c r="K699" s="38" t="str">
        <f>IF(D699&gt;=('28 Populations and thresholds'!$I$79),"YES"," ")</f>
        <v>YES</v>
      </c>
      <c r="L699" s="38" t="str">
        <f>IF(K699="YES"," ",IF(D699&gt;=('28 Populations and thresholds'!$I$79)*0.25,"YES"))</f>
        <v xml:space="preserve"> </v>
      </c>
      <c r="M699" s="38" t="b">
        <f>OR('28 Populations and thresholds'!$J$79="CR",'28 Populations and thresholds'!$J$79="EN",'28 Populations and thresholds'!$J$79="VU")</f>
        <v>0</v>
      </c>
      <c r="N699" s="75">
        <f>D699/'28 Populations and thresholds'!$H$79</f>
        <v>0.01</v>
      </c>
      <c r="O699" s="263" t="str">
        <f t="shared" si="45"/>
        <v xml:space="preserve"> </v>
      </c>
      <c r="P699" s="9"/>
      <c r="Q699" s="263" t="str">
        <f t="shared" si="46"/>
        <v xml:space="preserve"> </v>
      </c>
    </row>
    <row r="700" spans="1:17" x14ac:dyDescent="0.2">
      <c r="A700" s="143" t="s">
        <v>1314</v>
      </c>
      <c r="B700" s="40" t="s">
        <v>963</v>
      </c>
      <c r="C700" s="4" t="s">
        <v>3482</v>
      </c>
      <c r="D700" s="41">
        <v>13081</v>
      </c>
      <c r="E700" s="46">
        <v>35674</v>
      </c>
      <c r="F700" s="43"/>
      <c r="G700" s="263" t="str">
        <f t="shared" si="43"/>
        <v xml:space="preserve"> </v>
      </c>
      <c r="H700" s="143" t="s">
        <v>21</v>
      </c>
      <c r="I700" s="143" t="s">
        <v>823</v>
      </c>
      <c r="J700" s="263" t="str">
        <f t="shared" si="44"/>
        <v xml:space="preserve"> </v>
      </c>
      <c r="K700" s="38" t="str">
        <f>IF(D700&gt;=(('28 Populations and thresholds'!$I$205)+('28 Populations and thresholds'!$I$206)+('28 Populations and thresholds'!$I$207)+('28 Populations and thresholds'!$I$208)),"YES"," ")</f>
        <v>YES</v>
      </c>
      <c r="L700" s="38" t="str">
        <f>IF(K700="YES"," ",IF(D700&gt;=(('28 Populations and thresholds'!$I$205)+('28 Populations and thresholds'!$I$206)+('28 Populations and thresholds'!$I$207)+('28 Populations and thresholds'!$I$208))*0.25,"YES"))</f>
        <v xml:space="preserve"> </v>
      </c>
      <c r="M700" s="38" t="b">
        <f>OR('28 Populations and thresholds'!$J$206="CR",'28 Populations and thresholds'!$J$206="EN",'28 Populations and thresholds'!$J$206="VU")</f>
        <v>0</v>
      </c>
      <c r="N700" s="75">
        <f>D700/(('28 Populations and thresholds'!$H$205)+('28 Populations and thresholds'!$H$206)+('28 Populations and thresholds'!$H$207)+('28 Populations and thresholds'!$H$208))</f>
        <v>4.8902762720101686E-3</v>
      </c>
      <c r="O700" s="263" t="str">
        <f t="shared" si="45"/>
        <v xml:space="preserve"> </v>
      </c>
      <c r="P700" s="12" t="s">
        <v>4568</v>
      </c>
      <c r="Q700" s="263" t="str">
        <f t="shared" si="46"/>
        <v xml:space="preserve"> </v>
      </c>
    </row>
    <row r="701" spans="1:17" x14ac:dyDescent="0.2">
      <c r="A701" s="143" t="s">
        <v>1314</v>
      </c>
      <c r="B701" s="40" t="s">
        <v>963</v>
      </c>
      <c r="C701" s="4" t="s">
        <v>3446</v>
      </c>
      <c r="D701" s="41">
        <v>120</v>
      </c>
      <c r="E701" s="46">
        <v>35674</v>
      </c>
      <c r="F701" s="43"/>
      <c r="G701" s="263" t="str">
        <f t="shared" si="43"/>
        <v xml:space="preserve"> </v>
      </c>
      <c r="H701" s="143" t="s">
        <v>21</v>
      </c>
      <c r="I701" s="143" t="s">
        <v>823</v>
      </c>
      <c r="J701" s="263" t="str">
        <f t="shared" si="44"/>
        <v xml:space="preserve"> </v>
      </c>
      <c r="K701" s="38" t="str">
        <f>IF(D701&gt;=('28 Populations and thresholds'!$I$144),"YES"," ")</f>
        <v>YES</v>
      </c>
      <c r="L701" s="38" t="str">
        <f>IF(K701="YES"," ",IF(D701&gt;=('28 Populations and thresholds'!$I$144)*0.25,"YES"))</f>
        <v xml:space="preserve"> </v>
      </c>
      <c r="M701" s="38" t="b">
        <f>OR('28 Populations and thresholds'!$J$144="CR",'28 Populations and thresholds'!$J$144="EN",'28 Populations and thresholds'!$J$144="VU")</f>
        <v>0</v>
      </c>
      <c r="N701" s="75">
        <f>D701/'28 Populations and thresholds'!$H$144</f>
        <v>1.2E-2</v>
      </c>
      <c r="O701" s="263" t="str">
        <f t="shared" si="45"/>
        <v xml:space="preserve"> </v>
      </c>
      <c r="P701" s="9"/>
      <c r="Q701" s="263" t="str">
        <f t="shared" si="46"/>
        <v xml:space="preserve"> </v>
      </c>
    </row>
    <row r="702" spans="1:17" x14ac:dyDescent="0.2">
      <c r="A702" s="143" t="s">
        <v>1314</v>
      </c>
      <c r="B702" s="40" t="s">
        <v>963</v>
      </c>
      <c r="C702" s="4" t="s">
        <v>3470</v>
      </c>
      <c r="D702" s="41">
        <v>1532</v>
      </c>
      <c r="E702" s="46">
        <v>35674</v>
      </c>
      <c r="F702" s="43"/>
      <c r="G702" s="263" t="str">
        <f t="shared" si="43"/>
        <v xml:space="preserve"> </v>
      </c>
      <c r="H702" s="143" t="s">
        <v>21</v>
      </c>
      <c r="I702" s="143" t="s">
        <v>823</v>
      </c>
      <c r="J702" s="263" t="str">
        <f t="shared" si="44"/>
        <v xml:space="preserve"> </v>
      </c>
      <c r="K702" s="38" t="str">
        <f>IF(D702&gt;=('28 Populations and thresholds'!$I$181),"YES"," ")</f>
        <v>YES</v>
      </c>
      <c r="L702" s="38" t="str">
        <f>IF(K702="YES"," ",IF(D702&gt;=('28 Populations and thresholds'!$I$181)*0.25,"YES"))</f>
        <v xml:space="preserve"> </v>
      </c>
      <c r="M702" s="38" t="b">
        <f>OR('28 Populations and thresholds'!$J$181="CR",'28 Populations and thresholds'!$J$181="EN",'28 Populations and thresholds'!$J$181="VU")</f>
        <v>1</v>
      </c>
      <c r="N702" s="75">
        <f>D702/'28 Populations and thresholds'!$H$181</f>
        <v>4.7875000000000001E-2</v>
      </c>
      <c r="O702" s="263" t="str">
        <f t="shared" si="45"/>
        <v xml:space="preserve"> </v>
      </c>
      <c r="P702" s="9"/>
      <c r="Q702" s="263" t="str">
        <f t="shared" si="46"/>
        <v xml:space="preserve"> </v>
      </c>
    </row>
    <row r="703" spans="1:17" x14ac:dyDescent="0.2">
      <c r="A703" s="143" t="s">
        <v>1314</v>
      </c>
      <c r="B703" s="40" t="s">
        <v>963</v>
      </c>
      <c r="C703" s="4" t="s">
        <v>3767</v>
      </c>
      <c r="D703" s="41">
        <v>2206</v>
      </c>
      <c r="E703" s="46">
        <v>35674</v>
      </c>
      <c r="F703" s="43"/>
      <c r="G703" s="263" t="str">
        <f t="shared" si="43"/>
        <v xml:space="preserve"> </v>
      </c>
      <c r="H703" s="143" t="s">
        <v>21</v>
      </c>
      <c r="I703" s="143" t="s">
        <v>823</v>
      </c>
      <c r="J703" s="263" t="str">
        <f t="shared" si="44"/>
        <v xml:space="preserve"> </v>
      </c>
      <c r="K703" s="38" t="str">
        <f>IF(D703&gt;=('28 Populations and thresholds'!$I$195),"YES"," ")</f>
        <v xml:space="preserve"> </v>
      </c>
      <c r="L703" s="38" t="str">
        <f>IF(K703="YES"," ",IF(D703&gt;=('28 Populations and thresholds'!$I$195)*0.25,"YES"))</f>
        <v>YES</v>
      </c>
      <c r="M703" s="38" t="b">
        <f>OR('28 Populations and thresholds'!$J$195="CR",'28 Populations and thresholds'!$J$195="EN",'28 Populations and thresholds'!$J$195="VU")</f>
        <v>1</v>
      </c>
      <c r="N703" s="75">
        <f>D703/'28 Populations and thresholds'!$H$195</f>
        <v>7.6068965517241379E-3</v>
      </c>
      <c r="O703" s="263" t="str">
        <f t="shared" si="45"/>
        <v xml:space="preserve"> </v>
      </c>
      <c r="P703" s="9"/>
      <c r="Q703" s="263" t="str">
        <f t="shared" si="46"/>
        <v xml:space="preserve"> </v>
      </c>
    </row>
    <row r="704" spans="1:17" x14ac:dyDescent="0.2">
      <c r="A704" s="12" t="s">
        <v>1314</v>
      </c>
      <c r="B704" s="9" t="s">
        <v>963</v>
      </c>
      <c r="C704" s="4" t="s">
        <v>3391</v>
      </c>
      <c r="D704" s="5">
        <v>56</v>
      </c>
      <c r="E704" s="148">
        <v>32874</v>
      </c>
      <c r="G704" s="263" t="str">
        <f t="shared" si="43"/>
        <v xml:space="preserve"> </v>
      </c>
      <c r="I704" s="13" t="s">
        <v>4019</v>
      </c>
      <c r="J704" s="263" t="str">
        <f t="shared" si="44"/>
        <v xml:space="preserve"> </v>
      </c>
      <c r="K704" s="38" t="str">
        <f>IF(D704&gt;=('28 Populations and thresholds'!$I$121),"YES"," ")</f>
        <v>YES</v>
      </c>
      <c r="L704" s="38" t="str">
        <f>IF(K704="YES"," ",IF(D704&gt;=('28 Populations and thresholds'!$I$121)*0.25,"YES"))</f>
        <v xml:space="preserve"> </v>
      </c>
      <c r="M704" s="38" t="b">
        <f>OR('28 Populations and thresholds'!$J$121="CR",'28 Populations and thresholds'!$J$121="EN",'28 Populations and thresholds'!$J$121="VU")</f>
        <v>1</v>
      </c>
      <c r="N704" s="75">
        <f>D704/'28 Populations and thresholds'!$H$121</f>
        <v>4.8695652173913043E-2</v>
      </c>
      <c r="O704" s="263" t="str">
        <f t="shared" si="45"/>
        <v xml:space="preserve"> </v>
      </c>
      <c r="P704" s="121"/>
      <c r="Q704" s="263" t="str">
        <f t="shared" si="46"/>
        <v xml:space="preserve"> </v>
      </c>
    </row>
    <row r="705" spans="1:22" x14ac:dyDescent="0.2">
      <c r="A705" s="143" t="s">
        <v>1314</v>
      </c>
      <c r="B705" s="40" t="s">
        <v>963</v>
      </c>
      <c r="C705" s="4" t="s">
        <v>3452</v>
      </c>
      <c r="D705" s="41">
        <v>3000</v>
      </c>
      <c r="E705" s="46">
        <v>35674</v>
      </c>
      <c r="F705" s="43"/>
      <c r="G705" s="263" t="str">
        <f t="shared" ref="G705:G768" si="47">" "</f>
        <v xml:space="preserve"> </v>
      </c>
      <c r="H705" s="143" t="s">
        <v>21</v>
      </c>
      <c r="I705" s="143" t="s">
        <v>823</v>
      </c>
      <c r="J705" s="263" t="str">
        <f t="shared" ref="J705:J768" si="48">" "</f>
        <v xml:space="preserve"> </v>
      </c>
      <c r="K705" s="38" t="str">
        <f>IF(D705&gt;=('28 Populations and thresholds'!$I$158),"YES"," ")</f>
        <v>YES</v>
      </c>
      <c r="L705" s="38" t="str">
        <f>IF(K705="YES"," ",IF(D705&gt;=('28 Populations and thresholds'!$I$158)*0.25,"YES"))</f>
        <v xml:space="preserve"> </v>
      </c>
      <c r="M705" s="38" t="b">
        <f>OR('28 Populations and thresholds'!$J$158="CR",'28 Populations and thresholds'!$J$158="EN",'28 Populations and thresholds'!$J$158="VU")</f>
        <v>0</v>
      </c>
      <c r="N705" s="75">
        <f>D705/'28 Populations and thresholds'!$H$158</f>
        <v>0.03</v>
      </c>
      <c r="O705" s="263" t="str">
        <f t="shared" ref="O705:O768" si="49">" "</f>
        <v xml:space="preserve"> </v>
      </c>
      <c r="P705" s="9"/>
      <c r="Q705" s="263" t="str">
        <f t="shared" ref="Q705:Q768" si="50">" "</f>
        <v xml:space="preserve"> </v>
      </c>
    </row>
    <row r="706" spans="1:22" x14ac:dyDescent="0.2">
      <c r="A706" s="143" t="s">
        <v>1314</v>
      </c>
      <c r="B706" s="40" t="s">
        <v>963</v>
      </c>
      <c r="C706" s="4" t="s">
        <v>3760</v>
      </c>
      <c r="D706" s="41">
        <v>1140</v>
      </c>
      <c r="E706" s="46">
        <v>35674</v>
      </c>
      <c r="F706" s="43"/>
      <c r="G706" s="263" t="str">
        <f t="shared" si="47"/>
        <v xml:space="preserve"> </v>
      </c>
      <c r="H706" s="143" t="s">
        <v>21</v>
      </c>
      <c r="I706" s="143" t="s">
        <v>823</v>
      </c>
      <c r="J706" s="263" t="str">
        <f t="shared" si="48"/>
        <v xml:space="preserve"> </v>
      </c>
      <c r="K706" s="38" t="str">
        <f>IF(D706&gt;=('28 Populations and thresholds'!$I$186),"YES"," ")</f>
        <v>YES</v>
      </c>
      <c r="L706" s="38" t="str">
        <f>IF(K706="YES"," ",IF(D706&gt;=('28 Populations and thresholds'!$I$186)*0.25,"YES"))</f>
        <v xml:space="preserve"> </v>
      </c>
      <c r="M706" s="38" t="b">
        <f>OR('28 Populations and thresholds'!$J$186="CR",'28 Populations and thresholds'!$J$186="EN",'28 Populations and thresholds'!$J$186="VU")</f>
        <v>0</v>
      </c>
      <c r="N706" s="75">
        <f>D706/'28 Populations and thresholds'!$H$186</f>
        <v>1.14E-3</v>
      </c>
      <c r="O706" s="263" t="str">
        <f t="shared" si="49"/>
        <v xml:space="preserve"> </v>
      </c>
      <c r="Q706" s="263" t="str">
        <f t="shared" si="50"/>
        <v xml:space="preserve"> </v>
      </c>
    </row>
    <row r="707" spans="1:22" x14ac:dyDescent="0.2">
      <c r="A707" s="143" t="s">
        <v>1314</v>
      </c>
      <c r="B707" s="40" t="s">
        <v>963</v>
      </c>
      <c r="C707" s="40" t="s">
        <v>3799</v>
      </c>
      <c r="D707" s="41">
        <v>8140</v>
      </c>
      <c r="E707" s="46">
        <v>35674</v>
      </c>
      <c r="F707" s="43"/>
      <c r="G707" s="263" t="str">
        <f t="shared" si="47"/>
        <v xml:space="preserve"> </v>
      </c>
      <c r="H707" s="143" t="s">
        <v>21</v>
      </c>
      <c r="I707" s="143" t="s">
        <v>823</v>
      </c>
      <c r="J707" s="263" t="str">
        <f t="shared" si="48"/>
        <v xml:space="preserve"> </v>
      </c>
      <c r="K707" s="38" t="str">
        <f>IF(D707&gt;=(('28 Populations and thresholds'!$I$196)+('28 Populations and thresholds'!$I$197)),"YES"," ")</f>
        <v>YES</v>
      </c>
      <c r="L707" s="38" t="str">
        <f>IF(K707="YES"," ",IF(D707&gt;=(('28 Populations and thresholds'!$I$196)+('28 Populations and thresholds'!$I$197))*0.25,"YES"))</f>
        <v xml:space="preserve"> </v>
      </c>
      <c r="M707" s="38" t="b">
        <f>OR('28 Populations and thresholds'!$J$197="CR",'28 Populations and thresholds'!$J$197="EN",'28 Populations and thresholds'!$J$197="VU")</f>
        <v>0</v>
      </c>
      <c r="N707" s="75">
        <f>D707/(('28 Populations and thresholds'!$H$196)+('28 Populations and thresholds'!$H$197))</f>
        <v>6.6721311475409842E-2</v>
      </c>
      <c r="O707" s="263" t="str">
        <f t="shared" si="49"/>
        <v xml:space="preserve"> </v>
      </c>
      <c r="P707" s="12" t="s">
        <v>4568</v>
      </c>
      <c r="Q707" s="263" t="str">
        <f t="shared" si="50"/>
        <v xml:space="preserve"> </v>
      </c>
    </row>
    <row r="708" spans="1:22" x14ac:dyDescent="0.2">
      <c r="A708" s="12" t="s">
        <v>1314</v>
      </c>
      <c r="B708" s="65" t="s">
        <v>963</v>
      </c>
      <c r="C708" s="4" t="s">
        <v>3398</v>
      </c>
      <c r="D708" s="5">
        <v>13</v>
      </c>
      <c r="E708" s="104">
        <v>1990</v>
      </c>
      <c r="G708" s="263" t="str">
        <f t="shared" si="47"/>
        <v xml:space="preserve"> </v>
      </c>
      <c r="I708" s="13" t="s">
        <v>4019</v>
      </c>
      <c r="J708" s="263" t="str">
        <f t="shared" si="48"/>
        <v xml:space="preserve"> </v>
      </c>
      <c r="K708" s="38" t="str">
        <f>IF(D708&gt;=('28 Populations and thresholds'!$I$123),"YES"," ")</f>
        <v>YES</v>
      </c>
      <c r="L708" s="38" t="str">
        <f>IF(K708="YES"," ",IF(D708&gt;=('28 Populations and thresholds'!$I$123)*0.25,"YES"))</f>
        <v xml:space="preserve"> </v>
      </c>
      <c r="M708" s="38" t="b">
        <f>OR('28 Populations and thresholds'!$J$123="CR",'28 Populations and thresholds'!$J$123="EN",'28 Populations and thresholds'!$J$123="VU")</f>
        <v>1</v>
      </c>
      <c r="N708" s="75">
        <f>D708/'28 Populations and thresholds'!$H$123</f>
        <v>2.5999999999999999E-2</v>
      </c>
      <c r="O708" s="263" t="str">
        <f t="shared" si="49"/>
        <v xml:space="preserve"> </v>
      </c>
      <c r="P708" s="121"/>
      <c r="Q708" s="263" t="str">
        <f t="shared" si="50"/>
        <v xml:space="preserve"> </v>
      </c>
    </row>
    <row r="709" spans="1:22" x14ac:dyDescent="0.2">
      <c r="A709" s="143" t="s">
        <v>1314</v>
      </c>
      <c r="B709" s="40" t="s">
        <v>963</v>
      </c>
      <c r="C709" s="4" t="s">
        <v>3777</v>
      </c>
      <c r="D709" s="41">
        <v>1728</v>
      </c>
      <c r="E709" s="46">
        <v>35674</v>
      </c>
      <c r="F709" s="43"/>
      <c r="G709" s="263" t="str">
        <f t="shared" si="47"/>
        <v xml:space="preserve"> </v>
      </c>
      <c r="H709" s="143" t="s">
        <v>21</v>
      </c>
      <c r="I709" s="143" t="s">
        <v>823</v>
      </c>
      <c r="J709" s="263" t="str">
        <f t="shared" si="48"/>
        <v xml:space="preserve"> </v>
      </c>
      <c r="K709" s="38" t="str">
        <f>IF(D709&gt;=('28 Populations and thresholds'!$I$211),"YES"," ")</f>
        <v>YES</v>
      </c>
      <c r="L709" s="38" t="str">
        <f>IF(K709="YES"," ",IF(D709&gt;=('28 Populations and thresholds'!$I$211)*0.25,"YES"))</f>
        <v xml:space="preserve"> </v>
      </c>
      <c r="M709" s="38" t="b">
        <f>OR('28 Populations and thresholds'!$J$211="CR",'28 Populations and thresholds'!$J$211="EN",'28 Populations and thresholds'!$J$211="VU")</f>
        <v>0</v>
      </c>
      <c r="N709" s="75">
        <f>D709/'28 Populations and thresholds'!$H$211</f>
        <v>1.7279999999999999E-3</v>
      </c>
      <c r="O709" s="263" t="str">
        <f t="shared" si="49"/>
        <v xml:space="preserve"> </v>
      </c>
      <c r="Q709" s="263" t="str">
        <f t="shared" si="50"/>
        <v xml:space="preserve"> </v>
      </c>
    </row>
    <row r="710" spans="1:22" x14ac:dyDescent="0.2">
      <c r="A710" s="143" t="s">
        <v>1314</v>
      </c>
      <c r="B710" s="40" t="s">
        <v>963</v>
      </c>
      <c r="C710" s="4" t="s">
        <v>3770</v>
      </c>
      <c r="D710" s="41">
        <v>2900</v>
      </c>
      <c r="E710" s="46">
        <v>35674</v>
      </c>
      <c r="F710" s="43"/>
      <c r="G710" s="263" t="str">
        <f t="shared" si="47"/>
        <v xml:space="preserve"> </v>
      </c>
      <c r="H710" s="143" t="s">
        <v>21</v>
      </c>
      <c r="I710" s="143" t="s">
        <v>823</v>
      </c>
      <c r="J710" s="263" t="str">
        <f t="shared" si="48"/>
        <v xml:space="preserve"> </v>
      </c>
      <c r="K710" s="38" t="str">
        <f>IF(D710&gt;=('28 Populations and thresholds'!$I$199),"YES"," ")</f>
        <v xml:space="preserve"> </v>
      </c>
      <c r="L710" s="38" t="str">
        <f>IF(K710="YES"," ",IF(D710&gt;=('28 Populations and thresholds'!$I$199)*0.25,"YES"))</f>
        <v>YES</v>
      </c>
      <c r="M710" s="38" t="b">
        <f>OR('28 Populations and thresholds'!$J$199="CR",'28 Populations and thresholds'!$J$199="EN",'28 Populations and thresholds'!$J$199="VU")</f>
        <v>0</v>
      </c>
      <c r="N710" s="75">
        <f>D710/'28 Populations and thresholds'!$H$199</f>
        <v>9.2063492063492059E-3</v>
      </c>
      <c r="O710" s="263" t="str">
        <f t="shared" si="49"/>
        <v xml:space="preserve"> </v>
      </c>
      <c r="P710" s="9"/>
      <c r="Q710" s="263" t="str">
        <f t="shared" si="50"/>
        <v xml:space="preserve"> </v>
      </c>
    </row>
    <row r="711" spans="1:22" x14ac:dyDescent="0.2">
      <c r="A711" s="143" t="s">
        <v>1314</v>
      </c>
      <c r="B711" s="40" t="s">
        <v>963</v>
      </c>
      <c r="C711" s="4" t="s">
        <v>3473</v>
      </c>
      <c r="D711" s="41">
        <v>3515</v>
      </c>
      <c r="E711" s="46">
        <v>35674</v>
      </c>
      <c r="F711" s="43"/>
      <c r="G711" s="263" t="str">
        <f t="shared" si="47"/>
        <v xml:space="preserve"> </v>
      </c>
      <c r="H711" s="143" t="s">
        <v>21</v>
      </c>
      <c r="I711" s="143" t="s">
        <v>823</v>
      </c>
      <c r="J711" s="263" t="str">
        <f t="shared" si="48"/>
        <v xml:space="preserve"> </v>
      </c>
      <c r="K711" s="38" t="str">
        <f>IF(D711&gt;=('28 Populations and thresholds'!$I$190),"YES"," ")</f>
        <v>YES</v>
      </c>
      <c r="L711" s="38" t="str">
        <f>IF(K711="YES"," ",IF(D711&gt;=('28 Populations and thresholds'!$I$190)*0.25,"YES"))</f>
        <v xml:space="preserve"> </v>
      </c>
      <c r="M711" s="38" t="b">
        <f>OR('28 Populations and thresholds'!$J$190="CR",'28 Populations and thresholds'!$J$190="EN",'28 Populations and thresholds'!$J$190="VU")</f>
        <v>0</v>
      </c>
      <c r="N711" s="75">
        <f>D711/'28 Populations and thresholds'!$H$190</f>
        <v>3.5150000000000001E-2</v>
      </c>
      <c r="O711" s="263" t="str">
        <f t="shared" si="49"/>
        <v xml:space="preserve"> </v>
      </c>
      <c r="Q711" s="263" t="str">
        <f t="shared" si="50"/>
        <v xml:space="preserve"> </v>
      </c>
    </row>
    <row r="712" spans="1:22" x14ac:dyDescent="0.2">
      <c r="A712" s="275" t="s">
        <v>1314</v>
      </c>
      <c r="B712" s="269" t="s">
        <v>4132</v>
      </c>
      <c r="C712" s="269" t="s">
        <v>1732</v>
      </c>
      <c r="D712" s="279">
        <v>525</v>
      </c>
      <c r="E712" s="281">
        <v>36586</v>
      </c>
      <c r="F712" s="272"/>
      <c r="G712" s="263" t="str">
        <f t="shared" si="47"/>
        <v xml:space="preserve"> </v>
      </c>
      <c r="H712" s="275" t="s">
        <v>4019</v>
      </c>
      <c r="I712" s="275"/>
      <c r="J712" s="263" t="str">
        <f t="shared" si="48"/>
        <v xml:space="preserve"> </v>
      </c>
      <c r="K712" s="272" t="str">
        <f>IF(D712&gt;=('28 Populations and thresholds'!$I$221),"YES"," ")</f>
        <v>YES</v>
      </c>
      <c r="L712" s="272" t="str">
        <f>IF(K712="YES"," ",IF(D712&gt;=('28 Populations and thresholds'!$I$221)*0.25,"YES"))</f>
        <v xml:space="preserve"> </v>
      </c>
      <c r="M712" s="272" t="b">
        <f>OR('28 Populations and thresholds'!$J$221="CR",'28 Populations and thresholds'!$J$221="EN",'28 Populations and thresholds'!$J$221="VU")</f>
        <v>1</v>
      </c>
      <c r="N712" s="273">
        <f>D712/'28 Populations and thresholds'!$H$221</f>
        <v>5.46875E-2</v>
      </c>
      <c r="O712" s="263" t="str">
        <f t="shared" si="49"/>
        <v xml:space="preserve"> </v>
      </c>
      <c r="P712" s="275"/>
      <c r="Q712" s="263" t="str">
        <f t="shared" si="50"/>
        <v xml:space="preserve"> </v>
      </c>
    </row>
    <row r="713" spans="1:22" x14ac:dyDescent="0.2">
      <c r="A713" s="143" t="s">
        <v>1314</v>
      </c>
      <c r="B713" s="40" t="s">
        <v>1342</v>
      </c>
      <c r="C713" s="111" t="s">
        <v>3540</v>
      </c>
      <c r="D713" s="45">
        <v>1144</v>
      </c>
      <c r="E713" s="47" t="s">
        <v>1332</v>
      </c>
      <c r="F713" s="43"/>
      <c r="G713" s="263" t="str">
        <f t="shared" si="47"/>
        <v xml:space="preserve"> </v>
      </c>
      <c r="H713" s="143" t="s">
        <v>15</v>
      </c>
      <c r="I713" s="143" t="s">
        <v>1315</v>
      </c>
      <c r="J713" s="263" t="str">
        <f t="shared" si="48"/>
        <v xml:space="preserve"> </v>
      </c>
      <c r="K713" s="38" t="str">
        <f>IF(D713&gt;=('28 Populations and thresholds'!$I$60),"YES"," ")</f>
        <v>YES</v>
      </c>
      <c r="L713" s="38" t="str">
        <f>IF(K713="YES"," ",IF(D713&gt;=('28 Populations and thresholds'!$I$60)*0.25,"YES"))</f>
        <v xml:space="preserve"> </v>
      </c>
      <c r="M713" s="38" t="b">
        <f>OR('28 Populations and thresholds'!$J$60="CR",'28 Populations and thresholds'!$J$60="EN",'28 Populations and thresholds'!$J$60="VU")</f>
        <v>1</v>
      </c>
      <c r="N713" s="75">
        <f>D713/'28 Populations and thresholds'!$H$60</f>
        <v>1.4666666666666666E-2</v>
      </c>
      <c r="O713" s="263" t="str">
        <f t="shared" si="49"/>
        <v xml:space="preserve"> </v>
      </c>
      <c r="P713" s="9"/>
      <c r="Q713" s="263" t="str">
        <f t="shared" si="50"/>
        <v xml:space="preserve"> </v>
      </c>
      <c r="R713" s="4"/>
      <c r="S713" s="4"/>
      <c r="T713" s="4"/>
      <c r="U713" s="4"/>
      <c r="V713" s="4"/>
    </row>
    <row r="714" spans="1:22" x14ac:dyDescent="0.2">
      <c r="A714" s="267" t="s">
        <v>1314</v>
      </c>
      <c r="B714" s="268" t="s">
        <v>1343</v>
      </c>
      <c r="C714" s="269" t="s">
        <v>3676</v>
      </c>
      <c r="D714" s="298">
        <v>64</v>
      </c>
      <c r="E714" s="294" t="s">
        <v>1332</v>
      </c>
      <c r="F714" s="276"/>
      <c r="G714" s="263" t="str">
        <f t="shared" si="47"/>
        <v xml:space="preserve"> </v>
      </c>
      <c r="H714" s="267" t="s">
        <v>15</v>
      </c>
      <c r="I714" s="267" t="s">
        <v>1315</v>
      </c>
      <c r="J714" s="263" t="str">
        <f t="shared" si="48"/>
        <v xml:space="preserve"> </v>
      </c>
      <c r="K714" s="272" t="str">
        <f>IF(D714&gt;=('28 Populations and thresholds'!$I$96),"YES"," ")</f>
        <v>YES</v>
      </c>
      <c r="L714" s="272" t="str">
        <f>IF(K714="YES"," ",IF(D714&gt;=('28 Populations and thresholds'!$I$96)*0.25,"YES"))</f>
        <v xml:space="preserve"> </v>
      </c>
      <c r="M714" s="272" t="b">
        <f>OR('28 Populations and thresholds'!$J$96="CR",'28 Populations and thresholds'!$J$96="EN",'28 Populations and thresholds'!$J$96="VU")</f>
        <v>1</v>
      </c>
      <c r="N714" s="273">
        <f>D714/'28 Populations and thresholds'!$H$96</f>
        <v>6.4000000000000001E-2</v>
      </c>
      <c r="O714" s="263" t="str">
        <f t="shared" si="49"/>
        <v xml:space="preserve"> </v>
      </c>
      <c r="P714" s="275"/>
      <c r="Q714" s="263" t="str">
        <f t="shared" si="50"/>
        <v xml:space="preserve"> </v>
      </c>
    </row>
    <row r="715" spans="1:22" x14ac:dyDescent="0.2">
      <c r="A715" s="267" t="s">
        <v>1314</v>
      </c>
      <c r="B715" s="268" t="s">
        <v>1343</v>
      </c>
      <c r="C715" s="269" t="s">
        <v>3552</v>
      </c>
      <c r="D715" s="270">
        <v>1910</v>
      </c>
      <c r="E715" s="294" t="s">
        <v>1332</v>
      </c>
      <c r="F715" s="276"/>
      <c r="G715" s="263" t="str">
        <f t="shared" si="47"/>
        <v xml:space="preserve"> </v>
      </c>
      <c r="H715" s="267" t="s">
        <v>15</v>
      </c>
      <c r="I715" s="267" t="s">
        <v>1315</v>
      </c>
      <c r="J715" s="263" t="str">
        <f t="shared" si="48"/>
        <v xml:space="preserve"> </v>
      </c>
      <c r="K715" s="272" t="str">
        <f>IF(D715&gt;=('28 Populations and thresholds'!$I$77),"YES"," ")</f>
        <v>YES</v>
      </c>
      <c r="L715" s="272" t="str">
        <f>IF(K715="YES"," ",IF(D715&gt;=('28 Populations and thresholds'!$I$77)*0.25,"YES"))</f>
        <v xml:space="preserve"> </v>
      </c>
      <c r="M715" s="272" t="b">
        <f>OR('28 Populations and thresholds'!$J$77="CR",'28 Populations and thresholds'!$J$77="EN",'28 Populations and thresholds'!$J$77="VU")</f>
        <v>0</v>
      </c>
      <c r="N715" s="273">
        <f>D715/'28 Populations and thresholds'!$H$77</f>
        <v>1.9099999999999999E-2</v>
      </c>
      <c r="O715" s="263" t="str">
        <f t="shared" si="49"/>
        <v xml:space="preserve"> </v>
      </c>
      <c r="P715" s="269"/>
      <c r="Q715" s="263" t="str">
        <f t="shared" si="50"/>
        <v xml:space="preserve"> </v>
      </c>
    </row>
    <row r="716" spans="1:22" x14ac:dyDescent="0.2">
      <c r="A716" s="267" t="s">
        <v>1314</v>
      </c>
      <c r="B716" s="268" t="s">
        <v>1343</v>
      </c>
      <c r="C716" s="280" t="s">
        <v>3540</v>
      </c>
      <c r="D716" s="270">
        <v>1198</v>
      </c>
      <c r="E716" s="294" t="s">
        <v>1332</v>
      </c>
      <c r="F716" s="276"/>
      <c r="G716" s="263" t="str">
        <f t="shared" si="47"/>
        <v xml:space="preserve"> </v>
      </c>
      <c r="H716" s="267" t="s">
        <v>15</v>
      </c>
      <c r="I716" s="267" t="s">
        <v>1315</v>
      </c>
      <c r="J716" s="263" t="str">
        <f t="shared" si="48"/>
        <v xml:space="preserve"> </v>
      </c>
      <c r="K716" s="272" t="str">
        <f>IF(D716&gt;=('28 Populations and thresholds'!$I$60),"YES"," ")</f>
        <v>YES</v>
      </c>
      <c r="L716" s="272" t="str">
        <f>IF(K716="YES"," ",IF(D716&gt;=('28 Populations and thresholds'!$I$60)*0.25,"YES"))</f>
        <v xml:space="preserve"> </v>
      </c>
      <c r="M716" s="272" t="b">
        <f>OR('28 Populations and thresholds'!$J$60="CR",'28 Populations and thresholds'!$J$60="EN",'28 Populations and thresholds'!$J$60="VU")</f>
        <v>1</v>
      </c>
      <c r="N716" s="273">
        <f>D716/'28 Populations and thresholds'!$H$60</f>
        <v>1.5358974358974358E-2</v>
      </c>
      <c r="O716" s="263" t="str">
        <f t="shared" si="49"/>
        <v xml:space="preserve"> </v>
      </c>
      <c r="P716" s="269"/>
      <c r="Q716" s="263" t="str">
        <f t="shared" si="50"/>
        <v xml:space="preserve"> </v>
      </c>
      <c r="R716" s="4"/>
      <c r="S716" s="4"/>
      <c r="T716" s="4"/>
      <c r="U716" s="4"/>
      <c r="V716" s="4"/>
    </row>
    <row r="717" spans="1:22" x14ac:dyDescent="0.2">
      <c r="A717" s="12" t="s">
        <v>1314</v>
      </c>
      <c r="B717" s="9" t="s">
        <v>4129</v>
      </c>
      <c r="C717" s="4" t="s">
        <v>1732</v>
      </c>
      <c r="D717" s="5">
        <v>110</v>
      </c>
      <c r="E717" s="148">
        <v>35765</v>
      </c>
      <c r="G717" s="263" t="str">
        <f t="shared" si="47"/>
        <v xml:space="preserve"> </v>
      </c>
      <c r="H717" s="13" t="s">
        <v>4019</v>
      </c>
      <c r="J717" s="263" t="str">
        <f t="shared" si="48"/>
        <v xml:space="preserve"> </v>
      </c>
      <c r="K717" s="38" t="str">
        <f>IF(D717&gt;=('28 Populations and thresholds'!$I$221),"YES"," ")</f>
        <v>YES</v>
      </c>
      <c r="L717" s="38" t="str">
        <f>IF(K717="YES"," ",IF(D717&gt;=('28 Populations and thresholds'!$I$221)*0.25,"YES"))</f>
        <v xml:space="preserve"> </v>
      </c>
      <c r="M717" s="38" t="b">
        <f>OR('28 Populations and thresholds'!$J$221="CR",'28 Populations and thresholds'!$J$221="EN",'28 Populations and thresholds'!$J$221="VU")</f>
        <v>1</v>
      </c>
      <c r="N717" s="75">
        <f>D717/'28 Populations and thresholds'!$H$221</f>
        <v>1.1458333333333333E-2</v>
      </c>
      <c r="O717" s="263" t="str">
        <f t="shared" si="49"/>
        <v xml:space="preserve"> </v>
      </c>
      <c r="Q717" s="263" t="str">
        <f t="shared" si="50"/>
        <v xml:space="preserve"> </v>
      </c>
    </row>
    <row r="718" spans="1:22" x14ac:dyDescent="0.2">
      <c r="A718" s="275" t="s">
        <v>1314</v>
      </c>
      <c r="B718" s="268" t="s">
        <v>4634</v>
      </c>
      <c r="C718" s="269" t="s">
        <v>3676</v>
      </c>
      <c r="D718" s="279">
        <v>253</v>
      </c>
      <c r="E718" s="274">
        <v>1996</v>
      </c>
      <c r="F718" s="272"/>
      <c r="G718" s="263" t="str">
        <f t="shared" si="47"/>
        <v xml:space="preserve"> </v>
      </c>
      <c r="H718" s="275" t="s">
        <v>139</v>
      </c>
      <c r="I718" s="275" t="s">
        <v>3388</v>
      </c>
      <c r="J718" s="263" t="str">
        <f t="shared" si="48"/>
        <v xml:space="preserve"> </v>
      </c>
      <c r="K718" s="272" t="str">
        <f>IF(D718&gt;=('28 Populations and thresholds'!$I$96),"YES"," ")</f>
        <v>YES</v>
      </c>
      <c r="L718" s="272" t="str">
        <f>IF(K718="YES"," ",IF(D718&gt;=('28 Populations and thresholds'!$I$96)*0.25,"YES"))</f>
        <v xml:space="preserve"> </v>
      </c>
      <c r="M718" s="272" t="b">
        <f>OR('28 Populations and thresholds'!$J$96="CR",'28 Populations and thresholds'!$J$96="EN",'28 Populations and thresholds'!$J$96="VU")</f>
        <v>1</v>
      </c>
      <c r="N718" s="273">
        <f>D718/'28 Populations and thresholds'!$H$96</f>
        <v>0.253</v>
      </c>
      <c r="O718" s="263" t="str">
        <f t="shared" si="49"/>
        <v xml:space="preserve"> </v>
      </c>
      <c r="P718" s="275"/>
      <c r="Q718" s="263" t="str">
        <f t="shared" si="50"/>
        <v xml:space="preserve"> </v>
      </c>
    </row>
    <row r="719" spans="1:22" x14ac:dyDescent="0.2">
      <c r="A719" s="267" t="s">
        <v>1314</v>
      </c>
      <c r="B719" s="268" t="s">
        <v>4634</v>
      </c>
      <c r="C719" s="269" t="s">
        <v>3594</v>
      </c>
      <c r="D719" s="270">
        <v>6734</v>
      </c>
      <c r="E719" s="294" t="s">
        <v>1316</v>
      </c>
      <c r="F719" s="276"/>
      <c r="G719" s="263" t="str">
        <f t="shared" si="47"/>
        <v xml:space="preserve"> </v>
      </c>
      <c r="H719" s="267" t="s">
        <v>15</v>
      </c>
      <c r="I719" s="267" t="s">
        <v>1315</v>
      </c>
      <c r="J719" s="263" t="str">
        <f t="shared" si="48"/>
        <v xml:space="preserve"> </v>
      </c>
      <c r="K719" s="272" t="str">
        <f>IF(D719&gt;=('28 Populations and thresholds'!$I$87),"YES"," ")</f>
        <v>YES</v>
      </c>
      <c r="L719" s="272" t="str">
        <f>IF(K719="YES"," ",IF(D719&gt;=('28 Populations and thresholds'!$I$87)*0.25,"YES"))</f>
        <v xml:space="preserve"> </v>
      </c>
      <c r="M719" s="272" t="b">
        <f>OR('28 Populations and thresholds'!$J$87="CR",'28 Populations and thresholds'!$J$87="EN",'28 Populations and thresholds'!$J$87="VU")</f>
        <v>0</v>
      </c>
      <c r="N719" s="273">
        <f>D719/'28 Populations and thresholds'!$H$87</f>
        <v>6.7340000000000004E-3</v>
      </c>
      <c r="O719" s="263" t="str">
        <f t="shared" si="49"/>
        <v xml:space="preserve"> </v>
      </c>
      <c r="P719" s="275"/>
      <c r="Q719" s="263" t="str">
        <f t="shared" si="50"/>
        <v xml:space="preserve"> </v>
      </c>
    </row>
    <row r="720" spans="1:22" x14ac:dyDescent="0.2">
      <c r="A720" s="275" t="s">
        <v>1314</v>
      </c>
      <c r="B720" s="268" t="s">
        <v>4634</v>
      </c>
      <c r="C720" s="269" t="s">
        <v>3666</v>
      </c>
      <c r="D720" s="291">
        <v>33191</v>
      </c>
      <c r="E720" s="281">
        <v>40544</v>
      </c>
      <c r="F720" s="272"/>
      <c r="G720" s="263" t="str">
        <f t="shared" si="47"/>
        <v xml:space="preserve"> </v>
      </c>
      <c r="H720" s="275"/>
      <c r="I720" s="269" t="s">
        <v>4415</v>
      </c>
      <c r="J720" s="263" t="str">
        <f t="shared" si="48"/>
        <v xml:space="preserve"> </v>
      </c>
      <c r="K720" s="272" t="str">
        <f>IF(D720&gt;=(('28 Populations and thresholds'!$I$62)+('28 Populations and thresholds'!$I$63)+('28 Populations and thresholds'!$I$65)),"YES"," ")</f>
        <v>YES</v>
      </c>
      <c r="L720" s="272" t="str">
        <f>IF(K720="YES"," ",IF(D720&gt;=(('28 Populations and thresholds'!$I$62)+('28 Populations and thresholds'!$I$63)+('28 Populations and thresholds'!$I$65))*0.25,"YES"))</f>
        <v xml:space="preserve"> </v>
      </c>
      <c r="M720" s="272" t="b">
        <f>OR('28 Populations and thresholds'!$J$62="CR",'28 Populations and thresholds'!$J$62="EN",'28 Populations and thresholds'!$J$62="VU")</f>
        <v>0</v>
      </c>
      <c r="N720" s="273">
        <f>D720/(('28 Populations and thresholds'!$H$62)+('28 Populations and thresholds'!$H$63)+('28 Populations and thresholds'!$H$65))</f>
        <v>0.18966285714285713</v>
      </c>
      <c r="O720" s="263" t="str">
        <f t="shared" si="49"/>
        <v xml:space="preserve"> </v>
      </c>
      <c r="P720" s="275" t="s">
        <v>4550</v>
      </c>
      <c r="Q720" s="263" t="str">
        <f t="shared" si="50"/>
        <v xml:space="preserve"> </v>
      </c>
    </row>
    <row r="721" spans="1:17" x14ac:dyDescent="0.2">
      <c r="A721" s="267" t="s">
        <v>1314</v>
      </c>
      <c r="B721" s="268" t="s">
        <v>4634</v>
      </c>
      <c r="C721" s="269" t="s">
        <v>1677</v>
      </c>
      <c r="D721" s="279">
        <v>13</v>
      </c>
      <c r="E721" s="284" t="s">
        <v>207</v>
      </c>
      <c r="F721" s="276"/>
      <c r="G721" s="263" t="str">
        <f t="shared" si="47"/>
        <v xml:space="preserve"> </v>
      </c>
      <c r="H721" s="275" t="s">
        <v>139</v>
      </c>
      <c r="I721" s="275"/>
      <c r="J721" s="263" t="str">
        <f t="shared" si="48"/>
        <v xml:space="preserve"> </v>
      </c>
      <c r="K721" s="272" t="str">
        <f>IF(D721&gt;=('28 Populations and thresholds'!$I$44),"YES"," ")</f>
        <v>YES</v>
      </c>
      <c r="L721" s="272" t="str">
        <f>IF(K721="YES"," ",IF(D721&gt;=('28 Populations and thresholds'!$I$44)*0.25,"YES"))</f>
        <v xml:space="preserve"> </v>
      </c>
      <c r="M721" s="272" t="b">
        <f>OR('28 Populations and thresholds'!$J$44="CR",'28 Populations and thresholds'!$J$44="EN",'28 Populations and thresholds'!$J$44="VU")</f>
        <v>0</v>
      </c>
      <c r="N721" s="273">
        <f>D721/'28 Populations and thresholds'!$H$44</f>
        <v>2.5999999999999999E-2</v>
      </c>
      <c r="O721" s="263" t="str">
        <f t="shared" si="49"/>
        <v xml:space="preserve"> </v>
      </c>
      <c r="P721" s="282"/>
      <c r="Q721" s="263" t="str">
        <f t="shared" si="50"/>
        <v xml:space="preserve"> </v>
      </c>
    </row>
    <row r="722" spans="1:17" x14ac:dyDescent="0.2">
      <c r="A722" s="275" t="s">
        <v>1314</v>
      </c>
      <c r="B722" s="268" t="s">
        <v>4634</v>
      </c>
      <c r="C722" s="269" t="s">
        <v>1755</v>
      </c>
      <c r="D722" s="279">
        <v>306</v>
      </c>
      <c r="E722" s="284" t="s">
        <v>240</v>
      </c>
      <c r="F722" s="272"/>
      <c r="G722" s="263" t="str">
        <f t="shared" si="47"/>
        <v xml:space="preserve"> </v>
      </c>
      <c r="H722" s="275" t="s">
        <v>139</v>
      </c>
      <c r="I722" s="275"/>
      <c r="J722" s="263" t="str">
        <f t="shared" si="48"/>
        <v xml:space="preserve"> </v>
      </c>
      <c r="K722" s="272" t="str">
        <f>IF(D722&gt;=('28 Populations and thresholds'!$I$226),"YES"," ")</f>
        <v>YES</v>
      </c>
      <c r="L722" s="272" t="str">
        <f>IF(K722="YES"," ",IF(D722&gt;=('28 Populations and thresholds'!$I$226)*0.25,"YES"))</f>
        <v xml:space="preserve"> </v>
      </c>
      <c r="M722" s="272" t="b">
        <f>OR('28 Populations and thresholds'!$J$226="CR",'28 Populations and thresholds'!$J$226="EN",'28 Populations and thresholds'!$J$226="VU")</f>
        <v>0</v>
      </c>
      <c r="N722" s="273">
        <f>D722/'28 Populations and thresholds'!$H$226</f>
        <v>1.2239999999999999E-2</v>
      </c>
      <c r="O722" s="263" t="str">
        <f t="shared" si="49"/>
        <v xml:space="preserve"> </v>
      </c>
      <c r="P722" s="275"/>
      <c r="Q722" s="263" t="str">
        <f t="shared" si="50"/>
        <v xml:space="preserve"> </v>
      </c>
    </row>
    <row r="723" spans="1:17" x14ac:dyDescent="0.2">
      <c r="A723" s="275" t="s">
        <v>1314</v>
      </c>
      <c r="B723" s="268" t="s">
        <v>4634</v>
      </c>
      <c r="C723" s="269" t="s">
        <v>1707</v>
      </c>
      <c r="D723" s="279">
        <v>25000</v>
      </c>
      <c r="E723" s="284" t="s">
        <v>251</v>
      </c>
      <c r="F723" s="272"/>
      <c r="G723" s="263" t="str">
        <f t="shared" si="47"/>
        <v xml:space="preserve"> </v>
      </c>
      <c r="H723" s="275" t="s">
        <v>139</v>
      </c>
      <c r="I723" s="275"/>
      <c r="J723" s="263" t="str">
        <f t="shared" si="48"/>
        <v xml:space="preserve"> </v>
      </c>
      <c r="K723" s="272" t="str">
        <f>IF(D723&gt;=('28 Populations and thresholds'!$I$140),"YES"," ")</f>
        <v>YES</v>
      </c>
      <c r="L723" s="272" t="str">
        <f>IF(K723="YES"," ",IF(D723&gt;=('28 Populations and thresholds'!$I$140)*0.25,"YES"))</f>
        <v xml:space="preserve"> </v>
      </c>
      <c r="M723" s="272" t="b">
        <f>OR('28 Populations and thresholds'!$J$140="CR",'28 Populations and thresholds'!$J$140="EN",'28 Populations and thresholds'!$J$140="VU")</f>
        <v>0</v>
      </c>
      <c r="N723" s="273">
        <f>D723/'28 Populations and thresholds'!$H$140</f>
        <v>2.4999975000025002E-2</v>
      </c>
      <c r="O723" s="263" t="str">
        <f t="shared" si="49"/>
        <v xml:space="preserve"> </v>
      </c>
      <c r="P723" s="275"/>
      <c r="Q723" s="263" t="str">
        <f t="shared" si="50"/>
        <v xml:space="preserve"> </v>
      </c>
    </row>
    <row r="724" spans="1:17" x14ac:dyDescent="0.2">
      <c r="A724" s="275" t="s">
        <v>1314</v>
      </c>
      <c r="B724" s="268" t="s">
        <v>4634</v>
      </c>
      <c r="C724" s="269" t="s">
        <v>3424</v>
      </c>
      <c r="D724" s="279">
        <v>560</v>
      </c>
      <c r="E724" s="274">
        <v>1999</v>
      </c>
      <c r="F724" s="272"/>
      <c r="G724" s="263" t="str">
        <f t="shared" si="47"/>
        <v xml:space="preserve"> </v>
      </c>
      <c r="H724" s="275" t="s">
        <v>139</v>
      </c>
      <c r="I724" s="275" t="s">
        <v>3388</v>
      </c>
      <c r="J724" s="263" t="str">
        <f t="shared" si="48"/>
        <v xml:space="preserve"> </v>
      </c>
      <c r="K724" s="272" t="str">
        <f>IF(D724&gt;=('28 Populations and thresholds'!$I$119),"YES"," ")</f>
        <v>YES</v>
      </c>
      <c r="L724" s="272" t="str">
        <f>IF(K724="YES"," ",IF(D724&gt;=('28 Populations and thresholds'!$I$119)*0.25,"YES"))</f>
        <v xml:space="preserve"> </v>
      </c>
      <c r="M724" s="272" t="b">
        <f>OR('28 Populations and thresholds'!$J$119="CR",'28 Populations and thresholds'!$J$119="EN",'28 Populations and thresholds'!$J$119="VU")</f>
        <v>0</v>
      </c>
      <c r="N724" s="273">
        <f>D724/'28 Populations and thresholds'!$H$119</f>
        <v>2.5454545454545455E-2</v>
      </c>
      <c r="O724" s="263" t="str">
        <f t="shared" si="49"/>
        <v xml:space="preserve"> </v>
      </c>
      <c r="P724" s="282"/>
      <c r="Q724" s="263" t="str">
        <f t="shared" si="50"/>
        <v xml:space="preserve"> </v>
      </c>
    </row>
    <row r="725" spans="1:17" x14ac:dyDescent="0.2">
      <c r="A725" s="267" t="s">
        <v>1314</v>
      </c>
      <c r="B725" s="268" t="s">
        <v>4634</v>
      </c>
      <c r="C725" s="269" t="s">
        <v>3471</v>
      </c>
      <c r="D725" s="270">
        <v>1300</v>
      </c>
      <c r="E725" s="271">
        <v>35045</v>
      </c>
      <c r="F725" s="276"/>
      <c r="G725" s="263" t="str">
        <f t="shared" si="47"/>
        <v xml:space="preserve"> </v>
      </c>
      <c r="H725" s="267" t="s">
        <v>21</v>
      </c>
      <c r="I725" s="267" t="s">
        <v>853</v>
      </c>
      <c r="J725" s="263" t="str">
        <f t="shared" si="48"/>
        <v xml:space="preserve"> </v>
      </c>
      <c r="K725" s="272" t="str">
        <f>IF(D725&gt;=(('28 Populations and thresholds'!$I$183)+('28 Populations and thresholds'!$I$184)+('28 Populations and thresholds'!$I$185)),"YES"," ")</f>
        <v>YES</v>
      </c>
      <c r="L725" s="272" t="str">
        <f>IF(K725="YES"," ",IF(D725&gt;=(('28 Populations and thresholds'!$I$183)+('28 Populations and thresholds'!$I$184)+('28 Populations and thresholds'!$I$185))*0.25,"YES"))</f>
        <v xml:space="preserve"> </v>
      </c>
      <c r="M725" s="272" t="b">
        <f>OR('28 Populations and thresholds'!$J$183="CR",'28 Populations and thresholds'!$J$183="EN",'28 Populations and thresholds'!$J$183="VU")</f>
        <v>0</v>
      </c>
      <c r="N725" s="273">
        <f>D725/(('28 Populations and thresholds'!$H$183)+('28 Populations and thresholds'!$H$184)+('28 Populations and thresholds'!$H$185))</f>
        <v>4.3333333333333331E-3</v>
      </c>
      <c r="O725" s="263" t="str">
        <f t="shared" si="49"/>
        <v xml:space="preserve"> </v>
      </c>
      <c r="P725" s="275" t="s">
        <v>4568</v>
      </c>
      <c r="Q725" s="263" t="str">
        <f t="shared" si="50"/>
        <v xml:space="preserve"> </v>
      </c>
    </row>
    <row r="726" spans="1:17" x14ac:dyDescent="0.2">
      <c r="A726" s="275" t="s">
        <v>1314</v>
      </c>
      <c r="B726" s="268" t="s">
        <v>4634</v>
      </c>
      <c r="C726" s="269" t="s">
        <v>1622</v>
      </c>
      <c r="D726" s="279">
        <v>2</v>
      </c>
      <c r="E726" s="274">
        <v>1988</v>
      </c>
      <c r="F726" s="272"/>
      <c r="G726" s="263" t="str">
        <f t="shared" si="47"/>
        <v xml:space="preserve"> </v>
      </c>
      <c r="H726" s="275" t="s">
        <v>139</v>
      </c>
      <c r="I726" s="269"/>
      <c r="J726" s="263" t="str">
        <f t="shared" si="48"/>
        <v xml:space="preserve"> </v>
      </c>
      <c r="K726" s="272" t="str">
        <f>IF(D726&gt;=('28 Populations and thresholds'!$I$10),"YES"," ")</f>
        <v>YES</v>
      </c>
      <c r="L726" s="272" t="str">
        <f>IF(K726="YES"," ",IF(D726&gt;=('28 Populations and thresholds'!$I$10)*0.25,"YES"))</f>
        <v xml:space="preserve"> </v>
      </c>
      <c r="M726" s="272" t="b">
        <f>OR('28 Populations and thresholds'!$J$10="CR",'28 Populations and thresholds'!$J$10="EN",'28 Populations and thresholds'!$J$10="VU")</f>
        <v>1</v>
      </c>
      <c r="N726" s="273">
        <f>D726/'28 Populations and thresholds'!$H$10</f>
        <v>0.04</v>
      </c>
      <c r="O726" s="263" t="str">
        <f t="shared" si="49"/>
        <v xml:space="preserve"> </v>
      </c>
      <c r="P726" s="269"/>
      <c r="Q726" s="263" t="str">
        <f t="shared" si="50"/>
        <v xml:space="preserve"> </v>
      </c>
    </row>
    <row r="727" spans="1:17" x14ac:dyDescent="0.2">
      <c r="A727" s="267" t="s">
        <v>1314</v>
      </c>
      <c r="B727" s="268" t="s">
        <v>4634</v>
      </c>
      <c r="C727" s="269" t="s">
        <v>3482</v>
      </c>
      <c r="D727" s="270">
        <v>23488</v>
      </c>
      <c r="E727" s="271">
        <v>36955</v>
      </c>
      <c r="F727" s="276"/>
      <c r="G727" s="263" t="str">
        <f t="shared" si="47"/>
        <v xml:space="preserve"> </v>
      </c>
      <c r="H727" s="267" t="s">
        <v>21</v>
      </c>
      <c r="I727" s="267" t="s">
        <v>508</v>
      </c>
      <c r="J727" s="263" t="str">
        <f t="shared" si="48"/>
        <v xml:space="preserve"> </v>
      </c>
      <c r="K727" s="272" t="str">
        <f>IF(D727&gt;=(('28 Populations and thresholds'!$I$205)+('28 Populations and thresholds'!$I$206)+('28 Populations and thresholds'!$I$207)+('28 Populations and thresholds'!$I$208)),"YES"," ")</f>
        <v>YES</v>
      </c>
      <c r="L727" s="272" t="str">
        <f>IF(K727="YES"," ",IF(D727&gt;=(('28 Populations and thresholds'!$I$205)+('28 Populations and thresholds'!$I$206)+('28 Populations and thresholds'!$I$207)+('28 Populations and thresholds'!$I$208))*0.25,"YES"))</f>
        <v xml:space="preserve"> </v>
      </c>
      <c r="M727" s="272" t="b">
        <f>OR('28 Populations and thresholds'!$J$206="CR",'28 Populations and thresholds'!$J$206="EN",'28 Populations and thresholds'!$J$206="VU")</f>
        <v>0</v>
      </c>
      <c r="N727" s="273">
        <f>D727/(('28 Populations and thresholds'!$H$205)+('28 Populations and thresholds'!$H$206)+('28 Populations and thresholds'!$H$207)+('28 Populations and thresholds'!$H$208))</f>
        <v>8.7808890051964562E-3</v>
      </c>
      <c r="O727" s="263" t="str">
        <f t="shared" si="49"/>
        <v xml:space="preserve"> </v>
      </c>
      <c r="P727" s="275" t="s">
        <v>4568</v>
      </c>
      <c r="Q727" s="263" t="str">
        <f t="shared" si="50"/>
        <v xml:space="preserve"> </v>
      </c>
    </row>
    <row r="728" spans="1:17" x14ac:dyDescent="0.2">
      <c r="A728" s="275" t="s">
        <v>1314</v>
      </c>
      <c r="B728" s="268" t="s">
        <v>4634</v>
      </c>
      <c r="C728" s="269" t="s">
        <v>1693</v>
      </c>
      <c r="D728" s="291">
        <v>3916</v>
      </c>
      <c r="E728" s="281">
        <v>40544</v>
      </c>
      <c r="F728" s="272"/>
      <c r="G728" s="263" t="str">
        <f t="shared" si="47"/>
        <v xml:space="preserve"> </v>
      </c>
      <c r="H728" s="275"/>
      <c r="I728" s="269" t="s">
        <v>4415</v>
      </c>
      <c r="J728" s="263" t="str">
        <f t="shared" si="48"/>
        <v xml:space="preserve"> </v>
      </c>
      <c r="K728" s="272" t="str">
        <f>IF(D728&gt;=('28 Populations and thresholds'!$I$50),"YES"," ")</f>
        <v>YES</v>
      </c>
      <c r="L728" s="272" t="str">
        <f>IF(K728="YES"," ",IF(D728&gt;=('28 Populations and thresholds'!$I$50)*0.25,"YES"))</f>
        <v xml:space="preserve"> </v>
      </c>
      <c r="M728" s="272" t="b">
        <f>OR('28 Populations and thresholds'!$J$50="CR",'28 Populations and thresholds'!$J$50="EN",'28 Populations and thresholds'!$J$50="VU")</f>
        <v>0</v>
      </c>
      <c r="N728" s="273">
        <f>D728/'28 Populations and thresholds'!$H$50</f>
        <v>0.3916</v>
      </c>
      <c r="O728" s="263" t="str">
        <f t="shared" si="49"/>
        <v xml:space="preserve"> </v>
      </c>
      <c r="P728" s="275"/>
      <c r="Q728" s="263" t="str">
        <f t="shared" si="50"/>
        <v xml:space="preserve"> </v>
      </c>
    </row>
    <row r="729" spans="1:17" x14ac:dyDescent="0.2">
      <c r="A729" s="275" t="s">
        <v>1314</v>
      </c>
      <c r="B729" s="268" t="s">
        <v>4634</v>
      </c>
      <c r="C729" s="269" t="s">
        <v>3590</v>
      </c>
      <c r="D729" s="279">
        <v>13180</v>
      </c>
      <c r="E729" s="281">
        <v>40544</v>
      </c>
      <c r="F729" s="272"/>
      <c r="G729" s="263" t="str">
        <f t="shared" si="47"/>
        <v xml:space="preserve"> </v>
      </c>
      <c r="H729" s="275"/>
      <c r="I729" s="269" t="s">
        <v>4415</v>
      </c>
      <c r="J729" s="263" t="str">
        <f t="shared" si="48"/>
        <v xml:space="preserve"> </v>
      </c>
      <c r="K729" s="272" t="str">
        <f>IF(D729&gt;=('28 Populations and thresholds'!$I$85),"YES"," ")</f>
        <v>YES</v>
      </c>
      <c r="L729" s="272" t="str">
        <f>IF(K729="YES"," ",IF(D729&gt;=('28 Populations and thresholds'!$I$85)*0.25,"YES"))</f>
        <v xml:space="preserve"> </v>
      </c>
      <c r="M729" s="272" t="b">
        <f>OR('28 Populations and thresholds'!$J$85="CR",'28 Populations and thresholds'!$J$85="EN",'28 Populations and thresholds'!$J$85="VU")</f>
        <v>0</v>
      </c>
      <c r="N729" s="273">
        <f>D729/'28 Populations and thresholds'!$H$85</f>
        <v>0.14808988764044945</v>
      </c>
      <c r="O729" s="263" t="str">
        <f t="shared" si="49"/>
        <v xml:space="preserve"> </v>
      </c>
      <c r="P729" s="275"/>
      <c r="Q729" s="263" t="str">
        <f t="shared" si="50"/>
        <v xml:space="preserve"> </v>
      </c>
    </row>
    <row r="730" spans="1:17" x14ac:dyDescent="0.2">
      <c r="A730" s="275" t="s">
        <v>1314</v>
      </c>
      <c r="B730" s="268" t="s">
        <v>4634</v>
      </c>
      <c r="C730" s="269" t="s">
        <v>1625</v>
      </c>
      <c r="D730" s="279">
        <v>2200</v>
      </c>
      <c r="E730" s="284" t="s">
        <v>74</v>
      </c>
      <c r="F730" s="272"/>
      <c r="G730" s="263" t="str">
        <f t="shared" si="47"/>
        <v xml:space="preserve"> </v>
      </c>
      <c r="H730" s="275" t="s">
        <v>139</v>
      </c>
      <c r="I730" s="275"/>
      <c r="J730" s="263" t="str">
        <f t="shared" si="48"/>
        <v xml:space="preserve"> </v>
      </c>
      <c r="K730" s="272" t="str">
        <f>IF(D730&gt;=('28 Populations and thresholds'!$I$11),"YES"," ")</f>
        <v>YES</v>
      </c>
      <c r="L730" s="272" t="str">
        <f>IF(K730="YES"," ",IF(D730&gt;=('28 Populations and thresholds'!$I$11)*0.25,"YES"))</f>
        <v xml:space="preserve"> </v>
      </c>
      <c r="M730" s="272" t="b">
        <f>OR('28 Populations and thresholds'!$J$11="CR",'28 Populations and thresholds'!$J$11="EN",'28 Populations and thresholds'!$J$11="VU")</f>
        <v>0</v>
      </c>
      <c r="N730" s="273">
        <f>D730/'28 Populations and thresholds'!$H$11</f>
        <v>2.1999999999999999E-2</v>
      </c>
      <c r="O730" s="263" t="str">
        <f t="shared" si="49"/>
        <v xml:space="preserve"> </v>
      </c>
      <c r="P730" s="275"/>
      <c r="Q730" s="263" t="str">
        <f t="shared" si="50"/>
        <v xml:space="preserve"> </v>
      </c>
    </row>
    <row r="731" spans="1:17" x14ac:dyDescent="0.2">
      <c r="A731" s="275" t="s">
        <v>1314</v>
      </c>
      <c r="B731" s="268" t="s">
        <v>4634</v>
      </c>
      <c r="C731" s="269" t="s">
        <v>3655</v>
      </c>
      <c r="D731" s="279">
        <v>50000</v>
      </c>
      <c r="E731" s="274">
        <v>1999</v>
      </c>
      <c r="F731" s="272"/>
      <c r="G731" s="263" t="str">
        <f t="shared" si="47"/>
        <v xml:space="preserve"> </v>
      </c>
      <c r="H731" s="275" t="s">
        <v>139</v>
      </c>
      <c r="I731" s="275" t="s">
        <v>3388</v>
      </c>
      <c r="J731" s="263" t="str">
        <f t="shared" si="48"/>
        <v xml:space="preserve"> </v>
      </c>
      <c r="K731" s="272" t="str">
        <f>IF(D731&gt;=('28 Populations and thresholds'!$I$66),"YES"," ")</f>
        <v>YES</v>
      </c>
      <c r="L731" s="272" t="str">
        <f>IF(K731="YES"," ",IF(D731&gt;=('28 Populations and thresholds'!$I$66)*0.25,"YES"))</f>
        <v xml:space="preserve"> </v>
      </c>
      <c r="M731" s="272" t="b">
        <f>OR('28 Populations and thresholds'!$J$66="CR",'28 Populations and thresholds'!$J$66="EN",'28 Populations and thresholds'!$J$66="VU")</f>
        <v>0</v>
      </c>
      <c r="N731" s="273">
        <f>D731/'28 Populations and thresholds'!$H$66</f>
        <v>2.7624309392265194</v>
      </c>
      <c r="O731" s="263" t="str">
        <f t="shared" si="49"/>
        <v xml:space="preserve"> </v>
      </c>
      <c r="P731" s="300"/>
      <c r="Q731" s="263" t="str">
        <f t="shared" si="50"/>
        <v xml:space="preserve"> </v>
      </c>
    </row>
    <row r="732" spans="1:17" x14ac:dyDescent="0.2">
      <c r="A732" s="267" t="s">
        <v>1314</v>
      </c>
      <c r="B732" s="268" t="s">
        <v>4634</v>
      </c>
      <c r="C732" s="269" t="s">
        <v>3544</v>
      </c>
      <c r="D732" s="270">
        <v>6300</v>
      </c>
      <c r="E732" s="294" t="s">
        <v>1316</v>
      </c>
      <c r="F732" s="276"/>
      <c r="G732" s="263" t="str">
        <f t="shared" si="47"/>
        <v xml:space="preserve"> </v>
      </c>
      <c r="H732" s="267" t="s">
        <v>15</v>
      </c>
      <c r="I732" s="267" t="s">
        <v>1315</v>
      </c>
      <c r="J732" s="263" t="str">
        <f t="shared" si="48"/>
        <v xml:space="preserve"> </v>
      </c>
      <c r="K732" s="272" t="str">
        <f>IF(D732&gt;=('28 Populations and thresholds'!$I$70),"YES"," ")</f>
        <v>YES</v>
      </c>
      <c r="L732" s="272" t="str">
        <f>IF(K732="YES"," ",IF(D732&gt;=('28 Populations and thresholds'!$I$70)*0.25,"YES"))</f>
        <v xml:space="preserve"> </v>
      </c>
      <c r="M732" s="272" t="b">
        <f>OR('28 Populations and thresholds'!$J$70="CR",'28 Populations and thresholds'!$J$70="EN",'28 Populations and thresholds'!$J$70="VU")</f>
        <v>0</v>
      </c>
      <c r="N732" s="273">
        <f>D732/'28 Populations and thresholds'!$H$70</f>
        <v>6.3E-2</v>
      </c>
      <c r="O732" s="263" t="str">
        <f t="shared" si="49"/>
        <v xml:space="preserve"> </v>
      </c>
      <c r="P732" s="269"/>
      <c r="Q732" s="263" t="str">
        <f t="shared" si="50"/>
        <v xml:space="preserve"> </v>
      </c>
    </row>
    <row r="733" spans="1:17" x14ac:dyDescent="0.2">
      <c r="A733" s="275" t="s">
        <v>1314</v>
      </c>
      <c r="B733" s="268" t="s">
        <v>4634</v>
      </c>
      <c r="C733" s="269" t="s">
        <v>3391</v>
      </c>
      <c r="D733" s="279">
        <v>45</v>
      </c>
      <c r="E733" s="274">
        <v>1997</v>
      </c>
      <c r="F733" s="272"/>
      <c r="G733" s="263" t="str">
        <f t="shared" si="47"/>
        <v xml:space="preserve"> </v>
      </c>
      <c r="H733" s="275" t="s">
        <v>139</v>
      </c>
      <c r="I733" s="275" t="s">
        <v>3388</v>
      </c>
      <c r="J733" s="263" t="str">
        <f t="shared" si="48"/>
        <v xml:space="preserve"> </v>
      </c>
      <c r="K733" s="272" t="str">
        <f>IF(D733&gt;=('28 Populations and thresholds'!$I$121),"YES"," ")</f>
        <v>YES</v>
      </c>
      <c r="L733" s="272" t="str">
        <f>IF(K733="YES"," ",IF(D733&gt;=('28 Populations and thresholds'!$I$121)*0.25,"YES"))</f>
        <v xml:space="preserve"> </v>
      </c>
      <c r="M733" s="272" t="b">
        <f>OR('28 Populations and thresholds'!$J$121="CR",'28 Populations and thresholds'!$J$121="EN",'28 Populations and thresholds'!$J$121="VU")</f>
        <v>1</v>
      </c>
      <c r="N733" s="273">
        <f>D733/'28 Populations and thresholds'!$H$121</f>
        <v>3.9130434782608699E-2</v>
      </c>
      <c r="O733" s="263" t="str">
        <f t="shared" si="49"/>
        <v xml:space="preserve"> </v>
      </c>
      <c r="P733" s="282"/>
      <c r="Q733" s="263" t="str">
        <f t="shared" si="50"/>
        <v xml:space="preserve"> </v>
      </c>
    </row>
    <row r="734" spans="1:17" x14ac:dyDescent="0.2">
      <c r="A734" s="275" t="s">
        <v>1314</v>
      </c>
      <c r="B734" s="268" t="s">
        <v>4634</v>
      </c>
      <c r="C734" s="269" t="s">
        <v>3729</v>
      </c>
      <c r="D734" s="291">
        <v>24622</v>
      </c>
      <c r="E734" s="281">
        <v>40544</v>
      </c>
      <c r="F734" s="272"/>
      <c r="G734" s="263" t="str">
        <f t="shared" si="47"/>
        <v xml:space="preserve"> </v>
      </c>
      <c r="H734" s="275"/>
      <c r="I734" s="269" t="s">
        <v>4415</v>
      </c>
      <c r="J734" s="263" t="str">
        <f t="shared" si="48"/>
        <v xml:space="preserve"> </v>
      </c>
      <c r="K734" s="272" t="str">
        <f>IF(D734&gt;=('28 Populations and thresholds'!$I$69),"YES"," ")</f>
        <v>YES</v>
      </c>
      <c r="L734" s="272" t="str">
        <f>IF(K734="YES"," ",IF(D734&gt;=('28 Populations and thresholds'!$I$69)*0.25,"YES"))</f>
        <v xml:space="preserve"> </v>
      </c>
      <c r="M734" s="272" t="b">
        <f>OR('28 Populations and thresholds'!$J$69="CR",'28 Populations and thresholds'!$J$69="EN",'28 Populations and thresholds'!$J$69="VU")</f>
        <v>1</v>
      </c>
      <c r="N734" s="273">
        <f>D734/'28 Populations and thresholds'!$H$69</f>
        <v>0.87935714285714284</v>
      </c>
      <c r="O734" s="263" t="str">
        <f t="shared" si="49"/>
        <v xml:space="preserve"> </v>
      </c>
      <c r="P734" s="275"/>
      <c r="Q734" s="263" t="str">
        <f t="shared" si="50"/>
        <v xml:space="preserve"> </v>
      </c>
    </row>
    <row r="735" spans="1:17" x14ac:dyDescent="0.2">
      <c r="A735" s="267" t="s">
        <v>1314</v>
      </c>
      <c r="B735" s="268" t="s">
        <v>4634</v>
      </c>
      <c r="C735" s="269" t="s">
        <v>3748</v>
      </c>
      <c r="D735" s="270">
        <v>305</v>
      </c>
      <c r="E735" s="271">
        <v>35045</v>
      </c>
      <c r="F735" s="276"/>
      <c r="G735" s="263" t="str">
        <f t="shared" si="47"/>
        <v xml:space="preserve"> </v>
      </c>
      <c r="H735" s="267" t="s">
        <v>21</v>
      </c>
      <c r="I735" s="267" t="s">
        <v>853</v>
      </c>
      <c r="J735" s="263" t="str">
        <f t="shared" si="48"/>
        <v xml:space="preserve"> </v>
      </c>
      <c r="K735" s="272" t="str">
        <f>IF(D735&gt;=('28 Populations and thresholds'!$I$156),"YES"," ")</f>
        <v>YES</v>
      </c>
      <c r="L735" s="272" t="str">
        <f>IF(K735="YES"," ",IF(D735&gt;=('28 Populations and thresholds'!$I$156)*0.25,"YES"))</f>
        <v xml:space="preserve"> </v>
      </c>
      <c r="M735" s="272" t="b">
        <f>OR('28 Populations and thresholds'!$J$156="CR",'28 Populations and thresholds'!$J$156="EN",'28 Populations and thresholds'!$J$156="VU")</f>
        <v>0</v>
      </c>
      <c r="N735" s="273">
        <f>D735/'28 Populations and thresholds'!$H$156</f>
        <v>1.2200000000000001E-2</v>
      </c>
      <c r="O735" s="263" t="str">
        <f t="shared" si="49"/>
        <v xml:space="preserve"> </v>
      </c>
      <c r="P735" s="275"/>
      <c r="Q735" s="263" t="str">
        <f t="shared" si="50"/>
        <v xml:space="preserve"> </v>
      </c>
    </row>
    <row r="736" spans="1:17" x14ac:dyDescent="0.2">
      <c r="A736" s="267" t="s">
        <v>1314</v>
      </c>
      <c r="B736" s="268" t="s">
        <v>4634</v>
      </c>
      <c r="C736" s="269" t="s">
        <v>3744</v>
      </c>
      <c r="D736" s="270">
        <v>1179</v>
      </c>
      <c r="E736" s="271">
        <v>38018</v>
      </c>
      <c r="F736" s="276"/>
      <c r="G736" s="263" t="str">
        <f t="shared" si="47"/>
        <v xml:space="preserve"> </v>
      </c>
      <c r="H736" s="267" t="s">
        <v>21</v>
      </c>
      <c r="I736" s="267" t="s">
        <v>87</v>
      </c>
      <c r="J736" s="263" t="str">
        <f t="shared" si="48"/>
        <v xml:space="preserve"> </v>
      </c>
      <c r="K736" s="272" t="str">
        <f>IF(D736&gt;=('28 Populations and thresholds'!$I$150),"YES"," ")</f>
        <v>YES</v>
      </c>
      <c r="L736" s="272" t="str">
        <f>IF(K736="YES"," ",IF(D736&gt;=('28 Populations and thresholds'!$I$150)*0.25,"YES"))</f>
        <v xml:space="preserve"> </v>
      </c>
      <c r="M736" s="272" t="b">
        <f>OR('28 Populations and thresholds'!$J$150="CR",'28 Populations and thresholds'!$J$150="EN",'28 Populations and thresholds'!$J$150="VU")</f>
        <v>0</v>
      </c>
      <c r="N736" s="273">
        <f>D736/'28 Populations and thresholds'!$H$150</f>
        <v>1.1789999999999999E-3</v>
      </c>
      <c r="O736" s="263" t="str">
        <f t="shared" si="49"/>
        <v xml:space="preserve"> </v>
      </c>
      <c r="P736" s="269"/>
      <c r="Q736" s="263" t="str">
        <f t="shared" si="50"/>
        <v xml:space="preserve"> </v>
      </c>
    </row>
    <row r="737" spans="1:22" x14ac:dyDescent="0.2">
      <c r="A737" s="275" t="s">
        <v>1314</v>
      </c>
      <c r="B737" s="268" t="s">
        <v>4634</v>
      </c>
      <c r="C737" s="269" t="s">
        <v>3723</v>
      </c>
      <c r="D737" s="279">
        <v>256</v>
      </c>
      <c r="E737" s="274">
        <v>1995</v>
      </c>
      <c r="F737" s="272"/>
      <c r="G737" s="263" t="str">
        <f t="shared" si="47"/>
        <v xml:space="preserve"> </v>
      </c>
      <c r="H737" s="275" t="s">
        <v>4019</v>
      </c>
      <c r="I737" s="275"/>
      <c r="J737" s="263" t="str">
        <f t="shared" si="48"/>
        <v xml:space="preserve"> </v>
      </c>
      <c r="K737" s="272" t="str">
        <f>IF(D737&gt;=('28 Populations and thresholds'!$I$45),"YES"," ")</f>
        <v>YES</v>
      </c>
      <c r="L737" s="272" t="str">
        <f>IF(K737="YES"," ",IF(D737&gt;=('28 Populations and thresholds'!$I$45)*0.25,"YES"))</f>
        <v xml:space="preserve"> </v>
      </c>
      <c r="M737" s="272" t="b">
        <f>OR('28 Populations and thresholds'!$J$45="CR",'28 Populations and thresholds'!$J$45="EN",'28 Populations and thresholds'!$J$45="VU")</f>
        <v>1</v>
      </c>
      <c r="N737" s="273">
        <f>D737/'28 Populations and thresholds'!$H$45</f>
        <v>8.533333333333333E-2</v>
      </c>
      <c r="O737" s="263" t="str">
        <f t="shared" si="49"/>
        <v xml:space="preserve"> </v>
      </c>
      <c r="P737" s="275"/>
      <c r="Q737" s="263" t="str">
        <f t="shared" si="50"/>
        <v xml:space="preserve"> </v>
      </c>
      <c r="V737" s="4"/>
    </row>
    <row r="738" spans="1:22" x14ac:dyDescent="0.2">
      <c r="A738" s="267" t="s">
        <v>1314</v>
      </c>
      <c r="B738" s="268" t="s">
        <v>4634</v>
      </c>
      <c r="C738" s="269" t="s">
        <v>3448</v>
      </c>
      <c r="D738" s="270">
        <v>8704</v>
      </c>
      <c r="E738" s="271">
        <v>36955</v>
      </c>
      <c r="F738" s="276"/>
      <c r="G738" s="263" t="str">
        <f t="shared" si="47"/>
        <v xml:space="preserve"> </v>
      </c>
      <c r="H738" s="267" t="s">
        <v>21</v>
      </c>
      <c r="I738" s="267" t="s">
        <v>508</v>
      </c>
      <c r="J738" s="263" t="str">
        <f t="shared" si="48"/>
        <v xml:space="preserve"> </v>
      </c>
      <c r="K738" s="272" t="str">
        <f>IF(D738&gt;=('28 Populations and thresholds'!$I$147),"YES"," ")</f>
        <v>YES</v>
      </c>
      <c r="L738" s="272" t="str">
        <f>IF(K738="YES"," ",IF(D738&gt;=('28 Populations and thresholds'!$I$147)*0.25,"YES"))</f>
        <v xml:space="preserve"> </v>
      </c>
      <c r="M738" s="272" t="b">
        <f>OR('28 Populations and thresholds'!$J$147="CR",'28 Populations and thresholds'!$J$147="EN",'28 Populations and thresholds'!$J$147="VU")</f>
        <v>0</v>
      </c>
      <c r="N738" s="273">
        <f>D738/'28 Populations and thresholds'!$H$147</f>
        <v>8.7040000000000006E-2</v>
      </c>
      <c r="O738" s="263" t="str">
        <f t="shared" si="49"/>
        <v xml:space="preserve"> </v>
      </c>
      <c r="P738" s="269"/>
      <c r="Q738" s="263" t="str">
        <f t="shared" si="50"/>
        <v xml:space="preserve"> </v>
      </c>
    </row>
    <row r="739" spans="1:22" x14ac:dyDescent="0.2">
      <c r="A739" s="275" t="s">
        <v>1314</v>
      </c>
      <c r="B739" s="268" t="s">
        <v>4634</v>
      </c>
      <c r="C739" s="269" t="s">
        <v>3411</v>
      </c>
      <c r="D739" s="279">
        <v>267</v>
      </c>
      <c r="E739" s="274">
        <v>1999</v>
      </c>
      <c r="F739" s="272"/>
      <c r="G739" s="263" t="str">
        <f t="shared" si="47"/>
        <v xml:space="preserve"> </v>
      </c>
      <c r="H739" s="275" t="s">
        <v>139</v>
      </c>
      <c r="I739" s="275" t="s">
        <v>3388</v>
      </c>
      <c r="J739" s="263" t="str">
        <f t="shared" si="48"/>
        <v xml:space="preserve"> </v>
      </c>
      <c r="K739" s="272" t="str">
        <f>IF(D739&gt;=('28 Populations and thresholds'!$I$114),"YES"," ")</f>
        <v>YES</v>
      </c>
      <c r="L739" s="272" t="str">
        <f>IF(K739="YES"," ",IF(D739&gt;=('28 Populations and thresholds'!$I$114)*0.25,"YES"))</f>
        <v xml:space="preserve"> </v>
      </c>
      <c r="M739" s="272" t="b">
        <f>OR('28 Populations and thresholds'!$J$114="CR",'28 Populations and thresholds'!$J$114="EN",'28 Populations and thresholds'!$J$114="VU")</f>
        <v>1</v>
      </c>
      <c r="N739" s="273">
        <f>D739/'28 Populations and thresholds'!$H$114</f>
        <v>7.0263157894736847E-2</v>
      </c>
      <c r="O739" s="263" t="str">
        <f t="shared" si="49"/>
        <v xml:space="preserve"> </v>
      </c>
      <c r="P739" s="275"/>
      <c r="Q739" s="263" t="str">
        <f t="shared" si="50"/>
        <v xml:space="preserve"> </v>
      </c>
      <c r="R739" s="4"/>
      <c r="S739" s="4"/>
      <c r="T739" s="4"/>
      <c r="U739" s="4"/>
      <c r="V739" s="4"/>
    </row>
    <row r="740" spans="1:22" x14ac:dyDescent="0.2">
      <c r="A740" s="267" t="s">
        <v>1314</v>
      </c>
      <c r="B740" s="268" t="s">
        <v>4634</v>
      </c>
      <c r="C740" s="269" t="s">
        <v>3759</v>
      </c>
      <c r="D740" s="270">
        <v>10206</v>
      </c>
      <c r="E740" s="271">
        <v>36955</v>
      </c>
      <c r="F740" s="276"/>
      <c r="G740" s="263" t="str">
        <f t="shared" si="47"/>
        <v xml:space="preserve"> </v>
      </c>
      <c r="H740" s="267" t="s">
        <v>21</v>
      </c>
      <c r="I740" s="267" t="s">
        <v>508</v>
      </c>
      <c r="J740" s="263" t="str">
        <f t="shared" si="48"/>
        <v xml:space="preserve"> </v>
      </c>
      <c r="K740" s="272" t="str">
        <f>IF(D740&gt;=('28 Populations and thresholds'!$I$182),"YES"," ")</f>
        <v>YES</v>
      </c>
      <c r="L740" s="272" t="str">
        <f>IF(K740="YES"," ",IF(D740&gt;=('28 Populations and thresholds'!$I$182)*0.25,"YES"))</f>
        <v xml:space="preserve"> </v>
      </c>
      <c r="M740" s="272" t="b">
        <f>OR('28 Populations and thresholds'!$J$182="CR",'28 Populations and thresholds'!$J$182="EN",'28 Populations and thresholds'!$J$182="VU")</f>
        <v>0</v>
      </c>
      <c r="N740" s="273">
        <f>D740/'28 Populations and thresholds'!$H$182</f>
        <v>0.40823999999999999</v>
      </c>
      <c r="O740" s="263" t="str">
        <f t="shared" si="49"/>
        <v xml:space="preserve"> </v>
      </c>
      <c r="P740" s="269"/>
      <c r="Q740" s="263" t="str">
        <f t="shared" si="50"/>
        <v xml:space="preserve"> </v>
      </c>
      <c r="R740" s="4"/>
      <c r="S740" s="4"/>
      <c r="T740" s="4"/>
      <c r="U740" s="4"/>
      <c r="V740" s="4"/>
    </row>
    <row r="741" spans="1:22" x14ac:dyDescent="0.2">
      <c r="A741" s="267" t="s">
        <v>1314</v>
      </c>
      <c r="B741" s="268" t="s">
        <v>4634</v>
      </c>
      <c r="C741" s="280" t="s">
        <v>3540</v>
      </c>
      <c r="D741" s="270">
        <v>5600</v>
      </c>
      <c r="E741" s="294" t="s">
        <v>1325</v>
      </c>
      <c r="F741" s="276"/>
      <c r="G741" s="263" t="str">
        <f t="shared" si="47"/>
        <v xml:space="preserve"> </v>
      </c>
      <c r="H741" s="267" t="s">
        <v>15</v>
      </c>
      <c r="I741" s="267" t="s">
        <v>1345</v>
      </c>
      <c r="J741" s="263" t="str">
        <f t="shared" si="48"/>
        <v xml:space="preserve"> </v>
      </c>
      <c r="K741" s="272" t="str">
        <f>IF(D741&gt;=('28 Populations and thresholds'!$I$60),"YES"," ")</f>
        <v>YES</v>
      </c>
      <c r="L741" s="272" t="str">
        <f>IF(K741="YES"," ",IF(D741&gt;=('28 Populations and thresholds'!$I$60)*0.25,"YES"))</f>
        <v xml:space="preserve"> </v>
      </c>
      <c r="M741" s="272" t="b">
        <f>OR('28 Populations and thresholds'!$J$60="CR",'28 Populations and thresholds'!$J$60="EN",'28 Populations and thresholds'!$J$60="VU")</f>
        <v>1</v>
      </c>
      <c r="N741" s="273">
        <f>D741/'28 Populations and thresholds'!$H$60</f>
        <v>7.179487179487179E-2</v>
      </c>
      <c r="O741" s="263" t="str">
        <f t="shared" si="49"/>
        <v xml:space="preserve"> </v>
      </c>
      <c r="P741" s="269"/>
      <c r="Q741" s="263" t="str">
        <f t="shared" si="50"/>
        <v xml:space="preserve"> </v>
      </c>
      <c r="R741" s="4"/>
      <c r="S741" s="4"/>
      <c r="T741" s="4"/>
      <c r="U741" s="4"/>
      <c r="V741" s="4"/>
    </row>
    <row r="742" spans="1:22" x14ac:dyDescent="0.2">
      <c r="A742" s="275" t="s">
        <v>1314</v>
      </c>
      <c r="B742" s="268" t="s">
        <v>4634</v>
      </c>
      <c r="C742" s="269" t="s">
        <v>3401</v>
      </c>
      <c r="D742" s="279">
        <v>50</v>
      </c>
      <c r="E742" s="274" t="s">
        <v>4078</v>
      </c>
      <c r="F742" s="272"/>
      <c r="G742" s="263" t="str">
        <f t="shared" si="47"/>
        <v xml:space="preserve"> </v>
      </c>
      <c r="H742" s="275"/>
      <c r="I742" s="275" t="s">
        <v>4019</v>
      </c>
      <c r="J742" s="263" t="str">
        <f t="shared" si="48"/>
        <v xml:space="preserve"> </v>
      </c>
      <c r="K742" s="272" t="str">
        <f>IF(D742&gt;=('28 Populations and thresholds'!$I$117),"YES"," ")</f>
        <v>YES</v>
      </c>
      <c r="L742" s="272" t="str">
        <f>IF(K742="YES"," ",IF(D742&gt;=('28 Populations and thresholds'!$I$117)*0.25,"YES"))</f>
        <v xml:space="preserve"> </v>
      </c>
      <c r="M742" s="272" t="b">
        <f>OR('28 Populations and thresholds'!$J$117="CR",'28 Populations and thresholds'!$J$117="EN",'28 Populations and thresholds'!$J$117="VU")</f>
        <v>1</v>
      </c>
      <c r="N742" s="273">
        <f>D742/'28 Populations and thresholds'!$H$117</f>
        <v>3.3333333333333333E-2</v>
      </c>
      <c r="O742" s="263" t="str">
        <f t="shared" si="49"/>
        <v xml:space="preserve"> </v>
      </c>
      <c r="P742" s="282"/>
      <c r="Q742" s="263" t="str">
        <f t="shared" si="50"/>
        <v xml:space="preserve"> </v>
      </c>
    </row>
    <row r="743" spans="1:22" x14ac:dyDescent="0.2">
      <c r="A743" s="143" t="s">
        <v>1314</v>
      </c>
      <c r="B743" s="40" t="s">
        <v>1346</v>
      </c>
      <c r="C743" s="4" t="s">
        <v>3521</v>
      </c>
      <c r="D743" s="41">
        <v>108</v>
      </c>
      <c r="E743" s="47" t="s">
        <v>1348</v>
      </c>
      <c r="F743" s="43"/>
      <c r="G743" s="263" t="str">
        <f t="shared" si="47"/>
        <v xml:space="preserve"> </v>
      </c>
      <c r="H743" s="143" t="s">
        <v>15</v>
      </c>
      <c r="I743" s="143" t="s">
        <v>1347</v>
      </c>
      <c r="J743" s="263" t="str">
        <f t="shared" si="48"/>
        <v xml:space="preserve"> </v>
      </c>
      <c r="K743" s="38" t="str">
        <f>IF(D743&gt;=('28 Populations and thresholds'!$I$57),"YES"," ")</f>
        <v>YES</v>
      </c>
      <c r="L743" s="38" t="str">
        <f>IF(K743="YES"," ",IF(D743&gt;=('28 Populations and thresholds'!$I$57)*0.25,"YES"))</f>
        <v xml:space="preserve"> </v>
      </c>
      <c r="M743" s="38" t="b">
        <f>OR('28 Populations and thresholds'!$J$57="CR",'28 Populations and thresholds'!$J$57="EN",'28 Populations and thresholds'!$J$57="VU")</f>
        <v>0</v>
      </c>
      <c r="N743" s="75">
        <f>D743/'28 Populations and thresholds'!$H$57</f>
        <v>3.5999999999999997E-2</v>
      </c>
      <c r="O743" s="263" t="str">
        <f t="shared" si="49"/>
        <v xml:space="preserve"> </v>
      </c>
      <c r="P743" s="9"/>
      <c r="Q743" s="263" t="str">
        <f t="shared" si="50"/>
        <v xml:space="preserve"> </v>
      </c>
    </row>
    <row r="744" spans="1:22" x14ac:dyDescent="0.2">
      <c r="A744" s="275" t="s">
        <v>1314</v>
      </c>
      <c r="B744" s="277" t="s">
        <v>4168</v>
      </c>
      <c r="C744" s="269" t="s">
        <v>3760</v>
      </c>
      <c r="D744" s="279">
        <v>1310</v>
      </c>
      <c r="E744" s="274" t="s">
        <v>4171</v>
      </c>
      <c r="F744" s="272"/>
      <c r="G744" s="263" t="str">
        <f t="shared" si="47"/>
        <v xml:space="preserve"> </v>
      </c>
      <c r="H744" s="275"/>
      <c r="I744" s="275" t="s">
        <v>4165</v>
      </c>
      <c r="J744" s="263" t="str">
        <f t="shared" si="48"/>
        <v xml:space="preserve"> </v>
      </c>
      <c r="K744" s="272" t="str">
        <f>IF(D744&gt;=('28 Populations and thresholds'!$I$186),"YES"," ")</f>
        <v>YES</v>
      </c>
      <c r="L744" s="272" t="str">
        <f>IF(K744="YES"," ",IF(D744&gt;=('28 Populations and thresholds'!$I$186)*0.25,"YES"))</f>
        <v xml:space="preserve"> </v>
      </c>
      <c r="M744" s="272" t="b">
        <f>OR('28 Populations and thresholds'!$J$186="CR",'28 Populations and thresholds'!$J$186="EN",'28 Populations and thresholds'!$J$186="VU")</f>
        <v>0</v>
      </c>
      <c r="N744" s="273">
        <f>D744/'28 Populations and thresholds'!$H$186</f>
        <v>1.31E-3</v>
      </c>
      <c r="O744" s="263" t="str">
        <f t="shared" si="49"/>
        <v xml:space="preserve"> </v>
      </c>
      <c r="P744" s="275"/>
      <c r="Q744" s="263" t="str">
        <f t="shared" si="50"/>
        <v xml:space="preserve"> </v>
      </c>
    </row>
    <row r="745" spans="1:22" x14ac:dyDescent="0.2">
      <c r="A745" s="143" t="s">
        <v>1314</v>
      </c>
      <c r="B745" s="9" t="s">
        <v>1694</v>
      </c>
      <c r="C745" s="4" t="s">
        <v>1693</v>
      </c>
      <c r="D745" s="5">
        <v>170</v>
      </c>
      <c r="E745" s="1" t="s">
        <v>207</v>
      </c>
      <c r="F745" s="43"/>
      <c r="G745" s="263" t="str">
        <f t="shared" si="47"/>
        <v xml:space="preserve"> </v>
      </c>
      <c r="H745" s="13" t="s">
        <v>139</v>
      </c>
      <c r="J745" s="263" t="str">
        <f t="shared" si="48"/>
        <v xml:space="preserve"> </v>
      </c>
      <c r="K745" s="38" t="str">
        <f>IF(D745&gt;=('28 Populations and thresholds'!$I$50),"YES"," ")</f>
        <v>YES</v>
      </c>
      <c r="L745" s="38" t="str">
        <f>IF(K745="YES"," ",IF(D745&gt;=('28 Populations and thresholds'!$I$50)*0.25,"YES"))</f>
        <v xml:space="preserve"> </v>
      </c>
      <c r="M745" s="38" t="b">
        <f>OR('28 Populations and thresholds'!$J$50="CR",'28 Populations and thresholds'!$J$50="EN",'28 Populations and thresholds'!$J$50="VU")</f>
        <v>0</v>
      </c>
      <c r="N745" s="75">
        <f>D745/'28 Populations and thresholds'!$H$50</f>
        <v>1.7000000000000001E-2</v>
      </c>
      <c r="O745" s="263" t="str">
        <f t="shared" si="49"/>
        <v xml:space="preserve"> </v>
      </c>
      <c r="Q745" s="263" t="str">
        <f t="shared" si="50"/>
        <v xml:space="preserve"> </v>
      </c>
    </row>
    <row r="746" spans="1:22" x14ac:dyDescent="0.2">
      <c r="A746" s="267" t="s">
        <v>1314</v>
      </c>
      <c r="B746" s="269" t="s">
        <v>1750</v>
      </c>
      <c r="C746" s="269" t="s">
        <v>1732</v>
      </c>
      <c r="D746" s="279">
        <v>73</v>
      </c>
      <c r="E746" s="284" t="s">
        <v>130</v>
      </c>
      <c r="F746" s="276"/>
      <c r="G746" s="263" t="str">
        <f t="shared" si="47"/>
        <v xml:space="preserve"> </v>
      </c>
      <c r="H746" s="275" t="s">
        <v>139</v>
      </c>
      <c r="I746" s="275"/>
      <c r="J746" s="263" t="str">
        <f t="shared" si="48"/>
        <v xml:space="preserve"> </v>
      </c>
      <c r="K746" s="272" t="str">
        <f>IF(D746&gt;=('28 Populations and thresholds'!$I$221),"YES"," ")</f>
        <v>YES</v>
      </c>
      <c r="L746" s="272" t="str">
        <f>IF(K746="YES"," ",IF(D746&gt;=('28 Populations and thresholds'!$I$221)*0.25,"YES"))</f>
        <v xml:space="preserve"> </v>
      </c>
      <c r="M746" s="272" t="b">
        <f>OR('28 Populations and thresholds'!$J$221="CR",'28 Populations and thresholds'!$J$221="EN",'28 Populations and thresholds'!$J$221="VU")</f>
        <v>1</v>
      </c>
      <c r="N746" s="273">
        <f>D746/'28 Populations and thresholds'!$H$221</f>
        <v>7.6041666666666671E-3</v>
      </c>
      <c r="O746" s="263" t="str">
        <f t="shared" si="49"/>
        <v xml:space="preserve"> </v>
      </c>
      <c r="P746" s="275"/>
      <c r="Q746" s="263" t="str">
        <f t="shared" si="50"/>
        <v xml:space="preserve"> </v>
      </c>
    </row>
    <row r="747" spans="1:22" x14ac:dyDescent="0.2">
      <c r="A747" s="12" t="s">
        <v>1314</v>
      </c>
      <c r="B747" s="9" t="s">
        <v>1631</v>
      </c>
      <c r="C747" s="4" t="s">
        <v>1625</v>
      </c>
      <c r="D747" s="5">
        <v>3468</v>
      </c>
      <c r="E747" s="1" t="s">
        <v>1598</v>
      </c>
      <c r="G747" s="263" t="str">
        <f t="shared" si="47"/>
        <v xml:space="preserve"> </v>
      </c>
      <c r="H747" s="13" t="s">
        <v>139</v>
      </c>
      <c r="J747" s="263" t="str">
        <f t="shared" si="48"/>
        <v xml:space="preserve"> </v>
      </c>
      <c r="K747" s="38" t="str">
        <f>IF(D747&gt;=('28 Populations and thresholds'!$I$11),"YES"," ")</f>
        <v>YES</v>
      </c>
      <c r="L747" s="38" t="str">
        <f>IF(K747="YES"," ",IF(D747&gt;=('28 Populations and thresholds'!$I$11)*0.25,"YES"))</f>
        <v xml:space="preserve"> </v>
      </c>
      <c r="M747" s="38" t="b">
        <f>OR('28 Populations and thresholds'!$J$11="CR",'28 Populations and thresholds'!$J$11="EN",'28 Populations and thresholds'!$J$11="VU")</f>
        <v>0</v>
      </c>
      <c r="N747" s="75">
        <f>D747/'28 Populations and thresholds'!$H$11</f>
        <v>3.4680000000000002E-2</v>
      </c>
      <c r="O747" s="263" t="str">
        <f t="shared" si="49"/>
        <v xml:space="preserve"> </v>
      </c>
      <c r="Q747" s="263" t="str">
        <f t="shared" si="50"/>
        <v xml:space="preserve"> </v>
      </c>
    </row>
    <row r="748" spans="1:22" x14ac:dyDescent="0.2">
      <c r="A748" s="267" t="s">
        <v>1314</v>
      </c>
      <c r="B748" s="268" t="s">
        <v>1350</v>
      </c>
      <c r="C748" s="278" t="s">
        <v>3733</v>
      </c>
      <c r="D748" s="270">
        <v>540</v>
      </c>
      <c r="E748" s="294" t="s">
        <v>1316</v>
      </c>
      <c r="F748" s="276"/>
      <c r="G748" s="263" t="str">
        <f t="shared" si="47"/>
        <v xml:space="preserve"> </v>
      </c>
      <c r="H748" s="267" t="s">
        <v>15</v>
      </c>
      <c r="I748" s="267" t="s">
        <v>1315</v>
      </c>
      <c r="J748" s="263" t="str">
        <f t="shared" si="48"/>
        <v xml:space="preserve"> </v>
      </c>
      <c r="K748" s="272" t="str">
        <f>IF(D748&gt;=('28 Populations and thresholds'!$I$81),"YES"," ")</f>
        <v>YES</v>
      </c>
      <c r="L748" s="272" t="str">
        <f>IF(K748="YES"," ",IF(D748&gt;=('28 Populations and thresholds'!$I$81)*0.25,"YES"))</f>
        <v xml:space="preserve"> </v>
      </c>
      <c r="M748" s="272" t="b">
        <f>OR('28 Populations and thresholds'!$J$81="CR",'28 Populations and thresholds'!$J$81="EN",'28 Populations and thresholds'!$J$81="VU")</f>
        <v>0</v>
      </c>
      <c r="N748" s="273">
        <f>D748/'28 Populations and thresholds'!$H$81</f>
        <v>2.7E-2</v>
      </c>
      <c r="O748" s="263" t="str">
        <f t="shared" si="49"/>
        <v xml:space="preserve"> </v>
      </c>
      <c r="P748" s="275"/>
      <c r="Q748" s="263" t="str">
        <f t="shared" si="50"/>
        <v xml:space="preserve"> </v>
      </c>
    </row>
    <row r="749" spans="1:22" x14ac:dyDescent="0.2">
      <c r="A749" s="12" t="s">
        <v>1314</v>
      </c>
      <c r="B749" s="65" t="s">
        <v>1626</v>
      </c>
      <c r="C749" s="4" t="s">
        <v>1622</v>
      </c>
      <c r="D749" s="5">
        <v>6</v>
      </c>
      <c r="E749" s="104">
        <v>2006</v>
      </c>
      <c r="G749" s="263" t="str">
        <f t="shared" si="47"/>
        <v xml:space="preserve"> </v>
      </c>
      <c r="H749" s="13" t="s">
        <v>139</v>
      </c>
      <c r="I749" s="9"/>
      <c r="J749" s="263" t="str">
        <f t="shared" si="48"/>
        <v xml:space="preserve"> </v>
      </c>
      <c r="K749" s="38" t="str">
        <f>IF(D749&gt;=('28 Populations and thresholds'!$I$10),"YES"," ")</f>
        <v>YES</v>
      </c>
      <c r="L749" s="38" t="str">
        <f>IF(K749="YES"," ",IF(D749&gt;=('28 Populations and thresholds'!$I$10)*0.25,"YES"))</f>
        <v xml:space="preserve"> </v>
      </c>
      <c r="M749" s="38" t="b">
        <f>OR('28 Populations and thresholds'!$J$10="CR",'28 Populations and thresholds'!$J$10="EN",'28 Populations and thresholds'!$J$10="VU")</f>
        <v>1</v>
      </c>
      <c r="N749" s="75">
        <f>D749/'28 Populations and thresholds'!$H$10</f>
        <v>0.12</v>
      </c>
      <c r="O749" s="263" t="str">
        <f t="shared" si="49"/>
        <v xml:space="preserve"> </v>
      </c>
      <c r="P749" s="9"/>
      <c r="Q749" s="263" t="str">
        <f t="shared" si="50"/>
        <v xml:space="preserve"> </v>
      </c>
    </row>
    <row r="750" spans="1:22" x14ac:dyDescent="0.2">
      <c r="A750" s="12" t="s">
        <v>1314</v>
      </c>
      <c r="B750" s="9" t="s">
        <v>1626</v>
      </c>
      <c r="C750" s="4" t="s">
        <v>1625</v>
      </c>
      <c r="D750" s="5">
        <v>1530</v>
      </c>
      <c r="E750" s="1" t="s">
        <v>156</v>
      </c>
      <c r="G750" s="263" t="str">
        <f t="shared" si="47"/>
        <v xml:space="preserve"> </v>
      </c>
      <c r="H750" s="13" t="s">
        <v>139</v>
      </c>
      <c r="J750" s="263" t="str">
        <f t="shared" si="48"/>
        <v xml:space="preserve"> </v>
      </c>
      <c r="K750" s="38" t="str">
        <f>IF(D750&gt;=('28 Populations and thresholds'!$I$11),"YES"," ")</f>
        <v>YES</v>
      </c>
      <c r="L750" s="38" t="str">
        <f>IF(K750="YES"," ",IF(D750&gt;=('28 Populations and thresholds'!$I$11)*0.25,"YES"))</f>
        <v xml:space="preserve"> </v>
      </c>
      <c r="M750" s="38" t="b">
        <f>OR('28 Populations and thresholds'!$J$11="CR",'28 Populations and thresholds'!$J$11="EN",'28 Populations and thresholds'!$J$11="VU")</f>
        <v>0</v>
      </c>
      <c r="N750" s="75">
        <f>D750/'28 Populations and thresholds'!$H$11</f>
        <v>1.5299999999999999E-2</v>
      </c>
      <c r="O750" s="263" t="str">
        <f t="shared" si="49"/>
        <v xml:space="preserve"> </v>
      </c>
      <c r="Q750" s="263" t="str">
        <f t="shared" si="50"/>
        <v xml:space="preserve"> </v>
      </c>
    </row>
    <row r="751" spans="1:22" x14ac:dyDescent="0.2">
      <c r="A751" s="275" t="s">
        <v>1314</v>
      </c>
      <c r="B751" s="269" t="s">
        <v>4482</v>
      </c>
      <c r="C751" s="269" t="s">
        <v>1622</v>
      </c>
      <c r="D751" s="279">
        <v>2</v>
      </c>
      <c r="E751" s="274">
        <v>2006</v>
      </c>
      <c r="F751" s="272"/>
      <c r="G751" s="263" t="str">
        <f t="shared" si="47"/>
        <v xml:space="preserve"> </v>
      </c>
      <c r="H751" s="275" t="s">
        <v>139</v>
      </c>
      <c r="I751" s="269"/>
      <c r="J751" s="263" t="str">
        <f t="shared" si="48"/>
        <v xml:space="preserve"> </v>
      </c>
      <c r="K751" s="272" t="str">
        <f>IF(D751&gt;=('28 Populations and thresholds'!$I$10),"YES"," ")</f>
        <v>YES</v>
      </c>
      <c r="L751" s="272" t="str">
        <f>IF(K751="YES"," ",IF(D751&gt;=('28 Populations and thresholds'!$I$10)*0.25,"YES"))</f>
        <v xml:space="preserve"> </v>
      </c>
      <c r="M751" s="272" t="b">
        <f>OR('28 Populations and thresholds'!$J$10="CR",'28 Populations and thresholds'!$J$10="EN",'28 Populations and thresholds'!$J$10="VU")</f>
        <v>1</v>
      </c>
      <c r="N751" s="273">
        <f>D751/'28 Populations and thresholds'!$H$10</f>
        <v>0.04</v>
      </c>
      <c r="O751" s="263" t="str">
        <f t="shared" si="49"/>
        <v xml:space="preserve"> </v>
      </c>
      <c r="P751" s="269"/>
      <c r="Q751" s="263" t="str">
        <f t="shared" si="50"/>
        <v xml:space="preserve"> </v>
      </c>
    </row>
    <row r="752" spans="1:22" x14ac:dyDescent="0.2">
      <c r="A752" s="143" t="s">
        <v>1314</v>
      </c>
      <c r="B752" s="65" t="s">
        <v>1953</v>
      </c>
      <c r="C752" s="4" t="s">
        <v>3676</v>
      </c>
      <c r="D752" s="41">
        <v>450</v>
      </c>
      <c r="E752" s="47" t="s">
        <v>1333</v>
      </c>
      <c r="F752" s="43"/>
      <c r="G752" s="263" t="str">
        <f t="shared" si="47"/>
        <v xml:space="preserve"> </v>
      </c>
      <c r="H752" s="143" t="s">
        <v>15</v>
      </c>
      <c r="I752" s="143" t="s">
        <v>1315</v>
      </c>
      <c r="J752" s="263" t="str">
        <f t="shared" si="48"/>
        <v xml:space="preserve"> </v>
      </c>
      <c r="K752" s="38" t="str">
        <f>IF(D752&gt;=('28 Populations and thresholds'!$I$96),"YES"," ")</f>
        <v>YES</v>
      </c>
      <c r="L752" s="38" t="str">
        <f>IF(K752="YES"," ",IF(D752&gt;=('28 Populations and thresholds'!$I$96)*0.25,"YES"))</f>
        <v xml:space="preserve"> </v>
      </c>
      <c r="M752" s="38" t="b">
        <f>OR('28 Populations and thresholds'!$J$96="CR",'28 Populations and thresholds'!$J$96="EN",'28 Populations and thresholds'!$J$96="VU")</f>
        <v>1</v>
      </c>
      <c r="N752" s="75">
        <f>D752/'28 Populations and thresholds'!$H$96</f>
        <v>0.45</v>
      </c>
      <c r="O752" s="263" t="str">
        <f t="shared" si="49"/>
        <v xml:space="preserve"> </v>
      </c>
      <c r="Q752" s="263" t="str">
        <f t="shared" si="50"/>
        <v xml:space="preserve"> </v>
      </c>
    </row>
    <row r="753" spans="1:22" x14ac:dyDescent="0.2">
      <c r="A753" s="143" t="s">
        <v>1314</v>
      </c>
      <c r="B753" s="65" t="s">
        <v>1953</v>
      </c>
      <c r="C753" s="4" t="s">
        <v>3666</v>
      </c>
      <c r="D753" s="41">
        <v>1300</v>
      </c>
      <c r="E753" s="47" t="s">
        <v>1333</v>
      </c>
      <c r="F753" s="43"/>
      <c r="G753" s="263" t="str">
        <f t="shared" si="47"/>
        <v xml:space="preserve"> </v>
      </c>
      <c r="H753" s="143" t="s">
        <v>15</v>
      </c>
      <c r="I753" s="143" t="s">
        <v>1315</v>
      </c>
      <c r="J753" s="263" t="str">
        <f t="shared" si="48"/>
        <v xml:space="preserve"> </v>
      </c>
      <c r="K753" s="38" t="str">
        <f>IF(D753&gt;=(('28 Populations and thresholds'!$I$62)+('28 Populations and thresholds'!$I$63)+('28 Populations and thresholds'!$I$65)),"YES"," ")</f>
        <v>YES</v>
      </c>
      <c r="L753" s="38" t="str">
        <f>IF(K753="YES"," ",IF(D753&gt;=(('28 Populations and thresholds'!$I$62)+('28 Populations and thresholds'!$I$63)+('28 Populations and thresholds'!$I$65))*0.25,"YES"))</f>
        <v xml:space="preserve"> </v>
      </c>
      <c r="M753" s="38" t="b">
        <f>OR('28 Populations and thresholds'!$J$62="CR",'28 Populations and thresholds'!$J$62="EN",'28 Populations and thresholds'!$J$62="VU")</f>
        <v>0</v>
      </c>
      <c r="N753" s="75">
        <f>D753/(('28 Populations and thresholds'!$H$62)+('28 Populations and thresholds'!$H$63)+('28 Populations and thresholds'!$H$65))</f>
        <v>7.4285714285714285E-3</v>
      </c>
      <c r="O753" s="263" t="str">
        <f t="shared" si="49"/>
        <v xml:space="preserve"> </v>
      </c>
      <c r="P753" s="12" t="s">
        <v>4550</v>
      </c>
      <c r="Q753" s="263" t="str">
        <f t="shared" si="50"/>
        <v xml:space="preserve"> </v>
      </c>
    </row>
    <row r="754" spans="1:22" x14ac:dyDescent="0.2">
      <c r="A754" s="12" t="s">
        <v>1314</v>
      </c>
      <c r="B754" s="65" t="s">
        <v>1953</v>
      </c>
      <c r="C754" s="4" t="s">
        <v>1707</v>
      </c>
      <c r="D754" s="5">
        <v>1220</v>
      </c>
      <c r="E754" s="1" t="s">
        <v>4496</v>
      </c>
      <c r="G754" s="263" t="str">
        <f t="shared" si="47"/>
        <v xml:space="preserve"> </v>
      </c>
      <c r="I754" s="9" t="s">
        <v>4415</v>
      </c>
      <c r="J754" s="263" t="str">
        <f t="shared" si="48"/>
        <v xml:space="preserve"> </v>
      </c>
      <c r="K754" s="38" t="str">
        <f>IF(D754&gt;=('28 Populations and thresholds'!$I$140),"YES"," ")</f>
        <v>YES</v>
      </c>
      <c r="L754" s="38" t="str">
        <f>IF(K754="YES"," ",IF(D754&gt;=('28 Populations and thresholds'!$I$140)*0.25,"YES"))</f>
        <v xml:space="preserve"> </v>
      </c>
      <c r="M754" s="38" t="b">
        <f>OR('28 Populations and thresholds'!$J$140="CR",'28 Populations and thresholds'!$J$140="EN",'28 Populations and thresholds'!$J$140="VU")</f>
        <v>0</v>
      </c>
      <c r="N754" s="75">
        <f>D754/'28 Populations and thresholds'!$H$140</f>
        <v>1.21999878000122E-3</v>
      </c>
      <c r="O754" s="263" t="str">
        <f t="shared" si="49"/>
        <v xml:space="preserve"> </v>
      </c>
      <c r="Q754" s="263" t="str">
        <f t="shared" si="50"/>
        <v xml:space="preserve"> </v>
      </c>
    </row>
    <row r="755" spans="1:22" x14ac:dyDescent="0.2">
      <c r="A755" s="143" t="s">
        <v>1314</v>
      </c>
      <c r="B755" s="65" t="s">
        <v>1953</v>
      </c>
      <c r="C755" s="4" t="s">
        <v>3471</v>
      </c>
      <c r="D755" s="41">
        <v>900</v>
      </c>
      <c r="E755" s="46">
        <v>32889</v>
      </c>
      <c r="F755" s="43"/>
      <c r="G755" s="263" t="str">
        <f t="shared" si="47"/>
        <v xml:space="preserve"> </v>
      </c>
      <c r="H755" s="143" t="s">
        <v>21</v>
      </c>
      <c r="I755" s="143" t="s">
        <v>853</v>
      </c>
      <c r="J755" s="263" t="str">
        <f t="shared" si="48"/>
        <v xml:space="preserve"> </v>
      </c>
      <c r="K755" s="38" t="str">
        <f>IF(D755&gt;=(('28 Populations and thresholds'!$I$183)+('28 Populations and thresholds'!$I$184)+('28 Populations and thresholds'!$I$185)),"YES"," ")</f>
        <v>YES</v>
      </c>
      <c r="L755" s="38" t="str">
        <f>IF(K755="YES"," ",IF(D755&gt;=(('28 Populations and thresholds'!$I$183)+('28 Populations and thresholds'!$I$184)+('28 Populations and thresholds'!$I$185))*0.25,"YES"))</f>
        <v xml:space="preserve"> </v>
      </c>
      <c r="M755" s="38" t="b">
        <f>OR('28 Populations and thresholds'!$J$183="CR",'28 Populations and thresholds'!$J$183="EN",'28 Populations and thresholds'!$J$183="VU")</f>
        <v>0</v>
      </c>
      <c r="N755" s="75">
        <f>D755/(('28 Populations and thresholds'!$H$183)+('28 Populations and thresholds'!$H$184)+('28 Populations and thresholds'!$H$185))</f>
        <v>3.0000000000000001E-3</v>
      </c>
      <c r="O755" s="263" t="str">
        <f t="shared" si="49"/>
        <v xml:space="preserve"> </v>
      </c>
      <c r="P755" s="12" t="s">
        <v>4568</v>
      </c>
      <c r="Q755" s="263" t="str">
        <f t="shared" si="50"/>
        <v xml:space="preserve"> </v>
      </c>
    </row>
    <row r="756" spans="1:22" x14ac:dyDescent="0.2">
      <c r="A756" s="143" t="s">
        <v>1314</v>
      </c>
      <c r="B756" s="65" t="s">
        <v>1953</v>
      </c>
      <c r="C756" s="4" t="s">
        <v>3754</v>
      </c>
      <c r="D756" s="41">
        <v>3800</v>
      </c>
      <c r="E756" s="46">
        <v>32889</v>
      </c>
      <c r="F756" s="43"/>
      <c r="G756" s="263" t="str">
        <f t="shared" si="47"/>
        <v xml:space="preserve"> </v>
      </c>
      <c r="H756" s="143" t="s">
        <v>21</v>
      </c>
      <c r="I756" s="143" t="s">
        <v>853</v>
      </c>
      <c r="J756" s="263" t="str">
        <f t="shared" si="48"/>
        <v xml:space="preserve"> </v>
      </c>
      <c r="K756" s="38" t="str">
        <f>IF(D756&gt;=('28 Populations and thresholds'!$I$173),"YES"," ")</f>
        <v>YES</v>
      </c>
      <c r="L756" s="38" t="str">
        <f>IF(K756="YES"," ",IF(D756&gt;=('28 Populations and thresholds'!$I$173)*0.25,"YES"))</f>
        <v xml:space="preserve"> </v>
      </c>
      <c r="M756" s="38" t="b">
        <f>OR('28 Populations and thresholds'!$J$173="CR",'28 Populations and thresholds'!$J$173="EN",'28 Populations and thresholds'!$J$173="VU")</f>
        <v>0</v>
      </c>
      <c r="N756" s="75">
        <f>D756/'28 Populations and thresholds'!$H$173</f>
        <v>3.8E-3</v>
      </c>
      <c r="O756" s="263" t="str">
        <f t="shared" si="49"/>
        <v xml:space="preserve"> </v>
      </c>
      <c r="P756" s="9"/>
      <c r="Q756" s="263" t="str">
        <f t="shared" si="50"/>
        <v xml:space="preserve"> </v>
      </c>
    </row>
    <row r="757" spans="1:22" x14ac:dyDescent="0.2">
      <c r="A757" s="143" t="s">
        <v>1314</v>
      </c>
      <c r="B757" s="65" t="s">
        <v>1953</v>
      </c>
      <c r="C757" s="4" t="s">
        <v>3598</v>
      </c>
      <c r="D757" s="41">
        <v>7800</v>
      </c>
      <c r="E757" s="47" t="s">
        <v>1333</v>
      </c>
      <c r="F757" s="43"/>
      <c r="G757" s="263" t="str">
        <f t="shared" si="47"/>
        <v xml:space="preserve"> </v>
      </c>
      <c r="H757" s="143" t="s">
        <v>15</v>
      </c>
      <c r="I757" s="143" t="s">
        <v>1315</v>
      </c>
      <c r="J757" s="263" t="str">
        <f t="shared" si="48"/>
        <v xml:space="preserve"> </v>
      </c>
      <c r="K757" s="38" t="str">
        <f>IF(D757&gt;=('28 Populations and thresholds'!$I$88),"YES"," ")</f>
        <v>YES</v>
      </c>
      <c r="L757" s="38" t="str">
        <f>IF(K757="YES"," ",IF(D757&gt;=('28 Populations and thresholds'!$I$88)*0.25,"YES"))</f>
        <v xml:space="preserve"> </v>
      </c>
      <c r="M757" s="38" t="b">
        <f>OR('28 Populations and thresholds'!$J$88="CR",'28 Populations and thresholds'!$J$88="EN",'28 Populations and thresholds'!$J$88="VU")</f>
        <v>0</v>
      </c>
      <c r="N757" s="75">
        <f>D757/'28 Populations and thresholds'!$H$88</f>
        <v>7.7999999999999996E-3</v>
      </c>
      <c r="O757" s="263" t="str">
        <f t="shared" si="49"/>
        <v xml:space="preserve"> </v>
      </c>
      <c r="P757" s="9"/>
      <c r="Q757" s="263" t="str">
        <f t="shared" si="50"/>
        <v xml:space="preserve"> </v>
      </c>
    </row>
    <row r="758" spans="1:22" x14ac:dyDescent="0.2">
      <c r="A758" s="12" t="s">
        <v>1314</v>
      </c>
      <c r="B758" s="65" t="s">
        <v>1953</v>
      </c>
      <c r="C758" s="4" t="s">
        <v>3590</v>
      </c>
      <c r="D758" s="5">
        <v>2124</v>
      </c>
      <c r="E758" s="104">
        <v>2007</v>
      </c>
      <c r="G758" s="263" t="str">
        <f t="shared" si="47"/>
        <v xml:space="preserve"> </v>
      </c>
      <c r="H758" s="12" t="s">
        <v>139</v>
      </c>
      <c r="I758" s="12" t="s">
        <v>3388</v>
      </c>
      <c r="J758" s="263" t="str">
        <f t="shared" si="48"/>
        <v xml:space="preserve"> </v>
      </c>
      <c r="K758" s="38" t="str">
        <f>IF(D758&gt;=('28 Populations and thresholds'!$I$85),"YES"," ")</f>
        <v>YES</v>
      </c>
      <c r="L758" s="38" t="str">
        <f>IF(K758="YES"," ",IF(D758&gt;=('28 Populations and thresholds'!$I$85)*0.25,"YES"))</f>
        <v xml:space="preserve"> </v>
      </c>
      <c r="M758" s="38" t="b">
        <f>OR('28 Populations and thresholds'!$J$85="CR",'28 Populations and thresholds'!$J$85="EN",'28 Populations and thresholds'!$J$85="VU")</f>
        <v>0</v>
      </c>
      <c r="N758" s="75">
        <f>D758/'28 Populations and thresholds'!$H$85</f>
        <v>2.3865168539325844E-2</v>
      </c>
      <c r="O758" s="263" t="str">
        <f t="shared" si="49"/>
        <v xml:space="preserve"> </v>
      </c>
      <c r="P758" s="9"/>
      <c r="Q758" s="263" t="str">
        <f t="shared" si="50"/>
        <v xml:space="preserve"> </v>
      </c>
    </row>
    <row r="759" spans="1:22" x14ac:dyDescent="0.2">
      <c r="A759" s="12" t="s">
        <v>1314</v>
      </c>
      <c r="B759" s="65" t="s">
        <v>1953</v>
      </c>
      <c r="C759" s="4" t="s">
        <v>3717</v>
      </c>
      <c r="D759" s="5">
        <v>288</v>
      </c>
      <c r="E759" s="1" t="s">
        <v>4496</v>
      </c>
      <c r="G759" s="263" t="str">
        <f t="shared" si="47"/>
        <v xml:space="preserve"> </v>
      </c>
      <c r="I759" s="9" t="s">
        <v>4415</v>
      </c>
      <c r="J759" s="263" t="str">
        <f t="shared" si="48"/>
        <v xml:space="preserve"> </v>
      </c>
      <c r="K759" s="38" t="str">
        <f>IF(D759&gt;=('28 Populations and thresholds'!$I$16),"YES"," ")</f>
        <v>YES</v>
      </c>
      <c r="L759" s="38" t="str">
        <f>IF(K759="YES"," ",IF(D759&gt;=('28 Populations and thresholds'!$I$16)*0.25,"YES"))</f>
        <v xml:space="preserve"> </v>
      </c>
      <c r="M759" s="38" t="b">
        <f>OR('28 Populations and thresholds'!$J$16="CR",'28 Populations and thresholds'!$J$16="EN",'28 Populations and thresholds'!$J$16="VU")</f>
        <v>0</v>
      </c>
      <c r="N759" s="75">
        <f>D759/'28 Populations and thresholds'!$H$16</f>
        <v>2.8800000000000002E-3</v>
      </c>
      <c r="O759" s="263" t="str">
        <f t="shared" si="49"/>
        <v xml:space="preserve"> </v>
      </c>
      <c r="Q759" s="263" t="str">
        <f t="shared" si="50"/>
        <v xml:space="preserve"> </v>
      </c>
    </row>
    <row r="760" spans="1:22" x14ac:dyDescent="0.2">
      <c r="A760" s="143" t="s">
        <v>1314</v>
      </c>
      <c r="B760" s="65" t="s">
        <v>1953</v>
      </c>
      <c r="C760" s="4" t="s">
        <v>3544</v>
      </c>
      <c r="D760" s="41">
        <v>880</v>
      </c>
      <c r="E760" s="47" t="s">
        <v>1333</v>
      </c>
      <c r="F760" s="43"/>
      <c r="G760" s="263" t="str">
        <f t="shared" si="47"/>
        <v xml:space="preserve"> </v>
      </c>
      <c r="H760" s="143" t="s">
        <v>15</v>
      </c>
      <c r="I760" s="143" t="s">
        <v>1315</v>
      </c>
      <c r="J760" s="263" t="str">
        <f t="shared" si="48"/>
        <v xml:space="preserve"> </v>
      </c>
      <c r="K760" s="38" t="str">
        <f>IF(D760&gt;=('28 Populations and thresholds'!$I$70),"YES"," ")</f>
        <v>YES</v>
      </c>
      <c r="L760" s="38" t="str">
        <f>IF(K760="YES"," ",IF(D760&gt;=('28 Populations and thresholds'!$I$70)*0.25,"YES"))</f>
        <v xml:space="preserve"> </v>
      </c>
      <c r="M760" s="38" t="b">
        <f>OR('28 Populations and thresholds'!$J$70="CR",'28 Populations and thresholds'!$J$70="EN",'28 Populations and thresholds'!$J$70="VU")</f>
        <v>0</v>
      </c>
      <c r="N760" s="75">
        <f>D760/'28 Populations and thresholds'!$H$70</f>
        <v>8.8000000000000005E-3</v>
      </c>
      <c r="O760" s="263" t="str">
        <f t="shared" si="49"/>
        <v xml:space="preserve"> </v>
      </c>
      <c r="P760" s="9"/>
      <c r="Q760" s="263" t="str">
        <f t="shared" si="50"/>
        <v xml:space="preserve"> </v>
      </c>
    </row>
    <row r="761" spans="1:22" x14ac:dyDescent="0.2">
      <c r="A761" s="143" t="s">
        <v>1314</v>
      </c>
      <c r="B761" s="65" t="s">
        <v>1953</v>
      </c>
      <c r="C761" s="115" t="s">
        <v>3733</v>
      </c>
      <c r="D761" s="41">
        <v>512</v>
      </c>
      <c r="E761" s="47" t="s">
        <v>1333</v>
      </c>
      <c r="F761" s="43"/>
      <c r="G761" s="263" t="str">
        <f t="shared" si="47"/>
        <v xml:space="preserve"> </v>
      </c>
      <c r="H761" s="143" t="s">
        <v>15</v>
      </c>
      <c r="I761" s="143" t="s">
        <v>1315</v>
      </c>
      <c r="J761" s="263" t="str">
        <f t="shared" si="48"/>
        <v xml:space="preserve"> </v>
      </c>
      <c r="K761" s="38" t="str">
        <f>IF(D761&gt;=('28 Populations and thresholds'!$I$81),"YES"," ")</f>
        <v>YES</v>
      </c>
      <c r="L761" s="38" t="str">
        <f>IF(K761="YES"," ",IF(D761&gt;=('28 Populations and thresholds'!$I$81)*0.25,"YES"))</f>
        <v xml:space="preserve"> </v>
      </c>
      <c r="M761" s="38" t="b">
        <f>OR('28 Populations and thresholds'!$J$81="CR",'28 Populations and thresholds'!$J$81="EN",'28 Populations and thresholds'!$J$81="VU")</f>
        <v>0</v>
      </c>
      <c r="N761" s="75">
        <f>D761/'28 Populations and thresholds'!$H$81</f>
        <v>2.5600000000000001E-2</v>
      </c>
      <c r="O761" s="263" t="str">
        <f t="shared" si="49"/>
        <v xml:space="preserve"> </v>
      </c>
      <c r="Q761" s="263" t="str">
        <f t="shared" si="50"/>
        <v xml:space="preserve"> </v>
      </c>
    </row>
    <row r="762" spans="1:22" x14ac:dyDescent="0.2">
      <c r="A762" s="143" t="s">
        <v>1314</v>
      </c>
      <c r="B762" s="65" t="s">
        <v>1953</v>
      </c>
      <c r="C762" s="4" t="s">
        <v>3744</v>
      </c>
      <c r="D762" s="41">
        <v>5600</v>
      </c>
      <c r="E762" s="46">
        <v>32889</v>
      </c>
      <c r="F762" s="43"/>
      <c r="G762" s="263" t="str">
        <f t="shared" si="47"/>
        <v xml:space="preserve"> </v>
      </c>
      <c r="H762" s="143" t="s">
        <v>21</v>
      </c>
      <c r="I762" s="143" t="s">
        <v>853</v>
      </c>
      <c r="J762" s="263" t="str">
        <f t="shared" si="48"/>
        <v xml:space="preserve"> </v>
      </c>
      <c r="K762" s="38" t="str">
        <f>IF(D762&gt;=('28 Populations and thresholds'!$I$150),"YES"," ")</f>
        <v>YES</v>
      </c>
      <c r="L762" s="38" t="str">
        <f>IF(K762="YES"," ",IF(D762&gt;=('28 Populations and thresholds'!$I$150)*0.25,"YES"))</f>
        <v xml:space="preserve"> </v>
      </c>
      <c r="M762" s="38" t="b">
        <f>OR('28 Populations and thresholds'!$J$150="CR",'28 Populations and thresholds'!$J$150="EN",'28 Populations and thresholds'!$J$150="VU")</f>
        <v>0</v>
      </c>
      <c r="N762" s="75">
        <f>D762/'28 Populations and thresholds'!$H$150</f>
        <v>5.5999999999999999E-3</v>
      </c>
      <c r="O762" s="263" t="str">
        <f t="shared" si="49"/>
        <v xml:space="preserve"> </v>
      </c>
      <c r="P762" s="9"/>
      <c r="Q762" s="263" t="str">
        <f t="shared" si="50"/>
        <v xml:space="preserve"> </v>
      </c>
    </row>
    <row r="763" spans="1:22" x14ac:dyDescent="0.2">
      <c r="A763" s="12" t="s">
        <v>1314</v>
      </c>
      <c r="B763" s="65" t="s">
        <v>1953</v>
      </c>
      <c r="C763" s="111" t="s">
        <v>3723</v>
      </c>
      <c r="D763" s="5">
        <v>33</v>
      </c>
      <c r="E763" s="1" t="s">
        <v>247</v>
      </c>
      <c r="G763" s="263" t="str">
        <f t="shared" si="47"/>
        <v xml:space="preserve"> </v>
      </c>
      <c r="H763" s="13" t="s">
        <v>139</v>
      </c>
      <c r="J763" s="263" t="str">
        <f t="shared" si="48"/>
        <v xml:space="preserve"> </v>
      </c>
      <c r="K763" s="38" t="str">
        <f>IF(D763&gt;=('28 Populations and thresholds'!$I$45),"YES"," ")</f>
        <v>YES</v>
      </c>
      <c r="L763" s="38" t="str">
        <f>IF(K763="YES"," ",IF(D763&gt;=('28 Populations and thresholds'!$I$45)*0.25,"YES"))</f>
        <v xml:space="preserve"> </v>
      </c>
      <c r="M763" s="38" t="b">
        <f>OR('28 Populations and thresholds'!$J$45="CR",'28 Populations and thresholds'!$J$45="EN",'28 Populations and thresholds'!$J$45="VU")</f>
        <v>1</v>
      </c>
      <c r="N763" s="75">
        <f>D763/'28 Populations and thresholds'!$H$45</f>
        <v>1.0999999999999999E-2</v>
      </c>
      <c r="O763" s="263" t="str">
        <f t="shared" si="49"/>
        <v xml:space="preserve"> </v>
      </c>
      <c r="Q763" s="263" t="str">
        <f t="shared" si="50"/>
        <v xml:space="preserve"> </v>
      </c>
      <c r="V763" s="4"/>
    </row>
    <row r="764" spans="1:22" x14ac:dyDescent="0.2">
      <c r="A764" s="143" t="s">
        <v>1314</v>
      </c>
      <c r="B764" s="65" t="s">
        <v>1953</v>
      </c>
      <c r="C764" s="4" t="s">
        <v>3753</v>
      </c>
      <c r="D764" s="41">
        <v>800</v>
      </c>
      <c r="E764" s="46">
        <v>32889</v>
      </c>
      <c r="F764" s="43"/>
      <c r="G764" s="263" t="str">
        <f t="shared" si="47"/>
        <v xml:space="preserve"> </v>
      </c>
      <c r="H764" s="143" t="s">
        <v>21</v>
      </c>
      <c r="I764" s="143" t="s">
        <v>853</v>
      </c>
      <c r="J764" s="263" t="str">
        <f t="shared" si="48"/>
        <v xml:space="preserve"> </v>
      </c>
      <c r="K764" s="38" t="str">
        <f>IF(D764&gt;=('28 Populations and thresholds'!$I$171),"YES"," ")</f>
        <v>YES</v>
      </c>
      <c r="L764" s="38" t="str">
        <f>IF(K764="YES"," ",IF(D764&gt;=('28 Populations and thresholds'!$I$171)*0.25,"YES"))</f>
        <v xml:space="preserve"> </v>
      </c>
      <c r="M764" s="38" t="b">
        <f>OR('28 Populations and thresholds'!$J$171="CR",'28 Populations and thresholds'!$J$171="EN",'28 Populations and thresholds'!$J$171="VU")</f>
        <v>0</v>
      </c>
      <c r="N764" s="75">
        <f>D764/'28 Populations and thresholds'!$H$171</f>
        <v>8.0000000000000004E-4</v>
      </c>
      <c r="O764" s="263" t="str">
        <f t="shared" si="49"/>
        <v xml:space="preserve"> </v>
      </c>
      <c r="P764" s="9"/>
      <c r="Q764" s="263" t="str">
        <f t="shared" si="50"/>
        <v xml:space="preserve"> </v>
      </c>
    </row>
    <row r="765" spans="1:22" x14ac:dyDescent="0.2">
      <c r="A765" s="12" t="s">
        <v>1314</v>
      </c>
      <c r="B765" s="65" t="s">
        <v>1953</v>
      </c>
      <c r="C765" s="4" t="s">
        <v>3398</v>
      </c>
      <c r="D765" s="5">
        <v>50</v>
      </c>
      <c r="E765" s="104" t="s">
        <v>4078</v>
      </c>
      <c r="G765" s="263" t="str">
        <f t="shared" si="47"/>
        <v xml:space="preserve"> </v>
      </c>
      <c r="I765" s="13" t="s">
        <v>4019</v>
      </c>
      <c r="J765" s="263" t="str">
        <f t="shared" si="48"/>
        <v xml:space="preserve"> </v>
      </c>
      <c r="K765" s="38" t="str">
        <f>IF(D765&gt;=('28 Populations and thresholds'!$I$123),"YES"," ")</f>
        <v>YES</v>
      </c>
      <c r="L765" s="38" t="str">
        <f>IF(K765="YES"," ",IF(D765&gt;=('28 Populations and thresholds'!$I$123)*0.25,"YES"))</f>
        <v xml:space="preserve"> </v>
      </c>
      <c r="M765" s="38" t="b">
        <f>OR('28 Populations and thresholds'!$J$123="CR",'28 Populations and thresholds'!$J$123="EN",'28 Populations and thresholds'!$J$123="VU")</f>
        <v>1</v>
      </c>
      <c r="N765" s="75">
        <f>D765/'28 Populations and thresholds'!$H$123</f>
        <v>0.1</v>
      </c>
      <c r="O765" s="263" t="str">
        <f t="shared" si="49"/>
        <v xml:space="preserve"> </v>
      </c>
      <c r="P765" s="121"/>
      <c r="Q765" s="263" t="str">
        <f t="shared" si="50"/>
        <v xml:space="preserve"> </v>
      </c>
    </row>
    <row r="766" spans="1:22" x14ac:dyDescent="0.2">
      <c r="A766" s="143" t="s">
        <v>1314</v>
      </c>
      <c r="B766" s="65" t="s">
        <v>1953</v>
      </c>
      <c r="C766" s="4" t="s">
        <v>3552</v>
      </c>
      <c r="D766" s="41">
        <v>1000</v>
      </c>
      <c r="E766" s="47" t="s">
        <v>1333</v>
      </c>
      <c r="F766" s="43"/>
      <c r="G766" s="263" t="str">
        <f t="shared" si="47"/>
        <v xml:space="preserve"> </v>
      </c>
      <c r="H766" s="143" t="s">
        <v>15</v>
      </c>
      <c r="I766" s="143" t="s">
        <v>1315</v>
      </c>
      <c r="J766" s="263" t="str">
        <f t="shared" si="48"/>
        <v xml:space="preserve"> </v>
      </c>
      <c r="K766" s="38" t="str">
        <f>IF(D766&gt;=('28 Populations and thresholds'!$I$77),"YES"," ")</f>
        <v>YES</v>
      </c>
      <c r="L766" s="38" t="str">
        <f>IF(K766="YES"," ",IF(D766&gt;=('28 Populations and thresholds'!$I$77)*0.25,"YES"))</f>
        <v xml:space="preserve"> </v>
      </c>
      <c r="M766" s="38" t="b">
        <f>OR('28 Populations and thresholds'!$J$77="CR",'28 Populations and thresholds'!$J$77="EN",'28 Populations and thresholds'!$J$77="VU")</f>
        <v>0</v>
      </c>
      <c r="N766" s="75">
        <f>D766/'28 Populations and thresholds'!$H$77</f>
        <v>0.01</v>
      </c>
      <c r="O766" s="263" t="str">
        <f t="shared" si="49"/>
        <v xml:space="preserve"> </v>
      </c>
      <c r="P766" s="9"/>
      <c r="Q766" s="263" t="str">
        <f t="shared" si="50"/>
        <v xml:space="preserve"> </v>
      </c>
    </row>
    <row r="767" spans="1:22" x14ac:dyDescent="0.2">
      <c r="A767" s="143" t="s">
        <v>1314</v>
      </c>
      <c r="B767" s="65" t="s">
        <v>1953</v>
      </c>
      <c r="C767" s="111" t="s">
        <v>3540</v>
      </c>
      <c r="D767" s="45">
        <v>1100</v>
      </c>
      <c r="E767" s="47" t="s">
        <v>1333</v>
      </c>
      <c r="F767" s="43"/>
      <c r="G767" s="263" t="str">
        <f t="shared" si="47"/>
        <v xml:space="preserve"> </v>
      </c>
      <c r="H767" s="143" t="s">
        <v>15</v>
      </c>
      <c r="I767" s="143" t="s">
        <v>1315</v>
      </c>
      <c r="J767" s="263" t="str">
        <f t="shared" si="48"/>
        <v xml:space="preserve"> </v>
      </c>
      <c r="K767" s="38" t="str">
        <f>IF(D767&gt;=('28 Populations and thresholds'!$I$60),"YES"," ")</f>
        <v>YES</v>
      </c>
      <c r="L767" s="38" t="str">
        <f>IF(K767="YES"," ",IF(D767&gt;=('28 Populations and thresholds'!$I$60)*0.25,"YES"))</f>
        <v xml:space="preserve"> </v>
      </c>
      <c r="M767" s="38" t="b">
        <f>OR('28 Populations and thresholds'!$J$60="CR",'28 Populations and thresholds'!$J$60="EN",'28 Populations and thresholds'!$J$60="VU")</f>
        <v>1</v>
      </c>
      <c r="N767" s="75">
        <f>D767/'28 Populations and thresholds'!$H$60</f>
        <v>1.4102564102564103E-2</v>
      </c>
      <c r="O767" s="263" t="str">
        <f t="shared" si="49"/>
        <v xml:space="preserve"> </v>
      </c>
      <c r="P767" s="9"/>
      <c r="Q767" s="263" t="str">
        <f t="shared" si="50"/>
        <v xml:space="preserve"> </v>
      </c>
      <c r="R767" s="4"/>
      <c r="S767" s="4"/>
      <c r="T767" s="4"/>
      <c r="U767" s="4"/>
      <c r="V767" s="4"/>
    </row>
    <row r="768" spans="1:22" x14ac:dyDescent="0.2">
      <c r="A768" s="275" t="s">
        <v>1314</v>
      </c>
      <c r="B768" s="269" t="s">
        <v>4110</v>
      </c>
      <c r="C768" s="269" t="s">
        <v>1753</v>
      </c>
      <c r="D768" s="279">
        <v>200</v>
      </c>
      <c r="E768" s="274" t="s">
        <v>4111</v>
      </c>
      <c r="F768" s="272"/>
      <c r="G768" s="263" t="str">
        <f t="shared" si="47"/>
        <v xml:space="preserve"> </v>
      </c>
      <c r="H768" s="275" t="s">
        <v>4019</v>
      </c>
      <c r="I768" s="275"/>
      <c r="J768" s="263" t="str">
        <f t="shared" si="48"/>
        <v xml:space="preserve"> </v>
      </c>
      <c r="K768" s="272" t="str">
        <f>IF(D768&gt;=('28 Populations and thresholds'!$I$222),"YES"," ")</f>
        <v>YES</v>
      </c>
      <c r="L768" s="272" t="str">
        <f>IF(K768="YES"," ",IF(D768&gt;=('28 Populations and thresholds'!$I$222)*0.25,"YES"))</f>
        <v xml:space="preserve"> </v>
      </c>
      <c r="M768" s="272" t="b">
        <f>OR('28 Populations and thresholds'!$J$222="CR",'28 Populations and thresholds'!$J$222="EN",'28 Populations and thresholds'!$J$222="VU")</f>
        <v>1</v>
      </c>
      <c r="N768" s="273">
        <f>D768/'28 Populations and thresholds'!$H$222</f>
        <v>1.6666666666666666E-2</v>
      </c>
      <c r="O768" s="263" t="str">
        <f t="shared" si="49"/>
        <v xml:space="preserve"> </v>
      </c>
      <c r="P768" s="275"/>
      <c r="Q768" s="263" t="str">
        <f t="shared" si="50"/>
        <v xml:space="preserve"> </v>
      </c>
    </row>
    <row r="769" spans="1:22" x14ac:dyDescent="0.2">
      <c r="A769" s="12" t="s">
        <v>1314</v>
      </c>
      <c r="B769" s="51" t="s">
        <v>1351</v>
      </c>
      <c r="C769" s="4" t="s">
        <v>3781</v>
      </c>
      <c r="D769" s="5">
        <v>1800</v>
      </c>
      <c r="E769" s="148">
        <v>39022</v>
      </c>
      <c r="G769" s="263" t="str">
        <f t="shared" ref="G769:G832" si="51">" "</f>
        <v xml:space="preserve"> </v>
      </c>
      <c r="I769" s="9" t="s">
        <v>4415</v>
      </c>
      <c r="J769" s="263" t="str">
        <f t="shared" ref="J769:J832" si="52">" "</f>
        <v xml:space="preserve"> </v>
      </c>
      <c r="K769" s="38" t="str">
        <f>IF(D769&gt;=('28 Populations and thresholds'!$I$220),"YES"," ")</f>
        <v>YES</v>
      </c>
      <c r="L769" s="38" t="str">
        <f>IF(K769="YES"," ",IF(D769&gt;=('28 Populations and thresholds'!$I$220)*0.25,"YES"))</f>
        <v xml:space="preserve"> </v>
      </c>
      <c r="M769" s="38" t="b">
        <f>OR('28 Populations and thresholds'!$J$220="CR",'28 Populations and thresholds'!$J$220="EN",'28 Populations and thresholds'!$J$220="VU")</f>
        <v>0</v>
      </c>
      <c r="N769" s="75">
        <f>D769/'28 Populations and thresholds'!$H$220</f>
        <v>1.7999982000018E-3</v>
      </c>
      <c r="O769" s="263" t="str">
        <f t="shared" ref="O769:O832" si="53">" "</f>
        <v xml:space="preserve"> </v>
      </c>
      <c r="Q769" s="263" t="str">
        <f t="shared" ref="Q769:Q832" si="54">" "</f>
        <v xml:space="preserve"> </v>
      </c>
    </row>
    <row r="770" spans="1:22" x14ac:dyDescent="0.2">
      <c r="A770" s="143" t="s">
        <v>1314</v>
      </c>
      <c r="B770" s="40" t="s">
        <v>1351</v>
      </c>
      <c r="C770" s="4" t="s">
        <v>3652</v>
      </c>
      <c r="D770" s="41">
        <v>2253</v>
      </c>
      <c r="E770" s="47" t="s">
        <v>1316</v>
      </c>
      <c r="F770" s="43"/>
      <c r="G770" s="263" t="str">
        <f t="shared" si="51"/>
        <v xml:space="preserve"> </v>
      </c>
      <c r="H770" s="143" t="s">
        <v>15</v>
      </c>
      <c r="I770" s="143" t="s">
        <v>1315</v>
      </c>
      <c r="J770" s="263" t="str">
        <f t="shared" si="52"/>
        <v xml:space="preserve"> </v>
      </c>
      <c r="K770" s="38" t="str">
        <f>IF(D770&gt;=('28 Populations and thresholds'!$I$112),"YES"," ")</f>
        <v>YES</v>
      </c>
      <c r="L770" s="38" t="str">
        <f>IF(K770="YES"," ",IF(D770&gt;=('28 Populations and thresholds'!$I$112)*0.25,"YES"))</f>
        <v xml:space="preserve"> </v>
      </c>
      <c r="M770" s="38" t="b">
        <f>OR('28 Populations and thresholds'!$J$112="CR",'28 Populations and thresholds'!$J$112="EN",'28 Populations and thresholds'!$J$112="VU")</f>
        <v>0</v>
      </c>
      <c r="N770" s="75">
        <f>D770/'28 Populations and thresholds'!$H$112</f>
        <v>2.2530000000000001E-2</v>
      </c>
      <c r="O770" s="263" t="str">
        <f t="shared" si="53"/>
        <v xml:space="preserve"> </v>
      </c>
      <c r="P770" s="9"/>
      <c r="Q770" s="263" t="str">
        <f t="shared" si="54"/>
        <v xml:space="preserve"> </v>
      </c>
    </row>
    <row r="771" spans="1:22" x14ac:dyDescent="0.2">
      <c r="A771" s="143" t="s">
        <v>1314</v>
      </c>
      <c r="B771" s="40" t="s">
        <v>1351</v>
      </c>
      <c r="C771" s="4" t="s">
        <v>3564</v>
      </c>
      <c r="D771" s="41">
        <v>2200</v>
      </c>
      <c r="E771" s="47" t="s">
        <v>1341</v>
      </c>
      <c r="F771" s="43"/>
      <c r="G771" s="263" t="str">
        <f t="shared" si="51"/>
        <v xml:space="preserve"> </v>
      </c>
      <c r="H771" s="143" t="s">
        <v>15</v>
      </c>
      <c r="I771" s="143" t="s">
        <v>1315</v>
      </c>
      <c r="J771" s="263" t="str">
        <f t="shared" si="52"/>
        <v xml:space="preserve"> </v>
      </c>
      <c r="K771" s="38" t="str">
        <f>IF(D771&gt;=('28 Populations and thresholds'!$I$79),"YES"," ")</f>
        <v>YES</v>
      </c>
      <c r="L771" s="38" t="str">
        <f>IF(K771="YES"," ",IF(D771&gt;=('28 Populations and thresholds'!$I$79)*0.25,"YES"))</f>
        <v xml:space="preserve"> </v>
      </c>
      <c r="M771" s="38" t="b">
        <f>OR('28 Populations and thresholds'!$J$79="CR",'28 Populations and thresholds'!$J$79="EN",'28 Populations and thresholds'!$J$79="VU")</f>
        <v>0</v>
      </c>
      <c r="N771" s="75">
        <f>D771/'28 Populations and thresholds'!$H$79</f>
        <v>1.4666666666666666E-2</v>
      </c>
      <c r="O771" s="263" t="str">
        <f t="shared" si="53"/>
        <v xml:space="preserve"> </v>
      </c>
      <c r="P771" s="9"/>
      <c r="Q771" s="263" t="str">
        <f t="shared" si="54"/>
        <v xml:space="preserve"> </v>
      </c>
    </row>
    <row r="772" spans="1:22" x14ac:dyDescent="0.2">
      <c r="A772" s="12" t="s">
        <v>1314</v>
      </c>
      <c r="B772" s="51" t="s">
        <v>1351</v>
      </c>
      <c r="C772" s="4" t="s">
        <v>3398</v>
      </c>
      <c r="D772" s="5">
        <v>5</v>
      </c>
      <c r="E772" s="148">
        <v>39022</v>
      </c>
      <c r="G772" s="263" t="str">
        <f t="shared" si="51"/>
        <v xml:space="preserve"> </v>
      </c>
      <c r="I772" s="9" t="s">
        <v>4415</v>
      </c>
      <c r="J772" s="263" t="str">
        <f t="shared" si="52"/>
        <v xml:space="preserve"> </v>
      </c>
      <c r="K772" s="38" t="str">
        <f>IF(D772&gt;=('28 Populations and thresholds'!$I$123),"YES"," ")</f>
        <v>YES</v>
      </c>
      <c r="L772" s="38" t="str">
        <f>IF(K772="YES"," ",IF(D772&gt;=('28 Populations and thresholds'!$I$123)*0.25,"YES"))</f>
        <v xml:space="preserve"> </v>
      </c>
      <c r="M772" s="38" t="b">
        <f>OR('28 Populations and thresholds'!$J$123="CR",'28 Populations and thresholds'!$J$123="EN",'28 Populations and thresholds'!$J$123="VU")</f>
        <v>1</v>
      </c>
      <c r="N772" s="75">
        <f>D772/'28 Populations and thresholds'!$H$123</f>
        <v>0.01</v>
      </c>
      <c r="O772" s="263" t="str">
        <f t="shared" si="53"/>
        <v xml:space="preserve"> </v>
      </c>
      <c r="P772" s="121"/>
      <c r="Q772" s="263" t="str">
        <f t="shared" si="54"/>
        <v xml:space="preserve"> </v>
      </c>
    </row>
    <row r="773" spans="1:22" x14ac:dyDescent="0.2">
      <c r="A773" s="143" t="s">
        <v>1314</v>
      </c>
      <c r="B773" s="40" t="s">
        <v>1351</v>
      </c>
      <c r="C773" s="4" t="s">
        <v>3644</v>
      </c>
      <c r="D773" s="41">
        <v>1622</v>
      </c>
      <c r="E773" s="47" t="s">
        <v>1341</v>
      </c>
      <c r="F773" s="43"/>
      <c r="G773" s="263" t="str">
        <f t="shared" si="51"/>
        <v xml:space="preserve"> </v>
      </c>
      <c r="H773" s="143" t="s">
        <v>15</v>
      </c>
      <c r="I773" s="143" t="s">
        <v>1315</v>
      </c>
      <c r="J773" s="263" t="str">
        <f t="shared" si="52"/>
        <v xml:space="preserve"> </v>
      </c>
      <c r="K773" s="38" t="str">
        <f>IF(D773&gt;=('28 Populations and thresholds'!$I$109),"YES"," ")</f>
        <v>YES</v>
      </c>
      <c r="L773" s="38" t="str">
        <f>IF(K773="YES"," ",IF(D773&gt;=('28 Populations and thresholds'!$I$109)*0.25,"YES"))</f>
        <v xml:space="preserve"> </v>
      </c>
      <c r="M773" s="38" t="b">
        <f>OR('28 Populations and thresholds'!$J$109="CR",'28 Populations and thresholds'!$J$109="EN",'28 Populations and thresholds'!$J$109="VU")</f>
        <v>0</v>
      </c>
      <c r="N773" s="75">
        <f>D773/'28 Populations and thresholds'!$H$109</f>
        <v>6.4879999999999993E-2</v>
      </c>
      <c r="O773" s="263" t="str">
        <f t="shared" si="53"/>
        <v xml:space="preserve"> </v>
      </c>
      <c r="P773" s="9"/>
      <c r="Q773" s="263" t="str">
        <f t="shared" si="54"/>
        <v xml:space="preserve"> </v>
      </c>
      <c r="R773" s="4"/>
      <c r="S773" s="4"/>
      <c r="T773" s="4"/>
      <c r="U773" s="4"/>
      <c r="V773" s="4"/>
    </row>
    <row r="774" spans="1:22" x14ac:dyDescent="0.2">
      <c r="A774" s="275" t="s">
        <v>1314</v>
      </c>
      <c r="B774" s="269" t="s">
        <v>4127</v>
      </c>
      <c r="C774" s="269" t="s">
        <v>1732</v>
      </c>
      <c r="D774" s="279">
        <v>200</v>
      </c>
      <c r="E774" s="281">
        <v>33756</v>
      </c>
      <c r="F774" s="272"/>
      <c r="G774" s="263" t="str">
        <f t="shared" si="51"/>
        <v xml:space="preserve"> </v>
      </c>
      <c r="H774" s="275" t="s">
        <v>4019</v>
      </c>
      <c r="I774" s="275"/>
      <c r="J774" s="263" t="str">
        <f t="shared" si="52"/>
        <v xml:space="preserve"> </v>
      </c>
      <c r="K774" s="272" t="str">
        <f>IF(D774&gt;=('28 Populations and thresholds'!$I$221),"YES"," ")</f>
        <v>YES</v>
      </c>
      <c r="L774" s="272" t="str">
        <f>IF(K774="YES"," ",IF(D774&gt;=('28 Populations and thresholds'!$I$221)*0.25,"YES"))</f>
        <v xml:space="preserve"> </v>
      </c>
      <c r="M774" s="272" t="b">
        <f>OR('28 Populations and thresholds'!$J$221="CR",'28 Populations and thresholds'!$J$221="EN",'28 Populations and thresholds'!$J$221="VU")</f>
        <v>1</v>
      </c>
      <c r="N774" s="273">
        <f>D774/'28 Populations and thresholds'!$H$221</f>
        <v>2.0833333333333332E-2</v>
      </c>
      <c r="O774" s="263" t="str">
        <f t="shared" si="53"/>
        <v xml:space="preserve"> </v>
      </c>
      <c r="P774" s="275"/>
      <c r="Q774" s="263" t="str">
        <f t="shared" si="54"/>
        <v xml:space="preserve"> </v>
      </c>
    </row>
    <row r="775" spans="1:22" x14ac:dyDescent="0.2">
      <c r="A775" s="12" t="s">
        <v>1314</v>
      </c>
      <c r="B775" s="4" t="s">
        <v>4115</v>
      </c>
      <c r="C775" s="4" t="s">
        <v>1753</v>
      </c>
      <c r="D775" s="5">
        <v>426</v>
      </c>
      <c r="E775" s="148">
        <v>33390</v>
      </c>
      <c r="G775" s="263" t="str">
        <f t="shared" si="51"/>
        <v xml:space="preserve"> </v>
      </c>
      <c r="H775" s="13" t="s">
        <v>4019</v>
      </c>
      <c r="J775" s="263" t="str">
        <f t="shared" si="52"/>
        <v xml:space="preserve"> </v>
      </c>
      <c r="K775" s="38" t="str">
        <f>IF(D775&gt;=('28 Populations and thresholds'!$I$222),"YES"," ")</f>
        <v>YES</v>
      </c>
      <c r="L775" s="38" t="str">
        <f>IF(K775="YES"," ",IF(D775&gt;=('28 Populations and thresholds'!$I$222)*0.25,"YES"))</f>
        <v xml:space="preserve"> </v>
      </c>
      <c r="M775" s="38" t="b">
        <f>OR('28 Populations and thresholds'!$J$222="CR",'28 Populations and thresholds'!$J$222="EN",'28 Populations and thresholds'!$J$222="VU")</f>
        <v>1</v>
      </c>
      <c r="N775" s="75">
        <f>D775/'28 Populations and thresholds'!$H$222</f>
        <v>3.5499999999999997E-2</v>
      </c>
      <c r="O775" s="263" t="str">
        <f t="shared" si="53"/>
        <v xml:space="preserve"> </v>
      </c>
      <c r="Q775" s="263" t="str">
        <f t="shared" si="54"/>
        <v xml:space="preserve"> </v>
      </c>
    </row>
    <row r="776" spans="1:22" x14ac:dyDescent="0.2">
      <c r="A776" s="267" t="s">
        <v>1314</v>
      </c>
      <c r="B776" s="293" t="s">
        <v>4615</v>
      </c>
      <c r="C776" s="269" t="s">
        <v>3564</v>
      </c>
      <c r="D776" s="270">
        <v>3800</v>
      </c>
      <c r="E776" s="294" t="s">
        <v>1333</v>
      </c>
      <c r="F776" s="276"/>
      <c r="G776" s="263" t="str">
        <f t="shared" si="51"/>
        <v xml:space="preserve"> </v>
      </c>
      <c r="H776" s="267" t="s">
        <v>15</v>
      </c>
      <c r="I776" s="267" t="s">
        <v>1315</v>
      </c>
      <c r="J776" s="263" t="str">
        <f t="shared" si="52"/>
        <v xml:space="preserve"> </v>
      </c>
      <c r="K776" s="272" t="str">
        <f>IF(D776&gt;=('28 Populations and thresholds'!$I$79),"YES"," ")</f>
        <v>YES</v>
      </c>
      <c r="L776" s="272" t="str">
        <f>IF(K776="YES"," ",IF(D776&gt;=('28 Populations and thresholds'!$I$79)*0.25,"YES"))</f>
        <v xml:space="preserve"> </v>
      </c>
      <c r="M776" s="272" t="b">
        <f>OR('28 Populations and thresholds'!$J$79="CR",'28 Populations and thresholds'!$J$79="EN",'28 Populations and thresholds'!$J$79="VU")</f>
        <v>0</v>
      </c>
      <c r="N776" s="273">
        <f>D776/'28 Populations and thresholds'!$H$79</f>
        <v>2.5333333333333333E-2</v>
      </c>
      <c r="O776" s="263" t="str">
        <f t="shared" si="53"/>
        <v xml:space="preserve"> </v>
      </c>
      <c r="P776" s="269"/>
      <c r="Q776" s="263" t="str">
        <f t="shared" si="54"/>
        <v xml:space="preserve"> </v>
      </c>
    </row>
    <row r="777" spans="1:22" x14ac:dyDescent="0.2">
      <c r="A777" s="121" t="s">
        <v>1314</v>
      </c>
      <c r="B777" s="115" t="s">
        <v>4614</v>
      </c>
      <c r="C777" s="115" t="s">
        <v>1696</v>
      </c>
      <c r="D777" s="105">
        <v>18</v>
      </c>
      <c r="E777" s="169">
        <v>41275</v>
      </c>
      <c r="F777" s="167"/>
      <c r="G777" s="263" t="str">
        <f t="shared" si="51"/>
        <v xml:space="preserve"> </v>
      </c>
      <c r="H777" s="121"/>
      <c r="I777" s="121" t="s">
        <v>4147</v>
      </c>
      <c r="J777" s="263" t="str">
        <f t="shared" si="52"/>
        <v xml:space="preserve"> </v>
      </c>
      <c r="K777" s="38" t="s">
        <v>4558</v>
      </c>
      <c r="L777" s="38"/>
      <c r="M777" s="38" t="b">
        <f>OR('28 Populations and thresholds'!$J$51="CR",'28 Populations and thresholds'!$J$51="EN",'28 Populations and thresholds'!$J$51="VU")</f>
        <v>1</v>
      </c>
      <c r="N777" s="75">
        <f>D777/'28 Populations and thresholds'!$H$51</f>
        <v>6.6666666666666671E-3</v>
      </c>
      <c r="O777" s="263" t="str">
        <f t="shared" si="53"/>
        <v xml:space="preserve"> </v>
      </c>
      <c r="P777" s="12" t="s">
        <v>4572</v>
      </c>
      <c r="Q777" s="263" t="str">
        <f t="shared" si="54"/>
        <v xml:space="preserve"> </v>
      </c>
    </row>
    <row r="778" spans="1:22" x14ac:dyDescent="0.2">
      <c r="A778" s="275" t="s">
        <v>1314</v>
      </c>
      <c r="B778" s="269" t="s">
        <v>4130</v>
      </c>
      <c r="C778" s="269" t="s">
        <v>1732</v>
      </c>
      <c r="D778" s="279">
        <v>102</v>
      </c>
      <c r="E778" s="281">
        <v>35431</v>
      </c>
      <c r="F778" s="272"/>
      <c r="G778" s="263" t="str">
        <f t="shared" si="51"/>
        <v xml:space="preserve"> </v>
      </c>
      <c r="H778" s="275" t="s">
        <v>4019</v>
      </c>
      <c r="I778" s="275"/>
      <c r="J778" s="263" t="str">
        <f t="shared" si="52"/>
        <v xml:space="preserve"> </v>
      </c>
      <c r="K778" s="272" t="str">
        <f>IF(D778&gt;=('28 Populations and thresholds'!$I$221),"YES"," ")</f>
        <v>YES</v>
      </c>
      <c r="L778" s="272" t="str">
        <f>IF(K778="YES"," ",IF(D778&gt;=('28 Populations and thresholds'!$I$221)*0.25,"YES"))</f>
        <v xml:space="preserve"> </v>
      </c>
      <c r="M778" s="272" t="b">
        <f>OR('28 Populations and thresholds'!$J$221="CR",'28 Populations and thresholds'!$J$221="EN",'28 Populations and thresholds'!$J$221="VU")</f>
        <v>1</v>
      </c>
      <c r="N778" s="273">
        <f>D778/'28 Populations and thresholds'!$H$221</f>
        <v>1.0625000000000001E-2</v>
      </c>
      <c r="O778" s="263" t="str">
        <f t="shared" si="53"/>
        <v xml:space="preserve"> </v>
      </c>
      <c r="P778" s="275"/>
      <c r="Q778" s="263" t="str">
        <f t="shared" si="54"/>
        <v xml:space="preserve"> </v>
      </c>
    </row>
    <row r="779" spans="1:22" x14ac:dyDescent="0.2">
      <c r="A779" s="12" t="s">
        <v>1314</v>
      </c>
      <c r="B779" s="9" t="s">
        <v>1635</v>
      </c>
      <c r="C779" s="4" t="s">
        <v>3719</v>
      </c>
      <c r="D779" s="5">
        <v>300</v>
      </c>
      <c r="E779" s="49">
        <v>2006</v>
      </c>
      <c r="G779" s="263" t="str">
        <f t="shared" si="51"/>
        <v xml:space="preserve"> </v>
      </c>
      <c r="H779" s="13" t="s">
        <v>4042</v>
      </c>
      <c r="I779" s="12"/>
      <c r="J779" s="263" t="str">
        <f t="shared" si="52"/>
        <v xml:space="preserve"> </v>
      </c>
      <c r="K779" s="38" t="str">
        <f>IF(D779&gt;=('28 Populations and thresholds'!$I$32),"YES"," ")</f>
        <v>YES</v>
      </c>
      <c r="L779" s="38" t="str">
        <f>IF(K779="YES"," ",IF(D779&gt;=('28 Populations and thresholds'!$I$32)*0.25,"YES"))</f>
        <v xml:space="preserve"> </v>
      </c>
      <c r="M779" s="38" t="b">
        <f>OR('28 Populations and thresholds'!$J$32="CR",'28 Populations and thresholds'!$J$32="EN",'28 Populations and thresholds'!$J$32="VU")</f>
        <v>1</v>
      </c>
      <c r="N779" s="75">
        <f>D779/'28 Populations and thresholds'!$H$32</f>
        <v>7.3170731707317069E-2</v>
      </c>
      <c r="O779" s="263" t="str">
        <f t="shared" si="53"/>
        <v xml:space="preserve"> </v>
      </c>
      <c r="P779" s="12" t="s">
        <v>1600</v>
      </c>
      <c r="Q779" s="263" t="str">
        <f t="shared" si="54"/>
        <v xml:space="preserve"> </v>
      </c>
    </row>
    <row r="780" spans="1:22" x14ac:dyDescent="0.2">
      <c r="A780" s="275" t="s">
        <v>1314</v>
      </c>
      <c r="B780" s="269" t="s">
        <v>4048</v>
      </c>
      <c r="C780" s="269" t="s">
        <v>3719</v>
      </c>
      <c r="D780" s="279">
        <v>300</v>
      </c>
      <c r="E780" s="274" t="s">
        <v>4049</v>
      </c>
      <c r="F780" s="272"/>
      <c r="G780" s="263" t="str">
        <f t="shared" si="51"/>
        <v xml:space="preserve"> </v>
      </c>
      <c r="H780" s="275" t="s">
        <v>4019</v>
      </c>
      <c r="I780" s="275"/>
      <c r="J780" s="263" t="str">
        <f t="shared" si="52"/>
        <v xml:space="preserve"> </v>
      </c>
      <c r="K780" s="272" t="str">
        <f>IF(D780&gt;=('28 Populations and thresholds'!$I$32),"YES"," ")</f>
        <v>YES</v>
      </c>
      <c r="L780" s="272" t="str">
        <f>IF(K780="YES"," ",IF(D780&gt;=('28 Populations and thresholds'!$I$32)*0.25,"YES"))</f>
        <v xml:space="preserve"> </v>
      </c>
      <c r="M780" s="272" t="b">
        <f>OR('28 Populations and thresholds'!$J$32="CR",'28 Populations and thresholds'!$J$32="EN",'28 Populations and thresholds'!$J$32="VU")</f>
        <v>1</v>
      </c>
      <c r="N780" s="273">
        <f>D780/'28 Populations and thresholds'!$H$32</f>
        <v>7.3170731707317069E-2</v>
      </c>
      <c r="O780" s="263" t="str">
        <f t="shared" si="53"/>
        <v xml:space="preserve"> </v>
      </c>
      <c r="P780" s="275"/>
      <c r="Q780" s="263" t="str">
        <f t="shared" si="54"/>
        <v xml:space="preserve"> </v>
      </c>
    </row>
    <row r="781" spans="1:22" x14ac:dyDescent="0.2">
      <c r="A781" s="12" t="s">
        <v>1314</v>
      </c>
      <c r="B781" s="56" t="s">
        <v>1061</v>
      </c>
      <c r="C781" s="4" t="s">
        <v>3781</v>
      </c>
      <c r="D781" s="5">
        <v>24973</v>
      </c>
      <c r="E781" s="148">
        <v>39022</v>
      </c>
      <c r="G781" s="263" t="str">
        <f t="shared" si="51"/>
        <v xml:space="preserve"> </v>
      </c>
      <c r="I781" s="9" t="s">
        <v>4415</v>
      </c>
      <c r="J781" s="263" t="str">
        <f t="shared" si="52"/>
        <v xml:space="preserve"> </v>
      </c>
      <c r="K781" s="38" t="str">
        <f>IF(D781&gt;=('28 Populations and thresholds'!$I$220),"YES"," ")</f>
        <v>YES</v>
      </c>
      <c r="L781" s="38" t="str">
        <f>IF(K781="YES"," ",IF(D781&gt;=('28 Populations and thresholds'!$I$220)*0.25,"YES"))</f>
        <v xml:space="preserve"> </v>
      </c>
      <c r="M781" s="38" t="b">
        <f>OR('28 Populations and thresholds'!$J$220="CR",'28 Populations and thresholds'!$J$220="EN",'28 Populations and thresholds'!$J$220="VU")</f>
        <v>0</v>
      </c>
      <c r="N781" s="75">
        <f>D781/'28 Populations and thresholds'!$H$220</f>
        <v>2.4972975027024974E-2</v>
      </c>
      <c r="O781" s="263" t="str">
        <f t="shared" si="53"/>
        <v xml:space="preserve"> </v>
      </c>
      <c r="Q781" s="263" t="str">
        <f t="shared" si="54"/>
        <v xml:space="preserve"> </v>
      </c>
    </row>
    <row r="782" spans="1:22" x14ac:dyDescent="0.2">
      <c r="A782" s="12" t="s">
        <v>1314</v>
      </c>
      <c r="B782" s="56" t="s">
        <v>1061</v>
      </c>
      <c r="C782" s="4" t="s">
        <v>3467</v>
      </c>
      <c r="D782" s="5">
        <v>1823</v>
      </c>
      <c r="E782" s="148">
        <v>39022</v>
      </c>
      <c r="G782" s="263" t="str">
        <f t="shared" si="51"/>
        <v xml:space="preserve"> </v>
      </c>
      <c r="I782" s="9" t="s">
        <v>4415</v>
      </c>
      <c r="J782" s="263" t="str">
        <f t="shared" si="52"/>
        <v xml:space="preserve"> </v>
      </c>
      <c r="K782" s="38" t="str">
        <f>IF(D782&gt;=('28 Populations and thresholds'!$I$180),"YES"," ")</f>
        <v>YES</v>
      </c>
      <c r="L782" s="38" t="str">
        <f>IF(K782="YES"," ",IF(D782&gt;=('28 Populations and thresholds'!$I$180)*0.25,"YES"))</f>
        <v xml:space="preserve"> </v>
      </c>
      <c r="M782" s="38" t="b">
        <f>OR('28 Populations and thresholds'!$J$180="CR",'28 Populations and thresholds'!$J$180="EN",'28 Populations and thresholds'!$J$180="VU")</f>
        <v>0</v>
      </c>
      <c r="N782" s="75">
        <f>D782/'28 Populations and thresholds'!$H$180</f>
        <v>1.823E-2</v>
      </c>
      <c r="O782" s="263" t="str">
        <f t="shared" si="53"/>
        <v xml:space="preserve"> </v>
      </c>
      <c r="Q782" s="263" t="str">
        <f t="shared" si="54"/>
        <v xml:space="preserve"> </v>
      </c>
    </row>
    <row r="783" spans="1:22" x14ac:dyDescent="0.2">
      <c r="A783" s="12" t="s">
        <v>1314</v>
      </c>
      <c r="B783" s="56" t="s">
        <v>1061</v>
      </c>
      <c r="C783" s="4" t="s">
        <v>3716</v>
      </c>
      <c r="D783" s="5">
        <v>1020</v>
      </c>
      <c r="E783" s="148">
        <v>39022</v>
      </c>
      <c r="G783" s="263" t="str">
        <f t="shared" si="51"/>
        <v xml:space="preserve"> </v>
      </c>
      <c r="I783" s="9" t="s">
        <v>4415</v>
      </c>
      <c r="J783" s="263" t="str">
        <f t="shared" si="52"/>
        <v xml:space="preserve"> </v>
      </c>
      <c r="K783" s="38" t="str">
        <f>IF(D783&gt;=('28 Populations and thresholds'!$I$15),"YES"," ")</f>
        <v>YES</v>
      </c>
      <c r="L783" s="38" t="str">
        <f>IF(K783="YES"," ",IF(D783&gt;=('28 Populations and thresholds'!$I$15)*0.25,"YES"))</f>
        <v xml:space="preserve"> </v>
      </c>
      <c r="M783" s="38" t="b">
        <f>OR('28 Populations and thresholds'!$J$15="CR",'28 Populations and thresholds'!$J$15="EN",'28 Populations and thresholds'!$J$15="VU")</f>
        <v>0</v>
      </c>
      <c r="N783" s="75">
        <f>D783/'28 Populations and thresholds'!$H$15</f>
        <v>1.0200000000000001E-3</v>
      </c>
      <c r="O783" s="263" t="str">
        <f t="shared" si="53"/>
        <v xml:space="preserve"> </v>
      </c>
      <c r="Q783" s="263" t="str">
        <f t="shared" si="54"/>
        <v xml:space="preserve"> </v>
      </c>
    </row>
    <row r="784" spans="1:22" x14ac:dyDescent="0.2">
      <c r="A784" s="12" t="s">
        <v>1314</v>
      </c>
      <c r="B784" s="56" t="s">
        <v>1061</v>
      </c>
      <c r="C784" s="4" t="s">
        <v>3448</v>
      </c>
      <c r="D784" s="5">
        <v>26100</v>
      </c>
      <c r="E784" s="148">
        <v>39022</v>
      </c>
      <c r="G784" s="263" t="str">
        <f t="shared" si="51"/>
        <v xml:space="preserve"> </v>
      </c>
      <c r="I784" s="9" t="s">
        <v>4415</v>
      </c>
      <c r="J784" s="263" t="str">
        <f t="shared" si="52"/>
        <v xml:space="preserve"> </v>
      </c>
      <c r="K784" s="38" t="str">
        <f>IF(D784&gt;=('28 Populations and thresholds'!$I$147),"YES"," ")</f>
        <v>YES</v>
      </c>
      <c r="L784" s="38" t="str">
        <f>IF(K784="YES"," ",IF(D784&gt;=('28 Populations and thresholds'!$I$147)*0.25,"YES"))</f>
        <v xml:space="preserve"> </v>
      </c>
      <c r="M784" s="38" t="b">
        <f>OR('28 Populations and thresholds'!$J$147="CR",'28 Populations and thresholds'!$J$147="EN",'28 Populations and thresholds'!$J$147="VU")</f>
        <v>0</v>
      </c>
      <c r="N784" s="75">
        <f>D784/'28 Populations and thresholds'!$H$147</f>
        <v>0.26100000000000001</v>
      </c>
      <c r="O784" s="263" t="str">
        <f t="shared" si="53"/>
        <v xml:space="preserve"> </v>
      </c>
      <c r="Q784" s="263" t="str">
        <f t="shared" si="54"/>
        <v xml:space="preserve"> </v>
      </c>
    </row>
    <row r="785" spans="1:22" x14ac:dyDescent="0.2">
      <c r="A785" s="143" t="s">
        <v>1314</v>
      </c>
      <c r="B785" s="40" t="s">
        <v>1061</v>
      </c>
      <c r="C785" s="4" t="s">
        <v>3759</v>
      </c>
      <c r="D785" s="41">
        <v>942</v>
      </c>
      <c r="E785" s="46">
        <v>38106</v>
      </c>
      <c r="F785" s="43"/>
      <c r="G785" s="263" t="str">
        <f t="shared" si="51"/>
        <v xml:space="preserve"> </v>
      </c>
      <c r="H785" s="143" t="s">
        <v>21</v>
      </c>
      <c r="I785" s="143" t="s">
        <v>85</v>
      </c>
      <c r="J785" s="263" t="str">
        <f t="shared" si="52"/>
        <v xml:space="preserve"> </v>
      </c>
      <c r="K785" s="38" t="str">
        <f>IF(D785&gt;=('28 Populations and thresholds'!$I$182),"YES"," ")</f>
        <v>YES</v>
      </c>
      <c r="L785" s="38" t="str">
        <f>IF(K785="YES"," ",IF(D785&gt;=('28 Populations and thresholds'!$I$182)*0.25,"YES"))</f>
        <v xml:space="preserve"> </v>
      </c>
      <c r="M785" s="38" t="b">
        <f>OR('28 Populations and thresholds'!$J$182="CR",'28 Populations and thresholds'!$J$182="EN",'28 Populations and thresholds'!$J$182="VU")</f>
        <v>0</v>
      </c>
      <c r="N785" s="75">
        <f>D785/'28 Populations and thresholds'!$H$182</f>
        <v>3.7679999999999998E-2</v>
      </c>
      <c r="O785" s="263" t="str">
        <f t="shared" si="53"/>
        <v xml:space="preserve"> </v>
      </c>
      <c r="P785" s="9"/>
      <c r="Q785" s="263" t="str">
        <f t="shared" si="54"/>
        <v xml:space="preserve"> </v>
      </c>
      <c r="R785" s="4"/>
      <c r="S785" s="4"/>
      <c r="T785" s="4"/>
      <c r="U785" s="4"/>
      <c r="V785" s="4"/>
    </row>
    <row r="786" spans="1:22" x14ac:dyDescent="0.2">
      <c r="A786" s="143" t="s">
        <v>1314</v>
      </c>
      <c r="B786" s="40" t="s">
        <v>1061</v>
      </c>
      <c r="C786" s="4" t="s">
        <v>3473</v>
      </c>
      <c r="D786" s="41">
        <v>1251</v>
      </c>
      <c r="E786" s="46">
        <v>38106</v>
      </c>
      <c r="F786" s="43"/>
      <c r="G786" s="263" t="str">
        <f t="shared" si="51"/>
        <v xml:space="preserve"> </v>
      </c>
      <c r="H786" s="143" t="s">
        <v>21</v>
      </c>
      <c r="I786" s="143" t="s">
        <v>85</v>
      </c>
      <c r="J786" s="263" t="str">
        <f t="shared" si="52"/>
        <v xml:space="preserve"> </v>
      </c>
      <c r="K786" s="38" t="str">
        <f>IF(D786&gt;=('28 Populations and thresholds'!$I$190),"YES"," ")</f>
        <v>YES</v>
      </c>
      <c r="L786" s="38" t="str">
        <f>IF(K786="YES"," ",IF(D786&gt;=('28 Populations and thresholds'!$I$190)*0.25,"YES"))</f>
        <v xml:space="preserve"> </v>
      </c>
      <c r="M786" s="38" t="b">
        <f>OR('28 Populations and thresholds'!$J$190="CR",'28 Populations and thresholds'!$J$190="EN",'28 Populations and thresholds'!$J$190="VU")</f>
        <v>0</v>
      </c>
      <c r="N786" s="75">
        <f>D786/'28 Populations and thresholds'!$H$190</f>
        <v>1.251E-2</v>
      </c>
      <c r="O786" s="263" t="str">
        <f t="shared" si="53"/>
        <v xml:space="preserve"> </v>
      </c>
      <c r="Q786" s="263" t="str">
        <f t="shared" si="54"/>
        <v xml:space="preserve"> </v>
      </c>
    </row>
    <row r="787" spans="1:22" x14ac:dyDescent="0.2">
      <c r="A787" s="275" t="s">
        <v>1314</v>
      </c>
      <c r="B787" s="301" t="s">
        <v>4469</v>
      </c>
      <c r="C787" s="269" t="s">
        <v>3400</v>
      </c>
      <c r="D787" s="279">
        <v>15</v>
      </c>
      <c r="E787" s="281">
        <v>36312</v>
      </c>
      <c r="F787" s="272"/>
      <c r="G787" s="263" t="str">
        <f t="shared" si="51"/>
        <v xml:space="preserve"> </v>
      </c>
      <c r="H787" s="275"/>
      <c r="I787" s="275" t="s">
        <v>4019</v>
      </c>
      <c r="J787" s="263" t="str">
        <f t="shared" si="52"/>
        <v xml:space="preserve"> </v>
      </c>
      <c r="K787" s="272" t="str">
        <f>IF(D787&gt;=(('28 Populations and thresholds'!$I$123)+('28 Populations and thresholds'!$I$124)),"YES"," ")</f>
        <v>YES</v>
      </c>
      <c r="L787" s="272" t="str">
        <f>IF(K787="YES"," ",IF(D787&gt;=(('28 Populations and thresholds'!$I$123)+('28 Populations and thresholds'!$I$124))*0.25,"YES"))</f>
        <v xml:space="preserve"> </v>
      </c>
      <c r="M787" s="272" t="b">
        <f>OR('28 Populations and thresholds'!$J$124="CR",'28 Populations and thresholds'!$J$124="EN",'28 Populations and thresholds'!$J$124="VU")</f>
        <v>1</v>
      </c>
      <c r="N787" s="273">
        <f>D787/(('28 Populations and thresholds'!$H$123)+('28 Populations and thresholds'!$H$124))</f>
        <v>9.6774193548387101E-3</v>
      </c>
      <c r="O787" s="263" t="str">
        <f t="shared" si="53"/>
        <v xml:space="preserve"> </v>
      </c>
      <c r="P787" s="275" t="s">
        <v>4568</v>
      </c>
      <c r="Q787" s="263" t="str">
        <f t="shared" si="54"/>
        <v xml:space="preserve"> </v>
      </c>
    </row>
    <row r="788" spans="1:22" x14ac:dyDescent="0.2">
      <c r="A788" s="12" t="s">
        <v>1314</v>
      </c>
      <c r="B788" s="65" t="s">
        <v>1736</v>
      </c>
      <c r="C788" s="4" t="s">
        <v>1707</v>
      </c>
      <c r="D788" s="5">
        <v>2123</v>
      </c>
      <c r="E788" s="148">
        <v>39083</v>
      </c>
      <c r="G788" s="263" t="str">
        <f t="shared" si="51"/>
        <v xml:space="preserve"> </v>
      </c>
      <c r="I788" s="9" t="s">
        <v>4415</v>
      </c>
      <c r="J788" s="263" t="str">
        <f t="shared" si="52"/>
        <v xml:space="preserve"> </v>
      </c>
      <c r="K788" s="38" t="str">
        <f>IF(D788&gt;=('28 Populations and thresholds'!$I$140),"YES"," ")</f>
        <v>YES</v>
      </c>
      <c r="L788" s="38" t="str">
        <f>IF(K788="YES"," ",IF(D788&gt;=('28 Populations and thresholds'!$I$140)*0.25,"YES"))</f>
        <v xml:space="preserve"> </v>
      </c>
      <c r="M788" s="38" t="b">
        <f>OR('28 Populations and thresholds'!$J$140="CR",'28 Populations and thresholds'!$J$140="EN",'28 Populations and thresholds'!$J$140="VU")</f>
        <v>0</v>
      </c>
      <c r="N788" s="75">
        <f>D788/'28 Populations and thresholds'!$H$140</f>
        <v>2.122997877002123E-3</v>
      </c>
      <c r="O788" s="263" t="str">
        <f t="shared" si="53"/>
        <v xml:space="preserve"> </v>
      </c>
      <c r="Q788" s="263" t="str">
        <f t="shared" si="54"/>
        <v xml:space="preserve"> </v>
      </c>
    </row>
    <row r="789" spans="1:22" x14ac:dyDescent="0.2">
      <c r="A789" s="12" t="s">
        <v>1314</v>
      </c>
      <c r="B789" s="9" t="s">
        <v>1736</v>
      </c>
      <c r="C789" s="4" t="s">
        <v>3590</v>
      </c>
      <c r="D789" s="5">
        <v>5660</v>
      </c>
      <c r="E789" s="104">
        <v>2007</v>
      </c>
      <c r="G789" s="263" t="str">
        <f t="shared" si="51"/>
        <v xml:space="preserve"> </v>
      </c>
      <c r="H789" s="12" t="s">
        <v>139</v>
      </c>
      <c r="I789" s="12" t="s">
        <v>3388</v>
      </c>
      <c r="J789" s="263" t="str">
        <f t="shared" si="52"/>
        <v xml:space="preserve"> </v>
      </c>
      <c r="K789" s="38" t="str">
        <f>IF(D789&gt;=('28 Populations and thresholds'!$I$85),"YES"," ")</f>
        <v>YES</v>
      </c>
      <c r="L789" s="38" t="str">
        <f>IF(K789="YES"," ",IF(D789&gt;=('28 Populations and thresholds'!$I$85)*0.25,"YES"))</f>
        <v xml:space="preserve"> </v>
      </c>
      <c r="M789" s="38" t="b">
        <f>OR('28 Populations and thresholds'!$J$85="CR",'28 Populations and thresholds'!$J$85="EN",'28 Populations and thresholds'!$J$85="VU")</f>
        <v>0</v>
      </c>
      <c r="N789" s="75">
        <f>D789/'28 Populations and thresholds'!$H$85</f>
        <v>6.3595505617977527E-2</v>
      </c>
      <c r="O789" s="263" t="str">
        <f t="shared" si="53"/>
        <v xml:space="preserve"> </v>
      </c>
      <c r="P789" s="9"/>
      <c r="Q789" s="263" t="str">
        <f t="shared" si="54"/>
        <v xml:space="preserve"> </v>
      </c>
    </row>
    <row r="790" spans="1:22" x14ac:dyDescent="0.2">
      <c r="A790" s="12" t="s">
        <v>1314</v>
      </c>
      <c r="B790" s="9" t="s">
        <v>1736</v>
      </c>
      <c r="C790" s="4" t="s">
        <v>1732</v>
      </c>
      <c r="D790" s="5">
        <v>450</v>
      </c>
      <c r="E790" s="1" t="s">
        <v>1598</v>
      </c>
      <c r="G790" s="263" t="str">
        <f t="shared" si="51"/>
        <v xml:space="preserve"> </v>
      </c>
      <c r="H790" s="13" t="s">
        <v>139</v>
      </c>
      <c r="J790" s="263" t="str">
        <f t="shared" si="52"/>
        <v xml:space="preserve"> </v>
      </c>
      <c r="K790" s="38" t="str">
        <f>IF(D790&gt;=('28 Populations and thresholds'!$I$221),"YES"," ")</f>
        <v>YES</v>
      </c>
      <c r="L790" s="38" t="str">
        <f>IF(K790="YES"," ",IF(D790&gt;=('28 Populations and thresholds'!$I$221)*0.25,"YES"))</f>
        <v xml:space="preserve"> </v>
      </c>
      <c r="M790" s="38" t="b">
        <f>OR('28 Populations and thresholds'!$J$221="CR",'28 Populations and thresholds'!$J$221="EN",'28 Populations and thresholds'!$J$221="VU")</f>
        <v>1</v>
      </c>
      <c r="N790" s="75">
        <f>D790/'28 Populations and thresholds'!$H$221</f>
        <v>4.6875E-2</v>
      </c>
      <c r="O790" s="263" t="str">
        <f t="shared" si="53"/>
        <v xml:space="preserve"> </v>
      </c>
      <c r="Q790" s="263" t="str">
        <f t="shared" si="54"/>
        <v xml:space="preserve"> </v>
      </c>
    </row>
    <row r="791" spans="1:22" x14ac:dyDescent="0.2">
      <c r="A791" s="143" t="s">
        <v>1314</v>
      </c>
      <c r="B791" s="9" t="s">
        <v>3454</v>
      </c>
      <c r="C791" s="4" t="s">
        <v>3452</v>
      </c>
      <c r="D791" s="5">
        <v>1103</v>
      </c>
      <c r="E791" s="104">
        <v>2007</v>
      </c>
      <c r="F791" s="43"/>
      <c r="G791" s="263" t="str">
        <f t="shared" si="51"/>
        <v xml:space="preserve"> </v>
      </c>
      <c r="H791" s="13" t="s">
        <v>139</v>
      </c>
      <c r="I791" s="13" t="s">
        <v>3388</v>
      </c>
      <c r="J791" s="263" t="str">
        <f t="shared" si="52"/>
        <v xml:space="preserve"> </v>
      </c>
      <c r="K791" s="38" t="str">
        <f>IF(D791&gt;=('28 Populations and thresholds'!$I$158),"YES"," ")</f>
        <v>YES</v>
      </c>
      <c r="L791" s="38" t="str">
        <f>IF(K791="YES"," ",IF(D791&gt;=('28 Populations and thresholds'!$I$158)*0.25,"YES"))</f>
        <v xml:space="preserve"> </v>
      </c>
      <c r="M791" s="38" t="b">
        <f>OR('28 Populations and thresholds'!$J$158="CR",'28 Populations and thresholds'!$J$158="EN",'28 Populations and thresholds'!$J$158="VU")</f>
        <v>0</v>
      </c>
      <c r="N791" s="75">
        <f>D791/'28 Populations and thresholds'!$H$158</f>
        <v>1.103E-2</v>
      </c>
      <c r="O791" s="263" t="str">
        <f t="shared" si="53"/>
        <v xml:space="preserve"> </v>
      </c>
      <c r="P791" s="9"/>
      <c r="Q791" s="263" t="str">
        <f t="shared" si="54"/>
        <v xml:space="preserve"> </v>
      </c>
    </row>
    <row r="792" spans="1:22" x14ac:dyDescent="0.2">
      <c r="A792" s="267" t="s">
        <v>1314</v>
      </c>
      <c r="B792" s="292" t="s">
        <v>1965</v>
      </c>
      <c r="C792" s="269" t="s">
        <v>3676</v>
      </c>
      <c r="D792" s="270">
        <v>140</v>
      </c>
      <c r="E792" s="294" t="s">
        <v>1333</v>
      </c>
      <c r="F792" s="276"/>
      <c r="G792" s="263" t="str">
        <f t="shared" si="51"/>
        <v xml:space="preserve"> </v>
      </c>
      <c r="H792" s="267" t="s">
        <v>15</v>
      </c>
      <c r="I792" s="267" t="s">
        <v>1315</v>
      </c>
      <c r="J792" s="263" t="str">
        <f t="shared" si="52"/>
        <v xml:space="preserve"> </v>
      </c>
      <c r="K792" s="272" t="str">
        <f>IF(D792&gt;=('28 Populations and thresholds'!$I$96),"YES"," ")</f>
        <v>YES</v>
      </c>
      <c r="L792" s="272" t="str">
        <f>IF(K792="YES"," ",IF(D792&gt;=('28 Populations and thresholds'!$I$96)*0.25,"YES"))</f>
        <v xml:space="preserve"> </v>
      </c>
      <c r="M792" s="272" t="b">
        <f>OR('28 Populations and thresholds'!$J$96="CR",'28 Populations and thresholds'!$J$96="EN",'28 Populations and thresholds'!$J$96="VU")</f>
        <v>1</v>
      </c>
      <c r="N792" s="273">
        <f>D792/'28 Populations and thresholds'!$H$96</f>
        <v>0.14000000000000001</v>
      </c>
      <c r="O792" s="263" t="str">
        <f t="shared" si="53"/>
        <v xml:space="preserve"> </v>
      </c>
      <c r="P792" s="275"/>
      <c r="Q792" s="263" t="str">
        <f t="shared" si="54"/>
        <v xml:space="preserve"> </v>
      </c>
    </row>
    <row r="793" spans="1:22" x14ac:dyDescent="0.2">
      <c r="A793" s="275" t="s">
        <v>1314</v>
      </c>
      <c r="B793" s="292" t="s">
        <v>1965</v>
      </c>
      <c r="C793" s="269" t="s">
        <v>1677</v>
      </c>
      <c r="D793" s="279">
        <v>7</v>
      </c>
      <c r="E793" s="274">
        <v>1990</v>
      </c>
      <c r="F793" s="272"/>
      <c r="G793" s="263" t="str">
        <f t="shared" si="51"/>
        <v xml:space="preserve"> </v>
      </c>
      <c r="H793" s="275" t="s">
        <v>139</v>
      </c>
      <c r="I793" s="275"/>
      <c r="J793" s="263" t="str">
        <f t="shared" si="52"/>
        <v xml:space="preserve"> </v>
      </c>
      <c r="K793" s="272" t="str">
        <f>IF(D793&gt;=('28 Populations and thresholds'!$I$44),"YES"," ")</f>
        <v>YES</v>
      </c>
      <c r="L793" s="272" t="str">
        <f>IF(K793="YES"," ",IF(D793&gt;=('28 Populations and thresholds'!$I$44)*0.25,"YES"))</f>
        <v xml:space="preserve"> </v>
      </c>
      <c r="M793" s="272" t="b">
        <f>OR('28 Populations and thresholds'!$J$44="CR",'28 Populations and thresholds'!$J$44="EN",'28 Populations and thresholds'!$J$44="VU")</f>
        <v>0</v>
      </c>
      <c r="N793" s="273">
        <f>D793/'28 Populations and thresholds'!$H$44</f>
        <v>1.4E-2</v>
      </c>
      <c r="O793" s="263" t="str">
        <f t="shared" si="53"/>
        <v xml:space="preserve"> </v>
      </c>
      <c r="P793" s="275"/>
      <c r="Q793" s="263" t="str">
        <f t="shared" si="54"/>
        <v xml:space="preserve"> </v>
      </c>
    </row>
    <row r="794" spans="1:22" x14ac:dyDescent="0.2">
      <c r="A794" s="267" t="s">
        <v>1314</v>
      </c>
      <c r="B794" s="292" t="s">
        <v>1965</v>
      </c>
      <c r="C794" s="269" t="s">
        <v>3729</v>
      </c>
      <c r="D794" s="270">
        <v>360</v>
      </c>
      <c r="E794" s="294" t="s">
        <v>1333</v>
      </c>
      <c r="F794" s="276"/>
      <c r="G794" s="263" t="str">
        <f t="shared" si="51"/>
        <v xml:space="preserve"> </v>
      </c>
      <c r="H794" s="267" t="s">
        <v>15</v>
      </c>
      <c r="I794" s="267" t="s">
        <v>1315</v>
      </c>
      <c r="J794" s="263" t="str">
        <f t="shared" si="52"/>
        <v xml:space="preserve"> </v>
      </c>
      <c r="K794" s="272" t="str">
        <f>IF(D794&gt;=('28 Populations and thresholds'!$I$69),"YES"," ")</f>
        <v>YES</v>
      </c>
      <c r="L794" s="272" t="str">
        <f>IF(K794="YES"," ",IF(D794&gt;=('28 Populations and thresholds'!$I$69)*0.25,"YES"))</f>
        <v xml:space="preserve"> </v>
      </c>
      <c r="M794" s="272" t="b">
        <f>OR('28 Populations and thresholds'!$J$69="CR",'28 Populations and thresholds'!$J$69="EN",'28 Populations and thresholds'!$J$69="VU")</f>
        <v>1</v>
      </c>
      <c r="N794" s="273">
        <f>D794/'28 Populations and thresholds'!$H$69</f>
        <v>1.2857142857142857E-2</v>
      </c>
      <c r="O794" s="263" t="str">
        <f t="shared" si="53"/>
        <v xml:space="preserve"> </v>
      </c>
      <c r="P794" s="275"/>
      <c r="Q794" s="263" t="str">
        <f t="shared" si="54"/>
        <v xml:space="preserve"> </v>
      </c>
    </row>
    <row r="795" spans="1:22" x14ac:dyDescent="0.2">
      <c r="A795" s="267" t="s">
        <v>1314</v>
      </c>
      <c r="B795" s="292" t="s">
        <v>1965</v>
      </c>
      <c r="C795" s="269" t="s">
        <v>3744</v>
      </c>
      <c r="D795" s="270">
        <v>1300</v>
      </c>
      <c r="E795" s="271">
        <v>32893</v>
      </c>
      <c r="F795" s="276"/>
      <c r="G795" s="263" t="str">
        <f t="shared" si="51"/>
        <v xml:space="preserve"> </v>
      </c>
      <c r="H795" s="267" t="s">
        <v>21</v>
      </c>
      <c r="I795" s="267" t="s">
        <v>853</v>
      </c>
      <c r="J795" s="263" t="str">
        <f t="shared" si="52"/>
        <v xml:space="preserve"> </v>
      </c>
      <c r="K795" s="272" t="str">
        <f>IF(D795&gt;=('28 Populations and thresholds'!$I$150),"YES"," ")</f>
        <v>YES</v>
      </c>
      <c r="L795" s="272" t="str">
        <f>IF(K795="YES"," ",IF(D795&gt;=('28 Populations and thresholds'!$I$150)*0.25,"YES"))</f>
        <v xml:space="preserve"> </v>
      </c>
      <c r="M795" s="272" t="b">
        <f>OR('28 Populations and thresholds'!$J$150="CR",'28 Populations and thresholds'!$J$150="EN",'28 Populations and thresholds'!$J$150="VU")</f>
        <v>0</v>
      </c>
      <c r="N795" s="273">
        <f>D795/'28 Populations and thresholds'!$H$150</f>
        <v>1.2999999999999999E-3</v>
      </c>
      <c r="O795" s="263" t="str">
        <f t="shared" si="53"/>
        <v xml:space="preserve"> </v>
      </c>
      <c r="P795" s="269"/>
      <c r="Q795" s="263" t="str">
        <f t="shared" si="54"/>
        <v xml:space="preserve"> </v>
      </c>
    </row>
    <row r="796" spans="1:22" x14ac:dyDescent="0.2">
      <c r="A796" s="275" t="s">
        <v>1314</v>
      </c>
      <c r="B796" s="292" t="s">
        <v>1965</v>
      </c>
      <c r="C796" s="280" t="s">
        <v>3723</v>
      </c>
      <c r="D796" s="279">
        <v>96</v>
      </c>
      <c r="E796" s="284" t="s">
        <v>247</v>
      </c>
      <c r="F796" s="272"/>
      <c r="G796" s="263" t="str">
        <f t="shared" si="51"/>
        <v xml:space="preserve"> </v>
      </c>
      <c r="H796" s="275" t="s">
        <v>139</v>
      </c>
      <c r="I796" s="275"/>
      <c r="J796" s="263" t="str">
        <f t="shared" si="52"/>
        <v xml:space="preserve"> </v>
      </c>
      <c r="K796" s="272" t="str">
        <f>IF(D796&gt;=('28 Populations and thresholds'!$I$45),"YES"," ")</f>
        <v>YES</v>
      </c>
      <c r="L796" s="272" t="str">
        <f>IF(K796="YES"," ",IF(D796&gt;=('28 Populations and thresholds'!$I$45)*0.25,"YES"))</f>
        <v xml:space="preserve"> </v>
      </c>
      <c r="M796" s="272" t="b">
        <f>OR('28 Populations and thresholds'!$J$45="CR",'28 Populations and thresholds'!$J$45="EN",'28 Populations and thresholds'!$J$45="VU")</f>
        <v>1</v>
      </c>
      <c r="N796" s="273">
        <f>D796/'28 Populations and thresholds'!$H$45</f>
        <v>3.2000000000000001E-2</v>
      </c>
      <c r="O796" s="263" t="str">
        <f t="shared" si="53"/>
        <v xml:space="preserve"> </v>
      </c>
      <c r="P796" s="275"/>
      <c r="Q796" s="263" t="str">
        <f t="shared" si="54"/>
        <v xml:space="preserve"> </v>
      </c>
      <c r="V796" s="4"/>
    </row>
    <row r="797" spans="1:22" x14ac:dyDescent="0.2">
      <c r="A797" s="143" t="s">
        <v>1314</v>
      </c>
      <c r="B797" s="40" t="s">
        <v>1139</v>
      </c>
      <c r="C797" s="4" t="s">
        <v>3452</v>
      </c>
      <c r="D797" s="41">
        <v>3040</v>
      </c>
      <c r="E797" s="46">
        <v>35071</v>
      </c>
      <c r="F797" s="43"/>
      <c r="G797" s="263" t="str">
        <f t="shared" si="51"/>
        <v xml:space="preserve"> </v>
      </c>
      <c r="H797" s="143" t="s">
        <v>21</v>
      </c>
      <c r="I797" s="143" t="s">
        <v>853</v>
      </c>
      <c r="J797" s="263" t="str">
        <f t="shared" si="52"/>
        <v xml:space="preserve"> </v>
      </c>
      <c r="K797" s="38" t="str">
        <f>IF(D797&gt;=('28 Populations and thresholds'!$I$158),"YES"," ")</f>
        <v>YES</v>
      </c>
      <c r="L797" s="38" t="str">
        <f>IF(K797="YES"," ",IF(D797&gt;=('28 Populations and thresholds'!$I$158)*0.25,"YES"))</f>
        <v xml:space="preserve"> </v>
      </c>
      <c r="M797" s="38" t="b">
        <f>OR('28 Populations and thresholds'!$J$158="CR",'28 Populations and thresholds'!$J$158="EN",'28 Populations and thresholds'!$J$158="VU")</f>
        <v>0</v>
      </c>
      <c r="N797" s="75">
        <f>D797/'28 Populations and thresholds'!$H$158</f>
        <v>3.04E-2</v>
      </c>
      <c r="O797" s="263" t="str">
        <f t="shared" si="53"/>
        <v xml:space="preserve"> </v>
      </c>
      <c r="P797" s="9"/>
      <c r="Q797" s="263" t="str">
        <f t="shared" si="54"/>
        <v xml:space="preserve"> </v>
      </c>
    </row>
    <row r="798" spans="1:22" x14ac:dyDescent="0.2">
      <c r="A798" s="143" t="s">
        <v>1314</v>
      </c>
      <c r="B798" s="40" t="s">
        <v>1139</v>
      </c>
      <c r="C798" s="4" t="s">
        <v>3766</v>
      </c>
      <c r="D798" s="41">
        <v>500</v>
      </c>
      <c r="E798" s="46">
        <v>33239</v>
      </c>
      <c r="F798" s="43"/>
      <c r="G798" s="263" t="str">
        <f t="shared" si="51"/>
        <v xml:space="preserve"> </v>
      </c>
      <c r="H798" s="143" t="s">
        <v>21</v>
      </c>
      <c r="I798" s="143" t="s">
        <v>853</v>
      </c>
      <c r="J798" s="263" t="str">
        <f t="shared" si="52"/>
        <v xml:space="preserve"> </v>
      </c>
      <c r="K798" s="38" t="str">
        <f>IF(D798&gt;=('28 Populations and thresholds'!$I$194),"YES"," ")</f>
        <v>YES</v>
      </c>
      <c r="L798" s="38" t="str">
        <f>IF(K798="YES"," ",IF(D798&gt;=('28 Populations and thresholds'!$I$194)*0.25,"YES"))</f>
        <v xml:space="preserve"> </v>
      </c>
      <c r="M798" s="38" t="b">
        <f>OR('28 Populations and thresholds'!$J$194="CR",'28 Populations and thresholds'!$J$194="EN",'28 Populations and thresholds'!$J$194="VU")</f>
        <v>0</v>
      </c>
      <c r="N798" s="75">
        <f>D798/'28 Populations and thresholds'!$H$194</f>
        <v>1.7543859649122806E-2</v>
      </c>
      <c r="O798" s="263" t="str">
        <f t="shared" si="53"/>
        <v xml:space="preserve"> </v>
      </c>
      <c r="P798" s="9"/>
      <c r="Q798" s="263" t="str">
        <f t="shared" si="54"/>
        <v xml:space="preserve"> </v>
      </c>
    </row>
    <row r="799" spans="1:22" x14ac:dyDescent="0.2">
      <c r="A799" s="143" t="s">
        <v>1314</v>
      </c>
      <c r="B799" s="40" t="s">
        <v>1139</v>
      </c>
      <c r="C799" s="4" t="s">
        <v>3474</v>
      </c>
      <c r="D799" s="41">
        <v>570</v>
      </c>
      <c r="E799" s="46">
        <v>33624</v>
      </c>
      <c r="F799" s="43"/>
      <c r="G799" s="263" t="str">
        <f t="shared" si="51"/>
        <v xml:space="preserve"> </v>
      </c>
      <c r="H799" s="143" t="s">
        <v>21</v>
      </c>
      <c r="I799" s="143" t="s">
        <v>853</v>
      </c>
      <c r="J799" s="263" t="str">
        <f t="shared" si="52"/>
        <v xml:space="preserve"> </v>
      </c>
      <c r="K799" s="38" t="str">
        <f>IF(D799&gt;=('28 Populations and thresholds'!$I$198),"YES"," ")</f>
        <v>YES</v>
      </c>
      <c r="L799" s="38" t="str">
        <f>IF(K799="YES"," ",IF(D799&gt;=('28 Populations and thresholds'!$I$198)*0.25,"YES"))</f>
        <v xml:space="preserve"> </v>
      </c>
      <c r="M799" s="38" t="b">
        <f>OR('28 Populations and thresholds'!$J$198="CR",'28 Populations and thresholds'!$J$198="EN",'28 Populations and thresholds'!$J$198="VU")</f>
        <v>0</v>
      </c>
      <c r="N799" s="75">
        <f>D799/'28 Populations and thresholds'!$H$198</f>
        <v>2.5909090909090909E-2</v>
      </c>
      <c r="O799" s="263" t="str">
        <f t="shared" si="53"/>
        <v xml:space="preserve"> </v>
      </c>
      <c r="P799" s="9"/>
      <c r="Q799" s="263" t="str">
        <f t="shared" si="54"/>
        <v xml:space="preserve"> </v>
      </c>
    </row>
    <row r="800" spans="1:22" x14ac:dyDescent="0.2">
      <c r="A800" s="143" t="s">
        <v>1314</v>
      </c>
      <c r="B800" s="9" t="s">
        <v>1139</v>
      </c>
      <c r="C800" s="111" t="s">
        <v>1732</v>
      </c>
      <c r="D800" s="5">
        <v>600</v>
      </c>
      <c r="E800" s="1" t="s">
        <v>251</v>
      </c>
      <c r="F800" s="43"/>
      <c r="G800" s="263" t="str">
        <f t="shared" si="51"/>
        <v xml:space="preserve"> </v>
      </c>
      <c r="H800" s="13" t="s">
        <v>139</v>
      </c>
      <c r="J800" s="263" t="str">
        <f t="shared" si="52"/>
        <v xml:space="preserve"> </v>
      </c>
      <c r="K800" s="38" t="str">
        <f>IF(D800&gt;=('28 Populations and thresholds'!$I$221),"YES"," ")</f>
        <v>YES</v>
      </c>
      <c r="L800" s="38" t="str">
        <f>IF(K800="YES"," ",IF(D800&gt;=('28 Populations and thresholds'!$I$221)*0.25,"YES"))</f>
        <v xml:space="preserve"> </v>
      </c>
      <c r="M800" s="38" t="b">
        <f>OR('28 Populations and thresholds'!$J$221="CR",'28 Populations and thresholds'!$J$221="EN",'28 Populations and thresholds'!$J$221="VU")</f>
        <v>1</v>
      </c>
      <c r="N800" s="75">
        <f>D800/'28 Populations and thresholds'!$H$221</f>
        <v>6.25E-2</v>
      </c>
      <c r="O800" s="263" t="str">
        <f t="shared" si="53"/>
        <v xml:space="preserve"> </v>
      </c>
      <c r="Q800" s="263" t="str">
        <f t="shared" si="54"/>
        <v xml:space="preserve"> </v>
      </c>
    </row>
    <row r="801" spans="1:22" x14ac:dyDescent="0.2">
      <c r="A801" s="267" t="s">
        <v>1314</v>
      </c>
      <c r="B801" s="268" t="s">
        <v>1353</v>
      </c>
      <c r="C801" s="269" t="s">
        <v>3676</v>
      </c>
      <c r="D801" s="270">
        <v>167</v>
      </c>
      <c r="E801" s="294" t="s">
        <v>1341</v>
      </c>
      <c r="F801" s="276"/>
      <c r="G801" s="263" t="str">
        <f t="shared" si="51"/>
        <v xml:space="preserve"> </v>
      </c>
      <c r="H801" s="267" t="s">
        <v>15</v>
      </c>
      <c r="I801" s="267" t="s">
        <v>1315</v>
      </c>
      <c r="J801" s="263" t="str">
        <f t="shared" si="52"/>
        <v xml:space="preserve"> </v>
      </c>
      <c r="K801" s="272" t="str">
        <f>IF(D801&gt;=('28 Populations and thresholds'!$I$96),"YES"," ")</f>
        <v>YES</v>
      </c>
      <c r="L801" s="272" t="str">
        <f>IF(K801="YES"," ",IF(D801&gt;=('28 Populations and thresholds'!$I$96)*0.25,"YES"))</f>
        <v xml:space="preserve"> </v>
      </c>
      <c r="M801" s="272" t="b">
        <f>OR('28 Populations and thresholds'!$J$96="CR",'28 Populations and thresholds'!$J$96="EN",'28 Populations and thresholds'!$J$96="VU")</f>
        <v>1</v>
      </c>
      <c r="N801" s="273">
        <f>D801/'28 Populations and thresholds'!$H$96</f>
        <v>0.16700000000000001</v>
      </c>
      <c r="O801" s="263" t="str">
        <f t="shared" si="53"/>
        <v xml:space="preserve"> </v>
      </c>
      <c r="P801" s="275"/>
      <c r="Q801" s="263" t="str">
        <f t="shared" si="54"/>
        <v xml:space="preserve"> </v>
      </c>
    </row>
    <row r="802" spans="1:22" x14ac:dyDescent="0.2">
      <c r="A802" s="267" t="s">
        <v>1314</v>
      </c>
      <c r="B802" s="268" t="s">
        <v>1353</v>
      </c>
      <c r="C802" s="269" t="s">
        <v>3666</v>
      </c>
      <c r="D802" s="270">
        <v>1460</v>
      </c>
      <c r="E802" s="294" t="s">
        <v>1354</v>
      </c>
      <c r="F802" s="276"/>
      <c r="G802" s="263" t="str">
        <f t="shared" si="51"/>
        <v xml:space="preserve"> </v>
      </c>
      <c r="H802" s="267" t="s">
        <v>15</v>
      </c>
      <c r="I802" s="267" t="s">
        <v>1315</v>
      </c>
      <c r="J802" s="263" t="str">
        <f t="shared" si="52"/>
        <v xml:space="preserve"> </v>
      </c>
      <c r="K802" s="272" t="str">
        <f>IF(D802&gt;=(('28 Populations and thresholds'!$I$62)+('28 Populations and thresholds'!$I$63)+('28 Populations and thresholds'!$I$65)),"YES"," ")</f>
        <v>YES</v>
      </c>
      <c r="L802" s="272" t="str">
        <f>IF(K802="YES"," ",IF(D802&gt;=(('28 Populations and thresholds'!$I$62)+('28 Populations and thresholds'!$I$63)+('28 Populations and thresholds'!$I$65))*0.25,"YES"))</f>
        <v xml:space="preserve"> </v>
      </c>
      <c r="M802" s="272" t="b">
        <f>OR('28 Populations and thresholds'!$J$62="CR",'28 Populations and thresholds'!$J$62="EN",'28 Populations and thresholds'!$J$62="VU")</f>
        <v>0</v>
      </c>
      <c r="N802" s="273">
        <f>D802/(('28 Populations and thresholds'!$H$62)+('28 Populations and thresholds'!$H$63)+('28 Populations and thresholds'!$H$65))</f>
        <v>8.3428571428571432E-3</v>
      </c>
      <c r="O802" s="263" t="str">
        <f t="shared" si="53"/>
        <v xml:space="preserve"> </v>
      </c>
      <c r="P802" s="275" t="s">
        <v>4550</v>
      </c>
      <c r="Q802" s="263" t="str">
        <f t="shared" si="54"/>
        <v xml:space="preserve"> </v>
      </c>
    </row>
    <row r="803" spans="1:22" x14ac:dyDescent="0.2">
      <c r="A803" s="267" t="s">
        <v>1314</v>
      </c>
      <c r="B803" s="268" t="s">
        <v>1353</v>
      </c>
      <c r="C803" s="269" t="s">
        <v>3552</v>
      </c>
      <c r="D803" s="270">
        <v>2000</v>
      </c>
      <c r="E803" s="294" t="s">
        <v>1320</v>
      </c>
      <c r="F803" s="276"/>
      <c r="G803" s="263" t="str">
        <f t="shared" si="51"/>
        <v xml:space="preserve"> </v>
      </c>
      <c r="H803" s="267" t="s">
        <v>15</v>
      </c>
      <c r="I803" s="267" t="s">
        <v>1352</v>
      </c>
      <c r="J803" s="263" t="str">
        <f t="shared" si="52"/>
        <v xml:space="preserve"> </v>
      </c>
      <c r="K803" s="272" t="str">
        <f>IF(D803&gt;=('28 Populations and thresholds'!$I$77),"YES"," ")</f>
        <v>YES</v>
      </c>
      <c r="L803" s="272" t="str">
        <f>IF(K803="YES"," ",IF(D803&gt;=('28 Populations and thresholds'!$I$77)*0.25,"YES"))</f>
        <v xml:space="preserve"> </v>
      </c>
      <c r="M803" s="272" t="b">
        <f>OR('28 Populations and thresholds'!$J$77="CR",'28 Populations and thresholds'!$J$77="EN",'28 Populations and thresholds'!$J$77="VU")</f>
        <v>0</v>
      </c>
      <c r="N803" s="273">
        <f>D803/'28 Populations and thresholds'!$H$77</f>
        <v>0.02</v>
      </c>
      <c r="O803" s="263" t="str">
        <f t="shared" si="53"/>
        <v xml:space="preserve"> </v>
      </c>
      <c r="P803" s="269"/>
      <c r="Q803" s="263" t="str">
        <f t="shared" si="54"/>
        <v xml:space="preserve"> </v>
      </c>
    </row>
    <row r="804" spans="1:22" x14ac:dyDescent="0.2">
      <c r="A804" s="275" t="s">
        <v>1314</v>
      </c>
      <c r="B804" s="268" t="s">
        <v>1353</v>
      </c>
      <c r="C804" s="269" t="s">
        <v>3411</v>
      </c>
      <c r="D804" s="279">
        <v>43</v>
      </c>
      <c r="E804" s="274">
        <v>1991</v>
      </c>
      <c r="F804" s="272"/>
      <c r="G804" s="263" t="str">
        <f t="shared" si="51"/>
        <v xml:space="preserve"> </v>
      </c>
      <c r="H804" s="275" t="s">
        <v>139</v>
      </c>
      <c r="I804" s="275" t="s">
        <v>3388</v>
      </c>
      <c r="J804" s="263" t="str">
        <f t="shared" si="52"/>
        <v xml:space="preserve"> </v>
      </c>
      <c r="K804" s="272" t="str">
        <f>IF(D804&gt;=('28 Populations and thresholds'!$I$114),"YES"," ")</f>
        <v>YES</v>
      </c>
      <c r="L804" s="272" t="str">
        <f>IF(K804="YES"," ",IF(D804&gt;=('28 Populations and thresholds'!$I$114)*0.25,"YES"))</f>
        <v xml:space="preserve"> </v>
      </c>
      <c r="M804" s="272" t="b">
        <f>OR('28 Populations and thresholds'!$J$114="CR",'28 Populations and thresholds'!$J$114="EN",'28 Populations and thresholds'!$J$114="VU")</f>
        <v>1</v>
      </c>
      <c r="N804" s="273">
        <f>D804/'28 Populations and thresholds'!$H$114</f>
        <v>1.1315789473684211E-2</v>
      </c>
      <c r="O804" s="263" t="str">
        <f t="shared" si="53"/>
        <v xml:space="preserve"> </v>
      </c>
      <c r="P804" s="275"/>
      <c r="Q804" s="263" t="str">
        <f t="shared" si="54"/>
        <v xml:space="preserve"> </v>
      </c>
      <c r="R804" s="4"/>
      <c r="S804" s="4"/>
      <c r="T804" s="4"/>
      <c r="U804" s="4"/>
      <c r="V804" s="4"/>
    </row>
    <row r="805" spans="1:22" x14ac:dyDescent="0.2">
      <c r="A805" s="267" t="s">
        <v>1314</v>
      </c>
      <c r="B805" s="268" t="s">
        <v>1353</v>
      </c>
      <c r="C805" s="280" t="s">
        <v>3540</v>
      </c>
      <c r="D805" s="270">
        <v>1500</v>
      </c>
      <c r="E805" s="294" t="s">
        <v>1320</v>
      </c>
      <c r="F805" s="276"/>
      <c r="G805" s="263" t="str">
        <f t="shared" si="51"/>
        <v xml:space="preserve"> </v>
      </c>
      <c r="H805" s="267" t="s">
        <v>15</v>
      </c>
      <c r="I805" s="267" t="s">
        <v>1352</v>
      </c>
      <c r="J805" s="263" t="str">
        <f t="shared" si="52"/>
        <v xml:space="preserve"> </v>
      </c>
      <c r="K805" s="272" t="str">
        <f>IF(D805&gt;=('28 Populations and thresholds'!$I$60),"YES"," ")</f>
        <v>YES</v>
      </c>
      <c r="L805" s="272" t="str">
        <f>IF(K805="YES"," ",IF(D805&gt;=('28 Populations and thresholds'!$I$60)*0.25,"YES"))</f>
        <v xml:space="preserve"> </v>
      </c>
      <c r="M805" s="272" t="b">
        <f>OR('28 Populations and thresholds'!$J$60="CR",'28 Populations and thresholds'!$J$60="EN",'28 Populations and thresholds'!$J$60="VU")</f>
        <v>1</v>
      </c>
      <c r="N805" s="273">
        <f>D805/'28 Populations and thresholds'!$H$60</f>
        <v>1.9230769230769232E-2</v>
      </c>
      <c r="O805" s="263" t="str">
        <f t="shared" si="53"/>
        <v xml:space="preserve"> </v>
      </c>
      <c r="P805" s="269"/>
      <c r="Q805" s="263" t="str">
        <f t="shared" si="54"/>
        <v xml:space="preserve"> </v>
      </c>
      <c r="R805" s="4"/>
      <c r="S805" s="4"/>
      <c r="T805" s="4"/>
      <c r="U805" s="4"/>
      <c r="V805" s="4"/>
    </row>
    <row r="806" spans="1:22" x14ac:dyDescent="0.2">
      <c r="A806" s="12" t="s">
        <v>1314</v>
      </c>
      <c r="B806" s="4" t="s">
        <v>3591</v>
      </c>
      <c r="C806" s="4" t="s">
        <v>3666</v>
      </c>
      <c r="D806" s="105">
        <v>1250</v>
      </c>
      <c r="E806" s="106">
        <v>2003</v>
      </c>
      <c r="G806" s="263" t="str">
        <f t="shared" si="51"/>
        <v xml:space="preserve"> </v>
      </c>
      <c r="H806" s="12" t="s">
        <v>139</v>
      </c>
      <c r="I806" s="12" t="s">
        <v>3388</v>
      </c>
      <c r="J806" s="263" t="str">
        <f t="shared" si="52"/>
        <v xml:space="preserve"> </v>
      </c>
      <c r="K806" s="38" t="str">
        <f>IF(D806&gt;=(('28 Populations and thresholds'!$I$62)+('28 Populations and thresholds'!$I$63)+('28 Populations and thresholds'!$I$65)),"YES"," ")</f>
        <v>YES</v>
      </c>
      <c r="L806" s="38" t="str">
        <f>IF(K806="YES"," ",IF(D806&gt;=(('28 Populations and thresholds'!$I$62)+('28 Populations and thresholds'!$I$63)+('28 Populations and thresholds'!$I$65))*0.25,"YES"))</f>
        <v xml:space="preserve"> </v>
      </c>
      <c r="M806" s="38" t="b">
        <f>OR('28 Populations and thresholds'!$J$62="CR",'28 Populations and thresholds'!$J$62="EN",'28 Populations and thresholds'!$J$62="VU")</f>
        <v>0</v>
      </c>
      <c r="N806" s="75">
        <f>D806/(('28 Populations and thresholds'!$H$62)+('28 Populations and thresholds'!$H$63)+('28 Populations and thresholds'!$H$65))</f>
        <v>7.1428571428571426E-3</v>
      </c>
      <c r="O806" s="263" t="str">
        <f t="shared" si="53"/>
        <v xml:space="preserve"> </v>
      </c>
      <c r="P806" s="12" t="s">
        <v>4550</v>
      </c>
      <c r="Q806" s="263" t="str">
        <f t="shared" si="54"/>
        <v xml:space="preserve"> </v>
      </c>
    </row>
    <row r="807" spans="1:22" x14ac:dyDescent="0.2">
      <c r="A807" s="12" t="s">
        <v>1314</v>
      </c>
      <c r="B807" s="111" t="s">
        <v>3591</v>
      </c>
      <c r="C807" s="4" t="s">
        <v>1677</v>
      </c>
      <c r="D807" s="5">
        <v>8</v>
      </c>
      <c r="E807" s="104">
        <v>2005</v>
      </c>
      <c r="G807" s="263" t="str">
        <f t="shared" si="51"/>
        <v xml:space="preserve"> </v>
      </c>
      <c r="H807" s="13" t="s">
        <v>139</v>
      </c>
      <c r="I807" s="9"/>
      <c r="J807" s="263" t="str">
        <f t="shared" si="52"/>
        <v xml:space="preserve"> </v>
      </c>
      <c r="K807" s="38" t="str">
        <f>IF(D807&gt;=('28 Populations and thresholds'!$I$44),"YES"," ")</f>
        <v>YES</v>
      </c>
      <c r="L807" s="38" t="str">
        <f>IF(K807="YES"," ",IF(D807&gt;=('28 Populations and thresholds'!$I$44)*0.25,"YES"))</f>
        <v xml:space="preserve"> </v>
      </c>
      <c r="M807" s="38" t="b">
        <f>OR('28 Populations and thresholds'!$J$44="CR",'28 Populations and thresholds'!$J$44="EN",'28 Populations and thresholds'!$J$44="VU")</f>
        <v>0</v>
      </c>
      <c r="N807" s="75">
        <f>D807/'28 Populations and thresholds'!$H$44</f>
        <v>1.6E-2</v>
      </c>
      <c r="O807" s="263" t="str">
        <f t="shared" si="53"/>
        <v xml:space="preserve"> </v>
      </c>
      <c r="P807" s="9"/>
      <c r="Q807" s="263" t="str">
        <f t="shared" si="54"/>
        <v xml:space="preserve"> </v>
      </c>
    </row>
    <row r="808" spans="1:22" x14ac:dyDescent="0.2">
      <c r="A808" s="12" t="s">
        <v>1314</v>
      </c>
      <c r="B808" s="4" t="s">
        <v>3591</v>
      </c>
      <c r="C808" s="4" t="s">
        <v>3590</v>
      </c>
      <c r="D808" s="5">
        <v>9420</v>
      </c>
      <c r="E808" s="104">
        <v>2004</v>
      </c>
      <c r="G808" s="263" t="str">
        <f t="shared" si="51"/>
        <v xml:space="preserve"> </v>
      </c>
      <c r="H808" s="12" t="s">
        <v>139</v>
      </c>
      <c r="I808" s="12" t="s">
        <v>3388</v>
      </c>
      <c r="J808" s="263" t="str">
        <f t="shared" si="52"/>
        <v xml:space="preserve"> </v>
      </c>
      <c r="K808" s="38" t="str">
        <f>IF(D808&gt;=('28 Populations and thresholds'!$I$85),"YES"," ")</f>
        <v>YES</v>
      </c>
      <c r="L808" s="38" t="str">
        <f>IF(K808="YES"," ",IF(D808&gt;=('28 Populations and thresholds'!$I$85)*0.25,"YES"))</f>
        <v xml:space="preserve"> </v>
      </c>
      <c r="M808" s="38" t="b">
        <f>OR('28 Populations and thresholds'!$J$85="CR",'28 Populations and thresholds'!$J$85="EN",'28 Populations and thresholds'!$J$85="VU")</f>
        <v>0</v>
      </c>
      <c r="N808" s="75">
        <f>D808/'28 Populations and thresholds'!$H$85</f>
        <v>0.10584269662921349</v>
      </c>
      <c r="O808" s="263" t="str">
        <f t="shared" si="53"/>
        <v xml:space="preserve"> </v>
      </c>
      <c r="P808" s="9"/>
      <c r="Q808" s="263" t="str">
        <f t="shared" si="54"/>
        <v xml:space="preserve"> </v>
      </c>
    </row>
    <row r="809" spans="1:22" x14ac:dyDescent="0.2">
      <c r="A809" s="275" t="s">
        <v>1314</v>
      </c>
      <c r="B809" s="280" t="s">
        <v>4080</v>
      </c>
      <c r="C809" s="269" t="s">
        <v>3723</v>
      </c>
      <c r="D809" s="279">
        <v>100</v>
      </c>
      <c r="E809" s="274" t="s">
        <v>4081</v>
      </c>
      <c r="F809" s="272"/>
      <c r="G809" s="263" t="str">
        <f t="shared" si="51"/>
        <v xml:space="preserve"> </v>
      </c>
      <c r="H809" s="275" t="s">
        <v>4019</v>
      </c>
      <c r="I809" s="275"/>
      <c r="J809" s="263" t="str">
        <f t="shared" si="52"/>
        <v xml:space="preserve"> </v>
      </c>
      <c r="K809" s="272" t="str">
        <f>IF(D809&gt;=('28 Populations and thresholds'!$I$45),"YES"," ")</f>
        <v>YES</v>
      </c>
      <c r="L809" s="272" t="str">
        <f>IF(K809="YES"," ",IF(D809&gt;=('28 Populations and thresholds'!$I$45)*0.25,"YES"))</f>
        <v xml:space="preserve"> </v>
      </c>
      <c r="M809" s="272" t="b">
        <f>OR('28 Populations and thresholds'!$J$45="CR",'28 Populations and thresholds'!$J$45="EN",'28 Populations and thresholds'!$J$45="VU")</f>
        <v>1</v>
      </c>
      <c r="N809" s="273">
        <f>D809/'28 Populations and thresholds'!$H$45</f>
        <v>3.3333333333333333E-2</v>
      </c>
      <c r="O809" s="263" t="str">
        <f t="shared" si="53"/>
        <v xml:space="preserve"> </v>
      </c>
      <c r="P809" s="275"/>
      <c r="Q809" s="263" t="str">
        <f t="shared" si="54"/>
        <v xml:space="preserve"> </v>
      </c>
      <c r="V809" s="4"/>
    </row>
    <row r="810" spans="1:22" x14ac:dyDescent="0.2">
      <c r="A810" s="12" t="s">
        <v>1314</v>
      </c>
      <c r="B810" s="2" t="s">
        <v>1973</v>
      </c>
      <c r="C810" s="4" t="s">
        <v>3723</v>
      </c>
      <c r="D810" s="5">
        <v>40</v>
      </c>
      <c r="E810" s="104" t="s">
        <v>4075</v>
      </c>
      <c r="G810" s="263" t="str">
        <f t="shared" si="51"/>
        <v xml:space="preserve"> </v>
      </c>
      <c r="H810" s="13" t="s">
        <v>4019</v>
      </c>
      <c r="J810" s="263" t="str">
        <f t="shared" si="52"/>
        <v xml:space="preserve"> </v>
      </c>
      <c r="K810" s="38" t="str">
        <f>IF(D810&gt;=('28 Populations and thresholds'!$I$45),"YES"," ")</f>
        <v>YES</v>
      </c>
      <c r="L810" s="38" t="str">
        <f>IF(K810="YES"," ",IF(D810&gt;=('28 Populations and thresholds'!$I$45)*0.25,"YES"))</f>
        <v xml:space="preserve"> </v>
      </c>
      <c r="M810" s="38" t="b">
        <f>OR('28 Populations and thresholds'!$J$45="CR",'28 Populations and thresholds'!$J$45="EN",'28 Populations and thresholds'!$J$45="VU")</f>
        <v>1</v>
      </c>
      <c r="N810" s="75">
        <f>D810/'28 Populations and thresholds'!$H$45</f>
        <v>1.3333333333333334E-2</v>
      </c>
      <c r="O810" s="263" t="str">
        <f t="shared" si="53"/>
        <v xml:space="preserve"> </v>
      </c>
      <c r="Q810" s="263" t="str">
        <f t="shared" si="54"/>
        <v xml:space="preserve"> </v>
      </c>
      <c r="V810" s="4"/>
    </row>
    <row r="811" spans="1:22" x14ac:dyDescent="0.2">
      <c r="A811" s="12" t="s">
        <v>1314</v>
      </c>
      <c r="B811" s="60" t="s">
        <v>1973</v>
      </c>
      <c r="C811" s="4" t="s">
        <v>3400</v>
      </c>
      <c r="D811" s="5">
        <v>44</v>
      </c>
      <c r="E811" s="104" t="s">
        <v>4125</v>
      </c>
      <c r="G811" s="263" t="str">
        <f t="shared" si="51"/>
        <v xml:space="preserve"> </v>
      </c>
      <c r="I811" s="13" t="s">
        <v>4019</v>
      </c>
      <c r="J811" s="263" t="str">
        <f t="shared" si="52"/>
        <v xml:space="preserve"> </v>
      </c>
      <c r="K811" s="38" t="str">
        <f>IF(D811&gt;=(('28 Populations and thresholds'!$I$123)+('28 Populations and thresholds'!$I$124)),"YES"," ")</f>
        <v>YES</v>
      </c>
      <c r="L811" s="38" t="str">
        <f>IF(K811="YES"," ",IF(D811&gt;=(('28 Populations and thresholds'!$I$123)+('28 Populations and thresholds'!$I$124))*0.25,"YES"))</f>
        <v xml:space="preserve"> </v>
      </c>
      <c r="M811" s="38" t="b">
        <f>OR('28 Populations and thresholds'!$J$124="CR",'28 Populations and thresholds'!$J$124="EN",'28 Populations and thresholds'!$J$124="VU")</f>
        <v>1</v>
      </c>
      <c r="N811" s="75">
        <f>D811/(('28 Populations and thresholds'!$H$123)+('28 Populations and thresholds'!$H$124))</f>
        <v>2.838709677419355E-2</v>
      </c>
      <c r="O811" s="263" t="str">
        <f t="shared" si="53"/>
        <v xml:space="preserve"> </v>
      </c>
      <c r="P811" s="12" t="s">
        <v>4568</v>
      </c>
      <c r="Q811" s="263" t="str">
        <f t="shared" si="54"/>
        <v xml:space="preserve"> </v>
      </c>
    </row>
    <row r="812" spans="1:22" x14ac:dyDescent="0.2">
      <c r="A812" s="275" t="s">
        <v>1314</v>
      </c>
      <c r="B812" s="269" t="s">
        <v>4109</v>
      </c>
      <c r="C812" s="269" t="s">
        <v>1753</v>
      </c>
      <c r="D812" s="279">
        <v>10000</v>
      </c>
      <c r="E812" s="274" t="s">
        <v>4108</v>
      </c>
      <c r="F812" s="272"/>
      <c r="G812" s="263" t="str">
        <f t="shared" si="51"/>
        <v xml:space="preserve"> </v>
      </c>
      <c r="H812" s="275" t="s">
        <v>4069</v>
      </c>
      <c r="I812" s="275"/>
      <c r="J812" s="263" t="str">
        <f t="shared" si="52"/>
        <v xml:space="preserve"> </v>
      </c>
      <c r="K812" s="272" t="str">
        <f>IF(D812&gt;=('28 Populations and thresholds'!$I$222),"YES"," ")</f>
        <v>YES</v>
      </c>
      <c r="L812" s="272" t="str">
        <f>IF(K812="YES"," ",IF(D812&gt;=('28 Populations and thresholds'!$I$222)*0.25,"YES"))</f>
        <v xml:space="preserve"> </v>
      </c>
      <c r="M812" s="272" t="b">
        <f>OR('28 Populations and thresholds'!$J$222="CR",'28 Populations and thresholds'!$J$222="EN",'28 Populations and thresholds'!$J$222="VU")</f>
        <v>1</v>
      </c>
      <c r="N812" s="273">
        <f>D812/'28 Populations and thresholds'!$H$222</f>
        <v>0.83333333333333337</v>
      </c>
      <c r="O812" s="263" t="str">
        <f t="shared" si="53"/>
        <v xml:space="preserve"> </v>
      </c>
      <c r="P812" s="275" t="s">
        <v>4114</v>
      </c>
      <c r="Q812" s="263" t="str">
        <f t="shared" si="54"/>
        <v xml:space="preserve"> </v>
      </c>
    </row>
    <row r="813" spans="1:22" x14ac:dyDescent="0.2">
      <c r="A813" s="12" t="s">
        <v>1314</v>
      </c>
      <c r="B813" s="4" t="s">
        <v>1708</v>
      </c>
      <c r="C813" s="4" t="s">
        <v>3676</v>
      </c>
      <c r="D813" s="5">
        <v>8</v>
      </c>
      <c r="E813" s="104">
        <v>2005</v>
      </c>
      <c r="G813" s="263" t="str">
        <f t="shared" si="51"/>
        <v xml:space="preserve"> </v>
      </c>
      <c r="H813" s="12" t="s">
        <v>139</v>
      </c>
      <c r="I813" s="12" t="s">
        <v>3388</v>
      </c>
      <c r="J813" s="263" t="str">
        <f t="shared" si="52"/>
        <v xml:space="preserve"> </v>
      </c>
      <c r="K813" s="38" t="str">
        <f>IF(D813&gt;=('28 Populations and thresholds'!$I$96),"YES"," ")</f>
        <v>YES</v>
      </c>
      <c r="L813" s="38" t="str">
        <f>IF(K813="YES"," ",IF(D813&gt;=('28 Populations and thresholds'!$I$96)*0.25,"YES"))</f>
        <v xml:space="preserve"> </v>
      </c>
      <c r="M813" s="38" t="b">
        <f>OR('28 Populations and thresholds'!$J$96="CR",'28 Populations and thresholds'!$J$96="EN",'28 Populations and thresholds'!$J$96="VU")</f>
        <v>1</v>
      </c>
      <c r="N813" s="75">
        <f>D813/'28 Populations and thresholds'!$H$96</f>
        <v>8.0000000000000002E-3</v>
      </c>
      <c r="O813" s="263" t="str">
        <f t="shared" si="53"/>
        <v xml:space="preserve"> </v>
      </c>
      <c r="Q813" s="263" t="str">
        <f t="shared" si="54"/>
        <v xml:space="preserve"> </v>
      </c>
    </row>
    <row r="814" spans="1:22" x14ac:dyDescent="0.2">
      <c r="A814" s="12" t="s">
        <v>1314</v>
      </c>
      <c r="B814" s="9" t="s">
        <v>1708</v>
      </c>
      <c r="C814" s="4" t="s">
        <v>1707</v>
      </c>
      <c r="D814" s="5">
        <v>60000</v>
      </c>
      <c r="E814" s="1" t="s">
        <v>247</v>
      </c>
      <c r="G814" s="263" t="str">
        <f t="shared" si="51"/>
        <v xml:space="preserve"> </v>
      </c>
      <c r="H814" s="13" t="s">
        <v>139</v>
      </c>
      <c r="J814" s="263" t="str">
        <f t="shared" si="52"/>
        <v xml:space="preserve"> </v>
      </c>
      <c r="K814" s="38" t="str">
        <f>IF(D814&gt;=('28 Populations and thresholds'!$I$140),"YES"," ")</f>
        <v>YES</v>
      </c>
      <c r="L814" s="38" t="str">
        <f>IF(K814="YES"," ",IF(D814&gt;=('28 Populations and thresholds'!$I$140)*0.25,"YES"))</f>
        <v xml:space="preserve"> </v>
      </c>
      <c r="M814" s="38" t="b">
        <f>OR('28 Populations and thresholds'!$J$140="CR",'28 Populations and thresholds'!$J$140="EN",'28 Populations and thresholds'!$J$140="VU")</f>
        <v>0</v>
      </c>
      <c r="N814" s="75">
        <f>D814/'28 Populations and thresholds'!$H$140</f>
        <v>5.9999940000060002E-2</v>
      </c>
      <c r="O814" s="263" t="str">
        <f t="shared" si="53"/>
        <v xml:space="preserve"> </v>
      </c>
      <c r="Q814" s="263" t="str">
        <f t="shared" si="54"/>
        <v xml:space="preserve"> </v>
      </c>
    </row>
    <row r="815" spans="1:22" x14ac:dyDescent="0.2">
      <c r="A815" s="12" t="s">
        <v>1314</v>
      </c>
      <c r="B815" s="4" t="s">
        <v>1708</v>
      </c>
      <c r="C815" s="4" t="s">
        <v>3424</v>
      </c>
      <c r="D815" s="5">
        <v>890</v>
      </c>
      <c r="E815" s="104">
        <v>1990</v>
      </c>
      <c r="G815" s="263" t="str">
        <f t="shared" si="51"/>
        <v xml:space="preserve"> </v>
      </c>
      <c r="H815" s="13" t="s">
        <v>139</v>
      </c>
      <c r="I815" s="13" t="s">
        <v>3388</v>
      </c>
      <c r="J815" s="263" t="str">
        <f t="shared" si="52"/>
        <v xml:space="preserve"> </v>
      </c>
      <c r="K815" s="38" t="str">
        <f>IF(D815&gt;=('28 Populations and thresholds'!$I$119),"YES"," ")</f>
        <v>YES</v>
      </c>
      <c r="L815" s="38" t="str">
        <f>IF(K815="YES"," ",IF(D815&gt;=('28 Populations and thresholds'!$I$119)*0.25,"YES"))</f>
        <v xml:space="preserve"> </v>
      </c>
      <c r="M815" s="38" t="b">
        <f>OR('28 Populations and thresholds'!$J$119="CR",'28 Populations and thresholds'!$J$119="EN",'28 Populations and thresholds'!$J$119="VU")</f>
        <v>0</v>
      </c>
      <c r="N815" s="75">
        <f>D815/'28 Populations and thresholds'!$H$119</f>
        <v>4.0454545454545451E-2</v>
      </c>
      <c r="O815" s="263" t="str">
        <f t="shared" si="53"/>
        <v xml:space="preserve"> </v>
      </c>
      <c r="P815" s="121"/>
      <c r="Q815" s="263" t="str">
        <f t="shared" si="54"/>
        <v xml:space="preserve"> </v>
      </c>
    </row>
    <row r="816" spans="1:22" x14ac:dyDescent="0.2">
      <c r="A816" s="12" t="s">
        <v>1314</v>
      </c>
      <c r="B816" s="4" t="s">
        <v>1708</v>
      </c>
      <c r="C816" s="4" t="s">
        <v>3398</v>
      </c>
      <c r="D816" s="5">
        <v>78</v>
      </c>
      <c r="E816" s="104">
        <v>1990</v>
      </c>
      <c r="G816" s="263" t="str">
        <f t="shared" si="51"/>
        <v xml:space="preserve"> </v>
      </c>
      <c r="H816" s="13" t="s">
        <v>139</v>
      </c>
      <c r="I816" s="13" t="s">
        <v>3388</v>
      </c>
      <c r="J816" s="263" t="str">
        <f t="shared" si="52"/>
        <v xml:space="preserve"> </v>
      </c>
      <c r="K816" s="38" t="str">
        <f>IF(D816&gt;=('28 Populations and thresholds'!$I$123),"YES"," ")</f>
        <v>YES</v>
      </c>
      <c r="L816" s="38" t="str">
        <f>IF(K816="YES"," ",IF(D816&gt;=('28 Populations and thresholds'!$I$123)*0.25,"YES"))</f>
        <v xml:space="preserve"> </v>
      </c>
      <c r="M816" s="38" t="b">
        <f>OR('28 Populations and thresholds'!$J$123="CR",'28 Populations and thresholds'!$J$123="EN",'28 Populations and thresholds'!$J$123="VU")</f>
        <v>1</v>
      </c>
      <c r="N816" s="75">
        <f>D816/'28 Populations and thresholds'!$H$123</f>
        <v>0.156</v>
      </c>
      <c r="O816" s="263" t="str">
        <f t="shared" si="53"/>
        <v xml:space="preserve"> </v>
      </c>
      <c r="P816" s="121"/>
      <c r="Q816" s="263" t="str">
        <f t="shared" si="54"/>
        <v xml:space="preserve"> </v>
      </c>
    </row>
    <row r="817" spans="1:22" x14ac:dyDescent="0.2">
      <c r="A817" s="275" t="s">
        <v>1314</v>
      </c>
      <c r="B817" s="269" t="s">
        <v>4077</v>
      </c>
      <c r="C817" s="269" t="s">
        <v>3723</v>
      </c>
      <c r="D817" s="279">
        <v>40</v>
      </c>
      <c r="E817" s="274" t="s">
        <v>4078</v>
      </c>
      <c r="F817" s="272"/>
      <c r="G817" s="263" t="str">
        <f t="shared" si="51"/>
        <v xml:space="preserve"> </v>
      </c>
      <c r="H817" s="275" t="s">
        <v>4019</v>
      </c>
      <c r="I817" s="275"/>
      <c r="J817" s="263" t="str">
        <f t="shared" si="52"/>
        <v xml:space="preserve"> </v>
      </c>
      <c r="K817" s="272" t="str">
        <f>IF(D817&gt;=('28 Populations and thresholds'!$I$45),"YES"," ")</f>
        <v>YES</v>
      </c>
      <c r="L817" s="272" t="str">
        <f>IF(K817="YES"," ",IF(D817&gt;=('28 Populations and thresholds'!$I$45)*0.25,"YES"))</f>
        <v xml:space="preserve"> </v>
      </c>
      <c r="M817" s="272" t="b">
        <f>OR('28 Populations and thresholds'!$J$45="CR",'28 Populations and thresholds'!$J$45="EN",'28 Populations and thresholds'!$J$45="VU")</f>
        <v>1</v>
      </c>
      <c r="N817" s="273">
        <f>D817/'28 Populations and thresholds'!$H$45</f>
        <v>1.3333333333333334E-2</v>
      </c>
      <c r="O817" s="263" t="str">
        <f t="shared" si="53"/>
        <v xml:space="preserve"> </v>
      </c>
      <c r="P817" s="275"/>
      <c r="Q817" s="263" t="str">
        <f t="shared" si="54"/>
        <v xml:space="preserve"> </v>
      </c>
      <c r="R817" s="4"/>
      <c r="S817" s="4"/>
      <c r="T817" s="4"/>
      <c r="U817" s="4"/>
      <c r="V817" s="4"/>
    </row>
    <row r="818" spans="1:22" x14ac:dyDescent="0.2">
      <c r="A818" s="143" t="s">
        <v>1314</v>
      </c>
      <c r="B818" s="9" t="s">
        <v>1743</v>
      </c>
      <c r="C818" s="4" t="s">
        <v>1732</v>
      </c>
      <c r="D818" s="5">
        <v>220</v>
      </c>
      <c r="E818" s="1" t="s">
        <v>32</v>
      </c>
      <c r="F818" s="43"/>
      <c r="G818" s="263" t="str">
        <f t="shared" si="51"/>
        <v xml:space="preserve"> </v>
      </c>
      <c r="H818" s="13" t="s">
        <v>139</v>
      </c>
      <c r="J818" s="263" t="str">
        <f t="shared" si="52"/>
        <v xml:space="preserve"> </v>
      </c>
      <c r="K818" s="38" t="str">
        <f>IF(D818&gt;=('28 Populations and thresholds'!$I$221),"YES"," ")</f>
        <v>YES</v>
      </c>
      <c r="L818" s="38" t="str">
        <f>IF(K818="YES"," ",IF(D818&gt;=('28 Populations and thresholds'!$I$221)*0.25,"YES"))</f>
        <v xml:space="preserve"> </v>
      </c>
      <c r="M818" s="38" t="b">
        <f>OR('28 Populations and thresholds'!$J$221="CR",'28 Populations and thresholds'!$J$221="EN",'28 Populations and thresholds'!$J$221="VU")</f>
        <v>1</v>
      </c>
      <c r="N818" s="75">
        <f>D818/'28 Populations and thresholds'!$H$221</f>
        <v>2.2916666666666665E-2</v>
      </c>
      <c r="O818" s="263" t="str">
        <f t="shared" si="53"/>
        <v xml:space="preserve"> </v>
      </c>
      <c r="Q818" s="263" t="str">
        <f t="shared" si="54"/>
        <v xml:space="preserve"> </v>
      </c>
    </row>
    <row r="819" spans="1:22" x14ac:dyDescent="0.2">
      <c r="A819" s="275" t="s">
        <v>1314</v>
      </c>
      <c r="B819" s="269" t="s">
        <v>4054</v>
      </c>
      <c r="C819" s="269" t="s">
        <v>3719</v>
      </c>
      <c r="D819" s="279">
        <v>100</v>
      </c>
      <c r="E819" s="274">
        <v>1997</v>
      </c>
      <c r="F819" s="272"/>
      <c r="G819" s="263" t="str">
        <f t="shared" si="51"/>
        <v xml:space="preserve"> </v>
      </c>
      <c r="H819" s="275" t="s">
        <v>4019</v>
      </c>
      <c r="I819" s="275"/>
      <c r="J819" s="263" t="str">
        <f t="shared" si="52"/>
        <v xml:space="preserve"> </v>
      </c>
      <c r="K819" s="272" t="str">
        <f>IF(D819&gt;=('28 Populations and thresholds'!$I$32),"YES"," ")</f>
        <v>YES</v>
      </c>
      <c r="L819" s="272" t="str">
        <f>IF(K819="YES"," ",IF(D819&gt;=('28 Populations and thresholds'!$I$32)*0.25,"YES"))</f>
        <v xml:space="preserve"> </v>
      </c>
      <c r="M819" s="272" t="b">
        <f>OR('28 Populations and thresholds'!$J$32="CR",'28 Populations and thresholds'!$J$32="EN",'28 Populations and thresholds'!$J$32="VU")</f>
        <v>1</v>
      </c>
      <c r="N819" s="273">
        <f>D819/'28 Populations and thresholds'!$H$32</f>
        <v>2.4390243902439025E-2</v>
      </c>
      <c r="O819" s="263" t="str">
        <f t="shared" si="53"/>
        <v xml:space="preserve"> </v>
      </c>
      <c r="P819" s="275"/>
      <c r="Q819" s="263" t="str">
        <f t="shared" si="54"/>
        <v xml:space="preserve"> </v>
      </c>
    </row>
    <row r="820" spans="1:22" x14ac:dyDescent="0.2">
      <c r="A820" s="12" t="s">
        <v>1314</v>
      </c>
      <c r="B820" s="54" t="s">
        <v>4051</v>
      </c>
      <c r="C820" s="4" t="s">
        <v>3719</v>
      </c>
      <c r="D820" s="5">
        <v>35</v>
      </c>
      <c r="E820" s="104">
        <v>1998</v>
      </c>
      <c r="G820" s="263" t="str">
        <f t="shared" si="51"/>
        <v xml:space="preserve"> </v>
      </c>
      <c r="H820" s="13" t="s">
        <v>4019</v>
      </c>
      <c r="J820" s="263" t="str">
        <f t="shared" si="52"/>
        <v xml:space="preserve"> </v>
      </c>
      <c r="K820" s="38" t="str">
        <f>IF(D820&gt;=('28 Populations and thresholds'!$I$32),"YES"," ")</f>
        <v>YES</v>
      </c>
      <c r="L820" s="38" t="str">
        <f>IF(K820="YES"," ",IF(D820&gt;=('28 Populations and thresholds'!$I$32)*0.25,"YES"))</f>
        <v xml:space="preserve"> </v>
      </c>
      <c r="M820" s="38" t="b">
        <f>OR('28 Populations and thresholds'!$J$32="CR",'28 Populations and thresholds'!$J$32="EN",'28 Populations and thresholds'!$J$32="VU")</f>
        <v>1</v>
      </c>
      <c r="N820" s="75">
        <f>D820/'28 Populations and thresholds'!$H$32</f>
        <v>8.5365853658536592E-3</v>
      </c>
      <c r="O820" s="263" t="str">
        <f t="shared" si="53"/>
        <v xml:space="preserve"> </v>
      </c>
      <c r="Q820" s="263" t="str">
        <f t="shared" si="54"/>
        <v xml:space="preserve"> </v>
      </c>
    </row>
    <row r="821" spans="1:22" x14ac:dyDescent="0.2">
      <c r="A821" s="275" t="s">
        <v>1314</v>
      </c>
      <c r="B821" s="269" t="s">
        <v>4053</v>
      </c>
      <c r="C821" s="269" t="s">
        <v>3719</v>
      </c>
      <c r="D821" s="279">
        <v>36</v>
      </c>
      <c r="E821" s="274">
        <v>1998</v>
      </c>
      <c r="F821" s="272"/>
      <c r="G821" s="263" t="str">
        <f t="shared" si="51"/>
        <v xml:space="preserve"> </v>
      </c>
      <c r="H821" s="275" t="s">
        <v>4019</v>
      </c>
      <c r="I821" s="275"/>
      <c r="J821" s="263" t="str">
        <f t="shared" si="52"/>
        <v xml:space="preserve"> </v>
      </c>
      <c r="K821" s="272" t="str">
        <f>IF(D821&gt;=('28 Populations and thresholds'!$I$32),"YES"," ")</f>
        <v>YES</v>
      </c>
      <c r="L821" s="272" t="str">
        <f>IF(K821="YES"," ",IF(D821&gt;=('28 Populations and thresholds'!$I$32)*0.25,"YES"))</f>
        <v xml:space="preserve"> </v>
      </c>
      <c r="M821" s="272" t="b">
        <f>OR('28 Populations and thresholds'!$J$32="CR",'28 Populations and thresholds'!$J$32="EN",'28 Populations and thresholds'!$J$32="VU")</f>
        <v>1</v>
      </c>
      <c r="N821" s="273">
        <f>D821/'28 Populations and thresholds'!$H$32</f>
        <v>8.7804878048780496E-3</v>
      </c>
      <c r="O821" s="263" t="str">
        <f t="shared" si="53"/>
        <v xml:space="preserve"> </v>
      </c>
      <c r="P821" s="275"/>
      <c r="Q821" s="263" t="str">
        <f t="shared" si="54"/>
        <v xml:space="preserve"> </v>
      </c>
    </row>
    <row r="822" spans="1:22" x14ac:dyDescent="0.2">
      <c r="A822" s="12" t="s">
        <v>1314</v>
      </c>
      <c r="B822" s="4" t="s">
        <v>3600</v>
      </c>
      <c r="C822" s="4" t="s">
        <v>3676</v>
      </c>
      <c r="D822" s="5">
        <v>4</v>
      </c>
      <c r="E822" s="104">
        <v>1988</v>
      </c>
      <c r="G822" s="263" t="str">
        <f t="shared" si="51"/>
        <v xml:space="preserve"> </v>
      </c>
      <c r="H822" s="12" t="s">
        <v>139</v>
      </c>
      <c r="I822" s="12" t="s">
        <v>3388</v>
      </c>
      <c r="J822" s="263" t="str">
        <f t="shared" si="52"/>
        <v xml:space="preserve"> </v>
      </c>
      <c r="K822" s="38" t="str">
        <f>IF(D822&gt;=('28 Populations and thresholds'!$I$96),"YES"," ")</f>
        <v>YES</v>
      </c>
      <c r="L822" s="38" t="str">
        <f>IF(K822="YES"," ",IF(D822&gt;=('28 Populations and thresholds'!$I$96)*0.25,"YES"))</f>
        <v xml:space="preserve"> </v>
      </c>
      <c r="M822" s="38" t="b">
        <f>OR('28 Populations and thresholds'!$J$96="CR",'28 Populations and thresholds'!$J$96="EN",'28 Populations and thresholds'!$J$96="VU")</f>
        <v>1</v>
      </c>
      <c r="N822" s="75">
        <f>D822/'28 Populations and thresholds'!$H$96</f>
        <v>4.0000000000000001E-3</v>
      </c>
      <c r="O822" s="263" t="str">
        <f t="shared" si="53"/>
        <v xml:space="preserve"> </v>
      </c>
      <c r="Q822" s="263" t="str">
        <f t="shared" si="54"/>
        <v xml:space="preserve"> </v>
      </c>
    </row>
    <row r="823" spans="1:22" x14ac:dyDescent="0.2">
      <c r="A823" s="12" t="s">
        <v>1314</v>
      </c>
      <c r="B823" s="4" t="s">
        <v>3600</v>
      </c>
      <c r="C823" s="4" t="s">
        <v>3598</v>
      </c>
      <c r="D823" s="5">
        <v>9999</v>
      </c>
      <c r="E823" s="104">
        <v>2000</v>
      </c>
      <c r="G823" s="263" t="str">
        <f t="shared" si="51"/>
        <v xml:space="preserve"> </v>
      </c>
      <c r="H823" s="12" t="s">
        <v>139</v>
      </c>
      <c r="I823" s="12" t="s">
        <v>3388</v>
      </c>
      <c r="J823" s="263" t="str">
        <f t="shared" si="52"/>
        <v xml:space="preserve"> </v>
      </c>
      <c r="K823" s="38" t="str">
        <f>IF(D823&gt;=('28 Populations and thresholds'!$I$88),"YES"," ")</f>
        <v>YES</v>
      </c>
      <c r="L823" s="38" t="str">
        <f>IF(K823="YES"," ",IF(D823&gt;=('28 Populations and thresholds'!$I$88)*0.25,"YES"))</f>
        <v xml:space="preserve"> </v>
      </c>
      <c r="M823" s="38" t="b">
        <f>OR('28 Populations and thresholds'!$J$88="CR",'28 Populations and thresholds'!$J$88="EN",'28 Populations and thresholds'!$J$88="VU")</f>
        <v>0</v>
      </c>
      <c r="N823" s="75">
        <f>D823/'28 Populations and thresholds'!$H$88</f>
        <v>9.9989999999999992E-3</v>
      </c>
      <c r="O823" s="263" t="str">
        <f t="shared" si="53"/>
        <v xml:space="preserve"> </v>
      </c>
      <c r="P823" s="9"/>
      <c r="Q823" s="263" t="str">
        <f t="shared" si="54"/>
        <v xml:space="preserve"> </v>
      </c>
    </row>
    <row r="824" spans="1:22" x14ac:dyDescent="0.2">
      <c r="A824" s="275" t="s">
        <v>1314</v>
      </c>
      <c r="B824" s="292" t="s">
        <v>4616</v>
      </c>
      <c r="C824" s="269" t="s">
        <v>3676</v>
      </c>
      <c r="D824" s="279">
        <v>19</v>
      </c>
      <c r="E824" s="274">
        <v>2002</v>
      </c>
      <c r="F824" s="272" t="s">
        <v>6038</v>
      </c>
      <c r="G824" s="263" t="str">
        <f t="shared" si="51"/>
        <v xml:space="preserve"> </v>
      </c>
      <c r="H824" s="275" t="s">
        <v>139</v>
      </c>
      <c r="I824" s="275" t="s">
        <v>3388</v>
      </c>
      <c r="J824" s="263" t="str">
        <f t="shared" si="52"/>
        <v xml:space="preserve"> </v>
      </c>
      <c r="K824" s="272" t="str">
        <f>IF(D824&gt;=('28 Populations and thresholds'!$I$96),"YES"," ")</f>
        <v>YES</v>
      </c>
      <c r="L824" s="272" t="str">
        <f>IF(K824="YES"," ",IF(D824&gt;=('28 Populations and thresholds'!$I$96)*0.25,"YES"))</f>
        <v xml:space="preserve"> </v>
      </c>
      <c r="M824" s="272" t="b">
        <f>OR('28 Populations and thresholds'!$J$96="CR",'28 Populations and thresholds'!$J$96="EN",'28 Populations and thresholds'!$J$96="VU")</f>
        <v>1</v>
      </c>
      <c r="N824" s="273">
        <f>D824/'28 Populations and thresholds'!$H$96</f>
        <v>1.9E-2</v>
      </c>
      <c r="O824" s="263" t="str">
        <f t="shared" si="53"/>
        <v xml:space="preserve"> </v>
      </c>
      <c r="P824" s="269"/>
      <c r="Q824" s="263" t="str">
        <f t="shared" si="54"/>
        <v xml:space="preserve"> </v>
      </c>
    </row>
    <row r="825" spans="1:22" x14ac:dyDescent="0.2">
      <c r="A825" s="267" t="s">
        <v>1314</v>
      </c>
      <c r="B825" s="292" t="s">
        <v>4616</v>
      </c>
      <c r="C825" s="268" t="s">
        <v>3795</v>
      </c>
      <c r="D825" s="270">
        <v>10678</v>
      </c>
      <c r="E825" s="271">
        <v>35541</v>
      </c>
      <c r="F825" s="276"/>
      <c r="G825" s="263" t="str">
        <f t="shared" si="51"/>
        <v xml:space="preserve"> </v>
      </c>
      <c r="H825" s="267" t="s">
        <v>21</v>
      </c>
      <c r="I825" s="267" t="s">
        <v>923</v>
      </c>
      <c r="J825" s="263" t="str">
        <f t="shared" si="52"/>
        <v xml:space="preserve"> </v>
      </c>
      <c r="K825" s="272" t="str">
        <f>IF(D825&gt;=(('28 Populations and thresholds'!$I$176)+('28 Populations and thresholds'!$I$177)),"YES"," ")</f>
        <v>YES</v>
      </c>
      <c r="L825" s="272" t="str">
        <f>IF(K825="YES"," ",IF(D825&gt;=(('28 Populations and thresholds'!$I$176)+('28 Populations and thresholds'!$I$177))*0.25,"YES"))</f>
        <v xml:space="preserve"> </v>
      </c>
      <c r="M825" s="272" t="b">
        <f>OR('28 Populations and thresholds'!$J$176="CR",'28 Populations and thresholds'!$J$176="EN",'28 Populations and thresholds'!$J$176="VU")</f>
        <v>0</v>
      </c>
      <c r="N825" s="273">
        <f>D825/(('28 Populations and thresholds'!$H$176)+('28 Populations and thresholds'!$H$177))</f>
        <v>3.8272401433691754E-2</v>
      </c>
      <c r="O825" s="263" t="str">
        <f t="shared" si="53"/>
        <v xml:space="preserve"> </v>
      </c>
      <c r="P825" s="275" t="s">
        <v>4568</v>
      </c>
      <c r="Q825" s="263" t="str">
        <f t="shared" si="54"/>
        <v xml:space="preserve"> </v>
      </c>
    </row>
    <row r="826" spans="1:22" x14ac:dyDescent="0.2">
      <c r="A826" s="267" t="s">
        <v>1314</v>
      </c>
      <c r="B826" s="292" t="s">
        <v>4616</v>
      </c>
      <c r="C826" s="269" t="s">
        <v>3756</v>
      </c>
      <c r="D826" s="270">
        <v>7196</v>
      </c>
      <c r="E826" s="271">
        <v>35538</v>
      </c>
      <c r="F826" s="276"/>
      <c r="G826" s="263" t="str">
        <f t="shared" si="51"/>
        <v xml:space="preserve"> </v>
      </c>
      <c r="H826" s="267" t="s">
        <v>21</v>
      </c>
      <c r="I826" s="267" t="s">
        <v>923</v>
      </c>
      <c r="J826" s="263" t="str">
        <f t="shared" si="52"/>
        <v xml:space="preserve"> </v>
      </c>
      <c r="K826" s="272" t="str">
        <f>IF(D826&gt;=('28 Populations and thresholds'!$I$175),"YES"," ")</f>
        <v>YES</v>
      </c>
      <c r="L826" s="272" t="str">
        <f>IF(K826="YES"," ",IF(D826&gt;=('28 Populations and thresholds'!$I$175)*0.25,"YES"))</f>
        <v xml:space="preserve"> </v>
      </c>
      <c r="M826" s="272" t="b">
        <f>OR('28 Populations and thresholds'!$J$175="CR",'28 Populations and thresholds'!$J$175="EN",'28 Populations and thresholds'!$J$175="VU")</f>
        <v>0</v>
      </c>
      <c r="N826" s="273">
        <f>D826/'28 Populations and thresholds'!$H$175</f>
        <v>5.176978417266187E-2</v>
      </c>
      <c r="O826" s="263" t="str">
        <f t="shared" si="53"/>
        <v xml:space="preserve"> </v>
      </c>
      <c r="P826" s="269"/>
      <c r="Q826" s="263" t="str">
        <f t="shared" si="54"/>
        <v xml:space="preserve"> </v>
      </c>
    </row>
    <row r="827" spans="1:22" x14ac:dyDescent="0.2">
      <c r="A827" s="267" t="s">
        <v>1314</v>
      </c>
      <c r="B827" s="292" t="s">
        <v>4616</v>
      </c>
      <c r="C827" s="269" t="s">
        <v>3761</v>
      </c>
      <c r="D827" s="270">
        <v>585</v>
      </c>
      <c r="E827" s="271">
        <v>35541</v>
      </c>
      <c r="F827" s="276"/>
      <c r="G827" s="263" t="str">
        <f t="shared" si="51"/>
        <v xml:space="preserve"> </v>
      </c>
      <c r="H827" s="267" t="s">
        <v>21</v>
      </c>
      <c r="I827" s="267" t="s">
        <v>923</v>
      </c>
      <c r="J827" s="263" t="str">
        <f t="shared" si="52"/>
        <v xml:space="preserve"> </v>
      </c>
      <c r="K827" s="272" t="str">
        <f>IF(D827&gt;=('28 Populations and thresholds'!$I$187),"YES"," ")</f>
        <v xml:space="preserve"> </v>
      </c>
      <c r="L827" s="272" t="str">
        <f>IF(K827="YES"," ",IF(D827&gt;=('28 Populations and thresholds'!$I$187)*0.25,"YES"))</f>
        <v>YES</v>
      </c>
      <c r="M827" s="272" t="b">
        <f>OR('28 Populations and thresholds'!$J$187="CR",'28 Populations and thresholds'!$J$187="EN",'28 Populations and thresholds'!$J$187="VU")</f>
        <v>0</v>
      </c>
      <c r="N827" s="273">
        <f>D827/'28 Populations and thresholds'!$H$187</f>
        <v>5.8500000000000002E-3</v>
      </c>
      <c r="O827" s="263" t="str">
        <f t="shared" si="53"/>
        <v xml:space="preserve"> </v>
      </c>
      <c r="P827" s="269"/>
      <c r="Q827" s="263" t="str">
        <f t="shared" si="54"/>
        <v xml:space="preserve"> </v>
      </c>
    </row>
    <row r="828" spans="1:22" x14ac:dyDescent="0.2">
      <c r="A828" s="267" t="s">
        <v>1314</v>
      </c>
      <c r="B828" s="292" t="s">
        <v>4616</v>
      </c>
      <c r="C828" s="269" t="s">
        <v>3564</v>
      </c>
      <c r="D828" s="270">
        <v>3200</v>
      </c>
      <c r="E828" s="294" t="s">
        <v>1320</v>
      </c>
      <c r="F828" s="276"/>
      <c r="G828" s="263" t="str">
        <f t="shared" si="51"/>
        <v xml:space="preserve"> </v>
      </c>
      <c r="H828" s="267" t="s">
        <v>15</v>
      </c>
      <c r="I828" s="267" t="s">
        <v>1352</v>
      </c>
      <c r="J828" s="263" t="str">
        <f t="shared" si="52"/>
        <v xml:space="preserve"> </v>
      </c>
      <c r="K828" s="272" t="str">
        <f>IF(D828&gt;=('28 Populations and thresholds'!$I$79),"YES"," ")</f>
        <v>YES</v>
      </c>
      <c r="L828" s="272" t="str">
        <f>IF(K828="YES"," ",IF(D828&gt;=('28 Populations and thresholds'!$I$79)*0.25,"YES"))</f>
        <v xml:space="preserve"> </v>
      </c>
      <c r="M828" s="272" t="b">
        <f>OR('28 Populations and thresholds'!$J$79="CR",'28 Populations and thresholds'!$J$79="EN",'28 Populations and thresholds'!$J$79="VU")</f>
        <v>0</v>
      </c>
      <c r="N828" s="273">
        <f>D828/'28 Populations and thresholds'!$H$79</f>
        <v>2.1333333333333333E-2</v>
      </c>
      <c r="O828" s="263" t="str">
        <f t="shared" si="53"/>
        <v xml:space="preserve"> </v>
      </c>
      <c r="P828" s="269"/>
      <c r="Q828" s="263" t="str">
        <f t="shared" si="54"/>
        <v xml:space="preserve"> </v>
      </c>
    </row>
    <row r="829" spans="1:22" x14ac:dyDescent="0.2">
      <c r="A829" s="267" t="s">
        <v>1314</v>
      </c>
      <c r="B829" s="292" t="s">
        <v>4616</v>
      </c>
      <c r="C829" s="269" t="s">
        <v>3482</v>
      </c>
      <c r="D829" s="270">
        <v>24106</v>
      </c>
      <c r="E829" s="271">
        <v>35541</v>
      </c>
      <c r="F829" s="276"/>
      <c r="G829" s="263" t="str">
        <f t="shared" si="51"/>
        <v xml:space="preserve"> </v>
      </c>
      <c r="H829" s="267" t="s">
        <v>21</v>
      </c>
      <c r="I829" s="267" t="s">
        <v>923</v>
      </c>
      <c r="J829" s="263" t="str">
        <f t="shared" si="52"/>
        <v xml:space="preserve"> </v>
      </c>
      <c r="K829" s="272" t="str">
        <f>IF(D829&gt;=(('28 Populations and thresholds'!$I$205)+('28 Populations and thresholds'!$I$206)+('28 Populations and thresholds'!$I$207)+('28 Populations and thresholds'!$I$208)),"YES"," ")</f>
        <v>YES</v>
      </c>
      <c r="L829" s="272" t="str">
        <f>IF(K829="YES"," ",IF(D829&gt;=(('28 Populations and thresholds'!$I$205)+('28 Populations and thresholds'!$I$206)+('28 Populations and thresholds'!$I$207)+('28 Populations and thresholds'!$I$208))*0.25,"YES"))</f>
        <v xml:space="preserve"> </v>
      </c>
      <c r="M829" s="272" t="b">
        <f>OR('28 Populations and thresholds'!$J$206="CR",'28 Populations and thresholds'!$J$206="EN",'28 Populations and thresholds'!$J$206="VU")</f>
        <v>0</v>
      </c>
      <c r="N829" s="273">
        <f>D829/(('28 Populations and thresholds'!$H$205)+('28 Populations and thresholds'!$H$206)+('28 Populations and thresholds'!$H$207)+('28 Populations and thresholds'!$H$208))</f>
        <v>9.0119256794646534E-3</v>
      </c>
      <c r="O829" s="263" t="str">
        <f t="shared" si="53"/>
        <v xml:space="preserve"> </v>
      </c>
      <c r="P829" s="275" t="s">
        <v>4568</v>
      </c>
      <c r="Q829" s="263" t="str">
        <f t="shared" si="54"/>
        <v xml:space="preserve"> </v>
      </c>
    </row>
    <row r="830" spans="1:22" x14ac:dyDescent="0.2">
      <c r="A830" s="267" t="s">
        <v>1314</v>
      </c>
      <c r="B830" s="292" t="s">
        <v>4616</v>
      </c>
      <c r="C830" s="269" t="s">
        <v>3467</v>
      </c>
      <c r="D830" s="270">
        <v>9766</v>
      </c>
      <c r="E830" s="271">
        <v>36254</v>
      </c>
      <c r="F830" s="276"/>
      <c r="G830" s="263" t="str">
        <f t="shared" si="51"/>
        <v xml:space="preserve"> </v>
      </c>
      <c r="H830" s="267" t="s">
        <v>21</v>
      </c>
      <c r="I830" s="267" t="s">
        <v>923</v>
      </c>
      <c r="J830" s="263" t="str">
        <f t="shared" si="52"/>
        <v xml:space="preserve"> </v>
      </c>
      <c r="K830" s="272" t="str">
        <f>IF(D830&gt;=('28 Populations and thresholds'!$I$180),"YES"," ")</f>
        <v>YES</v>
      </c>
      <c r="L830" s="272" t="str">
        <f>IF(K830="YES"," ",IF(D830&gt;=('28 Populations and thresholds'!$I$180)*0.25,"YES"))</f>
        <v xml:space="preserve"> </v>
      </c>
      <c r="M830" s="272" t="b">
        <f>OR('28 Populations and thresholds'!$J$180="CR",'28 Populations and thresholds'!$J$180="EN",'28 Populations and thresholds'!$J$180="VU")</f>
        <v>0</v>
      </c>
      <c r="N830" s="273">
        <f>D830/'28 Populations and thresholds'!$H$180</f>
        <v>9.7659999999999997E-2</v>
      </c>
      <c r="O830" s="263" t="str">
        <f t="shared" si="53"/>
        <v xml:space="preserve"> </v>
      </c>
      <c r="P830" s="269"/>
      <c r="Q830" s="263" t="str">
        <f t="shared" si="54"/>
        <v xml:space="preserve"> </v>
      </c>
    </row>
    <row r="831" spans="1:22" x14ac:dyDescent="0.2">
      <c r="A831" s="267" t="s">
        <v>1314</v>
      </c>
      <c r="B831" s="292" t="s">
        <v>4616</v>
      </c>
      <c r="C831" s="269" t="s">
        <v>3446</v>
      </c>
      <c r="D831" s="270">
        <v>130</v>
      </c>
      <c r="E831" s="271">
        <v>33708</v>
      </c>
      <c r="F831" s="276"/>
      <c r="G831" s="263" t="str">
        <f t="shared" si="51"/>
        <v xml:space="preserve"> </v>
      </c>
      <c r="H831" s="267" t="s">
        <v>21</v>
      </c>
      <c r="I831" s="267" t="s">
        <v>837</v>
      </c>
      <c r="J831" s="263" t="str">
        <f t="shared" si="52"/>
        <v xml:space="preserve"> </v>
      </c>
      <c r="K831" s="272" t="str">
        <f>IF(D831&gt;=('28 Populations and thresholds'!$I$144),"YES"," ")</f>
        <v>YES</v>
      </c>
      <c r="L831" s="272" t="str">
        <f>IF(K831="YES"," ",IF(D831&gt;=('28 Populations and thresholds'!$I$144)*0.25,"YES"))</f>
        <v xml:space="preserve"> </v>
      </c>
      <c r="M831" s="272" t="b">
        <f>OR('28 Populations and thresholds'!$J$144="CR",'28 Populations and thresholds'!$J$144="EN",'28 Populations and thresholds'!$J$144="VU")</f>
        <v>0</v>
      </c>
      <c r="N831" s="273">
        <f>D831/'28 Populations and thresholds'!$H$144</f>
        <v>1.2999999999999999E-2</v>
      </c>
      <c r="O831" s="263" t="str">
        <f t="shared" si="53"/>
        <v xml:space="preserve"> </v>
      </c>
      <c r="P831" s="269"/>
      <c r="Q831" s="263" t="str">
        <f t="shared" si="54"/>
        <v xml:space="preserve"> </v>
      </c>
    </row>
    <row r="832" spans="1:22" x14ac:dyDescent="0.2">
      <c r="A832" s="275" t="s">
        <v>1314</v>
      </c>
      <c r="B832" s="292" t="s">
        <v>4616</v>
      </c>
      <c r="C832" s="269" t="s">
        <v>3590</v>
      </c>
      <c r="D832" s="279">
        <v>1810</v>
      </c>
      <c r="E832" s="274">
        <v>2007</v>
      </c>
      <c r="F832" s="272"/>
      <c r="G832" s="263" t="str">
        <f t="shared" si="51"/>
        <v xml:space="preserve"> </v>
      </c>
      <c r="H832" s="275" t="s">
        <v>139</v>
      </c>
      <c r="I832" s="275" t="s">
        <v>3388</v>
      </c>
      <c r="J832" s="263" t="str">
        <f t="shared" si="52"/>
        <v xml:space="preserve"> </v>
      </c>
      <c r="K832" s="272" t="str">
        <f>IF(D832&gt;=('28 Populations and thresholds'!$I$85),"YES"," ")</f>
        <v>YES</v>
      </c>
      <c r="L832" s="272" t="str">
        <f>IF(K832="YES"," ",IF(D832&gt;=('28 Populations and thresholds'!$I$85)*0.25,"YES"))</f>
        <v xml:space="preserve"> </v>
      </c>
      <c r="M832" s="272" t="b">
        <f>OR('28 Populations and thresholds'!$J$85="CR",'28 Populations and thresholds'!$J$85="EN",'28 Populations and thresholds'!$J$85="VU")</f>
        <v>0</v>
      </c>
      <c r="N832" s="273">
        <f>D832/'28 Populations and thresholds'!$H$85</f>
        <v>2.0337078651685395E-2</v>
      </c>
      <c r="O832" s="263" t="str">
        <f t="shared" si="53"/>
        <v xml:space="preserve"> </v>
      </c>
      <c r="P832" s="269"/>
      <c r="Q832" s="263" t="str">
        <f t="shared" si="54"/>
        <v xml:space="preserve"> </v>
      </c>
    </row>
    <row r="833" spans="1:22" x14ac:dyDescent="0.2">
      <c r="A833" s="267" t="s">
        <v>1314</v>
      </c>
      <c r="B833" s="292" t="s">
        <v>4616</v>
      </c>
      <c r="C833" s="269" t="s">
        <v>3470</v>
      </c>
      <c r="D833" s="270">
        <v>1125</v>
      </c>
      <c r="E833" s="271">
        <v>36254</v>
      </c>
      <c r="F833" s="276"/>
      <c r="G833" s="263" t="str">
        <f t="shared" ref="G833:G896" si="55">" "</f>
        <v xml:space="preserve"> </v>
      </c>
      <c r="H833" s="267" t="s">
        <v>21</v>
      </c>
      <c r="I833" s="267" t="s">
        <v>923</v>
      </c>
      <c r="J833" s="263" t="str">
        <f t="shared" ref="J833:J896" si="56">" "</f>
        <v xml:space="preserve"> </v>
      </c>
      <c r="K833" s="272" t="str">
        <f>IF(D833&gt;=('28 Populations and thresholds'!$I$181),"YES"," ")</f>
        <v>YES</v>
      </c>
      <c r="L833" s="272" t="str">
        <f>IF(K833="YES"," ",IF(D833&gt;=('28 Populations and thresholds'!$I$181)*0.25,"YES"))</f>
        <v xml:space="preserve"> </v>
      </c>
      <c r="M833" s="272" t="b">
        <f>OR('28 Populations and thresholds'!$J$181="CR",'28 Populations and thresholds'!$J$181="EN",'28 Populations and thresholds'!$J$181="VU")</f>
        <v>1</v>
      </c>
      <c r="N833" s="273">
        <f>D833/'28 Populations and thresholds'!$H$181</f>
        <v>3.515625E-2</v>
      </c>
      <c r="O833" s="263" t="str">
        <f t="shared" ref="O833:O896" si="57">" "</f>
        <v xml:space="preserve"> </v>
      </c>
      <c r="P833" s="269"/>
      <c r="Q833" s="263" t="str">
        <f t="shared" ref="Q833:Q896" si="58">" "</f>
        <v xml:space="preserve"> </v>
      </c>
    </row>
    <row r="834" spans="1:22" x14ac:dyDescent="0.2">
      <c r="A834" s="267" t="s">
        <v>1314</v>
      </c>
      <c r="B834" s="292" t="s">
        <v>4616</v>
      </c>
      <c r="C834" s="269" t="s">
        <v>3767</v>
      </c>
      <c r="D834" s="270">
        <v>12816</v>
      </c>
      <c r="E834" s="271">
        <v>35912</v>
      </c>
      <c r="F834" s="276"/>
      <c r="G834" s="263" t="str">
        <f t="shared" si="55"/>
        <v xml:space="preserve"> </v>
      </c>
      <c r="H834" s="267" t="s">
        <v>21</v>
      </c>
      <c r="I834" s="267" t="s">
        <v>923</v>
      </c>
      <c r="J834" s="263" t="str">
        <f t="shared" si="56"/>
        <v xml:space="preserve"> </v>
      </c>
      <c r="K834" s="272" t="str">
        <f>IF(D834&gt;=('28 Populations and thresholds'!$I$195),"YES"," ")</f>
        <v>YES</v>
      </c>
      <c r="L834" s="272" t="str">
        <f>IF(K834="YES"," ",IF(D834&gt;=('28 Populations and thresholds'!$I$195)*0.25,"YES"))</f>
        <v xml:space="preserve"> </v>
      </c>
      <c r="M834" s="272" t="b">
        <f>OR('28 Populations and thresholds'!$J$195="CR",'28 Populations and thresholds'!$J$195="EN",'28 Populations and thresholds'!$J$195="VU")</f>
        <v>1</v>
      </c>
      <c r="N834" s="273">
        <f>D834/'28 Populations and thresholds'!$H$195</f>
        <v>4.4193103448275865E-2</v>
      </c>
      <c r="O834" s="263" t="str">
        <f t="shared" si="57"/>
        <v xml:space="preserve"> </v>
      </c>
      <c r="P834" s="269"/>
      <c r="Q834" s="263" t="str">
        <f t="shared" si="58"/>
        <v xml:space="preserve"> </v>
      </c>
    </row>
    <row r="835" spans="1:22" x14ac:dyDescent="0.2">
      <c r="A835" s="267" t="s">
        <v>1314</v>
      </c>
      <c r="B835" s="292" t="s">
        <v>4616</v>
      </c>
      <c r="C835" s="269" t="s">
        <v>3451</v>
      </c>
      <c r="D835" s="270">
        <v>14899</v>
      </c>
      <c r="E835" s="271">
        <v>35541</v>
      </c>
      <c r="F835" s="276"/>
      <c r="G835" s="263" t="str">
        <f t="shared" si="55"/>
        <v xml:space="preserve"> </v>
      </c>
      <c r="H835" s="267" t="s">
        <v>21</v>
      </c>
      <c r="I835" s="267" t="s">
        <v>923</v>
      </c>
      <c r="J835" s="263" t="str">
        <f t="shared" si="56"/>
        <v xml:space="preserve"> </v>
      </c>
      <c r="K835" s="272" t="str">
        <f>IF(D835&gt;=('28 Populations and thresholds'!$I$154),"YES"," ")</f>
        <v>YES</v>
      </c>
      <c r="L835" s="272" t="str">
        <f>IF(K835="YES"," ",IF(D835&gt;=('28 Populations and thresholds'!$I$154)*0.25,"YES"))</f>
        <v xml:space="preserve"> </v>
      </c>
      <c r="M835" s="272" t="b">
        <f>OR('28 Populations and thresholds'!$J$154="CR",'28 Populations and thresholds'!$J$154="EN",'28 Populations and thresholds'!$J$154="VU")</f>
        <v>0</v>
      </c>
      <c r="N835" s="273">
        <f>D835/'28 Populations and thresholds'!$H$154</f>
        <v>0.14325961538461537</v>
      </c>
      <c r="O835" s="263" t="str">
        <f t="shared" si="57"/>
        <v xml:space="preserve"> </v>
      </c>
      <c r="P835" s="269"/>
      <c r="Q835" s="263" t="str">
        <f t="shared" si="58"/>
        <v xml:space="preserve"> </v>
      </c>
    </row>
    <row r="836" spans="1:22" x14ac:dyDescent="0.2">
      <c r="A836" s="267" t="s">
        <v>1314</v>
      </c>
      <c r="B836" s="292" t="s">
        <v>4616</v>
      </c>
      <c r="C836" s="269" t="s">
        <v>3765</v>
      </c>
      <c r="D836" s="270">
        <v>253</v>
      </c>
      <c r="E836" s="271">
        <v>33490</v>
      </c>
      <c r="F836" s="276"/>
      <c r="G836" s="263" t="str">
        <f t="shared" si="55"/>
        <v xml:space="preserve"> </v>
      </c>
      <c r="H836" s="267" t="s">
        <v>21</v>
      </c>
      <c r="I836" s="267" t="s">
        <v>834</v>
      </c>
      <c r="J836" s="263" t="str">
        <f t="shared" si="56"/>
        <v xml:space="preserve"> </v>
      </c>
      <c r="K836" s="272" t="str">
        <f>IF(D836&gt;=('28 Populations and thresholds'!$I$193),"YES"," ")</f>
        <v xml:space="preserve"> </v>
      </c>
      <c r="L836" s="272" t="str">
        <f>IF(K836="YES"," ",IF(D836&gt;=('28 Populations and thresholds'!$I$193)*0.25,"YES"))</f>
        <v>YES</v>
      </c>
      <c r="M836" s="272" t="b">
        <f>OR('28 Populations and thresholds'!$J$193="CR",'28 Populations and thresholds'!$J$193="EN",'28 Populations and thresholds'!$J$193="VU")</f>
        <v>0</v>
      </c>
      <c r="N836" s="273">
        <f>D836/'28 Populations and thresholds'!$H$193</f>
        <v>5.7499999999999999E-3</v>
      </c>
      <c r="O836" s="263" t="str">
        <f t="shared" si="57"/>
        <v xml:space="preserve"> </v>
      </c>
      <c r="P836" s="269"/>
      <c r="Q836" s="263" t="str">
        <f t="shared" si="58"/>
        <v xml:space="preserve"> </v>
      </c>
    </row>
    <row r="837" spans="1:22" x14ac:dyDescent="0.2">
      <c r="A837" s="267" t="s">
        <v>1314</v>
      </c>
      <c r="B837" s="292" t="s">
        <v>4616</v>
      </c>
      <c r="C837" s="269" t="s">
        <v>3452</v>
      </c>
      <c r="D837" s="270">
        <v>24313</v>
      </c>
      <c r="E837" s="271">
        <v>36256</v>
      </c>
      <c r="F837" s="276"/>
      <c r="G837" s="263" t="str">
        <f t="shared" si="55"/>
        <v xml:space="preserve"> </v>
      </c>
      <c r="H837" s="267" t="s">
        <v>21</v>
      </c>
      <c r="I837" s="267" t="s">
        <v>923</v>
      </c>
      <c r="J837" s="263" t="str">
        <f t="shared" si="56"/>
        <v xml:space="preserve"> </v>
      </c>
      <c r="K837" s="272" t="str">
        <f>IF(D837&gt;=('28 Populations and thresholds'!$I$158),"YES"," ")</f>
        <v>YES</v>
      </c>
      <c r="L837" s="272" t="str">
        <f>IF(K837="YES"," ",IF(D837&gt;=('28 Populations and thresholds'!$I$158)*0.25,"YES"))</f>
        <v xml:space="preserve"> </v>
      </c>
      <c r="M837" s="272" t="b">
        <f>OR('28 Populations and thresholds'!$J$158="CR",'28 Populations and thresholds'!$J$158="EN",'28 Populations and thresholds'!$J$158="VU")</f>
        <v>0</v>
      </c>
      <c r="N837" s="273">
        <f>D837/'28 Populations and thresholds'!$H$158</f>
        <v>0.24313000000000001</v>
      </c>
      <c r="O837" s="263" t="str">
        <f t="shared" si="57"/>
        <v xml:space="preserve"> </v>
      </c>
      <c r="P837" s="269"/>
      <c r="Q837" s="263" t="str">
        <f t="shared" si="58"/>
        <v xml:space="preserve"> </v>
      </c>
    </row>
    <row r="838" spans="1:22" x14ac:dyDescent="0.2">
      <c r="A838" s="267" t="s">
        <v>1314</v>
      </c>
      <c r="B838" s="292" t="s">
        <v>4616</v>
      </c>
      <c r="C838" s="269" t="s">
        <v>3466</v>
      </c>
      <c r="D838" s="270">
        <v>17079</v>
      </c>
      <c r="E838" s="271">
        <v>35916</v>
      </c>
      <c r="F838" s="276"/>
      <c r="G838" s="263" t="str">
        <f t="shared" si="55"/>
        <v xml:space="preserve"> </v>
      </c>
      <c r="H838" s="267" t="s">
        <v>21</v>
      </c>
      <c r="I838" s="267" t="s">
        <v>123</v>
      </c>
      <c r="J838" s="263" t="str">
        <f t="shared" si="56"/>
        <v xml:space="preserve"> </v>
      </c>
      <c r="K838" s="272" t="str">
        <f>IF(D838&gt;=('28 Populations and thresholds'!$I$178),"YES"," ")</f>
        <v>YES</v>
      </c>
      <c r="L838" s="272" t="str">
        <f>IF(K838="YES"," ",IF(D838&gt;=('28 Populations and thresholds'!$I$178)*0.25,"YES"))</f>
        <v xml:space="preserve"> </v>
      </c>
      <c r="M838" s="272" t="b">
        <f>OR('28 Populations and thresholds'!$J$178="CR",'28 Populations and thresholds'!$J$178="EN",'28 Populations and thresholds'!$J$178="VU")</f>
        <v>0</v>
      </c>
      <c r="N838" s="273">
        <f>D838/'28 Populations and thresholds'!$H$178</f>
        <v>9.4883333333333333E-2</v>
      </c>
      <c r="O838" s="263" t="str">
        <f t="shared" si="57"/>
        <v xml:space="preserve"> </v>
      </c>
      <c r="P838" s="269"/>
      <c r="Q838" s="263" t="str">
        <f t="shared" si="58"/>
        <v xml:space="preserve"> </v>
      </c>
    </row>
    <row r="839" spans="1:22" x14ac:dyDescent="0.2">
      <c r="A839" s="267" t="s">
        <v>1314</v>
      </c>
      <c r="B839" s="292" t="s">
        <v>4616</v>
      </c>
      <c r="C839" s="269" t="s">
        <v>3760</v>
      </c>
      <c r="D839" s="270">
        <v>4246</v>
      </c>
      <c r="E839" s="271">
        <v>33485</v>
      </c>
      <c r="F839" s="276"/>
      <c r="G839" s="263" t="str">
        <f t="shared" si="55"/>
        <v xml:space="preserve"> </v>
      </c>
      <c r="H839" s="267" t="s">
        <v>21</v>
      </c>
      <c r="I839" s="267" t="s">
        <v>834</v>
      </c>
      <c r="J839" s="263" t="str">
        <f t="shared" si="56"/>
        <v xml:space="preserve"> </v>
      </c>
      <c r="K839" s="272" t="str">
        <f>IF(D839&gt;=('28 Populations and thresholds'!$I$186),"YES"," ")</f>
        <v>YES</v>
      </c>
      <c r="L839" s="272" t="str">
        <f>IF(K839="YES"," ",IF(D839&gt;=('28 Populations and thresholds'!$I$186)*0.25,"YES"))</f>
        <v xml:space="preserve"> </v>
      </c>
      <c r="M839" s="272" t="b">
        <f>OR('28 Populations and thresholds'!$J$186="CR",'28 Populations and thresholds'!$J$186="EN",'28 Populations and thresholds'!$J$186="VU")</f>
        <v>0</v>
      </c>
      <c r="N839" s="273">
        <f>D839/'28 Populations and thresholds'!$H$186</f>
        <v>4.2459999999999998E-3</v>
      </c>
      <c r="O839" s="263" t="str">
        <f t="shared" si="57"/>
        <v xml:space="preserve"> </v>
      </c>
      <c r="P839" s="275"/>
      <c r="Q839" s="263" t="str">
        <f t="shared" si="58"/>
        <v xml:space="preserve"> </v>
      </c>
    </row>
    <row r="840" spans="1:22" x14ac:dyDescent="0.2">
      <c r="A840" s="275" t="s">
        <v>1314</v>
      </c>
      <c r="B840" s="292" t="s">
        <v>4616</v>
      </c>
      <c r="C840" s="269" t="s">
        <v>3521</v>
      </c>
      <c r="D840" s="279">
        <v>79</v>
      </c>
      <c r="E840" s="274">
        <v>2007</v>
      </c>
      <c r="F840" s="272"/>
      <c r="G840" s="263" t="str">
        <f t="shared" si="55"/>
        <v xml:space="preserve"> </v>
      </c>
      <c r="H840" s="275" t="s">
        <v>139</v>
      </c>
      <c r="I840" s="275" t="s">
        <v>3388</v>
      </c>
      <c r="J840" s="263" t="str">
        <f t="shared" si="56"/>
        <v xml:space="preserve"> </v>
      </c>
      <c r="K840" s="272" t="str">
        <f>IF(D840&gt;=('28 Populations and thresholds'!$I$57),"YES"," ")</f>
        <v>YES</v>
      </c>
      <c r="L840" s="272" t="str">
        <f>IF(K840="YES"," ",IF(D840&gt;=('28 Populations and thresholds'!$I$57)*0.25,"YES"))</f>
        <v xml:space="preserve"> </v>
      </c>
      <c r="M840" s="272" t="b">
        <f>OR('28 Populations and thresholds'!$J$57="CR",'28 Populations and thresholds'!$J$57="EN",'28 Populations and thresholds'!$J$57="VU")</f>
        <v>0</v>
      </c>
      <c r="N840" s="273">
        <f>D840/'28 Populations and thresholds'!$H$57</f>
        <v>2.6333333333333334E-2</v>
      </c>
      <c r="O840" s="263" t="str">
        <f t="shared" si="57"/>
        <v xml:space="preserve"> </v>
      </c>
      <c r="P840" s="269"/>
      <c r="Q840" s="263" t="str">
        <f t="shared" si="58"/>
        <v xml:space="preserve"> </v>
      </c>
    </row>
    <row r="841" spans="1:22" x14ac:dyDescent="0.2">
      <c r="A841" s="275" t="s">
        <v>1314</v>
      </c>
      <c r="B841" s="292" t="s">
        <v>4616</v>
      </c>
      <c r="C841" s="280" t="s">
        <v>3723</v>
      </c>
      <c r="D841" s="279">
        <v>49</v>
      </c>
      <c r="E841" s="284" t="s">
        <v>1598</v>
      </c>
      <c r="F841" s="272"/>
      <c r="G841" s="263" t="str">
        <f t="shared" si="55"/>
        <v xml:space="preserve"> </v>
      </c>
      <c r="H841" s="275" t="s">
        <v>139</v>
      </c>
      <c r="I841" s="275"/>
      <c r="J841" s="263" t="str">
        <f t="shared" si="56"/>
        <v xml:space="preserve"> </v>
      </c>
      <c r="K841" s="272" t="str">
        <f>IF(D841&gt;=('28 Populations and thresholds'!$I$45),"YES"," ")</f>
        <v>YES</v>
      </c>
      <c r="L841" s="272" t="str">
        <f>IF(K841="YES"," ",IF(D841&gt;=('28 Populations and thresholds'!$I$45)*0.25,"YES"))</f>
        <v xml:space="preserve"> </v>
      </c>
      <c r="M841" s="272" t="b">
        <f>OR('28 Populations and thresholds'!$J$45="CR",'28 Populations and thresholds'!$J$45="EN",'28 Populations and thresholds'!$J$45="VU")</f>
        <v>1</v>
      </c>
      <c r="N841" s="273">
        <f>D841/'28 Populations and thresholds'!$H$45</f>
        <v>1.6333333333333332E-2</v>
      </c>
      <c r="O841" s="263" t="str">
        <f t="shared" si="57"/>
        <v xml:space="preserve"> </v>
      </c>
      <c r="P841" s="275"/>
      <c r="Q841" s="263" t="str">
        <f t="shared" si="58"/>
        <v xml:space="preserve"> </v>
      </c>
      <c r="R841" s="4"/>
      <c r="S841" s="4"/>
      <c r="T841" s="4"/>
      <c r="U841" s="4"/>
      <c r="V841" s="4"/>
    </row>
    <row r="842" spans="1:22" x14ac:dyDescent="0.2">
      <c r="A842" s="267" t="s">
        <v>1314</v>
      </c>
      <c r="B842" s="292" t="s">
        <v>4616</v>
      </c>
      <c r="C842" s="269" t="s">
        <v>3448</v>
      </c>
      <c r="D842" s="270">
        <v>450</v>
      </c>
      <c r="E842" s="271">
        <v>33721</v>
      </c>
      <c r="F842" s="276"/>
      <c r="G842" s="263" t="str">
        <f t="shared" si="55"/>
        <v xml:space="preserve"> </v>
      </c>
      <c r="H842" s="267" t="s">
        <v>21</v>
      </c>
      <c r="I842" s="267" t="s">
        <v>837</v>
      </c>
      <c r="J842" s="263" t="str">
        <f t="shared" si="56"/>
        <v xml:space="preserve"> </v>
      </c>
      <c r="K842" s="272" t="str">
        <f>IF(D842&gt;=('28 Populations and thresholds'!$I$147),"YES"," ")</f>
        <v xml:space="preserve"> </v>
      </c>
      <c r="L842" s="272" t="str">
        <f>IF(K842="YES"," ",IF(D842&gt;=('28 Populations and thresholds'!$I$147)*0.25,"YES"))</f>
        <v>YES</v>
      </c>
      <c r="M842" s="272" t="b">
        <f>OR('28 Populations and thresholds'!$J$147="CR",'28 Populations and thresholds'!$J$147="EN",'28 Populations and thresholds'!$J$147="VU")</f>
        <v>0</v>
      </c>
      <c r="N842" s="273">
        <f>D842/'28 Populations and thresholds'!$H$147</f>
        <v>4.4999999999999997E-3</v>
      </c>
      <c r="O842" s="263" t="str">
        <f t="shared" si="57"/>
        <v xml:space="preserve"> </v>
      </c>
      <c r="P842" s="269"/>
      <c r="Q842" s="263" t="str">
        <f t="shared" si="58"/>
        <v xml:space="preserve"> </v>
      </c>
    </row>
    <row r="843" spans="1:22" x14ac:dyDescent="0.2">
      <c r="A843" s="267" t="s">
        <v>1314</v>
      </c>
      <c r="B843" s="292" t="s">
        <v>4616</v>
      </c>
      <c r="C843" s="268" t="s">
        <v>3799</v>
      </c>
      <c r="D843" s="270">
        <v>756</v>
      </c>
      <c r="E843" s="271">
        <v>35912</v>
      </c>
      <c r="F843" s="276"/>
      <c r="G843" s="263" t="str">
        <f t="shared" si="55"/>
        <v xml:space="preserve"> </v>
      </c>
      <c r="H843" s="267" t="s">
        <v>21</v>
      </c>
      <c r="I843" s="267" t="s">
        <v>923</v>
      </c>
      <c r="J843" s="263" t="str">
        <f t="shared" si="56"/>
        <v xml:space="preserve"> </v>
      </c>
      <c r="K843" s="272" t="str">
        <f>IF(D843&gt;=(('28 Populations and thresholds'!$I$196)+('28 Populations and thresholds'!$I$197)),"YES"," ")</f>
        <v xml:space="preserve"> </v>
      </c>
      <c r="L843" s="272" t="str">
        <f>IF(K843="YES"," ",IF(D843&gt;=(('28 Populations and thresholds'!$I$196)+('28 Populations and thresholds'!$I$197))*0.25,"YES"))</f>
        <v>YES</v>
      </c>
      <c r="M843" s="272" t="b">
        <f>OR('28 Populations and thresholds'!$J$197="CR",'28 Populations and thresholds'!$J$197="EN",'28 Populations and thresholds'!$J$197="VU")</f>
        <v>0</v>
      </c>
      <c r="N843" s="273">
        <f>D843/(('28 Populations and thresholds'!$H$196)+('28 Populations and thresholds'!$H$197))</f>
        <v>6.1967213114754102E-3</v>
      </c>
      <c r="O843" s="263" t="str">
        <f t="shared" si="57"/>
        <v xml:space="preserve"> </v>
      </c>
      <c r="P843" s="275" t="s">
        <v>4568</v>
      </c>
      <c r="Q843" s="263" t="str">
        <f t="shared" si="58"/>
        <v xml:space="preserve"> </v>
      </c>
    </row>
    <row r="844" spans="1:22" x14ac:dyDescent="0.2">
      <c r="A844" s="275" t="s">
        <v>1314</v>
      </c>
      <c r="B844" s="292" t="s">
        <v>4616</v>
      </c>
      <c r="C844" s="269" t="s">
        <v>3398</v>
      </c>
      <c r="D844" s="279">
        <v>800</v>
      </c>
      <c r="E844" s="274" t="s">
        <v>4475</v>
      </c>
      <c r="F844" s="272"/>
      <c r="G844" s="263" t="str">
        <f t="shared" si="55"/>
        <v xml:space="preserve"> </v>
      </c>
      <c r="H844" s="275"/>
      <c r="I844" s="275" t="s">
        <v>4019</v>
      </c>
      <c r="J844" s="263" t="str">
        <f t="shared" si="56"/>
        <v xml:space="preserve"> </v>
      </c>
      <c r="K844" s="272" t="str">
        <f>IF(D844&gt;=('28 Populations and thresholds'!$I$123),"YES"," ")</f>
        <v>YES</v>
      </c>
      <c r="L844" s="272" t="str">
        <f>IF(K844="YES"," ",IF(D844&gt;=('28 Populations and thresholds'!$I$123)*0.25,"YES"))</f>
        <v xml:space="preserve"> </v>
      </c>
      <c r="M844" s="272" t="b">
        <f>OR('28 Populations and thresholds'!$J$123="CR",'28 Populations and thresholds'!$J$123="EN",'28 Populations and thresholds'!$J$123="VU")</f>
        <v>1</v>
      </c>
      <c r="N844" s="273">
        <f>D844/'28 Populations and thresholds'!$H$123</f>
        <v>1.6</v>
      </c>
      <c r="O844" s="263" t="str">
        <f t="shared" si="57"/>
        <v xml:space="preserve"> </v>
      </c>
      <c r="P844" s="282"/>
      <c r="Q844" s="263" t="str">
        <f t="shared" si="58"/>
        <v xml:space="preserve"> </v>
      </c>
    </row>
    <row r="845" spans="1:22" x14ac:dyDescent="0.2">
      <c r="A845" s="267" t="s">
        <v>1314</v>
      </c>
      <c r="B845" s="292" t="s">
        <v>4616</v>
      </c>
      <c r="C845" s="269" t="s">
        <v>3770</v>
      </c>
      <c r="D845" s="270">
        <v>2036</v>
      </c>
      <c r="E845" s="271">
        <v>36254</v>
      </c>
      <c r="F845" s="276"/>
      <c r="G845" s="263" t="str">
        <f t="shared" si="55"/>
        <v xml:space="preserve"> </v>
      </c>
      <c r="H845" s="267" t="s">
        <v>21</v>
      </c>
      <c r="I845" s="267" t="s">
        <v>923</v>
      </c>
      <c r="J845" s="263" t="str">
        <f t="shared" si="56"/>
        <v xml:space="preserve"> </v>
      </c>
      <c r="K845" s="272" t="str">
        <f>IF(D845&gt;=('28 Populations and thresholds'!$I$199),"YES"," ")</f>
        <v xml:space="preserve"> </v>
      </c>
      <c r="L845" s="272" t="str">
        <f>IF(K845="YES"," ",IF(D845&gt;=('28 Populations and thresholds'!$I$199)*0.25,"YES"))</f>
        <v>YES</v>
      </c>
      <c r="M845" s="272" t="b">
        <f>OR('28 Populations and thresholds'!$J$199="CR",'28 Populations and thresholds'!$J$199="EN",'28 Populations and thresholds'!$J$199="VU")</f>
        <v>0</v>
      </c>
      <c r="N845" s="273">
        <f>D845/'28 Populations and thresholds'!$H$199</f>
        <v>6.4634920634920635E-3</v>
      </c>
      <c r="O845" s="263" t="str">
        <f t="shared" si="57"/>
        <v xml:space="preserve"> </v>
      </c>
      <c r="P845" s="269"/>
      <c r="Q845" s="263" t="str">
        <f t="shared" si="58"/>
        <v xml:space="preserve"> </v>
      </c>
    </row>
    <row r="846" spans="1:22" x14ac:dyDescent="0.2">
      <c r="A846" s="275" t="s">
        <v>1314</v>
      </c>
      <c r="B846" s="292" t="s">
        <v>4616</v>
      </c>
      <c r="C846" s="269" t="s">
        <v>3552</v>
      </c>
      <c r="D846" s="279">
        <v>1946</v>
      </c>
      <c r="E846" s="274">
        <v>2007</v>
      </c>
      <c r="F846" s="272"/>
      <c r="G846" s="263" t="str">
        <f t="shared" si="55"/>
        <v xml:space="preserve"> </v>
      </c>
      <c r="H846" s="275" t="s">
        <v>139</v>
      </c>
      <c r="I846" s="275" t="s">
        <v>3388</v>
      </c>
      <c r="J846" s="263" t="str">
        <f t="shared" si="56"/>
        <v xml:space="preserve"> </v>
      </c>
      <c r="K846" s="272" t="str">
        <f>IF(D846&gt;=('28 Populations and thresholds'!$I$77),"YES"," ")</f>
        <v>YES</v>
      </c>
      <c r="L846" s="272" t="str">
        <f>IF(K846="YES"," ",IF(D846&gt;=('28 Populations and thresholds'!$I$77)*0.25,"YES"))</f>
        <v xml:space="preserve"> </v>
      </c>
      <c r="M846" s="272" t="b">
        <f>OR('28 Populations and thresholds'!$J$77="CR",'28 Populations and thresholds'!$J$77="EN",'28 Populations and thresholds'!$J$77="VU")</f>
        <v>0</v>
      </c>
      <c r="N846" s="273">
        <f>D846/'28 Populations and thresholds'!$H$77</f>
        <v>1.9460000000000002E-2</v>
      </c>
      <c r="O846" s="263" t="str">
        <f t="shared" si="57"/>
        <v xml:space="preserve"> </v>
      </c>
      <c r="P846" s="275"/>
      <c r="Q846" s="263" t="str">
        <f t="shared" si="58"/>
        <v xml:space="preserve"> </v>
      </c>
    </row>
    <row r="847" spans="1:22" x14ac:dyDescent="0.2">
      <c r="A847" s="275" t="s">
        <v>1314</v>
      </c>
      <c r="B847" s="292" t="s">
        <v>4616</v>
      </c>
      <c r="C847" s="269" t="s">
        <v>1732</v>
      </c>
      <c r="D847" s="279">
        <v>801</v>
      </c>
      <c r="E847" s="274">
        <v>2007</v>
      </c>
      <c r="F847" s="272"/>
      <c r="G847" s="263" t="str">
        <f t="shared" si="55"/>
        <v xml:space="preserve"> </v>
      </c>
      <c r="H847" s="275" t="s">
        <v>4069</v>
      </c>
      <c r="I847" s="275"/>
      <c r="J847" s="263" t="str">
        <f t="shared" si="56"/>
        <v xml:space="preserve"> </v>
      </c>
      <c r="K847" s="272" t="str">
        <f>IF(D847&gt;=('28 Populations and thresholds'!$I$221),"YES"," ")</f>
        <v>YES</v>
      </c>
      <c r="L847" s="272" t="str">
        <f>IF(K847="YES"," ",IF(D847&gt;=('28 Populations and thresholds'!$I$221)*0.25,"YES"))</f>
        <v xml:space="preserve"> </v>
      </c>
      <c r="M847" s="272" t="b">
        <f>OR('28 Populations and thresholds'!$J$221="CR",'28 Populations and thresholds'!$J$221="EN",'28 Populations and thresholds'!$J$221="VU")</f>
        <v>1</v>
      </c>
      <c r="N847" s="273">
        <f>D847/'28 Populations and thresholds'!$H$221</f>
        <v>8.3437499999999998E-2</v>
      </c>
      <c r="O847" s="263" t="str">
        <f t="shared" si="57"/>
        <v xml:space="preserve"> </v>
      </c>
      <c r="P847" s="275"/>
      <c r="Q847" s="263" t="str">
        <f t="shared" si="58"/>
        <v xml:space="preserve"> </v>
      </c>
    </row>
    <row r="848" spans="1:22" x14ac:dyDescent="0.2">
      <c r="A848" s="267" t="s">
        <v>1314</v>
      </c>
      <c r="B848" s="292" t="s">
        <v>4616</v>
      </c>
      <c r="C848" s="269" t="s">
        <v>3472</v>
      </c>
      <c r="D848" s="270">
        <v>11</v>
      </c>
      <c r="E848" s="271">
        <v>33490</v>
      </c>
      <c r="F848" s="276"/>
      <c r="G848" s="263" t="str">
        <f t="shared" si="55"/>
        <v xml:space="preserve"> </v>
      </c>
      <c r="H848" s="267" t="s">
        <v>21</v>
      </c>
      <c r="I848" s="267" t="s">
        <v>834</v>
      </c>
      <c r="J848" s="263" t="str">
        <f t="shared" si="56"/>
        <v xml:space="preserve"> </v>
      </c>
      <c r="K848" s="272" t="str">
        <f>IF(D848&gt;=('28 Populations and thresholds'!$I$188),"YES"," ")</f>
        <v>YES</v>
      </c>
      <c r="L848" s="272" t="str">
        <f>IF(K848="YES"," ",IF(D848&gt;=('28 Populations and thresholds'!$I$188)*0.25,"YES"))</f>
        <v xml:space="preserve"> </v>
      </c>
      <c r="M848" s="272" t="b">
        <f>OR('28 Populations and thresholds'!$J$188="CR",'28 Populations and thresholds'!$J$188="EN",'28 Populations and thresholds'!$J$188="VU")</f>
        <v>1</v>
      </c>
      <c r="N848" s="273">
        <f>D848/'28 Populations and thresholds'!$H$188</f>
        <v>1.8333333333333333E-2</v>
      </c>
      <c r="O848" s="263" t="str">
        <f t="shared" si="57"/>
        <v xml:space="preserve"> </v>
      </c>
      <c r="P848" s="269"/>
      <c r="Q848" s="263" t="str">
        <f t="shared" si="58"/>
        <v xml:space="preserve"> </v>
      </c>
      <c r="R848" s="4"/>
      <c r="S848" s="4"/>
      <c r="T848" s="4"/>
      <c r="U848" s="4"/>
      <c r="V848" s="4"/>
    </row>
    <row r="849" spans="1:22" x14ac:dyDescent="0.2">
      <c r="A849" s="267" t="s">
        <v>1314</v>
      </c>
      <c r="B849" s="292" t="s">
        <v>4616</v>
      </c>
      <c r="C849" s="269" t="s">
        <v>3759</v>
      </c>
      <c r="D849" s="270">
        <v>594</v>
      </c>
      <c r="E849" s="271">
        <v>35541</v>
      </c>
      <c r="F849" s="276"/>
      <c r="G849" s="263" t="str">
        <f t="shared" si="55"/>
        <v xml:space="preserve"> </v>
      </c>
      <c r="H849" s="267" t="s">
        <v>21</v>
      </c>
      <c r="I849" s="267" t="s">
        <v>923</v>
      </c>
      <c r="J849" s="263" t="str">
        <f t="shared" si="56"/>
        <v xml:space="preserve"> </v>
      </c>
      <c r="K849" s="272" t="str">
        <f>IF(D849&gt;=('28 Populations and thresholds'!$I$182),"YES"," ")</f>
        <v>YES</v>
      </c>
      <c r="L849" s="272" t="str">
        <f>IF(K849="YES"," ",IF(D849&gt;=('28 Populations and thresholds'!$I$182)*0.25,"YES"))</f>
        <v xml:space="preserve"> </v>
      </c>
      <c r="M849" s="272" t="b">
        <f>OR('28 Populations and thresholds'!$J$182="CR",'28 Populations and thresholds'!$J$182="EN",'28 Populations and thresholds'!$J$182="VU")</f>
        <v>0</v>
      </c>
      <c r="N849" s="273">
        <f>D849/'28 Populations and thresholds'!$H$182</f>
        <v>2.376E-2</v>
      </c>
      <c r="O849" s="263" t="str">
        <f t="shared" si="57"/>
        <v xml:space="preserve"> </v>
      </c>
      <c r="P849" s="269"/>
      <c r="Q849" s="263" t="str">
        <f t="shared" si="58"/>
        <v xml:space="preserve"> </v>
      </c>
      <c r="R849" s="4"/>
      <c r="S849" s="4"/>
      <c r="T849" s="4"/>
      <c r="U849" s="4"/>
      <c r="V849" s="4"/>
    </row>
    <row r="850" spans="1:22" x14ac:dyDescent="0.2">
      <c r="A850" s="267" t="s">
        <v>1314</v>
      </c>
      <c r="B850" s="292" t="s">
        <v>4616</v>
      </c>
      <c r="C850" s="280" t="s">
        <v>3763</v>
      </c>
      <c r="D850" s="270">
        <v>1228</v>
      </c>
      <c r="E850" s="271">
        <v>33498</v>
      </c>
      <c r="F850" s="276"/>
      <c r="G850" s="263" t="str">
        <f t="shared" si="55"/>
        <v xml:space="preserve"> </v>
      </c>
      <c r="H850" s="267" t="s">
        <v>21</v>
      </c>
      <c r="I850" s="267" t="s">
        <v>834</v>
      </c>
      <c r="J850" s="263" t="str">
        <f t="shared" si="56"/>
        <v xml:space="preserve"> </v>
      </c>
      <c r="K850" s="272" t="str">
        <f>IF(D850&gt;=('28 Populations and thresholds'!$I$191),"YES"," ")</f>
        <v>YES</v>
      </c>
      <c r="L850" s="272" t="str">
        <f>IF(K850="YES"," ",IF(D850&gt;=('28 Populations and thresholds'!$I$191)*0.25,"YES"))</f>
        <v xml:space="preserve"> </v>
      </c>
      <c r="M850" s="272" t="b">
        <f>OR('28 Populations and thresholds'!$J$191="CR",'28 Populations and thresholds'!$J$191="EN",'28 Populations and thresholds'!$J$191="VU")</f>
        <v>0</v>
      </c>
      <c r="N850" s="273">
        <f>D850/'28 Populations and thresholds'!$H$191</f>
        <v>2.4559999999999998E-2</v>
      </c>
      <c r="O850" s="263" t="str">
        <f t="shared" si="57"/>
        <v xml:space="preserve"> </v>
      </c>
      <c r="P850" s="269"/>
      <c r="Q850" s="263" t="str">
        <f t="shared" si="58"/>
        <v xml:space="preserve"> </v>
      </c>
    </row>
    <row r="851" spans="1:22" x14ac:dyDescent="0.2">
      <c r="A851" s="267" t="s">
        <v>1314</v>
      </c>
      <c r="B851" s="292" t="s">
        <v>4616</v>
      </c>
      <c r="C851" s="280" t="s">
        <v>3758</v>
      </c>
      <c r="D851" s="270">
        <v>2626</v>
      </c>
      <c r="E851" s="271">
        <v>35912</v>
      </c>
      <c r="F851" s="276"/>
      <c r="G851" s="263" t="str">
        <f t="shared" si="55"/>
        <v xml:space="preserve"> </v>
      </c>
      <c r="H851" s="267" t="s">
        <v>21</v>
      </c>
      <c r="I851" s="267" t="s">
        <v>923</v>
      </c>
      <c r="J851" s="263" t="str">
        <f t="shared" si="56"/>
        <v xml:space="preserve"> </v>
      </c>
      <c r="K851" s="272" t="str">
        <f>IF(D851&gt;=('28 Populations and thresholds'!$I$179),"YES"," ")</f>
        <v>YES</v>
      </c>
      <c r="L851" s="272" t="str">
        <f>IF(K851="YES"," ",IF(D851&gt;=('28 Populations and thresholds'!$I$179)*0.25,"YES"))</f>
        <v xml:space="preserve"> </v>
      </c>
      <c r="M851" s="272" t="b">
        <f>OR('28 Populations and thresholds'!$J$179="CR",'28 Populations and thresholds'!$J$179="EN",'28 Populations and thresholds'!$J$179="VU")</f>
        <v>0</v>
      </c>
      <c r="N851" s="273">
        <f>D851/'28 Populations and thresholds'!$H$179</f>
        <v>4.7745454545454542E-2</v>
      </c>
      <c r="O851" s="263" t="str">
        <f t="shared" si="57"/>
        <v xml:space="preserve"> </v>
      </c>
      <c r="P851" s="269"/>
      <c r="Q851" s="263" t="str">
        <f t="shared" si="58"/>
        <v xml:space="preserve"> </v>
      </c>
    </row>
    <row r="852" spans="1:22" x14ac:dyDescent="0.2">
      <c r="A852" s="275" t="s">
        <v>1314</v>
      </c>
      <c r="B852" s="292" t="s">
        <v>4616</v>
      </c>
      <c r="C852" s="278" t="s">
        <v>3401</v>
      </c>
      <c r="D852" s="279">
        <v>16</v>
      </c>
      <c r="E852" s="284" t="s">
        <v>4405</v>
      </c>
      <c r="F852" s="272"/>
      <c r="G852" s="263" t="str">
        <f t="shared" si="55"/>
        <v xml:space="preserve"> </v>
      </c>
      <c r="H852" s="275"/>
      <c r="I852" s="275" t="s">
        <v>4404</v>
      </c>
      <c r="J852" s="263" t="str">
        <f t="shared" si="56"/>
        <v xml:space="preserve"> </v>
      </c>
      <c r="K852" s="272" t="str">
        <f>IF(D852&gt;=('28 Populations and thresholds'!$I$117),"YES"," ")</f>
        <v>YES</v>
      </c>
      <c r="L852" s="272" t="str">
        <f>IF(K852="YES"," ",IF(D852&gt;=('28 Populations and thresholds'!$I$117)*0.25,"YES"))</f>
        <v xml:space="preserve"> </v>
      </c>
      <c r="M852" s="272" t="b">
        <f>OR('28 Populations and thresholds'!$J$117="CR",'28 Populations and thresholds'!$J$117="EN",'28 Populations and thresholds'!$J$117="VU")</f>
        <v>1</v>
      </c>
      <c r="N852" s="273">
        <f>D852/'28 Populations and thresholds'!$H$117</f>
        <v>1.0666666666666666E-2</v>
      </c>
      <c r="O852" s="263" t="str">
        <f t="shared" si="57"/>
        <v xml:space="preserve"> </v>
      </c>
      <c r="P852" s="282"/>
      <c r="Q852" s="263" t="str">
        <f t="shared" si="58"/>
        <v xml:space="preserve"> </v>
      </c>
    </row>
    <row r="853" spans="1:22" x14ac:dyDescent="0.2">
      <c r="A853" s="275" t="s">
        <v>1314</v>
      </c>
      <c r="B853" s="292" t="s">
        <v>4616</v>
      </c>
      <c r="C853" s="280" t="s">
        <v>3522</v>
      </c>
      <c r="D853" s="279">
        <v>1087</v>
      </c>
      <c r="E853" s="274">
        <v>2007</v>
      </c>
      <c r="F853" s="272"/>
      <c r="G853" s="263" t="str">
        <f t="shared" si="55"/>
        <v xml:space="preserve"> </v>
      </c>
      <c r="H853" s="275" t="s">
        <v>139</v>
      </c>
      <c r="I853" s="275" t="s">
        <v>3388</v>
      </c>
      <c r="J853" s="263" t="str">
        <f t="shared" si="56"/>
        <v xml:space="preserve"> </v>
      </c>
      <c r="K853" s="272" t="str">
        <f>IF(D853&gt;=('28 Populations and thresholds'!$I$58),"YES"," ")</f>
        <v>YES</v>
      </c>
      <c r="L853" s="272" t="str">
        <f>IF(K853="YES"," ",IF(D853&gt;=('28 Populations and thresholds'!$I$58)*0.25,"YES"))</f>
        <v xml:space="preserve"> </v>
      </c>
      <c r="M853" s="272" t="b">
        <f>OR('28 Populations and thresholds'!$J$58="CR",'28 Populations and thresholds'!$J$58="EN",'28 Populations and thresholds'!$J$58="VU")</f>
        <v>0</v>
      </c>
      <c r="N853" s="273">
        <f>D853/'28 Populations and thresholds'!$H$58</f>
        <v>1.8116666666666666E-2</v>
      </c>
      <c r="O853" s="263" t="str">
        <f t="shared" si="57"/>
        <v xml:space="preserve"> </v>
      </c>
      <c r="P853" s="269"/>
      <c r="Q853" s="263" t="str">
        <f t="shared" si="58"/>
        <v xml:space="preserve"> </v>
      </c>
    </row>
    <row r="854" spans="1:22" x14ac:dyDescent="0.2">
      <c r="A854" s="143" t="s">
        <v>1314</v>
      </c>
      <c r="B854" s="4" t="s">
        <v>1711</v>
      </c>
      <c r="C854" s="4" t="s">
        <v>3467</v>
      </c>
      <c r="D854" s="5">
        <v>6620</v>
      </c>
      <c r="E854" s="104">
        <v>2007</v>
      </c>
      <c r="F854" s="43"/>
      <c r="G854" s="263" t="str">
        <f t="shared" si="55"/>
        <v xml:space="preserve"> </v>
      </c>
      <c r="H854" s="13" t="s">
        <v>139</v>
      </c>
      <c r="I854" s="13" t="s">
        <v>3388</v>
      </c>
      <c r="J854" s="263" t="str">
        <f t="shared" si="56"/>
        <v xml:space="preserve"> </v>
      </c>
      <c r="K854" s="38" t="str">
        <f>IF(D854&gt;=('28 Populations and thresholds'!$I$180),"YES"," ")</f>
        <v>YES</v>
      </c>
      <c r="L854" s="38" t="str">
        <f>IF(K854="YES"," ",IF(D854&gt;=('28 Populations and thresholds'!$I$180)*0.25,"YES"))</f>
        <v xml:space="preserve"> </v>
      </c>
      <c r="M854" s="38" t="b">
        <f>OR('28 Populations and thresholds'!$J$180="CR",'28 Populations and thresholds'!$J$180="EN",'28 Populations and thresholds'!$J$180="VU")</f>
        <v>0</v>
      </c>
      <c r="N854" s="75">
        <f>D854/'28 Populations and thresholds'!$H$180</f>
        <v>6.6199999999999995E-2</v>
      </c>
      <c r="O854" s="263" t="str">
        <f t="shared" si="57"/>
        <v xml:space="preserve"> </v>
      </c>
      <c r="P854" s="9"/>
      <c r="Q854" s="263" t="str">
        <f t="shared" si="58"/>
        <v xml:space="preserve"> </v>
      </c>
    </row>
    <row r="855" spans="1:22" x14ac:dyDescent="0.2">
      <c r="A855" s="12" t="s">
        <v>1314</v>
      </c>
      <c r="B855" s="9" t="s">
        <v>1711</v>
      </c>
      <c r="C855" s="4" t="s">
        <v>3778</v>
      </c>
      <c r="D855" s="5">
        <v>5735</v>
      </c>
      <c r="E855" s="1" t="s">
        <v>1598</v>
      </c>
      <c r="G855" s="263" t="str">
        <f t="shared" si="55"/>
        <v xml:space="preserve"> </v>
      </c>
      <c r="H855" s="13" t="s">
        <v>139</v>
      </c>
      <c r="J855" s="263" t="str">
        <f t="shared" si="56"/>
        <v xml:space="preserve"> </v>
      </c>
      <c r="K855" s="38" t="str">
        <f>IF(D855&gt;=('28 Populations and thresholds'!$I$213),"YES"," ")</f>
        <v>YES</v>
      </c>
      <c r="L855" s="38" t="str">
        <f>IF(K855="YES"," ",IF(D855&gt;=('28 Populations and thresholds'!$I$213)*0.25,"YES"))</f>
        <v xml:space="preserve"> </v>
      </c>
      <c r="M855" s="38" t="b">
        <f>OR('28 Populations and thresholds'!$J$213="CR",'28 Populations and thresholds'!$J$213="EN",'28 Populations and thresholds'!$J$213="VU")</f>
        <v>0</v>
      </c>
      <c r="N855" s="75">
        <f>D855/'28 Populations and thresholds'!$H$213</f>
        <v>5.7349999999999998E-2</v>
      </c>
      <c r="O855" s="263" t="str">
        <f t="shared" si="57"/>
        <v xml:space="preserve"> </v>
      </c>
      <c r="Q855" s="263" t="str">
        <f t="shared" si="58"/>
        <v xml:space="preserve"> </v>
      </c>
    </row>
    <row r="856" spans="1:22" x14ac:dyDescent="0.2">
      <c r="A856" s="275" t="s">
        <v>1314</v>
      </c>
      <c r="B856" s="277" t="s">
        <v>4463</v>
      </c>
      <c r="C856" s="269" t="s">
        <v>3411</v>
      </c>
      <c r="D856" s="279">
        <v>1100</v>
      </c>
      <c r="E856" s="274" t="s">
        <v>4466</v>
      </c>
      <c r="F856" s="272"/>
      <c r="G856" s="263" t="str">
        <f t="shared" si="55"/>
        <v xml:space="preserve"> </v>
      </c>
      <c r="H856" s="275"/>
      <c r="I856" s="275" t="s">
        <v>4069</v>
      </c>
      <c r="J856" s="263" t="str">
        <f t="shared" si="56"/>
        <v xml:space="preserve"> </v>
      </c>
      <c r="K856" s="272" t="str">
        <f>IF(D856&gt;=('28 Populations and thresholds'!$I$114),"YES"," ")</f>
        <v>YES</v>
      </c>
      <c r="L856" s="272" t="str">
        <f>IF(K856="YES"," ",IF(D856&gt;=('28 Populations and thresholds'!$I$114)*0.25,"YES"))</f>
        <v xml:space="preserve"> </v>
      </c>
      <c r="M856" s="272" t="b">
        <f>OR('28 Populations and thresholds'!$J$114="CR",'28 Populations and thresholds'!$J$114="EN",'28 Populations and thresholds'!$J$114="VU")</f>
        <v>1</v>
      </c>
      <c r="N856" s="273">
        <f>D856/'28 Populations and thresholds'!$H$114</f>
        <v>0.28947368421052633</v>
      </c>
      <c r="O856" s="263" t="str">
        <f t="shared" si="57"/>
        <v xml:space="preserve"> </v>
      </c>
      <c r="P856" s="275"/>
      <c r="Q856" s="263" t="str">
        <f t="shared" si="58"/>
        <v xml:space="preserve"> </v>
      </c>
      <c r="R856" s="4"/>
      <c r="S856" s="4"/>
      <c r="T856" s="4"/>
      <c r="U856" s="4"/>
      <c r="V856" s="4"/>
    </row>
    <row r="857" spans="1:22" x14ac:dyDescent="0.2">
      <c r="A857" s="143" t="s">
        <v>1314</v>
      </c>
      <c r="B857" s="40" t="s">
        <v>1985</v>
      </c>
      <c r="C857" s="4" t="s">
        <v>3552</v>
      </c>
      <c r="D857" s="45">
        <v>800</v>
      </c>
      <c r="E857" s="47" t="s">
        <v>1332</v>
      </c>
      <c r="F857" s="43"/>
      <c r="G857" s="263" t="str">
        <f t="shared" si="55"/>
        <v xml:space="preserve"> </v>
      </c>
      <c r="H857" s="143" t="s">
        <v>15</v>
      </c>
      <c r="I857" s="143" t="s">
        <v>1315</v>
      </c>
      <c r="J857" s="263" t="str">
        <f t="shared" si="56"/>
        <v xml:space="preserve"> </v>
      </c>
      <c r="K857" s="38" t="str">
        <f>IF(D857&gt;=('28 Populations and thresholds'!$I$77),"YES"," ")</f>
        <v>YES</v>
      </c>
      <c r="L857" s="38" t="str">
        <f>IF(K857="YES"," ",IF(D857&gt;=('28 Populations and thresholds'!$I$77)*0.25,"YES"))</f>
        <v xml:space="preserve"> </v>
      </c>
      <c r="M857" s="38" t="b">
        <f>OR('28 Populations and thresholds'!$J$77="CR",'28 Populations and thresholds'!$J$77="EN",'28 Populations and thresholds'!$J$77="VU")</f>
        <v>0</v>
      </c>
      <c r="N857" s="75">
        <f>D857/'28 Populations and thresholds'!$H$77</f>
        <v>8.0000000000000002E-3</v>
      </c>
      <c r="O857" s="263" t="str">
        <f t="shared" si="57"/>
        <v xml:space="preserve"> </v>
      </c>
      <c r="P857" s="9"/>
      <c r="Q857" s="263" t="str">
        <f t="shared" si="58"/>
        <v xml:space="preserve"> </v>
      </c>
    </row>
    <row r="858" spans="1:22" x14ac:dyDescent="0.2">
      <c r="A858" s="275" t="s">
        <v>1314</v>
      </c>
      <c r="B858" s="301" t="s">
        <v>1988</v>
      </c>
      <c r="C858" s="269" t="s">
        <v>3398</v>
      </c>
      <c r="D858" s="279">
        <v>300</v>
      </c>
      <c r="E858" s="281">
        <v>36039</v>
      </c>
      <c r="F858" s="272"/>
      <c r="G858" s="263" t="str">
        <f t="shared" si="55"/>
        <v xml:space="preserve"> </v>
      </c>
      <c r="H858" s="275"/>
      <c r="I858" s="275" t="s">
        <v>4019</v>
      </c>
      <c r="J858" s="263" t="str">
        <f t="shared" si="56"/>
        <v xml:space="preserve"> </v>
      </c>
      <c r="K858" s="272" t="str">
        <f>IF(D858&gt;=('28 Populations and thresholds'!$I$123),"YES"," ")</f>
        <v>YES</v>
      </c>
      <c r="L858" s="272" t="str">
        <f>IF(K858="YES"," ",IF(D858&gt;=('28 Populations and thresholds'!$I$123)*0.25,"YES"))</f>
        <v xml:space="preserve"> </v>
      </c>
      <c r="M858" s="272" t="b">
        <f>OR('28 Populations and thresholds'!$J$123="CR",'28 Populations and thresholds'!$J$123="EN",'28 Populations and thresholds'!$J$123="VU")</f>
        <v>1</v>
      </c>
      <c r="N858" s="273">
        <f>D858/'28 Populations and thresholds'!$H$123</f>
        <v>0.6</v>
      </c>
      <c r="O858" s="263" t="str">
        <f t="shared" si="57"/>
        <v xml:space="preserve"> </v>
      </c>
      <c r="P858" s="282"/>
      <c r="Q858" s="263" t="str">
        <f t="shared" si="58"/>
        <v xml:space="preserve"> </v>
      </c>
    </row>
    <row r="859" spans="1:22" x14ac:dyDescent="0.2">
      <c r="A859" s="12" t="s">
        <v>1314</v>
      </c>
      <c r="B859" s="9" t="s">
        <v>3428</v>
      </c>
      <c r="C859" s="4" t="s">
        <v>3545</v>
      </c>
      <c r="D859" s="5">
        <v>1692</v>
      </c>
      <c r="E859" s="104">
        <v>2003</v>
      </c>
      <c r="G859" s="263" t="str">
        <f t="shared" si="55"/>
        <v xml:space="preserve"> </v>
      </c>
      <c r="H859" s="12" t="s">
        <v>139</v>
      </c>
      <c r="I859" s="12" t="s">
        <v>3388</v>
      </c>
      <c r="J859" s="263" t="str">
        <f t="shared" si="56"/>
        <v xml:space="preserve"> </v>
      </c>
      <c r="K859" s="38" t="str">
        <f>IF(D859&gt;=('28 Populations and thresholds'!$I$71),"YES"," ")</f>
        <v>YES</v>
      </c>
      <c r="L859" s="38" t="str">
        <f>IF(K859="YES"," ",IF(D859&gt;=('28 Populations and thresholds'!$I$71)*0.25,"YES"))</f>
        <v xml:space="preserve"> </v>
      </c>
      <c r="M859" s="38" t="b">
        <f>OR('28 Populations and thresholds'!$J$71="CR",'28 Populations and thresholds'!$J$71="EN",'28 Populations and thresholds'!$J$71="VU")</f>
        <v>0</v>
      </c>
      <c r="N859" s="75">
        <f>D859/'28 Populations and thresholds'!$H$71</f>
        <v>2.8199999999999999E-2</v>
      </c>
      <c r="O859" s="263" t="str">
        <f t="shared" si="57"/>
        <v xml:space="preserve"> </v>
      </c>
      <c r="P859" s="9"/>
      <c r="Q859" s="263" t="str">
        <f t="shared" si="58"/>
        <v xml:space="preserve"> </v>
      </c>
    </row>
    <row r="860" spans="1:22" x14ac:dyDescent="0.2">
      <c r="A860" s="12" t="s">
        <v>1314</v>
      </c>
      <c r="B860" s="4" t="s">
        <v>3428</v>
      </c>
      <c r="C860" s="115" t="s">
        <v>3425</v>
      </c>
      <c r="D860" s="5">
        <v>743</v>
      </c>
      <c r="E860" s="104">
        <v>2003</v>
      </c>
      <c r="G860" s="263" t="str">
        <f t="shared" si="55"/>
        <v xml:space="preserve"> </v>
      </c>
      <c r="H860" s="13" t="s">
        <v>139</v>
      </c>
      <c r="I860" s="13" t="s">
        <v>3388</v>
      </c>
      <c r="J860" s="263" t="str">
        <f t="shared" si="56"/>
        <v xml:space="preserve"> </v>
      </c>
      <c r="K860" s="38" t="str">
        <f>IF(D860&gt;=('28 Populations and thresholds'!$I$120),"YES"," ")</f>
        <v>YES</v>
      </c>
      <c r="L860" s="38" t="str">
        <f>IF(K860="YES"," ",IF(D860&gt;=('28 Populations and thresholds'!$I$120)*0.25,"YES"))</f>
        <v xml:space="preserve"> </v>
      </c>
      <c r="M860" s="38" t="b">
        <f>OR('28 Populations and thresholds'!$J$120="CR",'28 Populations and thresholds'!$J$120="EN",'28 Populations and thresholds'!$J$120="VU")</f>
        <v>0</v>
      </c>
      <c r="N860" s="75">
        <f>D860/'28 Populations and thresholds'!$H$120</f>
        <v>0.74299999999999999</v>
      </c>
      <c r="O860" s="263" t="str">
        <f t="shared" si="57"/>
        <v xml:space="preserve"> </v>
      </c>
      <c r="Q860" s="263" t="str">
        <f t="shared" si="58"/>
        <v xml:space="preserve"> </v>
      </c>
    </row>
    <row r="861" spans="1:22" x14ac:dyDescent="0.2">
      <c r="A861" s="12" t="s">
        <v>1314</v>
      </c>
      <c r="B861" s="9" t="s">
        <v>3428</v>
      </c>
      <c r="C861" s="111" t="s">
        <v>3552</v>
      </c>
      <c r="D861" s="5">
        <v>2731</v>
      </c>
      <c r="E861" s="104">
        <v>2003</v>
      </c>
      <c r="G861" s="263" t="str">
        <f t="shared" si="55"/>
        <v xml:space="preserve"> </v>
      </c>
      <c r="H861" s="12" t="s">
        <v>139</v>
      </c>
      <c r="I861" s="12" t="s">
        <v>3388</v>
      </c>
      <c r="J861" s="263" t="str">
        <f t="shared" si="56"/>
        <v xml:space="preserve"> </v>
      </c>
      <c r="K861" s="38" t="str">
        <f>IF(D861&gt;=('28 Populations and thresholds'!$I$77),"YES"," ")</f>
        <v>YES</v>
      </c>
      <c r="L861" s="38" t="str">
        <f>IF(K861="YES"," ",IF(D861&gt;=('28 Populations and thresholds'!$I$77)*0.25,"YES"))</f>
        <v xml:space="preserve"> </v>
      </c>
      <c r="M861" s="38" t="b">
        <f>OR('28 Populations and thresholds'!$J$77="CR",'28 Populations and thresholds'!$J$77="EN",'28 Populations and thresholds'!$J$77="VU")</f>
        <v>0</v>
      </c>
      <c r="N861" s="75">
        <f>D861/'28 Populations and thresholds'!$H$77</f>
        <v>2.7310000000000001E-2</v>
      </c>
      <c r="O861" s="263" t="str">
        <f t="shared" si="57"/>
        <v xml:space="preserve"> </v>
      </c>
      <c r="P861" s="9"/>
      <c r="Q861" s="263" t="str">
        <f t="shared" si="58"/>
        <v xml:space="preserve"> </v>
      </c>
    </row>
    <row r="862" spans="1:22" x14ac:dyDescent="0.2">
      <c r="A862" s="275" t="s">
        <v>1314</v>
      </c>
      <c r="B862" s="269" t="s">
        <v>3429</v>
      </c>
      <c r="C862" s="278" t="s">
        <v>3425</v>
      </c>
      <c r="D862" s="279">
        <v>850</v>
      </c>
      <c r="E862" s="274">
        <v>2001</v>
      </c>
      <c r="F862" s="272"/>
      <c r="G862" s="263" t="str">
        <f t="shared" si="55"/>
        <v xml:space="preserve"> </v>
      </c>
      <c r="H862" s="275" t="s">
        <v>139</v>
      </c>
      <c r="I862" s="275" t="s">
        <v>3388</v>
      </c>
      <c r="J862" s="263" t="str">
        <f t="shared" si="56"/>
        <v xml:space="preserve"> </v>
      </c>
      <c r="K862" s="272" t="str">
        <f>IF(D862&gt;=('28 Populations and thresholds'!$I$120),"YES"," ")</f>
        <v>YES</v>
      </c>
      <c r="L862" s="272" t="str">
        <f>IF(K862="YES"," ",IF(D862&gt;=('28 Populations and thresholds'!$I$120)*0.25,"YES"))</f>
        <v xml:space="preserve"> </v>
      </c>
      <c r="M862" s="272" t="b">
        <f>OR('28 Populations and thresholds'!$J$120="CR",'28 Populations and thresholds'!$J$120="EN",'28 Populations and thresholds'!$J$120="VU")</f>
        <v>0</v>
      </c>
      <c r="N862" s="273">
        <f>D862/'28 Populations and thresholds'!$H$120</f>
        <v>0.85</v>
      </c>
      <c r="O862" s="263" t="str">
        <f t="shared" si="57"/>
        <v xml:space="preserve"> </v>
      </c>
      <c r="P862" s="275"/>
      <c r="Q862" s="263" t="str">
        <f t="shared" si="58"/>
        <v xml:space="preserve"> </v>
      </c>
    </row>
    <row r="863" spans="1:22" x14ac:dyDescent="0.2">
      <c r="A863" s="12" t="s">
        <v>1314</v>
      </c>
      <c r="B863" s="4" t="s">
        <v>4495</v>
      </c>
      <c r="C863" s="4" t="s">
        <v>3467</v>
      </c>
      <c r="D863" s="5">
        <v>2206</v>
      </c>
      <c r="E863" s="148">
        <v>39022</v>
      </c>
      <c r="G863" s="263" t="str">
        <f t="shared" si="55"/>
        <v xml:space="preserve"> </v>
      </c>
      <c r="I863" s="9" t="s">
        <v>4415</v>
      </c>
      <c r="J863" s="263" t="str">
        <f t="shared" si="56"/>
        <v xml:space="preserve"> </v>
      </c>
      <c r="K863" s="38" t="str">
        <f>IF(D863&gt;=('28 Populations and thresholds'!$I$180),"YES"," ")</f>
        <v>YES</v>
      </c>
      <c r="L863" s="38" t="str">
        <f>IF(K863="YES"," ",IF(D863&gt;=('28 Populations and thresholds'!$I$180)*0.25,"YES"))</f>
        <v xml:space="preserve"> </v>
      </c>
      <c r="M863" s="38" t="b">
        <f>OR('28 Populations and thresholds'!$J$180="CR",'28 Populations and thresholds'!$J$180="EN",'28 Populations and thresholds'!$J$180="VU")</f>
        <v>0</v>
      </c>
      <c r="N863" s="75">
        <f>D863/'28 Populations and thresholds'!$H$180</f>
        <v>2.206E-2</v>
      </c>
      <c r="O863" s="263" t="str">
        <f t="shared" si="57"/>
        <v xml:space="preserve"> </v>
      </c>
      <c r="Q863" s="263" t="str">
        <f t="shared" si="58"/>
        <v xml:space="preserve"> </v>
      </c>
    </row>
    <row r="864" spans="1:22" x14ac:dyDescent="0.2">
      <c r="A864" s="12" t="s">
        <v>1314</v>
      </c>
      <c r="B864" s="4" t="s">
        <v>4495</v>
      </c>
      <c r="C864" s="4" t="s">
        <v>3446</v>
      </c>
      <c r="D864" s="5">
        <v>420</v>
      </c>
      <c r="E864" s="148">
        <v>39022</v>
      </c>
      <c r="G864" s="263" t="str">
        <f t="shared" si="55"/>
        <v xml:space="preserve"> </v>
      </c>
      <c r="I864" s="9" t="s">
        <v>4415</v>
      </c>
      <c r="J864" s="263" t="str">
        <f t="shared" si="56"/>
        <v xml:space="preserve"> </v>
      </c>
      <c r="K864" s="38" t="str">
        <f>IF(D864&gt;=('28 Populations and thresholds'!$I$144),"YES"," ")</f>
        <v>YES</v>
      </c>
      <c r="L864" s="38" t="str">
        <f>IF(K864="YES"," ",IF(D864&gt;=('28 Populations and thresholds'!$I$144)*0.25,"YES"))</f>
        <v xml:space="preserve"> </v>
      </c>
      <c r="M864" s="38" t="b">
        <f>OR('28 Populations and thresholds'!$J$144="CR",'28 Populations and thresholds'!$J$144="EN",'28 Populations and thresholds'!$J$144="VU")</f>
        <v>0</v>
      </c>
      <c r="N864" s="75">
        <f>D864/'28 Populations and thresholds'!$H$144</f>
        <v>4.2000000000000003E-2</v>
      </c>
      <c r="O864" s="263" t="str">
        <f t="shared" si="57"/>
        <v xml:space="preserve"> </v>
      </c>
      <c r="Q864" s="263" t="str">
        <f t="shared" si="58"/>
        <v xml:space="preserve"> </v>
      </c>
    </row>
    <row r="865" spans="1:22" x14ac:dyDescent="0.2">
      <c r="A865" s="12" t="s">
        <v>1314</v>
      </c>
      <c r="B865" s="4" t="s">
        <v>4495</v>
      </c>
      <c r="C865" s="4" t="s">
        <v>1732</v>
      </c>
      <c r="D865" s="5">
        <v>153</v>
      </c>
      <c r="E865" s="148">
        <v>39022</v>
      </c>
      <c r="G865" s="263" t="str">
        <f t="shared" si="55"/>
        <v xml:space="preserve"> </v>
      </c>
      <c r="I865" s="9" t="s">
        <v>4415</v>
      </c>
      <c r="J865" s="263" t="str">
        <f t="shared" si="56"/>
        <v xml:space="preserve"> </v>
      </c>
      <c r="K865" s="38" t="str">
        <f>IF(D865&gt;=('28 Populations and thresholds'!$I$221),"YES"," ")</f>
        <v>YES</v>
      </c>
      <c r="L865" s="38" t="str">
        <f>IF(K865="YES"," ",IF(D865&gt;=('28 Populations and thresholds'!$I$221)*0.25,"YES"))</f>
        <v xml:space="preserve"> </v>
      </c>
      <c r="M865" s="38" t="b">
        <f>OR('28 Populations and thresholds'!$J$221="CR",'28 Populations and thresholds'!$J$221="EN",'28 Populations and thresholds'!$J$221="VU")</f>
        <v>1</v>
      </c>
      <c r="N865" s="75">
        <f>D865/'28 Populations and thresholds'!$H$221</f>
        <v>1.59375E-2</v>
      </c>
      <c r="O865" s="263" t="str">
        <f t="shared" si="57"/>
        <v xml:space="preserve"> </v>
      </c>
      <c r="Q865" s="263" t="str">
        <f t="shared" si="58"/>
        <v xml:space="preserve"> </v>
      </c>
    </row>
    <row r="866" spans="1:22" x14ac:dyDescent="0.2">
      <c r="A866" s="267" t="s">
        <v>1314</v>
      </c>
      <c r="B866" s="268" t="s">
        <v>1355</v>
      </c>
      <c r="C866" s="269" t="s">
        <v>3676</v>
      </c>
      <c r="D866" s="298">
        <v>1620</v>
      </c>
      <c r="E866" s="294" t="s">
        <v>1316</v>
      </c>
      <c r="F866" s="276"/>
      <c r="G866" s="263" t="str">
        <f t="shared" si="55"/>
        <v xml:space="preserve"> </v>
      </c>
      <c r="H866" s="267" t="s">
        <v>15</v>
      </c>
      <c r="I866" s="267" t="s">
        <v>1315</v>
      </c>
      <c r="J866" s="263" t="str">
        <f t="shared" si="56"/>
        <v xml:space="preserve"> </v>
      </c>
      <c r="K866" s="272" t="str">
        <f>IF(D866&gt;=('28 Populations and thresholds'!$I$96),"YES"," ")</f>
        <v>YES</v>
      </c>
      <c r="L866" s="272" t="str">
        <f>IF(K866="YES"," ",IF(D866&gt;=('28 Populations and thresholds'!$I$96)*0.25,"YES"))</f>
        <v xml:space="preserve"> </v>
      </c>
      <c r="M866" s="272" t="b">
        <f>OR('28 Populations and thresholds'!$J$96="CR",'28 Populations and thresholds'!$J$96="EN",'28 Populations and thresholds'!$J$96="VU")</f>
        <v>1</v>
      </c>
      <c r="N866" s="273">
        <f>D866/'28 Populations and thresholds'!$H$96</f>
        <v>1.62</v>
      </c>
      <c r="O866" s="263" t="str">
        <f t="shared" si="57"/>
        <v xml:space="preserve"> </v>
      </c>
      <c r="P866" s="275"/>
      <c r="Q866" s="263" t="str">
        <f t="shared" si="58"/>
        <v xml:space="preserve"> </v>
      </c>
    </row>
    <row r="867" spans="1:22" x14ac:dyDescent="0.2">
      <c r="A867" s="267" t="s">
        <v>1314</v>
      </c>
      <c r="B867" s="268" t="s">
        <v>1355</v>
      </c>
      <c r="C867" s="269" t="s">
        <v>3666</v>
      </c>
      <c r="D867" s="270">
        <v>16500</v>
      </c>
      <c r="E867" s="294" t="s">
        <v>1316</v>
      </c>
      <c r="F867" s="276"/>
      <c r="G867" s="263" t="str">
        <f t="shared" si="55"/>
        <v xml:space="preserve"> </v>
      </c>
      <c r="H867" s="267" t="s">
        <v>15</v>
      </c>
      <c r="I867" s="267" t="s">
        <v>1315</v>
      </c>
      <c r="J867" s="263" t="str">
        <f t="shared" si="56"/>
        <v xml:space="preserve"> </v>
      </c>
      <c r="K867" s="272" t="str">
        <f>IF(D867&gt;=(('28 Populations and thresholds'!$I$62)+('28 Populations and thresholds'!$I$63)+('28 Populations and thresholds'!$I$65)),"YES"," ")</f>
        <v>YES</v>
      </c>
      <c r="L867" s="272" t="str">
        <f>IF(K867="YES"," ",IF(D867&gt;=(('28 Populations and thresholds'!$I$62)+('28 Populations and thresholds'!$I$63)+('28 Populations and thresholds'!$I$65))*0.25,"YES"))</f>
        <v xml:space="preserve"> </v>
      </c>
      <c r="M867" s="272" t="b">
        <f>OR('28 Populations and thresholds'!$J$62="CR",'28 Populations and thresholds'!$J$62="EN",'28 Populations and thresholds'!$J$62="VU")</f>
        <v>0</v>
      </c>
      <c r="N867" s="273">
        <f>D867/(('28 Populations and thresholds'!$H$62)+('28 Populations and thresholds'!$H$63)+('28 Populations and thresholds'!$H$65))</f>
        <v>9.4285714285714292E-2</v>
      </c>
      <c r="O867" s="263" t="str">
        <f t="shared" si="57"/>
        <v xml:space="preserve"> </v>
      </c>
      <c r="P867" s="275" t="s">
        <v>4550</v>
      </c>
      <c r="Q867" s="263" t="str">
        <f t="shared" si="58"/>
        <v xml:space="preserve"> </v>
      </c>
    </row>
    <row r="868" spans="1:22" x14ac:dyDescent="0.2">
      <c r="A868" s="267" t="s">
        <v>1314</v>
      </c>
      <c r="B868" s="268" t="s">
        <v>1355</v>
      </c>
      <c r="C868" s="269" t="s">
        <v>3652</v>
      </c>
      <c r="D868" s="298">
        <v>1400</v>
      </c>
      <c r="E868" s="294" t="s">
        <v>1316</v>
      </c>
      <c r="F868" s="276"/>
      <c r="G868" s="263" t="str">
        <f t="shared" si="55"/>
        <v xml:space="preserve"> </v>
      </c>
      <c r="H868" s="267" t="s">
        <v>15</v>
      </c>
      <c r="I868" s="267" t="s">
        <v>1315</v>
      </c>
      <c r="J868" s="263" t="str">
        <f t="shared" si="56"/>
        <v xml:space="preserve"> </v>
      </c>
      <c r="K868" s="272" t="str">
        <f>IF(D868&gt;=('28 Populations and thresholds'!$I$112),"YES"," ")</f>
        <v>YES</v>
      </c>
      <c r="L868" s="272" t="str">
        <f>IF(K868="YES"," ",IF(D868&gt;=('28 Populations and thresholds'!$I$112)*0.25,"YES"))</f>
        <v xml:space="preserve"> </v>
      </c>
      <c r="M868" s="272" t="b">
        <f>OR('28 Populations and thresholds'!$J$112="CR",'28 Populations and thresholds'!$J$112="EN",'28 Populations and thresholds'!$J$112="VU")</f>
        <v>0</v>
      </c>
      <c r="N868" s="273">
        <f>D868/'28 Populations and thresholds'!$H$112</f>
        <v>1.4E-2</v>
      </c>
      <c r="O868" s="263" t="str">
        <f t="shared" si="57"/>
        <v xml:space="preserve"> </v>
      </c>
      <c r="P868" s="269"/>
      <c r="Q868" s="263" t="str">
        <f t="shared" si="58"/>
        <v xml:space="preserve"> </v>
      </c>
    </row>
    <row r="869" spans="1:22" x14ac:dyDescent="0.2">
      <c r="A869" s="267" t="s">
        <v>1314</v>
      </c>
      <c r="B869" s="268" t="s">
        <v>1355</v>
      </c>
      <c r="C869" s="269" t="s">
        <v>3564</v>
      </c>
      <c r="D869" s="298">
        <v>2200</v>
      </c>
      <c r="E869" s="294" t="s">
        <v>1316</v>
      </c>
      <c r="F869" s="276"/>
      <c r="G869" s="263" t="str">
        <f t="shared" si="55"/>
        <v xml:space="preserve"> </v>
      </c>
      <c r="H869" s="267" t="s">
        <v>15</v>
      </c>
      <c r="I869" s="267" t="s">
        <v>1315</v>
      </c>
      <c r="J869" s="263" t="str">
        <f t="shared" si="56"/>
        <v xml:space="preserve"> </v>
      </c>
      <c r="K869" s="272" t="str">
        <f>IF(D869&gt;=('28 Populations and thresholds'!$I$79),"YES"," ")</f>
        <v>YES</v>
      </c>
      <c r="L869" s="272" t="str">
        <f>IF(K869="YES"," ",IF(D869&gt;=('28 Populations and thresholds'!$I$79)*0.25,"YES"))</f>
        <v xml:space="preserve"> </v>
      </c>
      <c r="M869" s="272" t="b">
        <f>OR('28 Populations and thresholds'!$J$79="CR",'28 Populations and thresholds'!$J$79="EN",'28 Populations and thresholds'!$J$79="VU")</f>
        <v>0</v>
      </c>
      <c r="N869" s="273">
        <f>D869/'28 Populations and thresholds'!$H$79</f>
        <v>1.4666666666666666E-2</v>
      </c>
      <c r="O869" s="263" t="str">
        <f t="shared" si="57"/>
        <v xml:space="preserve"> </v>
      </c>
      <c r="P869" s="269"/>
      <c r="Q869" s="263" t="str">
        <f t="shared" si="58"/>
        <v xml:space="preserve"> </v>
      </c>
    </row>
    <row r="870" spans="1:22" x14ac:dyDescent="0.2">
      <c r="A870" s="267" t="s">
        <v>1314</v>
      </c>
      <c r="B870" s="268" t="s">
        <v>1355</v>
      </c>
      <c r="C870" s="269" t="s">
        <v>3589</v>
      </c>
      <c r="D870" s="270">
        <v>32500</v>
      </c>
      <c r="E870" s="294" t="s">
        <v>1316</v>
      </c>
      <c r="F870" s="276"/>
      <c r="G870" s="263" t="str">
        <f t="shared" si="55"/>
        <v xml:space="preserve"> </v>
      </c>
      <c r="H870" s="267" t="s">
        <v>15</v>
      </c>
      <c r="I870" s="267" t="s">
        <v>1315</v>
      </c>
      <c r="J870" s="263" t="str">
        <f t="shared" si="56"/>
        <v xml:space="preserve"> </v>
      </c>
      <c r="K870" s="272" t="str">
        <f>IF(D870&gt;=('28 Populations and thresholds'!$I$84),"YES"," ")</f>
        <v>YES</v>
      </c>
      <c r="L870" s="272" t="str">
        <f>IF(K870="YES"," ",IF(D870&gt;=('28 Populations and thresholds'!$I$84)*0.25,"YES"))</f>
        <v xml:space="preserve"> </v>
      </c>
      <c r="M870" s="272" t="b">
        <f>OR('28 Populations and thresholds'!$J$84="CR",'28 Populations and thresholds'!$J$84="EN",'28 Populations and thresholds'!$J$84="VU")</f>
        <v>0</v>
      </c>
      <c r="N870" s="273">
        <f>D870/'28 Populations and thresholds'!$H$84</f>
        <v>3.2500000000000001E-2</v>
      </c>
      <c r="O870" s="263" t="str">
        <f t="shared" si="57"/>
        <v xml:space="preserve"> </v>
      </c>
      <c r="P870" s="275"/>
      <c r="Q870" s="263" t="str">
        <f t="shared" si="58"/>
        <v xml:space="preserve"> </v>
      </c>
    </row>
    <row r="871" spans="1:22" x14ac:dyDescent="0.2">
      <c r="A871" s="267" t="s">
        <v>1314</v>
      </c>
      <c r="B871" s="268" t="s">
        <v>1355</v>
      </c>
      <c r="C871" s="278" t="s">
        <v>3733</v>
      </c>
      <c r="D871" s="270">
        <v>421</v>
      </c>
      <c r="E871" s="294" t="s">
        <v>1316</v>
      </c>
      <c r="F871" s="276"/>
      <c r="G871" s="263" t="str">
        <f t="shared" si="55"/>
        <v xml:space="preserve"> </v>
      </c>
      <c r="H871" s="267" t="s">
        <v>15</v>
      </c>
      <c r="I871" s="267" t="s">
        <v>1315</v>
      </c>
      <c r="J871" s="263" t="str">
        <f t="shared" si="56"/>
        <v xml:space="preserve"> </v>
      </c>
      <c r="K871" s="272" t="str">
        <f>IF(D871&gt;=('28 Populations and thresholds'!$I$81),"YES"," ")</f>
        <v>YES</v>
      </c>
      <c r="L871" s="272" t="str">
        <f>IF(K871="YES"," ",IF(D871&gt;=('28 Populations and thresholds'!$I$81)*0.25,"YES"))</f>
        <v xml:space="preserve"> </v>
      </c>
      <c r="M871" s="272" t="b">
        <f>OR('28 Populations and thresholds'!$J$81="CR",'28 Populations and thresholds'!$J$81="EN",'28 Populations and thresholds'!$J$81="VU")</f>
        <v>0</v>
      </c>
      <c r="N871" s="273">
        <f>D871/'28 Populations and thresholds'!$H$81</f>
        <v>2.1049999999999999E-2</v>
      </c>
      <c r="O871" s="263" t="str">
        <f t="shared" si="57"/>
        <v xml:space="preserve"> </v>
      </c>
      <c r="P871" s="275"/>
      <c r="Q871" s="263" t="str">
        <f t="shared" si="58"/>
        <v xml:space="preserve"> </v>
      </c>
    </row>
    <row r="872" spans="1:22" x14ac:dyDescent="0.2">
      <c r="A872" s="267" t="s">
        <v>1314</v>
      </c>
      <c r="B872" s="268" t="s">
        <v>1355</v>
      </c>
      <c r="C872" s="280" t="s">
        <v>3540</v>
      </c>
      <c r="D872" s="270">
        <v>9100</v>
      </c>
      <c r="E872" s="294" t="s">
        <v>1316</v>
      </c>
      <c r="F872" s="276"/>
      <c r="G872" s="263" t="str">
        <f t="shared" si="55"/>
        <v xml:space="preserve"> </v>
      </c>
      <c r="H872" s="267" t="s">
        <v>15</v>
      </c>
      <c r="I872" s="267" t="s">
        <v>1315</v>
      </c>
      <c r="J872" s="263" t="str">
        <f t="shared" si="56"/>
        <v xml:space="preserve"> </v>
      </c>
      <c r="K872" s="272" t="str">
        <f>IF(D872&gt;=('28 Populations and thresholds'!$I$60),"YES"," ")</f>
        <v>YES</v>
      </c>
      <c r="L872" s="272" t="str">
        <f>IF(K872="YES"," ",IF(D872&gt;=('28 Populations and thresholds'!$I$60)*0.25,"YES"))</f>
        <v xml:space="preserve"> </v>
      </c>
      <c r="M872" s="272" t="b">
        <f>OR('28 Populations and thresholds'!$J$60="CR",'28 Populations and thresholds'!$J$60="EN",'28 Populations and thresholds'!$J$60="VU")</f>
        <v>1</v>
      </c>
      <c r="N872" s="273">
        <f>D872/'28 Populations and thresholds'!$H$60</f>
        <v>0.11666666666666667</v>
      </c>
      <c r="O872" s="263" t="str">
        <f t="shared" si="57"/>
        <v xml:space="preserve"> </v>
      </c>
      <c r="P872" s="269"/>
      <c r="Q872" s="263" t="str">
        <f t="shared" si="58"/>
        <v xml:space="preserve"> </v>
      </c>
      <c r="R872" s="4"/>
      <c r="S872" s="4"/>
      <c r="T872" s="4"/>
      <c r="U872" s="4"/>
      <c r="V872" s="4"/>
    </row>
    <row r="873" spans="1:22" x14ac:dyDescent="0.2">
      <c r="A873" s="121" t="s">
        <v>1314</v>
      </c>
      <c r="B873" s="56" t="s">
        <v>4637</v>
      </c>
      <c r="C873" s="115" t="s">
        <v>3676</v>
      </c>
      <c r="D873" s="105">
        <v>2000</v>
      </c>
      <c r="E873" s="168">
        <v>1991</v>
      </c>
      <c r="F873" s="167"/>
      <c r="G873" s="263" t="str">
        <f t="shared" si="55"/>
        <v xml:space="preserve"> </v>
      </c>
      <c r="H873" s="121" t="s">
        <v>139</v>
      </c>
      <c r="I873" s="121" t="s">
        <v>3388</v>
      </c>
      <c r="J873" s="263" t="str">
        <f t="shared" si="56"/>
        <v xml:space="preserve"> </v>
      </c>
      <c r="K873" s="167" t="str">
        <f>IF(D873&gt;=('28 Populations and thresholds'!$I$96),"YES"," ")</f>
        <v>YES</v>
      </c>
      <c r="L873" s="167" t="str">
        <f>IF(K873="YES"," ",IF(D873&gt;=('28 Populations and thresholds'!$I$96)*0.25,"YES"))</f>
        <v xml:space="preserve"> </v>
      </c>
      <c r="M873" s="167" t="b">
        <f>OR('28 Populations and thresholds'!$J$96="CR",'28 Populations and thresholds'!$J$96="EN",'28 Populations and thresholds'!$J$96="VU")</f>
        <v>1</v>
      </c>
      <c r="N873" s="335">
        <f>D873/'28 Populations and thresholds'!$H$96</f>
        <v>2</v>
      </c>
      <c r="O873" s="263" t="str">
        <f t="shared" si="57"/>
        <v xml:space="preserve"> </v>
      </c>
      <c r="P873" s="121"/>
      <c r="Q873" s="263" t="str">
        <f t="shared" si="58"/>
        <v xml:space="preserve"> </v>
      </c>
    </row>
    <row r="874" spans="1:22" x14ac:dyDescent="0.2">
      <c r="A874" s="12" t="s">
        <v>1314</v>
      </c>
      <c r="B874" s="56" t="s">
        <v>4637</v>
      </c>
      <c r="C874" s="4" t="s">
        <v>3781</v>
      </c>
      <c r="D874" s="5">
        <v>100000</v>
      </c>
      <c r="E874" s="1" t="s">
        <v>240</v>
      </c>
      <c r="G874" s="263" t="str">
        <f t="shared" si="55"/>
        <v xml:space="preserve"> </v>
      </c>
      <c r="H874" s="13" t="s">
        <v>139</v>
      </c>
      <c r="J874" s="263" t="str">
        <f t="shared" si="56"/>
        <v xml:space="preserve"> </v>
      </c>
      <c r="K874" s="38" t="str">
        <f>IF(D874&gt;=('28 Populations and thresholds'!$I$220),"YES"," ")</f>
        <v>YES</v>
      </c>
      <c r="L874" s="38" t="str">
        <f>IF(K874="YES"," ",IF(D874&gt;=('28 Populations and thresholds'!$I$220)*0.25,"YES"))</f>
        <v xml:space="preserve"> </v>
      </c>
      <c r="M874" s="38" t="b">
        <f>OR('28 Populations and thresholds'!$J$220="CR",'28 Populations and thresholds'!$J$220="EN",'28 Populations and thresholds'!$J$220="VU")</f>
        <v>0</v>
      </c>
      <c r="N874" s="75">
        <f>D874/'28 Populations and thresholds'!$H$220</f>
        <v>9.9999900000100006E-2</v>
      </c>
      <c r="O874" s="263" t="str">
        <f t="shared" si="57"/>
        <v xml:space="preserve"> </v>
      </c>
      <c r="Q874" s="263" t="str">
        <f t="shared" si="58"/>
        <v xml:space="preserve"> </v>
      </c>
    </row>
    <row r="875" spans="1:22" x14ac:dyDescent="0.2">
      <c r="A875" s="12" t="s">
        <v>1314</v>
      </c>
      <c r="B875" s="56" t="s">
        <v>4637</v>
      </c>
      <c r="C875" s="4" t="s">
        <v>1718</v>
      </c>
      <c r="D875" s="5">
        <v>3000</v>
      </c>
      <c r="E875" s="1" t="s">
        <v>40</v>
      </c>
      <c r="G875" s="263" t="str">
        <f t="shared" si="55"/>
        <v xml:space="preserve"> </v>
      </c>
      <c r="H875" s="13" t="s">
        <v>139</v>
      </c>
      <c r="J875" s="263" t="str">
        <f t="shared" si="56"/>
        <v xml:space="preserve"> </v>
      </c>
      <c r="K875" s="38" t="str">
        <f>IF(D875&gt;=('28 Populations and thresholds'!$I$219),"YES"," ")</f>
        <v>YES</v>
      </c>
      <c r="L875" s="38" t="str">
        <f>IF(K875="YES"," ",IF(D875&gt;=('28 Populations and thresholds'!$I$219)*0.25,"YES"))</f>
        <v xml:space="preserve"> </v>
      </c>
      <c r="M875" s="38" t="b">
        <f>OR('28 Populations and thresholds'!$J$219="CR",'28 Populations and thresholds'!$J$219="EN",'28 Populations and thresholds'!$J$219="VU")</f>
        <v>0</v>
      </c>
      <c r="N875" s="75">
        <f>D875/'28 Populations and thresholds'!$H$219</f>
        <v>1.4999999999999999E-2</v>
      </c>
      <c r="O875" s="263" t="str">
        <f t="shared" si="57"/>
        <v xml:space="preserve"> </v>
      </c>
      <c r="Q875" s="263" t="str">
        <f t="shared" si="58"/>
        <v xml:space="preserve"> </v>
      </c>
    </row>
    <row r="876" spans="1:22" x14ac:dyDescent="0.2">
      <c r="A876" s="143" t="s">
        <v>1314</v>
      </c>
      <c r="B876" s="56" t="s">
        <v>4637</v>
      </c>
      <c r="C876" s="4" t="s">
        <v>3467</v>
      </c>
      <c r="D876" s="5">
        <v>2174</v>
      </c>
      <c r="E876" s="104">
        <v>2007</v>
      </c>
      <c r="F876" s="43"/>
      <c r="G876" s="263" t="str">
        <f t="shared" si="55"/>
        <v xml:space="preserve"> </v>
      </c>
      <c r="H876" s="13" t="s">
        <v>139</v>
      </c>
      <c r="I876" s="13" t="s">
        <v>3388</v>
      </c>
      <c r="J876" s="263" t="str">
        <f t="shared" si="56"/>
        <v xml:space="preserve"> </v>
      </c>
      <c r="K876" s="38" t="str">
        <f>IF(D876&gt;=('28 Populations and thresholds'!$I$180),"YES"," ")</f>
        <v>YES</v>
      </c>
      <c r="L876" s="38" t="str">
        <f>IF(K876="YES"," ",IF(D876&gt;=('28 Populations and thresholds'!$I$180)*0.25,"YES"))</f>
        <v xml:space="preserve"> </v>
      </c>
      <c r="M876" s="38" t="b">
        <f>OR('28 Populations and thresholds'!$J$180="CR",'28 Populations and thresholds'!$J$180="EN",'28 Populations and thresholds'!$J$180="VU")</f>
        <v>0</v>
      </c>
      <c r="N876" s="75">
        <f>D876/'28 Populations and thresholds'!$H$180</f>
        <v>2.1739999999999999E-2</v>
      </c>
      <c r="O876" s="263" t="str">
        <f t="shared" si="57"/>
        <v xml:space="preserve"> </v>
      </c>
      <c r="P876" s="9"/>
      <c r="Q876" s="263" t="str">
        <f t="shared" si="58"/>
        <v xml:space="preserve"> </v>
      </c>
    </row>
    <row r="877" spans="1:22" x14ac:dyDescent="0.2">
      <c r="A877" s="143" t="s">
        <v>1314</v>
      </c>
      <c r="B877" s="56" t="s">
        <v>4637</v>
      </c>
      <c r="C877" s="4" t="s">
        <v>3760</v>
      </c>
      <c r="D877" s="41">
        <v>1283</v>
      </c>
      <c r="E877" s="46">
        <v>38111</v>
      </c>
      <c r="F877" s="43"/>
      <c r="G877" s="263" t="str">
        <f t="shared" si="55"/>
        <v xml:space="preserve"> </v>
      </c>
      <c r="H877" s="143" t="s">
        <v>21</v>
      </c>
      <c r="I877" s="143" t="s">
        <v>85</v>
      </c>
      <c r="J877" s="263" t="str">
        <f t="shared" si="56"/>
        <v xml:space="preserve"> </v>
      </c>
      <c r="K877" s="38" t="str">
        <f>IF(D877&gt;=('28 Populations and thresholds'!$I$186),"YES"," ")</f>
        <v>YES</v>
      </c>
      <c r="L877" s="38" t="str">
        <f>IF(K877="YES"," ",IF(D877&gt;=('28 Populations and thresholds'!$I$186)*0.25,"YES"))</f>
        <v xml:space="preserve"> </v>
      </c>
      <c r="M877" s="38" t="b">
        <f>OR('28 Populations and thresholds'!$J$186="CR",'28 Populations and thresholds'!$J$186="EN",'28 Populations and thresholds'!$J$186="VU")</f>
        <v>0</v>
      </c>
      <c r="N877" s="75">
        <f>D877/'28 Populations and thresholds'!$H$186</f>
        <v>1.2830000000000001E-3</v>
      </c>
      <c r="O877" s="263" t="str">
        <f t="shared" si="57"/>
        <v xml:space="preserve"> </v>
      </c>
      <c r="Q877" s="263" t="str">
        <f t="shared" si="58"/>
        <v xml:space="preserve"> </v>
      </c>
    </row>
    <row r="878" spans="1:22" x14ac:dyDescent="0.2">
      <c r="A878" s="12" t="s">
        <v>1314</v>
      </c>
      <c r="B878" s="56" t="s">
        <v>4637</v>
      </c>
      <c r="C878" s="4" t="s">
        <v>3778</v>
      </c>
      <c r="D878" s="5">
        <v>2000</v>
      </c>
      <c r="E878" s="1" t="s">
        <v>240</v>
      </c>
      <c r="G878" s="263" t="str">
        <f t="shared" si="55"/>
        <v xml:space="preserve"> </v>
      </c>
      <c r="H878" s="13" t="s">
        <v>139</v>
      </c>
      <c r="J878" s="263" t="str">
        <f t="shared" si="56"/>
        <v xml:space="preserve"> </v>
      </c>
      <c r="K878" s="38" t="str">
        <f>IF(D878&gt;=('28 Populations and thresholds'!$I$213),"YES"," ")</f>
        <v>YES</v>
      </c>
      <c r="L878" s="38" t="str">
        <f>IF(K878="YES"," ",IF(D878&gt;=('28 Populations and thresholds'!$I$213)*0.25,"YES"))</f>
        <v xml:space="preserve"> </v>
      </c>
      <c r="M878" s="38" t="b">
        <f>OR('28 Populations and thresholds'!$J$213="CR",'28 Populations and thresholds'!$J$213="EN",'28 Populations and thresholds'!$J$213="VU")</f>
        <v>0</v>
      </c>
      <c r="N878" s="75">
        <f>D878/'28 Populations and thresholds'!$H$213</f>
        <v>0.02</v>
      </c>
      <c r="O878" s="263" t="str">
        <f t="shared" si="57"/>
        <v xml:space="preserve"> </v>
      </c>
      <c r="Q878" s="263" t="str">
        <f t="shared" si="58"/>
        <v xml:space="preserve"> </v>
      </c>
      <c r="R878" s="4"/>
      <c r="S878" s="4"/>
      <c r="T878" s="4"/>
      <c r="U878" s="4"/>
      <c r="V878" s="4"/>
    </row>
    <row r="879" spans="1:22" x14ac:dyDescent="0.2">
      <c r="A879" s="143" t="s">
        <v>1314</v>
      </c>
      <c r="B879" s="56" t="s">
        <v>4637</v>
      </c>
      <c r="C879" s="4" t="s">
        <v>3770</v>
      </c>
      <c r="D879" s="41">
        <v>7570</v>
      </c>
      <c r="E879" s="46">
        <v>38111</v>
      </c>
      <c r="F879" s="43"/>
      <c r="G879" s="263" t="str">
        <f t="shared" si="55"/>
        <v xml:space="preserve"> </v>
      </c>
      <c r="H879" s="143" t="s">
        <v>21</v>
      </c>
      <c r="I879" s="143" t="s">
        <v>85</v>
      </c>
      <c r="J879" s="263" t="str">
        <f t="shared" si="56"/>
        <v xml:space="preserve"> </v>
      </c>
      <c r="K879" s="38" t="str">
        <f>IF(D879&gt;=('28 Populations and thresholds'!$I$199),"YES"," ")</f>
        <v>YES</v>
      </c>
      <c r="L879" s="38" t="str">
        <f>IF(K879="YES"," ",IF(D879&gt;=('28 Populations and thresholds'!$I$199)*0.25,"YES"))</f>
        <v xml:space="preserve"> </v>
      </c>
      <c r="M879" s="38" t="b">
        <f>OR('28 Populations and thresholds'!$J$199="CR",'28 Populations and thresholds'!$J$199="EN",'28 Populations and thresholds'!$J$199="VU")</f>
        <v>0</v>
      </c>
      <c r="N879" s="75">
        <f>D879/'28 Populations and thresholds'!$H$199</f>
        <v>2.4031746031746033E-2</v>
      </c>
      <c r="O879" s="263" t="str">
        <f t="shared" si="57"/>
        <v xml:space="preserve"> </v>
      </c>
      <c r="P879" s="9"/>
      <c r="Q879" s="263" t="str">
        <f t="shared" si="58"/>
        <v xml:space="preserve"> </v>
      </c>
    </row>
    <row r="880" spans="1:22" x14ac:dyDescent="0.2">
      <c r="A880" s="143" t="s">
        <v>1314</v>
      </c>
      <c r="B880" s="56" t="s">
        <v>4637</v>
      </c>
      <c r="C880" s="111" t="s">
        <v>3759</v>
      </c>
      <c r="D880" s="41">
        <v>960</v>
      </c>
      <c r="E880" s="46">
        <v>38111</v>
      </c>
      <c r="F880" s="43"/>
      <c r="G880" s="263" t="str">
        <f t="shared" si="55"/>
        <v xml:space="preserve"> </v>
      </c>
      <c r="H880" s="143" t="s">
        <v>21</v>
      </c>
      <c r="I880" s="143" t="s">
        <v>85</v>
      </c>
      <c r="J880" s="263" t="str">
        <f t="shared" si="56"/>
        <v xml:space="preserve"> </v>
      </c>
      <c r="K880" s="38" t="str">
        <f>IF(D880&gt;=('28 Populations and thresholds'!$I$182),"YES"," ")</f>
        <v>YES</v>
      </c>
      <c r="L880" s="38" t="str">
        <f>IF(K880="YES"," ",IF(D880&gt;=('28 Populations and thresholds'!$I$182)*0.25,"YES"))</f>
        <v xml:space="preserve"> </v>
      </c>
      <c r="M880" s="38" t="b">
        <f>OR('28 Populations and thresholds'!$J$182="CR",'28 Populations and thresholds'!$J$182="EN",'28 Populations and thresholds'!$J$182="VU")</f>
        <v>0</v>
      </c>
      <c r="N880" s="75">
        <f>D880/'28 Populations and thresholds'!$H$182</f>
        <v>3.8399999999999997E-2</v>
      </c>
      <c r="O880" s="263" t="str">
        <f t="shared" si="57"/>
        <v xml:space="preserve"> </v>
      </c>
      <c r="P880" s="9"/>
      <c r="Q880" s="263" t="str">
        <f t="shared" si="58"/>
        <v xml:space="preserve"> </v>
      </c>
      <c r="R880" s="4"/>
      <c r="S880" s="4"/>
      <c r="T880" s="4"/>
      <c r="U880" s="4"/>
      <c r="V880" s="4"/>
    </row>
    <row r="881" spans="1:22" x14ac:dyDescent="0.2">
      <c r="A881" s="12" t="s">
        <v>1314</v>
      </c>
      <c r="B881" s="56" t="s">
        <v>4637</v>
      </c>
      <c r="C881" s="111" t="s">
        <v>3540</v>
      </c>
      <c r="D881" s="5">
        <v>600</v>
      </c>
      <c r="E881" s="104">
        <v>1992</v>
      </c>
      <c r="G881" s="263" t="str">
        <f t="shared" si="55"/>
        <v xml:space="preserve"> </v>
      </c>
      <c r="H881" s="12" t="s">
        <v>139</v>
      </c>
      <c r="I881" s="12" t="s">
        <v>3388</v>
      </c>
      <c r="J881" s="263" t="str">
        <f t="shared" si="56"/>
        <v xml:space="preserve"> </v>
      </c>
      <c r="K881" s="38" t="str">
        <f>IF(D881&gt;=('28 Populations and thresholds'!$I$60),"YES"," ")</f>
        <v>YES</v>
      </c>
      <c r="L881" s="38" t="str">
        <f>IF(K881="YES"," ",IF(D881&gt;=('28 Populations and thresholds'!$I$60)*0.25,"YES"))</f>
        <v xml:space="preserve"> </v>
      </c>
      <c r="M881" s="38" t="b">
        <f>OR('28 Populations and thresholds'!$J$60="CR",'28 Populations and thresholds'!$J$60="EN",'28 Populations and thresholds'!$J$60="VU")</f>
        <v>1</v>
      </c>
      <c r="N881" s="75">
        <f>D881/'28 Populations and thresholds'!$H$60</f>
        <v>7.6923076923076927E-3</v>
      </c>
      <c r="O881" s="263" t="str">
        <f t="shared" si="57"/>
        <v xml:space="preserve"> </v>
      </c>
      <c r="P881" s="9"/>
      <c r="Q881" s="263" t="str">
        <f t="shared" si="58"/>
        <v xml:space="preserve"> </v>
      </c>
      <c r="R881" s="4"/>
      <c r="S881" s="4"/>
      <c r="T881" s="4"/>
      <c r="U881" s="4"/>
      <c r="V881" s="4"/>
    </row>
    <row r="882" spans="1:22" x14ac:dyDescent="0.2">
      <c r="A882" s="275" t="s">
        <v>1314</v>
      </c>
      <c r="B882" s="269" t="s">
        <v>3565</v>
      </c>
      <c r="C882" s="269" t="s">
        <v>3564</v>
      </c>
      <c r="D882" s="279">
        <v>1476</v>
      </c>
      <c r="E882" s="274">
        <v>2007</v>
      </c>
      <c r="F882" s="272"/>
      <c r="G882" s="263" t="str">
        <f t="shared" si="55"/>
        <v xml:space="preserve"> </v>
      </c>
      <c r="H882" s="275" t="s">
        <v>139</v>
      </c>
      <c r="I882" s="275" t="s">
        <v>3388</v>
      </c>
      <c r="J882" s="263" t="str">
        <f t="shared" si="56"/>
        <v xml:space="preserve"> </v>
      </c>
      <c r="K882" s="272" t="str">
        <f>IF(D882&gt;=('28 Populations and thresholds'!$I$79),"YES"," ")</f>
        <v>YES</v>
      </c>
      <c r="L882" s="272" t="str">
        <f>IF(K882="YES"," ",IF(D882&gt;=('28 Populations and thresholds'!$I$79)*0.25,"YES"))</f>
        <v xml:space="preserve"> </v>
      </c>
      <c r="M882" s="272" t="b">
        <f>OR('28 Populations and thresholds'!$J$79="CR",'28 Populations and thresholds'!$J$79="EN",'28 Populations and thresholds'!$J$79="VU")</f>
        <v>0</v>
      </c>
      <c r="N882" s="273">
        <f>D882/'28 Populations and thresholds'!$H$79</f>
        <v>9.8399999999999998E-3</v>
      </c>
      <c r="O882" s="263" t="str">
        <f t="shared" si="57"/>
        <v xml:space="preserve"> </v>
      </c>
      <c r="P882" s="269"/>
      <c r="Q882" s="263" t="str">
        <f t="shared" si="58"/>
        <v xml:space="preserve"> </v>
      </c>
    </row>
    <row r="883" spans="1:22" x14ac:dyDescent="0.2">
      <c r="A883" s="143" t="s">
        <v>1314</v>
      </c>
      <c r="B883" s="40" t="s">
        <v>1024</v>
      </c>
      <c r="C883" s="4" t="s">
        <v>3452</v>
      </c>
      <c r="D883" s="41">
        <v>1830</v>
      </c>
      <c r="E883" s="46">
        <v>36111</v>
      </c>
      <c r="F883" s="43"/>
      <c r="G883" s="263" t="str">
        <f t="shared" si="55"/>
        <v xml:space="preserve"> </v>
      </c>
      <c r="H883" s="143" t="s">
        <v>21</v>
      </c>
      <c r="I883" s="143" t="s">
        <v>82</v>
      </c>
      <c r="J883" s="263" t="str">
        <f t="shared" si="56"/>
        <v xml:space="preserve"> </v>
      </c>
      <c r="K883" s="38" t="str">
        <f>IF(D883&gt;=('28 Populations and thresholds'!$I$158),"YES"," ")</f>
        <v>YES</v>
      </c>
      <c r="L883" s="38" t="str">
        <f>IF(K883="YES"," ",IF(D883&gt;=('28 Populations and thresholds'!$I$158)*0.25,"YES"))</f>
        <v xml:space="preserve"> </v>
      </c>
      <c r="M883" s="38" t="b">
        <f>OR('28 Populations and thresholds'!$J$158="CR",'28 Populations and thresholds'!$J$158="EN",'28 Populations and thresholds'!$J$158="VU")</f>
        <v>0</v>
      </c>
      <c r="N883" s="75">
        <f>D883/'28 Populations and thresholds'!$H$158</f>
        <v>1.83E-2</v>
      </c>
      <c r="O883" s="263" t="str">
        <f t="shared" si="57"/>
        <v xml:space="preserve"> </v>
      </c>
      <c r="P883" s="9"/>
      <c r="Q883" s="263" t="str">
        <f t="shared" si="58"/>
        <v xml:space="preserve"> </v>
      </c>
    </row>
    <row r="884" spans="1:22" x14ac:dyDescent="0.2">
      <c r="A884" s="143" t="s">
        <v>1314</v>
      </c>
      <c r="B884" s="40" t="s">
        <v>1024</v>
      </c>
      <c r="C884" s="4" t="s">
        <v>3748</v>
      </c>
      <c r="D884" s="41">
        <v>300</v>
      </c>
      <c r="E884" s="46">
        <v>35897</v>
      </c>
      <c r="F884" s="43"/>
      <c r="G884" s="263" t="str">
        <f t="shared" si="55"/>
        <v xml:space="preserve"> </v>
      </c>
      <c r="H884" s="143" t="s">
        <v>21</v>
      </c>
      <c r="I884" s="143" t="s">
        <v>82</v>
      </c>
      <c r="J884" s="263" t="str">
        <f t="shared" si="56"/>
        <v xml:space="preserve"> </v>
      </c>
      <c r="K884" s="38" t="str">
        <f>IF(D884&gt;=('28 Populations and thresholds'!$I$156),"YES"," ")</f>
        <v>YES</v>
      </c>
      <c r="L884" s="38" t="str">
        <f>IF(K884="YES"," ",IF(D884&gt;=('28 Populations and thresholds'!$I$156)*0.25,"YES"))</f>
        <v xml:space="preserve"> </v>
      </c>
      <c r="M884" s="38" t="b">
        <f>OR('28 Populations and thresholds'!$J$156="CR",'28 Populations and thresholds'!$J$156="EN",'28 Populations and thresholds'!$J$156="VU")</f>
        <v>0</v>
      </c>
      <c r="N884" s="75">
        <f>D884/'28 Populations and thresholds'!$H$156</f>
        <v>1.2E-2</v>
      </c>
      <c r="O884" s="263" t="str">
        <f t="shared" si="57"/>
        <v xml:space="preserve"> </v>
      </c>
      <c r="Q884" s="263" t="str">
        <f t="shared" si="58"/>
        <v xml:space="preserve"> </v>
      </c>
    </row>
    <row r="885" spans="1:22" x14ac:dyDescent="0.2">
      <c r="A885" s="143" t="s">
        <v>1314</v>
      </c>
      <c r="B885" s="40" t="s">
        <v>1024</v>
      </c>
      <c r="C885" s="4" t="s">
        <v>3759</v>
      </c>
      <c r="D885" s="41">
        <v>500</v>
      </c>
      <c r="E885" s="46">
        <v>37012</v>
      </c>
      <c r="F885" s="43"/>
      <c r="G885" s="263" t="str">
        <f t="shared" si="55"/>
        <v xml:space="preserve"> </v>
      </c>
      <c r="H885" s="143" t="s">
        <v>21</v>
      </c>
      <c r="I885" s="143" t="s">
        <v>82</v>
      </c>
      <c r="J885" s="263" t="str">
        <f t="shared" si="56"/>
        <v xml:space="preserve"> </v>
      </c>
      <c r="K885" s="38" t="str">
        <f>IF(D885&gt;=('28 Populations and thresholds'!$I$182),"YES"," ")</f>
        <v>YES</v>
      </c>
      <c r="L885" s="38" t="str">
        <f>IF(K885="YES"," ",IF(D885&gt;=('28 Populations and thresholds'!$I$182)*0.25,"YES"))</f>
        <v xml:space="preserve"> </v>
      </c>
      <c r="M885" s="38" t="b">
        <f>OR('28 Populations and thresholds'!$J$182="CR",'28 Populations and thresholds'!$J$182="EN",'28 Populations and thresholds'!$J$182="VU")</f>
        <v>0</v>
      </c>
      <c r="N885" s="75">
        <f>D885/'28 Populations and thresholds'!$H$182</f>
        <v>0.02</v>
      </c>
      <c r="O885" s="263" t="str">
        <f t="shared" si="57"/>
        <v xml:space="preserve"> </v>
      </c>
      <c r="P885" s="9"/>
      <c r="Q885" s="263" t="str">
        <f t="shared" si="58"/>
        <v xml:space="preserve"> </v>
      </c>
      <c r="R885" s="4"/>
      <c r="S885" s="4"/>
      <c r="T885" s="4"/>
      <c r="U885" s="4"/>
      <c r="V885" s="4"/>
    </row>
    <row r="886" spans="1:22" x14ac:dyDescent="0.2">
      <c r="A886" s="143" t="s">
        <v>1314</v>
      </c>
      <c r="B886" s="40" t="s">
        <v>1024</v>
      </c>
      <c r="C886" s="4" t="s">
        <v>3758</v>
      </c>
      <c r="D886" s="41">
        <v>800</v>
      </c>
      <c r="E886" s="46">
        <v>37012</v>
      </c>
      <c r="F886" s="43"/>
      <c r="G886" s="263" t="str">
        <f t="shared" si="55"/>
        <v xml:space="preserve"> </v>
      </c>
      <c r="H886" s="143" t="s">
        <v>21</v>
      </c>
      <c r="I886" s="143" t="s">
        <v>82</v>
      </c>
      <c r="J886" s="263" t="str">
        <f t="shared" si="56"/>
        <v xml:space="preserve"> </v>
      </c>
      <c r="K886" s="38" t="str">
        <f>IF(D886&gt;=('28 Populations and thresholds'!$I$179),"YES"," ")</f>
        <v>YES</v>
      </c>
      <c r="L886" s="38" t="str">
        <f>IF(K886="YES"," ",IF(D886&gt;=('28 Populations and thresholds'!$I$179)*0.25,"YES"))</f>
        <v xml:space="preserve"> </v>
      </c>
      <c r="M886" s="38" t="b">
        <f>OR('28 Populations and thresholds'!$J$179="CR",'28 Populations and thresholds'!$J$179="EN",'28 Populations and thresholds'!$J$179="VU")</f>
        <v>0</v>
      </c>
      <c r="N886" s="75">
        <f>D886/'28 Populations and thresholds'!$H$179</f>
        <v>1.4545454545454545E-2</v>
      </c>
      <c r="O886" s="263" t="str">
        <f t="shared" si="57"/>
        <v xml:space="preserve"> </v>
      </c>
      <c r="P886" s="9"/>
      <c r="Q886" s="263" t="str">
        <f t="shared" si="58"/>
        <v xml:space="preserve"> </v>
      </c>
    </row>
    <row r="887" spans="1:22" x14ac:dyDescent="0.2">
      <c r="A887" s="275" t="s">
        <v>1314</v>
      </c>
      <c r="B887" s="269" t="s">
        <v>3983</v>
      </c>
      <c r="C887" s="269" t="s">
        <v>3783</v>
      </c>
      <c r="D887" s="279">
        <v>15</v>
      </c>
      <c r="E887" s="285">
        <v>38196</v>
      </c>
      <c r="F887" s="272"/>
      <c r="G887" s="263" t="str">
        <f t="shared" si="55"/>
        <v xml:space="preserve"> </v>
      </c>
      <c r="H887" s="275"/>
      <c r="I887" s="275" t="s">
        <v>3982</v>
      </c>
      <c r="J887" s="263" t="str">
        <f t="shared" si="56"/>
        <v xml:space="preserve"> </v>
      </c>
      <c r="K887" s="272" t="str">
        <f>IF(D887&gt;=('28 Populations and thresholds'!$I$228),"YES"," ")</f>
        <v>YES</v>
      </c>
      <c r="L887" s="272" t="str">
        <f>IF(K887="YES"," ",IF(D887&gt;=('28 Populations and thresholds'!$I$228)*0.25,"YES"))</f>
        <v xml:space="preserve"> </v>
      </c>
      <c r="M887" s="272" t="b">
        <f>OR('28 Populations and thresholds'!$J$228="CR",'28 Populations and thresholds'!$J$228="EN",'28 Populations and thresholds'!$J$228="VU")</f>
        <v>1</v>
      </c>
      <c r="N887" s="273">
        <f>D887/'28 Populations and thresholds'!$H$228</f>
        <v>0.3</v>
      </c>
      <c r="O887" s="263" t="str">
        <f t="shared" si="57"/>
        <v xml:space="preserve"> </v>
      </c>
      <c r="P887" s="275" t="s">
        <v>3986</v>
      </c>
      <c r="Q887" s="263" t="str">
        <f t="shared" si="58"/>
        <v xml:space="preserve"> </v>
      </c>
    </row>
    <row r="888" spans="1:22" x14ac:dyDescent="0.2">
      <c r="A888" s="12" t="s">
        <v>1314</v>
      </c>
      <c r="B888" s="64" t="s">
        <v>4052</v>
      </c>
      <c r="C888" s="4" t="s">
        <v>3719</v>
      </c>
      <c r="D888" s="5">
        <v>30</v>
      </c>
      <c r="E888" s="104">
        <v>1996</v>
      </c>
      <c r="G888" s="263" t="str">
        <f t="shared" si="55"/>
        <v xml:space="preserve"> </v>
      </c>
      <c r="H888" s="13" t="s">
        <v>4019</v>
      </c>
      <c r="J888" s="263" t="str">
        <f t="shared" si="56"/>
        <v xml:space="preserve"> </v>
      </c>
      <c r="K888" s="38" t="str">
        <f>IF(D888&gt;=('28 Populations and thresholds'!$I$32),"YES"," ")</f>
        <v>YES</v>
      </c>
      <c r="L888" s="38" t="str">
        <f>IF(K888="YES"," ",IF(D888&gt;=('28 Populations and thresholds'!$I$32)*0.25,"YES"))</f>
        <v xml:space="preserve"> </v>
      </c>
      <c r="M888" s="38" t="b">
        <f>OR('28 Populations and thresholds'!$J$32="CR",'28 Populations and thresholds'!$J$32="EN",'28 Populations and thresholds'!$J$32="VU")</f>
        <v>1</v>
      </c>
      <c r="N888" s="75">
        <f>D888/'28 Populations and thresholds'!$H$32</f>
        <v>7.3170731707317077E-3</v>
      </c>
      <c r="O888" s="263" t="str">
        <f t="shared" si="57"/>
        <v xml:space="preserve"> </v>
      </c>
      <c r="Q888" s="263" t="str">
        <f t="shared" si="58"/>
        <v xml:space="preserve"> </v>
      </c>
    </row>
    <row r="889" spans="1:22" x14ac:dyDescent="0.2">
      <c r="A889" s="275" t="s">
        <v>1314</v>
      </c>
      <c r="B889" s="269" t="s">
        <v>1632</v>
      </c>
      <c r="C889" s="269" t="s">
        <v>1625</v>
      </c>
      <c r="D889" s="279">
        <v>2000</v>
      </c>
      <c r="E889" s="284" t="s">
        <v>74</v>
      </c>
      <c r="F889" s="272"/>
      <c r="G889" s="263" t="str">
        <f t="shared" si="55"/>
        <v xml:space="preserve"> </v>
      </c>
      <c r="H889" s="275" t="s">
        <v>139</v>
      </c>
      <c r="I889" s="275"/>
      <c r="J889" s="263" t="str">
        <f t="shared" si="56"/>
        <v xml:space="preserve"> </v>
      </c>
      <c r="K889" s="272" t="str">
        <f>IF(D889&gt;=('28 Populations and thresholds'!$I$11),"YES"," ")</f>
        <v>YES</v>
      </c>
      <c r="L889" s="272" t="str">
        <f>IF(K889="YES"," ",IF(D889&gt;=('28 Populations and thresholds'!$I$11)*0.25,"YES"))</f>
        <v xml:space="preserve"> </v>
      </c>
      <c r="M889" s="272" t="b">
        <f>OR('28 Populations and thresholds'!$J$11="CR",'28 Populations and thresholds'!$J$11="EN",'28 Populations and thresholds'!$J$11="VU")</f>
        <v>0</v>
      </c>
      <c r="N889" s="273">
        <f>D889/'28 Populations and thresholds'!$H$11</f>
        <v>0.02</v>
      </c>
      <c r="O889" s="263" t="str">
        <f t="shared" si="57"/>
        <v xml:space="preserve"> </v>
      </c>
      <c r="P889" s="275"/>
      <c r="Q889" s="263" t="str">
        <f t="shared" si="58"/>
        <v xml:space="preserve"> </v>
      </c>
    </row>
    <row r="890" spans="1:22" x14ac:dyDescent="0.2">
      <c r="A890" s="143" t="s">
        <v>1314</v>
      </c>
      <c r="B890" s="40" t="s">
        <v>1356</v>
      </c>
      <c r="C890" s="4" t="s">
        <v>3545</v>
      </c>
      <c r="D890" s="41">
        <v>931</v>
      </c>
      <c r="E890" s="47" t="s">
        <v>1332</v>
      </c>
      <c r="F890" s="43"/>
      <c r="G890" s="263" t="str">
        <f t="shared" si="55"/>
        <v xml:space="preserve"> </v>
      </c>
      <c r="H890" s="143" t="s">
        <v>15</v>
      </c>
      <c r="I890" s="143" t="s">
        <v>1315</v>
      </c>
      <c r="J890" s="263" t="str">
        <f t="shared" si="56"/>
        <v xml:space="preserve"> </v>
      </c>
      <c r="K890" s="38" t="str">
        <f>IF(D890&gt;=('28 Populations and thresholds'!$I$71),"YES"," ")</f>
        <v>YES</v>
      </c>
      <c r="L890" s="38" t="str">
        <f>IF(K890="YES"," ",IF(D890&gt;=('28 Populations and thresholds'!$I$71)*0.25,"YES"))</f>
        <v xml:space="preserve"> </v>
      </c>
      <c r="M890" s="38" t="b">
        <f>OR('28 Populations and thresholds'!$J$71="CR",'28 Populations and thresholds'!$J$71="EN",'28 Populations and thresholds'!$J$71="VU")</f>
        <v>0</v>
      </c>
      <c r="N890" s="75">
        <f>D890/'28 Populations and thresholds'!$H$71</f>
        <v>1.5516666666666666E-2</v>
      </c>
      <c r="O890" s="263" t="str">
        <f t="shared" si="57"/>
        <v xml:space="preserve"> </v>
      </c>
      <c r="P890" s="9"/>
      <c r="Q890" s="263" t="str">
        <f t="shared" si="58"/>
        <v xml:space="preserve"> </v>
      </c>
    </row>
    <row r="891" spans="1:22" x14ac:dyDescent="0.2">
      <c r="A891" s="275" t="s">
        <v>1314</v>
      </c>
      <c r="B891" s="269" t="s">
        <v>4055</v>
      </c>
      <c r="C891" s="269" t="s">
        <v>3719</v>
      </c>
      <c r="D891" s="279">
        <v>38</v>
      </c>
      <c r="E891" s="274">
        <v>1995</v>
      </c>
      <c r="F891" s="272"/>
      <c r="G891" s="263" t="str">
        <f t="shared" si="55"/>
        <v xml:space="preserve"> </v>
      </c>
      <c r="H891" s="275" t="s">
        <v>4019</v>
      </c>
      <c r="I891" s="275"/>
      <c r="J891" s="263" t="str">
        <f t="shared" si="56"/>
        <v xml:space="preserve"> </v>
      </c>
      <c r="K891" s="272" t="str">
        <f>IF(D891&gt;=('28 Populations and thresholds'!$I$32),"YES"," ")</f>
        <v>YES</v>
      </c>
      <c r="L891" s="272" t="str">
        <f>IF(K891="YES"," ",IF(D891&gt;=('28 Populations and thresholds'!$I$32)*0.25,"YES"))</f>
        <v xml:space="preserve"> </v>
      </c>
      <c r="M891" s="272" t="b">
        <f>OR('28 Populations and thresholds'!$J$32="CR",'28 Populations and thresholds'!$J$32="EN",'28 Populations and thresholds'!$J$32="VU")</f>
        <v>1</v>
      </c>
      <c r="N891" s="273">
        <f>D891/'28 Populations and thresholds'!$H$32</f>
        <v>9.2682926829268288E-3</v>
      </c>
      <c r="O891" s="263" t="str">
        <f t="shared" si="57"/>
        <v xml:space="preserve"> </v>
      </c>
      <c r="P891" s="275"/>
      <c r="Q891" s="263" t="str">
        <f t="shared" si="58"/>
        <v xml:space="preserve"> </v>
      </c>
    </row>
    <row r="892" spans="1:22" x14ac:dyDescent="0.2">
      <c r="A892" s="143" t="s">
        <v>1314</v>
      </c>
      <c r="B892" s="9" t="s">
        <v>1680</v>
      </c>
      <c r="C892" s="4" t="s">
        <v>1677</v>
      </c>
      <c r="D892" s="5">
        <v>12</v>
      </c>
      <c r="E892" s="1" t="s">
        <v>74</v>
      </c>
      <c r="F892" s="43"/>
      <c r="G892" s="263" t="str">
        <f t="shared" si="55"/>
        <v xml:space="preserve"> </v>
      </c>
      <c r="H892" s="13" t="s">
        <v>139</v>
      </c>
      <c r="J892" s="263" t="str">
        <f t="shared" si="56"/>
        <v xml:space="preserve"> </v>
      </c>
      <c r="K892" s="38" t="str">
        <f>IF(D892&gt;=('28 Populations and thresholds'!$I$44),"YES"," ")</f>
        <v>YES</v>
      </c>
      <c r="L892" s="38" t="str">
        <f>IF(K892="YES"," ",IF(D892&gt;=('28 Populations and thresholds'!$I$44)*0.25,"YES"))</f>
        <v xml:space="preserve"> </v>
      </c>
      <c r="M892" s="38" t="b">
        <f>OR('28 Populations and thresholds'!$J$44="CR",'28 Populations and thresholds'!$J$44="EN",'28 Populations and thresholds'!$J$44="VU")</f>
        <v>0</v>
      </c>
      <c r="N892" s="75">
        <f>D892/'28 Populations and thresholds'!$H$44</f>
        <v>2.4E-2</v>
      </c>
      <c r="O892" s="263" t="str">
        <f t="shared" si="57"/>
        <v xml:space="preserve"> </v>
      </c>
      <c r="P892" s="121"/>
      <c r="Q892" s="263" t="str">
        <f t="shared" si="58"/>
        <v xml:space="preserve"> </v>
      </c>
    </row>
    <row r="893" spans="1:22" x14ac:dyDescent="0.2">
      <c r="A893" s="275" t="s">
        <v>1314</v>
      </c>
      <c r="B893" s="269" t="s">
        <v>3692</v>
      </c>
      <c r="C893" s="269" t="s">
        <v>3676</v>
      </c>
      <c r="D893" s="279">
        <v>3</v>
      </c>
      <c r="E893" s="274">
        <v>1993</v>
      </c>
      <c r="F893" s="272"/>
      <c r="G893" s="263" t="str">
        <f t="shared" si="55"/>
        <v xml:space="preserve"> </v>
      </c>
      <c r="H893" s="275" t="s">
        <v>139</v>
      </c>
      <c r="I893" s="275" t="s">
        <v>3388</v>
      </c>
      <c r="J893" s="263" t="str">
        <f t="shared" si="56"/>
        <v xml:space="preserve"> </v>
      </c>
      <c r="K893" s="272" t="str">
        <f>IF(D893&gt;=('28 Populations and thresholds'!$I$96),"YES"," ")</f>
        <v>YES</v>
      </c>
      <c r="L893" s="272" t="str">
        <f>IF(K893="YES"," ",IF(D893&gt;=('28 Populations and thresholds'!$I$96)*0.25,"YES"))</f>
        <v xml:space="preserve"> </v>
      </c>
      <c r="M893" s="272" t="b">
        <f>OR('28 Populations and thresholds'!$J$96="CR",'28 Populations and thresholds'!$J$96="EN",'28 Populations and thresholds'!$J$96="VU")</f>
        <v>1</v>
      </c>
      <c r="N893" s="273">
        <f>D893/'28 Populations and thresholds'!$H$96</f>
        <v>3.0000000000000001E-3</v>
      </c>
      <c r="O893" s="263" t="str">
        <f t="shared" si="57"/>
        <v xml:space="preserve"> </v>
      </c>
      <c r="P893" s="275"/>
      <c r="Q893" s="263" t="str">
        <f t="shared" si="58"/>
        <v xml:space="preserve"> </v>
      </c>
    </row>
    <row r="894" spans="1:22" x14ac:dyDescent="0.2">
      <c r="A894" s="143" t="s">
        <v>1314</v>
      </c>
      <c r="B894" s="40" t="s">
        <v>1261</v>
      </c>
      <c r="C894" s="4" t="s">
        <v>3452</v>
      </c>
      <c r="D894" s="41">
        <v>1221</v>
      </c>
      <c r="E894" s="46">
        <v>35071</v>
      </c>
      <c r="F894" s="43"/>
      <c r="G894" s="263" t="str">
        <f t="shared" si="55"/>
        <v xml:space="preserve"> </v>
      </c>
      <c r="H894" s="143" t="s">
        <v>21</v>
      </c>
      <c r="I894" s="143" t="s">
        <v>853</v>
      </c>
      <c r="J894" s="263" t="str">
        <f t="shared" si="56"/>
        <v xml:space="preserve"> </v>
      </c>
      <c r="K894" s="38" t="str">
        <f>IF(D894&gt;=('28 Populations and thresholds'!$I$158),"YES"," ")</f>
        <v>YES</v>
      </c>
      <c r="L894" s="38" t="str">
        <f>IF(K894="YES"," ",IF(D894&gt;=('28 Populations and thresholds'!$I$158)*0.25,"YES"))</f>
        <v xml:space="preserve"> </v>
      </c>
      <c r="M894" s="38" t="b">
        <f>OR('28 Populations and thresholds'!$J$158="CR",'28 Populations and thresholds'!$J$158="EN",'28 Populations and thresholds'!$J$158="VU")</f>
        <v>0</v>
      </c>
      <c r="N894" s="75">
        <f>D894/'28 Populations and thresholds'!$H$158</f>
        <v>1.221E-2</v>
      </c>
      <c r="O894" s="263" t="str">
        <f t="shared" si="57"/>
        <v xml:space="preserve"> </v>
      </c>
      <c r="P894" s="9"/>
      <c r="Q894" s="263" t="str">
        <f t="shared" si="58"/>
        <v xml:space="preserve"> </v>
      </c>
    </row>
    <row r="895" spans="1:22" x14ac:dyDescent="0.2">
      <c r="A895" s="143" t="s">
        <v>1314</v>
      </c>
      <c r="B895" s="40" t="s">
        <v>1261</v>
      </c>
      <c r="C895" s="4" t="s">
        <v>3748</v>
      </c>
      <c r="D895" s="41">
        <v>450</v>
      </c>
      <c r="E895" s="46">
        <v>33629</v>
      </c>
      <c r="F895" s="43"/>
      <c r="G895" s="263" t="str">
        <f t="shared" si="55"/>
        <v xml:space="preserve"> </v>
      </c>
      <c r="H895" s="143" t="s">
        <v>21</v>
      </c>
      <c r="I895" s="143" t="s">
        <v>853</v>
      </c>
      <c r="J895" s="263" t="str">
        <f t="shared" si="56"/>
        <v xml:space="preserve"> </v>
      </c>
      <c r="K895" s="38" t="str">
        <f>IF(D895&gt;=('28 Populations and thresholds'!$I$156),"YES"," ")</f>
        <v>YES</v>
      </c>
      <c r="L895" s="38" t="str">
        <f>IF(K895="YES"," ",IF(D895&gt;=('28 Populations and thresholds'!$I$156)*0.25,"YES"))</f>
        <v xml:space="preserve"> </v>
      </c>
      <c r="M895" s="38" t="b">
        <f>OR('28 Populations and thresholds'!$J$156="CR",'28 Populations and thresholds'!$J$156="EN",'28 Populations and thresholds'!$J$156="VU")</f>
        <v>0</v>
      </c>
      <c r="N895" s="75">
        <f>D895/'28 Populations and thresholds'!$H$156</f>
        <v>1.7999999999999999E-2</v>
      </c>
      <c r="O895" s="263" t="str">
        <f t="shared" si="57"/>
        <v xml:space="preserve"> </v>
      </c>
      <c r="Q895" s="263" t="str">
        <f t="shared" si="58"/>
        <v xml:space="preserve"> </v>
      </c>
    </row>
    <row r="896" spans="1:22" x14ac:dyDescent="0.2">
      <c r="A896" s="267" t="s">
        <v>1314</v>
      </c>
      <c r="B896" s="269" t="s">
        <v>3468</v>
      </c>
      <c r="C896" s="268" t="s">
        <v>3795</v>
      </c>
      <c r="D896" s="270">
        <v>25961</v>
      </c>
      <c r="E896" s="271">
        <v>38117</v>
      </c>
      <c r="F896" s="276"/>
      <c r="G896" s="263" t="str">
        <f t="shared" si="55"/>
        <v xml:space="preserve"> </v>
      </c>
      <c r="H896" s="267" t="s">
        <v>21</v>
      </c>
      <c r="I896" s="267" t="s">
        <v>85</v>
      </c>
      <c r="J896" s="263" t="str">
        <f t="shared" si="56"/>
        <v xml:space="preserve"> </v>
      </c>
      <c r="K896" s="272" t="str">
        <f>IF(D896&gt;=(('28 Populations and thresholds'!$I$176)+('28 Populations and thresholds'!$I$177)),"YES"," ")</f>
        <v>YES</v>
      </c>
      <c r="L896" s="272" t="str">
        <f>IF(K896="YES"," ",IF(D896&gt;=(('28 Populations and thresholds'!$I$176)+('28 Populations and thresholds'!$I$177))*0.25,"YES"))</f>
        <v xml:space="preserve"> </v>
      </c>
      <c r="M896" s="272" t="b">
        <f>OR('28 Populations and thresholds'!$J$176="CR",'28 Populations and thresholds'!$J$176="EN",'28 Populations and thresholds'!$J$176="VU")</f>
        <v>0</v>
      </c>
      <c r="N896" s="273">
        <f>D896/(('28 Populations and thresholds'!$H$176)+('28 Populations and thresholds'!$H$177))</f>
        <v>9.3050179211469533E-2</v>
      </c>
      <c r="O896" s="263" t="str">
        <f t="shared" si="57"/>
        <v xml:space="preserve"> </v>
      </c>
      <c r="P896" s="275" t="s">
        <v>4568</v>
      </c>
      <c r="Q896" s="263" t="str">
        <f t="shared" si="58"/>
        <v xml:space="preserve"> </v>
      </c>
    </row>
    <row r="897" spans="1:22" x14ac:dyDescent="0.2">
      <c r="A897" s="275" t="s">
        <v>1314</v>
      </c>
      <c r="B897" s="269" t="s">
        <v>3468</v>
      </c>
      <c r="C897" s="269" t="s">
        <v>3781</v>
      </c>
      <c r="D897" s="279">
        <v>10115</v>
      </c>
      <c r="E897" s="281">
        <v>39114</v>
      </c>
      <c r="F897" s="272"/>
      <c r="G897" s="263" t="str">
        <f t="shared" ref="G897:G960" si="59">" "</f>
        <v xml:space="preserve"> </v>
      </c>
      <c r="H897" s="275"/>
      <c r="I897" s="269" t="s">
        <v>4415</v>
      </c>
      <c r="J897" s="263" t="str">
        <f t="shared" ref="J897:J960" si="60">" "</f>
        <v xml:space="preserve"> </v>
      </c>
      <c r="K897" s="272" t="str">
        <f>IF(D897&gt;=('28 Populations and thresholds'!$I$220),"YES"," ")</f>
        <v>YES</v>
      </c>
      <c r="L897" s="272" t="str">
        <f>IF(K897="YES"," ",IF(D897&gt;=('28 Populations and thresholds'!$I$220)*0.25,"YES"))</f>
        <v xml:space="preserve"> </v>
      </c>
      <c r="M897" s="272" t="b">
        <f>OR('28 Populations and thresholds'!$J$220="CR",'28 Populations and thresholds'!$J$220="EN",'28 Populations and thresholds'!$J$220="VU")</f>
        <v>0</v>
      </c>
      <c r="N897" s="273">
        <f>D897/'28 Populations and thresholds'!$H$220</f>
        <v>1.0114989885010115E-2</v>
      </c>
      <c r="O897" s="263" t="str">
        <f t="shared" ref="O897:O960" si="61">" "</f>
        <v xml:space="preserve"> </v>
      </c>
      <c r="P897" s="275"/>
      <c r="Q897" s="263" t="str">
        <f t="shared" ref="Q897:Q960" si="62">" "</f>
        <v xml:space="preserve"> </v>
      </c>
    </row>
    <row r="898" spans="1:22" x14ac:dyDescent="0.2">
      <c r="A898" s="275" t="s">
        <v>1314</v>
      </c>
      <c r="B898" s="269" t="s">
        <v>3468</v>
      </c>
      <c r="C898" s="269" t="s">
        <v>3652</v>
      </c>
      <c r="D898" s="279">
        <v>984</v>
      </c>
      <c r="E898" s="274">
        <v>2007</v>
      </c>
      <c r="F898" s="272"/>
      <c r="G898" s="263" t="str">
        <f t="shared" si="59"/>
        <v xml:space="preserve"> </v>
      </c>
      <c r="H898" s="275" t="s">
        <v>139</v>
      </c>
      <c r="I898" s="275" t="s">
        <v>3388</v>
      </c>
      <c r="J898" s="263" t="str">
        <f t="shared" si="60"/>
        <v xml:space="preserve"> </v>
      </c>
      <c r="K898" s="272" t="str">
        <f>IF(D898&gt;=('28 Populations and thresholds'!$I$112),"YES"," ")</f>
        <v>YES</v>
      </c>
      <c r="L898" s="272" t="str">
        <f>IF(K898="YES"," ",IF(D898&gt;=('28 Populations and thresholds'!$I$112)*0.25,"YES"))</f>
        <v xml:space="preserve"> </v>
      </c>
      <c r="M898" s="272" t="b">
        <f>OR('28 Populations and thresholds'!$J$112="CR",'28 Populations and thresholds'!$J$112="EN",'28 Populations and thresholds'!$J$112="VU")</f>
        <v>0</v>
      </c>
      <c r="N898" s="273">
        <f>D898/'28 Populations and thresholds'!$H$112</f>
        <v>9.8399999999999998E-3</v>
      </c>
      <c r="O898" s="263" t="str">
        <f t="shared" si="61"/>
        <v xml:space="preserve"> </v>
      </c>
      <c r="P898" s="269"/>
      <c r="Q898" s="263" t="str">
        <f t="shared" si="62"/>
        <v xml:space="preserve"> </v>
      </c>
    </row>
    <row r="899" spans="1:22" x14ac:dyDescent="0.2">
      <c r="A899" s="267" t="s">
        <v>1314</v>
      </c>
      <c r="B899" s="269" t="s">
        <v>3468</v>
      </c>
      <c r="C899" s="269" t="s">
        <v>3467</v>
      </c>
      <c r="D899" s="279">
        <v>8070</v>
      </c>
      <c r="E899" s="274">
        <v>2007</v>
      </c>
      <c r="F899" s="276"/>
      <c r="G899" s="263" t="str">
        <f t="shared" si="59"/>
        <v xml:space="preserve"> </v>
      </c>
      <c r="H899" s="275" t="s">
        <v>139</v>
      </c>
      <c r="I899" s="275" t="s">
        <v>3388</v>
      </c>
      <c r="J899" s="263" t="str">
        <f t="shared" si="60"/>
        <v xml:space="preserve"> </v>
      </c>
      <c r="K899" s="272" t="str">
        <f>IF(D899&gt;=('28 Populations and thresholds'!$I$180),"YES"," ")</f>
        <v>YES</v>
      </c>
      <c r="L899" s="272" t="str">
        <f>IF(K899="YES"," ",IF(D899&gt;=('28 Populations and thresholds'!$I$180)*0.25,"YES"))</f>
        <v xml:space="preserve"> </v>
      </c>
      <c r="M899" s="272" t="b">
        <f>OR('28 Populations and thresholds'!$J$180="CR",'28 Populations and thresholds'!$J$180="EN",'28 Populations and thresholds'!$J$180="VU")</f>
        <v>0</v>
      </c>
      <c r="N899" s="273">
        <f>D899/'28 Populations and thresholds'!$H$180</f>
        <v>8.0699999999999994E-2</v>
      </c>
      <c r="O899" s="263" t="str">
        <f t="shared" si="61"/>
        <v xml:space="preserve"> </v>
      </c>
      <c r="P899" s="269"/>
      <c r="Q899" s="263" t="str">
        <f t="shared" si="62"/>
        <v xml:space="preserve"> </v>
      </c>
    </row>
    <row r="900" spans="1:22" x14ac:dyDescent="0.2">
      <c r="A900" s="275" t="s">
        <v>1314</v>
      </c>
      <c r="B900" s="269" t="s">
        <v>3468</v>
      </c>
      <c r="C900" s="269" t="s">
        <v>3590</v>
      </c>
      <c r="D900" s="279">
        <v>7000</v>
      </c>
      <c r="E900" s="274">
        <v>2007</v>
      </c>
      <c r="F900" s="272"/>
      <c r="G900" s="263" t="str">
        <f t="shared" si="59"/>
        <v xml:space="preserve"> </v>
      </c>
      <c r="H900" s="275" t="s">
        <v>139</v>
      </c>
      <c r="I900" s="275" t="s">
        <v>3388</v>
      </c>
      <c r="J900" s="263" t="str">
        <f t="shared" si="60"/>
        <v xml:space="preserve"> </v>
      </c>
      <c r="K900" s="272" t="str">
        <f>IF(D900&gt;=('28 Populations and thresholds'!$I$85),"YES"," ")</f>
        <v>YES</v>
      </c>
      <c r="L900" s="272" t="str">
        <f>IF(K900="YES"," ",IF(D900&gt;=('28 Populations and thresholds'!$I$85)*0.25,"YES"))</f>
        <v xml:space="preserve"> </v>
      </c>
      <c r="M900" s="272" t="b">
        <f>OR('28 Populations and thresholds'!$J$85="CR",'28 Populations and thresholds'!$J$85="EN",'28 Populations and thresholds'!$J$85="VU")</f>
        <v>0</v>
      </c>
      <c r="N900" s="273">
        <f>D900/'28 Populations and thresholds'!$H$85</f>
        <v>7.8651685393258425E-2</v>
      </c>
      <c r="O900" s="263" t="str">
        <f t="shared" si="61"/>
        <v xml:space="preserve"> </v>
      </c>
      <c r="P900" s="269"/>
      <c r="Q900" s="263" t="str">
        <f t="shared" si="62"/>
        <v xml:space="preserve"> </v>
      </c>
    </row>
    <row r="901" spans="1:22" x14ac:dyDescent="0.2">
      <c r="A901" s="267" t="s">
        <v>1314</v>
      </c>
      <c r="B901" s="269" t="s">
        <v>3468</v>
      </c>
      <c r="C901" s="269" t="s">
        <v>3451</v>
      </c>
      <c r="D901" s="270">
        <v>5801</v>
      </c>
      <c r="E901" s="271">
        <v>38117</v>
      </c>
      <c r="F901" s="276"/>
      <c r="G901" s="263" t="str">
        <f t="shared" si="59"/>
        <v xml:space="preserve"> </v>
      </c>
      <c r="H901" s="267" t="s">
        <v>21</v>
      </c>
      <c r="I901" s="267" t="s">
        <v>85</v>
      </c>
      <c r="J901" s="263" t="str">
        <f t="shared" si="60"/>
        <v xml:space="preserve"> </v>
      </c>
      <c r="K901" s="272" t="str">
        <f>IF(D901&gt;=('28 Populations and thresholds'!$I$154),"YES"," ")</f>
        <v>YES</v>
      </c>
      <c r="L901" s="272" t="str">
        <f>IF(K901="YES"," ",IF(D901&gt;=('28 Populations and thresholds'!$I$154)*0.25,"YES"))</f>
        <v xml:space="preserve"> </v>
      </c>
      <c r="M901" s="272" t="b">
        <f>OR('28 Populations and thresholds'!$J$154="CR",'28 Populations and thresholds'!$J$154="EN",'28 Populations and thresholds'!$J$154="VU")</f>
        <v>0</v>
      </c>
      <c r="N901" s="273">
        <f>D901/'28 Populations and thresholds'!$H$154</f>
        <v>5.5778846153846151E-2</v>
      </c>
      <c r="O901" s="263" t="str">
        <f t="shared" si="61"/>
        <v xml:space="preserve"> </v>
      </c>
      <c r="P901" s="269"/>
      <c r="Q901" s="263" t="str">
        <f t="shared" si="62"/>
        <v xml:space="preserve"> </v>
      </c>
    </row>
    <row r="902" spans="1:22" x14ac:dyDescent="0.2">
      <c r="A902" s="267" t="s">
        <v>1314</v>
      </c>
      <c r="B902" s="269" t="s">
        <v>3468</v>
      </c>
      <c r="C902" s="269" t="s">
        <v>3459</v>
      </c>
      <c r="D902" s="270">
        <v>877</v>
      </c>
      <c r="E902" s="271">
        <v>38117</v>
      </c>
      <c r="F902" s="276"/>
      <c r="G902" s="263" t="str">
        <f t="shared" si="59"/>
        <v xml:space="preserve"> </v>
      </c>
      <c r="H902" s="267" t="s">
        <v>21</v>
      </c>
      <c r="I902" s="267" t="s">
        <v>85</v>
      </c>
      <c r="J902" s="263" t="str">
        <f t="shared" si="60"/>
        <v xml:space="preserve"> </v>
      </c>
      <c r="K902" s="272" t="str">
        <f>IF(D902&gt;=(('28 Populations and thresholds'!$I$160)+('28 Populations and thresholds'!$I$163)),"YES"," ")</f>
        <v>YES</v>
      </c>
      <c r="L902" s="272" t="str">
        <f>IF(K902="YES"," ",IF(D902&gt;=(('28 Populations and thresholds'!$I$160)+('28 Populations and thresholds'!$I$163))*0.25,"YES"))</f>
        <v xml:space="preserve"> </v>
      </c>
      <c r="M902" s="272" t="b">
        <f>OR('28 Populations and thresholds'!$J$160="CR",'28 Populations and thresholds'!$J$160="EN",'28 Populations and thresholds'!$J$160="VU")</f>
        <v>0</v>
      </c>
      <c r="N902" s="273">
        <f>D902/(('28 Populations and thresholds'!$H$160)+('28 Populations and thresholds'!$H$163))</f>
        <v>2.2779220779220778E-2</v>
      </c>
      <c r="O902" s="263" t="str">
        <f t="shared" si="61"/>
        <v xml:space="preserve"> </v>
      </c>
      <c r="P902" s="282" t="s">
        <v>4563</v>
      </c>
      <c r="Q902" s="263" t="str">
        <f t="shared" si="62"/>
        <v xml:space="preserve"> </v>
      </c>
    </row>
    <row r="903" spans="1:22" x14ac:dyDescent="0.2">
      <c r="A903" s="275" t="s">
        <v>1314</v>
      </c>
      <c r="B903" s="269" t="s">
        <v>3468</v>
      </c>
      <c r="C903" s="269" t="s">
        <v>3521</v>
      </c>
      <c r="D903" s="279">
        <v>13</v>
      </c>
      <c r="E903" s="281">
        <v>39114</v>
      </c>
      <c r="F903" s="272"/>
      <c r="G903" s="263" t="str">
        <f t="shared" si="59"/>
        <v xml:space="preserve"> </v>
      </c>
      <c r="H903" s="275"/>
      <c r="I903" s="269" t="s">
        <v>4415</v>
      </c>
      <c r="J903" s="263" t="str">
        <f t="shared" si="60"/>
        <v xml:space="preserve"> </v>
      </c>
      <c r="K903" s="272" t="str">
        <f>IF(D903&gt;=('28 Populations and thresholds'!$I$57),"YES"," ")</f>
        <v>YES</v>
      </c>
      <c r="L903" s="272" t="str">
        <f>IF(K903="YES"," ",IF(D903&gt;=('28 Populations and thresholds'!$I$57)*0.25,"YES"))</f>
        <v xml:space="preserve"> </v>
      </c>
      <c r="M903" s="272" t="b">
        <f>OR('28 Populations and thresholds'!$J$57="CR",'28 Populations and thresholds'!$J$57="EN",'28 Populations and thresholds'!$J$57="VU")</f>
        <v>0</v>
      </c>
      <c r="N903" s="273">
        <f>D903/'28 Populations and thresholds'!$H$57</f>
        <v>4.3333333333333331E-3</v>
      </c>
      <c r="O903" s="263" t="str">
        <f t="shared" si="61"/>
        <v xml:space="preserve"> </v>
      </c>
      <c r="P903" s="275"/>
      <c r="Q903" s="263" t="str">
        <f t="shared" si="62"/>
        <v xml:space="preserve"> </v>
      </c>
    </row>
    <row r="904" spans="1:22" x14ac:dyDescent="0.2">
      <c r="A904" s="275" t="s">
        <v>1314</v>
      </c>
      <c r="B904" s="269" t="s">
        <v>3468</v>
      </c>
      <c r="C904" s="269" t="s">
        <v>3607</v>
      </c>
      <c r="D904" s="279">
        <v>8560</v>
      </c>
      <c r="E904" s="274">
        <v>2007</v>
      </c>
      <c r="F904" s="272"/>
      <c r="G904" s="263" t="str">
        <f t="shared" si="59"/>
        <v xml:space="preserve"> </v>
      </c>
      <c r="H904" s="275" t="s">
        <v>139</v>
      </c>
      <c r="I904" s="275" t="s">
        <v>3388</v>
      </c>
      <c r="J904" s="263" t="str">
        <f t="shared" si="60"/>
        <v xml:space="preserve"> </v>
      </c>
      <c r="K904" s="272" t="str">
        <f>IF(D904&gt;=('28 Populations and thresholds'!$I$92),"YES"," ")</f>
        <v>YES</v>
      </c>
      <c r="L904" s="272" t="str">
        <f>IF(K904="YES"," ",IF(D904&gt;=('28 Populations and thresholds'!$I$92)*0.25,"YES"))</f>
        <v xml:space="preserve"> </v>
      </c>
      <c r="M904" s="272" t="b">
        <f>OR('28 Populations and thresholds'!$J$92="CR",'28 Populations and thresholds'!$J$92="EN",'28 Populations and thresholds'!$J$92="VU")</f>
        <v>0</v>
      </c>
      <c r="N904" s="273">
        <f>D904/'28 Populations and thresholds'!$H$92</f>
        <v>2.8533333333333334E-2</v>
      </c>
      <c r="O904" s="263" t="str">
        <f t="shared" si="61"/>
        <v xml:space="preserve"> </v>
      </c>
      <c r="P904" s="269"/>
      <c r="Q904" s="263" t="str">
        <f t="shared" si="62"/>
        <v xml:space="preserve"> </v>
      </c>
    </row>
    <row r="905" spans="1:22" x14ac:dyDescent="0.2">
      <c r="A905" s="275" t="s">
        <v>1314</v>
      </c>
      <c r="B905" s="269" t="s">
        <v>3468</v>
      </c>
      <c r="C905" s="269" t="s">
        <v>3644</v>
      </c>
      <c r="D905" s="279">
        <v>750</v>
      </c>
      <c r="E905" s="274">
        <v>2007</v>
      </c>
      <c r="F905" s="272"/>
      <c r="G905" s="263" t="str">
        <f t="shared" si="59"/>
        <v xml:space="preserve"> </v>
      </c>
      <c r="H905" s="275" t="s">
        <v>139</v>
      </c>
      <c r="I905" s="275" t="s">
        <v>3388</v>
      </c>
      <c r="J905" s="263" t="str">
        <f t="shared" si="60"/>
        <v xml:space="preserve"> </v>
      </c>
      <c r="K905" s="272" t="str">
        <f>IF(D905&gt;=('28 Populations and thresholds'!$I$109),"YES"," ")</f>
        <v>YES</v>
      </c>
      <c r="L905" s="272" t="str">
        <f>IF(K905="YES"," ",IF(D905&gt;=('28 Populations and thresholds'!$I$109)*0.25,"YES"))</f>
        <v xml:space="preserve"> </v>
      </c>
      <c r="M905" s="272" t="b">
        <f>OR('28 Populations and thresholds'!$J$109="CR",'28 Populations and thresholds'!$J$109="EN",'28 Populations and thresholds'!$J$109="VU")</f>
        <v>0</v>
      </c>
      <c r="N905" s="273">
        <f>D905/'28 Populations and thresholds'!$H$109</f>
        <v>0.03</v>
      </c>
      <c r="O905" s="263" t="str">
        <f t="shared" si="61"/>
        <v xml:space="preserve"> </v>
      </c>
      <c r="P905" s="269"/>
      <c r="Q905" s="263" t="str">
        <f t="shared" si="62"/>
        <v xml:space="preserve"> </v>
      </c>
      <c r="R905" s="4"/>
      <c r="S905" s="4"/>
      <c r="T905" s="4"/>
      <c r="U905" s="4"/>
      <c r="V905" s="4"/>
    </row>
    <row r="906" spans="1:22" x14ac:dyDescent="0.2">
      <c r="A906" s="12" t="s">
        <v>1314</v>
      </c>
      <c r="B906" s="40" t="s">
        <v>4617</v>
      </c>
      <c r="C906" s="4" t="s">
        <v>3719</v>
      </c>
      <c r="D906" s="5">
        <v>104</v>
      </c>
      <c r="E906" s="148">
        <v>32964</v>
      </c>
      <c r="G906" s="263" t="str">
        <f t="shared" si="59"/>
        <v xml:space="preserve"> </v>
      </c>
      <c r="H906" s="13" t="s">
        <v>4019</v>
      </c>
      <c r="J906" s="263" t="str">
        <f t="shared" si="60"/>
        <v xml:space="preserve"> </v>
      </c>
      <c r="K906" s="38" t="str">
        <f>IF(D906&gt;=('28 Populations and thresholds'!$I$32),"YES"," ")</f>
        <v>YES</v>
      </c>
      <c r="L906" s="38" t="str">
        <f>IF(K906="YES"," ",IF(D906&gt;=('28 Populations and thresholds'!$I$32)*0.25,"YES"))</f>
        <v xml:space="preserve"> </v>
      </c>
      <c r="M906" s="38" t="b">
        <f>OR('28 Populations and thresholds'!$J$32="CR",'28 Populations and thresholds'!$J$32="EN",'28 Populations and thresholds'!$J$32="VU")</f>
        <v>1</v>
      </c>
      <c r="N906" s="75">
        <f>D906/'28 Populations and thresholds'!$H$32</f>
        <v>2.5365853658536587E-2</v>
      </c>
      <c r="O906" s="263" t="str">
        <f t="shared" si="61"/>
        <v xml:space="preserve"> </v>
      </c>
      <c r="Q906" s="263" t="str">
        <f t="shared" si="62"/>
        <v xml:space="preserve"> </v>
      </c>
    </row>
    <row r="907" spans="1:22" x14ac:dyDescent="0.2">
      <c r="A907" s="143" t="s">
        <v>1314</v>
      </c>
      <c r="B907" s="40" t="s">
        <v>4617</v>
      </c>
      <c r="C907" s="4" t="s">
        <v>3452</v>
      </c>
      <c r="D907" s="41">
        <v>2000</v>
      </c>
      <c r="E907" s="46">
        <v>34718</v>
      </c>
      <c r="F907" s="43"/>
      <c r="G907" s="263" t="str">
        <f t="shared" si="59"/>
        <v xml:space="preserve"> </v>
      </c>
      <c r="H907" s="143" t="s">
        <v>21</v>
      </c>
      <c r="I907" s="143" t="s">
        <v>853</v>
      </c>
      <c r="J907" s="263" t="str">
        <f t="shared" si="60"/>
        <v xml:space="preserve"> </v>
      </c>
      <c r="K907" s="38" t="str">
        <f>IF(D907&gt;=('28 Populations and thresholds'!$I$158),"YES"," ")</f>
        <v>YES</v>
      </c>
      <c r="L907" s="38" t="str">
        <f>IF(K907="YES"," ",IF(D907&gt;=('28 Populations and thresholds'!$I$158)*0.25,"YES"))</f>
        <v xml:space="preserve"> </v>
      </c>
      <c r="M907" s="38" t="b">
        <f>OR('28 Populations and thresholds'!$J$158="CR",'28 Populations and thresholds'!$J$158="EN",'28 Populations and thresholds'!$J$158="VU")</f>
        <v>0</v>
      </c>
      <c r="N907" s="75">
        <f>D907/'28 Populations and thresholds'!$H$158</f>
        <v>0.02</v>
      </c>
      <c r="O907" s="263" t="str">
        <f t="shared" si="61"/>
        <v xml:space="preserve"> </v>
      </c>
      <c r="P907" s="9"/>
      <c r="Q907" s="263" t="str">
        <f t="shared" si="62"/>
        <v xml:space="preserve"> </v>
      </c>
    </row>
    <row r="908" spans="1:22" x14ac:dyDescent="0.2">
      <c r="A908" s="143" t="s">
        <v>1314</v>
      </c>
      <c r="B908" s="40" t="s">
        <v>4617</v>
      </c>
      <c r="C908" s="4" t="s">
        <v>3748</v>
      </c>
      <c r="D908" s="41">
        <v>290</v>
      </c>
      <c r="E908" s="46">
        <v>35071</v>
      </c>
      <c r="F908" s="43"/>
      <c r="G908" s="263" t="str">
        <f t="shared" si="59"/>
        <v xml:space="preserve"> </v>
      </c>
      <c r="H908" s="143" t="s">
        <v>21</v>
      </c>
      <c r="I908" s="143" t="s">
        <v>853</v>
      </c>
      <c r="J908" s="263" t="str">
        <f t="shared" si="60"/>
        <v xml:space="preserve"> </v>
      </c>
      <c r="K908" s="38" t="str">
        <f>IF(D908&gt;=('28 Populations and thresholds'!$I$156),"YES"," ")</f>
        <v>YES</v>
      </c>
      <c r="L908" s="38" t="str">
        <f>IF(K908="YES"," ",IF(D908&gt;=('28 Populations and thresholds'!$I$156)*0.25,"YES"))</f>
        <v xml:space="preserve"> </v>
      </c>
      <c r="M908" s="38" t="b">
        <f>OR('28 Populations and thresholds'!$J$156="CR",'28 Populations and thresholds'!$J$156="EN",'28 Populations and thresholds'!$J$156="VU")</f>
        <v>0</v>
      </c>
      <c r="N908" s="75">
        <f>D908/'28 Populations and thresholds'!$H$156</f>
        <v>1.1599999999999999E-2</v>
      </c>
      <c r="O908" s="263" t="str">
        <f t="shared" si="61"/>
        <v xml:space="preserve"> </v>
      </c>
      <c r="P908" s="9"/>
      <c r="Q908" s="263" t="str">
        <f t="shared" si="62"/>
        <v xml:space="preserve"> </v>
      </c>
    </row>
    <row r="909" spans="1:22" x14ac:dyDescent="0.2">
      <c r="A909" s="143" t="s">
        <v>1314</v>
      </c>
      <c r="B909" s="40" t="s">
        <v>4617</v>
      </c>
      <c r="C909" s="4" t="s">
        <v>3745</v>
      </c>
      <c r="D909" s="41">
        <v>1185</v>
      </c>
      <c r="E909" s="46">
        <v>35071</v>
      </c>
      <c r="F909" s="43"/>
      <c r="G909" s="263" t="str">
        <f t="shared" si="59"/>
        <v xml:space="preserve"> </v>
      </c>
      <c r="H909" s="143" t="s">
        <v>21</v>
      </c>
      <c r="I909" s="143" t="s">
        <v>853</v>
      </c>
      <c r="J909" s="263" t="str">
        <f t="shared" si="60"/>
        <v xml:space="preserve"> </v>
      </c>
      <c r="K909" s="38" t="str">
        <f>IF(D909&gt;=('28 Populations and thresholds'!$I$152),"YES"," ")</f>
        <v>YES</v>
      </c>
      <c r="L909" s="38" t="str">
        <f>IF(K909="YES"," ",IF(D909&gt;=('28 Populations and thresholds'!$I$152)*0.25,"YES"))</f>
        <v xml:space="preserve"> </v>
      </c>
      <c r="M909" s="38" t="b">
        <f>OR('28 Populations and thresholds'!$J$152="CR",'28 Populations and thresholds'!$J$152="EN",'28 Populations and thresholds'!$J$152="VU")</f>
        <v>0</v>
      </c>
      <c r="N909" s="75">
        <f>D909/'28 Populations and thresholds'!$H$152</f>
        <v>1.1849999999999999E-2</v>
      </c>
      <c r="O909" s="263" t="str">
        <f t="shared" si="61"/>
        <v xml:space="preserve"> </v>
      </c>
      <c r="Q909" s="263" t="str">
        <f t="shared" si="62"/>
        <v xml:space="preserve"> </v>
      </c>
      <c r="R909" s="4"/>
      <c r="S909" s="4"/>
      <c r="T909" s="4"/>
      <c r="U909" s="4"/>
      <c r="V909" s="4"/>
    </row>
    <row r="910" spans="1:22" x14ac:dyDescent="0.2">
      <c r="A910" s="275" t="s">
        <v>1314</v>
      </c>
      <c r="B910" s="269" t="s">
        <v>1357</v>
      </c>
      <c r="C910" s="269" t="s">
        <v>3676</v>
      </c>
      <c r="D910" s="279">
        <v>37</v>
      </c>
      <c r="E910" s="274">
        <v>1991</v>
      </c>
      <c r="F910" s="272"/>
      <c r="G910" s="263" t="str">
        <f t="shared" si="59"/>
        <v xml:space="preserve"> </v>
      </c>
      <c r="H910" s="275" t="s">
        <v>139</v>
      </c>
      <c r="I910" s="275" t="s">
        <v>3388</v>
      </c>
      <c r="J910" s="263" t="str">
        <f t="shared" si="60"/>
        <v xml:space="preserve"> </v>
      </c>
      <c r="K910" s="272" t="str">
        <f>IF(D910&gt;=('28 Populations and thresholds'!$I$96),"YES"," ")</f>
        <v>YES</v>
      </c>
      <c r="L910" s="272" t="str">
        <f>IF(K910="YES"," ",IF(D910&gt;=('28 Populations and thresholds'!$I$96)*0.25,"YES"))</f>
        <v xml:space="preserve"> </v>
      </c>
      <c r="M910" s="272" t="b">
        <f>OR('28 Populations and thresholds'!$J$96="CR",'28 Populations and thresholds'!$J$96="EN",'28 Populations and thresholds'!$J$96="VU")</f>
        <v>1</v>
      </c>
      <c r="N910" s="273">
        <f>D910/'28 Populations and thresholds'!$H$96</f>
        <v>3.6999999999999998E-2</v>
      </c>
      <c r="O910" s="263" t="str">
        <f t="shared" si="61"/>
        <v xml:space="preserve"> </v>
      </c>
      <c r="P910" s="275"/>
      <c r="Q910" s="263" t="str">
        <f t="shared" si="62"/>
        <v xml:space="preserve"> </v>
      </c>
    </row>
    <row r="911" spans="1:22" x14ac:dyDescent="0.2">
      <c r="A911" s="12" t="s">
        <v>1314</v>
      </c>
      <c r="B911" s="9" t="s">
        <v>3430</v>
      </c>
      <c r="C911" s="4" t="s">
        <v>3545</v>
      </c>
      <c r="D911" s="5">
        <v>1071</v>
      </c>
      <c r="E911" s="104">
        <v>2003</v>
      </c>
      <c r="G911" s="263" t="str">
        <f t="shared" si="59"/>
        <v xml:space="preserve"> </v>
      </c>
      <c r="H911" s="12" t="s">
        <v>139</v>
      </c>
      <c r="I911" s="12" t="s">
        <v>3388</v>
      </c>
      <c r="J911" s="263" t="str">
        <f t="shared" si="60"/>
        <v xml:space="preserve"> </v>
      </c>
      <c r="K911" s="38" t="str">
        <f>IF(D911&gt;=('28 Populations and thresholds'!$I$71),"YES"," ")</f>
        <v>YES</v>
      </c>
      <c r="L911" s="38" t="str">
        <f>IF(K911="YES"," ",IF(D911&gt;=('28 Populations and thresholds'!$I$71)*0.25,"YES"))</f>
        <v xml:space="preserve"> </v>
      </c>
      <c r="M911" s="38" t="b">
        <f>OR('28 Populations and thresholds'!$J$71="CR",'28 Populations and thresholds'!$J$71="EN",'28 Populations and thresholds'!$J$71="VU")</f>
        <v>0</v>
      </c>
      <c r="N911" s="75">
        <f>D911/'28 Populations and thresholds'!$H$71</f>
        <v>1.7850000000000001E-2</v>
      </c>
      <c r="O911" s="263" t="str">
        <f t="shared" si="61"/>
        <v xml:space="preserve"> </v>
      </c>
      <c r="P911" s="9"/>
      <c r="Q911" s="263" t="str">
        <f t="shared" si="62"/>
        <v xml:space="preserve"> </v>
      </c>
    </row>
    <row r="912" spans="1:22" x14ac:dyDescent="0.2">
      <c r="A912" s="12" t="s">
        <v>1314</v>
      </c>
      <c r="B912" s="4" t="s">
        <v>3430</v>
      </c>
      <c r="C912" s="115" t="s">
        <v>3425</v>
      </c>
      <c r="D912" s="5">
        <v>134</v>
      </c>
      <c r="E912" s="104">
        <v>2003</v>
      </c>
      <c r="G912" s="263" t="str">
        <f t="shared" si="59"/>
        <v xml:space="preserve"> </v>
      </c>
      <c r="H912" s="13" t="s">
        <v>139</v>
      </c>
      <c r="I912" s="13" t="s">
        <v>3388</v>
      </c>
      <c r="J912" s="263" t="str">
        <f t="shared" si="60"/>
        <v xml:space="preserve"> </v>
      </c>
      <c r="K912" s="38" t="str">
        <f>IF(D912&gt;=('28 Populations and thresholds'!$I$120),"YES"," ")</f>
        <v>YES</v>
      </c>
      <c r="L912" s="38" t="str">
        <f>IF(K912="YES"," ",IF(D912&gt;=('28 Populations and thresholds'!$I$120)*0.25,"YES"))</f>
        <v xml:space="preserve"> </v>
      </c>
      <c r="M912" s="38" t="b">
        <f>OR('28 Populations and thresholds'!$J$120="CR",'28 Populations and thresholds'!$J$120="EN",'28 Populations and thresholds'!$J$120="VU")</f>
        <v>0</v>
      </c>
      <c r="N912" s="75">
        <f>D912/'28 Populations and thresholds'!$H$120</f>
        <v>0.13400000000000001</v>
      </c>
      <c r="O912" s="263" t="str">
        <f t="shared" si="61"/>
        <v xml:space="preserve"> </v>
      </c>
      <c r="Q912" s="263" t="str">
        <f t="shared" si="62"/>
        <v xml:space="preserve"> </v>
      </c>
    </row>
    <row r="913" spans="1:22" x14ac:dyDescent="0.2">
      <c r="A913" s="12" t="s">
        <v>1314</v>
      </c>
      <c r="B913" s="9" t="s">
        <v>3430</v>
      </c>
      <c r="C913" s="4" t="s">
        <v>3552</v>
      </c>
      <c r="D913" s="5">
        <v>1127</v>
      </c>
      <c r="E913" s="104">
        <v>2004</v>
      </c>
      <c r="G913" s="263" t="str">
        <f t="shared" si="59"/>
        <v xml:space="preserve"> </v>
      </c>
      <c r="H913" s="12" t="s">
        <v>139</v>
      </c>
      <c r="I913" s="12" t="s">
        <v>3388</v>
      </c>
      <c r="J913" s="263" t="str">
        <f t="shared" si="60"/>
        <v xml:space="preserve"> </v>
      </c>
      <c r="K913" s="38" t="str">
        <f>IF(D913&gt;=('28 Populations and thresholds'!$I$77),"YES"," ")</f>
        <v>YES</v>
      </c>
      <c r="L913" s="38" t="str">
        <f>IF(K913="YES"," ",IF(D913&gt;=('28 Populations and thresholds'!$I$77)*0.25,"YES"))</f>
        <v xml:space="preserve"> </v>
      </c>
      <c r="M913" s="38" t="b">
        <f>OR('28 Populations and thresholds'!$J$77="CR",'28 Populations and thresholds'!$J$77="EN",'28 Populations and thresholds'!$J$77="VU")</f>
        <v>0</v>
      </c>
      <c r="N913" s="75">
        <f>D913/'28 Populations and thresholds'!$H$77</f>
        <v>1.1270000000000001E-2</v>
      </c>
      <c r="O913" s="263" t="str">
        <f t="shared" si="61"/>
        <v xml:space="preserve"> </v>
      </c>
      <c r="P913" s="9"/>
      <c r="Q913" s="263" t="str">
        <f t="shared" si="62"/>
        <v xml:space="preserve"> </v>
      </c>
    </row>
    <row r="914" spans="1:22" x14ac:dyDescent="0.2">
      <c r="A914" s="267" t="s">
        <v>1314</v>
      </c>
      <c r="B914" s="268" t="s">
        <v>1358</v>
      </c>
      <c r="C914" s="269" t="s">
        <v>3545</v>
      </c>
      <c r="D914" s="298">
        <v>3880</v>
      </c>
      <c r="E914" s="294" t="s">
        <v>1359</v>
      </c>
      <c r="F914" s="276"/>
      <c r="G914" s="263" t="str">
        <f t="shared" si="59"/>
        <v xml:space="preserve"> </v>
      </c>
      <c r="H914" s="267" t="s">
        <v>15</v>
      </c>
      <c r="I914" s="267" t="s">
        <v>1324</v>
      </c>
      <c r="J914" s="263" t="str">
        <f t="shared" si="60"/>
        <v xml:space="preserve"> </v>
      </c>
      <c r="K914" s="272" t="str">
        <f>IF(D914&gt;=('28 Populations and thresholds'!$I$71),"YES"," ")</f>
        <v>YES</v>
      </c>
      <c r="L914" s="272" t="str">
        <f>IF(K914="YES"," ",IF(D914&gt;=('28 Populations and thresholds'!$I$71)*0.25,"YES"))</f>
        <v xml:space="preserve"> </v>
      </c>
      <c r="M914" s="272" t="b">
        <f>OR('28 Populations and thresholds'!$J$71="CR",'28 Populations and thresholds'!$J$71="EN",'28 Populations and thresholds'!$J$71="VU")</f>
        <v>0</v>
      </c>
      <c r="N914" s="273">
        <f>D914/'28 Populations and thresholds'!$H$71</f>
        <v>6.4666666666666664E-2</v>
      </c>
      <c r="O914" s="263" t="str">
        <f t="shared" si="61"/>
        <v xml:space="preserve"> </v>
      </c>
      <c r="P914" s="269"/>
      <c r="Q914" s="263" t="str">
        <f t="shared" si="62"/>
        <v xml:space="preserve"> </v>
      </c>
    </row>
    <row r="915" spans="1:22" x14ac:dyDescent="0.2">
      <c r="A915" s="267" t="s">
        <v>1314</v>
      </c>
      <c r="B915" s="268" t="s">
        <v>1358</v>
      </c>
      <c r="C915" s="269" t="s">
        <v>3552</v>
      </c>
      <c r="D915" s="298">
        <v>2170</v>
      </c>
      <c r="E915" s="294" t="s">
        <v>1360</v>
      </c>
      <c r="F915" s="276"/>
      <c r="G915" s="263" t="str">
        <f t="shared" si="59"/>
        <v xml:space="preserve"> </v>
      </c>
      <c r="H915" s="267" t="s">
        <v>15</v>
      </c>
      <c r="I915" s="267" t="s">
        <v>1324</v>
      </c>
      <c r="J915" s="263" t="str">
        <f t="shared" si="60"/>
        <v xml:space="preserve"> </v>
      </c>
      <c r="K915" s="272" t="str">
        <f>IF(D915&gt;=('28 Populations and thresholds'!$I$77),"YES"," ")</f>
        <v>YES</v>
      </c>
      <c r="L915" s="272" t="str">
        <f>IF(K915="YES"," ",IF(D915&gt;=('28 Populations and thresholds'!$I$77)*0.25,"YES"))</f>
        <v xml:space="preserve"> </v>
      </c>
      <c r="M915" s="272" t="b">
        <f>OR('28 Populations and thresholds'!$J$77="CR",'28 Populations and thresholds'!$J$77="EN",'28 Populations and thresholds'!$J$77="VU")</f>
        <v>0</v>
      </c>
      <c r="N915" s="273">
        <f>D915/'28 Populations and thresholds'!$H$77</f>
        <v>2.1700000000000001E-2</v>
      </c>
      <c r="O915" s="263" t="str">
        <f t="shared" si="61"/>
        <v xml:space="preserve"> </v>
      </c>
      <c r="P915" s="269"/>
      <c r="Q915" s="263" t="str">
        <f t="shared" si="62"/>
        <v xml:space="preserve"> </v>
      </c>
    </row>
    <row r="916" spans="1:22" x14ac:dyDescent="0.2">
      <c r="A916" s="12" t="s">
        <v>1314</v>
      </c>
      <c r="B916" s="65" t="s">
        <v>1601</v>
      </c>
      <c r="C916" s="4" t="s">
        <v>1607</v>
      </c>
      <c r="D916" s="5">
        <v>307</v>
      </c>
      <c r="E916" s="148">
        <v>38384</v>
      </c>
      <c r="G916" s="263" t="str">
        <f t="shared" si="59"/>
        <v xml:space="preserve"> </v>
      </c>
      <c r="I916" s="9" t="s">
        <v>4415</v>
      </c>
      <c r="J916" s="263" t="str">
        <f t="shared" si="60"/>
        <v xml:space="preserve"> </v>
      </c>
      <c r="K916" s="38" t="str">
        <f>IF(D916&gt;=('28 Populations and thresholds'!$I$6),"YES"," ")</f>
        <v>YES</v>
      </c>
      <c r="L916" s="38" t="str">
        <f>IF(K916="YES"," ",IF(D916&gt;=('28 Populations and thresholds'!$I$6)*0.25,"YES"))</f>
        <v xml:space="preserve"> </v>
      </c>
      <c r="M916" s="38" t="b">
        <f>OR('28 Populations and thresholds'!$J$6="CR",'28 Populations and thresholds'!$J$6="EN",'28 Populations and thresholds'!$J$6="VU")</f>
        <v>0</v>
      </c>
      <c r="N916" s="75">
        <f>D916/'28 Populations and thresholds'!$H$6</f>
        <v>6.1399999999999996E-3</v>
      </c>
      <c r="O916" s="263" t="str">
        <f t="shared" si="61"/>
        <v xml:space="preserve"> </v>
      </c>
      <c r="Q916" s="263" t="str">
        <f t="shared" si="62"/>
        <v xml:space="preserve"> </v>
      </c>
    </row>
    <row r="917" spans="1:22" x14ac:dyDescent="0.2">
      <c r="A917" s="12" t="s">
        <v>1314</v>
      </c>
      <c r="B917" s="9" t="s">
        <v>1601</v>
      </c>
      <c r="C917" s="111" t="s">
        <v>3723</v>
      </c>
      <c r="D917" s="5">
        <v>60</v>
      </c>
      <c r="E917" s="1" t="s">
        <v>130</v>
      </c>
      <c r="G917" s="263" t="str">
        <f t="shared" si="59"/>
        <v xml:space="preserve"> </v>
      </c>
      <c r="H917" s="13" t="s">
        <v>139</v>
      </c>
      <c r="J917" s="263" t="str">
        <f t="shared" si="60"/>
        <v xml:space="preserve"> </v>
      </c>
      <c r="K917" s="38" t="str">
        <f>IF(D917&gt;=('28 Populations and thresholds'!$I$45),"YES"," ")</f>
        <v>YES</v>
      </c>
      <c r="L917" s="38" t="str">
        <f>IF(K917="YES"," ",IF(D917&gt;=('28 Populations and thresholds'!$I$45)*0.25,"YES"))</f>
        <v xml:space="preserve"> </v>
      </c>
      <c r="M917" s="38" t="b">
        <f>OR('28 Populations and thresholds'!$J$45="CR",'28 Populations and thresholds'!$J$45="EN",'28 Populations and thresholds'!$J$45="VU")</f>
        <v>1</v>
      </c>
      <c r="N917" s="75">
        <f>D917/'28 Populations and thresholds'!$H$45</f>
        <v>0.02</v>
      </c>
      <c r="O917" s="263" t="str">
        <f t="shared" si="61"/>
        <v xml:space="preserve"> </v>
      </c>
      <c r="Q917" s="263" t="str">
        <f t="shared" si="62"/>
        <v xml:space="preserve"> </v>
      </c>
      <c r="R917" s="4"/>
      <c r="S917" s="4"/>
      <c r="T917" s="4"/>
      <c r="U917" s="4"/>
      <c r="V917" s="4"/>
    </row>
    <row r="918" spans="1:22" x14ac:dyDescent="0.2">
      <c r="A918" s="12" t="s">
        <v>1314</v>
      </c>
      <c r="B918" s="4" t="s">
        <v>1601</v>
      </c>
      <c r="C918" s="4" t="s">
        <v>3398</v>
      </c>
      <c r="D918" s="5">
        <v>6</v>
      </c>
      <c r="E918" s="104">
        <v>1999</v>
      </c>
      <c r="G918" s="263" t="str">
        <f t="shared" si="59"/>
        <v xml:space="preserve"> </v>
      </c>
      <c r="H918" s="13" t="s">
        <v>139</v>
      </c>
      <c r="I918" s="13" t="s">
        <v>3388</v>
      </c>
      <c r="J918" s="263" t="str">
        <f t="shared" si="60"/>
        <v xml:space="preserve"> </v>
      </c>
      <c r="K918" s="38" t="str">
        <f>IF(D918&gt;=('28 Populations and thresholds'!$I$123),"YES"," ")</f>
        <v>YES</v>
      </c>
      <c r="L918" s="38" t="str">
        <f>IF(K918="YES"," ",IF(D918&gt;=('28 Populations and thresholds'!$I$123)*0.25,"YES"))</f>
        <v xml:space="preserve"> </v>
      </c>
      <c r="M918" s="38" t="b">
        <f>OR('28 Populations and thresholds'!$J$123="CR",'28 Populations and thresholds'!$J$123="EN",'28 Populations and thresholds'!$J$123="VU")</f>
        <v>1</v>
      </c>
      <c r="N918" s="75">
        <f>D918/'28 Populations and thresholds'!$H$123</f>
        <v>1.2E-2</v>
      </c>
      <c r="O918" s="263" t="str">
        <f t="shared" si="61"/>
        <v xml:space="preserve"> </v>
      </c>
      <c r="P918" s="121"/>
      <c r="Q918" s="263" t="str">
        <f t="shared" si="62"/>
        <v xml:space="preserve"> </v>
      </c>
    </row>
    <row r="919" spans="1:22" x14ac:dyDescent="0.2">
      <c r="A919" s="12" t="s">
        <v>1314</v>
      </c>
      <c r="B919" s="4" t="s">
        <v>1601</v>
      </c>
      <c r="C919" s="111" t="s">
        <v>3540</v>
      </c>
      <c r="D919" s="5">
        <v>2200</v>
      </c>
      <c r="E919" s="104">
        <v>1999</v>
      </c>
      <c r="G919" s="263" t="str">
        <f t="shared" si="59"/>
        <v xml:space="preserve"> </v>
      </c>
      <c r="H919" s="12" t="s">
        <v>139</v>
      </c>
      <c r="I919" s="12" t="s">
        <v>3388</v>
      </c>
      <c r="J919" s="263" t="str">
        <f t="shared" si="60"/>
        <v xml:space="preserve"> </v>
      </c>
      <c r="K919" s="38" t="str">
        <f>IF(D919&gt;=('28 Populations and thresholds'!$I$60),"YES"," ")</f>
        <v>YES</v>
      </c>
      <c r="L919" s="38" t="str">
        <f>IF(K919="YES"," ",IF(D919&gt;=('28 Populations and thresholds'!$I$60)*0.25,"YES"))</f>
        <v xml:space="preserve"> </v>
      </c>
      <c r="M919" s="38" t="b">
        <f>OR('28 Populations and thresholds'!$J$60="CR",'28 Populations and thresholds'!$J$60="EN",'28 Populations and thresholds'!$J$60="VU")</f>
        <v>1</v>
      </c>
      <c r="N919" s="75">
        <f>D919/'28 Populations and thresholds'!$H$60</f>
        <v>2.8205128205128206E-2</v>
      </c>
      <c r="O919" s="263" t="str">
        <f t="shared" si="61"/>
        <v xml:space="preserve"> </v>
      </c>
      <c r="P919" s="9"/>
      <c r="Q919" s="263" t="str">
        <f t="shared" si="62"/>
        <v xml:space="preserve"> </v>
      </c>
      <c r="R919" s="4"/>
      <c r="S919" s="4"/>
      <c r="T919" s="4"/>
      <c r="U919" s="4"/>
      <c r="V919" s="4"/>
    </row>
    <row r="920" spans="1:22" x14ac:dyDescent="0.2">
      <c r="A920" s="275" t="s">
        <v>1314</v>
      </c>
      <c r="B920" s="269" t="s">
        <v>1731</v>
      </c>
      <c r="C920" s="269" t="s">
        <v>3781</v>
      </c>
      <c r="D920" s="279" t="s">
        <v>1602</v>
      </c>
      <c r="E920" s="284" t="s">
        <v>1598</v>
      </c>
      <c r="F920" s="272"/>
      <c r="G920" s="263" t="str">
        <f t="shared" si="59"/>
        <v xml:space="preserve"> </v>
      </c>
      <c r="H920" s="275" t="s">
        <v>139</v>
      </c>
      <c r="I920" s="275"/>
      <c r="J920" s="263" t="str">
        <f t="shared" si="60"/>
        <v xml:space="preserve"> </v>
      </c>
      <c r="K920" s="272" t="str">
        <f>IF(D920&gt;=('28 Populations and thresholds'!$I$220),"YES"," ")</f>
        <v>YES</v>
      </c>
      <c r="L920" s="272" t="str">
        <f>IF(K920="YES"," ",IF(D920&gt;=('28 Populations and thresholds'!$I$220)*0.25,"YES"))</f>
        <v xml:space="preserve"> </v>
      </c>
      <c r="M920" s="272" t="b">
        <f>OR('28 Populations and thresholds'!$J$220="CR",'28 Populations and thresholds'!$J$220="EN",'28 Populations and thresholds'!$J$220="VU")</f>
        <v>0</v>
      </c>
      <c r="N920" s="273">
        <f>D920/'28 Populations and thresholds'!$H$220</f>
        <v>2.7169972830027169E-2</v>
      </c>
      <c r="O920" s="263" t="str">
        <f t="shared" si="61"/>
        <v xml:space="preserve"> </v>
      </c>
      <c r="P920" s="275"/>
      <c r="Q920" s="263" t="str">
        <f t="shared" si="62"/>
        <v xml:space="preserve"> </v>
      </c>
    </row>
    <row r="921" spans="1:22" x14ac:dyDescent="0.2">
      <c r="A921" s="267" t="s">
        <v>1314</v>
      </c>
      <c r="B921" s="269" t="s">
        <v>1731</v>
      </c>
      <c r="C921" s="269" t="s">
        <v>3652</v>
      </c>
      <c r="D921" s="298">
        <v>1160</v>
      </c>
      <c r="E921" s="294" t="s">
        <v>1332</v>
      </c>
      <c r="F921" s="276"/>
      <c r="G921" s="263" t="str">
        <f t="shared" si="59"/>
        <v xml:space="preserve"> </v>
      </c>
      <c r="H921" s="267" t="s">
        <v>15</v>
      </c>
      <c r="I921" s="267" t="s">
        <v>1315</v>
      </c>
      <c r="J921" s="263" t="str">
        <f t="shared" si="60"/>
        <v xml:space="preserve"> </v>
      </c>
      <c r="K921" s="272" t="str">
        <f>IF(D921&gt;=('28 Populations and thresholds'!$I$112),"YES"," ")</f>
        <v>YES</v>
      </c>
      <c r="L921" s="272" t="str">
        <f>IF(K921="YES"," ",IF(D921&gt;=('28 Populations and thresholds'!$I$112)*0.25,"YES"))</f>
        <v xml:space="preserve"> </v>
      </c>
      <c r="M921" s="272" t="b">
        <f>OR('28 Populations and thresholds'!$J$112="CR",'28 Populations and thresholds'!$J$112="EN",'28 Populations and thresholds'!$J$112="VU")</f>
        <v>0</v>
      </c>
      <c r="N921" s="273">
        <f>D921/'28 Populations and thresholds'!$H$112</f>
        <v>1.1599999999999999E-2</v>
      </c>
      <c r="O921" s="263" t="str">
        <f t="shared" si="61"/>
        <v xml:space="preserve"> </v>
      </c>
      <c r="P921" s="269"/>
      <c r="Q921" s="263" t="str">
        <f t="shared" si="62"/>
        <v xml:space="preserve"> </v>
      </c>
    </row>
    <row r="922" spans="1:22" x14ac:dyDescent="0.2">
      <c r="A922" s="267" t="s">
        <v>1314</v>
      </c>
      <c r="B922" s="269" t="s">
        <v>1731</v>
      </c>
      <c r="C922" s="269" t="s">
        <v>3564</v>
      </c>
      <c r="D922" s="270">
        <v>19216</v>
      </c>
      <c r="E922" s="294" t="s">
        <v>1332</v>
      </c>
      <c r="F922" s="276"/>
      <c r="G922" s="263" t="str">
        <f t="shared" si="59"/>
        <v xml:space="preserve"> </v>
      </c>
      <c r="H922" s="267" t="s">
        <v>15</v>
      </c>
      <c r="I922" s="267" t="s">
        <v>1315</v>
      </c>
      <c r="J922" s="263" t="str">
        <f t="shared" si="60"/>
        <v xml:space="preserve"> </v>
      </c>
      <c r="K922" s="272" t="str">
        <f>IF(D922&gt;=('28 Populations and thresholds'!$I$79),"YES"," ")</f>
        <v>YES</v>
      </c>
      <c r="L922" s="272" t="str">
        <f>IF(K922="YES"," ",IF(D922&gt;=('28 Populations and thresholds'!$I$79)*0.25,"YES"))</f>
        <v xml:space="preserve"> </v>
      </c>
      <c r="M922" s="272" t="b">
        <f>OR('28 Populations and thresholds'!$J$79="CR",'28 Populations and thresholds'!$J$79="EN",'28 Populations and thresholds'!$J$79="VU")</f>
        <v>0</v>
      </c>
      <c r="N922" s="273">
        <f>D922/'28 Populations and thresholds'!$H$79</f>
        <v>0.12810666666666667</v>
      </c>
      <c r="O922" s="263" t="str">
        <f t="shared" si="61"/>
        <v xml:space="preserve"> </v>
      </c>
      <c r="P922" s="269"/>
      <c r="Q922" s="263" t="str">
        <f t="shared" si="62"/>
        <v xml:space="preserve"> </v>
      </c>
    </row>
    <row r="923" spans="1:22" x14ac:dyDescent="0.2">
      <c r="A923" s="275" t="s">
        <v>1314</v>
      </c>
      <c r="B923" s="269" t="s">
        <v>1731</v>
      </c>
      <c r="C923" s="280" t="s">
        <v>1622</v>
      </c>
      <c r="D923" s="279">
        <v>4</v>
      </c>
      <c r="E923" s="274" t="s">
        <v>4398</v>
      </c>
      <c r="F923" s="272"/>
      <c r="G923" s="263" t="str">
        <f t="shared" si="59"/>
        <v xml:space="preserve"> </v>
      </c>
      <c r="H923" s="275"/>
      <c r="I923" s="275" t="s">
        <v>4392</v>
      </c>
      <c r="J923" s="263" t="str">
        <f t="shared" si="60"/>
        <v xml:space="preserve"> </v>
      </c>
      <c r="K923" s="272" t="str">
        <f>IF(D923&gt;=('28 Populations and thresholds'!$I$10),"YES"," ")</f>
        <v>YES</v>
      </c>
      <c r="L923" s="272" t="str">
        <f>IF(K923="YES"," ",IF(D923&gt;=('28 Populations and thresholds'!$I$10)*0.25,"YES"))</f>
        <v xml:space="preserve"> </v>
      </c>
      <c r="M923" s="272" t="b">
        <f>OR('28 Populations and thresholds'!$J$10="CR",'28 Populations and thresholds'!$J$10="EN",'28 Populations and thresholds'!$J$10="VU")</f>
        <v>1</v>
      </c>
      <c r="N923" s="273">
        <f>D923/'28 Populations and thresholds'!$H$10</f>
        <v>0.08</v>
      </c>
      <c r="O923" s="263" t="str">
        <f t="shared" si="61"/>
        <v xml:space="preserve"> </v>
      </c>
      <c r="P923" s="275"/>
      <c r="Q923" s="263" t="str">
        <f t="shared" si="62"/>
        <v xml:space="preserve"> </v>
      </c>
    </row>
    <row r="924" spans="1:22" x14ac:dyDescent="0.2">
      <c r="A924" s="267" t="s">
        <v>1314</v>
      </c>
      <c r="B924" s="269" t="s">
        <v>1731</v>
      </c>
      <c r="C924" s="269" t="s">
        <v>3482</v>
      </c>
      <c r="D924" s="279">
        <v>63805</v>
      </c>
      <c r="E924" s="274">
        <v>2007</v>
      </c>
      <c r="F924" s="276"/>
      <c r="G924" s="263" t="str">
        <f t="shared" si="59"/>
        <v xml:space="preserve"> </v>
      </c>
      <c r="H924" s="275" t="s">
        <v>139</v>
      </c>
      <c r="I924" s="275" t="s">
        <v>3388</v>
      </c>
      <c r="J924" s="263" t="str">
        <f t="shared" si="60"/>
        <v xml:space="preserve"> </v>
      </c>
      <c r="K924" s="272" t="str">
        <f>IF(D924&gt;=(('28 Populations and thresholds'!$I$205)+('28 Populations and thresholds'!$I$206)+('28 Populations and thresholds'!$I$207)+('28 Populations and thresholds'!$I$208)),"YES"," ")</f>
        <v>YES</v>
      </c>
      <c r="L924" s="272" t="str">
        <f>IF(K924="YES"," ",IF(D924&gt;=(('28 Populations and thresholds'!$I$205)+('28 Populations and thresholds'!$I$206)+('28 Populations and thresholds'!$I$207)+('28 Populations and thresholds'!$I$208))*0.25,"YES"))</f>
        <v xml:space="preserve"> </v>
      </c>
      <c r="M924" s="272" t="b">
        <f>OR('28 Populations and thresholds'!$J$206="CR",'28 Populations and thresholds'!$J$206="EN",'28 Populations and thresholds'!$J$206="VU")</f>
        <v>0</v>
      </c>
      <c r="N924" s="273">
        <f>D924/(('28 Populations and thresholds'!$H$205)+('28 Populations and thresholds'!$H$206)+('28 Populations and thresholds'!$H$207)+('28 Populations and thresholds'!$H$208))</f>
        <v>2.3853228158061984E-2</v>
      </c>
      <c r="O924" s="263" t="str">
        <f t="shared" si="61"/>
        <v xml:space="preserve"> </v>
      </c>
      <c r="P924" s="275" t="s">
        <v>4568</v>
      </c>
      <c r="Q924" s="263" t="str">
        <f t="shared" si="62"/>
        <v xml:space="preserve"> </v>
      </c>
    </row>
    <row r="925" spans="1:22" x14ac:dyDescent="0.2">
      <c r="A925" s="267" t="s">
        <v>1314</v>
      </c>
      <c r="B925" s="269" t="s">
        <v>1731</v>
      </c>
      <c r="C925" s="269" t="s">
        <v>3467</v>
      </c>
      <c r="D925" s="279">
        <v>1926</v>
      </c>
      <c r="E925" s="274">
        <v>2007</v>
      </c>
      <c r="F925" s="276"/>
      <c r="G925" s="263" t="str">
        <f t="shared" si="59"/>
        <v xml:space="preserve"> </v>
      </c>
      <c r="H925" s="275" t="s">
        <v>139</v>
      </c>
      <c r="I925" s="275" t="s">
        <v>3388</v>
      </c>
      <c r="J925" s="263" t="str">
        <f t="shared" si="60"/>
        <v xml:space="preserve"> </v>
      </c>
      <c r="K925" s="272" t="str">
        <f>IF(D925&gt;=('28 Populations and thresholds'!$I$180),"YES"," ")</f>
        <v>YES</v>
      </c>
      <c r="L925" s="272" t="str">
        <f>IF(K925="YES"," ",IF(D925&gt;=('28 Populations and thresholds'!$I$180)*0.25,"YES"))</f>
        <v xml:space="preserve"> </v>
      </c>
      <c r="M925" s="272" t="b">
        <f>OR('28 Populations and thresholds'!$J$180="CR",'28 Populations and thresholds'!$J$180="EN",'28 Populations and thresholds'!$J$180="VU")</f>
        <v>0</v>
      </c>
      <c r="N925" s="273">
        <f>D925/'28 Populations and thresholds'!$H$180</f>
        <v>1.9259999999999999E-2</v>
      </c>
      <c r="O925" s="263" t="str">
        <f t="shared" si="61"/>
        <v xml:space="preserve"> </v>
      </c>
      <c r="P925" s="269"/>
      <c r="Q925" s="263" t="str">
        <f t="shared" si="62"/>
        <v xml:space="preserve"> </v>
      </c>
    </row>
    <row r="926" spans="1:22" x14ac:dyDescent="0.2">
      <c r="A926" s="275" t="s">
        <v>1314</v>
      </c>
      <c r="B926" s="269" t="s">
        <v>1731</v>
      </c>
      <c r="C926" s="269" t="s">
        <v>3590</v>
      </c>
      <c r="D926" s="279">
        <v>1650</v>
      </c>
      <c r="E926" s="274">
        <v>2007</v>
      </c>
      <c r="F926" s="272"/>
      <c r="G926" s="263" t="str">
        <f t="shared" si="59"/>
        <v xml:space="preserve"> </v>
      </c>
      <c r="H926" s="275" t="s">
        <v>139</v>
      </c>
      <c r="I926" s="275" t="s">
        <v>3388</v>
      </c>
      <c r="J926" s="263" t="str">
        <f t="shared" si="60"/>
        <v xml:space="preserve"> </v>
      </c>
      <c r="K926" s="272" t="str">
        <f>IF(D926&gt;=('28 Populations and thresholds'!$I$85),"YES"," ")</f>
        <v>YES</v>
      </c>
      <c r="L926" s="272" t="str">
        <f>IF(K926="YES"," ",IF(D926&gt;=('28 Populations and thresholds'!$I$85)*0.25,"YES"))</f>
        <v xml:space="preserve"> </v>
      </c>
      <c r="M926" s="272" t="b">
        <f>OR('28 Populations and thresholds'!$J$85="CR",'28 Populations and thresholds'!$J$85="EN",'28 Populations and thresholds'!$J$85="VU")</f>
        <v>0</v>
      </c>
      <c r="N926" s="273">
        <f>D926/'28 Populations and thresholds'!$H$85</f>
        <v>1.853932584269663E-2</v>
      </c>
      <c r="O926" s="263" t="str">
        <f t="shared" si="61"/>
        <v xml:space="preserve"> </v>
      </c>
      <c r="P926" s="269"/>
      <c r="Q926" s="263" t="str">
        <f t="shared" si="62"/>
        <v xml:space="preserve"> </v>
      </c>
    </row>
    <row r="927" spans="1:22" x14ac:dyDescent="0.2">
      <c r="A927" s="275" t="s">
        <v>1314</v>
      </c>
      <c r="B927" s="269" t="s">
        <v>1731</v>
      </c>
      <c r="C927" s="280" t="s">
        <v>3451</v>
      </c>
      <c r="D927" s="279">
        <v>2000</v>
      </c>
      <c r="E927" s="274" t="s">
        <v>4398</v>
      </c>
      <c r="F927" s="272"/>
      <c r="G927" s="263" t="str">
        <f t="shared" si="59"/>
        <v xml:space="preserve"> </v>
      </c>
      <c r="H927" s="275"/>
      <c r="I927" s="275" t="s">
        <v>4392</v>
      </c>
      <c r="J927" s="263" t="str">
        <f t="shared" si="60"/>
        <v xml:space="preserve"> </v>
      </c>
      <c r="K927" s="272" t="str">
        <f>IF(D927&gt;=('28 Populations and thresholds'!$I$154),"YES"," ")</f>
        <v>YES</v>
      </c>
      <c r="L927" s="272" t="str">
        <f>IF(K927="YES"," ",IF(D927&gt;=('28 Populations and thresholds'!$I$154)*0.25,"YES"))</f>
        <v xml:space="preserve"> </v>
      </c>
      <c r="M927" s="272" t="b">
        <f>OR('28 Populations and thresholds'!$J$154="CR",'28 Populations and thresholds'!$J$154="EN",'28 Populations and thresholds'!$J$154="VU")</f>
        <v>0</v>
      </c>
      <c r="N927" s="273">
        <f>D927/'28 Populations and thresholds'!$H$154</f>
        <v>1.9230769230769232E-2</v>
      </c>
      <c r="O927" s="263" t="str">
        <f t="shared" si="61"/>
        <v xml:space="preserve"> </v>
      </c>
      <c r="P927" s="275"/>
      <c r="Q927" s="263" t="str">
        <f t="shared" si="62"/>
        <v xml:space="preserve"> </v>
      </c>
    </row>
    <row r="928" spans="1:22" x14ac:dyDescent="0.2">
      <c r="A928" s="275" t="s">
        <v>1314</v>
      </c>
      <c r="B928" s="269" t="s">
        <v>1731</v>
      </c>
      <c r="C928" s="280" t="s">
        <v>3452</v>
      </c>
      <c r="D928" s="279">
        <v>1100</v>
      </c>
      <c r="E928" s="274" t="s">
        <v>4398</v>
      </c>
      <c r="F928" s="272"/>
      <c r="G928" s="263" t="str">
        <f t="shared" si="59"/>
        <v xml:space="preserve"> </v>
      </c>
      <c r="H928" s="275"/>
      <c r="I928" s="275" t="s">
        <v>4392</v>
      </c>
      <c r="J928" s="263" t="str">
        <f t="shared" si="60"/>
        <v xml:space="preserve"> </v>
      </c>
      <c r="K928" s="272" t="str">
        <f>IF(D928&gt;=('28 Populations and thresholds'!$I$158),"YES"," ")</f>
        <v>YES</v>
      </c>
      <c r="L928" s="272" t="str">
        <f>IF(K928="YES"," ",IF(D928&gt;=('28 Populations and thresholds'!$I$158)*0.25,"YES"))</f>
        <v xml:space="preserve"> </v>
      </c>
      <c r="M928" s="272" t="b">
        <f>OR('28 Populations and thresholds'!$J$158="CR",'28 Populations and thresholds'!$J$158="EN",'28 Populations and thresholds'!$J$158="VU")</f>
        <v>0</v>
      </c>
      <c r="N928" s="273">
        <f>D928/'28 Populations and thresholds'!$H$158</f>
        <v>1.0999999999999999E-2</v>
      </c>
      <c r="O928" s="263" t="str">
        <f t="shared" si="61"/>
        <v xml:space="preserve"> </v>
      </c>
      <c r="P928" s="275"/>
      <c r="Q928" s="263" t="str">
        <f t="shared" si="62"/>
        <v xml:space="preserve"> </v>
      </c>
    </row>
    <row r="929" spans="1:22" x14ac:dyDescent="0.2">
      <c r="A929" s="267" t="s">
        <v>1314</v>
      </c>
      <c r="B929" s="269" t="s">
        <v>1731</v>
      </c>
      <c r="C929" s="269" t="s">
        <v>3448</v>
      </c>
      <c r="D929" s="279">
        <v>26100</v>
      </c>
      <c r="E929" s="274">
        <v>2007</v>
      </c>
      <c r="F929" s="276"/>
      <c r="G929" s="263" t="str">
        <f t="shared" si="59"/>
        <v xml:space="preserve"> </v>
      </c>
      <c r="H929" s="275" t="s">
        <v>139</v>
      </c>
      <c r="I929" s="275" t="s">
        <v>3388</v>
      </c>
      <c r="J929" s="263" t="str">
        <f t="shared" si="60"/>
        <v xml:space="preserve"> </v>
      </c>
      <c r="K929" s="272" t="str">
        <f>IF(D929&gt;=('28 Populations and thresholds'!$I$147),"YES"," ")</f>
        <v>YES</v>
      </c>
      <c r="L929" s="272" t="str">
        <f>IF(K929="YES"," ",IF(D929&gt;=('28 Populations and thresholds'!$I$147)*0.25,"YES"))</f>
        <v xml:space="preserve"> </v>
      </c>
      <c r="M929" s="272" t="b">
        <f>OR('28 Populations and thresholds'!$J$147="CR",'28 Populations and thresholds'!$J$147="EN",'28 Populations and thresholds'!$J$147="VU")</f>
        <v>0</v>
      </c>
      <c r="N929" s="273">
        <f>D929/'28 Populations and thresholds'!$H$147</f>
        <v>0.26100000000000001</v>
      </c>
      <c r="O929" s="263" t="str">
        <f t="shared" si="61"/>
        <v xml:space="preserve"> </v>
      </c>
      <c r="P929" s="269"/>
      <c r="Q929" s="263" t="str">
        <f t="shared" si="62"/>
        <v xml:space="preserve"> </v>
      </c>
    </row>
    <row r="930" spans="1:22" x14ac:dyDescent="0.2">
      <c r="A930" s="275" t="s">
        <v>1314</v>
      </c>
      <c r="B930" s="269" t="s">
        <v>1731</v>
      </c>
      <c r="C930" s="280" t="s">
        <v>1732</v>
      </c>
      <c r="D930" s="279">
        <v>226</v>
      </c>
      <c r="E930" s="274" t="s">
        <v>4398</v>
      </c>
      <c r="F930" s="272"/>
      <c r="G930" s="263" t="str">
        <f t="shared" si="59"/>
        <v xml:space="preserve"> </v>
      </c>
      <c r="H930" s="275"/>
      <c r="I930" s="275" t="s">
        <v>4392</v>
      </c>
      <c r="J930" s="263" t="str">
        <f t="shared" si="60"/>
        <v xml:space="preserve"> </v>
      </c>
      <c r="K930" s="272" t="str">
        <f>IF(D930&gt;=('28 Populations and thresholds'!$I$221),"YES"," ")</f>
        <v>YES</v>
      </c>
      <c r="L930" s="272" t="str">
        <f>IF(K930="YES"," ",IF(D930&gt;=('28 Populations and thresholds'!$I$221)*0.25,"YES"))</f>
        <v xml:space="preserve"> </v>
      </c>
      <c r="M930" s="272" t="b">
        <f>OR('28 Populations and thresholds'!$J$221="CR",'28 Populations and thresholds'!$J$221="EN",'28 Populations and thresholds'!$J$221="VU")</f>
        <v>1</v>
      </c>
      <c r="N930" s="273">
        <f>D930/'28 Populations and thresholds'!$H$221</f>
        <v>2.3541666666666666E-2</v>
      </c>
      <c r="O930" s="263" t="str">
        <f t="shared" si="61"/>
        <v xml:space="preserve"> </v>
      </c>
      <c r="P930" s="275"/>
      <c r="Q930" s="263" t="str">
        <f t="shared" si="62"/>
        <v xml:space="preserve"> </v>
      </c>
    </row>
    <row r="931" spans="1:22" x14ac:dyDescent="0.2">
      <c r="A931" s="275" t="s">
        <v>1314</v>
      </c>
      <c r="B931" s="269" t="s">
        <v>1731</v>
      </c>
      <c r="C931" s="280" t="s">
        <v>3773</v>
      </c>
      <c r="D931" s="279">
        <v>8000</v>
      </c>
      <c r="E931" s="274" t="s">
        <v>4398</v>
      </c>
      <c r="F931" s="272"/>
      <c r="G931" s="263" t="str">
        <f t="shared" si="59"/>
        <v xml:space="preserve"> </v>
      </c>
      <c r="H931" s="275"/>
      <c r="I931" s="275" t="s">
        <v>4392</v>
      </c>
      <c r="J931" s="263" t="str">
        <f t="shared" si="60"/>
        <v xml:space="preserve"> </v>
      </c>
      <c r="K931" s="272" t="str">
        <f>IF(D931&gt;=('28 Populations and thresholds'!$I$202),"YES"," ")</f>
        <v>YES</v>
      </c>
      <c r="L931" s="272" t="str">
        <f>IF(K931="YES"," ",IF(D931&gt;=('28 Populations and thresholds'!$I$202)*0.25,"YES"))</f>
        <v xml:space="preserve"> </v>
      </c>
      <c r="M931" s="272" t="b">
        <f>OR('28 Populations and thresholds'!$J$202="CR",'28 Populations and thresholds'!$J$202="EN",'28 Populations and thresholds'!$J$202="VU")</f>
        <v>0</v>
      </c>
      <c r="N931" s="273">
        <f>D931/'28 Populations and thresholds'!$H$202</f>
        <v>0.05</v>
      </c>
      <c r="O931" s="263" t="str">
        <f t="shared" si="61"/>
        <v xml:space="preserve"> </v>
      </c>
      <c r="P931" s="269"/>
      <c r="Q931" s="263" t="str">
        <f t="shared" si="62"/>
        <v xml:space="preserve"> </v>
      </c>
      <c r="R931" s="4"/>
      <c r="S931" s="4"/>
      <c r="T931" s="4"/>
      <c r="U931" s="4"/>
      <c r="V931" s="4"/>
    </row>
    <row r="932" spans="1:22" x14ac:dyDescent="0.2">
      <c r="A932" s="267" t="s">
        <v>1314</v>
      </c>
      <c r="B932" s="269" t="s">
        <v>1731</v>
      </c>
      <c r="C932" s="269" t="s">
        <v>3644</v>
      </c>
      <c r="D932" s="270">
        <v>970</v>
      </c>
      <c r="E932" s="294" t="s">
        <v>1332</v>
      </c>
      <c r="F932" s="276"/>
      <c r="G932" s="263" t="str">
        <f t="shared" si="59"/>
        <v xml:space="preserve"> </v>
      </c>
      <c r="H932" s="267" t="s">
        <v>15</v>
      </c>
      <c r="I932" s="267" t="s">
        <v>1315</v>
      </c>
      <c r="J932" s="263" t="str">
        <f t="shared" si="60"/>
        <v xml:space="preserve"> </v>
      </c>
      <c r="K932" s="272" t="str">
        <f>IF(D932&gt;=('28 Populations and thresholds'!$I$109),"YES"," ")</f>
        <v>YES</v>
      </c>
      <c r="L932" s="272" t="str">
        <f>IF(K932="YES"," ",IF(D932&gt;=('28 Populations and thresholds'!$I$109)*0.25,"YES"))</f>
        <v xml:space="preserve"> </v>
      </c>
      <c r="M932" s="272" t="b">
        <f>OR('28 Populations and thresholds'!$J$109="CR",'28 Populations and thresholds'!$J$109="EN",'28 Populations and thresholds'!$J$109="VU")</f>
        <v>0</v>
      </c>
      <c r="N932" s="273">
        <f>D932/'28 Populations and thresholds'!$H$109</f>
        <v>3.8800000000000001E-2</v>
      </c>
      <c r="O932" s="263" t="str">
        <f t="shared" si="61"/>
        <v xml:space="preserve"> </v>
      </c>
      <c r="P932" s="269"/>
      <c r="Q932" s="263" t="str">
        <f t="shared" si="62"/>
        <v xml:space="preserve"> </v>
      </c>
      <c r="R932" s="4"/>
      <c r="S932" s="4"/>
      <c r="T932" s="4"/>
      <c r="U932" s="4"/>
      <c r="V932" s="4"/>
    </row>
    <row r="933" spans="1:22" x14ac:dyDescent="0.2">
      <c r="A933" s="12" t="s">
        <v>1314</v>
      </c>
      <c r="B933" s="64" t="s">
        <v>4169</v>
      </c>
      <c r="C933" s="4" t="s">
        <v>3767</v>
      </c>
      <c r="D933" s="105">
        <v>7330</v>
      </c>
      <c r="E933" s="106" t="s">
        <v>4172</v>
      </c>
      <c r="G933" s="263" t="str">
        <f t="shared" si="59"/>
        <v xml:space="preserve"> </v>
      </c>
      <c r="H933" s="12"/>
      <c r="I933" s="12" t="s">
        <v>4165</v>
      </c>
      <c r="J933" s="263" t="str">
        <f t="shared" si="60"/>
        <v xml:space="preserve"> </v>
      </c>
      <c r="K933" s="38" t="str">
        <f>IF(D933&gt;=('28 Populations and thresholds'!$I$195),"YES"," ")</f>
        <v>YES</v>
      </c>
      <c r="L933" s="38" t="str">
        <f>IF(K933="YES"," ",IF(D933&gt;=('28 Populations and thresholds'!$I$195)*0.25,"YES"))</f>
        <v xml:space="preserve"> </v>
      </c>
      <c r="M933" s="38" t="b">
        <f>OR('28 Populations and thresholds'!$J$195="CR",'28 Populations and thresholds'!$J$195="EN",'28 Populations and thresholds'!$J$195="VU")</f>
        <v>1</v>
      </c>
      <c r="N933" s="75">
        <f>D933/'28 Populations and thresholds'!$H$195</f>
        <v>2.5275862068965517E-2</v>
      </c>
      <c r="O933" s="263" t="str">
        <f t="shared" si="61"/>
        <v xml:space="preserve"> </v>
      </c>
      <c r="Q933" s="263" t="str">
        <f t="shared" si="62"/>
        <v xml:space="preserve"> </v>
      </c>
    </row>
    <row r="934" spans="1:22" x14ac:dyDescent="0.2">
      <c r="A934" s="267" t="s">
        <v>1314</v>
      </c>
      <c r="B934" s="268" t="s">
        <v>995</v>
      </c>
      <c r="C934" s="268" t="s">
        <v>3795</v>
      </c>
      <c r="D934" s="270">
        <v>2045</v>
      </c>
      <c r="E934" s="271">
        <v>36279</v>
      </c>
      <c r="F934" s="276"/>
      <c r="G934" s="263" t="str">
        <f t="shared" si="59"/>
        <v xml:space="preserve"> </v>
      </c>
      <c r="H934" s="267" t="s">
        <v>21</v>
      </c>
      <c r="I934" s="267" t="s">
        <v>101</v>
      </c>
      <c r="J934" s="263" t="str">
        <f t="shared" si="60"/>
        <v xml:space="preserve"> </v>
      </c>
      <c r="K934" s="272" t="str">
        <f>IF(D934&gt;=(('28 Populations and thresholds'!$I$176)+('28 Populations and thresholds'!$I$177)),"YES"," ")</f>
        <v xml:space="preserve"> </v>
      </c>
      <c r="L934" s="272" t="str">
        <f>IF(K934="YES"," ",IF(D934&gt;=(('28 Populations and thresholds'!$I$176)+('28 Populations and thresholds'!$I$177))*0.25,"YES"))</f>
        <v>YES</v>
      </c>
      <c r="M934" s="272" t="b">
        <f>OR('28 Populations and thresholds'!$J$176="CR",'28 Populations and thresholds'!$J$176="EN",'28 Populations and thresholds'!$J$176="VU")</f>
        <v>0</v>
      </c>
      <c r="N934" s="273">
        <f>D934/(('28 Populations and thresholds'!$H$176)+('28 Populations and thresholds'!$H$177))</f>
        <v>7.3297491039426522E-3</v>
      </c>
      <c r="O934" s="263" t="str">
        <f t="shared" si="61"/>
        <v xml:space="preserve"> </v>
      </c>
      <c r="P934" s="275" t="s">
        <v>4568</v>
      </c>
      <c r="Q934" s="263" t="str">
        <f t="shared" si="62"/>
        <v xml:space="preserve"> </v>
      </c>
    </row>
    <row r="935" spans="1:22" x14ac:dyDescent="0.2">
      <c r="A935" s="267" t="s">
        <v>1314</v>
      </c>
      <c r="B935" s="268" t="s">
        <v>995</v>
      </c>
      <c r="C935" s="269" t="s">
        <v>3470</v>
      </c>
      <c r="D935" s="270">
        <v>132</v>
      </c>
      <c r="E935" s="271">
        <v>36279</v>
      </c>
      <c r="F935" s="276"/>
      <c r="G935" s="263" t="str">
        <f t="shared" si="59"/>
        <v xml:space="preserve"> </v>
      </c>
      <c r="H935" s="267" t="s">
        <v>21</v>
      </c>
      <c r="I935" s="267" t="s">
        <v>101</v>
      </c>
      <c r="J935" s="263" t="str">
        <f t="shared" si="60"/>
        <v xml:space="preserve"> </v>
      </c>
      <c r="K935" s="272" t="str">
        <f>IF(D935&gt;=('28 Populations and thresholds'!$I$181),"YES"," ")</f>
        <v xml:space="preserve"> </v>
      </c>
      <c r="L935" s="272" t="str">
        <f>IF(K935="YES"," ",IF(D935&gt;=('28 Populations and thresholds'!$I$181)*0.25,"YES"))</f>
        <v>YES</v>
      </c>
      <c r="M935" s="272" t="b">
        <f>OR('28 Populations and thresholds'!$J$181="CR",'28 Populations and thresholds'!$J$181="EN",'28 Populations and thresholds'!$J$181="VU")</f>
        <v>1</v>
      </c>
      <c r="N935" s="273">
        <f>D935/'28 Populations and thresholds'!$H$181</f>
        <v>4.1250000000000002E-3</v>
      </c>
      <c r="O935" s="263" t="str">
        <f t="shared" si="61"/>
        <v xml:space="preserve"> </v>
      </c>
      <c r="P935" s="269"/>
      <c r="Q935" s="263" t="str">
        <f t="shared" si="62"/>
        <v xml:space="preserve"> </v>
      </c>
    </row>
    <row r="936" spans="1:22" x14ac:dyDescent="0.2">
      <c r="A936" s="267" t="s">
        <v>1314</v>
      </c>
      <c r="B936" s="268" t="s">
        <v>995</v>
      </c>
      <c r="C936" s="269" t="s">
        <v>3767</v>
      </c>
      <c r="D936" s="270">
        <v>17540</v>
      </c>
      <c r="E936" s="271">
        <v>36279</v>
      </c>
      <c r="F936" s="276"/>
      <c r="G936" s="263" t="str">
        <f t="shared" si="59"/>
        <v xml:space="preserve"> </v>
      </c>
      <c r="H936" s="267" t="s">
        <v>21</v>
      </c>
      <c r="I936" s="267" t="s">
        <v>101</v>
      </c>
      <c r="J936" s="263" t="str">
        <f t="shared" si="60"/>
        <v xml:space="preserve"> </v>
      </c>
      <c r="K936" s="272" t="str">
        <f>IF(D936&gt;=('28 Populations and thresholds'!$I$195),"YES"," ")</f>
        <v>YES</v>
      </c>
      <c r="L936" s="272" t="str">
        <f>IF(K936="YES"," ",IF(D936&gt;=('28 Populations and thresholds'!$I$195)*0.25,"YES"))</f>
        <v xml:space="preserve"> </v>
      </c>
      <c r="M936" s="272" t="b">
        <f>OR('28 Populations and thresholds'!$J$195="CR",'28 Populations and thresholds'!$J$195="EN",'28 Populations and thresholds'!$J$195="VU")</f>
        <v>1</v>
      </c>
      <c r="N936" s="273">
        <f>D936/'28 Populations and thresholds'!$H$195</f>
        <v>6.0482758620689657E-2</v>
      </c>
      <c r="O936" s="263" t="str">
        <f t="shared" si="61"/>
        <v xml:space="preserve"> </v>
      </c>
      <c r="P936" s="269"/>
      <c r="Q936" s="263" t="str">
        <f t="shared" si="62"/>
        <v xml:space="preserve"> </v>
      </c>
    </row>
    <row r="937" spans="1:22" x14ac:dyDescent="0.2">
      <c r="A937" s="267" t="s">
        <v>1314</v>
      </c>
      <c r="B937" s="268" t="s">
        <v>995</v>
      </c>
      <c r="C937" s="269" t="s">
        <v>3451</v>
      </c>
      <c r="D937" s="270">
        <v>2739</v>
      </c>
      <c r="E937" s="271">
        <v>36279</v>
      </c>
      <c r="F937" s="276"/>
      <c r="G937" s="263" t="str">
        <f t="shared" si="59"/>
        <v xml:space="preserve"> </v>
      </c>
      <c r="H937" s="267" t="s">
        <v>21</v>
      </c>
      <c r="I937" s="267" t="s">
        <v>101</v>
      </c>
      <c r="J937" s="263" t="str">
        <f t="shared" si="60"/>
        <v xml:space="preserve"> </v>
      </c>
      <c r="K937" s="272" t="str">
        <f>IF(D937&gt;=('28 Populations and thresholds'!$I$154),"YES"," ")</f>
        <v>YES</v>
      </c>
      <c r="L937" s="272" t="str">
        <f>IF(K937="YES"," ",IF(D937&gt;=('28 Populations and thresholds'!$I$154)*0.25,"YES"))</f>
        <v xml:space="preserve"> </v>
      </c>
      <c r="M937" s="272" t="b">
        <f>OR('28 Populations and thresholds'!$J$154="CR",'28 Populations and thresholds'!$J$154="EN",'28 Populations and thresholds'!$J$154="VU")</f>
        <v>0</v>
      </c>
      <c r="N937" s="273">
        <f>D937/'28 Populations and thresholds'!$H$154</f>
        <v>2.633653846153846E-2</v>
      </c>
      <c r="O937" s="263" t="str">
        <f t="shared" si="61"/>
        <v xml:space="preserve"> </v>
      </c>
      <c r="P937" s="269"/>
      <c r="Q937" s="263" t="str">
        <f t="shared" si="62"/>
        <v xml:space="preserve"> </v>
      </c>
    </row>
    <row r="938" spans="1:22" x14ac:dyDescent="0.2">
      <c r="A938" s="267" t="s">
        <v>1314</v>
      </c>
      <c r="B938" s="268" t="s">
        <v>995</v>
      </c>
      <c r="C938" s="269" t="s">
        <v>3452</v>
      </c>
      <c r="D938" s="270">
        <v>635</v>
      </c>
      <c r="E938" s="271">
        <v>36279</v>
      </c>
      <c r="F938" s="276"/>
      <c r="G938" s="263" t="str">
        <f t="shared" si="59"/>
        <v xml:space="preserve"> </v>
      </c>
      <c r="H938" s="267" t="s">
        <v>21</v>
      </c>
      <c r="I938" s="267" t="s">
        <v>101</v>
      </c>
      <c r="J938" s="263" t="str">
        <f t="shared" si="60"/>
        <v xml:space="preserve"> </v>
      </c>
      <c r="K938" s="272" t="str">
        <f>IF(D938&gt;=('28 Populations and thresholds'!$I$158),"YES"," ")</f>
        <v xml:space="preserve"> </v>
      </c>
      <c r="L938" s="272" t="str">
        <f>IF(K938="YES"," ",IF(D938&gt;=('28 Populations and thresholds'!$I$158)*0.25,"YES"))</f>
        <v>YES</v>
      </c>
      <c r="M938" s="272" t="b">
        <f>OR('28 Populations and thresholds'!$J$158="CR",'28 Populations and thresholds'!$J$158="EN",'28 Populations and thresholds'!$J$158="VU")</f>
        <v>0</v>
      </c>
      <c r="N938" s="273">
        <f>D938/'28 Populations and thresholds'!$H$158</f>
        <v>6.3499999999999997E-3</v>
      </c>
      <c r="O938" s="263" t="str">
        <f t="shared" si="61"/>
        <v xml:space="preserve"> </v>
      </c>
      <c r="P938" s="269"/>
      <c r="Q938" s="263" t="str">
        <f t="shared" si="62"/>
        <v xml:space="preserve"> </v>
      </c>
    </row>
    <row r="939" spans="1:22" x14ac:dyDescent="0.2">
      <c r="A939" s="267" t="s">
        <v>1314</v>
      </c>
      <c r="B939" s="268" t="s">
        <v>995</v>
      </c>
      <c r="C939" s="269" t="s">
        <v>3760</v>
      </c>
      <c r="D939" s="270">
        <v>304</v>
      </c>
      <c r="E939" s="271">
        <v>36279</v>
      </c>
      <c r="F939" s="276"/>
      <c r="G939" s="263" t="str">
        <f t="shared" si="59"/>
        <v xml:space="preserve"> </v>
      </c>
      <c r="H939" s="267" t="s">
        <v>21</v>
      </c>
      <c r="I939" s="267" t="s">
        <v>101</v>
      </c>
      <c r="J939" s="263" t="str">
        <f t="shared" si="60"/>
        <v xml:space="preserve"> </v>
      </c>
      <c r="K939" s="272" t="str">
        <f>IF(D939&gt;=('28 Populations and thresholds'!$I$186),"YES"," ")</f>
        <v xml:space="preserve"> </v>
      </c>
      <c r="L939" s="272" t="str">
        <f>IF(K939="YES"," ",IF(D939&gt;=('28 Populations and thresholds'!$I$186)*0.25,"YES"))</f>
        <v>YES</v>
      </c>
      <c r="M939" s="272" t="b">
        <f>OR('28 Populations and thresholds'!$J$186="CR",'28 Populations and thresholds'!$J$186="EN",'28 Populations and thresholds'!$J$186="VU")</f>
        <v>0</v>
      </c>
      <c r="N939" s="273">
        <f>D939/'28 Populations and thresholds'!$H$186</f>
        <v>3.0400000000000002E-4</v>
      </c>
      <c r="O939" s="263" t="str">
        <f t="shared" si="61"/>
        <v xml:space="preserve"> </v>
      </c>
      <c r="P939" s="275"/>
      <c r="Q939" s="263" t="str">
        <f t="shared" si="62"/>
        <v xml:space="preserve"> </v>
      </c>
    </row>
    <row r="940" spans="1:22" x14ac:dyDescent="0.2">
      <c r="A940" s="267" t="s">
        <v>1314</v>
      </c>
      <c r="B940" s="268" t="s">
        <v>995</v>
      </c>
      <c r="C940" s="268" t="s">
        <v>3799</v>
      </c>
      <c r="D940" s="270">
        <v>969</v>
      </c>
      <c r="E940" s="271">
        <v>36279</v>
      </c>
      <c r="F940" s="276"/>
      <c r="G940" s="263" t="str">
        <f t="shared" si="59"/>
        <v xml:space="preserve"> </v>
      </c>
      <c r="H940" s="267" t="s">
        <v>21</v>
      </c>
      <c r="I940" s="267" t="s">
        <v>101</v>
      </c>
      <c r="J940" s="263" t="str">
        <f t="shared" si="60"/>
        <v xml:space="preserve"> </v>
      </c>
      <c r="K940" s="272" t="str">
        <f>IF(D940&gt;=(('28 Populations and thresholds'!$I$196)+('28 Populations and thresholds'!$I$197)),"YES"," ")</f>
        <v xml:space="preserve"> </v>
      </c>
      <c r="L940" s="272" t="str">
        <f>IF(K940="YES"," ",IF(D940&gt;=(('28 Populations and thresholds'!$I$196)+('28 Populations and thresholds'!$I$197))*0.25,"YES"))</f>
        <v>YES</v>
      </c>
      <c r="M940" s="272" t="b">
        <f>OR('28 Populations and thresholds'!$J$197="CR",'28 Populations and thresholds'!$J$197="EN",'28 Populations and thresholds'!$J$197="VU")</f>
        <v>0</v>
      </c>
      <c r="N940" s="273">
        <f>D940/(('28 Populations and thresholds'!$H$196)+('28 Populations and thresholds'!$H$197))</f>
        <v>7.9426229508196729E-3</v>
      </c>
      <c r="O940" s="263" t="str">
        <f t="shared" si="61"/>
        <v xml:space="preserve"> </v>
      </c>
      <c r="P940" s="275" t="s">
        <v>4568</v>
      </c>
      <c r="Q940" s="263" t="str">
        <f t="shared" si="62"/>
        <v xml:space="preserve"> </v>
      </c>
    </row>
    <row r="941" spans="1:22" x14ac:dyDescent="0.2">
      <c r="A941" s="267" t="s">
        <v>1314</v>
      </c>
      <c r="B941" s="268" t="s">
        <v>995</v>
      </c>
      <c r="C941" s="269" t="s">
        <v>3474</v>
      </c>
      <c r="D941" s="270">
        <v>105</v>
      </c>
      <c r="E941" s="271">
        <v>36279</v>
      </c>
      <c r="F941" s="276"/>
      <c r="G941" s="263" t="str">
        <f t="shared" si="59"/>
        <v xml:space="preserve"> </v>
      </c>
      <c r="H941" s="267" t="s">
        <v>21</v>
      </c>
      <c r="I941" s="267" t="s">
        <v>101</v>
      </c>
      <c r="J941" s="263" t="str">
        <f t="shared" si="60"/>
        <v xml:space="preserve"> </v>
      </c>
      <c r="K941" s="272" t="str">
        <f>IF(D941&gt;=('28 Populations and thresholds'!$I$198),"YES"," ")</f>
        <v xml:space="preserve"> </v>
      </c>
      <c r="L941" s="272" t="str">
        <f>IF(K941="YES"," ",IF(D941&gt;=('28 Populations and thresholds'!$I$198)*0.25,"YES"))</f>
        <v>YES</v>
      </c>
      <c r="M941" s="272" t="b">
        <f>OR('28 Populations and thresholds'!$J$198="CR",'28 Populations and thresholds'!$J$198="EN",'28 Populations and thresholds'!$J$198="VU")</f>
        <v>0</v>
      </c>
      <c r="N941" s="273">
        <f>D941/'28 Populations and thresholds'!$H$198</f>
        <v>4.7727272727272731E-3</v>
      </c>
      <c r="O941" s="263" t="str">
        <f t="shared" si="61"/>
        <v xml:space="preserve"> </v>
      </c>
      <c r="P941" s="269"/>
      <c r="Q941" s="263" t="str">
        <f t="shared" si="62"/>
        <v xml:space="preserve"> </v>
      </c>
    </row>
    <row r="942" spans="1:22" x14ac:dyDescent="0.2">
      <c r="A942" s="143" t="s">
        <v>1314</v>
      </c>
      <c r="B942" s="40" t="s">
        <v>1361</v>
      </c>
      <c r="C942" s="4" t="s">
        <v>3545</v>
      </c>
      <c r="D942" s="41">
        <v>4000</v>
      </c>
      <c r="E942" s="47" t="s">
        <v>1336</v>
      </c>
      <c r="F942" s="43"/>
      <c r="G942" s="263" t="str">
        <f t="shared" si="59"/>
        <v xml:space="preserve"> </v>
      </c>
      <c r="H942" s="143" t="s">
        <v>15</v>
      </c>
      <c r="I942" s="143" t="s">
        <v>718</v>
      </c>
      <c r="J942" s="263" t="str">
        <f t="shared" si="60"/>
        <v xml:space="preserve"> </v>
      </c>
      <c r="K942" s="38" t="str">
        <f>IF(D942&gt;=('28 Populations and thresholds'!$I$71),"YES"," ")</f>
        <v>YES</v>
      </c>
      <c r="L942" s="38" t="str">
        <f>IF(K942="YES"," ",IF(D942&gt;=('28 Populations and thresholds'!$I$71)*0.25,"YES"))</f>
        <v xml:space="preserve"> </v>
      </c>
      <c r="M942" s="38" t="b">
        <f>OR('28 Populations and thresholds'!$J$71="CR",'28 Populations and thresholds'!$J$71="EN",'28 Populations and thresholds'!$J$71="VU")</f>
        <v>0</v>
      </c>
      <c r="N942" s="75">
        <f>D942/'28 Populations and thresholds'!$H$71</f>
        <v>6.6666666666666666E-2</v>
      </c>
      <c r="O942" s="263" t="str">
        <f t="shared" si="61"/>
        <v xml:space="preserve"> </v>
      </c>
      <c r="P942" s="9"/>
      <c r="Q942" s="263" t="str">
        <f t="shared" si="62"/>
        <v xml:space="preserve"> </v>
      </c>
    </row>
    <row r="943" spans="1:22" x14ac:dyDescent="0.2">
      <c r="A943" s="267" t="s">
        <v>1314</v>
      </c>
      <c r="B943" s="269" t="s">
        <v>1060</v>
      </c>
      <c r="C943" s="269" t="s">
        <v>1677</v>
      </c>
      <c r="D943" s="279">
        <v>45</v>
      </c>
      <c r="E943" s="284" t="s">
        <v>130</v>
      </c>
      <c r="F943" s="276"/>
      <c r="G943" s="263" t="str">
        <f t="shared" si="59"/>
        <v xml:space="preserve"> </v>
      </c>
      <c r="H943" s="275" t="s">
        <v>139</v>
      </c>
      <c r="I943" s="275"/>
      <c r="J943" s="263" t="str">
        <f t="shared" si="60"/>
        <v xml:space="preserve"> </v>
      </c>
      <c r="K943" s="272" t="str">
        <f>IF(D943&gt;=('28 Populations and thresholds'!$I$44),"YES"," ")</f>
        <v>YES</v>
      </c>
      <c r="L943" s="272" t="str">
        <f>IF(K943="YES"," ",IF(D943&gt;=('28 Populations and thresholds'!$I$44)*0.25,"YES"))</f>
        <v xml:space="preserve"> </v>
      </c>
      <c r="M943" s="272" t="b">
        <f>OR('28 Populations and thresholds'!$J$44="CR",'28 Populations and thresholds'!$J$44="EN",'28 Populations and thresholds'!$J$44="VU")</f>
        <v>0</v>
      </c>
      <c r="N943" s="273">
        <f>D943/'28 Populations and thresholds'!$H$44</f>
        <v>0.09</v>
      </c>
      <c r="O943" s="263" t="str">
        <f t="shared" si="61"/>
        <v xml:space="preserve"> </v>
      </c>
      <c r="P943" s="282"/>
      <c r="Q943" s="263" t="str">
        <f t="shared" si="62"/>
        <v xml:space="preserve"> </v>
      </c>
    </row>
    <row r="944" spans="1:22" x14ac:dyDescent="0.2">
      <c r="A944" s="275" t="s">
        <v>1314</v>
      </c>
      <c r="B944" s="269" t="s">
        <v>1060</v>
      </c>
      <c r="C944" s="269" t="s">
        <v>1625</v>
      </c>
      <c r="D944" s="279">
        <v>1068</v>
      </c>
      <c r="E944" s="284" t="s">
        <v>207</v>
      </c>
      <c r="F944" s="272"/>
      <c r="G944" s="263" t="str">
        <f t="shared" si="59"/>
        <v xml:space="preserve"> </v>
      </c>
      <c r="H944" s="275" t="s">
        <v>139</v>
      </c>
      <c r="I944" s="275"/>
      <c r="J944" s="263" t="str">
        <f t="shared" si="60"/>
        <v xml:space="preserve"> </v>
      </c>
      <c r="K944" s="272" t="str">
        <f>IF(D944&gt;=('28 Populations and thresholds'!$I$11),"YES"," ")</f>
        <v>YES</v>
      </c>
      <c r="L944" s="272" t="str">
        <f>IF(K944="YES"," ",IF(D944&gt;=('28 Populations and thresholds'!$I$11)*0.25,"YES"))</f>
        <v xml:space="preserve"> </v>
      </c>
      <c r="M944" s="272" t="b">
        <f>OR('28 Populations and thresholds'!$J$11="CR",'28 Populations and thresholds'!$J$11="EN",'28 Populations and thresholds'!$J$11="VU")</f>
        <v>0</v>
      </c>
      <c r="N944" s="273">
        <f>D944/'28 Populations and thresholds'!$H$11</f>
        <v>1.068E-2</v>
      </c>
      <c r="O944" s="263" t="str">
        <f t="shared" si="61"/>
        <v xml:space="preserve"> </v>
      </c>
      <c r="P944" s="275"/>
      <c r="Q944" s="263" t="str">
        <f t="shared" si="62"/>
        <v xml:space="preserve"> </v>
      </c>
    </row>
    <row r="945" spans="1:22" x14ac:dyDescent="0.2">
      <c r="A945" s="275" t="s">
        <v>1314</v>
      </c>
      <c r="B945" s="269" t="s">
        <v>1060</v>
      </c>
      <c r="C945" s="269" t="s">
        <v>3391</v>
      </c>
      <c r="D945" s="279">
        <v>860</v>
      </c>
      <c r="E945" s="274">
        <v>1999</v>
      </c>
      <c r="F945" s="272"/>
      <c r="G945" s="263" t="str">
        <f t="shared" si="59"/>
        <v xml:space="preserve"> </v>
      </c>
      <c r="H945" s="275" t="s">
        <v>139</v>
      </c>
      <c r="I945" s="275" t="s">
        <v>3388</v>
      </c>
      <c r="J945" s="263" t="str">
        <f t="shared" si="60"/>
        <v xml:space="preserve"> </v>
      </c>
      <c r="K945" s="272" t="str">
        <f>IF(D945&gt;=('28 Populations and thresholds'!$I$121),"YES"," ")</f>
        <v>YES</v>
      </c>
      <c r="L945" s="272" t="str">
        <f>IF(K945="YES"," ",IF(D945&gt;=('28 Populations and thresholds'!$I$121)*0.25,"YES"))</f>
        <v xml:space="preserve"> </v>
      </c>
      <c r="M945" s="272" t="b">
        <f>OR('28 Populations and thresholds'!$J$121="CR",'28 Populations and thresholds'!$J$121="EN",'28 Populations and thresholds'!$J$121="VU")</f>
        <v>1</v>
      </c>
      <c r="N945" s="273">
        <f>D945/'28 Populations and thresholds'!$H$121</f>
        <v>0.74782608695652175</v>
      </c>
      <c r="O945" s="263" t="str">
        <f t="shared" si="61"/>
        <v xml:space="preserve"> </v>
      </c>
      <c r="P945" s="282"/>
      <c r="Q945" s="263" t="str">
        <f t="shared" si="62"/>
        <v xml:space="preserve"> </v>
      </c>
    </row>
    <row r="946" spans="1:22" x14ac:dyDescent="0.2">
      <c r="A946" s="275" t="s">
        <v>1314</v>
      </c>
      <c r="B946" s="269" t="s">
        <v>1060</v>
      </c>
      <c r="C946" s="280" t="s">
        <v>3723</v>
      </c>
      <c r="D946" s="279">
        <v>32</v>
      </c>
      <c r="E946" s="284" t="s">
        <v>247</v>
      </c>
      <c r="F946" s="272"/>
      <c r="G946" s="263" t="str">
        <f t="shared" si="59"/>
        <v xml:space="preserve"> </v>
      </c>
      <c r="H946" s="275" t="s">
        <v>139</v>
      </c>
      <c r="I946" s="275"/>
      <c r="J946" s="263" t="str">
        <f t="shared" si="60"/>
        <v xml:space="preserve"> </v>
      </c>
      <c r="K946" s="272" t="str">
        <f>IF(D946&gt;=('28 Populations and thresholds'!$I$45),"YES"," ")</f>
        <v>YES</v>
      </c>
      <c r="L946" s="272" t="str">
        <f>IF(K946="YES"," ",IF(D946&gt;=('28 Populations and thresholds'!$I$45)*0.25,"YES"))</f>
        <v xml:space="preserve"> </v>
      </c>
      <c r="M946" s="272" t="b">
        <f>OR('28 Populations and thresholds'!$J$45="CR",'28 Populations and thresholds'!$J$45="EN",'28 Populations and thresholds'!$J$45="VU")</f>
        <v>1</v>
      </c>
      <c r="N946" s="273">
        <f>D946/'28 Populations and thresholds'!$H$45</f>
        <v>1.0666666666666666E-2</v>
      </c>
      <c r="O946" s="263" t="str">
        <f t="shared" si="61"/>
        <v xml:space="preserve"> </v>
      </c>
      <c r="P946" s="275"/>
      <c r="Q946" s="263" t="str">
        <f t="shared" si="62"/>
        <v xml:space="preserve"> </v>
      </c>
      <c r="R946" s="4"/>
      <c r="S946" s="4"/>
      <c r="T946" s="4"/>
      <c r="U946" s="4"/>
      <c r="V946" s="4"/>
    </row>
    <row r="947" spans="1:22" x14ac:dyDescent="0.2">
      <c r="A947" s="267" t="s">
        <v>1314</v>
      </c>
      <c r="B947" s="268" t="s">
        <v>1060</v>
      </c>
      <c r="C947" s="280" t="s">
        <v>3759</v>
      </c>
      <c r="D947" s="270">
        <v>1009</v>
      </c>
      <c r="E947" s="271">
        <v>38018</v>
      </c>
      <c r="F947" s="276"/>
      <c r="G947" s="263" t="str">
        <f t="shared" si="59"/>
        <v xml:space="preserve"> </v>
      </c>
      <c r="H947" s="267" t="s">
        <v>21</v>
      </c>
      <c r="I947" s="267" t="s">
        <v>87</v>
      </c>
      <c r="J947" s="263" t="str">
        <f t="shared" si="60"/>
        <v xml:space="preserve"> </v>
      </c>
      <c r="K947" s="272" t="str">
        <f>IF(D947&gt;=('28 Populations and thresholds'!$I$182),"YES"," ")</f>
        <v>YES</v>
      </c>
      <c r="L947" s="272" t="str">
        <f>IF(K947="YES"," ",IF(D947&gt;=('28 Populations and thresholds'!$I$182)*0.25,"YES"))</f>
        <v xml:space="preserve"> </v>
      </c>
      <c r="M947" s="272" t="b">
        <f>OR('28 Populations and thresholds'!$J$182="CR",'28 Populations and thresholds'!$J$182="EN",'28 Populations and thresholds'!$J$182="VU")</f>
        <v>0</v>
      </c>
      <c r="N947" s="273">
        <f>D947/'28 Populations and thresholds'!$H$182</f>
        <v>4.036E-2</v>
      </c>
      <c r="O947" s="263" t="str">
        <f t="shared" si="61"/>
        <v xml:space="preserve"> </v>
      </c>
      <c r="P947" s="269"/>
      <c r="Q947" s="263" t="str">
        <f t="shared" si="62"/>
        <v xml:space="preserve"> </v>
      </c>
      <c r="R947" s="4"/>
      <c r="S947" s="4"/>
      <c r="T947" s="4"/>
      <c r="U947" s="4"/>
      <c r="V947" s="4"/>
    </row>
    <row r="948" spans="1:22" x14ac:dyDescent="0.2">
      <c r="A948" s="143" t="s">
        <v>1314</v>
      </c>
      <c r="B948" s="9" t="s">
        <v>1747</v>
      </c>
      <c r="C948" s="4" t="s">
        <v>1732</v>
      </c>
      <c r="D948" s="5">
        <v>113</v>
      </c>
      <c r="E948" s="1" t="s">
        <v>32</v>
      </c>
      <c r="F948" s="43"/>
      <c r="G948" s="263" t="str">
        <f t="shared" si="59"/>
        <v xml:space="preserve"> </v>
      </c>
      <c r="H948" s="13" t="s">
        <v>139</v>
      </c>
      <c r="J948" s="263" t="str">
        <f t="shared" si="60"/>
        <v xml:space="preserve"> </v>
      </c>
      <c r="K948" s="38" t="str">
        <f>IF(D948&gt;=('28 Populations and thresholds'!$I$221),"YES"," ")</f>
        <v>YES</v>
      </c>
      <c r="L948" s="38" t="str">
        <f>IF(K948="YES"," ",IF(D948&gt;=('28 Populations and thresholds'!$I$221)*0.25,"YES"))</f>
        <v xml:space="preserve"> </v>
      </c>
      <c r="M948" s="38" t="b">
        <f>OR('28 Populations and thresholds'!$J$221="CR",'28 Populations and thresholds'!$J$221="EN",'28 Populations and thresholds'!$J$221="VU")</f>
        <v>1</v>
      </c>
      <c r="N948" s="75">
        <f>D948/'28 Populations and thresholds'!$H$221</f>
        <v>1.1770833333333333E-2</v>
      </c>
      <c r="O948" s="263" t="str">
        <f t="shared" si="61"/>
        <v xml:space="preserve"> </v>
      </c>
      <c r="Q948" s="263" t="str">
        <f t="shared" si="62"/>
        <v xml:space="preserve"> </v>
      </c>
    </row>
    <row r="949" spans="1:22" x14ac:dyDescent="0.2">
      <c r="A949" s="275" t="s">
        <v>1314</v>
      </c>
      <c r="B949" s="269" t="s">
        <v>3984</v>
      </c>
      <c r="C949" s="269" t="s">
        <v>3783</v>
      </c>
      <c r="D949" s="279">
        <v>12</v>
      </c>
      <c r="E949" s="274">
        <v>2004</v>
      </c>
      <c r="F949" s="272"/>
      <c r="G949" s="263" t="str">
        <f t="shared" si="59"/>
        <v xml:space="preserve"> </v>
      </c>
      <c r="H949" s="275"/>
      <c r="I949" s="275" t="s">
        <v>3982</v>
      </c>
      <c r="J949" s="263" t="str">
        <f t="shared" si="60"/>
        <v xml:space="preserve"> </v>
      </c>
      <c r="K949" s="272" t="str">
        <f>IF(D949&gt;=('28 Populations and thresholds'!$I$228),"YES"," ")</f>
        <v>YES</v>
      </c>
      <c r="L949" s="272" t="str">
        <f>IF(K949="YES"," ",IF(D949&gt;=('28 Populations and thresholds'!$I$228)*0.25,"YES"))</f>
        <v xml:space="preserve"> </v>
      </c>
      <c r="M949" s="272" t="b">
        <f>OR('28 Populations and thresholds'!$J$228="CR",'28 Populations and thresholds'!$J$228="EN",'28 Populations and thresholds'!$J$228="VU")</f>
        <v>1</v>
      </c>
      <c r="N949" s="273">
        <f>D949/'28 Populations and thresholds'!$H$228</f>
        <v>0.24</v>
      </c>
      <c r="O949" s="263" t="str">
        <f t="shared" si="61"/>
        <v xml:space="preserve"> </v>
      </c>
      <c r="P949" s="275" t="s">
        <v>3987</v>
      </c>
      <c r="Q949" s="263" t="str">
        <f t="shared" si="62"/>
        <v xml:space="preserve"> </v>
      </c>
    </row>
    <row r="950" spans="1:22" x14ac:dyDescent="0.2">
      <c r="A950" s="12" t="s">
        <v>1314</v>
      </c>
      <c r="B950" s="9" t="s">
        <v>1733</v>
      </c>
      <c r="C950" s="4" t="s">
        <v>3482</v>
      </c>
      <c r="D950" s="5">
        <v>5684</v>
      </c>
      <c r="E950" s="148">
        <v>38749</v>
      </c>
      <c r="G950" s="263" t="str">
        <f t="shared" si="59"/>
        <v xml:space="preserve"> </v>
      </c>
      <c r="I950" s="13" t="s">
        <v>4415</v>
      </c>
      <c r="J950" s="263" t="str">
        <f t="shared" si="60"/>
        <v xml:space="preserve"> </v>
      </c>
      <c r="K950" s="38" t="str">
        <f>IF(D950&gt;=(('28 Populations and thresholds'!$I$205)+('28 Populations and thresholds'!$I$206)+('28 Populations and thresholds'!$I$207)+('28 Populations and thresholds'!$I$208)),"YES"," ")</f>
        <v>YES</v>
      </c>
      <c r="L950" s="38" t="str">
        <f>IF(K950="YES"," ",IF(D950&gt;=(('28 Populations and thresholds'!$I$205)+('28 Populations and thresholds'!$I$206)+('28 Populations and thresholds'!$I$207)+('28 Populations and thresholds'!$I$208))*0.25,"YES"))</f>
        <v xml:space="preserve"> </v>
      </c>
      <c r="M950" s="38" t="b">
        <f>OR('28 Populations and thresholds'!$J$206="CR",'28 Populations and thresholds'!$J$206="EN",'28 Populations and thresholds'!$J$206="VU")</f>
        <v>0</v>
      </c>
      <c r="N950" s="75">
        <f>D950/(('28 Populations and thresholds'!$H$205)+('28 Populations and thresholds'!$H$206)+('28 Populations and thresholds'!$H$207)+('28 Populations and thresholds'!$H$208))</f>
        <v>2.124939250065423E-3</v>
      </c>
      <c r="O950" s="263" t="str">
        <f t="shared" si="61"/>
        <v xml:space="preserve"> </v>
      </c>
      <c r="P950" s="12" t="s">
        <v>4568</v>
      </c>
      <c r="Q950" s="263" t="str">
        <f t="shared" si="62"/>
        <v xml:space="preserve"> </v>
      </c>
    </row>
    <row r="951" spans="1:22" x14ac:dyDescent="0.2">
      <c r="A951" s="12" t="s">
        <v>1314</v>
      </c>
      <c r="B951" s="9" t="s">
        <v>1733</v>
      </c>
      <c r="C951" s="4" t="s">
        <v>3452</v>
      </c>
      <c r="D951" s="5">
        <v>2077</v>
      </c>
      <c r="E951" s="148">
        <v>38749</v>
      </c>
      <c r="G951" s="263" t="str">
        <f t="shared" si="59"/>
        <v xml:space="preserve"> </v>
      </c>
      <c r="I951" s="13" t="s">
        <v>4415</v>
      </c>
      <c r="J951" s="263" t="str">
        <f t="shared" si="60"/>
        <v xml:space="preserve"> </v>
      </c>
      <c r="K951" s="38" t="str">
        <f>IF(D951&gt;=('28 Populations and thresholds'!$I$158),"YES"," ")</f>
        <v>YES</v>
      </c>
      <c r="L951" s="38" t="str">
        <f>IF(K951="YES"," ",IF(D951&gt;=('28 Populations and thresholds'!$I$158)*0.25,"YES"))</f>
        <v xml:space="preserve"> </v>
      </c>
      <c r="M951" s="38" t="b">
        <f>OR('28 Populations and thresholds'!$J$158="CR",'28 Populations and thresholds'!$J$158="EN",'28 Populations and thresholds'!$J$158="VU")</f>
        <v>0</v>
      </c>
      <c r="N951" s="75">
        <f>D951/'28 Populations and thresholds'!$H$158</f>
        <v>2.077E-2</v>
      </c>
      <c r="O951" s="263" t="str">
        <f t="shared" si="61"/>
        <v xml:space="preserve"> </v>
      </c>
      <c r="Q951" s="263" t="str">
        <f t="shared" si="62"/>
        <v xml:space="preserve"> </v>
      </c>
    </row>
    <row r="952" spans="1:22" x14ac:dyDescent="0.2">
      <c r="A952" s="12" t="s">
        <v>1314</v>
      </c>
      <c r="B952" s="9" t="s">
        <v>1733</v>
      </c>
      <c r="C952" s="4" t="s">
        <v>1732</v>
      </c>
      <c r="D952" s="5">
        <v>247</v>
      </c>
      <c r="E952" s="1" t="s">
        <v>156</v>
      </c>
      <c r="G952" s="263" t="str">
        <f t="shared" si="59"/>
        <v xml:space="preserve"> </v>
      </c>
      <c r="H952" s="13" t="s">
        <v>139</v>
      </c>
      <c r="J952" s="263" t="str">
        <f t="shared" si="60"/>
        <v xml:space="preserve"> </v>
      </c>
      <c r="K952" s="38" t="str">
        <f>IF(D952&gt;=('28 Populations and thresholds'!$I$221),"YES"," ")</f>
        <v>YES</v>
      </c>
      <c r="L952" s="38" t="str">
        <f>IF(K952="YES"," ",IF(D952&gt;=('28 Populations and thresholds'!$I$221)*0.25,"YES"))</f>
        <v xml:space="preserve"> </v>
      </c>
      <c r="M952" s="38" t="b">
        <f>OR('28 Populations and thresholds'!$J$221="CR",'28 Populations and thresholds'!$J$221="EN",'28 Populations and thresholds'!$J$221="VU")</f>
        <v>1</v>
      </c>
      <c r="N952" s="75">
        <f>D952/'28 Populations and thresholds'!$H$221</f>
        <v>2.5729166666666668E-2</v>
      </c>
      <c r="O952" s="263" t="str">
        <f t="shared" si="61"/>
        <v xml:space="preserve"> </v>
      </c>
      <c r="Q952" s="263" t="str">
        <f t="shared" si="62"/>
        <v xml:space="preserve"> </v>
      </c>
    </row>
    <row r="953" spans="1:22" x14ac:dyDescent="0.2">
      <c r="A953" s="275" t="s">
        <v>1314</v>
      </c>
      <c r="B953" s="301" t="s">
        <v>4620</v>
      </c>
      <c r="C953" s="269" t="s">
        <v>3723</v>
      </c>
      <c r="D953" s="279">
        <v>400</v>
      </c>
      <c r="E953" s="274" t="s">
        <v>4076</v>
      </c>
      <c r="F953" s="272"/>
      <c r="G953" s="263" t="str">
        <f t="shared" si="59"/>
        <v xml:space="preserve"> </v>
      </c>
      <c r="H953" s="275" t="s">
        <v>4019</v>
      </c>
      <c r="I953" s="275"/>
      <c r="J953" s="263" t="str">
        <f t="shared" si="60"/>
        <v xml:space="preserve"> </v>
      </c>
      <c r="K953" s="272" t="str">
        <f>IF(D953&gt;=('28 Populations and thresholds'!$I$45),"YES"," ")</f>
        <v>YES</v>
      </c>
      <c r="L953" s="272" t="str">
        <f>IF(K953="YES"," ",IF(D953&gt;=('28 Populations and thresholds'!$I$45)*0.25,"YES"))</f>
        <v xml:space="preserve"> </v>
      </c>
      <c r="M953" s="272" t="b">
        <f>OR('28 Populations and thresholds'!$J$45="CR",'28 Populations and thresholds'!$J$45="EN",'28 Populations and thresholds'!$J$45="VU")</f>
        <v>1</v>
      </c>
      <c r="N953" s="273">
        <f>D953/'28 Populations and thresholds'!$H$45</f>
        <v>0.13333333333333333</v>
      </c>
      <c r="O953" s="263" t="str">
        <f t="shared" si="61"/>
        <v xml:space="preserve"> </v>
      </c>
      <c r="P953" s="275"/>
      <c r="Q953" s="263" t="str">
        <f t="shared" si="62"/>
        <v xml:space="preserve"> </v>
      </c>
      <c r="R953" s="4"/>
      <c r="S953" s="4"/>
      <c r="T953" s="4"/>
      <c r="U953" s="4"/>
      <c r="V953" s="4"/>
    </row>
    <row r="954" spans="1:22" x14ac:dyDescent="0.2">
      <c r="A954" s="275" t="s">
        <v>1314</v>
      </c>
      <c r="B954" s="301" t="s">
        <v>4620</v>
      </c>
      <c r="C954" s="269" t="s">
        <v>3400</v>
      </c>
      <c r="D954" s="279">
        <v>50</v>
      </c>
      <c r="E954" s="274" t="s">
        <v>4471</v>
      </c>
      <c r="F954" s="272"/>
      <c r="G954" s="263" t="str">
        <f t="shared" si="59"/>
        <v xml:space="preserve"> </v>
      </c>
      <c r="H954" s="275"/>
      <c r="I954" s="275" t="s">
        <v>4019</v>
      </c>
      <c r="J954" s="263" t="str">
        <f t="shared" si="60"/>
        <v xml:space="preserve"> </v>
      </c>
      <c r="K954" s="272" t="str">
        <f>IF(D954&gt;=(('28 Populations and thresholds'!$I$123)+('28 Populations and thresholds'!$I$124)),"YES"," ")</f>
        <v>YES</v>
      </c>
      <c r="L954" s="272" t="str">
        <f>IF(K954="YES"," ",IF(D954&gt;=(('28 Populations and thresholds'!$I$123)+('28 Populations and thresholds'!$I$124))*0.25,"YES"))</f>
        <v xml:space="preserve"> </v>
      </c>
      <c r="M954" s="272" t="b">
        <f>OR('28 Populations and thresholds'!$J$124="CR",'28 Populations and thresholds'!$J$124="EN",'28 Populations and thresholds'!$J$124="VU")</f>
        <v>1</v>
      </c>
      <c r="N954" s="273">
        <f>D954/(('28 Populations and thresholds'!$H$123)+('28 Populations and thresholds'!$H$124))</f>
        <v>3.2258064516129031E-2</v>
      </c>
      <c r="O954" s="263" t="str">
        <f t="shared" si="61"/>
        <v xml:space="preserve"> </v>
      </c>
      <c r="P954" s="275" t="s">
        <v>4568</v>
      </c>
      <c r="Q954" s="263" t="str">
        <f t="shared" si="62"/>
        <v xml:space="preserve"> </v>
      </c>
    </row>
    <row r="955" spans="1:22" x14ac:dyDescent="0.2">
      <c r="A955" s="275" t="s">
        <v>1314</v>
      </c>
      <c r="B955" s="301" t="s">
        <v>4620</v>
      </c>
      <c r="C955" s="280" t="s">
        <v>3411</v>
      </c>
      <c r="D955" s="279">
        <v>3400</v>
      </c>
      <c r="E955" s="281">
        <v>40664</v>
      </c>
      <c r="F955" s="272"/>
      <c r="G955" s="263" t="str">
        <f t="shared" si="59"/>
        <v xml:space="preserve"> </v>
      </c>
      <c r="H955" s="275"/>
      <c r="I955" s="275" t="s">
        <v>4069</v>
      </c>
      <c r="J955" s="263" t="str">
        <f t="shared" si="60"/>
        <v xml:space="preserve"> </v>
      </c>
      <c r="K955" s="272" t="str">
        <f>IF(D955&gt;=('28 Populations and thresholds'!$I$114),"YES"," ")</f>
        <v>YES</v>
      </c>
      <c r="L955" s="272" t="str">
        <f>IF(K955="YES"," ",IF(D955&gt;=('28 Populations and thresholds'!$I$114)*0.25,"YES"))</f>
        <v xml:space="preserve"> </v>
      </c>
      <c r="M955" s="272" t="b">
        <f>OR('28 Populations and thresholds'!$J$114="CR",'28 Populations and thresholds'!$J$114="EN",'28 Populations and thresholds'!$J$114="VU")</f>
        <v>1</v>
      </c>
      <c r="N955" s="273">
        <f>D955/'28 Populations and thresholds'!$H$114</f>
        <v>0.89473684210526316</v>
      </c>
      <c r="O955" s="263" t="str">
        <f t="shared" si="61"/>
        <v xml:space="preserve"> </v>
      </c>
      <c r="P955" s="282"/>
      <c r="Q955" s="263" t="str">
        <f t="shared" si="62"/>
        <v xml:space="preserve"> </v>
      </c>
      <c r="R955" s="4"/>
      <c r="S955" s="4"/>
      <c r="T955" s="4"/>
      <c r="U955" s="4"/>
      <c r="V955" s="4"/>
    </row>
    <row r="956" spans="1:22" x14ac:dyDescent="0.2">
      <c r="A956" s="143" t="s">
        <v>1314</v>
      </c>
      <c r="B956" s="40" t="s">
        <v>1274</v>
      </c>
      <c r="C956" s="4" t="s">
        <v>3452</v>
      </c>
      <c r="D956" s="41">
        <v>310</v>
      </c>
      <c r="E956" s="46">
        <v>32789</v>
      </c>
      <c r="F956" s="43"/>
      <c r="G956" s="263" t="str">
        <f t="shared" si="59"/>
        <v xml:space="preserve"> </v>
      </c>
      <c r="H956" s="143" t="s">
        <v>21</v>
      </c>
      <c r="I956" s="143" t="s">
        <v>830</v>
      </c>
      <c r="J956" s="263" t="str">
        <f t="shared" si="60"/>
        <v xml:space="preserve"> </v>
      </c>
      <c r="K956" s="38" t="str">
        <f>IF(D956&gt;=('28 Populations and thresholds'!$I$158),"YES"," ")</f>
        <v xml:space="preserve"> </v>
      </c>
      <c r="L956" s="38" t="str">
        <f>IF(K956="YES"," ",IF(D956&gt;=('28 Populations and thresholds'!$I$158)*0.25,"YES"))</f>
        <v>YES</v>
      </c>
      <c r="M956" s="38" t="b">
        <f>OR('28 Populations and thresholds'!$J$158="CR",'28 Populations and thresholds'!$J$158="EN",'28 Populations and thresholds'!$J$158="VU")</f>
        <v>0</v>
      </c>
      <c r="N956" s="75">
        <f>D956/'28 Populations and thresholds'!$H$158</f>
        <v>3.0999999999999999E-3</v>
      </c>
      <c r="O956" s="263" t="str">
        <f t="shared" si="61"/>
        <v xml:space="preserve"> </v>
      </c>
      <c r="P956" s="9"/>
      <c r="Q956" s="263" t="str">
        <f t="shared" si="62"/>
        <v xml:space="preserve"> </v>
      </c>
    </row>
    <row r="957" spans="1:22" x14ac:dyDescent="0.2">
      <c r="A957" s="282" t="s">
        <v>1314</v>
      </c>
      <c r="B957" s="292" t="s">
        <v>1623</v>
      </c>
      <c r="C957" s="278" t="s">
        <v>1696</v>
      </c>
      <c r="D957" s="279">
        <v>28</v>
      </c>
      <c r="E957" s="302">
        <v>41289</v>
      </c>
      <c r="F957" s="451"/>
      <c r="G957" s="263" t="str">
        <f t="shared" si="59"/>
        <v xml:space="preserve"> </v>
      </c>
      <c r="H957" s="282"/>
      <c r="I957" s="282" t="s">
        <v>4147</v>
      </c>
      <c r="J957" s="263" t="str">
        <f t="shared" si="60"/>
        <v xml:space="preserve"> </v>
      </c>
      <c r="K957" s="272" t="str">
        <f>IF(D957&gt;=('28 Populations and thresholds'!$I$51),"YES"," ")</f>
        <v>YES</v>
      </c>
      <c r="L957" s="272"/>
      <c r="M957" s="272" t="b">
        <f>OR('28 Populations and thresholds'!$J$51="CR",'28 Populations and thresholds'!$J$51="EN",'28 Populations and thresholds'!$J$51="VU")</f>
        <v>1</v>
      </c>
      <c r="N957" s="273">
        <f>D957/'28 Populations and thresholds'!$H$51</f>
        <v>1.037037037037037E-2</v>
      </c>
      <c r="O957" s="263" t="str">
        <f t="shared" si="61"/>
        <v xml:space="preserve"> </v>
      </c>
      <c r="P957" s="275"/>
      <c r="Q957" s="263" t="str">
        <f t="shared" si="62"/>
        <v xml:space="preserve"> </v>
      </c>
    </row>
    <row r="958" spans="1:22" x14ac:dyDescent="0.2">
      <c r="A958" s="275" t="s">
        <v>1314</v>
      </c>
      <c r="B958" s="292" t="s">
        <v>1623</v>
      </c>
      <c r="C958" s="280" t="s">
        <v>3783</v>
      </c>
      <c r="D958" s="279">
        <v>5</v>
      </c>
      <c r="E958" s="274">
        <v>2009</v>
      </c>
      <c r="F958" s="272"/>
      <c r="G958" s="263" t="str">
        <f t="shared" si="59"/>
        <v xml:space="preserve"> </v>
      </c>
      <c r="H958" s="275"/>
      <c r="I958" s="275" t="s">
        <v>4392</v>
      </c>
      <c r="J958" s="263" t="str">
        <f t="shared" si="60"/>
        <v xml:space="preserve"> </v>
      </c>
      <c r="K958" s="272" t="str">
        <f>IF(D958&gt;=('28 Populations and thresholds'!$I$228),"YES"," ")</f>
        <v>YES</v>
      </c>
      <c r="L958" s="272" t="str">
        <f>IF(K958="YES"," ",IF(D958&gt;=('28 Populations and thresholds'!$I$228)*0.25,"YES"))</f>
        <v xml:space="preserve"> </v>
      </c>
      <c r="M958" s="272" t="b">
        <f>OR('28 Populations and thresholds'!$J$228="CR",'28 Populations and thresholds'!$J$228="EN",'28 Populations and thresholds'!$J$228="VU")</f>
        <v>1</v>
      </c>
      <c r="N958" s="273">
        <f>D958/'28 Populations and thresholds'!$H$228</f>
        <v>0.1</v>
      </c>
      <c r="O958" s="263" t="str">
        <f t="shared" si="61"/>
        <v xml:space="preserve"> </v>
      </c>
      <c r="P958" s="275"/>
      <c r="Q958" s="263" t="str">
        <f t="shared" si="62"/>
        <v xml:space="preserve"> </v>
      </c>
    </row>
    <row r="959" spans="1:22" x14ac:dyDescent="0.2">
      <c r="A959" s="275" t="s">
        <v>1314</v>
      </c>
      <c r="B959" s="269" t="s">
        <v>1623</v>
      </c>
      <c r="C959" s="269" t="s">
        <v>1622</v>
      </c>
      <c r="D959" s="279">
        <v>13</v>
      </c>
      <c r="E959" s="284" t="s">
        <v>156</v>
      </c>
      <c r="F959" s="272"/>
      <c r="G959" s="263" t="str">
        <f t="shared" si="59"/>
        <v xml:space="preserve"> </v>
      </c>
      <c r="H959" s="275" t="s">
        <v>139</v>
      </c>
      <c r="I959" s="275"/>
      <c r="J959" s="263" t="str">
        <f t="shared" si="60"/>
        <v xml:space="preserve"> </v>
      </c>
      <c r="K959" s="272" t="str">
        <f>IF(D959&gt;=('28 Populations and thresholds'!$I$10),"YES"," ")</f>
        <v>YES</v>
      </c>
      <c r="L959" s="272" t="str">
        <f>IF(K959="YES"," ",IF(D959&gt;=('28 Populations and thresholds'!$I$10)*0.25,"YES"))</f>
        <v xml:space="preserve"> </v>
      </c>
      <c r="M959" s="272" t="b">
        <f>OR('28 Populations and thresholds'!$J$10="CR",'28 Populations and thresholds'!$J$10="EN",'28 Populations and thresholds'!$J$10="VU")</f>
        <v>1</v>
      </c>
      <c r="N959" s="273">
        <f>D959/'28 Populations and thresholds'!$H$10</f>
        <v>0.26</v>
      </c>
      <c r="O959" s="263" t="str">
        <f t="shared" si="61"/>
        <v xml:space="preserve"> </v>
      </c>
      <c r="P959" s="275"/>
      <c r="Q959" s="263" t="str">
        <f t="shared" si="62"/>
        <v xml:space="preserve"> </v>
      </c>
    </row>
    <row r="960" spans="1:22" x14ac:dyDescent="0.2">
      <c r="A960" s="275" t="s">
        <v>1314</v>
      </c>
      <c r="B960" s="292" t="s">
        <v>1623</v>
      </c>
      <c r="C960" s="280" t="s">
        <v>3461</v>
      </c>
      <c r="D960" s="279">
        <v>1780</v>
      </c>
      <c r="E960" s="274" t="s">
        <v>4398</v>
      </c>
      <c r="F960" s="272"/>
      <c r="G960" s="263" t="str">
        <f t="shared" si="59"/>
        <v xml:space="preserve"> </v>
      </c>
      <c r="H960" s="275"/>
      <c r="I960" s="275" t="s">
        <v>4392</v>
      </c>
      <c r="J960" s="263" t="str">
        <f t="shared" si="60"/>
        <v xml:space="preserve"> </v>
      </c>
      <c r="K960" s="272" t="str">
        <f>IF(D960&gt;=('28 Populations and thresholds'!$I$164),"YES"," ")</f>
        <v>YES</v>
      </c>
      <c r="L960" s="272" t="str">
        <f>IF(K960="YES"," ",IF(D960&gt;=('28 Populations and thresholds'!$I$164)*0.25,"YES"))</f>
        <v xml:space="preserve"> </v>
      </c>
      <c r="M960" s="272" t="b">
        <f>OR('28 Populations and thresholds'!$J$164="CR",'28 Populations and thresholds'!$J$164="EN",'28 Populations and thresholds'!$J$164="VU")</f>
        <v>0</v>
      </c>
      <c r="N960" s="273">
        <f>D960/'28 Populations and thresholds'!$H$164</f>
        <v>2.2531645569620253E-2</v>
      </c>
      <c r="O960" s="263" t="str">
        <f t="shared" si="61"/>
        <v xml:space="preserve"> </v>
      </c>
      <c r="P960" s="269"/>
      <c r="Q960" s="263" t="str">
        <f t="shared" si="62"/>
        <v xml:space="preserve"> </v>
      </c>
    </row>
    <row r="961" spans="1:22" x14ac:dyDescent="0.2">
      <c r="A961" s="275" t="s">
        <v>1314</v>
      </c>
      <c r="B961" s="292" t="s">
        <v>1623</v>
      </c>
      <c r="C961" s="269" t="s">
        <v>3452</v>
      </c>
      <c r="D961" s="279">
        <v>1140</v>
      </c>
      <c r="E961" s="281">
        <v>38749</v>
      </c>
      <c r="F961" s="272"/>
      <c r="G961" s="263" t="str">
        <f t="shared" ref="G961:G1024" si="63">" "</f>
        <v xml:space="preserve"> </v>
      </c>
      <c r="H961" s="275"/>
      <c r="I961" s="275" t="s">
        <v>4415</v>
      </c>
      <c r="J961" s="263" t="str">
        <f t="shared" ref="J961:J1024" si="64">" "</f>
        <v xml:space="preserve"> </v>
      </c>
      <c r="K961" s="272" t="str">
        <f>IF(D961&gt;=('28 Populations and thresholds'!$I$158),"YES"," ")</f>
        <v>YES</v>
      </c>
      <c r="L961" s="272" t="str">
        <f>IF(K961="YES"," ",IF(D961&gt;=('28 Populations and thresholds'!$I$158)*0.25,"YES"))</f>
        <v xml:space="preserve"> </v>
      </c>
      <c r="M961" s="272" t="b">
        <f>OR('28 Populations and thresholds'!$J$158="CR",'28 Populations and thresholds'!$J$158="EN",'28 Populations and thresholds'!$J$158="VU")</f>
        <v>0</v>
      </c>
      <c r="N961" s="273">
        <f>D961/'28 Populations and thresholds'!$H$158</f>
        <v>1.14E-2</v>
      </c>
      <c r="O961" s="263" t="str">
        <f t="shared" ref="O961:O1024" si="65">" "</f>
        <v xml:space="preserve"> </v>
      </c>
      <c r="P961" s="275"/>
      <c r="Q961" s="263" t="str">
        <f t="shared" ref="Q961:Q1024" si="66">" "</f>
        <v xml:space="preserve"> </v>
      </c>
    </row>
    <row r="962" spans="1:22" x14ac:dyDescent="0.2">
      <c r="A962" s="275" t="s">
        <v>1314</v>
      </c>
      <c r="B962" s="292" t="s">
        <v>1623</v>
      </c>
      <c r="C962" s="280" t="s">
        <v>3474</v>
      </c>
      <c r="D962" s="279">
        <v>1900</v>
      </c>
      <c r="E962" s="274" t="s">
        <v>4398</v>
      </c>
      <c r="F962" s="272"/>
      <c r="G962" s="263" t="str">
        <f t="shared" si="63"/>
        <v xml:space="preserve"> </v>
      </c>
      <c r="H962" s="275"/>
      <c r="I962" s="275" t="s">
        <v>4392</v>
      </c>
      <c r="J962" s="263" t="str">
        <f t="shared" si="64"/>
        <v xml:space="preserve"> </v>
      </c>
      <c r="K962" s="272" t="str">
        <f>IF(D962&gt;=('28 Populations and thresholds'!$I$198),"YES"," ")</f>
        <v>YES</v>
      </c>
      <c r="L962" s="272" t="str">
        <f>IF(K962="YES"," ",IF(D962&gt;=('28 Populations and thresholds'!$I$198)*0.25,"YES"))</f>
        <v xml:space="preserve"> </v>
      </c>
      <c r="M962" s="272" t="b">
        <f>OR('28 Populations and thresholds'!$J$198="CR",'28 Populations and thresholds'!$J$198="EN",'28 Populations and thresholds'!$J$198="VU")</f>
        <v>0</v>
      </c>
      <c r="N962" s="273">
        <f>D962/'28 Populations and thresholds'!$H$198</f>
        <v>8.6363636363636365E-2</v>
      </c>
      <c r="O962" s="263" t="str">
        <f t="shared" si="65"/>
        <v xml:space="preserve"> </v>
      </c>
      <c r="P962" s="275"/>
      <c r="Q962" s="263" t="str">
        <f t="shared" si="66"/>
        <v xml:space="preserve"> </v>
      </c>
    </row>
    <row r="963" spans="1:22" x14ac:dyDescent="0.2">
      <c r="A963" s="275" t="s">
        <v>1314</v>
      </c>
      <c r="B963" s="292" t="s">
        <v>1623</v>
      </c>
      <c r="C963" s="280" t="s">
        <v>3484</v>
      </c>
      <c r="D963" s="279">
        <v>5</v>
      </c>
      <c r="E963" s="274">
        <v>2008</v>
      </c>
      <c r="F963" s="272"/>
      <c r="G963" s="263" t="str">
        <f t="shared" si="63"/>
        <v xml:space="preserve"> </v>
      </c>
      <c r="H963" s="275"/>
      <c r="I963" s="275" t="s">
        <v>4392</v>
      </c>
      <c r="J963" s="263" t="str">
        <f t="shared" si="64"/>
        <v xml:space="preserve"> </v>
      </c>
      <c r="K963" s="272" t="str">
        <f>IF(D963&gt;=('28 Populations and thresholds'!$I$209),"YES"," ")</f>
        <v>YES</v>
      </c>
      <c r="L963" s="272" t="str">
        <f>IF(K963="YES"," ",IF(D963&gt;=('28 Populations and thresholds'!$I$209)*0.25,"YES"))</f>
        <v xml:space="preserve"> </v>
      </c>
      <c r="M963" s="272" t="b">
        <f>OR('28 Populations and thresholds'!$J$209="CR",'28 Populations and thresholds'!$J$209="EN",'28 Populations and thresholds'!$J$209="VU")</f>
        <v>1</v>
      </c>
      <c r="N963" s="273">
        <f>D963/'28 Populations and thresholds'!$H$209</f>
        <v>1.0416666666666666E-2</v>
      </c>
      <c r="O963" s="263" t="str">
        <f t="shared" si="65"/>
        <v xml:space="preserve"> </v>
      </c>
      <c r="P963" s="275"/>
      <c r="Q963" s="263" t="str">
        <f t="shared" si="66"/>
        <v xml:space="preserve"> </v>
      </c>
      <c r="R963" s="4"/>
      <c r="S963" s="4"/>
      <c r="T963" s="4"/>
      <c r="U963" s="4"/>
      <c r="V963" s="4"/>
    </row>
    <row r="964" spans="1:22" x14ac:dyDescent="0.2">
      <c r="A964" s="275" t="s">
        <v>1314</v>
      </c>
      <c r="B964" s="269" t="s">
        <v>1623</v>
      </c>
      <c r="C964" s="280" t="s">
        <v>3540</v>
      </c>
      <c r="D964" s="279">
        <v>1210</v>
      </c>
      <c r="E964" s="274">
        <v>2007</v>
      </c>
      <c r="F964" s="272"/>
      <c r="G964" s="263" t="str">
        <f t="shared" si="63"/>
        <v xml:space="preserve"> </v>
      </c>
      <c r="H964" s="275" t="s">
        <v>139</v>
      </c>
      <c r="I964" s="275" t="s">
        <v>3388</v>
      </c>
      <c r="J964" s="263" t="str">
        <f t="shared" si="64"/>
        <v xml:space="preserve"> </v>
      </c>
      <c r="K964" s="272" t="str">
        <f>IF(D964&gt;=('28 Populations and thresholds'!$I$60),"YES"," ")</f>
        <v>YES</v>
      </c>
      <c r="L964" s="272" t="str">
        <f>IF(K964="YES"," ",IF(D964&gt;=('28 Populations and thresholds'!$I$60)*0.25,"YES"))</f>
        <v xml:space="preserve"> </v>
      </c>
      <c r="M964" s="272" t="b">
        <f>OR('28 Populations and thresholds'!$J$60="CR",'28 Populations and thresholds'!$J$60="EN",'28 Populations and thresholds'!$J$60="VU")</f>
        <v>1</v>
      </c>
      <c r="N964" s="273">
        <f>D964/'28 Populations and thresholds'!$H$60</f>
        <v>1.5512820512820514E-2</v>
      </c>
      <c r="O964" s="263" t="str">
        <f t="shared" si="65"/>
        <v xml:space="preserve"> </v>
      </c>
      <c r="P964" s="269"/>
      <c r="Q964" s="263" t="str">
        <f t="shared" si="66"/>
        <v xml:space="preserve"> </v>
      </c>
      <c r="R964" s="4"/>
      <c r="S964" s="4"/>
      <c r="T964" s="4"/>
      <c r="U964" s="4"/>
      <c r="V964" s="4"/>
    </row>
    <row r="965" spans="1:22" x14ac:dyDescent="0.2">
      <c r="A965" s="143" t="s">
        <v>1314</v>
      </c>
      <c r="B965" s="55" t="s">
        <v>4621</v>
      </c>
      <c r="C965" s="4" t="s">
        <v>3652</v>
      </c>
      <c r="D965" s="41">
        <v>700</v>
      </c>
      <c r="E965" s="47" t="s">
        <v>1332</v>
      </c>
      <c r="F965" s="43"/>
      <c r="G965" s="263" t="str">
        <f t="shared" si="63"/>
        <v xml:space="preserve"> </v>
      </c>
      <c r="H965" s="143" t="s">
        <v>15</v>
      </c>
      <c r="I965" s="143" t="s">
        <v>1315</v>
      </c>
      <c r="J965" s="263" t="str">
        <f t="shared" si="64"/>
        <v xml:space="preserve"> </v>
      </c>
      <c r="K965" s="38" t="str">
        <f>IF(D965&gt;=('28 Populations and thresholds'!$I$112),"YES"," ")</f>
        <v>YES</v>
      </c>
      <c r="L965" s="38" t="str">
        <f>IF(K965="YES"," ",IF(D965&gt;=('28 Populations and thresholds'!$I$112)*0.25,"YES"))</f>
        <v xml:space="preserve"> </v>
      </c>
      <c r="M965" s="38" t="b">
        <f>OR('28 Populations and thresholds'!$J$112="CR",'28 Populations and thresholds'!$J$112="EN",'28 Populations and thresholds'!$J$112="VU")</f>
        <v>0</v>
      </c>
      <c r="N965" s="75">
        <f>D965/'28 Populations and thresholds'!$H$112</f>
        <v>7.0000000000000001E-3</v>
      </c>
      <c r="O965" s="263" t="str">
        <f t="shared" si="65"/>
        <v xml:space="preserve"> </v>
      </c>
      <c r="P965" s="9"/>
      <c r="Q965" s="263" t="str">
        <f t="shared" si="66"/>
        <v xml:space="preserve"> </v>
      </c>
    </row>
    <row r="966" spans="1:22" x14ac:dyDescent="0.2">
      <c r="A966" s="275" t="s">
        <v>1314</v>
      </c>
      <c r="B966" s="269" t="s">
        <v>4082</v>
      </c>
      <c r="C966" s="269" t="s">
        <v>3723</v>
      </c>
      <c r="D966" s="279">
        <v>600</v>
      </c>
      <c r="E966" s="281">
        <v>36161</v>
      </c>
      <c r="F966" s="272"/>
      <c r="G966" s="263" t="str">
        <f t="shared" si="63"/>
        <v xml:space="preserve"> </v>
      </c>
      <c r="H966" s="275" t="s">
        <v>4019</v>
      </c>
      <c r="I966" s="275"/>
      <c r="J966" s="263" t="str">
        <f t="shared" si="64"/>
        <v xml:space="preserve"> </v>
      </c>
      <c r="K966" s="272" t="str">
        <f>IF(D966&gt;=('28 Populations and thresholds'!$I$45),"YES"," ")</f>
        <v>YES</v>
      </c>
      <c r="L966" s="272" t="str">
        <f>IF(K966="YES"," ",IF(D966&gt;=('28 Populations and thresholds'!$I$45)*0.25,"YES"))</f>
        <v xml:space="preserve"> </v>
      </c>
      <c r="M966" s="272" t="b">
        <f>OR('28 Populations and thresholds'!$J$45="CR",'28 Populations and thresholds'!$J$45="EN",'28 Populations and thresholds'!$J$45="VU")</f>
        <v>1</v>
      </c>
      <c r="N966" s="273">
        <f>D966/'28 Populations and thresholds'!$H$45</f>
        <v>0.2</v>
      </c>
      <c r="O966" s="263" t="str">
        <f t="shared" si="65"/>
        <v xml:space="preserve"> </v>
      </c>
      <c r="P966" s="275"/>
      <c r="Q966" s="263" t="str">
        <f t="shared" si="66"/>
        <v xml:space="preserve"> </v>
      </c>
      <c r="R966" s="4"/>
      <c r="S966" s="4"/>
      <c r="T966" s="4"/>
      <c r="U966" s="4"/>
      <c r="V966" s="4"/>
    </row>
    <row r="967" spans="1:22" x14ac:dyDescent="0.2">
      <c r="A967" s="12" t="s">
        <v>1314</v>
      </c>
      <c r="B967" s="56" t="s">
        <v>4400</v>
      </c>
      <c r="C967" s="111" t="s">
        <v>3590</v>
      </c>
      <c r="D967" s="105">
        <v>2103</v>
      </c>
      <c r="E967" s="106" t="s">
        <v>4398</v>
      </c>
      <c r="G967" s="263" t="str">
        <f t="shared" si="63"/>
        <v xml:space="preserve"> </v>
      </c>
      <c r="H967" s="12"/>
      <c r="I967" s="12" t="s">
        <v>4392</v>
      </c>
      <c r="J967" s="263" t="str">
        <f t="shared" si="64"/>
        <v xml:space="preserve"> </v>
      </c>
      <c r="K967" s="38" t="str">
        <f>IF(D967&gt;=('28 Populations and thresholds'!$I$85),"YES"," ")</f>
        <v>YES</v>
      </c>
      <c r="L967" s="38" t="str">
        <f>IF(K967="YES"," ",IF(D967&gt;=('28 Populations and thresholds'!$I$85)*0.25,"YES"))</f>
        <v xml:space="preserve"> </v>
      </c>
      <c r="M967" s="38" t="b">
        <f>OR('28 Populations and thresholds'!$J$85="CR",'28 Populations and thresholds'!$J$85="EN",'28 Populations and thresholds'!$J$85="VU")</f>
        <v>0</v>
      </c>
      <c r="N967" s="75">
        <f>D967/'28 Populations and thresholds'!$H$85</f>
        <v>2.3629213483146068E-2</v>
      </c>
      <c r="O967" s="263" t="str">
        <f t="shared" si="65"/>
        <v xml:space="preserve"> </v>
      </c>
      <c r="Q967" s="263" t="str">
        <f t="shared" si="66"/>
        <v xml:space="preserve"> </v>
      </c>
    </row>
    <row r="968" spans="1:22" x14ac:dyDescent="0.2">
      <c r="A968" s="275" t="s">
        <v>1314</v>
      </c>
      <c r="B968" s="269" t="s">
        <v>4138</v>
      </c>
      <c r="C968" s="269" t="s">
        <v>1732</v>
      </c>
      <c r="D968" s="279">
        <v>100</v>
      </c>
      <c r="E968" s="274">
        <v>1993</v>
      </c>
      <c r="F968" s="272"/>
      <c r="G968" s="263" t="str">
        <f t="shared" si="63"/>
        <v xml:space="preserve"> </v>
      </c>
      <c r="H968" s="275" t="s">
        <v>4019</v>
      </c>
      <c r="I968" s="275"/>
      <c r="J968" s="263" t="str">
        <f t="shared" si="64"/>
        <v xml:space="preserve"> </v>
      </c>
      <c r="K968" s="272" t="str">
        <f>IF(D968&gt;=('28 Populations and thresholds'!$I$221),"YES"," ")</f>
        <v>YES</v>
      </c>
      <c r="L968" s="272" t="str">
        <f>IF(K968="YES"," ",IF(D968&gt;=('28 Populations and thresholds'!$I$221)*0.25,"YES"))</f>
        <v xml:space="preserve"> </v>
      </c>
      <c r="M968" s="272" t="b">
        <f>OR('28 Populations and thresholds'!$J$221="CR",'28 Populations and thresholds'!$J$221="EN",'28 Populations and thresholds'!$J$221="VU")</f>
        <v>1</v>
      </c>
      <c r="N968" s="273">
        <f>D968/'28 Populations and thresholds'!$H$221</f>
        <v>1.0416666666666666E-2</v>
      </c>
      <c r="O968" s="263" t="str">
        <f t="shared" si="65"/>
        <v xml:space="preserve"> </v>
      </c>
      <c r="P968" s="275"/>
      <c r="Q968" s="263" t="str">
        <f t="shared" si="66"/>
        <v xml:space="preserve"> </v>
      </c>
    </row>
    <row r="969" spans="1:22" x14ac:dyDescent="0.2">
      <c r="A969" s="143" t="s">
        <v>1314</v>
      </c>
      <c r="B969" s="107" t="s">
        <v>1734</v>
      </c>
      <c r="C969" s="4" t="s">
        <v>3482</v>
      </c>
      <c r="D969" s="105">
        <v>11230</v>
      </c>
      <c r="E969" s="106">
        <v>2007</v>
      </c>
      <c r="F969" s="43"/>
      <c r="G969" s="263" t="str">
        <f t="shared" si="63"/>
        <v xml:space="preserve"> </v>
      </c>
      <c r="H969" s="12" t="s">
        <v>139</v>
      </c>
      <c r="I969" s="12" t="s">
        <v>3388</v>
      </c>
      <c r="J969" s="263" t="str">
        <f t="shared" si="64"/>
        <v xml:space="preserve"> </v>
      </c>
      <c r="K969" s="38" t="str">
        <f>IF(D969&gt;=(('28 Populations and thresholds'!$I$205)+('28 Populations and thresholds'!$I$206)+('28 Populations and thresholds'!$I$207)+('28 Populations and thresholds'!$I$208)),"YES"," ")</f>
        <v>YES</v>
      </c>
      <c r="L969" s="38" t="str">
        <f>IF(K969="YES"," ",IF(D969&gt;=(('28 Populations and thresholds'!$I$205)+('28 Populations and thresholds'!$I$206)+('28 Populations and thresholds'!$I$207)+('28 Populations and thresholds'!$I$208))*0.25,"YES"))</f>
        <v xml:space="preserve"> </v>
      </c>
      <c r="M969" s="38" t="b">
        <f>OR('28 Populations and thresholds'!$J$206="CR",'28 Populations and thresholds'!$J$206="EN",'28 Populations and thresholds'!$J$206="VU")</f>
        <v>0</v>
      </c>
      <c r="N969" s="75">
        <f>D969/(('28 Populations and thresholds'!$H$205)+('28 Populations and thresholds'!$H$206)+('28 Populations and thresholds'!$H$207)+('28 Populations and thresholds'!$H$208))</f>
        <v>4.1982877864593067E-3</v>
      </c>
      <c r="O969" s="263" t="str">
        <f t="shared" si="65"/>
        <v xml:space="preserve"> </v>
      </c>
      <c r="P969" s="12" t="s">
        <v>4568</v>
      </c>
      <c r="Q969" s="263" t="str">
        <f t="shared" si="66"/>
        <v xml:space="preserve"> </v>
      </c>
    </row>
    <row r="970" spans="1:22" x14ac:dyDescent="0.2">
      <c r="A970" s="143" t="s">
        <v>1314</v>
      </c>
      <c r="B970" s="9" t="s">
        <v>1734</v>
      </c>
      <c r="C970" s="4" t="s">
        <v>3467</v>
      </c>
      <c r="D970" s="5">
        <v>2391</v>
      </c>
      <c r="E970" s="104">
        <v>2007</v>
      </c>
      <c r="F970" s="43"/>
      <c r="G970" s="263" t="str">
        <f t="shared" si="63"/>
        <v xml:space="preserve"> </v>
      </c>
      <c r="H970" s="13" t="s">
        <v>139</v>
      </c>
      <c r="I970" s="13" t="s">
        <v>3388</v>
      </c>
      <c r="J970" s="263" t="str">
        <f t="shared" si="64"/>
        <v xml:space="preserve"> </v>
      </c>
      <c r="K970" s="38" t="str">
        <f>IF(D970&gt;=('28 Populations and thresholds'!$I$180),"YES"," ")</f>
        <v>YES</v>
      </c>
      <c r="L970" s="38" t="str">
        <f>IF(K970="YES"," ",IF(D970&gt;=('28 Populations and thresholds'!$I$180)*0.25,"YES"))</f>
        <v xml:space="preserve"> </v>
      </c>
      <c r="M970" s="38" t="b">
        <f>OR('28 Populations and thresholds'!$J$180="CR",'28 Populations and thresholds'!$J$180="EN",'28 Populations and thresholds'!$J$180="VU")</f>
        <v>0</v>
      </c>
      <c r="N970" s="75">
        <f>D970/'28 Populations and thresholds'!$H$180</f>
        <v>2.3910000000000001E-2</v>
      </c>
      <c r="O970" s="263" t="str">
        <f t="shared" si="65"/>
        <v xml:space="preserve"> </v>
      </c>
      <c r="P970" s="9"/>
      <c r="Q970" s="263" t="str">
        <f t="shared" si="66"/>
        <v xml:space="preserve"> </v>
      </c>
    </row>
    <row r="971" spans="1:22" x14ac:dyDescent="0.2">
      <c r="A971" s="143" t="s">
        <v>1314</v>
      </c>
      <c r="B971" s="4" t="s">
        <v>1734</v>
      </c>
      <c r="C971" s="4" t="s">
        <v>3446</v>
      </c>
      <c r="D971" s="5">
        <v>420</v>
      </c>
      <c r="E971" s="104">
        <v>2007</v>
      </c>
      <c r="F971" s="43"/>
      <c r="G971" s="263" t="str">
        <f t="shared" si="63"/>
        <v xml:space="preserve"> </v>
      </c>
      <c r="H971" s="13" t="s">
        <v>139</v>
      </c>
      <c r="I971" s="13" t="s">
        <v>3388</v>
      </c>
      <c r="J971" s="263" t="str">
        <f t="shared" si="64"/>
        <v xml:space="preserve"> </v>
      </c>
      <c r="K971" s="38" t="str">
        <f>IF(D971&gt;=('28 Populations and thresholds'!$I$144),"YES"," ")</f>
        <v>YES</v>
      </c>
      <c r="L971" s="38" t="str">
        <f>IF(K971="YES"," ",IF(D971&gt;=('28 Populations and thresholds'!$I$144)*0.25,"YES"))</f>
        <v xml:space="preserve"> </v>
      </c>
      <c r="M971" s="38" t="b">
        <f>OR('28 Populations and thresholds'!$J$144="CR",'28 Populations and thresholds'!$J$144="EN",'28 Populations and thresholds'!$J$144="VU")</f>
        <v>0</v>
      </c>
      <c r="N971" s="75">
        <f>D971/'28 Populations and thresholds'!$H$144</f>
        <v>4.2000000000000003E-2</v>
      </c>
      <c r="O971" s="263" t="str">
        <f t="shared" si="65"/>
        <v xml:space="preserve"> </v>
      </c>
      <c r="P971" s="9"/>
      <c r="Q971" s="263" t="str">
        <f t="shared" si="66"/>
        <v xml:space="preserve"> </v>
      </c>
    </row>
    <row r="972" spans="1:22" x14ac:dyDescent="0.2">
      <c r="A972" s="143" t="s">
        <v>1314</v>
      </c>
      <c r="B972" s="9" t="s">
        <v>1734</v>
      </c>
      <c r="C972" s="4" t="s">
        <v>3451</v>
      </c>
      <c r="D972" s="5">
        <v>1698</v>
      </c>
      <c r="E972" s="104">
        <v>2007</v>
      </c>
      <c r="F972" s="43"/>
      <c r="G972" s="263" t="str">
        <f t="shared" si="63"/>
        <v xml:space="preserve"> </v>
      </c>
      <c r="H972" s="13" t="s">
        <v>139</v>
      </c>
      <c r="I972" s="13" t="s">
        <v>3388</v>
      </c>
      <c r="J972" s="263" t="str">
        <f t="shared" si="64"/>
        <v xml:space="preserve"> </v>
      </c>
      <c r="K972" s="38" t="str">
        <f>IF(D972&gt;=('28 Populations and thresholds'!$I$154),"YES"," ")</f>
        <v>YES</v>
      </c>
      <c r="L972" s="38" t="str">
        <f>IF(K972="YES"," ",IF(D972&gt;=('28 Populations and thresholds'!$I$154)*0.25,"YES"))</f>
        <v xml:space="preserve"> </v>
      </c>
      <c r="M972" s="38" t="b">
        <f>OR('28 Populations and thresholds'!$J$154="CR",'28 Populations and thresholds'!$J$154="EN",'28 Populations and thresholds'!$J$154="VU")</f>
        <v>0</v>
      </c>
      <c r="N972" s="75">
        <f>D972/'28 Populations and thresholds'!$H$154</f>
        <v>1.6326923076923076E-2</v>
      </c>
      <c r="O972" s="263" t="str">
        <f t="shared" si="65"/>
        <v xml:space="preserve"> </v>
      </c>
      <c r="P972" s="9"/>
      <c r="Q972" s="263" t="str">
        <f t="shared" si="66"/>
        <v xml:space="preserve"> </v>
      </c>
    </row>
    <row r="973" spans="1:22" x14ac:dyDescent="0.2">
      <c r="A973" s="12" t="s">
        <v>1314</v>
      </c>
      <c r="B973" s="9" t="s">
        <v>1734</v>
      </c>
      <c r="C973" s="4" t="s">
        <v>1732</v>
      </c>
      <c r="D973" s="5">
        <v>173</v>
      </c>
      <c r="E973" s="1" t="s">
        <v>1598</v>
      </c>
      <c r="G973" s="263" t="str">
        <f t="shared" si="63"/>
        <v xml:space="preserve"> </v>
      </c>
      <c r="H973" s="13" t="s">
        <v>139</v>
      </c>
      <c r="J973" s="263" t="str">
        <f t="shared" si="64"/>
        <v xml:space="preserve"> </v>
      </c>
      <c r="K973" s="38" t="str">
        <f>IF(D973&gt;=('28 Populations and thresholds'!$I$221),"YES"," ")</f>
        <v>YES</v>
      </c>
      <c r="L973" s="38" t="str">
        <f>IF(K973="YES"," ",IF(D973&gt;=('28 Populations and thresholds'!$I$221)*0.25,"YES"))</f>
        <v xml:space="preserve"> </v>
      </c>
      <c r="M973" s="38" t="b">
        <f>OR('28 Populations and thresholds'!$J$221="CR",'28 Populations and thresholds'!$J$221="EN",'28 Populations and thresholds'!$J$221="VU")</f>
        <v>1</v>
      </c>
      <c r="N973" s="75">
        <f>D973/'28 Populations and thresholds'!$H$221</f>
        <v>1.8020833333333333E-2</v>
      </c>
      <c r="O973" s="263" t="str">
        <f t="shared" si="65"/>
        <v xml:space="preserve"> </v>
      </c>
      <c r="Q973" s="263" t="str">
        <f t="shared" si="66"/>
        <v xml:space="preserve"> </v>
      </c>
    </row>
    <row r="974" spans="1:22" x14ac:dyDescent="0.2">
      <c r="A974" s="275" t="s">
        <v>1314</v>
      </c>
      <c r="B974" s="293" t="s">
        <v>1363</v>
      </c>
      <c r="C974" s="269" t="s">
        <v>1677</v>
      </c>
      <c r="D974" s="279">
        <v>9</v>
      </c>
      <c r="E974" s="274">
        <v>1989</v>
      </c>
      <c r="F974" s="272"/>
      <c r="G974" s="263" t="str">
        <f t="shared" si="63"/>
        <v xml:space="preserve"> </v>
      </c>
      <c r="H974" s="275" t="s">
        <v>139</v>
      </c>
      <c r="I974" s="269"/>
      <c r="J974" s="263" t="str">
        <f t="shared" si="64"/>
        <v xml:space="preserve"> </v>
      </c>
      <c r="K974" s="272" t="str">
        <f>IF(D974&gt;=('28 Populations and thresholds'!$I$44),"YES"," ")</f>
        <v>YES</v>
      </c>
      <c r="L974" s="272" t="str">
        <f>IF(K974="YES"," ",IF(D974&gt;=('28 Populations and thresholds'!$I$44)*0.25,"YES"))</f>
        <v xml:space="preserve"> </v>
      </c>
      <c r="M974" s="272" t="b">
        <f>OR('28 Populations and thresholds'!$J$44="CR",'28 Populations and thresholds'!$J$44="EN",'28 Populations and thresholds'!$J$44="VU")</f>
        <v>0</v>
      </c>
      <c r="N974" s="273">
        <f>D974/'28 Populations and thresholds'!$H$44</f>
        <v>1.7999999999999999E-2</v>
      </c>
      <c r="O974" s="263" t="str">
        <f t="shared" si="65"/>
        <v xml:space="preserve"> </v>
      </c>
      <c r="P974" s="269"/>
      <c r="Q974" s="263" t="str">
        <f t="shared" si="66"/>
        <v xml:space="preserve"> </v>
      </c>
    </row>
    <row r="975" spans="1:22" x14ac:dyDescent="0.2">
      <c r="A975" s="275" t="s">
        <v>1314</v>
      </c>
      <c r="B975" s="293" t="s">
        <v>1363</v>
      </c>
      <c r="C975" s="269" t="s">
        <v>3545</v>
      </c>
      <c r="D975" s="279">
        <v>1509</v>
      </c>
      <c r="E975" s="274">
        <v>2004</v>
      </c>
      <c r="F975" s="272"/>
      <c r="G975" s="263" t="str">
        <f t="shared" si="63"/>
        <v xml:space="preserve"> </v>
      </c>
      <c r="H975" s="275" t="s">
        <v>139</v>
      </c>
      <c r="I975" s="275" t="s">
        <v>3388</v>
      </c>
      <c r="J975" s="263" t="str">
        <f t="shared" si="64"/>
        <v xml:space="preserve"> </v>
      </c>
      <c r="K975" s="272" t="str">
        <f>IF(D975&gt;=('28 Populations and thresholds'!$I$71),"YES"," ")</f>
        <v>YES</v>
      </c>
      <c r="L975" s="272" t="str">
        <f>IF(K975="YES"," ",IF(D975&gt;=('28 Populations and thresholds'!$I$71)*0.25,"YES"))</f>
        <v xml:space="preserve"> </v>
      </c>
      <c r="M975" s="272" t="b">
        <f>OR('28 Populations and thresholds'!$J$71="CR",'28 Populations and thresholds'!$J$71="EN",'28 Populations and thresholds'!$J$71="VU")</f>
        <v>0</v>
      </c>
      <c r="N975" s="273">
        <f>D975/'28 Populations and thresholds'!$H$71</f>
        <v>2.5149999999999999E-2</v>
      </c>
      <c r="O975" s="263" t="str">
        <f t="shared" si="65"/>
        <v xml:space="preserve"> </v>
      </c>
      <c r="P975" s="269"/>
      <c r="Q975" s="263" t="str">
        <f t="shared" si="66"/>
        <v xml:space="preserve"> </v>
      </c>
    </row>
    <row r="976" spans="1:22" x14ac:dyDescent="0.2">
      <c r="A976" s="275" t="s">
        <v>1314</v>
      </c>
      <c r="B976" s="293" t="s">
        <v>1363</v>
      </c>
      <c r="C976" s="269" t="s">
        <v>3552</v>
      </c>
      <c r="D976" s="279">
        <v>1516</v>
      </c>
      <c r="E976" s="274">
        <v>2004</v>
      </c>
      <c r="F976" s="272"/>
      <c r="G976" s="263" t="str">
        <f t="shared" si="63"/>
        <v xml:space="preserve"> </v>
      </c>
      <c r="H976" s="275" t="s">
        <v>139</v>
      </c>
      <c r="I976" s="275" t="s">
        <v>3388</v>
      </c>
      <c r="J976" s="263" t="str">
        <f t="shared" si="64"/>
        <v xml:space="preserve"> </v>
      </c>
      <c r="K976" s="272" t="str">
        <f>IF(D976&gt;=('28 Populations and thresholds'!$I$77),"YES"," ")</f>
        <v>YES</v>
      </c>
      <c r="L976" s="272" t="str">
        <f>IF(K976="YES"," ",IF(D976&gt;=('28 Populations and thresholds'!$I$77)*0.25,"YES"))</f>
        <v xml:space="preserve"> </v>
      </c>
      <c r="M976" s="272" t="b">
        <f>OR('28 Populations and thresholds'!$J$77="CR",'28 Populations and thresholds'!$J$77="EN",'28 Populations and thresholds'!$J$77="VU")</f>
        <v>0</v>
      </c>
      <c r="N976" s="273">
        <f>D976/'28 Populations and thresholds'!$H$77</f>
        <v>1.516E-2</v>
      </c>
      <c r="O976" s="263" t="str">
        <f t="shared" si="65"/>
        <v xml:space="preserve"> </v>
      </c>
      <c r="P976" s="269"/>
      <c r="Q976" s="263" t="str">
        <f t="shared" si="66"/>
        <v xml:space="preserve"> </v>
      </c>
    </row>
    <row r="977" spans="1:22" x14ac:dyDescent="0.2">
      <c r="A977" s="12" t="s">
        <v>1314</v>
      </c>
      <c r="B977" s="74" t="s">
        <v>4022</v>
      </c>
      <c r="C977" s="4" t="s">
        <v>3649</v>
      </c>
      <c r="D977" s="5">
        <v>76</v>
      </c>
      <c r="E977" s="148">
        <v>35674</v>
      </c>
      <c r="G977" s="263" t="str">
        <f t="shared" si="63"/>
        <v xml:space="preserve"> </v>
      </c>
      <c r="H977" s="13" t="s">
        <v>4019</v>
      </c>
      <c r="J977" s="263" t="str">
        <f t="shared" si="64"/>
        <v xml:space="preserve"> </v>
      </c>
      <c r="K977" s="38" t="str">
        <f>IF(D977&gt;=('28 Populations and thresholds'!$I$111),"YES"," ")</f>
        <v>YES</v>
      </c>
      <c r="L977" s="38" t="str">
        <f>IF(K977="YES"," ",IF(D977&gt;=('28 Populations and thresholds'!$I$111)*0.25,"YES"))</f>
        <v xml:space="preserve"> </v>
      </c>
      <c r="M977" s="38" t="b">
        <f>OR('28 Populations and thresholds'!$J$111="CR",'28 Populations and thresholds'!$J$111="EN",'28 Populations and thresholds'!$J$111="VU")</f>
        <v>1</v>
      </c>
      <c r="N977" s="75">
        <f>D977/'28 Populations and thresholds'!$H$111</f>
        <v>7.6E-3</v>
      </c>
      <c r="O977" s="263" t="str">
        <f t="shared" si="65"/>
        <v xml:space="preserve"> </v>
      </c>
      <c r="Q977" s="263" t="str">
        <f t="shared" si="66"/>
        <v xml:space="preserve"> </v>
      </c>
    </row>
    <row r="978" spans="1:22" x14ac:dyDescent="0.2">
      <c r="A978" s="275" t="s">
        <v>1314</v>
      </c>
      <c r="B978" s="269" t="s">
        <v>3918</v>
      </c>
      <c r="C978" s="269" t="s">
        <v>3781</v>
      </c>
      <c r="D978" s="279">
        <v>7031</v>
      </c>
      <c r="E978" s="281">
        <v>38961</v>
      </c>
      <c r="F978" s="272"/>
      <c r="G978" s="263" t="str">
        <f t="shared" si="63"/>
        <v xml:space="preserve"> </v>
      </c>
      <c r="H978" s="275"/>
      <c r="I978" s="275" t="s">
        <v>3917</v>
      </c>
      <c r="J978" s="263" t="str">
        <f t="shared" si="64"/>
        <v xml:space="preserve"> </v>
      </c>
      <c r="K978" s="272" t="str">
        <f>IF(D978&gt;=('28 Populations and thresholds'!$I$220),"YES"," ")</f>
        <v>YES</v>
      </c>
      <c r="L978" s="272" t="str">
        <f>IF(K978="YES"," ",IF(D978&gt;=('28 Populations and thresholds'!$I$220)*0.25,"YES"))</f>
        <v xml:space="preserve"> </v>
      </c>
      <c r="M978" s="272" t="b">
        <f>OR('28 Populations and thresholds'!$J$220="CR",'28 Populations and thresholds'!$J$220="EN",'28 Populations and thresholds'!$J$220="VU")</f>
        <v>0</v>
      </c>
      <c r="N978" s="273">
        <f>D978/'28 Populations and thresholds'!$H$220</f>
        <v>7.0309929690070307E-3</v>
      </c>
      <c r="O978" s="263" t="str">
        <f t="shared" si="65"/>
        <v xml:space="preserve"> </v>
      </c>
      <c r="P978" s="275"/>
      <c r="Q978" s="263" t="str">
        <f t="shared" si="66"/>
        <v xml:space="preserve"> </v>
      </c>
    </row>
    <row r="979" spans="1:22" x14ac:dyDescent="0.2">
      <c r="A979" s="275" t="s">
        <v>1314</v>
      </c>
      <c r="B979" s="269" t="s">
        <v>3918</v>
      </c>
      <c r="C979" s="269" t="s">
        <v>3776</v>
      </c>
      <c r="D979" s="279">
        <v>5280</v>
      </c>
      <c r="E979" s="281">
        <v>39934</v>
      </c>
      <c r="F979" s="272"/>
      <c r="G979" s="263" t="str">
        <f t="shared" si="63"/>
        <v xml:space="preserve"> </v>
      </c>
      <c r="H979" s="275"/>
      <c r="I979" s="275" t="s">
        <v>3917</v>
      </c>
      <c r="J979" s="263" t="str">
        <f t="shared" si="64"/>
        <v xml:space="preserve"> </v>
      </c>
      <c r="K979" s="272" t="str">
        <f>IF(D979&gt;=('28 Populations and thresholds'!$I$210),"YES"," ")</f>
        <v>YES</v>
      </c>
      <c r="L979" s="272" t="str">
        <f>IF(K979="YES"," ",IF(D979&gt;=('28 Populations and thresholds'!$I$210)*0.25,"YES"))</f>
        <v xml:space="preserve"> </v>
      </c>
      <c r="M979" s="272" t="b">
        <f>OR('28 Populations and thresholds'!$J$210="CR",'28 Populations and thresholds'!$J$210="EN",'28 Populations and thresholds'!$J$210="VU")</f>
        <v>0</v>
      </c>
      <c r="N979" s="273">
        <f>D979/'28 Populations and thresholds'!$H$210</f>
        <v>0.2112</v>
      </c>
      <c r="O979" s="263" t="str">
        <f t="shared" si="65"/>
        <v xml:space="preserve"> </v>
      </c>
      <c r="P979" s="269"/>
      <c r="Q979" s="263" t="str">
        <f t="shared" si="66"/>
        <v xml:space="preserve"> </v>
      </c>
    </row>
    <row r="980" spans="1:22" x14ac:dyDescent="0.2">
      <c r="A980" s="275" t="s">
        <v>1314</v>
      </c>
      <c r="B980" s="269" t="s">
        <v>3918</v>
      </c>
      <c r="C980" s="269" t="s">
        <v>3564</v>
      </c>
      <c r="D980" s="279">
        <v>2350</v>
      </c>
      <c r="E980" s="281">
        <v>39417</v>
      </c>
      <c r="F980" s="272"/>
      <c r="G980" s="263" t="str">
        <f t="shared" si="63"/>
        <v xml:space="preserve"> </v>
      </c>
      <c r="H980" s="275"/>
      <c r="I980" s="275" t="s">
        <v>3917</v>
      </c>
      <c r="J980" s="263" t="str">
        <f t="shared" si="64"/>
        <v xml:space="preserve"> </v>
      </c>
      <c r="K980" s="272" t="str">
        <f>IF(D980&gt;=('28 Populations and thresholds'!$I$79),"YES"," ")</f>
        <v>YES</v>
      </c>
      <c r="L980" s="272" t="str">
        <f>IF(K980="YES"," ",IF(D980&gt;=('28 Populations and thresholds'!$I$79)*0.25,"YES"))</f>
        <v xml:space="preserve"> </v>
      </c>
      <c r="M980" s="272" t="b">
        <f>OR('28 Populations and thresholds'!$J$79="CR",'28 Populations and thresholds'!$J$79="EN",'28 Populations and thresholds'!$J$79="VU")</f>
        <v>0</v>
      </c>
      <c r="N980" s="273">
        <f>D980/'28 Populations and thresholds'!$H$79</f>
        <v>1.5666666666666666E-2</v>
      </c>
      <c r="O980" s="263" t="str">
        <f t="shared" si="65"/>
        <v xml:space="preserve"> </v>
      </c>
      <c r="P980" s="269"/>
      <c r="Q980" s="263" t="str">
        <f t="shared" si="66"/>
        <v xml:space="preserve"> </v>
      </c>
    </row>
    <row r="981" spans="1:22" x14ac:dyDescent="0.2">
      <c r="A981" s="275" t="s">
        <v>1314</v>
      </c>
      <c r="B981" s="269" t="s">
        <v>3918</v>
      </c>
      <c r="C981" s="296" t="s">
        <v>3482</v>
      </c>
      <c r="D981" s="279">
        <v>9950</v>
      </c>
      <c r="E981" s="281">
        <v>39934</v>
      </c>
      <c r="F981" s="272"/>
      <c r="G981" s="263" t="str">
        <f t="shared" si="63"/>
        <v xml:space="preserve"> </v>
      </c>
      <c r="H981" s="275"/>
      <c r="I981" s="275" t="s">
        <v>3917</v>
      </c>
      <c r="J981" s="263" t="str">
        <f t="shared" si="64"/>
        <v xml:space="preserve"> </v>
      </c>
      <c r="K981" s="272" t="str">
        <f>IF(D981&gt;=(('28 Populations and thresholds'!$I$205)+('28 Populations and thresholds'!$I$206)+('28 Populations and thresholds'!$I$207)+('28 Populations and thresholds'!$I$208)),"YES"," ")</f>
        <v>YES</v>
      </c>
      <c r="L981" s="272" t="str">
        <f>IF(K981="YES"," ",IF(D981&gt;=(('28 Populations and thresholds'!$I$205)+('28 Populations and thresholds'!$I$206)+('28 Populations and thresholds'!$I$207)+('28 Populations and thresholds'!$I$208))*0.25,"YES"))</f>
        <v xml:space="preserve"> </v>
      </c>
      <c r="M981" s="272" t="b">
        <f>OR('28 Populations and thresholds'!$J$206="CR",'28 Populations and thresholds'!$J$206="EN",'28 Populations and thresholds'!$J$206="VU")</f>
        <v>0</v>
      </c>
      <c r="N981" s="273">
        <f>D981/(('28 Populations and thresholds'!$H$205)+('28 Populations and thresholds'!$H$206)+('28 Populations and thresholds'!$H$207)+('28 Populations and thresholds'!$H$208))</f>
        <v>3.7197652248682194E-3</v>
      </c>
      <c r="O981" s="263" t="str">
        <f t="shared" si="65"/>
        <v xml:space="preserve"> </v>
      </c>
      <c r="P981" s="275" t="s">
        <v>4568</v>
      </c>
      <c r="Q981" s="263" t="str">
        <f t="shared" si="66"/>
        <v xml:space="preserve"> </v>
      </c>
    </row>
    <row r="982" spans="1:22" x14ac:dyDescent="0.2">
      <c r="A982" s="275" t="s">
        <v>1314</v>
      </c>
      <c r="B982" s="269" t="s">
        <v>3918</v>
      </c>
      <c r="C982" s="269" t="s">
        <v>3767</v>
      </c>
      <c r="D982" s="279">
        <v>7613</v>
      </c>
      <c r="E982" s="281">
        <v>39203</v>
      </c>
      <c r="F982" s="272"/>
      <c r="G982" s="263" t="str">
        <f t="shared" si="63"/>
        <v xml:space="preserve"> </v>
      </c>
      <c r="H982" s="275"/>
      <c r="I982" s="275" t="s">
        <v>3917</v>
      </c>
      <c r="J982" s="263" t="str">
        <f t="shared" si="64"/>
        <v xml:space="preserve"> </v>
      </c>
      <c r="K982" s="272" t="str">
        <f>IF(D982&gt;=('28 Populations and thresholds'!$I$195),"YES"," ")</f>
        <v>YES</v>
      </c>
      <c r="L982" s="272" t="str">
        <f>IF(K982="YES"," ",IF(D982&gt;=('28 Populations and thresholds'!$I$195)*0.25,"YES"))</f>
        <v xml:space="preserve"> </v>
      </c>
      <c r="M982" s="272" t="b">
        <f>OR('28 Populations and thresholds'!$J$195="CR",'28 Populations and thresholds'!$J$195="EN",'28 Populations and thresholds'!$J$195="VU")</f>
        <v>1</v>
      </c>
      <c r="N982" s="273">
        <f>D982/'28 Populations and thresholds'!$H$195</f>
        <v>2.6251724137931035E-2</v>
      </c>
      <c r="O982" s="263" t="str">
        <f t="shared" si="65"/>
        <v xml:space="preserve"> </v>
      </c>
      <c r="P982" s="269"/>
      <c r="Q982" s="263" t="str">
        <f t="shared" si="66"/>
        <v xml:space="preserve"> </v>
      </c>
    </row>
    <row r="983" spans="1:22" x14ac:dyDescent="0.2">
      <c r="A983" s="275" t="s">
        <v>1314</v>
      </c>
      <c r="B983" s="269" t="s">
        <v>3918</v>
      </c>
      <c r="C983" s="269" t="s">
        <v>3452</v>
      </c>
      <c r="D983" s="279">
        <v>6910</v>
      </c>
      <c r="E983" s="281">
        <v>40299</v>
      </c>
      <c r="F983" s="272"/>
      <c r="G983" s="263" t="str">
        <f t="shared" si="63"/>
        <v xml:space="preserve"> </v>
      </c>
      <c r="H983" s="275"/>
      <c r="I983" s="275" t="s">
        <v>3917</v>
      </c>
      <c r="J983" s="263" t="str">
        <f t="shared" si="64"/>
        <v xml:space="preserve"> </v>
      </c>
      <c r="K983" s="272" t="str">
        <f>IF(D983&gt;=('28 Populations and thresholds'!$I$158),"YES"," ")</f>
        <v>YES</v>
      </c>
      <c r="L983" s="272" t="str">
        <f>IF(K983="YES"," ",IF(D983&gt;=('28 Populations and thresholds'!$I$158)*0.25,"YES"))</f>
        <v xml:space="preserve"> </v>
      </c>
      <c r="M983" s="272" t="b">
        <f>OR('28 Populations and thresholds'!$J$158="CR",'28 Populations and thresholds'!$J$158="EN",'28 Populations and thresholds'!$J$158="VU")</f>
        <v>0</v>
      </c>
      <c r="N983" s="273">
        <f>D983/'28 Populations and thresholds'!$H$158</f>
        <v>6.9099999999999995E-2</v>
      </c>
      <c r="O983" s="263" t="str">
        <f t="shared" si="65"/>
        <v xml:space="preserve"> </v>
      </c>
      <c r="P983" s="269"/>
      <c r="Q983" s="263" t="str">
        <f t="shared" si="66"/>
        <v xml:space="preserve"> </v>
      </c>
    </row>
    <row r="984" spans="1:22" x14ac:dyDescent="0.2">
      <c r="A984" s="275" t="s">
        <v>1314</v>
      </c>
      <c r="B984" s="269" t="s">
        <v>3918</v>
      </c>
      <c r="C984" s="269" t="s">
        <v>3778</v>
      </c>
      <c r="D984" s="279">
        <v>790</v>
      </c>
      <c r="E984" s="281">
        <v>39448</v>
      </c>
      <c r="F984" s="272"/>
      <c r="G984" s="263" t="str">
        <f t="shared" si="63"/>
        <v xml:space="preserve"> </v>
      </c>
      <c r="H984" s="275"/>
      <c r="I984" s="275" t="s">
        <v>3917</v>
      </c>
      <c r="J984" s="263" t="str">
        <f t="shared" si="64"/>
        <v xml:space="preserve"> </v>
      </c>
      <c r="K984" s="272" t="str">
        <f>IF(D984&gt;=('28 Populations and thresholds'!$I$213),"YES"," ")</f>
        <v>YES</v>
      </c>
      <c r="L984" s="272" t="str">
        <f>IF(K984="YES"," ",IF(D984&gt;=('28 Populations and thresholds'!$I$213)*0.25,"YES"))</f>
        <v xml:space="preserve"> </v>
      </c>
      <c r="M984" s="272" t="b">
        <f>OR('28 Populations and thresholds'!$J$213="CR",'28 Populations and thresholds'!$J$213="EN",'28 Populations and thresholds'!$J$213="VU")</f>
        <v>0</v>
      </c>
      <c r="N984" s="273">
        <f>D984/'28 Populations and thresholds'!$H$213</f>
        <v>7.9000000000000008E-3</v>
      </c>
      <c r="O984" s="263" t="str">
        <f t="shared" si="65"/>
        <v xml:space="preserve"> </v>
      </c>
      <c r="P984" s="275"/>
      <c r="Q984" s="263" t="str">
        <f t="shared" si="66"/>
        <v xml:space="preserve"> </v>
      </c>
      <c r="R984" s="4"/>
      <c r="S984" s="4"/>
      <c r="T984" s="4"/>
      <c r="U984" s="4"/>
      <c r="V984" s="4"/>
    </row>
    <row r="985" spans="1:22" x14ac:dyDescent="0.2">
      <c r="A985" s="275" t="s">
        <v>1314</v>
      </c>
      <c r="B985" s="269" t="s">
        <v>3918</v>
      </c>
      <c r="C985" s="269" t="s">
        <v>3448</v>
      </c>
      <c r="D985" s="279">
        <v>3167</v>
      </c>
      <c r="E985" s="281">
        <v>39692</v>
      </c>
      <c r="F985" s="272"/>
      <c r="G985" s="263" t="str">
        <f t="shared" si="63"/>
        <v xml:space="preserve"> </v>
      </c>
      <c r="H985" s="275"/>
      <c r="I985" s="275" t="s">
        <v>3917</v>
      </c>
      <c r="J985" s="263" t="str">
        <f t="shared" si="64"/>
        <v xml:space="preserve"> </v>
      </c>
      <c r="K985" s="272" t="str">
        <f>IF(D985&gt;=('28 Populations and thresholds'!$I$147),"YES"," ")</f>
        <v>YES</v>
      </c>
      <c r="L985" s="272" t="str">
        <f>IF(K985="YES"," ",IF(D985&gt;=('28 Populations and thresholds'!$I$147)*0.25,"YES"))</f>
        <v xml:space="preserve"> </v>
      </c>
      <c r="M985" s="272" t="b">
        <f>OR('28 Populations and thresholds'!$J$147="CR",'28 Populations and thresholds'!$J$147="EN",'28 Populations and thresholds'!$J$147="VU")</f>
        <v>0</v>
      </c>
      <c r="N985" s="273">
        <f>D985/'28 Populations and thresholds'!$H$147</f>
        <v>3.1669999999999997E-2</v>
      </c>
      <c r="O985" s="263" t="str">
        <f t="shared" si="65"/>
        <v xml:space="preserve"> </v>
      </c>
      <c r="P985" s="269"/>
      <c r="Q985" s="263" t="str">
        <f t="shared" si="66"/>
        <v xml:space="preserve"> </v>
      </c>
    </row>
    <row r="986" spans="1:22" x14ac:dyDescent="0.2">
      <c r="A986" s="275" t="s">
        <v>1314</v>
      </c>
      <c r="B986" s="269" t="s">
        <v>3918</v>
      </c>
      <c r="C986" s="269" t="s">
        <v>3770</v>
      </c>
      <c r="D986" s="279">
        <v>11522</v>
      </c>
      <c r="E986" s="281">
        <v>39569</v>
      </c>
      <c r="F986" s="272"/>
      <c r="G986" s="263" t="str">
        <f t="shared" si="63"/>
        <v xml:space="preserve"> </v>
      </c>
      <c r="H986" s="275"/>
      <c r="I986" s="275" t="s">
        <v>3917</v>
      </c>
      <c r="J986" s="263" t="str">
        <f t="shared" si="64"/>
        <v xml:space="preserve"> </v>
      </c>
      <c r="K986" s="272" t="str">
        <f>IF(D986&gt;=('28 Populations and thresholds'!$I$199),"YES"," ")</f>
        <v>YES</v>
      </c>
      <c r="L986" s="272" t="str">
        <f>IF(K986="YES"," ",IF(D986&gt;=('28 Populations and thresholds'!$I$199)*0.25,"YES"))</f>
        <v xml:space="preserve"> </v>
      </c>
      <c r="M986" s="272" t="b">
        <f>OR('28 Populations and thresholds'!$J$199="CR",'28 Populations and thresholds'!$J$199="EN",'28 Populations and thresholds'!$J$199="VU")</f>
        <v>0</v>
      </c>
      <c r="N986" s="273">
        <f>D986/'28 Populations and thresholds'!$H$199</f>
        <v>3.6577777777777779E-2</v>
      </c>
      <c r="O986" s="263" t="str">
        <f t="shared" si="65"/>
        <v xml:space="preserve"> </v>
      </c>
      <c r="P986" s="269"/>
      <c r="Q986" s="263" t="str">
        <f t="shared" si="66"/>
        <v xml:space="preserve"> </v>
      </c>
    </row>
    <row r="987" spans="1:22" x14ac:dyDescent="0.2">
      <c r="A987" s="275" t="s">
        <v>1314</v>
      </c>
      <c r="B987" s="269" t="s">
        <v>3918</v>
      </c>
      <c r="C987" s="269" t="s">
        <v>3474</v>
      </c>
      <c r="D987" s="279">
        <v>2430</v>
      </c>
      <c r="E987" s="281">
        <v>39934</v>
      </c>
      <c r="F987" s="272"/>
      <c r="G987" s="263" t="str">
        <f t="shared" si="63"/>
        <v xml:space="preserve"> </v>
      </c>
      <c r="H987" s="275"/>
      <c r="I987" s="275" t="s">
        <v>3917</v>
      </c>
      <c r="J987" s="263" t="str">
        <f t="shared" si="64"/>
        <v xml:space="preserve"> </v>
      </c>
      <c r="K987" s="272" t="str">
        <f>IF(D987&gt;=('28 Populations and thresholds'!$I$198),"YES"," ")</f>
        <v>YES</v>
      </c>
      <c r="L987" s="272" t="str">
        <f>IF(K987="YES"," ",IF(D987&gt;=('28 Populations and thresholds'!$I$198)*0.25,"YES"))</f>
        <v xml:space="preserve"> </v>
      </c>
      <c r="M987" s="272" t="b">
        <f>OR('28 Populations and thresholds'!$J$198="CR",'28 Populations and thresholds'!$J$198="EN",'28 Populations and thresholds'!$J$198="VU")</f>
        <v>0</v>
      </c>
      <c r="N987" s="273">
        <f>D987/'28 Populations and thresholds'!$H$198</f>
        <v>0.11045454545454546</v>
      </c>
      <c r="O987" s="263" t="str">
        <f t="shared" si="65"/>
        <v xml:space="preserve"> </v>
      </c>
      <c r="P987" s="269"/>
      <c r="Q987" s="263" t="str">
        <f t="shared" si="66"/>
        <v xml:space="preserve"> </v>
      </c>
    </row>
    <row r="988" spans="1:22" x14ac:dyDescent="0.2">
      <c r="A988" s="275" t="s">
        <v>1314</v>
      </c>
      <c r="B988" s="269" t="s">
        <v>3918</v>
      </c>
      <c r="C988" s="269" t="s">
        <v>3773</v>
      </c>
      <c r="D988" s="279">
        <v>5242</v>
      </c>
      <c r="E988" s="281">
        <v>39934</v>
      </c>
      <c r="F988" s="272"/>
      <c r="G988" s="263" t="str">
        <f t="shared" si="63"/>
        <v xml:space="preserve"> </v>
      </c>
      <c r="H988" s="275"/>
      <c r="I988" s="275" t="s">
        <v>3917</v>
      </c>
      <c r="J988" s="263" t="str">
        <f t="shared" si="64"/>
        <v xml:space="preserve"> </v>
      </c>
      <c r="K988" s="272" t="str">
        <f>IF(D988&gt;=('28 Populations and thresholds'!$I$202),"YES"," ")</f>
        <v>YES</v>
      </c>
      <c r="L988" s="272" t="str">
        <f>IF(K988="YES"," ",IF(D988&gt;=('28 Populations and thresholds'!$I$202)*0.25,"YES"))</f>
        <v xml:space="preserve"> </v>
      </c>
      <c r="M988" s="272" t="b">
        <f>OR('28 Populations and thresholds'!$J$202="CR",'28 Populations and thresholds'!$J$202="EN",'28 Populations and thresholds'!$J$202="VU")</f>
        <v>0</v>
      </c>
      <c r="N988" s="273">
        <f>D988/'28 Populations and thresholds'!$H$202</f>
        <v>3.27625E-2</v>
      </c>
      <c r="O988" s="263" t="str">
        <f t="shared" si="65"/>
        <v xml:space="preserve"> </v>
      </c>
      <c r="P988" s="269"/>
      <c r="Q988" s="263" t="str">
        <f t="shared" si="66"/>
        <v xml:space="preserve"> </v>
      </c>
      <c r="R988" s="4"/>
      <c r="S988" s="4"/>
      <c r="T988" s="4"/>
      <c r="U988" s="4"/>
      <c r="V988" s="4"/>
    </row>
    <row r="989" spans="1:22" x14ac:dyDescent="0.2">
      <c r="A989" s="143" t="s">
        <v>1314</v>
      </c>
      <c r="B989" s="40" t="s">
        <v>939</v>
      </c>
      <c r="C989" s="4" t="s">
        <v>3755</v>
      </c>
      <c r="D989" s="41">
        <v>1153</v>
      </c>
      <c r="E989" s="46">
        <v>37378</v>
      </c>
      <c r="F989" s="43"/>
      <c r="G989" s="263" t="str">
        <f t="shared" si="63"/>
        <v xml:space="preserve"> </v>
      </c>
      <c r="H989" s="143" t="s">
        <v>21</v>
      </c>
      <c r="I989" s="143" t="s">
        <v>90</v>
      </c>
      <c r="J989" s="263" t="str">
        <f t="shared" si="64"/>
        <v xml:space="preserve"> </v>
      </c>
      <c r="K989" s="38" t="str">
        <f>IF(D989&gt;=('28 Populations and thresholds'!$I$174),"YES"," ")</f>
        <v>YES</v>
      </c>
      <c r="L989" s="38" t="str">
        <f>IF(K989="YES"," ",IF(D989&gt;=('28 Populations and thresholds'!$I$174)*0.25,"YES"))</f>
        <v xml:space="preserve"> </v>
      </c>
      <c r="M989" s="38" t="b">
        <f>OR('28 Populations and thresholds'!$J$174="CR",'28 Populations and thresholds'!$J$174="EN",'28 Populations and thresholds'!$J$174="VU")</f>
        <v>0</v>
      </c>
      <c r="N989" s="75">
        <f>D989/'28 Populations and thresholds'!$H$174</f>
        <v>5.0130434782608695E-2</v>
      </c>
      <c r="O989" s="263" t="str">
        <f t="shared" si="65"/>
        <v xml:space="preserve"> </v>
      </c>
      <c r="Q989" s="263" t="str">
        <f t="shared" si="66"/>
        <v xml:space="preserve"> </v>
      </c>
    </row>
    <row r="990" spans="1:22" x14ac:dyDescent="0.2">
      <c r="A990" s="12" t="s">
        <v>1314</v>
      </c>
      <c r="B990" s="9" t="s">
        <v>939</v>
      </c>
      <c r="C990" s="4" t="s">
        <v>3781</v>
      </c>
      <c r="D990" s="5">
        <v>5200</v>
      </c>
      <c r="E990" s="104" t="s">
        <v>3979</v>
      </c>
      <c r="G990" s="263" t="str">
        <f t="shared" si="63"/>
        <v xml:space="preserve"> </v>
      </c>
      <c r="I990" s="13" t="s">
        <v>3977</v>
      </c>
      <c r="J990" s="263" t="str">
        <f t="shared" si="64"/>
        <v xml:space="preserve"> </v>
      </c>
      <c r="K990" s="38" t="str">
        <f>IF(D990&gt;=('28 Populations and thresholds'!$I$220),"YES"," ")</f>
        <v>YES</v>
      </c>
      <c r="L990" s="38" t="str">
        <f>IF(K990="YES"," ",IF(D990&gt;=('28 Populations and thresholds'!$I$220)*0.25,"YES"))</f>
        <v xml:space="preserve"> </v>
      </c>
      <c r="M990" s="38" t="b">
        <f>OR('28 Populations and thresholds'!$J$220="CR",'28 Populations and thresholds'!$J$220="EN",'28 Populations and thresholds'!$J$220="VU")</f>
        <v>0</v>
      </c>
      <c r="N990" s="75">
        <f>D990/'28 Populations and thresholds'!$H$220</f>
        <v>5.1999948000052004E-3</v>
      </c>
      <c r="O990" s="263" t="str">
        <f t="shared" si="65"/>
        <v xml:space="preserve"> </v>
      </c>
      <c r="Q990" s="263" t="str">
        <f t="shared" si="66"/>
        <v xml:space="preserve"> </v>
      </c>
    </row>
    <row r="991" spans="1:22" x14ac:dyDescent="0.2">
      <c r="A991" s="143" t="s">
        <v>1314</v>
      </c>
      <c r="B991" s="40" t="s">
        <v>939</v>
      </c>
      <c r="C991" s="4" t="s">
        <v>3756</v>
      </c>
      <c r="D991" s="41">
        <v>6471</v>
      </c>
      <c r="E991" s="46">
        <v>37378</v>
      </c>
      <c r="F991" s="43"/>
      <c r="G991" s="263" t="str">
        <f t="shared" si="63"/>
        <v xml:space="preserve"> </v>
      </c>
      <c r="H991" s="143" t="s">
        <v>21</v>
      </c>
      <c r="I991" s="143" t="s">
        <v>90</v>
      </c>
      <c r="J991" s="263" t="str">
        <f t="shared" si="64"/>
        <v xml:space="preserve"> </v>
      </c>
      <c r="K991" s="38" t="str">
        <f>IF(D991&gt;=('28 Populations and thresholds'!$I$175),"YES"," ")</f>
        <v>YES</v>
      </c>
      <c r="L991" s="38" t="str">
        <f>IF(K991="YES"," ",IF(D991&gt;=('28 Populations and thresholds'!$I$175)*0.25,"YES"))</f>
        <v xml:space="preserve"> </v>
      </c>
      <c r="M991" s="38" t="b">
        <f>OR('28 Populations and thresholds'!$J$175="CR",'28 Populations and thresholds'!$J$175="EN",'28 Populations and thresholds'!$J$175="VU")</f>
        <v>0</v>
      </c>
      <c r="N991" s="75">
        <f>D991/'28 Populations and thresholds'!$H$175</f>
        <v>4.6553956834532374E-2</v>
      </c>
      <c r="O991" s="263" t="str">
        <f t="shared" si="65"/>
        <v xml:space="preserve"> </v>
      </c>
      <c r="P991" s="9"/>
      <c r="Q991" s="263" t="str">
        <f t="shared" si="66"/>
        <v xml:space="preserve"> </v>
      </c>
    </row>
    <row r="992" spans="1:22" x14ac:dyDescent="0.2">
      <c r="A992" s="143" t="s">
        <v>1314</v>
      </c>
      <c r="B992" s="40" t="s">
        <v>939</v>
      </c>
      <c r="C992" s="4" t="s">
        <v>3447</v>
      </c>
      <c r="D992" s="41">
        <v>334</v>
      </c>
      <c r="E992" s="46">
        <v>37378</v>
      </c>
      <c r="F992" s="43"/>
      <c r="G992" s="263" t="str">
        <f t="shared" si="63"/>
        <v xml:space="preserve"> </v>
      </c>
      <c r="H992" s="143" t="s">
        <v>21</v>
      </c>
      <c r="I992" s="143" t="s">
        <v>90</v>
      </c>
      <c r="J992" s="263" t="str">
        <f t="shared" si="64"/>
        <v xml:space="preserve"> </v>
      </c>
      <c r="K992" s="38" t="str">
        <f>IF(D992&gt;=('28 Populations and thresholds'!$I$145),"YES"," ")</f>
        <v>YES</v>
      </c>
      <c r="L992" s="38" t="str">
        <f>IF(K992="YES"," ",IF(D992&gt;=('28 Populations and thresholds'!$I$145)*0.25,"YES"))</f>
        <v xml:space="preserve"> </v>
      </c>
      <c r="M992" s="38" t="b">
        <f>OR('28 Populations and thresholds'!$J$145="CR",'28 Populations and thresholds'!$J$145="EN",'28 Populations and thresholds'!$J$145="VU")</f>
        <v>0</v>
      </c>
      <c r="N992" s="75">
        <f>D992/'28 Populations and thresholds'!$H$145</f>
        <v>3.3400000000000001E-3</v>
      </c>
      <c r="O992" s="263" t="str">
        <f t="shared" si="65"/>
        <v xml:space="preserve"> </v>
      </c>
      <c r="P992" s="9"/>
      <c r="Q992" s="263" t="str">
        <f t="shared" si="66"/>
        <v xml:space="preserve"> </v>
      </c>
    </row>
    <row r="993" spans="1:22" x14ac:dyDescent="0.2">
      <c r="A993" s="12" t="s">
        <v>1314</v>
      </c>
      <c r="B993" s="9" t="s">
        <v>939</v>
      </c>
      <c r="C993" s="4" t="s">
        <v>3480</v>
      </c>
      <c r="D993" s="5">
        <v>40000</v>
      </c>
      <c r="E993" s="148">
        <v>40299</v>
      </c>
      <c r="G993" s="263" t="str">
        <f t="shared" si="63"/>
        <v xml:space="preserve"> </v>
      </c>
      <c r="I993" s="13" t="s">
        <v>3917</v>
      </c>
      <c r="J993" s="263" t="str">
        <f t="shared" si="64"/>
        <v xml:space="preserve"> </v>
      </c>
      <c r="K993" s="38" t="str">
        <f>IF(D993&gt;=('28 Populations and thresholds'!$I$203),"YES"," ")</f>
        <v>YES</v>
      </c>
      <c r="L993" s="38" t="str">
        <f>IF(K993="YES"," ",IF(D993&gt;=('28 Populations and thresholds'!$I$203)*0.25,"YES"))</f>
        <v xml:space="preserve"> </v>
      </c>
      <c r="M993" s="38" t="b">
        <f>OR('28 Populations and thresholds'!$J$203="CR",'28 Populations and thresholds'!$J$203="EN",'28 Populations and thresholds'!$J$203="VU")</f>
        <v>0</v>
      </c>
      <c r="N993" s="75">
        <f>D993/'28 Populations and thresholds'!$H$203</f>
        <v>0.29629629629629628</v>
      </c>
      <c r="O993" s="263" t="str">
        <f t="shared" si="65"/>
        <v xml:space="preserve"> </v>
      </c>
      <c r="P993" s="9"/>
      <c r="Q993" s="263" t="str">
        <f t="shared" si="66"/>
        <v xml:space="preserve"> </v>
      </c>
    </row>
    <row r="994" spans="1:22" x14ac:dyDescent="0.2">
      <c r="A994" s="12" t="s">
        <v>1314</v>
      </c>
      <c r="B994" s="9" t="s">
        <v>939</v>
      </c>
      <c r="C994" s="4" t="s">
        <v>3467</v>
      </c>
      <c r="D994" s="5">
        <v>17000</v>
      </c>
      <c r="E994" s="148">
        <v>39845</v>
      </c>
      <c r="G994" s="263" t="str">
        <f t="shared" si="63"/>
        <v xml:space="preserve"> </v>
      </c>
      <c r="I994" s="13" t="s">
        <v>3917</v>
      </c>
      <c r="J994" s="263" t="str">
        <f t="shared" si="64"/>
        <v xml:space="preserve"> </v>
      </c>
      <c r="K994" s="38" t="str">
        <f>IF(D994&gt;=('28 Populations and thresholds'!$I$180),"YES"," ")</f>
        <v>YES</v>
      </c>
      <c r="L994" s="38" t="str">
        <f>IF(K994="YES"," ",IF(D994&gt;=('28 Populations and thresholds'!$I$180)*0.25,"YES"))</f>
        <v xml:space="preserve"> </v>
      </c>
      <c r="M994" s="38" t="b">
        <f>OR('28 Populations and thresholds'!$J$180="CR",'28 Populations and thresholds'!$J$180="EN",'28 Populations and thresholds'!$J$180="VU")</f>
        <v>0</v>
      </c>
      <c r="N994" s="75">
        <f>D994/'28 Populations and thresholds'!$H$180</f>
        <v>0.17</v>
      </c>
      <c r="O994" s="263" t="str">
        <f t="shared" si="65"/>
        <v xml:space="preserve"> </v>
      </c>
      <c r="P994" s="9"/>
      <c r="Q994" s="263" t="str">
        <f t="shared" si="66"/>
        <v xml:space="preserve"> </v>
      </c>
    </row>
    <row r="995" spans="1:22" x14ac:dyDescent="0.2">
      <c r="A995" s="143" t="s">
        <v>1314</v>
      </c>
      <c r="B995" s="40" t="s">
        <v>939</v>
      </c>
      <c r="C995" s="4" t="s">
        <v>3470</v>
      </c>
      <c r="D995" s="41">
        <v>221</v>
      </c>
      <c r="E995" s="46">
        <v>37378</v>
      </c>
      <c r="F995" s="43"/>
      <c r="G995" s="263" t="str">
        <f t="shared" si="63"/>
        <v xml:space="preserve"> </v>
      </c>
      <c r="H995" s="143" t="s">
        <v>21</v>
      </c>
      <c r="I995" s="143" t="s">
        <v>90</v>
      </c>
      <c r="J995" s="263" t="str">
        <f t="shared" si="64"/>
        <v xml:space="preserve"> </v>
      </c>
      <c r="K995" s="38" t="str">
        <f>IF(D995&gt;=('28 Populations and thresholds'!$I$181),"YES"," ")</f>
        <v xml:space="preserve"> </v>
      </c>
      <c r="L995" s="38" t="str">
        <f>IF(K995="YES"," ",IF(D995&gt;=('28 Populations and thresholds'!$I$181)*0.25,"YES"))</f>
        <v>YES</v>
      </c>
      <c r="M995" s="38" t="b">
        <f>OR('28 Populations and thresholds'!$J$181="CR",'28 Populations and thresholds'!$J$181="EN",'28 Populations and thresholds'!$J$181="VU")</f>
        <v>1</v>
      </c>
      <c r="N995" s="75">
        <f>D995/'28 Populations and thresholds'!$H$181</f>
        <v>6.9062500000000001E-3</v>
      </c>
      <c r="O995" s="263" t="str">
        <f t="shared" si="65"/>
        <v xml:space="preserve"> </v>
      </c>
      <c r="P995" s="9"/>
      <c r="Q995" s="263" t="str">
        <f t="shared" si="66"/>
        <v xml:space="preserve"> </v>
      </c>
    </row>
    <row r="996" spans="1:22" x14ac:dyDescent="0.2">
      <c r="A996" s="143" t="s">
        <v>1314</v>
      </c>
      <c r="B996" s="40" t="s">
        <v>939</v>
      </c>
      <c r="C996" s="4" t="s">
        <v>3451</v>
      </c>
      <c r="D996" s="41">
        <v>2972</v>
      </c>
      <c r="E996" s="46">
        <v>37378</v>
      </c>
      <c r="F996" s="43"/>
      <c r="G996" s="263" t="str">
        <f t="shared" si="63"/>
        <v xml:space="preserve"> </v>
      </c>
      <c r="H996" s="143" t="s">
        <v>21</v>
      </c>
      <c r="I996" s="143" t="s">
        <v>90</v>
      </c>
      <c r="J996" s="263" t="str">
        <f t="shared" si="64"/>
        <v xml:space="preserve"> </v>
      </c>
      <c r="K996" s="38" t="str">
        <f>IF(D996&gt;=('28 Populations and thresholds'!$I$154),"YES"," ")</f>
        <v>YES</v>
      </c>
      <c r="L996" s="38" t="str">
        <f>IF(K996="YES"," ",IF(D996&gt;=('28 Populations and thresholds'!$I$154)*0.25,"YES"))</f>
        <v xml:space="preserve"> </v>
      </c>
      <c r="M996" s="38" t="b">
        <f>OR('28 Populations and thresholds'!$J$154="CR",'28 Populations and thresholds'!$J$154="EN",'28 Populations and thresholds'!$J$154="VU")</f>
        <v>0</v>
      </c>
      <c r="N996" s="75">
        <f>D996/'28 Populations and thresholds'!$H$154</f>
        <v>2.8576923076923076E-2</v>
      </c>
      <c r="O996" s="263" t="str">
        <f t="shared" si="65"/>
        <v xml:space="preserve"> </v>
      </c>
      <c r="P996" s="9"/>
      <c r="Q996" s="263" t="str">
        <f t="shared" si="66"/>
        <v xml:space="preserve"> </v>
      </c>
    </row>
    <row r="997" spans="1:22" x14ac:dyDescent="0.2">
      <c r="A997" s="12" t="s">
        <v>1314</v>
      </c>
      <c r="B997" s="9" t="s">
        <v>939</v>
      </c>
      <c r="C997" s="4" t="s">
        <v>3452</v>
      </c>
      <c r="D997" s="5">
        <v>4000</v>
      </c>
      <c r="E997" s="1">
        <v>41186</v>
      </c>
      <c r="G997" s="263" t="str">
        <f t="shared" si="63"/>
        <v xml:space="preserve"> </v>
      </c>
      <c r="I997" s="13" t="s">
        <v>3977</v>
      </c>
      <c r="J997" s="263" t="str">
        <f t="shared" si="64"/>
        <v xml:space="preserve"> </v>
      </c>
      <c r="K997" s="38" t="str">
        <f>IF(D997&gt;=('28 Populations and thresholds'!$I$158),"YES"," ")</f>
        <v>YES</v>
      </c>
      <c r="L997" s="38" t="str">
        <f>IF(K997="YES"," ",IF(D997&gt;=('28 Populations and thresholds'!$I$158)*0.25,"YES"))</f>
        <v xml:space="preserve"> </v>
      </c>
      <c r="M997" s="38" t="b">
        <f>OR('28 Populations and thresholds'!$J$158="CR",'28 Populations and thresholds'!$J$158="EN",'28 Populations and thresholds'!$J$158="VU")</f>
        <v>0</v>
      </c>
      <c r="N997" s="75">
        <f>D997/'28 Populations and thresholds'!$H$158</f>
        <v>0.04</v>
      </c>
      <c r="O997" s="263" t="str">
        <f t="shared" si="65"/>
        <v xml:space="preserve"> </v>
      </c>
      <c r="Q997" s="263" t="str">
        <f t="shared" si="66"/>
        <v xml:space="preserve"> </v>
      </c>
    </row>
    <row r="998" spans="1:22" x14ac:dyDescent="0.2">
      <c r="A998" s="12" t="s">
        <v>1314</v>
      </c>
      <c r="B998" s="9" t="s">
        <v>939</v>
      </c>
      <c r="C998" s="4" t="s">
        <v>3760</v>
      </c>
      <c r="D998" s="5">
        <v>10000</v>
      </c>
      <c r="E998" s="146">
        <v>41025</v>
      </c>
      <c r="G998" s="263" t="str">
        <f t="shared" si="63"/>
        <v xml:space="preserve"> </v>
      </c>
      <c r="I998" s="13" t="s">
        <v>3902</v>
      </c>
      <c r="J998" s="263" t="str">
        <f t="shared" si="64"/>
        <v xml:space="preserve"> </v>
      </c>
      <c r="K998" s="38" t="str">
        <f>IF(D998&gt;=('28 Populations and thresholds'!$I$186),"YES"," ")</f>
        <v>YES</v>
      </c>
      <c r="L998" s="38" t="str">
        <f>IF(K998="YES"," ",IF(D998&gt;=('28 Populations and thresholds'!$I$186)*0.25,"YES"))</f>
        <v xml:space="preserve"> </v>
      </c>
      <c r="M998" s="38" t="b">
        <f>OR('28 Populations and thresholds'!$J$186="CR",'28 Populations and thresholds'!$J$186="EN",'28 Populations and thresholds'!$J$186="VU")</f>
        <v>0</v>
      </c>
      <c r="N998" s="75">
        <f>D998/'28 Populations and thresholds'!$H$186</f>
        <v>0.01</v>
      </c>
      <c r="O998" s="263" t="str">
        <f t="shared" si="65"/>
        <v xml:space="preserve"> </v>
      </c>
      <c r="P998" s="12" t="s">
        <v>3908</v>
      </c>
      <c r="Q998" s="263" t="str">
        <f t="shared" si="66"/>
        <v xml:space="preserve"> </v>
      </c>
    </row>
    <row r="999" spans="1:22" x14ac:dyDescent="0.2">
      <c r="A999" s="12" t="s">
        <v>1314</v>
      </c>
      <c r="B999" s="9" t="s">
        <v>939</v>
      </c>
      <c r="C999" s="4" t="s">
        <v>3768</v>
      </c>
      <c r="D999" s="5">
        <v>37000</v>
      </c>
      <c r="E999" s="1">
        <v>40676</v>
      </c>
      <c r="G999" s="263" t="str">
        <f t="shared" si="63"/>
        <v xml:space="preserve"> </v>
      </c>
      <c r="I999" s="13" t="s">
        <v>3913</v>
      </c>
      <c r="J999" s="263" t="str">
        <f t="shared" si="64"/>
        <v xml:space="preserve"> </v>
      </c>
      <c r="K999" s="38" t="str">
        <f>IF(D999&gt;=('28 Populations and thresholds'!$I$196),"YES"," ")</f>
        <v>YES</v>
      </c>
      <c r="L999" s="38" t="str">
        <f>IF(K999="YES"," ",IF(D999&gt;=('28 Populations and thresholds'!$I$196)*0.25,"YES"))</f>
        <v xml:space="preserve"> </v>
      </c>
      <c r="M999" s="38" t="b">
        <f>OR('28 Populations and thresholds'!$J$196="CR",'28 Populations and thresholds'!$J$196="EN",'28 Populations and thresholds'!$J$196="VU")</f>
        <v>0</v>
      </c>
      <c r="N999" s="75">
        <f>D999/'28 Populations and thresholds'!$H$196</f>
        <v>0.59677419354838712</v>
      </c>
      <c r="O999" s="263" t="str">
        <f t="shared" si="65"/>
        <v xml:space="preserve"> </v>
      </c>
      <c r="P999" s="12" t="s">
        <v>3906</v>
      </c>
      <c r="Q999" s="263" t="str">
        <f t="shared" si="66"/>
        <v xml:space="preserve"> </v>
      </c>
    </row>
    <row r="1000" spans="1:22" x14ac:dyDescent="0.2">
      <c r="A1000" s="12" t="s">
        <v>1314</v>
      </c>
      <c r="B1000" s="2" t="s">
        <v>939</v>
      </c>
      <c r="C1000" s="4" t="s">
        <v>3769</v>
      </c>
      <c r="D1000" s="5">
        <v>29500</v>
      </c>
      <c r="E1000" s="1">
        <v>40676</v>
      </c>
      <c r="G1000" s="263" t="str">
        <f t="shared" si="63"/>
        <v xml:space="preserve"> </v>
      </c>
      <c r="I1000" s="13" t="s">
        <v>3913</v>
      </c>
      <c r="J1000" s="263" t="str">
        <f t="shared" si="64"/>
        <v xml:space="preserve"> </v>
      </c>
      <c r="K1000" s="38" t="str">
        <f>IF(D1000&gt;=('28 Populations and thresholds'!$I$197),"YES"," ")</f>
        <v>YES</v>
      </c>
      <c r="L1000" s="38" t="str">
        <f>IF(K1000="YES"," ",IF(D1000&gt;=('28 Populations and thresholds'!$I$197)*0.25,"YES"))</f>
        <v xml:space="preserve"> </v>
      </c>
      <c r="M1000" s="38" t="b">
        <f>OR('28 Populations and thresholds'!$J$197="CR",'28 Populations and thresholds'!$J$197="EN",'28 Populations and thresholds'!$J$197="VU")</f>
        <v>0</v>
      </c>
      <c r="N1000" s="75">
        <f>D1000/'28 Populations and thresholds'!$H$197</f>
        <v>0.49166666666666664</v>
      </c>
      <c r="O1000" s="263" t="str">
        <f t="shared" si="65"/>
        <v xml:space="preserve"> </v>
      </c>
      <c r="P1000" s="12" t="s">
        <v>3906</v>
      </c>
      <c r="Q1000" s="263" t="str">
        <f t="shared" si="66"/>
        <v xml:space="preserve"> </v>
      </c>
    </row>
    <row r="1001" spans="1:22" x14ac:dyDescent="0.2">
      <c r="A1001" s="12" t="s">
        <v>1314</v>
      </c>
      <c r="B1001" s="9" t="s">
        <v>939</v>
      </c>
      <c r="C1001" s="4" t="s">
        <v>1753</v>
      </c>
      <c r="D1001" s="5">
        <v>7318</v>
      </c>
      <c r="E1001" s="148">
        <v>39814</v>
      </c>
      <c r="G1001" s="263" t="str">
        <f t="shared" si="63"/>
        <v xml:space="preserve"> </v>
      </c>
      <c r="I1001" s="13" t="s">
        <v>3917</v>
      </c>
      <c r="J1001" s="263" t="str">
        <f t="shared" si="64"/>
        <v xml:space="preserve"> </v>
      </c>
      <c r="K1001" s="38" t="str">
        <f>IF(D1001&gt;=('28 Populations and thresholds'!$I$222),"YES"," ")</f>
        <v>YES</v>
      </c>
      <c r="L1001" s="38" t="str">
        <f>IF(K1001="YES"," ",IF(D1001&gt;=('28 Populations and thresholds'!$I$222)*0.25,"YES"))</f>
        <v xml:space="preserve"> </v>
      </c>
      <c r="M1001" s="38" t="b">
        <f>OR('28 Populations and thresholds'!$J$222="CR",'28 Populations and thresholds'!$J$222="EN",'28 Populations and thresholds'!$J$222="VU")</f>
        <v>1</v>
      </c>
      <c r="N1001" s="75">
        <f>D1001/'28 Populations and thresholds'!$H$222</f>
        <v>0.60983333333333334</v>
      </c>
      <c r="O1001" s="263" t="str">
        <f t="shared" si="65"/>
        <v xml:space="preserve"> </v>
      </c>
      <c r="Q1001" s="263" t="str">
        <f t="shared" si="66"/>
        <v xml:space="preserve"> </v>
      </c>
    </row>
    <row r="1002" spans="1:22" x14ac:dyDescent="0.2">
      <c r="A1002" s="12" t="s">
        <v>1314</v>
      </c>
      <c r="B1002" s="9" t="s">
        <v>939</v>
      </c>
      <c r="C1002" s="4" t="s">
        <v>3484</v>
      </c>
      <c r="D1002" s="5">
        <v>1</v>
      </c>
      <c r="E1002" s="104" t="s">
        <v>3907</v>
      </c>
      <c r="G1002" s="263" t="str">
        <f t="shared" si="63"/>
        <v xml:space="preserve"> </v>
      </c>
      <c r="I1002" s="13" t="s">
        <v>3902</v>
      </c>
      <c r="J1002" s="263" t="str">
        <f t="shared" si="64"/>
        <v xml:space="preserve"> </v>
      </c>
      <c r="K1002" s="38" t="s">
        <v>4558</v>
      </c>
      <c r="L1002" s="38" t="str">
        <f>IF(K1002="YES"," ",IF(D1002&gt;=('28 Populations and thresholds'!$I$209)*0.25,"YES"))</f>
        <v xml:space="preserve"> </v>
      </c>
      <c r="M1002" s="38" t="b">
        <f>OR('28 Populations and thresholds'!$J$209="CR",'28 Populations and thresholds'!$J$209="EN",'28 Populations and thresholds'!$J$209="VU")</f>
        <v>1</v>
      </c>
      <c r="N1002" s="75">
        <f>D1002/'28 Populations and thresholds'!$H$209</f>
        <v>2.0833333333333333E-3</v>
      </c>
      <c r="O1002" s="263" t="str">
        <f t="shared" si="65"/>
        <v xml:space="preserve"> </v>
      </c>
      <c r="P1002" s="12" t="s">
        <v>4566</v>
      </c>
      <c r="Q1002" s="263" t="str">
        <f t="shared" si="66"/>
        <v xml:space="preserve"> </v>
      </c>
      <c r="R1002" s="4"/>
      <c r="S1002" s="4"/>
      <c r="T1002" s="4"/>
      <c r="U1002" s="4"/>
      <c r="V1002" s="4"/>
    </row>
    <row r="1003" spans="1:22" x14ac:dyDescent="0.2">
      <c r="A1003" s="12" t="s">
        <v>1314</v>
      </c>
      <c r="B1003" s="9" t="s">
        <v>939</v>
      </c>
      <c r="C1003" s="4" t="s">
        <v>3472</v>
      </c>
      <c r="D1003" s="5">
        <v>10</v>
      </c>
      <c r="E1003" s="104" t="s">
        <v>3907</v>
      </c>
      <c r="G1003" s="263" t="str">
        <f t="shared" si="63"/>
        <v xml:space="preserve"> </v>
      </c>
      <c r="I1003" s="13" t="s">
        <v>3902</v>
      </c>
      <c r="J1003" s="263" t="str">
        <f t="shared" si="64"/>
        <v xml:space="preserve"> </v>
      </c>
      <c r="K1003" s="38" t="str">
        <f>IF(D1003&gt;=('28 Populations and thresholds'!$I$188),"YES"," ")</f>
        <v>YES</v>
      </c>
      <c r="L1003" s="38" t="str">
        <f>IF(K1003="YES"," ",IF(D1003&gt;=('28 Populations and thresholds'!$I$188)*0.25,"YES"))</f>
        <v xml:space="preserve"> </v>
      </c>
      <c r="M1003" s="38" t="b">
        <f>OR('28 Populations and thresholds'!$J$188="CR",'28 Populations and thresholds'!$J$188="EN",'28 Populations and thresholds'!$J$188="VU")</f>
        <v>1</v>
      </c>
      <c r="N1003" s="75">
        <f>D1003/'28 Populations and thresholds'!$H$188</f>
        <v>1.6666666666666666E-2</v>
      </c>
      <c r="O1003" s="263" t="str">
        <f t="shared" si="65"/>
        <v xml:space="preserve"> </v>
      </c>
      <c r="P1003" s="9"/>
      <c r="Q1003" s="263" t="str">
        <f t="shared" si="66"/>
        <v xml:space="preserve"> </v>
      </c>
      <c r="R1003" s="4"/>
      <c r="S1003" s="4"/>
      <c r="T1003" s="4"/>
      <c r="U1003" s="4"/>
      <c r="V1003" s="4"/>
    </row>
    <row r="1004" spans="1:22" x14ac:dyDescent="0.2">
      <c r="A1004" s="12" t="s">
        <v>1314</v>
      </c>
      <c r="B1004" s="9" t="s">
        <v>939</v>
      </c>
      <c r="C1004" s="4" t="s">
        <v>3759</v>
      </c>
      <c r="D1004" s="5">
        <v>11000</v>
      </c>
      <c r="E1004" s="1">
        <v>41185</v>
      </c>
      <c r="G1004" s="263" t="str">
        <f t="shared" si="63"/>
        <v xml:space="preserve"> </v>
      </c>
      <c r="I1004" s="13" t="s">
        <v>3977</v>
      </c>
      <c r="J1004" s="263" t="str">
        <f t="shared" si="64"/>
        <v xml:space="preserve"> </v>
      </c>
      <c r="K1004" s="38" t="str">
        <f>IF(D1004&gt;=('28 Populations and thresholds'!$I$182),"YES"," ")</f>
        <v>YES</v>
      </c>
      <c r="L1004" s="38" t="str">
        <f>IF(K1004="YES"," ",IF(D1004&gt;=('28 Populations and thresholds'!$I$182)*0.25,"YES"))</f>
        <v xml:space="preserve"> </v>
      </c>
      <c r="M1004" s="38" t="b">
        <f>OR('28 Populations and thresholds'!$J$182="CR",'28 Populations and thresholds'!$J$182="EN",'28 Populations and thresholds'!$J$182="VU")</f>
        <v>0</v>
      </c>
      <c r="N1004" s="75">
        <f>D1004/'28 Populations and thresholds'!$H$182</f>
        <v>0.44</v>
      </c>
      <c r="O1004" s="263" t="str">
        <f t="shared" si="65"/>
        <v xml:space="preserve"> </v>
      </c>
      <c r="Q1004" s="263" t="str">
        <f t="shared" si="66"/>
        <v xml:space="preserve"> </v>
      </c>
      <c r="R1004" s="4"/>
      <c r="S1004" s="4"/>
      <c r="T1004" s="4"/>
      <c r="U1004" s="4"/>
      <c r="V1004" s="4"/>
    </row>
    <row r="1005" spans="1:22" x14ac:dyDescent="0.2">
      <c r="A1005" s="12" t="s">
        <v>1314</v>
      </c>
      <c r="B1005" s="9" t="s">
        <v>939</v>
      </c>
      <c r="C1005" s="111" t="s">
        <v>3792</v>
      </c>
      <c r="D1005" s="5">
        <v>40000</v>
      </c>
      <c r="E1005" s="104" t="s">
        <v>3907</v>
      </c>
      <c r="G1005" s="263" t="str">
        <f t="shared" si="63"/>
        <v xml:space="preserve"> </v>
      </c>
      <c r="I1005" s="13" t="s">
        <v>3902</v>
      </c>
      <c r="J1005" s="263" t="str">
        <f t="shared" si="64"/>
        <v xml:space="preserve"> </v>
      </c>
      <c r="K1005" s="38" t="str">
        <f>IF(D1005&gt;=('28 Populations and thresholds'!$I$254),"YES"," ")</f>
        <v>YES</v>
      </c>
      <c r="L1005" s="38" t="str">
        <f>IF(K1005="YES"," ",IF(D1005&gt;=('28 Populations and thresholds'!$I$254)*0.25,"YES"))</f>
        <v xml:space="preserve"> </v>
      </c>
      <c r="M1005" s="38" t="b">
        <f>OR('28 Populations and thresholds'!$J$254="CR",'28 Populations and thresholds'!$J$254="EN",'28 Populations and thresholds'!$J$254="VU")</f>
        <v>0</v>
      </c>
      <c r="N1005" s="75">
        <f>D1005/'28 Populations and thresholds'!$H$254</f>
        <v>0.04</v>
      </c>
      <c r="O1005" s="263" t="str">
        <f t="shared" si="65"/>
        <v xml:space="preserve"> </v>
      </c>
      <c r="P1005" s="12" t="s">
        <v>3909</v>
      </c>
      <c r="Q1005" s="263" t="str">
        <f t="shared" si="66"/>
        <v xml:space="preserve"> </v>
      </c>
    </row>
    <row r="1006" spans="1:22" x14ac:dyDescent="0.2">
      <c r="A1006" s="267" t="s">
        <v>1314</v>
      </c>
      <c r="B1006" s="268" t="s">
        <v>1158</v>
      </c>
      <c r="C1006" s="269" t="s">
        <v>3767</v>
      </c>
      <c r="D1006" s="270">
        <v>6700</v>
      </c>
      <c r="E1006" s="271">
        <v>38109</v>
      </c>
      <c r="F1006" s="276"/>
      <c r="G1006" s="263" t="str">
        <f t="shared" si="63"/>
        <v xml:space="preserve"> </v>
      </c>
      <c r="H1006" s="267" t="s">
        <v>21</v>
      </c>
      <c r="I1006" s="267" t="s">
        <v>85</v>
      </c>
      <c r="J1006" s="263" t="str">
        <f t="shared" si="64"/>
        <v xml:space="preserve"> </v>
      </c>
      <c r="K1006" s="272" t="str">
        <f>IF(D1006&gt;=('28 Populations and thresholds'!$I$195),"YES"," ")</f>
        <v>YES</v>
      </c>
      <c r="L1006" s="272" t="str">
        <f>IF(K1006="YES"," ",IF(D1006&gt;=('28 Populations and thresholds'!$I$195)*0.25,"YES"))</f>
        <v xml:space="preserve"> </v>
      </c>
      <c r="M1006" s="272" t="b">
        <f>OR('28 Populations and thresholds'!$J$195="CR",'28 Populations and thresholds'!$J$195="EN",'28 Populations and thresholds'!$J$195="VU")</f>
        <v>1</v>
      </c>
      <c r="N1006" s="273">
        <f>D1006/'28 Populations and thresholds'!$H$195</f>
        <v>2.3103448275862068E-2</v>
      </c>
      <c r="O1006" s="263" t="str">
        <f t="shared" si="65"/>
        <v xml:space="preserve"> </v>
      </c>
      <c r="P1006" s="269"/>
      <c r="Q1006" s="263" t="str">
        <f t="shared" si="66"/>
        <v xml:space="preserve"> </v>
      </c>
    </row>
    <row r="1007" spans="1:22" x14ac:dyDescent="0.2">
      <c r="A1007" s="143" t="s">
        <v>1314</v>
      </c>
      <c r="B1007" s="40" t="s">
        <v>993</v>
      </c>
      <c r="C1007" s="4" t="s">
        <v>3755</v>
      </c>
      <c r="D1007" s="41">
        <v>966</v>
      </c>
      <c r="E1007" s="46">
        <v>36628</v>
      </c>
      <c r="F1007" s="43"/>
      <c r="G1007" s="263" t="str">
        <f t="shared" si="63"/>
        <v xml:space="preserve"> </v>
      </c>
      <c r="H1007" s="143" t="s">
        <v>21</v>
      </c>
      <c r="I1007" s="143" t="s">
        <v>90</v>
      </c>
      <c r="J1007" s="263" t="str">
        <f t="shared" si="64"/>
        <v xml:space="preserve"> </v>
      </c>
      <c r="K1007" s="38" t="str">
        <f>IF(D1007&gt;=('28 Populations and thresholds'!$I$174),"YES"," ")</f>
        <v>YES</v>
      </c>
      <c r="L1007" s="38" t="str">
        <f>IF(K1007="YES"," ",IF(D1007&gt;=('28 Populations and thresholds'!$I$174)*0.25,"YES"))</f>
        <v xml:space="preserve"> </v>
      </c>
      <c r="M1007" s="38" t="b">
        <f>OR('28 Populations and thresholds'!$J$174="CR",'28 Populations and thresholds'!$J$174="EN",'28 Populations and thresholds'!$J$174="VU")</f>
        <v>0</v>
      </c>
      <c r="N1007" s="75">
        <f>D1007/'28 Populations and thresholds'!$H$174</f>
        <v>4.2000000000000003E-2</v>
      </c>
      <c r="O1007" s="263" t="str">
        <f t="shared" si="65"/>
        <v xml:space="preserve"> </v>
      </c>
      <c r="Q1007" s="263" t="str">
        <f t="shared" si="66"/>
        <v xml:space="preserve"> </v>
      </c>
    </row>
    <row r="1008" spans="1:22" x14ac:dyDescent="0.2">
      <c r="A1008" s="143" t="s">
        <v>1314</v>
      </c>
      <c r="B1008" s="40" t="s">
        <v>993</v>
      </c>
      <c r="C1008" s="40" t="s">
        <v>3795</v>
      </c>
      <c r="D1008" s="41">
        <v>2321</v>
      </c>
      <c r="E1008" s="46">
        <v>36628</v>
      </c>
      <c r="F1008" s="43"/>
      <c r="G1008" s="263" t="str">
        <f t="shared" si="63"/>
        <v xml:space="preserve"> </v>
      </c>
      <c r="H1008" s="143" t="s">
        <v>21</v>
      </c>
      <c r="I1008" s="143" t="s">
        <v>90</v>
      </c>
      <c r="J1008" s="263" t="str">
        <f t="shared" si="64"/>
        <v xml:space="preserve"> </v>
      </c>
      <c r="K1008" s="38" t="str">
        <f>IF(D1008&gt;=(('28 Populations and thresholds'!$I$176)+('28 Populations and thresholds'!$I$177)),"YES"," ")</f>
        <v xml:space="preserve"> </v>
      </c>
      <c r="L1008" s="38" t="str">
        <f>IF(K1008="YES"," ",IF(D1008&gt;=(('28 Populations and thresholds'!$I$176)+('28 Populations and thresholds'!$I$177))*0.25,"YES"))</f>
        <v>YES</v>
      </c>
      <c r="M1008" s="38" t="b">
        <f>OR('28 Populations and thresholds'!$J$176="CR",'28 Populations and thresholds'!$J$176="EN",'28 Populations and thresholds'!$J$176="VU")</f>
        <v>0</v>
      </c>
      <c r="N1008" s="75">
        <f>D1008/(('28 Populations and thresholds'!$H$176)+('28 Populations and thresholds'!$H$177))</f>
        <v>8.3189964157706093E-3</v>
      </c>
      <c r="O1008" s="263" t="str">
        <f t="shared" si="65"/>
        <v xml:space="preserve"> </v>
      </c>
      <c r="P1008" s="12" t="s">
        <v>4568</v>
      </c>
      <c r="Q1008" s="263" t="str">
        <f t="shared" si="66"/>
        <v xml:space="preserve"> </v>
      </c>
    </row>
    <row r="1009" spans="1:22" x14ac:dyDescent="0.2">
      <c r="A1009" s="143" t="s">
        <v>1314</v>
      </c>
      <c r="B1009" s="40" t="s">
        <v>993</v>
      </c>
      <c r="C1009" s="4" t="s">
        <v>3447</v>
      </c>
      <c r="D1009" s="41">
        <v>2000</v>
      </c>
      <c r="E1009" s="43"/>
      <c r="F1009" s="43"/>
      <c r="G1009" s="263" t="str">
        <f t="shared" si="63"/>
        <v xml:space="preserve"> </v>
      </c>
      <c r="H1009" s="143" t="s">
        <v>21</v>
      </c>
      <c r="I1009" s="143" t="s">
        <v>82</v>
      </c>
      <c r="J1009" s="263" t="str">
        <f t="shared" si="64"/>
        <v xml:space="preserve"> </v>
      </c>
      <c r="K1009" s="38" t="str">
        <f>IF(D1009&gt;=('28 Populations and thresholds'!$I$145),"YES"," ")</f>
        <v>YES</v>
      </c>
      <c r="L1009" s="38" t="str">
        <f>IF(K1009="YES"," ",IF(D1009&gt;=('28 Populations and thresholds'!$I$145)*0.25,"YES"))</f>
        <v xml:space="preserve"> </v>
      </c>
      <c r="M1009" s="38" t="b">
        <f>OR('28 Populations and thresholds'!$J$145="CR",'28 Populations and thresholds'!$J$145="EN",'28 Populations and thresholds'!$J$145="VU")</f>
        <v>0</v>
      </c>
      <c r="N1009" s="75">
        <f>D1009/'28 Populations and thresholds'!$H$145</f>
        <v>0.02</v>
      </c>
      <c r="O1009" s="263" t="str">
        <f t="shared" si="65"/>
        <v xml:space="preserve"> </v>
      </c>
      <c r="P1009" s="9"/>
      <c r="Q1009" s="263" t="str">
        <f t="shared" si="66"/>
        <v xml:space="preserve"> </v>
      </c>
    </row>
    <row r="1010" spans="1:22" x14ac:dyDescent="0.2">
      <c r="A1010" s="143" t="s">
        <v>1314</v>
      </c>
      <c r="B1010" s="40" t="s">
        <v>993</v>
      </c>
      <c r="C1010" s="4" t="s">
        <v>3776</v>
      </c>
      <c r="D1010" s="41">
        <v>124</v>
      </c>
      <c r="E1010" s="46">
        <v>36628</v>
      </c>
      <c r="F1010" s="43"/>
      <c r="G1010" s="263" t="str">
        <f t="shared" si="63"/>
        <v xml:space="preserve"> </v>
      </c>
      <c r="H1010" s="143" t="s">
        <v>21</v>
      </c>
      <c r="I1010" s="143" t="s">
        <v>90</v>
      </c>
      <c r="J1010" s="263" t="str">
        <f t="shared" si="64"/>
        <v xml:space="preserve"> </v>
      </c>
      <c r="K1010" s="38" t="str">
        <f>IF(D1010&gt;=('28 Populations and thresholds'!$I$210),"YES"," ")</f>
        <v xml:space="preserve"> </v>
      </c>
      <c r="L1010" s="38" t="str">
        <f>IF(K1010="YES"," ",IF(D1010&gt;=('28 Populations and thresholds'!$I$210)*0.25,"YES"))</f>
        <v>YES</v>
      </c>
      <c r="M1010" s="38" t="b">
        <f>OR('28 Populations and thresholds'!$J$210="CR",'28 Populations and thresholds'!$J$210="EN",'28 Populations and thresholds'!$J$210="VU")</f>
        <v>0</v>
      </c>
      <c r="N1010" s="75">
        <f>D1010/'28 Populations and thresholds'!$H$210</f>
        <v>4.96E-3</v>
      </c>
      <c r="O1010" s="263" t="str">
        <f t="shared" si="65"/>
        <v xml:space="preserve"> </v>
      </c>
      <c r="P1010" s="9"/>
      <c r="Q1010" s="263" t="str">
        <f t="shared" si="66"/>
        <v xml:space="preserve"> </v>
      </c>
    </row>
    <row r="1011" spans="1:22" x14ac:dyDescent="0.2">
      <c r="A1011" s="143" t="s">
        <v>1314</v>
      </c>
      <c r="B1011" s="40" t="s">
        <v>993</v>
      </c>
      <c r="C1011" s="4" t="s">
        <v>3761</v>
      </c>
      <c r="D1011" s="41">
        <v>290</v>
      </c>
      <c r="E1011" s="46">
        <v>36628</v>
      </c>
      <c r="F1011" s="43"/>
      <c r="G1011" s="263" t="str">
        <f t="shared" si="63"/>
        <v xml:space="preserve"> </v>
      </c>
      <c r="H1011" s="143" t="s">
        <v>21</v>
      </c>
      <c r="I1011" s="143" t="s">
        <v>90</v>
      </c>
      <c r="J1011" s="263" t="str">
        <f t="shared" si="64"/>
        <v xml:space="preserve"> </v>
      </c>
      <c r="K1011" s="38" t="str">
        <f>IF(D1011&gt;=('28 Populations and thresholds'!$I$187),"YES"," ")</f>
        <v xml:space="preserve"> </v>
      </c>
      <c r="L1011" s="38" t="str">
        <f>IF(K1011="YES"," ",IF(D1011&gt;=('28 Populations and thresholds'!$I$187)*0.25,"YES"))</f>
        <v>YES</v>
      </c>
      <c r="M1011" s="38" t="b">
        <f>OR('28 Populations and thresholds'!$J$187="CR",'28 Populations and thresholds'!$J$187="EN",'28 Populations and thresholds'!$J$187="VU")</f>
        <v>0</v>
      </c>
      <c r="N1011" s="75">
        <f>D1011/'28 Populations and thresholds'!$H$187</f>
        <v>2.8999999999999998E-3</v>
      </c>
      <c r="O1011" s="263" t="str">
        <f t="shared" si="65"/>
        <v xml:space="preserve"> </v>
      </c>
      <c r="P1011" s="9"/>
      <c r="Q1011" s="263" t="str">
        <f t="shared" si="66"/>
        <v xml:space="preserve"> </v>
      </c>
    </row>
    <row r="1012" spans="1:22" x14ac:dyDescent="0.2">
      <c r="A1012" s="143" t="s">
        <v>1314</v>
      </c>
      <c r="B1012" s="40" t="s">
        <v>993</v>
      </c>
      <c r="C1012" s="4" t="s">
        <v>3480</v>
      </c>
      <c r="D1012" s="41">
        <v>12489</v>
      </c>
      <c r="E1012" s="46">
        <v>36628</v>
      </c>
      <c r="F1012" s="43"/>
      <c r="G1012" s="263" t="str">
        <f t="shared" si="63"/>
        <v xml:space="preserve"> </v>
      </c>
      <c r="H1012" s="143" t="s">
        <v>21</v>
      </c>
      <c r="I1012" s="143" t="s">
        <v>90</v>
      </c>
      <c r="J1012" s="263" t="str">
        <f t="shared" si="64"/>
        <v xml:space="preserve"> </v>
      </c>
      <c r="K1012" s="38" t="str">
        <f>IF(D1012&gt;=('28 Populations and thresholds'!$I$203),"YES"," ")</f>
        <v>YES</v>
      </c>
      <c r="L1012" s="38" t="str">
        <f>IF(K1012="YES"," ",IF(D1012&gt;=('28 Populations and thresholds'!$I$203)*0.25,"YES"))</f>
        <v xml:space="preserve"> </v>
      </c>
      <c r="M1012" s="38" t="b">
        <f>OR('28 Populations and thresholds'!$J$203="CR",'28 Populations and thresholds'!$J$203="EN",'28 Populations and thresholds'!$J$203="VU")</f>
        <v>0</v>
      </c>
      <c r="N1012" s="75">
        <f>D1012/'28 Populations and thresholds'!$H$203</f>
        <v>9.2511111111111113E-2</v>
      </c>
      <c r="O1012" s="263" t="str">
        <f t="shared" si="65"/>
        <v xml:space="preserve"> </v>
      </c>
      <c r="P1012" s="9"/>
      <c r="Q1012" s="263" t="str">
        <f t="shared" si="66"/>
        <v xml:space="preserve"> </v>
      </c>
    </row>
    <row r="1013" spans="1:22" x14ac:dyDescent="0.2">
      <c r="A1013" s="143" t="s">
        <v>1314</v>
      </c>
      <c r="B1013" s="40" t="s">
        <v>993</v>
      </c>
      <c r="C1013" s="4" t="s">
        <v>3767</v>
      </c>
      <c r="D1013" s="41">
        <v>3610</v>
      </c>
      <c r="E1013" s="46">
        <v>36628</v>
      </c>
      <c r="F1013" s="43"/>
      <c r="G1013" s="263" t="str">
        <f t="shared" si="63"/>
        <v xml:space="preserve"> </v>
      </c>
      <c r="H1013" s="143" t="s">
        <v>21</v>
      </c>
      <c r="I1013" s="143" t="s">
        <v>90</v>
      </c>
      <c r="J1013" s="263" t="str">
        <f t="shared" si="64"/>
        <v xml:space="preserve"> </v>
      </c>
      <c r="K1013" s="38" t="str">
        <f>IF(D1013&gt;=('28 Populations and thresholds'!$I$195),"YES"," ")</f>
        <v>YES</v>
      </c>
      <c r="L1013" s="38" t="str">
        <f>IF(K1013="YES"," ",IF(D1013&gt;=('28 Populations and thresholds'!$I$195)*0.25,"YES"))</f>
        <v xml:space="preserve"> </v>
      </c>
      <c r="M1013" s="38" t="b">
        <f>OR('28 Populations and thresholds'!$J$195="CR",'28 Populations and thresholds'!$J$195="EN",'28 Populations and thresholds'!$J$195="VU")</f>
        <v>1</v>
      </c>
      <c r="N1013" s="75">
        <f>D1013/'28 Populations and thresholds'!$H$195</f>
        <v>1.2448275862068965E-2</v>
      </c>
      <c r="O1013" s="263" t="str">
        <f t="shared" si="65"/>
        <v xml:space="preserve"> </v>
      </c>
      <c r="P1013" s="9"/>
      <c r="Q1013" s="263" t="str">
        <f t="shared" si="66"/>
        <v xml:space="preserve"> </v>
      </c>
    </row>
    <row r="1014" spans="1:22" x14ac:dyDescent="0.2">
      <c r="A1014" s="143" t="s">
        <v>1314</v>
      </c>
      <c r="B1014" s="40" t="s">
        <v>993</v>
      </c>
      <c r="C1014" s="4" t="s">
        <v>3451</v>
      </c>
      <c r="D1014" s="41">
        <v>6493</v>
      </c>
      <c r="E1014" s="46">
        <v>36628</v>
      </c>
      <c r="F1014" s="43"/>
      <c r="G1014" s="263" t="str">
        <f t="shared" si="63"/>
        <v xml:space="preserve"> </v>
      </c>
      <c r="H1014" s="143" t="s">
        <v>21</v>
      </c>
      <c r="I1014" s="143" t="s">
        <v>90</v>
      </c>
      <c r="J1014" s="263" t="str">
        <f t="shared" si="64"/>
        <v xml:space="preserve"> </v>
      </c>
      <c r="K1014" s="38" t="str">
        <f>IF(D1014&gt;=('28 Populations and thresholds'!$I$154),"YES"," ")</f>
        <v>YES</v>
      </c>
      <c r="L1014" s="38" t="str">
        <f>IF(K1014="YES"," ",IF(D1014&gt;=('28 Populations and thresholds'!$I$154)*0.25,"YES"))</f>
        <v xml:space="preserve"> </v>
      </c>
      <c r="M1014" s="38" t="b">
        <f>OR('28 Populations and thresholds'!$J$154="CR",'28 Populations and thresholds'!$J$154="EN",'28 Populations and thresholds'!$J$154="VU")</f>
        <v>0</v>
      </c>
      <c r="N1014" s="75">
        <f>D1014/'28 Populations and thresholds'!$H$154</f>
        <v>6.2432692307692307E-2</v>
      </c>
      <c r="O1014" s="263" t="str">
        <f t="shared" si="65"/>
        <v xml:space="preserve"> </v>
      </c>
      <c r="P1014" s="9"/>
      <c r="Q1014" s="263" t="str">
        <f t="shared" si="66"/>
        <v xml:space="preserve"> </v>
      </c>
    </row>
    <row r="1015" spans="1:22" x14ac:dyDescent="0.2">
      <c r="A1015" s="143" t="s">
        <v>1314</v>
      </c>
      <c r="B1015" s="40" t="s">
        <v>993</v>
      </c>
      <c r="C1015" s="4" t="s">
        <v>3459</v>
      </c>
      <c r="D1015" s="41">
        <v>357</v>
      </c>
      <c r="E1015" s="46">
        <v>36628</v>
      </c>
      <c r="F1015" s="43"/>
      <c r="G1015" s="263" t="str">
        <f t="shared" si="63"/>
        <v xml:space="preserve"> </v>
      </c>
      <c r="H1015" s="143" t="s">
        <v>21</v>
      </c>
      <c r="I1015" s="143" t="s">
        <v>90</v>
      </c>
      <c r="J1015" s="263" t="str">
        <f t="shared" si="64"/>
        <v xml:space="preserve"> </v>
      </c>
      <c r="K1015" s="38" t="str">
        <f>IF(D1015&gt;=(('28 Populations and thresholds'!$I$160)+('28 Populations and thresholds'!$I$163)),"YES"," ")</f>
        <v xml:space="preserve"> </v>
      </c>
      <c r="L1015" s="38" t="str">
        <f>IF(K1015="YES"," ",IF(D1015&gt;=(('28 Populations and thresholds'!$I$160)+('28 Populations and thresholds'!$I$163))*0.25,"YES"))</f>
        <v>YES</v>
      </c>
      <c r="M1015" s="38" t="b">
        <f>OR('28 Populations and thresholds'!$J$160="CR",'28 Populations and thresholds'!$J$160="EN",'28 Populations and thresholds'!$J$160="VU")</f>
        <v>0</v>
      </c>
      <c r="N1015" s="75">
        <f>D1015/(('28 Populations and thresholds'!$H$160)+('28 Populations and thresholds'!$H$163))</f>
        <v>9.2727272727272728E-3</v>
      </c>
      <c r="O1015" s="263" t="str">
        <f t="shared" si="65"/>
        <v xml:space="preserve"> </v>
      </c>
      <c r="P1015" s="121" t="s">
        <v>4563</v>
      </c>
      <c r="Q1015" s="263" t="str">
        <f t="shared" si="66"/>
        <v xml:space="preserve"> </v>
      </c>
    </row>
    <row r="1016" spans="1:22" x14ac:dyDescent="0.2">
      <c r="A1016" s="143" t="s">
        <v>1314</v>
      </c>
      <c r="B1016" s="40" t="s">
        <v>993</v>
      </c>
      <c r="C1016" s="4" t="s">
        <v>3748</v>
      </c>
      <c r="D1016" s="41">
        <v>1000</v>
      </c>
      <c r="E1016" s="46">
        <v>36628</v>
      </c>
      <c r="F1016" s="43"/>
      <c r="G1016" s="263" t="str">
        <f t="shared" si="63"/>
        <v xml:space="preserve"> </v>
      </c>
      <c r="H1016" s="143" t="s">
        <v>21</v>
      </c>
      <c r="I1016" s="143" t="s">
        <v>90</v>
      </c>
      <c r="J1016" s="263" t="str">
        <f t="shared" si="64"/>
        <v xml:space="preserve"> </v>
      </c>
      <c r="K1016" s="38" t="str">
        <f>IF(D1016&gt;=('28 Populations and thresholds'!$I$156),"YES"," ")</f>
        <v>YES</v>
      </c>
      <c r="L1016" s="38" t="str">
        <f>IF(K1016="YES"," ",IF(D1016&gt;=('28 Populations and thresholds'!$I$156)*0.25,"YES"))</f>
        <v xml:space="preserve"> </v>
      </c>
      <c r="M1016" s="38" t="b">
        <f>OR('28 Populations and thresholds'!$J$156="CR",'28 Populations and thresholds'!$J$156="EN",'28 Populations and thresholds'!$J$156="VU")</f>
        <v>0</v>
      </c>
      <c r="N1016" s="75">
        <f>D1016/'28 Populations and thresholds'!$H$156</f>
        <v>0.04</v>
      </c>
      <c r="O1016" s="263" t="str">
        <f t="shared" si="65"/>
        <v xml:space="preserve"> </v>
      </c>
      <c r="P1016" s="9"/>
      <c r="Q1016" s="263" t="str">
        <f t="shared" si="66"/>
        <v xml:space="preserve"> </v>
      </c>
    </row>
    <row r="1017" spans="1:22" x14ac:dyDescent="0.2">
      <c r="A1017" s="143" t="s">
        <v>1314</v>
      </c>
      <c r="B1017" s="40" t="s">
        <v>993</v>
      </c>
      <c r="C1017" s="4" t="s">
        <v>3760</v>
      </c>
      <c r="D1017" s="41">
        <v>2425</v>
      </c>
      <c r="E1017" s="46">
        <v>36628</v>
      </c>
      <c r="F1017" s="43"/>
      <c r="G1017" s="263" t="str">
        <f t="shared" si="63"/>
        <v xml:space="preserve"> </v>
      </c>
      <c r="H1017" s="143" t="s">
        <v>21</v>
      </c>
      <c r="I1017" s="143" t="s">
        <v>90</v>
      </c>
      <c r="J1017" s="263" t="str">
        <f t="shared" si="64"/>
        <v xml:space="preserve"> </v>
      </c>
      <c r="K1017" s="38" t="str">
        <f>IF(D1017&gt;=('28 Populations and thresholds'!$I$186),"YES"," ")</f>
        <v>YES</v>
      </c>
      <c r="L1017" s="38" t="str">
        <f>IF(K1017="YES"," ",IF(D1017&gt;=('28 Populations and thresholds'!$I$186)*0.25,"YES"))</f>
        <v xml:space="preserve"> </v>
      </c>
      <c r="M1017" s="38" t="b">
        <f>OR('28 Populations and thresholds'!$J$186="CR",'28 Populations and thresholds'!$J$186="EN",'28 Populations and thresholds'!$J$186="VU")</f>
        <v>0</v>
      </c>
      <c r="N1017" s="75">
        <f>D1017/'28 Populations and thresholds'!$H$186</f>
        <v>2.4250000000000001E-3</v>
      </c>
      <c r="O1017" s="263" t="str">
        <f t="shared" si="65"/>
        <v xml:space="preserve"> </v>
      </c>
      <c r="Q1017" s="263" t="str">
        <f t="shared" si="66"/>
        <v xml:space="preserve"> </v>
      </c>
    </row>
    <row r="1018" spans="1:22" x14ac:dyDescent="0.2">
      <c r="A1018" s="143" t="s">
        <v>1314</v>
      </c>
      <c r="B1018" s="40" t="s">
        <v>993</v>
      </c>
      <c r="C1018" s="4" t="s">
        <v>3744</v>
      </c>
      <c r="D1018" s="41">
        <v>2000</v>
      </c>
      <c r="E1018" s="43"/>
      <c r="F1018" s="43"/>
      <c r="G1018" s="263" t="str">
        <f t="shared" si="63"/>
        <v xml:space="preserve"> </v>
      </c>
      <c r="H1018" s="143" t="s">
        <v>21</v>
      </c>
      <c r="I1018" s="143" t="s">
        <v>82</v>
      </c>
      <c r="J1018" s="263" t="str">
        <f t="shared" si="64"/>
        <v xml:space="preserve"> </v>
      </c>
      <c r="K1018" s="38" t="str">
        <f>IF(D1018&gt;=('28 Populations and thresholds'!$I$150),"YES"," ")</f>
        <v>YES</v>
      </c>
      <c r="L1018" s="38" t="str">
        <f>IF(K1018="YES"," ",IF(D1018&gt;=('28 Populations and thresholds'!$I$150)*0.25,"YES"))</f>
        <v xml:space="preserve"> </v>
      </c>
      <c r="M1018" s="38" t="b">
        <f>OR('28 Populations and thresholds'!$J$150="CR",'28 Populations and thresholds'!$J$150="EN",'28 Populations and thresholds'!$J$150="VU")</f>
        <v>0</v>
      </c>
      <c r="N1018" s="75">
        <f>D1018/'28 Populations and thresholds'!$H$150</f>
        <v>2E-3</v>
      </c>
      <c r="O1018" s="263" t="str">
        <f t="shared" si="65"/>
        <v xml:space="preserve"> </v>
      </c>
      <c r="P1018" s="9"/>
      <c r="Q1018" s="263" t="str">
        <f t="shared" si="66"/>
        <v xml:space="preserve"> </v>
      </c>
    </row>
    <row r="1019" spans="1:22" x14ac:dyDescent="0.2">
      <c r="A1019" s="143" t="s">
        <v>1314</v>
      </c>
      <c r="B1019" s="40" t="s">
        <v>993</v>
      </c>
      <c r="C1019" s="40" t="s">
        <v>3799</v>
      </c>
      <c r="D1019" s="41">
        <v>14277</v>
      </c>
      <c r="E1019" s="46">
        <v>36628</v>
      </c>
      <c r="F1019" s="43"/>
      <c r="G1019" s="263" t="str">
        <f t="shared" si="63"/>
        <v xml:space="preserve"> </v>
      </c>
      <c r="H1019" s="143" t="s">
        <v>21</v>
      </c>
      <c r="I1019" s="143" t="s">
        <v>90</v>
      </c>
      <c r="J1019" s="263" t="str">
        <f t="shared" si="64"/>
        <v xml:space="preserve"> </v>
      </c>
      <c r="K1019" s="38" t="str">
        <f>IF(D1019&gt;=(('28 Populations and thresholds'!$I$196)+('28 Populations and thresholds'!$I$197)),"YES"," ")</f>
        <v>YES</v>
      </c>
      <c r="L1019" s="38" t="str">
        <f>IF(K1019="YES"," ",IF(D1019&gt;=(('28 Populations and thresholds'!$I$196)+('28 Populations and thresholds'!$I$197))*0.25,"YES"))</f>
        <v xml:space="preserve"> </v>
      </c>
      <c r="M1019" s="38" t="b">
        <f>OR('28 Populations and thresholds'!$J$197="CR",'28 Populations and thresholds'!$J$197="EN",'28 Populations and thresholds'!$J$197="VU")</f>
        <v>0</v>
      </c>
      <c r="N1019" s="75">
        <f>D1019/(('28 Populations and thresholds'!$H$196)+('28 Populations and thresholds'!$H$197))</f>
        <v>0.11702459016393442</v>
      </c>
      <c r="O1019" s="263" t="str">
        <f t="shared" si="65"/>
        <v xml:space="preserve"> </v>
      </c>
      <c r="P1019" s="12" t="s">
        <v>4568</v>
      </c>
      <c r="Q1019" s="263" t="str">
        <f t="shared" si="66"/>
        <v xml:space="preserve"> </v>
      </c>
    </row>
    <row r="1020" spans="1:22" x14ac:dyDescent="0.2">
      <c r="A1020" s="143" t="s">
        <v>1314</v>
      </c>
      <c r="B1020" s="40" t="s">
        <v>993</v>
      </c>
      <c r="C1020" s="4" t="s">
        <v>3770</v>
      </c>
      <c r="D1020" s="41">
        <v>4285</v>
      </c>
      <c r="E1020" s="46">
        <v>36628</v>
      </c>
      <c r="F1020" s="43"/>
      <c r="G1020" s="263" t="str">
        <f t="shared" si="63"/>
        <v xml:space="preserve"> </v>
      </c>
      <c r="H1020" s="143" t="s">
        <v>21</v>
      </c>
      <c r="I1020" s="143" t="s">
        <v>90</v>
      </c>
      <c r="J1020" s="263" t="str">
        <f t="shared" si="64"/>
        <v xml:space="preserve"> </v>
      </c>
      <c r="K1020" s="38" t="str">
        <f>IF(D1020&gt;=('28 Populations and thresholds'!$I$199),"YES"," ")</f>
        <v>YES</v>
      </c>
      <c r="L1020" s="38" t="str">
        <f>IF(K1020="YES"," ",IF(D1020&gt;=('28 Populations and thresholds'!$I$199)*0.25,"YES"))</f>
        <v xml:space="preserve"> </v>
      </c>
      <c r="M1020" s="38" t="b">
        <f>OR('28 Populations and thresholds'!$J$199="CR",'28 Populations and thresholds'!$J$199="EN",'28 Populations and thresholds'!$J$199="VU")</f>
        <v>0</v>
      </c>
      <c r="N1020" s="75">
        <f>D1020/'28 Populations and thresholds'!$H$199</f>
        <v>1.3603174603174603E-2</v>
      </c>
      <c r="O1020" s="263" t="str">
        <f t="shared" si="65"/>
        <v xml:space="preserve"> </v>
      </c>
      <c r="P1020" s="9"/>
      <c r="Q1020" s="263" t="str">
        <f t="shared" si="66"/>
        <v xml:space="preserve"> </v>
      </c>
    </row>
    <row r="1021" spans="1:22" x14ac:dyDescent="0.2">
      <c r="A1021" s="12" t="s">
        <v>1314</v>
      </c>
      <c r="B1021" s="9" t="s">
        <v>993</v>
      </c>
      <c r="C1021" s="4" t="s">
        <v>1753</v>
      </c>
      <c r="D1021" s="5">
        <v>2500</v>
      </c>
      <c r="E1021" s="148">
        <v>39479</v>
      </c>
      <c r="G1021" s="263" t="str">
        <f t="shared" si="63"/>
        <v xml:space="preserve"> </v>
      </c>
      <c r="I1021" s="13" t="s">
        <v>3917</v>
      </c>
      <c r="J1021" s="263" t="str">
        <f t="shared" si="64"/>
        <v xml:space="preserve"> </v>
      </c>
      <c r="K1021" s="38" t="str">
        <f>IF(D1021&gt;=('28 Populations and thresholds'!$I$222),"YES"," ")</f>
        <v>YES</v>
      </c>
      <c r="L1021" s="38" t="str">
        <f>IF(K1021="YES"," ",IF(D1021&gt;=('28 Populations and thresholds'!$I$222)*0.25,"YES"))</f>
        <v xml:space="preserve"> </v>
      </c>
      <c r="M1021" s="38" t="b">
        <f>OR('28 Populations and thresholds'!$J$222="CR",'28 Populations and thresholds'!$J$222="EN",'28 Populations and thresholds'!$J$222="VU")</f>
        <v>1</v>
      </c>
      <c r="N1021" s="75">
        <f>D1021/'28 Populations and thresholds'!$H$222</f>
        <v>0.20833333333333334</v>
      </c>
      <c r="O1021" s="263" t="str">
        <f t="shared" si="65"/>
        <v xml:space="preserve"> </v>
      </c>
      <c r="Q1021" s="263" t="str">
        <f t="shared" si="66"/>
        <v xml:space="preserve"> </v>
      </c>
    </row>
    <row r="1022" spans="1:22" x14ac:dyDescent="0.2">
      <c r="A1022" s="143" t="s">
        <v>1314</v>
      </c>
      <c r="B1022" s="40" t="s">
        <v>993</v>
      </c>
      <c r="C1022" s="4" t="s">
        <v>3773</v>
      </c>
      <c r="D1022" s="41">
        <v>2855</v>
      </c>
      <c r="E1022" s="46">
        <v>36628</v>
      </c>
      <c r="F1022" s="43"/>
      <c r="G1022" s="263" t="str">
        <f t="shared" si="63"/>
        <v xml:space="preserve"> </v>
      </c>
      <c r="H1022" s="143" t="s">
        <v>21</v>
      </c>
      <c r="I1022" s="143" t="s">
        <v>90</v>
      </c>
      <c r="J1022" s="263" t="str">
        <f t="shared" si="64"/>
        <v xml:space="preserve"> </v>
      </c>
      <c r="K1022" s="38" t="str">
        <f>IF(D1022&gt;=('28 Populations and thresholds'!$I$202),"YES"," ")</f>
        <v>YES</v>
      </c>
      <c r="L1022" s="38" t="str">
        <f>IF(K1022="YES"," ",IF(D1022&gt;=('28 Populations and thresholds'!$I$202)*0.25,"YES"))</f>
        <v xml:space="preserve"> </v>
      </c>
      <c r="M1022" s="38" t="b">
        <f>OR('28 Populations and thresholds'!$J$202="CR",'28 Populations and thresholds'!$J$202="EN",'28 Populations and thresholds'!$J$202="VU")</f>
        <v>0</v>
      </c>
      <c r="N1022" s="75">
        <f>D1022/'28 Populations and thresholds'!$H$202</f>
        <v>1.7843749999999999E-2</v>
      </c>
      <c r="O1022" s="263" t="str">
        <f t="shared" si="65"/>
        <v xml:space="preserve"> </v>
      </c>
      <c r="P1022" s="9"/>
      <c r="Q1022" s="263" t="str">
        <f t="shared" si="66"/>
        <v xml:space="preserve"> </v>
      </c>
      <c r="R1022" s="4"/>
      <c r="S1022" s="4"/>
      <c r="T1022" s="4"/>
      <c r="U1022" s="4"/>
      <c r="V1022" s="4"/>
    </row>
    <row r="1023" spans="1:22" x14ac:dyDescent="0.2">
      <c r="A1023" s="143" t="s">
        <v>1314</v>
      </c>
      <c r="B1023" s="40" t="s">
        <v>993</v>
      </c>
      <c r="C1023" s="4" t="s">
        <v>3473</v>
      </c>
      <c r="D1023" s="41">
        <v>295</v>
      </c>
      <c r="E1023" s="46">
        <v>36628</v>
      </c>
      <c r="F1023" s="43"/>
      <c r="G1023" s="263" t="str">
        <f t="shared" si="63"/>
        <v xml:space="preserve"> </v>
      </c>
      <c r="H1023" s="143" t="s">
        <v>21</v>
      </c>
      <c r="I1023" s="143" t="s">
        <v>90</v>
      </c>
      <c r="J1023" s="263" t="str">
        <f t="shared" si="64"/>
        <v xml:space="preserve"> </v>
      </c>
      <c r="K1023" s="38" t="str">
        <f>IF(D1023&gt;=('28 Populations and thresholds'!$I$190),"YES"," ")</f>
        <v xml:space="preserve"> </v>
      </c>
      <c r="L1023" s="38" t="str">
        <f>IF(K1023="YES"," ",IF(D1023&gt;=('28 Populations and thresholds'!$I$190)*0.25,"YES"))</f>
        <v>YES</v>
      </c>
      <c r="M1023" s="38" t="b">
        <f>OR('28 Populations and thresholds'!$J$190="CR",'28 Populations and thresholds'!$J$190="EN",'28 Populations and thresholds'!$J$190="VU")</f>
        <v>0</v>
      </c>
      <c r="N1023" s="75">
        <f>D1023/'28 Populations and thresholds'!$H$190</f>
        <v>2.9499999999999999E-3</v>
      </c>
      <c r="O1023" s="263" t="str">
        <f t="shared" si="65"/>
        <v xml:space="preserve"> </v>
      </c>
      <c r="Q1023" s="263" t="str">
        <f t="shared" si="66"/>
        <v xml:space="preserve"> </v>
      </c>
    </row>
    <row r="1024" spans="1:22" x14ac:dyDescent="0.2">
      <c r="A1024" s="267" t="s">
        <v>1314</v>
      </c>
      <c r="B1024" s="268" t="s">
        <v>1364</v>
      </c>
      <c r="C1024" s="269" t="s">
        <v>3545</v>
      </c>
      <c r="D1024" s="270">
        <v>1100</v>
      </c>
      <c r="E1024" s="294" t="s">
        <v>1332</v>
      </c>
      <c r="F1024" s="276"/>
      <c r="G1024" s="263" t="str">
        <f t="shared" si="63"/>
        <v xml:space="preserve"> </v>
      </c>
      <c r="H1024" s="267" t="s">
        <v>15</v>
      </c>
      <c r="I1024" s="267" t="s">
        <v>1315</v>
      </c>
      <c r="J1024" s="263" t="str">
        <f t="shared" si="64"/>
        <v xml:space="preserve"> </v>
      </c>
      <c r="K1024" s="272" t="str">
        <f>IF(D1024&gt;=('28 Populations and thresholds'!$I$71),"YES"," ")</f>
        <v>YES</v>
      </c>
      <c r="L1024" s="272" t="str">
        <f>IF(K1024="YES"," ",IF(D1024&gt;=('28 Populations and thresholds'!$I$71)*0.25,"YES"))</f>
        <v xml:space="preserve"> </v>
      </c>
      <c r="M1024" s="272" t="b">
        <f>OR('28 Populations and thresholds'!$J$71="CR",'28 Populations and thresholds'!$J$71="EN",'28 Populations and thresholds'!$J$71="VU")</f>
        <v>0</v>
      </c>
      <c r="N1024" s="273">
        <f>D1024/'28 Populations and thresholds'!$H$71</f>
        <v>1.8333333333333333E-2</v>
      </c>
      <c r="O1024" s="263" t="str">
        <f t="shared" si="65"/>
        <v xml:space="preserve"> </v>
      </c>
      <c r="P1024" s="269"/>
      <c r="Q1024" s="263" t="str">
        <f t="shared" si="66"/>
        <v xml:space="preserve"> </v>
      </c>
    </row>
    <row r="1025" spans="1:17" x14ac:dyDescent="0.2">
      <c r="A1025" s="12" t="s">
        <v>1314</v>
      </c>
      <c r="B1025" s="4" t="s">
        <v>4106</v>
      </c>
      <c r="C1025" s="4" t="s">
        <v>1753</v>
      </c>
      <c r="D1025" s="105">
        <v>14000</v>
      </c>
      <c r="E1025" s="104">
        <v>2011</v>
      </c>
      <c r="G1025" s="263" t="str">
        <f t="shared" ref="G1025:G1088" si="67">" "</f>
        <v xml:space="preserve"> </v>
      </c>
      <c r="H1025" s="13" t="s">
        <v>4069</v>
      </c>
      <c r="J1025" s="263" t="str">
        <f t="shared" ref="J1025:J1088" si="68">" "</f>
        <v xml:space="preserve"> </v>
      </c>
      <c r="K1025" s="38" t="str">
        <f>IF(D1025&gt;=('28 Populations and thresholds'!$I$222),"YES"," ")</f>
        <v>YES</v>
      </c>
      <c r="L1025" s="38" t="str">
        <f>IF(K1025="YES"," ",IF(D1025&gt;=('28 Populations and thresholds'!$I$222)*0.25,"YES"))</f>
        <v xml:space="preserve"> </v>
      </c>
      <c r="M1025" s="38" t="b">
        <f>OR('28 Populations and thresholds'!$J$222="CR",'28 Populations and thresholds'!$J$222="EN",'28 Populations and thresholds'!$J$222="VU")</f>
        <v>1</v>
      </c>
      <c r="N1025" s="75">
        <f>D1025/'28 Populations and thresholds'!$H$222</f>
        <v>1.1666666666666667</v>
      </c>
      <c r="O1025" s="263" t="str">
        <f t="shared" ref="O1025:O1088" si="69">" "</f>
        <v xml:space="preserve"> </v>
      </c>
      <c r="P1025" s="12" t="s">
        <v>4107</v>
      </c>
      <c r="Q1025" s="263" t="str">
        <f t="shared" ref="Q1025:Q1088" si="70">" "</f>
        <v xml:space="preserve"> </v>
      </c>
    </row>
    <row r="1026" spans="1:17" x14ac:dyDescent="0.2">
      <c r="A1026" s="275" t="s">
        <v>1314</v>
      </c>
      <c r="B1026" s="269" t="s">
        <v>1703</v>
      </c>
      <c r="C1026" s="269" t="s">
        <v>1696</v>
      </c>
      <c r="D1026" s="279">
        <v>50</v>
      </c>
      <c r="E1026" s="284" t="s">
        <v>207</v>
      </c>
      <c r="F1026" s="272"/>
      <c r="G1026" s="263" t="str">
        <f t="shared" si="67"/>
        <v xml:space="preserve"> </v>
      </c>
      <c r="H1026" s="275" t="s">
        <v>139</v>
      </c>
      <c r="I1026" s="275"/>
      <c r="J1026" s="263" t="str">
        <f t="shared" si="68"/>
        <v xml:space="preserve"> </v>
      </c>
      <c r="K1026" s="272" t="str">
        <f>IF(D1026&gt;=('28 Populations and thresholds'!$I$51),"YES"," ")</f>
        <v>YES</v>
      </c>
      <c r="L1026" s="272"/>
      <c r="M1026" s="272" t="b">
        <f>OR('28 Populations and thresholds'!$J$51="CR",'28 Populations and thresholds'!$J$51="EN",'28 Populations and thresholds'!$J$51="VU")</f>
        <v>1</v>
      </c>
      <c r="N1026" s="273">
        <f>D1026/'28 Populations and thresholds'!$H$51</f>
        <v>1.8518518518518517E-2</v>
      </c>
      <c r="O1026" s="263" t="str">
        <f t="shared" si="69"/>
        <v xml:space="preserve"> </v>
      </c>
      <c r="P1026" s="275"/>
      <c r="Q1026" s="263" t="str">
        <f t="shared" si="70"/>
        <v xml:space="preserve"> </v>
      </c>
    </row>
    <row r="1027" spans="1:17" x14ac:dyDescent="0.2">
      <c r="A1027" s="12" t="s">
        <v>1314</v>
      </c>
      <c r="B1027" s="60" t="s">
        <v>4622</v>
      </c>
      <c r="C1027" s="4" t="s">
        <v>1622</v>
      </c>
      <c r="D1027" s="5">
        <v>2</v>
      </c>
      <c r="E1027" s="104">
        <v>1990</v>
      </c>
      <c r="G1027" s="263" t="str">
        <f t="shared" si="67"/>
        <v xml:space="preserve"> </v>
      </c>
      <c r="H1027" s="13" t="s">
        <v>139</v>
      </c>
      <c r="I1027" s="9"/>
      <c r="J1027" s="263" t="str">
        <f t="shared" si="68"/>
        <v xml:space="preserve"> </v>
      </c>
      <c r="K1027" s="38" t="str">
        <f>IF(D1027&gt;=('28 Populations and thresholds'!$I$10),"YES"," ")</f>
        <v>YES</v>
      </c>
      <c r="L1027" s="38" t="str">
        <f>IF(K1027="YES"," ",IF(D1027&gt;=('28 Populations and thresholds'!$I$10)*0.25,"YES"))</f>
        <v xml:space="preserve"> </v>
      </c>
      <c r="M1027" s="38" t="b">
        <f>OR('28 Populations and thresholds'!$J$10="CR",'28 Populations and thresholds'!$J$10="EN",'28 Populations and thresholds'!$J$10="VU")</f>
        <v>1</v>
      </c>
      <c r="N1027" s="75">
        <f>D1027/'28 Populations and thresholds'!$H$10</f>
        <v>0.04</v>
      </c>
      <c r="O1027" s="263" t="str">
        <f t="shared" si="69"/>
        <v xml:space="preserve"> </v>
      </c>
      <c r="P1027" s="9"/>
      <c r="Q1027" s="263" t="str">
        <f t="shared" si="70"/>
        <v xml:space="preserve"> </v>
      </c>
    </row>
    <row r="1028" spans="1:17" x14ac:dyDescent="0.2">
      <c r="A1028" s="12" t="s">
        <v>1314</v>
      </c>
      <c r="B1028" s="60" t="s">
        <v>4622</v>
      </c>
      <c r="C1028" s="4" t="s">
        <v>3424</v>
      </c>
      <c r="D1028" s="5">
        <v>981</v>
      </c>
      <c r="E1028" s="104">
        <v>1993</v>
      </c>
      <c r="G1028" s="263" t="str">
        <f t="shared" si="67"/>
        <v xml:space="preserve"> </v>
      </c>
      <c r="H1028" s="13" t="s">
        <v>139</v>
      </c>
      <c r="I1028" s="13" t="s">
        <v>3388</v>
      </c>
      <c r="J1028" s="263" t="str">
        <f t="shared" si="68"/>
        <v xml:space="preserve"> </v>
      </c>
      <c r="K1028" s="38" t="str">
        <f>IF(D1028&gt;=('28 Populations and thresholds'!$I$119),"YES"," ")</f>
        <v>YES</v>
      </c>
      <c r="L1028" s="38" t="str">
        <f>IF(K1028="YES"," ",IF(D1028&gt;=('28 Populations and thresholds'!$I$119)*0.25,"YES"))</f>
        <v xml:space="preserve"> </v>
      </c>
      <c r="M1028" s="38" t="b">
        <f>OR('28 Populations and thresholds'!$J$119="CR",'28 Populations and thresholds'!$J$119="EN",'28 Populations and thresholds'!$J$119="VU")</f>
        <v>0</v>
      </c>
      <c r="N1028" s="75">
        <f>D1028/'28 Populations and thresholds'!$H$119</f>
        <v>4.4590909090909091E-2</v>
      </c>
      <c r="O1028" s="263" t="str">
        <f t="shared" si="69"/>
        <v xml:space="preserve"> </v>
      </c>
      <c r="P1028" s="121" t="s">
        <v>3419</v>
      </c>
      <c r="Q1028" s="263" t="str">
        <f t="shared" si="70"/>
        <v xml:space="preserve"> </v>
      </c>
    </row>
    <row r="1029" spans="1:17" x14ac:dyDescent="0.2">
      <c r="A1029" s="12" t="s">
        <v>1314</v>
      </c>
      <c r="B1029" s="60" t="s">
        <v>4622</v>
      </c>
      <c r="C1029" s="4" t="s">
        <v>3398</v>
      </c>
      <c r="D1029" s="5">
        <v>13</v>
      </c>
      <c r="E1029" s="104">
        <v>1991</v>
      </c>
      <c r="G1029" s="263" t="str">
        <f t="shared" si="67"/>
        <v xml:space="preserve"> </v>
      </c>
      <c r="H1029" s="13" t="s">
        <v>139</v>
      </c>
      <c r="I1029" s="13" t="s">
        <v>3388</v>
      </c>
      <c r="J1029" s="263" t="str">
        <f t="shared" si="68"/>
        <v xml:space="preserve"> </v>
      </c>
      <c r="K1029" s="38" t="str">
        <f>IF(D1029&gt;=('28 Populations and thresholds'!$I$123),"YES"," ")</f>
        <v>YES</v>
      </c>
      <c r="L1029" s="38" t="str">
        <f>IF(K1029="YES"," ",IF(D1029&gt;=('28 Populations and thresholds'!$I$123)*0.25,"YES"))</f>
        <v xml:space="preserve"> </v>
      </c>
      <c r="M1029" s="38" t="b">
        <f>OR('28 Populations and thresholds'!$J$123="CR",'28 Populations and thresholds'!$J$123="EN",'28 Populations and thresholds'!$J$123="VU")</f>
        <v>1</v>
      </c>
      <c r="N1029" s="75">
        <f>D1029/'28 Populations and thresholds'!$H$123</f>
        <v>2.5999999999999999E-2</v>
      </c>
      <c r="O1029" s="263" t="str">
        <f t="shared" si="69"/>
        <v xml:space="preserve"> </v>
      </c>
      <c r="P1029" s="121" t="s">
        <v>3419</v>
      </c>
      <c r="Q1029" s="263" t="str">
        <f t="shared" si="70"/>
        <v xml:space="preserve"> </v>
      </c>
    </row>
    <row r="1030" spans="1:17" x14ac:dyDescent="0.2">
      <c r="A1030" s="12" t="s">
        <v>1314</v>
      </c>
      <c r="B1030" s="60" t="s">
        <v>4622</v>
      </c>
      <c r="C1030" s="4" t="s">
        <v>3401</v>
      </c>
      <c r="D1030" s="5">
        <v>21</v>
      </c>
      <c r="E1030" s="104">
        <v>1992</v>
      </c>
      <c r="G1030" s="263" t="str">
        <f t="shared" si="67"/>
        <v xml:space="preserve"> </v>
      </c>
      <c r="H1030" s="13" t="s">
        <v>139</v>
      </c>
      <c r="I1030" s="13" t="s">
        <v>3388</v>
      </c>
      <c r="J1030" s="263" t="str">
        <f t="shared" si="68"/>
        <v xml:space="preserve"> </v>
      </c>
      <c r="K1030" s="38" t="str">
        <f>IF(D1030&gt;=('28 Populations and thresholds'!$I$117),"YES"," ")</f>
        <v>YES</v>
      </c>
      <c r="L1030" s="38" t="str">
        <f>IF(K1030="YES"," ",IF(D1030&gt;=('28 Populations and thresholds'!$I$117)*0.25,"YES"))</f>
        <v xml:space="preserve"> </v>
      </c>
      <c r="M1030" s="38" t="b">
        <f>OR('28 Populations and thresholds'!$J$117="CR",'28 Populations and thresholds'!$J$117="EN",'28 Populations and thresholds'!$J$117="VU")</f>
        <v>1</v>
      </c>
      <c r="N1030" s="75">
        <f>D1030/'28 Populations and thresholds'!$H$117</f>
        <v>1.4E-2</v>
      </c>
      <c r="O1030" s="263" t="str">
        <f t="shared" si="69"/>
        <v xml:space="preserve"> </v>
      </c>
      <c r="P1030" s="121" t="s">
        <v>3419</v>
      </c>
      <c r="Q1030" s="263" t="str">
        <f t="shared" si="70"/>
        <v xml:space="preserve"> </v>
      </c>
    </row>
    <row r="1031" spans="1:17" x14ac:dyDescent="0.2">
      <c r="A1031" s="267" t="s">
        <v>1314</v>
      </c>
      <c r="B1031" s="269" t="s">
        <v>1746</v>
      </c>
      <c r="C1031" s="269" t="s">
        <v>1732</v>
      </c>
      <c r="D1031" s="279">
        <v>128</v>
      </c>
      <c r="E1031" s="284" t="s">
        <v>130</v>
      </c>
      <c r="F1031" s="276"/>
      <c r="G1031" s="263" t="str">
        <f t="shared" si="67"/>
        <v xml:space="preserve"> </v>
      </c>
      <c r="H1031" s="275" t="s">
        <v>139</v>
      </c>
      <c r="I1031" s="275"/>
      <c r="J1031" s="263" t="str">
        <f t="shared" si="68"/>
        <v xml:space="preserve"> </v>
      </c>
      <c r="K1031" s="272" t="str">
        <f>IF(D1031&gt;=('28 Populations and thresholds'!$I$221),"YES"," ")</f>
        <v>YES</v>
      </c>
      <c r="L1031" s="272" t="str">
        <f>IF(K1031="YES"," ",IF(D1031&gt;=('28 Populations and thresholds'!$I$221)*0.25,"YES"))</f>
        <v xml:space="preserve"> </v>
      </c>
      <c r="M1031" s="272" t="b">
        <f>OR('28 Populations and thresholds'!$J$221="CR",'28 Populations and thresholds'!$J$221="EN",'28 Populations and thresholds'!$J$221="VU")</f>
        <v>1</v>
      </c>
      <c r="N1031" s="273">
        <f>D1031/'28 Populations and thresholds'!$H$221</f>
        <v>1.3333333333333334E-2</v>
      </c>
      <c r="O1031" s="263" t="str">
        <f t="shared" si="69"/>
        <v xml:space="preserve"> </v>
      </c>
      <c r="P1031" s="275"/>
      <c r="Q1031" s="263" t="str">
        <f t="shared" si="70"/>
        <v xml:space="preserve"> </v>
      </c>
    </row>
    <row r="1032" spans="1:17" x14ac:dyDescent="0.2">
      <c r="A1032" s="12" t="s">
        <v>1314</v>
      </c>
      <c r="B1032" s="9" t="s">
        <v>1705</v>
      </c>
      <c r="C1032" s="4" t="s">
        <v>1696</v>
      </c>
      <c r="D1032" s="5">
        <v>57</v>
      </c>
      <c r="E1032" s="1" t="s">
        <v>207</v>
      </c>
      <c r="G1032" s="263" t="str">
        <f t="shared" si="67"/>
        <v xml:space="preserve"> </v>
      </c>
      <c r="H1032" s="13" t="s">
        <v>139</v>
      </c>
      <c r="J1032" s="263" t="str">
        <f t="shared" si="68"/>
        <v xml:space="preserve"> </v>
      </c>
      <c r="K1032" s="38" t="str">
        <f>IF(D1032&gt;=('28 Populations and thresholds'!$I$51),"YES"," ")</f>
        <v>YES</v>
      </c>
      <c r="L1032" s="38"/>
      <c r="M1032" s="38" t="b">
        <f>OR('28 Populations and thresholds'!$J$51="CR",'28 Populations and thresholds'!$J$51="EN",'28 Populations and thresholds'!$J$51="VU")</f>
        <v>1</v>
      </c>
      <c r="N1032" s="75">
        <f>D1032/'28 Populations and thresholds'!$H$51</f>
        <v>2.1111111111111112E-2</v>
      </c>
      <c r="O1032" s="263" t="str">
        <f t="shared" si="69"/>
        <v xml:space="preserve"> </v>
      </c>
      <c r="Q1032" s="263" t="str">
        <f t="shared" si="70"/>
        <v xml:space="preserve"> </v>
      </c>
    </row>
    <row r="1033" spans="1:17" x14ac:dyDescent="0.2">
      <c r="A1033" s="12" t="s">
        <v>1314</v>
      </c>
      <c r="B1033" s="9" t="s">
        <v>1705</v>
      </c>
      <c r="C1033" s="4" t="s">
        <v>1755</v>
      </c>
      <c r="D1033" s="5">
        <v>300</v>
      </c>
      <c r="E1033" s="1" t="s">
        <v>207</v>
      </c>
      <c r="G1033" s="263" t="str">
        <f t="shared" si="67"/>
        <v xml:space="preserve"> </v>
      </c>
      <c r="H1033" s="13" t="s">
        <v>139</v>
      </c>
      <c r="J1033" s="263" t="str">
        <f t="shared" si="68"/>
        <v xml:space="preserve"> </v>
      </c>
      <c r="K1033" s="38" t="str">
        <f>IF(D1033&gt;=('28 Populations and thresholds'!$I$226),"YES"," ")</f>
        <v>YES</v>
      </c>
      <c r="L1033" s="38" t="str">
        <f>IF(K1033="YES"," ",IF(D1033&gt;=('28 Populations and thresholds'!$I$226)*0.25,"YES"))</f>
        <v xml:space="preserve"> </v>
      </c>
      <c r="M1033" s="38" t="b">
        <f>OR('28 Populations and thresholds'!$J$226="CR",'28 Populations and thresholds'!$J$226="EN",'28 Populations and thresholds'!$J$226="VU")</f>
        <v>0</v>
      </c>
      <c r="N1033" s="75">
        <f>D1033/'28 Populations and thresholds'!$H$226</f>
        <v>1.2E-2</v>
      </c>
      <c r="O1033" s="263" t="str">
        <f t="shared" si="69"/>
        <v xml:space="preserve"> </v>
      </c>
      <c r="Q1033" s="263" t="str">
        <f t="shared" si="70"/>
        <v xml:space="preserve"> </v>
      </c>
    </row>
    <row r="1034" spans="1:17" x14ac:dyDescent="0.2">
      <c r="A1034" s="12" t="s">
        <v>1314</v>
      </c>
      <c r="B1034" s="65" t="s">
        <v>1705</v>
      </c>
      <c r="C1034" s="4" t="s">
        <v>1732</v>
      </c>
      <c r="D1034" s="5">
        <v>170</v>
      </c>
      <c r="E1034" s="148">
        <v>35400</v>
      </c>
      <c r="G1034" s="263" t="str">
        <f t="shared" si="67"/>
        <v xml:space="preserve"> </v>
      </c>
      <c r="H1034" s="13" t="s">
        <v>4019</v>
      </c>
      <c r="J1034" s="263" t="str">
        <f t="shared" si="68"/>
        <v xml:space="preserve"> </v>
      </c>
      <c r="K1034" s="38" t="str">
        <f>IF(D1034&gt;=('28 Populations and thresholds'!$I$221),"YES"," ")</f>
        <v>YES</v>
      </c>
      <c r="L1034" s="38" t="str">
        <f>IF(K1034="YES"," ",IF(D1034&gt;=('28 Populations and thresholds'!$I$221)*0.25,"YES"))</f>
        <v xml:space="preserve"> </v>
      </c>
      <c r="M1034" s="38" t="b">
        <f>OR('28 Populations and thresholds'!$J$221="CR",'28 Populations and thresholds'!$J$221="EN",'28 Populations and thresholds'!$J$221="VU")</f>
        <v>1</v>
      </c>
      <c r="N1034" s="75">
        <f>D1034/'28 Populations and thresholds'!$H$221</f>
        <v>1.7708333333333333E-2</v>
      </c>
      <c r="O1034" s="263" t="str">
        <f t="shared" si="69"/>
        <v xml:space="preserve"> </v>
      </c>
      <c r="Q1034" s="263" t="str">
        <f t="shared" si="70"/>
        <v xml:space="preserve"> </v>
      </c>
    </row>
    <row r="1035" spans="1:17" x14ac:dyDescent="0.2">
      <c r="A1035" s="275" t="s">
        <v>1314</v>
      </c>
      <c r="B1035" s="269" t="s">
        <v>4623</v>
      </c>
      <c r="C1035" s="269" t="s">
        <v>3676</v>
      </c>
      <c r="D1035" s="279">
        <v>600</v>
      </c>
      <c r="E1035" s="274">
        <v>2004</v>
      </c>
      <c r="F1035" s="272" t="s">
        <v>6038</v>
      </c>
      <c r="G1035" s="263" t="str">
        <f t="shared" si="67"/>
        <v xml:space="preserve"> </v>
      </c>
      <c r="H1035" s="275" t="s">
        <v>139</v>
      </c>
      <c r="I1035" s="275" t="s">
        <v>3388</v>
      </c>
      <c r="J1035" s="263" t="str">
        <f t="shared" si="68"/>
        <v xml:space="preserve"> </v>
      </c>
      <c r="K1035" s="272" t="str">
        <f>IF(D1035&gt;=('28 Populations and thresholds'!$I$96),"YES"," ")</f>
        <v>YES</v>
      </c>
      <c r="L1035" s="272" t="str">
        <f>IF(K1035="YES"," ",IF(D1035&gt;=('28 Populations and thresholds'!$I$96)*0.25,"YES"))</f>
        <v xml:space="preserve"> </v>
      </c>
      <c r="M1035" s="272" t="b">
        <f>OR('28 Populations and thresholds'!$J$96="CR",'28 Populations and thresholds'!$J$96="EN",'28 Populations and thresholds'!$J$96="VU")</f>
        <v>1</v>
      </c>
      <c r="N1035" s="273">
        <f>D1035/'28 Populations and thresholds'!$H$96</f>
        <v>0.6</v>
      </c>
      <c r="O1035" s="263" t="str">
        <f t="shared" si="69"/>
        <v xml:space="preserve"> </v>
      </c>
      <c r="P1035" s="275"/>
      <c r="Q1035" s="263" t="str">
        <f t="shared" si="70"/>
        <v xml:space="preserve"> </v>
      </c>
    </row>
    <row r="1036" spans="1:17" x14ac:dyDescent="0.2">
      <c r="A1036" s="275" t="s">
        <v>1314</v>
      </c>
      <c r="B1036" s="269" t="s">
        <v>4623</v>
      </c>
      <c r="C1036" s="269" t="s">
        <v>3666</v>
      </c>
      <c r="D1036" s="279">
        <v>16340</v>
      </c>
      <c r="E1036" s="274">
        <v>2005</v>
      </c>
      <c r="F1036" s="272"/>
      <c r="G1036" s="263" t="str">
        <f t="shared" si="67"/>
        <v xml:space="preserve"> </v>
      </c>
      <c r="H1036" s="275" t="s">
        <v>139</v>
      </c>
      <c r="I1036" s="275" t="s">
        <v>3388</v>
      </c>
      <c r="J1036" s="263" t="str">
        <f t="shared" si="68"/>
        <v xml:space="preserve"> </v>
      </c>
      <c r="K1036" s="272" t="str">
        <f>IF(D1036&gt;=(('28 Populations and thresholds'!$I$62)+('28 Populations and thresholds'!$I$63)+('28 Populations and thresholds'!$I$65)),"YES"," ")</f>
        <v>YES</v>
      </c>
      <c r="L1036" s="272" t="str">
        <f>IF(K1036="YES"," ",IF(D1036&gt;=(('28 Populations and thresholds'!$I$62)+('28 Populations and thresholds'!$I$63)+('28 Populations and thresholds'!$I$65))*0.25,"YES"))</f>
        <v xml:space="preserve"> </v>
      </c>
      <c r="M1036" s="272" t="b">
        <f>OR('28 Populations and thresholds'!$J$62="CR",'28 Populations and thresholds'!$J$62="EN",'28 Populations and thresholds'!$J$62="VU")</f>
        <v>0</v>
      </c>
      <c r="N1036" s="273">
        <f>D1036/(('28 Populations and thresholds'!$H$62)+('28 Populations and thresholds'!$H$63)+('28 Populations and thresholds'!$H$65))</f>
        <v>9.3371428571428577E-2</v>
      </c>
      <c r="O1036" s="263" t="str">
        <f t="shared" si="69"/>
        <v xml:space="preserve"> </v>
      </c>
      <c r="P1036" s="275" t="s">
        <v>4550</v>
      </c>
      <c r="Q1036" s="263" t="str">
        <f t="shared" si="70"/>
        <v xml:space="preserve"> </v>
      </c>
    </row>
    <row r="1037" spans="1:17" x14ac:dyDescent="0.2">
      <c r="A1037" s="267" t="s">
        <v>1314</v>
      </c>
      <c r="B1037" s="269" t="s">
        <v>4623</v>
      </c>
      <c r="C1037" s="269" t="s">
        <v>1677</v>
      </c>
      <c r="D1037" s="279">
        <v>32</v>
      </c>
      <c r="E1037" s="284" t="s">
        <v>207</v>
      </c>
      <c r="F1037" s="276"/>
      <c r="G1037" s="263" t="str">
        <f t="shared" si="67"/>
        <v xml:space="preserve"> </v>
      </c>
      <c r="H1037" s="275" t="s">
        <v>139</v>
      </c>
      <c r="I1037" s="275"/>
      <c r="J1037" s="263" t="str">
        <f t="shared" si="68"/>
        <v xml:space="preserve"> </v>
      </c>
      <c r="K1037" s="272" t="str">
        <f>IF(D1037&gt;=('28 Populations and thresholds'!$I$44),"YES"," ")</f>
        <v>YES</v>
      </c>
      <c r="L1037" s="272" t="str">
        <f>IF(K1037="YES"," ",IF(D1037&gt;=('28 Populations and thresholds'!$I$44)*0.25,"YES"))</f>
        <v xml:space="preserve"> </v>
      </c>
      <c r="M1037" s="272" t="b">
        <f>OR('28 Populations and thresholds'!$J$44="CR",'28 Populations and thresholds'!$J$44="EN",'28 Populations and thresholds'!$J$44="VU")</f>
        <v>0</v>
      </c>
      <c r="N1037" s="273">
        <f>D1037/'28 Populations and thresholds'!$H$44</f>
        <v>6.4000000000000001E-2</v>
      </c>
      <c r="O1037" s="263" t="str">
        <f t="shared" si="69"/>
        <v xml:space="preserve"> </v>
      </c>
      <c r="P1037" s="282"/>
      <c r="Q1037" s="263" t="str">
        <f t="shared" si="70"/>
        <v xml:space="preserve"> </v>
      </c>
    </row>
    <row r="1038" spans="1:17" x14ac:dyDescent="0.2">
      <c r="A1038" s="275" t="s">
        <v>1314</v>
      </c>
      <c r="B1038" s="269" t="s">
        <v>4623</v>
      </c>
      <c r="C1038" s="297" t="s">
        <v>3756</v>
      </c>
      <c r="D1038" s="291">
        <v>13260</v>
      </c>
      <c r="E1038" s="281">
        <v>40544</v>
      </c>
      <c r="F1038" s="272"/>
      <c r="G1038" s="263" t="str">
        <f t="shared" si="67"/>
        <v xml:space="preserve"> </v>
      </c>
      <c r="H1038" s="275"/>
      <c r="I1038" s="269" t="s">
        <v>4415</v>
      </c>
      <c r="J1038" s="263" t="str">
        <f t="shared" si="68"/>
        <v xml:space="preserve"> </v>
      </c>
      <c r="K1038" s="272" t="str">
        <f>IF(D1038&gt;=('28 Populations and thresholds'!$I$175),"YES"," ")</f>
        <v>YES</v>
      </c>
      <c r="L1038" s="272" t="str">
        <f>IF(K1038="YES"," ",IF(D1038&gt;=('28 Populations and thresholds'!$I$175)*0.25,"YES"))</f>
        <v xml:space="preserve"> </v>
      </c>
      <c r="M1038" s="272" t="b">
        <f>OR('28 Populations and thresholds'!$J$175="CR",'28 Populations and thresholds'!$J$175="EN",'28 Populations and thresholds'!$J$175="VU")</f>
        <v>0</v>
      </c>
      <c r="N1038" s="273">
        <f>D1038/'28 Populations and thresholds'!$H$175</f>
        <v>9.5395683453237415E-2</v>
      </c>
      <c r="O1038" s="263" t="str">
        <f t="shared" si="69"/>
        <v xml:space="preserve"> </v>
      </c>
      <c r="P1038" s="275"/>
      <c r="Q1038" s="263" t="str">
        <f t="shared" si="70"/>
        <v xml:space="preserve"> </v>
      </c>
    </row>
    <row r="1039" spans="1:17" x14ac:dyDescent="0.2">
      <c r="A1039" s="275" t="s">
        <v>1314</v>
      </c>
      <c r="B1039" s="269" t="s">
        <v>4623</v>
      </c>
      <c r="C1039" s="269" t="s">
        <v>1755</v>
      </c>
      <c r="D1039" s="279">
        <v>300</v>
      </c>
      <c r="E1039" s="284" t="s">
        <v>65</v>
      </c>
      <c r="F1039" s="272"/>
      <c r="G1039" s="263" t="str">
        <f t="shared" si="67"/>
        <v xml:space="preserve"> </v>
      </c>
      <c r="H1039" s="275" t="s">
        <v>139</v>
      </c>
      <c r="I1039" s="275"/>
      <c r="J1039" s="263" t="str">
        <f t="shared" si="68"/>
        <v xml:space="preserve"> </v>
      </c>
      <c r="K1039" s="272" t="str">
        <f>IF(D1039&gt;=('28 Populations and thresholds'!$I$226),"YES"," ")</f>
        <v>YES</v>
      </c>
      <c r="L1039" s="272" t="str">
        <f>IF(K1039="YES"," ",IF(D1039&gt;=('28 Populations and thresholds'!$I$226)*0.25,"YES"))</f>
        <v xml:space="preserve"> </v>
      </c>
      <c r="M1039" s="272" t="b">
        <f>OR('28 Populations and thresholds'!$J$226="CR",'28 Populations and thresholds'!$J$226="EN",'28 Populations and thresholds'!$J$226="VU")</f>
        <v>0</v>
      </c>
      <c r="N1039" s="273">
        <f>D1039/'28 Populations and thresholds'!$H$226</f>
        <v>1.2E-2</v>
      </c>
      <c r="O1039" s="263" t="str">
        <f t="shared" si="69"/>
        <v xml:space="preserve"> </v>
      </c>
      <c r="P1039" s="275"/>
      <c r="Q1039" s="263" t="str">
        <f t="shared" si="70"/>
        <v xml:space="preserve"> </v>
      </c>
    </row>
    <row r="1040" spans="1:17" x14ac:dyDescent="0.2">
      <c r="A1040" s="275" t="s">
        <v>1314</v>
      </c>
      <c r="B1040" s="269" t="s">
        <v>4623</v>
      </c>
      <c r="C1040" s="269" t="s">
        <v>3424</v>
      </c>
      <c r="D1040" s="279">
        <v>1361</v>
      </c>
      <c r="E1040" s="274">
        <v>2007</v>
      </c>
      <c r="F1040" s="272"/>
      <c r="G1040" s="263" t="str">
        <f t="shared" si="67"/>
        <v xml:space="preserve"> </v>
      </c>
      <c r="H1040" s="275" t="s">
        <v>139</v>
      </c>
      <c r="I1040" s="275" t="s">
        <v>3388</v>
      </c>
      <c r="J1040" s="263" t="str">
        <f t="shared" si="68"/>
        <v xml:space="preserve"> </v>
      </c>
      <c r="K1040" s="272" t="str">
        <f>IF(D1040&gt;=('28 Populations and thresholds'!$I$119),"YES"," ")</f>
        <v>YES</v>
      </c>
      <c r="L1040" s="272" t="str">
        <f>IF(K1040="YES"," ",IF(D1040&gt;=('28 Populations and thresholds'!$I$119)*0.25,"YES"))</f>
        <v xml:space="preserve"> </v>
      </c>
      <c r="M1040" s="272" t="b">
        <f>OR('28 Populations and thresholds'!$J$119="CR",'28 Populations and thresholds'!$J$119="EN",'28 Populations and thresholds'!$J$119="VU")</f>
        <v>0</v>
      </c>
      <c r="N1040" s="273">
        <f>D1040/'28 Populations and thresholds'!$H$119</f>
        <v>6.1863636363636364E-2</v>
      </c>
      <c r="O1040" s="263" t="str">
        <f t="shared" si="69"/>
        <v xml:space="preserve"> </v>
      </c>
      <c r="P1040" s="282"/>
      <c r="Q1040" s="263" t="str">
        <f t="shared" si="70"/>
        <v xml:space="preserve"> </v>
      </c>
    </row>
    <row r="1041" spans="1:17" x14ac:dyDescent="0.2">
      <c r="A1041" s="267" t="s">
        <v>1314</v>
      </c>
      <c r="B1041" s="269" t="s">
        <v>4623</v>
      </c>
      <c r="C1041" s="269" t="s">
        <v>3761</v>
      </c>
      <c r="D1041" s="270">
        <v>2000</v>
      </c>
      <c r="E1041" s="271">
        <v>32165</v>
      </c>
      <c r="F1041" s="276"/>
      <c r="G1041" s="263" t="str">
        <f t="shared" si="67"/>
        <v xml:space="preserve"> </v>
      </c>
      <c r="H1041" s="267" t="s">
        <v>21</v>
      </c>
      <c r="I1041" s="267" t="s">
        <v>853</v>
      </c>
      <c r="J1041" s="263" t="str">
        <f t="shared" si="68"/>
        <v xml:space="preserve"> </v>
      </c>
      <c r="K1041" s="272" t="str">
        <f>IF(D1041&gt;=('28 Populations and thresholds'!$I$187),"YES"," ")</f>
        <v>YES</v>
      </c>
      <c r="L1041" s="272" t="str">
        <f>IF(K1041="YES"," ",IF(D1041&gt;=('28 Populations and thresholds'!$I$187)*0.25,"YES"))</f>
        <v xml:space="preserve"> </v>
      </c>
      <c r="M1041" s="272" t="b">
        <f>OR('28 Populations and thresholds'!$J$187="CR",'28 Populations and thresholds'!$J$187="EN",'28 Populations and thresholds'!$J$187="VU")</f>
        <v>0</v>
      </c>
      <c r="N1041" s="273">
        <f>D1041/'28 Populations and thresholds'!$H$187</f>
        <v>0.02</v>
      </c>
      <c r="O1041" s="263" t="str">
        <f t="shared" si="69"/>
        <v xml:space="preserve"> </v>
      </c>
      <c r="P1041" s="269"/>
      <c r="Q1041" s="263" t="str">
        <f t="shared" si="70"/>
        <v xml:space="preserve"> </v>
      </c>
    </row>
    <row r="1042" spans="1:17" x14ac:dyDescent="0.2">
      <c r="A1042" s="267" t="s">
        <v>1314</v>
      </c>
      <c r="B1042" s="269" t="s">
        <v>4623</v>
      </c>
      <c r="C1042" s="269" t="s">
        <v>3471</v>
      </c>
      <c r="D1042" s="270">
        <v>3000</v>
      </c>
      <c r="E1042" s="271">
        <v>32165</v>
      </c>
      <c r="F1042" s="276"/>
      <c r="G1042" s="263" t="str">
        <f t="shared" si="67"/>
        <v xml:space="preserve"> </v>
      </c>
      <c r="H1042" s="267" t="s">
        <v>21</v>
      </c>
      <c r="I1042" s="267" t="s">
        <v>853</v>
      </c>
      <c r="J1042" s="263" t="str">
        <f t="shared" si="68"/>
        <v xml:space="preserve"> </v>
      </c>
      <c r="K1042" s="272" t="str">
        <f>IF(D1042&gt;=(('28 Populations and thresholds'!$I$183)+('28 Populations and thresholds'!$I$184)+('28 Populations and thresholds'!$I$185)),"YES"," ")</f>
        <v>YES</v>
      </c>
      <c r="L1042" s="272" t="str">
        <f>IF(K1042="YES"," ",IF(D1042&gt;=(('28 Populations and thresholds'!$I$183)+('28 Populations and thresholds'!$I$184)+('28 Populations and thresholds'!$I$185))*0.25,"YES"))</f>
        <v xml:space="preserve"> </v>
      </c>
      <c r="M1042" s="272" t="b">
        <f>OR('28 Populations and thresholds'!$J$183="CR",'28 Populations and thresholds'!$J$183="EN",'28 Populations and thresholds'!$J$183="VU")</f>
        <v>0</v>
      </c>
      <c r="N1042" s="273">
        <f>D1042/(('28 Populations and thresholds'!$H$183)+('28 Populations and thresholds'!$H$184)+('28 Populations and thresholds'!$H$185))</f>
        <v>0.01</v>
      </c>
      <c r="O1042" s="263" t="str">
        <f t="shared" si="69"/>
        <v xml:space="preserve"> </v>
      </c>
      <c r="P1042" s="275" t="s">
        <v>4568</v>
      </c>
      <c r="Q1042" s="263" t="str">
        <f t="shared" si="70"/>
        <v xml:space="preserve"> </v>
      </c>
    </row>
    <row r="1043" spans="1:17" x14ac:dyDescent="0.2">
      <c r="A1043" s="267" t="s">
        <v>1314</v>
      </c>
      <c r="B1043" s="269" t="s">
        <v>4623</v>
      </c>
      <c r="C1043" s="269" t="s">
        <v>3564</v>
      </c>
      <c r="D1043" s="270">
        <v>2000</v>
      </c>
      <c r="E1043" s="294" t="s">
        <v>1317</v>
      </c>
      <c r="F1043" s="276"/>
      <c r="G1043" s="263" t="str">
        <f t="shared" si="67"/>
        <v xml:space="preserve"> </v>
      </c>
      <c r="H1043" s="267" t="s">
        <v>15</v>
      </c>
      <c r="I1043" s="267" t="s">
        <v>1315</v>
      </c>
      <c r="J1043" s="263" t="str">
        <f t="shared" si="68"/>
        <v xml:space="preserve"> </v>
      </c>
      <c r="K1043" s="272" t="str">
        <f>IF(D1043&gt;=('28 Populations and thresholds'!$I$79),"YES"," ")</f>
        <v>YES</v>
      </c>
      <c r="L1043" s="272" t="str">
        <f>IF(K1043="YES"," ",IF(D1043&gt;=('28 Populations and thresholds'!$I$79)*0.25,"YES"))</f>
        <v xml:space="preserve"> </v>
      </c>
      <c r="M1043" s="272" t="b">
        <f>OR('28 Populations and thresholds'!$J$79="CR",'28 Populations and thresholds'!$J$79="EN",'28 Populations and thresholds'!$J$79="VU")</f>
        <v>0</v>
      </c>
      <c r="N1043" s="273">
        <f>D1043/'28 Populations and thresholds'!$H$79</f>
        <v>1.3333333333333334E-2</v>
      </c>
      <c r="O1043" s="263" t="str">
        <f t="shared" si="69"/>
        <v xml:space="preserve"> </v>
      </c>
      <c r="P1043" s="269"/>
      <c r="Q1043" s="263" t="str">
        <f t="shared" si="70"/>
        <v xml:space="preserve"> </v>
      </c>
    </row>
    <row r="1044" spans="1:17" x14ac:dyDescent="0.2">
      <c r="A1044" s="267" t="s">
        <v>1314</v>
      </c>
      <c r="B1044" s="269" t="s">
        <v>4623</v>
      </c>
      <c r="C1044" s="269" t="s">
        <v>3754</v>
      </c>
      <c r="D1044" s="270">
        <v>3900</v>
      </c>
      <c r="E1044" s="271">
        <v>32165</v>
      </c>
      <c r="F1044" s="276"/>
      <c r="G1044" s="263" t="str">
        <f t="shared" si="67"/>
        <v xml:space="preserve"> </v>
      </c>
      <c r="H1044" s="267" t="s">
        <v>21</v>
      </c>
      <c r="I1044" s="267" t="s">
        <v>853</v>
      </c>
      <c r="J1044" s="263" t="str">
        <f t="shared" si="68"/>
        <v xml:space="preserve"> </v>
      </c>
      <c r="K1044" s="272" t="str">
        <f>IF(D1044&gt;=('28 Populations and thresholds'!$I$173),"YES"," ")</f>
        <v>YES</v>
      </c>
      <c r="L1044" s="272" t="str">
        <f>IF(K1044="YES"," ",IF(D1044&gt;=('28 Populations and thresholds'!$I$173)*0.25,"YES"))</f>
        <v xml:space="preserve"> </v>
      </c>
      <c r="M1044" s="272" t="b">
        <f>OR('28 Populations and thresholds'!$J$173="CR",'28 Populations and thresholds'!$J$173="EN",'28 Populations and thresholds'!$J$173="VU")</f>
        <v>0</v>
      </c>
      <c r="N1044" s="273">
        <f>D1044/'28 Populations and thresholds'!$H$173</f>
        <v>3.8999999999999998E-3</v>
      </c>
      <c r="O1044" s="263" t="str">
        <f t="shared" si="69"/>
        <v xml:space="preserve"> </v>
      </c>
      <c r="P1044" s="269"/>
      <c r="Q1044" s="263" t="str">
        <f t="shared" si="70"/>
        <v xml:space="preserve"> </v>
      </c>
    </row>
    <row r="1045" spans="1:17" x14ac:dyDescent="0.2">
      <c r="A1045" s="275" t="s">
        <v>1314</v>
      </c>
      <c r="B1045" s="269" t="s">
        <v>4623</v>
      </c>
      <c r="C1045" s="269" t="s">
        <v>3598</v>
      </c>
      <c r="D1045" s="279">
        <v>19757</v>
      </c>
      <c r="E1045" s="274">
        <v>2005</v>
      </c>
      <c r="F1045" s="272"/>
      <c r="G1045" s="263" t="str">
        <f t="shared" si="67"/>
        <v xml:space="preserve"> </v>
      </c>
      <c r="H1045" s="275" t="s">
        <v>139</v>
      </c>
      <c r="I1045" s="275" t="s">
        <v>3388</v>
      </c>
      <c r="J1045" s="263" t="str">
        <f t="shared" si="68"/>
        <v xml:space="preserve"> </v>
      </c>
      <c r="K1045" s="272" t="str">
        <f>IF(D1045&gt;=('28 Populations and thresholds'!$I$88),"YES"," ")</f>
        <v>YES</v>
      </c>
      <c r="L1045" s="272" t="str">
        <f>IF(K1045="YES"," ",IF(D1045&gt;=('28 Populations and thresholds'!$I$88)*0.25,"YES"))</f>
        <v xml:space="preserve"> </v>
      </c>
      <c r="M1045" s="272" t="b">
        <f>OR('28 Populations and thresholds'!$J$88="CR",'28 Populations and thresholds'!$J$88="EN",'28 Populations and thresholds'!$J$88="VU")</f>
        <v>0</v>
      </c>
      <c r="N1045" s="273">
        <f>D1045/'28 Populations and thresholds'!$H$88</f>
        <v>1.9757E-2</v>
      </c>
      <c r="O1045" s="263" t="str">
        <f t="shared" si="69"/>
        <v xml:space="preserve"> </v>
      </c>
      <c r="P1045" s="269"/>
      <c r="Q1045" s="263" t="str">
        <f t="shared" si="70"/>
        <v xml:space="preserve"> </v>
      </c>
    </row>
    <row r="1046" spans="1:17" x14ac:dyDescent="0.2">
      <c r="A1046" s="275" t="s">
        <v>1314</v>
      </c>
      <c r="B1046" s="269" t="s">
        <v>4623</v>
      </c>
      <c r="C1046" s="269" t="s">
        <v>1622</v>
      </c>
      <c r="D1046" s="279">
        <v>24</v>
      </c>
      <c r="E1046" s="284" t="s">
        <v>65</v>
      </c>
      <c r="F1046" s="272"/>
      <c r="G1046" s="263" t="str">
        <f t="shared" si="67"/>
        <v xml:space="preserve"> </v>
      </c>
      <c r="H1046" s="275" t="s">
        <v>139</v>
      </c>
      <c r="I1046" s="275"/>
      <c r="J1046" s="263" t="str">
        <f t="shared" si="68"/>
        <v xml:space="preserve"> </v>
      </c>
      <c r="K1046" s="272" t="str">
        <f>IF(D1046&gt;=('28 Populations and thresholds'!$I$10),"YES"," ")</f>
        <v>YES</v>
      </c>
      <c r="L1046" s="272" t="str">
        <f>IF(K1046="YES"," ",IF(D1046&gt;=('28 Populations and thresholds'!$I$10)*0.25,"YES"))</f>
        <v xml:space="preserve"> </v>
      </c>
      <c r="M1046" s="272" t="b">
        <f>OR('28 Populations and thresholds'!$J$10="CR",'28 Populations and thresholds'!$J$10="EN",'28 Populations and thresholds'!$J$10="VU")</f>
        <v>1</v>
      </c>
      <c r="N1046" s="273">
        <f>D1046/'28 Populations and thresholds'!$H$10</f>
        <v>0.48</v>
      </c>
      <c r="O1046" s="263" t="str">
        <f t="shared" si="69"/>
        <v xml:space="preserve"> </v>
      </c>
      <c r="P1046" s="275"/>
      <c r="Q1046" s="263" t="str">
        <f t="shared" si="70"/>
        <v xml:space="preserve"> </v>
      </c>
    </row>
    <row r="1047" spans="1:17" x14ac:dyDescent="0.2">
      <c r="A1047" s="267" t="s">
        <v>1314</v>
      </c>
      <c r="B1047" s="269" t="s">
        <v>4623</v>
      </c>
      <c r="C1047" s="269" t="s">
        <v>3482</v>
      </c>
      <c r="D1047" s="279">
        <v>58487</v>
      </c>
      <c r="E1047" s="274">
        <v>2007</v>
      </c>
      <c r="F1047" s="276"/>
      <c r="G1047" s="263" t="str">
        <f t="shared" si="67"/>
        <v xml:space="preserve"> </v>
      </c>
      <c r="H1047" s="275" t="s">
        <v>139</v>
      </c>
      <c r="I1047" s="275" t="s">
        <v>3388</v>
      </c>
      <c r="J1047" s="263" t="str">
        <f t="shared" si="68"/>
        <v xml:space="preserve"> </v>
      </c>
      <c r="K1047" s="272" t="str">
        <f>IF(D1047&gt;=(('28 Populations and thresholds'!$I$205)+('28 Populations and thresholds'!$I$206)+('28 Populations and thresholds'!$I$207)+('28 Populations and thresholds'!$I$208)),"YES"," ")</f>
        <v>YES</v>
      </c>
      <c r="L1047" s="272" t="str">
        <f>IF(K1047="YES"," ",IF(D1047&gt;=(('28 Populations and thresholds'!$I$205)+('28 Populations and thresholds'!$I$206)+('28 Populations and thresholds'!$I$207)+('28 Populations and thresholds'!$I$208))*0.25,"YES"))</f>
        <v xml:space="preserve"> </v>
      </c>
      <c r="M1047" s="272" t="b">
        <f>OR('28 Populations and thresholds'!$J$206="CR",'28 Populations and thresholds'!$J$206="EN",'28 Populations and thresholds'!$J$206="VU")</f>
        <v>0</v>
      </c>
      <c r="N1047" s="273">
        <f>D1047/(('28 Populations and thresholds'!$H$205)+('28 Populations and thresholds'!$H$206)+('28 Populations and thresholds'!$H$207)+('28 Populations and thresholds'!$H$208))</f>
        <v>2.1865116452951514E-2</v>
      </c>
      <c r="O1047" s="263" t="str">
        <f t="shared" si="69"/>
        <v xml:space="preserve"> </v>
      </c>
      <c r="P1047" s="275" t="s">
        <v>4568</v>
      </c>
      <c r="Q1047" s="263" t="str">
        <f t="shared" si="70"/>
        <v xml:space="preserve"> </v>
      </c>
    </row>
    <row r="1048" spans="1:17" x14ac:dyDescent="0.2">
      <c r="A1048" s="267" t="s">
        <v>1314</v>
      </c>
      <c r="B1048" s="269" t="s">
        <v>4623</v>
      </c>
      <c r="C1048" s="269" t="s">
        <v>3606</v>
      </c>
      <c r="D1048" s="270">
        <v>23584</v>
      </c>
      <c r="E1048" s="294" t="s">
        <v>1349</v>
      </c>
      <c r="F1048" s="276"/>
      <c r="G1048" s="263" t="str">
        <f t="shared" si="67"/>
        <v xml:space="preserve"> </v>
      </c>
      <c r="H1048" s="267" t="s">
        <v>15</v>
      </c>
      <c r="I1048" s="267" t="s">
        <v>1315</v>
      </c>
      <c r="J1048" s="263" t="str">
        <f t="shared" si="68"/>
        <v xml:space="preserve"> </v>
      </c>
      <c r="K1048" s="272" t="str">
        <f>IF(D1048&gt;=('28 Populations and thresholds'!$I$91),"YES"," ")</f>
        <v>YES</v>
      </c>
      <c r="L1048" s="272" t="str">
        <f>IF(K1048="YES"," ",IF(D1048&gt;=('28 Populations and thresholds'!$I$91)*0.25,"YES"))</f>
        <v xml:space="preserve"> </v>
      </c>
      <c r="M1048" s="272" t="b">
        <f>OR('28 Populations and thresholds'!$J$91="CR",'28 Populations and thresholds'!$J$91="EN",'28 Populations and thresholds'!$J$91="VU")</f>
        <v>0</v>
      </c>
      <c r="N1048" s="273">
        <f>D1048/'28 Populations and thresholds'!$H$91</f>
        <v>1.474E-2</v>
      </c>
      <c r="O1048" s="263" t="str">
        <f t="shared" si="69"/>
        <v xml:space="preserve"> </v>
      </c>
      <c r="P1048" s="275"/>
      <c r="Q1048" s="263" t="str">
        <f t="shared" si="70"/>
        <v xml:space="preserve"> </v>
      </c>
    </row>
    <row r="1049" spans="1:17" x14ac:dyDescent="0.2">
      <c r="A1049" s="275" t="s">
        <v>1314</v>
      </c>
      <c r="B1049" s="269" t="s">
        <v>4623</v>
      </c>
      <c r="C1049" s="269" t="s">
        <v>1693</v>
      </c>
      <c r="D1049" s="279">
        <v>15601</v>
      </c>
      <c r="E1049" s="284" t="s">
        <v>149</v>
      </c>
      <c r="F1049" s="272"/>
      <c r="G1049" s="263" t="str">
        <f t="shared" si="67"/>
        <v xml:space="preserve"> </v>
      </c>
      <c r="H1049" s="275" t="s">
        <v>139</v>
      </c>
      <c r="I1049" s="275"/>
      <c r="J1049" s="263" t="str">
        <f t="shared" si="68"/>
        <v xml:space="preserve"> </v>
      </c>
      <c r="K1049" s="272" t="str">
        <f>IF(D1049&gt;=('28 Populations and thresholds'!$I$50),"YES"," ")</f>
        <v>YES</v>
      </c>
      <c r="L1049" s="272" t="str">
        <f>IF(K1049="YES"," ",IF(D1049&gt;=('28 Populations and thresholds'!$I$50)*0.25,"YES"))</f>
        <v xml:space="preserve"> </v>
      </c>
      <c r="M1049" s="272" t="b">
        <f>OR('28 Populations and thresholds'!$J$50="CR",'28 Populations and thresholds'!$J$50="EN",'28 Populations and thresholds'!$J$50="VU")</f>
        <v>0</v>
      </c>
      <c r="N1049" s="273">
        <f>D1049/'28 Populations and thresholds'!$H$50</f>
        <v>1.5601</v>
      </c>
      <c r="O1049" s="263" t="str">
        <f t="shared" si="69"/>
        <v xml:space="preserve"> </v>
      </c>
      <c r="P1049" s="282" t="s">
        <v>4573</v>
      </c>
      <c r="Q1049" s="263" t="str">
        <f t="shared" si="70"/>
        <v xml:space="preserve"> </v>
      </c>
    </row>
    <row r="1050" spans="1:17" x14ac:dyDescent="0.2">
      <c r="A1050" s="267" t="s">
        <v>1314</v>
      </c>
      <c r="B1050" s="269" t="s">
        <v>4623</v>
      </c>
      <c r="C1050" s="269" t="s">
        <v>3589</v>
      </c>
      <c r="D1050" s="270">
        <v>8000</v>
      </c>
      <c r="E1050" s="294" t="s">
        <v>1317</v>
      </c>
      <c r="F1050" s="276"/>
      <c r="G1050" s="263" t="str">
        <f t="shared" si="67"/>
        <v xml:space="preserve"> </v>
      </c>
      <c r="H1050" s="267" t="s">
        <v>15</v>
      </c>
      <c r="I1050" s="267" t="s">
        <v>1315</v>
      </c>
      <c r="J1050" s="263" t="str">
        <f t="shared" si="68"/>
        <v xml:space="preserve"> </v>
      </c>
      <c r="K1050" s="272" t="str">
        <f>IF(D1050&gt;=('28 Populations and thresholds'!$I$84),"YES"," ")</f>
        <v>YES</v>
      </c>
      <c r="L1050" s="272" t="str">
        <f>IF(K1050="YES"," ",IF(D1050&gt;=('28 Populations and thresholds'!$I$84)*0.25,"YES"))</f>
        <v xml:space="preserve"> </v>
      </c>
      <c r="M1050" s="272" t="b">
        <f>OR('28 Populations and thresholds'!$J$84="CR",'28 Populations and thresholds'!$J$84="EN",'28 Populations and thresholds'!$J$84="VU")</f>
        <v>0</v>
      </c>
      <c r="N1050" s="273">
        <f>D1050/'28 Populations and thresholds'!$H$84</f>
        <v>8.0000000000000002E-3</v>
      </c>
      <c r="O1050" s="263" t="str">
        <f t="shared" si="69"/>
        <v xml:space="preserve"> </v>
      </c>
      <c r="P1050" s="275"/>
      <c r="Q1050" s="263" t="str">
        <f t="shared" si="70"/>
        <v xml:space="preserve"> </v>
      </c>
    </row>
    <row r="1051" spans="1:17" x14ac:dyDescent="0.2">
      <c r="A1051" s="267" t="s">
        <v>1314</v>
      </c>
      <c r="B1051" s="269" t="s">
        <v>4623</v>
      </c>
      <c r="C1051" s="269" t="s">
        <v>3590</v>
      </c>
      <c r="D1051" s="270">
        <v>30000</v>
      </c>
      <c r="E1051" s="294" t="s">
        <v>1317</v>
      </c>
      <c r="F1051" s="276"/>
      <c r="G1051" s="263" t="str">
        <f t="shared" si="67"/>
        <v xml:space="preserve"> </v>
      </c>
      <c r="H1051" s="267" t="s">
        <v>15</v>
      </c>
      <c r="I1051" s="267" t="s">
        <v>1315</v>
      </c>
      <c r="J1051" s="263" t="str">
        <f t="shared" si="68"/>
        <v xml:space="preserve"> </v>
      </c>
      <c r="K1051" s="272" t="str">
        <f>IF(D1051&gt;=('28 Populations and thresholds'!$I$85),"YES"," ")</f>
        <v>YES</v>
      </c>
      <c r="L1051" s="272" t="str">
        <f>IF(K1051="YES"," ",IF(D1051&gt;=('28 Populations and thresholds'!$I$85)*0.25,"YES"))</f>
        <v xml:space="preserve"> </v>
      </c>
      <c r="M1051" s="272" t="b">
        <f>OR('28 Populations and thresholds'!$J$85="CR",'28 Populations and thresholds'!$J$85="EN",'28 Populations and thresholds'!$J$85="VU")</f>
        <v>0</v>
      </c>
      <c r="N1051" s="273">
        <f>D1051/'28 Populations and thresholds'!$H$85</f>
        <v>0.33707865168539325</v>
      </c>
      <c r="O1051" s="263" t="str">
        <f t="shared" si="69"/>
        <v xml:space="preserve"> </v>
      </c>
      <c r="P1051" s="269"/>
      <c r="Q1051" s="263" t="str">
        <f t="shared" si="70"/>
        <v xml:space="preserve"> </v>
      </c>
    </row>
    <row r="1052" spans="1:17" x14ac:dyDescent="0.2">
      <c r="A1052" s="267" t="s">
        <v>1314</v>
      </c>
      <c r="B1052" s="269" t="s">
        <v>4623</v>
      </c>
      <c r="C1052" s="269" t="s">
        <v>3612</v>
      </c>
      <c r="D1052" s="270">
        <v>30000</v>
      </c>
      <c r="E1052" s="294" t="s">
        <v>1317</v>
      </c>
      <c r="F1052" s="276"/>
      <c r="G1052" s="263" t="str">
        <f t="shared" si="67"/>
        <v xml:space="preserve"> </v>
      </c>
      <c r="H1052" s="267" t="s">
        <v>15</v>
      </c>
      <c r="I1052" s="267" t="s">
        <v>1315</v>
      </c>
      <c r="J1052" s="263" t="str">
        <f t="shared" si="68"/>
        <v xml:space="preserve"> </v>
      </c>
      <c r="K1052" s="272" t="str">
        <f>IF(D1052&gt;=('28 Populations and thresholds'!$I$93),"YES"," ")</f>
        <v>YES</v>
      </c>
      <c r="L1052" s="272" t="str">
        <f>IF(K1052="YES"," ",IF(D1052&gt;=('28 Populations and thresholds'!$I$93)*0.25,"YES"))</f>
        <v xml:space="preserve"> </v>
      </c>
      <c r="M1052" s="272" t="b">
        <f>OR('28 Populations and thresholds'!$J$93="CR",'28 Populations and thresholds'!$J$93="EN",'28 Populations and thresholds'!$J$93="VU")</f>
        <v>0</v>
      </c>
      <c r="N1052" s="273">
        <f>D1052/'28 Populations and thresholds'!$H$93</f>
        <v>0.15</v>
      </c>
      <c r="O1052" s="263" t="str">
        <f t="shared" si="69"/>
        <v xml:space="preserve"> </v>
      </c>
      <c r="P1052" s="275"/>
      <c r="Q1052" s="263" t="str">
        <f t="shared" si="70"/>
        <v xml:space="preserve"> </v>
      </c>
    </row>
    <row r="1053" spans="1:17" x14ac:dyDescent="0.2">
      <c r="A1053" s="275" t="s">
        <v>1314</v>
      </c>
      <c r="B1053" s="269" t="s">
        <v>4623</v>
      </c>
      <c r="C1053" s="269" t="s">
        <v>1625</v>
      </c>
      <c r="D1053" s="279">
        <v>1353</v>
      </c>
      <c r="E1053" s="284" t="s">
        <v>36</v>
      </c>
      <c r="F1053" s="272"/>
      <c r="G1053" s="263" t="str">
        <f t="shared" si="67"/>
        <v xml:space="preserve"> </v>
      </c>
      <c r="H1053" s="275" t="s">
        <v>139</v>
      </c>
      <c r="I1053" s="275"/>
      <c r="J1053" s="263" t="str">
        <f t="shared" si="68"/>
        <v xml:space="preserve"> </v>
      </c>
      <c r="K1053" s="272" t="str">
        <f>IF(D1053&gt;=('28 Populations and thresholds'!$I$11),"YES"," ")</f>
        <v>YES</v>
      </c>
      <c r="L1053" s="272" t="str">
        <f>IF(K1053="YES"," ",IF(D1053&gt;=('28 Populations and thresholds'!$I$11)*0.25,"YES"))</f>
        <v xml:space="preserve"> </v>
      </c>
      <c r="M1053" s="272" t="b">
        <f>OR('28 Populations and thresholds'!$J$11="CR",'28 Populations and thresholds'!$J$11="EN",'28 Populations and thresholds'!$J$11="VU")</f>
        <v>0</v>
      </c>
      <c r="N1053" s="273">
        <f>D1053/'28 Populations and thresholds'!$H$11</f>
        <v>1.353E-2</v>
      </c>
      <c r="O1053" s="263" t="str">
        <f t="shared" si="69"/>
        <v xml:space="preserve"> </v>
      </c>
      <c r="P1053" s="275"/>
      <c r="Q1053" s="263" t="str">
        <f t="shared" si="70"/>
        <v xml:space="preserve"> </v>
      </c>
    </row>
    <row r="1054" spans="1:17" x14ac:dyDescent="0.2">
      <c r="A1054" s="275" t="s">
        <v>1314</v>
      </c>
      <c r="B1054" s="269" t="s">
        <v>4623</v>
      </c>
      <c r="C1054" s="269" t="s">
        <v>1607</v>
      </c>
      <c r="D1054" s="279">
        <v>682</v>
      </c>
      <c r="E1054" s="284" t="s">
        <v>207</v>
      </c>
      <c r="F1054" s="272"/>
      <c r="G1054" s="263" t="str">
        <f t="shared" si="67"/>
        <v xml:space="preserve"> </v>
      </c>
      <c r="H1054" s="275" t="s">
        <v>139</v>
      </c>
      <c r="I1054" s="275"/>
      <c r="J1054" s="263" t="str">
        <f t="shared" si="68"/>
        <v xml:space="preserve"> </v>
      </c>
      <c r="K1054" s="272" t="str">
        <f>IF(D1054&gt;=('28 Populations and thresholds'!$I$6),"YES"," ")</f>
        <v>YES</v>
      </c>
      <c r="L1054" s="272" t="str">
        <f>IF(K1054="YES"," ",IF(D1054&gt;=('28 Populations and thresholds'!$I$6)*0.25,"YES"))</f>
        <v xml:space="preserve"> </v>
      </c>
      <c r="M1054" s="272" t="b">
        <f>OR('28 Populations and thresholds'!$J$6="CR",'28 Populations and thresholds'!$J$6="EN",'28 Populations and thresholds'!$J$6="VU")</f>
        <v>0</v>
      </c>
      <c r="N1054" s="273">
        <f>D1054/'28 Populations and thresholds'!$H$6</f>
        <v>1.3639999999999999E-2</v>
      </c>
      <c r="O1054" s="263" t="str">
        <f t="shared" si="69"/>
        <v xml:space="preserve"> </v>
      </c>
      <c r="P1054" s="275"/>
      <c r="Q1054" s="263" t="str">
        <f t="shared" si="70"/>
        <v xml:space="preserve"> </v>
      </c>
    </row>
    <row r="1055" spans="1:17" x14ac:dyDescent="0.2">
      <c r="A1055" s="275" t="s">
        <v>1314</v>
      </c>
      <c r="B1055" s="269" t="s">
        <v>4623</v>
      </c>
      <c r="C1055" s="269" t="s">
        <v>3655</v>
      </c>
      <c r="D1055" s="279">
        <v>110000</v>
      </c>
      <c r="E1055" s="274">
        <v>2007</v>
      </c>
      <c r="F1055" s="272"/>
      <c r="G1055" s="263" t="str">
        <f t="shared" si="67"/>
        <v xml:space="preserve"> </v>
      </c>
      <c r="H1055" s="275" t="s">
        <v>139</v>
      </c>
      <c r="I1055" s="275" t="s">
        <v>3388</v>
      </c>
      <c r="J1055" s="263" t="str">
        <f t="shared" si="68"/>
        <v xml:space="preserve"> </v>
      </c>
      <c r="K1055" s="272" t="str">
        <f>IF(D1055&gt;=('28 Populations and thresholds'!$I$66),"YES"," ")</f>
        <v>YES</v>
      </c>
      <c r="L1055" s="272" t="str">
        <f>IF(K1055="YES"," ",IF(D1055&gt;=('28 Populations and thresholds'!$I$66)*0.25,"YES"))</f>
        <v xml:space="preserve"> </v>
      </c>
      <c r="M1055" s="272" t="b">
        <f>OR('28 Populations and thresholds'!$J$66="CR",'28 Populations and thresholds'!$J$66="EN",'28 Populations and thresholds'!$J$66="VU")</f>
        <v>0</v>
      </c>
      <c r="N1055" s="273">
        <f>D1055/'28 Populations and thresholds'!$H$66</f>
        <v>6.0773480662983426</v>
      </c>
      <c r="O1055" s="263" t="str">
        <f t="shared" si="69"/>
        <v xml:space="preserve"> </v>
      </c>
      <c r="P1055" s="300"/>
      <c r="Q1055" s="263" t="str">
        <f t="shared" si="70"/>
        <v xml:space="preserve"> </v>
      </c>
    </row>
    <row r="1056" spans="1:17" x14ac:dyDescent="0.2">
      <c r="A1056" s="303" t="s">
        <v>1314</v>
      </c>
      <c r="B1056" s="269" t="s">
        <v>4623</v>
      </c>
      <c r="C1056" s="304" t="s">
        <v>3449</v>
      </c>
      <c r="D1056" s="305">
        <v>1700</v>
      </c>
      <c r="E1056" s="306"/>
      <c r="F1056" s="308"/>
      <c r="G1056" s="263" t="str">
        <f t="shared" si="67"/>
        <v xml:space="preserve"> </v>
      </c>
      <c r="H1056" s="275" t="s">
        <v>4498</v>
      </c>
      <c r="I1056" s="275"/>
      <c r="J1056" s="263" t="str">
        <f t="shared" si="68"/>
        <v xml:space="preserve"> </v>
      </c>
      <c r="K1056" s="272" t="str">
        <f>IF(D1056&gt;=('28 Populations and thresholds'!$I$151),"YES"," ")</f>
        <v>YES</v>
      </c>
      <c r="L1056" s="272" t="str">
        <f>IF(K1056="YES"," ",IF(D1056&gt;=('28 Populations and thresholds'!$I$151)*0.25,"YES"))</f>
        <v xml:space="preserve"> </v>
      </c>
      <c r="M1056" s="272" t="b">
        <f>OR('28 Populations and thresholds'!$J$151="CR",'28 Populations and thresholds'!$J$151="EN",'28 Populations and thresholds'!$J$151="VU")</f>
        <v>0</v>
      </c>
      <c r="N1056" s="273">
        <f>D1056/'28 Populations and thresholds'!$H$151</f>
        <v>1.7000000000000001E-2</v>
      </c>
      <c r="O1056" s="263" t="str">
        <f t="shared" si="69"/>
        <v xml:space="preserve"> </v>
      </c>
      <c r="P1056" s="275"/>
      <c r="Q1056" s="263" t="str">
        <f t="shared" si="70"/>
        <v xml:space="preserve"> </v>
      </c>
    </row>
    <row r="1057" spans="1:22" x14ac:dyDescent="0.2">
      <c r="A1057" s="267" t="s">
        <v>1314</v>
      </c>
      <c r="B1057" s="269" t="s">
        <v>4623</v>
      </c>
      <c r="C1057" s="269" t="s">
        <v>3544</v>
      </c>
      <c r="D1057" s="270">
        <v>1089</v>
      </c>
      <c r="E1057" s="294" t="s">
        <v>1332</v>
      </c>
      <c r="F1057" s="276"/>
      <c r="G1057" s="263" t="str">
        <f t="shared" si="67"/>
        <v xml:space="preserve"> </v>
      </c>
      <c r="H1057" s="267" t="s">
        <v>15</v>
      </c>
      <c r="I1057" s="267" t="s">
        <v>1315</v>
      </c>
      <c r="J1057" s="263" t="str">
        <f t="shared" si="68"/>
        <v xml:space="preserve"> </v>
      </c>
      <c r="K1057" s="272" t="str">
        <f>IF(D1057&gt;=('28 Populations and thresholds'!$I$70),"YES"," ")</f>
        <v>YES</v>
      </c>
      <c r="L1057" s="272" t="str">
        <f>IF(K1057="YES"," ",IF(D1057&gt;=('28 Populations and thresholds'!$I$70)*0.25,"YES"))</f>
        <v xml:space="preserve"> </v>
      </c>
      <c r="M1057" s="272" t="b">
        <f>OR('28 Populations and thresholds'!$J$70="CR",'28 Populations and thresholds'!$J$70="EN",'28 Populations and thresholds'!$J$70="VU")</f>
        <v>0</v>
      </c>
      <c r="N1057" s="273">
        <f>D1057/'28 Populations and thresholds'!$H$70</f>
        <v>1.089E-2</v>
      </c>
      <c r="O1057" s="263" t="str">
        <f t="shared" si="69"/>
        <v xml:space="preserve"> </v>
      </c>
      <c r="P1057" s="269"/>
      <c r="Q1057" s="263" t="str">
        <f t="shared" si="70"/>
        <v xml:space="preserve"> </v>
      </c>
    </row>
    <row r="1058" spans="1:22" x14ac:dyDescent="0.2">
      <c r="A1058" s="275" t="s">
        <v>1314</v>
      </c>
      <c r="B1058" s="269" t="s">
        <v>4623</v>
      </c>
      <c r="C1058" s="269" t="s">
        <v>3391</v>
      </c>
      <c r="D1058" s="279">
        <v>590</v>
      </c>
      <c r="E1058" s="274">
        <v>1997</v>
      </c>
      <c r="F1058" s="272"/>
      <c r="G1058" s="263" t="str">
        <f t="shared" si="67"/>
        <v xml:space="preserve"> </v>
      </c>
      <c r="H1058" s="275" t="s">
        <v>139</v>
      </c>
      <c r="I1058" s="275" t="s">
        <v>3388</v>
      </c>
      <c r="J1058" s="263" t="str">
        <f t="shared" si="68"/>
        <v xml:space="preserve"> </v>
      </c>
      <c r="K1058" s="272" t="str">
        <f>IF(D1058&gt;=('28 Populations and thresholds'!$I$121),"YES"," ")</f>
        <v>YES</v>
      </c>
      <c r="L1058" s="272" t="str">
        <f>IF(K1058="YES"," ",IF(D1058&gt;=('28 Populations and thresholds'!$I$121)*0.25,"YES"))</f>
        <v xml:space="preserve"> </v>
      </c>
      <c r="M1058" s="272" t="b">
        <f>OR('28 Populations and thresholds'!$J$121="CR",'28 Populations and thresholds'!$J$121="EN",'28 Populations and thresholds'!$J$121="VU")</f>
        <v>1</v>
      </c>
      <c r="N1058" s="273">
        <f>D1058/'28 Populations and thresholds'!$H$121</f>
        <v>0.5130434782608696</v>
      </c>
      <c r="O1058" s="263" t="str">
        <f t="shared" si="69"/>
        <v xml:space="preserve"> </v>
      </c>
      <c r="P1058" s="282"/>
      <c r="Q1058" s="263" t="str">
        <f t="shared" si="70"/>
        <v xml:space="preserve"> </v>
      </c>
    </row>
    <row r="1059" spans="1:22" x14ac:dyDescent="0.2">
      <c r="A1059" s="267" t="s">
        <v>1314</v>
      </c>
      <c r="B1059" s="269" t="s">
        <v>4623</v>
      </c>
      <c r="C1059" s="269" t="s">
        <v>3452</v>
      </c>
      <c r="D1059" s="270">
        <v>1729</v>
      </c>
      <c r="E1059" s="271">
        <v>32489</v>
      </c>
      <c r="F1059" s="276"/>
      <c r="G1059" s="263" t="str">
        <f t="shared" si="67"/>
        <v xml:space="preserve"> </v>
      </c>
      <c r="H1059" s="267" t="s">
        <v>21</v>
      </c>
      <c r="I1059" s="267" t="s">
        <v>853</v>
      </c>
      <c r="J1059" s="263" t="str">
        <f t="shared" si="68"/>
        <v xml:space="preserve"> </v>
      </c>
      <c r="K1059" s="272" t="str">
        <f>IF(D1059&gt;=('28 Populations and thresholds'!$I$158),"YES"," ")</f>
        <v>YES</v>
      </c>
      <c r="L1059" s="272" t="str">
        <f>IF(K1059="YES"," ",IF(D1059&gt;=('28 Populations and thresholds'!$I$158)*0.25,"YES"))</f>
        <v xml:space="preserve"> </v>
      </c>
      <c r="M1059" s="272" t="b">
        <f>OR('28 Populations and thresholds'!$J$158="CR",'28 Populations and thresholds'!$J$158="EN",'28 Populations and thresholds'!$J$158="VU")</f>
        <v>0</v>
      </c>
      <c r="N1059" s="273">
        <f>D1059/'28 Populations and thresholds'!$H$158</f>
        <v>1.729E-2</v>
      </c>
      <c r="O1059" s="263" t="str">
        <f t="shared" si="69"/>
        <v xml:space="preserve"> </v>
      </c>
      <c r="P1059" s="269"/>
      <c r="Q1059" s="263" t="str">
        <f t="shared" si="70"/>
        <v xml:space="preserve"> </v>
      </c>
    </row>
    <row r="1060" spans="1:22" x14ac:dyDescent="0.2">
      <c r="A1060" s="267" t="s">
        <v>1314</v>
      </c>
      <c r="B1060" s="269" t="s">
        <v>4623</v>
      </c>
      <c r="C1060" s="269" t="s">
        <v>3729</v>
      </c>
      <c r="D1060" s="270">
        <v>9790</v>
      </c>
      <c r="E1060" s="294" t="s">
        <v>1349</v>
      </c>
      <c r="F1060" s="276"/>
      <c r="G1060" s="263" t="str">
        <f t="shared" si="67"/>
        <v xml:space="preserve"> </v>
      </c>
      <c r="H1060" s="267" t="s">
        <v>15</v>
      </c>
      <c r="I1060" s="267" t="s">
        <v>1315</v>
      </c>
      <c r="J1060" s="263" t="str">
        <f t="shared" si="68"/>
        <v xml:space="preserve"> </v>
      </c>
      <c r="K1060" s="272" t="str">
        <f>IF(D1060&gt;=('28 Populations and thresholds'!$I$69),"YES"," ")</f>
        <v>YES</v>
      </c>
      <c r="L1060" s="272" t="str">
        <f>IF(K1060="YES"," ",IF(D1060&gt;=('28 Populations and thresholds'!$I$69)*0.25,"YES"))</f>
        <v xml:space="preserve"> </v>
      </c>
      <c r="M1060" s="272" t="b">
        <f>OR('28 Populations and thresholds'!$J$69="CR",'28 Populations and thresholds'!$J$69="EN",'28 Populations and thresholds'!$J$69="VU")</f>
        <v>1</v>
      </c>
      <c r="N1060" s="273">
        <f>D1060/'28 Populations and thresholds'!$H$69</f>
        <v>0.34964285714285714</v>
      </c>
      <c r="O1060" s="263" t="str">
        <f t="shared" si="69"/>
        <v xml:space="preserve"> </v>
      </c>
      <c r="P1060" s="275"/>
      <c r="Q1060" s="263" t="str">
        <f t="shared" si="70"/>
        <v xml:space="preserve"> </v>
      </c>
    </row>
    <row r="1061" spans="1:22" x14ac:dyDescent="0.2">
      <c r="A1061" s="267" t="s">
        <v>1314</v>
      </c>
      <c r="B1061" s="269" t="s">
        <v>4623</v>
      </c>
      <c r="C1061" s="269" t="s">
        <v>3603</v>
      </c>
      <c r="D1061" s="270">
        <v>30000</v>
      </c>
      <c r="E1061" s="294" t="s">
        <v>1317</v>
      </c>
      <c r="F1061" s="276"/>
      <c r="G1061" s="263" t="str">
        <f t="shared" si="67"/>
        <v xml:space="preserve"> </v>
      </c>
      <c r="H1061" s="267" t="s">
        <v>15</v>
      </c>
      <c r="I1061" s="267" t="s">
        <v>1315</v>
      </c>
      <c r="J1061" s="263" t="str">
        <f t="shared" si="68"/>
        <v xml:space="preserve"> </v>
      </c>
      <c r="K1061" s="272" t="str">
        <f>IF(D1061&gt;=('28 Populations and thresholds'!$I$89),"YES"," ")</f>
        <v>YES</v>
      </c>
      <c r="L1061" s="272" t="str">
        <f>IF(K1061="YES"," ",IF(D1061&gt;=('28 Populations and thresholds'!$I$89)*0.25,"YES"))</f>
        <v xml:space="preserve"> </v>
      </c>
      <c r="M1061" s="272" t="b">
        <f>OR('28 Populations and thresholds'!$J$89="CR",'28 Populations and thresholds'!$J$89="EN",'28 Populations and thresholds'!$J$89="VU")</f>
        <v>0</v>
      </c>
      <c r="N1061" s="273">
        <f>D1061/'28 Populations and thresholds'!$H$89</f>
        <v>0.02</v>
      </c>
      <c r="O1061" s="263" t="str">
        <f t="shared" si="69"/>
        <v xml:space="preserve"> </v>
      </c>
      <c r="P1061" s="269"/>
      <c r="Q1061" s="263" t="str">
        <f t="shared" si="70"/>
        <v xml:space="preserve"> </v>
      </c>
    </row>
    <row r="1062" spans="1:22" x14ac:dyDescent="0.2">
      <c r="A1062" s="267" t="s">
        <v>1314</v>
      </c>
      <c r="B1062" s="269" t="s">
        <v>4623</v>
      </c>
      <c r="C1062" s="269" t="s">
        <v>3744</v>
      </c>
      <c r="D1062" s="270">
        <v>8000</v>
      </c>
      <c r="E1062" s="276"/>
      <c r="F1062" s="276"/>
      <c r="G1062" s="263" t="str">
        <f t="shared" si="67"/>
        <v xml:space="preserve"> </v>
      </c>
      <c r="H1062" s="267" t="s">
        <v>21</v>
      </c>
      <c r="I1062" s="267" t="s">
        <v>718</v>
      </c>
      <c r="J1062" s="263" t="str">
        <f t="shared" si="68"/>
        <v xml:space="preserve"> </v>
      </c>
      <c r="K1062" s="272" t="str">
        <f>IF(D1062&gt;=('28 Populations and thresholds'!$I$150),"YES"," ")</f>
        <v>YES</v>
      </c>
      <c r="L1062" s="272" t="str">
        <f>IF(K1062="YES"," ",IF(D1062&gt;=('28 Populations and thresholds'!$I$150)*0.25,"YES"))</f>
        <v xml:space="preserve"> </v>
      </c>
      <c r="M1062" s="272" t="b">
        <f>OR('28 Populations and thresholds'!$J$150="CR",'28 Populations and thresholds'!$J$150="EN",'28 Populations and thresholds'!$J$150="VU")</f>
        <v>0</v>
      </c>
      <c r="N1062" s="273">
        <f>D1062/'28 Populations and thresholds'!$H$150</f>
        <v>8.0000000000000002E-3</v>
      </c>
      <c r="O1062" s="263" t="str">
        <f t="shared" si="69"/>
        <v xml:space="preserve"> </v>
      </c>
      <c r="P1062" s="269"/>
      <c r="Q1062" s="263" t="str">
        <f t="shared" si="70"/>
        <v xml:space="preserve"> </v>
      </c>
    </row>
    <row r="1063" spans="1:22" x14ac:dyDescent="0.2">
      <c r="A1063" s="267" t="s">
        <v>1314</v>
      </c>
      <c r="B1063" s="269" t="s">
        <v>4623</v>
      </c>
      <c r="C1063" s="269" t="s">
        <v>3607</v>
      </c>
      <c r="D1063" s="270">
        <v>30000</v>
      </c>
      <c r="E1063" s="294" t="s">
        <v>1317</v>
      </c>
      <c r="F1063" s="276"/>
      <c r="G1063" s="263" t="str">
        <f t="shared" si="67"/>
        <v xml:space="preserve"> </v>
      </c>
      <c r="H1063" s="267" t="s">
        <v>15</v>
      </c>
      <c r="I1063" s="267" t="s">
        <v>1315</v>
      </c>
      <c r="J1063" s="263" t="str">
        <f t="shared" si="68"/>
        <v xml:space="preserve"> </v>
      </c>
      <c r="K1063" s="272" t="str">
        <f>IF(D1063&gt;=('28 Populations and thresholds'!$I$92),"YES"," ")</f>
        <v>YES</v>
      </c>
      <c r="L1063" s="272" t="str">
        <f>IF(K1063="YES"," ",IF(D1063&gt;=('28 Populations and thresholds'!$I$92)*0.25,"YES"))</f>
        <v xml:space="preserve"> </v>
      </c>
      <c r="M1063" s="272" t="b">
        <f>OR('28 Populations and thresholds'!$J$92="CR",'28 Populations and thresholds'!$J$92="EN",'28 Populations and thresholds'!$J$92="VU")</f>
        <v>0</v>
      </c>
      <c r="N1063" s="273">
        <f>D1063/'28 Populations and thresholds'!$H$92</f>
        <v>0.1</v>
      </c>
      <c r="O1063" s="263" t="str">
        <f t="shared" si="69"/>
        <v xml:space="preserve"> </v>
      </c>
      <c r="P1063" s="269"/>
      <c r="Q1063" s="263" t="str">
        <f t="shared" si="70"/>
        <v xml:space="preserve"> </v>
      </c>
    </row>
    <row r="1064" spans="1:22" x14ac:dyDescent="0.2">
      <c r="A1064" s="267" t="s">
        <v>1314</v>
      </c>
      <c r="B1064" s="269" t="s">
        <v>4623</v>
      </c>
      <c r="C1064" s="269" t="s">
        <v>3616</v>
      </c>
      <c r="D1064" s="270">
        <v>7000</v>
      </c>
      <c r="E1064" s="294" t="s">
        <v>1317</v>
      </c>
      <c r="F1064" s="276"/>
      <c r="G1064" s="263" t="str">
        <f t="shared" si="67"/>
        <v xml:space="preserve"> </v>
      </c>
      <c r="H1064" s="267" t="s">
        <v>15</v>
      </c>
      <c r="I1064" s="267" t="s">
        <v>1315</v>
      </c>
      <c r="J1064" s="263" t="str">
        <f t="shared" si="68"/>
        <v xml:space="preserve"> </v>
      </c>
      <c r="K1064" s="272" t="str">
        <f>IF(D1064&gt;=('28 Populations and thresholds'!$I$94),"YES"," ")</f>
        <v>YES</v>
      </c>
      <c r="L1064" s="272" t="str">
        <f>IF(K1064="YES"," ",IF(D1064&gt;=('28 Populations and thresholds'!$I$94)*0.25,"YES"))</f>
        <v xml:space="preserve"> </v>
      </c>
      <c r="M1064" s="272" t="b">
        <f>OR('28 Populations and thresholds'!$J$94="CR",'28 Populations and thresholds'!$J$94="EN",'28 Populations and thresholds'!$J$94="VU")</f>
        <v>0</v>
      </c>
      <c r="N1064" s="273">
        <f>D1064/'28 Populations and thresholds'!$H$94</f>
        <v>1.4E-2</v>
      </c>
      <c r="O1064" s="263" t="str">
        <f t="shared" si="69"/>
        <v xml:space="preserve"> </v>
      </c>
      <c r="P1064" s="275"/>
      <c r="Q1064" s="263" t="str">
        <f t="shared" si="70"/>
        <v xml:space="preserve"> </v>
      </c>
    </row>
    <row r="1065" spans="1:22" x14ac:dyDescent="0.2">
      <c r="A1065" s="275" t="s">
        <v>1314</v>
      </c>
      <c r="B1065" s="269" t="s">
        <v>4623</v>
      </c>
      <c r="C1065" s="269" t="s">
        <v>3723</v>
      </c>
      <c r="D1065" s="291">
        <v>4544</v>
      </c>
      <c r="E1065" s="281">
        <v>40544</v>
      </c>
      <c r="F1065" s="272"/>
      <c r="G1065" s="263" t="str">
        <f t="shared" si="67"/>
        <v xml:space="preserve"> </v>
      </c>
      <c r="H1065" s="275"/>
      <c r="I1065" s="269" t="s">
        <v>4415</v>
      </c>
      <c r="J1065" s="263" t="str">
        <f t="shared" si="68"/>
        <v xml:space="preserve"> </v>
      </c>
      <c r="K1065" s="272" t="str">
        <f>IF(D1065&gt;=('28 Populations and thresholds'!$I$45),"YES"," ")</f>
        <v>YES</v>
      </c>
      <c r="L1065" s="272" t="str">
        <f>IF(K1065="YES"," ",IF(D1065&gt;=('28 Populations and thresholds'!$I$45)*0.25,"YES"))</f>
        <v xml:space="preserve"> </v>
      </c>
      <c r="M1065" s="272" t="b">
        <f>OR('28 Populations and thresholds'!$J$45="CR",'28 Populations and thresholds'!$J$45="EN",'28 Populations and thresholds'!$J$45="VU")</f>
        <v>1</v>
      </c>
      <c r="N1065" s="273">
        <f>D1065/'28 Populations and thresholds'!$H$45</f>
        <v>1.5146666666666666</v>
      </c>
      <c r="O1065" s="263" t="str">
        <f t="shared" si="69"/>
        <v xml:space="preserve"> </v>
      </c>
      <c r="P1065" s="275" t="s">
        <v>4574</v>
      </c>
      <c r="Q1065" s="263" t="str">
        <f t="shared" si="70"/>
        <v xml:space="preserve"> </v>
      </c>
      <c r="R1065" s="4"/>
      <c r="S1065" s="4"/>
      <c r="T1065" s="4"/>
      <c r="U1065" s="4"/>
      <c r="V1065" s="4"/>
    </row>
    <row r="1066" spans="1:22" x14ac:dyDescent="0.2">
      <c r="A1066" s="267" t="s">
        <v>1314</v>
      </c>
      <c r="B1066" s="269" t="s">
        <v>4623</v>
      </c>
      <c r="C1066" s="269" t="s">
        <v>3448</v>
      </c>
      <c r="D1066" s="270">
        <v>4567</v>
      </c>
      <c r="E1066" s="271">
        <v>38018</v>
      </c>
      <c r="F1066" s="276"/>
      <c r="G1066" s="263" t="str">
        <f t="shared" si="67"/>
        <v xml:space="preserve"> </v>
      </c>
      <c r="H1066" s="267" t="s">
        <v>21</v>
      </c>
      <c r="I1066" s="267" t="s">
        <v>87</v>
      </c>
      <c r="J1066" s="263" t="str">
        <f t="shared" si="68"/>
        <v xml:space="preserve"> </v>
      </c>
      <c r="K1066" s="272" t="str">
        <f>IF(D1066&gt;=('28 Populations and thresholds'!$I$147),"YES"," ")</f>
        <v>YES</v>
      </c>
      <c r="L1066" s="272" t="str">
        <f>IF(K1066="YES"," ",IF(D1066&gt;=('28 Populations and thresholds'!$I$147)*0.25,"YES"))</f>
        <v xml:space="preserve"> </v>
      </c>
      <c r="M1066" s="272" t="b">
        <f>OR('28 Populations and thresholds'!$J$147="CR",'28 Populations and thresholds'!$J$147="EN",'28 Populations and thresholds'!$J$147="VU")</f>
        <v>0</v>
      </c>
      <c r="N1066" s="273">
        <f>D1066/'28 Populations and thresholds'!$H$147</f>
        <v>4.5670000000000002E-2</v>
      </c>
      <c r="O1066" s="263" t="str">
        <f t="shared" si="69"/>
        <v xml:space="preserve"> </v>
      </c>
      <c r="P1066" s="269"/>
      <c r="Q1066" s="263" t="str">
        <f t="shared" si="70"/>
        <v xml:space="preserve"> </v>
      </c>
    </row>
    <row r="1067" spans="1:22" x14ac:dyDescent="0.2">
      <c r="A1067" s="267" t="s">
        <v>1314</v>
      </c>
      <c r="B1067" s="269" t="s">
        <v>4623</v>
      </c>
      <c r="C1067" s="269" t="s">
        <v>3753</v>
      </c>
      <c r="D1067" s="270">
        <v>4800</v>
      </c>
      <c r="E1067" s="271">
        <v>32165</v>
      </c>
      <c r="F1067" s="276"/>
      <c r="G1067" s="263" t="str">
        <f t="shared" si="67"/>
        <v xml:space="preserve"> </v>
      </c>
      <c r="H1067" s="267" t="s">
        <v>21</v>
      </c>
      <c r="I1067" s="267" t="s">
        <v>853</v>
      </c>
      <c r="J1067" s="263" t="str">
        <f t="shared" si="68"/>
        <v xml:space="preserve"> </v>
      </c>
      <c r="K1067" s="272" t="str">
        <f>IF(D1067&gt;=('28 Populations and thresholds'!$I$171),"YES"," ")</f>
        <v>YES</v>
      </c>
      <c r="L1067" s="272" t="str">
        <f>IF(K1067="YES"," ",IF(D1067&gt;=('28 Populations and thresholds'!$I$171)*0.25,"YES"))</f>
        <v xml:space="preserve"> </v>
      </c>
      <c r="M1067" s="272" t="b">
        <f>OR('28 Populations and thresholds'!$J$171="CR",'28 Populations and thresholds'!$J$171="EN",'28 Populations and thresholds'!$J$171="VU")</f>
        <v>0</v>
      </c>
      <c r="N1067" s="273">
        <f>D1067/'28 Populations and thresholds'!$H$171</f>
        <v>4.7999999999999996E-3</v>
      </c>
      <c r="O1067" s="263" t="str">
        <f t="shared" si="69"/>
        <v xml:space="preserve"> </v>
      </c>
      <c r="P1067" s="269"/>
      <c r="Q1067" s="263" t="str">
        <f t="shared" si="70"/>
        <v xml:space="preserve"> </v>
      </c>
    </row>
    <row r="1068" spans="1:22" x14ac:dyDescent="0.2">
      <c r="A1068" s="267" t="s">
        <v>1314</v>
      </c>
      <c r="B1068" s="269" t="s">
        <v>4623</v>
      </c>
      <c r="C1068" s="269" t="s">
        <v>3552</v>
      </c>
      <c r="D1068" s="270">
        <v>800</v>
      </c>
      <c r="E1068" s="294" t="s">
        <v>1316</v>
      </c>
      <c r="F1068" s="276"/>
      <c r="G1068" s="263" t="str">
        <f t="shared" si="67"/>
        <v xml:space="preserve"> </v>
      </c>
      <c r="H1068" s="267" t="s">
        <v>15</v>
      </c>
      <c r="I1068" s="267" t="s">
        <v>1315</v>
      </c>
      <c r="J1068" s="263" t="str">
        <f t="shared" si="68"/>
        <v xml:space="preserve"> </v>
      </c>
      <c r="K1068" s="272" t="str">
        <f>IF(D1068&gt;=('28 Populations and thresholds'!$I$77),"YES"," ")</f>
        <v>YES</v>
      </c>
      <c r="L1068" s="272" t="str">
        <f>IF(K1068="YES"," ",IF(D1068&gt;=('28 Populations and thresholds'!$I$77)*0.25,"YES"))</f>
        <v xml:space="preserve"> </v>
      </c>
      <c r="M1068" s="272" t="b">
        <f>OR('28 Populations and thresholds'!$J$77="CR",'28 Populations and thresholds'!$J$77="EN",'28 Populations and thresholds'!$J$77="VU")</f>
        <v>0</v>
      </c>
      <c r="N1068" s="273">
        <f>D1068/'28 Populations and thresholds'!$H$77</f>
        <v>8.0000000000000002E-3</v>
      </c>
      <c r="O1068" s="263" t="str">
        <f t="shared" si="69"/>
        <v xml:space="preserve"> </v>
      </c>
      <c r="P1068" s="269"/>
      <c r="Q1068" s="263" t="str">
        <f t="shared" si="70"/>
        <v xml:space="preserve"> </v>
      </c>
    </row>
    <row r="1069" spans="1:22" x14ac:dyDescent="0.2">
      <c r="A1069" s="275" t="s">
        <v>1314</v>
      </c>
      <c r="B1069" s="269" t="s">
        <v>4623</v>
      </c>
      <c r="C1069" s="269" t="s">
        <v>3411</v>
      </c>
      <c r="D1069" s="279">
        <v>3750</v>
      </c>
      <c r="E1069" s="274" t="s">
        <v>4465</v>
      </c>
      <c r="F1069" s="272"/>
      <c r="G1069" s="263" t="str">
        <f t="shared" si="67"/>
        <v xml:space="preserve"> </v>
      </c>
      <c r="H1069" s="275"/>
      <c r="I1069" s="275" t="s">
        <v>4069</v>
      </c>
      <c r="J1069" s="263" t="str">
        <f t="shared" si="68"/>
        <v xml:space="preserve"> </v>
      </c>
      <c r="K1069" s="272" t="str">
        <f>IF(D1069&gt;=('28 Populations and thresholds'!$I$114),"YES"," ")</f>
        <v>YES</v>
      </c>
      <c r="L1069" s="272" t="str">
        <f>IF(K1069="YES"," ",IF(D1069&gt;=('28 Populations and thresholds'!$I$114)*0.25,"YES"))</f>
        <v xml:space="preserve"> </v>
      </c>
      <c r="M1069" s="272" t="b">
        <f>OR('28 Populations and thresholds'!$J$114="CR",'28 Populations and thresholds'!$J$114="EN",'28 Populations and thresholds'!$J$114="VU")</f>
        <v>1</v>
      </c>
      <c r="N1069" s="273">
        <f>D1069/'28 Populations and thresholds'!$H$114</f>
        <v>0.98684210526315785</v>
      </c>
      <c r="O1069" s="263" t="str">
        <f t="shared" si="69"/>
        <v xml:space="preserve"> </v>
      </c>
      <c r="P1069" s="282"/>
      <c r="Q1069" s="263" t="str">
        <f t="shared" si="70"/>
        <v xml:space="preserve"> </v>
      </c>
      <c r="R1069" s="4"/>
      <c r="S1069" s="4"/>
      <c r="T1069" s="4"/>
      <c r="U1069" s="4"/>
      <c r="V1069" s="4"/>
    </row>
    <row r="1070" spans="1:22" x14ac:dyDescent="0.2">
      <c r="A1070" s="267" t="s">
        <v>1314</v>
      </c>
      <c r="B1070" s="269" t="s">
        <v>4623</v>
      </c>
      <c r="C1070" s="280" t="s">
        <v>3546</v>
      </c>
      <c r="D1070" s="270">
        <v>4</v>
      </c>
      <c r="E1070" s="294" t="s">
        <v>1316</v>
      </c>
      <c r="F1070" s="276"/>
      <c r="G1070" s="263" t="str">
        <f t="shared" si="67"/>
        <v xml:space="preserve"> </v>
      </c>
      <c r="H1070" s="267" t="s">
        <v>15</v>
      </c>
      <c r="I1070" s="267" t="s">
        <v>1315</v>
      </c>
      <c r="J1070" s="263" t="str">
        <f t="shared" si="68"/>
        <v xml:space="preserve"> </v>
      </c>
      <c r="K1070" s="272" t="str">
        <f>IF(D1070&gt;=('28 Populations and thresholds'!$I$72),"YES"," ")</f>
        <v>YES</v>
      </c>
      <c r="L1070" s="272" t="str">
        <f>IF(K1070="YES"," ",IF(D1070&gt;=('28 Populations and thresholds'!$I$72)*0.25,"YES"))</f>
        <v xml:space="preserve"> </v>
      </c>
      <c r="M1070" s="272" t="b">
        <f>OR('28 Populations and thresholds'!$J$72="CR",'28 Populations and thresholds'!$J$72="EN",'28 Populations and thresholds'!$J$72="VU")</f>
        <v>0</v>
      </c>
      <c r="N1070" s="273">
        <f>D1070/'28 Populations and thresholds'!$H$72</f>
        <v>7.6923076923076927E-2</v>
      </c>
      <c r="O1070" s="263" t="str">
        <f t="shared" si="69"/>
        <v xml:space="preserve"> </v>
      </c>
      <c r="P1070" s="269"/>
      <c r="Q1070" s="263" t="str">
        <f t="shared" si="70"/>
        <v xml:space="preserve"> </v>
      </c>
      <c r="R1070" s="4"/>
      <c r="S1070" s="4"/>
      <c r="T1070" s="4"/>
      <c r="U1070" s="4"/>
      <c r="V1070" s="4"/>
    </row>
    <row r="1071" spans="1:22" x14ac:dyDescent="0.2">
      <c r="A1071" s="303" t="s">
        <v>1314</v>
      </c>
      <c r="B1071" s="269" t="s">
        <v>4623</v>
      </c>
      <c r="C1071" s="304" t="s">
        <v>3759</v>
      </c>
      <c r="D1071" s="305">
        <v>18000</v>
      </c>
      <c r="E1071" s="306"/>
      <c r="F1071" s="308"/>
      <c r="G1071" s="263" t="str">
        <f t="shared" si="67"/>
        <v xml:space="preserve"> </v>
      </c>
      <c r="H1071" s="275" t="s">
        <v>4498</v>
      </c>
      <c r="I1071" s="275"/>
      <c r="J1071" s="263" t="str">
        <f t="shared" si="68"/>
        <v xml:space="preserve"> </v>
      </c>
      <c r="K1071" s="272" t="str">
        <f>IF(D1071&gt;=('28 Populations and thresholds'!$I$182),"YES"," ")</f>
        <v>YES</v>
      </c>
      <c r="L1071" s="272" t="str">
        <f>IF(K1071="YES"," ",IF(D1071&gt;=('28 Populations and thresholds'!$I$182)*0.25,"YES"))</f>
        <v xml:space="preserve"> </v>
      </c>
      <c r="M1071" s="272" t="b">
        <f>OR('28 Populations and thresholds'!$J$182="CR",'28 Populations and thresholds'!$J$182="EN",'28 Populations and thresholds'!$J$182="VU")</f>
        <v>0</v>
      </c>
      <c r="N1071" s="273">
        <f>D1071/'28 Populations and thresholds'!$H$182</f>
        <v>0.72</v>
      </c>
      <c r="O1071" s="263" t="str">
        <f t="shared" si="69"/>
        <v xml:space="preserve"> </v>
      </c>
      <c r="P1071" s="275"/>
      <c r="Q1071" s="263" t="str">
        <f t="shared" si="70"/>
        <v xml:space="preserve"> </v>
      </c>
      <c r="R1071" s="4"/>
      <c r="S1071" s="4"/>
      <c r="T1071" s="4"/>
      <c r="U1071" s="4"/>
      <c r="V1071" s="4"/>
    </row>
    <row r="1072" spans="1:22" x14ac:dyDescent="0.2">
      <c r="A1072" s="275" t="s">
        <v>1314</v>
      </c>
      <c r="B1072" s="269" t="s">
        <v>4623</v>
      </c>
      <c r="C1072" s="277" t="s">
        <v>3540</v>
      </c>
      <c r="D1072" s="279">
        <v>76531</v>
      </c>
      <c r="E1072" s="281">
        <v>40544</v>
      </c>
      <c r="F1072" s="272"/>
      <c r="G1072" s="263" t="str">
        <f t="shared" si="67"/>
        <v xml:space="preserve"> </v>
      </c>
      <c r="H1072" s="275"/>
      <c r="I1072" s="269" t="s">
        <v>4415</v>
      </c>
      <c r="J1072" s="263" t="str">
        <f t="shared" si="68"/>
        <v xml:space="preserve"> </v>
      </c>
      <c r="K1072" s="272" t="str">
        <f>IF(D1072&gt;=('28 Populations and thresholds'!$I$60),"YES"," ")</f>
        <v>YES</v>
      </c>
      <c r="L1072" s="272" t="str">
        <f>IF(K1072="YES"," ",IF(D1072&gt;=('28 Populations and thresholds'!$I$60)*0.25,"YES"))</f>
        <v xml:space="preserve"> </v>
      </c>
      <c r="M1072" s="272" t="b">
        <f>OR('28 Populations and thresholds'!$J$60="CR",'28 Populations and thresholds'!$J$60="EN",'28 Populations and thresholds'!$J$60="VU")</f>
        <v>1</v>
      </c>
      <c r="N1072" s="273">
        <f>D1072/'28 Populations and thresholds'!$H$60</f>
        <v>0.98116666666666663</v>
      </c>
      <c r="O1072" s="263" t="str">
        <f t="shared" si="69"/>
        <v xml:space="preserve"> </v>
      </c>
      <c r="P1072" s="275" t="s">
        <v>4423</v>
      </c>
      <c r="Q1072" s="263" t="str">
        <f t="shared" si="70"/>
        <v xml:space="preserve"> </v>
      </c>
      <c r="R1072" s="4"/>
      <c r="S1072" s="4"/>
      <c r="T1072" s="4"/>
      <c r="U1072" s="4"/>
      <c r="V1072" s="4"/>
    </row>
    <row r="1073" spans="1:22" x14ac:dyDescent="0.2">
      <c r="A1073" s="275" t="s">
        <v>1314</v>
      </c>
      <c r="B1073" s="269" t="s">
        <v>4623</v>
      </c>
      <c r="C1073" s="280" t="s">
        <v>3741</v>
      </c>
      <c r="D1073" s="279">
        <v>1</v>
      </c>
      <c r="E1073" s="281">
        <v>35034</v>
      </c>
      <c r="F1073" s="272"/>
      <c r="G1073" s="263" t="str">
        <f t="shared" si="67"/>
        <v xml:space="preserve"> </v>
      </c>
      <c r="H1073" s="275" t="s">
        <v>4019</v>
      </c>
      <c r="I1073" s="275"/>
      <c r="J1073" s="263" t="str">
        <f t="shared" si="68"/>
        <v xml:space="preserve"> </v>
      </c>
      <c r="K1073" s="272" t="str">
        <f>IF(D1073&gt;=('28 Populations and thresholds'!$I$125),"YES"," ")</f>
        <v>YES</v>
      </c>
      <c r="L1073" s="272" t="str">
        <f>IF(K1073="YES"," ",IF(D1073&gt;=('28 Populations and thresholds'!$I$125)*0.25,"YES"))</f>
        <v xml:space="preserve"> </v>
      </c>
      <c r="M1073" s="272" t="b">
        <f>OR('28 Populations and thresholds'!$J$125="CR",'28 Populations and thresholds'!$J$125="EN",'28 Populations and thresholds'!$J$125="VU")</f>
        <v>1</v>
      </c>
      <c r="N1073" s="273">
        <f>D1073/'28 Populations and thresholds'!$H$125</f>
        <v>1E-4</v>
      </c>
      <c r="O1073" s="263" t="str">
        <f t="shared" si="69"/>
        <v xml:space="preserve"> </v>
      </c>
      <c r="P1073" s="275"/>
      <c r="Q1073" s="263" t="str">
        <f t="shared" si="70"/>
        <v xml:space="preserve"> </v>
      </c>
      <c r="R1073" s="4"/>
      <c r="S1073" s="4"/>
      <c r="T1073" s="4"/>
      <c r="U1073" s="4"/>
      <c r="V1073" s="4"/>
    </row>
    <row r="1074" spans="1:22" x14ac:dyDescent="0.2">
      <c r="A1074" s="275" t="s">
        <v>1314</v>
      </c>
      <c r="B1074" s="269" t="s">
        <v>4623</v>
      </c>
      <c r="C1074" s="280" t="s">
        <v>3528</v>
      </c>
      <c r="D1074" s="279">
        <v>80000</v>
      </c>
      <c r="E1074" s="274">
        <v>2007</v>
      </c>
      <c r="F1074" s="272"/>
      <c r="G1074" s="263" t="str">
        <f t="shared" si="67"/>
        <v xml:space="preserve"> </v>
      </c>
      <c r="H1074" s="275" t="s">
        <v>139</v>
      </c>
      <c r="I1074" s="275" t="s">
        <v>3388</v>
      </c>
      <c r="J1074" s="263" t="str">
        <f t="shared" si="68"/>
        <v xml:space="preserve"> </v>
      </c>
      <c r="K1074" s="272" t="str">
        <f>IF(D1074&gt;=('28 Populations and thresholds'!$I$59),"YES"," ")</f>
        <v>YES</v>
      </c>
      <c r="L1074" s="272" t="str">
        <f>IF(K1074="YES"," ",IF(D1074&gt;=('28 Populations and thresholds'!$I$59)*0.25,"YES"))</f>
        <v xml:space="preserve"> </v>
      </c>
      <c r="M1074" s="272" t="b">
        <f>OR('28 Populations and thresholds'!$J$59="CR",'28 Populations and thresholds'!$J$59="EN",'28 Populations and thresholds'!$J$59="VU")</f>
        <v>0</v>
      </c>
      <c r="N1074" s="273">
        <f>D1074/'28 Populations and thresholds'!$H$59</f>
        <v>0.72727272727272729</v>
      </c>
      <c r="O1074" s="263" t="str">
        <f t="shared" si="69"/>
        <v xml:space="preserve"> </v>
      </c>
      <c r="P1074" s="269"/>
      <c r="Q1074" s="263" t="str">
        <f t="shared" si="70"/>
        <v xml:space="preserve"> </v>
      </c>
    </row>
    <row r="1075" spans="1:22" x14ac:dyDescent="0.2">
      <c r="A1075" s="275" t="s">
        <v>1314</v>
      </c>
      <c r="B1075" s="269" t="s">
        <v>4623</v>
      </c>
      <c r="C1075" s="269" t="s">
        <v>3401</v>
      </c>
      <c r="D1075" s="291">
        <v>1870</v>
      </c>
      <c r="E1075" s="281">
        <v>40544</v>
      </c>
      <c r="F1075" s="272"/>
      <c r="G1075" s="263" t="str">
        <f t="shared" si="67"/>
        <v xml:space="preserve"> </v>
      </c>
      <c r="H1075" s="275"/>
      <c r="I1075" s="269" t="s">
        <v>4415</v>
      </c>
      <c r="J1075" s="263" t="str">
        <f t="shared" si="68"/>
        <v xml:space="preserve"> </v>
      </c>
      <c r="K1075" s="272" t="str">
        <f>IF(D1075&gt;=('28 Populations and thresholds'!$I$117),"YES"," ")</f>
        <v>YES</v>
      </c>
      <c r="L1075" s="272" t="str">
        <f>IF(K1075="YES"," ",IF(D1075&gt;=('28 Populations and thresholds'!$I$117)*0.25,"YES"))</f>
        <v xml:space="preserve"> </v>
      </c>
      <c r="M1075" s="272" t="b">
        <f>OR('28 Populations and thresholds'!$J$117="CR",'28 Populations and thresholds'!$J$117="EN",'28 Populations and thresholds'!$J$117="VU")</f>
        <v>1</v>
      </c>
      <c r="N1075" s="273">
        <f>D1075/'28 Populations and thresholds'!$H$117</f>
        <v>1.2466666666666666</v>
      </c>
      <c r="O1075" s="263" t="str">
        <f t="shared" si="69"/>
        <v xml:space="preserve"> </v>
      </c>
      <c r="P1075" s="282"/>
      <c r="Q1075" s="263" t="str">
        <f t="shared" si="70"/>
        <v xml:space="preserve"> </v>
      </c>
    </row>
    <row r="1076" spans="1:22" x14ac:dyDescent="0.2">
      <c r="A1076" s="12" t="s">
        <v>1314</v>
      </c>
      <c r="B1076" s="40" t="s">
        <v>4416</v>
      </c>
      <c r="C1076" s="4" t="s">
        <v>3590</v>
      </c>
      <c r="D1076" s="174">
        <v>815</v>
      </c>
      <c r="E1076" s="148">
        <v>40544</v>
      </c>
      <c r="G1076" s="263" t="str">
        <f t="shared" si="67"/>
        <v xml:space="preserve"> </v>
      </c>
      <c r="H1076" s="12"/>
      <c r="I1076" s="9" t="s">
        <v>4415</v>
      </c>
      <c r="J1076" s="263" t="str">
        <f t="shared" si="68"/>
        <v xml:space="preserve"> </v>
      </c>
      <c r="K1076" s="38" t="str">
        <f>IF(D1076&gt;=('28 Populations and thresholds'!$I$85),"YES"," ")</f>
        <v>YES</v>
      </c>
      <c r="L1076" s="38" t="str">
        <f>IF(K1076="YES"," ",IF(D1076&gt;=('28 Populations and thresholds'!$I$85)*0.25,"YES"))</f>
        <v xml:space="preserve"> </v>
      </c>
      <c r="M1076" s="38" t="b">
        <f>OR('28 Populations and thresholds'!$J$85="CR",'28 Populations and thresholds'!$J$85="EN",'28 Populations and thresholds'!$J$85="VU")</f>
        <v>0</v>
      </c>
      <c r="N1076" s="75">
        <f>D1076/'28 Populations and thresholds'!$H$85</f>
        <v>9.1573033707865164E-3</v>
      </c>
      <c r="O1076" s="263" t="str">
        <f t="shared" si="69"/>
        <v xml:space="preserve"> </v>
      </c>
      <c r="Q1076" s="263" t="str">
        <f t="shared" si="70"/>
        <v xml:space="preserve"> </v>
      </c>
    </row>
    <row r="1077" spans="1:22" x14ac:dyDescent="0.2">
      <c r="A1077" s="275" t="s">
        <v>1314</v>
      </c>
      <c r="B1077" s="269" t="s">
        <v>1704</v>
      </c>
      <c r="C1077" s="269" t="s">
        <v>1696</v>
      </c>
      <c r="D1077" s="279">
        <v>53</v>
      </c>
      <c r="E1077" s="284" t="s">
        <v>207</v>
      </c>
      <c r="F1077" s="272"/>
      <c r="G1077" s="263" t="str">
        <f t="shared" si="67"/>
        <v xml:space="preserve"> </v>
      </c>
      <c r="H1077" s="275" t="s">
        <v>139</v>
      </c>
      <c r="I1077" s="275"/>
      <c r="J1077" s="263" t="str">
        <f t="shared" si="68"/>
        <v xml:space="preserve"> </v>
      </c>
      <c r="K1077" s="272" t="str">
        <f>IF(D1077&gt;=('28 Populations and thresholds'!$I$51),"YES"," ")</f>
        <v>YES</v>
      </c>
      <c r="L1077" s="272"/>
      <c r="M1077" s="272" t="b">
        <f>OR('28 Populations and thresholds'!$J$51="CR",'28 Populations and thresholds'!$J$51="EN",'28 Populations and thresholds'!$J$51="VU")</f>
        <v>1</v>
      </c>
      <c r="N1077" s="273">
        <f>D1077/'28 Populations and thresholds'!$H$51</f>
        <v>1.9629629629629629E-2</v>
      </c>
      <c r="O1077" s="263" t="str">
        <f t="shared" si="69"/>
        <v xml:space="preserve"> </v>
      </c>
      <c r="P1077" s="275"/>
      <c r="Q1077" s="263" t="str">
        <f t="shared" si="70"/>
        <v xml:space="preserve"> </v>
      </c>
    </row>
    <row r="1078" spans="1:22" x14ac:dyDescent="0.2">
      <c r="A1078" s="275" t="s">
        <v>1314</v>
      </c>
      <c r="B1078" s="269" t="s">
        <v>1704</v>
      </c>
      <c r="C1078" s="269" t="s">
        <v>1755</v>
      </c>
      <c r="D1078" s="279">
        <v>500</v>
      </c>
      <c r="E1078" s="284" t="s">
        <v>74</v>
      </c>
      <c r="F1078" s="272"/>
      <c r="G1078" s="263" t="str">
        <f t="shared" si="67"/>
        <v xml:space="preserve"> </v>
      </c>
      <c r="H1078" s="275" t="s">
        <v>139</v>
      </c>
      <c r="I1078" s="275"/>
      <c r="J1078" s="263" t="str">
        <f t="shared" si="68"/>
        <v xml:space="preserve"> </v>
      </c>
      <c r="K1078" s="272" t="str">
        <f>IF(D1078&gt;=('28 Populations and thresholds'!$I$226),"YES"," ")</f>
        <v>YES</v>
      </c>
      <c r="L1078" s="272" t="str">
        <f>IF(K1078="YES"," ",IF(D1078&gt;=('28 Populations and thresholds'!$I$226)*0.25,"YES"))</f>
        <v xml:space="preserve"> </v>
      </c>
      <c r="M1078" s="272" t="b">
        <f>OR('28 Populations and thresholds'!$J$226="CR",'28 Populations and thresholds'!$J$226="EN",'28 Populations and thresholds'!$J$226="VU")</f>
        <v>0</v>
      </c>
      <c r="N1078" s="273">
        <f>D1078/'28 Populations and thresholds'!$H$226</f>
        <v>0.02</v>
      </c>
      <c r="O1078" s="263" t="str">
        <f t="shared" si="69"/>
        <v xml:space="preserve"> </v>
      </c>
      <c r="P1078" s="275"/>
      <c r="Q1078" s="263" t="str">
        <f t="shared" si="70"/>
        <v xml:space="preserve"> </v>
      </c>
    </row>
    <row r="1079" spans="1:22" x14ac:dyDescent="0.2">
      <c r="A1079" s="12" t="s">
        <v>1314</v>
      </c>
      <c r="B1079" s="4" t="s">
        <v>3690</v>
      </c>
      <c r="C1079" s="4" t="s">
        <v>3676</v>
      </c>
      <c r="D1079" s="5">
        <v>80</v>
      </c>
      <c r="E1079" s="106">
        <v>1991</v>
      </c>
      <c r="G1079" s="263" t="str">
        <f t="shared" si="67"/>
        <v xml:space="preserve"> </v>
      </c>
      <c r="H1079" s="12" t="s">
        <v>139</v>
      </c>
      <c r="I1079" s="12" t="s">
        <v>3388</v>
      </c>
      <c r="J1079" s="263" t="str">
        <f t="shared" si="68"/>
        <v xml:space="preserve"> </v>
      </c>
      <c r="K1079" s="38" t="str">
        <f>IF(D1079&gt;=('28 Populations and thresholds'!$I$96),"YES"," ")</f>
        <v>YES</v>
      </c>
      <c r="L1079" s="38" t="str">
        <f>IF(K1079="YES"," ",IF(D1079&gt;=('28 Populations and thresholds'!$I$96)*0.25,"YES"))</f>
        <v xml:space="preserve"> </v>
      </c>
      <c r="M1079" s="38" t="b">
        <f>OR('28 Populations and thresholds'!$J$96="CR",'28 Populations and thresholds'!$J$96="EN",'28 Populations and thresholds'!$J$96="VU")</f>
        <v>1</v>
      </c>
      <c r="N1079" s="75">
        <f>D1079/'28 Populations and thresholds'!$H$96</f>
        <v>0.08</v>
      </c>
      <c r="O1079" s="263" t="str">
        <f t="shared" si="69"/>
        <v xml:space="preserve"> </v>
      </c>
      <c r="Q1079" s="263" t="str">
        <f t="shared" si="70"/>
        <v xml:space="preserve"> </v>
      </c>
    </row>
    <row r="1080" spans="1:22" x14ac:dyDescent="0.2">
      <c r="A1080" s="267" t="s">
        <v>1314</v>
      </c>
      <c r="B1080" s="268" t="s">
        <v>1367</v>
      </c>
      <c r="C1080" s="269" t="s">
        <v>3676</v>
      </c>
      <c r="D1080" s="270">
        <v>2000</v>
      </c>
      <c r="E1080" s="294" t="s">
        <v>1316</v>
      </c>
      <c r="F1080" s="276"/>
      <c r="G1080" s="263" t="str">
        <f t="shared" si="67"/>
        <v xml:space="preserve"> </v>
      </c>
      <c r="H1080" s="267" t="s">
        <v>15</v>
      </c>
      <c r="I1080" s="267" t="s">
        <v>1315</v>
      </c>
      <c r="J1080" s="263" t="str">
        <f t="shared" si="68"/>
        <v xml:space="preserve"> </v>
      </c>
      <c r="K1080" s="272" t="str">
        <f>IF(D1080&gt;=('28 Populations and thresholds'!$I$96),"YES"," ")</f>
        <v>YES</v>
      </c>
      <c r="L1080" s="272" t="str">
        <f>IF(K1080="YES"," ",IF(D1080&gt;=('28 Populations and thresholds'!$I$96)*0.25,"YES"))</f>
        <v xml:space="preserve"> </v>
      </c>
      <c r="M1080" s="272" t="b">
        <f>OR('28 Populations and thresholds'!$J$96="CR",'28 Populations and thresholds'!$J$96="EN",'28 Populations and thresholds'!$J$96="VU")</f>
        <v>1</v>
      </c>
      <c r="N1080" s="273">
        <f>D1080/'28 Populations and thresholds'!$H$96</f>
        <v>2</v>
      </c>
      <c r="O1080" s="263" t="str">
        <f t="shared" si="69"/>
        <v xml:space="preserve"> </v>
      </c>
      <c r="P1080" s="275"/>
      <c r="Q1080" s="263" t="str">
        <f t="shared" si="70"/>
        <v xml:space="preserve"> </v>
      </c>
    </row>
    <row r="1081" spans="1:22" x14ac:dyDescent="0.2">
      <c r="A1081" s="267" t="s">
        <v>1314</v>
      </c>
      <c r="B1081" s="268" t="s">
        <v>1367</v>
      </c>
      <c r="C1081" s="269" t="s">
        <v>3729</v>
      </c>
      <c r="D1081" s="298">
        <v>1200</v>
      </c>
      <c r="E1081" s="294" t="s">
        <v>1332</v>
      </c>
      <c r="F1081" s="276"/>
      <c r="G1081" s="263" t="str">
        <f t="shared" si="67"/>
        <v xml:space="preserve"> </v>
      </c>
      <c r="H1081" s="267" t="s">
        <v>15</v>
      </c>
      <c r="I1081" s="267" t="s">
        <v>1315</v>
      </c>
      <c r="J1081" s="263" t="str">
        <f t="shared" si="68"/>
        <v xml:space="preserve"> </v>
      </c>
      <c r="K1081" s="272" t="str">
        <f>IF(D1081&gt;=('28 Populations and thresholds'!$I$69),"YES"," ")</f>
        <v>YES</v>
      </c>
      <c r="L1081" s="272" t="str">
        <f>IF(K1081="YES"," ",IF(D1081&gt;=('28 Populations and thresholds'!$I$69)*0.25,"YES"))</f>
        <v xml:space="preserve"> </v>
      </c>
      <c r="M1081" s="272" t="b">
        <f>OR('28 Populations and thresholds'!$J$69="CR",'28 Populations and thresholds'!$J$69="EN",'28 Populations and thresholds'!$J$69="VU")</f>
        <v>1</v>
      </c>
      <c r="N1081" s="273">
        <f>D1081/'28 Populations and thresholds'!$H$69</f>
        <v>4.2857142857142858E-2</v>
      </c>
      <c r="O1081" s="263" t="str">
        <f t="shared" si="69"/>
        <v xml:space="preserve"> </v>
      </c>
      <c r="P1081" s="275"/>
      <c r="Q1081" s="263" t="str">
        <f t="shared" si="70"/>
        <v xml:space="preserve"> </v>
      </c>
    </row>
    <row r="1082" spans="1:22" x14ac:dyDescent="0.2">
      <c r="A1082" s="267" t="s">
        <v>1314</v>
      </c>
      <c r="B1082" s="268" t="s">
        <v>1367</v>
      </c>
      <c r="C1082" s="269" t="s">
        <v>3552</v>
      </c>
      <c r="D1082" s="270">
        <v>1000</v>
      </c>
      <c r="E1082" s="294" t="s">
        <v>1316</v>
      </c>
      <c r="F1082" s="276"/>
      <c r="G1082" s="263" t="str">
        <f t="shared" si="67"/>
        <v xml:space="preserve"> </v>
      </c>
      <c r="H1082" s="267" t="s">
        <v>15</v>
      </c>
      <c r="I1082" s="267" t="s">
        <v>1315</v>
      </c>
      <c r="J1082" s="263" t="str">
        <f t="shared" si="68"/>
        <v xml:space="preserve"> </v>
      </c>
      <c r="K1082" s="272" t="str">
        <f>IF(D1082&gt;=('28 Populations and thresholds'!$I$77),"YES"," ")</f>
        <v>YES</v>
      </c>
      <c r="L1082" s="272" t="str">
        <f>IF(K1082="YES"," ",IF(D1082&gt;=('28 Populations and thresholds'!$I$77)*0.25,"YES"))</f>
        <v xml:space="preserve"> </v>
      </c>
      <c r="M1082" s="272" t="b">
        <f>OR('28 Populations and thresholds'!$J$77="CR",'28 Populations and thresholds'!$J$77="EN",'28 Populations and thresholds'!$J$77="VU")</f>
        <v>0</v>
      </c>
      <c r="N1082" s="273">
        <f>D1082/'28 Populations and thresholds'!$H$77</f>
        <v>0.01</v>
      </c>
      <c r="O1082" s="263" t="str">
        <f t="shared" si="69"/>
        <v xml:space="preserve"> </v>
      </c>
      <c r="P1082" s="269"/>
      <c r="Q1082" s="263" t="str">
        <f t="shared" si="70"/>
        <v xml:space="preserve"> </v>
      </c>
    </row>
    <row r="1083" spans="1:22" x14ac:dyDescent="0.2">
      <c r="A1083" s="267" t="s">
        <v>1314</v>
      </c>
      <c r="B1083" s="268" t="s">
        <v>1367</v>
      </c>
      <c r="C1083" s="280" t="s">
        <v>3540</v>
      </c>
      <c r="D1083" s="270">
        <v>600</v>
      </c>
      <c r="E1083" s="294" t="s">
        <v>1332</v>
      </c>
      <c r="F1083" s="276"/>
      <c r="G1083" s="263" t="str">
        <f t="shared" si="67"/>
        <v xml:space="preserve"> </v>
      </c>
      <c r="H1083" s="267" t="s">
        <v>15</v>
      </c>
      <c r="I1083" s="267" t="s">
        <v>1315</v>
      </c>
      <c r="J1083" s="263" t="str">
        <f t="shared" si="68"/>
        <v xml:space="preserve"> </v>
      </c>
      <c r="K1083" s="272" t="str">
        <f>IF(D1083&gt;=('28 Populations and thresholds'!$I$60),"YES"," ")</f>
        <v>YES</v>
      </c>
      <c r="L1083" s="272" t="str">
        <f>IF(K1083="YES"," ",IF(D1083&gt;=('28 Populations and thresholds'!$I$60)*0.25,"YES"))</f>
        <v xml:space="preserve"> </v>
      </c>
      <c r="M1083" s="272" t="b">
        <f>OR('28 Populations and thresholds'!$J$60="CR",'28 Populations and thresholds'!$J$60="EN",'28 Populations and thresholds'!$J$60="VU")</f>
        <v>1</v>
      </c>
      <c r="N1083" s="273">
        <f>D1083/'28 Populations and thresholds'!$H$60</f>
        <v>7.6923076923076927E-3</v>
      </c>
      <c r="O1083" s="263" t="str">
        <f t="shared" si="69"/>
        <v xml:space="preserve"> </v>
      </c>
      <c r="P1083" s="269"/>
      <c r="Q1083" s="263" t="str">
        <f t="shared" si="70"/>
        <v xml:space="preserve"> </v>
      </c>
      <c r="R1083" s="4"/>
      <c r="S1083" s="4"/>
      <c r="T1083" s="4"/>
      <c r="U1083" s="4"/>
      <c r="V1083" s="4"/>
    </row>
    <row r="1084" spans="1:22" x14ac:dyDescent="0.2">
      <c r="A1084" s="143" t="s">
        <v>1314</v>
      </c>
      <c r="B1084" s="9" t="s">
        <v>3523</v>
      </c>
      <c r="C1084" s="4" t="s">
        <v>3545</v>
      </c>
      <c r="D1084" s="41">
        <v>5520</v>
      </c>
      <c r="E1084" s="47" t="s">
        <v>1336</v>
      </c>
      <c r="F1084" s="43"/>
      <c r="G1084" s="263" t="str">
        <f t="shared" si="67"/>
        <v xml:space="preserve"> </v>
      </c>
      <c r="H1084" s="143" t="s">
        <v>15</v>
      </c>
      <c r="I1084" s="143" t="s">
        <v>1365</v>
      </c>
      <c r="J1084" s="263" t="str">
        <f t="shared" si="68"/>
        <v xml:space="preserve"> </v>
      </c>
      <c r="K1084" s="38" t="str">
        <f>IF(D1084&gt;=('28 Populations and thresholds'!$I$71),"YES"," ")</f>
        <v>YES</v>
      </c>
      <c r="L1084" s="38" t="str">
        <f>IF(K1084="YES"," ",IF(D1084&gt;=('28 Populations and thresholds'!$I$71)*0.25,"YES"))</f>
        <v xml:space="preserve"> </v>
      </c>
      <c r="M1084" s="38" t="b">
        <f>OR('28 Populations and thresholds'!$J$71="CR",'28 Populations and thresholds'!$J$71="EN",'28 Populations and thresholds'!$J$71="VU")</f>
        <v>0</v>
      </c>
      <c r="N1084" s="75">
        <f>D1084/'28 Populations and thresholds'!$H$71</f>
        <v>9.1999999999999998E-2</v>
      </c>
      <c r="O1084" s="263" t="str">
        <f t="shared" si="69"/>
        <v xml:space="preserve"> </v>
      </c>
      <c r="P1084" s="9"/>
      <c r="Q1084" s="263" t="str">
        <f t="shared" si="70"/>
        <v xml:space="preserve"> </v>
      </c>
    </row>
    <row r="1085" spans="1:22" x14ac:dyDescent="0.2">
      <c r="A1085" s="12" t="s">
        <v>1314</v>
      </c>
      <c r="B1085" s="9" t="s">
        <v>3523</v>
      </c>
      <c r="C1085" s="111" t="s">
        <v>3522</v>
      </c>
      <c r="D1085" s="5">
        <v>1141</v>
      </c>
      <c r="E1085" s="104">
        <v>2007</v>
      </c>
      <c r="G1085" s="263" t="str">
        <f t="shared" si="67"/>
        <v xml:space="preserve"> </v>
      </c>
      <c r="H1085" s="12" t="s">
        <v>139</v>
      </c>
      <c r="I1085" s="12" t="s">
        <v>3388</v>
      </c>
      <c r="J1085" s="263" t="str">
        <f t="shared" si="68"/>
        <v xml:space="preserve"> </v>
      </c>
      <c r="K1085" s="38" t="str">
        <f>IF(D1085&gt;=('28 Populations and thresholds'!$I$58),"YES"," ")</f>
        <v>YES</v>
      </c>
      <c r="L1085" s="38" t="str">
        <f>IF(K1085="YES"," ",IF(D1085&gt;=('28 Populations and thresholds'!$I$58)*0.25,"YES"))</f>
        <v xml:space="preserve"> </v>
      </c>
      <c r="M1085" s="38" t="b">
        <f>OR('28 Populations and thresholds'!$J$58="CR",'28 Populations and thresholds'!$J$58="EN",'28 Populations and thresholds'!$J$58="VU")</f>
        <v>0</v>
      </c>
      <c r="N1085" s="75">
        <f>D1085/'28 Populations and thresholds'!$H$58</f>
        <v>1.9016666666666668E-2</v>
      </c>
      <c r="O1085" s="263" t="str">
        <f t="shared" si="69"/>
        <v xml:space="preserve"> </v>
      </c>
      <c r="Q1085" s="263" t="str">
        <f t="shared" si="70"/>
        <v xml:space="preserve"> </v>
      </c>
    </row>
    <row r="1086" spans="1:22" x14ac:dyDescent="0.2">
      <c r="A1086" s="267" t="s">
        <v>1314</v>
      </c>
      <c r="B1086" s="269" t="s">
        <v>1682</v>
      </c>
      <c r="C1086" s="269" t="s">
        <v>1677</v>
      </c>
      <c r="D1086" s="279">
        <v>27</v>
      </c>
      <c r="E1086" s="284" t="s">
        <v>240</v>
      </c>
      <c r="F1086" s="276"/>
      <c r="G1086" s="263" t="str">
        <f t="shared" si="67"/>
        <v xml:space="preserve"> </v>
      </c>
      <c r="H1086" s="275" t="s">
        <v>139</v>
      </c>
      <c r="I1086" s="275"/>
      <c r="J1086" s="263" t="str">
        <f t="shared" si="68"/>
        <v xml:space="preserve"> </v>
      </c>
      <c r="K1086" s="272" t="str">
        <f>IF(D1086&gt;=('28 Populations and thresholds'!$I$44),"YES"," ")</f>
        <v>YES</v>
      </c>
      <c r="L1086" s="272" t="str">
        <f>IF(K1086="YES"," ",IF(D1086&gt;=('28 Populations and thresholds'!$I$44)*0.25,"YES"))</f>
        <v xml:space="preserve"> </v>
      </c>
      <c r="M1086" s="272" t="b">
        <f>OR('28 Populations and thresholds'!$J$44="CR",'28 Populations and thresholds'!$J$44="EN",'28 Populations and thresholds'!$J$44="VU")</f>
        <v>0</v>
      </c>
      <c r="N1086" s="273">
        <f>D1086/'28 Populations and thresholds'!$H$44</f>
        <v>5.3999999999999999E-2</v>
      </c>
      <c r="O1086" s="263" t="str">
        <f t="shared" si="69"/>
        <v xml:space="preserve"> </v>
      </c>
      <c r="P1086" s="282"/>
      <c r="Q1086" s="263" t="str">
        <f t="shared" si="70"/>
        <v xml:space="preserve"> </v>
      </c>
    </row>
    <row r="1087" spans="1:22" x14ac:dyDescent="0.2">
      <c r="A1087" s="275" t="s">
        <v>1314</v>
      </c>
      <c r="B1087" s="292" t="s">
        <v>1682</v>
      </c>
      <c r="C1087" s="269" t="s">
        <v>1622</v>
      </c>
      <c r="D1087" s="279">
        <v>1</v>
      </c>
      <c r="E1087" s="274">
        <v>1989</v>
      </c>
      <c r="F1087" s="272"/>
      <c r="G1087" s="263" t="str">
        <f t="shared" si="67"/>
        <v xml:space="preserve"> </v>
      </c>
      <c r="H1087" s="275" t="s">
        <v>139</v>
      </c>
      <c r="I1087" s="269"/>
      <c r="J1087" s="263" t="str">
        <f t="shared" si="68"/>
        <v xml:space="preserve"> </v>
      </c>
      <c r="K1087" s="272" t="str">
        <f>IF(D1087&gt;=('28 Populations and thresholds'!$I$10),"YES"," ")</f>
        <v>YES</v>
      </c>
      <c r="L1087" s="272" t="str">
        <f>IF(K1087="YES"," ",IF(D1087&gt;=('28 Populations and thresholds'!$I$10)*0.25,"YES"))</f>
        <v xml:space="preserve"> </v>
      </c>
      <c r="M1087" s="272" t="b">
        <f>OR('28 Populations and thresholds'!$J$10="CR",'28 Populations and thresholds'!$J$10="EN",'28 Populations and thresholds'!$J$10="VU")</f>
        <v>1</v>
      </c>
      <c r="N1087" s="273">
        <f>D1087/'28 Populations and thresholds'!$H$10</f>
        <v>0.02</v>
      </c>
      <c r="O1087" s="263" t="str">
        <f t="shared" si="69"/>
        <v xml:space="preserve"> </v>
      </c>
      <c r="P1087" s="269"/>
      <c r="Q1087" s="263" t="str">
        <f t="shared" si="70"/>
        <v xml:space="preserve"> </v>
      </c>
    </row>
    <row r="1088" spans="1:22" x14ac:dyDescent="0.2">
      <c r="A1088" s="143" t="s">
        <v>1314</v>
      </c>
      <c r="B1088" s="40" t="s">
        <v>1369</v>
      </c>
      <c r="C1088" s="4" t="s">
        <v>3552</v>
      </c>
      <c r="D1088" s="41">
        <v>750</v>
      </c>
      <c r="E1088" s="47" t="s">
        <v>1332</v>
      </c>
      <c r="F1088" s="43"/>
      <c r="G1088" s="263" t="str">
        <f t="shared" si="67"/>
        <v xml:space="preserve"> </v>
      </c>
      <c r="H1088" s="143" t="s">
        <v>15</v>
      </c>
      <c r="I1088" s="143" t="s">
        <v>1315</v>
      </c>
      <c r="J1088" s="263" t="str">
        <f t="shared" si="68"/>
        <v xml:space="preserve"> </v>
      </c>
      <c r="K1088" s="38" t="str">
        <f>IF(D1088&gt;=('28 Populations and thresholds'!$I$77),"YES"," ")</f>
        <v>YES</v>
      </c>
      <c r="L1088" s="38" t="str">
        <f>IF(K1088="YES"," ",IF(D1088&gt;=('28 Populations and thresholds'!$I$77)*0.25,"YES"))</f>
        <v xml:space="preserve"> </v>
      </c>
      <c r="M1088" s="38" t="b">
        <f>OR('28 Populations and thresholds'!$J$77="CR",'28 Populations and thresholds'!$J$77="EN",'28 Populations and thresholds'!$J$77="VU")</f>
        <v>0</v>
      </c>
      <c r="N1088" s="75">
        <f>D1088/'28 Populations and thresholds'!$H$77</f>
        <v>7.4999999999999997E-3</v>
      </c>
      <c r="O1088" s="263" t="str">
        <f t="shared" si="69"/>
        <v xml:space="preserve"> </v>
      </c>
      <c r="P1088" s="9"/>
      <c r="Q1088" s="263" t="str">
        <f t="shared" si="70"/>
        <v xml:space="preserve"> </v>
      </c>
    </row>
    <row r="1089" spans="1:22" x14ac:dyDescent="0.2">
      <c r="A1089" s="275" t="s">
        <v>1314</v>
      </c>
      <c r="B1089" s="269" t="s">
        <v>4420</v>
      </c>
      <c r="C1089" s="280" t="s">
        <v>3452</v>
      </c>
      <c r="D1089" s="279">
        <v>2946</v>
      </c>
      <c r="E1089" s="274" t="s">
        <v>4398</v>
      </c>
      <c r="F1089" s="272"/>
      <c r="G1089" s="263" t="str">
        <f t="shared" ref="G1089:G1152" si="71">" "</f>
        <v xml:space="preserve"> </v>
      </c>
      <c r="H1089" s="275"/>
      <c r="I1089" s="275" t="s">
        <v>4392</v>
      </c>
      <c r="J1089" s="263" t="str">
        <f t="shared" ref="J1089:J1152" si="72">" "</f>
        <v xml:space="preserve"> </v>
      </c>
      <c r="K1089" s="272" t="str">
        <f>IF(D1089&gt;=('28 Populations and thresholds'!$I$158),"YES"," ")</f>
        <v>YES</v>
      </c>
      <c r="L1089" s="272" t="str">
        <f>IF(K1089="YES"," ",IF(D1089&gt;=('28 Populations and thresholds'!$I$158)*0.25,"YES"))</f>
        <v xml:space="preserve"> </v>
      </c>
      <c r="M1089" s="272" t="b">
        <f>OR('28 Populations and thresholds'!$J$158="CR",'28 Populations and thresholds'!$J$158="EN",'28 Populations and thresholds'!$J$158="VU")</f>
        <v>0</v>
      </c>
      <c r="N1089" s="273">
        <f>D1089/'28 Populations and thresholds'!$H$158</f>
        <v>2.946E-2</v>
      </c>
      <c r="O1089" s="263" t="str">
        <f t="shared" ref="O1089:O1152" si="73">" "</f>
        <v xml:space="preserve"> </v>
      </c>
      <c r="P1089" s="275"/>
      <c r="Q1089" s="263" t="str">
        <f t="shared" ref="Q1089:Q1152" si="74">" "</f>
        <v xml:space="preserve"> </v>
      </c>
    </row>
    <row r="1090" spans="1:22" x14ac:dyDescent="0.2">
      <c r="A1090" s="275" t="s">
        <v>1314</v>
      </c>
      <c r="B1090" s="269" t="s">
        <v>4420</v>
      </c>
      <c r="C1090" s="280" t="s">
        <v>1732</v>
      </c>
      <c r="D1090" s="279">
        <v>1016</v>
      </c>
      <c r="E1090" s="274" t="s">
        <v>4398</v>
      </c>
      <c r="F1090" s="272"/>
      <c r="G1090" s="263" t="str">
        <f t="shared" si="71"/>
        <v xml:space="preserve"> </v>
      </c>
      <c r="H1090" s="275"/>
      <c r="I1090" s="275" t="s">
        <v>4392</v>
      </c>
      <c r="J1090" s="263" t="str">
        <f t="shared" si="72"/>
        <v xml:space="preserve"> </v>
      </c>
      <c r="K1090" s="272" t="str">
        <f>IF(D1090&gt;=('28 Populations and thresholds'!$I$221),"YES"," ")</f>
        <v>YES</v>
      </c>
      <c r="L1090" s="272" t="str">
        <f>IF(K1090="YES"," ",IF(D1090&gt;=('28 Populations and thresholds'!$I$221)*0.25,"YES"))</f>
        <v xml:space="preserve"> </v>
      </c>
      <c r="M1090" s="272" t="b">
        <f>OR('28 Populations and thresholds'!$J$221="CR",'28 Populations and thresholds'!$J$221="EN",'28 Populations and thresholds'!$J$221="VU")</f>
        <v>1</v>
      </c>
      <c r="N1090" s="273">
        <f>D1090/'28 Populations and thresholds'!$H$221</f>
        <v>0.10583333333333333</v>
      </c>
      <c r="O1090" s="263" t="str">
        <f t="shared" si="73"/>
        <v xml:space="preserve"> </v>
      </c>
      <c r="P1090" s="275"/>
      <c r="Q1090" s="263" t="str">
        <f t="shared" si="74"/>
        <v xml:space="preserve"> </v>
      </c>
    </row>
    <row r="1091" spans="1:22" x14ac:dyDescent="0.2">
      <c r="A1091" s="275" t="s">
        <v>1314</v>
      </c>
      <c r="B1091" s="269" t="s">
        <v>4420</v>
      </c>
      <c r="C1091" s="280" t="s">
        <v>3763</v>
      </c>
      <c r="D1091" s="279">
        <v>627</v>
      </c>
      <c r="E1091" s="274" t="s">
        <v>4398</v>
      </c>
      <c r="F1091" s="272"/>
      <c r="G1091" s="263" t="str">
        <f t="shared" si="71"/>
        <v xml:space="preserve"> </v>
      </c>
      <c r="H1091" s="275"/>
      <c r="I1091" s="275" t="s">
        <v>4392</v>
      </c>
      <c r="J1091" s="263" t="str">
        <f t="shared" si="72"/>
        <v xml:space="preserve"> </v>
      </c>
      <c r="K1091" s="272" t="str">
        <f>IF(D1091&gt;=('28 Populations and thresholds'!$I$191),"YES"," ")</f>
        <v>YES</v>
      </c>
      <c r="L1091" s="272" t="str">
        <f>IF(K1091="YES"," ",IF(D1091&gt;=('28 Populations and thresholds'!$I$191)*0.25,"YES"))</f>
        <v xml:space="preserve"> </v>
      </c>
      <c r="M1091" s="272" t="b">
        <f>OR('28 Populations and thresholds'!$J$191="CR",'28 Populations and thresholds'!$J$191="EN",'28 Populations and thresholds'!$J$191="VU")</f>
        <v>0</v>
      </c>
      <c r="N1091" s="273">
        <f>D1091/'28 Populations and thresholds'!$H$191</f>
        <v>1.2540000000000001E-2</v>
      </c>
      <c r="O1091" s="263" t="str">
        <f t="shared" si="73"/>
        <v xml:space="preserve"> </v>
      </c>
      <c r="P1091" s="275"/>
      <c r="Q1091" s="263" t="str">
        <f t="shared" si="74"/>
        <v xml:space="preserve"> </v>
      </c>
    </row>
    <row r="1092" spans="1:22" x14ac:dyDescent="0.2">
      <c r="A1092" s="275" t="s">
        <v>1314</v>
      </c>
      <c r="B1092" s="269" t="s">
        <v>4420</v>
      </c>
      <c r="C1092" s="269" t="s">
        <v>3482</v>
      </c>
      <c r="D1092" s="279">
        <v>5772</v>
      </c>
      <c r="E1092" s="281">
        <v>38749</v>
      </c>
      <c r="F1092" s="272"/>
      <c r="G1092" s="263" t="str">
        <f t="shared" si="71"/>
        <v xml:space="preserve"> </v>
      </c>
      <c r="H1092" s="275"/>
      <c r="I1092" s="275" t="s">
        <v>4415</v>
      </c>
      <c r="J1092" s="263" t="str">
        <f t="shared" si="72"/>
        <v xml:space="preserve"> </v>
      </c>
      <c r="K1092" s="272" t="str">
        <f>IF(D1092&gt;=(('28 Populations and thresholds'!$I$205)+('28 Populations and thresholds'!$I$206)+('28 Populations and thresholds'!$I$207)+('28 Populations and thresholds'!$I$208)),"YES"," ")</f>
        <v>YES</v>
      </c>
      <c r="L1092" s="272" t="str">
        <f>IF(K1092="YES"," ",IF(D1092&gt;=(('28 Populations and thresholds'!$I$205)+('28 Populations and thresholds'!$I$206)+('28 Populations and thresholds'!$I$207)+('28 Populations and thresholds'!$I$208))*0.25,"YES"))</f>
        <v xml:space="preserve"> </v>
      </c>
      <c r="M1092" s="272" t="b">
        <f>OR('28 Populations and thresholds'!$J$206="CR",'28 Populations and thresholds'!$J$206="EN",'28 Populations and thresholds'!$J$206="VU")</f>
        <v>0</v>
      </c>
      <c r="N1092" s="273">
        <f>D1092/(('28 Populations and thresholds'!$H$205)+('28 Populations and thresholds'!$H$206)+('28 Populations and thresholds'!$H$207)+('28 Populations and thresholds'!$H$208))</f>
        <v>2.1578376761748103E-3</v>
      </c>
      <c r="O1092" s="263" t="str">
        <f t="shared" si="73"/>
        <v xml:space="preserve"> </v>
      </c>
      <c r="P1092" s="275" t="s">
        <v>4568</v>
      </c>
      <c r="Q1092" s="263" t="str">
        <f t="shared" si="74"/>
        <v xml:space="preserve"> </v>
      </c>
    </row>
    <row r="1093" spans="1:22" x14ac:dyDescent="0.2">
      <c r="A1093" s="12" t="s">
        <v>1314</v>
      </c>
      <c r="B1093" s="4" t="s">
        <v>3524</v>
      </c>
      <c r="C1093" s="111" t="s">
        <v>3522</v>
      </c>
      <c r="D1093" s="5">
        <v>1467</v>
      </c>
      <c r="E1093" s="148">
        <v>39114</v>
      </c>
      <c r="G1093" s="263" t="str">
        <f t="shared" si="71"/>
        <v xml:space="preserve"> </v>
      </c>
      <c r="H1093" s="12" t="s">
        <v>139</v>
      </c>
      <c r="I1093" s="9" t="s">
        <v>4415</v>
      </c>
      <c r="J1093" s="263" t="str">
        <f t="shared" si="72"/>
        <v xml:space="preserve"> </v>
      </c>
      <c r="K1093" s="38" t="str">
        <f>IF(D1093&gt;=('28 Populations and thresholds'!$I$58),"YES"," ")</f>
        <v>YES</v>
      </c>
      <c r="L1093" s="38" t="str">
        <f>IF(K1093="YES"," ",IF(D1093&gt;=('28 Populations and thresholds'!$I$58)*0.25,"YES"))</f>
        <v xml:space="preserve"> </v>
      </c>
      <c r="M1093" s="38" t="b">
        <f>OR('28 Populations and thresholds'!$J$58="CR",'28 Populations and thresholds'!$J$58="EN",'28 Populations and thresholds'!$J$58="VU")</f>
        <v>0</v>
      </c>
      <c r="N1093" s="75">
        <f>D1093/'28 Populations and thresholds'!$H$58</f>
        <v>2.445E-2</v>
      </c>
      <c r="O1093" s="263" t="str">
        <f t="shared" si="73"/>
        <v xml:space="preserve"> </v>
      </c>
      <c r="Q1093" s="263" t="str">
        <f t="shared" si="74"/>
        <v xml:space="preserve"> </v>
      </c>
    </row>
    <row r="1094" spans="1:22" x14ac:dyDescent="0.2">
      <c r="A1094" s="275" t="s">
        <v>1314</v>
      </c>
      <c r="B1094" s="283" t="s">
        <v>3928</v>
      </c>
      <c r="C1094" s="269" t="s">
        <v>1732</v>
      </c>
      <c r="D1094" s="279">
        <v>1400</v>
      </c>
      <c r="E1094" s="274" t="s">
        <v>3930</v>
      </c>
      <c r="F1094" s="272"/>
      <c r="G1094" s="263" t="str">
        <f t="shared" si="71"/>
        <v xml:space="preserve"> </v>
      </c>
      <c r="H1094" s="275"/>
      <c r="I1094" s="275" t="s">
        <v>3925</v>
      </c>
      <c r="J1094" s="263" t="str">
        <f t="shared" si="72"/>
        <v xml:space="preserve"> </v>
      </c>
      <c r="K1094" s="272" t="str">
        <f>IF(D1094&gt;=('28 Populations and thresholds'!$I$221),"YES"," ")</f>
        <v>YES</v>
      </c>
      <c r="L1094" s="272" t="str">
        <f>IF(K1094="YES"," ",IF(D1094&gt;=('28 Populations and thresholds'!$I$221)*0.25,"YES"))</f>
        <v xml:space="preserve"> </v>
      </c>
      <c r="M1094" s="272" t="b">
        <f>OR('28 Populations and thresholds'!$J$221="CR",'28 Populations and thresholds'!$J$221="EN",'28 Populations and thresholds'!$J$221="VU")</f>
        <v>1</v>
      </c>
      <c r="N1094" s="273">
        <f>D1094/'28 Populations and thresholds'!$H$221</f>
        <v>0.14583333333333334</v>
      </c>
      <c r="O1094" s="263" t="str">
        <f t="shared" si="73"/>
        <v xml:space="preserve"> </v>
      </c>
      <c r="P1094" s="275"/>
      <c r="Q1094" s="263" t="str">
        <f t="shared" si="74"/>
        <v xml:space="preserve"> </v>
      </c>
    </row>
    <row r="1095" spans="1:22" x14ac:dyDescent="0.2">
      <c r="A1095" s="275" t="s">
        <v>1314</v>
      </c>
      <c r="B1095" s="283" t="s">
        <v>3928</v>
      </c>
      <c r="C1095" s="269" t="s">
        <v>3484</v>
      </c>
      <c r="D1095" s="279">
        <v>106</v>
      </c>
      <c r="E1095" s="274" t="s">
        <v>3929</v>
      </c>
      <c r="F1095" s="272"/>
      <c r="G1095" s="263" t="str">
        <f t="shared" si="71"/>
        <v xml:space="preserve"> </v>
      </c>
      <c r="H1095" s="275"/>
      <c r="I1095" s="275" t="s">
        <v>3925</v>
      </c>
      <c r="J1095" s="263" t="str">
        <f t="shared" si="72"/>
        <v xml:space="preserve"> </v>
      </c>
      <c r="K1095" s="272" t="str">
        <f>IF(D1095&gt;=('28 Populations and thresholds'!$I$209),"YES"," ")</f>
        <v>YES</v>
      </c>
      <c r="L1095" s="272" t="str">
        <f>IF(K1095="YES"," ",IF(D1095&gt;=('28 Populations and thresholds'!$I$209)*0.25,"YES"))</f>
        <v xml:space="preserve"> </v>
      </c>
      <c r="M1095" s="272" t="b">
        <f>OR('28 Populations and thresholds'!$J$209="CR",'28 Populations and thresholds'!$J$209="EN",'28 Populations and thresholds'!$J$209="VU")</f>
        <v>1</v>
      </c>
      <c r="N1095" s="273">
        <f>D1095/'28 Populations and thresholds'!$H$209</f>
        <v>0.22083333333333333</v>
      </c>
      <c r="O1095" s="263" t="str">
        <f t="shared" si="73"/>
        <v xml:space="preserve"> </v>
      </c>
      <c r="P1095" s="275"/>
      <c r="Q1095" s="263" t="str">
        <f t="shared" si="74"/>
        <v xml:space="preserve"> </v>
      </c>
      <c r="R1095" s="4"/>
      <c r="S1095" s="4"/>
      <c r="T1095" s="4"/>
      <c r="U1095" s="4"/>
      <c r="V1095" s="4"/>
    </row>
    <row r="1096" spans="1:22" x14ac:dyDescent="0.2">
      <c r="A1096" s="275" t="s">
        <v>1314</v>
      </c>
      <c r="B1096" s="283" t="s">
        <v>3928</v>
      </c>
      <c r="C1096" s="280" t="s">
        <v>3472</v>
      </c>
      <c r="D1096" s="279">
        <v>280</v>
      </c>
      <c r="E1096" s="274" t="s">
        <v>3930</v>
      </c>
      <c r="F1096" s="272"/>
      <c r="G1096" s="263" t="str">
        <f t="shared" si="71"/>
        <v xml:space="preserve"> </v>
      </c>
      <c r="H1096" s="275"/>
      <c r="I1096" s="275" t="s">
        <v>3925</v>
      </c>
      <c r="J1096" s="263" t="str">
        <f t="shared" si="72"/>
        <v xml:space="preserve"> </v>
      </c>
      <c r="K1096" s="272" t="str">
        <f>IF(D1096&gt;=('28 Populations and thresholds'!$I$188),"YES"," ")</f>
        <v>YES</v>
      </c>
      <c r="L1096" s="272" t="str">
        <f>IF(K1096="YES"," ",IF(D1096&gt;=('28 Populations and thresholds'!$I$188)*0.25,"YES"))</f>
        <v xml:space="preserve"> </v>
      </c>
      <c r="M1096" s="272" t="b">
        <f>OR('28 Populations and thresholds'!$J$188="CR",'28 Populations and thresholds'!$J$188="EN",'28 Populations and thresholds'!$J$188="VU")</f>
        <v>1</v>
      </c>
      <c r="N1096" s="273">
        <f>D1096/'28 Populations and thresholds'!$H$188</f>
        <v>0.46666666666666667</v>
      </c>
      <c r="O1096" s="263" t="str">
        <f t="shared" si="73"/>
        <v xml:space="preserve"> </v>
      </c>
      <c r="P1096" s="269"/>
      <c r="Q1096" s="263" t="str">
        <f t="shared" si="74"/>
        <v xml:space="preserve"> </v>
      </c>
      <c r="R1096" s="4"/>
      <c r="S1096" s="4"/>
      <c r="T1096" s="4"/>
      <c r="U1096" s="4"/>
      <c r="V1096" s="4"/>
    </row>
    <row r="1097" spans="1:22" x14ac:dyDescent="0.2">
      <c r="A1097" s="12" t="s">
        <v>1314</v>
      </c>
      <c r="B1097" s="4" t="s">
        <v>4490</v>
      </c>
      <c r="C1097" s="4" t="s">
        <v>3781</v>
      </c>
      <c r="D1097" s="5">
        <v>1705</v>
      </c>
      <c r="E1097" s="148">
        <v>39114</v>
      </c>
      <c r="G1097" s="263" t="str">
        <f t="shared" si="71"/>
        <v xml:space="preserve"> </v>
      </c>
      <c r="I1097" s="9" t="s">
        <v>4415</v>
      </c>
      <c r="J1097" s="263" t="str">
        <f t="shared" si="72"/>
        <v xml:space="preserve"> </v>
      </c>
      <c r="K1097" s="38" t="str">
        <f>IF(D1097&gt;=('28 Populations and thresholds'!$I$220),"YES"," ")</f>
        <v>YES</v>
      </c>
      <c r="L1097" s="38" t="str">
        <f>IF(K1097="YES"," ",IF(D1097&gt;=('28 Populations and thresholds'!$I$220)*0.25,"YES"))</f>
        <v xml:space="preserve"> </v>
      </c>
      <c r="M1097" s="38" t="b">
        <f>OR('28 Populations and thresholds'!$J$220="CR",'28 Populations and thresholds'!$J$220="EN",'28 Populations and thresholds'!$J$220="VU")</f>
        <v>0</v>
      </c>
      <c r="N1097" s="75">
        <f>D1097/'28 Populations and thresholds'!$H$220</f>
        <v>1.704998295001705E-3</v>
      </c>
      <c r="O1097" s="263" t="str">
        <f t="shared" si="73"/>
        <v xml:space="preserve"> </v>
      </c>
      <c r="Q1097" s="263" t="str">
        <f t="shared" si="74"/>
        <v xml:space="preserve"> </v>
      </c>
    </row>
    <row r="1098" spans="1:22" x14ac:dyDescent="0.2">
      <c r="A1098" s="275" t="s">
        <v>1314</v>
      </c>
      <c r="B1098" s="269" t="s">
        <v>1695</v>
      </c>
      <c r="C1098" s="269" t="s">
        <v>1693</v>
      </c>
      <c r="D1098" s="279">
        <v>190</v>
      </c>
      <c r="E1098" s="284" t="s">
        <v>36</v>
      </c>
      <c r="F1098" s="272"/>
      <c r="G1098" s="263" t="str">
        <f t="shared" si="71"/>
        <v xml:space="preserve"> </v>
      </c>
      <c r="H1098" s="275" t="s">
        <v>139</v>
      </c>
      <c r="I1098" s="275"/>
      <c r="J1098" s="263" t="str">
        <f t="shared" si="72"/>
        <v xml:space="preserve"> </v>
      </c>
      <c r="K1098" s="272" t="str">
        <f>IF(D1098&gt;=('28 Populations and thresholds'!$I$50),"YES"," ")</f>
        <v>YES</v>
      </c>
      <c r="L1098" s="272" t="str">
        <f>IF(K1098="YES"," ",IF(D1098&gt;=('28 Populations and thresholds'!$I$50)*0.25,"YES"))</f>
        <v xml:space="preserve"> </v>
      </c>
      <c r="M1098" s="272" t="b">
        <f>OR('28 Populations and thresholds'!$J$50="CR",'28 Populations and thresholds'!$J$50="EN",'28 Populations and thresholds'!$J$50="VU")</f>
        <v>0</v>
      </c>
      <c r="N1098" s="273">
        <f>D1098/'28 Populations and thresholds'!$H$50</f>
        <v>1.9E-2</v>
      </c>
      <c r="O1098" s="263" t="str">
        <f t="shared" si="73"/>
        <v xml:space="preserve"> </v>
      </c>
      <c r="P1098" s="275"/>
      <c r="Q1098" s="263" t="str">
        <f t="shared" si="74"/>
        <v xml:space="preserve"> </v>
      </c>
    </row>
    <row r="1099" spans="1:22" x14ac:dyDescent="0.2">
      <c r="A1099" s="275" t="s">
        <v>1314</v>
      </c>
      <c r="B1099" s="269" t="s">
        <v>1695</v>
      </c>
      <c r="C1099" s="269" t="s">
        <v>3391</v>
      </c>
      <c r="D1099" s="279">
        <v>29</v>
      </c>
      <c r="E1099" s="274">
        <v>2003</v>
      </c>
      <c r="F1099" s="272"/>
      <c r="G1099" s="263" t="str">
        <f t="shared" si="71"/>
        <v xml:space="preserve"> </v>
      </c>
      <c r="H1099" s="275" t="s">
        <v>139</v>
      </c>
      <c r="I1099" s="275" t="s">
        <v>3388</v>
      </c>
      <c r="J1099" s="263" t="str">
        <f t="shared" si="72"/>
        <v xml:space="preserve"> </v>
      </c>
      <c r="K1099" s="272" t="str">
        <f>IF(D1099&gt;=('28 Populations and thresholds'!$I$121),"YES"," ")</f>
        <v>YES</v>
      </c>
      <c r="L1099" s="272" t="str">
        <f>IF(K1099="YES"," ",IF(D1099&gt;=('28 Populations and thresholds'!$I$121)*0.25,"YES"))</f>
        <v xml:space="preserve"> </v>
      </c>
      <c r="M1099" s="272" t="b">
        <f>OR('28 Populations and thresholds'!$J$121="CR",'28 Populations and thresholds'!$J$121="EN",'28 Populations and thresholds'!$J$121="VU")</f>
        <v>1</v>
      </c>
      <c r="N1099" s="273">
        <f>D1099/'28 Populations and thresholds'!$H$121</f>
        <v>2.5217391304347827E-2</v>
      </c>
      <c r="O1099" s="263" t="str">
        <f t="shared" si="73"/>
        <v xml:space="preserve"> </v>
      </c>
      <c r="P1099" s="282"/>
      <c r="Q1099" s="263" t="str">
        <f t="shared" si="74"/>
        <v xml:space="preserve"> </v>
      </c>
    </row>
    <row r="1100" spans="1:22" x14ac:dyDescent="0.2">
      <c r="A1100" s="275" t="s">
        <v>1314</v>
      </c>
      <c r="B1100" s="269" t="s">
        <v>1695</v>
      </c>
      <c r="C1100" s="280" t="s">
        <v>3540</v>
      </c>
      <c r="D1100" s="279">
        <v>6180</v>
      </c>
      <c r="E1100" s="274">
        <v>2003</v>
      </c>
      <c r="F1100" s="272"/>
      <c r="G1100" s="263" t="str">
        <f t="shared" si="71"/>
        <v xml:space="preserve"> </v>
      </c>
      <c r="H1100" s="275" t="s">
        <v>139</v>
      </c>
      <c r="I1100" s="275" t="s">
        <v>3388</v>
      </c>
      <c r="J1100" s="263" t="str">
        <f t="shared" si="72"/>
        <v xml:space="preserve"> </v>
      </c>
      <c r="K1100" s="272" t="str">
        <f>IF(D1100&gt;=('28 Populations and thresholds'!$I$60),"YES"," ")</f>
        <v>YES</v>
      </c>
      <c r="L1100" s="272" t="str">
        <f>IF(K1100="YES"," ",IF(D1100&gt;=('28 Populations and thresholds'!$I$60)*0.25,"YES"))</f>
        <v xml:space="preserve"> </v>
      </c>
      <c r="M1100" s="272" t="b">
        <f>OR('28 Populations and thresholds'!$J$60="CR",'28 Populations and thresholds'!$J$60="EN",'28 Populations and thresholds'!$J$60="VU")</f>
        <v>1</v>
      </c>
      <c r="N1100" s="273">
        <f>D1100/'28 Populations and thresholds'!$H$60</f>
        <v>7.923076923076923E-2</v>
      </c>
      <c r="O1100" s="263" t="str">
        <f t="shared" si="73"/>
        <v xml:space="preserve"> </v>
      </c>
      <c r="P1100" s="269"/>
      <c r="Q1100" s="263" t="str">
        <f t="shared" si="74"/>
        <v xml:space="preserve"> </v>
      </c>
      <c r="R1100" s="4"/>
      <c r="S1100" s="4"/>
      <c r="T1100" s="4"/>
      <c r="U1100" s="4"/>
      <c r="V1100" s="4"/>
    </row>
    <row r="1101" spans="1:22" x14ac:dyDescent="0.2">
      <c r="A1101" s="275" t="s">
        <v>1314</v>
      </c>
      <c r="B1101" s="269" t="s">
        <v>1695</v>
      </c>
      <c r="C1101" s="280" t="s">
        <v>3528</v>
      </c>
      <c r="D1101" s="279">
        <v>7113</v>
      </c>
      <c r="E1101" s="274">
        <v>2003</v>
      </c>
      <c r="F1101" s="272"/>
      <c r="G1101" s="263" t="str">
        <f t="shared" si="71"/>
        <v xml:space="preserve"> </v>
      </c>
      <c r="H1101" s="275" t="s">
        <v>139</v>
      </c>
      <c r="I1101" s="275" t="s">
        <v>3388</v>
      </c>
      <c r="J1101" s="263" t="str">
        <f t="shared" si="72"/>
        <v xml:space="preserve"> </v>
      </c>
      <c r="K1101" s="272" t="str">
        <f>IF(D1101&gt;=('28 Populations and thresholds'!$I$59),"YES"," ")</f>
        <v>YES</v>
      </c>
      <c r="L1101" s="272" t="str">
        <f>IF(K1101="YES"," ",IF(D1101&gt;=('28 Populations and thresholds'!$I$59)*0.25,"YES"))</f>
        <v xml:space="preserve"> </v>
      </c>
      <c r="M1101" s="272" t="b">
        <f>OR('28 Populations and thresholds'!$J$59="CR",'28 Populations and thresholds'!$J$59="EN",'28 Populations and thresholds'!$J$59="VU")</f>
        <v>0</v>
      </c>
      <c r="N1101" s="273">
        <f>D1101/'28 Populations and thresholds'!$H$59</f>
        <v>6.4663636363636368E-2</v>
      </c>
      <c r="O1101" s="263" t="str">
        <f t="shared" si="73"/>
        <v xml:space="preserve"> </v>
      </c>
      <c r="P1101" s="269"/>
      <c r="Q1101" s="263" t="str">
        <f t="shared" si="74"/>
        <v xml:space="preserve"> </v>
      </c>
    </row>
    <row r="1102" spans="1:22" x14ac:dyDescent="0.2">
      <c r="A1102" s="143" t="s">
        <v>1314</v>
      </c>
      <c r="B1102" s="40" t="s">
        <v>1370</v>
      </c>
      <c r="C1102" s="4" t="s">
        <v>3676</v>
      </c>
      <c r="D1102" s="45">
        <v>210</v>
      </c>
      <c r="E1102" s="47" t="s">
        <v>1341</v>
      </c>
      <c r="F1102" s="43"/>
      <c r="G1102" s="263" t="str">
        <f t="shared" si="71"/>
        <v xml:space="preserve"> </v>
      </c>
      <c r="H1102" s="143" t="s">
        <v>15</v>
      </c>
      <c r="I1102" s="143" t="s">
        <v>1315</v>
      </c>
      <c r="J1102" s="263" t="str">
        <f t="shared" si="72"/>
        <v xml:space="preserve"> </v>
      </c>
      <c r="K1102" s="38" t="str">
        <f>IF(D1102&gt;=('28 Populations and thresholds'!$I$96),"YES"," ")</f>
        <v>YES</v>
      </c>
      <c r="L1102" s="38" t="str">
        <f>IF(K1102="YES"," ",IF(D1102&gt;=('28 Populations and thresholds'!$I$96)*0.25,"YES"))</f>
        <v xml:space="preserve"> </v>
      </c>
      <c r="M1102" s="38" t="b">
        <f>OR('28 Populations and thresholds'!$J$96="CR",'28 Populations and thresholds'!$J$96="EN",'28 Populations and thresholds'!$J$96="VU")</f>
        <v>1</v>
      </c>
      <c r="N1102" s="75">
        <f>D1102/'28 Populations and thresholds'!$H$96</f>
        <v>0.21</v>
      </c>
      <c r="O1102" s="263" t="str">
        <f t="shared" si="73"/>
        <v xml:space="preserve"> </v>
      </c>
      <c r="P1102" s="4"/>
      <c r="Q1102" s="263" t="str">
        <f t="shared" si="74"/>
        <v xml:space="preserve"> </v>
      </c>
    </row>
    <row r="1103" spans="1:22" x14ac:dyDescent="0.2">
      <c r="A1103" s="275" t="s">
        <v>1314</v>
      </c>
      <c r="B1103" s="269" t="s">
        <v>4491</v>
      </c>
      <c r="C1103" s="269" t="s">
        <v>3781</v>
      </c>
      <c r="D1103" s="279">
        <v>2195</v>
      </c>
      <c r="E1103" s="281">
        <v>39114</v>
      </c>
      <c r="F1103" s="272"/>
      <c r="G1103" s="263" t="str">
        <f t="shared" si="71"/>
        <v xml:space="preserve"> </v>
      </c>
      <c r="H1103" s="275"/>
      <c r="I1103" s="269" t="s">
        <v>4415</v>
      </c>
      <c r="J1103" s="263" t="str">
        <f t="shared" si="72"/>
        <v xml:space="preserve"> </v>
      </c>
      <c r="K1103" s="272" t="str">
        <f>IF(D1103&gt;=('28 Populations and thresholds'!$I$220),"YES"," ")</f>
        <v>YES</v>
      </c>
      <c r="L1103" s="272" t="str">
        <f>IF(K1103="YES"," ",IF(D1103&gt;=('28 Populations and thresholds'!$I$220)*0.25,"YES"))</f>
        <v xml:space="preserve"> </v>
      </c>
      <c r="M1103" s="272" t="b">
        <f>OR('28 Populations and thresholds'!$J$220="CR",'28 Populations and thresholds'!$J$220="EN",'28 Populations and thresholds'!$J$220="VU")</f>
        <v>0</v>
      </c>
      <c r="N1103" s="273">
        <f>D1103/'28 Populations and thresholds'!$H$220</f>
        <v>2.1949978050021949E-3</v>
      </c>
      <c r="O1103" s="263" t="str">
        <f t="shared" si="73"/>
        <v xml:space="preserve"> </v>
      </c>
      <c r="P1103" s="275"/>
      <c r="Q1103" s="263" t="str">
        <f t="shared" si="74"/>
        <v xml:space="preserve"> </v>
      </c>
    </row>
    <row r="1104" spans="1:22" x14ac:dyDescent="0.2">
      <c r="A1104" s="12" t="s">
        <v>1314</v>
      </c>
      <c r="B1104" s="55" t="s">
        <v>1371</v>
      </c>
      <c r="C1104" s="155" t="s">
        <v>3403</v>
      </c>
      <c r="D1104" s="5">
        <v>198</v>
      </c>
      <c r="E1104" s="148">
        <v>36404</v>
      </c>
      <c r="G1104" s="263" t="str">
        <f t="shared" si="71"/>
        <v xml:space="preserve"> </v>
      </c>
      <c r="I1104" s="13" t="s">
        <v>4019</v>
      </c>
      <c r="J1104" s="263" t="str">
        <f t="shared" si="72"/>
        <v xml:space="preserve"> </v>
      </c>
      <c r="K1104" s="38" t="str">
        <f>IF(D1104&gt;=(('28 Populations and thresholds'!$I$117)+('28 Populations and thresholds'!$I$118)),"YES"," ")</f>
        <v>YES</v>
      </c>
      <c r="L1104" s="38" t="str">
        <f>IF(K1104="YES"," ",IF(D1104&gt;=(('28 Populations and thresholds'!$I$117)+('28 Populations and thresholds'!$I$118))*0.25,"YES"))</f>
        <v xml:space="preserve"> </v>
      </c>
      <c r="M1104" s="38" t="b">
        <f>OR('28 Populations and thresholds'!$J$118="CR",'28 Populations and thresholds'!$J$118="EN",'28 Populations and thresholds'!$J$118="VU")</f>
        <v>1</v>
      </c>
      <c r="N1104" s="75">
        <f>D1104/(('28 Populations and thresholds'!$H$117)+('28 Populations and thresholds'!$H$118))</f>
        <v>3.046153846153846E-2</v>
      </c>
      <c r="O1104" s="263" t="str">
        <f t="shared" si="73"/>
        <v xml:space="preserve"> </v>
      </c>
      <c r="P1104" s="12" t="s">
        <v>4568</v>
      </c>
      <c r="Q1104" s="263" t="str">
        <f t="shared" si="74"/>
        <v xml:space="preserve"> </v>
      </c>
    </row>
    <row r="1105" spans="1:22" x14ac:dyDescent="0.2">
      <c r="A1105" s="275" t="s">
        <v>1314</v>
      </c>
      <c r="B1105" s="269" t="s">
        <v>4470</v>
      </c>
      <c r="C1105" s="269" t="s">
        <v>3400</v>
      </c>
      <c r="D1105" s="279">
        <v>200</v>
      </c>
      <c r="E1105" s="274">
        <v>1998</v>
      </c>
      <c r="F1105" s="272" t="s">
        <v>6038</v>
      </c>
      <c r="G1105" s="263" t="str">
        <f t="shared" si="71"/>
        <v xml:space="preserve"> </v>
      </c>
      <c r="H1105" s="275"/>
      <c r="I1105" s="275" t="s">
        <v>4019</v>
      </c>
      <c r="J1105" s="263" t="str">
        <f t="shared" si="72"/>
        <v xml:space="preserve"> </v>
      </c>
      <c r="K1105" s="272" t="str">
        <f>IF(D1105&gt;=(('28 Populations and thresholds'!$I$123)+('28 Populations and thresholds'!$I$124)),"YES"," ")</f>
        <v>YES</v>
      </c>
      <c r="L1105" s="272" t="str">
        <f>IF(K1105="YES"," ",IF(D1105&gt;=(('28 Populations and thresholds'!$I$123)+('28 Populations and thresholds'!$I$124))*0.25,"YES"))</f>
        <v xml:space="preserve"> </v>
      </c>
      <c r="M1105" s="272" t="b">
        <f>OR('28 Populations and thresholds'!$J$124="CR",'28 Populations and thresholds'!$J$124="EN",'28 Populations and thresholds'!$J$124="VU")</f>
        <v>1</v>
      </c>
      <c r="N1105" s="273">
        <f>D1105/(('28 Populations and thresholds'!$H$123)+('28 Populations and thresholds'!$H$124))</f>
        <v>0.12903225806451613</v>
      </c>
      <c r="O1105" s="263" t="str">
        <f t="shared" si="73"/>
        <v xml:space="preserve"> </v>
      </c>
      <c r="P1105" s="275" t="s">
        <v>4568</v>
      </c>
      <c r="Q1105" s="263" t="str">
        <f t="shared" si="74"/>
        <v xml:space="preserve"> </v>
      </c>
    </row>
    <row r="1106" spans="1:22" x14ac:dyDescent="0.2">
      <c r="A1106" s="12" t="s">
        <v>1314</v>
      </c>
      <c r="B1106" s="9" t="s">
        <v>4074</v>
      </c>
      <c r="C1106" s="4" t="s">
        <v>3723</v>
      </c>
      <c r="D1106" s="5">
        <v>40</v>
      </c>
      <c r="E1106" s="104" t="s">
        <v>4075</v>
      </c>
      <c r="G1106" s="263" t="str">
        <f t="shared" si="71"/>
        <v xml:space="preserve"> </v>
      </c>
      <c r="H1106" s="13" t="s">
        <v>4019</v>
      </c>
      <c r="J1106" s="263" t="str">
        <f t="shared" si="72"/>
        <v xml:space="preserve"> </v>
      </c>
      <c r="K1106" s="38" t="str">
        <f>IF(D1106&gt;=('28 Populations and thresholds'!$I$45),"YES"," ")</f>
        <v>YES</v>
      </c>
      <c r="L1106" s="38" t="str">
        <f>IF(K1106="YES"," ",IF(D1106&gt;=('28 Populations and thresholds'!$I$45)*0.25,"YES"))</f>
        <v xml:space="preserve"> </v>
      </c>
      <c r="M1106" s="38" t="b">
        <f>OR('28 Populations and thresholds'!$J$45="CR",'28 Populations and thresholds'!$J$45="EN",'28 Populations and thresholds'!$J$45="VU")</f>
        <v>1</v>
      </c>
      <c r="N1106" s="75">
        <f>D1106/'28 Populations and thresholds'!$H$45</f>
        <v>1.3333333333333334E-2</v>
      </c>
      <c r="O1106" s="263" t="str">
        <f t="shared" si="73"/>
        <v xml:space="preserve"> </v>
      </c>
      <c r="Q1106" s="263" t="str">
        <f t="shared" si="74"/>
        <v xml:space="preserve"> </v>
      </c>
      <c r="R1106" s="4"/>
      <c r="S1106" s="4"/>
      <c r="T1106" s="4"/>
      <c r="U1106" s="4"/>
      <c r="V1106" s="4"/>
    </row>
    <row r="1107" spans="1:22" x14ac:dyDescent="0.2">
      <c r="A1107" s="267" t="s">
        <v>1314</v>
      </c>
      <c r="B1107" s="268" t="s">
        <v>1138</v>
      </c>
      <c r="C1107" s="269" t="s">
        <v>3766</v>
      </c>
      <c r="D1107" s="270">
        <v>500</v>
      </c>
      <c r="E1107" s="271">
        <v>34719</v>
      </c>
      <c r="F1107" s="276"/>
      <c r="G1107" s="263" t="str">
        <f t="shared" si="71"/>
        <v xml:space="preserve"> </v>
      </c>
      <c r="H1107" s="267" t="s">
        <v>21</v>
      </c>
      <c r="I1107" s="267" t="s">
        <v>853</v>
      </c>
      <c r="J1107" s="263" t="str">
        <f t="shared" si="72"/>
        <v xml:space="preserve"> </v>
      </c>
      <c r="K1107" s="272" t="str">
        <f>IF(D1107&gt;=('28 Populations and thresholds'!$I$194),"YES"," ")</f>
        <v>YES</v>
      </c>
      <c r="L1107" s="272" t="str">
        <f>IF(K1107="YES"," ",IF(D1107&gt;=('28 Populations and thresholds'!$I$194)*0.25,"YES"))</f>
        <v xml:space="preserve"> </v>
      </c>
      <c r="M1107" s="272" t="b">
        <f>OR('28 Populations and thresholds'!$J$194="CR",'28 Populations and thresholds'!$J$194="EN",'28 Populations and thresholds'!$J$194="VU")</f>
        <v>0</v>
      </c>
      <c r="N1107" s="273">
        <f>D1107/'28 Populations and thresholds'!$H$194</f>
        <v>1.7543859649122806E-2</v>
      </c>
      <c r="O1107" s="263" t="str">
        <f t="shared" si="73"/>
        <v xml:space="preserve"> </v>
      </c>
      <c r="P1107" s="269"/>
      <c r="Q1107" s="263" t="str">
        <f t="shared" si="74"/>
        <v xml:space="preserve"> </v>
      </c>
    </row>
    <row r="1108" spans="1:22" x14ac:dyDescent="0.2">
      <c r="A1108" s="143" t="s">
        <v>1314</v>
      </c>
      <c r="B1108" s="4" t="s">
        <v>3687</v>
      </c>
      <c r="C1108" s="4" t="s">
        <v>3676</v>
      </c>
      <c r="D1108" s="41">
        <v>250</v>
      </c>
      <c r="E1108" s="47" t="s">
        <v>1332</v>
      </c>
      <c r="F1108" s="43"/>
      <c r="G1108" s="263" t="str">
        <f t="shared" si="71"/>
        <v xml:space="preserve"> </v>
      </c>
      <c r="H1108" s="143" t="s">
        <v>15</v>
      </c>
      <c r="I1108" s="143" t="s">
        <v>1315</v>
      </c>
      <c r="J1108" s="263" t="str">
        <f t="shared" si="72"/>
        <v xml:space="preserve"> </v>
      </c>
      <c r="K1108" s="38" t="str">
        <f>IF(D1108&gt;=('28 Populations and thresholds'!$I$96),"YES"," ")</f>
        <v>YES</v>
      </c>
      <c r="L1108" s="38" t="str">
        <f>IF(K1108="YES"," ",IF(D1108&gt;=('28 Populations and thresholds'!$I$96)*0.25,"YES"))</f>
        <v xml:space="preserve"> </v>
      </c>
      <c r="M1108" s="38" t="b">
        <f>OR('28 Populations and thresholds'!$J$96="CR",'28 Populations and thresholds'!$J$96="EN",'28 Populations and thresholds'!$J$96="VU")</f>
        <v>1</v>
      </c>
      <c r="N1108" s="75">
        <f>D1108/'28 Populations and thresholds'!$H$96</f>
        <v>0.25</v>
      </c>
      <c r="O1108" s="263" t="str">
        <f t="shared" si="73"/>
        <v xml:space="preserve"> </v>
      </c>
      <c r="P1108" s="9"/>
      <c r="Q1108" s="263" t="str">
        <f t="shared" si="74"/>
        <v xml:space="preserve"> </v>
      </c>
    </row>
    <row r="1109" spans="1:22" x14ac:dyDescent="0.2">
      <c r="A1109" s="267" t="s">
        <v>1314</v>
      </c>
      <c r="B1109" s="268" t="s">
        <v>1373</v>
      </c>
      <c r="C1109" s="269" t="s">
        <v>3521</v>
      </c>
      <c r="D1109" s="270">
        <v>100</v>
      </c>
      <c r="E1109" s="294" t="s">
        <v>1320</v>
      </c>
      <c r="F1109" s="276"/>
      <c r="G1109" s="263" t="str">
        <f t="shared" si="71"/>
        <v xml:space="preserve"> </v>
      </c>
      <c r="H1109" s="267" t="s">
        <v>15</v>
      </c>
      <c r="I1109" s="267" t="s">
        <v>1347</v>
      </c>
      <c r="J1109" s="263" t="str">
        <f t="shared" si="72"/>
        <v xml:space="preserve"> </v>
      </c>
      <c r="K1109" s="272" t="str">
        <f>IF(D1109&gt;=('28 Populations and thresholds'!$I$57),"YES"," ")</f>
        <v>YES</v>
      </c>
      <c r="L1109" s="272" t="str">
        <f>IF(K1109="YES"," ",IF(D1109&gt;=('28 Populations and thresholds'!$I$57)*0.25,"YES"))</f>
        <v xml:space="preserve"> </v>
      </c>
      <c r="M1109" s="272" t="b">
        <f>OR('28 Populations and thresholds'!$J$57="CR",'28 Populations and thresholds'!$J$57="EN",'28 Populations and thresholds'!$J$57="VU")</f>
        <v>0</v>
      </c>
      <c r="N1109" s="273">
        <f>D1109/'28 Populations and thresholds'!$H$57</f>
        <v>3.3333333333333333E-2</v>
      </c>
      <c r="O1109" s="263" t="str">
        <f t="shared" si="73"/>
        <v xml:space="preserve"> </v>
      </c>
      <c r="P1109" s="269"/>
      <c r="Q1109" s="263" t="str">
        <f t="shared" si="74"/>
        <v xml:space="preserve"> </v>
      </c>
    </row>
    <row r="1110" spans="1:22" x14ac:dyDescent="0.2">
      <c r="A1110" s="12" t="s">
        <v>1314</v>
      </c>
      <c r="B1110" s="9" t="s">
        <v>1638</v>
      </c>
      <c r="C1110" s="4" t="s">
        <v>1637</v>
      </c>
      <c r="D1110" s="5">
        <v>16400</v>
      </c>
      <c r="E1110" s="1" t="s">
        <v>207</v>
      </c>
      <c r="G1110" s="263" t="str">
        <f t="shared" si="71"/>
        <v xml:space="preserve"> </v>
      </c>
      <c r="H1110" s="13" t="s">
        <v>139</v>
      </c>
      <c r="J1110" s="263" t="str">
        <f t="shared" si="72"/>
        <v xml:space="preserve"> </v>
      </c>
      <c r="K1110" s="38" t="str">
        <f>IF(D1110&gt;=('28 Populations and thresholds'!$I$33),"YES"," ")</f>
        <v>YES</v>
      </c>
      <c r="L1110" s="38" t="str">
        <f>IF(K1110="YES"," ",IF(D1110&gt;=('28 Populations and thresholds'!$I$33)*0.25,"YES"))</f>
        <v xml:space="preserve"> </v>
      </c>
      <c r="M1110" s="38" t="b">
        <f>OR('28 Populations and thresholds'!$J$33="CR",'28 Populations and thresholds'!$J$33="EN",'28 Populations and thresholds'!$J$33="VU")</f>
        <v>0</v>
      </c>
      <c r="N1110" s="75">
        <f>D1110/'28 Populations and thresholds'!$H$33</f>
        <v>1.6400000000000001E-2</v>
      </c>
      <c r="O1110" s="263" t="str">
        <f t="shared" si="73"/>
        <v xml:space="preserve"> </v>
      </c>
      <c r="Q1110" s="263" t="str">
        <f t="shared" si="74"/>
        <v xml:space="preserve"> </v>
      </c>
    </row>
    <row r="1111" spans="1:22" x14ac:dyDescent="0.2">
      <c r="A1111" s="275" t="s">
        <v>1314</v>
      </c>
      <c r="B1111" s="269" t="s">
        <v>3392</v>
      </c>
      <c r="C1111" s="269" t="s">
        <v>3676</v>
      </c>
      <c r="D1111" s="279">
        <v>27</v>
      </c>
      <c r="E1111" s="274">
        <v>1990</v>
      </c>
      <c r="F1111" s="272" t="s">
        <v>6038</v>
      </c>
      <c r="G1111" s="263" t="str">
        <f t="shared" si="71"/>
        <v xml:space="preserve"> </v>
      </c>
      <c r="H1111" s="275" t="s">
        <v>139</v>
      </c>
      <c r="I1111" s="275" t="s">
        <v>3388</v>
      </c>
      <c r="J1111" s="263" t="str">
        <f t="shared" si="72"/>
        <v xml:space="preserve"> </v>
      </c>
      <c r="K1111" s="272" t="str">
        <f>IF(D1111&gt;=('28 Populations and thresholds'!$I$96),"YES"," ")</f>
        <v>YES</v>
      </c>
      <c r="L1111" s="272" t="str">
        <f>IF(K1111="YES"," ",IF(D1111&gt;=('28 Populations and thresholds'!$I$96)*0.25,"YES"))</f>
        <v xml:space="preserve"> </v>
      </c>
      <c r="M1111" s="272" t="b">
        <f>OR('28 Populations and thresholds'!$J$96="CR",'28 Populations and thresholds'!$J$96="EN",'28 Populations and thresholds'!$J$96="VU")</f>
        <v>1</v>
      </c>
      <c r="N1111" s="273">
        <f>D1111/'28 Populations and thresholds'!$H$96</f>
        <v>2.7E-2</v>
      </c>
      <c r="O1111" s="263" t="str">
        <f t="shared" si="73"/>
        <v xml:space="preserve"> </v>
      </c>
      <c r="P1111" s="269"/>
      <c r="Q1111" s="263" t="str">
        <f t="shared" si="74"/>
        <v xml:space="preserve"> </v>
      </c>
    </row>
    <row r="1112" spans="1:22" x14ac:dyDescent="0.2">
      <c r="A1112" s="275" t="s">
        <v>1314</v>
      </c>
      <c r="B1112" s="269" t="s">
        <v>3392</v>
      </c>
      <c r="C1112" s="269" t="s">
        <v>3666</v>
      </c>
      <c r="D1112" s="291">
        <v>30125</v>
      </c>
      <c r="E1112" s="281">
        <v>40148</v>
      </c>
      <c r="F1112" s="272"/>
      <c r="G1112" s="263" t="str">
        <f t="shared" si="71"/>
        <v xml:space="preserve"> </v>
      </c>
      <c r="H1112" s="275"/>
      <c r="I1112" s="269" t="s">
        <v>4415</v>
      </c>
      <c r="J1112" s="263" t="str">
        <f t="shared" si="72"/>
        <v xml:space="preserve"> </v>
      </c>
      <c r="K1112" s="272" t="str">
        <f>IF(D1112&gt;=(('28 Populations and thresholds'!$I$62)+('28 Populations and thresholds'!$I$63)+('28 Populations and thresholds'!$I$65)),"YES"," ")</f>
        <v>YES</v>
      </c>
      <c r="L1112" s="272" t="str">
        <f>IF(K1112="YES"," ",IF(D1112&gt;=(('28 Populations and thresholds'!$I$62)+('28 Populations and thresholds'!$I$63)+('28 Populations and thresholds'!$I$65))*0.25,"YES"))</f>
        <v xml:space="preserve"> </v>
      </c>
      <c r="M1112" s="272" t="b">
        <f>OR('28 Populations and thresholds'!$J$62="CR",'28 Populations and thresholds'!$J$62="EN",'28 Populations and thresholds'!$J$62="VU")</f>
        <v>0</v>
      </c>
      <c r="N1112" s="273">
        <f>D1112/(('28 Populations and thresholds'!$H$62)+('28 Populations and thresholds'!$H$63)+('28 Populations and thresholds'!$H$65))</f>
        <v>0.17214285714285715</v>
      </c>
      <c r="O1112" s="263" t="str">
        <f t="shared" si="73"/>
        <v xml:space="preserve"> </v>
      </c>
      <c r="P1112" s="275" t="s">
        <v>4550</v>
      </c>
      <c r="Q1112" s="263" t="str">
        <f t="shared" si="74"/>
        <v xml:space="preserve"> </v>
      </c>
    </row>
    <row r="1113" spans="1:22" x14ac:dyDescent="0.2">
      <c r="A1113" s="267" t="s">
        <v>1314</v>
      </c>
      <c r="B1113" s="269" t="s">
        <v>3392</v>
      </c>
      <c r="C1113" s="269" t="s">
        <v>1677</v>
      </c>
      <c r="D1113" s="279">
        <v>17</v>
      </c>
      <c r="E1113" s="284" t="s">
        <v>74</v>
      </c>
      <c r="F1113" s="276"/>
      <c r="G1113" s="263" t="str">
        <f t="shared" si="71"/>
        <v xml:space="preserve"> </v>
      </c>
      <c r="H1113" s="275" t="s">
        <v>139</v>
      </c>
      <c r="I1113" s="275"/>
      <c r="J1113" s="263" t="str">
        <f t="shared" si="72"/>
        <v xml:space="preserve"> </v>
      </c>
      <c r="K1113" s="272" t="str">
        <f>IF(D1113&gt;=('28 Populations and thresholds'!$I$44),"YES"," ")</f>
        <v>YES</v>
      </c>
      <c r="L1113" s="272" t="str">
        <f>IF(K1113="YES"," ",IF(D1113&gt;=('28 Populations and thresholds'!$I$44)*0.25,"YES"))</f>
        <v xml:space="preserve"> </v>
      </c>
      <c r="M1113" s="272" t="b">
        <f>OR('28 Populations and thresholds'!$J$44="CR",'28 Populations and thresholds'!$J$44="EN",'28 Populations and thresholds'!$J$44="VU")</f>
        <v>0</v>
      </c>
      <c r="N1113" s="273">
        <f>D1113/'28 Populations and thresholds'!$H$44</f>
        <v>3.4000000000000002E-2</v>
      </c>
      <c r="O1113" s="263" t="str">
        <f t="shared" si="73"/>
        <v xml:space="preserve"> </v>
      </c>
      <c r="P1113" s="282"/>
      <c r="Q1113" s="263" t="str">
        <f t="shared" si="74"/>
        <v xml:space="preserve"> </v>
      </c>
    </row>
    <row r="1114" spans="1:22" x14ac:dyDescent="0.2">
      <c r="A1114" s="275" t="s">
        <v>1314</v>
      </c>
      <c r="B1114" s="269" t="s">
        <v>3392</v>
      </c>
      <c r="C1114" s="269" t="s">
        <v>3781</v>
      </c>
      <c r="D1114" s="291">
        <v>2105</v>
      </c>
      <c r="E1114" s="281">
        <v>40483</v>
      </c>
      <c r="F1114" s="272"/>
      <c r="G1114" s="263" t="str">
        <f t="shared" si="71"/>
        <v xml:space="preserve"> </v>
      </c>
      <c r="H1114" s="275"/>
      <c r="I1114" s="269" t="s">
        <v>4415</v>
      </c>
      <c r="J1114" s="263" t="str">
        <f t="shared" si="72"/>
        <v xml:space="preserve"> </v>
      </c>
      <c r="K1114" s="272" t="str">
        <f>IF(D1114&gt;=('28 Populations and thresholds'!$I$220),"YES"," ")</f>
        <v>YES</v>
      </c>
      <c r="L1114" s="272" t="str">
        <f>IF(K1114="YES"," ",IF(D1114&gt;=('28 Populations and thresholds'!$I$220)*0.25,"YES"))</f>
        <v xml:space="preserve"> </v>
      </c>
      <c r="M1114" s="272" t="b">
        <f>OR('28 Populations and thresholds'!$J$220="CR",'28 Populations and thresholds'!$J$220="EN",'28 Populations and thresholds'!$J$220="VU")</f>
        <v>0</v>
      </c>
      <c r="N1114" s="273">
        <f>D1114/'28 Populations and thresholds'!$H$220</f>
        <v>2.1049978950021049E-3</v>
      </c>
      <c r="O1114" s="263" t="str">
        <f t="shared" si="73"/>
        <v xml:space="preserve"> </v>
      </c>
      <c r="P1114" s="275"/>
      <c r="Q1114" s="263" t="str">
        <f t="shared" si="74"/>
        <v xml:space="preserve"> </v>
      </c>
    </row>
    <row r="1115" spans="1:22" x14ac:dyDescent="0.2">
      <c r="A1115" s="275" t="s">
        <v>1314</v>
      </c>
      <c r="B1115" s="269" t="s">
        <v>3392</v>
      </c>
      <c r="C1115" s="278" t="s">
        <v>3471</v>
      </c>
      <c r="D1115" s="291">
        <v>904</v>
      </c>
      <c r="E1115" s="281">
        <v>37987</v>
      </c>
      <c r="F1115" s="272"/>
      <c r="G1115" s="263" t="str">
        <f t="shared" si="71"/>
        <v xml:space="preserve"> </v>
      </c>
      <c r="H1115" s="275"/>
      <c r="I1115" s="269" t="s">
        <v>4415</v>
      </c>
      <c r="J1115" s="263" t="str">
        <f t="shared" si="72"/>
        <v xml:space="preserve"> </v>
      </c>
      <c r="K1115" s="272" t="str">
        <f>IF(D1115&gt;=(('28 Populations and thresholds'!$I$183)+('28 Populations and thresholds'!$I$184)+('28 Populations and thresholds'!$I$185)),"YES"," ")</f>
        <v>YES</v>
      </c>
      <c r="L1115" s="272" t="str">
        <f>IF(K1115="YES"," ",IF(D1115&gt;=(('28 Populations and thresholds'!$I$183)+('28 Populations and thresholds'!$I$184)+('28 Populations and thresholds'!$I$185))*0.25,"YES"))</f>
        <v xml:space="preserve"> </v>
      </c>
      <c r="M1115" s="272" t="b">
        <f>OR('28 Populations and thresholds'!$J$183="CR",'28 Populations and thresholds'!$J$183="EN",'28 Populations and thresholds'!$J$183="VU")</f>
        <v>0</v>
      </c>
      <c r="N1115" s="273">
        <f>D1115/(('28 Populations and thresholds'!$H$183)+('28 Populations and thresholds'!$H$184)+('28 Populations and thresholds'!$H$185))</f>
        <v>3.0133333333333331E-3</v>
      </c>
      <c r="O1115" s="263" t="str">
        <f t="shared" si="73"/>
        <v xml:space="preserve"> </v>
      </c>
      <c r="P1115" s="275" t="s">
        <v>4568</v>
      </c>
      <c r="Q1115" s="263" t="str">
        <f t="shared" si="74"/>
        <v xml:space="preserve"> </v>
      </c>
    </row>
    <row r="1116" spans="1:22" x14ac:dyDescent="0.2">
      <c r="A1116" s="275" t="s">
        <v>1314</v>
      </c>
      <c r="B1116" s="269" t="s">
        <v>3392</v>
      </c>
      <c r="C1116" s="269" t="s">
        <v>1622</v>
      </c>
      <c r="D1116" s="279">
        <v>2</v>
      </c>
      <c r="E1116" s="274">
        <v>2007</v>
      </c>
      <c r="F1116" s="272"/>
      <c r="G1116" s="263" t="str">
        <f t="shared" si="71"/>
        <v xml:space="preserve"> </v>
      </c>
      <c r="H1116" s="275" t="s">
        <v>139</v>
      </c>
      <c r="I1116" s="269"/>
      <c r="J1116" s="263" t="str">
        <f t="shared" si="72"/>
        <v xml:space="preserve"> </v>
      </c>
      <c r="K1116" s="272" t="str">
        <f>IF(D1116&gt;=('28 Populations and thresholds'!$I$10),"YES"," ")</f>
        <v>YES</v>
      </c>
      <c r="L1116" s="272" t="str">
        <f>IF(K1116="YES"," ",IF(D1116&gt;=('28 Populations and thresholds'!$I$10)*0.25,"YES"))</f>
        <v xml:space="preserve"> </v>
      </c>
      <c r="M1116" s="272" t="b">
        <f>OR('28 Populations and thresholds'!$J$10="CR",'28 Populations and thresholds'!$J$10="EN",'28 Populations and thresholds'!$J$10="VU")</f>
        <v>1</v>
      </c>
      <c r="N1116" s="273">
        <f>D1116/'28 Populations and thresholds'!$H$10</f>
        <v>0.04</v>
      </c>
      <c r="O1116" s="263" t="str">
        <f t="shared" si="73"/>
        <v xml:space="preserve"> </v>
      </c>
      <c r="P1116" s="269"/>
      <c r="Q1116" s="263" t="str">
        <f t="shared" si="74"/>
        <v xml:space="preserve"> </v>
      </c>
    </row>
    <row r="1117" spans="1:22" x14ac:dyDescent="0.2">
      <c r="A1117" s="267" t="s">
        <v>1314</v>
      </c>
      <c r="B1117" s="269" t="s">
        <v>3392</v>
      </c>
      <c r="C1117" s="269" t="s">
        <v>3482</v>
      </c>
      <c r="D1117" s="279">
        <v>12788</v>
      </c>
      <c r="E1117" s="274">
        <v>2007</v>
      </c>
      <c r="F1117" s="276"/>
      <c r="G1117" s="263" t="str">
        <f t="shared" si="71"/>
        <v xml:space="preserve"> </v>
      </c>
      <c r="H1117" s="275" t="s">
        <v>139</v>
      </c>
      <c r="I1117" s="275" t="s">
        <v>3388</v>
      </c>
      <c r="J1117" s="263" t="str">
        <f t="shared" si="72"/>
        <v xml:space="preserve"> </v>
      </c>
      <c r="K1117" s="272" t="str">
        <f>IF(D1117&gt;=(('28 Populations and thresholds'!$I$205)+('28 Populations and thresholds'!$I$206)+('28 Populations and thresholds'!$I$207)+('28 Populations and thresholds'!$I$208)),"YES"," ")</f>
        <v>YES</v>
      </c>
      <c r="L1117" s="272" t="str">
        <f>IF(K1117="YES"," ",IF(D1117&gt;=(('28 Populations and thresholds'!$I$205)+('28 Populations and thresholds'!$I$206)+('28 Populations and thresholds'!$I$207)+('28 Populations and thresholds'!$I$208))*0.25,"YES"))</f>
        <v xml:space="preserve"> </v>
      </c>
      <c r="M1117" s="272" t="b">
        <f>OR('28 Populations and thresholds'!$J$206="CR",'28 Populations and thresholds'!$J$206="EN",'28 Populations and thresholds'!$J$206="VU")</f>
        <v>0</v>
      </c>
      <c r="N1117" s="273">
        <f>D1117/(('28 Populations and thresholds'!$H$205)+('28 Populations and thresholds'!$H$206)+('28 Populations and thresholds'!$H$207)+('28 Populations and thresholds'!$H$208))</f>
        <v>4.7807394668959585E-3</v>
      </c>
      <c r="O1117" s="263" t="str">
        <f t="shared" si="73"/>
        <v xml:space="preserve"> </v>
      </c>
      <c r="P1117" s="275" t="s">
        <v>4568</v>
      </c>
      <c r="Q1117" s="263" t="str">
        <f t="shared" si="74"/>
        <v xml:space="preserve"> </v>
      </c>
    </row>
    <row r="1118" spans="1:22" x14ac:dyDescent="0.2">
      <c r="A1118" s="275" t="s">
        <v>1314</v>
      </c>
      <c r="B1118" s="269" t="s">
        <v>3392</v>
      </c>
      <c r="C1118" s="269" t="s">
        <v>1693</v>
      </c>
      <c r="D1118" s="279">
        <v>1672</v>
      </c>
      <c r="E1118" s="284" t="s">
        <v>1598</v>
      </c>
      <c r="F1118" s="272"/>
      <c r="G1118" s="263" t="str">
        <f t="shared" si="71"/>
        <v xml:space="preserve"> </v>
      </c>
      <c r="H1118" s="275" t="s">
        <v>139</v>
      </c>
      <c r="I1118" s="275"/>
      <c r="J1118" s="263" t="str">
        <f t="shared" si="72"/>
        <v xml:space="preserve"> </v>
      </c>
      <c r="K1118" s="272" t="str">
        <f>IF(D1118&gt;=('28 Populations and thresholds'!$I$50),"YES"," ")</f>
        <v>YES</v>
      </c>
      <c r="L1118" s="272" t="str">
        <f>IF(K1118="YES"," ",IF(D1118&gt;=('28 Populations and thresholds'!$I$50)*0.25,"YES"))</f>
        <v xml:space="preserve"> </v>
      </c>
      <c r="M1118" s="272" t="b">
        <f>OR('28 Populations and thresholds'!$J$50="CR",'28 Populations and thresholds'!$J$50="EN",'28 Populations and thresholds'!$J$50="VU")</f>
        <v>0</v>
      </c>
      <c r="N1118" s="273">
        <f>D1118/'28 Populations and thresholds'!$H$50</f>
        <v>0.16719999999999999</v>
      </c>
      <c r="O1118" s="263" t="str">
        <f t="shared" si="73"/>
        <v xml:space="preserve"> </v>
      </c>
      <c r="P1118" s="275"/>
      <c r="Q1118" s="263" t="str">
        <f t="shared" si="74"/>
        <v xml:space="preserve"> </v>
      </c>
    </row>
    <row r="1119" spans="1:22" x14ac:dyDescent="0.2">
      <c r="A1119" s="275" t="s">
        <v>1314</v>
      </c>
      <c r="B1119" s="269" t="s">
        <v>3392</v>
      </c>
      <c r="C1119" s="269" t="s">
        <v>3589</v>
      </c>
      <c r="D1119" s="279">
        <v>17800</v>
      </c>
      <c r="E1119" s="274">
        <v>2006</v>
      </c>
      <c r="F1119" s="272"/>
      <c r="G1119" s="263" t="str">
        <f t="shared" si="71"/>
        <v xml:space="preserve"> </v>
      </c>
      <c r="H1119" s="275" t="s">
        <v>139</v>
      </c>
      <c r="I1119" s="275" t="s">
        <v>3388</v>
      </c>
      <c r="J1119" s="263" t="str">
        <f t="shared" si="72"/>
        <v xml:space="preserve"> </v>
      </c>
      <c r="K1119" s="272" t="str">
        <f>IF(D1119&gt;=('28 Populations and thresholds'!$I$84),"YES"," ")</f>
        <v>YES</v>
      </c>
      <c r="L1119" s="272" t="str">
        <f>IF(K1119="YES"," ",IF(D1119&gt;=('28 Populations and thresholds'!$I$84)*0.25,"YES"))</f>
        <v xml:space="preserve"> </v>
      </c>
      <c r="M1119" s="272" t="b">
        <f>OR('28 Populations and thresholds'!$J$84="CR",'28 Populations and thresholds'!$J$84="EN",'28 Populations and thresholds'!$J$84="VU")</f>
        <v>0</v>
      </c>
      <c r="N1119" s="273">
        <f>D1119/'28 Populations and thresholds'!$H$84</f>
        <v>1.78E-2</v>
      </c>
      <c r="O1119" s="263" t="str">
        <f t="shared" si="73"/>
        <v xml:space="preserve"> </v>
      </c>
      <c r="P1119" s="275"/>
      <c r="Q1119" s="263" t="str">
        <f t="shared" si="74"/>
        <v xml:space="preserve"> </v>
      </c>
    </row>
    <row r="1120" spans="1:22" x14ac:dyDescent="0.2">
      <c r="A1120" s="275" t="s">
        <v>1314</v>
      </c>
      <c r="B1120" s="269" t="s">
        <v>3392</v>
      </c>
      <c r="C1120" s="269" t="s">
        <v>3590</v>
      </c>
      <c r="D1120" s="291">
        <v>7365</v>
      </c>
      <c r="E1120" s="281">
        <v>39845</v>
      </c>
      <c r="F1120" s="272"/>
      <c r="G1120" s="263" t="str">
        <f t="shared" si="71"/>
        <v xml:space="preserve"> </v>
      </c>
      <c r="H1120" s="275"/>
      <c r="I1120" s="269" t="s">
        <v>4415</v>
      </c>
      <c r="J1120" s="263" t="str">
        <f t="shared" si="72"/>
        <v xml:space="preserve"> </v>
      </c>
      <c r="K1120" s="272" t="str">
        <f>IF(D1120&gt;=('28 Populations and thresholds'!$I$85),"YES"," ")</f>
        <v>YES</v>
      </c>
      <c r="L1120" s="272" t="str">
        <f>IF(K1120="YES"," ",IF(D1120&gt;=('28 Populations and thresholds'!$I$85)*0.25,"YES"))</f>
        <v xml:space="preserve"> </v>
      </c>
      <c r="M1120" s="272" t="b">
        <f>OR('28 Populations and thresholds'!$J$85="CR",'28 Populations and thresholds'!$J$85="EN",'28 Populations and thresholds'!$J$85="VU")</f>
        <v>0</v>
      </c>
      <c r="N1120" s="273">
        <f>D1120/'28 Populations and thresholds'!$H$85</f>
        <v>8.275280898876404E-2</v>
      </c>
      <c r="O1120" s="263" t="str">
        <f t="shared" si="73"/>
        <v xml:space="preserve"> </v>
      </c>
      <c r="P1120" s="275"/>
      <c r="Q1120" s="263" t="str">
        <f t="shared" si="74"/>
        <v xml:space="preserve"> </v>
      </c>
    </row>
    <row r="1121" spans="1:22" x14ac:dyDescent="0.2">
      <c r="A1121" s="275" t="s">
        <v>1314</v>
      </c>
      <c r="B1121" s="269" t="s">
        <v>3392</v>
      </c>
      <c r="C1121" s="269" t="s">
        <v>1625</v>
      </c>
      <c r="D1121" s="291">
        <v>1043</v>
      </c>
      <c r="E1121" s="281">
        <v>39479</v>
      </c>
      <c r="F1121" s="272"/>
      <c r="G1121" s="263" t="str">
        <f t="shared" si="71"/>
        <v xml:space="preserve"> </v>
      </c>
      <c r="H1121" s="275"/>
      <c r="I1121" s="269" t="s">
        <v>4415</v>
      </c>
      <c r="J1121" s="263" t="str">
        <f t="shared" si="72"/>
        <v xml:space="preserve"> </v>
      </c>
      <c r="K1121" s="272" t="str">
        <f>IF(D1121&gt;=('28 Populations and thresholds'!$I$11),"YES"," ")</f>
        <v>YES</v>
      </c>
      <c r="L1121" s="272" t="str">
        <f>IF(K1121="YES"," ",IF(D1121&gt;=('28 Populations and thresholds'!$I$11)*0.25,"YES"))</f>
        <v xml:space="preserve"> </v>
      </c>
      <c r="M1121" s="272" t="b">
        <f>OR('28 Populations and thresholds'!$J$11="CR",'28 Populations and thresholds'!$J$11="EN",'28 Populations and thresholds'!$J$11="VU")</f>
        <v>0</v>
      </c>
      <c r="N1121" s="273">
        <f>D1121/'28 Populations and thresholds'!$H$11</f>
        <v>1.043E-2</v>
      </c>
      <c r="O1121" s="263" t="str">
        <f t="shared" si="73"/>
        <v xml:space="preserve"> </v>
      </c>
      <c r="P1121" s="275"/>
      <c r="Q1121" s="263" t="str">
        <f t="shared" si="74"/>
        <v xml:space="preserve"> </v>
      </c>
    </row>
    <row r="1122" spans="1:22" x14ac:dyDescent="0.2">
      <c r="A1122" s="275" t="s">
        <v>1314</v>
      </c>
      <c r="B1122" s="269" t="s">
        <v>3392</v>
      </c>
      <c r="C1122" s="269" t="s">
        <v>1607</v>
      </c>
      <c r="D1122" s="291">
        <v>304</v>
      </c>
      <c r="E1122" s="281">
        <v>39845</v>
      </c>
      <c r="F1122" s="272"/>
      <c r="G1122" s="263" t="str">
        <f t="shared" si="71"/>
        <v xml:space="preserve"> </v>
      </c>
      <c r="H1122" s="275"/>
      <c r="I1122" s="269" t="s">
        <v>4415</v>
      </c>
      <c r="J1122" s="263" t="str">
        <f t="shared" si="72"/>
        <v xml:space="preserve"> </v>
      </c>
      <c r="K1122" s="272" t="str">
        <f>IF(D1122&gt;=('28 Populations and thresholds'!$I$6),"YES"," ")</f>
        <v>YES</v>
      </c>
      <c r="L1122" s="272" t="str">
        <f>IF(K1122="YES"," ",IF(D1122&gt;=('28 Populations and thresholds'!$I$6)*0.25,"YES"))</f>
        <v xml:space="preserve"> </v>
      </c>
      <c r="M1122" s="272" t="b">
        <f>OR('28 Populations and thresholds'!$J$6="CR",'28 Populations and thresholds'!$J$6="EN",'28 Populations and thresholds'!$J$6="VU")</f>
        <v>0</v>
      </c>
      <c r="N1122" s="273">
        <f>D1122/'28 Populations and thresholds'!$H$6</f>
        <v>6.0800000000000003E-3</v>
      </c>
      <c r="O1122" s="263" t="str">
        <f t="shared" si="73"/>
        <v xml:space="preserve"> </v>
      </c>
      <c r="P1122" s="275"/>
      <c r="Q1122" s="263" t="str">
        <f t="shared" si="74"/>
        <v xml:space="preserve"> </v>
      </c>
    </row>
    <row r="1123" spans="1:22" x14ac:dyDescent="0.2">
      <c r="A1123" s="275" t="s">
        <v>1314</v>
      </c>
      <c r="B1123" s="269" t="s">
        <v>3392</v>
      </c>
      <c r="C1123" s="269" t="s">
        <v>3717</v>
      </c>
      <c r="D1123" s="291">
        <v>572</v>
      </c>
      <c r="E1123" s="281">
        <v>39845</v>
      </c>
      <c r="F1123" s="272"/>
      <c r="G1123" s="263" t="str">
        <f t="shared" si="71"/>
        <v xml:space="preserve"> </v>
      </c>
      <c r="H1123" s="275"/>
      <c r="I1123" s="269" t="s">
        <v>4415</v>
      </c>
      <c r="J1123" s="263" t="str">
        <f t="shared" si="72"/>
        <v xml:space="preserve"> </v>
      </c>
      <c r="K1123" s="272" t="str">
        <f>IF(D1123&gt;=('28 Populations and thresholds'!$I$16),"YES"," ")</f>
        <v>YES</v>
      </c>
      <c r="L1123" s="272" t="str">
        <f>IF(K1123="YES"," ",IF(D1123&gt;=('28 Populations and thresholds'!$I$16)*0.25,"YES"))</f>
        <v xml:space="preserve"> </v>
      </c>
      <c r="M1123" s="272" t="b">
        <f>OR('28 Populations and thresholds'!$J$16="CR",'28 Populations and thresholds'!$J$16="EN",'28 Populations and thresholds'!$J$16="VU")</f>
        <v>0</v>
      </c>
      <c r="N1123" s="273">
        <f>D1123/'28 Populations and thresholds'!$H$16</f>
        <v>5.7200000000000003E-3</v>
      </c>
      <c r="O1123" s="263" t="str">
        <f t="shared" si="73"/>
        <v xml:space="preserve"> </v>
      </c>
      <c r="P1123" s="275"/>
      <c r="Q1123" s="263" t="str">
        <f t="shared" si="74"/>
        <v xml:space="preserve"> </v>
      </c>
    </row>
    <row r="1124" spans="1:22" x14ac:dyDescent="0.2">
      <c r="A1124" s="275" t="s">
        <v>1314</v>
      </c>
      <c r="B1124" s="269" t="s">
        <v>3392</v>
      </c>
      <c r="C1124" s="269" t="s">
        <v>3655</v>
      </c>
      <c r="D1124" s="291">
        <v>11796</v>
      </c>
      <c r="E1124" s="281">
        <v>40148</v>
      </c>
      <c r="F1124" s="272"/>
      <c r="G1124" s="263" t="str">
        <f t="shared" si="71"/>
        <v xml:space="preserve"> </v>
      </c>
      <c r="H1124" s="275"/>
      <c r="I1124" s="269" t="s">
        <v>4415</v>
      </c>
      <c r="J1124" s="263" t="str">
        <f t="shared" si="72"/>
        <v xml:space="preserve"> </v>
      </c>
      <c r="K1124" s="272" t="str">
        <f>IF(D1124&gt;=('28 Populations and thresholds'!$I$66),"YES"," ")</f>
        <v>YES</v>
      </c>
      <c r="L1124" s="272" t="str">
        <f>IF(K1124="YES"," ",IF(D1124&gt;=('28 Populations and thresholds'!$I$66)*0.25,"YES"))</f>
        <v xml:space="preserve"> </v>
      </c>
      <c r="M1124" s="272" t="b">
        <f>OR('28 Populations and thresholds'!$J$66="CR",'28 Populations and thresholds'!$J$66="EN",'28 Populations and thresholds'!$J$66="VU")</f>
        <v>0</v>
      </c>
      <c r="N1124" s="273">
        <f>D1124/'28 Populations and thresholds'!$H$66</f>
        <v>0.65171270718232044</v>
      </c>
      <c r="O1124" s="263" t="str">
        <f t="shared" si="73"/>
        <v xml:space="preserve"> </v>
      </c>
      <c r="P1124" s="275"/>
      <c r="Q1124" s="263" t="str">
        <f t="shared" si="74"/>
        <v xml:space="preserve"> </v>
      </c>
    </row>
    <row r="1125" spans="1:22" x14ac:dyDescent="0.2">
      <c r="A1125" s="275" t="s">
        <v>1314</v>
      </c>
      <c r="B1125" s="269" t="s">
        <v>3392</v>
      </c>
      <c r="C1125" s="269" t="s">
        <v>3391</v>
      </c>
      <c r="D1125" s="279">
        <v>462</v>
      </c>
      <c r="E1125" s="274">
        <v>1994</v>
      </c>
      <c r="F1125" s="272"/>
      <c r="G1125" s="263" t="str">
        <f t="shared" si="71"/>
        <v xml:space="preserve"> </v>
      </c>
      <c r="H1125" s="275" t="s">
        <v>139</v>
      </c>
      <c r="I1125" s="275" t="s">
        <v>3388</v>
      </c>
      <c r="J1125" s="263" t="str">
        <f t="shared" si="72"/>
        <v xml:space="preserve"> </v>
      </c>
      <c r="K1125" s="272" t="str">
        <f>IF(D1125&gt;=('28 Populations and thresholds'!$I$121),"YES"," ")</f>
        <v>YES</v>
      </c>
      <c r="L1125" s="272" t="str">
        <f>IF(K1125="YES"," ",IF(D1125&gt;=('28 Populations and thresholds'!$I$121)*0.25,"YES"))</f>
        <v xml:space="preserve"> </v>
      </c>
      <c r="M1125" s="272" t="b">
        <f>OR('28 Populations and thresholds'!$J$121="CR",'28 Populations and thresholds'!$J$121="EN",'28 Populations and thresholds'!$J$121="VU")</f>
        <v>1</v>
      </c>
      <c r="N1125" s="273">
        <f>D1125/'28 Populations and thresholds'!$H$121</f>
        <v>0.4017391304347826</v>
      </c>
      <c r="O1125" s="263" t="str">
        <f t="shared" si="73"/>
        <v xml:space="preserve"> </v>
      </c>
      <c r="P1125" s="282"/>
      <c r="Q1125" s="263" t="str">
        <f t="shared" si="74"/>
        <v xml:space="preserve"> </v>
      </c>
    </row>
    <row r="1126" spans="1:22" x14ac:dyDescent="0.2">
      <c r="A1126" s="275" t="s">
        <v>1314</v>
      </c>
      <c r="B1126" s="269" t="s">
        <v>3392</v>
      </c>
      <c r="C1126" s="269" t="s">
        <v>1636</v>
      </c>
      <c r="D1126" s="279">
        <v>1000</v>
      </c>
      <c r="E1126" s="299">
        <v>2002</v>
      </c>
      <c r="F1126" s="272"/>
      <c r="G1126" s="263" t="str">
        <f t="shared" si="71"/>
        <v xml:space="preserve"> </v>
      </c>
      <c r="H1126" s="275" t="s">
        <v>139</v>
      </c>
      <c r="I1126" s="275"/>
      <c r="J1126" s="263" t="str">
        <f t="shared" si="72"/>
        <v xml:space="preserve"> </v>
      </c>
      <c r="K1126" s="272" t="str">
        <f>IF(D1126&gt;=('28 Populations and thresholds'!$I$18),"YES"," ")</f>
        <v>YES</v>
      </c>
      <c r="L1126" s="272" t="str">
        <f>IF(K1126="YES"," ",IF(D1126&gt;=('28 Populations and thresholds'!$I$18)*0.25,"YES"))</f>
        <v xml:space="preserve"> </v>
      </c>
      <c r="M1126" s="272" t="b">
        <f>OR('28 Populations and thresholds'!$J$18="CR",'28 Populations and thresholds'!$J$18="EN",'28 Populations and thresholds'!$J$18="VU")</f>
        <v>0</v>
      </c>
      <c r="N1126" s="273">
        <f>D1126/'28 Populations and thresholds'!$H$18</f>
        <v>0.01</v>
      </c>
      <c r="O1126" s="263" t="str">
        <f t="shared" si="73"/>
        <v xml:space="preserve"> </v>
      </c>
      <c r="P1126" s="275"/>
      <c r="Q1126" s="263" t="str">
        <f t="shared" si="74"/>
        <v xml:space="preserve"> </v>
      </c>
    </row>
    <row r="1127" spans="1:22" x14ac:dyDescent="0.2">
      <c r="A1127" s="275" t="s">
        <v>1314</v>
      </c>
      <c r="B1127" s="269" t="s">
        <v>3392</v>
      </c>
      <c r="C1127" s="269" t="s">
        <v>3729</v>
      </c>
      <c r="D1127" s="291">
        <v>529</v>
      </c>
      <c r="E1127" s="281">
        <v>40210</v>
      </c>
      <c r="F1127" s="272"/>
      <c r="G1127" s="263" t="str">
        <f t="shared" si="71"/>
        <v xml:space="preserve"> </v>
      </c>
      <c r="H1127" s="275"/>
      <c r="I1127" s="269" t="s">
        <v>4415</v>
      </c>
      <c r="J1127" s="263" t="str">
        <f t="shared" si="72"/>
        <v xml:space="preserve"> </v>
      </c>
      <c r="K1127" s="272" t="str">
        <f>IF(D1127&gt;=('28 Populations and thresholds'!$I$69),"YES"," ")</f>
        <v>YES</v>
      </c>
      <c r="L1127" s="272" t="str">
        <f>IF(K1127="YES"," ",IF(D1127&gt;=('28 Populations and thresholds'!$I$69)*0.25,"YES"))</f>
        <v xml:space="preserve"> </v>
      </c>
      <c r="M1127" s="272" t="b">
        <f>OR('28 Populations and thresholds'!$J$69="CR",'28 Populations and thresholds'!$J$69="EN",'28 Populations and thresholds'!$J$69="VU")</f>
        <v>1</v>
      </c>
      <c r="N1127" s="273">
        <f>D1127/'28 Populations and thresholds'!$H$69</f>
        <v>1.8892857142857142E-2</v>
      </c>
      <c r="O1127" s="263" t="str">
        <f t="shared" si="73"/>
        <v xml:space="preserve"> </v>
      </c>
      <c r="P1127" s="275"/>
      <c r="Q1127" s="263" t="str">
        <f t="shared" si="74"/>
        <v xml:space="preserve"> </v>
      </c>
    </row>
    <row r="1128" spans="1:22" x14ac:dyDescent="0.2">
      <c r="A1128" s="275" t="s">
        <v>1314</v>
      </c>
      <c r="B1128" s="269" t="s">
        <v>3392</v>
      </c>
      <c r="C1128" s="269" t="s">
        <v>3744</v>
      </c>
      <c r="D1128" s="291">
        <v>1186</v>
      </c>
      <c r="E1128" s="281">
        <v>40148</v>
      </c>
      <c r="F1128" s="272"/>
      <c r="G1128" s="263" t="str">
        <f t="shared" si="71"/>
        <v xml:space="preserve"> </v>
      </c>
      <c r="H1128" s="275"/>
      <c r="I1128" s="269" t="s">
        <v>4415</v>
      </c>
      <c r="J1128" s="263" t="str">
        <f t="shared" si="72"/>
        <v xml:space="preserve"> </v>
      </c>
      <c r="K1128" s="272" t="str">
        <f>IF(D1128&gt;=('28 Populations and thresholds'!$I$150),"YES"," ")</f>
        <v>YES</v>
      </c>
      <c r="L1128" s="272" t="str">
        <f>IF(K1128="YES"," ",IF(D1128&gt;=('28 Populations and thresholds'!$I$150)*0.25,"YES"))</f>
        <v xml:space="preserve"> </v>
      </c>
      <c r="M1128" s="272" t="b">
        <f>OR('28 Populations and thresholds'!$J$150="CR",'28 Populations and thresholds'!$J$150="EN",'28 Populations and thresholds'!$J$150="VU")</f>
        <v>0</v>
      </c>
      <c r="N1128" s="273">
        <f>D1128/'28 Populations and thresholds'!$H$150</f>
        <v>1.186E-3</v>
      </c>
      <c r="O1128" s="263" t="str">
        <f t="shared" si="73"/>
        <v xml:space="preserve"> </v>
      </c>
      <c r="P1128" s="275"/>
      <c r="Q1128" s="263" t="str">
        <f t="shared" si="74"/>
        <v xml:space="preserve"> </v>
      </c>
    </row>
    <row r="1129" spans="1:22" x14ac:dyDescent="0.2">
      <c r="A1129" s="275" t="s">
        <v>1314</v>
      </c>
      <c r="B1129" s="269" t="s">
        <v>3392</v>
      </c>
      <c r="C1129" s="269" t="s">
        <v>3607</v>
      </c>
      <c r="D1129" s="279">
        <v>5550</v>
      </c>
      <c r="E1129" s="274">
        <v>2006</v>
      </c>
      <c r="F1129" s="272"/>
      <c r="G1129" s="263" t="str">
        <f t="shared" si="71"/>
        <v xml:space="preserve"> </v>
      </c>
      <c r="H1129" s="275" t="s">
        <v>139</v>
      </c>
      <c r="I1129" s="275" t="s">
        <v>3388</v>
      </c>
      <c r="J1129" s="263" t="str">
        <f t="shared" si="72"/>
        <v xml:space="preserve"> </v>
      </c>
      <c r="K1129" s="272" t="str">
        <f>IF(D1129&gt;=('28 Populations and thresholds'!$I$92),"YES"," ")</f>
        <v>YES</v>
      </c>
      <c r="L1129" s="272" t="str">
        <f>IF(K1129="YES"," ",IF(D1129&gt;=('28 Populations and thresholds'!$I$92)*0.25,"YES"))</f>
        <v xml:space="preserve"> </v>
      </c>
      <c r="M1129" s="272" t="b">
        <f>OR('28 Populations and thresholds'!$J$92="CR",'28 Populations and thresholds'!$J$92="EN",'28 Populations and thresholds'!$J$92="VU")</f>
        <v>0</v>
      </c>
      <c r="N1129" s="273">
        <f>D1129/'28 Populations and thresholds'!$H$92</f>
        <v>1.8499999999999999E-2</v>
      </c>
      <c r="O1129" s="263" t="str">
        <f t="shared" si="73"/>
        <v xml:space="preserve"> </v>
      </c>
      <c r="P1129" s="269"/>
      <c r="Q1129" s="263" t="str">
        <f t="shared" si="74"/>
        <v xml:space="preserve"> </v>
      </c>
    </row>
    <row r="1130" spans="1:22" x14ac:dyDescent="0.2">
      <c r="A1130" s="275" t="s">
        <v>1314</v>
      </c>
      <c r="B1130" s="269" t="s">
        <v>3392</v>
      </c>
      <c r="C1130" s="280" t="s">
        <v>3723</v>
      </c>
      <c r="D1130" s="279">
        <v>250</v>
      </c>
      <c r="E1130" s="284" t="s">
        <v>218</v>
      </c>
      <c r="F1130" s="272"/>
      <c r="G1130" s="263" t="str">
        <f t="shared" si="71"/>
        <v xml:space="preserve"> </v>
      </c>
      <c r="H1130" s="275" t="s">
        <v>139</v>
      </c>
      <c r="I1130" s="275"/>
      <c r="J1130" s="263" t="str">
        <f t="shared" si="72"/>
        <v xml:space="preserve"> </v>
      </c>
      <c r="K1130" s="272" t="str">
        <f>IF(D1130&gt;=('28 Populations and thresholds'!$I$45),"YES"," ")</f>
        <v>YES</v>
      </c>
      <c r="L1130" s="272" t="str">
        <f>IF(K1130="YES"," ",IF(D1130&gt;=('28 Populations and thresholds'!$I$45)*0.25,"YES"))</f>
        <v xml:space="preserve"> </v>
      </c>
      <c r="M1130" s="272" t="b">
        <f>OR('28 Populations and thresholds'!$J$45="CR",'28 Populations and thresholds'!$J$45="EN",'28 Populations and thresholds'!$J$45="VU")</f>
        <v>1</v>
      </c>
      <c r="N1130" s="273">
        <f>D1130/'28 Populations and thresholds'!$H$45</f>
        <v>8.3333333333333329E-2</v>
      </c>
      <c r="O1130" s="263" t="str">
        <f t="shared" si="73"/>
        <v xml:space="preserve"> </v>
      </c>
      <c r="P1130" s="275"/>
      <c r="Q1130" s="263" t="str">
        <f t="shared" si="74"/>
        <v xml:space="preserve"> </v>
      </c>
      <c r="R1130" s="4"/>
      <c r="S1130" s="4"/>
      <c r="T1130" s="4"/>
      <c r="U1130" s="4"/>
    </row>
    <row r="1131" spans="1:22" x14ac:dyDescent="0.2">
      <c r="A1131" s="275" t="s">
        <v>1314</v>
      </c>
      <c r="B1131" s="269" t="s">
        <v>3392</v>
      </c>
      <c r="C1131" s="269" t="s">
        <v>3448</v>
      </c>
      <c r="D1131" s="291">
        <v>1221</v>
      </c>
      <c r="E1131" s="281">
        <v>40575</v>
      </c>
      <c r="F1131" s="272"/>
      <c r="G1131" s="263" t="str">
        <f t="shared" si="71"/>
        <v xml:space="preserve"> </v>
      </c>
      <c r="H1131" s="275"/>
      <c r="I1131" s="269" t="s">
        <v>4415</v>
      </c>
      <c r="J1131" s="263" t="str">
        <f t="shared" si="72"/>
        <v xml:space="preserve"> </v>
      </c>
      <c r="K1131" s="272" t="str">
        <f>IF(D1131&gt;=('28 Populations and thresholds'!$I$147),"YES"," ")</f>
        <v>YES</v>
      </c>
      <c r="L1131" s="272" t="str">
        <f>IF(K1131="YES"," ",IF(D1131&gt;=('28 Populations and thresholds'!$I$147)*0.25,"YES"))</f>
        <v xml:space="preserve"> </v>
      </c>
      <c r="M1131" s="272" t="b">
        <f>OR('28 Populations and thresholds'!$J$147="CR",'28 Populations and thresholds'!$J$147="EN",'28 Populations and thresholds'!$J$147="VU")</f>
        <v>0</v>
      </c>
      <c r="N1131" s="273">
        <f>D1131/'28 Populations and thresholds'!$H$147</f>
        <v>1.221E-2</v>
      </c>
      <c r="O1131" s="263" t="str">
        <f t="shared" si="73"/>
        <v xml:space="preserve"> </v>
      </c>
      <c r="P1131" s="275"/>
      <c r="Q1131" s="263" t="str">
        <f t="shared" si="74"/>
        <v xml:space="preserve"> </v>
      </c>
    </row>
    <row r="1132" spans="1:22" x14ac:dyDescent="0.2">
      <c r="A1132" s="275" t="s">
        <v>1314</v>
      </c>
      <c r="B1132" s="269" t="s">
        <v>3392</v>
      </c>
      <c r="C1132" s="269" t="s">
        <v>3411</v>
      </c>
      <c r="D1132" s="279">
        <v>66</v>
      </c>
      <c r="E1132" s="274">
        <v>1994</v>
      </c>
      <c r="F1132" s="272"/>
      <c r="G1132" s="263" t="str">
        <f t="shared" si="71"/>
        <v xml:space="preserve"> </v>
      </c>
      <c r="H1132" s="275" t="s">
        <v>139</v>
      </c>
      <c r="I1132" s="275" t="s">
        <v>3388</v>
      </c>
      <c r="J1132" s="263" t="str">
        <f t="shared" si="72"/>
        <v xml:space="preserve"> </v>
      </c>
      <c r="K1132" s="272" t="str">
        <f>IF(D1132&gt;=('28 Populations and thresholds'!$I$114),"YES"," ")</f>
        <v>YES</v>
      </c>
      <c r="L1132" s="272" t="str">
        <f>IF(K1132="YES"," ",IF(D1132&gt;=('28 Populations and thresholds'!$I$114)*0.25,"YES"))</f>
        <v xml:space="preserve"> </v>
      </c>
      <c r="M1132" s="272" t="b">
        <f>OR('28 Populations and thresholds'!$J$114="CR",'28 Populations and thresholds'!$J$114="EN",'28 Populations and thresholds'!$J$114="VU")</f>
        <v>1</v>
      </c>
      <c r="N1132" s="273">
        <f>D1132/'28 Populations and thresholds'!$H$114</f>
        <v>1.7368421052631578E-2</v>
      </c>
      <c r="O1132" s="263" t="str">
        <f t="shared" si="73"/>
        <v xml:space="preserve"> </v>
      </c>
      <c r="P1132" s="282"/>
      <c r="Q1132" s="263" t="str">
        <f t="shared" si="74"/>
        <v xml:space="preserve"> </v>
      </c>
      <c r="R1132" s="4"/>
      <c r="S1132" s="4"/>
      <c r="T1132" s="4"/>
      <c r="U1132" s="4"/>
      <c r="V1132" s="4"/>
    </row>
    <row r="1133" spans="1:22" x14ac:dyDescent="0.2">
      <c r="A1133" s="275" t="s">
        <v>1314</v>
      </c>
      <c r="B1133" s="269" t="s">
        <v>3392</v>
      </c>
      <c r="C1133" s="280" t="s">
        <v>3644</v>
      </c>
      <c r="D1133" s="279">
        <v>302</v>
      </c>
      <c r="E1133" s="274">
        <v>2006</v>
      </c>
      <c r="F1133" s="272"/>
      <c r="G1133" s="263" t="str">
        <f t="shared" si="71"/>
        <v xml:space="preserve"> </v>
      </c>
      <c r="H1133" s="275" t="s">
        <v>139</v>
      </c>
      <c r="I1133" s="275" t="s">
        <v>3388</v>
      </c>
      <c r="J1133" s="263" t="str">
        <f t="shared" si="72"/>
        <v xml:space="preserve"> </v>
      </c>
      <c r="K1133" s="272" t="str">
        <f>IF(D1133&gt;=('28 Populations and thresholds'!$I$109),"YES"," ")</f>
        <v>YES</v>
      </c>
      <c r="L1133" s="272" t="str">
        <f>IF(K1133="YES"," ",IF(D1133&gt;=('28 Populations and thresholds'!$I$109)*0.25,"YES"))</f>
        <v xml:space="preserve"> </v>
      </c>
      <c r="M1133" s="272" t="b">
        <f>OR('28 Populations and thresholds'!$J$109="CR",'28 Populations and thresholds'!$J$109="EN",'28 Populations and thresholds'!$J$109="VU")</f>
        <v>0</v>
      </c>
      <c r="N1133" s="273">
        <f>D1133/'28 Populations and thresholds'!$H$109</f>
        <v>1.208E-2</v>
      </c>
      <c r="O1133" s="263" t="str">
        <f t="shared" si="73"/>
        <v xml:space="preserve"> </v>
      </c>
      <c r="P1133" s="269"/>
      <c r="Q1133" s="263" t="str">
        <f t="shared" si="74"/>
        <v xml:space="preserve"> </v>
      </c>
      <c r="R1133" s="4"/>
      <c r="S1133" s="4"/>
      <c r="T1133" s="4"/>
      <c r="U1133" s="4"/>
      <c r="V1133" s="4"/>
    </row>
    <row r="1134" spans="1:22" x14ac:dyDescent="0.2">
      <c r="A1134" s="275" t="s">
        <v>1314</v>
      </c>
      <c r="B1134" s="269" t="s">
        <v>3392</v>
      </c>
      <c r="C1134" s="269" t="s">
        <v>3759</v>
      </c>
      <c r="D1134" s="291">
        <v>1301</v>
      </c>
      <c r="E1134" s="281">
        <v>40148</v>
      </c>
      <c r="F1134" s="272"/>
      <c r="G1134" s="263" t="str">
        <f t="shared" si="71"/>
        <v xml:space="preserve"> </v>
      </c>
      <c r="H1134" s="275"/>
      <c r="I1134" s="269" t="s">
        <v>4415</v>
      </c>
      <c r="J1134" s="263" t="str">
        <f t="shared" si="72"/>
        <v xml:space="preserve"> </v>
      </c>
      <c r="K1134" s="272" t="str">
        <f>IF(D1134&gt;=('28 Populations and thresholds'!$I$182),"YES"," ")</f>
        <v>YES</v>
      </c>
      <c r="L1134" s="272" t="str">
        <f>IF(K1134="YES"," ",IF(D1134&gt;=('28 Populations and thresholds'!$I$182)*0.25,"YES"))</f>
        <v xml:space="preserve"> </v>
      </c>
      <c r="M1134" s="272" t="b">
        <f>OR('28 Populations and thresholds'!$J$182="CR",'28 Populations and thresholds'!$J$182="EN",'28 Populations and thresholds'!$J$182="VU")</f>
        <v>0</v>
      </c>
      <c r="N1134" s="273">
        <f>D1134/'28 Populations and thresholds'!$H$182</f>
        <v>5.2040000000000003E-2</v>
      </c>
      <c r="O1134" s="263" t="str">
        <f t="shared" si="73"/>
        <v xml:space="preserve"> </v>
      </c>
      <c r="P1134" s="275"/>
      <c r="Q1134" s="263" t="str">
        <f t="shared" si="74"/>
        <v xml:space="preserve"> </v>
      </c>
      <c r="R1134" s="4"/>
      <c r="S1134" s="4"/>
      <c r="T1134" s="4"/>
      <c r="U1134" s="4"/>
      <c r="V1134" s="4"/>
    </row>
    <row r="1135" spans="1:22" x14ac:dyDescent="0.2">
      <c r="A1135" s="275" t="s">
        <v>1314</v>
      </c>
      <c r="B1135" s="269" t="s">
        <v>3392</v>
      </c>
      <c r="C1135" s="280" t="s">
        <v>3540</v>
      </c>
      <c r="D1135" s="279">
        <v>24211</v>
      </c>
      <c r="E1135" s="274">
        <v>2005</v>
      </c>
      <c r="F1135" s="272"/>
      <c r="G1135" s="263" t="str">
        <f t="shared" si="71"/>
        <v xml:space="preserve"> </v>
      </c>
      <c r="H1135" s="275" t="s">
        <v>139</v>
      </c>
      <c r="I1135" s="275" t="s">
        <v>3388</v>
      </c>
      <c r="J1135" s="263" t="str">
        <f t="shared" si="72"/>
        <v xml:space="preserve"> </v>
      </c>
      <c r="K1135" s="272" t="str">
        <f>IF(D1135&gt;=('28 Populations and thresholds'!$I$60),"YES"," ")</f>
        <v>YES</v>
      </c>
      <c r="L1135" s="272" t="str">
        <f>IF(K1135="YES"," ",IF(D1135&gt;=('28 Populations and thresholds'!$I$60)*0.25,"YES"))</f>
        <v xml:space="preserve"> </v>
      </c>
      <c r="M1135" s="272" t="b">
        <f>OR('28 Populations and thresholds'!$J$60="CR",'28 Populations and thresholds'!$J$60="EN",'28 Populations and thresholds'!$J$60="VU")</f>
        <v>1</v>
      </c>
      <c r="N1135" s="273">
        <f>D1135/'28 Populations and thresholds'!$H$60</f>
        <v>0.3103974358974359</v>
      </c>
      <c r="O1135" s="263" t="str">
        <f t="shared" si="73"/>
        <v xml:space="preserve"> </v>
      </c>
      <c r="P1135" s="275"/>
      <c r="Q1135" s="263" t="str">
        <f t="shared" si="74"/>
        <v xml:space="preserve"> </v>
      </c>
      <c r="R1135" s="4"/>
      <c r="S1135" s="4"/>
      <c r="T1135" s="4"/>
      <c r="U1135" s="4"/>
      <c r="V1135" s="4"/>
    </row>
    <row r="1136" spans="1:22" x14ac:dyDescent="0.2">
      <c r="A1136" s="275" t="s">
        <v>1314</v>
      </c>
      <c r="B1136" s="269" t="s">
        <v>3392</v>
      </c>
      <c r="C1136" s="269" t="s">
        <v>3528</v>
      </c>
      <c r="D1136" s="279">
        <v>5429</v>
      </c>
      <c r="E1136" s="274">
        <v>2005</v>
      </c>
      <c r="F1136" s="272"/>
      <c r="G1136" s="263" t="str">
        <f t="shared" si="71"/>
        <v xml:space="preserve"> </v>
      </c>
      <c r="H1136" s="275" t="s">
        <v>139</v>
      </c>
      <c r="I1136" s="275" t="s">
        <v>3388</v>
      </c>
      <c r="J1136" s="263" t="str">
        <f t="shared" si="72"/>
        <v xml:space="preserve"> </v>
      </c>
      <c r="K1136" s="272" t="str">
        <f>IF(D1136&gt;=('28 Populations and thresholds'!$I$59),"YES"," ")</f>
        <v>YES</v>
      </c>
      <c r="L1136" s="272" t="str">
        <f>IF(K1136="YES"," ",IF(D1136&gt;=('28 Populations and thresholds'!$I$59)*0.25,"YES"))</f>
        <v xml:space="preserve"> </v>
      </c>
      <c r="M1136" s="272" t="b">
        <f>OR('28 Populations and thresholds'!$J$59="CR",'28 Populations and thresholds'!$J$59="EN",'28 Populations and thresholds'!$J$59="VU")</f>
        <v>0</v>
      </c>
      <c r="N1136" s="273">
        <f>D1136/'28 Populations and thresholds'!$H$59</f>
        <v>4.9354545454545456E-2</v>
      </c>
      <c r="O1136" s="263" t="str">
        <f t="shared" si="73"/>
        <v xml:space="preserve"> </v>
      </c>
      <c r="P1136" s="269"/>
      <c r="Q1136" s="263" t="str">
        <f t="shared" si="74"/>
        <v xml:space="preserve"> </v>
      </c>
    </row>
    <row r="1137" spans="1:17" x14ac:dyDescent="0.2">
      <c r="A1137" s="275" t="s">
        <v>1314</v>
      </c>
      <c r="B1137" s="269" t="s">
        <v>3392</v>
      </c>
      <c r="C1137" s="269" t="s">
        <v>3401</v>
      </c>
      <c r="D1137" s="279">
        <v>424</v>
      </c>
      <c r="E1137" s="281">
        <v>34001</v>
      </c>
      <c r="F1137" s="272"/>
      <c r="G1137" s="263" t="str">
        <f t="shared" si="71"/>
        <v xml:space="preserve"> </v>
      </c>
      <c r="H1137" s="275"/>
      <c r="I1137" s="275" t="s">
        <v>4019</v>
      </c>
      <c r="J1137" s="263" t="str">
        <f t="shared" si="72"/>
        <v xml:space="preserve"> </v>
      </c>
      <c r="K1137" s="272" t="str">
        <f>IF(D1137&gt;=('28 Populations and thresholds'!$I$117),"YES"," ")</f>
        <v>YES</v>
      </c>
      <c r="L1137" s="272" t="str">
        <f>IF(K1137="YES"," ",IF(D1137&gt;=('28 Populations and thresholds'!$I$117)*0.25,"YES"))</f>
        <v xml:space="preserve"> </v>
      </c>
      <c r="M1137" s="272" t="b">
        <f>OR('28 Populations and thresholds'!$J$117="CR",'28 Populations and thresholds'!$J$117="EN",'28 Populations and thresholds'!$J$117="VU")</f>
        <v>1</v>
      </c>
      <c r="N1137" s="273">
        <f>D1137/'28 Populations and thresholds'!$H$117</f>
        <v>0.28266666666666668</v>
      </c>
      <c r="O1137" s="263" t="str">
        <f t="shared" si="73"/>
        <v xml:space="preserve"> </v>
      </c>
      <c r="P1137" s="282"/>
      <c r="Q1137" s="263" t="str">
        <f t="shared" si="74"/>
        <v xml:space="preserve"> </v>
      </c>
    </row>
    <row r="1138" spans="1:17" x14ac:dyDescent="0.2">
      <c r="A1138" s="12" t="s">
        <v>1314</v>
      </c>
      <c r="B1138" s="9" t="s">
        <v>4421</v>
      </c>
      <c r="C1138" s="4" t="s">
        <v>3781</v>
      </c>
      <c r="D1138" s="5">
        <v>2700</v>
      </c>
      <c r="E1138" s="148">
        <v>38749</v>
      </c>
      <c r="G1138" s="263" t="str">
        <f t="shared" si="71"/>
        <v xml:space="preserve"> </v>
      </c>
      <c r="I1138" s="13" t="s">
        <v>4415</v>
      </c>
      <c r="J1138" s="263" t="str">
        <f t="shared" si="72"/>
        <v xml:space="preserve"> </v>
      </c>
      <c r="K1138" s="38" t="str">
        <f>IF(D1138&gt;=('28 Populations and thresholds'!$I$220),"YES"," ")</f>
        <v>YES</v>
      </c>
      <c r="L1138" s="38" t="str">
        <f>IF(K1138="YES"," ",IF(D1138&gt;=('28 Populations and thresholds'!$I$220)*0.25,"YES"))</f>
        <v xml:space="preserve"> </v>
      </c>
      <c r="M1138" s="38" t="b">
        <f>OR('28 Populations and thresholds'!$J$220="CR",'28 Populations and thresholds'!$J$220="EN",'28 Populations and thresholds'!$J$220="VU")</f>
        <v>0</v>
      </c>
      <c r="N1138" s="75">
        <f>D1138/'28 Populations and thresholds'!$H$220</f>
        <v>2.6999973000027002E-3</v>
      </c>
      <c r="O1138" s="263" t="str">
        <f t="shared" si="73"/>
        <v xml:space="preserve"> </v>
      </c>
      <c r="Q1138" s="263" t="str">
        <f t="shared" si="74"/>
        <v xml:space="preserve"> </v>
      </c>
    </row>
    <row r="1139" spans="1:17" x14ac:dyDescent="0.2">
      <c r="A1139" s="275" t="s">
        <v>1314</v>
      </c>
      <c r="B1139" s="277" t="s">
        <v>4402</v>
      </c>
      <c r="C1139" s="278" t="s">
        <v>1696</v>
      </c>
      <c r="D1139" s="279">
        <v>96</v>
      </c>
      <c r="E1139" s="284" t="s">
        <v>4398</v>
      </c>
      <c r="F1139" s="272"/>
      <c r="G1139" s="263" t="str">
        <f t="shared" si="71"/>
        <v xml:space="preserve"> </v>
      </c>
      <c r="H1139" s="275"/>
      <c r="I1139" s="275" t="s">
        <v>4392</v>
      </c>
      <c r="J1139" s="263" t="str">
        <f t="shared" si="72"/>
        <v xml:space="preserve"> </v>
      </c>
      <c r="K1139" s="272" t="str">
        <f>IF(D1139&gt;=('28 Populations and thresholds'!$I$51),"YES"," ")</f>
        <v>YES</v>
      </c>
      <c r="L1139" s="272"/>
      <c r="M1139" s="272" t="b">
        <f>OR('28 Populations and thresholds'!$J$51="CR",'28 Populations and thresholds'!$J$51="EN",'28 Populations and thresholds'!$J$51="VU")</f>
        <v>1</v>
      </c>
      <c r="N1139" s="273">
        <f>D1139/'28 Populations and thresholds'!$H$51</f>
        <v>3.5555555555555556E-2</v>
      </c>
      <c r="O1139" s="263" t="str">
        <f t="shared" si="73"/>
        <v xml:space="preserve"> </v>
      </c>
      <c r="P1139" s="275"/>
      <c r="Q1139" s="263" t="str">
        <f t="shared" si="74"/>
        <v xml:space="preserve"> </v>
      </c>
    </row>
    <row r="1140" spans="1:17" x14ac:dyDescent="0.2">
      <c r="A1140" s="275" t="s">
        <v>1314</v>
      </c>
      <c r="B1140" s="277" t="s">
        <v>4402</v>
      </c>
      <c r="C1140" s="278" t="s">
        <v>3761</v>
      </c>
      <c r="D1140" s="279">
        <v>1215</v>
      </c>
      <c r="E1140" s="284" t="s">
        <v>4398</v>
      </c>
      <c r="F1140" s="272"/>
      <c r="G1140" s="263" t="str">
        <f t="shared" si="71"/>
        <v xml:space="preserve"> </v>
      </c>
      <c r="H1140" s="275"/>
      <c r="I1140" s="275" t="s">
        <v>4392</v>
      </c>
      <c r="J1140" s="263" t="str">
        <f t="shared" si="72"/>
        <v xml:space="preserve"> </v>
      </c>
      <c r="K1140" s="272" t="str">
        <f>IF(D1140&gt;=('28 Populations and thresholds'!$I$187),"YES"," ")</f>
        <v>YES</v>
      </c>
      <c r="L1140" s="272" t="str">
        <f>IF(K1140="YES"," ",IF(D1140&gt;=('28 Populations and thresholds'!$I$187)*0.25,"YES"))</f>
        <v xml:space="preserve"> </v>
      </c>
      <c r="M1140" s="272" t="b">
        <f>OR('28 Populations and thresholds'!$J$187="CR",'28 Populations and thresholds'!$J$187="EN",'28 Populations and thresholds'!$J$187="VU")</f>
        <v>0</v>
      </c>
      <c r="N1140" s="273">
        <f>D1140/'28 Populations and thresholds'!$H$187</f>
        <v>1.2149999999999999E-2</v>
      </c>
      <c r="O1140" s="263" t="str">
        <f t="shared" si="73"/>
        <v xml:space="preserve"> </v>
      </c>
      <c r="P1140" s="275"/>
      <c r="Q1140" s="263" t="str">
        <f t="shared" si="74"/>
        <v xml:space="preserve"> </v>
      </c>
    </row>
    <row r="1141" spans="1:17" x14ac:dyDescent="0.2">
      <c r="A1141" s="275" t="s">
        <v>1314</v>
      </c>
      <c r="B1141" s="277" t="s">
        <v>4402</v>
      </c>
      <c r="C1141" s="278" t="s">
        <v>3471</v>
      </c>
      <c r="D1141" s="279">
        <v>2832</v>
      </c>
      <c r="E1141" s="284" t="s">
        <v>4398</v>
      </c>
      <c r="F1141" s="272"/>
      <c r="G1141" s="263" t="str">
        <f t="shared" si="71"/>
        <v xml:space="preserve"> </v>
      </c>
      <c r="H1141" s="275"/>
      <c r="I1141" s="275" t="s">
        <v>4392</v>
      </c>
      <c r="J1141" s="263" t="str">
        <f t="shared" si="72"/>
        <v xml:space="preserve"> </v>
      </c>
      <c r="K1141" s="272" t="str">
        <f>IF(D1141&gt;=(('28 Populations and thresholds'!$I$183)+('28 Populations and thresholds'!$I$184)+('28 Populations and thresholds'!$I$185)),"YES"," ")</f>
        <v>YES</v>
      </c>
      <c r="L1141" s="272" t="str">
        <f>IF(K1141="YES"," ",IF(D1141&gt;=(('28 Populations and thresholds'!$I$183)+('28 Populations and thresholds'!$I$184)+('28 Populations and thresholds'!$I$185))*0.25,"YES"))</f>
        <v xml:space="preserve"> </v>
      </c>
      <c r="M1141" s="272" t="b">
        <f>OR('28 Populations and thresholds'!$J$183="CR",'28 Populations and thresholds'!$J$183="EN",'28 Populations and thresholds'!$J$183="VU")</f>
        <v>0</v>
      </c>
      <c r="N1141" s="273">
        <f>D1141/(('28 Populations and thresholds'!$H$183)+('28 Populations and thresholds'!$H$184)+('28 Populations and thresholds'!$H$185))</f>
        <v>9.4400000000000005E-3</v>
      </c>
      <c r="O1141" s="263" t="str">
        <f t="shared" si="73"/>
        <v xml:space="preserve"> </v>
      </c>
      <c r="P1141" s="275" t="s">
        <v>4568</v>
      </c>
      <c r="Q1141" s="263" t="str">
        <f t="shared" si="74"/>
        <v xml:space="preserve"> </v>
      </c>
    </row>
    <row r="1142" spans="1:17" x14ac:dyDescent="0.2">
      <c r="A1142" s="275" t="s">
        <v>1314</v>
      </c>
      <c r="B1142" s="277" t="s">
        <v>4402</v>
      </c>
      <c r="C1142" s="278" t="s">
        <v>1622</v>
      </c>
      <c r="D1142" s="279">
        <v>1</v>
      </c>
      <c r="E1142" s="284" t="s">
        <v>4398</v>
      </c>
      <c r="F1142" s="272"/>
      <c r="G1142" s="263" t="str">
        <f t="shared" si="71"/>
        <v xml:space="preserve"> </v>
      </c>
      <c r="H1142" s="275"/>
      <c r="I1142" s="275" t="s">
        <v>4392</v>
      </c>
      <c r="J1142" s="263" t="str">
        <f t="shared" si="72"/>
        <v xml:space="preserve"> </v>
      </c>
      <c r="K1142" s="272" t="str">
        <f>IF(D1142&gt;=('28 Populations and thresholds'!$I$10),"YES"," ")</f>
        <v>YES</v>
      </c>
      <c r="L1142" s="272" t="str">
        <f>IF(K1142="YES"," ",IF(D1142&gt;=('28 Populations and thresholds'!$I$10)*0.25,"YES"))</f>
        <v xml:space="preserve"> </v>
      </c>
      <c r="M1142" s="272" t="b">
        <f>OR('28 Populations and thresholds'!$J$10="CR",'28 Populations and thresholds'!$J$10="EN",'28 Populations and thresholds'!$J$10="VU")</f>
        <v>1</v>
      </c>
      <c r="N1142" s="273">
        <f>D1142/'28 Populations and thresholds'!$H$10</f>
        <v>0.02</v>
      </c>
      <c r="O1142" s="263" t="str">
        <f t="shared" si="73"/>
        <v xml:space="preserve"> </v>
      </c>
      <c r="P1142" s="275"/>
      <c r="Q1142" s="263" t="str">
        <f t="shared" si="74"/>
        <v xml:space="preserve"> </v>
      </c>
    </row>
    <row r="1143" spans="1:17" x14ac:dyDescent="0.2">
      <c r="A1143" s="275" t="s">
        <v>1314</v>
      </c>
      <c r="B1143" s="277" t="s">
        <v>4402</v>
      </c>
      <c r="C1143" s="278" t="s">
        <v>1625</v>
      </c>
      <c r="D1143" s="279">
        <v>2492</v>
      </c>
      <c r="E1143" s="284" t="s">
        <v>4398</v>
      </c>
      <c r="F1143" s="272"/>
      <c r="G1143" s="263" t="str">
        <f t="shared" si="71"/>
        <v xml:space="preserve"> </v>
      </c>
      <c r="H1143" s="275"/>
      <c r="I1143" s="275" t="s">
        <v>4392</v>
      </c>
      <c r="J1143" s="263" t="str">
        <f t="shared" si="72"/>
        <v xml:space="preserve"> </v>
      </c>
      <c r="K1143" s="272" t="str">
        <f>IF(D1143&gt;=('28 Populations and thresholds'!$I$11),"YES"," ")</f>
        <v>YES</v>
      </c>
      <c r="L1143" s="272" t="str">
        <f>IF(K1143="YES"," ",IF(D1143&gt;=('28 Populations and thresholds'!$I$11)*0.25,"YES"))</f>
        <v xml:space="preserve"> </v>
      </c>
      <c r="M1143" s="272" t="b">
        <f>OR('28 Populations and thresholds'!$J$11="CR",'28 Populations and thresholds'!$J$11="EN",'28 Populations and thresholds'!$J$11="VU")</f>
        <v>0</v>
      </c>
      <c r="N1143" s="273">
        <f>D1143/'28 Populations and thresholds'!$H$11</f>
        <v>2.4920000000000001E-2</v>
      </c>
      <c r="O1143" s="263" t="str">
        <f t="shared" si="73"/>
        <v xml:space="preserve"> </v>
      </c>
      <c r="P1143" s="275"/>
      <c r="Q1143" s="263" t="str">
        <f t="shared" si="74"/>
        <v xml:space="preserve"> </v>
      </c>
    </row>
    <row r="1144" spans="1:17" x14ac:dyDescent="0.2">
      <c r="A1144" s="275" t="s">
        <v>1314</v>
      </c>
      <c r="B1144" s="277" t="s">
        <v>4402</v>
      </c>
      <c r="C1144" s="278" t="s">
        <v>3616</v>
      </c>
      <c r="D1144" s="279">
        <v>12520</v>
      </c>
      <c r="E1144" s="284" t="s">
        <v>4398</v>
      </c>
      <c r="F1144" s="272"/>
      <c r="G1144" s="263" t="str">
        <f t="shared" si="71"/>
        <v xml:space="preserve"> </v>
      </c>
      <c r="H1144" s="275"/>
      <c r="I1144" s="275" t="s">
        <v>4392</v>
      </c>
      <c r="J1144" s="263" t="str">
        <f t="shared" si="72"/>
        <v xml:space="preserve"> </v>
      </c>
      <c r="K1144" s="272" t="str">
        <f>IF(D1144&gt;=('28 Populations and thresholds'!$I$94),"YES"," ")</f>
        <v>YES</v>
      </c>
      <c r="L1144" s="272" t="str">
        <f>IF(K1144="YES"," ",IF(D1144&gt;=('28 Populations and thresholds'!$I$94)*0.25,"YES"))</f>
        <v xml:space="preserve"> </v>
      </c>
      <c r="M1144" s="272" t="b">
        <f>OR('28 Populations and thresholds'!$J$94="CR",'28 Populations and thresholds'!$J$94="EN",'28 Populations and thresholds'!$J$94="VU")</f>
        <v>0</v>
      </c>
      <c r="N1144" s="273">
        <f>D1144/'28 Populations and thresholds'!$H$94</f>
        <v>2.504E-2</v>
      </c>
      <c r="O1144" s="263" t="str">
        <f t="shared" si="73"/>
        <v xml:space="preserve"> </v>
      </c>
      <c r="P1144" s="275"/>
      <c r="Q1144" s="263" t="str">
        <f t="shared" si="74"/>
        <v xml:space="preserve"> </v>
      </c>
    </row>
    <row r="1145" spans="1:17" x14ac:dyDescent="0.2">
      <c r="A1145" s="275" t="s">
        <v>1314</v>
      </c>
      <c r="B1145" s="277" t="s">
        <v>4402</v>
      </c>
      <c r="C1145" s="278" t="s">
        <v>3448</v>
      </c>
      <c r="D1145" s="279">
        <v>9627</v>
      </c>
      <c r="E1145" s="284" t="s">
        <v>4398</v>
      </c>
      <c r="F1145" s="272"/>
      <c r="G1145" s="263" t="str">
        <f t="shared" si="71"/>
        <v xml:space="preserve"> </v>
      </c>
      <c r="H1145" s="275"/>
      <c r="I1145" s="275" t="s">
        <v>4392</v>
      </c>
      <c r="J1145" s="263" t="str">
        <f t="shared" si="72"/>
        <v xml:space="preserve"> </v>
      </c>
      <c r="K1145" s="272" t="str">
        <f>IF(D1145&gt;=('28 Populations and thresholds'!$I$147),"YES"," ")</f>
        <v>YES</v>
      </c>
      <c r="L1145" s="272" t="str">
        <f>IF(K1145="YES"," ",IF(D1145&gt;=('28 Populations and thresholds'!$I$147)*0.25,"YES"))</f>
        <v xml:space="preserve"> </v>
      </c>
      <c r="M1145" s="272" t="b">
        <f>OR('28 Populations and thresholds'!$J$147="CR",'28 Populations and thresholds'!$J$147="EN",'28 Populations and thresholds'!$J$147="VU")</f>
        <v>0</v>
      </c>
      <c r="N1145" s="273">
        <f>D1145/'28 Populations and thresholds'!$H$147</f>
        <v>9.6269999999999994E-2</v>
      </c>
      <c r="O1145" s="263" t="str">
        <f t="shared" si="73"/>
        <v xml:space="preserve"> </v>
      </c>
      <c r="P1145" s="275"/>
      <c r="Q1145" s="263" t="str">
        <f t="shared" si="74"/>
        <v xml:space="preserve"> </v>
      </c>
    </row>
    <row r="1146" spans="1:17" x14ac:dyDescent="0.2">
      <c r="A1146" s="143" t="s">
        <v>1314</v>
      </c>
      <c r="B1146" s="40" t="s">
        <v>1374</v>
      </c>
      <c r="C1146" s="4" t="s">
        <v>3666</v>
      </c>
      <c r="D1146" s="41">
        <v>3536</v>
      </c>
      <c r="E1146" s="47" t="s">
        <v>1333</v>
      </c>
      <c r="F1146" s="43"/>
      <c r="G1146" s="263" t="str">
        <f t="shared" si="71"/>
        <v xml:space="preserve"> </v>
      </c>
      <c r="H1146" s="143" t="s">
        <v>15</v>
      </c>
      <c r="I1146" s="143" t="s">
        <v>1315</v>
      </c>
      <c r="J1146" s="263" t="str">
        <f t="shared" si="72"/>
        <v xml:space="preserve"> </v>
      </c>
      <c r="K1146" s="38" t="str">
        <f>IF(D1146&gt;=(('28 Populations and thresholds'!$I$62)+('28 Populations and thresholds'!$I$63)+('28 Populations and thresholds'!$I$65)),"YES"," ")</f>
        <v>YES</v>
      </c>
      <c r="L1146" s="38" t="str">
        <f>IF(K1146="YES"," ",IF(D1146&gt;=(('28 Populations and thresholds'!$I$62)+('28 Populations and thresholds'!$I$63)+('28 Populations and thresholds'!$I$65))*0.25,"YES"))</f>
        <v xml:space="preserve"> </v>
      </c>
      <c r="M1146" s="38" t="b">
        <f>OR('28 Populations and thresholds'!$J$62="CR",'28 Populations and thresholds'!$J$62="EN",'28 Populations and thresholds'!$J$62="VU")</f>
        <v>0</v>
      </c>
      <c r="N1146" s="75">
        <f>D1146/(('28 Populations and thresholds'!$H$62)+('28 Populations and thresholds'!$H$63)+('28 Populations and thresholds'!$H$65))</f>
        <v>2.0205714285714285E-2</v>
      </c>
      <c r="O1146" s="263" t="str">
        <f t="shared" si="73"/>
        <v xml:space="preserve"> </v>
      </c>
      <c r="P1146" s="12" t="s">
        <v>4550</v>
      </c>
      <c r="Q1146" s="263" t="str">
        <f t="shared" si="74"/>
        <v xml:space="preserve"> </v>
      </c>
    </row>
    <row r="1147" spans="1:17" x14ac:dyDescent="0.2">
      <c r="A1147" s="143" t="s">
        <v>1314</v>
      </c>
      <c r="B1147" s="40" t="s">
        <v>1374</v>
      </c>
      <c r="C1147" s="4" t="s">
        <v>3652</v>
      </c>
      <c r="D1147" s="41">
        <v>1380</v>
      </c>
      <c r="E1147" s="47" t="s">
        <v>1354</v>
      </c>
      <c r="F1147" s="43"/>
      <c r="G1147" s="263" t="str">
        <f t="shared" si="71"/>
        <v xml:space="preserve"> </v>
      </c>
      <c r="H1147" s="143" t="s">
        <v>15</v>
      </c>
      <c r="I1147" s="143" t="s">
        <v>1315</v>
      </c>
      <c r="J1147" s="263" t="str">
        <f t="shared" si="72"/>
        <v xml:space="preserve"> </v>
      </c>
      <c r="K1147" s="38" t="str">
        <f>IF(D1147&gt;=('28 Populations and thresholds'!$I$112),"YES"," ")</f>
        <v>YES</v>
      </c>
      <c r="L1147" s="38" t="str">
        <f>IF(K1147="YES"," ",IF(D1147&gt;=('28 Populations and thresholds'!$I$112)*0.25,"YES"))</f>
        <v xml:space="preserve"> </v>
      </c>
      <c r="M1147" s="38" t="b">
        <f>OR('28 Populations and thresholds'!$J$112="CR",'28 Populations and thresholds'!$J$112="EN",'28 Populations and thresholds'!$J$112="VU")</f>
        <v>0</v>
      </c>
      <c r="N1147" s="75">
        <f>D1147/'28 Populations and thresholds'!$H$112</f>
        <v>1.38E-2</v>
      </c>
      <c r="O1147" s="263" t="str">
        <f t="shared" si="73"/>
        <v xml:space="preserve"> </v>
      </c>
      <c r="P1147" s="9"/>
      <c r="Q1147" s="263" t="str">
        <f t="shared" si="74"/>
        <v xml:space="preserve"> </v>
      </c>
    </row>
    <row r="1148" spans="1:17" x14ac:dyDescent="0.2">
      <c r="A1148" s="143" t="s">
        <v>1314</v>
      </c>
      <c r="B1148" s="40" t="s">
        <v>1374</v>
      </c>
      <c r="C1148" s="4" t="s">
        <v>3564</v>
      </c>
      <c r="D1148" s="45">
        <v>3100</v>
      </c>
      <c r="E1148" s="47" t="s">
        <v>1332</v>
      </c>
      <c r="F1148" s="43"/>
      <c r="G1148" s="263" t="str">
        <f t="shared" si="71"/>
        <v xml:space="preserve"> </v>
      </c>
      <c r="H1148" s="143" t="s">
        <v>15</v>
      </c>
      <c r="I1148" s="143" t="s">
        <v>1315</v>
      </c>
      <c r="J1148" s="263" t="str">
        <f t="shared" si="72"/>
        <v xml:space="preserve"> </v>
      </c>
      <c r="K1148" s="38" t="str">
        <f>IF(D1148&gt;=('28 Populations and thresholds'!$I$79),"YES"," ")</f>
        <v>YES</v>
      </c>
      <c r="L1148" s="38" t="str">
        <f>IF(K1148="YES"," ",IF(D1148&gt;=('28 Populations and thresholds'!$I$79)*0.25,"YES"))</f>
        <v xml:space="preserve"> </v>
      </c>
      <c r="M1148" s="38" t="b">
        <f>OR('28 Populations and thresholds'!$J$79="CR",'28 Populations and thresholds'!$J$79="EN",'28 Populations and thresholds'!$J$79="VU")</f>
        <v>0</v>
      </c>
      <c r="N1148" s="75">
        <f>D1148/'28 Populations and thresholds'!$H$79</f>
        <v>2.0666666666666667E-2</v>
      </c>
      <c r="O1148" s="263" t="str">
        <f t="shared" si="73"/>
        <v xml:space="preserve"> </v>
      </c>
      <c r="P1148" s="9"/>
      <c r="Q1148" s="263" t="str">
        <f t="shared" si="74"/>
        <v xml:space="preserve"> </v>
      </c>
    </row>
    <row r="1149" spans="1:17" x14ac:dyDescent="0.2">
      <c r="A1149" s="143" t="s">
        <v>1314</v>
      </c>
      <c r="B1149" s="40" t="s">
        <v>1374</v>
      </c>
      <c r="C1149" s="4" t="s">
        <v>3589</v>
      </c>
      <c r="D1149" s="41">
        <v>41850</v>
      </c>
      <c r="E1149" s="47" t="s">
        <v>1332</v>
      </c>
      <c r="F1149" s="43"/>
      <c r="G1149" s="263" t="str">
        <f t="shared" si="71"/>
        <v xml:space="preserve"> </v>
      </c>
      <c r="H1149" s="143" t="s">
        <v>15</v>
      </c>
      <c r="I1149" s="143" t="s">
        <v>1315</v>
      </c>
      <c r="J1149" s="263" t="str">
        <f t="shared" si="72"/>
        <v xml:space="preserve"> </v>
      </c>
      <c r="K1149" s="38" t="str">
        <f>IF(D1149&gt;=('28 Populations and thresholds'!$I$84),"YES"," ")</f>
        <v>YES</v>
      </c>
      <c r="L1149" s="38" t="str">
        <f>IF(K1149="YES"," ",IF(D1149&gt;=('28 Populations and thresholds'!$I$84)*0.25,"YES"))</f>
        <v xml:space="preserve"> </v>
      </c>
      <c r="M1149" s="38" t="b">
        <f>OR('28 Populations and thresholds'!$J$84="CR",'28 Populations and thresholds'!$J$84="EN",'28 Populations and thresholds'!$J$84="VU")</f>
        <v>0</v>
      </c>
      <c r="N1149" s="75">
        <f>D1149/'28 Populations and thresholds'!$H$84</f>
        <v>4.1849999999999998E-2</v>
      </c>
      <c r="O1149" s="263" t="str">
        <f t="shared" si="73"/>
        <v xml:space="preserve"> </v>
      </c>
      <c r="P1149" s="9"/>
      <c r="Q1149" s="263" t="str">
        <f t="shared" si="74"/>
        <v xml:space="preserve"> </v>
      </c>
    </row>
    <row r="1150" spans="1:17" x14ac:dyDescent="0.2">
      <c r="A1150" s="143" t="s">
        <v>1314</v>
      </c>
      <c r="B1150" s="40" t="s">
        <v>1374</v>
      </c>
      <c r="C1150" s="4" t="s">
        <v>3590</v>
      </c>
      <c r="D1150" s="41">
        <v>6832</v>
      </c>
      <c r="E1150" s="47" t="s">
        <v>1332</v>
      </c>
      <c r="F1150" s="43"/>
      <c r="G1150" s="263" t="str">
        <f t="shared" si="71"/>
        <v xml:space="preserve"> </v>
      </c>
      <c r="H1150" s="143" t="s">
        <v>15</v>
      </c>
      <c r="I1150" s="143" t="s">
        <v>1315</v>
      </c>
      <c r="J1150" s="263" t="str">
        <f t="shared" si="72"/>
        <v xml:space="preserve"> </v>
      </c>
      <c r="K1150" s="38" t="str">
        <f>IF(D1150&gt;=('28 Populations and thresholds'!$I$85),"YES"," ")</f>
        <v>YES</v>
      </c>
      <c r="L1150" s="38" t="str">
        <f>IF(K1150="YES"," ",IF(D1150&gt;=('28 Populations and thresholds'!$I$85)*0.25,"YES"))</f>
        <v xml:space="preserve"> </v>
      </c>
      <c r="M1150" s="38" t="b">
        <f>OR('28 Populations and thresholds'!$J$85="CR",'28 Populations and thresholds'!$J$85="EN",'28 Populations and thresholds'!$J$85="VU")</f>
        <v>0</v>
      </c>
      <c r="N1150" s="75">
        <f>D1150/'28 Populations and thresholds'!$H$85</f>
        <v>7.676404494382022E-2</v>
      </c>
      <c r="O1150" s="263" t="str">
        <f t="shared" si="73"/>
        <v xml:space="preserve"> </v>
      </c>
      <c r="P1150" s="9"/>
      <c r="Q1150" s="263" t="str">
        <f t="shared" si="74"/>
        <v xml:space="preserve"> </v>
      </c>
    </row>
    <row r="1151" spans="1:17" x14ac:dyDescent="0.2">
      <c r="A1151" s="143" t="s">
        <v>1314</v>
      </c>
      <c r="B1151" s="40" t="s">
        <v>1374</v>
      </c>
      <c r="C1151" s="4" t="s">
        <v>3544</v>
      </c>
      <c r="D1151" s="41">
        <v>1300</v>
      </c>
      <c r="E1151" s="47" t="s">
        <v>1341</v>
      </c>
      <c r="F1151" s="43"/>
      <c r="G1151" s="263" t="str">
        <f t="shared" si="71"/>
        <v xml:space="preserve"> </v>
      </c>
      <c r="H1151" s="143" t="s">
        <v>15</v>
      </c>
      <c r="I1151" s="143" t="s">
        <v>1315</v>
      </c>
      <c r="J1151" s="263" t="str">
        <f t="shared" si="72"/>
        <v xml:space="preserve"> </v>
      </c>
      <c r="K1151" s="38" t="str">
        <f>IF(D1151&gt;=('28 Populations and thresholds'!$I$70),"YES"," ")</f>
        <v>YES</v>
      </c>
      <c r="L1151" s="38" t="str">
        <f>IF(K1151="YES"," ",IF(D1151&gt;=('28 Populations and thresholds'!$I$70)*0.25,"YES"))</f>
        <v xml:space="preserve"> </v>
      </c>
      <c r="M1151" s="38" t="b">
        <f>OR('28 Populations and thresholds'!$J$70="CR",'28 Populations and thresholds'!$J$70="EN",'28 Populations and thresholds'!$J$70="VU")</f>
        <v>0</v>
      </c>
      <c r="N1151" s="75">
        <f>D1151/'28 Populations and thresholds'!$H$70</f>
        <v>1.2999999999999999E-2</v>
      </c>
      <c r="O1151" s="263" t="str">
        <f t="shared" si="73"/>
        <v xml:space="preserve"> </v>
      </c>
      <c r="P1151" s="9"/>
      <c r="Q1151" s="263" t="str">
        <f t="shared" si="74"/>
        <v xml:space="preserve"> </v>
      </c>
    </row>
    <row r="1152" spans="1:17" x14ac:dyDescent="0.2">
      <c r="A1152" s="143" t="s">
        <v>1314</v>
      </c>
      <c r="B1152" s="40" t="s">
        <v>1374</v>
      </c>
      <c r="C1152" s="4" t="s">
        <v>3607</v>
      </c>
      <c r="D1152" s="45">
        <v>9300</v>
      </c>
      <c r="E1152" s="47" t="s">
        <v>1332</v>
      </c>
      <c r="F1152" s="43"/>
      <c r="G1152" s="263" t="str">
        <f t="shared" si="71"/>
        <v xml:space="preserve"> </v>
      </c>
      <c r="H1152" s="143" t="s">
        <v>15</v>
      </c>
      <c r="I1152" s="143" t="s">
        <v>1315</v>
      </c>
      <c r="J1152" s="263" t="str">
        <f t="shared" si="72"/>
        <v xml:space="preserve"> </v>
      </c>
      <c r="K1152" s="38" t="str">
        <f>IF(D1152&gt;=('28 Populations and thresholds'!$I$92),"YES"," ")</f>
        <v>YES</v>
      </c>
      <c r="L1152" s="38" t="str">
        <f>IF(K1152="YES"," ",IF(D1152&gt;=('28 Populations and thresholds'!$I$92)*0.25,"YES"))</f>
        <v xml:space="preserve"> </v>
      </c>
      <c r="M1152" s="38" t="b">
        <f>OR('28 Populations and thresholds'!$J$92="CR",'28 Populations and thresholds'!$J$92="EN",'28 Populations and thresholds'!$J$92="VU")</f>
        <v>0</v>
      </c>
      <c r="N1152" s="75">
        <f>D1152/'28 Populations and thresholds'!$H$92</f>
        <v>3.1E-2</v>
      </c>
      <c r="O1152" s="263" t="str">
        <f t="shared" si="73"/>
        <v xml:space="preserve"> </v>
      </c>
      <c r="P1152" s="9"/>
      <c r="Q1152" s="263" t="str">
        <f t="shared" si="74"/>
        <v xml:space="preserve"> </v>
      </c>
    </row>
    <row r="1153" spans="1:22" x14ac:dyDescent="0.2">
      <c r="A1153" s="143" t="s">
        <v>1314</v>
      </c>
      <c r="B1153" s="40" t="s">
        <v>1374</v>
      </c>
      <c r="C1153" s="4" t="s">
        <v>3616</v>
      </c>
      <c r="D1153" s="41">
        <v>13950</v>
      </c>
      <c r="E1153" s="47" t="s">
        <v>1332</v>
      </c>
      <c r="F1153" s="43"/>
      <c r="G1153" s="263" t="str">
        <f t="shared" ref="G1153:G1216" si="75">" "</f>
        <v xml:space="preserve"> </v>
      </c>
      <c r="H1153" s="143" t="s">
        <v>15</v>
      </c>
      <c r="I1153" s="143" t="s">
        <v>1315</v>
      </c>
      <c r="J1153" s="263" t="str">
        <f t="shared" ref="J1153:J1216" si="76">" "</f>
        <v xml:space="preserve"> </v>
      </c>
      <c r="K1153" s="38" t="str">
        <f>IF(D1153&gt;=('28 Populations and thresholds'!$I$94),"YES"," ")</f>
        <v>YES</v>
      </c>
      <c r="L1153" s="38" t="str">
        <f>IF(K1153="YES"," ",IF(D1153&gt;=('28 Populations and thresholds'!$I$94)*0.25,"YES"))</f>
        <v xml:space="preserve"> </v>
      </c>
      <c r="M1153" s="38" t="b">
        <f>OR('28 Populations and thresholds'!$J$94="CR",'28 Populations and thresholds'!$J$94="EN",'28 Populations and thresholds'!$J$94="VU")</f>
        <v>0</v>
      </c>
      <c r="N1153" s="75">
        <f>D1153/'28 Populations and thresholds'!$H$94</f>
        <v>2.7900000000000001E-2</v>
      </c>
      <c r="O1153" s="263" t="str">
        <f t="shared" ref="O1153:O1216" si="77">" "</f>
        <v xml:space="preserve"> </v>
      </c>
      <c r="Q1153" s="263" t="str">
        <f t="shared" ref="Q1153:Q1216" si="78">" "</f>
        <v xml:space="preserve"> </v>
      </c>
    </row>
    <row r="1154" spans="1:22" x14ac:dyDescent="0.2">
      <c r="A1154" s="12" t="s">
        <v>1314</v>
      </c>
      <c r="B1154" s="51" t="s">
        <v>1374</v>
      </c>
      <c r="C1154" s="4" t="s">
        <v>3398</v>
      </c>
      <c r="D1154" s="5">
        <v>34</v>
      </c>
      <c r="E1154" s="148">
        <v>39022</v>
      </c>
      <c r="G1154" s="263" t="str">
        <f t="shared" si="75"/>
        <v xml:space="preserve"> </v>
      </c>
      <c r="I1154" s="9" t="s">
        <v>4415</v>
      </c>
      <c r="J1154" s="263" t="str">
        <f t="shared" si="76"/>
        <v xml:space="preserve"> </v>
      </c>
      <c r="K1154" s="38" t="str">
        <f>IF(D1154&gt;=('28 Populations and thresholds'!$I$123),"YES"," ")</f>
        <v>YES</v>
      </c>
      <c r="L1154" s="38" t="str">
        <f>IF(K1154="YES"," ",IF(D1154&gt;=('28 Populations and thresholds'!$I$123)*0.25,"YES"))</f>
        <v xml:space="preserve"> </v>
      </c>
      <c r="M1154" s="38" t="b">
        <f>OR('28 Populations and thresholds'!$J$123="CR",'28 Populations and thresholds'!$J$123="EN",'28 Populations and thresholds'!$J$123="VU")</f>
        <v>1</v>
      </c>
      <c r="N1154" s="75">
        <f>D1154/'28 Populations and thresholds'!$H$123</f>
        <v>6.8000000000000005E-2</v>
      </c>
      <c r="O1154" s="263" t="str">
        <f t="shared" si="77"/>
        <v xml:space="preserve"> </v>
      </c>
      <c r="P1154" s="121"/>
      <c r="Q1154" s="263" t="str">
        <f t="shared" si="78"/>
        <v xml:space="preserve"> </v>
      </c>
    </row>
    <row r="1155" spans="1:22" x14ac:dyDescent="0.2">
      <c r="A1155" s="143" t="s">
        <v>1314</v>
      </c>
      <c r="B1155" s="40" t="s">
        <v>1374</v>
      </c>
      <c r="C1155" s="4" t="s">
        <v>3644</v>
      </c>
      <c r="D1155" s="41">
        <v>1572</v>
      </c>
      <c r="E1155" s="47" t="s">
        <v>1332</v>
      </c>
      <c r="F1155" s="43"/>
      <c r="G1155" s="263" t="str">
        <f t="shared" si="75"/>
        <v xml:space="preserve"> </v>
      </c>
      <c r="H1155" s="143" t="s">
        <v>15</v>
      </c>
      <c r="I1155" s="143" t="s">
        <v>1315</v>
      </c>
      <c r="J1155" s="263" t="str">
        <f t="shared" si="76"/>
        <v xml:space="preserve"> </v>
      </c>
      <c r="K1155" s="38" t="str">
        <f>IF(D1155&gt;=('28 Populations and thresholds'!$I$109),"YES"," ")</f>
        <v>YES</v>
      </c>
      <c r="L1155" s="38" t="str">
        <f>IF(K1155="YES"," ",IF(D1155&gt;=('28 Populations and thresholds'!$I$109)*0.25,"YES"))</f>
        <v xml:space="preserve"> </v>
      </c>
      <c r="M1155" s="38" t="b">
        <f>OR('28 Populations and thresholds'!$J$109="CR",'28 Populations and thresholds'!$J$109="EN",'28 Populations and thresholds'!$J$109="VU")</f>
        <v>0</v>
      </c>
      <c r="N1155" s="75">
        <f>D1155/'28 Populations and thresholds'!$H$109</f>
        <v>6.2880000000000005E-2</v>
      </c>
      <c r="O1155" s="263" t="str">
        <f t="shared" si="77"/>
        <v xml:space="preserve"> </v>
      </c>
      <c r="P1155" s="9"/>
      <c r="Q1155" s="263" t="str">
        <f t="shared" si="78"/>
        <v xml:space="preserve"> </v>
      </c>
      <c r="R1155" s="4"/>
      <c r="S1155" s="4"/>
      <c r="T1155" s="4"/>
      <c r="U1155" s="4"/>
      <c r="V1155" s="4"/>
    </row>
    <row r="1156" spans="1:22" x14ac:dyDescent="0.2">
      <c r="A1156" s="267" t="s">
        <v>1314</v>
      </c>
      <c r="B1156" s="268" t="s">
        <v>955</v>
      </c>
      <c r="C1156" s="269" t="s">
        <v>3755</v>
      </c>
      <c r="D1156" s="270">
        <v>1100</v>
      </c>
      <c r="E1156" s="271">
        <v>34466</v>
      </c>
      <c r="F1156" s="276"/>
      <c r="G1156" s="263" t="str">
        <f t="shared" si="75"/>
        <v xml:space="preserve"> </v>
      </c>
      <c r="H1156" s="267" t="s">
        <v>21</v>
      </c>
      <c r="I1156" s="267" t="s">
        <v>82</v>
      </c>
      <c r="J1156" s="263" t="str">
        <f t="shared" si="76"/>
        <v xml:space="preserve"> </v>
      </c>
      <c r="K1156" s="272" t="str">
        <f>IF(D1156&gt;=('28 Populations and thresholds'!$I$174),"YES"," ")</f>
        <v>YES</v>
      </c>
      <c r="L1156" s="272" t="str">
        <f>IF(K1156="YES"," ",IF(D1156&gt;=('28 Populations and thresholds'!$I$174)*0.25,"YES"))</f>
        <v xml:space="preserve"> </v>
      </c>
      <c r="M1156" s="272" t="b">
        <f>OR('28 Populations and thresholds'!$J$174="CR",'28 Populations and thresholds'!$J$174="EN",'28 Populations and thresholds'!$J$174="VU")</f>
        <v>0</v>
      </c>
      <c r="N1156" s="273">
        <f>D1156/'28 Populations and thresholds'!$H$174</f>
        <v>4.7826086956521741E-2</v>
      </c>
      <c r="O1156" s="263" t="str">
        <f t="shared" si="77"/>
        <v xml:space="preserve"> </v>
      </c>
      <c r="P1156" s="275"/>
      <c r="Q1156" s="263" t="str">
        <f t="shared" si="78"/>
        <v xml:space="preserve"> </v>
      </c>
    </row>
    <row r="1157" spans="1:22" x14ac:dyDescent="0.2">
      <c r="A1157" s="267" t="s">
        <v>1314</v>
      </c>
      <c r="B1157" s="268" t="s">
        <v>955</v>
      </c>
      <c r="C1157" s="268" t="s">
        <v>3795</v>
      </c>
      <c r="D1157" s="270">
        <v>3000</v>
      </c>
      <c r="E1157" s="271">
        <v>34560</v>
      </c>
      <c r="F1157" s="276"/>
      <c r="G1157" s="263" t="str">
        <f t="shared" si="75"/>
        <v xml:space="preserve"> </v>
      </c>
      <c r="H1157" s="267" t="s">
        <v>21</v>
      </c>
      <c r="I1157" s="267" t="s">
        <v>233</v>
      </c>
      <c r="J1157" s="263" t="str">
        <f t="shared" si="76"/>
        <v xml:space="preserve"> </v>
      </c>
      <c r="K1157" s="272" t="str">
        <f>IF(D1157&gt;=(('28 Populations and thresholds'!$I$176)+('28 Populations and thresholds'!$I$177)),"YES"," ")</f>
        <v>YES</v>
      </c>
      <c r="L1157" s="272" t="str">
        <f>IF(K1157="YES"," ",IF(D1157&gt;=(('28 Populations and thresholds'!$I$176)+('28 Populations and thresholds'!$I$177))*0.25,"YES"))</f>
        <v xml:space="preserve"> </v>
      </c>
      <c r="M1157" s="272" t="b">
        <f>OR('28 Populations and thresholds'!$J$176="CR",'28 Populations and thresholds'!$J$176="EN",'28 Populations and thresholds'!$J$176="VU")</f>
        <v>0</v>
      </c>
      <c r="N1157" s="273">
        <f>D1157/(('28 Populations and thresholds'!$H$176)+('28 Populations and thresholds'!$H$177))</f>
        <v>1.0752688172043012E-2</v>
      </c>
      <c r="O1157" s="263" t="str">
        <f t="shared" si="77"/>
        <v xml:space="preserve"> </v>
      </c>
      <c r="P1157" s="275" t="s">
        <v>4568</v>
      </c>
      <c r="Q1157" s="263" t="str">
        <f t="shared" si="78"/>
        <v xml:space="preserve"> </v>
      </c>
    </row>
    <row r="1158" spans="1:22" x14ac:dyDescent="0.2">
      <c r="A1158" s="267" t="s">
        <v>1314</v>
      </c>
      <c r="B1158" s="268" t="s">
        <v>955</v>
      </c>
      <c r="C1158" s="269" t="s">
        <v>3756</v>
      </c>
      <c r="D1158" s="270">
        <v>1994</v>
      </c>
      <c r="E1158" s="271">
        <v>37369</v>
      </c>
      <c r="F1158" s="276"/>
      <c r="G1158" s="263" t="str">
        <f t="shared" si="75"/>
        <v xml:space="preserve"> </v>
      </c>
      <c r="H1158" s="267" t="s">
        <v>21</v>
      </c>
      <c r="I1158" s="267" t="s">
        <v>690</v>
      </c>
      <c r="J1158" s="263" t="str">
        <f t="shared" si="76"/>
        <v xml:space="preserve"> </v>
      </c>
      <c r="K1158" s="272" t="str">
        <f>IF(D1158&gt;=('28 Populations and thresholds'!$I$175),"YES"," ")</f>
        <v>YES</v>
      </c>
      <c r="L1158" s="272" t="str">
        <f>IF(K1158="YES"," ",IF(D1158&gt;=('28 Populations and thresholds'!$I$175)*0.25,"YES"))</f>
        <v xml:space="preserve"> </v>
      </c>
      <c r="M1158" s="272" t="b">
        <f>OR('28 Populations and thresholds'!$J$175="CR",'28 Populations and thresholds'!$J$175="EN",'28 Populations and thresholds'!$J$175="VU")</f>
        <v>0</v>
      </c>
      <c r="N1158" s="273">
        <f>D1158/'28 Populations and thresholds'!$H$175</f>
        <v>1.4345323741007195E-2</v>
      </c>
      <c r="O1158" s="263" t="str">
        <f t="shared" si="77"/>
        <v xml:space="preserve"> </v>
      </c>
      <c r="P1158" s="269"/>
      <c r="Q1158" s="263" t="str">
        <f t="shared" si="78"/>
        <v xml:space="preserve"> </v>
      </c>
    </row>
    <row r="1159" spans="1:22" x14ac:dyDescent="0.2">
      <c r="A1159" s="267" t="s">
        <v>1314</v>
      </c>
      <c r="B1159" s="268" t="s">
        <v>955</v>
      </c>
      <c r="C1159" s="269" t="s">
        <v>3761</v>
      </c>
      <c r="D1159" s="270">
        <v>300</v>
      </c>
      <c r="E1159" s="271">
        <v>34575</v>
      </c>
      <c r="F1159" s="276"/>
      <c r="G1159" s="263" t="str">
        <f t="shared" si="75"/>
        <v xml:space="preserve"> </v>
      </c>
      <c r="H1159" s="267" t="s">
        <v>21</v>
      </c>
      <c r="I1159" s="267" t="s">
        <v>233</v>
      </c>
      <c r="J1159" s="263" t="str">
        <f t="shared" si="76"/>
        <v xml:space="preserve"> </v>
      </c>
      <c r="K1159" s="272" t="str">
        <f>IF(D1159&gt;=('28 Populations and thresholds'!$I$187),"YES"," ")</f>
        <v xml:space="preserve"> </v>
      </c>
      <c r="L1159" s="272" t="str">
        <f>IF(K1159="YES"," ",IF(D1159&gt;=('28 Populations and thresholds'!$I$187)*0.25,"YES"))</f>
        <v>YES</v>
      </c>
      <c r="M1159" s="272" t="b">
        <f>OR('28 Populations and thresholds'!$J$187="CR",'28 Populations and thresholds'!$J$187="EN",'28 Populations and thresholds'!$J$187="VU")</f>
        <v>0</v>
      </c>
      <c r="N1159" s="273">
        <f>D1159/'28 Populations and thresholds'!$H$187</f>
        <v>3.0000000000000001E-3</v>
      </c>
      <c r="O1159" s="263" t="str">
        <f t="shared" si="77"/>
        <v xml:space="preserve"> </v>
      </c>
      <c r="P1159" s="269"/>
      <c r="Q1159" s="263" t="str">
        <f t="shared" si="78"/>
        <v xml:space="preserve"> </v>
      </c>
    </row>
    <row r="1160" spans="1:22" x14ac:dyDescent="0.2">
      <c r="A1160" s="267" t="s">
        <v>1314</v>
      </c>
      <c r="B1160" s="268" t="s">
        <v>955</v>
      </c>
      <c r="C1160" s="269" t="s">
        <v>3471</v>
      </c>
      <c r="D1160" s="270">
        <v>800</v>
      </c>
      <c r="E1160" s="271">
        <v>35551</v>
      </c>
      <c r="F1160" s="276"/>
      <c r="G1160" s="263" t="str">
        <f t="shared" si="75"/>
        <v xml:space="preserve"> </v>
      </c>
      <c r="H1160" s="267" t="s">
        <v>21</v>
      </c>
      <c r="I1160" s="267" t="s">
        <v>82</v>
      </c>
      <c r="J1160" s="263" t="str">
        <f t="shared" si="76"/>
        <v xml:space="preserve"> </v>
      </c>
      <c r="K1160" s="272" t="str">
        <f>IF(D1160&gt;=(('28 Populations and thresholds'!$I$183)+('28 Populations and thresholds'!$I$184)+('28 Populations and thresholds'!$I$185)),"YES"," ")</f>
        <v>YES</v>
      </c>
      <c r="L1160" s="272" t="str">
        <f>IF(K1160="YES"," ",IF(D1160&gt;=(('28 Populations and thresholds'!$I$183)+('28 Populations and thresholds'!$I$184)+('28 Populations and thresholds'!$I$185))*0.25,"YES"))</f>
        <v xml:space="preserve"> </v>
      </c>
      <c r="M1160" s="272" t="b">
        <f>OR('28 Populations and thresholds'!$J$183="CR",'28 Populations and thresholds'!$J$183="EN",'28 Populations and thresholds'!$J$183="VU")</f>
        <v>0</v>
      </c>
      <c r="N1160" s="273">
        <f>D1160/(('28 Populations and thresholds'!$H$183)+('28 Populations and thresholds'!$H$184)+('28 Populations and thresholds'!$H$185))</f>
        <v>2.6666666666666666E-3</v>
      </c>
      <c r="O1160" s="263" t="str">
        <f t="shared" si="77"/>
        <v xml:space="preserve"> </v>
      </c>
      <c r="P1160" s="275" t="s">
        <v>4568</v>
      </c>
      <c r="Q1160" s="263" t="str">
        <f t="shared" si="78"/>
        <v xml:space="preserve"> </v>
      </c>
    </row>
    <row r="1161" spans="1:22" x14ac:dyDescent="0.2">
      <c r="A1161" s="267" t="s">
        <v>1314</v>
      </c>
      <c r="B1161" s="268" t="s">
        <v>955</v>
      </c>
      <c r="C1161" s="269" t="s">
        <v>3480</v>
      </c>
      <c r="D1161" s="270">
        <v>2000</v>
      </c>
      <c r="E1161" s="271">
        <v>34833</v>
      </c>
      <c r="F1161" s="276"/>
      <c r="G1161" s="263" t="str">
        <f t="shared" si="75"/>
        <v xml:space="preserve"> </v>
      </c>
      <c r="H1161" s="267" t="s">
        <v>21</v>
      </c>
      <c r="I1161" s="267" t="s">
        <v>82</v>
      </c>
      <c r="J1161" s="263" t="str">
        <f t="shared" si="76"/>
        <v xml:space="preserve"> </v>
      </c>
      <c r="K1161" s="272" t="str">
        <f>IF(D1161&gt;=('28 Populations and thresholds'!$I$203),"YES"," ")</f>
        <v>YES</v>
      </c>
      <c r="L1161" s="272" t="str">
        <f>IF(K1161="YES"," ",IF(D1161&gt;=('28 Populations and thresholds'!$I$203)*0.25,"YES"))</f>
        <v xml:space="preserve"> </v>
      </c>
      <c r="M1161" s="272" t="b">
        <f>OR('28 Populations and thresholds'!$J$203="CR",'28 Populations and thresholds'!$J$203="EN",'28 Populations and thresholds'!$J$203="VU")</f>
        <v>0</v>
      </c>
      <c r="N1161" s="273">
        <f>D1161/'28 Populations and thresholds'!$H$203</f>
        <v>1.4814814814814815E-2</v>
      </c>
      <c r="O1161" s="263" t="str">
        <f t="shared" si="77"/>
        <v xml:space="preserve"> </v>
      </c>
      <c r="P1161" s="269"/>
      <c r="Q1161" s="263" t="str">
        <f t="shared" si="78"/>
        <v xml:space="preserve"> </v>
      </c>
    </row>
    <row r="1162" spans="1:22" x14ac:dyDescent="0.2">
      <c r="A1162" s="267" t="s">
        <v>1314</v>
      </c>
      <c r="B1162" s="268" t="s">
        <v>955</v>
      </c>
      <c r="C1162" s="269" t="s">
        <v>3467</v>
      </c>
      <c r="D1162" s="270">
        <v>15000</v>
      </c>
      <c r="E1162" s="271">
        <v>34560</v>
      </c>
      <c r="F1162" s="276"/>
      <c r="G1162" s="263" t="str">
        <f t="shared" si="75"/>
        <v xml:space="preserve"> </v>
      </c>
      <c r="H1162" s="267" t="s">
        <v>21</v>
      </c>
      <c r="I1162" s="267" t="s">
        <v>233</v>
      </c>
      <c r="J1162" s="263" t="str">
        <f t="shared" si="76"/>
        <v xml:space="preserve"> </v>
      </c>
      <c r="K1162" s="272" t="str">
        <f>IF(D1162&gt;=('28 Populations and thresholds'!$I$180),"YES"," ")</f>
        <v>YES</v>
      </c>
      <c r="L1162" s="272" t="str">
        <f>IF(K1162="YES"," ",IF(D1162&gt;=('28 Populations and thresholds'!$I$180)*0.25,"YES"))</f>
        <v xml:space="preserve"> </v>
      </c>
      <c r="M1162" s="272" t="b">
        <f>OR('28 Populations and thresholds'!$J$180="CR",'28 Populations and thresholds'!$J$180="EN",'28 Populations and thresholds'!$J$180="VU")</f>
        <v>0</v>
      </c>
      <c r="N1162" s="273">
        <f>D1162/'28 Populations and thresholds'!$H$180</f>
        <v>0.15</v>
      </c>
      <c r="O1162" s="263" t="str">
        <f t="shared" si="77"/>
        <v xml:space="preserve"> </v>
      </c>
      <c r="P1162" s="269"/>
      <c r="Q1162" s="263" t="str">
        <f t="shared" si="78"/>
        <v xml:space="preserve"> </v>
      </c>
    </row>
    <row r="1163" spans="1:22" x14ac:dyDescent="0.2">
      <c r="A1163" s="267" t="s">
        <v>1314</v>
      </c>
      <c r="B1163" s="268" t="s">
        <v>955</v>
      </c>
      <c r="C1163" s="269" t="s">
        <v>3470</v>
      </c>
      <c r="D1163" s="270">
        <v>500</v>
      </c>
      <c r="E1163" s="271">
        <v>36402</v>
      </c>
      <c r="F1163" s="276"/>
      <c r="G1163" s="263" t="str">
        <f t="shared" si="75"/>
        <v xml:space="preserve"> </v>
      </c>
      <c r="H1163" s="267" t="s">
        <v>21</v>
      </c>
      <c r="I1163" s="267" t="s">
        <v>699</v>
      </c>
      <c r="J1163" s="263" t="str">
        <f t="shared" si="76"/>
        <v xml:space="preserve"> </v>
      </c>
      <c r="K1163" s="272" t="str">
        <f>IF(D1163&gt;=('28 Populations and thresholds'!$I$181),"YES"," ")</f>
        <v>YES</v>
      </c>
      <c r="L1163" s="272" t="str">
        <f>IF(K1163="YES"," ",IF(D1163&gt;=('28 Populations and thresholds'!$I$181)*0.25,"YES"))</f>
        <v xml:space="preserve"> </v>
      </c>
      <c r="M1163" s="272" t="b">
        <f>OR('28 Populations and thresholds'!$J$181="CR",'28 Populations and thresholds'!$J$181="EN",'28 Populations and thresholds'!$J$181="VU")</f>
        <v>1</v>
      </c>
      <c r="N1163" s="273">
        <f>D1163/'28 Populations and thresholds'!$H$181</f>
        <v>1.5625E-2</v>
      </c>
      <c r="O1163" s="263" t="str">
        <f t="shared" si="77"/>
        <v xml:space="preserve"> </v>
      </c>
      <c r="P1163" s="269"/>
      <c r="Q1163" s="263" t="str">
        <f t="shared" si="78"/>
        <v xml:space="preserve"> </v>
      </c>
    </row>
    <row r="1164" spans="1:22" x14ac:dyDescent="0.2">
      <c r="A1164" s="267" t="s">
        <v>1314</v>
      </c>
      <c r="B1164" s="268" t="s">
        <v>955</v>
      </c>
      <c r="C1164" s="269" t="s">
        <v>3767</v>
      </c>
      <c r="D1164" s="270">
        <v>4000</v>
      </c>
      <c r="E1164" s="271">
        <v>34467</v>
      </c>
      <c r="F1164" s="276"/>
      <c r="G1164" s="263" t="str">
        <f t="shared" si="75"/>
        <v xml:space="preserve"> </v>
      </c>
      <c r="H1164" s="267" t="s">
        <v>21</v>
      </c>
      <c r="I1164" s="267" t="s">
        <v>82</v>
      </c>
      <c r="J1164" s="263" t="str">
        <f t="shared" si="76"/>
        <v xml:space="preserve"> </v>
      </c>
      <c r="K1164" s="272" t="str">
        <f>IF(D1164&gt;=('28 Populations and thresholds'!$I$195),"YES"," ")</f>
        <v>YES</v>
      </c>
      <c r="L1164" s="272" t="str">
        <f>IF(K1164="YES"," ",IF(D1164&gt;=('28 Populations and thresholds'!$I$195)*0.25,"YES"))</f>
        <v xml:space="preserve"> </v>
      </c>
      <c r="M1164" s="272" t="b">
        <f>OR('28 Populations and thresholds'!$J$195="CR",'28 Populations and thresholds'!$J$195="EN",'28 Populations and thresholds'!$J$195="VU")</f>
        <v>1</v>
      </c>
      <c r="N1164" s="273">
        <f>D1164/'28 Populations and thresholds'!$H$195</f>
        <v>1.3793103448275862E-2</v>
      </c>
      <c r="O1164" s="263" t="str">
        <f t="shared" si="77"/>
        <v xml:space="preserve"> </v>
      </c>
      <c r="P1164" s="269"/>
      <c r="Q1164" s="263" t="str">
        <f t="shared" si="78"/>
        <v xml:space="preserve"> </v>
      </c>
    </row>
    <row r="1165" spans="1:22" x14ac:dyDescent="0.2">
      <c r="A1165" s="267" t="s">
        <v>1314</v>
      </c>
      <c r="B1165" s="268" t="s">
        <v>955</v>
      </c>
      <c r="C1165" s="269" t="s">
        <v>3451</v>
      </c>
      <c r="D1165" s="270">
        <v>1994</v>
      </c>
      <c r="E1165" s="276"/>
      <c r="F1165" s="276"/>
      <c r="G1165" s="263" t="str">
        <f t="shared" si="75"/>
        <v xml:space="preserve"> </v>
      </c>
      <c r="H1165" s="267" t="s">
        <v>21</v>
      </c>
      <c r="I1165" s="267" t="s">
        <v>82</v>
      </c>
      <c r="J1165" s="263" t="str">
        <f t="shared" si="76"/>
        <v xml:space="preserve"> </v>
      </c>
      <c r="K1165" s="272" t="str">
        <f>IF(D1165&gt;=('28 Populations and thresholds'!$I$154),"YES"," ")</f>
        <v>YES</v>
      </c>
      <c r="L1165" s="272" t="str">
        <f>IF(K1165="YES"," ",IF(D1165&gt;=('28 Populations and thresholds'!$I$154)*0.25,"YES"))</f>
        <v xml:space="preserve"> </v>
      </c>
      <c r="M1165" s="272" t="b">
        <f>OR('28 Populations and thresholds'!$J$154="CR",'28 Populations and thresholds'!$J$154="EN",'28 Populations and thresholds'!$J$154="VU")</f>
        <v>0</v>
      </c>
      <c r="N1165" s="273">
        <f>D1165/'28 Populations and thresholds'!$H$154</f>
        <v>1.9173076923076925E-2</v>
      </c>
      <c r="O1165" s="263" t="str">
        <f t="shared" si="77"/>
        <v xml:space="preserve"> </v>
      </c>
      <c r="P1165" s="269"/>
      <c r="Q1165" s="263" t="str">
        <f t="shared" si="78"/>
        <v xml:space="preserve"> </v>
      </c>
    </row>
    <row r="1166" spans="1:22" x14ac:dyDescent="0.2">
      <c r="A1166" s="267" t="s">
        <v>1314</v>
      </c>
      <c r="B1166" s="268" t="s">
        <v>955</v>
      </c>
      <c r="C1166" s="269" t="s">
        <v>3449</v>
      </c>
      <c r="D1166" s="270">
        <v>3000</v>
      </c>
      <c r="E1166" s="271">
        <v>31656</v>
      </c>
      <c r="F1166" s="276"/>
      <c r="G1166" s="263" t="str">
        <f t="shared" si="75"/>
        <v xml:space="preserve"> </v>
      </c>
      <c r="H1166" s="267" t="s">
        <v>21</v>
      </c>
      <c r="I1166" s="267" t="s">
        <v>859</v>
      </c>
      <c r="J1166" s="263" t="str">
        <f t="shared" si="76"/>
        <v xml:space="preserve"> </v>
      </c>
      <c r="K1166" s="272" t="str">
        <f>IF(D1166&gt;=('28 Populations and thresholds'!$I$151),"YES"," ")</f>
        <v>YES</v>
      </c>
      <c r="L1166" s="272" t="str">
        <f>IF(K1166="YES"," ",IF(D1166&gt;=('28 Populations and thresholds'!$I$151)*0.25,"YES"))</f>
        <v xml:space="preserve"> </v>
      </c>
      <c r="M1166" s="272" t="b">
        <f>OR('28 Populations and thresholds'!$J$151="CR",'28 Populations and thresholds'!$J$151="EN",'28 Populations and thresholds'!$J$151="VU")</f>
        <v>0</v>
      </c>
      <c r="N1166" s="273">
        <f>D1166/'28 Populations and thresholds'!$H$151</f>
        <v>0.03</v>
      </c>
      <c r="O1166" s="263" t="str">
        <f t="shared" si="77"/>
        <v xml:space="preserve"> </v>
      </c>
      <c r="P1166" s="269"/>
      <c r="Q1166" s="263" t="str">
        <f t="shared" si="78"/>
        <v xml:space="preserve"> </v>
      </c>
      <c r="R1166" s="4"/>
      <c r="S1166" s="4"/>
      <c r="T1166" s="4"/>
      <c r="U1166" s="4"/>
      <c r="V1166" s="4"/>
    </row>
    <row r="1167" spans="1:22" x14ac:dyDescent="0.2">
      <c r="A1167" s="267" t="s">
        <v>1314</v>
      </c>
      <c r="B1167" s="268" t="s">
        <v>955</v>
      </c>
      <c r="C1167" s="269" t="s">
        <v>3452</v>
      </c>
      <c r="D1167" s="270">
        <v>5500</v>
      </c>
      <c r="E1167" s="271">
        <v>34576</v>
      </c>
      <c r="F1167" s="276"/>
      <c r="G1167" s="263" t="str">
        <f t="shared" si="75"/>
        <v xml:space="preserve"> </v>
      </c>
      <c r="H1167" s="267" t="s">
        <v>21</v>
      </c>
      <c r="I1167" s="267" t="s">
        <v>233</v>
      </c>
      <c r="J1167" s="263" t="str">
        <f t="shared" si="76"/>
        <v xml:space="preserve"> </v>
      </c>
      <c r="K1167" s="272" t="str">
        <f>IF(D1167&gt;=('28 Populations and thresholds'!$I$158),"YES"," ")</f>
        <v>YES</v>
      </c>
      <c r="L1167" s="272" t="str">
        <f>IF(K1167="YES"," ",IF(D1167&gt;=('28 Populations and thresholds'!$I$158)*0.25,"YES"))</f>
        <v xml:space="preserve"> </v>
      </c>
      <c r="M1167" s="272" t="b">
        <f>OR('28 Populations and thresholds'!$J$158="CR",'28 Populations and thresholds'!$J$158="EN",'28 Populations and thresholds'!$J$158="VU")</f>
        <v>0</v>
      </c>
      <c r="N1167" s="273">
        <f>D1167/'28 Populations and thresholds'!$H$158</f>
        <v>5.5E-2</v>
      </c>
      <c r="O1167" s="263" t="str">
        <f t="shared" si="77"/>
        <v xml:space="preserve"> </v>
      </c>
      <c r="P1167" s="269"/>
      <c r="Q1167" s="263" t="str">
        <f t="shared" si="78"/>
        <v xml:space="preserve"> </v>
      </c>
    </row>
    <row r="1168" spans="1:22" x14ac:dyDescent="0.2">
      <c r="A1168" s="267" t="s">
        <v>1314</v>
      </c>
      <c r="B1168" s="268" t="s">
        <v>955</v>
      </c>
      <c r="C1168" s="269" t="s">
        <v>3760</v>
      </c>
      <c r="D1168" s="270">
        <v>3500</v>
      </c>
      <c r="E1168" s="271">
        <v>34576</v>
      </c>
      <c r="F1168" s="276"/>
      <c r="G1168" s="263" t="str">
        <f t="shared" si="75"/>
        <v xml:space="preserve"> </v>
      </c>
      <c r="H1168" s="267" t="s">
        <v>21</v>
      </c>
      <c r="I1168" s="267" t="s">
        <v>233</v>
      </c>
      <c r="J1168" s="263" t="str">
        <f t="shared" si="76"/>
        <v xml:space="preserve"> </v>
      </c>
      <c r="K1168" s="272" t="str">
        <f>IF(D1168&gt;=('28 Populations and thresholds'!$I$186),"YES"," ")</f>
        <v>YES</v>
      </c>
      <c r="L1168" s="272" t="str">
        <f>IF(K1168="YES"," ",IF(D1168&gt;=('28 Populations and thresholds'!$I$186)*0.25,"YES"))</f>
        <v xml:space="preserve"> </v>
      </c>
      <c r="M1168" s="272" t="b">
        <f>OR('28 Populations and thresholds'!$J$186="CR",'28 Populations and thresholds'!$J$186="EN",'28 Populations and thresholds'!$J$186="VU")</f>
        <v>0</v>
      </c>
      <c r="N1168" s="273">
        <f>D1168/'28 Populations and thresholds'!$H$186</f>
        <v>3.5000000000000001E-3</v>
      </c>
      <c r="O1168" s="263" t="str">
        <f t="shared" si="77"/>
        <v xml:space="preserve"> </v>
      </c>
      <c r="P1168" s="275"/>
      <c r="Q1168" s="263" t="str">
        <f t="shared" si="78"/>
        <v xml:space="preserve"> </v>
      </c>
    </row>
    <row r="1169" spans="1:22" x14ac:dyDescent="0.2">
      <c r="A1169" s="267" t="s">
        <v>1314</v>
      </c>
      <c r="B1169" s="268" t="s">
        <v>955</v>
      </c>
      <c r="C1169" s="269" t="s">
        <v>3744</v>
      </c>
      <c r="D1169" s="270">
        <v>10000</v>
      </c>
      <c r="E1169" s="271">
        <v>32081</v>
      </c>
      <c r="F1169" s="276"/>
      <c r="G1169" s="263" t="str">
        <f t="shared" si="75"/>
        <v xml:space="preserve"> </v>
      </c>
      <c r="H1169" s="267" t="s">
        <v>21</v>
      </c>
      <c r="I1169" s="267" t="s">
        <v>853</v>
      </c>
      <c r="J1169" s="263" t="str">
        <f t="shared" si="76"/>
        <v xml:space="preserve"> </v>
      </c>
      <c r="K1169" s="272" t="str">
        <f>IF(D1169&gt;=('28 Populations and thresholds'!$I$150),"YES"," ")</f>
        <v>YES</v>
      </c>
      <c r="L1169" s="272" t="str">
        <f>IF(K1169="YES"," ",IF(D1169&gt;=('28 Populations and thresholds'!$I$150)*0.25,"YES"))</f>
        <v xml:space="preserve"> </v>
      </c>
      <c r="M1169" s="272" t="b">
        <f>OR('28 Populations and thresholds'!$J$150="CR",'28 Populations and thresholds'!$J$150="EN",'28 Populations and thresholds'!$J$150="VU")</f>
        <v>0</v>
      </c>
      <c r="N1169" s="273">
        <f>D1169/'28 Populations and thresholds'!$H$150</f>
        <v>0.01</v>
      </c>
      <c r="O1169" s="263" t="str">
        <f t="shared" si="77"/>
        <v xml:space="preserve"> </v>
      </c>
      <c r="P1169" s="269"/>
      <c r="Q1169" s="263" t="str">
        <f t="shared" si="78"/>
        <v xml:space="preserve"> </v>
      </c>
    </row>
    <row r="1170" spans="1:22" x14ac:dyDescent="0.2">
      <c r="A1170" s="267" t="s">
        <v>1314</v>
      </c>
      <c r="B1170" s="268" t="s">
        <v>955</v>
      </c>
      <c r="C1170" s="269" t="s">
        <v>3448</v>
      </c>
      <c r="D1170" s="270">
        <v>300</v>
      </c>
      <c r="E1170" s="271">
        <v>31656</v>
      </c>
      <c r="F1170" s="276"/>
      <c r="G1170" s="263" t="str">
        <f t="shared" si="75"/>
        <v xml:space="preserve"> </v>
      </c>
      <c r="H1170" s="267" t="s">
        <v>21</v>
      </c>
      <c r="I1170" s="267" t="s">
        <v>859</v>
      </c>
      <c r="J1170" s="263" t="str">
        <f t="shared" si="76"/>
        <v xml:space="preserve"> </v>
      </c>
      <c r="K1170" s="272" t="str">
        <f>IF(D1170&gt;=('28 Populations and thresholds'!$I$147),"YES"," ")</f>
        <v xml:space="preserve"> </v>
      </c>
      <c r="L1170" s="272" t="str">
        <f>IF(K1170="YES"," ",IF(D1170&gt;=('28 Populations and thresholds'!$I$147)*0.25,"YES"))</f>
        <v>YES</v>
      </c>
      <c r="M1170" s="272" t="b">
        <f>OR('28 Populations and thresholds'!$J$147="CR",'28 Populations and thresholds'!$J$147="EN",'28 Populations and thresholds'!$J$147="VU")</f>
        <v>0</v>
      </c>
      <c r="N1170" s="273">
        <f>D1170/'28 Populations and thresholds'!$H$147</f>
        <v>3.0000000000000001E-3</v>
      </c>
      <c r="O1170" s="263" t="str">
        <f t="shared" si="77"/>
        <v xml:space="preserve"> </v>
      </c>
      <c r="P1170" s="269"/>
      <c r="Q1170" s="263" t="str">
        <f t="shared" si="78"/>
        <v xml:space="preserve"> </v>
      </c>
    </row>
    <row r="1171" spans="1:22" x14ac:dyDescent="0.2">
      <c r="A1171" s="267" t="s">
        <v>1314</v>
      </c>
      <c r="B1171" s="268" t="s">
        <v>955</v>
      </c>
      <c r="C1171" s="268" t="s">
        <v>3799</v>
      </c>
      <c r="D1171" s="270">
        <v>5000</v>
      </c>
      <c r="E1171" s="271">
        <v>33738</v>
      </c>
      <c r="F1171" s="276"/>
      <c r="G1171" s="263" t="str">
        <f t="shared" si="75"/>
        <v xml:space="preserve"> </v>
      </c>
      <c r="H1171" s="267" t="s">
        <v>21</v>
      </c>
      <c r="I1171" s="267" t="s">
        <v>82</v>
      </c>
      <c r="J1171" s="263" t="str">
        <f t="shared" si="76"/>
        <v xml:space="preserve"> </v>
      </c>
      <c r="K1171" s="272" t="str">
        <f>IF(D1171&gt;=(('28 Populations and thresholds'!$I$196)+('28 Populations and thresholds'!$I$197)),"YES"," ")</f>
        <v>YES</v>
      </c>
      <c r="L1171" s="272" t="str">
        <f>IF(K1171="YES"," ",IF(D1171&gt;=(('28 Populations and thresholds'!$I$196)+('28 Populations and thresholds'!$I$197))*0.25,"YES"))</f>
        <v xml:space="preserve"> </v>
      </c>
      <c r="M1171" s="272" t="b">
        <f>OR('28 Populations and thresholds'!$J$197="CR",'28 Populations and thresholds'!$J$197="EN",'28 Populations and thresholds'!$J$197="VU")</f>
        <v>0</v>
      </c>
      <c r="N1171" s="273">
        <f>D1171/(('28 Populations and thresholds'!$H$196)+('28 Populations and thresholds'!$H$197))</f>
        <v>4.0983606557377046E-2</v>
      </c>
      <c r="O1171" s="263" t="str">
        <f t="shared" si="77"/>
        <v xml:space="preserve"> </v>
      </c>
      <c r="P1171" s="275" t="s">
        <v>4568</v>
      </c>
      <c r="Q1171" s="263" t="str">
        <f t="shared" si="78"/>
        <v xml:space="preserve"> </v>
      </c>
    </row>
    <row r="1172" spans="1:22" x14ac:dyDescent="0.2">
      <c r="A1172" s="275" t="s">
        <v>1314</v>
      </c>
      <c r="B1172" s="268" t="s">
        <v>955</v>
      </c>
      <c r="C1172" s="269" t="s">
        <v>1753</v>
      </c>
      <c r="D1172" s="279">
        <v>865</v>
      </c>
      <c r="E1172" s="285">
        <v>34224</v>
      </c>
      <c r="F1172" s="272"/>
      <c r="G1172" s="263" t="str">
        <f t="shared" si="75"/>
        <v xml:space="preserve"> </v>
      </c>
      <c r="H1172" s="275" t="s">
        <v>4019</v>
      </c>
      <c r="I1172" s="275"/>
      <c r="J1172" s="263" t="str">
        <f t="shared" si="76"/>
        <v xml:space="preserve"> </v>
      </c>
      <c r="K1172" s="272" t="str">
        <f>IF(D1172&gt;=('28 Populations and thresholds'!$I$222),"YES"," ")</f>
        <v>YES</v>
      </c>
      <c r="L1172" s="272" t="str">
        <f>IF(K1172="YES"," ",IF(D1172&gt;=('28 Populations and thresholds'!$I$222)*0.25,"YES"))</f>
        <v xml:space="preserve"> </v>
      </c>
      <c r="M1172" s="272" t="b">
        <f>OR('28 Populations and thresholds'!$J$222="CR",'28 Populations and thresholds'!$J$222="EN",'28 Populations and thresholds'!$J$222="VU")</f>
        <v>1</v>
      </c>
      <c r="N1172" s="273">
        <f>D1172/'28 Populations and thresholds'!$H$222</f>
        <v>7.2083333333333333E-2</v>
      </c>
      <c r="O1172" s="263" t="str">
        <f t="shared" si="77"/>
        <v xml:space="preserve"> </v>
      </c>
      <c r="P1172" s="275" t="s">
        <v>4646</v>
      </c>
      <c r="Q1172" s="263" t="str">
        <f t="shared" si="78"/>
        <v xml:space="preserve"> </v>
      </c>
    </row>
    <row r="1173" spans="1:22" x14ac:dyDescent="0.2">
      <c r="A1173" s="275" t="s">
        <v>1314</v>
      </c>
      <c r="B1173" s="268" t="s">
        <v>955</v>
      </c>
      <c r="C1173" s="269" t="s">
        <v>1732</v>
      </c>
      <c r="D1173" s="279">
        <v>120</v>
      </c>
      <c r="E1173" s="281">
        <v>34820</v>
      </c>
      <c r="F1173" s="272"/>
      <c r="G1173" s="263" t="str">
        <f t="shared" si="75"/>
        <v xml:space="preserve"> </v>
      </c>
      <c r="H1173" s="275" t="s">
        <v>4019</v>
      </c>
      <c r="I1173" s="275"/>
      <c r="J1173" s="263" t="str">
        <f t="shared" si="76"/>
        <v xml:space="preserve"> </v>
      </c>
      <c r="K1173" s="272" t="str">
        <f>IF(D1173&gt;=('28 Populations and thresholds'!$I$221),"YES"," ")</f>
        <v>YES</v>
      </c>
      <c r="L1173" s="272" t="str">
        <f>IF(K1173="YES"," ",IF(D1173&gt;=('28 Populations and thresholds'!$I$221)*0.25,"YES"))</f>
        <v xml:space="preserve"> </v>
      </c>
      <c r="M1173" s="272" t="b">
        <f>OR('28 Populations and thresholds'!$J$221="CR",'28 Populations and thresholds'!$J$221="EN",'28 Populations and thresholds'!$J$221="VU")</f>
        <v>1</v>
      </c>
      <c r="N1173" s="273">
        <f>D1173/'28 Populations and thresholds'!$H$221</f>
        <v>1.2500000000000001E-2</v>
      </c>
      <c r="O1173" s="263" t="str">
        <f t="shared" si="77"/>
        <v xml:space="preserve"> </v>
      </c>
      <c r="P1173" s="275" t="s">
        <v>4646</v>
      </c>
      <c r="Q1173" s="263" t="str">
        <f t="shared" si="78"/>
        <v xml:space="preserve"> </v>
      </c>
    </row>
    <row r="1174" spans="1:22" x14ac:dyDescent="0.2">
      <c r="A1174" s="275" t="s">
        <v>1314</v>
      </c>
      <c r="B1174" s="268" t="s">
        <v>955</v>
      </c>
      <c r="C1174" s="280" t="s">
        <v>3741</v>
      </c>
      <c r="D1174" s="279">
        <v>2</v>
      </c>
      <c r="E1174" s="281">
        <v>35551</v>
      </c>
      <c r="F1174" s="272"/>
      <c r="G1174" s="263" t="str">
        <f t="shared" si="75"/>
        <v xml:space="preserve"> </v>
      </c>
      <c r="H1174" s="275" t="s">
        <v>4019</v>
      </c>
      <c r="I1174" s="275"/>
      <c r="J1174" s="263" t="str">
        <f t="shared" si="76"/>
        <v xml:space="preserve"> </v>
      </c>
      <c r="K1174" s="272" t="str">
        <f>IF(D1174&gt;=('28 Populations and thresholds'!$I$125),"YES"," ")</f>
        <v>YES</v>
      </c>
      <c r="L1174" s="272" t="str">
        <f>IF(K1174="YES"," ",IF(D1174&gt;=('28 Populations and thresholds'!$I$125)*0.25,"YES"))</f>
        <v xml:space="preserve"> </v>
      </c>
      <c r="M1174" s="272" t="b">
        <f>OR('28 Populations and thresholds'!$J$125="CR",'28 Populations and thresholds'!$J$125="EN",'28 Populations and thresholds'!$J$125="VU")</f>
        <v>1</v>
      </c>
      <c r="N1174" s="273">
        <f>D1174/'28 Populations and thresholds'!$H$125</f>
        <v>2.0000000000000001E-4</v>
      </c>
      <c r="O1174" s="263" t="str">
        <f t="shared" si="77"/>
        <v xml:space="preserve"> </v>
      </c>
      <c r="P1174" s="275" t="s">
        <v>4646</v>
      </c>
      <c r="Q1174" s="263" t="str">
        <f t="shared" si="78"/>
        <v xml:space="preserve"> </v>
      </c>
      <c r="R1174" s="4"/>
      <c r="S1174" s="4"/>
      <c r="T1174" s="4"/>
      <c r="U1174" s="4"/>
      <c r="V1174" s="4"/>
    </row>
    <row r="1175" spans="1:22" x14ac:dyDescent="0.2">
      <c r="A1175" s="267" t="s">
        <v>1314</v>
      </c>
      <c r="B1175" s="268" t="s">
        <v>955</v>
      </c>
      <c r="C1175" s="269" t="s">
        <v>3763</v>
      </c>
      <c r="D1175" s="270">
        <v>700</v>
      </c>
      <c r="E1175" s="271">
        <v>34830</v>
      </c>
      <c r="F1175" s="276"/>
      <c r="G1175" s="263" t="str">
        <f t="shared" si="75"/>
        <v xml:space="preserve"> </v>
      </c>
      <c r="H1175" s="267" t="s">
        <v>21</v>
      </c>
      <c r="I1175" s="267" t="s">
        <v>82</v>
      </c>
      <c r="J1175" s="263" t="str">
        <f t="shared" si="76"/>
        <v xml:space="preserve"> </v>
      </c>
      <c r="K1175" s="272" t="str">
        <f>IF(D1175&gt;=('28 Populations and thresholds'!$I$191),"YES"," ")</f>
        <v>YES</v>
      </c>
      <c r="L1175" s="272" t="str">
        <f>IF(K1175="YES"," ",IF(D1175&gt;=('28 Populations and thresholds'!$I$191)*0.25,"YES"))</f>
        <v xml:space="preserve"> </v>
      </c>
      <c r="M1175" s="272" t="b">
        <f>OR('28 Populations and thresholds'!$J$191="CR",'28 Populations and thresholds'!$J$191="EN",'28 Populations and thresholds'!$J$191="VU")</f>
        <v>0</v>
      </c>
      <c r="N1175" s="273">
        <f>D1175/'28 Populations and thresholds'!$H$191</f>
        <v>1.4E-2</v>
      </c>
      <c r="O1175" s="263" t="str">
        <f t="shared" si="77"/>
        <v xml:space="preserve"> </v>
      </c>
      <c r="P1175" s="269"/>
      <c r="Q1175" s="263" t="str">
        <f t="shared" si="78"/>
        <v xml:space="preserve"> </v>
      </c>
    </row>
    <row r="1176" spans="1:22" x14ac:dyDescent="0.2">
      <c r="A1176" s="267" t="s">
        <v>1314</v>
      </c>
      <c r="B1176" s="268" t="s">
        <v>955</v>
      </c>
      <c r="C1176" s="269" t="s">
        <v>3758</v>
      </c>
      <c r="D1176" s="270">
        <v>300</v>
      </c>
      <c r="E1176" s="271">
        <v>36397</v>
      </c>
      <c r="F1176" s="276"/>
      <c r="G1176" s="263" t="str">
        <f t="shared" si="75"/>
        <v xml:space="preserve"> </v>
      </c>
      <c r="H1176" s="267" t="s">
        <v>21</v>
      </c>
      <c r="I1176" s="267" t="s">
        <v>699</v>
      </c>
      <c r="J1176" s="263" t="str">
        <f t="shared" si="76"/>
        <v xml:space="preserve"> </v>
      </c>
      <c r="K1176" s="272" t="str">
        <f>IF(D1176&gt;=('28 Populations and thresholds'!$I$179),"YES"," ")</f>
        <v xml:space="preserve"> </v>
      </c>
      <c r="L1176" s="272" t="str">
        <f>IF(K1176="YES"," ",IF(D1176&gt;=('28 Populations and thresholds'!$I$179)*0.25,"YES"))</f>
        <v>YES</v>
      </c>
      <c r="M1176" s="272" t="b">
        <f>OR('28 Populations and thresholds'!$J$179="CR",'28 Populations and thresholds'!$J$179="EN",'28 Populations and thresholds'!$J$179="VU")</f>
        <v>0</v>
      </c>
      <c r="N1176" s="273">
        <f>D1176/'28 Populations and thresholds'!$H$179</f>
        <v>5.454545454545455E-3</v>
      </c>
      <c r="O1176" s="263" t="str">
        <f t="shared" si="77"/>
        <v xml:space="preserve"> </v>
      </c>
      <c r="P1176" s="269"/>
      <c r="Q1176" s="263" t="str">
        <f t="shared" si="78"/>
        <v xml:space="preserve"> </v>
      </c>
    </row>
    <row r="1177" spans="1:22" x14ac:dyDescent="0.2">
      <c r="A1177" s="143" t="s">
        <v>1314</v>
      </c>
      <c r="B1177" s="40" t="s">
        <v>1295</v>
      </c>
      <c r="C1177" s="4" t="s">
        <v>3729</v>
      </c>
      <c r="D1177" s="41">
        <v>1150</v>
      </c>
      <c r="E1177" s="47" t="s">
        <v>1327</v>
      </c>
      <c r="F1177" s="43"/>
      <c r="G1177" s="263" t="str">
        <f t="shared" si="75"/>
        <v xml:space="preserve"> </v>
      </c>
      <c r="H1177" s="143" t="s">
        <v>15</v>
      </c>
      <c r="I1177" s="143" t="s">
        <v>1315</v>
      </c>
      <c r="J1177" s="263" t="str">
        <f t="shared" si="76"/>
        <v xml:space="preserve"> </v>
      </c>
      <c r="K1177" s="38" t="str">
        <f>IF(D1177&gt;=('28 Populations and thresholds'!$I$69),"YES"," ")</f>
        <v>YES</v>
      </c>
      <c r="L1177" s="38" t="str">
        <f>IF(K1177="YES"," ",IF(D1177&gt;=('28 Populations and thresholds'!$I$69)*0.25,"YES"))</f>
        <v xml:space="preserve"> </v>
      </c>
      <c r="M1177" s="38" t="b">
        <f>OR('28 Populations and thresholds'!$J$69="CR",'28 Populations and thresholds'!$J$69="EN",'28 Populations and thresholds'!$J$69="VU")</f>
        <v>1</v>
      </c>
      <c r="N1177" s="75">
        <f>D1177/'28 Populations and thresholds'!$H$69</f>
        <v>4.1071428571428571E-2</v>
      </c>
      <c r="O1177" s="263" t="str">
        <f t="shared" si="77"/>
        <v xml:space="preserve"> </v>
      </c>
      <c r="Q1177" s="263" t="str">
        <f t="shared" si="78"/>
        <v xml:space="preserve"> </v>
      </c>
    </row>
    <row r="1178" spans="1:22" x14ac:dyDescent="0.2">
      <c r="A1178" s="143" t="s">
        <v>1314</v>
      </c>
      <c r="B1178" s="40" t="s">
        <v>1295</v>
      </c>
      <c r="C1178" s="4" t="s">
        <v>3744</v>
      </c>
      <c r="D1178" s="41">
        <v>2850</v>
      </c>
      <c r="E1178" s="46">
        <v>33654</v>
      </c>
      <c r="F1178" s="43"/>
      <c r="G1178" s="263" t="str">
        <f t="shared" si="75"/>
        <v xml:space="preserve"> </v>
      </c>
      <c r="H1178" s="143" t="s">
        <v>21</v>
      </c>
      <c r="I1178" s="143" t="s">
        <v>853</v>
      </c>
      <c r="J1178" s="263" t="str">
        <f t="shared" si="76"/>
        <v xml:space="preserve"> </v>
      </c>
      <c r="K1178" s="38" t="str">
        <f>IF(D1178&gt;=('28 Populations and thresholds'!$I$150),"YES"," ")</f>
        <v>YES</v>
      </c>
      <c r="L1178" s="38" t="str">
        <f>IF(K1178="YES"," ",IF(D1178&gt;=('28 Populations and thresholds'!$I$150)*0.25,"YES"))</f>
        <v xml:space="preserve"> </v>
      </c>
      <c r="M1178" s="38" t="b">
        <f>OR('28 Populations and thresholds'!$J$150="CR",'28 Populations and thresholds'!$J$150="EN",'28 Populations and thresholds'!$J$150="VU")</f>
        <v>0</v>
      </c>
      <c r="N1178" s="75">
        <f>D1178/'28 Populations and thresholds'!$H$150</f>
        <v>2.8500000000000001E-3</v>
      </c>
      <c r="O1178" s="263" t="str">
        <f t="shared" si="77"/>
        <v xml:space="preserve"> </v>
      </c>
      <c r="P1178" s="9"/>
      <c r="Q1178" s="263" t="str">
        <f t="shared" si="78"/>
        <v xml:space="preserve"> </v>
      </c>
    </row>
    <row r="1179" spans="1:22" x14ac:dyDescent="0.2">
      <c r="A1179" s="12" t="s">
        <v>1314</v>
      </c>
      <c r="B1179" s="40" t="s">
        <v>1295</v>
      </c>
      <c r="C1179" s="4" t="s">
        <v>3398</v>
      </c>
      <c r="D1179" s="5">
        <v>8</v>
      </c>
      <c r="E1179" s="104">
        <v>1989</v>
      </c>
      <c r="G1179" s="263" t="str">
        <f t="shared" si="75"/>
        <v xml:space="preserve"> </v>
      </c>
      <c r="H1179" s="13" t="s">
        <v>139</v>
      </c>
      <c r="I1179" s="13" t="s">
        <v>3388</v>
      </c>
      <c r="J1179" s="263" t="str">
        <f t="shared" si="76"/>
        <v xml:space="preserve"> </v>
      </c>
      <c r="K1179" s="38" t="str">
        <f>IF(D1179&gt;=('28 Populations and thresholds'!$I$123),"YES"," ")</f>
        <v>YES</v>
      </c>
      <c r="L1179" s="38" t="str">
        <f>IF(K1179="YES"," ",IF(D1179&gt;=('28 Populations and thresholds'!$I$123)*0.25,"YES"))</f>
        <v xml:space="preserve"> </v>
      </c>
      <c r="M1179" s="38" t="b">
        <f>OR('28 Populations and thresholds'!$J$123="CR",'28 Populations and thresholds'!$J$123="EN",'28 Populations and thresholds'!$J$123="VU")</f>
        <v>1</v>
      </c>
      <c r="N1179" s="75">
        <f>D1179/'28 Populations and thresholds'!$H$123</f>
        <v>1.6E-2</v>
      </c>
      <c r="O1179" s="263" t="str">
        <f t="shared" si="77"/>
        <v xml:space="preserve"> </v>
      </c>
      <c r="P1179" s="121"/>
      <c r="Q1179" s="263" t="str">
        <f t="shared" si="78"/>
        <v xml:space="preserve"> </v>
      </c>
    </row>
    <row r="1180" spans="1:22" x14ac:dyDescent="0.2">
      <c r="A1180" s="143" t="s">
        <v>1314</v>
      </c>
      <c r="B1180" s="40" t="s">
        <v>1295</v>
      </c>
      <c r="C1180" s="111" t="s">
        <v>3540</v>
      </c>
      <c r="D1180" s="41">
        <v>1350</v>
      </c>
      <c r="E1180" s="47" t="s">
        <v>1349</v>
      </c>
      <c r="F1180" s="43"/>
      <c r="G1180" s="263" t="str">
        <f t="shared" si="75"/>
        <v xml:space="preserve"> </v>
      </c>
      <c r="H1180" s="143" t="s">
        <v>15</v>
      </c>
      <c r="I1180" s="143" t="s">
        <v>1315</v>
      </c>
      <c r="J1180" s="263" t="str">
        <f t="shared" si="76"/>
        <v xml:space="preserve"> </v>
      </c>
      <c r="K1180" s="38" t="str">
        <f>IF(D1180&gt;=('28 Populations and thresholds'!$I$60),"YES"," ")</f>
        <v>YES</v>
      </c>
      <c r="L1180" s="38" t="str">
        <f>IF(K1180="YES"," ",IF(D1180&gt;=('28 Populations and thresholds'!$I$60)*0.25,"YES"))</f>
        <v xml:space="preserve"> </v>
      </c>
      <c r="M1180" s="38" t="b">
        <f>OR('28 Populations and thresholds'!$J$60="CR",'28 Populations and thresholds'!$J$60="EN",'28 Populations and thresholds'!$J$60="VU")</f>
        <v>1</v>
      </c>
      <c r="N1180" s="75">
        <f>D1180/'28 Populations and thresholds'!$H$60</f>
        <v>1.7307692307692309E-2</v>
      </c>
      <c r="O1180" s="263" t="str">
        <f t="shared" si="77"/>
        <v xml:space="preserve"> </v>
      </c>
      <c r="Q1180" s="263" t="str">
        <f t="shared" si="78"/>
        <v xml:space="preserve"> </v>
      </c>
      <c r="R1180" s="4"/>
      <c r="S1180" s="4"/>
      <c r="T1180" s="4"/>
      <c r="U1180" s="4"/>
      <c r="V1180" s="4"/>
    </row>
    <row r="1181" spans="1:22" x14ac:dyDescent="0.2">
      <c r="A1181" s="12" t="s">
        <v>1314</v>
      </c>
      <c r="B1181" s="40" t="s">
        <v>1295</v>
      </c>
      <c r="C1181" s="4" t="s">
        <v>3528</v>
      </c>
      <c r="D1181" s="174">
        <v>3057</v>
      </c>
      <c r="E1181" s="148">
        <v>40544</v>
      </c>
      <c r="G1181" s="263" t="str">
        <f t="shared" si="75"/>
        <v xml:space="preserve"> </v>
      </c>
      <c r="H1181" s="12"/>
      <c r="I1181" s="9" t="s">
        <v>4415</v>
      </c>
      <c r="J1181" s="263" t="str">
        <f t="shared" si="76"/>
        <v xml:space="preserve"> </v>
      </c>
      <c r="K1181" s="38" t="str">
        <f>IF(D1181&gt;=('28 Populations and thresholds'!$I$59),"YES"," ")</f>
        <v>YES</v>
      </c>
      <c r="L1181" s="38" t="str">
        <f>IF(K1181="YES"," ",IF(D1181&gt;=('28 Populations and thresholds'!$I$59)*0.25,"YES"))</f>
        <v xml:space="preserve"> </v>
      </c>
      <c r="M1181" s="38" t="b">
        <f>OR('28 Populations and thresholds'!$J$59="CR",'28 Populations and thresholds'!$J$59="EN",'28 Populations and thresholds'!$J$59="VU")</f>
        <v>0</v>
      </c>
      <c r="N1181" s="75">
        <f>D1181/'28 Populations and thresholds'!$H$59</f>
        <v>2.7790909090909092E-2</v>
      </c>
      <c r="O1181" s="263" t="str">
        <f t="shared" si="77"/>
        <v xml:space="preserve"> </v>
      </c>
      <c r="P1181" s="9"/>
      <c r="Q1181" s="263" t="str">
        <f t="shared" si="78"/>
        <v xml:space="preserve"> </v>
      </c>
    </row>
    <row r="1182" spans="1:22" x14ac:dyDescent="0.2">
      <c r="A1182" s="267" t="s">
        <v>1314</v>
      </c>
      <c r="B1182" s="268" t="s">
        <v>951</v>
      </c>
      <c r="C1182" s="268" t="s">
        <v>3795</v>
      </c>
      <c r="D1182" s="270">
        <v>3738</v>
      </c>
      <c r="E1182" s="271">
        <v>36270</v>
      </c>
      <c r="F1182" s="276" t="s">
        <v>6038</v>
      </c>
      <c r="G1182" s="263" t="str">
        <f t="shared" si="75"/>
        <v xml:space="preserve"> </v>
      </c>
      <c r="H1182" s="267" t="s">
        <v>21</v>
      </c>
      <c r="I1182" s="267" t="s">
        <v>108</v>
      </c>
      <c r="J1182" s="263" t="str">
        <f t="shared" si="76"/>
        <v xml:space="preserve"> </v>
      </c>
      <c r="K1182" s="272" t="str">
        <f>IF(D1182&gt;=(('28 Populations and thresholds'!$I$176)+('28 Populations and thresholds'!$I$177)),"YES"," ")</f>
        <v>YES</v>
      </c>
      <c r="L1182" s="272" t="str">
        <f>IF(K1182="YES"," ",IF(D1182&gt;=(('28 Populations and thresholds'!$I$176)+('28 Populations and thresholds'!$I$177))*0.25,"YES"))</f>
        <v xml:space="preserve"> </v>
      </c>
      <c r="M1182" s="272" t="b">
        <f>OR('28 Populations and thresholds'!$J$176="CR",'28 Populations and thresholds'!$J$176="EN",'28 Populations and thresholds'!$J$176="VU")</f>
        <v>0</v>
      </c>
      <c r="N1182" s="273">
        <f>D1182/(('28 Populations and thresholds'!$H$176)+('28 Populations and thresholds'!$H$177))</f>
        <v>1.3397849462365592E-2</v>
      </c>
      <c r="O1182" s="263" t="str">
        <f t="shared" si="77"/>
        <v xml:space="preserve"> </v>
      </c>
      <c r="P1182" s="275" t="s">
        <v>4568</v>
      </c>
      <c r="Q1182" s="263" t="str">
        <f t="shared" si="78"/>
        <v xml:space="preserve"> </v>
      </c>
    </row>
    <row r="1183" spans="1:22" x14ac:dyDescent="0.2">
      <c r="A1183" s="267" t="s">
        <v>1314</v>
      </c>
      <c r="B1183" s="268" t="s">
        <v>951</v>
      </c>
      <c r="C1183" s="269" t="s">
        <v>3756</v>
      </c>
      <c r="D1183" s="270">
        <v>2070</v>
      </c>
      <c r="E1183" s="271">
        <v>36410</v>
      </c>
      <c r="F1183" s="276"/>
      <c r="G1183" s="263" t="str">
        <f t="shared" si="75"/>
        <v xml:space="preserve"> </v>
      </c>
      <c r="H1183" s="267" t="s">
        <v>21</v>
      </c>
      <c r="I1183" s="267" t="s">
        <v>82</v>
      </c>
      <c r="J1183" s="263" t="str">
        <f t="shared" si="76"/>
        <v xml:space="preserve"> </v>
      </c>
      <c r="K1183" s="272" t="str">
        <f>IF(D1183&gt;=('28 Populations and thresholds'!$I$175),"YES"," ")</f>
        <v>YES</v>
      </c>
      <c r="L1183" s="272" t="str">
        <f>IF(K1183="YES"," ",IF(D1183&gt;=('28 Populations and thresholds'!$I$175)*0.25,"YES"))</f>
        <v xml:space="preserve"> </v>
      </c>
      <c r="M1183" s="272" t="b">
        <f>OR('28 Populations and thresholds'!$J$175="CR",'28 Populations and thresholds'!$J$175="EN",'28 Populations and thresholds'!$J$175="VU")</f>
        <v>0</v>
      </c>
      <c r="N1183" s="273">
        <f>D1183/'28 Populations and thresholds'!$H$175</f>
        <v>1.4892086330935252E-2</v>
      </c>
      <c r="O1183" s="263" t="str">
        <f t="shared" si="77"/>
        <v xml:space="preserve"> </v>
      </c>
      <c r="P1183" s="269"/>
      <c r="Q1183" s="263" t="str">
        <f t="shared" si="78"/>
        <v xml:space="preserve"> </v>
      </c>
    </row>
    <row r="1184" spans="1:22" x14ac:dyDescent="0.2">
      <c r="A1184" s="267" t="s">
        <v>1314</v>
      </c>
      <c r="B1184" s="268" t="s">
        <v>951</v>
      </c>
      <c r="C1184" s="269" t="s">
        <v>3447</v>
      </c>
      <c r="D1184" s="270">
        <v>200</v>
      </c>
      <c r="E1184" s="271">
        <v>33349</v>
      </c>
      <c r="F1184" s="276"/>
      <c r="G1184" s="263" t="str">
        <f t="shared" si="75"/>
        <v xml:space="preserve"> </v>
      </c>
      <c r="H1184" s="267" t="s">
        <v>21</v>
      </c>
      <c r="I1184" s="267" t="s">
        <v>165</v>
      </c>
      <c r="J1184" s="263" t="str">
        <f t="shared" si="76"/>
        <v xml:space="preserve"> </v>
      </c>
      <c r="K1184" s="272" t="str">
        <f>IF(D1184&gt;=('28 Populations and thresholds'!$I$145),"YES"," ")</f>
        <v xml:space="preserve"> </v>
      </c>
      <c r="L1184" s="272" t="str">
        <f>IF(K1184="YES"," ",IF(D1184&gt;=('28 Populations and thresholds'!$I$145)*0.25,"YES"))</f>
        <v>YES</v>
      </c>
      <c r="M1184" s="272" t="b">
        <f>OR('28 Populations and thresholds'!$J$145="CR",'28 Populations and thresholds'!$J$145="EN",'28 Populations and thresholds'!$J$145="VU")</f>
        <v>0</v>
      </c>
      <c r="N1184" s="273">
        <f>D1184/'28 Populations and thresholds'!$H$145</f>
        <v>2E-3</v>
      </c>
      <c r="O1184" s="263" t="str">
        <f t="shared" si="77"/>
        <v xml:space="preserve"> </v>
      </c>
      <c r="P1184" s="269"/>
      <c r="Q1184" s="263" t="str">
        <f t="shared" si="78"/>
        <v xml:space="preserve"> </v>
      </c>
    </row>
    <row r="1185" spans="1:17" x14ac:dyDescent="0.2">
      <c r="A1185" s="267" t="s">
        <v>1314</v>
      </c>
      <c r="B1185" s="268" t="s">
        <v>951</v>
      </c>
      <c r="C1185" s="269" t="s">
        <v>3776</v>
      </c>
      <c r="D1185" s="270">
        <v>115</v>
      </c>
      <c r="E1185" s="271">
        <v>35927</v>
      </c>
      <c r="F1185" s="276"/>
      <c r="G1185" s="263" t="str">
        <f t="shared" si="75"/>
        <v xml:space="preserve"> </v>
      </c>
      <c r="H1185" s="267" t="s">
        <v>21</v>
      </c>
      <c r="I1185" s="267" t="s">
        <v>105</v>
      </c>
      <c r="J1185" s="263" t="str">
        <f t="shared" si="76"/>
        <v xml:space="preserve"> </v>
      </c>
      <c r="K1185" s="272" t="str">
        <f>IF(D1185&gt;=('28 Populations and thresholds'!$I$210),"YES"," ")</f>
        <v xml:space="preserve"> </v>
      </c>
      <c r="L1185" s="272" t="str">
        <f>IF(K1185="YES"," ",IF(D1185&gt;=('28 Populations and thresholds'!$I$210)*0.25,"YES"))</f>
        <v>YES</v>
      </c>
      <c r="M1185" s="272" t="b">
        <f>OR('28 Populations and thresholds'!$J$210="CR",'28 Populations and thresholds'!$J$210="EN",'28 Populations and thresholds'!$J$210="VU")</f>
        <v>0</v>
      </c>
      <c r="N1185" s="273">
        <f>D1185/'28 Populations and thresholds'!$H$210</f>
        <v>4.5999999999999999E-3</v>
      </c>
      <c r="O1185" s="263" t="str">
        <f t="shared" si="77"/>
        <v xml:space="preserve"> </v>
      </c>
      <c r="P1185" s="269"/>
      <c r="Q1185" s="263" t="str">
        <f t="shared" si="78"/>
        <v xml:space="preserve"> </v>
      </c>
    </row>
    <row r="1186" spans="1:17" x14ac:dyDescent="0.2">
      <c r="A1186" s="275" t="s">
        <v>1314</v>
      </c>
      <c r="B1186" s="268" t="s">
        <v>951</v>
      </c>
      <c r="C1186" s="269" t="s">
        <v>3424</v>
      </c>
      <c r="D1186" s="279">
        <v>386</v>
      </c>
      <c r="E1186" s="274">
        <v>2004</v>
      </c>
      <c r="F1186" s="272"/>
      <c r="G1186" s="263" t="str">
        <f t="shared" si="75"/>
        <v xml:space="preserve"> </v>
      </c>
      <c r="H1186" s="275" t="s">
        <v>139</v>
      </c>
      <c r="I1186" s="275" t="s">
        <v>3388</v>
      </c>
      <c r="J1186" s="263" t="str">
        <f t="shared" si="76"/>
        <v xml:space="preserve"> </v>
      </c>
      <c r="K1186" s="272" t="str">
        <f>IF(D1186&gt;=('28 Populations and thresholds'!$I$119),"YES"," ")</f>
        <v>YES</v>
      </c>
      <c r="L1186" s="272" t="str">
        <f>IF(K1186="YES"," ",IF(D1186&gt;=('28 Populations and thresholds'!$I$119)*0.25,"YES"))</f>
        <v xml:space="preserve"> </v>
      </c>
      <c r="M1186" s="272" t="b">
        <f>OR('28 Populations and thresholds'!$J$119="CR",'28 Populations and thresholds'!$J$119="EN",'28 Populations and thresholds'!$J$119="VU")</f>
        <v>0</v>
      </c>
      <c r="N1186" s="273">
        <f>D1186/'28 Populations and thresholds'!$H$119</f>
        <v>1.7545454545454545E-2</v>
      </c>
      <c r="O1186" s="263" t="str">
        <f t="shared" si="77"/>
        <v xml:space="preserve"> </v>
      </c>
      <c r="P1186" s="282"/>
      <c r="Q1186" s="263" t="str">
        <f t="shared" si="78"/>
        <v xml:space="preserve"> </v>
      </c>
    </row>
    <row r="1187" spans="1:17" x14ac:dyDescent="0.2">
      <c r="A1187" s="267" t="s">
        <v>1314</v>
      </c>
      <c r="B1187" s="268" t="s">
        <v>951</v>
      </c>
      <c r="C1187" s="269" t="s">
        <v>3761</v>
      </c>
      <c r="D1187" s="270">
        <v>520</v>
      </c>
      <c r="E1187" s="271">
        <v>36391</v>
      </c>
      <c r="F1187" s="276"/>
      <c r="G1187" s="263" t="str">
        <f t="shared" si="75"/>
        <v xml:space="preserve"> </v>
      </c>
      <c r="H1187" s="267" t="s">
        <v>21</v>
      </c>
      <c r="I1187" s="267" t="s">
        <v>516</v>
      </c>
      <c r="J1187" s="263" t="str">
        <f t="shared" si="76"/>
        <v xml:space="preserve"> </v>
      </c>
      <c r="K1187" s="272" t="str">
        <f>IF(D1187&gt;=('28 Populations and thresholds'!$I$187),"YES"," ")</f>
        <v xml:space="preserve"> </v>
      </c>
      <c r="L1187" s="272" t="str">
        <f>IF(K1187="YES"," ",IF(D1187&gt;=('28 Populations and thresholds'!$I$187)*0.25,"YES"))</f>
        <v>YES</v>
      </c>
      <c r="M1187" s="272" t="b">
        <f>OR('28 Populations and thresholds'!$J$187="CR",'28 Populations and thresholds'!$J$187="EN",'28 Populations and thresholds'!$J$187="VU")</f>
        <v>0</v>
      </c>
      <c r="N1187" s="273">
        <f>D1187/'28 Populations and thresholds'!$H$187</f>
        <v>5.1999999999999998E-3</v>
      </c>
      <c r="O1187" s="263" t="str">
        <f t="shared" si="77"/>
        <v xml:space="preserve"> </v>
      </c>
      <c r="P1187" s="269"/>
      <c r="Q1187" s="263" t="str">
        <f t="shared" si="78"/>
        <v xml:space="preserve"> </v>
      </c>
    </row>
    <row r="1188" spans="1:17" x14ac:dyDescent="0.2">
      <c r="A1188" s="267" t="s">
        <v>1314</v>
      </c>
      <c r="B1188" s="268" t="s">
        <v>951</v>
      </c>
      <c r="C1188" s="269" t="s">
        <v>3482</v>
      </c>
      <c r="D1188" s="270">
        <v>16411</v>
      </c>
      <c r="E1188" s="271">
        <v>35927</v>
      </c>
      <c r="F1188" s="276"/>
      <c r="G1188" s="263" t="str">
        <f t="shared" si="75"/>
        <v xml:space="preserve"> </v>
      </c>
      <c r="H1188" s="267" t="s">
        <v>21</v>
      </c>
      <c r="I1188" s="267" t="s">
        <v>108</v>
      </c>
      <c r="J1188" s="263" t="str">
        <f t="shared" si="76"/>
        <v xml:space="preserve"> </v>
      </c>
      <c r="K1188" s="272" t="str">
        <f>IF(D1188&gt;=(('28 Populations and thresholds'!$I$205)+('28 Populations and thresholds'!$I$206)+('28 Populations and thresholds'!$I$207)+('28 Populations and thresholds'!$I$208)),"YES"," ")</f>
        <v>YES</v>
      </c>
      <c r="L1188" s="272" t="str">
        <f>IF(K1188="YES"," ",IF(D1188&gt;=(('28 Populations and thresholds'!$I$205)+('28 Populations and thresholds'!$I$206)+('28 Populations and thresholds'!$I$207)+('28 Populations and thresholds'!$I$208))*0.25,"YES"))</f>
        <v xml:space="preserve"> </v>
      </c>
      <c r="M1188" s="272" t="b">
        <f>OR('28 Populations and thresholds'!$J$206="CR",'28 Populations and thresholds'!$J$206="EN",'28 Populations and thresholds'!$J$206="VU")</f>
        <v>0</v>
      </c>
      <c r="N1188" s="273">
        <f>D1188/(('28 Populations and thresholds'!$H$205)+('28 Populations and thresholds'!$H$206)+('28 Populations and thresholds'!$H$207)+('28 Populations and thresholds'!$H$208))</f>
        <v>6.1351826236494822E-3</v>
      </c>
      <c r="O1188" s="263" t="str">
        <f t="shared" si="77"/>
        <v xml:space="preserve"> </v>
      </c>
      <c r="P1188" s="275" t="s">
        <v>4568</v>
      </c>
      <c r="Q1188" s="263" t="str">
        <f t="shared" si="78"/>
        <v xml:space="preserve"> </v>
      </c>
    </row>
    <row r="1189" spans="1:17" x14ac:dyDescent="0.2">
      <c r="A1189" s="267" t="s">
        <v>1314</v>
      </c>
      <c r="B1189" s="268" t="s">
        <v>951</v>
      </c>
      <c r="C1189" s="269" t="s">
        <v>3467</v>
      </c>
      <c r="D1189" s="270">
        <v>1535</v>
      </c>
      <c r="E1189" s="271">
        <v>36270</v>
      </c>
      <c r="F1189" s="276"/>
      <c r="G1189" s="263" t="str">
        <f t="shared" si="75"/>
        <v xml:space="preserve"> </v>
      </c>
      <c r="H1189" s="267" t="s">
        <v>21</v>
      </c>
      <c r="I1189" s="267" t="s">
        <v>108</v>
      </c>
      <c r="J1189" s="263" t="str">
        <f t="shared" si="76"/>
        <v xml:space="preserve"> </v>
      </c>
      <c r="K1189" s="272" t="str">
        <f>IF(D1189&gt;=('28 Populations and thresholds'!$I$180),"YES"," ")</f>
        <v>YES</v>
      </c>
      <c r="L1189" s="272" t="str">
        <f>IF(K1189="YES"," ",IF(D1189&gt;=('28 Populations and thresholds'!$I$180)*0.25,"YES"))</f>
        <v xml:space="preserve"> </v>
      </c>
      <c r="M1189" s="272" t="b">
        <f>OR('28 Populations and thresholds'!$J$180="CR",'28 Populations and thresholds'!$J$180="EN",'28 Populations and thresholds'!$J$180="VU")</f>
        <v>0</v>
      </c>
      <c r="N1189" s="273">
        <f>D1189/'28 Populations and thresholds'!$H$180</f>
        <v>1.5350000000000001E-2</v>
      </c>
      <c r="O1189" s="263" t="str">
        <f t="shared" si="77"/>
        <v xml:space="preserve"> </v>
      </c>
      <c r="P1189" s="269"/>
      <c r="Q1189" s="263" t="str">
        <f t="shared" si="78"/>
        <v xml:space="preserve"> </v>
      </c>
    </row>
    <row r="1190" spans="1:17" x14ac:dyDescent="0.2">
      <c r="A1190" s="267" t="s">
        <v>1314</v>
      </c>
      <c r="B1190" s="268" t="s">
        <v>951</v>
      </c>
      <c r="C1190" s="269" t="s">
        <v>3446</v>
      </c>
      <c r="D1190" s="270">
        <v>500</v>
      </c>
      <c r="E1190" s="271">
        <v>36410</v>
      </c>
      <c r="F1190" s="276"/>
      <c r="G1190" s="263" t="str">
        <f t="shared" si="75"/>
        <v xml:space="preserve"> </v>
      </c>
      <c r="H1190" s="267" t="s">
        <v>21</v>
      </c>
      <c r="I1190" s="267" t="s">
        <v>82</v>
      </c>
      <c r="J1190" s="263" t="str">
        <f t="shared" si="76"/>
        <v xml:space="preserve"> </v>
      </c>
      <c r="K1190" s="272" t="str">
        <f>IF(D1190&gt;=('28 Populations and thresholds'!$I$144),"YES"," ")</f>
        <v>YES</v>
      </c>
      <c r="L1190" s="272" t="str">
        <f>IF(K1190="YES"," ",IF(D1190&gt;=('28 Populations and thresholds'!$I$144)*0.25,"YES"))</f>
        <v xml:space="preserve"> </v>
      </c>
      <c r="M1190" s="272" t="b">
        <f>OR('28 Populations and thresholds'!$J$144="CR",'28 Populations and thresholds'!$J$144="EN",'28 Populations and thresholds'!$J$144="VU")</f>
        <v>0</v>
      </c>
      <c r="N1190" s="273">
        <f>D1190/'28 Populations and thresholds'!$H$144</f>
        <v>0.05</v>
      </c>
      <c r="O1190" s="263" t="str">
        <f t="shared" si="77"/>
        <v xml:space="preserve"> </v>
      </c>
      <c r="P1190" s="269"/>
      <c r="Q1190" s="263" t="str">
        <f t="shared" si="78"/>
        <v xml:space="preserve"> </v>
      </c>
    </row>
    <row r="1191" spans="1:17" x14ac:dyDescent="0.2">
      <c r="A1191" s="267" t="s">
        <v>1314</v>
      </c>
      <c r="B1191" s="268" t="s">
        <v>951</v>
      </c>
      <c r="C1191" s="269" t="s">
        <v>3470</v>
      </c>
      <c r="D1191" s="270">
        <v>1817</v>
      </c>
      <c r="E1191" s="271">
        <v>36391</v>
      </c>
      <c r="F1191" s="276"/>
      <c r="G1191" s="263" t="str">
        <f t="shared" si="75"/>
        <v xml:space="preserve"> </v>
      </c>
      <c r="H1191" s="267" t="s">
        <v>21</v>
      </c>
      <c r="I1191" s="267" t="s">
        <v>82</v>
      </c>
      <c r="J1191" s="263" t="str">
        <f t="shared" si="76"/>
        <v xml:space="preserve"> </v>
      </c>
      <c r="K1191" s="272" t="str">
        <f>IF(D1191&gt;=('28 Populations and thresholds'!$I$181),"YES"," ")</f>
        <v>YES</v>
      </c>
      <c r="L1191" s="272" t="str">
        <f>IF(K1191="YES"," ",IF(D1191&gt;=('28 Populations and thresholds'!$I$181)*0.25,"YES"))</f>
        <v xml:space="preserve"> </v>
      </c>
      <c r="M1191" s="272" t="b">
        <f>OR('28 Populations and thresholds'!$J$181="CR",'28 Populations and thresholds'!$J$181="EN",'28 Populations and thresholds'!$J$181="VU")</f>
        <v>1</v>
      </c>
      <c r="N1191" s="273">
        <f>D1191/'28 Populations and thresholds'!$H$181</f>
        <v>5.6781249999999998E-2</v>
      </c>
      <c r="O1191" s="263" t="str">
        <f t="shared" si="77"/>
        <v xml:space="preserve"> </v>
      </c>
      <c r="P1191" s="269"/>
      <c r="Q1191" s="263" t="str">
        <f t="shared" si="78"/>
        <v xml:space="preserve"> </v>
      </c>
    </row>
    <row r="1192" spans="1:17" x14ac:dyDescent="0.2">
      <c r="A1192" s="267" t="s">
        <v>1314</v>
      </c>
      <c r="B1192" s="268" t="s">
        <v>951</v>
      </c>
      <c r="C1192" s="269" t="s">
        <v>3767</v>
      </c>
      <c r="D1192" s="270">
        <v>24915</v>
      </c>
      <c r="E1192" s="271">
        <v>35927</v>
      </c>
      <c r="F1192" s="276"/>
      <c r="G1192" s="263" t="str">
        <f t="shared" si="75"/>
        <v xml:space="preserve"> </v>
      </c>
      <c r="H1192" s="267" t="s">
        <v>21</v>
      </c>
      <c r="I1192" s="267" t="s">
        <v>108</v>
      </c>
      <c r="J1192" s="263" t="str">
        <f t="shared" si="76"/>
        <v xml:space="preserve"> </v>
      </c>
      <c r="K1192" s="272" t="str">
        <f>IF(D1192&gt;=('28 Populations and thresholds'!$I$195),"YES"," ")</f>
        <v>YES</v>
      </c>
      <c r="L1192" s="272" t="str">
        <f>IF(K1192="YES"," ",IF(D1192&gt;=('28 Populations and thresholds'!$I$195)*0.25,"YES"))</f>
        <v xml:space="preserve"> </v>
      </c>
      <c r="M1192" s="272" t="b">
        <f>OR('28 Populations and thresholds'!$J$195="CR",'28 Populations and thresholds'!$J$195="EN",'28 Populations and thresholds'!$J$195="VU")</f>
        <v>1</v>
      </c>
      <c r="N1192" s="273">
        <f>D1192/'28 Populations and thresholds'!$H$195</f>
        <v>8.591379310344828E-2</v>
      </c>
      <c r="O1192" s="263" t="str">
        <f t="shared" si="77"/>
        <v xml:space="preserve"> </v>
      </c>
      <c r="P1192" s="269"/>
      <c r="Q1192" s="263" t="str">
        <f t="shared" si="78"/>
        <v xml:space="preserve"> </v>
      </c>
    </row>
    <row r="1193" spans="1:17" x14ac:dyDescent="0.2">
      <c r="A1193" s="267" t="s">
        <v>1314</v>
      </c>
      <c r="B1193" s="268" t="s">
        <v>951</v>
      </c>
      <c r="C1193" s="269" t="s">
        <v>3451</v>
      </c>
      <c r="D1193" s="270">
        <v>4248</v>
      </c>
      <c r="E1193" s="271">
        <v>36270</v>
      </c>
      <c r="F1193" s="276"/>
      <c r="G1193" s="263" t="str">
        <f t="shared" si="75"/>
        <v xml:space="preserve"> </v>
      </c>
      <c r="H1193" s="267" t="s">
        <v>21</v>
      </c>
      <c r="I1193" s="267" t="s">
        <v>108</v>
      </c>
      <c r="J1193" s="263" t="str">
        <f t="shared" si="76"/>
        <v xml:space="preserve"> </v>
      </c>
      <c r="K1193" s="272" t="str">
        <f>IF(D1193&gt;=('28 Populations and thresholds'!$I$154),"YES"," ")</f>
        <v>YES</v>
      </c>
      <c r="L1193" s="272" t="str">
        <f>IF(K1193="YES"," ",IF(D1193&gt;=('28 Populations and thresholds'!$I$154)*0.25,"YES"))</f>
        <v xml:space="preserve"> </v>
      </c>
      <c r="M1193" s="272" t="b">
        <f>OR('28 Populations and thresholds'!$J$154="CR",'28 Populations and thresholds'!$J$154="EN",'28 Populations and thresholds'!$J$154="VU")</f>
        <v>0</v>
      </c>
      <c r="N1193" s="273">
        <f>D1193/'28 Populations and thresholds'!$H$154</f>
        <v>4.0846153846153845E-2</v>
      </c>
      <c r="O1193" s="263" t="str">
        <f t="shared" si="77"/>
        <v xml:space="preserve"> </v>
      </c>
      <c r="P1193" s="269"/>
      <c r="Q1193" s="263" t="str">
        <f t="shared" si="78"/>
        <v xml:space="preserve"> </v>
      </c>
    </row>
    <row r="1194" spans="1:17" x14ac:dyDescent="0.2">
      <c r="A1194" s="267" t="s">
        <v>1314</v>
      </c>
      <c r="B1194" s="268" t="s">
        <v>951</v>
      </c>
      <c r="C1194" s="269" t="s">
        <v>3452</v>
      </c>
      <c r="D1194" s="270">
        <v>1367</v>
      </c>
      <c r="E1194" s="271">
        <v>36270</v>
      </c>
      <c r="F1194" s="276"/>
      <c r="G1194" s="263" t="str">
        <f t="shared" si="75"/>
        <v xml:space="preserve"> </v>
      </c>
      <c r="H1194" s="267" t="s">
        <v>21</v>
      </c>
      <c r="I1194" s="267" t="s">
        <v>108</v>
      </c>
      <c r="J1194" s="263" t="str">
        <f t="shared" si="76"/>
        <v xml:space="preserve"> </v>
      </c>
      <c r="K1194" s="272" t="str">
        <f>IF(D1194&gt;=('28 Populations and thresholds'!$I$158),"YES"," ")</f>
        <v>YES</v>
      </c>
      <c r="L1194" s="272" t="str">
        <f>IF(K1194="YES"," ",IF(D1194&gt;=('28 Populations and thresholds'!$I$158)*0.25,"YES"))</f>
        <v xml:space="preserve"> </v>
      </c>
      <c r="M1194" s="272" t="b">
        <f>OR('28 Populations and thresholds'!$J$158="CR",'28 Populations and thresholds'!$J$158="EN",'28 Populations and thresholds'!$J$158="VU")</f>
        <v>0</v>
      </c>
      <c r="N1194" s="273">
        <f>D1194/'28 Populations and thresholds'!$H$158</f>
        <v>1.367E-2</v>
      </c>
      <c r="O1194" s="263" t="str">
        <f t="shared" si="77"/>
        <v xml:space="preserve"> </v>
      </c>
      <c r="P1194" s="269"/>
      <c r="Q1194" s="263" t="str">
        <f t="shared" si="78"/>
        <v xml:space="preserve"> </v>
      </c>
    </row>
    <row r="1195" spans="1:17" x14ac:dyDescent="0.2">
      <c r="A1195" s="267" t="s">
        <v>1314</v>
      </c>
      <c r="B1195" s="268" t="s">
        <v>951</v>
      </c>
      <c r="C1195" s="269" t="s">
        <v>3459</v>
      </c>
      <c r="D1195" s="270">
        <v>682</v>
      </c>
      <c r="E1195" s="271">
        <v>35927</v>
      </c>
      <c r="F1195" s="276"/>
      <c r="G1195" s="263" t="str">
        <f t="shared" si="75"/>
        <v xml:space="preserve"> </v>
      </c>
      <c r="H1195" s="267" t="s">
        <v>21</v>
      </c>
      <c r="I1195" s="267" t="s">
        <v>108</v>
      </c>
      <c r="J1195" s="263" t="str">
        <f t="shared" si="76"/>
        <v xml:space="preserve"> </v>
      </c>
      <c r="K1195" s="272" t="str">
        <f>IF(D1195&gt;=(('28 Populations and thresholds'!$I$160)+('28 Populations and thresholds'!$I$163)),"YES"," ")</f>
        <v>YES</v>
      </c>
      <c r="L1195" s="272" t="str">
        <f>IF(K1195="YES"," ",IF(D1195&gt;=(('28 Populations and thresholds'!$I$160)+('28 Populations and thresholds'!$I$163))*0.25,"YES"))</f>
        <v xml:space="preserve"> </v>
      </c>
      <c r="M1195" s="272" t="b">
        <f>OR('28 Populations and thresholds'!$J$160="CR",'28 Populations and thresholds'!$J$160="EN",'28 Populations and thresholds'!$J$160="VU")</f>
        <v>0</v>
      </c>
      <c r="N1195" s="273">
        <f>D1195/(('28 Populations and thresholds'!$H$160)+('28 Populations and thresholds'!$H$163))</f>
        <v>1.7714285714285714E-2</v>
      </c>
      <c r="O1195" s="263" t="str">
        <f t="shared" si="77"/>
        <v xml:space="preserve"> </v>
      </c>
      <c r="P1195" s="282" t="s">
        <v>4563</v>
      </c>
      <c r="Q1195" s="263" t="str">
        <f t="shared" si="78"/>
        <v xml:space="preserve"> </v>
      </c>
    </row>
    <row r="1196" spans="1:17" x14ac:dyDescent="0.2">
      <c r="A1196" s="275" t="s">
        <v>1314</v>
      </c>
      <c r="B1196" s="269" t="s">
        <v>951</v>
      </c>
      <c r="C1196" s="269" t="s">
        <v>3799</v>
      </c>
      <c r="D1196" s="279">
        <v>5000</v>
      </c>
      <c r="E1196" s="285">
        <v>40767</v>
      </c>
      <c r="F1196" s="272"/>
      <c r="G1196" s="263" t="str">
        <f t="shared" si="75"/>
        <v xml:space="preserve"> </v>
      </c>
      <c r="H1196" s="275" t="s">
        <v>3913</v>
      </c>
      <c r="I1196" s="275" t="s">
        <v>3914</v>
      </c>
      <c r="J1196" s="263" t="str">
        <f t="shared" si="76"/>
        <v xml:space="preserve"> </v>
      </c>
      <c r="K1196" s="272" t="str">
        <f>IF(D1196&gt;=(('28 Populations and thresholds'!$I$196)+('28 Populations and thresholds'!$I$197)),"YES"," ")</f>
        <v>YES</v>
      </c>
      <c r="L1196" s="272" t="str">
        <f>IF(K1196="YES"," ",IF(D1196&gt;=(('28 Populations and thresholds'!$I$196)+('28 Populations and thresholds'!$I$197))*0.25,"YES"))</f>
        <v xml:space="preserve"> </v>
      </c>
      <c r="M1196" s="272" t="b">
        <f>OR('28 Populations and thresholds'!$J$197="CR",'28 Populations and thresholds'!$J$197="EN",'28 Populations and thresholds'!$J$197="VU")</f>
        <v>0</v>
      </c>
      <c r="N1196" s="273">
        <f>D1196/(('28 Populations and thresholds'!$H$196)+('28 Populations and thresholds'!$H$197))</f>
        <v>4.0983606557377046E-2</v>
      </c>
      <c r="O1196" s="263" t="str">
        <f t="shared" si="77"/>
        <v xml:space="preserve"> </v>
      </c>
      <c r="P1196" s="275" t="s">
        <v>4568</v>
      </c>
      <c r="Q1196" s="263" t="str">
        <f t="shared" si="78"/>
        <v xml:space="preserve"> </v>
      </c>
    </row>
    <row r="1197" spans="1:17" x14ac:dyDescent="0.2">
      <c r="A1197" s="275" t="s">
        <v>1314</v>
      </c>
      <c r="B1197" s="268" t="s">
        <v>951</v>
      </c>
      <c r="C1197" s="269" t="s">
        <v>3400</v>
      </c>
      <c r="D1197" s="279">
        <v>350</v>
      </c>
      <c r="E1197" s="274" t="s">
        <v>4095</v>
      </c>
      <c r="F1197" s="272"/>
      <c r="G1197" s="263" t="str">
        <f t="shared" si="75"/>
        <v xml:space="preserve"> </v>
      </c>
      <c r="H1197" s="275"/>
      <c r="I1197" s="275" t="s">
        <v>4019</v>
      </c>
      <c r="J1197" s="263" t="str">
        <f t="shared" si="76"/>
        <v xml:space="preserve"> </v>
      </c>
      <c r="K1197" s="272" t="str">
        <f>IF(D1197&gt;=(('28 Populations and thresholds'!$I$123)+('28 Populations and thresholds'!$I$124)),"YES"," ")</f>
        <v>YES</v>
      </c>
      <c r="L1197" s="272" t="str">
        <f>IF(K1197="YES"," ",IF(D1197&gt;=(('28 Populations and thresholds'!$I$123)+('28 Populations and thresholds'!$I$124))*0.25,"YES"))</f>
        <v xml:space="preserve"> </v>
      </c>
      <c r="M1197" s="272" t="b">
        <f>OR('28 Populations and thresholds'!$J$124="CR",'28 Populations and thresholds'!$J$124="EN",'28 Populations and thresholds'!$J$124="VU")</f>
        <v>1</v>
      </c>
      <c r="N1197" s="273">
        <f>D1197/(('28 Populations and thresholds'!$H$123)+('28 Populations and thresholds'!$H$124))</f>
        <v>0.22580645161290322</v>
      </c>
      <c r="O1197" s="263" t="str">
        <f t="shared" si="77"/>
        <v xml:space="preserve"> </v>
      </c>
      <c r="P1197" s="275" t="s">
        <v>4568</v>
      </c>
      <c r="Q1197" s="263" t="str">
        <f t="shared" si="78"/>
        <v xml:space="preserve"> </v>
      </c>
    </row>
    <row r="1198" spans="1:17" x14ac:dyDescent="0.2">
      <c r="A1198" s="275" t="s">
        <v>1314</v>
      </c>
      <c r="B1198" s="283" t="s">
        <v>951</v>
      </c>
      <c r="C1198" s="269" t="s">
        <v>1732</v>
      </c>
      <c r="D1198" s="279">
        <v>8671</v>
      </c>
      <c r="E1198" s="274">
        <v>2007</v>
      </c>
      <c r="F1198" s="272"/>
      <c r="G1198" s="263" t="str">
        <f t="shared" si="75"/>
        <v xml:space="preserve"> </v>
      </c>
      <c r="H1198" s="275" t="s">
        <v>4069</v>
      </c>
      <c r="I1198" s="275"/>
      <c r="J1198" s="263" t="str">
        <f t="shared" si="76"/>
        <v xml:space="preserve"> </v>
      </c>
      <c r="K1198" s="272" t="str">
        <f>IF(D1198&gt;=('28 Populations and thresholds'!$I$221),"YES"," ")</f>
        <v>YES</v>
      </c>
      <c r="L1198" s="272" t="str">
        <f>IF(K1198="YES"," ",IF(D1198&gt;=('28 Populations and thresholds'!$I$221)*0.25,"YES"))</f>
        <v xml:space="preserve"> </v>
      </c>
      <c r="M1198" s="272" t="b">
        <f>OR('28 Populations and thresholds'!$J$221="CR",'28 Populations and thresholds'!$J$221="EN",'28 Populations and thresholds'!$J$221="VU")</f>
        <v>1</v>
      </c>
      <c r="N1198" s="273">
        <f>D1198/'28 Populations and thresholds'!$H$221</f>
        <v>0.90322916666666664</v>
      </c>
      <c r="O1198" s="263" t="str">
        <f t="shared" si="77"/>
        <v xml:space="preserve"> </v>
      </c>
      <c r="P1198" s="275"/>
      <c r="Q1198" s="263" t="str">
        <f t="shared" si="78"/>
        <v xml:space="preserve"> </v>
      </c>
    </row>
    <row r="1199" spans="1:17" x14ac:dyDescent="0.2">
      <c r="A1199" s="267" t="s">
        <v>1314</v>
      </c>
      <c r="B1199" s="268" t="s">
        <v>951</v>
      </c>
      <c r="C1199" s="269" t="s">
        <v>3763</v>
      </c>
      <c r="D1199" s="270">
        <v>1200</v>
      </c>
      <c r="E1199" s="271">
        <v>36391</v>
      </c>
      <c r="F1199" s="276"/>
      <c r="G1199" s="263" t="str">
        <f t="shared" si="75"/>
        <v xml:space="preserve"> </v>
      </c>
      <c r="H1199" s="267" t="s">
        <v>21</v>
      </c>
      <c r="I1199" s="267" t="s">
        <v>82</v>
      </c>
      <c r="J1199" s="263" t="str">
        <f t="shared" si="76"/>
        <v xml:space="preserve"> </v>
      </c>
      <c r="K1199" s="272" t="str">
        <f>IF(D1199&gt;=('28 Populations and thresholds'!$I$191),"YES"," ")</f>
        <v>YES</v>
      </c>
      <c r="L1199" s="272" t="str">
        <f>IF(K1199="YES"," ",IF(D1199&gt;=('28 Populations and thresholds'!$I$191)*0.25,"YES"))</f>
        <v xml:space="preserve"> </v>
      </c>
      <c r="M1199" s="272" t="b">
        <f>OR('28 Populations and thresholds'!$J$191="CR",'28 Populations and thresholds'!$J$191="EN",'28 Populations and thresholds'!$J$191="VU")</f>
        <v>0</v>
      </c>
      <c r="N1199" s="273">
        <f>D1199/'28 Populations and thresholds'!$H$191</f>
        <v>2.4E-2</v>
      </c>
      <c r="O1199" s="263" t="str">
        <f t="shared" si="77"/>
        <v xml:space="preserve"> </v>
      </c>
      <c r="P1199" s="269"/>
      <c r="Q1199" s="263" t="str">
        <f t="shared" si="78"/>
        <v xml:space="preserve"> </v>
      </c>
    </row>
    <row r="1200" spans="1:17" x14ac:dyDescent="0.2">
      <c r="A1200" s="267" t="s">
        <v>1314</v>
      </c>
      <c r="B1200" s="268" t="s">
        <v>951</v>
      </c>
      <c r="C1200" s="269" t="s">
        <v>3758</v>
      </c>
      <c r="D1200" s="270">
        <v>1306</v>
      </c>
      <c r="E1200" s="271">
        <v>35927</v>
      </c>
      <c r="F1200" s="276"/>
      <c r="G1200" s="263" t="str">
        <f t="shared" si="75"/>
        <v xml:space="preserve"> </v>
      </c>
      <c r="H1200" s="267" t="s">
        <v>21</v>
      </c>
      <c r="I1200" s="267" t="s">
        <v>108</v>
      </c>
      <c r="J1200" s="263" t="str">
        <f t="shared" si="76"/>
        <v xml:space="preserve"> </v>
      </c>
      <c r="K1200" s="272" t="str">
        <f>IF(D1200&gt;=('28 Populations and thresholds'!$I$179),"YES"," ")</f>
        <v>YES</v>
      </c>
      <c r="L1200" s="272" t="str">
        <f>IF(K1200="YES"," ",IF(D1200&gt;=('28 Populations and thresholds'!$I$179)*0.25,"YES"))</f>
        <v xml:space="preserve"> </v>
      </c>
      <c r="M1200" s="272" t="b">
        <f>OR('28 Populations and thresholds'!$J$179="CR",'28 Populations and thresholds'!$J$179="EN",'28 Populations and thresholds'!$J$179="VU")</f>
        <v>0</v>
      </c>
      <c r="N1200" s="273">
        <f>D1200/'28 Populations and thresholds'!$H$179</f>
        <v>2.3745454545454545E-2</v>
      </c>
      <c r="O1200" s="263" t="str">
        <f t="shared" si="77"/>
        <v xml:space="preserve"> </v>
      </c>
      <c r="P1200" s="269"/>
      <c r="Q1200" s="263" t="str">
        <f t="shared" si="78"/>
        <v xml:space="preserve"> </v>
      </c>
    </row>
    <row r="1201" spans="1:22" x14ac:dyDescent="0.2">
      <c r="A1201" s="267" t="s">
        <v>1314</v>
      </c>
      <c r="B1201" s="268" t="s">
        <v>951</v>
      </c>
      <c r="C1201" s="280" t="s">
        <v>3473</v>
      </c>
      <c r="D1201" s="270">
        <v>454</v>
      </c>
      <c r="E1201" s="271">
        <v>35927</v>
      </c>
      <c r="F1201" s="276"/>
      <c r="G1201" s="263" t="str">
        <f t="shared" si="75"/>
        <v xml:space="preserve"> </v>
      </c>
      <c r="H1201" s="267" t="s">
        <v>21</v>
      </c>
      <c r="I1201" s="267" t="s">
        <v>105</v>
      </c>
      <c r="J1201" s="263" t="str">
        <f t="shared" si="76"/>
        <v xml:space="preserve"> </v>
      </c>
      <c r="K1201" s="272" t="str">
        <f>IF(D1201&gt;=('28 Populations and thresholds'!$I$190),"YES"," ")</f>
        <v xml:space="preserve"> </v>
      </c>
      <c r="L1201" s="272" t="str">
        <f>IF(K1201="YES"," ",IF(D1201&gt;=('28 Populations and thresholds'!$I$190)*0.25,"YES"))</f>
        <v>YES</v>
      </c>
      <c r="M1201" s="272" t="b">
        <f>OR('28 Populations and thresholds'!$J$190="CR",'28 Populations and thresholds'!$J$190="EN",'28 Populations and thresholds'!$J$190="VU")</f>
        <v>0</v>
      </c>
      <c r="N1201" s="273">
        <f>D1201/'28 Populations and thresholds'!$H$190</f>
        <v>4.5399999999999998E-3</v>
      </c>
      <c r="O1201" s="263" t="str">
        <f t="shared" si="77"/>
        <v xml:space="preserve"> </v>
      </c>
      <c r="P1201" s="275"/>
      <c r="Q1201" s="263" t="str">
        <f t="shared" si="78"/>
        <v xml:space="preserve"> </v>
      </c>
    </row>
    <row r="1202" spans="1:22" x14ac:dyDescent="0.2">
      <c r="A1202" s="12" t="s">
        <v>1314</v>
      </c>
      <c r="B1202" s="9" t="s">
        <v>4134</v>
      </c>
      <c r="C1202" s="4" t="s">
        <v>1732</v>
      </c>
      <c r="D1202" s="5">
        <v>147</v>
      </c>
      <c r="E1202" s="104">
        <v>1995</v>
      </c>
      <c r="G1202" s="263" t="str">
        <f t="shared" si="75"/>
        <v xml:space="preserve"> </v>
      </c>
      <c r="H1202" s="13" t="s">
        <v>4019</v>
      </c>
      <c r="J1202" s="263" t="str">
        <f t="shared" si="76"/>
        <v xml:space="preserve"> </v>
      </c>
      <c r="K1202" s="38" t="str">
        <f>IF(D1202&gt;=('28 Populations and thresholds'!$I$221),"YES"," ")</f>
        <v>YES</v>
      </c>
      <c r="L1202" s="38" t="str">
        <f>IF(K1202="YES"," ",IF(D1202&gt;=('28 Populations and thresholds'!$I$221)*0.25,"YES"))</f>
        <v xml:space="preserve"> </v>
      </c>
      <c r="M1202" s="38" t="b">
        <f>OR('28 Populations and thresholds'!$J$221="CR",'28 Populations and thresholds'!$J$221="EN",'28 Populations and thresholds'!$J$221="VU")</f>
        <v>1</v>
      </c>
      <c r="N1202" s="75">
        <f>D1202/'28 Populations and thresholds'!$H$221</f>
        <v>1.53125E-2</v>
      </c>
      <c r="O1202" s="263" t="str">
        <f t="shared" si="77"/>
        <v xml:space="preserve"> </v>
      </c>
      <c r="Q1202" s="263" t="str">
        <f t="shared" si="78"/>
        <v xml:space="preserve"> </v>
      </c>
    </row>
    <row r="1203" spans="1:22" x14ac:dyDescent="0.2">
      <c r="A1203" s="267" t="s">
        <v>1314</v>
      </c>
      <c r="B1203" s="268" t="s">
        <v>998</v>
      </c>
      <c r="C1203" s="268" t="s">
        <v>3795</v>
      </c>
      <c r="D1203" s="270">
        <v>1499</v>
      </c>
      <c r="E1203" s="271">
        <v>37378</v>
      </c>
      <c r="F1203" s="276"/>
      <c r="G1203" s="263" t="str">
        <f t="shared" si="75"/>
        <v xml:space="preserve"> </v>
      </c>
      <c r="H1203" s="267" t="s">
        <v>21</v>
      </c>
      <c r="I1203" s="267" t="s">
        <v>90</v>
      </c>
      <c r="J1203" s="263" t="str">
        <f t="shared" si="76"/>
        <v xml:space="preserve"> </v>
      </c>
      <c r="K1203" s="272" t="str">
        <f>IF(D1203&gt;=(('28 Populations and thresholds'!$I$176)+('28 Populations and thresholds'!$I$177)),"YES"," ")</f>
        <v xml:space="preserve"> </v>
      </c>
      <c r="L1203" s="272" t="str">
        <f>IF(K1203="YES"," ",IF(D1203&gt;=(('28 Populations and thresholds'!$I$176)+('28 Populations and thresholds'!$I$177))*0.25,"YES"))</f>
        <v>YES</v>
      </c>
      <c r="M1203" s="272" t="b">
        <f>OR('28 Populations and thresholds'!$J$176="CR",'28 Populations and thresholds'!$J$176="EN",'28 Populations and thresholds'!$J$176="VU")</f>
        <v>0</v>
      </c>
      <c r="N1203" s="273">
        <f>D1203/(('28 Populations and thresholds'!$H$176)+('28 Populations and thresholds'!$H$177))</f>
        <v>5.372759856630824E-3</v>
      </c>
      <c r="O1203" s="263" t="str">
        <f t="shared" si="77"/>
        <v xml:space="preserve"> </v>
      </c>
      <c r="P1203" s="275" t="s">
        <v>4568</v>
      </c>
      <c r="Q1203" s="263" t="str">
        <f t="shared" si="78"/>
        <v xml:space="preserve"> </v>
      </c>
    </row>
    <row r="1204" spans="1:22" x14ac:dyDescent="0.2">
      <c r="A1204" s="267" t="s">
        <v>1314</v>
      </c>
      <c r="B1204" s="268" t="s">
        <v>998</v>
      </c>
      <c r="C1204" s="269" t="s">
        <v>3447</v>
      </c>
      <c r="D1204" s="270">
        <v>1037</v>
      </c>
      <c r="E1204" s="271">
        <v>37378</v>
      </c>
      <c r="F1204" s="276"/>
      <c r="G1204" s="263" t="str">
        <f t="shared" si="75"/>
        <v xml:space="preserve"> </v>
      </c>
      <c r="H1204" s="267" t="s">
        <v>21</v>
      </c>
      <c r="I1204" s="267" t="s">
        <v>90</v>
      </c>
      <c r="J1204" s="263" t="str">
        <f t="shared" si="76"/>
        <v xml:space="preserve"> </v>
      </c>
      <c r="K1204" s="272" t="str">
        <f>IF(D1204&gt;=('28 Populations and thresholds'!$I$145),"YES"," ")</f>
        <v>YES</v>
      </c>
      <c r="L1204" s="272" t="str">
        <f>IF(K1204="YES"," ",IF(D1204&gt;=('28 Populations and thresholds'!$I$145)*0.25,"YES"))</f>
        <v xml:space="preserve"> </v>
      </c>
      <c r="M1204" s="272" t="b">
        <f>OR('28 Populations and thresholds'!$J$145="CR",'28 Populations and thresholds'!$J$145="EN",'28 Populations and thresholds'!$J$145="VU")</f>
        <v>0</v>
      </c>
      <c r="N1204" s="273">
        <f>D1204/'28 Populations and thresholds'!$H$145</f>
        <v>1.0370000000000001E-2</v>
      </c>
      <c r="O1204" s="263" t="str">
        <f t="shared" si="77"/>
        <v xml:space="preserve"> </v>
      </c>
      <c r="P1204" s="269"/>
      <c r="Q1204" s="263" t="str">
        <f t="shared" si="78"/>
        <v xml:space="preserve"> </v>
      </c>
    </row>
    <row r="1205" spans="1:22" x14ac:dyDescent="0.2">
      <c r="A1205" s="267" t="s">
        <v>1314</v>
      </c>
      <c r="B1205" s="268" t="s">
        <v>998</v>
      </c>
      <c r="C1205" s="269" t="s">
        <v>3480</v>
      </c>
      <c r="D1205" s="270">
        <v>2512</v>
      </c>
      <c r="E1205" s="271">
        <v>37378</v>
      </c>
      <c r="F1205" s="276"/>
      <c r="G1205" s="263" t="str">
        <f t="shared" si="75"/>
        <v xml:space="preserve"> </v>
      </c>
      <c r="H1205" s="267" t="s">
        <v>21</v>
      </c>
      <c r="I1205" s="267" t="s">
        <v>90</v>
      </c>
      <c r="J1205" s="263" t="str">
        <f t="shared" si="76"/>
        <v xml:space="preserve"> </v>
      </c>
      <c r="K1205" s="272" t="str">
        <f>IF(D1205&gt;=('28 Populations and thresholds'!$I$203),"YES"," ")</f>
        <v>YES</v>
      </c>
      <c r="L1205" s="272" t="str">
        <f>IF(K1205="YES"," ",IF(D1205&gt;=('28 Populations and thresholds'!$I$203)*0.25,"YES"))</f>
        <v xml:space="preserve"> </v>
      </c>
      <c r="M1205" s="272" t="b">
        <f>OR('28 Populations and thresholds'!$J$203="CR",'28 Populations and thresholds'!$J$203="EN",'28 Populations and thresholds'!$J$203="VU")</f>
        <v>0</v>
      </c>
      <c r="N1205" s="273">
        <f>D1205/'28 Populations and thresholds'!$H$203</f>
        <v>1.8607407407407406E-2</v>
      </c>
      <c r="O1205" s="263" t="str">
        <f t="shared" si="77"/>
        <v xml:space="preserve"> </v>
      </c>
      <c r="P1205" s="269"/>
      <c r="Q1205" s="263" t="str">
        <f t="shared" si="78"/>
        <v xml:space="preserve"> </v>
      </c>
    </row>
    <row r="1206" spans="1:22" x14ac:dyDescent="0.2">
      <c r="A1206" s="267" t="s">
        <v>1314</v>
      </c>
      <c r="B1206" s="268" t="s">
        <v>998</v>
      </c>
      <c r="C1206" s="269" t="s">
        <v>3451</v>
      </c>
      <c r="D1206" s="270">
        <v>3550</v>
      </c>
      <c r="E1206" s="271">
        <v>37378</v>
      </c>
      <c r="F1206" s="276"/>
      <c r="G1206" s="263" t="str">
        <f t="shared" si="75"/>
        <v xml:space="preserve"> </v>
      </c>
      <c r="H1206" s="267" t="s">
        <v>21</v>
      </c>
      <c r="I1206" s="267" t="s">
        <v>90</v>
      </c>
      <c r="J1206" s="263" t="str">
        <f t="shared" si="76"/>
        <v xml:space="preserve"> </v>
      </c>
      <c r="K1206" s="272" t="str">
        <f>IF(D1206&gt;=('28 Populations and thresholds'!$I$154),"YES"," ")</f>
        <v>YES</v>
      </c>
      <c r="L1206" s="272" t="str">
        <f>IF(K1206="YES"," ",IF(D1206&gt;=('28 Populations and thresholds'!$I$154)*0.25,"YES"))</f>
        <v xml:space="preserve"> </v>
      </c>
      <c r="M1206" s="272" t="b">
        <f>OR('28 Populations and thresholds'!$J$154="CR",'28 Populations and thresholds'!$J$154="EN",'28 Populations and thresholds'!$J$154="VU")</f>
        <v>0</v>
      </c>
      <c r="N1206" s="273">
        <f>D1206/'28 Populations and thresholds'!$H$154</f>
        <v>3.4134615384615381E-2</v>
      </c>
      <c r="O1206" s="263" t="str">
        <f t="shared" si="77"/>
        <v xml:space="preserve"> </v>
      </c>
      <c r="P1206" s="269"/>
      <c r="Q1206" s="263" t="str">
        <f t="shared" si="78"/>
        <v xml:space="preserve"> </v>
      </c>
    </row>
    <row r="1207" spans="1:22" x14ac:dyDescent="0.2">
      <c r="A1207" s="267" t="s">
        <v>1314</v>
      </c>
      <c r="B1207" s="268" t="s">
        <v>998</v>
      </c>
      <c r="C1207" s="269" t="s">
        <v>3452</v>
      </c>
      <c r="D1207" s="270">
        <v>2886</v>
      </c>
      <c r="E1207" s="271">
        <v>37378</v>
      </c>
      <c r="F1207" s="276"/>
      <c r="G1207" s="263" t="str">
        <f t="shared" si="75"/>
        <v xml:space="preserve"> </v>
      </c>
      <c r="H1207" s="267" t="s">
        <v>21</v>
      </c>
      <c r="I1207" s="267" t="s">
        <v>90</v>
      </c>
      <c r="J1207" s="263" t="str">
        <f t="shared" si="76"/>
        <v xml:space="preserve"> </v>
      </c>
      <c r="K1207" s="272" t="str">
        <f>IF(D1207&gt;=('28 Populations and thresholds'!$I$158),"YES"," ")</f>
        <v>YES</v>
      </c>
      <c r="L1207" s="272" t="str">
        <f>IF(K1207="YES"," ",IF(D1207&gt;=('28 Populations and thresholds'!$I$158)*0.25,"YES"))</f>
        <v xml:space="preserve"> </v>
      </c>
      <c r="M1207" s="272" t="b">
        <f>OR('28 Populations and thresholds'!$J$158="CR",'28 Populations and thresholds'!$J$158="EN",'28 Populations and thresholds'!$J$158="VU")</f>
        <v>0</v>
      </c>
      <c r="N1207" s="273">
        <f>D1207/'28 Populations and thresholds'!$H$158</f>
        <v>2.886E-2</v>
      </c>
      <c r="O1207" s="263" t="str">
        <f t="shared" si="77"/>
        <v xml:space="preserve"> </v>
      </c>
      <c r="P1207" s="269"/>
      <c r="Q1207" s="263" t="str">
        <f t="shared" si="78"/>
        <v xml:space="preserve"> </v>
      </c>
    </row>
    <row r="1208" spans="1:22" x14ac:dyDescent="0.2">
      <c r="A1208" s="267" t="s">
        <v>1314</v>
      </c>
      <c r="B1208" s="268" t="s">
        <v>998</v>
      </c>
      <c r="C1208" s="269" t="s">
        <v>3760</v>
      </c>
      <c r="D1208" s="270">
        <v>14183</v>
      </c>
      <c r="E1208" s="271">
        <v>37378</v>
      </c>
      <c r="F1208" s="276"/>
      <c r="G1208" s="263" t="str">
        <f t="shared" si="75"/>
        <v xml:space="preserve"> </v>
      </c>
      <c r="H1208" s="267" t="s">
        <v>21</v>
      </c>
      <c r="I1208" s="267" t="s">
        <v>90</v>
      </c>
      <c r="J1208" s="263" t="str">
        <f t="shared" si="76"/>
        <v xml:space="preserve"> </v>
      </c>
      <c r="K1208" s="272" t="str">
        <f>IF(D1208&gt;=('28 Populations and thresholds'!$I$186),"YES"," ")</f>
        <v>YES</v>
      </c>
      <c r="L1208" s="272" t="str">
        <f>IF(K1208="YES"," ",IF(D1208&gt;=('28 Populations and thresholds'!$I$186)*0.25,"YES"))</f>
        <v xml:space="preserve"> </v>
      </c>
      <c r="M1208" s="272" t="b">
        <f>OR('28 Populations and thresholds'!$J$186="CR",'28 Populations and thresholds'!$J$186="EN",'28 Populations and thresholds'!$J$186="VU")</f>
        <v>0</v>
      </c>
      <c r="N1208" s="273">
        <f>D1208/'28 Populations and thresholds'!$H$186</f>
        <v>1.4182999999999999E-2</v>
      </c>
      <c r="O1208" s="263" t="str">
        <f t="shared" si="77"/>
        <v xml:space="preserve"> </v>
      </c>
      <c r="P1208" s="275"/>
      <c r="Q1208" s="263" t="str">
        <f t="shared" si="78"/>
        <v xml:space="preserve"> </v>
      </c>
    </row>
    <row r="1209" spans="1:22" x14ac:dyDescent="0.2">
      <c r="A1209" s="267" t="s">
        <v>1314</v>
      </c>
      <c r="B1209" s="268" t="s">
        <v>998</v>
      </c>
      <c r="C1209" s="269" t="s">
        <v>3448</v>
      </c>
      <c r="D1209" s="270">
        <v>436</v>
      </c>
      <c r="E1209" s="271">
        <v>37378</v>
      </c>
      <c r="F1209" s="276"/>
      <c r="G1209" s="263" t="str">
        <f t="shared" si="75"/>
        <v xml:space="preserve"> </v>
      </c>
      <c r="H1209" s="267" t="s">
        <v>21</v>
      </c>
      <c r="I1209" s="267" t="s">
        <v>90</v>
      </c>
      <c r="J1209" s="263" t="str">
        <f t="shared" si="76"/>
        <v xml:space="preserve"> </v>
      </c>
      <c r="K1209" s="272" t="str">
        <f>IF(D1209&gt;=('28 Populations and thresholds'!$I$147),"YES"," ")</f>
        <v xml:space="preserve"> </v>
      </c>
      <c r="L1209" s="272" t="str">
        <f>IF(K1209="YES"," ",IF(D1209&gt;=('28 Populations and thresholds'!$I$147)*0.25,"YES"))</f>
        <v>YES</v>
      </c>
      <c r="M1209" s="272" t="b">
        <f>OR('28 Populations and thresholds'!$J$147="CR",'28 Populations and thresholds'!$J$147="EN",'28 Populations and thresholds'!$J$147="VU")</f>
        <v>0</v>
      </c>
      <c r="N1209" s="273">
        <f>D1209/'28 Populations and thresholds'!$H$147</f>
        <v>4.3600000000000002E-3</v>
      </c>
      <c r="O1209" s="263" t="str">
        <f t="shared" si="77"/>
        <v xml:space="preserve"> </v>
      </c>
      <c r="P1209" s="269"/>
      <c r="Q1209" s="263" t="str">
        <f t="shared" si="78"/>
        <v xml:space="preserve"> </v>
      </c>
    </row>
    <row r="1210" spans="1:22" x14ac:dyDescent="0.2">
      <c r="A1210" s="267" t="s">
        <v>1314</v>
      </c>
      <c r="B1210" s="268" t="s">
        <v>998</v>
      </c>
      <c r="C1210" s="269" t="s">
        <v>3773</v>
      </c>
      <c r="D1210" s="270">
        <v>1262</v>
      </c>
      <c r="E1210" s="271">
        <v>37378</v>
      </c>
      <c r="F1210" s="276"/>
      <c r="G1210" s="263" t="str">
        <f t="shared" si="75"/>
        <v xml:space="preserve"> </v>
      </c>
      <c r="H1210" s="267" t="s">
        <v>21</v>
      </c>
      <c r="I1210" s="267" t="s">
        <v>90</v>
      </c>
      <c r="J1210" s="263" t="str">
        <f t="shared" si="76"/>
        <v xml:space="preserve"> </v>
      </c>
      <c r="K1210" s="272" t="str">
        <f>IF(D1210&gt;=('28 Populations and thresholds'!$I$202),"YES"," ")</f>
        <v xml:space="preserve"> </v>
      </c>
      <c r="L1210" s="272" t="str">
        <f>IF(K1210="YES"," ",IF(D1210&gt;=('28 Populations and thresholds'!$I$202)*0.25,"YES"))</f>
        <v>YES</v>
      </c>
      <c r="M1210" s="272" t="b">
        <f>OR('28 Populations and thresholds'!$J$202="CR",'28 Populations and thresholds'!$J$202="EN",'28 Populations and thresholds'!$J$202="VU")</f>
        <v>0</v>
      </c>
      <c r="N1210" s="273">
        <f>D1210/'28 Populations and thresholds'!$H$202</f>
        <v>7.8875000000000004E-3</v>
      </c>
      <c r="O1210" s="263" t="str">
        <f t="shared" si="77"/>
        <v xml:space="preserve"> </v>
      </c>
      <c r="P1210" s="269"/>
      <c r="Q1210" s="263" t="str">
        <f t="shared" si="78"/>
        <v xml:space="preserve"> </v>
      </c>
      <c r="R1210" s="4"/>
      <c r="S1210" s="4"/>
      <c r="T1210" s="4"/>
      <c r="U1210" s="4"/>
      <c r="V1210" s="4"/>
    </row>
    <row r="1211" spans="1:22" x14ac:dyDescent="0.2">
      <c r="A1211" s="267" t="s">
        <v>1314</v>
      </c>
      <c r="B1211" s="268" t="s">
        <v>998</v>
      </c>
      <c r="C1211" s="269" t="s">
        <v>3759</v>
      </c>
      <c r="D1211" s="270">
        <v>802</v>
      </c>
      <c r="E1211" s="271">
        <v>37378</v>
      </c>
      <c r="F1211" s="276"/>
      <c r="G1211" s="263" t="str">
        <f t="shared" si="75"/>
        <v xml:space="preserve"> </v>
      </c>
      <c r="H1211" s="267" t="s">
        <v>21</v>
      </c>
      <c r="I1211" s="267" t="s">
        <v>90</v>
      </c>
      <c r="J1211" s="263" t="str">
        <f t="shared" si="76"/>
        <v xml:space="preserve"> </v>
      </c>
      <c r="K1211" s="272" t="str">
        <f>IF(D1211&gt;=('28 Populations and thresholds'!$I$182),"YES"," ")</f>
        <v>YES</v>
      </c>
      <c r="L1211" s="272" t="str">
        <f>IF(K1211="YES"," ",IF(D1211&gt;=('28 Populations and thresholds'!$I$182)*0.25,"YES"))</f>
        <v xml:space="preserve"> </v>
      </c>
      <c r="M1211" s="272" t="b">
        <f>OR('28 Populations and thresholds'!$J$182="CR",'28 Populations and thresholds'!$J$182="EN",'28 Populations and thresholds'!$J$182="VU")</f>
        <v>0</v>
      </c>
      <c r="N1211" s="273">
        <f>D1211/'28 Populations and thresholds'!$H$182</f>
        <v>3.2079999999999997E-2</v>
      </c>
      <c r="O1211" s="263" t="str">
        <f t="shared" si="77"/>
        <v xml:space="preserve"> </v>
      </c>
      <c r="P1211" s="269"/>
      <c r="Q1211" s="263" t="str">
        <f t="shared" si="78"/>
        <v xml:space="preserve"> </v>
      </c>
      <c r="R1211" s="4"/>
      <c r="S1211" s="4"/>
      <c r="T1211" s="4"/>
      <c r="U1211" s="4"/>
      <c r="V1211" s="4"/>
    </row>
    <row r="1212" spans="1:22" x14ac:dyDescent="0.2">
      <c r="A1212" s="267" t="s">
        <v>1314</v>
      </c>
      <c r="B1212" s="268" t="s">
        <v>998</v>
      </c>
      <c r="C1212" s="269" t="s">
        <v>3758</v>
      </c>
      <c r="D1212" s="270">
        <v>278</v>
      </c>
      <c r="E1212" s="271">
        <v>37378</v>
      </c>
      <c r="F1212" s="276"/>
      <c r="G1212" s="263" t="str">
        <f t="shared" si="75"/>
        <v xml:space="preserve"> </v>
      </c>
      <c r="H1212" s="267" t="s">
        <v>21</v>
      </c>
      <c r="I1212" s="267" t="s">
        <v>90</v>
      </c>
      <c r="J1212" s="263" t="str">
        <f t="shared" si="76"/>
        <v xml:space="preserve"> </v>
      </c>
      <c r="K1212" s="272" t="str">
        <f>IF(D1212&gt;=('28 Populations and thresholds'!$I$179),"YES"," ")</f>
        <v xml:space="preserve"> </v>
      </c>
      <c r="L1212" s="272" t="str">
        <f>IF(K1212="YES"," ",IF(D1212&gt;=('28 Populations and thresholds'!$I$179)*0.25,"YES"))</f>
        <v>YES</v>
      </c>
      <c r="M1212" s="272" t="b">
        <f>OR('28 Populations and thresholds'!$J$179="CR",'28 Populations and thresholds'!$J$179="EN",'28 Populations and thresholds'!$J$179="VU")</f>
        <v>0</v>
      </c>
      <c r="N1212" s="273">
        <f>D1212/'28 Populations and thresholds'!$H$179</f>
        <v>5.0545454545454548E-3</v>
      </c>
      <c r="O1212" s="263" t="str">
        <f t="shared" si="77"/>
        <v xml:space="preserve"> </v>
      </c>
      <c r="P1212" s="269"/>
      <c r="Q1212" s="263" t="str">
        <f t="shared" si="78"/>
        <v xml:space="preserve"> </v>
      </c>
    </row>
    <row r="1213" spans="1:22" x14ac:dyDescent="0.2">
      <c r="A1213" s="12" t="s">
        <v>1314</v>
      </c>
      <c r="B1213" s="4" t="s">
        <v>3592</v>
      </c>
      <c r="C1213" s="4" t="s">
        <v>3676</v>
      </c>
      <c r="D1213" s="5">
        <v>16</v>
      </c>
      <c r="E1213" s="104">
        <v>1991</v>
      </c>
      <c r="G1213" s="263" t="str">
        <f t="shared" si="75"/>
        <v xml:space="preserve"> </v>
      </c>
      <c r="H1213" s="12" t="s">
        <v>139</v>
      </c>
      <c r="I1213" s="12" t="s">
        <v>3388</v>
      </c>
      <c r="J1213" s="263" t="str">
        <f t="shared" si="76"/>
        <v xml:space="preserve"> </v>
      </c>
      <c r="K1213" s="38" t="str">
        <f>IF(D1213&gt;=('28 Populations and thresholds'!$I$96),"YES"," ")</f>
        <v>YES</v>
      </c>
      <c r="L1213" s="38" t="str">
        <f>IF(K1213="YES"," ",IF(D1213&gt;=('28 Populations and thresholds'!$I$96)*0.25,"YES"))</f>
        <v xml:space="preserve"> </v>
      </c>
      <c r="M1213" s="38" t="b">
        <f>OR('28 Populations and thresholds'!$J$96="CR",'28 Populations and thresholds'!$J$96="EN",'28 Populations and thresholds'!$J$96="VU")</f>
        <v>1</v>
      </c>
      <c r="N1213" s="75">
        <f>D1213/'28 Populations and thresholds'!$H$96</f>
        <v>1.6E-2</v>
      </c>
      <c r="O1213" s="263" t="str">
        <f t="shared" si="77"/>
        <v xml:space="preserve"> </v>
      </c>
      <c r="P1213" s="9"/>
      <c r="Q1213" s="263" t="str">
        <f t="shared" si="78"/>
        <v xml:space="preserve"> </v>
      </c>
    </row>
    <row r="1214" spans="1:22" x14ac:dyDescent="0.2">
      <c r="A1214" s="12" t="s">
        <v>1314</v>
      </c>
      <c r="B1214" s="4" t="s">
        <v>3592</v>
      </c>
      <c r="C1214" s="4" t="s">
        <v>3666</v>
      </c>
      <c r="D1214" s="105">
        <v>870</v>
      </c>
      <c r="E1214" s="106">
        <v>2004</v>
      </c>
      <c r="G1214" s="263" t="str">
        <f t="shared" si="75"/>
        <v xml:space="preserve"> </v>
      </c>
      <c r="H1214" s="12" t="s">
        <v>139</v>
      </c>
      <c r="I1214" s="12" t="s">
        <v>3388</v>
      </c>
      <c r="J1214" s="263" t="str">
        <f t="shared" si="76"/>
        <v xml:space="preserve"> </v>
      </c>
      <c r="K1214" s="38" t="str">
        <f>IF(D1214&gt;=(('28 Populations and thresholds'!$I$62)+('28 Populations and thresholds'!$I$63)+('28 Populations and thresholds'!$I$65)),"YES"," ")</f>
        <v>YES</v>
      </c>
      <c r="L1214" s="38" t="str">
        <f>IF(K1214="YES"," ",IF(D1214&gt;=(('28 Populations and thresholds'!$I$62)+('28 Populations and thresholds'!$I$63)+('28 Populations and thresholds'!$I$65))*0.25,"YES"))</f>
        <v xml:space="preserve"> </v>
      </c>
      <c r="M1214" s="38" t="b">
        <f>OR('28 Populations and thresholds'!$J$62="CR",'28 Populations and thresholds'!$J$62="EN",'28 Populations and thresholds'!$J$62="VU")</f>
        <v>0</v>
      </c>
      <c r="N1214" s="75">
        <f>D1214/(('28 Populations and thresholds'!$H$62)+('28 Populations and thresholds'!$H$63)+('28 Populations and thresholds'!$H$65))</f>
        <v>4.9714285714285711E-3</v>
      </c>
      <c r="O1214" s="263" t="str">
        <f t="shared" si="77"/>
        <v xml:space="preserve"> </v>
      </c>
      <c r="P1214" s="12" t="s">
        <v>4550</v>
      </c>
      <c r="Q1214" s="263" t="str">
        <f t="shared" si="78"/>
        <v xml:space="preserve"> </v>
      </c>
    </row>
    <row r="1215" spans="1:22" x14ac:dyDescent="0.2">
      <c r="A1215" s="12" t="s">
        <v>1314</v>
      </c>
      <c r="B1215" s="4" t="s">
        <v>3592</v>
      </c>
      <c r="C1215" s="4" t="s">
        <v>3590</v>
      </c>
      <c r="D1215" s="105">
        <v>4908</v>
      </c>
      <c r="E1215" s="148">
        <v>40544</v>
      </c>
      <c r="G1215" s="263" t="str">
        <f t="shared" si="75"/>
        <v xml:space="preserve"> </v>
      </c>
      <c r="H1215" s="12"/>
      <c r="I1215" s="9" t="s">
        <v>4415</v>
      </c>
      <c r="J1215" s="263" t="str">
        <f t="shared" si="76"/>
        <v xml:space="preserve"> </v>
      </c>
      <c r="K1215" s="38" t="str">
        <f>IF(D1215&gt;=('28 Populations and thresholds'!$I$85),"YES"," ")</f>
        <v>YES</v>
      </c>
      <c r="L1215" s="38" t="str">
        <f>IF(K1215="YES"," ",IF(D1215&gt;=('28 Populations and thresholds'!$I$85)*0.25,"YES"))</f>
        <v xml:space="preserve"> </v>
      </c>
      <c r="M1215" s="38" t="b">
        <f>OR('28 Populations and thresholds'!$J$85="CR",'28 Populations and thresholds'!$J$85="EN",'28 Populations and thresholds'!$J$85="VU")</f>
        <v>0</v>
      </c>
      <c r="N1215" s="75">
        <f>D1215/'28 Populations and thresholds'!$H$85</f>
        <v>5.5146067415730339E-2</v>
      </c>
      <c r="O1215" s="263" t="str">
        <f t="shared" si="77"/>
        <v xml:space="preserve"> </v>
      </c>
      <c r="Q1215" s="263" t="str">
        <f t="shared" si="78"/>
        <v xml:space="preserve"> </v>
      </c>
    </row>
    <row r="1216" spans="1:22" x14ac:dyDescent="0.2">
      <c r="A1216" s="143" t="s">
        <v>1314</v>
      </c>
      <c r="B1216" s="4" t="s">
        <v>3592</v>
      </c>
      <c r="C1216" s="4" t="s">
        <v>3452</v>
      </c>
      <c r="D1216" s="41">
        <v>1270</v>
      </c>
      <c r="E1216" s="46">
        <v>38018</v>
      </c>
      <c r="F1216" s="43"/>
      <c r="G1216" s="263" t="str">
        <f t="shared" si="75"/>
        <v xml:space="preserve"> </v>
      </c>
      <c r="H1216" s="143" t="s">
        <v>21</v>
      </c>
      <c r="I1216" s="143" t="s">
        <v>87</v>
      </c>
      <c r="J1216" s="263" t="str">
        <f t="shared" si="76"/>
        <v xml:space="preserve"> </v>
      </c>
      <c r="K1216" s="38" t="str">
        <f>IF(D1216&gt;=('28 Populations and thresholds'!$I$158),"YES"," ")</f>
        <v>YES</v>
      </c>
      <c r="L1216" s="38" t="str">
        <f>IF(K1216="YES"," ",IF(D1216&gt;=('28 Populations and thresholds'!$I$158)*0.25,"YES"))</f>
        <v xml:space="preserve"> </v>
      </c>
      <c r="M1216" s="38" t="b">
        <f>OR('28 Populations and thresholds'!$J$158="CR",'28 Populations and thresholds'!$J$158="EN",'28 Populations and thresholds'!$J$158="VU")</f>
        <v>0</v>
      </c>
      <c r="N1216" s="75">
        <f>D1216/'28 Populations and thresholds'!$H$158</f>
        <v>1.2699999999999999E-2</v>
      </c>
      <c r="O1216" s="263" t="str">
        <f t="shared" si="77"/>
        <v xml:space="preserve"> </v>
      </c>
      <c r="P1216" s="9"/>
      <c r="Q1216" s="263" t="str">
        <f t="shared" si="78"/>
        <v xml:space="preserve"> </v>
      </c>
    </row>
    <row r="1217" spans="1:22" x14ac:dyDescent="0.2">
      <c r="A1217" s="12" t="s">
        <v>1314</v>
      </c>
      <c r="B1217" s="9" t="s">
        <v>3592</v>
      </c>
      <c r="C1217" s="4" t="s">
        <v>3644</v>
      </c>
      <c r="D1217" s="5">
        <v>409</v>
      </c>
      <c r="E1217" s="104">
        <v>2004</v>
      </c>
      <c r="G1217" s="263" t="str">
        <f t="shared" ref="G1217:G1280" si="79">" "</f>
        <v xml:space="preserve"> </v>
      </c>
      <c r="H1217" s="12" t="s">
        <v>139</v>
      </c>
      <c r="I1217" s="12" t="s">
        <v>3388</v>
      </c>
      <c r="J1217" s="263" t="str">
        <f t="shared" ref="J1217:J1280" si="80">" "</f>
        <v xml:space="preserve"> </v>
      </c>
      <c r="K1217" s="38" t="str">
        <f>IF(D1217&gt;=('28 Populations and thresholds'!$I$109),"YES"," ")</f>
        <v>YES</v>
      </c>
      <c r="L1217" s="38" t="str">
        <f>IF(K1217="YES"," ",IF(D1217&gt;=('28 Populations and thresholds'!$I$109)*0.25,"YES"))</f>
        <v xml:space="preserve"> </v>
      </c>
      <c r="M1217" s="38" t="b">
        <f>OR('28 Populations and thresholds'!$J$109="CR",'28 Populations and thresholds'!$J$109="EN",'28 Populations and thresholds'!$J$109="VU")</f>
        <v>0</v>
      </c>
      <c r="N1217" s="75">
        <f>D1217/'28 Populations and thresholds'!$H$109</f>
        <v>1.636E-2</v>
      </c>
      <c r="O1217" s="263" t="str">
        <f t="shared" ref="O1217:O1280" si="81">" "</f>
        <v xml:space="preserve"> </v>
      </c>
      <c r="P1217" s="9"/>
      <c r="Q1217" s="263" t="str">
        <f t="shared" ref="Q1217:Q1280" si="82">" "</f>
        <v xml:space="preserve"> </v>
      </c>
      <c r="R1217" s="4"/>
      <c r="S1217" s="4"/>
      <c r="T1217" s="4"/>
      <c r="U1217" s="4"/>
      <c r="V1217" s="4"/>
    </row>
    <row r="1218" spans="1:22" x14ac:dyDescent="0.2">
      <c r="A1218" s="275" t="s">
        <v>1314</v>
      </c>
      <c r="B1218" s="269" t="s">
        <v>4166</v>
      </c>
      <c r="C1218" s="297" t="s">
        <v>3795</v>
      </c>
      <c r="D1218" s="279">
        <v>13337</v>
      </c>
      <c r="E1218" s="274" t="s">
        <v>4167</v>
      </c>
      <c r="F1218" s="272"/>
      <c r="G1218" s="263" t="str">
        <f t="shared" si="79"/>
        <v xml:space="preserve"> </v>
      </c>
      <c r="H1218" s="275"/>
      <c r="I1218" s="275" t="s">
        <v>4165</v>
      </c>
      <c r="J1218" s="263" t="str">
        <f t="shared" si="80"/>
        <v xml:space="preserve"> </v>
      </c>
      <c r="K1218" s="272" t="str">
        <f>IF(D1218&gt;=(('28 Populations and thresholds'!$I$176)+('28 Populations and thresholds'!$I$177)),"YES"," ")</f>
        <v>YES</v>
      </c>
      <c r="L1218" s="272" t="str">
        <f>IF(K1218="YES"," ",IF(D1218&gt;=(('28 Populations and thresholds'!$I$176)+('28 Populations and thresholds'!$I$177))*0.25,"YES"))</f>
        <v xml:space="preserve"> </v>
      </c>
      <c r="M1218" s="272" t="b">
        <f>OR('28 Populations and thresholds'!$J$176="CR",'28 Populations and thresholds'!$J$176="EN",'28 Populations and thresholds'!$J$176="VU")</f>
        <v>0</v>
      </c>
      <c r="N1218" s="273">
        <f>D1218/(('28 Populations and thresholds'!$H$176)+('28 Populations and thresholds'!$H$177))</f>
        <v>4.7802867383512547E-2</v>
      </c>
      <c r="O1218" s="263" t="str">
        <f t="shared" si="81"/>
        <v xml:space="preserve"> </v>
      </c>
      <c r="P1218" s="275" t="s">
        <v>4568</v>
      </c>
      <c r="Q1218" s="263" t="str">
        <f t="shared" si="82"/>
        <v xml:space="preserve"> </v>
      </c>
    </row>
    <row r="1219" spans="1:22" x14ac:dyDescent="0.2">
      <c r="A1219" s="275" t="s">
        <v>1314</v>
      </c>
      <c r="B1219" s="269" t="s">
        <v>4166</v>
      </c>
      <c r="C1219" s="280" t="s">
        <v>3482</v>
      </c>
      <c r="D1219" s="279">
        <v>20749</v>
      </c>
      <c r="E1219" s="274" t="s">
        <v>4167</v>
      </c>
      <c r="F1219" s="272"/>
      <c r="G1219" s="263" t="str">
        <f t="shared" si="79"/>
        <v xml:space="preserve"> </v>
      </c>
      <c r="H1219" s="275"/>
      <c r="I1219" s="275" t="s">
        <v>4165</v>
      </c>
      <c r="J1219" s="263" t="str">
        <f t="shared" si="80"/>
        <v xml:space="preserve"> </v>
      </c>
      <c r="K1219" s="272" t="str">
        <f>IF(D1219&gt;=(('28 Populations and thresholds'!$I$205)+('28 Populations and thresholds'!$I$206)+('28 Populations and thresholds'!$I$207)+('28 Populations and thresholds'!$I$208)),"YES"," ")</f>
        <v>YES</v>
      </c>
      <c r="L1219" s="272" t="str">
        <f>IF(K1219="YES"," ",IF(D1219&gt;=(('28 Populations and thresholds'!$I$205)+('28 Populations and thresholds'!$I$206)+('28 Populations and thresholds'!$I$207)+('28 Populations and thresholds'!$I$208))*0.25,"YES"))</f>
        <v xml:space="preserve"> </v>
      </c>
      <c r="M1219" s="272" t="b">
        <f>OR('28 Populations and thresholds'!$J$206="CR",'28 Populations and thresholds'!$J$206="EN",'28 Populations and thresholds'!$J$206="VU")</f>
        <v>0</v>
      </c>
      <c r="N1219" s="273">
        <f>D1219/(('28 Populations and thresholds'!$H$205)+('28 Populations and thresholds'!$H$206)+('28 Populations and thresholds'!$H$207)+('28 Populations and thresholds'!$H$208))</f>
        <v>7.7569254925417769E-3</v>
      </c>
      <c r="O1219" s="263" t="str">
        <f t="shared" si="81"/>
        <v xml:space="preserve"> </v>
      </c>
      <c r="P1219" s="275" t="s">
        <v>4568</v>
      </c>
      <c r="Q1219" s="263" t="str">
        <f t="shared" si="82"/>
        <v xml:space="preserve"> </v>
      </c>
    </row>
    <row r="1220" spans="1:22" x14ac:dyDescent="0.2">
      <c r="A1220" s="275" t="s">
        <v>1314</v>
      </c>
      <c r="B1220" s="269" t="s">
        <v>4166</v>
      </c>
      <c r="C1220" s="269" t="s">
        <v>3470</v>
      </c>
      <c r="D1220" s="279">
        <v>607</v>
      </c>
      <c r="E1220" s="274" t="s">
        <v>4167</v>
      </c>
      <c r="F1220" s="272"/>
      <c r="G1220" s="263" t="str">
        <f t="shared" si="79"/>
        <v xml:space="preserve"> </v>
      </c>
      <c r="H1220" s="275"/>
      <c r="I1220" s="275" t="s">
        <v>4165</v>
      </c>
      <c r="J1220" s="263" t="str">
        <f t="shared" si="80"/>
        <v xml:space="preserve"> </v>
      </c>
      <c r="K1220" s="272" t="str">
        <f>IF(D1220&gt;=('28 Populations and thresholds'!$I$181),"YES"," ")</f>
        <v>YES</v>
      </c>
      <c r="L1220" s="272" t="str">
        <f>IF(K1220="YES"," ",IF(D1220&gt;=('28 Populations and thresholds'!$I$181)*0.25,"YES"))</f>
        <v xml:space="preserve"> </v>
      </c>
      <c r="M1220" s="272" t="b">
        <f>OR('28 Populations and thresholds'!$J$181="CR",'28 Populations and thresholds'!$J$181="EN",'28 Populations and thresholds'!$J$181="VU")</f>
        <v>1</v>
      </c>
      <c r="N1220" s="273">
        <f>D1220/'28 Populations and thresholds'!$H$181</f>
        <v>1.896875E-2</v>
      </c>
      <c r="O1220" s="263" t="str">
        <f t="shared" si="81"/>
        <v xml:space="preserve"> </v>
      </c>
      <c r="P1220" s="275"/>
      <c r="Q1220" s="263" t="str">
        <f t="shared" si="82"/>
        <v xml:space="preserve"> </v>
      </c>
    </row>
    <row r="1221" spans="1:22" x14ac:dyDescent="0.2">
      <c r="A1221" s="275" t="s">
        <v>1314</v>
      </c>
      <c r="B1221" s="269" t="s">
        <v>4166</v>
      </c>
      <c r="C1221" s="269" t="s">
        <v>3451</v>
      </c>
      <c r="D1221" s="279">
        <v>7001</v>
      </c>
      <c r="E1221" s="274" t="s">
        <v>4167</v>
      </c>
      <c r="F1221" s="272"/>
      <c r="G1221" s="263" t="str">
        <f t="shared" si="79"/>
        <v xml:space="preserve"> </v>
      </c>
      <c r="H1221" s="275"/>
      <c r="I1221" s="275" t="s">
        <v>4165</v>
      </c>
      <c r="J1221" s="263" t="str">
        <f t="shared" si="80"/>
        <v xml:space="preserve"> </v>
      </c>
      <c r="K1221" s="272" t="str">
        <f>IF(D1221&gt;=('28 Populations and thresholds'!$I$154),"YES"," ")</f>
        <v>YES</v>
      </c>
      <c r="L1221" s="272" t="str">
        <f>IF(K1221="YES"," ",IF(D1221&gt;=('28 Populations and thresholds'!$I$154)*0.25,"YES"))</f>
        <v xml:space="preserve"> </v>
      </c>
      <c r="M1221" s="272" t="b">
        <f>OR('28 Populations and thresholds'!$J$154="CR",'28 Populations and thresholds'!$J$154="EN",'28 Populations and thresholds'!$J$154="VU")</f>
        <v>0</v>
      </c>
      <c r="N1221" s="273">
        <f>D1221/'28 Populations and thresholds'!$H$154</f>
        <v>6.731730769230769E-2</v>
      </c>
      <c r="O1221" s="263" t="str">
        <f t="shared" si="81"/>
        <v xml:space="preserve"> </v>
      </c>
      <c r="P1221" s="275"/>
      <c r="Q1221" s="263" t="str">
        <f t="shared" si="82"/>
        <v xml:space="preserve"> </v>
      </c>
    </row>
    <row r="1222" spans="1:22" x14ac:dyDescent="0.2">
      <c r="A1222" s="275" t="s">
        <v>1314</v>
      </c>
      <c r="B1222" s="269" t="s">
        <v>4166</v>
      </c>
      <c r="C1222" s="269" t="s">
        <v>3770</v>
      </c>
      <c r="D1222" s="279">
        <v>3458</v>
      </c>
      <c r="E1222" s="274" t="s">
        <v>4167</v>
      </c>
      <c r="F1222" s="272"/>
      <c r="G1222" s="263" t="str">
        <f t="shared" si="79"/>
        <v xml:space="preserve"> </v>
      </c>
      <c r="H1222" s="275"/>
      <c r="I1222" s="275" t="s">
        <v>4165</v>
      </c>
      <c r="J1222" s="263" t="str">
        <f t="shared" si="80"/>
        <v xml:space="preserve"> </v>
      </c>
      <c r="K1222" s="272" t="str">
        <f>IF(D1222&gt;=('28 Populations and thresholds'!$I$199),"YES"," ")</f>
        <v>YES</v>
      </c>
      <c r="L1222" s="272" t="str">
        <f>IF(K1222="YES"," ",IF(D1222&gt;=('28 Populations and thresholds'!$I$199)*0.25,"YES"))</f>
        <v xml:space="preserve"> </v>
      </c>
      <c r="M1222" s="272" t="b">
        <f>OR('28 Populations and thresholds'!$J$199="CR",'28 Populations and thresholds'!$J$199="EN",'28 Populations and thresholds'!$J$199="VU")</f>
        <v>0</v>
      </c>
      <c r="N1222" s="273">
        <f>D1222/'28 Populations and thresholds'!$H$199</f>
        <v>1.0977777777777777E-2</v>
      </c>
      <c r="O1222" s="263" t="str">
        <f t="shared" si="81"/>
        <v xml:space="preserve"> </v>
      </c>
      <c r="P1222" s="275"/>
      <c r="Q1222" s="263" t="str">
        <f t="shared" si="82"/>
        <v xml:space="preserve"> </v>
      </c>
    </row>
    <row r="1223" spans="1:22" x14ac:dyDescent="0.2">
      <c r="A1223" s="275" t="s">
        <v>1314</v>
      </c>
      <c r="B1223" s="269" t="s">
        <v>4166</v>
      </c>
      <c r="C1223" s="280" t="s">
        <v>3763</v>
      </c>
      <c r="D1223" s="279">
        <v>794</v>
      </c>
      <c r="E1223" s="274" t="s">
        <v>4167</v>
      </c>
      <c r="F1223" s="272"/>
      <c r="G1223" s="263" t="str">
        <f t="shared" si="79"/>
        <v xml:space="preserve"> </v>
      </c>
      <c r="H1223" s="275"/>
      <c r="I1223" s="275" t="s">
        <v>4165</v>
      </c>
      <c r="J1223" s="263" t="str">
        <f t="shared" si="80"/>
        <v xml:space="preserve"> </v>
      </c>
      <c r="K1223" s="272" t="str">
        <f>IF(D1223&gt;=('28 Populations and thresholds'!$I$191),"YES"," ")</f>
        <v>YES</v>
      </c>
      <c r="L1223" s="272" t="str">
        <f>IF(K1223="YES"," ",IF(D1223&gt;=('28 Populations and thresholds'!$I$191)*0.25,"YES"))</f>
        <v xml:space="preserve"> </v>
      </c>
      <c r="M1223" s="272" t="b">
        <f>OR('28 Populations and thresholds'!$J$191="CR",'28 Populations and thresholds'!$J$191="EN",'28 Populations and thresholds'!$J$191="VU")</f>
        <v>0</v>
      </c>
      <c r="N1223" s="273">
        <f>D1223/'28 Populations and thresholds'!$H$191</f>
        <v>1.5879999999999998E-2</v>
      </c>
      <c r="O1223" s="263" t="str">
        <f t="shared" si="81"/>
        <v xml:space="preserve"> </v>
      </c>
      <c r="P1223" s="275"/>
      <c r="Q1223" s="263" t="str">
        <f t="shared" si="82"/>
        <v xml:space="preserve"> </v>
      </c>
    </row>
    <row r="1224" spans="1:22" x14ac:dyDescent="0.2">
      <c r="A1224" s="275" t="s">
        <v>1314</v>
      </c>
      <c r="B1224" s="269" t="s">
        <v>4166</v>
      </c>
      <c r="C1224" s="269" t="s">
        <v>3758</v>
      </c>
      <c r="D1224" s="279">
        <v>1829</v>
      </c>
      <c r="E1224" s="274" t="s">
        <v>4167</v>
      </c>
      <c r="F1224" s="272"/>
      <c r="G1224" s="263" t="str">
        <f t="shared" si="79"/>
        <v xml:space="preserve"> </v>
      </c>
      <c r="H1224" s="275"/>
      <c r="I1224" s="275" t="s">
        <v>4165</v>
      </c>
      <c r="J1224" s="263" t="str">
        <f t="shared" si="80"/>
        <v xml:space="preserve"> </v>
      </c>
      <c r="K1224" s="272" t="str">
        <f>IF(D1224&gt;=('28 Populations and thresholds'!$I$179),"YES"," ")</f>
        <v>YES</v>
      </c>
      <c r="L1224" s="272" t="str">
        <f>IF(K1224="YES"," ",IF(D1224&gt;=('28 Populations and thresholds'!$I$179)*0.25,"YES"))</f>
        <v xml:space="preserve"> </v>
      </c>
      <c r="M1224" s="272" t="b">
        <f>OR('28 Populations and thresholds'!$J$179="CR",'28 Populations and thresholds'!$J$179="EN",'28 Populations and thresholds'!$J$179="VU")</f>
        <v>0</v>
      </c>
      <c r="N1224" s="273">
        <f>D1224/'28 Populations and thresholds'!$H$179</f>
        <v>3.3254545454545453E-2</v>
      </c>
      <c r="O1224" s="263" t="str">
        <f t="shared" si="81"/>
        <v xml:space="preserve"> </v>
      </c>
      <c r="P1224" s="275"/>
      <c r="Q1224" s="263" t="str">
        <f t="shared" si="82"/>
        <v xml:space="preserve"> </v>
      </c>
    </row>
    <row r="1225" spans="1:22" x14ac:dyDescent="0.2">
      <c r="A1225" s="143" t="s">
        <v>1314</v>
      </c>
      <c r="B1225" s="40" t="s">
        <v>1073</v>
      </c>
      <c r="C1225" s="4" t="s">
        <v>3452</v>
      </c>
      <c r="D1225" s="41">
        <v>934</v>
      </c>
      <c r="E1225" s="46">
        <v>37378</v>
      </c>
      <c r="F1225" s="43"/>
      <c r="G1225" s="263" t="str">
        <f t="shared" si="79"/>
        <v xml:space="preserve"> </v>
      </c>
      <c r="H1225" s="143" t="s">
        <v>21</v>
      </c>
      <c r="I1225" s="143" t="s">
        <v>90</v>
      </c>
      <c r="J1225" s="263" t="str">
        <f t="shared" si="80"/>
        <v xml:space="preserve"> </v>
      </c>
      <c r="K1225" s="38" t="str">
        <f>IF(D1225&gt;=('28 Populations and thresholds'!$I$158),"YES"," ")</f>
        <v xml:space="preserve"> </v>
      </c>
      <c r="L1225" s="38" t="str">
        <f>IF(K1225="YES"," ",IF(D1225&gt;=('28 Populations and thresholds'!$I$158)*0.25,"YES"))</f>
        <v>YES</v>
      </c>
      <c r="M1225" s="38" t="b">
        <f>OR('28 Populations and thresholds'!$J$158="CR",'28 Populations and thresholds'!$J$158="EN",'28 Populations and thresholds'!$J$158="VU")</f>
        <v>0</v>
      </c>
      <c r="N1225" s="75">
        <f>D1225/'28 Populations and thresholds'!$H$158</f>
        <v>9.3399999999999993E-3</v>
      </c>
      <c r="O1225" s="263" t="str">
        <f t="shared" si="81"/>
        <v xml:space="preserve"> </v>
      </c>
      <c r="P1225" s="9"/>
      <c r="Q1225" s="263" t="str">
        <f t="shared" si="82"/>
        <v xml:space="preserve"> </v>
      </c>
    </row>
    <row r="1226" spans="1:22" x14ac:dyDescent="0.2">
      <c r="A1226" s="143" t="s">
        <v>1314</v>
      </c>
      <c r="B1226" s="40" t="s">
        <v>1073</v>
      </c>
      <c r="C1226" s="4" t="s">
        <v>3760</v>
      </c>
      <c r="D1226" s="41">
        <v>1753</v>
      </c>
      <c r="E1226" s="46">
        <v>37378</v>
      </c>
      <c r="F1226" s="43"/>
      <c r="G1226" s="263" t="str">
        <f t="shared" si="79"/>
        <v xml:space="preserve"> </v>
      </c>
      <c r="H1226" s="143" t="s">
        <v>21</v>
      </c>
      <c r="I1226" s="143" t="s">
        <v>90</v>
      </c>
      <c r="J1226" s="263" t="str">
        <f t="shared" si="80"/>
        <v xml:space="preserve"> </v>
      </c>
      <c r="K1226" s="38" t="str">
        <f>IF(D1226&gt;=('28 Populations and thresholds'!$I$186),"YES"," ")</f>
        <v>YES</v>
      </c>
      <c r="L1226" s="38" t="str">
        <f>IF(K1226="YES"," ",IF(D1226&gt;=('28 Populations and thresholds'!$I$186)*0.25,"YES"))</f>
        <v xml:space="preserve"> </v>
      </c>
      <c r="M1226" s="38" t="b">
        <f>OR('28 Populations and thresholds'!$J$186="CR",'28 Populations and thresholds'!$J$186="EN",'28 Populations and thresholds'!$J$186="VU")</f>
        <v>0</v>
      </c>
      <c r="N1226" s="75">
        <f>D1226/'28 Populations and thresholds'!$H$186</f>
        <v>1.753E-3</v>
      </c>
      <c r="O1226" s="263" t="str">
        <f t="shared" si="81"/>
        <v xml:space="preserve"> </v>
      </c>
      <c r="Q1226" s="263" t="str">
        <f t="shared" si="82"/>
        <v xml:space="preserve"> </v>
      </c>
    </row>
    <row r="1227" spans="1:22" x14ac:dyDescent="0.2">
      <c r="A1227" s="143" t="s">
        <v>1314</v>
      </c>
      <c r="B1227" s="40" t="s">
        <v>1073</v>
      </c>
      <c r="C1227" s="4" t="s">
        <v>3448</v>
      </c>
      <c r="D1227" s="41">
        <v>402</v>
      </c>
      <c r="E1227" s="46">
        <v>37378</v>
      </c>
      <c r="F1227" s="43"/>
      <c r="G1227" s="263" t="str">
        <f t="shared" si="79"/>
        <v xml:space="preserve"> </v>
      </c>
      <c r="H1227" s="143" t="s">
        <v>21</v>
      </c>
      <c r="I1227" s="143" t="s">
        <v>90</v>
      </c>
      <c r="J1227" s="263" t="str">
        <f t="shared" si="80"/>
        <v xml:space="preserve"> </v>
      </c>
      <c r="K1227" s="38" t="str">
        <f>IF(D1227&gt;=('28 Populations and thresholds'!$I$147),"YES"," ")</f>
        <v xml:space="preserve"> </v>
      </c>
      <c r="L1227" s="38" t="str">
        <f>IF(K1227="YES"," ",IF(D1227&gt;=('28 Populations and thresholds'!$I$147)*0.25,"YES"))</f>
        <v>YES</v>
      </c>
      <c r="M1227" s="38" t="b">
        <f>OR('28 Populations and thresholds'!$J$147="CR",'28 Populations and thresholds'!$J$147="EN",'28 Populations and thresholds'!$J$147="VU")</f>
        <v>0</v>
      </c>
      <c r="N1227" s="75">
        <f>D1227/'28 Populations and thresholds'!$H$147</f>
        <v>4.0200000000000001E-3</v>
      </c>
      <c r="O1227" s="263" t="str">
        <f t="shared" si="81"/>
        <v xml:space="preserve"> </v>
      </c>
      <c r="P1227" s="9"/>
      <c r="Q1227" s="263" t="str">
        <f t="shared" si="82"/>
        <v xml:space="preserve"> </v>
      </c>
    </row>
    <row r="1228" spans="1:22" x14ac:dyDescent="0.2">
      <c r="A1228" s="12" t="s">
        <v>1314</v>
      </c>
      <c r="B1228" s="9" t="s">
        <v>1073</v>
      </c>
      <c r="C1228" s="4" t="s">
        <v>1753</v>
      </c>
      <c r="D1228" s="5">
        <v>7880</v>
      </c>
      <c r="E1228" s="146">
        <v>38703</v>
      </c>
      <c r="G1228" s="263" t="str">
        <f t="shared" si="79"/>
        <v xml:space="preserve"> </v>
      </c>
      <c r="I1228" s="13" t="s">
        <v>3917</v>
      </c>
      <c r="J1228" s="263" t="str">
        <f t="shared" si="80"/>
        <v xml:space="preserve"> </v>
      </c>
      <c r="K1228" s="38" t="str">
        <f>IF(D1228&gt;=('28 Populations and thresholds'!$I$222),"YES"," ")</f>
        <v>YES</v>
      </c>
      <c r="L1228" s="38" t="str">
        <f>IF(K1228="YES"," ",IF(D1228&gt;=('28 Populations and thresholds'!$I$222)*0.25,"YES"))</f>
        <v xml:space="preserve"> </v>
      </c>
      <c r="M1228" s="38" t="b">
        <f>OR('28 Populations and thresholds'!$J$222="CR",'28 Populations and thresholds'!$J$222="EN",'28 Populations and thresholds'!$J$222="VU")</f>
        <v>1</v>
      </c>
      <c r="N1228" s="75">
        <f>D1228/'28 Populations and thresholds'!$H$222</f>
        <v>0.65666666666666662</v>
      </c>
      <c r="O1228" s="263" t="str">
        <f t="shared" si="81"/>
        <v xml:space="preserve"> </v>
      </c>
      <c r="Q1228" s="263" t="str">
        <f t="shared" si="82"/>
        <v xml:space="preserve"> </v>
      </c>
    </row>
    <row r="1229" spans="1:22" x14ac:dyDescent="0.2">
      <c r="A1229" s="275" t="s">
        <v>1314</v>
      </c>
      <c r="B1229" s="268" t="s">
        <v>1234</v>
      </c>
      <c r="C1229" s="269" t="s">
        <v>1696</v>
      </c>
      <c r="D1229" s="279">
        <v>360</v>
      </c>
      <c r="E1229" s="284" t="s">
        <v>156</v>
      </c>
      <c r="F1229" s="272"/>
      <c r="G1229" s="263" t="str">
        <f t="shared" si="79"/>
        <v xml:space="preserve"> </v>
      </c>
      <c r="H1229" s="275" t="s">
        <v>139</v>
      </c>
      <c r="I1229" s="275"/>
      <c r="J1229" s="263" t="str">
        <f t="shared" si="80"/>
        <v xml:space="preserve"> </v>
      </c>
      <c r="K1229" s="272" t="str">
        <f>IF(D1229&gt;=('28 Populations and thresholds'!$I$51),"YES"," ")</f>
        <v>YES</v>
      </c>
      <c r="L1229" s="272"/>
      <c r="M1229" s="272" t="b">
        <f>OR('28 Populations and thresholds'!$J$51="CR",'28 Populations and thresholds'!$J$51="EN",'28 Populations and thresholds'!$J$51="VU")</f>
        <v>1</v>
      </c>
      <c r="N1229" s="273">
        <f>D1229/'28 Populations and thresholds'!$H$51</f>
        <v>0.13333333333333333</v>
      </c>
      <c r="O1229" s="263" t="str">
        <f t="shared" si="81"/>
        <v xml:space="preserve"> </v>
      </c>
      <c r="P1229" s="275"/>
      <c r="Q1229" s="263" t="str">
        <f t="shared" si="82"/>
        <v xml:space="preserve"> </v>
      </c>
    </row>
    <row r="1230" spans="1:22" x14ac:dyDescent="0.2">
      <c r="A1230" s="267" t="s">
        <v>1314</v>
      </c>
      <c r="B1230" s="268" t="s">
        <v>1234</v>
      </c>
      <c r="C1230" s="269" t="s">
        <v>3482</v>
      </c>
      <c r="D1230" s="270">
        <v>10363</v>
      </c>
      <c r="E1230" s="271">
        <v>37591</v>
      </c>
      <c r="F1230" s="276"/>
      <c r="G1230" s="263" t="str">
        <f t="shared" si="79"/>
        <v xml:space="preserve"> </v>
      </c>
      <c r="H1230" s="267" t="s">
        <v>21</v>
      </c>
      <c r="I1230" s="267" t="s">
        <v>530</v>
      </c>
      <c r="J1230" s="263" t="str">
        <f t="shared" si="80"/>
        <v xml:space="preserve"> </v>
      </c>
      <c r="K1230" s="272" t="str">
        <f>IF(D1230&gt;=(('28 Populations and thresholds'!$I$205)+('28 Populations and thresholds'!$I$206)+('28 Populations and thresholds'!$I$207)+('28 Populations and thresholds'!$I$208)),"YES"," ")</f>
        <v>YES</v>
      </c>
      <c r="L1230" s="272" t="str">
        <f>IF(K1230="YES"," ",IF(D1230&gt;=(('28 Populations and thresholds'!$I$205)+('28 Populations and thresholds'!$I$206)+('28 Populations and thresholds'!$I$207)+('28 Populations and thresholds'!$I$208))*0.25,"YES"))</f>
        <v xml:space="preserve"> </v>
      </c>
      <c r="M1230" s="272" t="b">
        <f>OR('28 Populations and thresholds'!$J$206="CR",'28 Populations and thresholds'!$J$206="EN",'28 Populations and thresholds'!$J$206="VU")</f>
        <v>0</v>
      </c>
      <c r="N1230" s="273">
        <f>D1230/(('28 Populations and thresholds'!$H$205)+('28 Populations and thresholds'!$H$206)+('28 Populations and thresholds'!$H$207)+('28 Populations and thresholds'!$H$208))</f>
        <v>3.8741635201315935E-3</v>
      </c>
      <c r="O1230" s="263" t="str">
        <f t="shared" si="81"/>
        <v xml:space="preserve"> </v>
      </c>
      <c r="P1230" s="275" t="s">
        <v>4568</v>
      </c>
      <c r="Q1230" s="263" t="str">
        <f t="shared" si="82"/>
        <v xml:space="preserve"> </v>
      </c>
    </row>
    <row r="1231" spans="1:22" x14ac:dyDescent="0.2">
      <c r="A1231" s="143" t="s">
        <v>1314</v>
      </c>
      <c r="B1231" s="9" t="s">
        <v>1748</v>
      </c>
      <c r="C1231" s="111" t="s">
        <v>1732</v>
      </c>
      <c r="D1231" s="5">
        <v>120</v>
      </c>
      <c r="E1231" s="1" t="s">
        <v>130</v>
      </c>
      <c r="F1231" s="43"/>
      <c r="G1231" s="263" t="str">
        <f t="shared" si="79"/>
        <v xml:space="preserve"> </v>
      </c>
      <c r="H1231" s="13" t="s">
        <v>139</v>
      </c>
      <c r="J1231" s="263" t="str">
        <f t="shared" si="80"/>
        <v xml:space="preserve"> </v>
      </c>
      <c r="K1231" s="38" t="str">
        <f>IF(D1231&gt;=('28 Populations and thresholds'!$I$221),"YES"," ")</f>
        <v>YES</v>
      </c>
      <c r="L1231" s="38" t="str">
        <f>IF(K1231="YES"," ",IF(D1231&gt;=('28 Populations and thresholds'!$I$221)*0.25,"YES"))</f>
        <v xml:space="preserve"> </v>
      </c>
      <c r="M1231" s="38" t="b">
        <f>OR('28 Populations and thresholds'!$J$221="CR",'28 Populations and thresholds'!$J$221="EN",'28 Populations and thresholds'!$J$221="VU")</f>
        <v>1</v>
      </c>
      <c r="N1231" s="75">
        <f>D1231/'28 Populations and thresholds'!$H$221</f>
        <v>1.2500000000000001E-2</v>
      </c>
      <c r="O1231" s="263" t="str">
        <f t="shared" si="81"/>
        <v xml:space="preserve"> </v>
      </c>
      <c r="Q1231" s="263" t="str">
        <f t="shared" si="82"/>
        <v xml:space="preserve"> </v>
      </c>
    </row>
    <row r="1232" spans="1:22" x14ac:dyDescent="0.2">
      <c r="A1232" s="275" t="s">
        <v>1314</v>
      </c>
      <c r="B1232" s="269" t="s">
        <v>3593</v>
      </c>
      <c r="C1232" s="269" t="s">
        <v>3590</v>
      </c>
      <c r="D1232" s="279">
        <v>1200</v>
      </c>
      <c r="E1232" s="274">
        <v>2004</v>
      </c>
      <c r="F1232" s="272"/>
      <c r="G1232" s="263" t="str">
        <f t="shared" si="79"/>
        <v xml:space="preserve"> </v>
      </c>
      <c r="H1232" s="275" t="s">
        <v>139</v>
      </c>
      <c r="I1232" s="275" t="s">
        <v>3388</v>
      </c>
      <c r="J1232" s="263" t="str">
        <f t="shared" si="80"/>
        <v xml:space="preserve"> </v>
      </c>
      <c r="K1232" s="272" t="str">
        <f>IF(D1232&gt;=('28 Populations and thresholds'!$I$85),"YES"," ")</f>
        <v>YES</v>
      </c>
      <c r="L1232" s="272" t="str">
        <f>IF(K1232="YES"," ",IF(D1232&gt;=('28 Populations and thresholds'!$I$85)*0.25,"YES"))</f>
        <v xml:space="preserve"> </v>
      </c>
      <c r="M1232" s="272" t="b">
        <f>OR('28 Populations and thresholds'!$J$85="CR",'28 Populations and thresholds'!$J$85="EN",'28 Populations and thresholds'!$J$85="VU")</f>
        <v>0</v>
      </c>
      <c r="N1232" s="273">
        <f>D1232/'28 Populations and thresholds'!$H$85</f>
        <v>1.3483146067415731E-2</v>
      </c>
      <c r="O1232" s="263" t="str">
        <f t="shared" si="81"/>
        <v xml:space="preserve"> </v>
      </c>
      <c r="P1232" s="269"/>
      <c r="Q1232" s="263" t="str">
        <f t="shared" si="82"/>
        <v xml:space="preserve"> </v>
      </c>
    </row>
    <row r="1233" spans="1:17" x14ac:dyDescent="0.2">
      <c r="A1233" s="121" t="s">
        <v>1314</v>
      </c>
      <c r="B1233" s="115" t="s">
        <v>4151</v>
      </c>
      <c r="C1233" s="115" t="s">
        <v>1696</v>
      </c>
      <c r="D1233" s="105">
        <v>18</v>
      </c>
      <c r="E1233" s="169">
        <v>41275</v>
      </c>
      <c r="F1233" s="167"/>
      <c r="G1233" s="263" t="str">
        <f t="shared" si="79"/>
        <v xml:space="preserve"> </v>
      </c>
      <c r="H1233" s="121"/>
      <c r="I1233" s="121" t="s">
        <v>4147</v>
      </c>
      <c r="J1233" s="263" t="str">
        <f t="shared" si="80"/>
        <v xml:space="preserve"> </v>
      </c>
      <c r="K1233" s="38" t="s">
        <v>4558</v>
      </c>
      <c r="L1233" s="38"/>
      <c r="M1233" s="38" t="b">
        <f>OR('28 Populations and thresholds'!$J$51="CR",'28 Populations and thresholds'!$J$51="EN",'28 Populations and thresholds'!$J$51="VU")</f>
        <v>1</v>
      </c>
      <c r="N1233" s="75">
        <f>D1233/'28 Populations and thresholds'!$H$51</f>
        <v>6.6666666666666671E-3</v>
      </c>
      <c r="O1233" s="263" t="str">
        <f t="shared" si="81"/>
        <v xml:space="preserve"> </v>
      </c>
      <c r="P1233" s="12" t="s">
        <v>4572</v>
      </c>
      <c r="Q1233" s="263" t="str">
        <f t="shared" si="82"/>
        <v xml:space="preserve"> </v>
      </c>
    </row>
    <row r="1234" spans="1:17" x14ac:dyDescent="0.2">
      <c r="A1234" s="275" t="s">
        <v>1314</v>
      </c>
      <c r="B1234" s="269" t="s">
        <v>4492</v>
      </c>
      <c r="C1234" s="269" t="s">
        <v>3781</v>
      </c>
      <c r="D1234" s="279">
        <v>2197</v>
      </c>
      <c r="E1234" s="281">
        <v>39022</v>
      </c>
      <c r="F1234" s="272"/>
      <c r="G1234" s="263" t="str">
        <f t="shared" si="79"/>
        <v xml:space="preserve"> </v>
      </c>
      <c r="H1234" s="275"/>
      <c r="I1234" s="269" t="s">
        <v>4415</v>
      </c>
      <c r="J1234" s="263" t="str">
        <f t="shared" si="80"/>
        <v xml:space="preserve"> </v>
      </c>
      <c r="K1234" s="272" t="str">
        <f>IF(D1234&gt;=('28 Populations and thresholds'!$I$220),"YES"," ")</f>
        <v>YES</v>
      </c>
      <c r="L1234" s="272" t="str">
        <f>IF(K1234="YES"," ",IF(D1234&gt;=('28 Populations and thresholds'!$I$220)*0.25,"YES"))</f>
        <v xml:space="preserve"> </v>
      </c>
      <c r="M1234" s="272" t="b">
        <f>OR('28 Populations and thresholds'!$J$220="CR",'28 Populations and thresholds'!$J$220="EN",'28 Populations and thresholds'!$J$220="VU")</f>
        <v>0</v>
      </c>
      <c r="N1234" s="273">
        <f>D1234/'28 Populations and thresholds'!$H$220</f>
        <v>2.1969978030021969E-3</v>
      </c>
      <c r="O1234" s="263" t="str">
        <f t="shared" si="81"/>
        <v xml:space="preserve"> </v>
      </c>
      <c r="P1234" s="275"/>
      <c r="Q1234" s="263" t="str">
        <f t="shared" si="82"/>
        <v xml:space="preserve"> </v>
      </c>
    </row>
    <row r="1235" spans="1:17" x14ac:dyDescent="0.2">
      <c r="A1235" s="275" t="s">
        <v>1314</v>
      </c>
      <c r="B1235" s="269" t="s">
        <v>4492</v>
      </c>
      <c r="C1235" s="269" t="s">
        <v>3590</v>
      </c>
      <c r="D1235" s="279">
        <v>1650</v>
      </c>
      <c r="E1235" s="281">
        <v>39022</v>
      </c>
      <c r="F1235" s="272"/>
      <c r="G1235" s="263" t="str">
        <f t="shared" si="79"/>
        <v xml:space="preserve"> </v>
      </c>
      <c r="H1235" s="275"/>
      <c r="I1235" s="269" t="s">
        <v>4415</v>
      </c>
      <c r="J1235" s="263" t="str">
        <f t="shared" si="80"/>
        <v xml:space="preserve"> </v>
      </c>
      <c r="K1235" s="272" t="str">
        <f>IF(D1235&gt;=('28 Populations and thresholds'!$I$85),"YES"," ")</f>
        <v>YES</v>
      </c>
      <c r="L1235" s="272" t="str">
        <f>IF(K1235="YES"," ",IF(D1235&gt;=('28 Populations and thresholds'!$I$85)*0.25,"YES"))</f>
        <v xml:space="preserve"> </v>
      </c>
      <c r="M1235" s="272" t="b">
        <f>OR('28 Populations and thresholds'!$J$85="CR",'28 Populations and thresholds'!$J$85="EN",'28 Populations and thresholds'!$J$85="VU")</f>
        <v>0</v>
      </c>
      <c r="N1235" s="273">
        <f>D1235/'28 Populations and thresholds'!$H$85</f>
        <v>1.853932584269663E-2</v>
      </c>
      <c r="O1235" s="263" t="str">
        <f t="shared" si="81"/>
        <v xml:space="preserve"> </v>
      </c>
      <c r="P1235" s="275"/>
      <c r="Q1235" s="263" t="str">
        <f t="shared" si="82"/>
        <v xml:space="preserve"> </v>
      </c>
    </row>
    <row r="1236" spans="1:17" x14ac:dyDescent="0.2">
      <c r="A1236" s="12" t="s">
        <v>1314</v>
      </c>
      <c r="B1236" s="9" t="s">
        <v>4576</v>
      </c>
      <c r="C1236" s="4" t="s">
        <v>1696</v>
      </c>
      <c r="D1236" s="5">
        <v>53</v>
      </c>
      <c r="E1236" s="1" t="s">
        <v>156</v>
      </c>
      <c r="G1236" s="263" t="str">
        <f t="shared" si="79"/>
        <v xml:space="preserve"> </v>
      </c>
      <c r="H1236" s="13" t="s">
        <v>139</v>
      </c>
      <c r="J1236" s="263" t="str">
        <f t="shared" si="80"/>
        <v xml:space="preserve"> </v>
      </c>
      <c r="K1236" s="38" t="str">
        <f>IF(D1236&gt;=('28 Populations and thresholds'!$I$51),"YES"," ")</f>
        <v>YES</v>
      </c>
      <c r="L1236" s="38" t="str">
        <f>IF(K1236="YES"," ",IF(D1236&gt;=('28 Populations and thresholds'!$I$51)*0.25,"YES"))</f>
        <v xml:space="preserve"> </v>
      </c>
      <c r="M1236" s="38" t="b">
        <f>OR('28 Populations and thresholds'!$J$51="CR",'28 Populations and thresholds'!$J$51="EN",'28 Populations and thresholds'!$J$51="VU")</f>
        <v>1</v>
      </c>
      <c r="N1236" s="75">
        <f>D1236/'28 Populations and thresholds'!$H$51</f>
        <v>1.9629629629629629E-2</v>
      </c>
      <c r="O1236" s="263" t="str">
        <f t="shared" si="81"/>
        <v xml:space="preserve"> </v>
      </c>
      <c r="Q1236" s="263" t="str">
        <f t="shared" si="82"/>
        <v xml:space="preserve"> </v>
      </c>
    </row>
    <row r="1237" spans="1:17" x14ac:dyDescent="0.2">
      <c r="A1237" s="267" t="s">
        <v>1314</v>
      </c>
      <c r="B1237" s="269" t="s">
        <v>1737</v>
      </c>
      <c r="C1237" s="269" t="s">
        <v>3467</v>
      </c>
      <c r="D1237" s="279">
        <v>1345</v>
      </c>
      <c r="E1237" s="274">
        <v>2007</v>
      </c>
      <c r="F1237" s="276"/>
      <c r="G1237" s="263" t="str">
        <f t="shared" si="79"/>
        <v xml:space="preserve"> </v>
      </c>
      <c r="H1237" s="275" t="s">
        <v>139</v>
      </c>
      <c r="I1237" s="275" t="s">
        <v>3388</v>
      </c>
      <c r="J1237" s="263" t="str">
        <f t="shared" si="80"/>
        <v xml:space="preserve"> </v>
      </c>
      <c r="K1237" s="272" t="str">
        <f>IF(D1237&gt;=('28 Populations and thresholds'!$I$180),"YES"," ")</f>
        <v>YES</v>
      </c>
      <c r="L1237" s="272" t="str">
        <f>IF(K1237="YES"," ",IF(D1237&gt;=('28 Populations and thresholds'!$I$180)*0.25,"YES"))</f>
        <v xml:space="preserve"> </v>
      </c>
      <c r="M1237" s="272" t="b">
        <f>OR('28 Populations and thresholds'!$J$180="CR",'28 Populations and thresholds'!$J$180="EN",'28 Populations and thresholds'!$J$180="VU")</f>
        <v>0</v>
      </c>
      <c r="N1237" s="273">
        <f>D1237/'28 Populations and thresholds'!$H$180</f>
        <v>1.345E-2</v>
      </c>
      <c r="O1237" s="263" t="str">
        <f t="shared" si="81"/>
        <v xml:space="preserve"> </v>
      </c>
      <c r="P1237" s="269"/>
      <c r="Q1237" s="263" t="str">
        <f t="shared" si="82"/>
        <v xml:space="preserve"> </v>
      </c>
    </row>
    <row r="1238" spans="1:17" x14ac:dyDescent="0.2">
      <c r="A1238" s="275" t="s">
        <v>1314</v>
      </c>
      <c r="B1238" s="269" t="s">
        <v>1737</v>
      </c>
      <c r="C1238" s="280" t="s">
        <v>1732</v>
      </c>
      <c r="D1238" s="279">
        <v>440</v>
      </c>
      <c r="E1238" s="284" t="s">
        <v>1598</v>
      </c>
      <c r="F1238" s="272"/>
      <c r="G1238" s="263" t="str">
        <f t="shared" si="79"/>
        <v xml:space="preserve"> </v>
      </c>
      <c r="H1238" s="275" t="s">
        <v>139</v>
      </c>
      <c r="I1238" s="275"/>
      <c r="J1238" s="263" t="str">
        <f t="shared" si="80"/>
        <v xml:space="preserve"> </v>
      </c>
      <c r="K1238" s="272" t="str">
        <f>IF(D1238&gt;=('28 Populations and thresholds'!$I$221),"YES"," ")</f>
        <v>YES</v>
      </c>
      <c r="L1238" s="272" t="str">
        <f>IF(K1238="YES"," ",IF(D1238&gt;=('28 Populations and thresholds'!$I$221)*0.25,"YES"))</f>
        <v xml:space="preserve"> </v>
      </c>
      <c r="M1238" s="272" t="b">
        <f>OR('28 Populations and thresholds'!$J$221="CR",'28 Populations and thresholds'!$J$221="EN",'28 Populations and thresholds'!$J$221="VU")</f>
        <v>1</v>
      </c>
      <c r="N1238" s="273">
        <f>D1238/'28 Populations and thresholds'!$H$221</f>
        <v>4.583333333333333E-2</v>
      </c>
      <c r="O1238" s="263" t="str">
        <f t="shared" si="81"/>
        <v xml:space="preserve"> </v>
      </c>
      <c r="P1238" s="275"/>
      <c r="Q1238" s="263" t="str">
        <f t="shared" si="82"/>
        <v xml:space="preserve"> </v>
      </c>
    </row>
    <row r="1239" spans="1:17" x14ac:dyDescent="0.2">
      <c r="A1239" s="12" t="s">
        <v>1314</v>
      </c>
      <c r="B1239" s="4" t="s">
        <v>3417</v>
      </c>
      <c r="C1239" s="111" t="s">
        <v>3401</v>
      </c>
      <c r="D1239" s="5">
        <v>92</v>
      </c>
      <c r="E1239" s="104">
        <v>2000</v>
      </c>
      <c r="G1239" s="263" t="str">
        <f t="shared" si="79"/>
        <v xml:space="preserve"> </v>
      </c>
      <c r="H1239" s="13" t="s">
        <v>139</v>
      </c>
      <c r="I1239" s="13" t="s">
        <v>3388</v>
      </c>
      <c r="J1239" s="263" t="str">
        <f t="shared" si="80"/>
        <v xml:space="preserve"> </v>
      </c>
      <c r="K1239" s="38" t="str">
        <f>IF(D1239&gt;=('28 Populations and thresholds'!$I$117),"YES"," ")</f>
        <v>YES</v>
      </c>
      <c r="L1239" s="38" t="str">
        <f>IF(K1239="YES"," ",IF(D1239&gt;=('28 Populations and thresholds'!$I$117)*0.25,"YES"))</f>
        <v xml:space="preserve"> </v>
      </c>
      <c r="M1239" s="38" t="b">
        <f>OR('28 Populations and thresholds'!$J$117="CR",'28 Populations and thresholds'!$J$117="EN",'28 Populations and thresholds'!$J$117="VU")</f>
        <v>1</v>
      </c>
      <c r="N1239" s="75">
        <f>D1239/'28 Populations and thresholds'!$H$117</f>
        <v>6.133333333333333E-2</v>
      </c>
      <c r="O1239" s="263" t="str">
        <f t="shared" si="81"/>
        <v xml:space="preserve"> </v>
      </c>
      <c r="P1239" s="121"/>
      <c r="Q1239" s="263" t="str">
        <f t="shared" si="82"/>
        <v xml:space="preserve"> </v>
      </c>
    </row>
    <row r="1240" spans="1:17" x14ac:dyDescent="0.2">
      <c r="A1240" s="275" t="s">
        <v>1314</v>
      </c>
      <c r="B1240" s="269" t="s">
        <v>4112</v>
      </c>
      <c r="C1240" s="269" t="s">
        <v>1753</v>
      </c>
      <c r="D1240" s="279">
        <v>3000</v>
      </c>
      <c r="E1240" s="281">
        <v>34121</v>
      </c>
      <c r="F1240" s="272"/>
      <c r="G1240" s="263" t="str">
        <f t="shared" si="79"/>
        <v xml:space="preserve"> </v>
      </c>
      <c r="H1240" s="275" t="s">
        <v>4019</v>
      </c>
      <c r="I1240" s="275"/>
      <c r="J1240" s="263" t="str">
        <f t="shared" si="80"/>
        <v xml:space="preserve"> </v>
      </c>
      <c r="K1240" s="272" t="str">
        <f>IF(D1240&gt;=('28 Populations and thresholds'!$I$222),"YES"," ")</f>
        <v>YES</v>
      </c>
      <c r="L1240" s="272" t="str">
        <f>IF(K1240="YES"," ",IF(D1240&gt;=('28 Populations and thresholds'!$I$222)*0.25,"YES"))</f>
        <v xml:space="preserve"> </v>
      </c>
      <c r="M1240" s="272" t="b">
        <f>OR('28 Populations and thresholds'!$J$222="CR",'28 Populations and thresholds'!$J$222="EN",'28 Populations and thresholds'!$J$222="VU")</f>
        <v>1</v>
      </c>
      <c r="N1240" s="273">
        <f>D1240/'28 Populations and thresholds'!$H$222</f>
        <v>0.25</v>
      </c>
      <c r="O1240" s="263" t="str">
        <f t="shared" si="81"/>
        <v xml:space="preserve"> </v>
      </c>
      <c r="P1240" s="275" t="s">
        <v>4113</v>
      </c>
      <c r="Q1240" s="263" t="str">
        <f t="shared" si="82"/>
        <v xml:space="preserve"> </v>
      </c>
    </row>
    <row r="1241" spans="1:17" x14ac:dyDescent="0.2">
      <c r="A1241" s="143" t="s">
        <v>1314</v>
      </c>
      <c r="B1241" s="40" t="s">
        <v>1044</v>
      </c>
      <c r="C1241" s="4" t="s">
        <v>3480</v>
      </c>
      <c r="D1241" s="41">
        <v>500</v>
      </c>
      <c r="E1241" s="46">
        <v>31898</v>
      </c>
      <c r="F1241" s="43"/>
      <c r="G1241" s="263" t="str">
        <f t="shared" si="79"/>
        <v xml:space="preserve"> </v>
      </c>
      <c r="H1241" s="143" t="s">
        <v>21</v>
      </c>
      <c r="I1241" s="143" t="s">
        <v>614</v>
      </c>
      <c r="J1241" s="263" t="str">
        <f t="shared" si="80"/>
        <v xml:space="preserve"> </v>
      </c>
      <c r="K1241" s="38" t="str">
        <f>IF(D1241&gt;=('28 Populations and thresholds'!$I$203),"YES"," ")</f>
        <v xml:space="preserve"> </v>
      </c>
      <c r="L1241" s="38" t="str">
        <f>IF(K1241="YES"," ",IF(D1241&gt;=('28 Populations and thresholds'!$I$203)*0.25,"YES"))</f>
        <v>YES</v>
      </c>
      <c r="M1241" s="38" t="b">
        <f>OR('28 Populations and thresholds'!$J$203="CR",'28 Populations and thresholds'!$J$203="EN",'28 Populations and thresholds'!$J$203="VU")</f>
        <v>0</v>
      </c>
      <c r="N1241" s="75">
        <f>D1241/'28 Populations and thresholds'!$H$203</f>
        <v>3.7037037037037038E-3</v>
      </c>
      <c r="O1241" s="263" t="str">
        <f t="shared" si="81"/>
        <v xml:space="preserve"> </v>
      </c>
      <c r="P1241" s="9"/>
      <c r="Q1241" s="263" t="str">
        <f t="shared" si="82"/>
        <v xml:space="preserve"> </v>
      </c>
    </row>
    <row r="1242" spans="1:17" x14ac:dyDescent="0.2">
      <c r="A1242" s="143" t="s">
        <v>1314</v>
      </c>
      <c r="B1242" s="40" t="s">
        <v>1044</v>
      </c>
      <c r="C1242" s="4" t="s">
        <v>3467</v>
      </c>
      <c r="D1242" s="41">
        <v>1025</v>
      </c>
      <c r="E1242" s="46">
        <v>35074</v>
      </c>
      <c r="F1242" s="43"/>
      <c r="G1242" s="263" t="str">
        <f t="shared" si="79"/>
        <v xml:space="preserve"> </v>
      </c>
      <c r="H1242" s="143" t="s">
        <v>21</v>
      </c>
      <c r="I1242" s="143" t="s">
        <v>853</v>
      </c>
      <c r="J1242" s="263" t="str">
        <f t="shared" si="80"/>
        <v xml:space="preserve"> </v>
      </c>
      <c r="K1242" s="38" t="str">
        <f>IF(D1242&gt;=('28 Populations and thresholds'!$I$180),"YES"," ")</f>
        <v>YES</v>
      </c>
      <c r="L1242" s="38" t="str">
        <f>IF(K1242="YES"," ",IF(D1242&gt;=('28 Populations and thresholds'!$I$180)*0.25,"YES"))</f>
        <v xml:space="preserve"> </v>
      </c>
      <c r="M1242" s="38" t="b">
        <f>OR('28 Populations and thresholds'!$J$180="CR",'28 Populations and thresholds'!$J$180="EN",'28 Populations and thresholds'!$J$180="VU")</f>
        <v>0</v>
      </c>
      <c r="N1242" s="75">
        <f>D1242/'28 Populations and thresholds'!$H$180</f>
        <v>1.025E-2</v>
      </c>
      <c r="O1242" s="263" t="str">
        <f t="shared" si="81"/>
        <v xml:space="preserve"> </v>
      </c>
      <c r="P1242" s="9"/>
      <c r="Q1242" s="263" t="str">
        <f t="shared" si="82"/>
        <v xml:space="preserve"> </v>
      </c>
    </row>
    <row r="1243" spans="1:17" x14ac:dyDescent="0.2">
      <c r="A1243" s="143" t="s">
        <v>1314</v>
      </c>
      <c r="B1243" s="40" t="s">
        <v>1044</v>
      </c>
      <c r="C1243" s="4" t="s">
        <v>3452</v>
      </c>
      <c r="D1243" s="41">
        <v>3539</v>
      </c>
      <c r="E1243" s="46">
        <v>34343</v>
      </c>
      <c r="F1243" s="43"/>
      <c r="G1243" s="263" t="str">
        <f t="shared" si="79"/>
        <v xml:space="preserve"> </v>
      </c>
      <c r="H1243" s="143" t="s">
        <v>21</v>
      </c>
      <c r="I1243" s="143" t="s">
        <v>853</v>
      </c>
      <c r="J1243" s="263" t="str">
        <f t="shared" si="80"/>
        <v xml:space="preserve"> </v>
      </c>
      <c r="K1243" s="38" t="str">
        <f>IF(D1243&gt;=('28 Populations and thresholds'!$I$158),"YES"," ")</f>
        <v>YES</v>
      </c>
      <c r="L1243" s="38" t="str">
        <f>IF(K1243="YES"," ",IF(D1243&gt;=('28 Populations and thresholds'!$I$158)*0.25,"YES"))</f>
        <v xml:space="preserve"> </v>
      </c>
      <c r="M1243" s="38" t="b">
        <f>OR('28 Populations and thresholds'!$J$158="CR",'28 Populations and thresholds'!$J$158="EN",'28 Populations and thresholds'!$J$158="VU")</f>
        <v>0</v>
      </c>
      <c r="N1243" s="75">
        <f>D1243/'28 Populations and thresholds'!$H$158</f>
        <v>3.5389999999999998E-2</v>
      </c>
      <c r="O1243" s="263" t="str">
        <f t="shared" si="81"/>
        <v xml:space="preserve"> </v>
      </c>
      <c r="P1243" s="9"/>
      <c r="Q1243" s="263" t="str">
        <f t="shared" si="82"/>
        <v xml:space="preserve"> </v>
      </c>
    </row>
    <row r="1244" spans="1:17" x14ac:dyDescent="0.2">
      <c r="A1244" s="143" t="s">
        <v>1314</v>
      </c>
      <c r="B1244" s="40" t="s">
        <v>1044</v>
      </c>
      <c r="C1244" s="4" t="s">
        <v>3748</v>
      </c>
      <c r="D1244" s="41">
        <v>250</v>
      </c>
      <c r="E1244" s="46">
        <v>32516</v>
      </c>
      <c r="F1244" s="43"/>
      <c r="G1244" s="263" t="str">
        <f t="shared" si="79"/>
        <v xml:space="preserve"> </v>
      </c>
      <c r="H1244" s="143" t="s">
        <v>21</v>
      </c>
      <c r="I1244" s="143" t="s">
        <v>853</v>
      </c>
      <c r="J1244" s="263" t="str">
        <f t="shared" si="80"/>
        <v xml:space="preserve"> </v>
      </c>
      <c r="K1244" s="38" t="str">
        <f>IF(D1244&gt;=('28 Populations and thresholds'!$I$156),"YES"," ")</f>
        <v>YES</v>
      </c>
      <c r="L1244" s="38" t="str">
        <f>IF(K1244="YES"," ",IF(D1244&gt;=('28 Populations and thresholds'!$I$156)*0.25,"YES"))</f>
        <v xml:space="preserve"> </v>
      </c>
      <c r="M1244" s="38" t="b">
        <f>OR('28 Populations and thresholds'!$J$156="CR",'28 Populations and thresholds'!$J$156="EN",'28 Populations and thresholds'!$J$156="VU")</f>
        <v>0</v>
      </c>
      <c r="N1244" s="75">
        <f>D1244/'28 Populations and thresholds'!$H$156</f>
        <v>0.01</v>
      </c>
      <c r="O1244" s="263" t="str">
        <f t="shared" si="81"/>
        <v xml:space="preserve"> </v>
      </c>
      <c r="P1244" s="9"/>
      <c r="Q1244" s="263" t="str">
        <f t="shared" si="82"/>
        <v xml:space="preserve"> </v>
      </c>
    </row>
    <row r="1245" spans="1:17" x14ac:dyDescent="0.2">
      <c r="A1245" s="143" t="s">
        <v>1314</v>
      </c>
      <c r="B1245" s="40" t="s">
        <v>1044</v>
      </c>
      <c r="C1245" s="111" t="s">
        <v>1732</v>
      </c>
      <c r="D1245" s="5">
        <v>385</v>
      </c>
      <c r="E1245" s="1" t="s">
        <v>178</v>
      </c>
      <c r="F1245" s="43"/>
      <c r="G1245" s="263" t="str">
        <f t="shared" si="79"/>
        <v xml:space="preserve"> </v>
      </c>
      <c r="H1245" s="13" t="s">
        <v>139</v>
      </c>
      <c r="J1245" s="263" t="str">
        <f t="shared" si="80"/>
        <v xml:space="preserve"> </v>
      </c>
      <c r="K1245" s="38" t="str">
        <f>IF(D1245&gt;=('28 Populations and thresholds'!$I$221),"YES"," ")</f>
        <v>YES</v>
      </c>
      <c r="L1245" s="38" t="str">
        <f>IF(K1245="YES"," ",IF(D1245&gt;=('28 Populations and thresholds'!$I$221)*0.25,"YES"))</f>
        <v xml:space="preserve"> </v>
      </c>
      <c r="M1245" s="38" t="b">
        <f>OR('28 Populations and thresholds'!$J$221="CR",'28 Populations and thresholds'!$J$221="EN",'28 Populations and thresholds'!$J$221="VU")</f>
        <v>1</v>
      </c>
      <c r="N1245" s="75">
        <f>D1245/'28 Populations and thresholds'!$H$221</f>
        <v>4.010416666666667E-2</v>
      </c>
      <c r="O1245" s="263" t="str">
        <f t="shared" si="81"/>
        <v xml:space="preserve"> </v>
      </c>
      <c r="Q1245" s="263" t="str">
        <f t="shared" si="82"/>
        <v xml:space="preserve"> </v>
      </c>
    </row>
    <row r="1246" spans="1:17" x14ac:dyDescent="0.2">
      <c r="A1246" s="275" t="s">
        <v>1314</v>
      </c>
      <c r="B1246" s="269" t="s">
        <v>4481</v>
      </c>
      <c r="C1246" s="269" t="s">
        <v>1677</v>
      </c>
      <c r="D1246" s="279">
        <v>6</v>
      </c>
      <c r="E1246" s="274">
        <v>2004</v>
      </c>
      <c r="F1246" s="272"/>
      <c r="G1246" s="263" t="str">
        <f t="shared" si="79"/>
        <v xml:space="preserve"> </v>
      </c>
      <c r="H1246" s="275" t="s">
        <v>139</v>
      </c>
      <c r="I1246" s="269"/>
      <c r="J1246" s="263" t="str">
        <f t="shared" si="80"/>
        <v xml:space="preserve"> </v>
      </c>
      <c r="K1246" s="272" t="str">
        <f>IF(D1246&gt;=('28 Populations and thresholds'!$I$44),"YES"," ")</f>
        <v>YES</v>
      </c>
      <c r="L1246" s="272" t="str">
        <f>IF(K1246="YES"," ",IF(D1246&gt;=('28 Populations and thresholds'!$I$44)*0.25,"YES"))</f>
        <v xml:space="preserve"> </v>
      </c>
      <c r="M1246" s="272" t="b">
        <f>OR('28 Populations and thresholds'!$J$44="CR",'28 Populations and thresholds'!$J$44="EN",'28 Populations and thresholds'!$J$44="VU")</f>
        <v>0</v>
      </c>
      <c r="N1246" s="273">
        <f>D1246/'28 Populations and thresholds'!$H$44</f>
        <v>1.2E-2</v>
      </c>
      <c r="O1246" s="263" t="str">
        <f t="shared" si="81"/>
        <v xml:space="preserve"> </v>
      </c>
      <c r="P1246" s="269"/>
      <c r="Q1246" s="263" t="str">
        <f t="shared" si="82"/>
        <v xml:space="preserve"> </v>
      </c>
    </row>
    <row r="1247" spans="1:17" x14ac:dyDescent="0.2">
      <c r="A1247" s="12" t="s">
        <v>1314</v>
      </c>
      <c r="B1247" s="9" t="s">
        <v>4624</v>
      </c>
      <c r="C1247" s="4" t="s">
        <v>1753</v>
      </c>
      <c r="D1247" s="5">
        <v>7880</v>
      </c>
      <c r="E1247" s="104" t="s">
        <v>4105</v>
      </c>
      <c r="G1247" s="263" t="str">
        <f t="shared" si="79"/>
        <v xml:space="preserve"> </v>
      </c>
      <c r="H1247" s="13" t="s">
        <v>4069</v>
      </c>
      <c r="J1247" s="263" t="str">
        <f t="shared" si="80"/>
        <v xml:space="preserve"> </v>
      </c>
      <c r="K1247" s="38" t="str">
        <f>IF(D1247&gt;=('28 Populations and thresholds'!$I$222),"YES"," ")</f>
        <v>YES</v>
      </c>
      <c r="L1247" s="38" t="str">
        <f>IF(K1247="YES"," ",IF(D1247&gt;=('28 Populations and thresholds'!$I$222)*0.25,"YES"))</f>
        <v xml:space="preserve"> </v>
      </c>
      <c r="M1247" s="38" t="b">
        <f>OR('28 Populations and thresholds'!$J$222="CR",'28 Populations and thresholds'!$J$222="EN",'28 Populations and thresholds'!$J$222="VU")</f>
        <v>1</v>
      </c>
      <c r="N1247" s="75">
        <f>D1247/'28 Populations and thresholds'!$H$222</f>
        <v>0.65666666666666662</v>
      </c>
      <c r="O1247" s="263" t="str">
        <f t="shared" si="81"/>
        <v xml:space="preserve"> </v>
      </c>
      <c r="Q1247" s="263" t="str">
        <f t="shared" si="82"/>
        <v xml:space="preserve"> </v>
      </c>
    </row>
    <row r="1248" spans="1:17" x14ac:dyDescent="0.2">
      <c r="A1248" s="12" t="s">
        <v>1314</v>
      </c>
      <c r="B1248" s="9" t="s">
        <v>4624</v>
      </c>
      <c r="C1248" s="4" t="s">
        <v>1732</v>
      </c>
      <c r="D1248" s="5">
        <v>864</v>
      </c>
      <c r="E1248" s="1" t="s">
        <v>156</v>
      </c>
      <c r="G1248" s="263" t="str">
        <f t="shared" si="79"/>
        <v xml:space="preserve"> </v>
      </c>
      <c r="H1248" s="13" t="s">
        <v>139</v>
      </c>
      <c r="J1248" s="263" t="str">
        <f t="shared" si="80"/>
        <v xml:space="preserve"> </v>
      </c>
      <c r="K1248" s="38" t="str">
        <f>IF(D1248&gt;=('28 Populations and thresholds'!$I$221),"YES"," ")</f>
        <v>YES</v>
      </c>
      <c r="L1248" s="38" t="str">
        <f>IF(K1248="YES"," ",IF(D1248&gt;=('28 Populations and thresholds'!$I$221)*0.25,"YES"))</f>
        <v xml:space="preserve"> </v>
      </c>
      <c r="M1248" s="38" t="b">
        <f>OR('28 Populations and thresholds'!$J$221="CR",'28 Populations and thresholds'!$J$221="EN",'28 Populations and thresholds'!$J$221="VU")</f>
        <v>1</v>
      </c>
      <c r="N1248" s="75">
        <f>D1248/'28 Populations and thresholds'!$H$221</f>
        <v>0.09</v>
      </c>
      <c r="O1248" s="263" t="str">
        <f t="shared" si="81"/>
        <v xml:space="preserve"> </v>
      </c>
      <c r="Q1248" s="263" t="str">
        <f t="shared" si="82"/>
        <v xml:space="preserve"> </v>
      </c>
    </row>
    <row r="1249" spans="1:22" x14ac:dyDescent="0.2">
      <c r="A1249" s="275" t="s">
        <v>1314</v>
      </c>
      <c r="B1249" s="269" t="s">
        <v>4625</v>
      </c>
      <c r="C1249" s="269" t="s">
        <v>3676</v>
      </c>
      <c r="D1249" s="279">
        <v>3</v>
      </c>
      <c r="E1249" s="274">
        <v>2006</v>
      </c>
      <c r="F1249" s="272"/>
      <c r="G1249" s="263" t="str">
        <f t="shared" si="79"/>
        <v xml:space="preserve"> </v>
      </c>
      <c r="H1249" s="275" t="s">
        <v>139</v>
      </c>
      <c r="I1249" s="275" t="s">
        <v>3388</v>
      </c>
      <c r="J1249" s="263" t="str">
        <f t="shared" si="80"/>
        <v xml:space="preserve"> </v>
      </c>
      <c r="K1249" s="272" t="str">
        <f>IF(D1249&gt;=('28 Populations and thresholds'!$I$96),"YES"," ")</f>
        <v>YES</v>
      </c>
      <c r="L1249" s="272" t="str">
        <f>IF(K1249="YES"," ",IF(D1249&gt;=('28 Populations and thresholds'!$I$96)*0.25,"YES"))</f>
        <v xml:space="preserve"> </v>
      </c>
      <c r="M1249" s="272" t="b">
        <f>OR('28 Populations and thresholds'!$J$96="CR",'28 Populations and thresholds'!$J$96="EN",'28 Populations and thresholds'!$J$96="VU")</f>
        <v>1</v>
      </c>
      <c r="N1249" s="273">
        <f>D1249/'28 Populations and thresholds'!$H$96</f>
        <v>3.0000000000000001E-3</v>
      </c>
      <c r="O1249" s="263" t="str">
        <f t="shared" si="81"/>
        <v xml:space="preserve"> </v>
      </c>
      <c r="P1249" s="269"/>
      <c r="Q1249" s="263" t="str">
        <f t="shared" si="82"/>
        <v xml:space="preserve"> </v>
      </c>
    </row>
    <row r="1250" spans="1:22" x14ac:dyDescent="0.2">
      <c r="A1250" s="275" t="s">
        <v>1314</v>
      </c>
      <c r="B1250" s="269" t="s">
        <v>4625</v>
      </c>
      <c r="C1250" s="269" t="s">
        <v>1696</v>
      </c>
      <c r="D1250" s="279">
        <v>650</v>
      </c>
      <c r="E1250" s="284" t="s">
        <v>207</v>
      </c>
      <c r="F1250" s="272"/>
      <c r="G1250" s="263" t="str">
        <f t="shared" si="79"/>
        <v xml:space="preserve"> </v>
      </c>
      <c r="H1250" s="275" t="s">
        <v>139</v>
      </c>
      <c r="I1250" s="275"/>
      <c r="J1250" s="263" t="str">
        <f t="shared" si="80"/>
        <v xml:space="preserve"> </v>
      </c>
      <c r="K1250" s="272" t="str">
        <f>IF(D1250&gt;=('28 Populations and thresholds'!$I$51),"YES"," ")</f>
        <v>YES</v>
      </c>
      <c r="L1250" s="272"/>
      <c r="M1250" s="272" t="b">
        <f>OR('28 Populations and thresholds'!$J$51="CR",'28 Populations and thresholds'!$J$51="EN",'28 Populations and thresholds'!$J$51="VU")</f>
        <v>1</v>
      </c>
      <c r="N1250" s="273">
        <f>D1250/'28 Populations and thresholds'!$H$51</f>
        <v>0.24074074074074073</v>
      </c>
      <c r="O1250" s="263" t="str">
        <f t="shared" si="81"/>
        <v xml:space="preserve"> </v>
      </c>
      <c r="P1250" s="275"/>
      <c r="Q1250" s="263" t="str">
        <f t="shared" si="82"/>
        <v xml:space="preserve"> </v>
      </c>
    </row>
    <row r="1251" spans="1:22" x14ac:dyDescent="0.2">
      <c r="A1251" s="275" t="s">
        <v>1314</v>
      </c>
      <c r="B1251" s="269" t="s">
        <v>4625</v>
      </c>
      <c r="C1251" s="269" t="s">
        <v>1755</v>
      </c>
      <c r="D1251" s="279">
        <v>1220</v>
      </c>
      <c r="E1251" s="284" t="s">
        <v>156</v>
      </c>
      <c r="F1251" s="272"/>
      <c r="G1251" s="263" t="str">
        <f t="shared" si="79"/>
        <v xml:space="preserve"> </v>
      </c>
      <c r="H1251" s="275" t="s">
        <v>139</v>
      </c>
      <c r="I1251" s="275"/>
      <c r="J1251" s="263" t="str">
        <f t="shared" si="80"/>
        <v xml:space="preserve"> </v>
      </c>
      <c r="K1251" s="272" t="str">
        <f>IF(D1251&gt;=('28 Populations and thresholds'!$I$226),"YES"," ")</f>
        <v>YES</v>
      </c>
      <c r="L1251" s="272" t="str">
        <f>IF(K1251="YES"," ",IF(D1251&gt;=('28 Populations and thresholds'!$I$226)*0.25,"YES"))</f>
        <v xml:space="preserve"> </v>
      </c>
      <c r="M1251" s="272" t="b">
        <f>OR('28 Populations and thresholds'!$J$226="CR",'28 Populations and thresholds'!$J$226="EN",'28 Populations and thresholds'!$J$226="VU")</f>
        <v>0</v>
      </c>
      <c r="N1251" s="273">
        <f>D1251/'28 Populations and thresholds'!$H$226</f>
        <v>4.8800000000000003E-2</v>
      </c>
      <c r="O1251" s="263" t="str">
        <f t="shared" si="81"/>
        <v xml:space="preserve"> </v>
      </c>
      <c r="P1251" s="275"/>
      <c r="Q1251" s="263" t="str">
        <f t="shared" si="82"/>
        <v xml:space="preserve"> </v>
      </c>
    </row>
    <row r="1252" spans="1:22" x14ac:dyDescent="0.2">
      <c r="A1252" s="267" t="s">
        <v>1314</v>
      </c>
      <c r="B1252" s="269" t="s">
        <v>4625</v>
      </c>
      <c r="C1252" s="269" t="s">
        <v>3482</v>
      </c>
      <c r="D1252" s="270">
        <v>9500</v>
      </c>
      <c r="E1252" s="271">
        <v>37561</v>
      </c>
      <c r="F1252" s="276"/>
      <c r="G1252" s="263" t="str">
        <f t="shared" si="79"/>
        <v xml:space="preserve"> </v>
      </c>
      <c r="H1252" s="267" t="s">
        <v>21</v>
      </c>
      <c r="I1252" s="267" t="s">
        <v>530</v>
      </c>
      <c r="J1252" s="263" t="str">
        <f t="shared" si="80"/>
        <v xml:space="preserve"> </v>
      </c>
      <c r="K1252" s="272" t="str">
        <f>IF(D1252&gt;=(('28 Populations and thresholds'!$I$205)+('28 Populations and thresholds'!$I$206)+('28 Populations and thresholds'!$I$207)+('28 Populations and thresholds'!$I$208)),"YES"," ")</f>
        <v>YES</v>
      </c>
      <c r="L1252" s="272" t="str">
        <f>IF(K1252="YES"," ",IF(D1252&gt;=(('28 Populations and thresholds'!$I$205)+('28 Populations and thresholds'!$I$206)+('28 Populations and thresholds'!$I$207)+('28 Populations and thresholds'!$I$208))*0.25,"YES"))</f>
        <v xml:space="preserve"> </v>
      </c>
      <c r="M1252" s="272" t="b">
        <f>OR('28 Populations and thresholds'!$J$206="CR",'28 Populations and thresholds'!$J$206="EN",'28 Populations and thresholds'!$J$206="VU")</f>
        <v>0</v>
      </c>
      <c r="N1252" s="273">
        <f>D1252/(('28 Populations and thresholds'!$H$205)+('28 Populations and thresholds'!$H$206)+('28 Populations and thresholds'!$H$207)+('28 Populations and thresholds'!$H$208))</f>
        <v>3.5515346368088525E-3</v>
      </c>
      <c r="O1252" s="263" t="str">
        <f t="shared" si="81"/>
        <v xml:space="preserve"> </v>
      </c>
      <c r="P1252" s="275" t="s">
        <v>4568</v>
      </c>
      <c r="Q1252" s="263" t="str">
        <f t="shared" si="82"/>
        <v xml:space="preserve"> </v>
      </c>
    </row>
    <row r="1253" spans="1:22" x14ac:dyDescent="0.2">
      <c r="A1253" s="275" t="s">
        <v>1314</v>
      </c>
      <c r="B1253" s="269" t="s">
        <v>4625</v>
      </c>
      <c r="C1253" s="269" t="s">
        <v>3717</v>
      </c>
      <c r="D1253" s="279">
        <v>1200</v>
      </c>
      <c r="E1253" s="299">
        <v>2006</v>
      </c>
      <c r="F1253" s="272"/>
      <c r="G1253" s="263" t="str">
        <f t="shared" si="79"/>
        <v xml:space="preserve"> </v>
      </c>
      <c r="H1253" s="275" t="s">
        <v>139</v>
      </c>
      <c r="I1253" s="275"/>
      <c r="J1253" s="263" t="str">
        <f t="shared" si="80"/>
        <v xml:space="preserve"> </v>
      </c>
      <c r="K1253" s="272" t="str">
        <f>IF(D1253&gt;=('28 Populations and thresholds'!$I$16),"YES"," ")</f>
        <v>YES</v>
      </c>
      <c r="L1253" s="272" t="str">
        <f>IF(K1253="YES"," ",IF(D1253&gt;=('28 Populations and thresholds'!$I$16)*0.25,"YES"))</f>
        <v xml:space="preserve"> </v>
      </c>
      <c r="M1253" s="272" t="b">
        <f>OR('28 Populations and thresholds'!$J$16="CR",'28 Populations and thresholds'!$J$16="EN",'28 Populations and thresholds'!$J$16="VU")</f>
        <v>0</v>
      </c>
      <c r="N1253" s="273">
        <f>D1253/'28 Populations and thresholds'!$H$16</f>
        <v>1.2E-2</v>
      </c>
      <c r="O1253" s="263" t="str">
        <f t="shared" si="81"/>
        <v xml:space="preserve"> </v>
      </c>
      <c r="P1253" s="275"/>
      <c r="Q1253" s="263" t="str">
        <f t="shared" si="82"/>
        <v xml:space="preserve"> </v>
      </c>
    </row>
    <row r="1254" spans="1:22" x14ac:dyDescent="0.2">
      <c r="A1254" s="267" t="s">
        <v>1314</v>
      </c>
      <c r="B1254" s="269" t="s">
        <v>4625</v>
      </c>
      <c r="C1254" s="269" t="s">
        <v>3452</v>
      </c>
      <c r="D1254" s="270">
        <v>4275</v>
      </c>
      <c r="E1254" s="271">
        <v>35081</v>
      </c>
      <c r="F1254" s="276"/>
      <c r="G1254" s="263" t="str">
        <f t="shared" si="79"/>
        <v xml:space="preserve"> </v>
      </c>
      <c r="H1254" s="267" t="s">
        <v>21</v>
      </c>
      <c r="I1254" s="267" t="s">
        <v>853</v>
      </c>
      <c r="J1254" s="263" t="str">
        <f t="shared" si="80"/>
        <v xml:space="preserve"> </v>
      </c>
      <c r="K1254" s="272" t="str">
        <f>IF(D1254&gt;=('28 Populations and thresholds'!$I$158),"YES"," ")</f>
        <v>YES</v>
      </c>
      <c r="L1254" s="272" t="str">
        <f>IF(K1254="YES"," ",IF(D1254&gt;=('28 Populations and thresholds'!$I$158)*0.25,"YES"))</f>
        <v xml:space="preserve"> </v>
      </c>
      <c r="M1254" s="272" t="b">
        <f>OR('28 Populations and thresholds'!$J$158="CR",'28 Populations and thresholds'!$J$158="EN",'28 Populations and thresholds'!$J$158="VU")</f>
        <v>0</v>
      </c>
      <c r="N1254" s="273">
        <f>D1254/'28 Populations and thresholds'!$H$158</f>
        <v>4.2750000000000003E-2</v>
      </c>
      <c r="O1254" s="263" t="str">
        <f t="shared" si="81"/>
        <v xml:space="preserve"> </v>
      </c>
      <c r="P1254" s="269"/>
      <c r="Q1254" s="263" t="str">
        <f t="shared" si="82"/>
        <v xml:space="preserve"> </v>
      </c>
    </row>
    <row r="1255" spans="1:22" x14ac:dyDescent="0.2">
      <c r="A1255" s="267" t="s">
        <v>1314</v>
      </c>
      <c r="B1255" s="269" t="s">
        <v>4625</v>
      </c>
      <c r="C1255" s="269" t="s">
        <v>3748</v>
      </c>
      <c r="D1255" s="270">
        <v>300</v>
      </c>
      <c r="E1255" s="271">
        <v>32525</v>
      </c>
      <c r="F1255" s="276"/>
      <c r="G1255" s="263" t="str">
        <f t="shared" si="79"/>
        <v xml:space="preserve"> </v>
      </c>
      <c r="H1255" s="267" t="s">
        <v>21</v>
      </c>
      <c r="I1255" s="267" t="s">
        <v>853</v>
      </c>
      <c r="J1255" s="263" t="str">
        <f t="shared" si="80"/>
        <v xml:space="preserve"> </v>
      </c>
      <c r="K1255" s="272" t="str">
        <f>IF(D1255&gt;=('28 Populations and thresholds'!$I$156),"YES"," ")</f>
        <v>YES</v>
      </c>
      <c r="L1255" s="272" t="str">
        <f>IF(K1255="YES"," ",IF(D1255&gt;=('28 Populations and thresholds'!$I$156)*0.25,"YES"))</f>
        <v xml:space="preserve"> </v>
      </c>
      <c r="M1255" s="272" t="b">
        <f>OR('28 Populations and thresholds'!$J$156="CR",'28 Populations and thresholds'!$J$156="EN",'28 Populations and thresholds'!$J$156="VU")</f>
        <v>0</v>
      </c>
      <c r="N1255" s="273">
        <f>D1255/'28 Populations and thresholds'!$H$156</f>
        <v>1.2E-2</v>
      </c>
      <c r="O1255" s="263" t="str">
        <f t="shared" si="81"/>
        <v xml:space="preserve"> </v>
      </c>
      <c r="P1255" s="269"/>
      <c r="Q1255" s="263" t="str">
        <f t="shared" si="82"/>
        <v xml:space="preserve"> </v>
      </c>
    </row>
    <row r="1256" spans="1:22" x14ac:dyDescent="0.2">
      <c r="A1256" s="12" t="s">
        <v>1314</v>
      </c>
      <c r="B1256" s="4" t="s">
        <v>3691</v>
      </c>
      <c r="C1256" s="4" t="s">
        <v>3676</v>
      </c>
      <c r="D1256" s="5">
        <v>80</v>
      </c>
      <c r="E1256" s="104">
        <v>1990</v>
      </c>
      <c r="G1256" s="263" t="str">
        <f t="shared" si="79"/>
        <v xml:space="preserve"> </v>
      </c>
      <c r="H1256" s="12" t="s">
        <v>139</v>
      </c>
      <c r="I1256" s="12" t="s">
        <v>3388</v>
      </c>
      <c r="J1256" s="263" t="str">
        <f t="shared" si="80"/>
        <v xml:space="preserve"> </v>
      </c>
      <c r="K1256" s="38" t="str">
        <f>IF(D1256&gt;=('28 Populations and thresholds'!$I$96),"YES"," ")</f>
        <v>YES</v>
      </c>
      <c r="L1256" s="38" t="str">
        <f>IF(K1256="YES"," ",IF(D1256&gt;=('28 Populations and thresholds'!$I$96)*0.25,"YES"))</f>
        <v xml:space="preserve"> </v>
      </c>
      <c r="M1256" s="38" t="b">
        <f>OR('28 Populations and thresholds'!$J$96="CR",'28 Populations and thresholds'!$J$96="EN",'28 Populations and thresholds'!$J$96="VU")</f>
        <v>1</v>
      </c>
      <c r="N1256" s="75">
        <f>D1256/'28 Populations and thresholds'!$H$96</f>
        <v>0.08</v>
      </c>
      <c r="O1256" s="263" t="str">
        <f t="shared" si="81"/>
        <v xml:space="preserve"> </v>
      </c>
      <c r="P1256" s="9"/>
      <c r="Q1256" s="263" t="str">
        <f t="shared" si="82"/>
        <v xml:space="preserve"> </v>
      </c>
    </row>
    <row r="1257" spans="1:22" x14ac:dyDescent="0.2">
      <c r="A1257" s="275" t="s">
        <v>1314</v>
      </c>
      <c r="B1257" s="269" t="s">
        <v>4136</v>
      </c>
      <c r="C1257" s="280" t="s">
        <v>1732</v>
      </c>
      <c r="D1257" s="279">
        <v>380</v>
      </c>
      <c r="E1257" s="274" t="s">
        <v>4137</v>
      </c>
      <c r="F1257" s="272"/>
      <c r="G1257" s="263" t="str">
        <f t="shared" si="79"/>
        <v xml:space="preserve"> </v>
      </c>
      <c r="H1257" s="275" t="s">
        <v>4019</v>
      </c>
      <c r="I1257" s="275"/>
      <c r="J1257" s="263" t="str">
        <f t="shared" si="80"/>
        <v xml:space="preserve"> </v>
      </c>
      <c r="K1257" s="272" t="str">
        <f>IF(D1257&gt;=('28 Populations and thresholds'!$I$221),"YES"," ")</f>
        <v>YES</v>
      </c>
      <c r="L1257" s="272" t="str">
        <f>IF(K1257="YES"," ",IF(D1257&gt;=('28 Populations and thresholds'!$I$221)*0.25,"YES"))</f>
        <v xml:space="preserve"> </v>
      </c>
      <c r="M1257" s="272" t="b">
        <f>OR('28 Populations and thresholds'!$J$221="CR",'28 Populations and thresholds'!$J$221="EN",'28 Populations and thresholds'!$J$221="VU")</f>
        <v>1</v>
      </c>
      <c r="N1257" s="273">
        <f>D1257/'28 Populations and thresholds'!$H$221</f>
        <v>3.9583333333333331E-2</v>
      </c>
      <c r="O1257" s="263" t="str">
        <f t="shared" si="81"/>
        <v xml:space="preserve"> </v>
      </c>
      <c r="P1257" s="275"/>
      <c r="Q1257" s="263" t="str">
        <f t="shared" si="82"/>
        <v xml:space="preserve"> </v>
      </c>
    </row>
    <row r="1258" spans="1:22" x14ac:dyDescent="0.2">
      <c r="A1258" s="143" t="s">
        <v>1314</v>
      </c>
      <c r="B1258" s="40" t="s">
        <v>1375</v>
      </c>
      <c r="C1258" s="4" t="s">
        <v>3545</v>
      </c>
      <c r="D1258" s="41">
        <v>697</v>
      </c>
      <c r="E1258" s="47" t="s">
        <v>1376</v>
      </c>
      <c r="F1258" s="43"/>
      <c r="G1258" s="263" t="str">
        <f t="shared" si="79"/>
        <v xml:space="preserve"> </v>
      </c>
      <c r="H1258" s="143" t="s">
        <v>15</v>
      </c>
      <c r="I1258" s="143" t="s">
        <v>1365</v>
      </c>
      <c r="J1258" s="263" t="str">
        <f t="shared" si="80"/>
        <v xml:space="preserve"> </v>
      </c>
      <c r="K1258" s="38" t="str">
        <f>IF(D1258&gt;=('28 Populations and thresholds'!$I$71),"YES"," ")</f>
        <v>YES</v>
      </c>
      <c r="L1258" s="38" t="str">
        <f>IF(K1258="YES"," ",IF(D1258&gt;=('28 Populations and thresholds'!$I$71)*0.25,"YES"))</f>
        <v xml:space="preserve"> </v>
      </c>
      <c r="M1258" s="38" t="b">
        <f>OR('28 Populations and thresholds'!$J$71="CR",'28 Populations and thresholds'!$J$71="EN",'28 Populations and thresholds'!$J$71="VU")</f>
        <v>0</v>
      </c>
      <c r="N1258" s="75">
        <f>D1258/'28 Populations and thresholds'!$H$71</f>
        <v>1.1616666666666668E-2</v>
      </c>
      <c r="O1258" s="263" t="str">
        <f t="shared" si="81"/>
        <v xml:space="preserve"> </v>
      </c>
      <c r="P1258" s="9"/>
      <c r="Q1258" s="263" t="str">
        <f t="shared" si="82"/>
        <v xml:space="preserve"> </v>
      </c>
    </row>
    <row r="1259" spans="1:22" x14ac:dyDescent="0.2">
      <c r="A1259" s="275" t="s">
        <v>1314</v>
      </c>
      <c r="B1259" s="269" t="s">
        <v>3427</v>
      </c>
      <c r="C1259" s="269" t="s">
        <v>3424</v>
      </c>
      <c r="D1259" s="279">
        <v>1500</v>
      </c>
      <c r="E1259" s="274">
        <v>1993</v>
      </c>
      <c r="F1259" s="272"/>
      <c r="G1259" s="263" t="str">
        <f t="shared" si="79"/>
        <v xml:space="preserve"> </v>
      </c>
      <c r="H1259" s="275" t="s">
        <v>139</v>
      </c>
      <c r="I1259" s="275" t="s">
        <v>3388</v>
      </c>
      <c r="J1259" s="263" t="str">
        <f t="shared" si="80"/>
        <v xml:space="preserve"> </v>
      </c>
      <c r="K1259" s="272" t="str">
        <f>IF(D1259&gt;=('28 Populations and thresholds'!$I$119),"YES"," ")</f>
        <v>YES</v>
      </c>
      <c r="L1259" s="272" t="str">
        <f>IF(K1259="YES"," ",IF(D1259&gt;=('28 Populations and thresholds'!$I$119)*0.25,"YES"))</f>
        <v xml:space="preserve"> </v>
      </c>
      <c r="M1259" s="272" t="b">
        <f>OR('28 Populations and thresholds'!$J$119="CR",'28 Populations and thresholds'!$J$119="EN",'28 Populations and thresholds'!$J$119="VU")</f>
        <v>0</v>
      </c>
      <c r="N1259" s="273">
        <f>D1259/'28 Populations and thresholds'!$H$119</f>
        <v>6.8181818181818177E-2</v>
      </c>
      <c r="O1259" s="263" t="str">
        <f t="shared" si="81"/>
        <v xml:space="preserve"> </v>
      </c>
      <c r="P1259" s="282"/>
      <c r="Q1259" s="263" t="str">
        <f t="shared" si="82"/>
        <v xml:space="preserve"> </v>
      </c>
    </row>
    <row r="1260" spans="1:22" x14ac:dyDescent="0.2">
      <c r="A1260" s="12" t="s">
        <v>1314</v>
      </c>
      <c r="B1260" s="4" t="s">
        <v>1685</v>
      </c>
      <c r="C1260" s="4" t="s">
        <v>3666</v>
      </c>
      <c r="D1260" s="105">
        <v>1650</v>
      </c>
      <c r="E1260" s="106">
        <v>2005</v>
      </c>
      <c r="G1260" s="263" t="str">
        <f t="shared" si="79"/>
        <v xml:space="preserve"> </v>
      </c>
      <c r="H1260" s="12" t="s">
        <v>139</v>
      </c>
      <c r="I1260" s="12" t="s">
        <v>3388</v>
      </c>
      <c r="J1260" s="263" t="str">
        <f t="shared" si="80"/>
        <v xml:space="preserve"> </v>
      </c>
      <c r="K1260" s="38" t="str">
        <f>IF(D1260&gt;=(('28 Populations and thresholds'!$I$62)+('28 Populations and thresholds'!$I$63)+('28 Populations and thresholds'!$I$65)),"YES"," ")</f>
        <v>YES</v>
      </c>
      <c r="L1260" s="38" t="str">
        <f>IF(K1260="YES"," ",IF(D1260&gt;=(('28 Populations and thresholds'!$I$62)+('28 Populations and thresholds'!$I$63)+('28 Populations and thresholds'!$I$65))*0.25,"YES"))</f>
        <v xml:space="preserve"> </v>
      </c>
      <c r="M1260" s="38" t="b">
        <f>OR('28 Populations and thresholds'!$J$62="CR",'28 Populations and thresholds'!$J$62="EN",'28 Populations and thresholds'!$J$62="VU")</f>
        <v>0</v>
      </c>
      <c r="N1260" s="75">
        <f>D1260/(('28 Populations and thresholds'!$H$62)+('28 Populations and thresholds'!$H$63)+('28 Populations and thresholds'!$H$65))</f>
        <v>9.4285714285714285E-3</v>
      </c>
      <c r="O1260" s="263" t="str">
        <f t="shared" si="81"/>
        <v xml:space="preserve"> </v>
      </c>
      <c r="P1260" s="12" t="s">
        <v>4550</v>
      </c>
      <c r="Q1260" s="263" t="str">
        <f t="shared" si="82"/>
        <v xml:space="preserve"> </v>
      </c>
    </row>
    <row r="1261" spans="1:22" x14ac:dyDescent="0.2">
      <c r="A1261" s="12" t="s">
        <v>1314</v>
      </c>
      <c r="B1261" s="9" t="s">
        <v>1685</v>
      </c>
      <c r="C1261" s="4" t="s">
        <v>1693</v>
      </c>
      <c r="D1261" s="5">
        <v>246</v>
      </c>
      <c r="E1261" s="1" t="s">
        <v>207</v>
      </c>
      <c r="G1261" s="263" t="str">
        <f t="shared" si="79"/>
        <v xml:space="preserve"> </v>
      </c>
      <c r="H1261" s="13" t="s">
        <v>139</v>
      </c>
      <c r="J1261" s="263" t="str">
        <f t="shared" si="80"/>
        <v xml:space="preserve"> </v>
      </c>
      <c r="K1261" s="38" t="str">
        <f>IF(D1261&gt;=('28 Populations and thresholds'!$I$50),"YES"," ")</f>
        <v>YES</v>
      </c>
      <c r="L1261" s="38" t="str">
        <f>IF(K1261="YES"," ",IF(D1261&gt;=('28 Populations and thresholds'!$I$50)*0.25,"YES"))</f>
        <v xml:space="preserve"> </v>
      </c>
      <c r="M1261" s="38" t="b">
        <f>OR('28 Populations and thresholds'!$J$50="CR",'28 Populations and thresholds'!$J$50="EN",'28 Populations and thresholds'!$J$50="VU")</f>
        <v>0</v>
      </c>
      <c r="N1261" s="75">
        <f>D1261/'28 Populations and thresholds'!$H$50</f>
        <v>2.46E-2</v>
      </c>
      <c r="O1261" s="263" t="str">
        <f t="shared" si="81"/>
        <v xml:space="preserve"> </v>
      </c>
      <c r="Q1261" s="263" t="str">
        <f t="shared" si="82"/>
        <v xml:space="preserve"> </v>
      </c>
    </row>
    <row r="1262" spans="1:22" x14ac:dyDescent="0.2">
      <c r="A1262" s="12" t="s">
        <v>1314</v>
      </c>
      <c r="B1262" s="2" t="s">
        <v>1685</v>
      </c>
      <c r="C1262" s="111" t="s">
        <v>3723</v>
      </c>
      <c r="D1262" s="5">
        <v>36</v>
      </c>
      <c r="E1262" s="1" t="s">
        <v>207</v>
      </c>
      <c r="G1262" s="263" t="str">
        <f t="shared" si="79"/>
        <v xml:space="preserve"> </v>
      </c>
      <c r="H1262" s="13" t="s">
        <v>139</v>
      </c>
      <c r="J1262" s="263" t="str">
        <f t="shared" si="80"/>
        <v xml:space="preserve"> </v>
      </c>
      <c r="K1262" s="38" t="str">
        <f>IF(D1262&gt;=('28 Populations and thresholds'!$I$45),"YES"," ")</f>
        <v>YES</v>
      </c>
      <c r="L1262" s="38" t="str">
        <f>IF(K1262="YES"," ",IF(D1262&gt;=('28 Populations and thresholds'!$I$45)*0.25,"YES"))</f>
        <v xml:space="preserve"> </v>
      </c>
      <c r="M1262" s="38" t="b">
        <f>OR('28 Populations and thresholds'!$J$45="CR",'28 Populations and thresholds'!$J$45="EN",'28 Populations and thresholds'!$J$45="VU")</f>
        <v>1</v>
      </c>
      <c r="N1262" s="75">
        <f>D1262/'28 Populations and thresholds'!$H$45</f>
        <v>1.2E-2</v>
      </c>
      <c r="O1262" s="263" t="str">
        <f t="shared" si="81"/>
        <v xml:space="preserve"> </v>
      </c>
      <c r="Q1262" s="263" t="str">
        <f t="shared" si="82"/>
        <v xml:space="preserve"> </v>
      </c>
      <c r="R1262" s="4"/>
      <c r="S1262" s="4"/>
      <c r="T1262" s="4"/>
      <c r="U1262" s="4"/>
      <c r="V1262" s="4"/>
    </row>
    <row r="1263" spans="1:22" x14ac:dyDescent="0.2">
      <c r="A1263" s="12" t="s">
        <v>1314</v>
      </c>
      <c r="B1263" s="9" t="s">
        <v>1685</v>
      </c>
      <c r="C1263" s="4" t="s">
        <v>3540</v>
      </c>
      <c r="D1263" s="5">
        <v>1260</v>
      </c>
      <c r="E1263" s="104">
        <v>2005</v>
      </c>
      <c r="G1263" s="263" t="str">
        <f t="shared" si="79"/>
        <v xml:space="preserve"> </v>
      </c>
      <c r="H1263" s="12" t="s">
        <v>139</v>
      </c>
      <c r="I1263" s="12" t="s">
        <v>3388</v>
      </c>
      <c r="J1263" s="263" t="str">
        <f t="shared" si="80"/>
        <v xml:space="preserve"> </v>
      </c>
      <c r="K1263" s="38" t="str">
        <f>IF(D1263&gt;=('28 Populations and thresholds'!$I$60),"YES"," ")</f>
        <v>YES</v>
      </c>
      <c r="L1263" s="38" t="str">
        <f>IF(K1263="YES"," ",IF(D1263&gt;=('28 Populations and thresholds'!$I$60)*0.25,"YES"))</f>
        <v xml:space="preserve"> </v>
      </c>
      <c r="M1263" s="38" t="b">
        <f>OR('28 Populations and thresholds'!$J$60="CR",'28 Populations and thresholds'!$J$60="EN",'28 Populations and thresholds'!$J$60="VU")</f>
        <v>1</v>
      </c>
      <c r="N1263" s="75">
        <f>D1263/'28 Populations and thresholds'!$H$60</f>
        <v>1.6153846153846154E-2</v>
      </c>
      <c r="O1263" s="263" t="str">
        <f t="shared" si="81"/>
        <v xml:space="preserve"> </v>
      </c>
      <c r="Q1263" s="263" t="str">
        <f t="shared" si="82"/>
        <v xml:space="preserve"> </v>
      </c>
      <c r="R1263" s="4"/>
      <c r="S1263" s="4"/>
      <c r="T1263" s="4"/>
      <c r="U1263" s="4"/>
      <c r="V1263" s="4"/>
    </row>
    <row r="1264" spans="1:22" x14ac:dyDescent="0.2">
      <c r="A1264" s="12" t="s">
        <v>1314</v>
      </c>
      <c r="B1264" s="4" t="s">
        <v>1685</v>
      </c>
      <c r="C1264" s="111" t="s">
        <v>3528</v>
      </c>
      <c r="D1264" s="5">
        <v>2516</v>
      </c>
      <c r="E1264" s="104">
        <v>2004</v>
      </c>
      <c r="G1264" s="263" t="str">
        <f t="shared" si="79"/>
        <v xml:space="preserve"> </v>
      </c>
      <c r="H1264" s="12" t="s">
        <v>139</v>
      </c>
      <c r="I1264" s="12" t="s">
        <v>3388</v>
      </c>
      <c r="J1264" s="263" t="str">
        <f t="shared" si="80"/>
        <v xml:space="preserve"> </v>
      </c>
      <c r="K1264" s="38" t="str">
        <f>IF(D1264&gt;=('28 Populations and thresholds'!$I$59),"YES"," ")</f>
        <v>YES</v>
      </c>
      <c r="L1264" s="38" t="str">
        <f>IF(K1264="YES"," ",IF(D1264&gt;=('28 Populations and thresholds'!$I$59)*0.25,"YES"))</f>
        <v xml:space="preserve"> </v>
      </c>
      <c r="M1264" s="38" t="b">
        <f>OR('28 Populations and thresholds'!$J$59="CR",'28 Populations and thresholds'!$J$59="EN",'28 Populations and thresholds'!$J$59="VU")</f>
        <v>0</v>
      </c>
      <c r="N1264" s="75">
        <f>D1264/'28 Populations and thresholds'!$H$59</f>
        <v>2.2872727272727274E-2</v>
      </c>
      <c r="O1264" s="263" t="str">
        <f t="shared" si="81"/>
        <v xml:space="preserve"> </v>
      </c>
      <c r="P1264" s="9"/>
      <c r="Q1264" s="263" t="str">
        <f t="shared" si="82"/>
        <v xml:space="preserve"> </v>
      </c>
    </row>
    <row r="1265" spans="1:22" x14ac:dyDescent="0.2">
      <c r="A1265" s="275" t="s">
        <v>1314</v>
      </c>
      <c r="B1265" s="301" t="s">
        <v>4472</v>
      </c>
      <c r="C1265" s="269" t="s">
        <v>3400</v>
      </c>
      <c r="D1265" s="279">
        <v>140</v>
      </c>
      <c r="E1265" s="281">
        <v>34759</v>
      </c>
      <c r="F1265" s="272"/>
      <c r="G1265" s="263" t="str">
        <f t="shared" si="79"/>
        <v xml:space="preserve"> </v>
      </c>
      <c r="H1265" s="275"/>
      <c r="I1265" s="275" t="s">
        <v>4019</v>
      </c>
      <c r="J1265" s="263" t="str">
        <f t="shared" si="80"/>
        <v xml:space="preserve"> </v>
      </c>
      <c r="K1265" s="272" t="str">
        <f>IF(D1265&gt;=(('28 Populations and thresholds'!$I$123)+('28 Populations and thresholds'!$I$124)),"YES"," ")</f>
        <v>YES</v>
      </c>
      <c r="L1265" s="272" t="str">
        <f>IF(K1265="YES"," ",IF(D1265&gt;=(('28 Populations and thresholds'!$I$123)+('28 Populations and thresholds'!$I$124))*0.25,"YES"))</f>
        <v xml:space="preserve"> </v>
      </c>
      <c r="M1265" s="272" t="b">
        <f>OR('28 Populations and thresholds'!$J$124="CR",'28 Populations and thresholds'!$J$124="EN",'28 Populations and thresholds'!$J$124="VU")</f>
        <v>1</v>
      </c>
      <c r="N1265" s="273">
        <f>D1265/(('28 Populations and thresholds'!$H$123)+('28 Populations and thresholds'!$H$124))</f>
        <v>9.0322580645161285E-2</v>
      </c>
      <c r="O1265" s="263" t="str">
        <f t="shared" si="81"/>
        <v xml:space="preserve"> </v>
      </c>
      <c r="P1265" s="282"/>
      <c r="Q1265" s="263" t="str">
        <f t="shared" si="82"/>
        <v xml:space="preserve"> </v>
      </c>
    </row>
    <row r="1266" spans="1:22" x14ac:dyDescent="0.2">
      <c r="A1266" s="12" t="s">
        <v>1314</v>
      </c>
      <c r="B1266" s="9" t="s">
        <v>4419</v>
      </c>
      <c r="C1266" s="4" t="s">
        <v>3606</v>
      </c>
      <c r="D1266" s="5">
        <v>12000</v>
      </c>
      <c r="E1266" s="148">
        <v>40544</v>
      </c>
      <c r="G1266" s="263" t="str">
        <f t="shared" si="79"/>
        <v xml:space="preserve"> </v>
      </c>
      <c r="H1266" s="12"/>
      <c r="I1266" s="9" t="s">
        <v>4415</v>
      </c>
      <c r="J1266" s="263" t="str">
        <f t="shared" si="80"/>
        <v xml:space="preserve"> </v>
      </c>
      <c r="K1266" s="38" t="str">
        <f>IF(D1266&gt;=('28 Populations and thresholds'!$I$91),"YES"," ")</f>
        <v>YES</v>
      </c>
      <c r="L1266" s="38" t="str">
        <f>IF(K1266="YES"," ",IF(D1266&gt;=('28 Populations and thresholds'!$I$91)*0.25,"YES"))</f>
        <v xml:space="preserve"> </v>
      </c>
      <c r="M1266" s="38" t="b">
        <f>OR('28 Populations and thresholds'!$J$91="CR",'28 Populations and thresholds'!$J$91="EN",'28 Populations and thresholds'!$J$91="VU")</f>
        <v>0</v>
      </c>
      <c r="N1266" s="75">
        <f>D1266/'28 Populations and thresholds'!$H$91</f>
        <v>7.4999999999999997E-3</v>
      </c>
      <c r="O1266" s="263" t="str">
        <f t="shared" si="81"/>
        <v xml:space="preserve"> </v>
      </c>
      <c r="Q1266" s="263" t="str">
        <f t="shared" si="82"/>
        <v xml:space="preserve"> </v>
      </c>
    </row>
    <row r="1267" spans="1:22" x14ac:dyDescent="0.2">
      <c r="A1267" s="282" t="s">
        <v>1314</v>
      </c>
      <c r="B1267" s="278" t="s">
        <v>1624</v>
      </c>
      <c r="C1267" s="278" t="s">
        <v>1696</v>
      </c>
      <c r="D1267" s="279">
        <v>18</v>
      </c>
      <c r="E1267" s="307">
        <v>41275</v>
      </c>
      <c r="F1267" s="451"/>
      <c r="G1267" s="263" t="str">
        <f t="shared" si="79"/>
        <v xml:space="preserve"> </v>
      </c>
      <c r="H1267" s="282"/>
      <c r="I1267" s="282" t="s">
        <v>4147</v>
      </c>
      <c r="J1267" s="263" t="str">
        <f t="shared" si="80"/>
        <v xml:space="preserve"> </v>
      </c>
      <c r="K1267" s="272" t="s">
        <v>4558</v>
      </c>
      <c r="L1267" s="272"/>
      <c r="M1267" s="272" t="b">
        <f>OR('28 Populations and thresholds'!$J$51="CR",'28 Populations and thresholds'!$J$51="EN",'28 Populations and thresholds'!$J$51="VU")</f>
        <v>1</v>
      </c>
      <c r="N1267" s="273">
        <f>D1267/'28 Populations and thresholds'!$H$51</f>
        <v>6.6666666666666671E-3</v>
      </c>
      <c r="O1267" s="263" t="str">
        <f t="shared" si="81"/>
        <v xml:space="preserve"> </v>
      </c>
      <c r="P1267" s="275" t="s">
        <v>4572</v>
      </c>
      <c r="Q1267" s="263" t="str">
        <f t="shared" si="82"/>
        <v xml:space="preserve"> </v>
      </c>
    </row>
    <row r="1268" spans="1:22" x14ac:dyDescent="0.2">
      <c r="A1268" s="275" t="s">
        <v>1314</v>
      </c>
      <c r="B1268" s="269" t="s">
        <v>1624</v>
      </c>
      <c r="C1268" s="269" t="s">
        <v>1622</v>
      </c>
      <c r="D1268" s="279">
        <v>49</v>
      </c>
      <c r="E1268" s="284" t="s">
        <v>1598</v>
      </c>
      <c r="F1268" s="272"/>
      <c r="G1268" s="263" t="str">
        <f t="shared" si="79"/>
        <v xml:space="preserve"> </v>
      </c>
      <c r="H1268" s="275" t="s">
        <v>139</v>
      </c>
      <c r="I1268" s="275"/>
      <c r="J1268" s="263" t="str">
        <f t="shared" si="80"/>
        <v xml:space="preserve"> </v>
      </c>
      <c r="K1268" s="272" t="str">
        <f>IF(D1268&gt;=('28 Populations and thresholds'!$I$10),"YES"," ")</f>
        <v>YES</v>
      </c>
      <c r="L1268" s="272" t="str">
        <f>IF(K1268="YES"," ",IF(D1268&gt;=('28 Populations and thresholds'!$I$10)*0.25,"YES"))</f>
        <v xml:space="preserve"> </v>
      </c>
      <c r="M1268" s="272" t="b">
        <f>OR('28 Populations and thresholds'!$J$10="CR",'28 Populations and thresholds'!$J$10="EN",'28 Populations and thresholds'!$J$10="VU")</f>
        <v>1</v>
      </c>
      <c r="N1268" s="273">
        <f>D1268/'28 Populations and thresholds'!$H$10</f>
        <v>0.98</v>
      </c>
      <c r="O1268" s="263" t="str">
        <f t="shared" si="81"/>
        <v xml:space="preserve"> </v>
      </c>
      <c r="P1268" s="275"/>
      <c r="Q1268" s="263" t="str">
        <f t="shared" si="82"/>
        <v xml:space="preserve"> </v>
      </c>
    </row>
    <row r="1269" spans="1:22" x14ac:dyDescent="0.2">
      <c r="A1269" s="275" t="s">
        <v>1314</v>
      </c>
      <c r="B1269" s="292" t="s">
        <v>1624</v>
      </c>
      <c r="C1269" s="269" t="s">
        <v>3482</v>
      </c>
      <c r="D1269" s="279">
        <v>9092</v>
      </c>
      <c r="E1269" s="281">
        <v>39083</v>
      </c>
      <c r="F1269" s="272"/>
      <c r="G1269" s="263" t="str">
        <f t="shared" si="79"/>
        <v xml:space="preserve"> </v>
      </c>
      <c r="H1269" s="275"/>
      <c r="I1269" s="269" t="s">
        <v>4415</v>
      </c>
      <c r="J1269" s="263" t="str">
        <f t="shared" si="80"/>
        <v xml:space="preserve"> </v>
      </c>
      <c r="K1269" s="272" t="str">
        <f>IF(D1269&gt;=(('28 Populations and thresholds'!$I$205)+('28 Populations and thresholds'!$I$206)+('28 Populations and thresholds'!$I$207)+('28 Populations and thresholds'!$I$208)),"YES"," ")</f>
        <v>YES</v>
      </c>
      <c r="L1269" s="272" t="str">
        <f>IF(K1269="YES"," ",IF(D1269&gt;=(('28 Populations and thresholds'!$I$205)+('28 Populations and thresholds'!$I$206)+('28 Populations and thresholds'!$I$207)+('28 Populations and thresholds'!$I$208))*0.25,"YES"))</f>
        <v xml:space="preserve"> </v>
      </c>
      <c r="M1269" s="272" t="b">
        <f>OR('28 Populations and thresholds'!$J$206="CR",'28 Populations and thresholds'!$J$206="EN",'28 Populations and thresholds'!$J$206="VU")</f>
        <v>0</v>
      </c>
      <c r="N1269" s="273">
        <f>D1269/(('28 Populations and thresholds'!$H$205)+('28 Populations and thresholds'!$H$206)+('28 Populations and thresholds'!$H$207)+('28 Populations and thresholds'!$H$208))</f>
        <v>3.3990055703016935E-3</v>
      </c>
      <c r="O1269" s="263" t="str">
        <f t="shared" si="81"/>
        <v xml:space="preserve"> </v>
      </c>
      <c r="P1269" s="275" t="s">
        <v>4568</v>
      </c>
      <c r="Q1269" s="263" t="str">
        <f t="shared" si="82"/>
        <v xml:space="preserve"> </v>
      </c>
    </row>
    <row r="1270" spans="1:22" x14ac:dyDescent="0.2">
      <c r="A1270" s="267" t="s">
        <v>1314</v>
      </c>
      <c r="B1270" s="269" t="s">
        <v>1624</v>
      </c>
      <c r="C1270" s="269" t="s">
        <v>3467</v>
      </c>
      <c r="D1270" s="279">
        <v>1127</v>
      </c>
      <c r="E1270" s="274">
        <v>2007</v>
      </c>
      <c r="F1270" s="276"/>
      <c r="G1270" s="263" t="str">
        <f t="shared" si="79"/>
        <v xml:space="preserve"> </v>
      </c>
      <c r="H1270" s="275" t="s">
        <v>139</v>
      </c>
      <c r="I1270" s="275" t="s">
        <v>3388</v>
      </c>
      <c r="J1270" s="263" t="str">
        <f t="shared" si="80"/>
        <v xml:space="preserve"> </v>
      </c>
      <c r="K1270" s="272" t="str">
        <f>IF(D1270&gt;=('28 Populations and thresholds'!$I$180),"YES"," ")</f>
        <v>YES</v>
      </c>
      <c r="L1270" s="272" t="str">
        <f>IF(K1270="YES"," ",IF(D1270&gt;=('28 Populations and thresholds'!$I$180)*0.25,"YES"))</f>
        <v xml:space="preserve"> </v>
      </c>
      <c r="M1270" s="272" t="b">
        <f>OR('28 Populations and thresholds'!$J$180="CR",'28 Populations and thresholds'!$J$180="EN",'28 Populations and thresholds'!$J$180="VU")</f>
        <v>0</v>
      </c>
      <c r="N1270" s="273">
        <f>D1270/'28 Populations and thresholds'!$H$180</f>
        <v>1.1270000000000001E-2</v>
      </c>
      <c r="O1270" s="263" t="str">
        <f t="shared" si="81"/>
        <v xml:space="preserve"> </v>
      </c>
      <c r="P1270" s="269"/>
      <c r="Q1270" s="263" t="str">
        <f t="shared" si="82"/>
        <v xml:space="preserve"> </v>
      </c>
    </row>
    <row r="1271" spans="1:22" x14ac:dyDescent="0.2">
      <c r="A1271" s="275" t="s">
        <v>1314</v>
      </c>
      <c r="B1271" s="269" t="s">
        <v>1624</v>
      </c>
      <c r="C1271" s="269" t="s">
        <v>1732</v>
      </c>
      <c r="D1271" s="279">
        <v>2557</v>
      </c>
      <c r="E1271" s="284" t="s">
        <v>1598</v>
      </c>
      <c r="F1271" s="272"/>
      <c r="G1271" s="263" t="str">
        <f t="shared" si="79"/>
        <v xml:space="preserve"> </v>
      </c>
      <c r="H1271" s="275" t="s">
        <v>139</v>
      </c>
      <c r="I1271" s="275"/>
      <c r="J1271" s="263" t="str">
        <f t="shared" si="80"/>
        <v xml:space="preserve"> </v>
      </c>
      <c r="K1271" s="272" t="str">
        <f>IF(D1271&gt;=('28 Populations and thresholds'!$I$221),"YES"," ")</f>
        <v>YES</v>
      </c>
      <c r="L1271" s="272" t="str">
        <f>IF(K1271="YES"," ",IF(D1271&gt;=('28 Populations and thresholds'!$I$221)*0.25,"YES"))</f>
        <v xml:space="preserve"> </v>
      </c>
      <c r="M1271" s="272" t="b">
        <f>OR('28 Populations and thresholds'!$J$221="CR",'28 Populations and thresholds'!$J$221="EN",'28 Populations and thresholds'!$J$221="VU")</f>
        <v>1</v>
      </c>
      <c r="N1271" s="273">
        <f>D1271/'28 Populations and thresholds'!$H$221</f>
        <v>0.26635416666666667</v>
      </c>
      <c r="O1271" s="263" t="str">
        <f t="shared" si="81"/>
        <v xml:space="preserve"> </v>
      </c>
      <c r="P1271" s="275"/>
      <c r="Q1271" s="263" t="str">
        <f t="shared" si="82"/>
        <v xml:space="preserve"> </v>
      </c>
    </row>
    <row r="1272" spans="1:22" x14ac:dyDescent="0.2">
      <c r="A1272" s="12" t="s">
        <v>1314</v>
      </c>
      <c r="B1272" s="4" t="s">
        <v>1681</v>
      </c>
      <c r="C1272" s="4" t="s">
        <v>3666</v>
      </c>
      <c r="D1272" s="105">
        <v>950</v>
      </c>
      <c r="E1272" s="106">
        <v>2003</v>
      </c>
      <c r="G1272" s="263" t="str">
        <f t="shared" si="79"/>
        <v xml:space="preserve"> </v>
      </c>
      <c r="H1272" s="12" t="s">
        <v>139</v>
      </c>
      <c r="I1272" s="12" t="s">
        <v>3388</v>
      </c>
      <c r="J1272" s="263" t="str">
        <f t="shared" si="80"/>
        <v xml:space="preserve"> </v>
      </c>
      <c r="K1272" s="38" t="str">
        <f>IF(D1272&gt;=(('28 Populations and thresholds'!$I$62)+('28 Populations and thresholds'!$I$63)+('28 Populations and thresholds'!$I$65)),"YES"," ")</f>
        <v>YES</v>
      </c>
      <c r="L1272" s="38" t="str">
        <f>IF(K1272="YES"," ",IF(D1272&gt;=(('28 Populations and thresholds'!$I$62)+('28 Populations and thresholds'!$I$63)+('28 Populations and thresholds'!$I$65))*0.25,"YES"))</f>
        <v xml:space="preserve"> </v>
      </c>
      <c r="M1272" s="38" t="b">
        <f>OR('28 Populations and thresholds'!$J$62="CR",'28 Populations and thresholds'!$J$62="EN",'28 Populations and thresholds'!$J$62="VU")</f>
        <v>0</v>
      </c>
      <c r="N1272" s="75">
        <f>D1272/(('28 Populations and thresholds'!$H$62)+('28 Populations and thresholds'!$H$63)+('28 Populations and thresholds'!$H$65))</f>
        <v>5.4285714285714284E-3</v>
      </c>
      <c r="O1272" s="263" t="str">
        <f t="shared" si="81"/>
        <v xml:space="preserve"> </v>
      </c>
      <c r="P1272" s="12" t="s">
        <v>4550</v>
      </c>
      <c r="Q1272" s="263" t="str">
        <f t="shared" si="82"/>
        <v xml:space="preserve"> </v>
      </c>
    </row>
    <row r="1273" spans="1:22" x14ac:dyDescent="0.2">
      <c r="A1273" s="143" t="s">
        <v>1314</v>
      </c>
      <c r="B1273" s="9" t="s">
        <v>1681</v>
      </c>
      <c r="C1273" s="4" t="s">
        <v>1677</v>
      </c>
      <c r="D1273" s="5">
        <v>74</v>
      </c>
      <c r="E1273" s="1" t="s">
        <v>1598</v>
      </c>
      <c r="F1273" s="43"/>
      <c r="G1273" s="263" t="str">
        <f t="shared" si="79"/>
        <v xml:space="preserve"> </v>
      </c>
      <c r="H1273" s="13" t="s">
        <v>139</v>
      </c>
      <c r="J1273" s="263" t="str">
        <f t="shared" si="80"/>
        <v xml:space="preserve"> </v>
      </c>
      <c r="K1273" s="38" t="str">
        <f>IF(D1273&gt;=('28 Populations and thresholds'!$I$44),"YES"," ")</f>
        <v>YES</v>
      </c>
      <c r="L1273" s="38" t="str">
        <f>IF(K1273="YES"," ",IF(D1273&gt;=('28 Populations and thresholds'!$I$44)*0.25,"YES"))</f>
        <v xml:space="preserve"> </v>
      </c>
      <c r="M1273" s="38" t="b">
        <f>OR('28 Populations and thresholds'!$J$44="CR",'28 Populations and thresholds'!$J$44="EN",'28 Populations and thresholds'!$J$44="VU")</f>
        <v>0</v>
      </c>
      <c r="N1273" s="75">
        <f>D1273/'28 Populations and thresholds'!$H$44</f>
        <v>0.14799999999999999</v>
      </c>
      <c r="O1273" s="263" t="str">
        <f t="shared" si="81"/>
        <v xml:space="preserve"> </v>
      </c>
      <c r="P1273" s="121"/>
      <c r="Q1273" s="263" t="str">
        <f t="shared" si="82"/>
        <v xml:space="preserve"> </v>
      </c>
    </row>
    <row r="1274" spans="1:22" x14ac:dyDescent="0.2">
      <c r="A1274" s="12" t="s">
        <v>1314</v>
      </c>
      <c r="B1274" s="9" t="s">
        <v>1681</v>
      </c>
      <c r="C1274" s="4" t="s">
        <v>1693</v>
      </c>
      <c r="D1274" s="5">
        <v>245</v>
      </c>
      <c r="E1274" s="1" t="s">
        <v>1598</v>
      </c>
      <c r="G1274" s="263" t="str">
        <f t="shared" si="79"/>
        <v xml:space="preserve"> </v>
      </c>
      <c r="H1274" s="13" t="s">
        <v>139</v>
      </c>
      <c r="J1274" s="263" t="str">
        <f t="shared" si="80"/>
        <v xml:space="preserve"> </v>
      </c>
      <c r="K1274" s="38" t="str">
        <f>IF(D1274&gt;=('28 Populations and thresholds'!$I$50),"YES"," ")</f>
        <v>YES</v>
      </c>
      <c r="L1274" s="38" t="str">
        <f>IF(K1274="YES"," ",IF(D1274&gt;=('28 Populations and thresholds'!$I$50)*0.25,"YES"))</f>
        <v xml:space="preserve"> </v>
      </c>
      <c r="M1274" s="38" t="b">
        <f>OR('28 Populations and thresholds'!$J$50="CR",'28 Populations and thresholds'!$J$50="EN",'28 Populations and thresholds'!$J$50="VU")</f>
        <v>0</v>
      </c>
      <c r="N1274" s="75">
        <f>D1274/'28 Populations and thresholds'!$H$50</f>
        <v>2.4500000000000001E-2</v>
      </c>
      <c r="O1274" s="263" t="str">
        <f t="shared" si="81"/>
        <v xml:space="preserve"> </v>
      </c>
      <c r="Q1274" s="263" t="str">
        <f t="shared" si="82"/>
        <v xml:space="preserve"> </v>
      </c>
    </row>
    <row r="1275" spans="1:22" x14ac:dyDescent="0.2">
      <c r="A1275" s="12" t="s">
        <v>1314</v>
      </c>
      <c r="B1275" s="40" t="s">
        <v>1681</v>
      </c>
      <c r="C1275" s="4" t="s">
        <v>3590</v>
      </c>
      <c r="D1275" s="105">
        <v>4663</v>
      </c>
      <c r="E1275" s="148">
        <v>40544</v>
      </c>
      <c r="G1275" s="263" t="str">
        <f t="shared" si="79"/>
        <v xml:space="preserve"> </v>
      </c>
      <c r="H1275" s="12"/>
      <c r="I1275" s="9" t="s">
        <v>4415</v>
      </c>
      <c r="J1275" s="263" t="str">
        <f t="shared" si="80"/>
        <v xml:space="preserve"> </v>
      </c>
      <c r="K1275" s="38" t="str">
        <f>IF(D1275&gt;=('28 Populations and thresholds'!$I$85),"YES"," ")</f>
        <v>YES</v>
      </c>
      <c r="L1275" s="38" t="str">
        <f>IF(K1275="YES"," ",IF(D1275&gt;=('28 Populations and thresholds'!$I$85)*0.25,"YES"))</f>
        <v xml:space="preserve"> </v>
      </c>
      <c r="M1275" s="38" t="b">
        <f>OR('28 Populations and thresholds'!$J$85="CR",'28 Populations and thresholds'!$J$85="EN",'28 Populations and thresholds'!$J$85="VU")</f>
        <v>0</v>
      </c>
      <c r="N1275" s="75">
        <f>D1275/'28 Populations and thresholds'!$H$85</f>
        <v>5.2393258426966294E-2</v>
      </c>
      <c r="O1275" s="263" t="str">
        <f t="shared" si="81"/>
        <v xml:space="preserve"> </v>
      </c>
      <c r="Q1275" s="263" t="str">
        <f t="shared" si="82"/>
        <v xml:space="preserve"> </v>
      </c>
    </row>
    <row r="1276" spans="1:22" x14ac:dyDescent="0.2">
      <c r="A1276" s="275" t="s">
        <v>1314</v>
      </c>
      <c r="B1276" s="301" t="s">
        <v>2067</v>
      </c>
      <c r="C1276" s="269" t="s">
        <v>3411</v>
      </c>
      <c r="D1276" s="279">
        <v>1200</v>
      </c>
      <c r="E1276" s="281">
        <v>39508</v>
      </c>
      <c r="F1276" s="272"/>
      <c r="G1276" s="263" t="str">
        <f t="shared" si="79"/>
        <v xml:space="preserve"> </v>
      </c>
      <c r="H1276" s="275"/>
      <c r="I1276" s="275" t="s">
        <v>4069</v>
      </c>
      <c r="J1276" s="263" t="str">
        <f t="shared" si="80"/>
        <v xml:space="preserve"> </v>
      </c>
      <c r="K1276" s="272" t="str">
        <f>IF(D1276&gt;=('28 Populations and thresholds'!$I$114),"YES"," ")</f>
        <v>YES</v>
      </c>
      <c r="L1276" s="272" t="str">
        <f>IF(K1276="YES"," ",IF(D1276&gt;=('28 Populations and thresholds'!$I$114)*0.25,"YES"))</f>
        <v xml:space="preserve"> </v>
      </c>
      <c r="M1276" s="272" t="b">
        <f>OR('28 Populations and thresholds'!$J$114="CR",'28 Populations and thresholds'!$J$114="EN",'28 Populations and thresholds'!$J$114="VU")</f>
        <v>1</v>
      </c>
      <c r="N1276" s="273">
        <f>D1276/'28 Populations and thresholds'!$H$114</f>
        <v>0.31578947368421051</v>
      </c>
      <c r="O1276" s="263" t="str">
        <f t="shared" si="81"/>
        <v xml:space="preserve"> </v>
      </c>
      <c r="P1276" s="282"/>
      <c r="Q1276" s="263" t="str">
        <f t="shared" si="82"/>
        <v xml:space="preserve"> </v>
      </c>
      <c r="R1276" s="4"/>
      <c r="S1276" s="4"/>
      <c r="T1276" s="4"/>
      <c r="U1276" s="4"/>
      <c r="V1276" s="4"/>
    </row>
    <row r="1277" spans="1:22" x14ac:dyDescent="0.2">
      <c r="A1277" s="12" t="s">
        <v>1314</v>
      </c>
      <c r="B1277" s="4" t="s">
        <v>3669</v>
      </c>
      <c r="C1277" s="4" t="s">
        <v>3666</v>
      </c>
      <c r="D1277" s="105">
        <v>1030</v>
      </c>
      <c r="E1277" s="106">
        <v>2005</v>
      </c>
      <c r="G1277" s="263" t="str">
        <f t="shared" si="79"/>
        <v xml:space="preserve"> </v>
      </c>
      <c r="H1277" s="12" t="s">
        <v>139</v>
      </c>
      <c r="I1277" s="12" t="s">
        <v>3388</v>
      </c>
      <c r="J1277" s="263" t="str">
        <f t="shared" si="80"/>
        <v xml:space="preserve"> </v>
      </c>
      <c r="K1277" s="38" t="str">
        <f>IF(D1277&gt;=(('28 Populations and thresholds'!$I$62)+('28 Populations and thresholds'!$I$63)+('28 Populations and thresholds'!$I$65)),"YES"," ")</f>
        <v>YES</v>
      </c>
      <c r="L1277" s="38" t="str">
        <f>IF(K1277="YES"," ",IF(D1277&gt;=(('28 Populations and thresholds'!$I$62)+('28 Populations and thresholds'!$I$63)+('28 Populations and thresholds'!$I$65))*0.25,"YES"))</f>
        <v xml:space="preserve"> </v>
      </c>
      <c r="M1277" s="38" t="b">
        <f>OR('28 Populations and thresholds'!$J$62="CR",'28 Populations and thresholds'!$J$62="EN",'28 Populations and thresholds'!$J$62="VU")</f>
        <v>0</v>
      </c>
      <c r="N1277" s="75">
        <f>D1277/(('28 Populations and thresholds'!$H$62)+('28 Populations and thresholds'!$H$63)+('28 Populations and thresholds'!$H$65))</f>
        <v>5.8857142857142858E-3</v>
      </c>
      <c r="O1277" s="263" t="str">
        <f t="shared" si="81"/>
        <v xml:space="preserve"> </v>
      </c>
      <c r="P1277" s="12" t="s">
        <v>4550</v>
      </c>
      <c r="Q1277" s="263" t="str">
        <f t="shared" si="82"/>
        <v xml:space="preserve"> </v>
      </c>
    </row>
    <row r="1278" spans="1:22" x14ac:dyDescent="0.2">
      <c r="A1278" s="275" t="s">
        <v>1314</v>
      </c>
      <c r="B1278" s="292" t="s">
        <v>1751</v>
      </c>
      <c r="C1278" s="269" t="s">
        <v>1732</v>
      </c>
      <c r="D1278" s="279">
        <v>147</v>
      </c>
      <c r="E1278" s="274" t="s">
        <v>4135</v>
      </c>
      <c r="F1278" s="272"/>
      <c r="G1278" s="263" t="str">
        <f t="shared" si="79"/>
        <v xml:space="preserve"> </v>
      </c>
      <c r="H1278" s="275" t="s">
        <v>4019</v>
      </c>
      <c r="I1278" s="275"/>
      <c r="J1278" s="263" t="str">
        <f t="shared" si="80"/>
        <v xml:space="preserve"> </v>
      </c>
      <c r="K1278" s="272" t="str">
        <f>IF(D1278&gt;=('28 Populations and thresholds'!$I$221),"YES"," ")</f>
        <v>YES</v>
      </c>
      <c r="L1278" s="272" t="str">
        <f>IF(K1278="YES"," ",IF(D1278&gt;=('28 Populations and thresholds'!$I$221)*0.25,"YES"))</f>
        <v xml:space="preserve"> </v>
      </c>
      <c r="M1278" s="272" t="b">
        <f>OR('28 Populations and thresholds'!$J$221="CR",'28 Populations and thresholds'!$J$221="EN",'28 Populations and thresholds'!$J$221="VU")</f>
        <v>1</v>
      </c>
      <c r="N1278" s="273">
        <f>D1278/'28 Populations and thresholds'!$H$221</f>
        <v>1.53125E-2</v>
      </c>
      <c r="O1278" s="263" t="str">
        <f t="shared" si="81"/>
        <v xml:space="preserve"> </v>
      </c>
      <c r="P1278" s="275"/>
      <c r="Q1278" s="263" t="str">
        <f t="shared" si="82"/>
        <v xml:space="preserve"> </v>
      </c>
    </row>
    <row r="1279" spans="1:22" x14ac:dyDescent="0.2">
      <c r="A1279" s="12" t="s">
        <v>1314</v>
      </c>
      <c r="B1279" s="111" t="s">
        <v>3469</v>
      </c>
      <c r="C1279" s="4" t="s">
        <v>3781</v>
      </c>
      <c r="D1279" s="5">
        <v>5000</v>
      </c>
      <c r="E1279" s="148">
        <v>39114</v>
      </c>
      <c r="G1279" s="263" t="str">
        <f t="shared" si="79"/>
        <v xml:space="preserve"> </v>
      </c>
      <c r="I1279" s="9" t="s">
        <v>4415</v>
      </c>
      <c r="J1279" s="263" t="str">
        <f t="shared" si="80"/>
        <v xml:space="preserve"> </v>
      </c>
      <c r="K1279" s="38" t="str">
        <f>IF(D1279&gt;=('28 Populations and thresholds'!$I$220),"YES"," ")</f>
        <v>YES</v>
      </c>
      <c r="L1279" s="38" t="str">
        <f>IF(K1279="YES"," ",IF(D1279&gt;=('28 Populations and thresholds'!$I$220)*0.25,"YES"))</f>
        <v xml:space="preserve"> </v>
      </c>
      <c r="M1279" s="38" t="b">
        <f>OR('28 Populations and thresholds'!$J$220="CR",'28 Populations and thresholds'!$J$220="EN",'28 Populations and thresholds'!$J$220="VU")</f>
        <v>0</v>
      </c>
      <c r="N1279" s="75">
        <f>D1279/'28 Populations and thresholds'!$H$220</f>
        <v>4.9999950000049996E-3</v>
      </c>
      <c r="O1279" s="263" t="str">
        <f t="shared" si="81"/>
        <v xml:space="preserve"> </v>
      </c>
      <c r="Q1279" s="263" t="str">
        <f t="shared" si="82"/>
        <v xml:space="preserve"> </v>
      </c>
    </row>
    <row r="1280" spans="1:22" x14ac:dyDescent="0.2">
      <c r="A1280" s="12" t="s">
        <v>1314</v>
      </c>
      <c r="B1280" s="4" t="s">
        <v>3469</v>
      </c>
      <c r="C1280" s="4" t="s">
        <v>3564</v>
      </c>
      <c r="D1280" s="5">
        <v>2600</v>
      </c>
      <c r="E1280" s="104">
        <v>2007</v>
      </c>
      <c r="G1280" s="263" t="str">
        <f t="shared" si="79"/>
        <v xml:space="preserve"> </v>
      </c>
      <c r="H1280" s="12" t="s">
        <v>139</v>
      </c>
      <c r="I1280" s="12" t="s">
        <v>3388</v>
      </c>
      <c r="J1280" s="263" t="str">
        <f t="shared" si="80"/>
        <v xml:space="preserve"> </v>
      </c>
      <c r="K1280" s="38" t="str">
        <f>IF(D1280&gt;=('28 Populations and thresholds'!$I$79),"YES"," ")</f>
        <v>YES</v>
      </c>
      <c r="L1280" s="38" t="str">
        <f>IF(K1280="YES"," ",IF(D1280&gt;=('28 Populations and thresholds'!$I$79)*0.25,"YES"))</f>
        <v xml:space="preserve"> </v>
      </c>
      <c r="M1280" s="38" t="b">
        <f>OR('28 Populations and thresholds'!$J$79="CR",'28 Populations and thresholds'!$J$79="EN",'28 Populations and thresholds'!$J$79="VU")</f>
        <v>0</v>
      </c>
      <c r="N1280" s="75">
        <f>D1280/'28 Populations and thresholds'!$H$79</f>
        <v>1.7333333333333333E-2</v>
      </c>
      <c r="O1280" s="263" t="str">
        <f t="shared" si="81"/>
        <v xml:space="preserve"> </v>
      </c>
      <c r="P1280" s="9"/>
      <c r="Q1280" s="263" t="str">
        <f t="shared" si="82"/>
        <v xml:space="preserve"> </v>
      </c>
    </row>
    <row r="1281" spans="1:17" x14ac:dyDescent="0.2">
      <c r="A1281" s="143" t="s">
        <v>1314</v>
      </c>
      <c r="B1281" s="4" t="s">
        <v>3469</v>
      </c>
      <c r="C1281" s="4" t="s">
        <v>3467</v>
      </c>
      <c r="D1281" s="5">
        <v>1460</v>
      </c>
      <c r="E1281" s="104">
        <v>2007</v>
      </c>
      <c r="F1281" s="43"/>
      <c r="G1281" s="263" t="str">
        <f t="shared" ref="G1281:G1344" si="83">" "</f>
        <v xml:space="preserve"> </v>
      </c>
      <c r="H1281" s="13" t="s">
        <v>139</v>
      </c>
      <c r="I1281" s="13" t="s">
        <v>3388</v>
      </c>
      <c r="J1281" s="263" t="str">
        <f t="shared" ref="J1281:J1344" si="84">" "</f>
        <v xml:space="preserve"> </v>
      </c>
      <c r="K1281" s="38" t="str">
        <f>IF(D1281&gt;=('28 Populations and thresholds'!$I$180),"YES"," ")</f>
        <v>YES</v>
      </c>
      <c r="L1281" s="38" t="str">
        <f>IF(K1281="YES"," ",IF(D1281&gt;=('28 Populations and thresholds'!$I$180)*0.25,"YES"))</f>
        <v xml:space="preserve"> </v>
      </c>
      <c r="M1281" s="38" t="b">
        <f>OR('28 Populations and thresholds'!$J$180="CR",'28 Populations and thresholds'!$J$180="EN",'28 Populations and thresholds'!$J$180="VU")</f>
        <v>0</v>
      </c>
      <c r="N1281" s="75">
        <f>D1281/'28 Populations and thresholds'!$H$180</f>
        <v>1.46E-2</v>
      </c>
      <c r="O1281" s="263" t="str">
        <f t="shared" ref="O1281:O1344" si="85">" "</f>
        <v xml:space="preserve"> </v>
      </c>
      <c r="P1281" s="9"/>
      <c r="Q1281" s="263" t="str">
        <f t="shared" ref="Q1281:Q1344" si="86">" "</f>
        <v xml:space="preserve"> </v>
      </c>
    </row>
    <row r="1282" spans="1:17" x14ac:dyDescent="0.2">
      <c r="A1282" s="275" t="s">
        <v>1314</v>
      </c>
      <c r="B1282" s="269" t="s">
        <v>3571</v>
      </c>
      <c r="C1282" s="278" t="s">
        <v>3733</v>
      </c>
      <c r="D1282" s="279">
        <v>718</v>
      </c>
      <c r="E1282" s="274">
        <v>2004</v>
      </c>
      <c r="F1282" s="272"/>
      <c r="G1282" s="263" t="str">
        <f t="shared" si="83"/>
        <v xml:space="preserve"> </v>
      </c>
      <c r="H1282" s="275" t="s">
        <v>139</v>
      </c>
      <c r="I1282" s="275" t="s">
        <v>3388</v>
      </c>
      <c r="J1282" s="263" t="str">
        <f t="shared" si="84"/>
        <v xml:space="preserve"> </v>
      </c>
      <c r="K1282" s="272" t="str">
        <f>IF(D1282&gt;=('28 Populations and thresholds'!$I$81),"YES"," ")</f>
        <v>YES</v>
      </c>
      <c r="L1282" s="272" t="str">
        <f>IF(K1282="YES"," ",IF(D1282&gt;=('28 Populations and thresholds'!$I$81)*0.25,"YES"))</f>
        <v xml:space="preserve"> </v>
      </c>
      <c r="M1282" s="272" t="b">
        <f>OR('28 Populations and thresholds'!$J$81="CR",'28 Populations and thresholds'!$J$81="EN",'28 Populations and thresholds'!$J$81="VU")</f>
        <v>0</v>
      </c>
      <c r="N1282" s="273">
        <f>D1282/'28 Populations and thresholds'!$H$81</f>
        <v>3.5900000000000001E-2</v>
      </c>
      <c r="O1282" s="263" t="str">
        <f t="shared" si="85"/>
        <v xml:space="preserve"> </v>
      </c>
      <c r="P1282" s="275"/>
      <c r="Q1282" s="263" t="str">
        <f t="shared" si="86"/>
        <v xml:space="preserve"> </v>
      </c>
    </row>
    <row r="1283" spans="1:17" x14ac:dyDescent="0.2">
      <c r="A1283" s="12" t="s">
        <v>1314</v>
      </c>
      <c r="B1283" s="9" t="s">
        <v>3985</v>
      </c>
      <c r="C1283" s="4" t="s">
        <v>3783</v>
      </c>
      <c r="D1283" s="5">
        <v>2</v>
      </c>
      <c r="E1283" s="104" t="s">
        <v>3988</v>
      </c>
      <c r="G1283" s="263" t="str">
        <f t="shared" si="83"/>
        <v xml:space="preserve"> </v>
      </c>
      <c r="I1283" s="13" t="s">
        <v>3982</v>
      </c>
      <c r="J1283" s="263" t="str">
        <f t="shared" si="84"/>
        <v xml:space="preserve"> </v>
      </c>
      <c r="K1283" s="38" t="str">
        <f>IF(D1283&gt;=('28 Populations and thresholds'!$I$228),"YES"," ")</f>
        <v>YES</v>
      </c>
      <c r="L1283" s="38" t="str">
        <f>IF(K1283="YES"," ",IF(D1283&gt;=('28 Populations and thresholds'!$I$228)*0.25,"YES"))</f>
        <v xml:space="preserve"> </v>
      </c>
      <c r="M1283" s="38" t="b">
        <f>OR('28 Populations and thresholds'!$J$228="CR",'28 Populations and thresholds'!$J$228="EN",'28 Populations and thresholds'!$J$228="VU")</f>
        <v>1</v>
      </c>
      <c r="N1283" s="75">
        <f>D1283/'28 Populations and thresholds'!$H$228</f>
        <v>0.04</v>
      </c>
      <c r="O1283" s="263" t="str">
        <f t="shared" si="85"/>
        <v xml:space="preserve"> </v>
      </c>
      <c r="P1283" s="12" t="s">
        <v>3989</v>
      </c>
      <c r="Q1283" s="263" t="str">
        <f t="shared" si="86"/>
        <v xml:space="preserve"> </v>
      </c>
    </row>
    <row r="1284" spans="1:17" x14ac:dyDescent="0.2">
      <c r="A1284" s="275" t="s">
        <v>1314</v>
      </c>
      <c r="B1284" s="269" t="s">
        <v>1627</v>
      </c>
      <c r="C1284" s="269" t="s">
        <v>3781</v>
      </c>
      <c r="D1284" s="279">
        <v>1127</v>
      </c>
      <c r="E1284" s="281">
        <v>38749</v>
      </c>
      <c r="F1284" s="272"/>
      <c r="G1284" s="263" t="str">
        <f t="shared" si="83"/>
        <v xml:space="preserve"> </v>
      </c>
      <c r="H1284" s="275"/>
      <c r="I1284" s="275" t="s">
        <v>4415</v>
      </c>
      <c r="J1284" s="263" t="str">
        <f t="shared" si="84"/>
        <v xml:space="preserve"> </v>
      </c>
      <c r="K1284" s="272" t="str">
        <f>IF(D1284&gt;=('28 Populations and thresholds'!$I$220),"YES"," ")</f>
        <v>YES</v>
      </c>
      <c r="L1284" s="272" t="str">
        <f>IF(K1284="YES"," ",IF(D1284&gt;=('28 Populations and thresholds'!$I$220)*0.25,"YES"))</f>
        <v xml:space="preserve"> </v>
      </c>
      <c r="M1284" s="272" t="b">
        <f>OR('28 Populations and thresholds'!$J$220="CR",'28 Populations and thresholds'!$J$220="EN",'28 Populations and thresholds'!$J$220="VU")</f>
        <v>0</v>
      </c>
      <c r="N1284" s="273">
        <f>D1284/'28 Populations and thresholds'!$H$220</f>
        <v>1.126998873001127E-3</v>
      </c>
      <c r="O1284" s="263" t="str">
        <f t="shared" si="85"/>
        <v xml:space="preserve"> </v>
      </c>
      <c r="P1284" s="275"/>
      <c r="Q1284" s="263" t="str">
        <f t="shared" si="86"/>
        <v xml:space="preserve"> </v>
      </c>
    </row>
    <row r="1285" spans="1:17" x14ac:dyDescent="0.2">
      <c r="A1285" s="275" t="s">
        <v>1314</v>
      </c>
      <c r="B1285" s="269" t="s">
        <v>1627</v>
      </c>
      <c r="C1285" s="269" t="s">
        <v>1625</v>
      </c>
      <c r="D1285" s="279">
        <v>3112</v>
      </c>
      <c r="E1285" s="284" t="s">
        <v>156</v>
      </c>
      <c r="F1285" s="272"/>
      <c r="G1285" s="263" t="str">
        <f t="shared" si="83"/>
        <v xml:space="preserve"> </v>
      </c>
      <c r="H1285" s="275" t="s">
        <v>139</v>
      </c>
      <c r="I1285" s="275"/>
      <c r="J1285" s="263" t="str">
        <f t="shared" si="84"/>
        <v xml:space="preserve"> </v>
      </c>
      <c r="K1285" s="272" t="str">
        <f>IF(D1285&gt;=('28 Populations and thresholds'!$I$11),"YES"," ")</f>
        <v>YES</v>
      </c>
      <c r="L1285" s="272" t="str">
        <f>IF(K1285="YES"," ",IF(D1285&gt;=('28 Populations and thresholds'!$I$11)*0.25,"YES"))</f>
        <v xml:space="preserve"> </v>
      </c>
      <c r="M1285" s="272" t="b">
        <f>OR('28 Populations and thresholds'!$J$11="CR",'28 Populations and thresholds'!$J$11="EN",'28 Populations and thresholds'!$J$11="VU")</f>
        <v>0</v>
      </c>
      <c r="N1285" s="273">
        <f>D1285/'28 Populations and thresholds'!$H$11</f>
        <v>3.1119999999999998E-2</v>
      </c>
      <c r="O1285" s="263" t="str">
        <f t="shared" si="85"/>
        <v xml:space="preserve"> </v>
      </c>
      <c r="P1285" s="275"/>
      <c r="Q1285" s="263" t="str">
        <f t="shared" si="86"/>
        <v xml:space="preserve"> </v>
      </c>
    </row>
    <row r="1286" spans="1:17" x14ac:dyDescent="0.2">
      <c r="A1286" s="275" t="s">
        <v>1314</v>
      </c>
      <c r="B1286" s="269" t="s">
        <v>1627</v>
      </c>
      <c r="C1286" s="269" t="s">
        <v>1732</v>
      </c>
      <c r="D1286" s="279">
        <v>209</v>
      </c>
      <c r="E1286" s="284" t="s">
        <v>156</v>
      </c>
      <c r="F1286" s="272"/>
      <c r="G1286" s="263" t="str">
        <f t="shared" si="83"/>
        <v xml:space="preserve"> </v>
      </c>
      <c r="H1286" s="275" t="s">
        <v>139</v>
      </c>
      <c r="I1286" s="275"/>
      <c r="J1286" s="263" t="str">
        <f t="shared" si="84"/>
        <v xml:space="preserve"> </v>
      </c>
      <c r="K1286" s="272" t="str">
        <f>IF(D1286&gt;=('28 Populations and thresholds'!$I$221),"YES"," ")</f>
        <v>YES</v>
      </c>
      <c r="L1286" s="272" t="str">
        <f>IF(K1286="YES"," ",IF(D1286&gt;=('28 Populations and thresholds'!$I$221)*0.25,"YES"))</f>
        <v xml:space="preserve"> </v>
      </c>
      <c r="M1286" s="272" t="b">
        <f>OR('28 Populations and thresholds'!$J$221="CR",'28 Populations and thresholds'!$J$221="EN",'28 Populations and thresholds'!$J$221="VU")</f>
        <v>1</v>
      </c>
      <c r="N1286" s="273">
        <f>D1286/'28 Populations and thresholds'!$H$221</f>
        <v>2.1770833333333333E-2</v>
      </c>
      <c r="O1286" s="263" t="str">
        <f t="shared" si="85"/>
        <v xml:space="preserve"> </v>
      </c>
      <c r="P1286" s="275"/>
      <c r="Q1286" s="263" t="str">
        <f t="shared" si="86"/>
        <v xml:space="preserve"> </v>
      </c>
    </row>
    <row r="1287" spans="1:17" x14ac:dyDescent="0.2">
      <c r="A1287" s="143" t="s">
        <v>1314</v>
      </c>
      <c r="B1287" s="68" t="s">
        <v>2071</v>
      </c>
      <c r="C1287" s="4" t="s">
        <v>3590</v>
      </c>
      <c r="D1287" s="41">
        <v>10000</v>
      </c>
      <c r="E1287" s="47" t="s">
        <v>1320</v>
      </c>
      <c r="F1287" s="43" t="s">
        <v>6038</v>
      </c>
      <c r="G1287" s="263" t="str">
        <f t="shared" si="83"/>
        <v xml:space="preserve"> </v>
      </c>
      <c r="H1287" s="143" t="s">
        <v>15</v>
      </c>
      <c r="I1287" s="143" t="s">
        <v>718</v>
      </c>
      <c r="J1287" s="263" t="str">
        <f t="shared" si="84"/>
        <v xml:space="preserve"> </v>
      </c>
      <c r="K1287" s="38" t="str">
        <f>IF(D1287&gt;=('28 Populations and thresholds'!$I$85),"YES"," ")</f>
        <v>YES</v>
      </c>
      <c r="L1287" s="38" t="str">
        <f>IF(K1287="YES"," ",IF(D1287&gt;=('28 Populations and thresholds'!$I$85)*0.25,"YES"))</f>
        <v xml:space="preserve"> </v>
      </c>
      <c r="M1287" s="38" t="b">
        <f>OR('28 Populations and thresholds'!$J$85="CR",'28 Populations and thresholds'!$J$85="EN",'28 Populations and thresholds'!$J$85="VU")</f>
        <v>0</v>
      </c>
      <c r="N1287" s="75">
        <f>D1287/'28 Populations and thresholds'!$H$85</f>
        <v>0.11235955056179775</v>
      </c>
      <c r="O1287" s="263" t="str">
        <f t="shared" si="85"/>
        <v xml:space="preserve"> </v>
      </c>
      <c r="P1287" s="9"/>
      <c r="Q1287" s="263" t="str">
        <f t="shared" si="86"/>
        <v xml:space="preserve"> </v>
      </c>
    </row>
    <row r="1288" spans="1:17" x14ac:dyDescent="0.2">
      <c r="A1288" s="12" t="s">
        <v>1314</v>
      </c>
      <c r="B1288" s="68" t="s">
        <v>2071</v>
      </c>
      <c r="C1288" s="155" t="s">
        <v>3403</v>
      </c>
      <c r="D1288" s="5">
        <v>100</v>
      </c>
      <c r="E1288" s="104" t="s">
        <v>4471</v>
      </c>
      <c r="G1288" s="263" t="str">
        <f t="shared" si="83"/>
        <v xml:space="preserve"> </v>
      </c>
      <c r="I1288" s="13" t="s">
        <v>4019</v>
      </c>
      <c r="J1288" s="263" t="str">
        <f t="shared" si="84"/>
        <v xml:space="preserve"> </v>
      </c>
      <c r="K1288" s="38" t="str">
        <f>IF(D1288&gt;=(('28 Populations and thresholds'!$I$117)+('28 Populations and thresholds'!$I$118)),"YES"," ")</f>
        <v>YES</v>
      </c>
      <c r="L1288" s="38" t="str">
        <f>IF(K1288="YES"," ",IF(D1288&gt;=(('28 Populations and thresholds'!$I$117)+('28 Populations and thresholds'!$I$118))*0.25,"YES"))</f>
        <v xml:space="preserve"> </v>
      </c>
      <c r="M1288" s="38" t="b">
        <f>OR('28 Populations and thresholds'!$J$118="CR",'28 Populations and thresholds'!$J$118="EN",'28 Populations and thresholds'!$J$118="VU")</f>
        <v>1</v>
      </c>
      <c r="N1288" s="75">
        <f>D1288/(('28 Populations and thresholds'!$H$117)+('28 Populations and thresholds'!$H$118))</f>
        <v>1.5384615384615385E-2</v>
      </c>
      <c r="O1288" s="263" t="str">
        <f t="shared" si="85"/>
        <v xml:space="preserve"> </v>
      </c>
      <c r="P1288" s="12" t="s">
        <v>4568</v>
      </c>
      <c r="Q1288" s="263" t="str">
        <f t="shared" si="86"/>
        <v xml:space="preserve"> </v>
      </c>
    </row>
    <row r="1289" spans="1:17" x14ac:dyDescent="0.2">
      <c r="A1289" s="275" t="s">
        <v>1314</v>
      </c>
      <c r="B1289" s="269" t="s">
        <v>3651</v>
      </c>
      <c r="C1289" s="269" t="s">
        <v>3649</v>
      </c>
      <c r="D1289" s="279">
        <v>100</v>
      </c>
      <c r="E1289" s="274">
        <v>2000</v>
      </c>
      <c r="F1289" s="272"/>
      <c r="G1289" s="263" t="str">
        <f t="shared" si="83"/>
        <v xml:space="preserve"> </v>
      </c>
      <c r="H1289" s="275" t="s">
        <v>139</v>
      </c>
      <c r="I1289" s="275" t="s">
        <v>3388</v>
      </c>
      <c r="J1289" s="263" t="str">
        <f t="shared" si="84"/>
        <v xml:space="preserve"> </v>
      </c>
      <c r="K1289" s="272" t="str">
        <f>IF(D1289&gt;=('28 Populations and thresholds'!$I$111),"YES"," ")</f>
        <v>YES</v>
      </c>
      <c r="L1289" s="272" t="str">
        <f>IF(K1289="YES"," ",IF(D1289&gt;=('28 Populations and thresholds'!$I$111)*0.25,"YES"))</f>
        <v xml:space="preserve"> </v>
      </c>
      <c r="M1289" s="272" t="b">
        <f>OR('28 Populations and thresholds'!$J$111="CR",'28 Populations and thresholds'!$J$111="EN",'28 Populations and thresholds'!$J$111="VU")</f>
        <v>1</v>
      </c>
      <c r="N1289" s="273">
        <f>D1289/'28 Populations and thresholds'!$H$111</f>
        <v>0.01</v>
      </c>
      <c r="O1289" s="263" t="str">
        <f t="shared" si="85"/>
        <v xml:space="preserve"> </v>
      </c>
      <c r="P1289" s="275"/>
      <c r="Q1289" s="263" t="str">
        <f t="shared" si="86"/>
        <v xml:space="preserve"> </v>
      </c>
    </row>
    <row r="1290" spans="1:17" x14ac:dyDescent="0.2">
      <c r="A1290" s="12" t="s">
        <v>1314</v>
      </c>
      <c r="B1290" s="9" t="s">
        <v>1628</v>
      </c>
      <c r="C1290" s="4" t="s">
        <v>1696</v>
      </c>
      <c r="D1290" s="5">
        <v>67</v>
      </c>
      <c r="E1290" s="1" t="s">
        <v>156</v>
      </c>
      <c r="G1290" s="263" t="str">
        <f t="shared" si="83"/>
        <v xml:space="preserve"> </v>
      </c>
      <c r="H1290" s="13" t="s">
        <v>139</v>
      </c>
      <c r="J1290" s="263" t="str">
        <f t="shared" si="84"/>
        <v xml:space="preserve"> </v>
      </c>
      <c r="K1290" s="38" t="str">
        <f>IF(D1290&gt;=('28 Populations and thresholds'!$I$51),"YES"," ")</f>
        <v>YES</v>
      </c>
      <c r="L1290" s="38"/>
      <c r="M1290" s="38" t="b">
        <f>OR('28 Populations and thresholds'!$J$51="CR",'28 Populations and thresholds'!$J$51="EN",'28 Populations and thresholds'!$J$51="VU")</f>
        <v>1</v>
      </c>
      <c r="N1290" s="75">
        <f>D1290/'28 Populations and thresholds'!$H$51</f>
        <v>2.4814814814814814E-2</v>
      </c>
      <c r="O1290" s="263" t="str">
        <f t="shared" si="85"/>
        <v xml:space="preserve"> </v>
      </c>
      <c r="Q1290" s="263" t="str">
        <f t="shared" si="86"/>
        <v xml:space="preserve"> </v>
      </c>
    </row>
    <row r="1291" spans="1:17" x14ac:dyDescent="0.2">
      <c r="A1291" s="12" t="s">
        <v>1314</v>
      </c>
      <c r="B1291" s="9" t="s">
        <v>1628</v>
      </c>
      <c r="C1291" s="4" t="s">
        <v>3781</v>
      </c>
      <c r="D1291" s="5">
        <v>1776</v>
      </c>
      <c r="E1291" s="148">
        <v>38749</v>
      </c>
      <c r="G1291" s="263" t="str">
        <f t="shared" si="83"/>
        <v xml:space="preserve"> </v>
      </c>
      <c r="I1291" s="13" t="s">
        <v>4415</v>
      </c>
      <c r="J1291" s="263" t="str">
        <f t="shared" si="84"/>
        <v xml:space="preserve"> </v>
      </c>
      <c r="K1291" s="38" t="str">
        <f>IF(D1291&gt;=('28 Populations and thresholds'!$I$220),"YES"," ")</f>
        <v>YES</v>
      </c>
      <c r="L1291" s="38" t="str">
        <f>IF(K1291="YES"," ",IF(D1291&gt;=('28 Populations and thresholds'!$I$220)*0.25,"YES"))</f>
        <v xml:space="preserve"> </v>
      </c>
      <c r="M1291" s="38" t="b">
        <f>OR('28 Populations and thresholds'!$J$220="CR",'28 Populations and thresholds'!$J$220="EN",'28 Populations and thresholds'!$J$220="VU")</f>
        <v>0</v>
      </c>
      <c r="N1291" s="75">
        <f>D1291/'28 Populations and thresholds'!$H$220</f>
        <v>1.7759982240017761E-3</v>
      </c>
      <c r="O1291" s="263" t="str">
        <f t="shared" si="85"/>
        <v xml:space="preserve"> </v>
      </c>
      <c r="Q1291" s="263" t="str">
        <f t="shared" si="86"/>
        <v xml:space="preserve"> </v>
      </c>
    </row>
    <row r="1292" spans="1:17" x14ac:dyDescent="0.2">
      <c r="A1292" s="12" t="s">
        <v>1314</v>
      </c>
      <c r="B1292" s="9" t="s">
        <v>1628</v>
      </c>
      <c r="C1292" s="4" t="s">
        <v>3482</v>
      </c>
      <c r="D1292" s="5">
        <v>16965</v>
      </c>
      <c r="E1292" s="148">
        <v>38749</v>
      </c>
      <c r="G1292" s="263" t="str">
        <f t="shared" si="83"/>
        <v xml:space="preserve"> </v>
      </c>
      <c r="I1292" s="13" t="s">
        <v>4415</v>
      </c>
      <c r="J1292" s="263" t="str">
        <f t="shared" si="84"/>
        <v xml:space="preserve"> </v>
      </c>
      <c r="K1292" s="38" t="str">
        <f>IF(D1292&gt;=(('28 Populations and thresholds'!$I$205)+('28 Populations and thresholds'!$I$206)+('28 Populations and thresholds'!$I$207)+('28 Populations and thresholds'!$I$208)),"YES"," ")</f>
        <v>YES</v>
      </c>
      <c r="L1292" s="38" t="str">
        <f>IF(K1292="YES"," ",IF(D1292&gt;=(('28 Populations and thresholds'!$I$205)+('28 Populations and thresholds'!$I$206)+('28 Populations and thresholds'!$I$207)+('28 Populations and thresholds'!$I$208))*0.25,"YES"))</f>
        <v xml:space="preserve"> </v>
      </c>
      <c r="M1292" s="38" t="b">
        <f>OR('28 Populations and thresholds'!$J$206="CR",'28 Populations and thresholds'!$J$206="EN",'28 Populations and thresholds'!$J$206="VU")</f>
        <v>0</v>
      </c>
      <c r="N1292" s="75">
        <f>D1292/(('28 Populations and thresholds'!$H$205)+('28 Populations and thresholds'!$H$206)+('28 Populations and thresholds'!$H$207)+('28 Populations and thresholds'!$H$208))</f>
        <v>6.342293169838125E-3</v>
      </c>
      <c r="O1292" s="263" t="str">
        <f t="shared" si="85"/>
        <v xml:space="preserve"> </v>
      </c>
      <c r="P1292" s="12" t="s">
        <v>4568</v>
      </c>
      <c r="Q1292" s="263" t="str">
        <f t="shared" si="86"/>
        <v xml:space="preserve"> </v>
      </c>
    </row>
    <row r="1293" spans="1:17" x14ac:dyDescent="0.2">
      <c r="A1293" s="12" t="s">
        <v>1314</v>
      </c>
      <c r="B1293" s="9" t="s">
        <v>1628</v>
      </c>
      <c r="C1293" s="4" t="s">
        <v>1625</v>
      </c>
      <c r="D1293" s="5">
        <v>1303</v>
      </c>
      <c r="E1293" s="1" t="s">
        <v>156</v>
      </c>
      <c r="G1293" s="263" t="str">
        <f t="shared" si="83"/>
        <v xml:space="preserve"> </v>
      </c>
      <c r="H1293" s="13" t="s">
        <v>139</v>
      </c>
      <c r="J1293" s="263" t="str">
        <f t="shared" si="84"/>
        <v xml:space="preserve"> </v>
      </c>
      <c r="K1293" s="38" t="str">
        <f>IF(D1293&gt;=('28 Populations and thresholds'!$I$11),"YES"," ")</f>
        <v>YES</v>
      </c>
      <c r="L1293" s="38" t="str">
        <f>IF(K1293="YES"," ",IF(D1293&gt;=('28 Populations and thresholds'!$I$11)*0.25,"YES"))</f>
        <v xml:space="preserve"> </v>
      </c>
      <c r="M1293" s="38" t="b">
        <f>OR('28 Populations and thresholds'!$J$11="CR",'28 Populations and thresholds'!$J$11="EN",'28 Populations and thresholds'!$J$11="VU")</f>
        <v>0</v>
      </c>
      <c r="N1293" s="75">
        <f>D1293/'28 Populations and thresholds'!$H$11</f>
        <v>1.303E-2</v>
      </c>
      <c r="O1293" s="263" t="str">
        <f t="shared" si="85"/>
        <v xml:space="preserve"> </v>
      </c>
      <c r="Q1293" s="263" t="str">
        <f t="shared" si="86"/>
        <v xml:space="preserve"> </v>
      </c>
    </row>
    <row r="1294" spans="1:17" x14ac:dyDescent="0.2">
      <c r="A1294" s="143" t="s">
        <v>1314</v>
      </c>
      <c r="B1294" s="9" t="s">
        <v>3453</v>
      </c>
      <c r="C1294" s="4" t="s">
        <v>3452</v>
      </c>
      <c r="D1294" s="5">
        <v>2553</v>
      </c>
      <c r="E1294" s="104">
        <v>2007</v>
      </c>
      <c r="F1294" s="43"/>
      <c r="G1294" s="263" t="str">
        <f t="shared" si="83"/>
        <v xml:space="preserve"> </v>
      </c>
      <c r="H1294" s="13" t="s">
        <v>139</v>
      </c>
      <c r="I1294" s="13" t="s">
        <v>3388</v>
      </c>
      <c r="J1294" s="263" t="str">
        <f t="shared" si="84"/>
        <v xml:space="preserve"> </v>
      </c>
      <c r="K1294" s="38" t="str">
        <f>IF(D1294&gt;=('28 Populations and thresholds'!$I$158),"YES"," ")</f>
        <v>YES</v>
      </c>
      <c r="L1294" s="38" t="str">
        <f>IF(K1294="YES"," ",IF(D1294&gt;=('28 Populations and thresholds'!$I$158)*0.25,"YES"))</f>
        <v xml:space="preserve"> </v>
      </c>
      <c r="M1294" s="38" t="b">
        <f>OR('28 Populations and thresholds'!$J$158="CR",'28 Populations and thresholds'!$J$158="EN",'28 Populations and thresholds'!$J$158="VU")</f>
        <v>0</v>
      </c>
      <c r="N1294" s="75">
        <f>D1294/'28 Populations and thresholds'!$H$158</f>
        <v>2.5530000000000001E-2</v>
      </c>
      <c r="O1294" s="263" t="str">
        <f t="shared" si="85"/>
        <v xml:space="preserve"> </v>
      </c>
      <c r="P1294" s="9"/>
      <c r="Q1294" s="263" t="str">
        <f t="shared" si="86"/>
        <v xml:space="preserve"> </v>
      </c>
    </row>
    <row r="1295" spans="1:17" x14ac:dyDescent="0.2">
      <c r="A1295" s="12" t="s">
        <v>1314</v>
      </c>
      <c r="B1295" s="9" t="s">
        <v>1628</v>
      </c>
      <c r="C1295" s="4" t="s">
        <v>1732</v>
      </c>
      <c r="D1295" s="5">
        <v>905</v>
      </c>
      <c r="E1295" s="1" t="s">
        <v>156</v>
      </c>
      <c r="G1295" s="263" t="str">
        <f t="shared" si="83"/>
        <v xml:space="preserve"> </v>
      </c>
      <c r="H1295" s="13" t="s">
        <v>139</v>
      </c>
      <c r="J1295" s="263" t="str">
        <f t="shared" si="84"/>
        <v xml:space="preserve"> </v>
      </c>
      <c r="K1295" s="38" t="str">
        <f>IF(D1295&gt;=('28 Populations and thresholds'!$I$221),"YES"," ")</f>
        <v>YES</v>
      </c>
      <c r="L1295" s="38" t="str">
        <f>IF(K1295="YES"," ",IF(D1295&gt;=('28 Populations and thresholds'!$I$221)*0.25,"YES"))</f>
        <v xml:space="preserve"> </v>
      </c>
      <c r="M1295" s="38" t="b">
        <f>OR('28 Populations and thresholds'!$J$221="CR",'28 Populations and thresholds'!$J$221="EN",'28 Populations and thresholds'!$J$221="VU")</f>
        <v>1</v>
      </c>
      <c r="N1295" s="75">
        <f>D1295/'28 Populations and thresholds'!$H$221</f>
        <v>9.4270833333333331E-2</v>
      </c>
      <c r="O1295" s="263" t="str">
        <f t="shared" si="85"/>
        <v xml:space="preserve"> </v>
      </c>
      <c r="Q1295" s="263" t="str">
        <f t="shared" si="86"/>
        <v xml:space="preserve"> </v>
      </c>
    </row>
    <row r="1296" spans="1:17" x14ac:dyDescent="0.2">
      <c r="A1296" s="267" t="s">
        <v>1314</v>
      </c>
      <c r="B1296" s="301" t="s">
        <v>2078</v>
      </c>
      <c r="C1296" s="269" t="s">
        <v>3666</v>
      </c>
      <c r="D1296" s="270">
        <v>3000</v>
      </c>
      <c r="E1296" s="294" t="s">
        <v>1380</v>
      </c>
      <c r="F1296" s="276" t="s">
        <v>6038</v>
      </c>
      <c r="G1296" s="263" t="str">
        <f t="shared" si="83"/>
        <v xml:space="preserve"> </v>
      </c>
      <c r="H1296" s="267" t="s">
        <v>15</v>
      </c>
      <c r="I1296" s="267" t="s">
        <v>1379</v>
      </c>
      <c r="J1296" s="263" t="str">
        <f t="shared" si="84"/>
        <v xml:space="preserve"> </v>
      </c>
      <c r="K1296" s="272" t="str">
        <f>IF(D1296&gt;=(('28 Populations and thresholds'!$I$62)+('28 Populations and thresholds'!$I$63)+('28 Populations and thresholds'!$I$65)),"YES"," ")</f>
        <v>YES</v>
      </c>
      <c r="L1296" s="272" t="str">
        <f>IF(K1296="YES"," ",IF(D1296&gt;=(('28 Populations and thresholds'!$I$62)+('28 Populations and thresholds'!$I$63)+('28 Populations and thresholds'!$I$65))*0.25,"YES"))</f>
        <v xml:space="preserve"> </v>
      </c>
      <c r="M1296" s="272" t="b">
        <f>OR('28 Populations and thresholds'!$J$62="CR",'28 Populations and thresholds'!$J$62="EN",'28 Populations and thresholds'!$J$62="VU")</f>
        <v>0</v>
      </c>
      <c r="N1296" s="273">
        <f>D1296/(('28 Populations and thresholds'!$H$62)+('28 Populations and thresholds'!$H$63)+('28 Populations and thresholds'!$H$65))</f>
        <v>1.7142857142857144E-2</v>
      </c>
      <c r="O1296" s="263" t="str">
        <f t="shared" si="85"/>
        <v xml:space="preserve"> </v>
      </c>
      <c r="P1296" s="275" t="s">
        <v>4550</v>
      </c>
      <c r="Q1296" s="263" t="str">
        <f t="shared" si="86"/>
        <v xml:space="preserve"> </v>
      </c>
    </row>
    <row r="1297" spans="1:22" x14ac:dyDescent="0.2">
      <c r="A1297" s="267" t="s">
        <v>1314</v>
      </c>
      <c r="B1297" s="301" t="s">
        <v>2078</v>
      </c>
      <c r="C1297" s="269" t="s">
        <v>3641</v>
      </c>
      <c r="D1297" s="270">
        <v>11000</v>
      </c>
      <c r="E1297" s="294" t="s">
        <v>1320</v>
      </c>
      <c r="F1297" s="276"/>
      <c r="G1297" s="263" t="str">
        <f t="shared" si="83"/>
        <v xml:space="preserve"> </v>
      </c>
      <c r="H1297" s="267" t="s">
        <v>15</v>
      </c>
      <c r="I1297" s="267" t="s">
        <v>718</v>
      </c>
      <c r="J1297" s="263" t="str">
        <f t="shared" si="84"/>
        <v xml:space="preserve"> </v>
      </c>
      <c r="K1297" s="272" t="str">
        <f>IF(D1297&gt;=('28 Populations and thresholds'!$I$108),"YES"," ")</f>
        <v>YES</v>
      </c>
      <c r="L1297" s="272" t="str">
        <f>IF(K1297="YES"," ",IF(D1297&gt;=('28 Populations and thresholds'!$I$108)*0.25,"YES"))</f>
        <v xml:space="preserve"> </v>
      </c>
      <c r="M1297" s="272" t="b">
        <f>OR('28 Populations and thresholds'!$J$108="CR",'28 Populations and thresholds'!$J$108="EN",'28 Populations and thresholds'!$J$108="VU")</f>
        <v>0</v>
      </c>
      <c r="N1297" s="273">
        <f>D1297/'28 Populations and thresholds'!$H$108</f>
        <v>1.0999999999999999E-2</v>
      </c>
      <c r="O1297" s="263" t="str">
        <f t="shared" si="85"/>
        <v xml:space="preserve"> </v>
      </c>
      <c r="P1297" s="275"/>
      <c r="Q1297" s="263" t="str">
        <f t="shared" si="86"/>
        <v xml:space="preserve"> </v>
      </c>
    </row>
    <row r="1298" spans="1:22" x14ac:dyDescent="0.2">
      <c r="A1298" s="267" t="s">
        <v>1314</v>
      </c>
      <c r="B1298" s="301" t="s">
        <v>2078</v>
      </c>
      <c r="C1298" s="269" t="s">
        <v>3598</v>
      </c>
      <c r="D1298" s="270">
        <v>50000</v>
      </c>
      <c r="E1298" s="294" t="s">
        <v>1320</v>
      </c>
      <c r="F1298" s="276"/>
      <c r="G1298" s="263" t="str">
        <f t="shared" si="83"/>
        <v xml:space="preserve"> </v>
      </c>
      <c r="H1298" s="267" t="s">
        <v>15</v>
      </c>
      <c r="I1298" s="267" t="s">
        <v>718</v>
      </c>
      <c r="J1298" s="263" t="str">
        <f t="shared" si="84"/>
        <v xml:space="preserve"> </v>
      </c>
      <c r="K1298" s="272" t="str">
        <f>IF(D1298&gt;=('28 Populations and thresholds'!$I$88),"YES"," ")</f>
        <v>YES</v>
      </c>
      <c r="L1298" s="272" t="str">
        <f>IF(K1298="YES"," ",IF(D1298&gt;=('28 Populations and thresholds'!$I$88)*0.25,"YES"))</f>
        <v xml:space="preserve"> </v>
      </c>
      <c r="M1298" s="272" t="b">
        <f>OR('28 Populations and thresholds'!$J$88="CR",'28 Populations and thresholds'!$J$88="EN",'28 Populations and thresholds'!$J$88="VU")</f>
        <v>0</v>
      </c>
      <c r="N1298" s="273">
        <f>D1298/'28 Populations and thresholds'!$H$88</f>
        <v>0.05</v>
      </c>
      <c r="O1298" s="263" t="str">
        <f t="shared" si="85"/>
        <v xml:space="preserve"> </v>
      </c>
      <c r="P1298" s="269"/>
      <c r="Q1298" s="263" t="str">
        <f t="shared" si="86"/>
        <v xml:space="preserve"> </v>
      </c>
    </row>
    <row r="1299" spans="1:22" x14ac:dyDescent="0.2">
      <c r="A1299" s="267" t="s">
        <v>1314</v>
      </c>
      <c r="B1299" s="301" t="s">
        <v>2078</v>
      </c>
      <c r="C1299" s="269" t="s">
        <v>3590</v>
      </c>
      <c r="D1299" s="270">
        <v>9000</v>
      </c>
      <c r="E1299" s="294" t="s">
        <v>1320</v>
      </c>
      <c r="F1299" s="276"/>
      <c r="G1299" s="263" t="str">
        <f t="shared" si="83"/>
        <v xml:space="preserve"> </v>
      </c>
      <c r="H1299" s="267" t="s">
        <v>15</v>
      </c>
      <c r="I1299" s="267" t="s">
        <v>718</v>
      </c>
      <c r="J1299" s="263" t="str">
        <f t="shared" si="84"/>
        <v xml:space="preserve"> </v>
      </c>
      <c r="K1299" s="272" t="str">
        <f>IF(D1299&gt;=('28 Populations and thresholds'!$I$85),"YES"," ")</f>
        <v>YES</v>
      </c>
      <c r="L1299" s="272" t="str">
        <f>IF(K1299="YES"," ",IF(D1299&gt;=('28 Populations and thresholds'!$I$85)*0.25,"YES"))</f>
        <v xml:space="preserve"> </v>
      </c>
      <c r="M1299" s="272" t="b">
        <f>OR('28 Populations and thresholds'!$J$85="CR",'28 Populations and thresholds'!$J$85="EN",'28 Populations and thresholds'!$J$85="VU")</f>
        <v>0</v>
      </c>
      <c r="N1299" s="273">
        <f>D1299/'28 Populations and thresholds'!$H$85</f>
        <v>0.10112359550561797</v>
      </c>
      <c r="O1299" s="263" t="str">
        <f t="shared" si="85"/>
        <v xml:space="preserve"> </v>
      </c>
      <c r="P1299" s="269"/>
      <c r="Q1299" s="263" t="str">
        <f t="shared" si="86"/>
        <v xml:space="preserve"> </v>
      </c>
    </row>
    <row r="1300" spans="1:22" x14ac:dyDescent="0.2">
      <c r="A1300" s="267" t="s">
        <v>1314</v>
      </c>
      <c r="B1300" s="301" t="s">
        <v>2078</v>
      </c>
      <c r="C1300" s="269" t="s">
        <v>3544</v>
      </c>
      <c r="D1300" s="298">
        <v>1000</v>
      </c>
      <c r="E1300" s="294" t="s">
        <v>1380</v>
      </c>
      <c r="F1300" s="276"/>
      <c r="G1300" s="263" t="str">
        <f t="shared" si="83"/>
        <v xml:space="preserve"> </v>
      </c>
      <c r="H1300" s="267" t="s">
        <v>15</v>
      </c>
      <c r="I1300" s="267" t="s">
        <v>1379</v>
      </c>
      <c r="J1300" s="263" t="str">
        <f t="shared" si="84"/>
        <v xml:space="preserve"> </v>
      </c>
      <c r="K1300" s="272" t="str">
        <f>IF(D1300&gt;=('28 Populations and thresholds'!$I$70),"YES"," ")</f>
        <v>YES</v>
      </c>
      <c r="L1300" s="272" t="str">
        <f>IF(K1300="YES"," ",IF(D1300&gt;=('28 Populations and thresholds'!$I$70)*0.25,"YES"))</f>
        <v xml:space="preserve"> </v>
      </c>
      <c r="M1300" s="272" t="b">
        <f>OR('28 Populations and thresholds'!$J$70="CR",'28 Populations and thresholds'!$J$70="EN",'28 Populations and thresholds'!$J$70="VU")</f>
        <v>0</v>
      </c>
      <c r="N1300" s="273">
        <f>D1300/'28 Populations and thresholds'!$H$70</f>
        <v>0.01</v>
      </c>
      <c r="O1300" s="263" t="str">
        <f t="shared" si="85"/>
        <v xml:space="preserve"> </v>
      </c>
      <c r="P1300" s="269"/>
      <c r="Q1300" s="263" t="str">
        <f t="shared" si="86"/>
        <v xml:space="preserve"> </v>
      </c>
    </row>
    <row r="1301" spans="1:22" x14ac:dyDescent="0.2">
      <c r="A1301" s="267" t="s">
        <v>1314</v>
      </c>
      <c r="B1301" s="301" t="s">
        <v>2078</v>
      </c>
      <c r="C1301" s="269" t="s">
        <v>3729</v>
      </c>
      <c r="D1301" s="270">
        <v>7500</v>
      </c>
      <c r="E1301" s="294" t="s">
        <v>1380</v>
      </c>
      <c r="F1301" s="276"/>
      <c r="G1301" s="263" t="str">
        <f t="shared" si="83"/>
        <v xml:space="preserve"> </v>
      </c>
      <c r="H1301" s="267" t="s">
        <v>15</v>
      </c>
      <c r="I1301" s="267" t="s">
        <v>1379</v>
      </c>
      <c r="J1301" s="263" t="str">
        <f t="shared" si="84"/>
        <v xml:space="preserve"> </v>
      </c>
      <c r="K1301" s="272" t="str">
        <f>IF(D1301&gt;=('28 Populations and thresholds'!$I$69),"YES"," ")</f>
        <v>YES</v>
      </c>
      <c r="L1301" s="272" t="str">
        <f>IF(K1301="YES"," ",IF(D1301&gt;=('28 Populations and thresholds'!$I$69)*0.25,"YES"))</f>
        <v xml:space="preserve"> </v>
      </c>
      <c r="M1301" s="272" t="b">
        <f>OR('28 Populations and thresholds'!$J$69="CR",'28 Populations and thresholds'!$J$69="EN",'28 Populations and thresholds'!$J$69="VU")</f>
        <v>1</v>
      </c>
      <c r="N1301" s="273">
        <f>D1301/'28 Populations and thresholds'!$H$69</f>
        <v>0.26785714285714285</v>
      </c>
      <c r="O1301" s="263" t="str">
        <f t="shared" si="85"/>
        <v xml:space="preserve"> </v>
      </c>
      <c r="P1301" s="275"/>
      <c r="Q1301" s="263" t="str">
        <f t="shared" si="86"/>
        <v xml:space="preserve"> </v>
      </c>
    </row>
    <row r="1302" spans="1:22" x14ac:dyDescent="0.2">
      <c r="A1302" s="267" t="s">
        <v>1314</v>
      </c>
      <c r="B1302" s="301" t="s">
        <v>2078</v>
      </c>
      <c r="C1302" s="269" t="s">
        <v>3603</v>
      </c>
      <c r="D1302" s="270">
        <v>100000</v>
      </c>
      <c r="E1302" s="294" t="s">
        <v>1320</v>
      </c>
      <c r="F1302" s="276"/>
      <c r="G1302" s="263" t="str">
        <f t="shared" si="83"/>
        <v xml:space="preserve"> </v>
      </c>
      <c r="H1302" s="267" t="s">
        <v>15</v>
      </c>
      <c r="I1302" s="267" t="s">
        <v>718</v>
      </c>
      <c r="J1302" s="263" t="str">
        <f t="shared" si="84"/>
        <v xml:space="preserve"> </v>
      </c>
      <c r="K1302" s="272" t="str">
        <f>IF(D1302&gt;=('28 Populations and thresholds'!$I$89),"YES"," ")</f>
        <v>YES</v>
      </c>
      <c r="L1302" s="272" t="str">
        <f>IF(K1302="YES"," ",IF(D1302&gt;=('28 Populations and thresholds'!$I$89)*0.25,"YES"))</f>
        <v xml:space="preserve"> </v>
      </c>
      <c r="M1302" s="272" t="b">
        <f>OR('28 Populations and thresholds'!$J$89="CR",'28 Populations and thresholds'!$J$89="EN",'28 Populations and thresholds'!$J$89="VU")</f>
        <v>0</v>
      </c>
      <c r="N1302" s="273">
        <f>D1302/'28 Populations and thresholds'!$H$89</f>
        <v>6.6666666666666666E-2</v>
      </c>
      <c r="O1302" s="263" t="str">
        <f t="shared" si="85"/>
        <v xml:space="preserve"> </v>
      </c>
      <c r="P1302" s="269"/>
      <c r="Q1302" s="263" t="str">
        <f t="shared" si="86"/>
        <v xml:space="preserve"> </v>
      </c>
    </row>
    <row r="1303" spans="1:22" x14ac:dyDescent="0.2">
      <c r="A1303" s="267" t="s">
        <v>1314</v>
      </c>
      <c r="B1303" s="301" t="s">
        <v>2078</v>
      </c>
      <c r="C1303" s="278" t="s">
        <v>3733</v>
      </c>
      <c r="D1303" s="270">
        <v>256</v>
      </c>
      <c r="E1303" s="294" t="s">
        <v>1381</v>
      </c>
      <c r="F1303" s="276"/>
      <c r="G1303" s="263" t="str">
        <f t="shared" si="83"/>
        <v xml:space="preserve"> </v>
      </c>
      <c r="H1303" s="267" t="s">
        <v>15</v>
      </c>
      <c r="I1303" s="267" t="s">
        <v>1377</v>
      </c>
      <c r="J1303" s="263" t="str">
        <f t="shared" si="84"/>
        <v xml:space="preserve"> </v>
      </c>
      <c r="K1303" s="272" t="str">
        <f>IF(D1303&gt;=('28 Populations and thresholds'!$I$81),"YES"," ")</f>
        <v>YES</v>
      </c>
      <c r="L1303" s="272" t="str">
        <f>IF(K1303="YES"," ",IF(D1303&gt;=('28 Populations and thresholds'!$I$81)*0.25,"YES"))</f>
        <v xml:space="preserve"> </v>
      </c>
      <c r="M1303" s="272" t="b">
        <f>OR('28 Populations and thresholds'!$J$81="CR",'28 Populations and thresholds'!$J$81="EN",'28 Populations and thresholds'!$J$81="VU")</f>
        <v>0</v>
      </c>
      <c r="N1303" s="273">
        <f>D1303/'28 Populations and thresholds'!$H$81</f>
        <v>1.2800000000000001E-2</v>
      </c>
      <c r="O1303" s="263" t="str">
        <f t="shared" si="85"/>
        <v xml:space="preserve"> </v>
      </c>
      <c r="P1303" s="275"/>
      <c r="Q1303" s="263" t="str">
        <f t="shared" si="86"/>
        <v xml:space="preserve"> </v>
      </c>
    </row>
    <row r="1304" spans="1:22" x14ac:dyDescent="0.2">
      <c r="A1304" s="267" t="s">
        <v>1314</v>
      </c>
      <c r="B1304" s="301" t="s">
        <v>2078</v>
      </c>
      <c r="C1304" s="269" t="s">
        <v>3607</v>
      </c>
      <c r="D1304" s="270">
        <v>32000</v>
      </c>
      <c r="E1304" s="294" t="s">
        <v>1320</v>
      </c>
      <c r="F1304" s="276"/>
      <c r="G1304" s="263" t="str">
        <f t="shared" si="83"/>
        <v xml:space="preserve"> </v>
      </c>
      <c r="H1304" s="267" t="s">
        <v>15</v>
      </c>
      <c r="I1304" s="267" t="s">
        <v>718</v>
      </c>
      <c r="J1304" s="263" t="str">
        <f t="shared" si="84"/>
        <v xml:space="preserve"> </v>
      </c>
      <c r="K1304" s="272" t="str">
        <f>IF(D1304&gt;=('28 Populations and thresholds'!$I$92),"YES"," ")</f>
        <v>YES</v>
      </c>
      <c r="L1304" s="272" t="str">
        <f>IF(K1304="YES"," ",IF(D1304&gt;=('28 Populations and thresholds'!$I$92)*0.25,"YES"))</f>
        <v xml:space="preserve"> </v>
      </c>
      <c r="M1304" s="272" t="b">
        <f>OR('28 Populations and thresholds'!$J$92="CR",'28 Populations and thresholds'!$J$92="EN",'28 Populations and thresholds'!$J$92="VU")</f>
        <v>0</v>
      </c>
      <c r="N1304" s="273">
        <f>D1304/'28 Populations and thresholds'!$H$92</f>
        <v>0.10666666666666667</v>
      </c>
      <c r="O1304" s="263" t="str">
        <f t="shared" si="85"/>
        <v xml:space="preserve"> </v>
      </c>
      <c r="P1304" s="269"/>
      <c r="Q1304" s="263" t="str">
        <f t="shared" si="86"/>
        <v xml:space="preserve"> </v>
      </c>
    </row>
    <row r="1305" spans="1:22" x14ac:dyDescent="0.2">
      <c r="A1305" s="303" t="s">
        <v>1314</v>
      </c>
      <c r="B1305" s="301" t="s">
        <v>2078</v>
      </c>
      <c r="C1305" s="94" t="s">
        <v>3723</v>
      </c>
      <c r="D1305" s="305">
        <v>96</v>
      </c>
      <c r="E1305" s="308">
        <v>2011</v>
      </c>
      <c r="F1305" s="308"/>
      <c r="G1305" s="263" t="str">
        <f t="shared" si="83"/>
        <v xml:space="preserve"> </v>
      </c>
      <c r="H1305" s="275" t="s">
        <v>4498</v>
      </c>
      <c r="I1305" s="275"/>
      <c r="J1305" s="263" t="str">
        <f t="shared" si="84"/>
        <v xml:space="preserve"> </v>
      </c>
      <c r="K1305" s="272" t="str">
        <f>IF(D1305&gt;=('28 Populations and thresholds'!$I$45),"YES"," ")</f>
        <v>YES</v>
      </c>
      <c r="L1305" s="272" t="str">
        <f>IF(K1305="YES"," ",IF(D1305&gt;=('28 Populations and thresholds'!$I$45)*0.25,"YES"))</f>
        <v xml:space="preserve"> </v>
      </c>
      <c r="M1305" s="272" t="b">
        <f>OR('28 Populations and thresholds'!$J$45="CR",'28 Populations and thresholds'!$J$45="EN",'28 Populations and thresholds'!$J$45="VU")</f>
        <v>1</v>
      </c>
      <c r="N1305" s="273">
        <f>D1305/'28 Populations and thresholds'!$H$45</f>
        <v>3.2000000000000001E-2</v>
      </c>
      <c r="O1305" s="263" t="str">
        <f t="shared" si="85"/>
        <v xml:space="preserve"> </v>
      </c>
      <c r="P1305" s="275"/>
      <c r="Q1305" s="263" t="str">
        <f t="shared" si="86"/>
        <v xml:space="preserve"> </v>
      </c>
      <c r="R1305" s="4"/>
      <c r="S1305" s="4"/>
      <c r="T1305" s="4"/>
      <c r="U1305" s="4"/>
      <c r="V1305" s="4"/>
    </row>
    <row r="1306" spans="1:22" x14ac:dyDescent="0.2">
      <c r="A1306" s="303" t="s">
        <v>1314</v>
      </c>
      <c r="B1306" s="301" t="s">
        <v>2078</v>
      </c>
      <c r="C1306" s="269" t="s">
        <v>3400</v>
      </c>
      <c r="D1306" s="305">
        <v>193</v>
      </c>
      <c r="E1306" s="306">
        <v>2007</v>
      </c>
      <c r="F1306" s="308"/>
      <c r="G1306" s="263" t="str">
        <f t="shared" si="83"/>
        <v xml:space="preserve"> </v>
      </c>
      <c r="H1306" s="275" t="s">
        <v>4498</v>
      </c>
      <c r="I1306" s="275"/>
      <c r="J1306" s="263" t="str">
        <f t="shared" si="84"/>
        <v xml:space="preserve"> </v>
      </c>
      <c r="K1306" s="272" t="str">
        <f>IF(D1306&gt;=(('28 Populations and thresholds'!$I$123)+('28 Populations and thresholds'!$I$124)),"YES"," ")</f>
        <v>YES</v>
      </c>
      <c r="L1306" s="272" t="str">
        <f>IF(K1306="YES"," ",IF(D1306&gt;=(('28 Populations and thresholds'!$I$123)+('28 Populations and thresholds'!$I$124))*0.25,"YES"))</f>
        <v xml:space="preserve"> </v>
      </c>
      <c r="M1306" s="272" t="b">
        <f>OR('28 Populations and thresholds'!$J$124="CR",'28 Populations and thresholds'!$J$124="EN",'28 Populations and thresholds'!$J$124="VU")</f>
        <v>1</v>
      </c>
      <c r="N1306" s="273">
        <f>D1306/(('28 Populations and thresholds'!$H$123)+('28 Populations and thresholds'!$H$124))</f>
        <v>0.12451612903225806</v>
      </c>
      <c r="O1306" s="263" t="str">
        <f t="shared" si="85"/>
        <v xml:space="preserve"> </v>
      </c>
      <c r="P1306" s="282"/>
      <c r="Q1306" s="263" t="str">
        <f t="shared" si="86"/>
        <v xml:space="preserve"> </v>
      </c>
    </row>
    <row r="1307" spans="1:22" x14ac:dyDescent="0.2">
      <c r="A1307" s="267" t="s">
        <v>1314</v>
      </c>
      <c r="B1307" s="301" t="s">
        <v>2078</v>
      </c>
      <c r="C1307" s="269" t="s">
        <v>3626</v>
      </c>
      <c r="D1307" s="270">
        <v>11000</v>
      </c>
      <c r="E1307" s="294" t="s">
        <v>1320</v>
      </c>
      <c r="F1307" s="276"/>
      <c r="G1307" s="263" t="str">
        <f t="shared" si="83"/>
        <v xml:space="preserve"> </v>
      </c>
      <c r="H1307" s="267" t="s">
        <v>15</v>
      </c>
      <c r="I1307" s="267" t="s">
        <v>718</v>
      </c>
      <c r="J1307" s="263" t="str">
        <f t="shared" si="84"/>
        <v xml:space="preserve"> </v>
      </c>
      <c r="K1307" s="272" t="str">
        <f>IF(D1307&gt;=('28 Populations and thresholds'!$I$98),"YES"," ")</f>
        <v>YES</v>
      </c>
      <c r="L1307" s="272" t="str">
        <f>IF(K1307="YES"," ",IF(D1307&gt;=('28 Populations and thresholds'!$I$98)*0.25,"YES"))</f>
        <v xml:space="preserve"> </v>
      </c>
      <c r="M1307" s="272" t="b">
        <f>OR('28 Populations and thresholds'!$J$98="CR",'28 Populations and thresholds'!$J$98="EN",'28 Populations and thresholds'!$J$98="VU")</f>
        <v>0</v>
      </c>
      <c r="N1307" s="273">
        <f>D1307/'28 Populations and thresholds'!$H$98</f>
        <v>3.6666666666666667E-2</v>
      </c>
      <c r="O1307" s="263" t="str">
        <f t="shared" si="85"/>
        <v xml:space="preserve"> </v>
      </c>
      <c r="P1307" s="275"/>
      <c r="Q1307" s="263" t="str">
        <f t="shared" si="86"/>
        <v xml:space="preserve"> </v>
      </c>
    </row>
    <row r="1308" spans="1:22" x14ac:dyDescent="0.2">
      <c r="A1308" s="303" t="s">
        <v>1314</v>
      </c>
      <c r="B1308" s="301" t="s">
        <v>2078</v>
      </c>
      <c r="C1308" s="309" t="s">
        <v>4517</v>
      </c>
      <c r="D1308" s="305">
        <v>837</v>
      </c>
      <c r="E1308" s="306">
        <v>2007</v>
      </c>
      <c r="F1308" s="308"/>
      <c r="G1308" s="263" t="str">
        <f t="shared" si="83"/>
        <v xml:space="preserve"> </v>
      </c>
      <c r="H1308" s="275" t="s">
        <v>4498</v>
      </c>
      <c r="I1308" s="275"/>
      <c r="J1308" s="263" t="str">
        <f t="shared" si="84"/>
        <v xml:space="preserve"> </v>
      </c>
      <c r="K1308" s="272" t="str">
        <f>IF(D1308&gt;=(('28 Populations and thresholds'!$I$117)+('28 Populations and thresholds'!$I$118)),"YES"," ")</f>
        <v>YES</v>
      </c>
      <c r="L1308" s="272" t="str">
        <f>IF(K1308="YES"," ",IF(D1308&gt;=(('28 Populations and thresholds'!$I$117)+('28 Populations and thresholds'!$I$118))*0.25,"YES"))</f>
        <v xml:space="preserve"> </v>
      </c>
      <c r="M1308" s="272" t="b">
        <f>OR('28 Populations and thresholds'!$J$118="CR",'28 Populations and thresholds'!$J$118="EN",'28 Populations and thresholds'!$J$118="VU")</f>
        <v>1</v>
      </c>
      <c r="N1308" s="273">
        <f>D1308/(('28 Populations and thresholds'!$H$117)+('28 Populations and thresholds'!$H$118))</f>
        <v>0.12876923076923077</v>
      </c>
      <c r="O1308" s="263" t="str">
        <f t="shared" si="85"/>
        <v xml:space="preserve"> </v>
      </c>
      <c r="P1308" s="275" t="s">
        <v>4568</v>
      </c>
      <c r="Q1308" s="263" t="str">
        <f t="shared" si="86"/>
        <v xml:space="preserve"> </v>
      </c>
    </row>
    <row r="1309" spans="1:22" x14ac:dyDescent="0.2">
      <c r="A1309" s="267" t="s">
        <v>1314</v>
      </c>
      <c r="B1309" s="301" t="s">
        <v>2078</v>
      </c>
      <c r="C1309" s="269" t="s">
        <v>3522</v>
      </c>
      <c r="D1309" s="270">
        <v>937</v>
      </c>
      <c r="E1309" s="294" t="s">
        <v>1378</v>
      </c>
      <c r="F1309" s="276"/>
      <c r="G1309" s="263" t="str">
        <f t="shared" si="83"/>
        <v xml:space="preserve"> </v>
      </c>
      <c r="H1309" s="267" t="s">
        <v>15</v>
      </c>
      <c r="I1309" s="267" t="s">
        <v>1377</v>
      </c>
      <c r="J1309" s="263" t="str">
        <f t="shared" si="84"/>
        <v xml:space="preserve"> </v>
      </c>
      <c r="K1309" s="272" t="str">
        <f>IF(D1309&gt;=('28 Populations and thresholds'!$I$58),"YES"," ")</f>
        <v>YES</v>
      </c>
      <c r="L1309" s="272" t="str">
        <f>IF(K1309="YES"," ",IF(D1309&gt;=('28 Populations and thresholds'!$I$58)*0.25,"YES"))</f>
        <v xml:space="preserve"> </v>
      </c>
      <c r="M1309" s="272" t="b">
        <f>OR('28 Populations and thresholds'!$J$58="CR",'28 Populations and thresholds'!$J$58="EN",'28 Populations and thresholds'!$J$58="VU")</f>
        <v>0</v>
      </c>
      <c r="N1309" s="273">
        <f>D1309/'28 Populations and thresholds'!$H$58</f>
        <v>1.5616666666666666E-2</v>
      </c>
      <c r="O1309" s="263" t="str">
        <f t="shared" si="85"/>
        <v xml:space="preserve"> </v>
      </c>
      <c r="P1309" s="275"/>
      <c r="Q1309" s="263" t="str">
        <f t="shared" si="86"/>
        <v xml:space="preserve"> </v>
      </c>
    </row>
    <row r="1310" spans="1:22" x14ac:dyDescent="0.2">
      <c r="A1310" s="12" t="s">
        <v>1314</v>
      </c>
      <c r="B1310" s="4" t="s">
        <v>4046</v>
      </c>
      <c r="C1310" s="4" t="s">
        <v>3719</v>
      </c>
      <c r="D1310" s="5">
        <v>315</v>
      </c>
      <c r="E1310" s="148">
        <v>36342</v>
      </c>
      <c r="G1310" s="263" t="str">
        <f t="shared" si="83"/>
        <v xml:space="preserve"> </v>
      </c>
      <c r="H1310" s="13" t="s">
        <v>4019</v>
      </c>
      <c r="J1310" s="263" t="str">
        <f t="shared" si="84"/>
        <v xml:space="preserve"> </v>
      </c>
      <c r="K1310" s="38" t="str">
        <f>IF(D1310&gt;=('28 Populations and thresholds'!$I$32),"YES"," ")</f>
        <v>YES</v>
      </c>
      <c r="L1310" s="38" t="str">
        <f>IF(K1310="YES"," ",IF(D1310&gt;=('28 Populations and thresholds'!$I$32)*0.25,"YES"))</f>
        <v xml:space="preserve"> </v>
      </c>
      <c r="M1310" s="38" t="b">
        <f>OR('28 Populations and thresholds'!$J$32="CR",'28 Populations and thresholds'!$J$32="EN",'28 Populations and thresholds'!$J$32="VU")</f>
        <v>1</v>
      </c>
      <c r="N1310" s="75">
        <f>D1310/'28 Populations and thresholds'!$H$32</f>
        <v>7.6829268292682926E-2</v>
      </c>
      <c r="O1310" s="263" t="str">
        <f t="shared" si="85"/>
        <v xml:space="preserve"> </v>
      </c>
      <c r="Q1310" s="263" t="str">
        <f t="shared" si="86"/>
        <v xml:space="preserve"> </v>
      </c>
    </row>
    <row r="1311" spans="1:22" x14ac:dyDescent="0.2">
      <c r="A1311" s="267" t="s">
        <v>1314</v>
      </c>
      <c r="B1311" s="268" t="s">
        <v>1304</v>
      </c>
      <c r="C1311" s="269" t="s">
        <v>3448</v>
      </c>
      <c r="D1311" s="270">
        <v>1550</v>
      </c>
      <c r="E1311" s="271">
        <v>38018</v>
      </c>
      <c r="F1311" s="276"/>
      <c r="G1311" s="263" t="str">
        <f t="shared" si="83"/>
        <v xml:space="preserve"> </v>
      </c>
      <c r="H1311" s="267" t="s">
        <v>21</v>
      </c>
      <c r="I1311" s="267" t="s">
        <v>87</v>
      </c>
      <c r="J1311" s="263" t="str">
        <f t="shared" si="84"/>
        <v xml:space="preserve"> </v>
      </c>
      <c r="K1311" s="272" t="str">
        <f>IF(D1311&gt;=('28 Populations and thresholds'!$I$147),"YES"," ")</f>
        <v>YES</v>
      </c>
      <c r="L1311" s="272" t="str">
        <f>IF(K1311="YES"," ",IF(D1311&gt;=('28 Populations and thresholds'!$I$147)*0.25,"YES"))</f>
        <v xml:space="preserve"> </v>
      </c>
      <c r="M1311" s="272" t="b">
        <f>OR('28 Populations and thresholds'!$J$147="CR",'28 Populations and thresholds'!$J$147="EN",'28 Populations and thresholds'!$J$147="VU")</f>
        <v>0</v>
      </c>
      <c r="N1311" s="273">
        <f>D1311/'28 Populations and thresholds'!$H$147</f>
        <v>1.55E-2</v>
      </c>
      <c r="O1311" s="263" t="str">
        <f t="shared" si="85"/>
        <v xml:space="preserve"> </v>
      </c>
      <c r="P1311" s="269"/>
      <c r="Q1311" s="263" t="str">
        <f t="shared" si="86"/>
        <v xml:space="preserve"> </v>
      </c>
    </row>
    <row r="1312" spans="1:22" x14ac:dyDescent="0.2">
      <c r="A1312" s="143" t="s">
        <v>1314</v>
      </c>
      <c r="B1312" s="40" t="s">
        <v>1382</v>
      </c>
      <c r="C1312" s="4" t="s">
        <v>3564</v>
      </c>
      <c r="D1312" s="41">
        <v>6520</v>
      </c>
      <c r="E1312" s="47" t="s">
        <v>1333</v>
      </c>
      <c r="F1312" s="43"/>
      <c r="G1312" s="263" t="str">
        <f t="shared" si="83"/>
        <v xml:space="preserve"> </v>
      </c>
      <c r="H1312" s="143" t="s">
        <v>15</v>
      </c>
      <c r="I1312" s="143" t="s">
        <v>1315</v>
      </c>
      <c r="J1312" s="263" t="str">
        <f t="shared" si="84"/>
        <v xml:space="preserve"> </v>
      </c>
      <c r="K1312" s="38" t="str">
        <f>IF(D1312&gt;=('28 Populations and thresholds'!$I$79),"YES"," ")</f>
        <v>YES</v>
      </c>
      <c r="L1312" s="38" t="str">
        <f>IF(K1312="YES"," ",IF(D1312&gt;=('28 Populations and thresholds'!$I$79)*0.25,"YES"))</f>
        <v xml:space="preserve"> </v>
      </c>
      <c r="M1312" s="38" t="b">
        <f>OR('28 Populations and thresholds'!$J$79="CR",'28 Populations and thresholds'!$J$79="EN",'28 Populations and thresholds'!$J$79="VU")</f>
        <v>0</v>
      </c>
      <c r="N1312" s="75">
        <f>D1312/'28 Populations and thresholds'!$H$79</f>
        <v>4.3466666666666667E-2</v>
      </c>
      <c r="O1312" s="263" t="str">
        <f t="shared" si="85"/>
        <v xml:space="preserve"> </v>
      </c>
      <c r="P1312" s="9"/>
      <c r="Q1312" s="263" t="str">
        <f t="shared" si="86"/>
        <v xml:space="preserve"> </v>
      </c>
    </row>
    <row r="1313" spans="1:17" x14ac:dyDescent="0.2">
      <c r="A1313" s="275" t="s">
        <v>1314</v>
      </c>
      <c r="B1313" s="269" t="s">
        <v>4494</v>
      </c>
      <c r="C1313" s="269" t="s">
        <v>3666</v>
      </c>
      <c r="D1313" s="279">
        <v>1966</v>
      </c>
      <c r="E1313" s="281">
        <v>39022</v>
      </c>
      <c r="F1313" s="272"/>
      <c r="G1313" s="263" t="str">
        <f t="shared" si="83"/>
        <v xml:space="preserve"> </v>
      </c>
      <c r="H1313" s="275"/>
      <c r="I1313" s="269" t="s">
        <v>4415</v>
      </c>
      <c r="J1313" s="263" t="str">
        <f t="shared" si="84"/>
        <v xml:space="preserve"> </v>
      </c>
      <c r="K1313" s="272" t="str">
        <f>IF(D1313&gt;=(('28 Populations and thresholds'!$I$62)+('28 Populations and thresholds'!$I$63)+('28 Populations and thresholds'!$I$65)),"YES"," ")</f>
        <v>YES</v>
      </c>
      <c r="L1313" s="272" t="str">
        <f>IF(K1313="YES"," ",IF(D1313&gt;=(('28 Populations and thresholds'!$I$62)+('28 Populations and thresholds'!$I$63)+('28 Populations and thresholds'!$I$65))*0.25,"YES"))</f>
        <v xml:space="preserve"> </v>
      </c>
      <c r="M1313" s="272" t="b">
        <f>OR('28 Populations and thresholds'!$J$62="CR",'28 Populations and thresholds'!$J$62="EN",'28 Populations and thresholds'!$J$62="VU")</f>
        <v>0</v>
      </c>
      <c r="N1313" s="273">
        <f>D1313/(('28 Populations and thresholds'!$H$62)+('28 Populations and thresholds'!$H$63)+('28 Populations and thresholds'!$H$65))</f>
        <v>1.1234285714285714E-2</v>
      </c>
      <c r="O1313" s="263" t="str">
        <f t="shared" si="85"/>
        <v xml:space="preserve"> </v>
      </c>
      <c r="P1313" s="275" t="s">
        <v>4550</v>
      </c>
      <c r="Q1313" s="263" t="str">
        <f t="shared" si="86"/>
        <v xml:space="preserve"> </v>
      </c>
    </row>
    <row r="1314" spans="1:17" x14ac:dyDescent="0.2">
      <c r="A1314" s="275" t="s">
        <v>1314</v>
      </c>
      <c r="B1314" s="269" t="s">
        <v>4494</v>
      </c>
      <c r="C1314" s="269" t="s">
        <v>3424</v>
      </c>
      <c r="D1314" s="279">
        <v>120</v>
      </c>
      <c r="E1314" s="281">
        <v>39022</v>
      </c>
      <c r="F1314" s="272"/>
      <c r="G1314" s="263" t="str">
        <f t="shared" si="83"/>
        <v xml:space="preserve"> </v>
      </c>
      <c r="H1314" s="275"/>
      <c r="I1314" s="269" t="s">
        <v>4415</v>
      </c>
      <c r="J1314" s="263" t="str">
        <f t="shared" si="84"/>
        <v xml:space="preserve"> </v>
      </c>
      <c r="K1314" s="272" t="str">
        <f>IF(D1314&gt;=('28 Populations and thresholds'!$I$119),"YES"," ")</f>
        <v>YES</v>
      </c>
      <c r="L1314" s="272" t="str">
        <f>IF(K1314="YES"," ",IF(D1314&gt;=('28 Populations and thresholds'!$I$119)*0.25,"YES"))</f>
        <v xml:space="preserve"> </v>
      </c>
      <c r="M1314" s="272" t="b">
        <f>OR('28 Populations and thresholds'!$J$119="CR",'28 Populations and thresholds'!$J$119="EN",'28 Populations and thresholds'!$J$119="VU")</f>
        <v>0</v>
      </c>
      <c r="N1314" s="273">
        <f>D1314/'28 Populations and thresholds'!$H$119</f>
        <v>5.454545454545455E-3</v>
      </c>
      <c r="O1314" s="263" t="str">
        <f t="shared" si="85"/>
        <v xml:space="preserve"> </v>
      </c>
      <c r="P1314" s="282"/>
      <c r="Q1314" s="263" t="str">
        <f t="shared" si="86"/>
        <v xml:space="preserve"> </v>
      </c>
    </row>
    <row r="1315" spans="1:17" x14ac:dyDescent="0.2">
      <c r="A1315" s="275" t="s">
        <v>1314</v>
      </c>
      <c r="B1315" s="269" t="s">
        <v>4494</v>
      </c>
      <c r="C1315" s="269" t="s">
        <v>3398</v>
      </c>
      <c r="D1315" s="279">
        <v>186</v>
      </c>
      <c r="E1315" s="281">
        <v>39022</v>
      </c>
      <c r="F1315" s="272"/>
      <c r="G1315" s="263" t="str">
        <f t="shared" si="83"/>
        <v xml:space="preserve"> </v>
      </c>
      <c r="H1315" s="275"/>
      <c r="I1315" s="269" t="s">
        <v>4415</v>
      </c>
      <c r="J1315" s="263" t="str">
        <f t="shared" si="84"/>
        <v xml:space="preserve"> </v>
      </c>
      <c r="K1315" s="272" t="str">
        <f>IF(D1315&gt;=('28 Populations and thresholds'!$I$123),"YES"," ")</f>
        <v>YES</v>
      </c>
      <c r="L1315" s="272" t="str">
        <f>IF(K1315="YES"," ",IF(D1315&gt;=('28 Populations and thresholds'!$I$123)*0.25,"YES"))</f>
        <v xml:space="preserve"> </v>
      </c>
      <c r="M1315" s="272" t="b">
        <f>OR('28 Populations and thresholds'!$J$123="CR",'28 Populations and thresholds'!$J$123="EN",'28 Populations and thresholds'!$J$123="VU")</f>
        <v>1</v>
      </c>
      <c r="N1315" s="273">
        <f>D1315/'28 Populations and thresholds'!$H$123</f>
        <v>0.372</v>
      </c>
      <c r="O1315" s="263" t="str">
        <f t="shared" si="85"/>
        <v xml:space="preserve"> </v>
      </c>
      <c r="P1315" s="282"/>
      <c r="Q1315" s="263" t="str">
        <f t="shared" si="86"/>
        <v xml:space="preserve"> </v>
      </c>
    </row>
    <row r="1316" spans="1:17" x14ac:dyDescent="0.2">
      <c r="A1316" s="12" t="s">
        <v>1314</v>
      </c>
      <c r="B1316" s="9" t="s">
        <v>3992</v>
      </c>
      <c r="C1316" s="4" t="s">
        <v>3783</v>
      </c>
      <c r="D1316" s="5">
        <v>3</v>
      </c>
      <c r="E1316" s="161">
        <v>38078</v>
      </c>
      <c r="G1316" s="263" t="str">
        <f t="shared" si="83"/>
        <v xml:space="preserve"> </v>
      </c>
      <c r="I1316" s="13" t="s">
        <v>3982</v>
      </c>
      <c r="J1316" s="263" t="str">
        <f t="shared" si="84"/>
        <v xml:space="preserve"> </v>
      </c>
      <c r="K1316" s="38" t="str">
        <f>IF(D1316&gt;=('28 Populations and thresholds'!$I$228),"YES"," ")</f>
        <v>YES</v>
      </c>
      <c r="L1316" s="38" t="str">
        <f>IF(K1316="YES"," ",IF(D1316&gt;=('28 Populations and thresholds'!$I$228)*0.25,"YES"))</f>
        <v xml:space="preserve"> </v>
      </c>
      <c r="M1316" s="38" t="b">
        <f>OR('28 Populations and thresholds'!$J$228="CR",'28 Populations and thresholds'!$J$228="EN",'28 Populations and thresholds'!$J$228="VU")</f>
        <v>1</v>
      </c>
      <c r="N1316" s="75">
        <f>D1316/'28 Populations and thresholds'!$H$228</f>
        <v>0.06</v>
      </c>
      <c r="O1316" s="263" t="str">
        <f t="shared" si="85"/>
        <v xml:space="preserve"> </v>
      </c>
      <c r="Q1316" s="263" t="str">
        <f t="shared" si="86"/>
        <v xml:space="preserve"> </v>
      </c>
    </row>
    <row r="1317" spans="1:17" x14ac:dyDescent="0.2">
      <c r="A1317" s="275" t="s">
        <v>1314</v>
      </c>
      <c r="B1317" s="269" t="s">
        <v>3553</v>
      </c>
      <c r="C1317" s="269" t="s">
        <v>3552</v>
      </c>
      <c r="D1317" s="279">
        <v>840</v>
      </c>
      <c r="E1317" s="274">
        <v>2004</v>
      </c>
      <c r="F1317" s="272"/>
      <c r="G1317" s="263" t="str">
        <f t="shared" si="83"/>
        <v xml:space="preserve"> </v>
      </c>
      <c r="H1317" s="275" t="s">
        <v>139</v>
      </c>
      <c r="I1317" s="275" t="s">
        <v>3388</v>
      </c>
      <c r="J1317" s="263" t="str">
        <f t="shared" si="84"/>
        <v xml:space="preserve"> </v>
      </c>
      <c r="K1317" s="272" t="str">
        <f>IF(D1317&gt;=('28 Populations and thresholds'!$I$77),"YES"," ")</f>
        <v>YES</v>
      </c>
      <c r="L1317" s="272" t="str">
        <f>IF(K1317="YES"," ",IF(D1317&gt;=('28 Populations and thresholds'!$I$77)*0.25,"YES"))</f>
        <v xml:space="preserve"> </v>
      </c>
      <c r="M1317" s="272" t="b">
        <f>OR('28 Populations and thresholds'!$J$77="CR",'28 Populations and thresholds'!$J$77="EN",'28 Populations and thresholds'!$J$77="VU")</f>
        <v>0</v>
      </c>
      <c r="N1317" s="273">
        <f>D1317/'28 Populations and thresholds'!$H$77</f>
        <v>8.3999999999999995E-3</v>
      </c>
      <c r="O1317" s="263" t="str">
        <f t="shared" si="85"/>
        <v xml:space="preserve"> </v>
      </c>
      <c r="P1317" s="269"/>
      <c r="Q1317" s="263" t="str">
        <f t="shared" si="86"/>
        <v xml:space="preserve"> </v>
      </c>
    </row>
    <row r="1318" spans="1:17" x14ac:dyDescent="0.2">
      <c r="A1318" s="143" t="s">
        <v>1314</v>
      </c>
      <c r="B1318" s="40" t="s">
        <v>1201</v>
      </c>
      <c r="C1318" s="4" t="s">
        <v>3770</v>
      </c>
      <c r="D1318" s="41">
        <v>3380</v>
      </c>
      <c r="E1318" s="46">
        <v>38108</v>
      </c>
      <c r="F1318" s="43"/>
      <c r="G1318" s="263" t="str">
        <f t="shared" si="83"/>
        <v xml:space="preserve"> </v>
      </c>
      <c r="H1318" s="143" t="s">
        <v>21</v>
      </c>
      <c r="I1318" s="143" t="s">
        <v>85</v>
      </c>
      <c r="J1318" s="263" t="str">
        <f t="shared" si="84"/>
        <v xml:space="preserve"> </v>
      </c>
      <c r="K1318" s="38" t="str">
        <f>IF(D1318&gt;=('28 Populations and thresholds'!$I$199),"YES"," ")</f>
        <v>YES</v>
      </c>
      <c r="L1318" s="38" t="str">
        <f>IF(K1318="YES"," ",IF(D1318&gt;=('28 Populations and thresholds'!$I$199)*0.25,"YES"))</f>
        <v xml:space="preserve"> </v>
      </c>
      <c r="M1318" s="38" t="b">
        <f>OR('28 Populations and thresholds'!$J$199="CR",'28 Populations and thresholds'!$J$199="EN",'28 Populations and thresholds'!$J$199="VU")</f>
        <v>0</v>
      </c>
      <c r="N1318" s="75">
        <f>D1318/'28 Populations and thresholds'!$H$199</f>
        <v>1.073015873015873E-2</v>
      </c>
      <c r="O1318" s="263" t="str">
        <f t="shared" si="85"/>
        <v xml:space="preserve"> </v>
      </c>
      <c r="P1318" s="9"/>
      <c r="Q1318" s="263" t="str">
        <f t="shared" si="86"/>
        <v xml:space="preserve"> </v>
      </c>
    </row>
    <row r="1319" spans="1:17" x14ac:dyDescent="0.2">
      <c r="A1319" s="267" t="s">
        <v>1314</v>
      </c>
      <c r="B1319" s="268" t="s">
        <v>970</v>
      </c>
      <c r="C1319" s="268" t="s">
        <v>3795</v>
      </c>
      <c r="D1319" s="270">
        <v>66134</v>
      </c>
      <c r="E1319" s="271">
        <v>38102</v>
      </c>
      <c r="F1319" s="276" t="s">
        <v>6038</v>
      </c>
      <c r="G1319" s="263" t="str">
        <f t="shared" si="83"/>
        <v xml:space="preserve"> </v>
      </c>
      <c r="H1319" s="267" t="s">
        <v>21</v>
      </c>
      <c r="I1319" s="267" t="s">
        <v>85</v>
      </c>
      <c r="J1319" s="263" t="str">
        <f t="shared" si="84"/>
        <v xml:space="preserve"> </v>
      </c>
      <c r="K1319" s="272" t="str">
        <f>IF(D1319&gt;=(('28 Populations and thresholds'!$I$176)+('28 Populations and thresholds'!$I$177)),"YES"," ")</f>
        <v>YES</v>
      </c>
      <c r="L1319" s="272" t="str">
        <f>IF(K1319="YES"," ",IF(D1319&gt;=(('28 Populations and thresholds'!$I$176)+('28 Populations and thresholds'!$I$177))*0.25,"YES"))</f>
        <v xml:space="preserve"> </v>
      </c>
      <c r="M1319" s="272" t="b">
        <f>OR('28 Populations and thresholds'!$J$176="CR",'28 Populations and thresholds'!$J$176="EN",'28 Populations and thresholds'!$J$176="VU")</f>
        <v>0</v>
      </c>
      <c r="N1319" s="273">
        <f>D1319/(('28 Populations and thresholds'!$H$176)+('28 Populations and thresholds'!$H$177))</f>
        <v>0.23703942652329749</v>
      </c>
      <c r="O1319" s="263" t="str">
        <f t="shared" si="85"/>
        <v xml:space="preserve"> </v>
      </c>
      <c r="P1319" s="275" t="s">
        <v>4568</v>
      </c>
      <c r="Q1319" s="263" t="str">
        <f t="shared" si="86"/>
        <v xml:space="preserve"> </v>
      </c>
    </row>
    <row r="1320" spans="1:17" x14ac:dyDescent="0.2">
      <c r="A1320" s="267" t="s">
        <v>1314</v>
      </c>
      <c r="B1320" s="268" t="s">
        <v>970</v>
      </c>
      <c r="C1320" s="269" t="s">
        <v>3776</v>
      </c>
      <c r="D1320" s="270">
        <v>729</v>
      </c>
      <c r="E1320" s="271">
        <v>36282</v>
      </c>
      <c r="F1320" s="276"/>
      <c r="G1320" s="263" t="str">
        <f t="shared" si="83"/>
        <v xml:space="preserve"> </v>
      </c>
      <c r="H1320" s="267" t="s">
        <v>21</v>
      </c>
      <c r="I1320" s="267" t="s">
        <v>94</v>
      </c>
      <c r="J1320" s="263" t="str">
        <f t="shared" si="84"/>
        <v xml:space="preserve"> </v>
      </c>
      <c r="K1320" s="272" t="str">
        <f>IF(D1320&gt;=('28 Populations and thresholds'!$I$210),"YES"," ")</f>
        <v>YES</v>
      </c>
      <c r="L1320" s="272" t="str">
        <f>IF(K1320="YES"," ",IF(D1320&gt;=('28 Populations and thresholds'!$I$210)*0.25,"YES"))</f>
        <v xml:space="preserve"> </v>
      </c>
      <c r="M1320" s="272" t="b">
        <f>OR('28 Populations and thresholds'!$J$210="CR",'28 Populations and thresholds'!$J$210="EN",'28 Populations and thresholds'!$J$210="VU")</f>
        <v>0</v>
      </c>
      <c r="N1320" s="273">
        <f>D1320/'28 Populations and thresholds'!$H$210</f>
        <v>2.9159999999999998E-2</v>
      </c>
      <c r="O1320" s="263" t="str">
        <f t="shared" si="85"/>
        <v xml:space="preserve"> </v>
      </c>
      <c r="P1320" s="269"/>
      <c r="Q1320" s="263" t="str">
        <f t="shared" si="86"/>
        <v xml:space="preserve"> </v>
      </c>
    </row>
    <row r="1321" spans="1:17" x14ac:dyDescent="0.2">
      <c r="A1321" s="267" t="s">
        <v>1314</v>
      </c>
      <c r="B1321" s="268" t="s">
        <v>970</v>
      </c>
      <c r="C1321" s="269" t="s">
        <v>3761</v>
      </c>
      <c r="D1321" s="270">
        <v>1000</v>
      </c>
      <c r="E1321" s="271">
        <v>36666</v>
      </c>
      <c r="F1321" s="276"/>
      <c r="G1321" s="263" t="str">
        <f t="shared" si="83"/>
        <v xml:space="preserve"> </v>
      </c>
      <c r="H1321" s="267" t="s">
        <v>21</v>
      </c>
      <c r="I1321" s="267" t="s">
        <v>82</v>
      </c>
      <c r="J1321" s="263" t="str">
        <f t="shared" si="84"/>
        <v xml:space="preserve"> </v>
      </c>
      <c r="K1321" s="272" t="str">
        <f>IF(D1321&gt;=('28 Populations and thresholds'!$I$187),"YES"," ")</f>
        <v>YES</v>
      </c>
      <c r="L1321" s="272" t="str">
        <f>IF(K1321="YES"," ",IF(D1321&gt;=('28 Populations and thresholds'!$I$187)*0.25,"YES"))</f>
        <v xml:space="preserve"> </v>
      </c>
      <c r="M1321" s="272" t="b">
        <f>OR('28 Populations and thresholds'!$J$187="CR",'28 Populations and thresholds'!$J$187="EN",'28 Populations and thresholds'!$J$187="VU")</f>
        <v>0</v>
      </c>
      <c r="N1321" s="273">
        <f>D1321/'28 Populations and thresholds'!$H$187</f>
        <v>0.01</v>
      </c>
      <c r="O1321" s="263" t="str">
        <f t="shared" si="85"/>
        <v xml:space="preserve"> </v>
      </c>
      <c r="P1321" s="269"/>
      <c r="Q1321" s="263" t="str">
        <f t="shared" si="86"/>
        <v xml:space="preserve"> </v>
      </c>
    </row>
    <row r="1322" spans="1:17" x14ac:dyDescent="0.2">
      <c r="A1322" s="275" t="s">
        <v>1314</v>
      </c>
      <c r="B1322" s="268" t="s">
        <v>970</v>
      </c>
      <c r="C1322" s="277" t="s">
        <v>3482</v>
      </c>
      <c r="D1322" s="279">
        <v>43875</v>
      </c>
      <c r="E1322" s="274" t="s">
        <v>4273</v>
      </c>
      <c r="F1322" s="272"/>
      <c r="G1322" s="263" t="str">
        <f t="shared" si="83"/>
        <v xml:space="preserve"> </v>
      </c>
      <c r="H1322" s="275"/>
      <c r="I1322" s="275" t="s">
        <v>4274</v>
      </c>
      <c r="J1322" s="263" t="str">
        <f t="shared" si="84"/>
        <v xml:space="preserve"> </v>
      </c>
      <c r="K1322" s="272" t="str">
        <f>IF(D1322&gt;=(('28 Populations and thresholds'!$I$205)+('28 Populations and thresholds'!$I$206)+('28 Populations and thresholds'!$I$207)+('28 Populations and thresholds'!$I$208)),"YES"," ")</f>
        <v>YES</v>
      </c>
      <c r="L1322" s="272" t="str">
        <f>IF(K1322="YES"," ",IF(D1322&gt;=(('28 Populations and thresholds'!$I$205)+('28 Populations and thresholds'!$I$206)+('28 Populations and thresholds'!$I$207)+('28 Populations and thresholds'!$I$208))*0.25,"YES"))</f>
        <v xml:space="preserve"> </v>
      </c>
      <c r="M1322" s="272" t="b">
        <f>OR('28 Populations and thresholds'!$J$206="CR",'28 Populations and thresholds'!$J$206="EN",'28 Populations and thresholds'!$J$206="VU")</f>
        <v>0</v>
      </c>
      <c r="N1322" s="273">
        <f>D1322/(('28 Populations and thresholds'!$H$205)+('28 Populations and thresholds'!$H$206)+('28 Populations and thresholds'!$H$207)+('28 Populations and thresholds'!$H$208))</f>
        <v>1.6402482335788254E-2</v>
      </c>
      <c r="O1322" s="263" t="str">
        <f t="shared" si="85"/>
        <v xml:space="preserve"> </v>
      </c>
      <c r="P1322" s="275" t="s">
        <v>4568</v>
      </c>
      <c r="Q1322" s="263" t="str">
        <f t="shared" si="86"/>
        <v xml:space="preserve"> </v>
      </c>
    </row>
    <row r="1323" spans="1:17" x14ac:dyDescent="0.2">
      <c r="A1323" s="267" t="s">
        <v>1314</v>
      </c>
      <c r="B1323" s="268" t="s">
        <v>970</v>
      </c>
      <c r="C1323" s="269" t="s">
        <v>3467</v>
      </c>
      <c r="D1323" s="270">
        <v>13136</v>
      </c>
      <c r="E1323" s="271">
        <v>38102</v>
      </c>
      <c r="F1323" s="276"/>
      <c r="G1323" s="263" t="str">
        <f t="shared" si="83"/>
        <v xml:space="preserve"> </v>
      </c>
      <c r="H1323" s="267" t="s">
        <v>21</v>
      </c>
      <c r="I1323" s="267" t="s">
        <v>85</v>
      </c>
      <c r="J1323" s="263" t="str">
        <f t="shared" si="84"/>
        <v xml:space="preserve"> </v>
      </c>
      <c r="K1323" s="272" t="str">
        <f>IF(D1323&gt;=('28 Populations and thresholds'!$I$180),"YES"," ")</f>
        <v>YES</v>
      </c>
      <c r="L1323" s="272" t="str">
        <f>IF(K1323="YES"," ",IF(D1323&gt;=('28 Populations and thresholds'!$I$180)*0.25,"YES"))</f>
        <v xml:space="preserve"> </v>
      </c>
      <c r="M1323" s="272" t="b">
        <f>OR('28 Populations and thresholds'!$J$180="CR",'28 Populations and thresholds'!$J$180="EN",'28 Populations and thresholds'!$J$180="VU")</f>
        <v>0</v>
      </c>
      <c r="N1323" s="273">
        <f>D1323/'28 Populations and thresholds'!$H$180</f>
        <v>0.13136</v>
      </c>
      <c r="O1323" s="263" t="str">
        <f t="shared" si="85"/>
        <v xml:space="preserve"> </v>
      </c>
      <c r="P1323" s="269"/>
      <c r="Q1323" s="263" t="str">
        <f t="shared" si="86"/>
        <v xml:space="preserve"> </v>
      </c>
    </row>
    <row r="1324" spans="1:17" x14ac:dyDescent="0.2">
      <c r="A1324" s="275" t="s">
        <v>1314</v>
      </c>
      <c r="B1324" s="268" t="s">
        <v>970</v>
      </c>
      <c r="C1324" s="278" t="s">
        <v>3446</v>
      </c>
      <c r="D1324" s="279">
        <v>296</v>
      </c>
      <c r="E1324" s="274" t="s">
        <v>4273</v>
      </c>
      <c r="F1324" s="272"/>
      <c r="G1324" s="263" t="str">
        <f t="shared" si="83"/>
        <v xml:space="preserve"> </v>
      </c>
      <c r="H1324" s="275"/>
      <c r="I1324" s="275" t="s">
        <v>4274</v>
      </c>
      <c r="J1324" s="263" t="str">
        <f t="shared" si="84"/>
        <v xml:space="preserve"> </v>
      </c>
      <c r="K1324" s="272" t="str">
        <f>IF(D1324&gt;=('28 Populations and thresholds'!$I$144),"YES"," ")</f>
        <v>YES</v>
      </c>
      <c r="L1324" s="272" t="str">
        <f>IF(K1324="YES"," ",IF(D1324&gt;=('28 Populations and thresholds'!$I$144)*0.25,"YES"))</f>
        <v xml:space="preserve"> </v>
      </c>
      <c r="M1324" s="272" t="b">
        <f>OR('28 Populations and thresholds'!$J$144="CR",'28 Populations and thresholds'!$J$144="EN",'28 Populations and thresholds'!$J$144="VU")</f>
        <v>0</v>
      </c>
      <c r="N1324" s="273">
        <f>D1324/'28 Populations and thresholds'!$H$144</f>
        <v>2.9600000000000001E-2</v>
      </c>
      <c r="O1324" s="263" t="str">
        <f t="shared" si="85"/>
        <v xml:space="preserve"> </v>
      </c>
      <c r="P1324" s="275"/>
      <c r="Q1324" s="263" t="str">
        <f t="shared" si="86"/>
        <v xml:space="preserve"> </v>
      </c>
    </row>
    <row r="1325" spans="1:17" x14ac:dyDescent="0.2">
      <c r="A1325" s="267" t="s">
        <v>1314</v>
      </c>
      <c r="B1325" s="268" t="s">
        <v>970</v>
      </c>
      <c r="C1325" s="269" t="s">
        <v>3470</v>
      </c>
      <c r="D1325" s="270">
        <v>3874</v>
      </c>
      <c r="E1325" s="271">
        <v>38102</v>
      </c>
      <c r="F1325" s="276"/>
      <c r="G1325" s="263" t="str">
        <f t="shared" si="83"/>
        <v xml:space="preserve"> </v>
      </c>
      <c r="H1325" s="267" t="s">
        <v>21</v>
      </c>
      <c r="I1325" s="267" t="s">
        <v>85</v>
      </c>
      <c r="J1325" s="263" t="str">
        <f t="shared" si="84"/>
        <v xml:space="preserve"> </v>
      </c>
      <c r="K1325" s="272" t="str">
        <f>IF(D1325&gt;=('28 Populations and thresholds'!$I$181),"YES"," ")</f>
        <v>YES</v>
      </c>
      <c r="L1325" s="272" t="str">
        <f>IF(K1325="YES"," ",IF(D1325&gt;=('28 Populations and thresholds'!$I$181)*0.25,"YES"))</f>
        <v xml:space="preserve"> </v>
      </c>
      <c r="M1325" s="272" t="b">
        <f>OR('28 Populations and thresholds'!$J$181="CR",'28 Populations and thresholds'!$J$181="EN",'28 Populations and thresholds'!$J$181="VU")</f>
        <v>1</v>
      </c>
      <c r="N1325" s="273">
        <f>D1325/'28 Populations and thresholds'!$H$181</f>
        <v>0.1210625</v>
      </c>
      <c r="O1325" s="263" t="str">
        <f t="shared" si="85"/>
        <v xml:space="preserve"> </v>
      </c>
      <c r="P1325" s="269"/>
      <c r="Q1325" s="263" t="str">
        <f t="shared" si="86"/>
        <v xml:space="preserve"> </v>
      </c>
    </row>
    <row r="1326" spans="1:17" x14ac:dyDescent="0.2">
      <c r="A1326" s="267" t="s">
        <v>1314</v>
      </c>
      <c r="B1326" s="268" t="s">
        <v>970</v>
      </c>
      <c r="C1326" s="269" t="s">
        <v>3767</v>
      </c>
      <c r="D1326" s="270">
        <v>54178</v>
      </c>
      <c r="E1326" s="271">
        <v>36282</v>
      </c>
      <c r="F1326" s="276"/>
      <c r="G1326" s="263" t="str">
        <f t="shared" si="83"/>
        <v xml:space="preserve"> </v>
      </c>
      <c r="H1326" s="267" t="s">
        <v>21</v>
      </c>
      <c r="I1326" s="267" t="s">
        <v>94</v>
      </c>
      <c r="J1326" s="263" t="str">
        <f t="shared" si="84"/>
        <v xml:space="preserve"> </v>
      </c>
      <c r="K1326" s="272" t="str">
        <f>IF(D1326&gt;=('28 Populations and thresholds'!$I$195),"YES"," ")</f>
        <v>YES</v>
      </c>
      <c r="L1326" s="272" t="str">
        <f>IF(K1326="YES"," ",IF(D1326&gt;=('28 Populations and thresholds'!$I$195)*0.25,"YES"))</f>
        <v xml:space="preserve"> </v>
      </c>
      <c r="M1326" s="272" t="b">
        <f>OR('28 Populations and thresholds'!$J$195="CR",'28 Populations and thresholds'!$J$195="EN",'28 Populations and thresholds'!$J$195="VU")</f>
        <v>1</v>
      </c>
      <c r="N1326" s="273">
        <f>D1326/'28 Populations and thresholds'!$H$195</f>
        <v>0.1868206896551724</v>
      </c>
      <c r="O1326" s="263" t="str">
        <f t="shared" si="85"/>
        <v xml:space="preserve"> </v>
      </c>
      <c r="P1326" s="269"/>
      <c r="Q1326" s="263" t="str">
        <f t="shared" si="86"/>
        <v xml:space="preserve"> </v>
      </c>
    </row>
    <row r="1327" spans="1:17" x14ac:dyDescent="0.2">
      <c r="A1327" s="267" t="s">
        <v>1314</v>
      </c>
      <c r="B1327" s="268" t="s">
        <v>970</v>
      </c>
      <c r="C1327" s="269" t="s">
        <v>3451</v>
      </c>
      <c r="D1327" s="270">
        <v>7232</v>
      </c>
      <c r="E1327" s="271">
        <v>36666</v>
      </c>
      <c r="F1327" s="276"/>
      <c r="G1327" s="263" t="str">
        <f t="shared" si="83"/>
        <v xml:space="preserve"> </v>
      </c>
      <c r="H1327" s="267" t="s">
        <v>21</v>
      </c>
      <c r="I1327" s="267" t="s">
        <v>94</v>
      </c>
      <c r="J1327" s="263" t="str">
        <f t="shared" si="84"/>
        <v xml:space="preserve"> </v>
      </c>
      <c r="K1327" s="272" t="str">
        <f>IF(D1327&gt;=('28 Populations and thresholds'!$I$154),"YES"," ")</f>
        <v>YES</v>
      </c>
      <c r="L1327" s="272" t="str">
        <f>IF(K1327="YES"," ",IF(D1327&gt;=('28 Populations and thresholds'!$I$154)*0.25,"YES"))</f>
        <v xml:space="preserve"> </v>
      </c>
      <c r="M1327" s="272" t="b">
        <f>OR('28 Populations and thresholds'!$J$154="CR",'28 Populations and thresholds'!$J$154="EN",'28 Populations and thresholds'!$J$154="VU")</f>
        <v>0</v>
      </c>
      <c r="N1327" s="273">
        <f>D1327/'28 Populations and thresholds'!$H$154</f>
        <v>6.9538461538461535E-2</v>
      </c>
      <c r="O1327" s="263" t="str">
        <f t="shared" si="85"/>
        <v xml:space="preserve"> </v>
      </c>
      <c r="P1327" s="269"/>
      <c r="Q1327" s="263" t="str">
        <f t="shared" si="86"/>
        <v xml:space="preserve"> </v>
      </c>
    </row>
    <row r="1328" spans="1:17" x14ac:dyDescent="0.2">
      <c r="A1328" s="275" t="s">
        <v>1314</v>
      </c>
      <c r="B1328" s="268" t="s">
        <v>970</v>
      </c>
      <c r="C1328" s="278" t="s">
        <v>3452</v>
      </c>
      <c r="D1328" s="279">
        <v>1485</v>
      </c>
      <c r="E1328" s="274" t="s">
        <v>4273</v>
      </c>
      <c r="F1328" s="272"/>
      <c r="G1328" s="263" t="str">
        <f t="shared" si="83"/>
        <v xml:space="preserve"> </v>
      </c>
      <c r="H1328" s="275"/>
      <c r="I1328" s="275" t="s">
        <v>4274</v>
      </c>
      <c r="J1328" s="263" t="str">
        <f t="shared" si="84"/>
        <v xml:space="preserve"> </v>
      </c>
      <c r="K1328" s="272" t="str">
        <f>IF(D1328&gt;=('28 Populations and thresholds'!$I$158),"YES"," ")</f>
        <v>YES</v>
      </c>
      <c r="L1328" s="272" t="str">
        <f>IF(K1328="YES"," ",IF(D1328&gt;=('28 Populations and thresholds'!$I$158)*0.25,"YES"))</f>
        <v xml:space="preserve"> </v>
      </c>
      <c r="M1328" s="272" t="b">
        <f>OR('28 Populations and thresholds'!$J$158="CR",'28 Populations and thresholds'!$J$158="EN",'28 Populations and thresholds'!$J$158="VU")</f>
        <v>0</v>
      </c>
      <c r="N1328" s="273">
        <f>D1328/'28 Populations and thresholds'!$H$158</f>
        <v>1.485E-2</v>
      </c>
      <c r="O1328" s="263" t="str">
        <f t="shared" si="85"/>
        <v xml:space="preserve"> </v>
      </c>
      <c r="P1328" s="275"/>
      <c r="Q1328" s="263" t="str">
        <f t="shared" si="86"/>
        <v xml:space="preserve"> </v>
      </c>
    </row>
    <row r="1329" spans="1:22" x14ac:dyDescent="0.2">
      <c r="A1329" s="267" t="s">
        <v>1314</v>
      </c>
      <c r="B1329" s="268" t="s">
        <v>970</v>
      </c>
      <c r="C1329" s="269" t="s">
        <v>3459</v>
      </c>
      <c r="D1329" s="270">
        <v>647</v>
      </c>
      <c r="E1329" s="271">
        <v>36666</v>
      </c>
      <c r="F1329" s="276"/>
      <c r="G1329" s="263" t="str">
        <f t="shared" si="83"/>
        <v xml:space="preserve"> </v>
      </c>
      <c r="H1329" s="267" t="s">
        <v>21</v>
      </c>
      <c r="I1329" s="267" t="s">
        <v>94</v>
      </c>
      <c r="J1329" s="263" t="str">
        <f t="shared" si="84"/>
        <v xml:space="preserve"> </v>
      </c>
      <c r="K1329" s="272" t="str">
        <f>IF(D1329&gt;=(('28 Populations and thresholds'!$I$160)+('28 Populations and thresholds'!$I$163)),"YES"," ")</f>
        <v>YES</v>
      </c>
      <c r="L1329" s="272" t="str">
        <f>IF(K1329="YES"," ",IF(D1329&gt;=(('28 Populations and thresholds'!$I$160)+('28 Populations and thresholds'!$I$163))*0.25,"YES"))</f>
        <v xml:space="preserve"> </v>
      </c>
      <c r="M1329" s="272" t="b">
        <f>OR('28 Populations and thresholds'!$J$160="CR",'28 Populations and thresholds'!$J$160="EN",'28 Populations and thresholds'!$J$160="VU")</f>
        <v>0</v>
      </c>
      <c r="N1329" s="273">
        <f>D1329/(('28 Populations and thresholds'!$H$160)+('28 Populations and thresholds'!$H$163))</f>
        <v>1.6805194805194806E-2</v>
      </c>
      <c r="O1329" s="263" t="str">
        <f t="shared" si="85"/>
        <v xml:space="preserve"> </v>
      </c>
      <c r="P1329" s="282" t="s">
        <v>4563</v>
      </c>
      <c r="Q1329" s="263" t="str">
        <f t="shared" si="86"/>
        <v xml:space="preserve"> </v>
      </c>
    </row>
    <row r="1330" spans="1:22" x14ac:dyDescent="0.2">
      <c r="A1330" s="267" t="s">
        <v>1314</v>
      </c>
      <c r="B1330" s="268" t="s">
        <v>970</v>
      </c>
      <c r="C1330" s="268" t="s">
        <v>3799</v>
      </c>
      <c r="D1330" s="270">
        <v>1499</v>
      </c>
      <c r="E1330" s="271">
        <v>36282</v>
      </c>
      <c r="F1330" s="276"/>
      <c r="G1330" s="263" t="str">
        <f t="shared" si="83"/>
        <v xml:space="preserve"> </v>
      </c>
      <c r="H1330" s="267" t="s">
        <v>21</v>
      </c>
      <c r="I1330" s="267" t="s">
        <v>94</v>
      </c>
      <c r="J1330" s="263" t="str">
        <f t="shared" si="84"/>
        <v xml:space="preserve"> </v>
      </c>
      <c r="K1330" s="272" t="str">
        <f>IF(D1330&gt;=(('28 Populations and thresholds'!$I$196)+('28 Populations and thresholds'!$I$197)),"YES"," ")</f>
        <v>YES</v>
      </c>
      <c r="L1330" s="272" t="str">
        <f>IF(K1330="YES"," ",IF(D1330&gt;=(('28 Populations and thresholds'!$I$196)+('28 Populations and thresholds'!$I$197))*0.25,"YES"))</f>
        <v xml:space="preserve"> </v>
      </c>
      <c r="M1330" s="272" t="b">
        <f>OR('28 Populations and thresholds'!$J$197="CR",'28 Populations and thresholds'!$J$197="EN",'28 Populations and thresholds'!$J$197="VU")</f>
        <v>0</v>
      </c>
      <c r="N1330" s="273">
        <f>D1330/(('28 Populations and thresholds'!$H$196)+('28 Populations and thresholds'!$H$197))</f>
        <v>1.228688524590164E-2</v>
      </c>
      <c r="O1330" s="263" t="str">
        <f t="shared" si="85"/>
        <v xml:space="preserve"> </v>
      </c>
      <c r="P1330" s="275" t="s">
        <v>4568</v>
      </c>
      <c r="Q1330" s="263" t="str">
        <f t="shared" si="86"/>
        <v xml:space="preserve"> </v>
      </c>
    </row>
    <row r="1331" spans="1:22" x14ac:dyDescent="0.2">
      <c r="A1331" s="267" t="s">
        <v>1314</v>
      </c>
      <c r="B1331" s="268" t="s">
        <v>970</v>
      </c>
      <c r="C1331" s="269" t="s">
        <v>3766</v>
      </c>
      <c r="D1331" s="270">
        <v>1994</v>
      </c>
      <c r="E1331" s="271">
        <v>36666</v>
      </c>
      <c r="F1331" s="276"/>
      <c r="G1331" s="263" t="str">
        <f t="shared" si="83"/>
        <v xml:space="preserve"> </v>
      </c>
      <c r="H1331" s="267" t="s">
        <v>21</v>
      </c>
      <c r="I1331" s="267" t="s">
        <v>94</v>
      </c>
      <c r="J1331" s="263" t="str">
        <f t="shared" si="84"/>
        <v xml:space="preserve"> </v>
      </c>
      <c r="K1331" s="272" t="str">
        <f>IF(D1331&gt;=('28 Populations and thresholds'!$I$194),"YES"," ")</f>
        <v>YES</v>
      </c>
      <c r="L1331" s="272" t="str">
        <f>IF(K1331="YES"," ",IF(D1331&gt;=('28 Populations and thresholds'!$I$194)*0.25,"YES"))</f>
        <v xml:space="preserve"> </v>
      </c>
      <c r="M1331" s="272" t="b">
        <f>OR('28 Populations and thresholds'!$J$194="CR",'28 Populations and thresholds'!$J$194="EN",'28 Populations and thresholds'!$J$194="VU")</f>
        <v>0</v>
      </c>
      <c r="N1331" s="273">
        <f>D1331/'28 Populations and thresholds'!$H$194</f>
        <v>6.9964912280701758E-2</v>
      </c>
      <c r="O1331" s="263" t="str">
        <f t="shared" si="85"/>
        <v xml:space="preserve"> </v>
      </c>
      <c r="P1331" s="269"/>
      <c r="Q1331" s="263" t="str">
        <f t="shared" si="86"/>
        <v xml:space="preserve"> </v>
      </c>
    </row>
    <row r="1332" spans="1:22" x14ac:dyDescent="0.2">
      <c r="A1332" s="275" t="s">
        <v>1314</v>
      </c>
      <c r="B1332" s="268" t="s">
        <v>970</v>
      </c>
      <c r="C1332" s="277" t="s">
        <v>3472</v>
      </c>
      <c r="D1332" s="279">
        <v>24</v>
      </c>
      <c r="E1332" s="274" t="s">
        <v>4273</v>
      </c>
      <c r="F1332" s="272"/>
      <c r="G1332" s="263" t="str">
        <f t="shared" si="83"/>
        <v xml:space="preserve"> </v>
      </c>
      <c r="H1332" s="275"/>
      <c r="I1332" s="275" t="s">
        <v>4274</v>
      </c>
      <c r="J1332" s="263" t="str">
        <f t="shared" si="84"/>
        <v xml:space="preserve"> </v>
      </c>
      <c r="K1332" s="272" t="str">
        <f>IF(D1332&gt;=('28 Populations and thresholds'!$I$188),"YES"," ")</f>
        <v>YES</v>
      </c>
      <c r="L1332" s="272" t="str">
        <f>IF(K1332="YES"," ",IF(D1332&gt;=('28 Populations and thresholds'!$I$188)*0.25,"YES"))</f>
        <v xml:space="preserve"> </v>
      </c>
      <c r="M1332" s="272" t="b">
        <f>OR('28 Populations and thresholds'!$J$188="CR",'28 Populations and thresholds'!$J$188="EN",'28 Populations and thresholds'!$J$188="VU")</f>
        <v>1</v>
      </c>
      <c r="N1332" s="273">
        <f>D1332/'28 Populations and thresholds'!$H$188</f>
        <v>0.04</v>
      </c>
      <c r="O1332" s="263" t="str">
        <f t="shared" si="85"/>
        <v xml:space="preserve"> </v>
      </c>
      <c r="P1332" s="275"/>
      <c r="Q1332" s="263" t="str">
        <f t="shared" si="86"/>
        <v xml:space="preserve"> </v>
      </c>
      <c r="R1332" s="4"/>
      <c r="S1332" s="4"/>
      <c r="T1332" s="4"/>
      <c r="U1332" s="4"/>
      <c r="V1332" s="4"/>
    </row>
    <row r="1333" spans="1:22" x14ac:dyDescent="0.2">
      <c r="A1333" s="267" t="s">
        <v>1314</v>
      </c>
      <c r="B1333" s="268" t="s">
        <v>970</v>
      </c>
      <c r="C1333" s="269" t="s">
        <v>3763</v>
      </c>
      <c r="D1333" s="270">
        <v>326</v>
      </c>
      <c r="E1333" s="271">
        <v>36666</v>
      </c>
      <c r="F1333" s="276"/>
      <c r="G1333" s="263" t="str">
        <f t="shared" si="83"/>
        <v xml:space="preserve"> </v>
      </c>
      <c r="H1333" s="267" t="s">
        <v>21</v>
      </c>
      <c r="I1333" s="267" t="s">
        <v>94</v>
      </c>
      <c r="J1333" s="263" t="str">
        <f t="shared" si="84"/>
        <v xml:space="preserve"> </v>
      </c>
      <c r="K1333" s="272" t="str">
        <f>IF(D1333&gt;=('28 Populations and thresholds'!$I$191),"YES"," ")</f>
        <v xml:space="preserve"> </v>
      </c>
      <c r="L1333" s="272" t="str">
        <f>IF(K1333="YES"," ",IF(D1333&gt;=('28 Populations and thresholds'!$I$191)*0.25,"YES"))</f>
        <v>YES</v>
      </c>
      <c r="M1333" s="272" t="b">
        <f>OR('28 Populations and thresholds'!$J$191="CR",'28 Populations and thresholds'!$J$191="EN",'28 Populations and thresholds'!$J$191="VU")</f>
        <v>0</v>
      </c>
      <c r="N1333" s="273">
        <f>D1333/'28 Populations and thresholds'!$H$191</f>
        <v>6.5199999999999998E-3</v>
      </c>
      <c r="O1333" s="263" t="str">
        <f t="shared" si="85"/>
        <v xml:space="preserve"> </v>
      </c>
      <c r="P1333" s="269"/>
      <c r="Q1333" s="263" t="str">
        <f t="shared" si="86"/>
        <v xml:space="preserve"> </v>
      </c>
    </row>
    <row r="1334" spans="1:22" x14ac:dyDescent="0.2">
      <c r="A1334" s="267" t="s">
        <v>1314</v>
      </c>
      <c r="B1334" s="268" t="s">
        <v>970</v>
      </c>
      <c r="C1334" s="269" t="s">
        <v>3758</v>
      </c>
      <c r="D1334" s="270">
        <v>286</v>
      </c>
      <c r="E1334" s="271">
        <v>36282</v>
      </c>
      <c r="F1334" s="276"/>
      <c r="G1334" s="263" t="str">
        <f t="shared" si="83"/>
        <v xml:space="preserve"> </v>
      </c>
      <c r="H1334" s="267" t="s">
        <v>21</v>
      </c>
      <c r="I1334" s="267" t="s">
        <v>94</v>
      </c>
      <c r="J1334" s="263" t="str">
        <f t="shared" si="84"/>
        <v xml:space="preserve"> </v>
      </c>
      <c r="K1334" s="272" t="str">
        <f>IF(D1334&gt;=('28 Populations and thresholds'!$I$179),"YES"," ")</f>
        <v xml:space="preserve"> </v>
      </c>
      <c r="L1334" s="272" t="str">
        <f>IF(K1334="YES"," ",IF(D1334&gt;=('28 Populations and thresholds'!$I$179)*0.25,"YES"))</f>
        <v>YES</v>
      </c>
      <c r="M1334" s="272" t="b">
        <f>OR('28 Populations and thresholds'!$J$179="CR",'28 Populations and thresholds'!$J$179="EN",'28 Populations and thresholds'!$J$179="VU")</f>
        <v>0</v>
      </c>
      <c r="N1334" s="273">
        <f>D1334/'28 Populations and thresholds'!$H$179</f>
        <v>5.1999999999999998E-3</v>
      </c>
      <c r="O1334" s="263" t="str">
        <f t="shared" si="85"/>
        <v xml:space="preserve"> </v>
      </c>
      <c r="P1334" s="269"/>
      <c r="Q1334" s="263" t="str">
        <f t="shared" si="86"/>
        <v xml:space="preserve"> </v>
      </c>
    </row>
    <row r="1335" spans="1:22" x14ac:dyDescent="0.2">
      <c r="A1335" s="267" t="s">
        <v>1314</v>
      </c>
      <c r="B1335" s="268" t="s">
        <v>970</v>
      </c>
      <c r="C1335" s="280" t="s">
        <v>3473</v>
      </c>
      <c r="D1335" s="270">
        <v>490</v>
      </c>
      <c r="E1335" s="271">
        <v>36282</v>
      </c>
      <c r="F1335" s="276"/>
      <c r="G1335" s="263" t="str">
        <f t="shared" si="83"/>
        <v xml:space="preserve"> </v>
      </c>
      <c r="H1335" s="267" t="s">
        <v>21</v>
      </c>
      <c r="I1335" s="267" t="s">
        <v>94</v>
      </c>
      <c r="J1335" s="263" t="str">
        <f t="shared" si="84"/>
        <v xml:space="preserve"> </v>
      </c>
      <c r="K1335" s="272" t="str">
        <f>IF(D1335&gt;=('28 Populations and thresholds'!$I$190),"YES"," ")</f>
        <v xml:space="preserve"> </v>
      </c>
      <c r="L1335" s="272" t="str">
        <f>IF(K1335="YES"," ",IF(D1335&gt;=('28 Populations and thresholds'!$I$190)*0.25,"YES"))</f>
        <v>YES</v>
      </c>
      <c r="M1335" s="272" t="b">
        <f>OR('28 Populations and thresholds'!$J$190="CR",'28 Populations and thresholds'!$J$190="EN",'28 Populations and thresholds'!$J$190="VU")</f>
        <v>0</v>
      </c>
      <c r="N1335" s="273">
        <f>D1335/'28 Populations and thresholds'!$H$190</f>
        <v>4.8999999999999998E-3</v>
      </c>
      <c r="O1335" s="263" t="str">
        <f t="shared" si="85"/>
        <v xml:space="preserve"> </v>
      </c>
      <c r="P1335" s="275"/>
      <c r="Q1335" s="263" t="str">
        <f t="shared" si="86"/>
        <v xml:space="preserve"> </v>
      </c>
    </row>
    <row r="1336" spans="1:22" x14ac:dyDescent="0.2">
      <c r="A1336" s="143" t="s">
        <v>1314</v>
      </c>
      <c r="B1336" s="9" t="s">
        <v>1686</v>
      </c>
      <c r="C1336" s="4" t="s">
        <v>3755</v>
      </c>
      <c r="D1336" s="41">
        <v>945</v>
      </c>
      <c r="E1336" s="46">
        <v>35674</v>
      </c>
      <c r="F1336" s="43" t="s">
        <v>6038</v>
      </c>
      <c r="G1336" s="263" t="str">
        <f t="shared" si="83"/>
        <v xml:space="preserve"> </v>
      </c>
      <c r="H1336" s="143" t="s">
        <v>21</v>
      </c>
      <c r="I1336" s="143" t="s">
        <v>82</v>
      </c>
      <c r="J1336" s="263" t="str">
        <f t="shared" si="84"/>
        <v xml:space="preserve"> </v>
      </c>
      <c r="K1336" s="38" t="str">
        <f>IF(D1336&gt;=('28 Populations and thresholds'!$I$174),"YES"," ")</f>
        <v>YES</v>
      </c>
      <c r="L1336" s="38" t="str">
        <f>IF(K1336="YES"," ",IF(D1336&gt;=('28 Populations and thresholds'!$I$174)*0.25,"YES"))</f>
        <v xml:space="preserve"> </v>
      </c>
      <c r="M1336" s="38" t="b">
        <f>OR('28 Populations and thresholds'!$J$174="CR",'28 Populations and thresholds'!$J$174="EN",'28 Populations and thresholds'!$J$174="VU")</f>
        <v>0</v>
      </c>
      <c r="N1336" s="75">
        <f>D1336/'28 Populations and thresholds'!$H$174</f>
        <v>4.1086956521739132E-2</v>
      </c>
      <c r="O1336" s="263" t="str">
        <f t="shared" si="85"/>
        <v xml:space="preserve"> </v>
      </c>
      <c r="Q1336" s="263" t="str">
        <f t="shared" si="86"/>
        <v xml:space="preserve"> </v>
      </c>
    </row>
    <row r="1337" spans="1:22" x14ac:dyDescent="0.2">
      <c r="A1337" s="143" t="s">
        <v>1314</v>
      </c>
      <c r="B1337" s="4" t="s">
        <v>3686</v>
      </c>
      <c r="C1337" s="4" t="s">
        <v>3676</v>
      </c>
      <c r="D1337" s="41">
        <v>330</v>
      </c>
      <c r="E1337" s="47" t="s">
        <v>1327</v>
      </c>
      <c r="F1337" s="43"/>
      <c r="G1337" s="263" t="str">
        <f t="shared" si="83"/>
        <v xml:space="preserve"> </v>
      </c>
      <c r="H1337" s="143" t="s">
        <v>15</v>
      </c>
      <c r="I1337" s="143" t="s">
        <v>1315</v>
      </c>
      <c r="J1337" s="263" t="str">
        <f t="shared" si="84"/>
        <v xml:space="preserve"> </v>
      </c>
      <c r="K1337" s="38" t="str">
        <f>IF(D1337&gt;=('28 Populations and thresholds'!$I$96),"YES"," ")</f>
        <v>YES</v>
      </c>
      <c r="L1337" s="38" t="str">
        <f>IF(K1337="YES"," ",IF(D1337&gt;=('28 Populations and thresholds'!$I$96)*0.25,"YES"))</f>
        <v xml:space="preserve"> </v>
      </c>
      <c r="M1337" s="38" t="b">
        <f>OR('28 Populations and thresholds'!$J$96="CR",'28 Populations and thresholds'!$J$96="EN",'28 Populations and thresholds'!$J$96="VU")</f>
        <v>1</v>
      </c>
      <c r="N1337" s="75">
        <f>D1337/'28 Populations and thresholds'!$H$96</f>
        <v>0.33</v>
      </c>
      <c r="O1337" s="263" t="str">
        <f t="shared" si="85"/>
        <v xml:space="preserve"> </v>
      </c>
      <c r="P1337" s="9"/>
      <c r="Q1337" s="263" t="str">
        <f t="shared" si="86"/>
        <v xml:space="preserve"> </v>
      </c>
    </row>
    <row r="1338" spans="1:22" x14ac:dyDescent="0.2">
      <c r="A1338" s="143" t="s">
        <v>1314</v>
      </c>
      <c r="B1338" s="9" t="s">
        <v>1686</v>
      </c>
      <c r="C1338" s="40" t="s">
        <v>3795</v>
      </c>
      <c r="D1338" s="41">
        <v>2984</v>
      </c>
      <c r="E1338" s="46">
        <v>37009</v>
      </c>
      <c r="F1338" s="43"/>
      <c r="G1338" s="263" t="str">
        <f t="shared" si="83"/>
        <v xml:space="preserve"> </v>
      </c>
      <c r="H1338" s="143" t="s">
        <v>21</v>
      </c>
      <c r="I1338" s="143" t="s">
        <v>115</v>
      </c>
      <c r="J1338" s="263" t="str">
        <f t="shared" si="84"/>
        <v xml:space="preserve"> </v>
      </c>
      <c r="K1338" s="38" t="str">
        <f>IF(D1338&gt;=(('28 Populations and thresholds'!$I$176)+('28 Populations and thresholds'!$I$177)),"YES"," ")</f>
        <v>YES</v>
      </c>
      <c r="L1338" s="38" t="str">
        <f>IF(K1338="YES"," ",IF(D1338&gt;=(('28 Populations and thresholds'!$I$176)+('28 Populations and thresholds'!$I$177))*0.25,"YES"))</f>
        <v xml:space="preserve"> </v>
      </c>
      <c r="M1338" s="38" t="b">
        <f>OR('28 Populations and thresholds'!$J$176="CR",'28 Populations and thresholds'!$J$176="EN",'28 Populations and thresholds'!$J$176="VU")</f>
        <v>0</v>
      </c>
      <c r="N1338" s="75">
        <f>D1338/(('28 Populations and thresholds'!$H$176)+('28 Populations and thresholds'!$H$177))</f>
        <v>1.0695340501792114E-2</v>
      </c>
      <c r="O1338" s="263" t="str">
        <f t="shared" si="85"/>
        <v xml:space="preserve"> </v>
      </c>
      <c r="P1338" s="12" t="s">
        <v>4568</v>
      </c>
      <c r="Q1338" s="263" t="str">
        <f t="shared" si="86"/>
        <v xml:space="preserve"> </v>
      </c>
    </row>
    <row r="1339" spans="1:22" x14ac:dyDescent="0.2">
      <c r="A1339" s="143" t="s">
        <v>1314</v>
      </c>
      <c r="B1339" s="9" t="s">
        <v>1686</v>
      </c>
      <c r="C1339" s="4" t="s">
        <v>3666</v>
      </c>
      <c r="D1339" s="41">
        <v>1858</v>
      </c>
      <c r="E1339" s="47" t="s">
        <v>1325</v>
      </c>
      <c r="F1339" s="43"/>
      <c r="G1339" s="263" t="str">
        <f t="shared" si="83"/>
        <v xml:space="preserve"> </v>
      </c>
      <c r="H1339" s="143" t="s">
        <v>15</v>
      </c>
      <c r="I1339" s="143" t="s">
        <v>1315</v>
      </c>
      <c r="J1339" s="263" t="str">
        <f t="shared" si="84"/>
        <v xml:space="preserve"> </v>
      </c>
      <c r="K1339" s="38" t="str">
        <f>IF(D1339&gt;=(('28 Populations and thresholds'!$I$62)+('28 Populations and thresholds'!$I$63)+('28 Populations and thresholds'!$I$65)),"YES"," ")</f>
        <v>YES</v>
      </c>
      <c r="L1339" s="38" t="str">
        <f>IF(K1339="YES"," ",IF(D1339&gt;=(('28 Populations and thresholds'!$I$62)+('28 Populations and thresholds'!$I$63)+('28 Populations and thresholds'!$I$65))*0.25,"YES"))</f>
        <v xml:space="preserve"> </v>
      </c>
      <c r="M1339" s="38" t="b">
        <f>OR('28 Populations and thresholds'!$J$62="CR",'28 Populations and thresholds'!$J$62="EN",'28 Populations and thresholds'!$J$62="VU")</f>
        <v>0</v>
      </c>
      <c r="N1339" s="75">
        <f>D1339/(('28 Populations and thresholds'!$H$62)+('28 Populations and thresholds'!$H$63)+('28 Populations and thresholds'!$H$65))</f>
        <v>1.0617142857142858E-2</v>
      </c>
      <c r="O1339" s="263" t="str">
        <f t="shared" si="85"/>
        <v xml:space="preserve"> </v>
      </c>
      <c r="P1339" s="12" t="s">
        <v>4550</v>
      </c>
      <c r="Q1339" s="263" t="str">
        <f t="shared" si="86"/>
        <v xml:space="preserve"> </v>
      </c>
    </row>
    <row r="1340" spans="1:22" x14ac:dyDescent="0.2">
      <c r="A1340" s="12" t="s">
        <v>1314</v>
      </c>
      <c r="B1340" s="9" t="s">
        <v>1686</v>
      </c>
      <c r="C1340" s="4" t="s">
        <v>1696</v>
      </c>
      <c r="D1340" s="5">
        <v>37</v>
      </c>
      <c r="E1340" s="1" t="s">
        <v>79</v>
      </c>
      <c r="G1340" s="263" t="str">
        <f t="shared" si="83"/>
        <v xml:space="preserve"> </v>
      </c>
      <c r="H1340" s="13" t="s">
        <v>139</v>
      </c>
      <c r="J1340" s="263" t="str">
        <f t="shared" si="84"/>
        <v xml:space="preserve"> </v>
      </c>
      <c r="K1340" s="38" t="str">
        <f>IF(D1340&gt;=('28 Populations and thresholds'!$I$51),"YES"," ")</f>
        <v>YES</v>
      </c>
      <c r="L1340" s="38"/>
      <c r="M1340" s="38" t="b">
        <f>OR('28 Populations and thresholds'!$J$51="CR",'28 Populations and thresholds'!$J$51="EN",'28 Populations and thresholds'!$J$51="VU")</f>
        <v>1</v>
      </c>
      <c r="N1340" s="75">
        <f>D1340/'28 Populations and thresholds'!$H$51</f>
        <v>1.3703703703703704E-2</v>
      </c>
      <c r="O1340" s="263" t="str">
        <f t="shared" si="85"/>
        <v xml:space="preserve"> </v>
      </c>
      <c r="Q1340" s="263" t="str">
        <f t="shared" si="86"/>
        <v xml:space="preserve"> </v>
      </c>
    </row>
    <row r="1341" spans="1:22" x14ac:dyDescent="0.2">
      <c r="A1341" s="143" t="s">
        <v>1314</v>
      </c>
      <c r="B1341" s="9" t="s">
        <v>1686</v>
      </c>
      <c r="C1341" s="4" t="s">
        <v>3756</v>
      </c>
      <c r="D1341" s="41">
        <v>1686</v>
      </c>
      <c r="E1341" s="46">
        <v>34987</v>
      </c>
      <c r="F1341" s="43"/>
      <c r="G1341" s="263" t="str">
        <f t="shared" si="83"/>
        <v xml:space="preserve"> </v>
      </c>
      <c r="H1341" s="143" t="s">
        <v>21</v>
      </c>
      <c r="I1341" s="143" t="s">
        <v>821</v>
      </c>
      <c r="J1341" s="263" t="str">
        <f t="shared" si="84"/>
        <v xml:space="preserve"> </v>
      </c>
      <c r="K1341" s="38" t="str">
        <f>IF(D1341&gt;=('28 Populations and thresholds'!$I$175),"YES"," ")</f>
        <v>YES</v>
      </c>
      <c r="L1341" s="38" t="str">
        <f>IF(K1341="YES"," ",IF(D1341&gt;=('28 Populations and thresholds'!$I$175)*0.25,"YES"))</f>
        <v xml:space="preserve"> </v>
      </c>
      <c r="M1341" s="38" t="b">
        <f>OR('28 Populations and thresholds'!$J$175="CR",'28 Populations and thresholds'!$J$175="EN",'28 Populations and thresholds'!$J$175="VU")</f>
        <v>0</v>
      </c>
      <c r="N1341" s="75">
        <f>D1341/'28 Populations and thresholds'!$H$175</f>
        <v>1.2129496402877698E-2</v>
      </c>
      <c r="O1341" s="263" t="str">
        <f t="shared" si="85"/>
        <v xml:space="preserve"> </v>
      </c>
      <c r="P1341" s="9"/>
      <c r="Q1341" s="263" t="str">
        <f t="shared" si="86"/>
        <v xml:space="preserve"> </v>
      </c>
    </row>
    <row r="1342" spans="1:22" x14ac:dyDescent="0.2">
      <c r="A1342" s="143" t="s">
        <v>1314</v>
      </c>
      <c r="B1342" s="9" t="s">
        <v>1686</v>
      </c>
      <c r="C1342" s="4" t="s">
        <v>3447</v>
      </c>
      <c r="D1342" s="41">
        <v>482</v>
      </c>
      <c r="E1342" s="43"/>
      <c r="F1342" s="43"/>
      <c r="G1342" s="263" t="str">
        <f t="shared" si="83"/>
        <v xml:space="preserve"> </v>
      </c>
      <c r="H1342" s="143" t="s">
        <v>21</v>
      </c>
      <c r="I1342" s="143" t="s">
        <v>82</v>
      </c>
      <c r="J1342" s="263" t="str">
        <f t="shared" si="84"/>
        <v xml:space="preserve"> </v>
      </c>
      <c r="K1342" s="38" t="str">
        <f>IF(D1342&gt;=('28 Populations and thresholds'!$I$145),"YES"," ")</f>
        <v>YES</v>
      </c>
      <c r="L1342" s="38" t="str">
        <f>IF(K1342="YES"," ",IF(D1342&gt;=('28 Populations and thresholds'!$I$145)*0.25,"YES"))</f>
        <v xml:space="preserve"> </v>
      </c>
      <c r="M1342" s="38" t="b">
        <f>OR('28 Populations and thresholds'!$J$145="CR",'28 Populations and thresholds'!$J$145="EN",'28 Populations and thresholds'!$J$145="VU")</f>
        <v>0</v>
      </c>
      <c r="N1342" s="75">
        <f>D1342/'28 Populations and thresholds'!$H$145</f>
        <v>4.8199999999999996E-3</v>
      </c>
      <c r="O1342" s="263" t="str">
        <f t="shared" si="85"/>
        <v xml:space="preserve"> </v>
      </c>
      <c r="P1342" s="9"/>
      <c r="Q1342" s="263" t="str">
        <f t="shared" si="86"/>
        <v xml:space="preserve"> </v>
      </c>
    </row>
    <row r="1343" spans="1:22" x14ac:dyDescent="0.2">
      <c r="A1343" s="12" t="s">
        <v>1314</v>
      </c>
      <c r="B1343" s="9" t="s">
        <v>1686</v>
      </c>
      <c r="C1343" s="4" t="s">
        <v>1707</v>
      </c>
      <c r="D1343" s="5">
        <v>44694</v>
      </c>
      <c r="E1343" s="1" t="s">
        <v>178</v>
      </c>
      <c r="G1343" s="263" t="str">
        <f t="shared" si="83"/>
        <v xml:space="preserve"> </v>
      </c>
      <c r="H1343" s="13" t="s">
        <v>139</v>
      </c>
      <c r="J1343" s="263" t="str">
        <f t="shared" si="84"/>
        <v xml:space="preserve"> </v>
      </c>
      <c r="K1343" s="38" t="str">
        <f>IF(D1343&gt;=('28 Populations and thresholds'!$I$140),"YES"," ")</f>
        <v>YES</v>
      </c>
      <c r="L1343" s="38" t="str">
        <f>IF(K1343="YES"," ",IF(D1343&gt;=('28 Populations and thresholds'!$I$140)*0.25,"YES"))</f>
        <v xml:space="preserve"> </v>
      </c>
      <c r="M1343" s="38" t="b">
        <f>OR('28 Populations and thresholds'!$J$140="CR",'28 Populations and thresholds'!$J$140="EN",'28 Populations and thresholds'!$J$140="VU")</f>
        <v>0</v>
      </c>
      <c r="N1343" s="75">
        <f>D1343/'28 Populations and thresholds'!$H$140</f>
        <v>4.4693955306044697E-2</v>
      </c>
      <c r="O1343" s="263" t="str">
        <f t="shared" si="85"/>
        <v xml:space="preserve"> </v>
      </c>
      <c r="Q1343" s="263" t="str">
        <f t="shared" si="86"/>
        <v xml:space="preserve"> </v>
      </c>
    </row>
    <row r="1344" spans="1:22" x14ac:dyDescent="0.2">
      <c r="A1344" s="12" t="s">
        <v>1314</v>
      </c>
      <c r="B1344" s="9" t="s">
        <v>1686</v>
      </c>
      <c r="C1344" s="4" t="s">
        <v>3424</v>
      </c>
      <c r="D1344" s="5">
        <v>725</v>
      </c>
      <c r="E1344" s="104">
        <v>2007</v>
      </c>
      <c r="G1344" s="263" t="str">
        <f t="shared" si="83"/>
        <v xml:space="preserve"> </v>
      </c>
      <c r="H1344" s="13" t="s">
        <v>139</v>
      </c>
      <c r="I1344" s="13" t="s">
        <v>3388</v>
      </c>
      <c r="J1344" s="263" t="str">
        <f t="shared" si="84"/>
        <v xml:space="preserve"> </v>
      </c>
      <c r="K1344" s="38" t="str">
        <f>IF(D1344&gt;=('28 Populations and thresholds'!$I$119),"YES"," ")</f>
        <v>YES</v>
      </c>
      <c r="L1344" s="38" t="str">
        <f>IF(K1344="YES"," ",IF(D1344&gt;=('28 Populations and thresholds'!$I$119)*0.25,"YES"))</f>
        <v xml:space="preserve"> </v>
      </c>
      <c r="M1344" s="38" t="b">
        <f>OR('28 Populations and thresholds'!$J$119="CR",'28 Populations and thresholds'!$J$119="EN",'28 Populations and thresholds'!$J$119="VU")</f>
        <v>0</v>
      </c>
      <c r="N1344" s="75">
        <f>D1344/'28 Populations and thresholds'!$H$119</f>
        <v>3.2954545454545452E-2</v>
      </c>
      <c r="O1344" s="263" t="str">
        <f t="shared" si="85"/>
        <v xml:space="preserve"> </v>
      </c>
      <c r="P1344" s="121"/>
      <c r="Q1344" s="263" t="str">
        <f t="shared" si="86"/>
        <v xml:space="preserve"> </v>
      </c>
    </row>
    <row r="1345" spans="1:17" x14ac:dyDescent="0.2">
      <c r="A1345" s="143" t="s">
        <v>1314</v>
      </c>
      <c r="B1345" s="9" t="s">
        <v>1686</v>
      </c>
      <c r="C1345" s="4" t="s">
        <v>3761</v>
      </c>
      <c r="D1345" s="41">
        <v>2325</v>
      </c>
      <c r="E1345" s="46">
        <v>34987</v>
      </c>
      <c r="F1345" s="43"/>
      <c r="G1345" s="263" t="str">
        <f t="shared" ref="G1345:G1408" si="87">" "</f>
        <v xml:space="preserve"> </v>
      </c>
      <c r="H1345" s="143" t="s">
        <v>21</v>
      </c>
      <c r="I1345" s="143" t="s">
        <v>821</v>
      </c>
      <c r="J1345" s="263" t="str">
        <f t="shared" ref="J1345:J1408" si="88">" "</f>
        <v xml:space="preserve"> </v>
      </c>
      <c r="K1345" s="38" t="str">
        <f>IF(D1345&gt;=('28 Populations and thresholds'!$I$187),"YES"," ")</f>
        <v>YES</v>
      </c>
      <c r="L1345" s="38" t="str">
        <f>IF(K1345="YES"," ",IF(D1345&gt;=('28 Populations and thresholds'!$I$187)*0.25,"YES"))</f>
        <v xml:space="preserve"> </v>
      </c>
      <c r="M1345" s="38" t="b">
        <f>OR('28 Populations and thresholds'!$J$187="CR",'28 Populations and thresholds'!$J$187="EN",'28 Populations and thresholds'!$J$187="VU")</f>
        <v>0</v>
      </c>
      <c r="N1345" s="75">
        <f>D1345/'28 Populations and thresholds'!$H$187</f>
        <v>2.325E-2</v>
      </c>
      <c r="O1345" s="263" t="str">
        <f t="shared" ref="O1345:O1408" si="89">" "</f>
        <v xml:space="preserve"> </v>
      </c>
      <c r="P1345" s="9"/>
      <c r="Q1345" s="263" t="str">
        <f t="shared" ref="Q1345:Q1408" si="90">" "</f>
        <v xml:space="preserve"> </v>
      </c>
    </row>
    <row r="1346" spans="1:17" x14ac:dyDescent="0.2">
      <c r="A1346" s="143" t="s">
        <v>1314</v>
      </c>
      <c r="B1346" s="9" t="s">
        <v>1686</v>
      </c>
      <c r="C1346" s="4" t="s">
        <v>3652</v>
      </c>
      <c r="D1346" s="41">
        <v>4909</v>
      </c>
      <c r="E1346" s="47" t="s">
        <v>1325</v>
      </c>
      <c r="F1346" s="43"/>
      <c r="G1346" s="263" t="str">
        <f t="shared" si="87"/>
        <v xml:space="preserve"> </v>
      </c>
      <c r="H1346" s="143" t="s">
        <v>15</v>
      </c>
      <c r="I1346" s="143" t="s">
        <v>1315</v>
      </c>
      <c r="J1346" s="263" t="str">
        <f t="shared" si="88"/>
        <v xml:space="preserve"> </v>
      </c>
      <c r="K1346" s="38" t="str">
        <f>IF(D1346&gt;=('28 Populations and thresholds'!$I$112),"YES"," ")</f>
        <v>YES</v>
      </c>
      <c r="L1346" s="38" t="str">
        <f>IF(K1346="YES"," ",IF(D1346&gt;=('28 Populations and thresholds'!$I$112)*0.25,"YES"))</f>
        <v xml:space="preserve"> </v>
      </c>
      <c r="M1346" s="38" t="b">
        <f>OR('28 Populations and thresholds'!$J$112="CR",'28 Populations and thresholds'!$J$112="EN",'28 Populations and thresholds'!$J$112="VU")</f>
        <v>0</v>
      </c>
      <c r="N1346" s="75">
        <f>D1346/'28 Populations and thresholds'!$H$112</f>
        <v>4.9090000000000002E-2</v>
      </c>
      <c r="O1346" s="263" t="str">
        <f t="shared" si="89"/>
        <v xml:space="preserve"> </v>
      </c>
      <c r="P1346" s="9"/>
      <c r="Q1346" s="263" t="str">
        <f t="shared" si="90"/>
        <v xml:space="preserve"> </v>
      </c>
    </row>
    <row r="1347" spans="1:17" x14ac:dyDescent="0.2">
      <c r="A1347" s="143" t="s">
        <v>1314</v>
      </c>
      <c r="B1347" s="9" t="s">
        <v>1686</v>
      </c>
      <c r="C1347" s="4" t="s">
        <v>3471</v>
      </c>
      <c r="D1347" s="41">
        <v>1944</v>
      </c>
      <c r="E1347" s="46">
        <v>33563</v>
      </c>
      <c r="F1347" s="43"/>
      <c r="G1347" s="263" t="str">
        <f t="shared" si="87"/>
        <v xml:space="preserve"> </v>
      </c>
      <c r="H1347" s="143" t="s">
        <v>21</v>
      </c>
      <c r="I1347" s="143" t="s">
        <v>853</v>
      </c>
      <c r="J1347" s="263" t="str">
        <f t="shared" si="88"/>
        <v xml:space="preserve"> </v>
      </c>
      <c r="K1347" s="38" t="str">
        <f>IF(D1347&gt;=(('28 Populations and thresholds'!$I$183)+('28 Populations and thresholds'!$I$184)+('28 Populations and thresholds'!$I$185)),"YES"," ")</f>
        <v>YES</v>
      </c>
      <c r="L1347" s="38" t="str">
        <f>IF(K1347="YES"," ",IF(D1347&gt;=(('28 Populations and thresholds'!$I$183)+('28 Populations and thresholds'!$I$184)+('28 Populations and thresholds'!$I$185))*0.25,"YES"))</f>
        <v xml:space="preserve"> </v>
      </c>
      <c r="M1347" s="38" t="b">
        <f>OR('28 Populations and thresholds'!$J$183="CR",'28 Populations and thresholds'!$J$183="EN",'28 Populations and thresholds'!$J$183="VU")</f>
        <v>0</v>
      </c>
      <c r="N1347" s="75">
        <f>D1347/(('28 Populations and thresholds'!$H$183)+('28 Populations and thresholds'!$H$184)+('28 Populations and thresholds'!$H$185))</f>
        <v>6.4799999999999996E-3</v>
      </c>
      <c r="O1347" s="263" t="str">
        <f t="shared" si="89"/>
        <v xml:space="preserve"> </v>
      </c>
      <c r="P1347" s="12" t="s">
        <v>4568</v>
      </c>
      <c r="Q1347" s="263" t="str">
        <f t="shared" si="90"/>
        <v xml:space="preserve"> </v>
      </c>
    </row>
    <row r="1348" spans="1:17" x14ac:dyDescent="0.2">
      <c r="A1348" s="143" t="s">
        <v>1314</v>
      </c>
      <c r="B1348" s="9" t="s">
        <v>1686</v>
      </c>
      <c r="C1348" s="4" t="s">
        <v>3764</v>
      </c>
      <c r="D1348" s="41">
        <v>1546</v>
      </c>
      <c r="E1348" s="46">
        <v>32994</v>
      </c>
      <c r="F1348" s="43"/>
      <c r="G1348" s="263" t="str">
        <f t="shared" si="87"/>
        <v xml:space="preserve"> </v>
      </c>
      <c r="H1348" s="143" t="s">
        <v>21</v>
      </c>
      <c r="I1348" s="143" t="s">
        <v>821</v>
      </c>
      <c r="J1348" s="263" t="str">
        <f t="shared" si="88"/>
        <v xml:space="preserve"> </v>
      </c>
      <c r="K1348" s="38" t="str">
        <f>IF(D1348&gt;=('28 Populations and thresholds'!$I$192),"YES"," ")</f>
        <v>YES</v>
      </c>
      <c r="L1348" s="38" t="str">
        <f>IF(K1348="YES"," ",IF(D1348&gt;=('28 Populations and thresholds'!$I$192)*0.25,"YES"))</f>
        <v xml:space="preserve"> </v>
      </c>
      <c r="M1348" s="38" t="b">
        <f>OR('28 Populations and thresholds'!$J$192="CR",'28 Populations and thresholds'!$J$192="EN",'28 Populations and thresholds'!$J$192="VU")</f>
        <v>0</v>
      </c>
      <c r="N1348" s="75">
        <f>D1348/'28 Populations and thresholds'!$H$192</f>
        <v>3.092E-2</v>
      </c>
      <c r="O1348" s="263" t="str">
        <f t="shared" si="89"/>
        <v xml:space="preserve"> </v>
      </c>
      <c r="Q1348" s="263" t="str">
        <f t="shared" si="90"/>
        <v xml:space="preserve"> </v>
      </c>
    </row>
    <row r="1349" spans="1:17" x14ac:dyDescent="0.2">
      <c r="A1349" s="143" t="s">
        <v>1314</v>
      </c>
      <c r="B1349" s="9" t="s">
        <v>1686</v>
      </c>
      <c r="C1349" s="4" t="s">
        <v>3564</v>
      </c>
      <c r="D1349" s="41">
        <v>6889</v>
      </c>
      <c r="E1349" s="47" t="s">
        <v>1327</v>
      </c>
      <c r="F1349" s="43"/>
      <c r="G1349" s="263" t="str">
        <f t="shared" si="87"/>
        <v xml:space="preserve"> </v>
      </c>
      <c r="H1349" s="143" t="s">
        <v>15</v>
      </c>
      <c r="I1349" s="143" t="s">
        <v>1315</v>
      </c>
      <c r="J1349" s="263" t="str">
        <f t="shared" si="88"/>
        <v xml:space="preserve"> </v>
      </c>
      <c r="K1349" s="38" t="str">
        <f>IF(D1349&gt;=('28 Populations and thresholds'!$I$79),"YES"," ")</f>
        <v>YES</v>
      </c>
      <c r="L1349" s="38" t="str">
        <f>IF(K1349="YES"," ",IF(D1349&gt;=('28 Populations and thresholds'!$I$79)*0.25,"YES"))</f>
        <v xml:space="preserve"> </v>
      </c>
      <c r="M1349" s="38" t="b">
        <f>OR('28 Populations and thresholds'!$J$79="CR",'28 Populations and thresholds'!$J$79="EN",'28 Populations and thresholds'!$J$79="VU")</f>
        <v>0</v>
      </c>
      <c r="N1349" s="75">
        <f>D1349/'28 Populations and thresholds'!$H$79</f>
        <v>4.5926666666666664E-2</v>
      </c>
      <c r="O1349" s="263" t="str">
        <f t="shared" si="89"/>
        <v xml:space="preserve"> </v>
      </c>
      <c r="P1349" s="9"/>
      <c r="Q1349" s="263" t="str">
        <f t="shared" si="90"/>
        <v xml:space="preserve"> </v>
      </c>
    </row>
    <row r="1350" spans="1:17" x14ac:dyDescent="0.2">
      <c r="A1350" s="143" t="s">
        <v>1314</v>
      </c>
      <c r="B1350" s="9" t="s">
        <v>1686</v>
      </c>
      <c r="C1350" s="4" t="s">
        <v>3480</v>
      </c>
      <c r="D1350" s="41">
        <v>784</v>
      </c>
      <c r="E1350" s="46">
        <v>37009</v>
      </c>
      <c r="F1350" s="43"/>
      <c r="G1350" s="263" t="str">
        <f t="shared" si="87"/>
        <v xml:space="preserve"> </v>
      </c>
      <c r="H1350" s="143" t="s">
        <v>21</v>
      </c>
      <c r="I1350" s="143" t="s">
        <v>115</v>
      </c>
      <c r="J1350" s="263" t="str">
        <f t="shared" si="88"/>
        <v xml:space="preserve"> </v>
      </c>
      <c r="K1350" s="38" t="str">
        <f>IF(D1350&gt;=('28 Populations and thresholds'!$I$203),"YES"," ")</f>
        <v xml:space="preserve"> </v>
      </c>
      <c r="L1350" s="38" t="str">
        <f>IF(K1350="YES"," ",IF(D1350&gt;=('28 Populations and thresholds'!$I$203)*0.25,"YES"))</f>
        <v>YES</v>
      </c>
      <c r="M1350" s="38" t="b">
        <f>OR('28 Populations and thresholds'!$J$203="CR",'28 Populations and thresholds'!$J$203="EN",'28 Populations and thresholds'!$J$203="VU")</f>
        <v>0</v>
      </c>
      <c r="N1350" s="75">
        <f>D1350/'28 Populations and thresholds'!$H$203</f>
        <v>5.8074074074074078E-3</v>
      </c>
      <c r="O1350" s="263" t="str">
        <f t="shared" si="89"/>
        <v xml:space="preserve"> </v>
      </c>
      <c r="P1350" s="9"/>
      <c r="Q1350" s="263" t="str">
        <f t="shared" si="90"/>
        <v xml:space="preserve"> </v>
      </c>
    </row>
    <row r="1351" spans="1:17" x14ac:dyDescent="0.2">
      <c r="A1351" s="12" t="s">
        <v>1314</v>
      </c>
      <c r="B1351" s="9" t="s">
        <v>1686</v>
      </c>
      <c r="C1351" s="4" t="s">
        <v>1622</v>
      </c>
      <c r="D1351" s="5">
        <v>21</v>
      </c>
      <c r="E1351" s="148">
        <v>33239</v>
      </c>
      <c r="G1351" s="263" t="str">
        <f t="shared" si="87"/>
        <v xml:space="preserve"> </v>
      </c>
      <c r="H1351" s="13" t="s">
        <v>4019</v>
      </c>
      <c r="J1351" s="263" t="str">
        <f t="shared" si="88"/>
        <v xml:space="preserve"> </v>
      </c>
      <c r="K1351" s="38" t="str">
        <f>IF(D1351&gt;=('28 Populations and thresholds'!$I$10),"YES"," ")</f>
        <v>YES</v>
      </c>
      <c r="L1351" s="38" t="str">
        <f>IF(K1351="YES"," ",IF(D1351&gt;=('28 Populations and thresholds'!$I$10)*0.25,"YES"))</f>
        <v xml:space="preserve"> </v>
      </c>
      <c r="M1351" s="38" t="b">
        <f>OR('28 Populations and thresholds'!$J$10="CR",'28 Populations and thresholds'!$J$10="EN",'28 Populations and thresholds'!$J$10="VU")</f>
        <v>1</v>
      </c>
      <c r="N1351" s="75">
        <f>D1351/'28 Populations and thresholds'!$H$10</f>
        <v>0.42</v>
      </c>
      <c r="O1351" s="263" t="str">
        <f t="shared" si="89"/>
        <v xml:space="preserve"> </v>
      </c>
      <c r="Q1351" s="263" t="str">
        <f t="shared" si="90"/>
        <v xml:space="preserve"> </v>
      </c>
    </row>
    <row r="1352" spans="1:17" x14ac:dyDescent="0.2">
      <c r="A1352" s="143" t="s">
        <v>1314</v>
      </c>
      <c r="B1352" s="9" t="s">
        <v>1686</v>
      </c>
      <c r="C1352" s="4" t="s">
        <v>3482</v>
      </c>
      <c r="D1352" s="41">
        <v>57867</v>
      </c>
      <c r="E1352" s="46">
        <v>37009</v>
      </c>
      <c r="F1352" s="43"/>
      <c r="G1352" s="263" t="str">
        <f t="shared" si="87"/>
        <v xml:space="preserve"> </v>
      </c>
      <c r="H1352" s="143" t="s">
        <v>21</v>
      </c>
      <c r="I1352" s="143" t="s">
        <v>115</v>
      </c>
      <c r="J1352" s="263" t="str">
        <f t="shared" si="88"/>
        <v xml:space="preserve"> </v>
      </c>
      <c r="K1352" s="38" t="str">
        <f>IF(D1352&gt;=(('28 Populations and thresholds'!$I$205)+('28 Populations and thresholds'!$I$206)+('28 Populations and thresholds'!$I$207)+('28 Populations and thresholds'!$I$208)),"YES"," ")</f>
        <v>YES</v>
      </c>
      <c r="L1352" s="38" t="str">
        <f>IF(K1352="YES"," ",IF(D1352&gt;=(('28 Populations and thresholds'!$I$205)+('28 Populations and thresholds'!$I$206)+('28 Populations and thresholds'!$I$207)+('28 Populations and thresholds'!$I$208))*0.25,"YES"))</f>
        <v xml:space="preserve"> </v>
      </c>
      <c r="M1352" s="38" t="b">
        <f>OR('28 Populations and thresholds'!$J$206="CR",'28 Populations and thresholds'!$J$206="EN",'28 Populations and thresholds'!$J$206="VU")</f>
        <v>0</v>
      </c>
      <c r="N1352" s="75">
        <f>D1352/(('28 Populations and thresholds'!$H$205)+('28 Populations and thresholds'!$H$206)+('28 Populations and thresholds'!$H$207)+('28 Populations and thresholds'!$H$208))</f>
        <v>2.163333208718083E-2</v>
      </c>
      <c r="O1352" s="263" t="str">
        <f t="shared" si="89"/>
        <v xml:space="preserve"> </v>
      </c>
      <c r="P1352" s="12" t="s">
        <v>4568</v>
      </c>
      <c r="Q1352" s="263" t="str">
        <f t="shared" si="90"/>
        <v xml:space="preserve"> </v>
      </c>
    </row>
    <row r="1353" spans="1:17" x14ac:dyDescent="0.2">
      <c r="A1353" s="143" t="s">
        <v>1314</v>
      </c>
      <c r="B1353" s="9" t="s">
        <v>1686</v>
      </c>
      <c r="C1353" s="4" t="s">
        <v>3467</v>
      </c>
      <c r="D1353" s="5">
        <v>4427</v>
      </c>
      <c r="E1353" s="104">
        <v>2007</v>
      </c>
      <c r="F1353" s="43"/>
      <c r="G1353" s="263" t="str">
        <f t="shared" si="87"/>
        <v xml:space="preserve"> </v>
      </c>
      <c r="H1353" s="13" t="s">
        <v>139</v>
      </c>
      <c r="I1353" s="13" t="s">
        <v>3388</v>
      </c>
      <c r="J1353" s="263" t="str">
        <f t="shared" si="88"/>
        <v xml:space="preserve"> </v>
      </c>
      <c r="K1353" s="38" t="str">
        <f>IF(D1353&gt;=('28 Populations and thresholds'!$I$180),"YES"," ")</f>
        <v>YES</v>
      </c>
      <c r="L1353" s="38" t="str">
        <f>IF(K1353="YES"," ",IF(D1353&gt;=('28 Populations and thresholds'!$I$180)*0.25,"YES"))</f>
        <v xml:space="preserve"> </v>
      </c>
      <c r="M1353" s="38" t="b">
        <f>OR('28 Populations and thresholds'!$J$180="CR",'28 Populations and thresholds'!$J$180="EN",'28 Populations and thresholds'!$J$180="VU")</f>
        <v>0</v>
      </c>
      <c r="N1353" s="75">
        <f>D1353/'28 Populations and thresholds'!$H$180</f>
        <v>4.4269999999999997E-2</v>
      </c>
      <c r="O1353" s="263" t="str">
        <f t="shared" si="89"/>
        <v xml:space="preserve"> </v>
      </c>
      <c r="P1353" s="9"/>
      <c r="Q1353" s="263" t="str">
        <f t="shared" si="90"/>
        <v xml:space="preserve"> </v>
      </c>
    </row>
    <row r="1354" spans="1:17" x14ac:dyDescent="0.2">
      <c r="A1354" s="143" t="s">
        <v>1314</v>
      </c>
      <c r="B1354" s="9" t="s">
        <v>1686</v>
      </c>
      <c r="C1354" s="4" t="s">
        <v>3446</v>
      </c>
      <c r="D1354" s="41">
        <v>200</v>
      </c>
      <c r="E1354" s="46">
        <v>32157</v>
      </c>
      <c r="F1354" s="43"/>
      <c r="G1354" s="263" t="str">
        <f t="shared" si="87"/>
        <v xml:space="preserve"> </v>
      </c>
      <c r="H1354" s="143" t="s">
        <v>21</v>
      </c>
      <c r="I1354" s="143" t="s">
        <v>718</v>
      </c>
      <c r="J1354" s="263" t="str">
        <f t="shared" si="88"/>
        <v xml:space="preserve"> </v>
      </c>
      <c r="K1354" s="38" t="str">
        <f>IF(D1354&gt;=('28 Populations and thresholds'!$I$144),"YES"," ")</f>
        <v>YES</v>
      </c>
      <c r="L1354" s="38" t="str">
        <f>IF(K1354="YES"," ",IF(D1354&gt;=('28 Populations and thresholds'!$I$144)*0.25,"YES"))</f>
        <v xml:space="preserve"> </v>
      </c>
      <c r="M1354" s="38" t="b">
        <f>OR('28 Populations and thresholds'!$J$144="CR",'28 Populations and thresholds'!$J$144="EN",'28 Populations and thresholds'!$J$144="VU")</f>
        <v>0</v>
      </c>
      <c r="N1354" s="75">
        <f>D1354/'28 Populations and thresholds'!$H$144</f>
        <v>0.02</v>
      </c>
      <c r="O1354" s="263" t="str">
        <f t="shared" si="89"/>
        <v xml:space="preserve"> </v>
      </c>
      <c r="P1354" s="9"/>
      <c r="Q1354" s="263" t="str">
        <f t="shared" si="90"/>
        <v xml:space="preserve"> </v>
      </c>
    </row>
    <row r="1355" spans="1:17" x14ac:dyDescent="0.2">
      <c r="A1355" s="12" t="s">
        <v>1314</v>
      </c>
      <c r="B1355" s="9" t="s">
        <v>1686</v>
      </c>
      <c r="C1355" s="4" t="s">
        <v>1693</v>
      </c>
      <c r="D1355" s="5">
        <v>122</v>
      </c>
      <c r="E1355" s="1" t="s">
        <v>1598</v>
      </c>
      <c r="G1355" s="263" t="str">
        <f t="shared" si="87"/>
        <v xml:space="preserve"> </v>
      </c>
      <c r="H1355" s="13" t="s">
        <v>139</v>
      </c>
      <c r="J1355" s="263" t="str">
        <f t="shared" si="88"/>
        <v xml:space="preserve"> </v>
      </c>
      <c r="K1355" s="38" t="str">
        <f>IF(D1355&gt;=('28 Populations and thresholds'!$I$50),"YES"," ")</f>
        <v>YES</v>
      </c>
      <c r="L1355" s="38" t="str">
        <f>IF(K1355="YES"," ",IF(D1355&gt;=('28 Populations and thresholds'!$I$50)*0.25,"YES"))</f>
        <v xml:space="preserve"> </v>
      </c>
      <c r="M1355" s="38" t="b">
        <f>OR('28 Populations and thresholds'!$J$50="CR",'28 Populations and thresholds'!$J$50="EN",'28 Populations and thresholds'!$J$50="VU")</f>
        <v>0</v>
      </c>
      <c r="N1355" s="75">
        <f>D1355/'28 Populations and thresholds'!$H$50</f>
        <v>1.2200000000000001E-2</v>
      </c>
      <c r="O1355" s="263" t="str">
        <f t="shared" si="89"/>
        <v xml:space="preserve"> </v>
      </c>
      <c r="Q1355" s="263" t="str">
        <f t="shared" si="90"/>
        <v xml:space="preserve"> </v>
      </c>
    </row>
    <row r="1356" spans="1:17" x14ac:dyDescent="0.2">
      <c r="A1356" s="143" t="s">
        <v>1314</v>
      </c>
      <c r="B1356" s="9" t="s">
        <v>1686</v>
      </c>
      <c r="C1356" s="4" t="s">
        <v>3589</v>
      </c>
      <c r="D1356" s="41">
        <v>15680</v>
      </c>
      <c r="E1356" s="47" t="s">
        <v>1327</v>
      </c>
      <c r="F1356" s="43"/>
      <c r="G1356" s="263" t="str">
        <f t="shared" si="87"/>
        <v xml:space="preserve"> </v>
      </c>
      <c r="H1356" s="143" t="s">
        <v>15</v>
      </c>
      <c r="I1356" s="143" t="s">
        <v>1315</v>
      </c>
      <c r="J1356" s="263" t="str">
        <f t="shared" si="88"/>
        <v xml:space="preserve"> </v>
      </c>
      <c r="K1356" s="38" t="str">
        <f>IF(D1356&gt;=('28 Populations and thresholds'!$I$84),"YES"," ")</f>
        <v>YES</v>
      </c>
      <c r="L1356" s="38" t="str">
        <f>IF(K1356="YES"," ",IF(D1356&gt;=('28 Populations and thresholds'!$I$84)*0.25,"YES"))</f>
        <v xml:space="preserve"> </v>
      </c>
      <c r="M1356" s="38" t="b">
        <f>OR('28 Populations and thresholds'!$J$84="CR",'28 Populations and thresholds'!$J$84="EN",'28 Populations and thresholds'!$J$84="VU")</f>
        <v>0</v>
      </c>
      <c r="N1356" s="75">
        <f>D1356/'28 Populations and thresholds'!$H$84</f>
        <v>1.5679999999999999E-2</v>
      </c>
      <c r="O1356" s="263" t="str">
        <f t="shared" si="89"/>
        <v xml:space="preserve"> </v>
      </c>
      <c r="P1356" s="9"/>
      <c r="Q1356" s="263" t="str">
        <f t="shared" si="90"/>
        <v xml:space="preserve"> </v>
      </c>
    </row>
    <row r="1357" spans="1:17" x14ac:dyDescent="0.2">
      <c r="A1357" s="143" t="s">
        <v>1314</v>
      </c>
      <c r="B1357" s="9" t="s">
        <v>1686</v>
      </c>
      <c r="C1357" s="4" t="s">
        <v>3750</v>
      </c>
      <c r="D1357" s="41">
        <v>520</v>
      </c>
      <c r="E1357" s="46">
        <v>33244</v>
      </c>
      <c r="F1357" s="43"/>
      <c r="G1357" s="263" t="str">
        <f t="shared" si="87"/>
        <v xml:space="preserve"> </v>
      </c>
      <c r="H1357" s="143" t="s">
        <v>21</v>
      </c>
      <c r="I1357" s="143" t="s">
        <v>853</v>
      </c>
      <c r="J1357" s="263" t="str">
        <f t="shared" si="88"/>
        <v xml:space="preserve"> </v>
      </c>
      <c r="K1357" s="38" t="str">
        <f>IF(D1357&gt;=('28 Populations and thresholds'!$I$166),"YES"," ")</f>
        <v>YES</v>
      </c>
      <c r="L1357" s="38" t="str">
        <f>IF(K1357="YES"," ",IF(D1357&gt;=('28 Populations and thresholds'!$I$166)*0.25,"YES"))</f>
        <v xml:space="preserve"> </v>
      </c>
      <c r="M1357" s="38" t="b">
        <f>OR('28 Populations and thresholds'!$J$166="CR",'28 Populations and thresholds'!$J$166="EN",'28 Populations and thresholds'!$J$166="VU")</f>
        <v>0</v>
      </c>
      <c r="N1357" s="75">
        <f>D1357/'28 Populations and thresholds'!$H$166</f>
        <v>5.1999999999999995E-4</v>
      </c>
      <c r="O1357" s="263" t="str">
        <f t="shared" si="89"/>
        <v xml:space="preserve"> </v>
      </c>
      <c r="P1357" s="9"/>
      <c r="Q1357" s="263" t="str">
        <f t="shared" si="90"/>
        <v xml:space="preserve"> </v>
      </c>
    </row>
    <row r="1358" spans="1:17" x14ac:dyDescent="0.2">
      <c r="A1358" s="143" t="s">
        <v>1314</v>
      </c>
      <c r="B1358" s="9" t="s">
        <v>1686</v>
      </c>
      <c r="C1358" s="4" t="s">
        <v>3470</v>
      </c>
      <c r="D1358" s="41">
        <v>1718</v>
      </c>
      <c r="E1358" s="46">
        <v>34516</v>
      </c>
      <c r="F1358" s="43"/>
      <c r="G1358" s="263" t="str">
        <f t="shared" si="87"/>
        <v xml:space="preserve"> </v>
      </c>
      <c r="H1358" s="143" t="s">
        <v>21</v>
      </c>
      <c r="I1358" s="143" t="s">
        <v>821</v>
      </c>
      <c r="J1358" s="263" t="str">
        <f t="shared" si="88"/>
        <v xml:space="preserve"> </v>
      </c>
      <c r="K1358" s="38" t="str">
        <f>IF(D1358&gt;=('28 Populations and thresholds'!$I$181),"YES"," ")</f>
        <v>YES</v>
      </c>
      <c r="L1358" s="38" t="str">
        <f>IF(K1358="YES"," ",IF(D1358&gt;=('28 Populations and thresholds'!$I$181)*0.25,"YES"))</f>
        <v xml:space="preserve"> </v>
      </c>
      <c r="M1358" s="38" t="b">
        <f>OR('28 Populations and thresholds'!$J$181="CR",'28 Populations and thresholds'!$J$181="EN",'28 Populations and thresholds'!$J$181="VU")</f>
        <v>1</v>
      </c>
      <c r="N1358" s="75">
        <f>D1358/'28 Populations and thresholds'!$H$181</f>
        <v>5.3687499999999999E-2</v>
      </c>
      <c r="O1358" s="263" t="str">
        <f t="shared" si="89"/>
        <v xml:space="preserve"> </v>
      </c>
      <c r="P1358" s="9"/>
      <c r="Q1358" s="263" t="str">
        <f t="shared" si="90"/>
        <v xml:space="preserve"> </v>
      </c>
    </row>
    <row r="1359" spans="1:17" x14ac:dyDescent="0.2">
      <c r="A1359" s="143" t="s">
        <v>1314</v>
      </c>
      <c r="B1359" s="9" t="s">
        <v>1686</v>
      </c>
      <c r="C1359" s="4" t="s">
        <v>3762</v>
      </c>
      <c r="D1359" s="41">
        <v>1115</v>
      </c>
      <c r="E1359" s="46">
        <v>33563</v>
      </c>
      <c r="F1359" s="43"/>
      <c r="G1359" s="263" t="str">
        <f t="shared" si="87"/>
        <v xml:space="preserve"> </v>
      </c>
      <c r="H1359" s="143" t="s">
        <v>21</v>
      </c>
      <c r="I1359" s="143" t="s">
        <v>853</v>
      </c>
      <c r="J1359" s="263" t="str">
        <f t="shared" si="88"/>
        <v xml:space="preserve"> </v>
      </c>
      <c r="K1359" s="38" t="str">
        <f>IF(D1359&gt;=('28 Populations and thresholds'!$I$189),"YES"," ")</f>
        <v>YES</v>
      </c>
      <c r="L1359" s="38" t="str">
        <f>IF(K1359="YES"," ",IF(D1359&gt;=('28 Populations and thresholds'!$I$189)*0.25,"YES"))</f>
        <v xml:space="preserve"> </v>
      </c>
      <c r="M1359" s="38" t="b">
        <f>OR('28 Populations and thresholds'!$J$189="CR",'28 Populations and thresholds'!$J$189="EN",'28 Populations and thresholds'!$J$189="VU")</f>
        <v>0</v>
      </c>
      <c r="N1359" s="75">
        <f>D1359/'28 Populations and thresholds'!$H$189</f>
        <v>1.115E-2</v>
      </c>
      <c r="O1359" s="263" t="str">
        <f t="shared" si="89"/>
        <v xml:space="preserve"> </v>
      </c>
      <c r="Q1359" s="263" t="str">
        <f t="shared" si="90"/>
        <v xml:space="preserve"> </v>
      </c>
    </row>
    <row r="1360" spans="1:17" x14ac:dyDescent="0.2">
      <c r="A1360" s="143" t="s">
        <v>1314</v>
      </c>
      <c r="B1360" s="9" t="s">
        <v>1686</v>
      </c>
      <c r="C1360" s="4" t="s">
        <v>3451</v>
      </c>
      <c r="D1360" s="41">
        <v>5295</v>
      </c>
      <c r="E1360" s="46">
        <v>37009</v>
      </c>
      <c r="F1360" s="43"/>
      <c r="G1360" s="263" t="str">
        <f t="shared" si="87"/>
        <v xml:space="preserve"> </v>
      </c>
      <c r="H1360" s="143" t="s">
        <v>21</v>
      </c>
      <c r="I1360" s="143" t="s">
        <v>115</v>
      </c>
      <c r="J1360" s="263" t="str">
        <f t="shared" si="88"/>
        <v xml:space="preserve"> </v>
      </c>
      <c r="K1360" s="38" t="str">
        <f>IF(D1360&gt;=('28 Populations and thresholds'!$I$154),"YES"," ")</f>
        <v>YES</v>
      </c>
      <c r="L1360" s="38" t="str">
        <f>IF(K1360="YES"," ",IF(D1360&gt;=('28 Populations and thresholds'!$I$154)*0.25,"YES"))</f>
        <v xml:space="preserve"> </v>
      </c>
      <c r="M1360" s="38" t="b">
        <f>OR('28 Populations and thresholds'!$J$154="CR",'28 Populations and thresholds'!$J$154="EN",'28 Populations and thresholds'!$J$154="VU")</f>
        <v>0</v>
      </c>
      <c r="N1360" s="75">
        <f>D1360/'28 Populations and thresholds'!$H$154</f>
        <v>5.0913461538461539E-2</v>
      </c>
      <c r="O1360" s="263" t="str">
        <f t="shared" si="89"/>
        <v xml:space="preserve"> </v>
      </c>
      <c r="P1360" s="9"/>
      <c r="Q1360" s="263" t="str">
        <f t="shared" si="90"/>
        <v xml:space="preserve"> </v>
      </c>
    </row>
    <row r="1361" spans="1:22" x14ac:dyDescent="0.2">
      <c r="A1361" s="143" t="s">
        <v>1314</v>
      </c>
      <c r="B1361" s="9" t="s">
        <v>1686</v>
      </c>
      <c r="C1361" s="4" t="s">
        <v>3449</v>
      </c>
      <c r="D1361" s="41">
        <v>542</v>
      </c>
      <c r="E1361" s="46">
        <v>35065</v>
      </c>
      <c r="F1361" s="43"/>
      <c r="G1361" s="263" t="str">
        <f t="shared" si="87"/>
        <v xml:space="preserve"> </v>
      </c>
      <c r="H1361" s="143" t="s">
        <v>21</v>
      </c>
      <c r="I1361" s="143" t="s">
        <v>821</v>
      </c>
      <c r="J1361" s="263" t="str">
        <f t="shared" si="88"/>
        <v xml:space="preserve"> </v>
      </c>
      <c r="K1361" s="38" t="str">
        <f>IF(D1361&gt;=('28 Populations and thresholds'!$I$151),"YES"," ")</f>
        <v>YES</v>
      </c>
      <c r="L1361" s="38" t="str">
        <f>IF(K1361="YES"," ",IF(D1361&gt;=('28 Populations and thresholds'!$I$151)*0.25,"YES"))</f>
        <v xml:space="preserve"> </v>
      </c>
      <c r="M1361" s="38" t="b">
        <f>OR('28 Populations and thresholds'!$J$151="CR",'28 Populations and thresholds'!$J$151="EN",'28 Populations and thresholds'!$J$151="VU")</f>
        <v>0</v>
      </c>
      <c r="N1361" s="75">
        <f>D1361/'28 Populations and thresholds'!$H$151</f>
        <v>5.4200000000000003E-3</v>
      </c>
      <c r="O1361" s="263" t="str">
        <f t="shared" si="89"/>
        <v xml:space="preserve"> </v>
      </c>
      <c r="P1361" s="9"/>
      <c r="Q1361" s="263" t="str">
        <f t="shared" si="90"/>
        <v xml:space="preserve"> </v>
      </c>
    </row>
    <row r="1362" spans="1:22" x14ac:dyDescent="0.2">
      <c r="A1362" s="143" t="s">
        <v>1314</v>
      </c>
      <c r="B1362" s="9" t="s">
        <v>1686</v>
      </c>
      <c r="C1362" s="4" t="s">
        <v>3544</v>
      </c>
      <c r="D1362" s="41">
        <v>2892</v>
      </c>
      <c r="E1362" s="47" t="s">
        <v>1325</v>
      </c>
      <c r="F1362" s="43"/>
      <c r="G1362" s="263" t="str">
        <f t="shared" si="87"/>
        <v xml:space="preserve"> </v>
      </c>
      <c r="H1362" s="143" t="s">
        <v>15</v>
      </c>
      <c r="I1362" s="143" t="s">
        <v>1315</v>
      </c>
      <c r="J1362" s="263" t="str">
        <f t="shared" si="88"/>
        <v xml:space="preserve"> </v>
      </c>
      <c r="K1362" s="38" t="str">
        <f>IF(D1362&gt;=('28 Populations and thresholds'!$I$70),"YES"," ")</f>
        <v>YES</v>
      </c>
      <c r="L1362" s="38" t="str">
        <f>IF(K1362="YES"," ",IF(D1362&gt;=('28 Populations and thresholds'!$I$70)*0.25,"YES"))</f>
        <v xml:space="preserve"> </v>
      </c>
      <c r="M1362" s="38" t="b">
        <f>OR('28 Populations and thresholds'!$J$70="CR",'28 Populations and thresholds'!$J$70="EN",'28 Populations and thresholds'!$J$70="VU")</f>
        <v>0</v>
      </c>
      <c r="N1362" s="75">
        <f>D1362/'28 Populations and thresholds'!$H$70</f>
        <v>2.8920000000000001E-2</v>
      </c>
      <c r="O1362" s="263" t="str">
        <f t="shared" si="89"/>
        <v xml:space="preserve"> </v>
      </c>
      <c r="P1362" s="9"/>
      <c r="Q1362" s="263" t="str">
        <f t="shared" si="90"/>
        <v xml:space="preserve"> </v>
      </c>
    </row>
    <row r="1363" spans="1:22" x14ac:dyDescent="0.2">
      <c r="A1363" s="143" t="s">
        <v>1314</v>
      </c>
      <c r="B1363" s="9" t="s">
        <v>1686</v>
      </c>
      <c r="C1363" s="4" t="s">
        <v>3452</v>
      </c>
      <c r="D1363" s="41">
        <v>4890</v>
      </c>
      <c r="E1363" s="46">
        <v>33526</v>
      </c>
      <c r="F1363" s="43"/>
      <c r="G1363" s="263" t="str">
        <f t="shared" si="87"/>
        <v xml:space="preserve"> </v>
      </c>
      <c r="H1363" s="143" t="s">
        <v>21</v>
      </c>
      <c r="I1363" s="143" t="s">
        <v>821</v>
      </c>
      <c r="J1363" s="263" t="str">
        <f t="shared" si="88"/>
        <v xml:space="preserve"> </v>
      </c>
      <c r="K1363" s="38" t="str">
        <f>IF(D1363&gt;=('28 Populations and thresholds'!$I$158),"YES"," ")</f>
        <v>YES</v>
      </c>
      <c r="L1363" s="38" t="str">
        <f>IF(K1363="YES"," ",IF(D1363&gt;=('28 Populations and thresholds'!$I$158)*0.25,"YES"))</f>
        <v xml:space="preserve"> </v>
      </c>
      <c r="M1363" s="38" t="b">
        <f>OR('28 Populations and thresholds'!$J$158="CR",'28 Populations and thresholds'!$J$158="EN",'28 Populations and thresholds'!$J$158="VU")</f>
        <v>0</v>
      </c>
      <c r="N1363" s="75">
        <f>D1363/'28 Populations and thresholds'!$H$158</f>
        <v>4.8899999999999999E-2</v>
      </c>
      <c r="O1363" s="263" t="str">
        <f t="shared" si="89"/>
        <v xml:space="preserve"> </v>
      </c>
      <c r="P1363" s="9"/>
      <c r="Q1363" s="263" t="str">
        <f t="shared" si="90"/>
        <v xml:space="preserve"> </v>
      </c>
    </row>
    <row r="1364" spans="1:22" x14ac:dyDescent="0.2">
      <c r="A1364" s="143" t="s">
        <v>1314</v>
      </c>
      <c r="B1364" s="9" t="s">
        <v>1686</v>
      </c>
      <c r="C1364" s="4" t="s">
        <v>3459</v>
      </c>
      <c r="D1364" s="41">
        <v>1787</v>
      </c>
      <c r="E1364" s="46">
        <v>33161</v>
      </c>
      <c r="F1364" s="43"/>
      <c r="G1364" s="263" t="str">
        <f t="shared" si="87"/>
        <v xml:space="preserve"> </v>
      </c>
      <c r="H1364" s="143" t="s">
        <v>21</v>
      </c>
      <c r="I1364" s="143" t="s">
        <v>821</v>
      </c>
      <c r="J1364" s="263" t="str">
        <f t="shared" si="88"/>
        <v xml:space="preserve"> </v>
      </c>
      <c r="K1364" s="38" t="str">
        <f>IF(D1364&gt;=(('28 Populations and thresholds'!$I$160)+('28 Populations and thresholds'!$I$163)),"YES"," ")</f>
        <v>YES</v>
      </c>
      <c r="L1364" s="38" t="str">
        <f>IF(K1364="YES"," ",IF(D1364&gt;=(('28 Populations and thresholds'!$I$160)+('28 Populations and thresholds'!$I$163))*0.25,"YES"))</f>
        <v xml:space="preserve"> </v>
      </c>
      <c r="M1364" s="38" t="b">
        <f>OR('28 Populations and thresholds'!$J$160="CR",'28 Populations and thresholds'!$J$160="EN",'28 Populations and thresholds'!$J$160="VU")</f>
        <v>0</v>
      </c>
      <c r="N1364" s="75">
        <f>D1364/(('28 Populations and thresholds'!$H$160)+('28 Populations and thresholds'!$H$163))</f>
        <v>4.6415584415584417E-2</v>
      </c>
      <c r="O1364" s="263" t="str">
        <f t="shared" si="89"/>
        <v xml:space="preserve"> </v>
      </c>
      <c r="P1364" s="121" t="s">
        <v>4563</v>
      </c>
      <c r="Q1364" s="263" t="str">
        <f t="shared" si="90"/>
        <v xml:space="preserve"> </v>
      </c>
    </row>
    <row r="1365" spans="1:22" x14ac:dyDescent="0.2">
      <c r="A1365" s="143" t="s">
        <v>1314</v>
      </c>
      <c r="B1365" s="9" t="s">
        <v>1686</v>
      </c>
      <c r="C1365" s="4" t="s">
        <v>3748</v>
      </c>
      <c r="D1365" s="41">
        <v>4658</v>
      </c>
      <c r="E1365" s="46">
        <v>33161</v>
      </c>
      <c r="F1365" s="43"/>
      <c r="G1365" s="263" t="str">
        <f t="shared" si="87"/>
        <v xml:space="preserve"> </v>
      </c>
      <c r="H1365" s="143" t="s">
        <v>21</v>
      </c>
      <c r="I1365" s="143" t="s">
        <v>821</v>
      </c>
      <c r="J1365" s="263" t="str">
        <f t="shared" si="88"/>
        <v xml:space="preserve"> </v>
      </c>
      <c r="K1365" s="38" t="str">
        <f>IF(D1365&gt;=('28 Populations and thresholds'!$I$156),"YES"," ")</f>
        <v>YES</v>
      </c>
      <c r="L1365" s="38" t="str">
        <f>IF(K1365="YES"," ",IF(D1365&gt;=('28 Populations and thresholds'!$I$156)*0.25,"YES"))</f>
        <v xml:space="preserve"> </v>
      </c>
      <c r="M1365" s="38" t="b">
        <f>OR('28 Populations and thresholds'!$J$156="CR",'28 Populations and thresholds'!$J$156="EN",'28 Populations and thresholds'!$J$156="VU")</f>
        <v>0</v>
      </c>
      <c r="N1365" s="75">
        <f>D1365/'28 Populations and thresholds'!$H$156</f>
        <v>0.18632000000000001</v>
      </c>
      <c r="O1365" s="263" t="str">
        <f t="shared" si="89"/>
        <v xml:space="preserve"> </v>
      </c>
      <c r="P1365" s="9"/>
      <c r="Q1365" s="263" t="str">
        <f t="shared" si="90"/>
        <v xml:space="preserve"> </v>
      </c>
    </row>
    <row r="1366" spans="1:22" x14ac:dyDescent="0.2">
      <c r="A1366" s="143" t="s">
        <v>1314</v>
      </c>
      <c r="B1366" s="9" t="s">
        <v>1686</v>
      </c>
      <c r="C1366" s="4" t="s">
        <v>3772</v>
      </c>
      <c r="D1366" s="41">
        <v>1167</v>
      </c>
      <c r="E1366" s="46">
        <v>33161</v>
      </c>
      <c r="F1366" s="43"/>
      <c r="G1366" s="263" t="str">
        <f t="shared" si="87"/>
        <v xml:space="preserve"> </v>
      </c>
      <c r="H1366" s="143" t="s">
        <v>21</v>
      </c>
      <c r="I1366" s="143" t="s">
        <v>821</v>
      </c>
      <c r="J1366" s="263" t="str">
        <f t="shared" si="88"/>
        <v xml:space="preserve"> </v>
      </c>
      <c r="K1366" s="38" t="str">
        <f>IF(D1366&gt;=('28 Populations and thresholds'!$I$201),"YES"," ")</f>
        <v>YES</v>
      </c>
      <c r="L1366" s="38" t="str">
        <f>IF(K1366="YES"," ",IF(D1366&gt;=('28 Populations and thresholds'!$I$201)*0.25,"YES"))</f>
        <v xml:space="preserve"> </v>
      </c>
      <c r="M1366" s="38" t="b">
        <f>OR('28 Populations and thresholds'!$J$201="CR",'28 Populations and thresholds'!$J$201="EN",'28 Populations and thresholds'!$J$201="VU")</f>
        <v>0</v>
      </c>
      <c r="N1366" s="75">
        <f>D1366/'28 Populations and thresholds'!$H$201</f>
        <v>4.6679999999999999E-2</v>
      </c>
      <c r="O1366" s="263" t="str">
        <f t="shared" si="89"/>
        <v xml:space="preserve"> </v>
      </c>
      <c r="P1366" s="9"/>
      <c r="Q1366" s="263" t="str">
        <f t="shared" si="90"/>
        <v xml:space="preserve"> </v>
      </c>
    </row>
    <row r="1367" spans="1:22" x14ac:dyDescent="0.2">
      <c r="A1367" s="143" t="s">
        <v>1314</v>
      </c>
      <c r="B1367" s="9" t="s">
        <v>1686</v>
      </c>
      <c r="C1367" s="4" t="s">
        <v>3603</v>
      </c>
      <c r="D1367" s="41">
        <v>30100</v>
      </c>
      <c r="E1367" s="47" t="s">
        <v>1333</v>
      </c>
      <c r="F1367" s="43"/>
      <c r="G1367" s="263" t="str">
        <f t="shared" si="87"/>
        <v xml:space="preserve"> </v>
      </c>
      <c r="H1367" s="143" t="s">
        <v>15</v>
      </c>
      <c r="I1367" s="143" t="s">
        <v>1315</v>
      </c>
      <c r="J1367" s="263" t="str">
        <f t="shared" si="88"/>
        <v xml:space="preserve"> </v>
      </c>
      <c r="K1367" s="38" t="str">
        <f>IF(D1367&gt;=('28 Populations and thresholds'!$I$89),"YES"," ")</f>
        <v>YES</v>
      </c>
      <c r="L1367" s="38" t="str">
        <f>IF(K1367="YES"," ",IF(D1367&gt;=('28 Populations and thresholds'!$I$89)*0.25,"YES"))</f>
        <v xml:space="preserve"> </v>
      </c>
      <c r="M1367" s="38" t="b">
        <f>OR('28 Populations and thresholds'!$J$89="CR",'28 Populations and thresholds'!$J$89="EN",'28 Populations and thresholds'!$J$89="VU")</f>
        <v>0</v>
      </c>
      <c r="N1367" s="75">
        <f>D1367/'28 Populations and thresholds'!$H$89</f>
        <v>2.0066666666666667E-2</v>
      </c>
      <c r="O1367" s="263" t="str">
        <f t="shared" si="89"/>
        <v xml:space="preserve"> </v>
      </c>
      <c r="P1367" s="9"/>
      <c r="Q1367" s="263" t="str">
        <f t="shared" si="90"/>
        <v xml:space="preserve"> </v>
      </c>
    </row>
    <row r="1368" spans="1:22" x14ac:dyDescent="0.2">
      <c r="A1368" s="143" t="s">
        <v>1314</v>
      </c>
      <c r="B1368" s="9" t="s">
        <v>1686</v>
      </c>
      <c r="C1368" s="115" t="s">
        <v>3733</v>
      </c>
      <c r="D1368" s="41">
        <v>1744</v>
      </c>
      <c r="E1368" s="47" t="s">
        <v>1333</v>
      </c>
      <c r="F1368" s="43"/>
      <c r="G1368" s="263" t="str">
        <f t="shared" si="87"/>
        <v xml:space="preserve"> </v>
      </c>
      <c r="H1368" s="143" t="s">
        <v>15</v>
      </c>
      <c r="I1368" s="143" t="s">
        <v>1315</v>
      </c>
      <c r="J1368" s="263" t="str">
        <f t="shared" si="88"/>
        <v xml:space="preserve"> </v>
      </c>
      <c r="K1368" s="38" t="str">
        <f>IF(D1368&gt;=('28 Populations and thresholds'!$I$81),"YES"," ")</f>
        <v>YES</v>
      </c>
      <c r="L1368" s="38" t="str">
        <f>IF(K1368="YES"," ",IF(D1368&gt;=('28 Populations and thresholds'!$I$81)*0.25,"YES"))</f>
        <v xml:space="preserve"> </v>
      </c>
      <c r="M1368" s="38" t="b">
        <f>OR('28 Populations and thresholds'!$J$81="CR",'28 Populations and thresholds'!$J$81="EN",'28 Populations and thresholds'!$J$81="VU")</f>
        <v>0</v>
      </c>
      <c r="N1368" s="75">
        <f>D1368/'28 Populations and thresholds'!$H$81</f>
        <v>8.72E-2</v>
      </c>
      <c r="O1368" s="263" t="str">
        <f t="shared" si="89"/>
        <v xml:space="preserve"> </v>
      </c>
      <c r="Q1368" s="263" t="str">
        <f t="shared" si="90"/>
        <v xml:space="preserve"> </v>
      </c>
    </row>
    <row r="1369" spans="1:22" x14ac:dyDescent="0.2">
      <c r="A1369" s="143" t="s">
        <v>1314</v>
      </c>
      <c r="B1369" s="9" t="s">
        <v>1686</v>
      </c>
      <c r="C1369" s="4" t="s">
        <v>3760</v>
      </c>
      <c r="D1369" s="41">
        <v>9026</v>
      </c>
      <c r="E1369" s="46">
        <v>37009</v>
      </c>
      <c r="F1369" s="43"/>
      <c r="G1369" s="263" t="str">
        <f t="shared" si="87"/>
        <v xml:space="preserve"> </v>
      </c>
      <c r="H1369" s="143" t="s">
        <v>21</v>
      </c>
      <c r="I1369" s="143" t="s">
        <v>115</v>
      </c>
      <c r="J1369" s="263" t="str">
        <f t="shared" si="88"/>
        <v xml:space="preserve"> </v>
      </c>
      <c r="K1369" s="38" t="str">
        <f>IF(D1369&gt;=('28 Populations and thresholds'!$I$186),"YES"," ")</f>
        <v>YES</v>
      </c>
      <c r="L1369" s="38" t="str">
        <f>IF(K1369="YES"," ",IF(D1369&gt;=('28 Populations and thresholds'!$I$186)*0.25,"YES"))</f>
        <v xml:space="preserve"> </v>
      </c>
      <c r="M1369" s="38" t="b">
        <f>OR('28 Populations and thresholds'!$J$186="CR",'28 Populations and thresholds'!$J$186="EN",'28 Populations and thresholds'!$J$186="VU")</f>
        <v>0</v>
      </c>
      <c r="N1369" s="75">
        <f>D1369/'28 Populations and thresholds'!$H$186</f>
        <v>9.0259999999999993E-3</v>
      </c>
      <c r="O1369" s="263" t="str">
        <f t="shared" si="89"/>
        <v xml:space="preserve"> </v>
      </c>
      <c r="Q1369" s="263" t="str">
        <f t="shared" si="90"/>
        <v xml:space="preserve"> </v>
      </c>
    </row>
    <row r="1370" spans="1:22" x14ac:dyDescent="0.2">
      <c r="A1370" s="12" t="s">
        <v>1314</v>
      </c>
      <c r="B1370" s="9" t="s">
        <v>1686</v>
      </c>
      <c r="C1370" s="4" t="s">
        <v>3778</v>
      </c>
      <c r="D1370" s="5">
        <v>1152</v>
      </c>
      <c r="E1370" s="1" t="s">
        <v>74</v>
      </c>
      <c r="G1370" s="263" t="str">
        <f t="shared" si="87"/>
        <v xml:space="preserve"> </v>
      </c>
      <c r="H1370" s="13" t="s">
        <v>139</v>
      </c>
      <c r="J1370" s="263" t="str">
        <f t="shared" si="88"/>
        <v xml:space="preserve"> </v>
      </c>
      <c r="K1370" s="38" t="str">
        <f>IF(D1370&gt;=('28 Populations and thresholds'!$I$213),"YES"," ")</f>
        <v>YES</v>
      </c>
      <c r="L1370" s="38" t="str">
        <f>IF(K1370="YES"," ",IF(D1370&gt;=('28 Populations and thresholds'!$I$213)*0.25,"YES"))</f>
        <v xml:space="preserve"> </v>
      </c>
      <c r="M1370" s="38" t="b">
        <f>OR('28 Populations and thresholds'!$J$213="CR",'28 Populations and thresholds'!$J$213="EN",'28 Populations and thresholds'!$J$213="VU")</f>
        <v>0</v>
      </c>
      <c r="N1370" s="75">
        <f>D1370/'28 Populations and thresholds'!$H$213</f>
        <v>1.1520000000000001E-2</v>
      </c>
      <c r="O1370" s="263" t="str">
        <f t="shared" si="89"/>
        <v xml:space="preserve"> </v>
      </c>
      <c r="Q1370" s="263" t="str">
        <f t="shared" si="90"/>
        <v xml:space="preserve"> </v>
      </c>
      <c r="R1370" s="4"/>
      <c r="S1370" s="4"/>
      <c r="T1370" s="4"/>
      <c r="U1370" s="4"/>
      <c r="V1370" s="4"/>
    </row>
    <row r="1371" spans="1:22" x14ac:dyDescent="0.2">
      <c r="A1371" s="143" t="s">
        <v>1314</v>
      </c>
      <c r="B1371" s="9" t="s">
        <v>1686</v>
      </c>
      <c r="C1371" s="4" t="s">
        <v>3744</v>
      </c>
      <c r="D1371" s="41">
        <v>1202</v>
      </c>
      <c r="E1371" s="46">
        <v>32881</v>
      </c>
      <c r="F1371" s="43"/>
      <c r="G1371" s="263" t="str">
        <f t="shared" si="87"/>
        <v xml:space="preserve"> </v>
      </c>
      <c r="H1371" s="143" t="s">
        <v>21</v>
      </c>
      <c r="I1371" s="143" t="s">
        <v>853</v>
      </c>
      <c r="J1371" s="263" t="str">
        <f t="shared" si="88"/>
        <v xml:space="preserve"> </v>
      </c>
      <c r="K1371" s="38" t="str">
        <f>IF(D1371&gt;=('28 Populations and thresholds'!$I$150),"YES"," ")</f>
        <v>YES</v>
      </c>
      <c r="L1371" s="38" t="str">
        <f>IF(K1371="YES"," ",IF(D1371&gt;=('28 Populations and thresholds'!$I$150)*0.25,"YES"))</f>
        <v xml:space="preserve"> </v>
      </c>
      <c r="M1371" s="38" t="b">
        <f>OR('28 Populations and thresholds'!$J$150="CR",'28 Populations and thresholds'!$J$150="EN",'28 Populations and thresholds'!$J$150="VU")</f>
        <v>0</v>
      </c>
      <c r="N1371" s="75">
        <f>D1371/'28 Populations and thresholds'!$H$150</f>
        <v>1.2019999999999999E-3</v>
      </c>
      <c r="O1371" s="263" t="str">
        <f t="shared" si="89"/>
        <v xml:space="preserve"> </v>
      </c>
      <c r="P1371" s="9"/>
      <c r="Q1371" s="263" t="str">
        <f t="shared" si="90"/>
        <v xml:space="preserve"> </v>
      </c>
    </row>
    <row r="1372" spans="1:22" x14ac:dyDescent="0.2">
      <c r="A1372" s="143" t="s">
        <v>1314</v>
      </c>
      <c r="B1372" s="9" t="s">
        <v>1686</v>
      </c>
      <c r="C1372" s="4" t="s">
        <v>3607</v>
      </c>
      <c r="D1372" s="41">
        <v>18770</v>
      </c>
      <c r="E1372" s="47" t="s">
        <v>1327</v>
      </c>
      <c r="F1372" s="43"/>
      <c r="G1372" s="263" t="str">
        <f t="shared" si="87"/>
        <v xml:space="preserve"> </v>
      </c>
      <c r="H1372" s="143" t="s">
        <v>15</v>
      </c>
      <c r="I1372" s="143" t="s">
        <v>1315</v>
      </c>
      <c r="J1372" s="263" t="str">
        <f t="shared" si="88"/>
        <v xml:space="preserve"> </v>
      </c>
      <c r="K1372" s="38" t="str">
        <f>IF(D1372&gt;=('28 Populations and thresholds'!$I$92),"YES"," ")</f>
        <v>YES</v>
      </c>
      <c r="L1372" s="38" t="str">
        <f>IF(K1372="YES"," ",IF(D1372&gt;=('28 Populations and thresholds'!$I$92)*0.25,"YES"))</f>
        <v xml:space="preserve"> </v>
      </c>
      <c r="M1372" s="38" t="b">
        <f>OR('28 Populations and thresholds'!$J$92="CR",'28 Populations and thresholds'!$J$92="EN",'28 Populations and thresholds'!$J$92="VU")</f>
        <v>0</v>
      </c>
      <c r="N1372" s="75">
        <f>D1372/'28 Populations and thresholds'!$H$92</f>
        <v>6.2566666666666673E-2</v>
      </c>
      <c r="O1372" s="263" t="str">
        <f t="shared" si="89"/>
        <v xml:space="preserve"> </v>
      </c>
      <c r="P1372" s="9"/>
      <c r="Q1372" s="263" t="str">
        <f t="shared" si="90"/>
        <v xml:space="preserve"> </v>
      </c>
    </row>
    <row r="1373" spans="1:22" x14ac:dyDescent="0.2">
      <c r="A1373" s="143" t="s">
        <v>1314</v>
      </c>
      <c r="B1373" s="9" t="s">
        <v>1686</v>
      </c>
      <c r="C1373" s="4" t="s">
        <v>3616</v>
      </c>
      <c r="D1373" s="41">
        <v>14326</v>
      </c>
      <c r="E1373" s="47" t="s">
        <v>1327</v>
      </c>
      <c r="F1373" s="43"/>
      <c r="G1373" s="263" t="str">
        <f t="shared" si="87"/>
        <v xml:space="preserve"> </v>
      </c>
      <c r="H1373" s="143" t="s">
        <v>15</v>
      </c>
      <c r="I1373" s="143" t="s">
        <v>1315</v>
      </c>
      <c r="J1373" s="263" t="str">
        <f t="shared" si="88"/>
        <v xml:space="preserve"> </v>
      </c>
      <c r="K1373" s="38" t="str">
        <f>IF(D1373&gt;=('28 Populations and thresholds'!$I$94),"YES"," ")</f>
        <v>YES</v>
      </c>
      <c r="L1373" s="38" t="str">
        <f>IF(K1373="YES"," ",IF(D1373&gt;=('28 Populations and thresholds'!$I$94)*0.25,"YES"))</f>
        <v xml:space="preserve"> </v>
      </c>
      <c r="M1373" s="38" t="b">
        <f>OR('28 Populations and thresholds'!$J$94="CR",'28 Populations and thresholds'!$J$94="EN",'28 Populations and thresholds'!$J$94="VU")</f>
        <v>0</v>
      </c>
      <c r="N1373" s="75">
        <f>D1373/'28 Populations and thresholds'!$H$94</f>
        <v>2.8652E-2</v>
      </c>
      <c r="O1373" s="263" t="str">
        <f t="shared" si="89"/>
        <v xml:space="preserve"> </v>
      </c>
      <c r="Q1373" s="263" t="str">
        <f t="shared" si="90"/>
        <v xml:space="preserve"> </v>
      </c>
    </row>
    <row r="1374" spans="1:22" x14ac:dyDescent="0.2">
      <c r="A1374" s="143" t="s">
        <v>1314</v>
      </c>
      <c r="B1374" s="9" t="s">
        <v>1686</v>
      </c>
      <c r="C1374" s="4" t="s">
        <v>3462</v>
      </c>
      <c r="D1374" s="41">
        <v>1717</v>
      </c>
      <c r="E1374" s="46">
        <v>32978</v>
      </c>
      <c r="F1374" s="43"/>
      <c r="G1374" s="263" t="str">
        <f t="shared" si="87"/>
        <v xml:space="preserve"> </v>
      </c>
      <c r="H1374" s="143" t="s">
        <v>21</v>
      </c>
      <c r="I1374" s="143" t="s">
        <v>821</v>
      </c>
      <c r="J1374" s="263" t="str">
        <f t="shared" si="88"/>
        <v xml:space="preserve"> </v>
      </c>
      <c r="K1374" s="38" t="str">
        <f>IF(D1374&gt;=('28 Populations and thresholds'!$I$165),"YES"," ")</f>
        <v>YES</v>
      </c>
      <c r="L1374" s="38" t="str">
        <f>IF(K1374="YES"," ",IF(D1374&gt;=('28 Populations and thresholds'!$I$165)*0.25,"YES"))</f>
        <v xml:space="preserve"> </v>
      </c>
      <c r="M1374" s="38" t="b">
        <f>OR('28 Populations and thresholds'!$J$165="CR",'28 Populations and thresholds'!$J$165="EN",'28 Populations and thresholds'!$J$165="VU")</f>
        <v>0</v>
      </c>
      <c r="N1374" s="75">
        <f>D1374/'28 Populations and thresholds'!$H$165</f>
        <v>1.107741935483871E-2</v>
      </c>
      <c r="O1374" s="263" t="str">
        <f t="shared" si="89"/>
        <v xml:space="preserve"> </v>
      </c>
      <c r="Q1374" s="263" t="str">
        <f t="shared" si="90"/>
        <v xml:space="preserve"> </v>
      </c>
      <c r="R1374" s="4"/>
      <c r="S1374" s="4"/>
      <c r="T1374" s="4"/>
      <c r="U1374" s="4"/>
    </row>
    <row r="1375" spans="1:22" x14ac:dyDescent="0.2">
      <c r="A1375" s="12" t="s">
        <v>1314</v>
      </c>
      <c r="B1375" s="9" t="s">
        <v>1686</v>
      </c>
      <c r="C1375" s="111" t="s">
        <v>3723</v>
      </c>
      <c r="D1375" s="5">
        <v>269</v>
      </c>
      <c r="E1375" s="1" t="s">
        <v>79</v>
      </c>
      <c r="G1375" s="263" t="str">
        <f t="shared" si="87"/>
        <v xml:space="preserve"> </v>
      </c>
      <c r="H1375" s="13" t="s">
        <v>139</v>
      </c>
      <c r="J1375" s="263" t="str">
        <f t="shared" si="88"/>
        <v xml:space="preserve"> </v>
      </c>
      <c r="K1375" s="38" t="str">
        <f>IF(D1375&gt;=('28 Populations and thresholds'!$I$45),"YES"," ")</f>
        <v>YES</v>
      </c>
      <c r="L1375" s="38" t="str">
        <f>IF(K1375="YES"," ",IF(D1375&gt;=('28 Populations and thresholds'!$I$45)*0.25,"YES"))</f>
        <v xml:space="preserve"> </v>
      </c>
      <c r="M1375" s="38" t="b">
        <f>OR('28 Populations and thresholds'!$J$45="CR",'28 Populations and thresholds'!$J$45="EN",'28 Populations and thresholds'!$J$45="VU")</f>
        <v>1</v>
      </c>
      <c r="N1375" s="75">
        <f>D1375/'28 Populations and thresholds'!$H$45</f>
        <v>8.9666666666666672E-2</v>
      </c>
      <c r="O1375" s="263" t="str">
        <f t="shared" si="89"/>
        <v xml:space="preserve"> </v>
      </c>
      <c r="Q1375" s="263" t="str">
        <f t="shared" si="90"/>
        <v xml:space="preserve"> </v>
      </c>
      <c r="R1375" s="4"/>
      <c r="S1375" s="4"/>
      <c r="T1375" s="4"/>
      <c r="U1375" s="4"/>
      <c r="V1375" s="4"/>
    </row>
    <row r="1376" spans="1:22" x14ac:dyDescent="0.2">
      <c r="A1376" s="143" t="s">
        <v>1314</v>
      </c>
      <c r="B1376" s="9" t="s">
        <v>1686</v>
      </c>
      <c r="C1376" s="4" t="s">
        <v>3448</v>
      </c>
      <c r="D1376" s="41">
        <v>1498</v>
      </c>
      <c r="E1376" s="46">
        <v>33563</v>
      </c>
      <c r="F1376" s="43"/>
      <c r="G1376" s="263" t="str">
        <f t="shared" si="87"/>
        <v xml:space="preserve"> </v>
      </c>
      <c r="H1376" s="143" t="s">
        <v>21</v>
      </c>
      <c r="I1376" s="143" t="s">
        <v>853</v>
      </c>
      <c r="J1376" s="263" t="str">
        <f t="shared" si="88"/>
        <v xml:space="preserve"> </v>
      </c>
      <c r="K1376" s="38" t="str">
        <f>IF(D1376&gt;=('28 Populations and thresholds'!$I$147),"YES"," ")</f>
        <v>YES</v>
      </c>
      <c r="L1376" s="38" t="str">
        <f>IF(K1376="YES"," ",IF(D1376&gt;=('28 Populations and thresholds'!$I$147)*0.25,"YES"))</f>
        <v xml:space="preserve"> </v>
      </c>
      <c r="M1376" s="38" t="b">
        <f>OR('28 Populations and thresholds'!$J$147="CR",'28 Populations and thresholds'!$J$147="EN",'28 Populations and thresholds'!$J$147="VU")</f>
        <v>0</v>
      </c>
      <c r="N1376" s="75">
        <f>D1376/'28 Populations and thresholds'!$H$147</f>
        <v>1.498E-2</v>
      </c>
      <c r="O1376" s="263" t="str">
        <f t="shared" si="89"/>
        <v xml:space="preserve"> </v>
      </c>
      <c r="P1376" s="9"/>
      <c r="Q1376" s="263" t="str">
        <f t="shared" si="90"/>
        <v xml:space="preserve"> </v>
      </c>
    </row>
    <row r="1377" spans="1:22" x14ac:dyDescent="0.2">
      <c r="A1377" s="143" t="s">
        <v>1314</v>
      </c>
      <c r="B1377" s="9" t="s">
        <v>1686</v>
      </c>
      <c r="C1377" s="4" t="s">
        <v>3753</v>
      </c>
      <c r="D1377" s="41">
        <v>1114</v>
      </c>
      <c r="E1377" s="46">
        <v>32881</v>
      </c>
      <c r="F1377" s="43"/>
      <c r="G1377" s="263" t="str">
        <f t="shared" si="87"/>
        <v xml:space="preserve"> </v>
      </c>
      <c r="H1377" s="143" t="s">
        <v>21</v>
      </c>
      <c r="I1377" s="143" t="s">
        <v>853</v>
      </c>
      <c r="J1377" s="263" t="str">
        <f t="shared" si="88"/>
        <v xml:space="preserve"> </v>
      </c>
      <c r="K1377" s="38" t="str">
        <f>IF(D1377&gt;=('28 Populations and thresholds'!$I$171),"YES"," ")</f>
        <v>YES</v>
      </c>
      <c r="L1377" s="38" t="str">
        <f>IF(K1377="YES"," ",IF(D1377&gt;=('28 Populations and thresholds'!$I$171)*0.25,"YES"))</f>
        <v xml:space="preserve"> </v>
      </c>
      <c r="M1377" s="38" t="b">
        <f>OR('28 Populations and thresholds'!$J$171="CR",'28 Populations and thresholds'!$J$171="EN",'28 Populations and thresholds'!$J$171="VU")</f>
        <v>0</v>
      </c>
      <c r="N1377" s="75">
        <f>D1377/'28 Populations and thresholds'!$H$171</f>
        <v>1.114E-3</v>
      </c>
      <c r="O1377" s="263" t="str">
        <f t="shared" si="89"/>
        <v xml:space="preserve"> </v>
      </c>
      <c r="Q1377" s="263" t="str">
        <f t="shared" si="90"/>
        <v xml:space="preserve"> </v>
      </c>
    </row>
    <row r="1378" spans="1:22" x14ac:dyDescent="0.2">
      <c r="A1378" s="143" t="s">
        <v>1314</v>
      </c>
      <c r="B1378" s="9" t="s">
        <v>1686</v>
      </c>
      <c r="C1378" s="40" t="s">
        <v>3799</v>
      </c>
      <c r="D1378" s="41">
        <v>3169</v>
      </c>
      <c r="E1378" s="43"/>
      <c r="F1378" s="43"/>
      <c r="G1378" s="263" t="str">
        <f t="shared" si="87"/>
        <v xml:space="preserve"> </v>
      </c>
      <c r="H1378" s="143" t="s">
        <v>21</v>
      </c>
      <c r="I1378" s="143" t="s">
        <v>82</v>
      </c>
      <c r="J1378" s="263" t="str">
        <f t="shared" si="88"/>
        <v xml:space="preserve"> </v>
      </c>
      <c r="K1378" s="38" t="str">
        <f>IF(D1378&gt;=(('28 Populations and thresholds'!$I$196)+('28 Populations and thresholds'!$I$197)),"YES"," ")</f>
        <v>YES</v>
      </c>
      <c r="L1378" s="38" t="str">
        <f>IF(K1378="YES"," ",IF(D1378&gt;=(('28 Populations and thresholds'!$I$196)+('28 Populations and thresholds'!$I$197))*0.25,"YES"))</f>
        <v xml:space="preserve"> </v>
      </c>
      <c r="M1378" s="38" t="b">
        <f>OR('28 Populations and thresholds'!$J$197="CR",'28 Populations and thresholds'!$J$197="EN",'28 Populations and thresholds'!$J$197="VU")</f>
        <v>0</v>
      </c>
      <c r="N1378" s="75">
        <f>D1378/(('28 Populations and thresholds'!$H$196)+('28 Populations and thresholds'!$H$197))</f>
        <v>2.5975409836065572E-2</v>
      </c>
      <c r="O1378" s="263" t="str">
        <f t="shared" si="89"/>
        <v xml:space="preserve"> </v>
      </c>
      <c r="P1378" s="12" t="s">
        <v>4568</v>
      </c>
      <c r="Q1378" s="263" t="str">
        <f t="shared" si="90"/>
        <v xml:space="preserve"> </v>
      </c>
    </row>
    <row r="1379" spans="1:22" x14ac:dyDescent="0.2">
      <c r="A1379" s="12" t="s">
        <v>1314</v>
      </c>
      <c r="B1379" s="4" t="s">
        <v>1686</v>
      </c>
      <c r="C1379" s="4" t="s">
        <v>3398</v>
      </c>
      <c r="D1379" s="105">
        <v>1128</v>
      </c>
      <c r="E1379" s="106">
        <v>2000</v>
      </c>
      <c r="G1379" s="263" t="str">
        <f t="shared" si="87"/>
        <v xml:space="preserve"> </v>
      </c>
      <c r="H1379" s="12" t="s">
        <v>139</v>
      </c>
      <c r="I1379" s="12" t="s">
        <v>3388</v>
      </c>
      <c r="J1379" s="263" t="str">
        <f t="shared" si="88"/>
        <v xml:space="preserve"> </v>
      </c>
      <c r="K1379" s="38" t="str">
        <f>IF(D1379&gt;=('28 Populations and thresholds'!$I$123),"YES"," ")</f>
        <v>YES</v>
      </c>
      <c r="L1379" s="38" t="str">
        <f>IF(K1379="YES"," ",IF(D1379&gt;=('28 Populations and thresholds'!$I$123)*0.25,"YES"))</f>
        <v xml:space="preserve"> </v>
      </c>
      <c r="M1379" s="38" t="b">
        <f>OR('28 Populations and thresholds'!$J$123="CR",'28 Populations and thresholds'!$J$123="EN",'28 Populations and thresholds'!$J$123="VU")</f>
        <v>1</v>
      </c>
      <c r="N1379" s="75">
        <f>D1379/'28 Populations and thresholds'!$H$123</f>
        <v>2.2559999999999998</v>
      </c>
      <c r="O1379" s="263" t="str">
        <f t="shared" si="89"/>
        <v xml:space="preserve"> </v>
      </c>
      <c r="P1379" s="120"/>
      <c r="Q1379" s="263" t="str">
        <f t="shared" si="90"/>
        <v xml:space="preserve"> </v>
      </c>
    </row>
    <row r="1380" spans="1:22" x14ac:dyDescent="0.2">
      <c r="A1380" s="143" t="s">
        <v>1314</v>
      </c>
      <c r="B1380" s="9" t="s">
        <v>1686</v>
      </c>
      <c r="C1380" s="4" t="s">
        <v>3770</v>
      </c>
      <c r="D1380" s="41">
        <v>10073</v>
      </c>
      <c r="E1380" s="46">
        <v>37009</v>
      </c>
      <c r="F1380" s="43"/>
      <c r="G1380" s="263" t="str">
        <f t="shared" si="87"/>
        <v xml:space="preserve"> </v>
      </c>
      <c r="H1380" s="143" t="s">
        <v>21</v>
      </c>
      <c r="I1380" s="143" t="s">
        <v>115</v>
      </c>
      <c r="J1380" s="263" t="str">
        <f t="shared" si="88"/>
        <v xml:space="preserve"> </v>
      </c>
      <c r="K1380" s="38" t="str">
        <f>IF(D1380&gt;=('28 Populations and thresholds'!$I$199),"YES"," ")</f>
        <v>YES</v>
      </c>
      <c r="L1380" s="38" t="str">
        <f>IF(K1380="YES"," ",IF(D1380&gt;=('28 Populations and thresholds'!$I$199)*0.25,"YES"))</f>
        <v xml:space="preserve"> </v>
      </c>
      <c r="M1380" s="38" t="b">
        <f>OR('28 Populations and thresholds'!$J$199="CR",'28 Populations and thresholds'!$J$199="EN",'28 Populations and thresholds'!$J$199="VU")</f>
        <v>0</v>
      </c>
      <c r="N1380" s="75">
        <f>D1380/'28 Populations and thresholds'!$H$199</f>
        <v>3.1977777777777779E-2</v>
      </c>
      <c r="O1380" s="263" t="str">
        <f t="shared" si="89"/>
        <v xml:space="preserve"> </v>
      </c>
      <c r="P1380" s="9"/>
      <c r="Q1380" s="263" t="str">
        <f t="shared" si="90"/>
        <v xml:space="preserve"> </v>
      </c>
    </row>
    <row r="1381" spans="1:22" x14ac:dyDescent="0.2">
      <c r="A1381" s="12" t="s">
        <v>1314</v>
      </c>
      <c r="B1381" s="9" t="s">
        <v>1686</v>
      </c>
      <c r="C1381" s="4" t="s">
        <v>1753</v>
      </c>
      <c r="D1381" s="5">
        <v>438</v>
      </c>
      <c r="E1381" s="1" t="s">
        <v>32</v>
      </c>
      <c r="G1381" s="263" t="str">
        <f t="shared" si="87"/>
        <v xml:space="preserve"> </v>
      </c>
      <c r="H1381" s="13" t="s">
        <v>139</v>
      </c>
      <c r="J1381" s="263" t="str">
        <f t="shared" si="88"/>
        <v xml:space="preserve"> </v>
      </c>
      <c r="K1381" s="38" t="str">
        <f>IF(D1381&gt;=('28 Populations and thresholds'!$I$222),"YES"," ")</f>
        <v>YES</v>
      </c>
      <c r="L1381" s="38" t="str">
        <f>IF(K1381="YES"," ",IF(D1381&gt;=('28 Populations and thresholds'!$I$222)*0.25,"YES"))</f>
        <v xml:space="preserve"> </v>
      </c>
      <c r="M1381" s="38" t="b">
        <f>OR('28 Populations and thresholds'!$J$222="CR",'28 Populations and thresholds'!$J$222="EN",'28 Populations and thresholds'!$J$222="VU")</f>
        <v>1</v>
      </c>
      <c r="N1381" s="75">
        <f>D1381/'28 Populations and thresholds'!$H$222</f>
        <v>3.6499999999999998E-2</v>
      </c>
      <c r="O1381" s="263" t="str">
        <f t="shared" si="89"/>
        <v xml:space="preserve"> </v>
      </c>
      <c r="Q1381" s="263" t="str">
        <f t="shared" si="90"/>
        <v xml:space="preserve"> </v>
      </c>
    </row>
    <row r="1382" spans="1:22" x14ac:dyDescent="0.2">
      <c r="A1382" s="143" t="s">
        <v>1314</v>
      </c>
      <c r="B1382" s="9" t="s">
        <v>1686</v>
      </c>
      <c r="C1382" s="4" t="s">
        <v>3552</v>
      </c>
      <c r="D1382" s="41">
        <v>2277</v>
      </c>
      <c r="E1382" s="47" t="s">
        <v>1316</v>
      </c>
      <c r="F1382" s="43"/>
      <c r="G1382" s="263" t="str">
        <f t="shared" si="87"/>
        <v xml:space="preserve"> </v>
      </c>
      <c r="H1382" s="143" t="s">
        <v>15</v>
      </c>
      <c r="I1382" s="143" t="s">
        <v>1315</v>
      </c>
      <c r="J1382" s="263" t="str">
        <f t="shared" si="88"/>
        <v xml:space="preserve"> </v>
      </c>
      <c r="K1382" s="38" t="str">
        <f>IF(D1382&gt;=('28 Populations and thresholds'!$I$77),"YES"," ")</f>
        <v>YES</v>
      </c>
      <c r="L1382" s="38" t="str">
        <f>IF(K1382="YES"," ",IF(D1382&gt;=('28 Populations and thresholds'!$I$77)*0.25,"YES"))</f>
        <v xml:space="preserve"> </v>
      </c>
      <c r="M1382" s="38" t="b">
        <f>OR('28 Populations and thresholds'!$J$77="CR",'28 Populations and thresholds'!$J$77="EN",'28 Populations and thresholds'!$J$77="VU")</f>
        <v>0</v>
      </c>
      <c r="N1382" s="75">
        <f>D1382/'28 Populations and thresholds'!$H$77</f>
        <v>2.2769999999999999E-2</v>
      </c>
      <c r="O1382" s="263" t="str">
        <f t="shared" si="89"/>
        <v xml:space="preserve"> </v>
      </c>
      <c r="P1382" s="9"/>
      <c r="Q1382" s="263" t="str">
        <f t="shared" si="90"/>
        <v xml:space="preserve"> </v>
      </c>
    </row>
    <row r="1383" spans="1:22" x14ac:dyDescent="0.2">
      <c r="A1383" s="143" t="s">
        <v>1314</v>
      </c>
      <c r="B1383" s="9" t="s">
        <v>1686</v>
      </c>
      <c r="C1383" s="4" t="s">
        <v>3766</v>
      </c>
      <c r="D1383" s="41">
        <v>919</v>
      </c>
      <c r="E1383" s="46">
        <v>33147</v>
      </c>
      <c r="F1383" s="43"/>
      <c r="G1383" s="263" t="str">
        <f t="shared" si="87"/>
        <v xml:space="preserve"> </v>
      </c>
      <c r="H1383" s="143" t="s">
        <v>21</v>
      </c>
      <c r="I1383" s="143" t="s">
        <v>821</v>
      </c>
      <c r="J1383" s="263" t="str">
        <f t="shared" si="88"/>
        <v xml:space="preserve"> </v>
      </c>
      <c r="K1383" s="38" t="str">
        <f>IF(D1383&gt;=('28 Populations and thresholds'!$I$194),"YES"," ")</f>
        <v>YES</v>
      </c>
      <c r="L1383" s="38" t="str">
        <f>IF(K1383="YES"," ",IF(D1383&gt;=('28 Populations and thresholds'!$I$194)*0.25,"YES"))</f>
        <v xml:space="preserve"> </v>
      </c>
      <c r="M1383" s="38" t="b">
        <f>OR('28 Populations and thresholds'!$J$194="CR",'28 Populations and thresholds'!$J$194="EN",'28 Populations and thresholds'!$J$194="VU")</f>
        <v>0</v>
      </c>
      <c r="N1383" s="75">
        <f>D1383/'28 Populations and thresholds'!$H$194</f>
        <v>3.2245614035087716E-2</v>
      </c>
      <c r="O1383" s="263" t="str">
        <f t="shared" si="89"/>
        <v xml:space="preserve"> </v>
      </c>
      <c r="P1383" s="9"/>
      <c r="Q1383" s="263" t="str">
        <f t="shared" si="90"/>
        <v xml:space="preserve"> </v>
      </c>
    </row>
    <row r="1384" spans="1:22" x14ac:dyDescent="0.2">
      <c r="A1384" s="143" t="s">
        <v>1314</v>
      </c>
      <c r="B1384" s="9" t="s">
        <v>1686</v>
      </c>
      <c r="C1384" s="4" t="s">
        <v>3474</v>
      </c>
      <c r="D1384" s="41">
        <v>3095</v>
      </c>
      <c r="E1384" s="46">
        <v>32994</v>
      </c>
      <c r="F1384" s="43"/>
      <c r="G1384" s="263" t="str">
        <f t="shared" si="87"/>
        <v xml:space="preserve"> </v>
      </c>
      <c r="H1384" s="143" t="s">
        <v>21</v>
      </c>
      <c r="I1384" s="143" t="s">
        <v>821</v>
      </c>
      <c r="J1384" s="263" t="str">
        <f t="shared" si="88"/>
        <v xml:space="preserve"> </v>
      </c>
      <c r="K1384" s="38" t="str">
        <f>IF(D1384&gt;=('28 Populations and thresholds'!$I$198),"YES"," ")</f>
        <v>YES</v>
      </c>
      <c r="L1384" s="38" t="str">
        <f>IF(K1384="YES"," ",IF(D1384&gt;=('28 Populations and thresholds'!$I$198)*0.25,"YES"))</f>
        <v xml:space="preserve"> </v>
      </c>
      <c r="M1384" s="38" t="b">
        <f>OR('28 Populations and thresholds'!$J$198="CR",'28 Populations and thresholds'!$J$198="EN",'28 Populations and thresholds'!$J$198="VU")</f>
        <v>0</v>
      </c>
      <c r="N1384" s="75">
        <f>D1384/'28 Populations and thresholds'!$H$198</f>
        <v>0.14068181818181819</v>
      </c>
      <c r="O1384" s="263" t="str">
        <f t="shared" si="89"/>
        <v xml:space="preserve"> </v>
      </c>
      <c r="P1384" s="9"/>
      <c r="Q1384" s="263" t="str">
        <f t="shared" si="90"/>
        <v xml:space="preserve"> </v>
      </c>
    </row>
    <row r="1385" spans="1:22" x14ac:dyDescent="0.2">
      <c r="A1385" s="12" t="s">
        <v>1314</v>
      </c>
      <c r="B1385" s="9" t="s">
        <v>1686</v>
      </c>
      <c r="C1385" s="111" t="s">
        <v>1732</v>
      </c>
      <c r="D1385" s="5">
        <v>2000</v>
      </c>
      <c r="E1385" s="104" t="s">
        <v>4128</v>
      </c>
      <c r="G1385" s="263" t="str">
        <f t="shared" si="87"/>
        <v xml:space="preserve"> </v>
      </c>
      <c r="H1385" s="13" t="s">
        <v>4019</v>
      </c>
      <c r="J1385" s="263" t="str">
        <f t="shared" si="88"/>
        <v xml:space="preserve"> </v>
      </c>
      <c r="K1385" s="38" t="str">
        <f>IF(D1385&gt;=('28 Populations and thresholds'!$I$221),"YES"," ")</f>
        <v>YES</v>
      </c>
      <c r="L1385" s="38" t="str">
        <f>IF(K1385="YES"," ",IF(D1385&gt;=('28 Populations and thresholds'!$I$221)*0.25,"YES"))</f>
        <v xml:space="preserve"> </v>
      </c>
      <c r="M1385" s="38" t="b">
        <f>OR('28 Populations and thresholds'!$J$221="CR",'28 Populations and thresholds'!$J$221="EN",'28 Populations and thresholds'!$J$221="VU")</f>
        <v>1</v>
      </c>
      <c r="N1385" s="75">
        <f>D1385/'28 Populations and thresholds'!$H$221</f>
        <v>0.20833333333333334</v>
      </c>
      <c r="O1385" s="263" t="str">
        <f t="shared" si="89"/>
        <v xml:space="preserve"> </v>
      </c>
      <c r="Q1385" s="263" t="str">
        <f t="shared" si="90"/>
        <v xml:space="preserve"> </v>
      </c>
    </row>
    <row r="1386" spans="1:22" x14ac:dyDescent="0.2">
      <c r="A1386" s="143" t="s">
        <v>1314</v>
      </c>
      <c r="B1386" s="9" t="s">
        <v>1686</v>
      </c>
      <c r="C1386" s="111" t="s">
        <v>3773</v>
      </c>
      <c r="D1386" s="41">
        <v>3125</v>
      </c>
      <c r="E1386" s="46">
        <v>37009</v>
      </c>
      <c r="F1386" s="43"/>
      <c r="G1386" s="263" t="str">
        <f t="shared" si="87"/>
        <v xml:space="preserve"> </v>
      </c>
      <c r="H1386" s="143" t="s">
        <v>21</v>
      </c>
      <c r="I1386" s="143" t="s">
        <v>115</v>
      </c>
      <c r="J1386" s="263" t="str">
        <f t="shared" si="88"/>
        <v xml:space="preserve"> </v>
      </c>
      <c r="K1386" s="38" t="str">
        <f>IF(D1386&gt;=('28 Populations and thresholds'!$I$202),"YES"," ")</f>
        <v>YES</v>
      </c>
      <c r="L1386" s="38" t="str">
        <f>IF(K1386="YES"," ",IF(D1386&gt;=('28 Populations and thresholds'!$I$202)*0.25,"YES"))</f>
        <v xml:space="preserve"> </v>
      </c>
      <c r="M1386" s="38" t="b">
        <f>OR('28 Populations and thresholds'!$J$202="CR",'28 Populations and thresholds'!$J$202="EN",'28 Populations and thresholds'!$J$202="VU")</f>
        <v>0</v>
      </c>
      <c r="N1386" s="75">
        <f>D1386/'28 Populations and thresholds'!$H$202</f>
        <v>1.953125E-2</v>
      </c>
      <c r="O1386" s="263" t="str">
        <f t="shared" si="89"/>
        <v xml:space="preserve"> </v>
      </c>
      <c r="P1386" s="9"/>
      <c r="Q1386" s="263" t="str">
        <f t="shared" si="90"/>
        <v xml:space="preserve"> </v>
      </c>
      <c r="R1386" s="4"/>
      <c r="S1386" s="4"/>
      <c r="T1386" s="4"/>
      <c r="U1386" s="4"/>
      <c r="V1386" s="4"/>
    </row>
    <row r="1387" spans="1:22" x14ac:dyDescent="0.2">
      <c r="A1387" s="143" t="s">
        <v>1314</v>
      </c>
      <c r="B1387" s="9" t="s">
        <v>1686</v>
      </c>
      <c r="C1387" s="4" t="s">
        <v>3644</v>
      </c>
      <c r="D1387" s="41">
        <v>1572</v>
      </c>
      <c r="E1387" s="47" t="s">
        <v>1325</v>
      </c>
      <c r="F1387" s="43"/>
      <c r="G1387" s="263" t="str">
        <f t="shared" si="87"/>
        <v xml:space="preserve"> </v>
      </c>
      <c r="H1387" s="143" t="s">
        <v>15</v>
      </c>
      <c r="I1387" s="143" t="s">
        <v>1315</v>
      </c>
      <c r="J1387" s="263" t="str">
        <f t="shared" si="88"/>
        <v xml:space="preserve"> </v>
      </c>
      <c r="K1387" s="38" t="str">
        <f>IF(D1387&gt;=('28 Populations and thresholds'!$I$109),"YES"," ")</f>
        <v>YES</v>
      </c>
      <c r="L1387" s="38" t="str">
        <f>IF(K1387="YES"," ",IF(D1387&gt;=('28 Populations and thresholds'!$I$109)*0.25,"YES"))</f>
        <v xml:space="preserve"> </v>
      </c>
      <c r="M1387" s="38" t="b">
        <f>OR('28 Populations and thresholds'!$J$109="CR",'28 Populations and thresholds'!$J$109="EN",'28 Populations and thresholds'!$J$109="VU")</f>
        <v>0</v>
      </c>
      <c r="N1387" s="75">
        <f>D1387/'28 Populations and thresholds'!$H$109</f>
        <v>6.2880000000000005E-2</v>
      </c>
      <c r="O1387" s="263" t="str">
        <f t="shared" si="89"/>
        <v xml:space="preserve"> </v>
      </c>
      <c r="P1387" s="9"/>
      <c r="Q1387" s="263" t="str">
        <f t="shared" si="90"/>
        <v xml:space="preserve"> </v>
      </c>
      <c r="R1387" s="4"/>
      <c r="S1387" s="4"/>
      <c r="T1387" s="4"/>
      <c r="U1387" s="4"/>
      <c r="V1387" s="4"/>
    </row>
    <row r="1388" spans="1:22" x14ac:dyDescent="0.2">
      <c r="A1388" s="143" t="s">
        <v>1314</v>
      </c>
      <c r="B1388" s="9" t="s">
        <v>1686</v>
      </c>
      <c r="C1388" s="4" t="s">
        <v>3751</v>
      </c>
      <c r="D1388" s="41">
        <v>157</v>
      </c>
      <c r="E1388" s="46">
        <v>32881</v>
      </c>
      <c r="F1388" s="43"/>
      <c r="G1388" s="263" t="str">
        <f t="shared" si="87"/>
        <v xml:space="preserve"> </v>
      </c>
      <c r="H1388" s="143" t="s">
        <v>21</v>
      </c>
      <c r="I1388" s="143" t="s">
        <v>853</v>
      </c>
      <c r="J1388" s="263" t="str">
        <f t="shared" si="88"/>
        <v xml:space="preserve"> </v>
      </c>
      <c r="K1388" s="38" t="str">
        <f>IF(D1388&gt;=('28 Populations and thresholds'!$I$168),"YES"," ")</f>
        <v>YES</v>
      </c>
      <c r="L1388" s="38" t="str">
        <f>IF(K1388="YES"," ",IF(D1388&gt;=('28 Populations and thresholds'!$I$168)*0.25,"YES"))</f>
        <v xml:space="preserve"> </v>
      </c>
      <c r="M1388" s="38" t="b">
        <f>OR('28 Populations and thresholds'!$J$168="CR",'28 Populations and thresholds'!$J$168="EN",'28 Populations and thresholds'!$J$168="VU")</f>
        <v>0</v>
      </c>
      <c r="N1388" s="75">
        <f>D1388/'28 Populations and thresholds'!$H$168</f>
        <v>1.5699999999999999E-2</v>
      </c>
      <c r="O1388" s="263" t="str">
        <f t="shared" si="89"/>
        <v xml:space="preserve"> </v>
      </c>
      <c r="Q1388" s="263" t="str">
        <f t="shared" si="90"/>
        <v xml:space="preserve"> </v>
      </c>
      <c r="R1388" s="4"/>
      <c r="S1388" s="4"/>
      <c r="T1388" s="4"/>
      <c r="U1388" s="4"/>
      <c r="V1388" s="4"/>
    </row>
    <row r="1389" spans="1:22" x14ac:dyDescent="0.2">
      <c r="A1389" s="143" t="s">
        <v>1314</v>
      </c>
      <c r="B1389" s="9" t="s">
        <v>1686</v>
      </c>
      <c r="C1389" s="4" t="s">
        <v>3484</v>
      </c>
      <c r="D1389" s="41">
        <v>15</v>
      </c>
      <c r="E1389" s="46">
        <v>33563</v>
      </c>
      <c r="F1389" s="43"/>
      <c r="G1389" s="263" t="str">
        <f t="shared" si="87"/>
        <v xml:space="preserve"> </v>
      </c>
      <c r="H1389" s="143" t="s">
        <v>21</v>
      </c>
      <c r="I1389" s="143" t="s">
        <v>853</v>
      </c>
      <c r="J1389" s="263" t="str">
        <f t="shared" si="88"/>
        <v xml:space="preserve"> </v>
      </c>
      <c r="K1389" s="38" t="str">
        <f>IF(D1389&gt;=('28 Populations and thresholds'!$I$209),"YES"," ")</f>
        <v>YES</v>
      </c>
      <c r="L1389" s="38" t="str">
        <f>IF(K1389="YES"," ",IF(D1389&gt;=('28 Populations and thresholds'!$I$209)*0.25,"YES"))</f>
        <v xml:space="preserve"> </v>
      </c>
      <c r="M1389" s="38" t="b">
        <f>OR('28 Populations and thresholds'!$J$209="CR",'28 Populations and thresholds'!$J$209="EN",'28 Populations and thresholds'!$J$209="VU")</f>
        <v>1</v>
      </c>
      <c r="N1389" s="75">
        <f>D1389/'28 Populations and thresholds'!$H$209</f>
        <v>3.125E-2</v>
      </c>
      <c r="O1389" s="263" t="str">
        <f t="shared" si="89"/>
        <v xml:space="preserve"> </v>
      </c>
      <c r="Q1389" s="263" t="str">
        <f t="shared" si="90"/>
        <v xml:space="preserve"> </v>
      </c>
      <c r="R1389" s="4"/>
      <c r="S1389" s="4"/>
      <c r="T1389" s="4"/>
      <c r="U1389" s="4"/>
      <c r="V1389" s="4"/>
    </row>
    <row r="1390" spans="1:22" x14ac:dyDescent="0.2">
      <c r="A1390" s="143" t="s">
        <v>1314</v>
      </c>
      <c r="B1390" s="9" t="s">
        <v>1686</v>
      </c>
      <c r="C1390" s="4" t="s">
        <v>3472</v>
      </c>
      <c r="D1390" s="41">
        <v>35</v>
      </c>
      <c r="E1390" s="46">
        <v>32964</v>
      </c>
      <c r="F1390" s="43"/>
      <c r="G1390" s="263" t="str">
        <f t="shared" si="87"/>
        <v xml:space="preserve"> </v>
      </c>
      <c r="H1390" s="143" t="s">
        <v>21</v>
      </c>
      <c r="I1390" s="143" t="s">
        <v>821</v>
      </c>
      <c r="J1390" s="263" t="str">
        <f t="shared" si="88"/>
        <v xml:space="preserve"> </v>
      </c>
      <c r="K1390" s="38" t="str">
        <f>IF(D1390&gt;=('28 Populations and thresholds'!$I$188),"YES"," ")</f>
        <v>YES</v>
      </c>
      <c r="L1390" s="38" t="str">
        <f>IF(K1390="YES"," ",IF(D1390&gt;=('28 Populations and thresholds'!$I$188)*0.25,"YES"))</f>
        <v xml:space="preserve"> </v>
      </c>
      <c r="M1390" s="38" t="b">
        <f>OR('28 Populations and thresholds'!$J$188="CR",'28 Populations and thresholds'!$J$188="EN",'28 Populations and thresholds'!$J$188="VU")</f>
        <v>1</v>
      </c>
      <c r="N1390" s="75">
        <f>D1390/'28 Populations and thresholds'!$H$188</f>
        <v>5.8333333333333334E-2</v>
      </c>
      <c r="O1390" s="263" t="str">
        <f t="shared" si="89"/>
        <v xml:space="preserve"> </v>
      </c>
      <c r="P1390" s="9"/>
      <c r="Q1390" s="263" t="str">
        <f t="shared" si="90"/>
        <v xml:space="preserve"> </v>
      </c>
      <c r="R1390" s="4"/>
      <c r="S1390" s="4"/>
      <c r="T1390" s="4"/>
      <c r="U1390" s="4"/>
      <c r="V1390" s="4"/>
    </row>
    <row r="1391" spans="1:22" x14ac:dyDescent="0.2">
      <c r="A1391" s="143" t="s">
        <v>1314</v>
      </c>
      <c r="B1391" s="9" t="s">
        <v>1686</v>
      </c>
      <c r="C1391" s="4" t="s">
        <v>3759</v>
      </c>
      <c r="D1391" s="41">
        <v>7150</v>
      </c>
      <c r="E1391" s="46">
        <v>34987</v>
      </c>
      <c r="F1391" s="43"/>
      <c r="G1391" s="263" t="str">
        <f t="shared" si="87"/>
        <v xml:space="preserve"> </v>
      </c>
      <c r="H1391" s="143" t="s">
        <v>21</v>
      </c>
      <c r="I1391" s="143" t="s">
        <v>821</v>
      </c>
      <c r="J1391" s="263" t="str">
        <f t="shared" si="88"/>
        <v xml:space="preserve"> </v>
      </c>
      <c r="K1391" s="38" t="str">
        <f>IF(D1391&gt;=('28 Populations and thresholds'!$I$182),"YES"," ")</f>
        <v>YES</v>
      </c>
      <c r="L1391" s="38" t="str">
        <f>IF(K1391="YES"," ",IF(D1391&gt;=('28 Populations and thresholds'!$I$182)*0.25,"YES"))</f>
        <v xml:space="preserve"> </v>
      </c>
      <c r="M1391" s="38" t="b">
        <f>OR('28 Populations and thresholds'!$J$182="CR",'28 Populations and thresholds'!$J$182="EN",'28 Populations and thresholds'!$J$182="VU")</f>
        <v>0</v>
      </c>
      <c r="N1391" s="75">
        <f>D1391/'28 Populations and thresholds'!$H$182</f>
        <v>0.28599999999999998</v>
      </c>
      <c r="O1391" s="263" t="str">
        <f t="shared" si="89"/>
        <v xml:space="preserve"> </v>
      </c>
      <c r="P1391" s="9"/>
      <c r="Q1391" s="263" t="str">
        <f t="shared" si="90"/>
        <v xml:space="preserve"> </v>
      </c>
      <c r="R1391" s="4"/>
      <c r="S1391" s="4"/>
      <c r="T1391" s="4"/>
      <c r="U1391" s="4"/>
      <c r="V1391" s="4"/>
    </row>
    <row r="1392" spans="1:22" x14ac:dyDescent="0.2">
      <c r="A1392" s="143" t="s">
        <v>1314</v>
      </c>
      <c r="B1392" s="9" t="s">
        <v>1686</v>
      </c>
      <c r="C1392" s="4" t="s">
        <v>3540</v>
      </c>
      <c r="D1392" s="41">
        <v>12441</v>
      </c>
      <c r="E1392" s="47" t="s">
        <v>1333</v>
      </c>
      <c r="F1392" s="43"/>
      <c r="G1392" s="263" t="str">
        <f t="shared" si="87"/>
        <v xml:space="preserve"> </v>
      </c>
      <c r="H1392" s="143" t="s">
        <v>15</v>
      </c>
      <c r="I1392" s="143" t="s">
        <v>1315</v>
      </c>
      <c r="J1392" s="263" t="str">
        <f t="shared" si="88"/>
        <v xml:space="preserve"> </v>
      </c>
      <c r="K1392" s="38" t="str">
        <f>IF(D1392&gt;=('28 Populations and thresholds'!$I$60),"YES"," ")</f>
        <v>YES</v>
      </c>
      <c r="L1392" s="38" t="str">
        <f>IF(K1392="YES"," ",IF(D1392&gt;=('28 Populations and thresholds'!$I$60)*0.25,"YES"))</f>
        <v xml:space="preserve"> </v>
      </c>
      <c r="M1392" s="38" t="b">
        <f>OR('28 Populations and thresholds'!$J$60="CR",'28 Populations and thresholds'!$J$60="EN",'28 Populations and thresholds'!$J$60="VU")</f>
        <v>1</v>
      </c>
      <c r="N1392" s="75">
        <f>D1392/'28 Populations and thresholds'!$H$60</f>
        <v>0.1595</v>
      </c>
      <c r="O1392" s="263" t="str">
        <f t="shared" si="89"/>
        <v xml:space="preserve"> </v>
      </c>
      <c r="Q1392" s="263" t="str">
        <f t="shared" si="90"/>
        <v xml:space="preserve"> </v>
      </c>
      <c r="R1392" s="4"/>
      <c r="S1392" s="4"/>
      <c r="T1392" s="4"/>
      <c r="U1392" s="4"/>
      <c r="V1392" s="4"/>
    </row>
    <row r="1393" spans="1:22" x14ac:dyDescent="0.2">
      <c r="A1393" s="143" t="s">
        <v>1314</v>
      </c>
      <c r="B1393" s="9" t="s">
        <v>1686</v>
      </c>
      <c r="C1393" s="111" t="s">
        <v>3771</v>
      </c>
      <c r="D1393" s="41">
        <v>1638</v>
      </c>
      <c r="E1393" s="46">
        <v>32994</v>
      </c>
      <c r="F1393" s="43"/>
      <c r="G1393" s="263" t="str">
        <f t="shared" si="87"/>
        <v xml:space="preserve"> </v>
      </c>
      <c r="H1393" s="143" t="s">
        <v>21</v>
      </c>
      <c r="I1393" s="143" t="s">
        <v>821</v>
      </c>
      <c r="J1393" s="263" t="str">
        <f t="shared" si="88"/>
        <v xml:space="preserve"> </v>
      </c>
      <c r="K1393" s="38" t="str">
        <f>IF(D1393&gt;=('28 Populations and thresholds'!$I$200),"YES"," ")</f>
        <v>YES</v>
      </c>
      <c r="L1393" s="38" t="str">
        <f>IF(K1393="YES"," ",IF(D1393&gt;=('28 Populations and thresholds'!$I$200)*0.25,"YES"))</f>
        <v xml:space="preserve"> </v>
      </c>
      <c r="M1393" s="38" t="b">
        <f>OR('28 Populations and thresholds'!$J$200="CR",'28 Populations and thresholds'!$J$200="EN",'28 Populations and thresholds'!$J$200="VU")</f>
        <v>0</v>
      </c>
      <c r="N1393" s="75">
        <f>D1393/'28 Populations and thresholds'!$H$200</f>
        <v>1.6379999999999999E-2</v>
      </c>
      <c r="O1393" s="263" t="str">
        <f t="shared" si="89"/>
        <v xml:space="preserve"> </v>
      </c>
      <c r="Q1393" s="263" t="str">
        <f t="shared" si="90"/>
        <v xml:space="preserve"> </v>
      </c>
      <c r="R1393" s="4"/>
      <c r="S1393" s="4"/>
      <c r="T1393" s="4"/>
      <c r="U1393" s="4"/>
      <c r="V1393" s="4"/>
    </row>
    <row r="1394" spans="1:22" x14ac:dyDescent="0.2">
      <c r="A1394" s="143" t="s">
        <v>1314</v>
      </c>
      <c r="B1394" s="9" t="s">
        <v>1686</v>
      </c>
      <c r="C1394" s="111" t="s">
        <v>3763</v>
      </c>
      <c r="D1394" s="41">
        <v>177</v>
      </c>
      <c r="E1394" s="46">
        <v>37009</v>
      </c>
      <c r="F1394" s="43"/>
      <c r="G1394" s="263" t="str">
        <f t="shared" si="87"/>
        <v xml:space="preserve"> </v>
      </c>
      <c r="H1394" s="143" t="s">
        <v>21</v>
      </c>
      <c r="I1394" s="143" t="s">
        <v>115</v>
      </c>
      <c r="J1394" s="263" t="str">
        <f t="shared" si="88"/>
        <v xml:space="preserve"> </v>
      </c>
      <c r="K1394" s="38" t="str">
        <f>IF(D1394&gt;=('28 Populations and thresholds'!$I$191),"YES"," ")</f>
        <v xml:space="preserve"> </v>
      </c>
      <c r="L1394" s="38" t="str">
        <f>IF(K1394="YES"," ",IF(D1394&gt;=('28 Populations and thresholds'!$I$191)*0.25,"YES"))</f>
        <v>YES</v>
      </c>
      <c r="M1394" s="38" t="b">
        <f>OR('28 Populations and thresholds'!$J$191="CR",'28 Populations and thresholds'!$J$191="EN",'28 Populations and thresholds'!$J$191="VU")</f>
        <v>0</v>
      </c>
      <c r="N1394" s="75">
        <f>D1394/'28 Populations and thresholds'!$H$191</f>
        <v>3.5400000000000002E-3</v>
      </c>
      <c r="O1394" s="263" t="str">
        <f t="shared" si="89"/>
        <v xml:space="preserve"> </v>
      </c>
      <c r="P1394" s="9"/>
      <c r="Q1394" s="263" t="str">
        <f t="shared" si="90"/>
        <v xml:space="preserve"> </v>
      </c>
    </row>
    <row r="1395" spans="1:22" x14ac:dyDescent="0.2">
      <c r="A1395" s="12" t="s">
        <v>1314</v>
      </c>
      <c r="B1395" s="65" t="s">
        <v>1686</v>
      </c>
      <c r="C1395" s="4" t="s">
        <v>3401</v>
      </c>
      <c r="D1395" s="5">
        <v>12</v>
      </c>
      <c r="E1395" s="148">
        <v>33239</v>
      </c>
      <c r="G1395" s="263" t="str">
        <f t="shared" si="87"/>
        <v xml:space="preserve"> </v>
      </c>
      <c r="I1395" s="13" t="s">
        <v>4019</v>
      </c>
      <c r="J1395" s="263" t="str">
        <f t="shared" si="88"/>
        <v xml:space="preserve"> </v>
      </c>
      <c r="K1395" s="38" t="str">
        <f>IF(D1395&gt;=('28 Populations and thresholds'!$I$117),"YES"," ")</f>
        <v>YES</v>
      </c>
      <c r="L1395" s="38" t="str">
        <f>IF(K1395="YES"," ",IF(D1395&gt;=('28 Populations and thresholds'!$I$117)*0.25,"YES"))</f>
        <v xml:space="preserve"> </v>
      </c>
      <c r="M1395" s="38" t="b">
        <f>OR('28 Populations and thresholds'!$J$117="CR",'28 Populations and thresholds'!$J$117="EN",'28 Populations and thresholds'!$J$117="VU")</f>
        <v>1</v>
      </c>
      <c r="N1395" s="75">
        <f>D1395/'28 Populations and thresholds'!$H$117</f>
        <v>8.0000000000000002E-3</v>
      </c>
      <c r="O1395" s="263" t="str">
        <f t="shared" si="89"/>
        <v xml:space="preserve"> </v>
      </c>
      <c r="P1395" s="121"/>
      <c r="Q1395" s="263" t="str">
        <f t="shared" si="90"/>
        <v xml:space="preserve"> </v>
      </c>
    </row>
    <row r="1396" spans="1:22" x14ac:dyDescent="0.2">
      <c r="A1396" s="267" t="s">
        <v>1314</v>
      </c>
      <c r="B1396" s="268" t="s">
        <v>1384</v>
      </c>
      <c r="C1396" s="269" t="s">
        <v>3552</v>
      </c>
      <c r="D1396" s="270">
        <v>788</v>
      </c>
      <c r="E1396" s="294" t="s">
        <v>1332</v>
      </c>
      <c r="F1396" s="276"/>
      <c r="G1396" s="263" t="str">
        <f t="shared" si="87"/>
        <v xml:space="preserve"> </v>
      </c>
      <c r="H1396" s="267" t="s">
        <v>15</v>
      </c>
      <c r="I1396" s="267" t="s">
        <v>1315</v>
      </c>
      <c r="J1396" s="263" t="str">
        <f t="shared" si="88"/>
        <v xml:space="preserve"> </v>
      </c>
      <c r="K1396" s="272" t="str">
        <f>IF(D1396&gt;=('28 Populations and thresholds'!$I$77),"YES"," ")</f>
        <v>YES</v>
      </c>
      <c r="L1396" s="272" t="str">
        <f>IF(K1396="YES"," ",IF(D1396&gt;=('28 Populations and thresholds'!$I$77)*0.25,"YES"))</f>
        <v xml:space="preserve"> </v>
      </c>
      <c r="M1396" s="272" t="b">
        <f>OR('28 Populations and thresholds'!$J$77="CR",'28 Populations and thresholds'!$J$77="EN",'28 Populations and thresholds'!$J$77="VU")</f>
        <v>0</v>
      </c>
      <c r="N1396" s="273">
        <f>D1396/'28 Populations and thresholds'!$H$77</f>
        <v>7.8799999999999999E-3</v>
      </c>
      <c r="O1396" s="263" t="str">
        <f t="shared" si="89"/>
        <v xml:space="preserve"> </v>
      </c>
      <c r="P1396" s="269"/>
      <c r="Q1396" s="263" t="str">
        <f t="shared" si="90"/>
        <v xml:space="preserve"> </v>
      </c>
    </row>
    <row r="1397" spans="1:22" x14ac:dyDescent="0.2">
      <c r="A1397" s="12" t="s">
        <v>1314</v>
      </c>
      <c r="B1397" s="9" t="s">
        <v>4477</v>
      </c>
      <c r="C1397" s="155" t="s">
        <v>3403</v>
      </c>
      <c r="D1397" s="5">
        <v>500</v>
      </c>
      <c r="E1397" s="104" t="s">
        <v>4045</v>
      </c>
      <c r="G1397" s="263" t="str">
        <f t="shared" si="87"/>
        <v xml:space="preserve"> </v>
      </c>
      <c r="I1397" s="13" t="s">
        <v>4019</v>
      </c>
      <c r="J1397" s="263" t="str">
        <f t="shared" si="88"/>
        <v xml:space="preserve"> </v>
      </c>
      <c r="K1397" s="38" t="str">
        <f>IF(D1397&gt;=(('28 Populations and thresholds'!$I$117)+('28 Populations and thresholds'!$I$118)),"YES"," ")</f>
        <v>YES</v>
      </c>
      <c r="L1397" s="38" t="str">
        <f>IF(K1397="YES"," ",IF(D1397&gt;=(('28 Populations and thresholds'!$I$117)+('28 Populations and thresholds'!$I$118))*0.25,"YES"))</f>
        <v xml:space="preserve"> </v>
      </c>
      <c r="M1397" s="38" t="b">
        <f>OR('28 Populations and thresholds'!$J$118="CR",'28 Populations and thresholds'!$J$118="EN",'28 Populations and thresholds'!$J$118="VU")</f>
        <v>1</v>
      </c>
      <c r="N1397" s="75">
        <f>D1397/(('28 Populations and thresholds'!$H$117)+('28 Populations and thresholds'!$H$118))</f>
        <v>7.6923076923076927E-2</v>
      </c>
      <c r="O1397" s="263" t="str">
        <f t="shared" si="89"/>
        <v xml:space="preserve"> </v>
      </c>
      <c r="P1397" s="12" t="s">
        <v>4568</v>
      </c>
      <c r="Q1397" s="263" t="str">
        <f t="shared" si="90"/>
        <v xml:space="preserve"> </v>
      </c>
    </row>
    <row r="1398" spans="1:22" x14ac:dyDescent="0.2">
      <c r="A1398" s="267" t="s">
        <v>1314</v>
      </c>
      <c r="B1398" s="268" t="s">
        <v>1385</v>
      </c>
      <c r="C1398" s="269" t="s">
        <v>3545</v>
      </c>
      <c r="D1398" s="270">
        <v>660</v>
      </c>
      <c r="E1398" s="294" t="s">
        <v>1360</v>
      </c>
      <c r="F1398" s="276"/>
      <c r="G1398" s="263" t="str">
        <f t="shared" si="87"/>
        <v xml:space="preserve"> </v>
      </c>
      <c r="H1398" s="267" t="s">
        <v>15</v>
      </c>
      <c r="I1398" s="267" t="s">
        <v>1324</v>
      </c>
      <c r="J1398" s="263" t="str">
        <f t="shared" si="88"/>
        <v xml:space="preserve"> </v>
      </c>
      <c r="K1398" s="272" t="str">
        <f>IF(D1398&gt;=('28 Populations and thresholds'!$I$71),"YES"," ")</f>
        <v>YES</v>
      </c>
      <c r="L1398" s="272" t="str">
        <f>IF(K1398="YES"," ",IF(D1398&gt;=('28 Populations and thresholds'!$I$71)*0.25,"YES"))</f>
        <v xml:space="preserve"> </v>
      </c>
      <c r="M1398" s="272" t="b">
        <f>OR('28 Populations and thresholds'!$J$71="CR",'28 Populations and thresholds'!$J$71="EN",'28 Populations and thresholds'!$J$71="VU")</f>
        <v>0</v>
      </c>
      <c r="N1398" s="273">
        <f>D1398/'28 Populations and thresholds'!$H$71</f>
        <v>1.0999999999999999E-2</v>
      </c>
      <c r="O1398" s="263" t="str">
        <f t="shared" si="89"/>
        <v xml:space="preserve"> </v>
      </c>
      <c r="P1398" s="275"/>
      <c r="Q1398" s="263" t="str">
        <f t="shared" si="90"/>
        <v xml:space="preserve"> </v>
      </c>
    </row>
    <row r="1399" spans="1:22" x14ac:dyDescent="0.2">
      <c r="A1399" s="143" t="s">
        <v>1314</v>
      </c>
      <c r="B1399" s="40" t="s">
        <v>1386</v>
      </c>
      <c r="C1399" s="4" t="s">
        <v>3545</v>
      </c>
      <c r="D1399" s="41">
        <v>1033</v>
      </c>
      <c r="E1399" s="47" t="s">
        <v>1387</v>
      </c>
      <c r="F1399" s="43"/>
      <c r="G1399" s="263" t="str">
        <f t="shared" si="87"/>
        <v xml:space="preserve"> </v>
      </c>
      <c r="H1399" s="143" t="s">
        <v>15</v>
      </c>
      <c r="I1399" s="143" t="s">
        <v>1324</v>
      </c>
      <c r="J1399" s="263" t="str">
        <f t="shared" si="88"/>
        <v xml:space="preserve"> </v>
      </c>
      <c r="K1399" s="38" t="str">
        <f>IF(D1399&gt;=('28 Populations and thresholds'!$I$71),"YES"," ")</f>
        <v>YES</v>
      </c>
      <c r="L1399" s="38" t="str">
        <f>IF(K1399="YES"," ",IF(D1399&gt;=('28 Populations and thresholds'!$I$71)*0.25,"YES"))</f>
        <v xml:space="preserve"> </v>
      </c>
      <c r="M1399" s="38" t="b">
        <f>OR('28 Populations and thresholds'!$J$71="CR",'28 Populations and thresholds'!$J$71="EN",'28 Populations and thresholds'!$J$71="VU")</f>
        <v>0</v>
      </c>
      <c r="N1399" s="75">
        <f>D1399/'28 Populations and thresholds'!$H$71</f>
        <v>1.7216666666666668E-2</v>
      </c>
      <c r="O1399" s="263" t="str">
        <f t="shared" si="89"/>
        <v xml:space="preserve"> </v>
      </c>
      <c r="Q1399" s="263" t="str">
        <f t="shared" si="90"/>
        <v xml:space="preserve"> </v>
      </c>
    </row>
    <row r="1400" spans="1:22" x14ac:dyDescent="0.2">
      <c r="A1400" s="267" t="s">
        <v>1314</v>
      </c>
      <c r="B1400" s="268" t="s">
        <v>1388</v>
      </c>
      <c r="C1400" s="269" t="s">
        <v>3545</v>
      </c>
      <c r="D1400" s="270">
        <v>6512</v>
      </c>
      <c r="E1400" s="294" t="s">
        <v>1360</v>
      </c>
      <c r="F1400" s="276"/>
      <c r="G1400" s="263" t="str">
        <f t="shared" si="87"/>
        <v xml:space="preserve"> </v>
      </c>
      <c r="H1400" s="267" t="s">
        <v>15</v>
      </c>
      <c r="I1400" s="267" t="s">
        <v>1324</v>
      </c>
      <c r="J1400" s="263" t="str">
        <f t="shared" si="88"/>
        <v xml:space="preserve"> </v>
      </c>
      <c r="K1400" s="272" t="str">
        <f>IF(D1400&gt;=('28 Populations and thresholds'!$I$71),"YES"," ")</f>
        <v>YES</v>
      </c>
      <c r="L1400" s="272" t="str">
        <f>IF(K1400="YES"," ",IF(D1400&gt;=('28 Populations and thresholds'!$I$71)*0.25,"YES"))</f>
        <v xml:space="preserve"> </v>
      </c>
      <c r="M1400" s="272" t="b">
        <f>OR('28 Populations and thresholds'!$J$71="CR",'28 Populations and thresholds'!$J$71="EN",'28 Populations and thresholds'!$J$71="VU")</f>
        <v>0</v>
      </c>
      <c r="N1400" s="273">
        <f>D1400/'28 Populations and thresholds'!$H$71</f>
        <v>0.10853333333333333</v>
      </c>
      <c r="O1400" s="263" t="str">
        <f t="shared" si="89"/>
        <v xml:space="preserve"> </v>
      </c>
      <c r="P1400" s="275"/>
      <c r="Q1400" s="263" t="str">
        <f t="shared" si="90"/>
        <v xml:space="preserve"> </v>
      </c>
    </row>
    <row r="1401" spans="1:22" x14ac:dyDescent="0.2">
      <c r="A1401" s="267" t="s">
        <v>1314</v>
      </c>
      <c r="B1401" s="268" t="s">
        <v>1388</v>
      </c>
      <c r="C1401" s="269" t="s">
        <v>3552</v>
      </c>
      <c r="D1401" s="270">
        <v>1480</v>
      </c>
      <c r="E1401" s="294" t="s">
        <v>1360</v>
      </c>
      <c r="F1401" s="276"/>
      <c r="G1401" s="263" t="str">
        <f t="shared" si="87"/>
        <v xml:space="preserve"> </v>
      </c>
      <c r="H1401" s="267" t="s">
        <v>15</v>
      </c>
      <c r="I1401" s="267" t="s">
        <v>1324</v>
      </c>
      <c r="J1401" s="263" t="str">
        <f t="shared" si="88"/>
        <v xml:space="preserve"> </v>
      </c>
      <c r="K1401" s="272" t="str">
        <f>IF(D1401&gt;=('28 Populations and thresholds'!$I$77),"YES"," ")</f>
        <v>YES</v>
      </c>
      <c r="L1401" s="272" t="str">
        <f>IF(K1401="YES"," ",IF(D1401&gt;=('28 Populations and thresholds'!$I$77)*0.25,"YES"))</f>
        <v xml:space="preserve"> </v>
      </c>
      <c r="M1401" s="272" t="b">
        <f>OR('28 Populations and thresholds'!$J$77="CR",'28 Populations and thresholds'!$J$77="EN",'28 Populations and thresholds'!$J$77="VU")</f>
        <v>0</v>
      </c>
      <c r="N1401" s="273">
        <f>D1401/'28 Populations and thresholds'!$H$77</f>
        <v>1.4800000000000001E-2</v>
      </c>
      <c r="O1401" s="263" t="str">
        <f t="shared" si="89"/>
        <v xml:space="preserve"> </v>
      </c>
      <c r="P1401" s="269"/>
      <c r="Q1401" s="263" t="str">
        <f t="shared" si="90"/>
        <v xml:space="preserve"> </v>
      </c>
    </row>
    <row r="1402" spans="1:22" x14ac:dyDescent="0.2">
      <c r="A1402" s="12" t="s">
        <v>1314</v>
      </c>
      <c r="B1402" s="4" t="s">
        <v>4047</v>
      </c>
      <c r="C1402" s="4" t="s">
        <v>3719</v>
      </c>
      <c r="D1402" s="5">
        <v>235</v>
      </c>
      <c r="E1402" s="148">
        <v>36342</v>
      </c>
      <c r="G1402" s="263" t="str">
        <f t="shared" si="87"/>
        <v xml:space="preserve"> </v>
      </c>
      <c r="H1402" s="13" t="s">
        <v>4019</v>
      </c>
      <c r="J1402" s="263" t="str">
        <f t="shared" si="88"/>
        <v xml:space="preserve"> </v>
      </c>
      <c r="K1402" s="38" t="str">
        <f>IF(D1402&gt;=('28 Populations and thresholds'!$I$32),"YES"," ")</f>
        <v>YES</v>
      </c>
      <c r="L1402" s="38" t="str">
        <f>IF(K1402="YES"," ",IF(D1402&gt;=('28 Populations and thresholds'!$I$32)*0.25,"YES"))</f>
        <v xml:space="preserve"> </v>
      </c>
      <c r="M1402" s="38" t="b">
        <f>OR('28 Populations and thresholds'!$J$32="CR",'28 Populations and thresholds'!$J$32="EN",'28 Populations and thresholds'!$J$32="VU")</f>
        <v>1</v>
      </c>
      <c r="N1402" s="75">
        <f>D1402/'28 Populations and thresholds'!$H$32</f>
        <v>5.731707317073171E-2</v>
      </c>
      <c r="O1402" s="263" t="str">
        <f t="shared" si="89"/>
        <v xml:space="preserve"> </v>
      </c>
      <c r="Q1402" s="263" t="str">
        <f t="shared" si="90"/>
        <v xml:space="preserve"> </v>
      </c>
    </row>
    <row r="1403" spans="1:22" x14ac:dyDescent="0.2">
      <c r="A1403" s="275" t="s">
        <v>1314</v>
      </c>
      <c r="B1403" s="269" t="s">
        <v>4626</v>
      </c>
      <c r="C1403" s="269" t="s">
        <v>3482</v>
      </c>
      <c r="D1403" s="279">
        <v>8877</v>
      </c>
      <c r="E1403" s="281">
        <v>39083</v>
      </c>
      <c r="F1403" s="272"/>
      <c r="G1403" s="263" t="str">
        <f t="shared" si="87"/>
        <v xml:space="preserve"> </v>
      </c>
      <c r="H1403" s="275"/>
      <c r="I1403" s="269" t="s">
        <v>4415</v>
      </c>
      <c r="J1403" s="263" t="str">
        <f t="shared" si="88"/>
        <v xml:space="preserve"> </v>
      </c>
      <c r="K1403" s="272" t="str">
        <f>IF(D1403&gt;=(('28 Populations and thresholds'!$I$205)+('28 Populations and thresholds'!$I$206)+('28 Populations and thresholds'!$I$207)+('28 Populations and thresholds'!$I$208)),"YES"," ")</f>
        <v>YES</v>
      </c>
      <c r="L1403" s="272" t="str">
        <f>IF(K1403="YES"," ",IF(D1403&gt;=(('28 Populations and thresholds'!$I$205)+('28 Populations and thresholds'!$I$206)+('28 Populations and thresholds'!$I$207)+('28 Populations and thresholds'!$I$208))*0.25,"YES"))</f>
        <v xml:space="preserve"> </v>
      </c>
      <c r="M1403" s="272" t="b">
        <f>OR('28 Populations and thresholds'!$J$206="CR",'28 Populations and thresholds'!$J$206="EN",'28 Populations and thresholds'!$J$206="VU")</f>
        <v>0</v>
      </c>
      <c r="N1403" s="273">
        <f>D1403/(('28 Populations and thresholds'!$H$205)+('28 Populations and thresholds'!$H$206)+('28 Populations and thresholds'!$H$207)+('28 Populations and thresholds'!$H$208))</f>
        <v>3.3186287337844404E-3</v>
      </c>
      <c r="O1403" s="263" t="str">
        <f t="shared" si="89"/>
        <v xml:space="preserve"> </v>
      </c>
      <c r="P1403" s="275" t="s">
        <v>4568</v>
      </c>
      <c r="Q1403" s="263" t="str">
        <f t="shared" si="90"/>
        <v xml:space="preserve"> </v>
      </c>
    </row>
    <row r="1404" spans="1:22" x14ac:dyDescent="0.2">
      <c r="A1404" s="275" t="s">
        <v>1314</v>
      </c>
      <c r="B1404" s="269" t="s">
        <v>4626</v>
      </c>
      <c r="C1404" s="269" t="s">
        <v>1732</v>
      </c>
      <c r="D1404" s="279">
        <v>1215</v>
      </c>
      <c r="E1404" s="281">
        <v>35765</v>
      </c>
      <c r="F1404" s="272"/>
      <c r="G1404" s="263" t="str">
        <f t="shared" si="87"/>
        <v xml:space="preserve"> </v>
      </c>
      <c r="H1404" s="275" t="s">
        <v>4019</v>
      </c>
      <c r="I1404" s="275"/>
      <c r="J1404" s="263" t="str">
        <f t="shared" si="88"/>
        <v xml:space="preserve"> </v>
      </c>
      <c r="K1404" s="272" t="str">
        <f>IF(D1404&gt;=('28 Populations and thresholds'!$I$221),"YES"," ")</f>
        <v>YES</v>
      </c>
      <c r="L1404" s="272" t="str">
        <f>IF(K1404="YES"," ",IF(D1404&gt;=('28 Populations and thresholds'!$I$221)*0.25,"YES"))</f>
        <v xml:space="preserve"> </v>
      </c>
      <c r="M1404" s="272" t="b">
        <f>OR('28 Populations and thresholds'!$J$221="CR",'28 Populations and thresholds'!$J$221="EN",'28 Populations and thresholds'!$J$221="VU")</f>
        <v>1</v>
      </c>
      <c r="N1404" s="273">
        <f>D1404/'28 Populations and thresholds'!$H$221</f>
        <v>0.12656249999999999</v>
      </c>
      <c r="O1404" s="263" t="str">
        <f t="shared" si="89"/>
        <v xml:space="preserve"> </v>
      </c>
      <c r="P1404" s="275"/>
      <c r="Q1404" s="263" t="str">
        <f t="shared" si="90"/>
        <v xml:space="preserve"> </v>
      </c>
    </row>
    <row r="1405" spans="1:22" x14ac:dyDescent="0.2">
      <c r="A1405" s="143" t="s">
        <v>1314</v>
      </c>
      <c r="B1405" s="40" t="s">
        <v>1270</v>
      </c>
      <c r="C1405" s="4" t="s">
        <v>3452</v>
      </c>
      <c r="D1405" s="41">
        <v>2871</v>
      </c>
      <c r="E1405" s="46">
        <v>35076</v>
      </c>
      <c r="F1405" s="43"/>
      <c r="G1405" s="263" t="str">
        <f t="shared" si="87"/>
        <v xml:space="preserve"> </v>
      </c>
      <c r="H1405" s="143" t="s">
        <v>21</v>
      </c>
      <c r="I1405" s="143" t="s">
        <v>853</v>
      </c>
      <c r="J1405" s="263" t="str">
        <f t="shared" si="88"/>
        <v xml:space="preserve"> </v>
      </c>
      <c r="K1405" s="38" t="str">
        <f>IF(D1405&gt;=('28 Populations and thresholds'!$I$158),"YES"," ")</f>
        <v>YES</v>
      </c>
      <c r="L1405" s="38" t="str">
        <f>IF(K1405="YES"," ",IF(D1405&gt;=('28 Populations and thresholds'!$I$158)*0.25,"YES"))</f>
        <v xml:space="preserve"> </v>
      </c>
      <c r="M1405" s="38" t="b">
        <f>OR('28 Populations and thresholds'!$J$158="CR",'28 Populations and thresholds'!$J$158="EN",'28 Populations and thresholds'!$J$158="VU")</f>
        <v>0</v>
      </c>
      <c r="N1405" s="75">
        <f>D1405/'28 Populations and thresholds'!$H$158</f>
        <v>2.8709999999999999E-2</v>
      </c>
      <c r="O1405" s="263" t="str">
        <f t="shared" si="89"/>
        <v xml:space="preserve"> </v>
      </c>
      <c r="P1405" s="9"/>
      <c r="Q1405" s="263" t="str">
        <f t="shared" si="90"/>
        <v xml:space="preserve"> </v>
      </c>
    </row>
    <row r="1406" spans="1:22" x14ac:dyDescent="0.2">
      <c r="A1406" s="267" t="s">
        <v>1314</v>
      </c>
      <c r="B1406" s="268" t="s">
        <v>1389</v>
      </c>
      <c r="C1406" s="269" t="s">
        <v>3545</v>
      </c>
      <c r="D1406" s="270">
        <v>2000</v>
      </c>
      <c r="E1406" s="294" t="s">
        <v>1336</v>
      </c>
      <c r="F1406" s="276"/>
      <c r="G1406" s="263" t="str">
        <f t="shared" si="87"/>
        <v xml:space="preserve"> </v>
      </c>
      <c r="H1406" s="267" t="s">
        <v>15</v>
      </c>
      <c r="I1406" s="267" t="s">
        <v>1335</v>
      </c>
      <c r="J1406" s="263" t="str">
        <f t="shared" si="88"/>
        <v xml:space="preserve"> </v>
      </c>
      <c r="K1406" s="272" t="str">
        <f>IF(D1406&gt;=('28 Populations and thresholds'!$I$71),"YES"," ")</f>
        <v>YES</v>
      </c>
      <c r="L1406" s="272" t="str">
        <f>IF(K1406="YES"," ",IF(D1406&gt;=('28 Populations and thresholds'!$I$71)*0.25,"YES"))</f>
        <v xml:space="preserve"> </v>
      </c>
      <c r="M1406" s="272" t="b">
        <f>OR('28 Populations and thresholds'!$J$71="CR",'28 Populations and thresholds'!$J$71="EN",'28 Populations and thresholds'!$J$71="VU")</f>
        <v>0</v>
      </c>
      <c r="N1406" s="273">
        <f>D1406/'28 Populations and thresholds'!$H$71</f>
        <v>3.3333333333333333E-2</v>
      </c>
      <c r="O1406" s="263" t="str">
        <f t="shared" si="89"/>
        <v xml:space="preserve"> </v>
      </c>
      <c r="P1406" s="275"/>
      <c r="Q1406" s="263" t="str">
        <f t="shared" si="90"/>
        <v xml:space="preserve"> </v>
      </c>
    </row>
    <row r="1407" spans="1:22" x14ac:dyDescent="0.2">
      <c r="A1407" s="143" t="s">
        <v>1314</v>
      </c>
      <c r="B1407" s="40" t="s">
        <v>1074</v>
      </c>
      <c r="C1407" s="4" t="s">
        <v>3447</v>
      </c>
      <c r="D1407" s="41">
        <v>905</v>
      </c>
      <c r="E1407" s="46">
        <v>37712</v>
      </c>
      <c r="F1407" s="43" t="s">
        <v>6038</v>
      </c>
      <c r="G1407" s="263" t="str">
        <f t="shared" si="87"/>
        <v xml:space="preserve"> </v>
      </c>
      <c r="H1407" s="143" t="s">
        <v>21</v>
      </c>
      <c r="I1407" s="143" t="s">
        <v>26</v>
      </c>
      <c r="J1407" s="263" t="str">
        <f t="shared" si="88"/>
        <v xml:space="preserve"> </v>
      </c>
      <c r="K1407" s="38" t="str">
        <f>IF(D1407&gt;=('28 Populations and thresholds'!$I$145),"YES"," ")</f>
        <v>YES</v>
      </c>
      <c r="L1407" s="38" t="str">
        <f>IF(K1407="YES"," ",IF(D1407&gt;=('28 Populations and thresholds'!$I$145)*0.25,"YES"))</f>
        <v xml:space="preserve"> </v>
      </c>
      <c r="M1407" s="38" t="b">
        <f>OR('28 Populations and thresholds'!$J$145="CR",'28 Populations and thresholds'!$J$145="EN",'28 Populations and thresholds'!$J$145="VU")</f>
        <v>0</v>
      </c>
      <c r="N1407" s="75">
        <f>D1407/'28 Populations and thresholds'!$H$145</f>
        <v>9.0500000000000008E-3</v>
      </c>
      <c r="O1407" s="263" t="str">
        <f t="shared" si="89"/>
        <v xml:space="preserve"> </v>
      </c>
      <c r="P1407" s="9"/>
      <c r="Q1407" s="263" t="str">
        <f t="shared" si="90"/>
        <v xml:space="preserve"> </v>
      </c>
    </row>
    <row r="1408" spans="1:22" x14ac:dyDescent="0.2">
      <c r="A1408" s="12" t="s">
        <v>1314</v>
      </c>
      <c r="B1408" s="56" t="s">
        <v>1074</v>
      </c>
      <c r="C1408" s="4" t="s">
        <v>3396</v>
      </c>
      <c r="D1408" s="5">
        <v>400</v>
      </c>
      <c r="E1408" s="148">
        <v>36434</v>
      </c>
      <c r="G1408" s="263" t="str">
        <f t="shared" si="87"/>
        <v xml:space="preserve"> </v>
      </c>
      <c r="I1408" s="13" t="s">
        <v>4019</v>
      </c>
      <c r="J1408" s="263" t="str">
        <f t="shared" si="88"/>
        <v xml:space="preserve"> </v>
      </c>
      <c r="K1408" s="38" t="str">
        <f>IF(D1408&gt;=(('28 Populations and thresholds'!$I$121)+('28 Populations and thresholds'!$I$122)),"YES"," ")</f>
        <v>YES</v>
      </c>
      <c r="L1408" s="38" t="str">
        <f>IF(K1408="YES"," ",IF(D1408&gt;=(('28 Populations and thresholds'!$I$121)+('28 Populations and thresholds'!$I$122))*0.25,"YES"))</f>
        <v xml:space="preserve"> </v>
      </c>
      <c r="M1408" s="38" t="b">
        <f>OR('28 Populations and thresholds'!$J$122="CR",'28 Populations and thresholds'!$J$122="EN",'28 Populations and thresholds'!$J$122="VU")</f>
        <v>1</v>
      </c>
      <c r="N1408" s="75">
        <f>D1408/(('28 Populations and thresholds'!$H$121)+('28 Populations and thresholds'!$H$122))</f>
        <v>3.4334763948497854E-2</v>
      </c>
      <c r="O1408" s="263" t="str">
        <f t="shared" si="89"/>
        <v xml:space="preserve"> </v>
      </c>
      <c r="P1408" s="12" t="s">
        <v>4568</v>
      </c>
      <c r="Q1408" s="263" t="str">
        <f t="shared" si="90"/>
        <v xml:space="preserve"> </v>
      </c>
    </row>
    <row r="1409" spans="1:22" x14ac:dyDescent="0.2">
      <c r="A1409" s="143" t="s">
        <v>1314</v>
      </c>
      <c r="B1409" s="40" t="s">
        <v>1074</v>
      </c>
      <c r="C1409" s="4" t="s">
        <v>3760</v>
      </c>
      <c r="D1409" s="41">
        <v>1483</v>
      </c>
      <c r="E1409" s="46">
        <v>37712</v>
      </c>
      <c r="F1409" s="43"/>
      <c r="G1409" s="263" t="str">
        <f t="shared" ref="G1409:G1472" si="91">" "</f>
        <v xml:space="preserve"> </v>
      </c>
      <c r="H1409" s="143" t="s">
        <v>21</v>
      </c>
      <c r="I1409" s="143" t="s">
        <v>26</v>
      </c>
      <c r="J1409" s="263" t="str">
        <f t="shared" ref="J1409:J1472" si="92">" "</f>
        <v xml:space="preserve"> </v>
      </c>
      <c r="K1409" s="38" t="str">
        <f>IF(D1409&gt;=('28 Populations and thresholds'!$I$186),"YES"," ")</f>
        <v>YES</v>
      </c>
      <c r="L1409" s="38" t="str">
        <f>IF(K1409="YES"," ",IF(D1409&gt;=('28 Populations and thresholds'!$I$186)*0.25,"YES"))</f>
        <v xml:space="preserve"> </v>
      </c>
      <c r="M1409" s="38" t="b">
        <f>OR('28 Populations and thresholds'!$J$186="CR",'28 Populations and thresholds'!$J$186="EN",'28 Populations and thresholds'!$J$186="VU")</f>
        <v>0</v>
      </c>
      <c r="N1409" s="75">
        <f>D1409/'28 Populations and thresholds'!$H$186</f>
        <v>1.4829999999999999E-3</v>
      </c>
      <c r="O1409" s="263" t="str">
        <f t="shared" ref="O1409:O1472" si="93">" "</f>
        <v xml:space="preserve"> </v>
      </c>
      <c r="Q1409" s="263" t="str">
        <f t="shared" ref="Q1409:Q1472" si="94">" "</f>
        <v xml:space="preserve"> </v>
      </c>
    </row>
    <row r="1410" spans="1:22" x14ac:dyDescent="0.2">
      <c r="A1410" s="143" t="s">
        <v>1314</v>
      </c>
      <c r="B1410" s="40" t="s">
        <v>1074</v>
      </c>
      <c r="C1410" s="4" t="s">
        <v>3744</v>
      </c>
      <c r="D1410" s="41">
        <v>1737</v>
      </c>
      <c r="E1410" s="46">
        <v>38078</v>
      </c>
      <c r="F1410" s="43"/>
      <c r="G1410" s="263" t="str">
        <f t="shared" si="91"/>
        <v xml:space="preserve"> </v>
      </c>
      <c r="H1410" s="143" t="s">
        <v>21</v>
      </c>
      <c r="I1410" s="143" t="s">
        <v>26</v>
      </c>
      <c r="J1410" s="263" t="str">
        <f t="shared" si="92"/>
        <v xml:space="preserve"> </v>
      </c>
      <c r="K1410" s="38" t="str">
        <f>IF(D1410&gt;=('28 Populations and thresholds'!$I$150),"YES"," ")</f>
        <v>YES</v>
      </c>
      <c r="L1410" s="38" t="str">
        <f>IF(K1410="YES"," ",IF(D1410&gt;=('28 Populations and thresholds'!$I$150)*0.25,"YES"))</f>
        <v xml:space="preserve"> </v>
      </c>
      <c r="M1410" s="38" t="b">
        <f>OR('28 Populations and thresholds'!$J$150="CR",'28 Populations and thresholds'!$J$150="EN",'28 Populations and thresholds'!$J$150="VU")</f>
        <v>0</v>
      </c>
      <c r="N1410" s="75">
        <f>D1410/'28 Populations and thresholds'!$H$150</f>
        <v>1.737E-3</v>
      </c>
      <c r="O1410" s="263" t="str">
        <f t="shared" si="93"/>
        <v xml:space="preserve"> </v>
      </c>
      <c r="P1410" s="9"/>
      <c r="Q1410" s="263" t="str">
        <f t="shared" si="94"/>
        <v xml:space="preserve"> </v>
      </c>
    </row>
    <row r="1411" spans="1:22" x14ac:dyDescent="0.2">
      <c r="A1411" s="12" t="s">
        <v>1314</v>
      </c>
      <c r="B1411" s="56" t="s">
        <v>1074</v>
      </c>
      <c r="C1411" s="4" t="s">
        <v>3400</v>
      </c>
      <c r="D1411" s="5">
        <v>346</v>
      </c>
      <c r="E1411" s="104">
        <v>1996</v>
      </c>
      <c r="G1411" s="263" t="str">
        <f t="shared" si="91"/>
        <v xml:space="preserve"> </v>
      </c>
      <c r="I1411" s="13" t="s">
        <v>4019</v>
      </c>
      <c r="J1411" s="263" t="str">
        <f t="shared" si="92"/>
        <v xml:space="preserve"> </v>
      </c>
      <c r="K1411" s="38" t="str">
        <f>IF(D1411&gt;=(('28 Populations and thresholds'!$I$123)+('28 Populations and thresholds'!$I$124)),"YES"," ")</f>
        <v>YES</v>
      </c>
      <c r="L1411" s="38" t="str">
        <f>IF(K1411="YES"," ",IF(D1411&gt;=(('28 Populations and thresholds'!$I$123)+('28 Populations and thresholds'!$I$124))*0.25,"YES"))</f>
        <v xml:space="preserve"> </v>
      </c>
      <c r="M1411" s="38" t="b">
        <f>OR('28 Populations and thresholds'!$J$124="CR",'28 Populations and thresholds'!$J$124="EN",'28 Populations and thresholds'!$J$124="VU")</f>
        <v>1</v>
      </c>
      <c r="N1411" s="75">
        <f>D1411/(('28 Populations and thresholds'!$H$123)+('28 Populations and thresholds'!$H$124))</f>
        <v>0.22322580645161291</v>
      </c>
      <c r="O1411" s="263" t="str">
        <f t="shared" si="93"/>
        <v xml:space="preserve"> </v>
      </c>
      <c r="P1411" s="12" t="s">
        <v>4568</v>
      </c>
      <c r="Q1411" s="263" t="str">
        <f t="shared" si="94"/>
        <v xml:space="preserve"> </v>
      </c>
    </row>
    <row r="1412" spans="1:22" x14ac:dyDescent="0.2">
      <c r="A1412" s="275" t="s">
        <v>1314</v>
      </c>
      <c r="B1412" s="269" t="s">
        <v>4422</v>
      </c>
      <c r="C1412" s="269" t="s">
        <v>3781</v>
      </c>
      <c r="D1412" s="279">
        <v>1031</v>
      </c>
      <c r="E1412" s="281">
        <v>38749</v>
      </c>
      <c r="F1412" s="272"/>
      <c r="G1412" s="263" t="str">
        <f t="shared" si="91"/>
        <v xml:space="preserve"> </v>
      </c>
      <c r="H1412" s="275"/>
      <c r="I1412" s="275" t="s">
        <v>4415</v>
      </c>
      <c r="J1412" s="263" t="str">
        <f t="shared" si="92"/>
        <v xml:space="preserve"> </v>
      </c>
      <c r="K1412" s="272" t="str">
        <f>IF(D1412&gt;=('28 Populations and thresholds'!$I$220),"YES"," ")</f>
        <v>YES</v>
      </c>
      <c r="L1412" s="272" t="str">
        <f>IF(K1412="YES"," ",IF(D1412&gt;=('28 Populations and thresholds'!$I$220)*0.25,"YES"))</f>
        <v xml:space="preserve"> </v>
      </c>
      <c r="M1412" s="272" t="b">
        <f>OR('28 Populations and thresholds'!$J$220="CR",'28 Populations and thresholds'!$J$220="EN",'28 Populations and thresholds'!$J$220="VU")</f>
        <v>0</v>
      </c>
      <c r="N1412" s="273">
        <f>D1412/'28 Populations and thresholds'!$H$220</f>
        <v>1.0309989690010311E-3</v>
      </c>
      <c r="O1412" s="263" t="str">
        <f t="shared" si="93"/>
        <v xml:space="preserve"> </v>
      </c>
      <c r="P1412" s="275"/>
      <c r="Q1412" s="263" t="str">
        <f t="shared" si="94"/>
        <v xml:space="preserve"> </v>
      </c>
    </row>
    <row r="1413" spans="1:22" x14ac:dyDescent="0.2">
      <c r="A1413" s="12" t="s">
        <v>1314</v>
      </c>
      <c r="B1413" s="4" t="s">
        <v>4263</v>
      </c>
      <c r="C1413" s="159" t="s">
        <v>1696</v>
      </c>
      <c r="D1413" s="105">
        <v>57</v>
      </c>
      <c r="E1413" s="106" t="s">
        <v>4265</v>
      </c>
      <c r="G1413" s="263" t="str">
        <f t="shared" si="91"/>
        <v xml:space="preserve"> </v>
      </c>
      <c r="H1413" s="12"/>
      <c r="I1413" s="12" t="s">
        <v>4264</v>
      </c>
      <c r="J1413" s="263" t="str">
        <f t="shared" si="92"/>
        <v xml:space="preserve"> </v>
      </c>
      <c r="K1413" s="38" t="str">
        <f>IF(D1413&gt;=('28 Populations and thresholds'!$I$51),"YES"," ")</f>
        <v>YES</v>
      </c>
      <c r="L1413" s="38"/>
      <c r="M1413" s="38" t="b">
        <f>OR('28 Populations and thresholds'!$J$51="CR",'28 Populations and thresholds'!$J$51="EN",'28 Populations and thresholds'!$J$51="VU")</f>
        <v>1</v>
      </c>
      <c r="N1413" s="75">
        <f>D1413/'28 Populations and thresholds'!$H$51</f>
        <v>2.1111111111111112E-2</v>
      </c>
      <c r="O1413" s="263" t="str">
        <f t="shared" si="93"/>
        <v xml:space="preserve"> </v>
      </c>
      <c r="Q1413" s="263" t="str">
        <f t="shared" si="94"/>
        <v xml:space="preserve"> </v>
      </c>
    </row>
    <row r="1414" spans="1:22" x14ac:dyDescent="0.2">
      <c r="A1414" s="275" t="s">
        <v>1391</v>
      </c>
      <c r="B1414" s="277" t="s">
        <v>4230</v>
      </c>
      <c r="C1414" s="278" t="s">
        <v>3755</v>
      </c>
      <c r="D1414" s="279">
        <v>2370</v>
      </c>
      <c r="E1414" s="285">
        <v>38633</v>
      </c>
      <c r="F1414" s="272"/>
      <c r="G1414" s="263" t="str">
        <f t="shared" si="91"/>
        <v xml:space="preserve"> </v>
      </c>
      <c r="H1414" s="275"/>
      <c r="I1414" s="275" t="s">
        <v>4252</v>
      </c>
      <c r="J1414" s="263" t="str">
        <f t="shared" si="92"/>
        <v xml:space="preserve"> </v>
      </c>
      <c r="K1414" s="272" t="str">
        <f>IF(D1414&gt;=('28 Populations and thresholds'!$I$174),"YES"," ")</f>
        <v>YES</v>
      </c>
      <c r="L1414" s="272" t="str">
        <f>IF(K1414="YES"," ",IF(D1414&gt;=('28 Populations and thresholds'!$I$174)*0.25,"YES"))</f>
        <v xml:space="preserve"> </v>
      </c>
      <c r="M1414" s="272" t="b">
        <f>OR('28 Populations and thresholds'!$J$174="CR",'28 Populations and thresholds'!$J$174="EN",'28 Populations and thresholds'!$J$174="VU")</f>
        <v>0</v>
      </c>
      <c r="N1414" s="273">
        <f>D1414/'28 Populations and thresholds'!$H$174</f>
        <v>0.10304347826086957</v>
      </c>
      <c r="O1414" s="263" t="str">
        <f t="shared" si="93"/>
        <v xml:space="preserve"> </v>
      </c>
      <c r="P1414" s="275"/>
      <c r="Q1414" s="263" t="str">
        <f t="shared" si="94"/>
        <v xml:space="preserve"> </v>
      </c>
    </row>
    <row r="1415" spans="1:22" x14ac:dyDescent="0.2">
      <c r="A1415" s="267" t="s">
        <v>1391</v>
      </c>
      <c r="B1415" s="277" t="s">
        <v>4230</v>
      </c>
      <c r="C1415" s="269" t="s">
        <v>3471</v>
      </c>
      <c r="D1415" s="270">
        <v>1000</v>
      </c>
      <c r="E1415" s="271">
        <v>35492</v>
      </c>
      <c r="F1415" s="276"/>
      <c r="G1415" s="263" t="str">
        <f t="shared" si="91"/>
        <v xml:space="preserve"> </v>
      </c>
      <c r="H1415" s="267" t="s">
        <v>21</v>
      </c>
      <c r="I1415" s="267" t="s">
        <v>213</v>
      </c>
      <c r="J1415" s="263" t="str">
        <f t="shared" si="92"/>
        <v xml:space="preserve"> </v>
      </c>
      <c r="K1415" s="272" t="str">
        <f>IF(D1415&gt;=(('28 Populations and thresholds'!$I$183)+('28 Populations and thresholds'!$I$184)+('28 Populations and thresholds'!$I$185)),"YES"," ")</f>
        <v>YES</v>
      </c>
      <c r="L1415" s="272" t="str">
        <f>IF(K1415="YES"," ",IF(D1415&gt;=(('28 Populations and thresholds'!$I$183)+('28 Populations and thresholds'!$I$184)+('28 Populations and thresholds'!$I$185))*0.25,"YES"))</f>
        <v xml:space="preserve"> </v>
      </c>
      <c r="M1415" s="272" t="b">
        <f>OR('28 Populations and thresholds'!$J$183="CR",'28 Populations and thresholds'!$J$183="EN",'28 Populations and thresholds'!$J$183="VU")</f>
        <v>0</v>
      </c>
      <c r="N1415" s="273">
        <f>D1415/(('28 Populations and thresholds'!$H$183)+('28 Populations and thresholds'!$H$184)+('28 Populations and thresholds'!$H$185))</f>
        <v>3.3333333333333335E-3</v>
      </c>
      <c r="O1415" s="263" t="str">
        <f t="shared" si="93"/>
        <v xml:space="preserve"> </v>
      </c>
      <c r="P1415" s="275" t="s">
        <v>4647</v>
      </c>
      <c r="Q1415" s="263" t="str">
        <f t="shared" si="94"/>
        <v xml:space="preserve"> </v>
      </c>
    </row>
    <row r="1416" spans="1:22" x14ac:dyDescent="0.2">
      <c r="A1416" s="275" t="s">
        <v>1391</v>
      </c>
      <c r="B1416" s="277" t="s">
        <v>4230</v>
      </c>
      <c r="C1416" s="278" t="s">
        <v>3480</v>
      </c>
      <c r="D1416" s="279">
        <v>2000</v>
      </c>
      <c r="E1416" s="274" t="s">
        <v>4255</v>
      </c>
      <c r="F1416" s="272"/>
      <c r="G1416" s="263" t="str">
        <f t="shared" si="91"/>
        <v xml:space="preserve"> </v>
      </c>
      <c r="H1416" s="275"/>
      <c r="I1416" s="275" t="s">
        <v>4252</v>
      </c>
      <c r="J1416" s="263" t="str">
        <f t="shared" si="92"/>
        <v xml:space="preserve"> </v>
      </c>
      <c r="K1416" s="272" t="str">
        <f>IF(D1416&gt;=('28 Populations and thresholds'!$I$203),"YES"," ")</f>
        <v>YES</v>
      </c>
      <c r="L1416" s="272" t="str">
        <f>IF(K1416="YES"," ",IF(D1416&gt;=('28 Populations and thresholds'!$I$203)*0.25,"YES"))</f>
        <v xml:space="preserve"> </v>
      </c>
      <c r="M1416" s="272" t="b">
        <f>OR('28 Populations and thresholds'!$J$203="CR",'28 Populations and thresholds'!$J$203="EN",'28 Populations and thresholds'!$J$203="VU")</f>
        <v>0</v>
      </c>
      <c r="N1416" s="273">
        <f>D1416/'28 Populations and thresholds'!$H$203</f>
        <v>1.4814814814814815E-2</v>
      </c>
      <c r="O1416" s="263" t="str">
        <f t="shared" si="93"/>
        <v xml:space="preserve"> </v>
      </c>
      <c r="P1416" s="275"/>
      <c r="Q1416" s="263" t="str">
        <f t="shared" si="94"/>
        <v xml:space="preserve"> </v>
      </c>
    </row>
    <row r="1417" spans="1:22" x14ac:dyDescent="0.2">
      <c r="A1417" s="275" t="s">
        <v>1391</v>
      </c>
      <c r="B1417" s="277" t="s">
        <v>4230</v>
      </c>
      <c r="C1417" s="278" t="s">
        <v>3467</v>
      </c>
      <c r="D1417" s="279">
        <v>2580</v>
      </c>
      <c r="E1417" s="285">
        <v>38633</v>
      </c>
      <c r="F1417" s="272"/>
      <c r="G1417" s="263" t="str">
        <f t="shared" si="91"/>
        <v xml:space="preserve"> </v>
      </c>
      <c r="H1417" s="275"/>
      <c r="I1417" s="275" t="s">
        <v>4252</v>
      </c>
      <c r="J1417" s="263" t="str">
        <f t="shared" si="92"/>
        <v xml:space="preserve"> </v>
      </c>
      <c r="K1417" s="272" t="str">
        <f>IF(D1417&gt;=('28 Populations and thresholds'!$I$180),"YES"," ")</f>
        <v>YES</v>
      </c>
      <c r="L1417" s="272" t="str">
        <f>IF(K1417="YES"," ",IF(D1417&gt;=('28 Populations and thresholds'!$I$180)*0.25,"YES"))</f>
        <v xml:space="preserve"> </v>
      </c>
      <c r="M1417" s="272" t="b">
        <f>OR('28 Populations and thresholds'!$J$180="CR",'28 Populations and thresholds'!$J$180="EN",'28 Populations and thresholds'!$J$180="VU")</f>
        <v>0</v>
      </c>
      <c r="N1417" s="273">
        <f>D1417/'28 Populations and thresholds'!$H$180</f>
        <v>2.58E-2</v>
      </c>
      <c r="O1417" s="263" t="str">
        <f t="shared" si="93"/>
        <v xml:space="preserve"> </v>
      </c>
      <c r="P1417" s="275"/>
      <c r="Q1417" s="263" t="str">
        <f t="shared" si="94"/>
        <v xml:space="preserve"> </v>
      </c>
    </row>
    <row r="1418" spans="1:22" x14ac:dyDescent="0.2">
      <c r="A1418" s="275" t="s">
        <v>1391</v>
      </c>
      <c r="B1418" s="277" t="s">
        <v>4230</v>
      </c>
      <c r="C1418" s="278" t="s">
        <v>3470</v>
      </c>
      <c r="D1418" s="279">
        <v>800</v>
      </c>
      <c r="E1418" s="285">
        <v>39817</v>
      </c>
      <c r="F1418" s="272"/>
      <c r="G1418" s="263" t="str">
        <f t="shared" si="91"/>
        <v xml:space="preserve"> </v>
      </c>
      <c r="H1418" s="275"/>
      <c r="I1418" s="275" t="s">
        <v>4227</v>
      </c>
      <c r="J1418" s="263" t="str">
        <f t="shared" si="92"/>
        <v xml:space="preserve"> </v>
      </c>
      <c r="K1418" s="272" t="str">
        <f>IF(D1418&gt;=('28 Populations and thresholds'!$I$181),"YES"," ")</f>
        <v>YES</v>
      </c>
      <c r="L1418" s="272" t="str">
        <f>IF(K1418="YES"," ",IF(D1418&gt;=('28 Populations and thresholds'!$I$181)*0.25,"YES"))</f>
        <v xml:space="preserve"> </v>
      </c>
      <c r="M1418" s="272" t="b">
        <f>OR('28 Populations and thresholds'!$J$181="CR",'28 Populations and thresholds'!$J$181="EN",'28 Populations and thresholds'!$J$181="VU")</f>
        <v>1</v>
      </c>
      <c r="N1418" s="273">
        <f>D1418/'28 Populations and thresholds'!$H$181</f>
        <v>2.5000000000000001E-2</v>
      </c>
      <c r="O1418" s="263" t="str">
        <f t="shared" si="93"/>
        <v xml:space="preserve"> </v>
      </c>
      <c r="P1418" s="275"/>
      <c r="Q1418" s="263" t="str">
        <f t="shared" si="94"/>
        <v xml:space="preserve"> </v>
      </c>
    </row>
    <row r="1419" spans="1:22" x14ac:dyDescent="0.2">
      <c r="A1419" s="275" t="s">
        <v>1391</v>
      </c>
      <c r="B1419" s="277" t="s">
        <v>4230</v>
      </c>
      <c r="C1419" s="278" t="s">
        <v>3461</v>
      </c>
      <c r="D1419" s="279">
        <v>2180</v>
      </c>
      <c r="E1419" s="285">
        <v>38633</v>
      </c>
      <c r="F1419" s="272"/>
      <c r="G1419" s="263" t="str">
        <f t="shared" si="91"/>
        <v xml:space="preserve"> </v>
      </c>
      <c r="H1419" s="275"/>
      <c r="I1419" s="275" t="s">
        <v>4252</v>
      </c>
      <c r="J1419" s="263" t="str">
        <f t="shared" si="92"/>
        <v xml:space="preserve"> </v>
      </c>
      <c r="K1419" s="272" t="str">
        <f>IF(D1419&gt;=('28 Populations and thresholds'!$I$164),"YES"," ")</f>
        <v>YES</v>
      </c>
      <c r="L1419" s="272" t="str">
        <f>IF(K1419="YES"," ",IF(D1419&gt;=('28 Populations and thresholds'!$I$164)*0.25,"YES"))</f>
        <v xml:space="preserve"> </v>
      </c>
      <c r="M1419" s="272" t="b">
        <f>OR('28 Populations and thresholds'!$J$164="CR",'28 Populations and thresholds'!$J$164="EN",'28 Populations and thresholds'!$J$164="VU")</f>
        <v>0</v>
      </c>
      <c r="N1419" s="273">
        <f>D1419/'28 Populations and thresholds'!$H$164</f>
        <v>2.7594936708860759E-2</v>
      </c>
      <c r="O1419" s="263" t="str">
        <f t="shared" si="93"/>
        <v xml:space="preserve"> </v>
      </c>
      <c r="P1419" s="269"/>
      <c r="Q1419" s="263" t="str">
        <f t="shared" si="94"/>
        <v xml:space="preserve"> </v>
      </c>
    </row>
    <row r="1420" spans="1:22" x14ac:dyDescent="0.2">
      <c r="A1420" s="275" t="s">
        <v>1391</v>
      </c>
      <c r="B1420" s="277" t="s">
        <v>4230</v>
      </c>
      <c r="C1420" s="278" t="s">
        <v>3459</v>
      </c>
      <c r="D1420" s="279">
        <v>2000</v>
      </c>
      <c r="E1420" s="274" t="s">
        <v>4253</v>
      </c>
      <c r="F1420" s="272"/>
      <c r="G1420" s="263" t="str">
        <f t="shared" si="91"/>
        <v xml:space="preserve"> </v>
      </c>
      <c r="H1420" s="275"/>
      <c r="I1420" s="275" t="s">
        <v>4252</v>
      </c>
      <c r="J1420" s="263" t="str">
        <f t="shared" si="92"/>
        <v xml:space="preserve"> </v>
      </c>
      <c r="K1420" s="272" t="str">
        <f>IF(D1420&gt;=(('28 Populations and thresholds'!$I$161)+('28 Populations and thresholds'!$I$162)),"YES"," ")</f>
        <v>YES</v>
      </c>
      <c r="L1420" s="272" t="str">
        <f>IF(K1420="YES"," ",IF(D1420&gt;=(('28 Populations and thresholds'!$I$161)+('28 Populations and thresholds'!$I$162))*0.25,"YES"))</f>
        <v xml:space="preserve"> </v>
      </c>
      <c r="M1420" s="272" t="b">
        <f>OR('28 Populations and thresholds'!$J$161="CR",'28 Populations and thresholds'!$J$161="EN",'28 Populations and thresholds'!$J$161="VU")</f>
        <v>0</v>
      </c>
      <c r="N1420" s="273">
        <f>D1420/(('28 Populations and thresholds'!$H$161)+('28 Populations and thresholds'!$H$162))</f>
        <v>1.1111111111111112E-2</v>
      </c>
      <c r="O1420" s="263" t="str">
        <f t="shared" si="93"/>
        <v xml:space="preserve"> </v>
      </c>
      <c r="P1420" s="282" t="s">
        <v>4564</v>
      </c>
      <c r="Q1420" s="263" t="str">
        <f t="shared" si="94"/>
        <v xml:space="preserve"> </v>
      </c>
    </row>
    <row r="1421" spans="1:22" x14ac:dyDescent="0.2">
      <c r="A1421" s="275" t="s">
        <v>1391</v>
      </c>
      <c r="B1421" s="277" t="s">
        <v>4230</v>
      </c>
      <c r="C1421" s="278" t="s">
        <v>3472</v>
      </c>
      <c r="D1421" s="279">
        <v>6</v>
      </c>
      <c r="E1421" s="285">
        <v>38633</v>
      </c>
      <c r="F1421" s="272"/>
      <c r="G1421" s="263" t="str">
        <f t="shared" si="91"/>
        <v xml:space="preserve"> </v>
      </c>
      <c r="H1421" s="275"/>
      <c r="I1421" s="275" t="s">
        <v>4252</v>
      </c>
      <c r="J1421" s="263" t="str">
        <f t="shared" si="92"/>
        <v xml:space="preserve"> </v>
      </c>
      <c r="K1421" s="272" t="str">
        <f>IF(D1421&gt;=('28 Populations and thresholds'!$I$188),"YES"," ")</f>
        <v>YES</v>
      </c>
      <c r="L1421" s="272" t="str">
        <f>IF(K1421="YES"," ",IF(D1421&gt;=('28 Populations and thresholds'!$I$188)*0.25,"YES"))</f>
        <v xml:space="preserve"> </v>
      </c>
      <c r="M1421" s="272" t="b">
        <f>OR('28 Populations and thresholds'!$J$188="CR",'28 Populations and thresholds'!$J$188="EN",'28 Populations and thresholds'!$J$188="VU")</f>
        <v>1</v>
      </c>
      <c r="N1421" s="273">
        <f>D1421/'28 Populations and thresholds'!$H$188</f>
        <v>0.01</v>
      </c>
      <c r="O1421" s="263" t="str">
        <f t="shared" si="93"/>
        <v xml:space="preserve"> </v>
      </c>
      <c r="P1421" s="275"/>
      <c r="Q1421" s="263" t="str">
        <f t="shared" si="94"/>
        <v xml:space="preserve"> </v>
      </c>
      <c r="R1421" s="4"/>
      <c r="S1421" s="4"/>
      <c r="T1421" s="4"/>
      <c r="U1421" s="4"/>
      <c r="V1421" s="4"/>
    </row>
    <row r="1422" spans="1:22" x14ac:dyDescent="0.2">
      <c r="A1422" s="267" t="s">
        <v>1391</v>
      </c>
      <c r="B1422" s="277" t="s">
        <v>4230</v>
      </c>
      <c r="C1422" s="269" t="s">
        <v>3763</v>
      </c>
      <c r="D1422" s="270">
        <v>2000</v>
      </c>
      <c r="E1422" s="271">
        <v>35534</v>
      </c>
      <c r="F1422" s="276"/>
      <c r="G1422" s="263" t="str">
        <f t="shared" si="91"/>
        <v xml:space="preserve"> </v>
      </c>
      <c r="H1422" s="267" t="s">
        <v>21</v>
      </c>
      <c r="I1422" s="267" t="s">
        <v>213</v>
      </c>
      <c r="J1422" s="263" t="str">
        <f t="shared" si="92"/>
        <v xml:space="preserve"> </v>
      </c>
      <c r="K1422" s="272" t="str">
        <f>IF(D1422&gt;=('28 Populations and thresholds'!$I$191),"YES"," ")</f>
        <v>YES</v>
      </c>
      <c r="L1422" s="272" t="str">
        <f>IF(K1422="YES"," ",IF(D1422&gt;=('28 Populations and thresholds'!$I$191)*0.25,"YES"))</f>
        <v xml:space="preserve"> </v>
      </c>
      <c r="M1422" s="272" t="b">
        <f>OR('28 Populations and thresholds'!$J$191="CR",'28 Populations and thresholds'!$J$191="EN",'28 Populations and thresholds'!$J$191="VU")</f>
        <v>0</v>
      </c>
      <c r="N1422" s="273">
        <f>D1422/'28 Populations and thresholds'!$H$191</f>
        <v>0.04</v>
      </c>
      <c r="O1422" s="263" t="str">
        <f t="shared" si="93"/>
        <v xml:space="preserve"> </v>
      </c>
      <c r="P1422" s="268" t="s">
        <v>996</v>
      </c>
      <c r="Q1422" s="263" t="str">
        <f t="shared" si="94"/>
        <v xml:space="preserve"> </v>
      </c>
    </row>
    <row r="1423" spans="1:22" x14ac:dyDescent="0.2">
      <c r="A1423" s="12" t="s">
        <v>1391</v>
      </c>
      <c r="B1423" s="64" t="s">
        <v>4254</v>
      </c>
      <c r="C1423" s="115" t="s">
        <v>3755</v>
      </c>
      <c r="D1423" s="105">
        <v>1410</v>
      </c>
      <c r="E1423" s="147">
        <v>35543</v>
      </c>
      <c r="G1423" s="263" t="str">
        <f t="shared" si="91"/>
        <v xml:space="preserve"> </v>
      </c>
      <c r="H1423" s="12"/>
      <c r="I1423" s="12" t="s">
        <v>4252</v>
      </c>
      <c r="J1423" s="263" t="str">
        <f t="shared" si="92"/>
        <v xml:space="preserve"> </v>
      </c>
      <c r="K1423" s="38" t="str">
        <f>IF(D1423&gt;=('28 Populations and thresholds'!$I$174),"YES"," ")</f>
        <v>YES</v>
      </c>
      <c r="L1423" s="38" t="str">
        <f>IF(K1423="YES"," ",IF(D1423&gt;=('28 Populations and thresholds'!$I$174)*0.25,"YES"))</f>
        <v xml:space="preserve"> </v>
      </c>
      <c r="M1423" s="38" t="b">
        <f>OR('28 Populations and thresholds'!$J$174="CR",'28 Populations and thresholds'!$J$174="EN",'28 Populations and thresholds'!$J$174="VU")</f>
        <v>0</v>
      </c>
      <c r="N1423" s="75">
        <f>D1423/'28 Populations and thresholds'!$H$174</f>
        <v>6.1304347826086958E-2</v>
      </c>
      <c r="O1423" s="263" t="str">
        <f t="shared" si="93"/>
        <v xml:space="preserve"> </v>
      </c>
      <c r="Q1423" s="263" t="str">
        <f t="shared" si="94"/>
        <v xml:space="preserve"> </v>
      </c>
    </row>
    <row r="1424" spans="1:22" x14ac:dyDescent="0.2">
      <c r="A1424" s="267" t="s">
        <v>1391</v>
      </c>
      <c r="B1424" s="268" t="s">
        <v>1206</v>
      </c>
      <c r="C1424" s="269" t="s">
        <v>3772</v>
      </c>
      <c r="D1424" s="270">
        <v>500</v>
      </c>
      <c r="E1424" s="271">
        <v>30037</v>
      </c>
      <c r="F1424" s="276"/>
      <c r="G1424" s="263" t="str">
        <f t="shared" si="91"/>
        <v xml:space="preserve"> </v>
      </c>
      <c r="H1424" s="267" t="s">
        <v>21</v>
      </c>
      <c r="I1424" s="267" t="s">
        <v>43</v>
      </c>
      <c r="J1424" s="263" t="str">
        <f t="shared" si="92"/>
        <v xml:space="preserve"> </v>
      </c>
      <c r="K1424" s="272" t="str">
        <f>IF(D1424&gt;=('28 Populations and thresholds'!$I$201),"YES"," ")</f>
        <v>YES</v>
      </c>
      <c r="L1424" s="272" t="str">
        <f>IF(K1424="YES"," ",IF(D1424&gt;=('28 Populations and thresholds'!$I$201)*0.25,"YES"))</f>
        <v xml:space="preserve"> </v>
      </c>
      <c r="M1424" s="272" t="b">
        <f>OR('28 Populations and thresholds'!$J$201="CR",'28 Populations and thresholds'!$J$201="EN",'28 Populations and thresholds'!$J$201="VU")</f>
        <v>0</v>
      </c>
      <c r="N1424" s="273">
        <f>D1424/'28 Populations and thresholds'!$H$201</f>
        <v>0.02</v>
      </c>
      <c r="O1424" s="263" t="str">
        <f t="shared" si="93"/>
        <v xml:space="preserve"> </v>
      </c>
      <c r="P1424" s="269"/>
      <c r="Q1424" s="263" t="str">
        <f t="shared" si="94"/>
        <v xml:space="preserve"> </v>
      </c>
    </row>
    <row r="1425" spans="1:23" x14ac:dyDescent="0.2">
      <c r="A1425" s="143" t="s">
        <v>1391</v>
      </c>
      <c r="B1425" s="40" t="s">
        <v>4648</v>
      </c>
      <c r="C1425" s="4" t="s">
        <v>3755</v>
      </c>
      <c r="D1425" s="41">
        <v>13000</v>
      </c>
      <c r="E1425" s="46">
        <v>32448</v>
      </c>
      <c r="F1425" s="43" t="s">
        <v>6038</v>
      </c>
      <c r="G1425" s="263" t="str">
        <f t="shared" si="91"/>
        <v xml:space="preserve"> </v>
      </c>
      <c r="H1425" s="143" t="s">
        <v>21</v>
      </c>
      <c r="I1425" s="143" t="s">
        <v>11</v>
      </c>
      <c r="J1425" s="263" t="str">
        <f t="shared" si="92"/>
        <v xml:space="preserve"> </v>
      </c>
      <c r="K1425" s="38" t="str">
        <f>IF(D1425&gt;=('28 Populations and thresholds'!$I$174),"YES"," ")</f>
        <v>YES</v>
      </c>
      <c r="L1425" s="38" t="str">
        <f>IF(K1425="YES"," ",IF(D1425&gt;=('28 Populations and thresholds'!$I$174)*0.25,"YES"))</f>
        <v xml:space="preserve"> </v>
      </c>
      <c r="M1425" s="38" t="b">
        <f>OR('28 Populations and thresholds'!$J$174="CR",'28 Populations and thresholds'!$J$174="EN",'28 Populations and thresholds'!$J$174="VU")</f>
        <v>0</v>
      </c>
      <c r="N1425" s="75">
        <f>D1425/'28 Populations and thresholds'!$H$174</f>
        <v>0.56521739130434778</v>
      </c>
      <c r="O1425" s="263" t="str">
        <f t="shared" si="93"/>
        <v xml:space="preserve"> </v>
      </c>
      <c r="Q1425" s="263" t="str">
        <f t="shared" si="94"/>
        <v xml:space="preserve"> </v>
      </c>
    </row>
    <row r="1426" spans="1:23" x14ac:dyDescent="0.2">
      <c r="A1426" s="143" t="s">
        <v>1391</v>
      </c>
      <c r="B1426" s="40" t="s">
        <v>4648</v>
      </c>
      <c r="C1426" s="40" t="s">
        <v>3795</v>
      </c>
      <c r="D1426" s="41">
        <v>7000</v>
      </c>
      <c r="E1426" s="46">
        <v>35065</v>
      </c>
      <c r="F1426" s="43"/>
      <c r="G1426" s="263" t="str">
        <f t="shared" si="91"/>
        <v xml:space="preserve"> </v>
      </c>
      <c r="H1426" s="143" t="s">
        <v>21</v>
      </c>
      <c r="I1426" s="143" t="s">
        <v>718</v>
      </c>
      <c r="J1426" s="263" t="str">
        <f t="shared" si="92"/>
        <v xml:space="preserve"> </v>
      </c>
      <c r="K1426" s="38" t="str">
        <f>IF(D1426&gt;=(('28 Populations and thresholds'!$I$176)+('28 Populations and thresholds'!$I$177)),"YES"," ")</f>
        <v>YES</v>
      </c>
      <c r="L1426" s="38" t="str">
        <f>IF(K1426="YES"," ",IF(D1426&gt;=(('28 Populations and thresholds'!$I$176)+('28 Populations and thresholds'!$I$177))*0.25,"YES"))</f>
        <v xml:space="preserve"> </v>
      </c>
      <c r="M1426" s="38" t="b">
        <f>OR('28 Populations and thresholds'!$J$176="CR",'28 Populations and thresholds'!$J$176="EN",'28 Populations and thresholds'!$J$176="VU")</f>
        <v>0</v>
      </c>
      <c r="N1426" s="75">
        <f>D1426/(('28 Populations and thresholds'!$H$176)+('28 Populations and thresholds'!$H$177))</f>
        <v>2.5089605734767026E-2</v>
      </c>
      <c r="O1426" s="263" t="str">
        <f t="shared" si="93"/>
        <v xml:space="preserve"> </v>
      </c>
      <c r="P1426" s="12" t="s">
        <v>4568</v>
      </c>
      <c r="Q1426" s="263" t="str">
        <f t="shared" si="94"/>
        <v xml:space="preserve"> </v>
      </c>
    </row>
    <row r="1427" spans="1:23" x14ac:dyDescent="0.2">
      <c r="A1427" s="12" t="s">
        <v>1391</v>
      </c>
      <c r="B1427" s="40" t="s">
        <v>4648</v>
      </c>
      <c r="C1427" s="4" t="s">
        <v>1688</v>
      </c>
      <c r="D1427" s="5">
        <v>315</v>
      </c>
      <c r="E1427" s="1" t="s">
        <v>69</v>
      </c>
      <c r="G1427" s="263" t="str">
        <f t="shared" si="91"/>
        <v xml:space="preserve"> </v>
      </c>
      <c r="H1427" s="13" t="s">
        <v>139</v>
      </c>
      <c r="J1427" s="263" t="str">
        <f t="shared" si="92"/>
        <v xml:space="preserve"> </v>
      </c>
      <c r="K1427" s="38" t="str">
        <f>IF(D1427&gt;=('28 Populations and thresholds'!$I$47),"YES"," ")</f>
        <v>YES</v>
      </c>
      <c r="L1427" s="38" t="str">
        <f>IF(K1427="YES"," ",IF(D1427&gt;=('28 Populations and thresholds'!$I$47)*0.25,"YES"))</f>
        <v xml:space="preserve"> </v>
      </c>
      <c r="M1427" s="38" t="b">
        <f>OR('28 Populations and thresholds'!$J$47="CR",'28 Populations and thresholds'!$J$47="EN",'28 Populations and thresholds'!$J$47="VU")</f>
        <v>0</v>
      </c>
      <c r="N1427" s="75">
        <f>D1427/'28 Populations and thresholds'!$H$47</f>
        <v>3.15E-2</v>
      </c>
      <c r="O1427" s="263" t="str">
        <f t="shared" si="93"/>
        <v xml:space="preserve"> </v>
      </c>
      <c r="P1427" s="121"/>
      <c r="Q1427" s="263" t="str">
        <f t="shared" si="94"/>
        <v xml:space="preserve"> </v>
      </c>
    </row>
    <row r="1428" spans="1:23" x14ac:dyDescent="0.2">
      <c r="A1428" s="143" t="s">
        <v>1391</v>
      </c>
      <c r="B1428" s="40" t="s">
        <v>4648</v>
      </c>
      <c r="C1428" s="4" t="s">
        <v>3756</v>
      </c>
      <c r="D1428" s="41">
        <v>30000</v>
      </c>
      <c r="E1428" s="46">
        <v>31263</v>
      </c>
      <c r="F1428" s="43"/>
      <c r="G1428" s="263" t="str">
        <f t="shared" si="91"/>
        <v xml:space="preserve"> </v>
      </c>
      <c r="H1428" s="143" t="s">
        <v>21</v>
      </c>
      <c r="I1428" s="143" t="s">
        <v>216</v>
      </c>
      <c r="J1428" s="263" t="str">
        <f t="shared" si="92"/>
        <v xml:space="preserve"> </v>
      </c>
      <c r="K1428" s="38" t="str">
        <f>IF(D1428&gt;=('28 Populations and thresholds'!$I$175),"YES"," ")</f>
        <v>YES</v>
      </c>
      <c r="L1428" s="38" t="str">
        <f>IF(K1428="YES"," ",IF(D1428&gt;=('28 Populations and thresholds'!$I$175)*0.25,"YES"))</f>
        <v xml:space="preserve"> </v>
      </c>
      <c r="M1428" s="38" t="b">
        <f>OR('28 Populations and thresholds'!$J$175="CR",'28 Populations and thresholds'!$J$175="EN",'28 Populations and thresholds'!$J$175="VU")</f>
        <v>0</v>
      </c>
      <c r="N1428" s="75">
        <f>D1428/'28 Populations and thresholds'!$H$175</f>
        <v>0.21582733812949639</v>
      </c>
      <c r="O1428" s="263" t="str">
        <f t="shared" si="93"/>
        <v xml:space="preserve"> </v>
      </c>
      <c r="P1428" s="9"/>
      <c r="Q1428" s="263" t="str">
        <f t="shared" si="94"/>
        <v xml:space="preserve"> </v>
      </c>
    </row>
    <row r="1429" spans="1:23" x14ac:dyDescent="0.2">
      <c r="A1429" s="143" t="s">
        <v>1391</v>
      </c>
      <c r="B1429" s="40" t="s">
        <v>4648</v>
      </c>
      <c r="C1429" s="4" t="s">
        <v>3471</v>
      </c>
      <c r="D1429" s="41">
        <v>6000</v>
      </c>
      <c r="E1429" s="43"/>
      <c r="F1429" s="43"/>
      <c r="G1429" s="263" t="str">
        <f t="shared" si="91"/>
        <v xml:space="preserve"> </v>
      </c>
      <c r="H1429" s="143" t="s">
        <v>21</v>
      </c>
      <c r="I1429" s="143" t="s">
        <v>718</v>
      </c>
      <c r="J1429" s="263" t="str">
        <f t="shared" si="92"/>
        <v xml:space="preserve"> </v>
      </c>
      <c r="K1429" s="38" t="str">
        <f>IF(D1429&gt;=(('28 Populations and thresholds'!$I$183)+('28 Populations and thresholds'!$I$184)+('28 Populations and thresholds'!$I$185)),"YES"," ")</f>
        <v>YES</v>
      </c>
      <c r="L1429" s="38" t="str">
        <f>IF(K1429="YES"," ",IF(D1429&gt;=(('28 Populations and thresholds'!$I$183)+('28 Populations and thresholds'!$I$184)+('28 Populations and thresholds'!$I$185))*0.25,"YES"))</f>
        <v xml:space="preserve"> </v>
      </c>
      <c r="M1429" s="38" t="b">
        <f>OR('28 Populations and thresholds'!$J$183="CR",'28 Populations and thresholds'!$J$183="EN",'28 Populations and thresholds'!$J$183="VU")</f>
        <v>0</v>
      </c>
      <c r="N1429" s="75">
        <f>D1429/(('28 Populations and thresholds'!$H$183)+('28 Populations and thresholds'!$H$184)+('28 Populations and thresholds'!$H$185))</f>
        <v>0.02</v>
      </c>
      <c r="O1429" s="263" t="str">
        <f t="shared" si="93"/>
        <v xml:space="preserve"> </v>
      </c>
      <c r="P1429" s="12" t="s">
        <v>4568</v>
      </c>
      <c r="Q1429" s="263" t="str">
        <f t="shared" si="94"/>
        <v xml:space="preserve"> </v>
      </c>
    </row>
    <row r="1430" spans="1:23" x14ac:dyDescent="0.2">
      <c r="A1430" s="143" t="s">
        <v>1391</v>
      </c>
      <c r="B1430" s="40" t="s">
        <v>4648</v>
      </c>
      <c r="C1430" s="4" t="s">
        <v>3467</v>
      </c>
      <c r="D1430" s="41">
        <v>7061</v>
      </c>
      <c r="E1430" s="46">
        <v>32417</v>
      </c>
      <c r="F1430" s="43"/>
      <c r="G1430" s="263" t="str">
        <f t="shared" si="91"/>
        <v xml:space="preserve"> </v>
      </c>
      <c r="H1430" s="143" t="s">
        <v>21</v>
      </c>
      <c r="I1430" s="143" t="s">
        <v>11</v>
      </c>
      <c r="J1430" s="263" t="str">
        <f t="shared" si="92"/>
        <v xml:space="preserve"> </v>
      </c>
      <c r="K1430" s="38" t="str">
        <f>IF(D1430&gt;=('28 Populations and thresholds'!$I$180),"YES"," ")</f>
        <v>YES</v>
      </c>
      <c r="L1430" s="38" t="str">
        <f>IF(K1430="YES"," ",IF(D1430&gt;=('28 Populations and thresholds'!$I$180)*0.25,"YES"))</f>
        <v xml:space="preserve"> </v>
      </c>
      <c r="M1430" s="38" t="b">
        <f>OR('28 Populations and thresholds'!$J$180="CR",'28 Populations and thresholds'!$J$180="EN",'28 Populations and thresholds'!$J$180="VU")</f>
        <v>0</v>
      </c>
      <c r="N1430" s="75">
        <f>D1430/'28 Populations and thresholds'!$H$180</f>
        <v>7.0610000000000006E-2</v>
      </c>
      <c r="O1430" s="263" t="str">
        <f t="shared" si="93"/>
        <v xml:space="preserve"> </v>
      </c>
      <c r="P1430" s="9"/>
      <c r="Q1430" s="263" t="str">
        <f t="shared" si="94"/>
        <v xml:space="preserve"> </v>
      </c>
    </row>
    <row r="1431" spans="1:23" x14ac:dyDescent="0.2">
      <c r="A1431" s="143" t="s">
        <v>1391</v>
      </c>
      <c r="B1431" s="40" t="s">
        <v>4648</v>
      </c>
      <c r="C1431" s="4" t="s">
        <v>3470</v>
      </c>
      <c r="D1431" s="41">
        <v>2620</v>
      </c>
      <c r="E1431" s="46">
        <v>32417</v>
      </c>
      <c r="F1431" s="43"/>
      <c r="G1431" s="263" t="str">
        <f t="shared" si="91"/>
        <v xml:space="preserve"> </v>
      </c>
      <c r="H1431" s="143" t="s">
        <v>21</v>
      </c>
      <c r="I1431" s="143" t="s">
        <v>11</v>
      </c>
      <c r="J1431" s="263" t="str">
        <f t="shared" si="92"/>
        <v xml:space="preserve"> </v>
      </c>
      <c r="K1431" s="38" t="str">
        <f>IF(D1431&gt;=('28 Populations and thresholds'!$I$181),"YES"," ")</f>
        <v>YES</v>
      </c>
      <c r="L1431" s="38" t="str">
        <f>IF(K1431="YES"," ",IF(D1431&gt;=('28 Populations and thresholds'!$I$181)*0.25,"YES"))</f>
        <v xml:space="preserve"> </v>
      </c>
      <c r="M1431" s="38" t="b">
        <f>OR('28 Populations and thresholds'!$J$181="CR",'28 Populations and thresholds'!$J$181="EN",'28 Populations and thresholds'!$J$181="VU")</f>
        <v>1</v>
      </c>
      <c r="N1431" s="75">
        <f>D1431/'28 Populations and thresholds'!$H$181</f>
        <v>8.1875000000000003E-2</v>
      </c>
      <c r="O1431" s="263" t="str">
        <f t="shared" si="93"/>
        <v xml:space="preserve"> </v>
      </c>
      <c r="P1431" s="9"/>
      <c r="Q1431" s="263" t="str">
        <f t="shared" si="94"/>
        <v xml:space="preserve"> </v>
      </c>
    </row>
    <row r="1432" spans="1:23" x14ac:dyDescent="0.2">
      <c r="A1432" s="143" t="s">
        <v>1391</v>
      </c>
      <c r="B1432" s="40" t="s">
        <v>4648</v>
      </c>
      <c r="C1432" s="4" t="s">
        <v>3461</v>
      </c>
      <c r="D1432" s="41">
        <v>2000</v>
      </c>
      <c r="E1432" s="46">
        <v>32417</v>
      </c>
      <c r="F1432" s="43"/>
      <c r="G1432" s="263" t="str">
        <f t="shared" si="91"/>
        <v xml:space="preserve"> </v>
      </c>
      <c r="H1432" s="143" t="s">
        <v>21</v>
      </c>
      <c r="I1432" s="143" t="s">
        <v>11</v>
      </c>
      <c r="J1432" s="263" t="str">
        <f t="shared" si="92"/>
        <v xml:space="preserve"> </v>
      </c>
      <c r="K1432" s="38" t="str">
        <f>IF(D1432&gt;=('28 Populations and thresholds'!$I$164),"YES"," ")</f>
        <v>YES</v>
      </c>
      <c r="L1432" s="38" t="str">
        <f>IF(K1432="YES"," ",IF(D1432&gt;=('28 Populations and thresholds'!$I$164)*0.25,"YES"))</f>
        <v xml:space="preserve"> </v>
      </c>
      <c r="M1432" s="38" t="b">
        <f>OR('28 Populations and thresholds'!$J$164="CR",'28 Populations and thresholds'!$J$164="EN",'28 Populations and thresholds'!$J$164="VU")</f>
        <v>0</v>
      </c>
      <c r="N1432" s="75">
        <f>D1432/'28 Populations and thresholds'!$H$164</f>
        <v>2.5316455696202531E-2</v>
      </c>
      <c r="O1432" s="263" t="str">
        <f t="shared" si="93"/>
        <v xml:space="preserve"> </v>
      </c>
      <c r="P1432" s="9"/>
      <c r="Q1432" s="263" t="str">
        <f t="shared" si="94"/>
        <v xml:space="preserve"> </v>
      </c>
    </row>
    <row r="1433" spans="1:23" x14ac:dyDescent="0.2">
      <c r="A1433" s="143" t="s">
        <v>1391</v>
      </c>
      <c r="B1433" s="40" t="s">
        <v>4648</v>
      </c>
      <c r="C1433" s="4" t="s">
        <v>3459</v>
      </c>
      <c r="D1433" s="41">
        <v>9460</v>
      </c>
      <c r="E1433" s="43"/>
      <c r="F1433" s="43"/>
      <c r="G1433" s="263" t="str">
        <f t="shared" si="91"/>
        <v xml:space="preserve"> </v>
      </c>
      <c r="H1433" s="143" t="s">
        <v>21</v>
      </c>
      <c r="I1433" s="143" t="s">
        <v>718</v>
      </c>
      <c r="J1433" s="263" t="str">
        <f t="shared" si="92"/>
        <v xml:space="preserve"> </v>
      </c>
      <c r="K1433" s="38" t="str">
        <f>IF(D1433&gt;=(('28 Populations and thresholds'!$I$161)+('28 Populations and thresholds'!$I$162)),"YES"," ")</f>
        <v>YES</v>
      </c>
      <c r="L1433" s="38" t="str">
        <f>IF(K1433="YES"," ",IF(D1433&gt;=(('28 Populations and thresholds'!$I$161)+('28 Populations and thresholds'!$I$162))*0.25,"YES"))</f>
        <v xml:space="preserve"> </v>
      </c>
      <c r="M1433" s="38" t="b">
        <f>OR('28 Populations and thresholds'!$J$161="CR",'28 Populations and thresholds'!$J$161="EN",'28 Populations and thresholds'!$J$161="VU")</f>
        <v>0</v>
      </c>
      <c r="N1433" s="75">
        <f>D1433/(('28 Populations and thresholds'!$H$161)+('28 Populations and thresholds'!$H$162))</f>
        <v>5.2555555555555557E-2</v>
      </c>
      <c r="O1433" s="263" t="str">
        <f t="shared" si="93"/>
        <v xml:space="preserve"> </v>
      </c>
      <c r="P1433" s="121" t="s">
        <v>4564</v>
      </c>
      <c r="Q1433" s="263" t="str">
        <f t="shared" si="94"/>
        <v xml:space="preserve"> </v>
      </c>
    </row>
    <row r="1434" spans="1:23" x14ac:dyDescent="0.2">
      <c r="A1434" s="143" t="s">
        <v>1391</v>
      </c>
      <c r="B1434" s="40" t="s">
        <v>4648</v>
      </c>
      <c r="C1434" s="4" t="s">
        <v>3766</v>
      </c>
      <c r="D1434" s="41">
        <v>560</v>
      </c>
      <c r="E1434" s="46">
        <v>32417</v>
      </c>
      <c r="F1434" s="43"/>
      <c r="G1434" s="263" t="str">
        <f t="shared" si="91"/>
        <v xml:space="preserve"> </v>
      </c>
      <c r="H1434" s="143" t="s">
        <v>21</v>
      </c>
      <c r="I1434" s="143" t="s">
        <v>11</v>
      </c>
      <c r="J1434" s="263" t="str">
        <f t="shared" si="92"/>
        <v xml:space="preserve"> </v>
      </c>
      <c r="K1434" s="38" t="str">
        <f>IF(D1434&gt;=('28 Populations and thresholds'!$I$194),"YES"," ")</f>
        <v>YES</v>
      </c>
      <c r="L1434" s="38" t="str">
        <f>IF(K1434="YES"," ",IF(D1434&gt;=('28 Populations and thresholds'!$I$194)*0.25,"YES"))</f>
        <v xml:space="preserve"> </v>
      </c>
      <c r="M1434" s="38" t="b">
        <f>OR('28 Populations and thresholds'!$J$194="CR",'28 Populations and thresholds'!$J$194="EN",'28 Populations and thresholds'!$J$194="VU")</f>
        <v>0</v>
      </c>
      <c r="N1434" s="75">
        <f>D1434/'28 Populations and thresholds'!$H$194</f>
        <v>1.9649122807017545E-2</v>
      </c>
      <c r="O1434" s="263" t="str">
        <f t="shared" si="93"/>
        <v xml:space="preserve"> </v>
      </c>
      <c r="P1434" s="9"/>
      <c r="Q1434" s="263" t="str">
        <f t="shared" si="94"/>
        <v xml:space="preserve"> </v>
      </c>
    </row>
    <row r="1435" spans="1:23" s="4" customFormat="1" x14ac:dyDescent="0.2">
      <c r="A1435" s="110" t="s">
        <v>1391</v>
      </c>
      <c r="B1435" s="40" t="s">
        <v>4648</v>
      </c>
      <c r="C1435" s="4" t="s">
        <v>3472</v>
      </c>
      <c r="D1435" s="41">
        <v>21</v>
      </c>
      <c r="E1435" s="46">
        <v>32843</v>
      </c>
      <c r="F1435" s="109"/>
      <c r="G1435" s="263" t="str">
        <f t="shared" si="91"/>
        <v xml:space="preserve"> </v>
      </c>
      <c r="H1435" s="143" t="s">
        <v>21</v>
      </c>
      <c r="I1435" s="143" t="s">
        <v>11</v>
      </c>
      <c r="J1435" s="263" t="str">
        <f t="shared" si="92"/>
        <v xml:space="preserve"> </v>
      </c>
      <c r="K1435" s="38" t="str">
        <f>IF(D1435&gt;=('28 Populations and thresholds'!$I$188),"YES"," ")</f>
        <v>YES</v>
      </c>
      <c r="L1435" s="38" t="str">
        <f>IF(K1435="YES"," ",IF(D1435&gt;=('28 Populations and thresholds'!$I$188)*0.25,"YES"))</f>
        <v xml:space="preserve"> </v>
      </c>
      <c r="M1435" s="38" t="b">
        <f>OR('28 Populations and thresholds'!$J$188="CR",'28 Populations and thresholds'!$J$188="EN",'28 Populations and thresholds'!$J$188="VU")</f>
        <v>1</v>
      </c>
      <c r="N1435" s="75">
        <f>D1435/'28 Populations and thresholds'!$H$188</f>
        <v>3.5000000000000003E-2</v>
      </c>
      <c r="O1435" s="263" t="str">
        <f t="shared" si="93"/>
        <v xml:space="preserve"> </v>
      </c>
      <c r="P1435" s="9"/>
      <c r="Q1435" s="263" t="str">
        <f t="shared" si="94"/>
        <v xml:space="preserve"> </v>
      </c>
      <c r="W1435" s="9"/>
    </row>
    <row r="1436" spans="1:23" x14ac:dyDescent="0.2">
      <c r="A1436" s="143" t="s">
        <v>1391</v>
      </c>
      <c r="B1436" s="40" t="s">
        <v>4648</v>
      </c>
      <c r="C1436" s="4" t="s">
        <v>3763</v>
      </c>
      <c r="D1436" s="41">
        <v>5680</v>
      </c>
      <c r="E1436" s="46">
        <v>32448</v>
      </c>
      <c r="F1436" s="43"/>
      <c r="G1436" s="263" t="str">
        <f t="shared" si="91"/>
        <v xml:space="preserve"> </v>
      </c>
      <c r="H1436" s="143" t="s">
        <v>21</v>
      </c>
      <c r="I1436" s="143" t="s">
        <v>11</v>
      </c>
      <c r="J1436" s="263" t="str">
        <f t="shared" si="92"/>
        <v xml:space="preserve"> </v>
      </c>
      <c r="K1436" s="38" t="str">
        <f>IF(D1436&gt;=('28 Populations and thresholds'!$I$191),"YES"," ")</f>
        <v>YES</v>
      </c>
      <c r="L1436" s="38" t="str">
        <f>IF(K1436="YES"," ",IF(D1436&gt;=('28 Populations and thresholds'!$I$191)*0.25,"YES"))</f>
        <v xml:space="preserve"> </v>
      </c>
      <c r="M1436" s="38" t="b">
        <f>OR('28 Populations and thresholds'!$J$191="CR",'28 Populations and thresholds'!$J$191="EN",'28 Populations and thresholds'!$J$191="VU")</f>
        <v>0</v>
      </c>
      <c r="N1436" s="75">
        <f>D1436/'28 Populations and thresholds'!$H$191</f>
        <v>0.11360000000000001</v>
      </c>
      <c r="O1436" s="263" t="str">
        <f t="shared" si="93"/>
        <v xml:space="preserve"> </v>
      </c>
      <c r="P1436" s="9"/>
      <c r="Q1436" s="263" t="str">
        <f t="shared" si="94"/>
        <v xml:space="preserve"> </v>
      </c>
      <c r="W1436" s="4"/>
    </row>
    <row r="1437" spans="1:23" x14ac:dyDescent="0.2">
      <c r="A1437" s="143" t="s">
        <v>1391</v>
      </c>
      <c r="B1437" s="40" t="s">
        <v>4648</v>
      </c>
      <c r="C1437" s="111" t="s">
        <v>3758</v>
      </c>
      <c r="D1437" s="41">
        <v>1000</v>
      </c>
      <c r="E1437" s="46">
        <v>34013</v>
      </c>
      <c r="F1437" s="43"/>
      <c r="G1437" s="263" t="str">
        <f t="shared" si="91"/>
        <v xml:space="preserve"> </v>
      </c>
      <c r="H1437" s="143" t="s">
        <v>21</v>
      </c>
      <c r="I1437" s="143" t="s">
        <v>853</v>
      </c>
      <c r="J1437" s="263" t="str">
        <f t="shared" si="92"/>
        <v xml:space="preserve"> </v>
      </c>
      <c r="K1437" s="38" t="str">
        <f>IF(D1437&gt;=('28 Populations and thresholds'!$I$179),"YES"," ")</f>
        <v>YES</v>
      </c>
      <c r="L1437" s="38" t="str">
        <f>IF(K1437="YES"," ",IF(D1437&gt;=('28 Populations and thresholds'!$I$179)*0.25,"YES"))</f>
        <v xml:space="preserve"> </v>
      </c>
      <c r="M1437" s="38" t="b">
        <f>OR('28 Populations and thresholds'!$J$179="CR",'28 Populations and thresholds'!$J$179="EN",'28 Populations and thresholds'!$J$179="VU")</f>
        <v>0</v>
      </c>
      <c r="N1437" s="75">
        <f>D1437/'28 Populations and thresholds'!$H$179</f>
        <v>1.8181818181818181E-2</v>
      </c>
      <c r="O1437" s="263" t="str">
        <f t="shared" si="93"/>
        <v xml:space="preserve"> </v>
      </c>
      <c r="P1437" s="9"/>
      <c r="Q1437" s="263" t="str">
        <f t="shared" si="94"/>
        <v xml:space="preserve"> </v>
      </c>
    </row>
    <row r="1438" spans="1:23" x14ac:dyDescent="0.2">
      <c r="A1438" s="267" t="s">
        <v>1391</v>
      </c>
      <c r="B1438" s="268" t="s">
        <v>1239</v>
      </c>
      <c r="C1438" s="269" t="s">
        <v>3480</v>
      </c>
      <c r="D1438" s="270">
        <v>2500</v>
      </c>
      <c r="E1438" s="271">
        <v>32884</v>
      </c>
      <c r="F1438" s="276"/>
      <c r="G1438" s="263" t="str">
        <f t="shared" si="91"/>
        <v xml:space="preserve"> </v>
      </c>
      <c r="H1438" s="267" t="s">
        <v>21</v>
      </c>
      <c r="I1438" s="267" t="s">
        <v>853</v>
      </c>
      <c r="J1438" s="263" t="str">
        <f t="shared" si="92"/>
        <v xml:space="preserve"> </v>
      </c>
      <c r="K1438" s="272" t="str">
        <f>IF(D1438&gt;=('28 Populations and thresholds'!$I$203),"YES"," ")</f>
        <v>YES</v>
      </c>
      <c r="L1438" s="272" t="str">
        <f>IF(K1438="YES"," ",IF(D1438&gt;=('28 Populations and thresholds'!$I$203)*0.25,"YES"))</f>
        <v xml:space="preserve"> </v>
      </c>
      <c r="M1438" s="272" t="b">
        <f>OR('28 Populations and thresholds'!$J$203="CR",'28 Populations and thresholds'!$J$203="EN",'28 Populations and thresholds'!$J$203="VU")</f>
        <v>0</v>
      </c>
      <c r="N1438" s="273">
        <f>D1438/'28 Populations and thresholds'!$H$203</f>
        <v>1.8518518518518517E-2</v>
      </c>
      <c r="O1438" s="263" t="str">
        <f t="shared" si="93"/>
        <v xml:space="preserve"> </v>
      </c>
      <c r="P1438" s="275"/>
      <c r="Q1438" s="263" t="str">
        <f t="shared" si="94"/>
        <v xml:space="preserve"> </v>
      </c>
    </row>
    <row r="1439" spans="1:23" x14ac:dyDescent="0.2">
      <c r="A1439" s="267" t="s">
        <v>1391</v>
      </c>
      <c r="B1439" s="268" t="s">
        <v>1239</v>
      </c>
      <c r="C1439" s="269" t="s">
        <v>3459</v>
      </c>
      <c r="D1439" s="270">
        <v>4000</v>
      </c>
      <c r="E1439" s="271">
        <v>35079</v>
      </c>
      <c r="F1439" s="276"/>
      <c r="G1439" s="263" t="str">
        <f t="shared" si="91"/>
        <v xml:space="preserve"> </v>
      </c>
      <c r="H1439" s="267" t="s">
        <v>21</v>
      </c>
      <c r="I1439" s="267" t="s">
        <v>853</v>
      </c>
      <c r="J1439" s="263" t="str">
        <f t="shared" si="92"/>
        <v xml:space="preserve"> </v>
      </c>
      <c r="K1439" s="272" t="str">
        <f>IF(D1439&gt;=(('28 Populations and thresholds'!$I$160)+('28 Populations and thresholds'!$I$163)),"YES"," ")</f>
        <v>YES</v>
      </c>
      <c r="L1439" s="272" t="str">
        <f>IF(K1439="YES"," ",IF(D1439&gt;=(('28 Populations and thresholds'!$I$160)+('28 Populations and thresholds'!$I$163))*0.25,"YES"))</f>
        <v xml:space="preserve"> </v>
      </c>
      <c r="M1439" s="272" t="b">
        <f>OR('28 Populations and thresholds'!$J$160="CR",'28 Populations and thresholds'!$J$160="EN",'28 Populations and thresholds'!$J$160="VU")</f>
        <v>0</v>
      </c>
      <c r="N1439" s="273">
        <f>D1439/(('28 Populations and thresholds'!$H$160)+('28 Populations and thresholds'!$H$163))</f>
        <v>0.1038961038961039</v>
      </c>
      <c r="O1439" s="263" t="str">
        <f t="shared" si="93"/>
        <v xml:space="preserve"> </v>
      </c>
      <c r="P1439" s="282" t="s">
        <v>4563</v>
      </c>
      <c r="Q1439" s="263" t="str">
        <f t="shared" si="94"/>
        <v xml:space="preserve"> </v>
      </c>
    </row>
    <row r="1440" spans="1:23" x14ac:dyDescent="0.2">
      <c r="A1440" s="143" t="s">
        <v>1391</v>
      </c>
      <c r="B1440" s="40" t="s">
        <v>1390</v>
      </c>
      <c r="C1440" s="4" t="s">
        <v>3612</v>
      </c>
      <c r="D1440" s="41">
        <v>10000</v>
      </c>
      <c r="E1440" s="47" t="s">
        <v>1320</v>
      </c>
      <c r="F1440" s="43"/>
      <c r="G1440" s="263" t="str">
        <f t="shared" si="91"/>
        <v xml:space="preserve"> </v>
      </c>
      <c r="H1440" s="143" t="s">
        <v>15</v>
      </c>
      <c r="I1440" s="143" t="s">
        <v>1392</v>
      </c>
      <c r="J1440" s="263" t="str">
        <f t="shared" si="92"/>
        <v xml:space="preserve"> </v>
      </c>
      <c r="K1440" s="38" t="str">
        <f>IF(D1440&gt;=('28 Populations and thresholds'!$I$93),"YES"," ")</f>
        <v>YES</v>
      </c>
      <c r="L1440" s="38" t="str">
        <f>IF(K1440="YES"," ",IF(D1440&gt;=('28 Populations and thresholds'!$I$93)*0.25,"YES"))</f>
        <v xml:space="preserve"> </v>
      </c>
      <c r="M1440" s="38" t="b">
        <f>OR('28 Populations and thresholds'!$J$93="CR",'28 Populations and thresholds'!$J$93="EN",'28 Populations and thresholds'!$J$93="VU")</f>
        <v>0</v>
      </c>
      <c r="N1440" s="75">
        <f>D1440/'28 Populations and thresholds'!$H$93</f>
        <v>0.05</v>
      </c>
      <c r="O1440" s="263" t="str">
        <f t="shared" si="93"/>
        <v xml:space="preserve"> </v>
      </c>
      <c r="Q1440" s="263" t="str">
        <f t="shared" si="94"/>
        <v xml:space="preserve"> </v>
      </c>
    </row>
    <row r="1441" spans="1:17" x14ac:dyDescent="0.2">
      <c r="A1441" s="12" t="s">
        <v>1391</v>
      </c>
      <c r="B1441" s="40" t="s">
        <v>1390</v>
      </c>
      <c r="C1441" s="4" t="s">
        <v>1641</v>
      </c>
      <c r="D1441" s="5">
        <v>1522</v>
      </c>
      <c r="E1441" s="1" t="s">
        <v>247</v>
      </c>
      <c r="G1441" s="263" t="str">
        <f t="shared" si="91"/>
        <v xml:space="preserve"> </v>
      </c>
      <c r="H1441" s="13" t="s">
        <v>139</v>
      </c>
      <c r="J1441" s="263" t="str">
        <f t="shared" si="92"/>
        <v xml:space="preserve"> </v>
      </c>
      <c r="K1441" s="38" t="str">
        <f>IF(D1441&gt;=('28 Populations and thresholds'!$I$20),"YES"," ")</f>
        <v>YES</v>
      </c>
      <c r="L1441" s="38" t="str">
        <f>IF(K1441="YES"," ",IF(D1441&gt;=('28 Populations and thresholds'!$I$20)*0.25,"YES"))</f>
        <v xml:space="preserve"> </v>
      </c>
      <c r="M1441" s="38" t="b">
        <f>OR('28 Populations and thresholds'!$J$20="CR",'28 Populations and thresholds'!$J$20="EN",'28 Populations and thresholds'!$J$20="VU")</f>
        <v>0</v>
      </c>
      <c r="N1441" s="75">
        <f>D1441/'28 Populations and thresholds'!$H$20</f>
        <v>1.5219999999999999E-2</v>
      </c>
      <c r="O1441" s="263" t="str">
        <f t="shared" si="93"/>
        <v xml:space="preserve"> </v>
      </c>
      <c r="Q1441" s="263" t="str">
        <f t="shared" si="94"/>
        <v xml:space="preserve"> </v>
      </c>
    </row>
    <row r="1442" spans="1:17" x14ac:dyDescent="0.2">
      <c r="A1442" s="267" t="s">
        <v>1391</v>
      </c>
      <c r="B1442" s="268" t="s">
        <v>936</v>
      </c>
      <c r="C1442" s="269" t="s">
        <v>3756</v>
      </c>
      <c r="D1442" s="270">
        <v>12800</v>
      </c>
      <c r="E1442" s="271">
        <v>31259</v>
      </c>
      <c r="F1442" s="276"/>
      <c r="G1442" s="263" t="str">
        <f t="shared" si="91"/>
        <v xml:space="preserve"> </v>
      </c>
      <c r="H1442" s="267" t="s">
        <v>21</v>
      </c>
      <c r="I1442" s="267" t="s">
        <v>216</v>
      </c>
      <c r="J1442" s="263" t="str">
        <f t="shared" si="92"/>
        <v xml:space="preserve"> </v>
      </c>
      <c r="K1442" s="272" t="str">
        <f>IF(D1442&gt;=('28 Populations and thresholds'!$I$175),"YES"," ")</f>
        <v>YES</v>
      </c>
      <c r="L1442" s="272" t="str">
        <f>IF(K1442="YES"," ",IF(D1442&gt;=('28 Populations and thresholds'!$I$175)*0.25,"YES"))</f>
        <v xml:space="preserve"> </v>
      </c>
      <c r="M1442" s="272" t="b">
        <f>OR('28 Populations and thresholds'!$J$175="CR",'28 Populations and thresholds'!$J$175="EN",'28 Populations and thresholds'!$J$175="VU")</f>
        <v>0</v>
      </c>
      <c r="N1442" s="273">
        <f>D1442/'28 Populations and thresholds'!$H$175</f>
        <v>9.2086330935251801E-2</v>
      </c>
      <c r="O1442" s="263" t="str">
        <f t="shared" si="93"/>
        <v xml:space="preserve"> </v>
      </c>
      <c r="P1442" s="269"/>
      <c r="Q1442" s="263" t="str">
        <f t="shared" si="94"/>
        <v xml:space="preserve"> </v>
      </c>
    </row>
    <row r="1443" spans="1:17" x14ac:dyDescent="0.2">
      <c r="A1443" s="267" t="s">
        <v>1391</v>
      </c>
      <c r="B1443" s="268" t="s">
        <v>936</v>
      </c>
      <c r="C1443" s="269" t="s">
        <v>3471</v>
      </c>
      <c r="D1443" s="270">
        <v>1024</v>
      </c>
      <c r="E1443" s="271">
        <v>31259</v>
      </c>
      <c r="F1443" s="276"/>
      <c r="G1443" s="263" t="str">
        <f t="shared" si="91"/>
        <v xml:space="preserve"> </v>
      </c>
      <c r="H1443" s="267" t="s">
        <v>21</v>
      </c>
      <c r="I1443" s="267" t="s">
        <v>216</v>
      </c>
      <c r="J1443" s="263" t="str">
        <f t="shared" si="92"/>
        <v xml:space="preserve"> </v>
      </c>
      <c r="K1443" s="272" t="str">
        <f>IF(D1443&gt;=(('28 Populations and thresholds'!$I$183)+('28 Populations and thresholds'!$I$184)+('28 Populations and thresholds'!$I$185)),"YES"," ")</f>
        <v>YES</v>
      </c>
      <c r="L1443" s="272" t="str">
        <f>IF(K1443="YES"," ",IF(D1443&gt;=(('28 Populations and thresholds'!$I$183)+('28 Populations and thresholds'!$I$184)+('28 Populations and thresholds'!$I$185))*0.25,"YES"))</f>
        <v xml:space="preserve"> </v>
      </c>
      <c r="M1443" s="272" t="b">
        <f>OR('28 Populations and thresholds'!$J$183="CR",'28 Populations and thresholds'!$J$183="EN",'28 Populations and thresholds'!$J$183="VU")</f>
        <v>0</v>
      </c>
      <c r="N1443" s="273">
        <f>D1443/(('28 Populations and thresholds'!$H$183)+('28 Populations and thresholds'!$H$184)+('28 Populations and thresholds'!$H$185))</f>
        <v>3.4133333333333333E-3</v>
      </c>
      <c r="O1443" s="263" t="str">
        <f t="shared" si="93"/>
        <v xml:space="preserve"> </v>
      </c>
      <c r="P1443" s="275" t="s">
        <v>4568</v>
      </c>
      <c r="Q1443" s="263" t="str">
        <f t="shared" si="94"/>
        <v xml:space="preserve"> </v>
      </c>
    </row>
    <row r="1444" spans="1:17" x14ac:dyDescent="0.2">
      <c r="A1444" s="267" t="s">
        <v>1391</v>
      </c>
      <c r="B1444" s="268" t="s">
        <v>936</v>
      </c>
      <c r="C1444" s="269" t="s">
        <v>3467</v>
      </c>
      <c r="D1444" s="270">
        <v>2253</v>
      </c>
      <c r="E1444" s="271">
        <v>31259</v>
      </c>
      <c r="F1444" s="276"/>
      <c r="G1444" s="263" t="str">
        <f t="shared" si="91"/>
        <v xml:space="preserve"> </v>
      </c>
      <c r="H1444" s="267" t="s">
        <v>21</v>
      </c>
      <c r="I1444" s="267" t="s">
        <v>216</v>
      </c>
      <c r="J1444" s="263" t="str">
        <f t="shared" si="92"/>
        <v xml:space="preserve"> </v>
      </c>
      <c r="K1444" s="272" t="str">
        <f>IF(D1444&gt;=('28 Populations and thresholds'!$I$180),"YES"," ")</f>
        <v>YES</v>
      </c>
      <c r="L1444" s="272" t="str">
        <f>IF(K1444="YES"," ",IF(D1444&gt;=('28 Populations and thresholds'!$I$180)*0.25,"YES"))</f>
        <v xml:space="preserve"> </v>
      </c>
      <c r="M1444" s="272" t="b">
        <f>OR('28 Populations and thresholds'!$J$180="CR",'28 Populations and thresholds'!$J$180="EN",'28 Populations and thresholds'!$J$180="VU")</f>
        <v>0</v>
      </c>
      <c r="N1444" s="273">
        <f>D1444/'28 Populations and thresholds'!$H$180</f>
        <v>2.2530000000000001E-2</v>
      </c>
      <c r="O1444" s="263" t="str">
        <f t="shared" si="93"/>
        <v xml:space="preserve"> </v>
      </c>
      <c r="P1444" s="269"/>
      <c r="Q1444" s="263" t="str">
        <f t="shared" si="94"/>
        <v xml:space="preserve"> </v>
      </c>
    </row>
    <row r="1445" spans="1:17" x14ac:dyDescent="0.2">
      <c r="A1445" s="267" t="s">
        <v>1391</v>
      </c>
      <c r="B1445" s="268" t="s">
        <v>936</v>
      </c>
      <c r="C1445" s="280" t="s">
        <v>3763</v>
      </c>
      <c r="D1445" s="270">
        <v>783</v>
      </c>
      <c r="E1445" s="271">
        <v>31259</v>
      </c>
      <c r="F1445" s="276"/>
      <c r="G1445" s="263" t="str">
        <f t="shared" si="91"/>
        <v xml:space="preserve"> </v>
      </c>
      <c r="H1445" s="267" t="s">
        <v>21</v>
      </c>
      <c r="I1445" s="267" t="s">
        <v>216</v>
      </c>
      <c r="J1445" s="263" t="str">
        <f t="shared" si="92"/>
        <v xml:space="preserve"> </v>
      </c>
      <c r="K1445" s="272" t="str">
        <f>IF(D1445&gt;=('28 Populations and thresholds'!$I$191),"YES"," ")</f>
        <v>YES</v>
      </c>
      <c r="L1445" s="272" t="str">
        <f>IF(K1445="YES"," ",IF(D1445&gt;=('28 Populations and thresholds'!$I$191)*0.25,"YES"))</f>
        <v xml:space="preserve"> </v>
      </c>
      <c r="M1445" s="272" t="b">
        <f>OR('28 Populations and thresholds'!$J$191="CR",'28 Populations and thresholds'!$J$191="EN",'28 Populations and thresholds'!$J$191="VU")</f>
        <v>0</v>
      </c>
      <c r="N1445" s="273">
        <f>D1445/'28 Populations and thresholds'!$H$191</f>
        <v>1.566E-2</v>
      </c>
      <c r="O1445" s="263" t="str">
        <f t="shared" si="93"/>
        <v xml:space="preserve"> </v>
      </c>
      <c r="P1445" s="275"/>
      <c r="Q1445" s="263" t="str">
        <f t="shared" si="94"/>
        <v xml:space="preserve"> </v>
      </c>
    </row>
    <row r="1446" spans="1:17" x14ac:dyDescent="0.2">
      <c r="A1446" s="143" t="s">
        <v>1391</v>
      </c>
      <c r="B1446" s="40" t="s">
        <v>1308</v>
      </c>
      <c r="C1446" s="4" t="s">
        <v>3742</v>
      </c>
      <c r="D1446" s="41">
        <v>5000</v>
      </c>
      <c r="E1446" s="46">
        <v>38149</v>
      </c>
      <c r="F1446" s="43"/>
      <c r="G1446" s="263" t="str">
        <f t="shared" si="91"/>
        <v xml:space="preserve"> </v>
      </c>
      <c r="H1446" s="143" t="s">
        <v>21</v>
      </c>
      <c r="I1446" s="143" t="s">
        <v>795</v>
      </c>
      <c r="J1446" s="263" t="str">
        <f t="shared" si="92"/>
        <v xml:space="preserve"> </v>
      </c>
      <c r="K1446" s="38" t="str">
        <f>IF(D1446&gt;=('28 Populations and thresholds'!$I$148),"YES"," ")</f>
        <v>YES</v>
      </c>
      <c r="L1446" s="38" t="str">
        <f>IF(K1446="YES"," ",IF(D1446&gt;=('28 Populations and thresholds'!$I$148)*0.25,"YES"))</f>
        <v xml:space="preserve"> </v>
      </c>
      <c r="M1446" s="38" t="b">
        <f>OR('28 Populations and thresholds'!$J$148="CR",'28 Populations and thresholds'!$J$148="EN",'28 Populations and thresholds'!$J$148="VU")</f>
        <v>0</v>
      </c>
      <c r="N1446" s="75">
        <f>D1446/'28 Populations and thresholds'!$H$148</f>
        <v>0.05</v>
      </c>
      <c r="O1446" s="263" t="str">
        <f t="shared" si="93"/>
        <v xml:space="preserve"> </v>
      </c>
      <c r="P1446" s="9"/>
      <c r="Q1446" s="263" t="str">
        <f t="shared" si="94"/>
        <v xml:space="preserve"> </v>
      </c>
    </row>
    <row r="1447" spans="1:17" x14ac:dyDescent="0.2">
      <c r="A1447" s="275" t="s">
        <v>1391</v>
      </c>
      <c r="B1447" s="268" t="s">
        <v>4303</v>
      </c>
      <c r="C1447" s="278" t="s">
        <v>3466</v>
      </c>
      <c r="D1447" s="279">
        <v>2000</v>
      </c>
      <c r="E1447" s="285">
        <v>30643</v>
      </c>
      <c r="F1447" s="272"/>
      <c r="G1447" s="263" t="str">
        <f t="shared" si="91"/>
        <v xml:space="preserve"> </v>
      </c>
      <c r="H1447" s="275"/>
      <c r="I1447" s="275" t="s">
        <v>154</v>
      </c>
      <c r="J1447" s="263" t="str">
        <f t="shared" si="92"/>
        <v xml:space="preserve"> </v>
      </c>
      <c r="K1447" s="272" t="str">
        <f>IF(D1447&gt;=('28 Populations and thresholds'!$I$178),"YES"," ")</f>
        <v>YES</v>
      </c>
      <c r="L1447" s="272" t="str">
        <f>IF(K1447="YES"," ",IF(D1447&gt;=('28 Populations and thresholds'!$I$178)*0.25,"YES"))</f>
        <v xml:space="preserve"> </v>
      </c>
      <c r="M1447" s="272" t="b">
        <f>OR('28 Populations and thresholds'!$J$178="CR",'28 Populations and thresholds'!$J$178="EN",'28 Populations and thresholds'!$J$178="VU")</f>
        <v>0</v>
      </c>
      <c r="N1447" s="273">
        <f>D1447/'28 Populations and thresholds'!$H$178</f>
        <v>1.1111111111111112E-2</v>
      </c>
      <c r="O1447" s="263" t="str">
        <f t="shared" si="93"/>
        <v xml:space="preserve"> </v>
      </c>
      <c r="P1447" s="269"/>
      <c r="Q1447" s="263" t="str">
        <f t="shared" si="94"/>
        <v xml:space="preserve"> </v>
      </c>
    </row>
    <row r="1448" spans="1:17" x14ac:dyDescent="0.2">
      <c r="A1448" s="12" t="s">
        <v>1391</v>
      </c>
      <c r="B1448" s="64" t="s">
        <v>4229</v>
      </c>
      <c r="C1448" s="115" t="s">
        <v>3756</v>
      </c>
      <c r="D1448" s="105">
        <v>1500</v>
      </c>
      <c r="E1448" s="147">
        <v>39816</v>
      </c>
      <c r="G1448" s="263" t="str">
        <f t="shared" si="91"/>
        <v xml:space="preserve"> </v>
      </c>
      <c r="H1448" s="12"/>
      <c r="I1448" s="12" t="s">
        <v>4227</v>
      </c>
      <c r="J1448" s="263" t="str">
        <f t="shared" si="92"/>
        <v xml:space="preserve"> </v>
      </c>
      <c r="K1448" s="38" t="str">
        <f>IF(D1448&gt;=('28 Populations and thresholds'!$I$175),"YES"," ")</f>
        <v>YES</v>
      </c>
      <c r="L1448" s="38" t="str">
        <f>IF(K1448="YES"," ",IF(D1448&gt;=('28 Populations and thresholds'!$I$175)*0.25,"YES"))</f>
        <v xml:space="preserve"> </v>
      </c>
      <c r="M1448" s="38" t="b">
        <f>OR('28 Populations and thresholds'!$J$175="CR",'28 Populations and thresholds'!$J$175="EN",'28 Populations and thresholds'!$J$175="VU")</f>
        <v>0</v>
      </c>
      <c r="N1448" s="75">
        <f>D1448/'28 Populations and thresholds'!$H$175</f>
        <v>1.0791366906474821E-2</v>
      </c>
      <c r="O1448" s="263" t="str">
        <f t="shared" si="93"/>
        <v xml:space="preserve"> </v>
      </c>
      <c r="Q1448" s="263" t="str">
        <f t="shared" si="94"/>
        <v xml:space="preserve"> </v>
      </c>
    </row>
    <row r="1449" spans="1:17" x14ac:dyDescent="0.2">
      <c r="A1449" s="12" t="s">
        <v>1391</v>
      </c>
      <c r="B1449" s="64" t="s">
        <v>4229</v>
      </c>
      <c r="C1449" s="155" t="s">
        <v>3471</v>
      </c>
      <c r="D1449" s="105">
        <v>4000</v>
      </c>
      <c r="E1449" s="147">
        <v>39816</v>
      </c>
      <c r="G1449" s="263" t="str">
        <f t="shared" si="91"/>
        <v xml:space="preserve"> </v>
      </c>
      <c r="H1449" s="12"/>
      <c r="I1449" s="12" t="s">
        <v>4227</v>
      </c>
      <c r="J1449" s="263" t="str">
        <f t="shared" si="92"/>
        <v xml:space="preserve"> </v>
      </c>
      <c r="K1449" s="38" t="str">
        <f>IF(D1449&gt;=(('28 Populations and thresholds'!$I$183)+('28 Populations and thresholds'!$I$184)+('28 Populations and thresholds'!$I$185)),"YES"," ")</f>
        <v>YES</v>
      </c>
      <c r="L1449" s="38" t="str">
        <f>IF(K1449="YES"," ",IF(D1449&gt;=(('28 Populations and thresholds'!$I$183)+('28 Populations and thresholds'!$I$184)+('28 Populations and thresholds'!$I$185))*0.25,"YES"))</f>
        <v xml:space="preserve"> </v>
      </c>
      <c r="M1449" s="38" t="b">
        <f>OR('28 Populations and thresholds'!$J$183="CR",'28 Populations and thresholds'!$J$183="EN",'28 Populations and thresholds'!$J$183="VU")</f>
        <v>0</v>
      </c>
      <c r="N1449" s="75">
        <f>D1449/(('28 Populations and thresholds'!$H$183)+('28 Populations and thresholds'!$H$184)+('28 Populations and thresholds'!$H$185))</f>
        <v>1.3333333333333334E-2</v>
      </c>
      <c r="O1449" s="263" t="str">
        <f t="shared" si="93"/>
        <v xml:space="preserve"> </v>
      </c>
      <c r="P1449" s="12" t="s">
        <v>4568</v>
      </c>
      <c r="Q1449" s="263" t="str">
        <f t="shared" si="94"/>
        <v xml:space="preserve"> </v>
      </c>
    </row>
    <row r="1450" spans="1:17" x14ac:dyDescent="0.2">
      <c r="A1450" s="12" t="s">
        <v>1391</v>
      </c>
      <c r="B1450" s="64" t="s">
        <v>4229</v>
      </c>
      <c r="C1450" s="115" t="s">
        <v>3459</v>
      </c>
      <c r="D1450" s="105">
        <v>3000</v>
      </c>
      <c r="E1450" s="147">
        <v>39816</v>
      </c>
      <c r="G1450" s="263" t="str">
        <f t="shared" si="91"/>
        <v xml:space="preserve"> </v>
      </c>
      <c r="H1450" s="12"/>
      <c r="I1450" s="12" t="s">
        <v>4227</v>
      </c>
      <c r="J1450" s="263" t="str">
        <f t="shared" si="92"/>
        <v xml:space="preserve"> </v>
      </c>
      <c r="K1450" s="38" t="str">
        <f>IF(D1450&gt;=(('28 Populations and thresholds'!$I$161)+('28 Populations and thresholds'!$I$162)),"YES"," ")</f>
        <v>YES</v>
      </c>
      <c r="L1450" s="38" t="str">
        <f>IF(K1450="YES"," ",IF(D1450&gt;=(('28 Populations and thresholds'!$I$161)+('28 Populations and thresholds'!$I$162))*0.25,"YES"))</f>
        <v xml:space="preserve"> </v>
      </c>
      <c r="M1450" s="38" t="b">
        <f>OR('28 Populations and thresholds'!$J$161="CR",'28 Populations and thresholds'!$J$161="EN",'28 Populations and thresholds'!$J$161="VU")</f>
        <v>0</v>
      </c>
      <c r="N1450" s="75">
        <f>D1450/(('28 Populations and thresholds'!$H$161)+('28 Populations and thresholds'!$H$162))</f>
        <v>1.6666666666666666E-2</v>
      </c>
      <c r="O1450" s="263" t="str">
        <f t="shared" si="93"/>
        <v xml:space="preserve"> </v>
      </c>
      <c r="P1450" s="121" t="s">
        <v>4564</v>
      </c>
      <c r="Q1450" s="263" t="str">
        <f t="shared" si="94"/>
        <v xml:space="preserve"> </v>
      </c>
    </row>
    <row r="1451" spans="1:17" x14ac:dyDescent="0.2">
      <c r="A1451" s="12" t="s">
        <v>1391</v>
      </c>
      <c r="B1451" s="64" t="s">
        <v>4229</v>
      </c>
      <c r="C1451" s="115" t="s">
        <v>3763</v>
      </c>
      <c r="D1451" s="105">
        <v>2500</v>
      </c>
      <c r="E1451" s="147">
        <v>39816</v>
      </c>
      <c r="G1451" s="263" t="str">
        <f t="shared" si="91"/>
        <v xml:space="preserve"> </v>
      </c>
      <c r="H1451" s="12"/>
      <c r="I1451" s="12" t="s">
        <v>4227</v>
      </c>
      <c r="J1451" s="263" t="str">
        <f t="shared" si="92"/>
        <v xml:space="preserve"> </v>
      </c>
      <c r="K1451" s="38" t="str">
        <f>IF(D1451&gt;=('28 Populations and thresholds'!$I$191),"YES"," ")</f>
        <v>YES</v>
      </c>
      <c r="L1451" s="38" t="str">
        <f>IF(K1451="YES"," ",IF(D1451&gt;=('28 Populations and thresholds'!$I$191)*0.25,"YES"))</f>
        <v xml:space="preserve"> </v>
      </c>
      <c r="M1451" s="38" t="b">
        <f>OR('28 Populations and thresholds'!$J$191="CR",'28 Populations and thresholds'!$J$191="EN",'28 Populations and thresholds'!$J$191="VU")</f>
        <v>0</v>
      </c>
      <c r="N1451" s="75">
        <f>D1451/'28 Populations and thresholds'!$H$191</f>
        <v>0.05</v>
      </c>
      <c r="O1451" s="263" t="str">
        <f t="shared" si="93"/>
        <v xml:space="preserve"> </v>
      </c>
      <c r="Q1451" s="263" t="str">
        <f t="shared" si="94"/>
        <v xml:space="preserve"> </v>
      </c>
    </row>
    <row r="1452" spans="1:17" x14ac:dyDescent="0.2">
      <c r="A1452" s="275" t="s">
        <v>1391</v>
      </c>
      <c r="B1452" s="277" t="s">
        <v>4203</v>
      </c>
      <c r="C1452" s="278" t="s">
        <v>3474</v>
      </c>
      <c r="D1452" s="279">
        <v>432</v>
      </c>
      <c r="E1452" s="285">
        <v>38639</v>
      </c>
      <c r="F1452" s="272"/>
      <c r="G1452" s="263" t="str">
        <f t="shared" si="91"/>
        <v xml:space="preserve"> </v>
      </c>
      <c r="H1452" s="275"/>
      <c r="I1452" s="275" t="s">
        <v>4202</v>
      </c>
      <c r="J1452" s="263" t="str">
        <f t="shared" si="92"/>
        <v xml:space="preserve"> </v>
      </c>
      <c r="K1452" s="272" t="str">
        <f>IF(D1452&gt;=('28 Populations and thresholds'!$I$198),"YES"," ")</f>
        <v>YES</v>
      </c>
      <c r="L1452" s="272" t="str">
        <f>IF(K1452="YES"," ",IF(D1452&gt;=('28 Populations and thresholds'!$I$198)*0.25,"YES"))</f>
        <v xml:space="preserve"> </v>
      </c>
      <c r="M1452" s="272" t="b">
        <f>OR('28 Populations and thresholds'!$J$198="CR",'28 Populations and thresholds'!$J$198="EN",'28 Populations and thresholds'!$J$198="VU")</f>
        <v>0</v>
      </c>
      <c r="N1452" s="273">
        <f>D1452/'28 Populations and thresholds'!$H$198</f>
        <v>1.9636363636363636E-2</v>
      </c>
      <c r="O1452" s="263" t="str">
        <f t="shared" si="93"/>
        <v xml:space="preserve"> </v>
      </c>
      <c r="P1452" s="275"/>
      <c r="Q1452" s="263" t="str">
        <f t="shared" si="94"/>
        <v xml:space="preserve"> </v>
      </c>
    </row>
    <row r="1453" spans="1:17" x14ac:dyDescent="0.2">
      <c r="A1453" s="12" t="s">
        <v>1391</v>
      </c>
      <c r="B1453" s="64" t="s">
        <v>4238</v>
      </c>
      <c r="C1453" s="115" t="s">
        <v>3799</v>
      </c>
      <c r="D1453" s="105">
        <v>2434</v>
      </c>
      <c r="E1453" s="147">
        <v>40465</v>
      </c>
      <c r="G1453" s="263" t="str">
        <f t="shared" si="91"/>
        <v xml:space="preserve"> </v>
      </c>
      <c r="H1453" s="12"/>
      <c r="I1453" s="12" t="s">
        <v>4237</v>
      </c>
      <c r="J1453" s="263" t="str">
        <f t="shared" si="92"/>
        <v xml:space="preserve"> </v>
      </c>
      <c r="K1453" s="38" t="str">
        <f>IF(D1453&gt;=(('28 Populations and thresholds'!$I$196)+('28 Populations and thresholds'!$I$197)),"YES"," ")</f>
        <v>YES</v>
      </c>
      <c r="L1453" s="38" t="str">
        <f>IF(K1453="YES"," ",IF(D1453&gt;=(('28 Populations and thresholds'!$I$196)+('28 Populations and thresholds'!$I$197))*0.25,"YES"))</f>
        <v xml:space="preserve"> </v>
      </c>
      <c r="M1453" s="38" t="b">
        <f>OR('28 Populations and thresholds'!$J$197="CR",'28 Populations and thresholds'!$J$197="EN",'28 Populations and thresholds'!$J$197="VU")</f>
        <v>0</v>
      </c>
      <c r="N1453" s="75">
        <f>D1453/(('28 Populations and thresholds'!$H$196)+('28 Populations and thresholds'!$H$197))</f>
        <v>1.9950819672131147E-2</v>
      </c>
      <c r="O1453" s="263" t="str">
        <f t="shared" si="93"/>
        <v xml:space="preserve"> </v>
      </c>
      <c r="P1453" s="12" t="s">
        <v>4568</v>
      </c>
      <c r="Q1453" s="263" t="str">
        <f t="shared" si="94"/>
        <v xml:space="preserve"> </v>
      </c>
    </row>
    <row r="1454" spans="1:17" x14ac:dyDescent="0.2">
      <c r="A1454" s="275" t="s">
        <v>1391</v>
      </c>
      <c r="B1454" s="277" t="s">
        <v>4188</v>
      </c>
      <c r="C1454" s="278" t="s">
        <v>3755</v>
      </c>
      <c r="D1454" s="279">
        <v>6970</v>
      </c>
      <c r="E1454" s="285">
        <v>37343</v>
      </c>
      <c r="F1454" s="272"/>
      <c r="G1454" s="263" t="str">
        <f t="shared" si="91"/>
        <v xml:space="preserve"> </v>
      </c>
      <c r="H1454" s="275"/>
      <c r="I1454" s="275" t="s">
        <v>4186</v>
      </c>
      <c r="J1454" s="263" t="str">
        <f t="shared" si="92"/>
        <v xml:space="preserve"> </v>
      </c>
      <c r="K1454" s="272" t="str">
        <f>IF(D1454&gt;=('28 Populations and thresholds'!$I$174),"YES"," ")</f>
        <v>YES</v>
      </c>
      <c r="L1454" s="272" t="str">
        <f>IF(K1454="YES"," ",IF(D1454&gt;=('28 Populations and thresholds'!$I$174)*0.25,"YES"))</f>
        <v xml:space="preserve"> </v>
      </c>
      <c r="M1454" s="272" t="b">
        <f>OR('28 Populations and thresholds'!$J$174="CR",'28 Populations and thresholds'!$J$174="EN",'28 Populations and thresholds'!$J$174="VU")</f>
        <v>0</v>
      </c>
      <c r="N1454" s="273">
        <f>D1454/'28 Populations and thresholds'!$H$174</f>
        <v>0.30304347826086958</v>
      </c>
      <c r="O1454" s="263" t="str">
        <f t="shared" si="93"/>
        <v xml:space="preserve"> </v>
      </c>
      <c r="P1454" s="275"/>
      <c r="Q1454" s="263" t="str">
        <f t="shared" si="94"/>
        <v xml:space="preserve"> </v>
      </c>
    </row>
    <row r="1455" spans="1:17" x14ac:dyDescent="0.2">
      <c r="A1455" s="275" t="s">
        <v>1391</v>
      </c>
      <c r="B1455" s="277" t="s">
        <v>4188</v>
      </c>
      <c r="C1455" s="278" t="s">
        <v>3756</v>
      </c>
      <c r="D1455" s="279">
        <v>3780</v>
      </c>
      <c r="E1455" s="285">
        <v>37343</v>
      </c>
      <c r="F1455" s="272"/>
      <c r="G1455" s="263" t="str">
        <f t="shared" si="91"/>
        <v xml:space="preserve"> </v>
      </c>
      <c r="H1455" s="275"/>
      <c r="I1455" s="275" t="s">
        <v>4186</v>
      </c>
      <c r="J1455" s="263" t="str">
        <f t="shared" si="92"/>
        <v xml:space="preserve"> </v>
      </c>
      <c r="K1455" s="272" t="str">
        <f>IF(D1455&gt;=('28 Populations and thresholds'!$I$175),"YES"," ")</f>
        <v>YES</v>
      </c>
      <c r="L1455" s="272" t="str">
        <f>IF(K1455="YES"," ",IF(D1455&gt;=('28 Populations and thresholds'!$I$175)*0.25,"YES"))</f>
        <v xml:space="preserve"> </v>
      </c>
      <c r="M1455" s="272" t="b">
        <f>OR('28 Populations and thresholds'!$J$175="CR",'28 Populations and thresholds'!$J$175="EN",'28 Populations and thresholds'!$J$175="VU")</f>
        <v>0</v>
      </c>
      <c r="N1455" s="273">
        <f>D1455/'28 Populations and thresholds'!$H$175</f>
        <v>2.7194244604316548E-2</v>
      </c>
      <c r="O1455" s="263" t="str">
        <f t="shared" si="93"/>
        <v xml:space="preserve"> </v>
      </c>
      <c r="P1455" s="275"/>
      <c r="Q1455" s="263" t="str">
        <f t="shared" si="94"/>
        <v xml:space="preserve"> </v>
      </c>
    </row>
    <row r="1456" spans="1:17" x14ac:dyDescent="0.2">
      <c r="A1456" s="275" t="s">
        <v>1391</v>
      </c>
      <c r="B1456" s="277" t="s">
        <v>4188</v>
      </c>
      <c r="C1456" s="269" t="s">
        <v>3471</v>
      </c>
      <c r="D1456" s="279">
        <v>1210</v>
      </c>
      <c r="E1456" s="285">
        <v>37343</v>
      </c>
      <c r="F1456" s="272"/>
      <c r="G1456" s="263" t="str">
        <f t="shared" si="91"/>
        <v xml:space="preserve"> </v>
      </c>
      <c r="H1456" s="275"/>
      <c r="I1456" s="275" t="s">
        <v>4186</v>
      </c>
      <c r="J1456" s="263" t="str">
        <f t="shared" si="92"/>
        <v xml:space="preserve"> </v>
      </c>
      <c r="K1456" s="272" t="str">
        <f>IF(D1456&gt;=(('28 Populations and thresholds'!$I$183)+('28 Populations and thresholds'!$I$184)+('28 Populations and thresholds'!$I$185)),"YES"," ")</f>
        <v>YES</v>
      </c>
      <c r="L1456" s="272" t="str">
        <f>IF(K1456="YES"," ",IF(D1456&gt;=(('28 Populations and thresholds'!$I$183)+('28 Populations and thresholds'!$I$184)+('28 Populations and thresholds'!$I$185))*0.25,"YES"))</f>
        <v xml:space="preserve"> </v>
      </c>
      <c r="M1456" s="272" t="b">
        <f>OR('28 Populations and thresholds'!$J$183="CR",'28 Populations and thresholds'!$J$183="EN",'28 Populations and thresholds'!$J$183="VU")</f>
        <v>0</v>
      </c>
      <c r="N1456" s="273">
        <f>D1456/(('28 Populations and thresholds'!$H$183)+('28 Populations and thresholds'!$H$184)+('28 Populations and thresholds'!$H$185))</f>
        <v>4.0333333333333332E-3</v>
      </c>
      <c r="O1456" s="263" t="str">
        <f t="shared" si="93"/>
        <v xml:space="preserve"> </v>
      </c>
      <c r="P1456" s="275" t="s">
        <v>4568</v>
      </c>
      <c r="Q1456" s="263" t="str">
        <f t="shared" si="94"/>
        <v xml:space="preserve"> </v>
      </c>
    </row>
    <row r="1457" spans="1:22" x14ac:dyDescent="0.2">
      <c r="A1457" s="12" t="s">
        <v>1391</v>
      </c>
      <c r="B1457" s="64" t="s">
        <v>4231</v>
      </c>
      <c r="C1457" s="115" t="s">
        <v>3474</v>
      </c>
      <c r="D1457" s="105">
        <v>1845</v>
      </c>
      <c r="E1457" s="147">
        <v>40180</v>
      </c>
      <c r="G1457" s="263" t="str">
        <f t="shared" si="91"/>
        <v xml:space="preserve"> </v>
      </c>
      <c r="H1457" s="12"/>
      <c r="I1457" s="12" t="s">
        <v>4232</v>
      </c>
      <c r="J1457" s="263" t="str">
        <f t="shared" si="92"/>
        <v xml:space="preserve"> </v>
      </c>
      <c r="K1457" s="38" t="str">
        <f>IF(D1457&gt;=('28 Populations and thresholds'!$I$198),"YES"," ")</f>
        <v>YES</v>
      </c>
      <c r="L1457" s="38" t="str">
        <f>IF(K1457="YES"," ",IF(D1457&gt;=('28 Populations and thresholds'!$I$198)*0.25,"YES"))</f>
        <v xml:space="preserve"> </v>
      </c>
      <c r="M1457" s="38" t="b">
        <f>OR('28 Populations and thresholds'!$J$198="CR",'28 Populations and thresholds'!$J$198="EN",'28 Populations and thresholds'!$J$198="VU")</f>
        <v>0</v>
      </c>
      <c r="N1457" s="75">
        <f>D1457/'28 Populations and thresholds'!$H$198</f>
        <v>8.3863636363636362E-2</v>
      </c>
      <c r="O1457" s="263" t="str">
        <f t="shared" si="93"/>
        <v xml:space="preserve"> </v>
      </c>
      <c r="Q1457" s="263" t="str">
        <f t="shared" si="94"/>
        <v xml:space="preserve"> </v>
      </c>
    </row>
    <row r="1458" spans="1:22" x14ac:dyDescent="0.2">
      <c r="A1458" s="275" t="s">
        <v>1391</v>
      </c>
      <c r="B1458" s="269" t="s">
        <v>1658</v>
      </c>
      <c r="C1458" s="269" t="s">
        <v>1636</v>
      </c>
      <c r="D1458" s="279">
        <v>4000</v>
      </c>
      <c r="E1458" s="284" t="s">
        <v>130</v>
      </c>
      <c r="F1458" s="272"/>
      <c r="G1458" s="263" t="str">
        <f t="shared" si="91"/>
        <v xml:space="preserve"> </v>
      </c>
      <c r="H1458" s="275" t="s">
        <v>139</v>
      </c>
      <c r="I1458" s="275"/>
      <c r="J1458" s="263" t="str">
        <f t="shared" si="92"/>
        <v xml:space="preserve"> </v>
      </c>
      <c r="K1458" s="272" t="str">
        <f>IF(D1458&gt;=('28 Populations and thresholds'!$I$18),"YES"," ")</f>
        <v>YES</v>
      </c>
      <c r="L1458" s="272" t="str">
        <f>IF(K1458="YES"," ",IF(D1458&gt;=('28 Populations and thresholds'!$I$18)*0.25,"YES"))</f>
        <v xml:space="preserve"> </v>
      </c>
      <c r="M1458" s="272" t="b">
        <f>OR('28 Populations and thresholds'!$J$18="CR",'28 Populations and thresholds'!$J$18="EN",'28 Populations and thresholds'!$J$18="VU")</f>
        <v>0</v>
      </c>
      <c r="N1458" s="273">
        <f>D1458/'28 Populations and thresholds'!$H$18</f>
        <v>0.04</v>
      </c>
      <c r="O1458" s="263" t="str">
        <f t="shared" si="93"/>
        <v xml:space="preserve"> </v>
      </c>
      <c r="P1458" s="275"/>
      <c r="Q1458" s="263" t="str">
        <f t="shared" si="94"/>
        <v xml:space="preserve"> </v>
      </c>
    </row>
    <row r="1459" spans="1:22" x14ac:dyDescent="0.2">
      <c r="A1459" s="12" t="s">
        <v>1391</v>
      </c>
      <c r="B1459" s="9" t="s">
        <v>1659</v>
      </c>
      <c r="C1459" s="4" t="s">
        <v>1636</v>
      </c>
      <c r="D1459" s="5">
        <v>2000</v>
      </c>
      <c r="E1459" s="1" t="s">
        <v>130</v>
      </c>
      <c r="G1459" s="263" t="str">
        <f t="shared" si="91"/>
        <v xml:space="preserve"> </v>
      </c>
      <c r="H1459" s="13" t="s">
        <v>139</v>
      </c>
      <c r="J1459" s="263" t="str">
        <f t="shared" si="92"/>
        <v xml:space="preserve"> </v>
      </c>
      <c r="K1459" s="38" t="str">
        <f>IF(D1459&gt;=('28 Populations and thresholds'!$I$18),"YES"," ")</f>
        <v>YES</v>
      </c>
      <c r="L1459" s="38" t="str">
        <f>IF(K1459="YES"," ",IF(D1459&gt;=('28 Populations and thresholds'!$I$18)*0.25,"YES"))</f>
        <v xml:space="preserve"> </v>
      </c>
      <c r="M1459" s="38" t="b">
        <f>OR('28 Populations and thresholds'!$J$18="CR",'28 Populations and thresholds'!$J$18="EN",'28 Populations and thresholds'!$J$18="VU")</f>
        <v>0</v>
      </c>
      <c r="N1459" s="75">
        <f>D1459/'28 Populations and thresholds'!$H$18</f>
        <v>0.02</v>
      </c>
      <c r="O1459" s="263" t="str">
        <f t="shared" si="93"/>
        <v xml:space="preserve"> </v>
      </c>
      <c r="Q1459" s="263" t="str">
        <f t="shared" si="94"/>
        <v xml:space="preserve"> </v>
      </c>
    </row>
    <row r="1460" spans="1:22" x14ac:dyDescent="0.2">
      <c r="A1460" s="275" t="s">
        <v>1391</v>
      </c>
      <c r="B1460" s="268" t="s">
        <v>4302</v>
      </c>
      <c r="C1460" s="277" t="s">
        <v>3758</v>
      </c>
      <c r="D1460" s="279">
        <v>1050</v>
      </c>
      <c r="E1460" s="285">
        <v>30589</v>
      </c>
      <c r="F1460" s="272"/>
      <c r="G1460" s="263" t="str">
        <f t="shared" si="91"/>
        <v xml:space="preserve"> </v>
      </c>
      <c r="H1460" s="275"/>
      <c r="I1460" s="275" t="s">
        <v>154</v>
      </c>
      <c r="J1460" s="263" t="str">
        <f t="shared" si="92"/>
        <v xml:space="preserve"> </v>
      </c>
      <c r="K1460" s="272" t="str">
        <f>IF(D1460&gt;=('28 Populations and thresholds'!$I$179),"YES"," ")</f>
        <v>YES</v>
      </c>
      <c r="L1460" s="272" t="str">
        <f>IF(K1460="YES"," ",IF(D1460&gt;=('28 Populations and thresholds'!$I$179)*0.25,"YES"))</f>
        <v xml:space="preserve"> </v>
      </c>
      <c r="M1460" s="272" t="b">
        <f>OR('28 Populations and thresholds'!$J$179="CR",'28 Populations and thresholds'!$J$179="EN",'28 Populations and thresholds'!$J$179="VU")</f>
        <v>0</v>
      </c>
      <c r="N1460" s="273">
        <f>D1460/'28 Populations and thresholds'!$H$179</f>
        <v>1.9090909090909092E-2</v>
      </c>
      <c r="O1460" s="263" t="str">
        <f t="shared" si="93"/>
        <v xml:space="preserve"> </v>
      </c>
      <c r="P1460" s="275"/>
      <c r="Q1460" s="263" t="str">
        <f t="shared" si="94"/>
        <v xml:space="preserve"> </v>
      </c>
    </row>
    <row r="1461" spans="1:22" x14ac:dyDescent="0.2">
      <c r="A1461" s="12" t="s">
        <v>1391</v>
      </c>
      <c r="B1461" s="64" t="s">
        <v>4242</v>
      </c>
      <c r="C1461" s="115" t="s">
        <v>3755</v>
      </c>
      <c r="D1461" s="105">
        <v>625</v>
      </c>
      <c r="E1461" s="147">
        <v>40146</v>
      </c>
      <c r="G1461" s="263" t="str">
        <f t="shared" si="91"/>
        <v xml:space="preserve"> </v>
      </c>
      <c r="H1461" s="12"/>
      <c r="I1461" s="12" t="s">
        <v>4243</v>
      </c>
      <c r="J1461" s="263" t="str">
        <f t="shared" si="92"/>
        <v xml:space="preserve"> </v>
      </c>
      <c r="K1461" s="38" t="str">
        <f>IF(D1461&gt;=('28 Populations and thresholds'!$I$174),"YES"," ")</f>
        <v>YES</v>
      </c>
      <c r="L1461" s="38" t="str">
        <f>IF(K1461="YES"," ",IF(D1461&gt;=('28 Populations and thresholds'!$I$174)*0.25,"YES"))</f>
        <v xml:space="preserve"> </v>
      </c>
      <c r="M1461" s="38" t="b">
        <f>OR('28 Populations and thresholds'!$J$174="CR",'28 Populations and thresholds'!$J$174="EN",'28 Populations and thresholds'!$J$174="VU")</f>
        <v>0</v>
      </c>
      <c r="N1461" s="75">
        <f>D1461/'28 Populations and thresholds'!$H$174</f>
        <v>2.717391304347826E-2</v>
      </c>
      <c r="O1461" s="263" t="str">
        <f t="shared" si="93"/>
        <v xml:space="preserve"> </v>
      </c>
      <c r="Q1461" s="263" t="str">
        <f t="shared" si="94"/>
        <v xml:space="preserve"> </v>
      </c>
    </row>
    <row r="1462" spans="1:22" x14ac:dyDescent="0.2">
      <c r="A1462" s="275" t="s">
        <v>1391</v>
      </c>
      <c r="B1462" s="310" t="s">
        <v>4652</v>
      </c>
      <c r="C1462" s="278" t="s">
        <v>3756</v>
      </c>
      <c r="D1462" s="279">
        <v>2000</v>
      </c>
      <c r="E1462" s="285">
        <v>40603</v>
      </c>
      <c r="F1462" s="272"/>
      <c r="G1462" s="263" t="str">
        <f t="shared" si="91"/>
        <v xml:space="preserve"> </v>
      </c>
      <c r="H1462" s="275"/>
      <c r="I1462" s="275" t="s">
        <v>4259</v>
      </c>
      <c r="J1462" s="263" t="str">
        <f t="shared" si="92"/>
        <v xml:space="preserve"> </v>
      </c>
      <c r="K1462" s="272" t="str">
        <f>IF(D1462&gt;=('28 Populations and thresholds'!$I$175),"YES"," ")</f>
        <v>YES</v>
      </c>
      <c r="L1462" s="272" t="str">
        <f>IF(K1462="YES"," ",IF(D1462&gt;=('28 Populations and thresholds'!$I$175)*0.25,"YES"))</f>
        <v xml:space="preserve"> </v>
      </c>
      <c r="M1462" s="272" t="b">
        <f>OR('28 Populations and thresholds'!$J$175="CR",'28 Populations and thresholds'!$J$175="EN",'28 Populations and thresholds'!$J$175="VU")</f>
        <v>0</v>
      </c>
      <c r="N1462" s="273">
        <f>D1462/'28 Populations and thresholds'!$H$175</f>
        <v>1.4388489208633094E-2</v>
      </c>
      <c r="O1462" s="263" t="str">
        <f t="shared" si="93"/>
        <v xml:space="preserve"> </v>
      </c>
      <c r="P1462" s="275"/>
      <c r="Q1462" s="263" t="str">
        <f t="shared" si="94"/>
        <v xml:space="preserve"> </v>
      </c>
    </row>
    <row r="1463" spans="1:22" x14ac:dyDescent="0.2">
      <c r="A1463" s="311" t="s">
        <v>1391</v>
      </c>
      <c r="B1463" s="310" t="s">
        <v>4652</v>
      </c>
      <c r="C1463" s="269" t="s">
        <v>3472</v>
      </c>
      <c r="D1463" s="310">
        <v>5</v>
      </c>
      <c r="E1463" s="312">
        <v>2002</v>
      </c>
      <c r="F1463" s="312"/>
      <c r="G1463" s="263" t="str">
        <f t="shared" si="91"/>
        <v xml:space="preserve"> </v>
      </c>
      <c r="H1463" s="275" t="s">
        <v>139</v>
      </c>
      <c r="I1463" s="275" t="s">
        <v>3388</v>
      </c>
      <c r="J1463" s="263" t="str">
        <f t="shared" si="92"/>
        <v xml:space="preserve"> </v>
      </c>
      <c r="K1463" s="272" t="str">
        <f>IF(D1463&gt;=('28 Populations and thresholds'!$I$188),"YES"," ")</f>
        <v>YES</v>
      </c>
      <c r="L1463" s="272" t="str">
        <f>IF(K1463="YES"," ",IF(D1463&gt;=('28 Populations and thresholds'!$I$188)*0.25,"YES"))</f>
        <v xml:space="preserve"> </v>
      </c>
      <c r="M1463" s="272" t="b">
        <f>OR('28 Populations and thresholds'!$J$188="CR",'28 Populations and thresholds'!$J$188="EN",'28 Populations and thresholds'!$J$188="VU")</f>
        <v>1</v>
      </c>
      <c r="N1463" s="273">
        <f>D1463/'28 Populations and thresholds'!$H$188</f>
        <v>8.3333333333333332E-3</v>
      </c>
      <c r="O1463" s="263" t="str">
        <f t="shared" si="93"/>
        <v xml:space="preserve"> </v>
      </c>
      <c r="P1463" s="269"/>
      <c r="Q1463" s="263" t="str">
        <f t="shared" si="94"/>
        <v xml:space="preserve"> </v>
      </c>
      <c r="R1463" s="4"/>
      <c r="S1463" s="4"/>
      <c r="T1463" s="4"/>
      <c r="U1463" s="4"/>
      <c r="V1463" s="4"/>
    </row>
    <row r="1464" spans="1:22" x14ac:dyDescent="0.2">
      <c r="A1464" s="12" t="s">
        <v>1391</v>
      </c>
      <c r="B1464" s="64" t="s">
        <v>4228</v>
      </c>
      <c r="C1464" s="115" t="s">
        <v>3467</v>
      </c>
      <c r="D1464" s="105">
        <v>1417</v>
      </c>
      <c r="E1464" s="147">
        <v>39816</v>
      </c>
      <c r="G1464" s="263" t="str">
        <f t="shared" si="91"/>
        <v xml:space="preserve"> </v>
      </c>
      <c r="H1464" s="12"/>
      <c r="I1464" s="12" t="s">
        <v>4227</v>
      </c>
      <c r="J1464" s="263" t="str">
        <f t="shared" si="92"/>
        <v xml:space="preserve"> </v>
      </c>
      <c r="K1464" s="38" t="str">
        <f>IF(D1464&gt;=('28 Populations and thresholds'!$I$180),"YES"," ")</f>
        <v>YES</v>
      </c>
      <c r="L1464" s="38" t="str">
        <f>IF(K1464="YES"," ",IF(D1464&gt;=('28 Populations and thresholds'!$I$180)*0.25,"YES"))</f>
        <v xml:space="preserve"> </v>
      </c>
      <c r="M1464" s="38" t="b">
        <f>OR('28 Populations and thresholds'!$J$180="CR",'28 Populations and thresholds'!$J$180="EN",'28 Populations and thresholds'!$J$180="VU")</f>
        <v>0</v>
      </c>
      <c r="N1464" s="75">
        <f>D1464/'28 Populations and thresholds'!$H$180</f>
        <v>1.417E-2</v>
      </c>
      <c r="O1464" s="263" t="str">
        <f t="shared" si="93"/>
        <v xml:space="preserve"> </v>
      </c>
      <c r="Q1464" s="263" t="str">
        <f t="shared" si="94"/>
        <v xml:space="preserve"> </v>
      </c>
    </row>
    <row r="1465" spans="1:22" x14ac:dyDescent="0.2">
      <c r="A1465" s="12" t="s">
        <v>1391</v>
      </c>
      <c r="B1465" s="64" t="s">
        <v>4228</v>
      </c>
      <c r="C1465" s="115" t="s">
        <v>3470</v>
      </c>
      <c r="D1465" s="105">
        <v>600</v>
      </c>
      <c r="E1465" s="147">
        <v>39816</v>
      </c>
      <c r="G1465" s="263" t="str">
        <f t="shared" si="91"/>
        <v xml:space="preserve"> </v>
      </c>
      <c r="H1465" s="12"/>
      <c r="I1465" s="12" t="s">
        <v>4227</v>
      </c>
      <c r="J1465" s="263" t="str">
        <f t="shared" si="92"/>
        <v xml:space="preserve"> </v>
      </c>
      <c r="K1465" s="38" t="str">
        <f>IF(D1465&gt;=('28 Populations and thresholds'!$I$181),"YES"," ")</f>
        <v>YES</v>
      </c>
      <c r="L1465" s="38" t="str">
        <f>IF(K1465="YES"," ",IF(D1465&gt;=('28 Populations and thresholds'!$I$181)*0.25,"YES"))</f>
        <v xml:space="preserve"> </v>
      </c>
      <c r="M1465" s="38" t="b">
        <f>OR('28 Populations and thresholds'!$J$181="CR",'28 Populations and thresholds'!$J$181="EN",'28 Populations and thresholds'!$J$181="VU")</f>
        <v>1</v>
      </c>
      <c r="N1465" s="75">
        <f>D1465/'28 Populations and thresholds'!$H$181</f>
        <v>1.8749999999999999E-2</v>
      </c>
      <c r="O1465" s="263" t="str">
        <f t="shared" si="93"/>
        <v xml:space="preserve"> </v>
      </c>
      <c r="Q1465" s="263" t="str">
        <f t="shared" si="94"/>
        <v xml:space="preserve"> </v>
      </c>
    </row>
    <row r="1466" spans="1:22" x14ac:dyDescent="0.2">
      <c r="A1466" s="267" t="s">
        <v>1391</v>
      </c>
      <c r="B1466" s="268" t="s">
        <v>1156</v>
      </c>
      <c r="C1466" s="269" t="s">
        <v>3755</v>
      </c>
      <c r="D1466" s="270">
        <v>930</v>
      </c>
      <c r="E1466" s="271">
        <v>32891</v>
      </c>
      <c r="F1466" s="276"/>
      <c r="G1466" s="263" t="str">
        <f t="shared" si="91"/>
        <v xml:space="preserve"> </v>
      </c>
      <c r="H1466" s="267" t="s">
        <v>21</v>
      </c>
      <c r="I1466" s="267" t="s">
        <v>853</v>
      </c>
      <c r="J1466" s="263" t="str">
        <f t="shared" si="92"/>
        <v xml:space="preserve"> </v>
      </c>
      <c r="K1466" s="272" t="str">
        <f>IF(D1466&gt;=('28 Populations and thresholds'!$I$174),"YES"," ")</f>
        <v>YES</v>
      </c>
      <c r="L1466" s="272" t="str">
        <f>IF(K1466="YES"," ",IF(D1466&gt;=('28 Populations and thresholds'!$I$174)*0.25,"YES"))</f>
        <v xml:space="preserve"> </v>
      </c>
      <c r="M1466" s="272" t="b">
        <f>OR('28 Populations and thresholds'!$J$174="CR",'28 Populations and thresholds'!$J$174="EN",'28 Populations and thresholds'!$J$174="VU")</f>
        <v>0</v>
      </c>
      <c r="N1466" s="273">
        <f>D1466/'28 Populations and thresholds'!$H$174</f>
        <v>4.0434782608695652E-2</v>
      </c>
      <c r="O1466" s="263" t="str">
        <f t="shared" si="93"/>
        <v xml:space="preserve"> </v>
      </c>
      <c r="P1466" s="275"/>
      <c r="Q1466" s="263" t="str">
        <f t="shared" si="94"/>
        <v xml:space="preserve"> </v>
      </c>
    </row>
    <row r="1467" spans="1:22" x14ac:dyDescent="0.2">
      <c r="A1467" s="143" t="s">
        <v>1391</v>
      </c>
      <c r="B1467" s="40" t="s">
        <v>1010</v>
      </c>
      <c r="C1467" s="4" t="s">
        <v>3459</v>
      </c>
      <c r="D1467" s="41">
        <v>3130</v>
      </c>
      <c r="E1467" s="43"/>
      <c r="F1467" s="43" t="s">
        <v>6038</v>
      </c>
      <c r="G1467" s="263" t="str">
        <f t="shared" si="91"/>
        <v xml:space="preserve"> </v>
      </c>
      <c r="H1467" s="143" t="s">
        <v>21</v>
      </c>
      <c r="I1467" s="143" t="s">
        <v>718</v>
      </c>
      <c r="J1467" s="263" t="str">
        <f t="shared" si="92"/>
        <v xml:space="preserve"> </v>
      </c>
      <c r="K1467" s="38" t="str">
        <f>IF(D1467&gt;=(('28 Populations and thresholds'!$I$160)+('28 Populations and thresholds'!$I$163)),"YES"," ")</f>
        <v>YES</v>
      </c>
      <c r="L1467" s="38" t="str">
        <f>IF(K1467="YES"," ",IF(D1467&gt;=(('28 Populations and thresholds'!$I$160)+('28 Populations and thresholds'!$I$163))*0.25,"YES"))</f>
        <v xml:space="preserve"> </v>
      </c>
      <c r="M1467" s="38" t="b">
        <f>OR('28 Populations and thresholds'!$J$160="CR",'28 Populations and thresholds'!$J$160="EN",'28 Populations and thresholds'!$J$160="VU")</f>
        <v>0</v>
      </c>
      <c r="N1467" s="75">
        <f>D1467/(('28 Populations and thresholds'!$H$160)+('28 Populations and thresholds'!$H$163))</f>
        <v>8.1298701298701301E-2</v>
      </c>
      <c r="O1467" s="263" t="str">
        <f t="shared" si="93"/>
        <v xml:space="preserve"> </v>
      </c>
      <c r="P1467" s="121" t="s">
        <v>4563</v>
      </c>
      <c r="Q1467" s="263" t="str">
        <f t="shared" si="94"/>
        <v xml:space="preserve"> </v>
      </c>
    </row>
    <row r="1468" spans="1:22" x14ac:dyDescent="0.2">
      <c r="A1468" s="143" t="s">
        <v>1391</v>
      </c>
      <c r="B1468" s="40" t="s">
        <v>1010</v>
      </c>
      <c r="C1468" s="4" t="s">
        <v>3466</v>
      </c>
      <c r="D1468" s="41">
        <v>4000</v>
      </c>
      <c r="E1468" s="43"/>
      <c r="F1468" s="43"/>
      <c r="G1468" s="263" t="str">
        <f t="shared" si="91"/>
        <v xml:space="preserve"> </v>
      </c>
      <c r="H1468" s="143" t="s">
        <v>21</v>
      </c>
      <c r="I1468" s="143" t="s">
        <v>718</v>
      </c>
      <c r="J1468" s="263" t="str">
        <f t="shared" si="92"/>
        <v xml:space="preserve"> </v>
      </c>
      <c r="K1468" s="38" t="str">
        <f>IF(D1468&gt;=('28 Populations and thresholds'!$I$178),"YES"," ")</f>
        <v>YES</v>
      </c>
      <c r="L1468" s="38" t="str">
        <f>IF(K1468="YES"," ",IF(D1468&gt;=('28 Populations and thresholds'!$I$178)*0.25,"YES"))</f>
        <v xml:space="preserve"> </v>
      </c>
      <c r="M1468" s="38" t="b">
        <f>OR('28 Populations and thresholds'!$J$178="CR",'28 Populations and thresholds'!$J$178="EN",'28 Populations and thresholds'!$J$178="VU")</f>
        <v>0</v>
      </c>
      <c r="N1468" s="75">
        <f>D1468/'28 Populations and thresholds'!$H$178</f>
        <v>2.2222222222222223E-2</v>
      </c>
      <c r="O1468" s="263" t="str">
        <f t="shared" si="93"/>
        <v xml:space="preserve"> </v>
      </c>
      <c r="Q1468" s="263" t="str">
        <f t="shared" si="94"/>
        <v xml:space="preserve"> </v>
      </c>
    </row>
    <row r="1469" spans="1:22" x14ac:dyDescent="0.2">
      <c r="A1469" s="143" t="s">
        <v>1391</v>
      </c>
      <c r="B1469" s="40" t="s">
        <v>1010</v>
      </c>
      <c r="C1469" s="111" t="s">
        <v>3758</v>
      </c>
      <c r="D1469" s="41">
        <v>1400</v>
      </c>
      <c r="E1469" s="46">
        <v>30591</v>
      </c>
      <c r="F1469" s="43"/>
      <c r="G1469" s="263" t="str">
        <f t="shared" si="91"/>
        <v xml:space="preserve"> </v>
      </c>
      <c r="H1469" s="143" t="s">
        <v>21</v>
      </c>
      <c r="I1469" s="143" t="s">
        <v>733</v>
      </c>
      <c r="J1469" s="263" t="str">
        <f t="shared" si="92"/>
        <v xml:space="preserve"> </v>
      </c>
      <c r="K1469" s="38" t="str">
        <f>IF(D1469&gt;=('28 Populations and thresholds'!$I$179),"YES"," ")</f>
        <v>YES</v>
      </c>
      <c r="L1469" s="38" t="str">
        <f>IF(K1469="YES"," ",IF(D1469&gt;=('28 Populations and thresholds'!$I$179)*0.25,"YES"))</f>
        <v xml:space="preserve"> </v>
      </c>
      <c r="M1469" s="38" t="b">
        <f>OR('28 Populations and thresholds'!$J$179="CR",'28 Populations and thresholds'!$J$179="EN",'28 Populations and thresholds'!$J$179="VU")</f>
        <v>0</v>
      </c>
      <c r="N1469" s="75">
        <f>D1469/'28 Populations and thresholds'!$H$179</f>
        <v>2.5454545454545455E-2</v>
      </c>
      <c r="O1469" s="263" t="str">
        <f t="shared" si="93"/>
        <v xml:space="preserve"> </v>
      </c>
      <c r="P1469" s="9"/>
      <c r="Q1469" s="263" t="str">
        <f t="shared" si="94"/>
        <v xml:space="preserve"> </v>
      </c>
    </row>
    <row r="1470" spans="1:22" x14ac:dyDescent="0.2">
      <c r="A1470" s="275" t="s">
        <v>1391</v>
      </c>
      <c r="B1470" s="277" t="s">
        <v>4189</v>
      </c>
      <c r="C1470" s="278" t="s">
        <v>3755</v>
      </c>
      <c r="D1470" s="279">
        <v>987</v>
      </c>
      <c r="E1470" s="285">
        <v>37343</v>
      </c>
      <c r="F1470" s="272"/>
      <c r="G1470" s="263" t="str">
        <f t="shared" si="91"/>
        <v xml:space="preserve"> </v>
      </c>
      <c r="H1470" s="275"/>
      <c r="I1470" s="275" t="s">
        <v>4186</v>
      </c>
      <c r="J1470" s="263" t="str">
        <f t="shared" si="92"/>
        <v xml:space="preserve"> </v>
      </c>
      <c r="K1470" s="272" t="str">
        <f>IF(D1470&gt;=('28 Populations and thresholds'!$I$174),"YES"," ")</f>
        <v>YES</v>
      </c>
      <c r="L1470" s="272" t="str">
        <f>IF(K1470="YES"," ",IF(D1470&gt;=('28 Populations and thresholds'!$I$174)*0.25,"YES"))</f>
        <v xml:space="preserve"> </v>
      </c>
      <c r="M1470" s="272" t="b">
        <f>OR('28 Populations and thresholds'!$J$174="CR",'28 Populations and thresholds'!$J$174="EN",'28 Populations and thresholds'!$J$174="VU")</f>
        <v>0</v>
      </c>
      <c r="N1470" s="273">
        <f>D1470/'28 Populations and thresholds'!$H$174</f>
        <v>4.2913043478260866E-2</v>
      </c>
      <c r="O1470" s="263" t="str">
        <f t="shared" si="93"/>
        <v xml:space="preserve"> </v>
      </c>
      <c r="P1470" s="275"/>
      <c r="Q1470" s="263" t="str">
        <f t="shared" si="94"/>
        <v xml:space="preserve"> </v>
      </c>
    </row>
    <row r="1471" spans="1:22" x14ac:dyDescent="0.2">
      <c r="A1471" s="143" t="s">
        <v>1394</v>
      </c>
      <c r="B1471" s="40" t="s">
        <v>1250</v>
      </c>
      <c r="C1471" s="4" t="s">
        <v>3777</v>
      </c>
      <c r="D1471" s="41">
        <v>300</v>
      </c>
      <c r="E1471" s="46">
        <v>35918</v>
      </c>
      <c r="F1471" s="43"/>
      <c r="G1471" s="263" t="str">
        <f t="shared" si="91"/>
        <v xml:space="preserve"> </v>
      </c>
      <c r="H1471" s="143" t="s">
        <v>21</v>
      </c>
      <c r="I1471" s="143" t="s">
        <v>439</v>
      </c>
      <c r="J1471" s="263" t="str">
        <f t="shared" si="92"/>
        <v xml:space="preserve"> </v>
      </c>
      <c r="K1471" s="38" t="str">
        <f>IF(D1471&gt;=('28 Populations and thresholds'!$I$211),"YES"," ")</f>
        <v xml:space="preserve"> </v>
      </c>
      <c r="L1471" s="38" t="str">
        <f>IF(K1471="YES"," ",IF(D1471&gt;=('28 Populations and thresholds'!$I$211)*0.25,"YES"))</f>
        <v>YES</v>
      </c>
      <c r="M1471" s="38" t="b">
        <f>OR('28 Populations and thresholds'!$J$211="CR",'28 Populations and thresholds'!$J$211="EN",'28 Populations and thresholds'!$J$211="VU")</f>
        <v>0</v>
      </c>
      <c r="N1471" s="75">
        <f>D1471/'28 Populations and thresholds'!$H$211</f>
        <v>2.9999999999999997E-4</v>
      </c>
      <c r="O1471" s="263" t="str">
        <f t="shared" si="93"/>
        <v xml:space="preserve"> </v>
      </c>
      <c r="Q1471" s="263" t="str">
        <f t="shared" si="94"/>
        <v xml:space="preserve"> </v>
      </c>
    </row>
    <row r="1472" spans="1:22" x14ac:dyDescent="0.2">
      <c r="A1472" s="267" t="s">
        <v>1394</v>
      </c>
      <c r="B1472" s="268" t="s">
        <v>4659</v>
      </c>
      <c r="C1472" s="280" t="s">
        <v>3522</v>
      </c>
      <c r="D1472" s="270">
        <v>6050</v>
      </c>
      <c r="E1472" s="294" t="s">
        <v>1344</v>
      </c>
      <c r="F1472" s="276" t="s">
        <v>6038</v>
      </c>
      <c r="G1472" s="263" t="str">
        <f t="shared" si="91"/>
        <v xml:space="preserve"> </v>
      </c>
      <c r="H1472" s="267" t="s">
        <v>15</v>
      </c>
      <c r="I1472" s="267" t="s">
        <v>1414</v>
      </c>
      <c r="J1472" s="263" t="str">
        <f t="shared" si="92"/>
        <v xml:space="preserve"> </v>
      </c>
      <c r="K1472" s="272" t="str">
        <f>IF(D1472&gt;=('28 Populations and thresholds'!$I$58),"YES"," ")</f>
        <v>YES</v>
      </c>
      <c r="L1472" s="272" t="str">
        <f>IF(K1472="YES"," ",IF(D1472&gt;=('28 Populations and thresholds'!$I$58)*0.25,"YES"))</f>
        <v xml:space="preserve"> </v>
      </c>
      <c r="M1472" s="272" t="b">
        <f>OR('28 Populations and thresholds'!$J$58="CR",'28 Populations and thresholds'!$J$58="EN",'28 Populations and thresholds'!$J$58="VU")</f>
        <v>0</v>
      </c>
      <c r="N1472" s="273">
        <f>D1472/'28 Populations and thresholds'!$H$58</f>
        <v>0.10083333333333333</v>
      </c>
      <c r="O1472" s="263" t="str">
        <f t="shared" si="93"/>
        <v xml:space="preserve"> </v>
      </c>
      <c r="P1472" s="269"/>
      <c r="Q1472" s="263" t="str">
        <f t="shared" si="94"/>
        <v xml:space="preserve"> </v>
      </c>
    </row>
    <row r="1473" spans="1:22" x14ac:dyDescent="0.2">
      <c r="A1473" s="143" t="s">
        <v>1394</v>
      </c>
      <c r="B1473" s="40" t="s">
        <v>1129</v>
      </c>
      <c r="C1473" s="4" t="s">
        <v>3765</v>
      </c>
      <c r="D1473" s="41">
        <v>126</v>
      </c>
      <c r="E1473" s="46">
        <v>36647</v>
      </c>
      <c r="F1473" s="43"/>
      <c r="G1473" s="263" t="str">
        <f t="shared" ref="G1473:G1536" si="95">" "</f>
        <v xml:space="preserve"> </v>
      </c>
      <c r="H1473" s="143" t="s">
        <v>21</v>
      </c>
      <c r="I1473" s="143" t="s">
        <v>897</v>
      </c>
      <c r="J1473" s="263" t="str">
        <f t="shared" ref="J1473:J1536" si="96">" "</f>
        <v xml:space="preserve"> </v>
      </c>
      <c r="K1473" s="38" t="str">
        <f>IF(D1473&gt;=('28 Populations and thresholds'!$I$193),"YES"," ")</f>
        <v xml:space="preserve"> </v>
      </c>
      <c r="L1473" s="38" t="str">
        <f>IF(K1473="YES"," ",IF(D1473&gt;=('28 Populations and thresholds'!$I$193)*0.25,"YES"))</f>
        <v>YES</v>
      </c>
      <c r="M1473" s="38" t="b">
        <f>OR('28 Populations and thresholds'!$J$193="CR",'28 Populations and thresholds'!$J$193="EN",'28 Populations and thresholds'!$J$193="VU")</f>
        <v>0</v>
      </c>
      <c r="N1473" s="75">
        <f>D1473/'28 Populations and thresholds'!$H$193</f>
        <v>2.8636363636363638E-3</v>
      </c>
      <c r="O1473" s="263" t="str">
        <f t="shared" ref="O1473:O1536" si="97">" "</f>
        <v xml:space="preserve"> </v>
      </c>
      <c r="P1473" s="9"/>
      <c r="Q1473" s="263" t="str">
        <f t="shared" ref="Q1473:Q1536" si="98">" "</f>
        <v xml:space="preserve"> </v>
      </c>
    </row>
    <row r="1474" spans="1:22" x14ac:dyDescent="0.2">
      <c r="A1474" s="267" t="s">
        <v>1394</v>
      </c>
      <c r="B1474" s="268" t="s">
        <v>1002</v>
      </c>
      <c r="C1474" s="268" t="s">
        <v>3795</v>
      </c>
      <c r="D1474" s="270">
        <v>900</v>
      </c>
      <c r="E1474" s="271">
        <v>37377</v>
      </c>
      <c r="F1474" s="276"/>
      <c r="G1474" s="263" t="str">
        <f t="shared" si="95"/>
        <v xml:space="preserve"> </v>
      </c>
      <c r="H1474" s="267" t="s">
        <v>21</v>
      </c>
      <c r="I1474" s="267" t="s">
        <v>894</v>
      </c>
      <c r="J1474" s="263" t="str">
        <f t="shared" si="96"/>
        <v xml:space="preserve"> </v>
      </c>
      <c r="K1474" s="272" t="str">
        <f>IF(D1474&gt;=(('28 Populations and thresholds'!$I$176)+('28 Populations and thresholds'!$I$177)),"YES"," ")</f>
        <v xml:space="preserve"> </v>
      </c>
      <c r="L1474" s="272" t="str">
        <f>IF(K1474="YES"," ",IF(D1474&gt;=(('28 Populations and thresholds'!$I$176)+('28 Populations and thresholds'!$I$177))*0.25,"YES"))</f>
        <v>YES</v>
      </c>
      <c r="M1474" s="272" t="b">
        <f>OR('28 Populations and thresholds'!$J$176="CR",'28 Populations and thresholds'!$J$176="EN",'28 Populations and thresholds'!$J$176="VU")</f>
        <v>0</v>
      </c>
      <c r="N1474" s="273">
        <f>D1474/(('28 Populations and thresholds'!$H$176)+('28 Populations and thresholds'!$H$177))</f>
        <v>3.2258064516129032E-3</v>
      </c>
      <c r="O1474" s="263" t="str">
        <f t="shared" si="97"/>
        <v xml:space="preserve"> </v>
      </c>
      <c r="P1474" s="275" t="s">
        <v>4568</v>
      </c>
      <c r="Q1474" s="263" t="str">
        <f t="shared" si="98"/>
        <v xml:space="preserve"> </v>
      </c>
    </row>
    <row r="1475" spans="1:22" x14ac:dyDescent="0.2">
      <c r="A1475" s="267" t="s">
        <v>1394</v>
      </c>
      <c r="B1475" s="268" t="s">
        <v>1002</v>
      </c>
      <c r="C1475" s="269" t="s">
        <v>3451</v>
      </c>
      <c r="D1475" s="270">
        <v>804</v>
      </c>
      <c r="E1475" s="271">
        <v>35914</v>
      </c>
      <c r="F1475" s="276"/>
      <c r="G1475" s="263" t="str">
        <f t="shared" si="95"/>
        <v xml:space="preserve"> </v>
      </c>
      <c r="H1475" s="267" t="s">
        <v>21</v>
      </c>
      <c r="I1475" s="267" t="s">
        <v>894</v>
      </c>
      <c r="J1475" s="263" t="str">
        <f t="shared" si="96"/>
        <v xml:space="preserve"> </v>
      </c>
      <c r="K1475" s="272" t="str">
        <f>IF(D1475&gt;=('28 Populations and thresholds'!$I$154),"YES"," ")</f>
        <v xml:space="preserve"> </v>
      </c>
      <c r="L1475" s="272" t="str">
        <f>IF(K1475="YES"," ",IF(D1475&gt;=('28 Populations and thresholds'!$I$154)*0.25,"YES"))</f>
        <v>YES</v>
      </c>
      <c r="M1475" s="272" t="b">
        <f>OR('28 Populations and thresholds'!$J$154="CR",'28 Populations and thresholds'!$J$154="EN",'28 Populations and thresholds'!$J$154="VU")</f>
        <v>0</v>
      </c>
      <c r="N1475" s="273">
        <f>D1475/'28 Populations and thresholds'!$H$154</f>
        <v>7.7307692307692312E-3</v>
      </c>
      <c r="O1475" s="263" t="str">
        <f t="shared" si="97"/>
        <v xml:space="preserve"> </v>
      </c>
      <c r="P1475" s="269"/>
      <c r="Q1475" s="263" t="str">
        <f t="shared" si="98"/>
        <v xml:space="preserve"> </v>
      </c>
    </row>
    <row r="1476" spans="1:22" x14ac:dyDescent="0.2">
      <c r="A1476" s="267" t="s">
        <v>1394</v>
      </c>
      <c r="B1476" s="268" t="s">
        <v>1002</v>
      </c>
      <c r="C1476" s="269" t="s">
        <v>3765</v>
      </c>
      <c r="D1476" s="270">
        <v>183</v>
      </c>
      <c r="E1476" s="271">
        <v>37377</v>
      </c>
      <c r="F1476" s="276"/>
      <c r="G1476" s="263" t="str">
        <f t="shared" si="95"/>
        <v xml:space="preserve"> </v>
      </c>
      <c r="H1476" s="267" t="s">
        <v>21</v>
      </c>
      <c r="I1476" s="267" t="s">
        <v>894</v>
      </c>
      <c r="J1476" s="263" t="str">
        <f t="shared" si="96"/>
        <v xml:space="preserve"> </v>
      </c>
      <c r="K1476" s="272" t="str">
        <f>IF(D1476&gt;=('28 Populations and thresholds'!$I$193),"YES"," ")</f>
        <v xml:space="preserve"> </v>
      </c>
      <c r="L1476" s="272" t="str">
        <f>IF(K1476="YES"," ",IF(D1476&gt;=('28 Populations and thresholds'!$I$193)*0.25,"YES"))</f>
        <v>YES</v>
      </c>
      <c r="M1476" s="272" t="b">
        <f>OR('28 Populations and thresholds'!$J$193="CR",'28 Populations and thresholds'!$J$193="EN",'28 Populations and thresholds'!$J$193="VU")</f>
        <v>0</v>
      </c>
      <c r="N1476" s="273">
        <f>D1476/'28 Populations and thresholds'!$H$193</f>
        <v>4.1590909090909092E-3</v>
      </c>
      <c r="O1476" s="263" t="str">
        <f t="shared" si="97"/>
        <v xml:space="preserve"> </v>
      </c>
      <c r="P1476" s="269"/>
      <c r="Q1476" s="263" t="str">
        <f t="shared" si="98"/>
        <v xml:space="preserve"> </v>
      </c>
    </row>
    <row r="1477" spans="1:22" x14ac:dyDescent="0.2">
      <c r="A1477" s="267" t="s">
        <v>1394</v>
      </c>
      <c r="B1477" s="268" t="s">
        <v>1002</v>
      </c>
      <c r="C1477" s="269" t="s">
        <v>3766</v>
      </c>
      <c r="D1477" s="270">
        <v>100</v>
      </c>
      <c r="E1477" s="271">
        <v>36647</v>
      </c>
      <c r="F1477" s="276"/>
      <c r="G1477" s="263" t="str">
        <f t="shared" si="95"/>
        <v xml:space="preserve"> </v>
      </c>
      <c r="H1477" s="267" t="s">
        <v>21</v>
      </c>
      <c r="I1477" s="267" t="s">
        <v>897</v>
      </c>
      <c r="J1477" s="263" t="str">
        <f t="shared" si="96"/>
        <v xml:space="preserve"> </v>
      </c>
      <c r="K1477" s="272" t="str">
        <f>IF(D1477&gt;=('28 Populations and thresholds'!$I$194),"YES"," ")</f>
        <v xml:space="preserve"> </v>
      </c>
      <c r="L1477" s="272" t="str">
        <f>IF(K1477="YES"," ",IF(D1477&gt;=('28 Populations and thresholds'!$I$194)*0.25,"YES"))</f>
        <v>YES</v>
      </c>
      <c r="M1477" s="272" t="b">
        <f>OR('28 Populations and thresholds'!$J$194="CR",'28 Populations and thresholds'!$J$194="EN",'28 Populations and thresholds'!$J$194="VU")</f>
        <v>0</v>
      </c>
      <c r="N1477" s="273">
        <f>D1477/'28 Populations and thresholds'!$H$194</f>
        <v>3.5087719298245615E-3</v>
      </c>
      <c r="O1477" s="263" t="str">
        <f t="shared" si="97"/>
        <v xml:space="preserve"> </v>
      </c>
      <c r="P1477" s="269"/>
      <c r="Q1477" s="263" t="str">
        <f t="shared" si="98"/>
        <v xml:space="preserve"> </v>
      </c>
    </row>
    <row r="1478" spans="1:22" x14ac:dyDescent="0.2">
      <c r="A1478" s="275" t="s">
        <v>1394</v>
      </c>
      <c r="B1478" s="269" t="s">
        <v>1002</v>
      </c>
      <c r="C1478" s="269" t="s">
        <v>1732</v>
      </c>
      <c r="D1478" s="279">
        <v>195</v>
      </c>
      <c r="E1478" s="284" t="s">
        <v>1598</v>
      </c>
      <c r="F1478" s="272"/>
      <c r="G1478" s="263" t="str">
        <f t="shared" si="95"/>
        <v xml:space="preserve"> </v>
      </c>
      <c r="H1478" s="275" t="s">
        <v>139</v>
      </c>
      <c r="I1478" s="275"/>
      <c r="J1478" s="263" t="str">
        <f t="shared" si="96"/>
        <v xml:space="preserve"> </v>
      </c>
      <c r="K1478" s="272" t="str">
        <f>IF(D1478&gt;=('28 Populations and thresholds'!$I$221),"YES"," ")</f>
        <v>YES</v>
      </c>
      <c r="L1478" s="272" t="str">
        <f>IF(K1478="YES"," ",IF(D1478&gt;=('28 Populations and thresholds'!$I$221)*0.25,"YES"))</f>
        <v xml:space="preserve"> </v>
      </c>
      <c r="M1478" s="272" t="b">
        <f>OR('28 Populations and thresholds'!$J$221="CR",'28 Populations and thresholds'!$J$221="EN",'28 Populations and thresholds'!$J$221="VU")</f>
        <v>1</v>
      </c>
      <c r="N1478" s="273">
        <f>D1478/'28 Populations and thresholds'!$H$221</f>
        <v>2.0312500000000001E-2</v>
      </c>
      <c r="O1478" s="263" t="str">
        <f t="shared" si="97"/>
        <v xml:space="preserve"> </v>
      </c>
      <c r="P1478" s="275"/>
      <c r="Q1478" s="263" t="str">
        <f t="shared" si="98"/>
        <v xml:space="preserve"> </v>
      </c>
    </row>
    <row r="1479" spans="1:22" x14ac:dyDescent="0.2">
      <c r="A1479" s="12" t="s">
        <v>1394</v>
      </c>
      <c r="B1479" s="4" t="s">
        <v>4102</v>
      </c>
      <c r="C1479" s="4" t="s">
        <v>3741</v>
      </c>
      <c r="D1479" s="5">
        <v>1</v>
      </c>
      <c r="E1479" s="148">
        <v>33451</v>
      </c>
      <c r="G1479" s="263" t="str">
        <f t="shared" si="95"/>
        <v xml:space="preserve"> </v>
      </c>
      <c r="H1479" s="13" t="s">
        <v>4019</v>
      </c>
      <c r="J1479" s="263" t="str">
        <f t="shared" si="96"/>
        <v xml:space="preserve"> </v>
      </c>
      <c r="K1479" s="38" t="str">
        <f>IF(D1479&gt;=('28 Populations and thresholds'!$I$125),"YES"," ")</f>
        <v>YES</v>
      </c>
      <c r="L1479" s="38" t="str">
        <f>IF(K1479="YES"," ",IF(D1479&gt;=('28 Populations and thresholds'!$I$125)*0.25,"YES"))</f>
        <v xml:space="preserve"> </v>
      </c>
      <c r="M1479" s="38" t="b">
        <f>OR('28 Populations and thresholds'!$J$125="CR",'28 Populations and thresholds'!$J$125="EN",'28 Populations and thresholds'!$J$125="VU")</f>
        <v>1</v>
      </c>
      <c r="N1479" s="75">
        <f>D1479/'28 Populations and thresholds'!$H$125</f>
        <v>1E-4</v>
      </c>
      <c r="O1479" s="263" t="str">
        <f t="shared" si="97"/>
        <v xml:space="preserve"> </v>
      </c>
      <c r="Q1479" s="263" t="str">
        <f t="shared" si="98"/>
        <v xml:space="preserve"> </v>
      </c>
      <c r="R1479" s="4"/>
      <c r="S1479" s="4"/>
      <c r="T1479" s="4"/>
      <c r="U1479" s="4"/>
      <c r="V1479" s="4"/>
    </row>
    <row r="1480" spans="1:22" x14ac:dyDescent="0.2">
      <c r="A1480" s="275" t="s">
        <v>1394</v>
      </c>
      <c r="B1480" s="269" t="s">
        <v>4664</v>
      </c>
      <c r="C1480" s="269" t="s">
        <v>3607</v>
      </c>
      <c r="D1480" s="279">
        <v>5712</v>
      </c>
      <c r="E1480" s="274">
        <v>2002</v>
      </c>
      <c r="F1480" s="272"/>
      <c r="G1480" s="263" t="str">
        <f t="shared" si="95"/>
        <v xml:space="preserve"> </v>
      </c>
      <c r="H1480" s="275" t="s">
        <v>139</v>
      </c>
      <c r="I1480" s="275" t="s">
        <v>3388</v>
      </c>
      <c r="J1480" s="263" t="str">
        <f t="shared" si="96"/>
        <v xml:space="preserve"> </v>
      </c>
      <c r="K1480" s="272" t="str">
        <f>IF(D1480&gt;=('28 Populations and thresholds'!$I$92),"YES"," ")</f>
        <v>YES</v>
      </c>
      <c r="L1480" s="272" t="str">
        <f>IF(K1480="YES"," ",IF(D1480&gt;=('28 Populations and thresholds'!$I$92)*0.25,"YES"))</f>
        <v xml:space="preserve"> </v>
      </c>
      <c r="M1480" s="272" t="b">
        <f>OR('28 Populations and thresholds'!$J$92="CR",'28 Populations and thresholds'!$J$92="EN",'28 Populations and thresholds'!$J$92="VU")</f>
        <v>0</v>
      </c>
      <c r="N1480" s="273">
        <f>D1480/'28 Populations and thresholds'!$H$92</f>
        <v>1.9040000000000001E-2</v>
      </c>
      <c r="O1480" s="263" t="str">
        <f t="shared" si="97"/>
        <v xml:space="preserve"> </v>
      </c>
      <c r="P1480" s="269"/>
      <c r="Q1480" s="263" t="str">
        <f t="shared" si="98"/>
        <v xml:space="preserve"> </v>
      </c>
    </row>
    <row r="1481" spans="1:22" x14ac:dyDescent="0.2">
      <c r="A1481" s="12" t="s">
        <v>1394</v>
      </c>
      <c r="B1481" s="4" t="s">
        <v>3547</v>
      </c>
      <c r="C1481" s="4" t="s">
        <v>3666</v>
      </c>
      <c r="D1481" s="105">
        <v>1849</v>
      </c>
      <c r="E1481" s="106">
        <v>2005</v>
      </c>
      <c r="G1481" s="263" t="str">
        <f t="shared" si="95"/>
        <v xml:space="preserve"> </v>
      </c>
      <c r="H1481" s="12" t="s">
        <v>139</v>
      </c>
      <c r="I1481" s="12" t="s">
        <v>3388</v>
      </c>
      <c r="J1481" s="263" t="str">
        <f t="shared" si="96"/>
        <v xml:space="preserve"> </v>
      </c>
      <c r="K1481" s="38" t="str">
        <f>IF(D1481&gt;=(('28 Populations and thresholds'!$I$61)+('28 Populations and thresholds'!$I$64)),"YES"," ")</f>
        <v>YES</v>
      </c>
      <c r="L1481" s="38" t="str">
        <f>IF(K1481="YES"," ",IF(D1481&gt;=(('28 Populations and thresholds'!$I$61)+('28 Populations and thresholds'!$I$64))*0.25,"YES"))</f>
        <v xml:space="preserve"> </v>
      </c>
      <c r="M1481" s="38" t="b">
        <f>OR('28 Populations and thresholds'!$J$61="CR",'28 Populations and thresholds'!$J$61="EN",'28 Populations and thresholds'!$J$61="VU")</f>
        <v>0</v>
      </c>
      <c r="N1481" s="75">
        <f>D1481/(('28 Populations and thresholds'!$H$61)+('28 Populations and thresholds'!$H$64))</f>
        <v>0.11005952380952382</v>
      </c>
      <c r="O1481" s="263" t="str">
        <f t="shared" si="97"/>
        <v xml:space="preserve"> </v>
      </c>
      <c r="P1481" s="12" t="s">
        <v>4743</v>
      </c>
      <c r="Q1481" s="263" t="str">
        <f t="shared" si="98"/>
        <v xml:space="preserve"> </v>
      </c>
      <c r="R1481" s="184"/>
      <c r="S1481" s="121"/>
      <c r="T1481" s="253"/>
      <c r="U1481" s="253"/>
    </row>
    <row r="1482" spans="1:22" x14ac:dyDescent="0.2">
      <c r="A1482" s="12" t="s">
        <v>1394</v>
      </c>
      <c r="B1482" s="4" t="s">
        <v>3547</v>
      </c>
      <c r="C1482" s="4" t="s">
        <v>3656</v>
      </c>
      <c r="D1482" s="105">
        <v>3637</v>
      </c>
      <c r="E1482" s="106">
        <v>2007</v>
      </c>
      <c r="G1482" s="263" t="str">
        <f t="shared" si="95"/>
        <v xml:space="preserve"> </v>
      </c>
      <c r="H1482" s="12" t="s">
        <v>139</v>
      </c>
      <c r="I1482" s="12" t="s">
        <v>3388</v>
      </c>
      <c r="J1482" s="263" t="str">
        <f t="shared" si="96"/>
        <v xml:space="preserve"> </v>
      </c>
      <c r="K1482" s="38" t="str">
        <f>IF(D1482&gt;=('28 Populations and thresholds'!$I$67),"YES"," ")</f>
        <v>YES</v>
      </c>
      <c r="L1482" s="38" t="str">
        <f>IF(K1482="YES"," ",IF(D1482&gt;=('28 Populations and thresholds'!$I$67)*0.25,"YES"))</f>
        <v xml:space="preserve"> </v>
      </c>
      <c r="M1482" s="38" t="b">
        <f>OR('28 Populations and thresholds'!$J$67="CR",'28 Populations and thresholds'!$J$67="EN",'28 Populations and thresholds'!$J$67="VU")</f>
        <v>0</v>
      </c>
      <c r="N1482" s="75">
        <f>D1482/'28 Populations and thresholds'!$H$67</f>
        <v>1.7319047619047619E-2</v>
      </c>
      <c r="O1482" s="263" t="str">
        <f t="shared" si="97"/>
        <v xml:space="preserve"> </v>
      </c>
      <c r="P1482" s="9"/>
      <c r="Q1482" s="263" t="str">
        <f t="shared" si="98"/>
        <v xml:space="preserve"> </v>
      </c>
    </row>
    <row r="1483" spans="1:22" x14ac:dyDescent="0.2">
      <c r="A1483" s="12" t="s">
        <v>1394</v>
      </c>
      <c r="B1483" s="4" t="s">
        <v>3547</v>
      </c>
      <c r="C1483" s="111" t="s">
        <v>3546</v>
      </c>
      <c r="D1483" s="5">
        <v>9</v>
      </c>
      <c r="E1483" s="104">
        <v>2005</v>
      </c>
      <c r="G1483" s="263" t="str">
        <f t="shared" si="95"/>
        <v xml:space="preserve"> </v>
      </c>
      <c r="H1483" s="12" t="s">
        <v>139</v>
      </c>
      <c r="I1483" s="12" t="s">
        <v>3388</v>
      </c>
      <c r="J1483" s="263" t="str">
        <f t="shared" si="96"/>
        <v xml:space="preserve"> </v>
      </c>
      <c r="K1483" s="38" t="str">
        <f>IF(D1483&gt;=('28 Populations and thresholds'!$I$72),"YES"," ")</f>
        <v>YES</v>
      </c>
      <c r="L1483" s="38" t="str">
        <f>IF(K1483="YES"," ",IF(D1483&gt;=('28 Populations and thresholds'!$I$72)*0.25,"YES"))</f>
        <v xml:space="preserve"> </v>
      </c>
      <c r="M1483" s="38" t="b">
        <f>OR('28 Populations and thresholds'!$J$72="CR",'28 Populations and thresholds'!$J$72="EN",'28 Populations and thresholds'!$J$72="VU")</f>
        <v>0</v>
      </c>
      <c r="N1483" s="75">
        <f>D1483/'28 Populations and thresholds'!$H$72</f>
        <v>0.17307692307692307</v>
      </c>
      <c r="O1483" s="263" t="str">
        <f t="shared" si="97"/>
        <v xml:space="preserve"> </v>
      </c>
      <c r="P1483" s="9"/>
      <c r="Q1483" s="263" t="str">
        <f t="shared" si="98"/>
        <v xml:space="preserve"> </v>
      </c>
      <c r="R1483" s="4"/>
      <c r="S1483" s="4"/>
      <c r="T1483" s="4"/>
      <c r="U1483" s="4"/>
      <c r="V1483" s="4"/>
    </row>
    <row r="1484" spans="1:22" x14ac:dyDescent="0.2">
      <c r="A1484" s="267" t="s">
        <v>1394</v>
      </c>
      <c r="B1484" s="268" t="s">
        <v>1393</v>
      </c>
      <c r="C1484" s="269" t="s">
        <v>3617</v>
      </c>
      <c r="D1484" s="270">
        <v>18200</v>
      </c>
      <c r="E1484" s="294" t="s">
        <v>1344</v>
      </c>
      <c r="F1484" s="276"/>
      <c r="G1484" s="263" t="str">
        <f t="shared" si="95"/>
        <v xml:space="preserve"> </v>
      </c>
      <c r="H1484" s="267" t="s">
        <v>15</v>
      </c>
      <c r="I1484" s="267" t="s">
        <v>1395</v>
      </c>
      <c r="J1484" s="263" t="str">
        <f t="shared" si="96"/>
        <v xml:space="preserve"> </v>
      </c>
      <c r="K1484" s="272" t="str">
        <f>IF(D1484&gt;=('28 Populations and thresholds'!$I$95),"YES"," ")</f>
        <v>YES</v>
      </c>
      <c r="L1484" s="272" t="str">
        <f>IF(K1484="YES"," ",IF(D1484&gt;=('28 Populations and thresholds'!$I$95)*0.25,"YES"))</f>
        <v xml:space="preserve"> </v>
      </c>
      <c r="M1484" s="272" t="b">
        <f>OR('28 Populations and thresholds'!$J$95="CR",'28 Populations and thresholds'!$J$95="EN",'28 Populations and thresholds'!$J$95="VU")</f>
        <v>0</v>
      </c>
      <c r="N1484" s="273">
        <f>D1484/'28 Populations and thresholds'!$H$95</f>
        <v>6.0666666666666667E-2</v>
      </c>
      <c r="O1484" s="263" t="str">
        <f t="shared" si="97"/>
        <v xml:space="preserve"> </v>
      </c>
      <c r="P1484" s="269"/>
      <c r="Q1484" s="263" t="str">
        <f t="shared" si="98"/>
        <v xml:space="preserve"> </v>
      </c>
    </row>
    <row r="1485" spans="1:22" x14ac:dyDescent="0.2">
      <c r="A1485" s="143" t="s">
        <v>1394</v>
      </c>
      <c r="B1485" s="40" t="s">
        <v>1035</v>
      </c>
      <c r="C1485" s="4" t="s">
        <v>3765</v>
      </c>
      <c r="D1485" s="41">
        <v>431</v>
      </c>
      <c r="E1485" s="46">
        <v>35330</v>
      </c>
      <c r="F1485" s="43"/>
      <c r="G1485" s="263" t="str">
        <f t="shared" si="95"/>
        <v xml:space="preserve"> </v>
      </c>
      <c r="H1485" s="143" t="s">
        <v>21</v>
      </c>
      <c r="I1485" s="143" t="s">
        <v>256</v>
      </c>
      <c r="J1485" s="263" t="str">
        <f t="shared" si="96"/>
        <v xml:space="preserve"> </v>
      </c>
      <c r="K1485" s="38" t="str">
        <f>IF(D1485&gt;=('28 Populations and thresholds'!$I$193),"YES"," ")</f>
        <v xml:space="preserve"> </v>
      </c>
      <c r="L1485" s="38" t="str">
        <f>IF(K1485="YES"," ",IF(D1485&gt;=('28 Populations and thresholds'!$I$193)*0.25,"YES"))</f>
        <v>YES</v>
      </c>
      <c r="M1485" s="38" t="b">
        <f>OR('28 Populations and thresholds'!$J$193="CR",'28 Populations and thresholds'!$J$193="EN",'28 Populations and thresholds'!$J$193="VU")</f>
        <v>0</v>
      </c>
      <c r="N1485" s="75">
        <f>D1485/'28 Populations and thresholds'!$H$193</f>
        <v>9.7954545454545447E-3</v>
      </c>
      <c r="O1485" s="263" t="str">
        <f t="shared" si="97"/>
        <v xml:space="preserve"> </v>
      </c>
      <c r="P1485" s="9"/>
      <c r="Q1485" s="263" t="str">
        <f t="shared" si="98"/>
        <v xml:space="preserve"> </v>
      </c>
    </row>
    <row r="1486" spans="1:22" x14ac:dyDescent="0.2">
      <c r="A1486" s="143" t="s">
        <v>1394</v>
      </c>
      <c r="B1486" s="40" t="s">
        <v>1035</v>
      </c>
      <c r="C1486" s="111" t="s">
        <v>3758</v>
      </c>
      <c r="D1486" s="41">
        <v>352</v>
      </c>
      <c r="E1486" s="46">
        <v>35201</v>
      </c>
      <c r="F1486" s="43"/>
      <c r="G1486" s="263" t="str">
        <f t="shared" si="95"/>
        <v xml:space="preserve"> </v>
      </c>
      <c r="H1486" s="143" t="s">
        <v>21</v>
      </c>
      <c r="I1486" s="143" t="s">
        <v>256</v>
      </c>
      <c r="J1486" s="263" t="str">
        <f t="shared" si="96"/>
        <v xml:space="preserve"> </v>
      </c>
      <c r="K1486" s="38" t="str">
        <f>IF(D1486&gt;=('28 Populations and thresholds'!$I$179),"YES"," ")</f>
        <v xml:space="preserve"> </v>
      </c>
      <c r="L1486" s="38" t="str">
        <f>IF(K1486="YES"," ",IF(D1486&gt;=('28 Populations and thresholds'!$I$179)*0.25,"YES"))</f>
        <v>YES</v>
      </c>
      <c r="M1486" s="38" t="b">
        <f>OR('28 Populations and thresholds'!$J$179="CR",'28 Populations and thresholds'!$J$179="EN",'28 Populations and thresholds'!$J$179="VU")</f>
        <v>0</v>
      </c>
      <c r="N1486" s="75">
        <f>D1486/'28 Populations and thresholds'!$H$179</f>
        <v>6.4000000000000003E-3</v>
      </c>
      <c r="O1486" s="263" t="str">
        <f t="shared" si="97"/>
        <v xml:space="preserve"> </v>
      </c>
      <c r="P1486" s="9"/>
      <c r="Q1486" s="263" t="str">
        <f t="shared" si="98"/>
        <v xml:space="preserve"> </v>
      </c>
    </row>
    <row r="1487" spans="1:22" x14ac:dyDescent="0.2">
      <c r="A1487" s="267" t="s">
        <v>1394</v>
      </c>
      <c r="B1487" s="268" t="s">
        <v>1396</v>
      </c>
      <c r="C1487" s="269" t="s">
        <v>3727</v>
      </c>
      <c r="D1487" s="270">
        <v>2000</v>
      </c>
      <c r="E1487" s="294" t="s">
        <v>1320</v>
      </c>
      <c r="F1487" s="276"/>
      <c r="G1487" s="263" t="str">
        <f t="shared" si="95"/>
        <v xml:space="preserve"> </v>
      </c>
      <c r="H1487" s="267" t="s">
        <v>15</v>
      </c>
      <c r="I1487" s="267" t="s">
        <v>1397</v>
      </c>
      <c r="J1487" s="263" t="str">
        <f t="shared" si="96"/>
        <v xml:space="preserve"> </v>
      </c>
      <c r="K1487" s="272" t="str">
        <f>IF(D1487&gt;=('28 Populations and thresholds'!$I$64),"YES"," ")</f>
        <v>YES</v>
      </c>
      <c r="L1487" s="272" t="str">
        <f>IF(K1487="YES"," ",IF(D1487&gt;=('28 Populations and thresholds'!$I$64)*0.25,"YES"))</f>
        <v xml:space="preserve"> </v>
      </c>
      <c r="M1487" s="272" t="b">
        <f>OR('28 Populations and thresholds'!$J$64="CR",'28 Populations and thresholds'!$J$64="EN",'28 Populations and thresholds'!$J$64="VU")</f>
        <v>0</v>
      </c>
      <c r="N1487" s="273">
        <f>D1487/('28 Populations and thresholds'!$H$64)</f>
        <v>0.29411764705882354</v>
      </c>
      <c r="O1487" s="263" t="str">
        <f t="shared" si="97"/>
        <v xml:space="preserve"> </v>
      </c>
      <c r="P1487" s="300"/>
      <c r="Q1487" s="263" t="str">
        <f t="shared" si="98"/>
        <v xml:space="preserve"> </v>
      </c>
      <c r="R1487" s="184"/>
      <c r="S1487" s="121"/>
      <c r="T1487" s="253"/>
      <c r="U1487" s="253"/>
    </row>
    <row r="1488" spans="1:22" x14ac:dyDescent="0.2">
      <c r="A1488" s="267" t="s">
        <v>1394</v>
      </c>
      <c r="B1488" s="268" t="s">
        <v>1396</v>
      </c>
      <c r="C1488" s="269" t="s">
        <v>3656</v>
      </c>
      <c r="D1488" s="270">
        <v>2000</v>
      </c>
      <c r="E1488" s="294" t="s">
        <v>1320</v>
      </c>
      <c r="F1488" s="276"/>
      <c r="G1488" s="263" t="str">
        <f t="shared" si="95"/>
        <v xml:space="preserve"> </v>
      </c>
      <c r="H1488" s="267" t="s">
        <v>15</v>
      </c>
      <c r="I1488" s="267" t="s">
        <v>1397</v>
      </c>
      <c r="J1488" s="263" t="str">
        <f t="shared" si="96"/>
        <v xml:space="preserve"> </v>
      </c>
      <c r="K1488" s="272" t="str">
        <f>IF(D1488&gt;=('28 Populations and thresholds'!$I$67),"YES"," ")</f>
        <v>YES</v>
      </c>
      <c r="L1488" s="272" t="str">
        <f>IF(K1488="YES"," ",IF(D1488&gt;=('28 Populations and thresholds'!$I$67)*0.25,"YES"))</f>
        <v xml:space="preserve"> </v>
      </c>
      <c r="M1488" s="272" t="b">
        <f>OR('28 Populations and thresholds'!$J$67="CR",'28 Populations and thresholds'!$J$67="EN",'28 Populations and thresholds'!$J$67="VU")</f>
        <v>0</v>
      </c>
      <c r="N1488" s="273">
        <f>D1488/'28 Populations and thresholds'!$H$67</f>
        <v>9.5238095238095247E-3</v>
      </c>
      <c r="O1488" s="263" t="str">
        <f t="shared" si="97"/>
        <v xml:space="preserve"> </v>
      </c>
      <c r="P1488" s="269"/>
      <c r="Q1488" s="263" t="str">
        <f t="shared" si="98"/>
        <v xml:space="preserve"> </v>
      </c>
    </row>
    <row r="1489" spans="1:22" x14ac:dyDescent="0.2">
      <c r="A1489" s="143" t="s">
        <v>1394</v>
      </c>
      <c r="B1489" s="40" t="s">
        <v>1123</v>
      </c>
      <c r="C1489" s="4" t="s">
        <v>3765</v>
      </c>
      <c r="D1489" s="41">
        <v>151</v>
      </c>
      <c r="E1489" s="46">
        <v>37377</v>
      </c>
      <c r="F1489" s="43"/>
      <c r="G1489" s="263" t="str">
        <f t="shared" si="95"/>
        <v xml:space="preserve"> </v>
      </c>
      <c r="H1489" s="143" t="s">
        <v>21</v>
      </c>
      <c r="I1489" s="143" t="s">
        <v>894</v>
      </c>
      <c r="J1489" s="263" t="str">
        <f t="shared" si="96"/>
        <v xml:space="preserve"> </v>
      </c>
      <c r="K1489" s="38" t="str">
        <f>IF(D1489&gt;=('28 Populations and thresholds'!$I$193),"YES"," ")</f>
        <v xml:space="preserve"> </v>
      </c>
      <c r="L1489" s="38" t="str">
        <f>IF(K1489="YES"," ",IF(D1489&gt;=('28 Populations and thresholds'!$I$193)*0.25,"YES"))</f>
        <v>YES</v>
      </c>
      <c r="M1489" s="38" t="b">
        <f>OR('28 Populations and thresholds'!$J$193="CR",'28 Populations and thresholds'!$J$193="EN",'28 Populations and thresholds'!$J$193="VU")</f>
        <v>0</v>
      </c>
      <c r="N1489" s="75">
        <f>D1489/'28 Populations and thresholds'!$H$193</f>
        <v>3.4318181818181817E-3</v>
      </c>
      <c r="O1489" s="263" t="str">
        <f t="shared" si="97"/>
        <v xml:space="preserve"> </v>
      </c>
      <c r="P1489" s="9"/>
      <c r="Q1489" s="263" t="str">
        <f t="shared" si="98"/>
        <v xml:space="preserve"> </v>
      </c>
    </row>
    <row r="1490" spans="1:22" x14ac:dyDescent="0.2">
      <c r="A1490" s="143" t="s">
        <v>1394</v>
      </c>
      <c r="B1490" s="40" t="s">
        <v>1123</v>
      </c>
      <c r="C1490" s="4" t="s">
        <v>3745</v>
      </c>
      <c r="D1490" s="41">
        <v>1223</v>
      </c>
      <c r="E1490" s="46">
        <v>36526</v>
      </c>
      <c r="F1490" s="43"/>
      <c r="G1490" s="263" t="str">
        <f t="shared" si="95"/>
        <v xml:space="preserve"> </v>
      </c>
      <c r="H1490" s="143" t="s">
        <v>21</v>
      </c>
      <c r="I1490" s="143" t="s">
        <v>897</v>
      </c>
      <c r="J1490" s="263" t="str">
        <f t="shared" si="96"/>
        <v xml:space="preserve"> </v>
      </c>
      <c r="K1490" s="38" t="str">
        <f>IF(D1490&gt;=('28 Populations and thresholds'!$I$152),"YES"," ")</f>
        <v>YES</v>
      </c>
      <c r="L1490" s="38" t="str">
        <f>IF(K1490="YES"," ",IF(D1490&gt;=('28 Populations and thresholds'!$I$152)*0.25,"YES"))</f>
        <v xml:space="preserve"> </v>
      </c>
      <c r="M1490" s="38" t="b">
        <f>OR('28 Populations and thresholds'!$J$152="CR",'28 Populations and thresholds'!$J$152="EN",'28 Populations and thresholds'!$J$152="VU")</f>
        <v>0</v>
      </c>
      <c r="N1490" s="75">
        <f>D1490/'28 Populations and thresholds'!$H$152</f>
        <v>1.223E-2</v>
      </c>
      <c r="O1490" s="263" t="str">
        <f t="shared" si="97"/>
        <v xml:space="preserve"> </v>
      </c>
      <c r="Q1490" s="263" t="str">
        <f t="shared" si="98"/>
        <v xml:space="preserve"> </v>
      </c>
      <c r="R1490" s="4"/>
      <c r="S1490" s="4"/>
      <c r="T1490" s="4"/>
      <c r="U1490" s="4"/>
      <c r="V1490" s="4"/>
    </row>
    <row r="1491" spans="1:22" x14ac:dyDescent="0.2">
      <c r="A1491" s="143" t="s">
        <v>1394</v>
      </c>
      <c r="B1491" s="40" t="s">
        <v>1123</v>
      </c>
      <c r="C1491" s="4" t="s">
        <v>3766</v>
      </c>
      <c r="D1491" s="41">
        <v>130</v>
      </c>
      <c r="E1491" s="46">
        <v>37149</v>
      </c>
      <c r="F1491" s="43"/>
      <c r="G1491" s="263" t="str">
        <f t="shared" si="95"/>
        <v xml:space="preserve"> </v>
      </c>
      <c r="H1491" s="143" t="s">
        <v>21</v>
      </c>
      <c r="I1491" s="143" t="s">
        <v>890</v>
      </c>
      <c r="J1491" s="263" t="str">
        <f t="shared" si="96"/>
        <v xml:space="preserve"> </v>
      </c>
      <c r="K1491" s="38" t="str">
        <f>IF(D1491&gt;=('28 Populations and thresholds'!$I$194),"YES"," ")</f>
        <v xml:space="preserve"> </v>
      </c>
      <c r="L1491" s="38" t="str">
        <f>IF(K1491="YES"," ",IF(D1491&gt;=('28 Populations and thresholds'!$I$194)*0.25,"YES"))</f>
        <v>YES</v>
      </c>
      <c r="M1491" s="38" t="b">
        <f>OR('28 Populations and thresholds'!$J$194="CR",'28 Populations and thresholds'!$J$194="EN",'28 Populations and thresholds'!$J$194="VU")</f>
        <v>0</v>
      </c>
      <c r="N1491" s="75">
        <f>D1491/'28 Populations and thresholds'!$H$194</f>
        <v>4.5614035087719294E-3</v>
      </c>
      <c r="O1491" s="263" t="str">
        <f t="shared" si="97"/>
        <v xml:space="preserve"> </v>
      </c>
      <c r="P1491" s="9"/>
      <c r="Q1491" s="263" t="str">
        <f t="shared" si="98"/>
        <v xml:space="preserve"> </v>
      </c>
    </row>
    <row r="1492" spans="1:22" x14ac:dyDescent="0.2">
      <c r="A1492" s="267" t="s">
        <v>1394</v>
      </c>
      <c r="B1492" s="268" t="s">
        <v>1110</v>
      </c>
      <c r="C1492" s="269" t="s">
        <v>3765</v>
      </c>
      <c r="D1492" s="270">
        <v>808</v>
      </c>
      <c r="E1492" s="271">
        <v>35688</v>
      </c>
      <c r="F1492" s="276"/>
      <c r="G1492" s="263" t="str">
        <f t="shared" si="95"/>
        <v xml:space="preserve"> </v>
      </c>
      <c r="H1492" s="267" t="s">
        <v>21</v>
      </c>
      <c r="I1492" s="267" t="s">
        <v>436</v>
      </c>
      <c r="J1492" s="263" t="str">
        <f t="shared" si="96"/>
        <v xml:space="preserve"> </v>
      </c>
      <c r="K1492" s="272" t="str">
        <f>IF(D1492&gt;=('28 Populations and thresholds'!$I$193),"YES"," ")</f>
        <v>YES</v>
      </c>
      <c r="L1492" s="272" t="str">
        <f>IF(K1492="YES"," ",IF(D1492&gt;=('28 Populations and thresholds'!$I$193)*0.25,"YES"))</f>
        <v xml:space="preserve"> </v>
      </c>
      <c r="M1492" s="272" t="b">
        <f>OR('28 Populations and thresholds'!$J$193="CR",'28 Populations and thresholds'!$J$193="EN",'28 Populations and thresholds'!$J$193="VU")</f>
        <v>0</v>
      </c>
      <c r="N1492" s="273">
        <f>D1492/'28 Populations and thresholds'!$H$193</f>
        <v>1.8363636363636363E-2</v>
      </c>
      <c r="O1492" s="263" t="str">
        <f t="shared" si="97"/>
        <v xml:space="preserve"> </v>
      </c>
      <c r="P1492" s="269"/>
      <c r="Q1492" s="263" t="str">
        <f t="shared" si="98"/>
        <v xml:space="preserve"> </v>
      </c>
    </row>
    <row r="1493" spans="1:22" x14ac:dyDescent="0.2">
      <c r="A1493" s="267" t="s">
        <v>1394</v>
      </c>
      <c r="B1493" s="268" t="s">
        <v>1110</v>
      </c>
      <c r="C1493" s="269" t="s">
        <v>3748</v>
      </c>
      <c r="D1493" s="270">
        <v>87</v>
      </c>
      <c r="E1493" s="271">
        <v>35688</v>
      </c>
      <c r="F1493" s="276"/>
      <c r="G1493" s="263" t="str">
        <f t="shared" si="95"/>
        <v xml:space="preserve"> </v>
      </c>
      <c r="H1493" s="267" t="s">
        <v>21</v>
      </c>
      <c r="I1493" s="267" t="s">
        <v>436</v>
      </c>
      <c r="J1493" s="263" t="str">
        <f t="shared" si="96"/>
        <v xml:space="preserve"> </v>
      </c>
      <c r="K1493" s="272" t="str">
        <f>IF(D1493&gt;=('28 Populations and thresholds'!$I$156),"YES"," ")</f>
        <v xml:space="preserve"> </v>
      </c>
      <c r="L1493" s="272" t="str">
        <f>IF(K1493="YES"," ",IF(D1493&gt;=('28 Populations and thresholds'!$I$156)*0.25,"YES"))</f>
        <v>YES</v>
      </c>
      <c r="M1493" s="272" t="b">
        <f>OR('28 Populations and thresholds'!$J$156="CR",'28 Populations and thresholds'!$J$156="EN",'28 Populations and thresholds'!$J$156="VU")</f>
        <v>0</v>
      </c>
      <c r="N1493" s="273">
        <f>D1493/'28 Populations and thresholds'!$H$156</f>
        <v>3.48E-3</v>
      </c>
      <c r="O1493" s="263" t="str">
        <f t="shared" si="97"/>
        <v xml:space="preserve"> </v>
      </c>
      <c r="P1493" s="269"/>
      <c r="Q1493" s="263" t="str">
        <f t="shared" si="98"/>
        <v xml:space="preserve"> </v>
      </c>
    </row>
    <row r="1494" spans="1:22" x14ac:dyDescent="0.2">
      <c r="A1494" s="267" t="s">
        <v>1394</v>
      </c>
      <c r="B1494" s="268" t="s">
        <v>1110</v>
      </c>
      <c r="C1494" s="269" t="s">
        <v>3766</v>
      </c>
      <c r="D1494" s="270">
        <v>430</v>
      </c>
      <c r="E1494" s="271">
        <v>37149</v>
      </c>
      <c r="F1494" s="276"/>
      <c r="G1494" s="263" t="str">
        <f t="shared" si="95"/>
        <v xml:space="preserve"> </v>
      </c>
      <c r="H1494" s="267" t="s">
        <v>21</v>
      </c>
      <c r="I1494" s="267" t="s">
        <v>890</v>
      </c>
      <c r="J1494" s="263" t="str">
        <f t="shared" si="96"/>
        <v xml:space="preserve"> </v>
      </c>
      <c r="K1494" s="272" t="str">
        <f>IF(D1494&gt;=('28 Populations and thresholds'!$I$194),"YES"," ")</f>
        <v>YES</v>
      </c>
      <c r="L1494" s="272" t="str">
        <f>IF(K1494="YES"," ",IF(D1494&gt;=('28 Populations and thresholds'!$I$194)*0.25,"YES"))</f>
        <v xml:space="preserve"> </v>
      </c>
      <c r="M1494" s="272" t="b">
        <f>OR('28 Populations and thresholds'!$J$194="CR",'28 Populations and thresholds'!$J$194="EN",'28 Populations and thresholds'!$J$194="VU")</f>
        <v>0</v>
      </c>
      <c r="N1494" s="273">
        <f>D1494/'28 Populations and thresholds'!$H$194</f>
        <v>1.5087719298245613E-2</v>
      </c>
      <c r="O1494" s="263" t="str">
        <f t="shared" si="97"/>
        <v xml:space="preserve"> </v>
      </c>
      <c r="P1494" s="269"/>
      <c r="Q1494" s="263" t="str">
        <f t="shared" si="98"/>
        <v xml:space="preserve"> </v>
      </c>
    </row>
    <row r="1495" spans="1:22" x14ac:dyDescent="0.2">
      <c r="A1495" s="143" t="s">
        <v>1394</v>
      </c>
      <c r="B1495" s="40" t="s">
        <v>1398</v>
      </c>
      <c r="C1495" s="4" t="s">
        <v>3549</v>
      </c>
      <c r="D1495" s="41">
        <v>120</v>
      </c>
      <c r="E1495" s="47" t="s">
        <v>1320</v>
      </c>
      <c r="F1495" s="43" t="s">
        <v>6038</v>
      </c>
      <c r="G1495" s="263" t="str">
        <f t="shared" si="95"/>
        <v xml:space="preserve"> </v>
      </c>
      <c r="H1495" s="143" t="s">
        <v>15</v>
      </c>
      <c r="I1495" s="143" t="s">
        <v>1397</v>
      </c>
      <c r="J1495" s="263" t="str">
        <f t="shared" si="96"/>
        <v xml:space="preserve"> </v>
      </c>
      <c r="K1495" s="38" t="str">
        <f>IF(D1495&gt;=('28 Populations and thresholds'!$I$76),"YES"," ")</f>
        <v>YES</v>
      </c>
      <c r="L1495" s="38" t="str">
        <f>IF(K1495="YES"," ",IF(D1495&gt;=('28 Populations and thresholds'!$I$76)*0.25,"YES"))</f>
        <v xml:space="preserve"> </v>
      </c>
      <c r="M1495" s="38" t="b">
        <f>OR('28 Populations and thresholds'!$J$76="CR",'28 Populations and thresholds'!$J$76="EN",'28 Populations and thresholds'!$J$76="VU")</f>
        <v>0</v>
      </c>
      <c r="N1495" s="75">
        <f>D1495/'28 Populations and thresholds'!$H$76</f>
        <v>0.04</v>
      </c>
      <c r="O1495" s="263" t="str">
        <f t="shared" si="97"/>
        <v xml:space="preserve"> </v>
      </c>
      <c r="P1495" s="120"/>
      <c r="Q1495" s="263" t="str">
        <f t="shared" si="98"/>
        <v xml:space="preserve"> </v>
      </c>
    </row>
    <row r="1496" spans="1:22" x14ac:dyDescent="0.2">
      <c r="A1496" s="267" t="s">
        <v>1394</v>
      </c>
      <c r="B1496" s="268" t="s">
        <v>1041</v>
      </c>
      <c r="C1496" s="280" t="s">
        <v>3758</v>
      </c>
      <c r="D1496" s="270">
        <v>255</v>
      </c>
      <c r="E1496" s="271">
        <v>33357</v>
      </c>
      <c r="F1496" s="276"/>
      <c r="G1496" s="263" t="str">
        <f t="shared" si="95"/>
        <v xml:space="preserve"> </v>
      </c>
      <c r="H1496" s="267" t="s">
        <v>21</v>
      </c>
      <c r="I1496" s="267" t="s">
        <v>256</v>
      </c>
      <c r="J1496" s="263" t="str">
        <f t="shared" si="96"/>
        <v xml:space="preserve"> </v>
      </c>
      <c r="K1496" s="272" t="str">
        <f>IF(D1496&gt;=('28 Populations and thresholds'!$I$179),"YES"," ")</f>
        <v xml:space="preserve"> </v>
      </c>
      <c r="L1496" s="272" t="str">
        <f>IF(K1496="YES"," ",IF(D1496&gt;=('28 Populations and thresholds'!$I$179)*0.25,"YES"))</f>
        <v>YES</v>
      </c>
      <c r="M1496" s="272" t="b">
        <f>OR('28 Populations and thresholds'!$J$179="CR",'28 Populations and thresholds'!$J$179="EN",'28 Populations and thresholds'!$J$179="VU")</f>
        <v>0</v>
      </c>
      <c r="N1496" s="273">
        <f>D1496/'28 Populations and thresholds'!$H$179</f>
        <v>4.6363636363636364E-3</v>
      </c>
      <c r="O1496" s="263" t="str">
        <f t="shared" si="97"/>
        <v xml:space="preserve"> </v>
      </c>
      <c r="P1496" s="269"/>
      <c r="Q1496" s="263" t="str">
        <f t="shared" si="98"/>
        <v xml:space="preserve"> </v>
      </c>
    </row>
    <row r="1497" spans="1:22" x14ac:dyDescent="0.2">
      <c r="A1497" s="143" t="s">
        <v>1394</v>
      </c>
      <c r="B1497" s="40" t="s">
        <v>1247</v>
      </c>
      <c r="C1497" s="4" t="s">
        <v>3777</v>
      </c>
      <c r="D1497" s="41">
        <v>1221</v>
      </c>
      <c r="E1497" s="46">
        <v>35916</v>
      </c>
      <c r="F1497" s="43"/>
      <c r="G1497" s="263" t="str">
        <f t="shared" si="95"/>
        <v xml:space="preserve"> </v>
      </c>
      <c r="H1497" s="143" t="s">
        <v>21</v>
      </c>
      <c r="I1497" s="143" t="s">
        <v>439</v>
      </c>
      <c r="J1497" s="263" t="str">
        <f t="shared" si="96"/>
        <v xml:space="preserve"> </v>
      </c>
      <c r="K1497" s="38" t="str">
        <f>IF(D1497&gt;=('28 Populations and thresholds'!$I$211),"YES"," ")</f>
        <v>YES</v>
      </c>
      <c r="L1497" s="38" t="str">
        <f>IF(K1497="YES"," ",IF(D1497&gt;=('28 Populations and thresholds'!$I$211)*0.25,"YES"))</f>
        <v xml:space="preserve"> </v>
      </c>
      <c r="M1497" s="38" t="b">
        <f>OR('28 Populations and thresholds'!$J$211="CR",'28 Populations and thresholds'!$J$211="EN",'28 Populations and thresholds'!$J$211="VU")</f>
        <v>0</v>
      </c>
      <c r="N1497" s="75">
        <f>D1497/'28 Populations and thresholds'!$H$211</f>
        <v>1.2210000000000001E-3</v>
      </c>
      <c r="O1497" s="263" t="str">
        <f t="shared" si="97"/>
        <v xml:space="preserve"> </v>
      </c>
      <c r="Q1497" s="263" t="str">
        <f t="shared" si="98"/>
        <v xml:space="preserve"> </v>
      </c>
    </row>
    <row r="1498" spans="1:22" x14ac:dyDescent="0.2">
      <c r="A1498" s="267" t="s">
        <v>1394</v>
      </c>
      <c r="B1498" s="268" t="s">
        <v>1027</v>
      </c>
      <c r="C1498" s="269" t="s">
        <v>3761</v>
      </c>
      <c r="D1498" s="270">
        <v>475</v>
      </c>
      <c r="E1498" s="271">
        <v>37149</v>
      </c>
      <c r="F1498" s="276"/>
      <c r="G1498" s="263" t="str">
        <f t="shared" si="95"/>
        <v xml:space="preserve"> </v>
      </c>
      <c r="H1498" s="267" t="s">
        <v>21</v>
      </c>
      <c r="I1498" s="267" t="s">
        <v>890</v>
      </c>
      <c r="J1498" s="263" t="str">
        <f t="shared" si="96"/>
        <v xml:space="preserve"> </v>
      </c>
      <c r="K1498" s="272" t="str">
        <f>IF(D1498&gt;=('28 Populations and thresholds'!$I$187),"YES"," ")</f>
        <v xml:space="preserve"> </v>
      </c>
      <c r="L1498" s="272" t="str">
        <f>IF(K1498="YES"," ",IF(D1498&gt;=('28 Populations and thresholds'!$I$187)*0.25,"YES"))</f>
        <v>YES</v>
      </c>
      <c r="M1498" s="272" t="b">
        <f>OR('28 Populations and thresholds'!$J$187="CR",'28 Populations and thresholds'!$J$187="EN",'28 Populations and thresholds'!$J$187="VU")</f>
        <v>0</v>
      </c>
      <c r="N1498" s="273">
        <f>D1498/'28 Populations and thresholds'!$H$187</f>
        <v>4.7499999999999999E-3</v>
      </c>
      <c r="O1498" s="263" t="str">
        <f t="shared" si="97"/>
        <v xml:space="preserve"> </v>
      </c>
      <c r="P1498" s="269"/>
      <c r="Q1498" s="263" t="str">
        <f t="shared" si="98"/>
        <v xml:space="preserve"> </v>
      </c>
    </row>
    <row r="1499" spans="1:22" x14ac:dyDescent="0.2">
      <c r="A1499" s="267" t="s">
        <v>1394</v>
      </c>
      <c r="B1499" s="268" t="s">
        <v>1027</v>
      </c>
      <c r="C1499" s="269" t="s">
        <v>3451</v>
      </c>
      <c r="D1499" s="270">
        <v>1400</v>
      </c>
      <c r="E1499" s="271">
        <v>37377</v>
      </c>
      <c r="F1499" s="276"/>
      <c r="G1499" s="263" t="str">
        <f t="shared" si="95"/>
        <v xml:space="preserve"> </v>
      </c>
      <c r="H1499" s="267" t="s">
        <v>21</v>
      </c>
      <c r="I1499" s="267" t="s">
        <v>894</v>
      </c>
      <c r="J1499" s="263" t="str">
        <f t="shared" si="96"/>
        <v xml:space="preserve"> </v>
      </c>
      <c r="K1499" s="272" t="str">
        <f>IF(D1499&gt;=('28 Populations and thresholds'!$I$154),"YES"," ")</f>
        <v>YES</v>
      </c>
      <c r="L1499" s="272" t="str">
        <f>IF(K1499="YES"," ",IF(D1499&gt;=('28 Populations and thresholds'!$I$154)*0.25,"YES"))</f>
        <v xml:space="preserve"> </v>
      </c>
      <c r="M1499" s="272" t="b">
        <f>OR('28 Populations and thresholds'!$J$154="CR",'28 Populations and thresholds'!$J$154="EN",'28 Populations and thresholds'!$J$154="VU")</f>
        <v>0</v>
      </c>
      <c r="N1499" s="273">
        <f>D1499/'28 Populations and thresholds'!$H$154</f>
        <v>1.3461538461538462E-2</v>
      </c>
      <c r="O1499" s="263" t="str">
        <f t="shared" si="97"/>
        <v xml:space="preserve"> </v>
      </c>
      <c r="P1499" s="269"/>
      <c r="Q1499" s="263" t="str">
        <f t="shared" si="98"/>
        <v xml:space="preserve"> </v>
      </c>
    </row>
    <row r="1500" spans="1:22" x14ac:dyDescent="0.2">
      <c r="A1500" s="275" t="s">
        <v>1394</v>
      </c>
      <c r="B1500" s="269" t="s">
        <v>1027</v>
      </c>
      <c r="C1500" s="269" t="s">
        <v>1732</v>
      </c>
      <c r="D1500" s="279">
        <v>1030</v>
      </c>
      <c r="E1500" s="284" t="s">
        <v>207</v>
      </c>
      <c r="F1500" s="272"/>
      <c r="G1500" s="263" t="str">
        <f t="shared" si="95"/>
        <v xml:space="preserve"> </v>
      </c>
      <c r="H1500" s="275" t="s">
        <v>139</v>
      </c>
      <c r="I1500" s="275"/>
      <c r="J1500" s="263" t="str">
        <f t="shared" si="96"/>
        <v xml:space="preserve"> </v>
      </c>
      <c r="K1500" s="272" t="str">
        <f>IF(D1500&gt;=('28 Populations and thresholds'!$I$221),"YES"," ")</f>
        <v>YES</v>
      </c>
      <c r="L1500" s="272" t="str">
        <f>IF(K1500="YES"," ",IF(D1500&gt;=('28 Populations and thresholds'!$I$221)*0.25,"YES"))</f>
        <v xml:space="preserve"> </v>
      </c>
      <c r="M1500" s="272" t="b">
        <f>OR('28 Populations and thresholds'!$J$221="CR",'28 Populations and thresholds'!$J$221="EN",'28 Populations and thresholds'!$J$221="VU")</f>
        <v>1</v>
      </c>
      <c r="N1500" s="273">
        <f>D1500/'28 Populations and thresholds'!$H$221</f>
        <v>0.10729166666666666</v>
      </c>
      <c r="O1500" s="263" t="str">
        <f t="shared" si="97"/>
        <v xml:space="preserve"> </v>
      </c>
      <c r="P1500" s="275"/>
      <c r="Q1500" s="263" t="str">
        <f t="shared" si="98"/>
        <v xml:space="preserve"> </v>
      </c>
    </row>
    <row r="1501" spans="1:22" x14ac:dyDescent="0.2">
      <c r="A1501" s="267" t="s">
        <v>1394</v>
      </c>
      <c r="B1501" s="268" t="s">
        <v>1027</v>
      </c>
      <c r="C1501" s="269" t="s">
        <v>3763</v>
      </c>
      <c r="D1501" s="270">
        <v>459</v>
      </c>
      <c r="E1501" s="271">
        <v>35551</v>
      </c>
      <c r="F1501" s="276"/>
      <c r="G1501" s="263" t="str">
        <f t="shared" si="95"/>
        <v xml:space="preserve"> </v>
      </c>
      <c r="H1501" s="267" t="s">
        <v>21</v>
      </c>
      <c r="I1501" s="267" t="s">
        <v>430</v>
      </c>
      <c r="J1501" s="263" t="str">
        <f t="shared" si="96"/>
        <v xml:space="preserve"> </v>
      </c>
      <c r="K1501" s="272" t="str">
        <f>IF(D1501&gt;=('28 Populations and thresholds'!$I$191),"YES"," ")</f>
        <v xml:space="preserve"> </v>
      </c>
      <c r="L1501" s="272" t="str">
        <f>IF(K1501="YES"," ",IF(D1501&gt;=('28 Populations and thresholds'!$I$191)*0.25,"YES"))</f>
        <v>YES</v>
      </c>
      <c r="M1501" s="272" t="b">
        <f>OR('28 Populations and thresholds'!$J$191="CR",'28 Populations and thresholds'!$J$191="EN",'28 Populations and thresholds'!$J$191="VU")</f>
        <v>0</v>
      </c>
      <c r="N1501" s="273">
        <f>D1501/'28 Populations and thresholds'!$H$191</f>
        <v>9.1800000000000007E-3</v>
      </c>
      <c r="O1501" s="263" t="str">
        <f t="shared" si="97"/>
        <v xml:space="preserve"> </v>
      </c>
      <c r="P1501" s="275"/>
      <c r="Q1501" s="263" t="str">
        <f t="shared" si="98"/>
        <v xml:space="preserve"> </v>
      </c>
    </row>
    <row r="1502" spans="1:22" x14ac:dyDescent="0.2">
      <c r="A1502" s="267" t="s">
        <v>1394</v>
      </c>
      <c r="B1502" s="268" t="s">
        <v>1027</v>
      </c>
      <c r="C1502" s="280" t="s">
        <v>3758</v>
      </c>
      <c r="D1502" s="270">
        <v>607</v>
      </c>
      <c r="E1502" s="271">
        <v>37012</v>
      </c>
      <c r="F1502" s="276"/>
      <c r="G1502" s="263" t="str">
        <f t="shared" si="95"/>
        <v xml:space="preserve"> </v>
      </c>
      <c r="H1502" s="267" t="s">
        <v>21</v>
      </c>
      <c r="I1502" s="267" t="s">
        <v>890</v>
      </c>
      <c r="J1502" s="263" t="str">
        <f t="shared" si="96"/>
        <v xml:space="preserve"> </v>
      </c>
      <c r="K1502" s="272" t="str">
        <f>IF(D1502&gt;=('28 Populations and thresholds'!$I$179),"YES"," ")</f>
        <v>YES</v>
      </c>
      <c r="L1502" s="272" t="str">
        <f>IF(K1502="YES"," ",IF(D1502&gt;=('28 Populations and thresholds'!$I$179)*0.25,"YES"))</f>
        <v xml:space="preserve"> </v>
      </c>
      <c r="M1502" s="272" t="b">
        <f>OR('28 Populations and thresholds'!$J$179="CR",'28 Populations and thresholds'!$J$179="EN",'28 Populations and thresholds'!$J$179="VU")</f>
        <v>0</v>
      </c>
      <c r="N1502" s="273">
        <f>D1502/'28 Populations and thresholds'!$H$179</f>
        <v>1.1036363636363636E-2</v>
      </c>
      <c r="O1502" s="263" t="str">
        <f t="shared" si="97"/>
        <v xml:space="preserve"> </v>
      </c>
      <c r="P1502" s="269"/>
      <c r="Q1502" s="263" t="str">
        <f t="shared" si="98"/>
        <v xml:space="preserve"> </v>
      </c>
    </row>
    <row r="1503" spans="1:22" x14ac:dyDescent="0.2">
      <c r="A1503" s="143" t="s">
        <v>1394</v>
      </c>
      <c r="B1503" s="40" t="s">
        <v>1126</v>
      </c>
      <c r="C1503" s="4" t="s">
        <v>3765</v>
      </c>
      <c r="D1503" s="41">
        <v>138</v>
      </c>
      <c r="E1503" s="46">
        <v>35916</v>
      </c>
      <c r="F1503" s="43"/>
      <c r="G1503" s="263" t="str">
        <f t="shared" si="95"/>
        <v xml:space="preserve"> </v>
      </c>
      <c r="H1503" s="143" t="s">
        <v>21</v>
      </c>
      <c r="I1503" s="143" t="s">
        <v>439</v>
      </c>
      <c r="J1503" s="263" t="str">
        <f t="shared" si="96"/>
        <v xml:space="preserve"> </v>
      </c>
      <c r="K1503" s="38" t="str">
        <f>IF(D1503&gt;=('28 Populations and thresholds'!$I$193),"YES"," ")</f>
        <v xml:space="preserve"> </v>
      </c>
      <c r="L1503" s="38" t="str">
        <f>IF(K1503="YES"," ",IF(D1503&gt;=('28 Populations and thresholds'!$I$193)*0.25,"YES"))</f>
        <v>YES</v>
      </c>
      <c r="M1503" s="38" t="b">
        <f>OR('28 Populations and thresholds'!$J$193="CR",'28 Populations and thresholds'!$J$193="EN",'28 Populations and thresholds'!$J$193="VU")</f>
        <v>0</v>
      </c>
      <c r="N1503" s="75">
        <f>D1503/'28 Populations and thresholds'!$H$193</f>
        <v>3.1363636363636364E-3</v>
      </c>
      <c r="O1503" s="263" t="str">
        <f t="shared" si="97"/>
        <v xml:space="preserve"> </v>
      </c>
      <c r="P1503" s="9"/>
      <c r="Q1503" s="263" t="str">
        <f t="shared" si="98"/>
        <v xml:space="preserve"> </v>
      </c>
    </row>
    <row r="1504" spans="1:22" x14ac:dyDescent="0.2">
      <c r="A1504" s="267" t="s">
        <v>1394</v>
      </c>
      <c r="B1504" s="268" t="s">
        <v>1399</v>
      </c>
      <c r="C1504" s="269" t="s">
        <v>3725</v>
      </c>
      <c r="D1504" s="270">
        <v>1400</v>
      </c>
      <c r="E1504" s="294" t="s">
        <v>1320</v>
      </c>
      <c r="F1504" s="276"/>
      <c r="G1504" s="263" t="str">
        <f t="shared" si="95"/>
        <v xml:space="preserve"> </v>
      </c>
      <c r="H1504" s="267" t="s">
        <v>15</v>
      </c>
      <c r="I1504" s="267" t="s">
        <v>1397</v>
      </c>
      <c r="J1504" s="263" t="str">
        <f t="shared" si="96"/>
        <v xml:space="preserve"> </v>
      </c>
      <c r="K1504" s="272" t="str">
        <f>IF(D1504&gt;=('28 Populations and thresholds'!$I$61),"YES"," ")</f>
        <v>YES</v>
      </c>
      <c r="L1504" s="272" t="str">
        <f>IF(K1504="YES"," ",IF(D1504&gt;=('28 Populations and thresholds'!$I$61)*0.25,"YES"))</f>
        <v xml:space="preserve"> </v>
      </c>
      <c r="M1504" s="272" t="b">
        <f>OR('28 Populations and thresholds'!$J$61="CR",'28 Populations and thresholds'!$J$61="EN",'28 Populations and thresholds'!$J$61="VU")</f>
        <v>0</v>
      </c>
      <c r="N1504" s="273">
        <f>D1504/('28 Populations and thresholds'!$H$61)</f>
        <v>0.14000000000000001</v>
      </c>
      <c r="O1504" s="263" t="str">
        <f t="shared" si="97"/>
        <v xml:space="preserve"> </v>
      </c>
      <c r="P1504" s="300"/>
      <c r="Q1504" s="263" t="str">
        <f t="shared" si="98"/>
        <v xml:space="preserve"> </v>
      </c>
      <c r="R1504" s="184"/>
      <c r="S1504" s="184"/>
      <c r="T1504" s="253"/>
      <c r="U1504" s="253"/>
    </row>
    <row r="1505" spans="1:17" x14ac:dyDescent="0.2">
      <c r="A1505" s="143" t="s">
        <v>1394</v>
      </c>
      <c r="B1505" s="40" t="s">
        <v>1029</v>
      </c>
      <c r="C1505" s="4" t="s">
        <v>3765</v>
      </c>
      <c r="D1505" s="41">
        <v>512</v>
      </c>
      <c r="E1505" s="46">
        <v>33382</v>
      </c>
      <c r="F1505" s="43" t="s">
        <v>6038</v>
      </c>
      <c r="G1505" s="263" t="str">
        <f t="shared" si="95"/>
        <v xml:space="preserve"> </v>
      </c>
      <c r="H1505" s="143" t="s">
        <v>21</v>
      </c>
      <c r="I1505" s="143" t="s">
        <v>256</v>
      </c>
      <c r="J1505" s="263" t="str">
        <f t="shared" si="96"/>
        <v xml:space="preserve"> </v>
      </c>
      <c r="K1505" s="38" t="str">
        <f>IF(D1505&gt;=('28 Populations and thresholds'!$I$193),"YES"," ")</f>
        <v>YES</v>
      </c>
      <c r="L1505" s="38" t="str">
        <f>IF(K1505="YES"," ",IF(D1505&gt;=('28 Populations and thresholds'!$I$193)*0.25,"YES"))</f>
        <v xml:space="preserve"> </v>
      </c>
      <c r="M1505" s="38" t="b">
        <f>OR('28 Populations and thresholds'!$J$193="CR",'28 Populations and thresholds'!$J$193="EN",'28 Populations and thresholds'!$J$193="VU")</f>
        <v>0</v>
      </c>
      <c r="N1505" s="75">
        <f>D1505/'28 Populations and thresholds'!$H$193</f>
        <v>1.1636363636363636E-2</v>
      </c>
      <c r="O1505" s="263" t="str">
        <f t="shared" si="97"/>
        <v xml:space="preserve"> </v>
      </c>
      <c r="P1505" s="9"/>
      <c r="Q1505" s="263" t="str">
        <f t="shared" si="98"/>
        <v xml:space="preserve"> </v>
      </c>
    </row>
    <row r="1506" spans="1:17" x14ac:dyDescent="0.2">
      <c r="A1506" s="143" t="s">
        <v>1394</v>
      </c>
      <c r="B1506" s="40" t="s">
        <v>1029</v>
      </c>
      <c r="C1506" s="4" t="s">
        <v>3770</v>
      </c>
      <c r="D1506" s="41">
        <v>2474</v>
      </c>
      <c r="E1506" s="46">
        <v>32740</v>
      </c>
      <c r="F1506" s="43"/>
      <c r="G1506" s="263" t="str">
        <f t="shared" si="95"/>
        <v xml:space="preserve"> </v>
      </c>
      <c r="H1506" s="143" t="s">
        <v>21</v>
      </c>
      <c r="I1506" s="143" t="s">
        <v>256</v>
      </c>
      <c r="J1506" s="263" t="str">
        <f t="shared" si="96"/>
        <v xml:space="preserve"> </v>
      </c>
      <c r="K1506" s="38" t="str">
        <f>IF(D1506&gt;=('28 Populations and thresholds'!$I$199),"YES"," ")</f>
        <v xml:space="preserve"> </v>
      </c>
      <c r="L1506" s="38" t="str">
        <f>IF(K1506="YES"," ",IF(D1506&gt;=('28 Populations and thresholds'!$I$199)*0.25,"YES"))</f>
        <v>YES</v>
      </c>
      <c r="M1506" s="38" t="b">
        <f>OR('28 Populations and thresholds'!$J$199="CR",'28 Populations and thresholds'!$J$199="EN",'28 Populations and thresholds'!$J$199="VU")</f>
        <v>0</v>
      </c>
      <c r="N1506" s="75">
        <f>D1506/'28 Populations and thresholds'!$H$199</f>
        <v>7.8539682539682538E-3</v>
      </c>
      <c r="O1506" s="263" t="str">
        <f t="shared" si="97"/>
        <v xml:space="preserve"> </v>
      </c>
      <c r="P1506" s="9"/>
      <c r="Q1506" s="263" t="str">
        <f t="shared" si="98"/>
        <v xml:space="preserve"> </v>
      </c>
    </row>
    <row r="1507" spans="1:17" x14ac:dyDescent="0.2">
      <c r="A1507" s="143" t="s">
        <v>1394</v>
      </c>
      <c r="B1507" s="40" t="s">
        <v>1029</v>
      </c>
      <c r="C1507" s="4" t="s">
        <v>3763</v>
      </c>
      <c r="D1507" s="41">
        <v>217</v>
      </c>
      <c r="E1507" s="46">
        <v>34198</v>
      </c>
      <c r="F1507" s="43"/>
      <c r="G1507" s="263" t="str">
        <f t="shared" si="95"/>
        <v xml:space="preserve"> </v>
      </c>
      <c r="H1507" s="143" t="s">
        <v>21</v>
      </c>
      <c r="I1507" s="143" t="s">
        <v>256</v>
      </c>
      <c r="J1507" s="263" t="str">
        <f t="shared" si="96"/>
        <v xml:space="preserve"> </v>
      </c>
      <c r="K1507" s="38" t="str">
        <f>IF(D1507&gt;=('28 Populations and thresholds'!$I$191),"YES"," ")</f>
        <v xml:space="preserve"> </v>
      </c>
      <c r="L1507" s="38" t="str">
        <f>IF(K1507="YES"," ",IF(D1507&gt;=('28 Populations and thresholds'!$I$191)*0.25,"YES"))</f>
        <v>YES</v>
      </c>
      <c r="M1507" s="38" t="b">
        <f>OR('28 Populations and thresholds'!$J$191="CR",'28 Populations and thresholds'!$J$191="EN",'28 Populations and thresholds'!$J$191="VU")</f>
        <v>0</v>
      </c>
      <c r="N1507" s="75">
        <f>D1507/'28 Populations and thresholds'!$H$191</f>
        <v>4.3400000000000001E-3</v>
      </c>
      <c r="O1507" s="263" t="str">
        <f t="shared" si="97"/>
        <v xml:space="preserve"> </v>
      </c>
      <c r="Q1507" s="263" t="str">
        <f t="shared" si="98"/>
        <v xml:space="preserve"> </v>
      </c>
    </row>
    <row r="1508" spans="1:17" x14ac:dyDescent="0.2">
      <c r="A1508" s="143" t="s">
        <v>1394</v>
      </c>
      <c r="B1508" s="40" t="s">
        <v>1029</v>
      </c>
      <c r="C1508" s="111" t="s">
        <v>3758</v>
      </c>
      <c r="D1508" s="41">
        <v>515</v>
      </c>
      <c r="E1508" s="46">
        <v>34089</v>
      </c>
      <c r="F1508" s="43"/>
      <c r="G1508" s="263" t="str">
        <f t="shared" si="95"/>
        <v xml:space="preserve"> </v>
      </c>
      <c r="H1508" s="143" t="s">
        <v>21</v>
      </c>
      <c r="I1508" s="143" t="s">
        <v>256</v>
      </c>
      <c r="J1508" s="263" t="str">
        <f t="shared" si="96"/>
        <v xml:space="preserve"> </v>
      </c>
      <c r="K1508" s="38" t="str">
        <f>IF(D1508&gt;=('28 Populations and thresholds'!$I$179),"YES"," ")</f>
        <v xml:space="preserve"> </v>
      </c>
      <c r="L1508" s="38" t="str">
        <f>IF(K1508="YES"," ",IF(D1508&gt;=('28 Populations and thresholds'!$I$179)*0.25,"YES"))</f>
        <v>YES</v>
      </c>
      <c r="M1508" s="38" t="b">
        <f>OR('28 Populations and thresholds'!$J$179="CR",'28 Populations and thresholds'!$J$179="EN",'28 Populations and thresholds'!$J$179="VU")</f>
        <v>0</v>
      </c>
      <c r="N1508" s="75">
        <f>D1508/'28 Populations and thresholds'!$H$179</f>
        <v>9.3636363636363639E-3</v>
      </c>
      <c r="O1508" s="263" t="str">
        <f t="shared" si="97"/>
        <v xml:space="preserve"> </v>
      </c>
      <c r="P1508" s="9"/>
      <c r="Q1508" s="263" t="str">
        <f t="shared" si="98"/>
        <v xml:space="preserve"> </v>
      </c>
    </row>
    <row r="1509" spans="1:17" x14ac:dyDescent="0.2">
      <c r="A1509" s="275" t="s">
        <v>1394</v>
      </c>
      <c r="B1509" s="269" t="s">
        <v>1058</v>
      </c>
      <c r="C1509" s="269" t="s">
        <v>1696</v>
      </c>
      <c r="D1509" s="279">
        <v>23</v>
      </c>
      <c r="E1509" s="284" t="s">
        <v>1598</v>
      </c>
      <c r="F1509" s="272"/>
      <c r="G1509" s="263" t="str">
        <f t="shared" si="95"/>
        <v xml:space="preserve"> </v>
      </c>
      <c r="H1509" s="275" t="s">
        <v>139</v>
      </c>
      <c r="I1509" s="275"/>
      <c r="J1509" s="263" t="str">
        <f t="shared" si="96"/>
        <v xml:space="preserve"> </v>
      </c>
      <c r="K1509" s="272" t="str">
        <f>IF(D1509&gt;=('28 Populations and thresholds'!$I$51),"YES"," ")</f>
        <v>YES</v>
      </c>
      <c r="L1509" s="272"/>
      <c r="M1509" s="272" t="b">
        <f>OR('28 Populations and thresholds'!$J$51="CR",'28 Populations and thresholds'!$J$51="EN",'28 Populations and thresholds'!$J$51="VU")</f>
        <v>1</v>
      </c>
      <c r="N1509" s="273">
        <f>D1509/'28 Populations and thresholds'!$H$51</f>
        <v>8.518518518518519E-3</v>
      </c>
      <c r="O1509" s="263" t="str">
        <f t="shared" si="97"/>
        <v xml:space="preserve"> </v>
      </c>
      <c r="P1509" s="275"/>
      <c r="Q1509" s="263" t="str">
        <f t="shared" si="98"/>
        <v xml:space="preserve"> </v>
      </c>
    </row>
    <row r="1510" spans="1:17" x14ac:dyDescent="0.2">
      <c r="A1510" s="275" t="s">
        <v>1394</v>
      </c>
      <c r="B1510" s="268" t="s">
        <v>1058</v>
      </c>
      <c r="C1510" s="269" t="s">
        <v>3470</v>
      </c>
      <c r="D1510" s="270">
        <v>254</v>
      </c>
      <c r="E1510" s="271">
        <v>35551</v>
      </c>
      <c r="F1510" s="272"/>
      <c r="G1510" s="263" t="str">
        <f t="shared" si="95"/>
        <v xml:space="preserve"> </v>
      </c>
      <c r="H1510" s="267" t="s">
        <v>21</v>
      </c>
      <c r="I1510" s="267" t="s">
        <v>430</v>
      </c>
      <c r="J1510" s="263" t="str">
        <f t="shared" si="96"/>
        <v xml:space="preserve"> </v>
      </c>
      <c r="K1510" s="272" t="str">
        <f>IF(D1510&gt;=('28 Populations and thresholds'!$I$181),"YES"," ")</f>
        <v xml:space="preserve"> </v>
      </c>
      <c r="L1510" s="272" t="str">
        <f>IF(K1510="YES"," ",IF(D1510&gt;=('28 Populations and thresholds'!$I$181)*0.25,"YES"))</f>
        <v>YES</v>
      </c>
      <c r="M1510" s="272" t="b">
        <f>OR('28 Populations and thresholds'!$J$181="CR",'28 Populations and thresholds'!$J$181="EN",'28 Populations and thresholds'!$J$181="VU")</f>
        <v>1</v>
      </c>
      <c r="N1510" s="273">
        <f>D1510/'28 Populations and thresholds'!$H$181</f>
        <v>7.9375000000000001E-3</v>
      </c>
      <c r="O1510" s="263" t="str">
        <f t="shared" si="97"/>
        <v xml:space="preserve"> </v>
      </c>
      <c r="P1510" s="269"/>
      <c r="Q1510" s="263" t="str">
        <f t="shared" si="98"/>
        <v xml:space="preserve"> </v>
      </c>
    </row>
    <row r="1511" spans="1:17" x14ac:dyDescent="0.2">
      <c r="A1511" s="143" t="s">
        <v>1394</v>
      </c>
      <c r="B1511" s="40" t="s">
        <v>1402</v>
      </c>
      <c r="C1511" s="115" t="s">
        <v>3734</v>
      </c>
      <c r="D1511" s="41">
        <v>1685</v>
      </c>
      <c r="E1511" s="47" t="s">
        <v>1344</v>
      </c>
      <c r="F1511" s="43"/>
      <c r="G1511" s="263" t="str">
        <f t="shared" si="95"/>
        <v xml:space="preserve"> </v>
      </c>
      <c r="H1511" s="143" t="s">
        <v>15</v>
      </c>
      <c r="I1511" s="143" t="s">
        <v>1395</v>
      </c>
      <c r="J1511" s="263" t="str">
        <f t="shared" si="96"/>
        <v xml:space="preserve"> </v>
      </c>
      <c r="K1511" s="38" t="str">
        <f>IF(D1511&gt;=('28 Populations and thresholds'!$I$83),"YES"," ")</f>
        <v>YES</v>
      </c>
      <c r="L1511" s="38" t="str">
        <f>IF(K1511="YES"," ",IF(D1511&gt;=('28 Populations and thresholds'!$I$83)*0.25,"YES"))</f>
        <v xml:space="preserve"> </v>
      </c>
      <c r="M1511" s="38" t="b">
        <f>OR('28 Populations and thresholds'!$J$83="CR",'28 Populations and thresholds'!$J$83="EN",'28 Populations and thresholds'!$J$83="VU")</f>
        <v>0</v>
      </c>
      <c r="N1511" s="75">
        <f>D1511/'28 Populations and thresholds'!$H$83</f>
        <v>4.2125000000000003E-2</v>
      </c>
      <c r="O1511" s="263" t="str">
        <f t="shared" si="97"/>
        <v xml:space="preserve"> </v>
      </c>
      <c r="Q1511" s="263" t="str">
        <f t="shared" si="98"/>
        <v xml:space="preserve"> </v>
      </c>
    </row>
    <row r="1512" spans="1:17" x14ac:dyDescent="0.2">
      <c r="A1512" s="267" t="s">
        <v>1394</v>
      </c>
      <c r="B1512" s="268" t="s">
        <v>1124</v>
      </c>
      <c r="C1512" s="269" t="s">
        <v>3765</v>
      </c>
      <c r="D1512" s="270">
        <v>150</v>
      </c>
      <c r="E1512" s="271">
        <v>35916</v>
      </c>
      <c r="F1512" s="276"/>
      <c r="G1512" s="263" t="str">
        <f t="shared" si="95"/>
        <v xml:space="preserve"> </v>
      </c>
      <c r="H1512" s="267" t="s">
        <v>21</v>
      </c>
      <c r="I1512" s="267" t="s">
        <v>439</v>
      </c>
      <c r="J1512" s="263" t="str">
        <f t="shared" si="96"/>
        <v xml:space="preserve"> </v>
      </c>
      <c r="K1512" s="272" t="str">
        <f>IF(D1512&gt;=('28 Populations and thresholds'!$I$193),"YES"," ")</f>
        <v xml:space="preserve"> </v>
      </c>
      <c r="L1512" s="272" t="str">
        <f>IF(K1512="YES"," ",IF(D1512&gt;=('28 Populations and thresholds'!$I$193)*0.25,"YES"))</f>
        <v>YES</v>
      </c>
      <c r="M1512" s="272" t="b">
        <f>OR('28 Populations and thresholds'!$J$193="CR",'28 Populations and thresholds'!$J$193="EN",'28 Populations and thresholds'!$J$193="VU")</f>
        <v>0</v>
      </c>
      <c r="N1512" s="273">
        <f>D1512/'28 Populations and thresholds'!$H$193</f>
        <v>3.4090909090909089E-3</v>
      </c>
      <c r="O1512" s="263" t="str">
        <f t="shared" si="97"/>
        <v xml:space="preserve"> </v>
      </c>
      <c r="P1512" s="269"/>
      <c r="Q1512" s="263" t="str">
        <f t="shared" si="98"/>
        <v xml:space="preserve"> </v>
      </c>
    </row>
    <row r="1513" spans="1:17" x14ac:dyDescent="0.2">
      <c r="A1513" s="267" t="s">
        <v>1394</v>
      </c>
      <c r="B1513" s="268" t="s">
        <v>1124</v>
      </c>
      <c r="C1513" s="269" t="s">
        <v>3766</v>
      </c>
      <c r="D1513" s="270">
        <v>300</v>
      </c>
      <c r="E1513" s="271">
        <v>35916</v>
      </c>
      <c r="F1513" s="276"/>
      <c r="G1513" s="263" t="str">
        <f t="shared" si="95"/>
        <v xml:space="preserve"> </v>
      </c>
      <c r="H1513" s="267" t="s">
        <v>21</v>
      </c>
      <c r="I1513" s="267" t="s">
        <v>439</v>
      </c>
      <c r="J1513" s="263" t="str">
        <f t="shared" si="96"/>
        <v xml:space="preserve"> </v>
      </c>
      <c r="K1513" s="272" t="str">
        <f>IF(D1513&gt;=('28 Populations and thresholds'!$I$194),"YES"," ")</f>
        <v>YES</v>
      </c>
      <c r="L1513" s="272" t="str">
        <f>IF(K1513="YES"," ",IF(D1513&gt;=('28 Populations and thresholds'!$I$194)*0.25,"YES"))</f>
        <v xml:space="preserve"> </v>
      </c>
      <c r="M1513" s="272" t="b">
        <f>OR('28 Populations and thresholds'!$J$194="CR",'28 Populations and thresholds'!$J$194="EN",'28 Populations and thresholds'!$J$194="VU")</f>
        <v>0</v>
      </c>
      <c r="N1513" s="273">
        <f>D1513/'28 Populations and thresholds'!$H$194</f>
        <v>1.0526315789473684E-2</v>
      </c>
      <c r="O1513" s="263" t="str">
        <f t="shared" si="97"/>
        <v xml:space="preserve"> </v>
      </c>
      <c r="P1513" s="269"/>
      <c r="Q1513" s="263" t="str">
        <f t="shared" si="98"/>
        <v xml:space="preserve"> </v>
      </c>
    </row>
    <row r="1514" spans="1:17" x14ac:dyDescent="0.2">
      <c r="A1514" s="267" t="s">
        <v>1394</v>
      </c>
      <c r="B1514" s="268" t="s">
        <v>1124</v>
      </c>
      <c r="C1514" s="269" t="s">
        <v>3474</v>
      </c>
      <c r="D1514" s="270">
        <v>278</v>
      </c>
      <c r="E1514" s="271">
        <v>35916</v>
      </c>
      <c r="F1514" s="276"/>
      <c r="G1514" s="263" t="str">
        <f t="shared" si="95"/>
        <v xml:space="preserve"> </v>
      </c>
      <c r="H1514" s="267" t="s">
        <v>21</v>
      </c>
      <c r="I1514" s="267" t="s">
        <v>439</v>
      </c>
      <c r="J1514" s="263" t="str">
        <f t="shared" si="96"/>
        <v xml:space="preserve"> </v>
      </c>
      <c r="K1514" s="272" t="str">
        <f>IF(D1514&gt;=('28 Populations and thresholds'!$I$198),"YES"," ")</f>
        <v>YES</v>
      </c>
      <c r="L1514" s="272" t="str">
        <f>IF(K1514="YES"," ",IF(D1514&gt;=('28 Populations and thresholds'!$I$198)*0.25,"YES"))</f>
        <v xml:space="preserve"> </v>
      </c>
      <c r="M1514" s="272" t="b">
        <f>OR('28 Populations and thresholds'!$J$198="CR",'28 Populations and thresholds'!$J$198="EN",'28 Populations and thresholds'!$J$198="VU")</f>
        <v>0</v>
      </c>
      <c r="N1514" s="273">
        <f>D1514/'28 Populations and thresholds'!$H$198</f>
        <v>1.2636363636363637E-2</v>
      </c>
      <c r="O1514" s="263" t="str">
        <f t="shared" si="97"/>
        <v xml:space="preserve"> </v>
      </c>
      <c r="P1514" s="269"/>
      <c r="Q1514" s="263" t="str">
        <f t="shared" si="98"/>
        <v xml:space="preserve"> </v>
      </c>
    </row>
    <row r="1515" spans="1:17" x14ac:dyDescent="0.2">
      <c r="A1515" s="12" t="s">
        <v>1394</v>
      </c>
      <c r="B1515" s="9" t="s">
        <v>4657</v>
      </c>
      <c r="C1515" s="4" t="s">
        <v>3727</v>
      </c>
      <c r="D1515" s="5">
        <v>2406</v>
      </c>
      <c r="E1515" s="104">
        <v>2008</v>
      </c>
      <c r="F1515" s="38" t="s">
        <v>6038</v>
      </c>
      <c r="G1515" s="263" t="str">
        <f t="shared" si="95"/>
        <v xml:space="preserve"> </v>
      </c>
      <c r="H1515" s="13" t="s">
        <v>3957</v>
      </c>
      <c r="J1515" s="263" t="str">
        <f t="shared" si="96"/>
        <v xml:space="preserve"> </v>
      </c>
      <c r="K1515" s="38" t="str">
        <f>IF(D1515&gt;=('28 Populations and thresholds'!$I$64),"YES"," ")</f>
        <v>YES</v>
      </c>
      <c r="L1515" s="38" t="str">
        <f>IF(K1515="YES"," ",IF(D1515&gt;=('28 Populations and thresholds'!$I$64)*0.25,"YES"))</f>
        <v xml:space="preserve"> </v>
      </c>
      <c r="M1515" s="38" t="b">
        <f>OR('28 Populations and thresholds'!$J$64="CR",'28 Populations and thresholds'!$J$64="EN",'28 Populations and thresholds'!$J$64="VU")</f>
        <v>0</v>
      </c>
      <c r="N1515" s="75">
        <f>D1515/('28 Populations and thresholds'!$H$64)</f>
        <v>0.3538235294117647</v>
      </c>
      <c r="O1515" s="263" t="str">
        <f t="shared" si="97"/>
        <v xml:space="preserve"> </v>
      </c>
      <c r="Q1515" s="263" t="str">
        <f t="shared" si="98"/>
        <v xml:space="preserve"> </v>
      </c>
    </row>
    <row r="1516" spans="1:17" x14ac:dyDescent="0.2">
      <c r="A1516" s="12" t="s">
        <v>1394</v>
      </c>
      <c r="B1516" s="9" t="s">
        <v>4657</v>
      </c>
      <c r="C1516" s="4" t="s">
        <v>3712</v>
      </c>
      <c r="D1516" s="5">
        <v>1950</v>
      </c>
      <c r="E1516" s="104">
        <v>2006</v>
      </c>
      <c r="G1516" s="263" t="str">
        <f t="shared" si="95"/>
        <v xml:space="preserve"> </v>
      </c>
      <c r="H1516" s="13" t="s">
        <v>3957</v>
      </c>
      <c r="J1516" s="263" t="str">
        <f t="shared" si="96"/>
        <v xml:space="preserve"> </v>
      </c>
      <c r="K1516" s="38" t="str">
        <f>IF(D1516&gt;=('28 Populations and thresholds'!$I$8),"YES"," ")</f>
        <v>YES</v>
      </c>
      <c r="L1516" s="38" t="str">
        <f>IF(K1516="YES"," ",IF(D1516&gt;=('28 Populations and thresholds'!$I$8)*0.25,"YES"))</f>
        <v xml:space="preserve"> </v>
      </c>
      <c r="M1516" s="38" t="b">
        <f>OR('28 Populations and thresholds'!$J$8="CR",'28 Populations and thresholds'!$J$8="EN",'28 Populations and thresholds'!$J$8="VU")</f>
        <v>0</v>
      </c>
      <c r="N1516" s="75">
        <f>D1516/'28 Populations and thresholds'!$H$8</f>
        <v>1.95E-2</v>
      </c>
      <c r="O1516" s="263" t="str">
        <f t="shared" si="97"/>
        <v xml:space="preserve"> </v>
      </c>
      <c r="Q1516" s="263" t="str">
        <f t="shared" si="98"/>
        <v xml:space="preserve"> </v>
      </c>
    </row>
    <row r="1517" spans="1:17" x14ac:dyDescent="0.2">
      <c r="A1517" s="143" t="s">
        <v>1394</v>
      </c>
      <c r="B1517" s="9" t="s">
        <v>4657</v>
      </c>
      <c r="C1517" s="4" t="s">
        <v>3549</v>
      </c>
      <c r="D1517" s="41">
        <v>2000</v>
      </c>
      <c r="E1517" s="47" t="s">
        <v>1320</v>
      </c>
      <c r="F1517" s="43"/>
      <c r="G1517" s="263" t="str">
        <f t="shared" si="95"/>
        <v xml:space="preserve"> </v>
      </c>
      <c r="H1517" s="143" t="s">
        <v>15</v>
      </c>
      <c r="I1517" s="143" t="s">
        <v>1397</v>
      </c>
      <c r="J1517" s="263" t="str">
        <f t="shared" si="96"/>
        <v xml:space="preserve"> </v>
      </c>
      <c r="K1517" s="38" t="str">
        <f>IF(D1517&gt;=('28 Populations and thresholds'!$I$76),"YES"," ")</f>
        <v>YES</v>
      </c>
      <c r="L1517" s="38" t="str">
        <f>IF(K1517="YES"," ",IF(D1517&gt;=('28 Populations and thresholds'!$I$76)*0.25,"YES"))</f>
        <v xml:space="preserve"> </v>
      </c>
      <c r="M1517" s="38" t="b">
        <f>OR('28 Populations and thresholds'!$J$76="CR",'28 Populations and thresholds'!$J$76="EN",'28 Populations and thresholds'!$J$76="VU")</f>
        <v>0</v>
      </c>
      <c r="N1517" s="75">
        <f>D1517/'28 Populations and thresholds'!$H$76</f>
        <v>0.66666666666666663</v>
      </c>
      <c r="O1517" s="263" t="str">
        <f t="shared" si="97"/>
        <v xml:space="preserve"> </v>
      </c>
      <c r="P1517" s="120"/>
      <c r="Q1517" s="263" t="str">
        <f t="shared" si="98"/>
        <v xml:space="preserve"> </v>
      </c>
    </row>
    <row r="1518" spans="1:17" x14ac:dyDescent="0.2">
      <c r="A1518" s="143" t="s">
        <v>1394</v>
      </c>
      <c r="B1518" s="9" t="s">
        <v>4657</v>
      </c>
      <c r="C1518" s="4" t="s">
        <v>3641</v>
      </c>
      <c r="D1518" s="41">
        <v>1517</v>
      </c>
      <c r="E1518" s="47" t="s">
        <v>1420</v>
      </c>
      <c r="F1518" s="43"/>
      <c r="G1518" s="263" t="str">
        <f t="shared" si="95"/>
        <v xml:space="preserve"> </v>
      </c>
      <c r="H1518" s="143" t="s">
        <v>15</v>
      </c>
      <c r="I1518" s="143" t="s">
        <v>1400</v>
      </c>
      <c r="J1518" s="263" t="str">
        <f t="shared" si="96"/>
        <v xml:space="preserve"> </v>
      </c>
      <c r="K1518" s="38" t="str">
        <f>IF(D1518&gt;=('28 Populations and thresholds'!$I$108),"YES"," ")</f>
        <v>YES</v>
      </c>
      <c r="L1518" s="38" t="str">
        <f>IF(K1518="YES"," ",IF(D1518&gt;=('28 Populations and thresholds'!$I$108)*0.25,"YES"))</f>
        <v xml:space="preserve"> </v>
      </c>
      <c r="M1518" s="38" t="b">
        <f>OR('28 Populations and thresholds'!$J$108="CR",'28 Populations and thresholds'!$J$108="EN",'28 Populations and thresholds'!$J$108="VU")</f>
        <v>0</v>
      </c>
      <c r="N1518" s="75">
        <f>D1518/'28 Populations and thresholds'!$H$108</f>
        <v>1.5169999999999999E-3</v>
      </c>
      <c r="O1518" s="263" t="str">
        <f t="shared" si="97"/>
        <v xml:space="preserve"> </v>
      </c>
      <c r="Q1518" s="263" t="str">
        <f t="shared" si="98"/>
        <v xml:space="preserve"> </v>
      </c>
    </row>
    <row r="1519" spans="1:17" x14ac:dyDescent="0.2">
      <c r="A1519" s="12" t="s">
        <v>1394</v>
      </c>
      <c r="B1519" s="9" t="s">
        <v>4657</v>
      </c>
      <c r="C1519" s="4" t="s">
        <v>3589</v>
      </c>
      <c r="D1519" s="5">
        <v>20636</v>
      </c>
      <c r="E1519" s="104">
        <v>2007</v>
      </c>
      <c r="G1519" s="263" t="str">
        <f t="shared" si="95"/>
        <v xml:space="preserve"> </v>
      </c>
      <c r="H1519" s="13" t="s">
        <v>3957</v>
      </c>
      <c r="J1519" s="263" t="str">
        <f t="shared" si="96"/>
        <v xml:space="preserve"> </v>
      </c>
      <c r="K1519" s="38" t="str">
        <f>IF(D1519&gt;=('28 Populations and thresholds'!$I$84),"YES"," ")</f>
        <v>YES</v>
      </c>
      <c r="L1519" s="38" t="str">
        <f>IF(K1519="YES"," ",IF(D1519&gt;=('28 Populations and thresholds'!$I$84)*0.25,"YES"))</f>
        <v xml:space="preserve"> </v>
      </c>
      <c r="M1519" s="38" t="b">
        <f>OR('28 Populations and thresholds'!$J$84="CR",'28 Populations and thresholds'!$J$84="EN",'28 Populations and thresholds'!$J$84="VU")</f>
        <v>0</v>
      </c>
      <c r="N1519" s="75">
        <f>D1519/'28 Populations and thresholds'!$H$84</f>
        <v>2.0636000000000002E-2</v>
      </c>
      <c r="O1519" s="263" t="str">
        <f t="shared" si="97"/>
        <v xml:space="preserve"> </v>
      </c>
      <c r="P1519" s="9"/>
      <c r="Q1519" s="263" t="str">
        <f t="shared" si="98"/>
        <v xml:space="preserve"> </v>
      </c>
    </row>
    <row r="1520" spans="1:17" x14ac:dyDescent="0.2">
      <c r="A1520" s="12" t="s">
        <v>1394</v>
      </c>
      <c r="B1520" s="9" t="s">
        <v>4657</v>
      </c>
      <c r="C1520" s="159" t="s">
        <v>3590</v>
      </c>
      <c r="D1520" s="5">
        <v>6077</v>
      </c>
      <c r="E1520" s="104">
        <v>2009</v>
      </c>
      <c r="G1520" s="263" t="str">
        <f t="shared" si="95"/>
        <v xml:space="preserve"> </v>
      </c>
      <c r="H1520" s="13" t="s">
        <v>3957</v>
      </c>
      <c r="J1520" s="263" t="str">
        <f t="shared" si="96"/>
        <v xml:space="preserve"> </v>
      </c>
      <c r="K1520" s="38" t="str">
        <f>IF(D1520&gt;=('28 Populations and thresholds'!$I$85),"YES"," ")</f>
        <v>YES</v>
      </c>
      <c r="L1520" s="38" t="str">
        <f>IF(K1520="YES"," ",IF(D1520&gt;=('28 Populations and thresholds'!$I$85)*0.25,"YES"))</f>
        <v xml:space="preserve"> </v>
      </c>
      <c r="M1520" s="38" t="b">
        <f>OR('28 Populations and thresholds'!$J$85="CR",'28 Populations and thresholds'!$J$85="EN",'28 Populations and thresholds'!$J$85="VU")</f>
        <v>0</v>
      </c>
      <c r="N1520" s="75">
        <f>D1520/'28 Populations and thresholds'!$H$85</f>
        <v>6.8280898876404497E-2</v>
      </c>
      <c r="O1520" s="263" t="str">
        <f t="shared" si="97"/>
        <v xml:space="preserve"> </v>
      </c>
      <c r="P1520" s="9"/>
      <c r="Q1520" s="263" t="str">
        <f t="shared" si="98"/>
        <v xml:space="preserve"> </v>
      </c>
    </row>
    <row r="1521" spans="1:22" x14ac:dyDescent="0.2">
      <c r="A1521" s="12" t="s">
        <v>1394</v>
      </c>
      <c r="B1521" s="9" t="s">
        <v>4657</v>
      </c>
      <c r="C1521" s="4" t="s">
        <v>3633</v>
      </c>
      <c r="D1521" s="5">
        <v>22005</v>
      </c>
      <c r="E1521" s="104">
        <v>2008</v>
      </c>
      <c r="G1521" s="263" t="str">
        <f t="shared" si="95"/>
        <v xml:space="preserve"> </v>
      </c>
      <c r="H1521" s="13" t="s">
        <v>3957</v>
      </c>
      <c r="J1521" s="263" t="str">
        <f t="shared" si="96"/>
        <v xml:space="preserve"> </v>
      </c>
      <c r="K1521" s="38" t="str">
        <f>IF(D1521&gt;=('28 Populations and thresholds'!$I$99),"YES"," ")</f>
        <v>YES</v>
      </c>
      <c r="L1521" s="38" t="str">
        <f>IF(K1521="YES"," ",IF(D1521&gt;=('28 Populations and thresholds'!$I$99)*0.25,"YES"))</f>
        <v xml:space="preserve"> </v>
      </c>
      <c r="M1521" s="38" t="b">
        <f>OR('28 Populations and thresholds'!$J$99="CR",'28 Populations and thresholds'!$J$99="EN",'28 Populations and thresholds'!$J$99="VU")</f>
        <v>0</v>
      </c>
      <c r="N1521" s="75">
        <f>D1521/'28 Populations and thresholds'!$H$99</f>
        <v>7.3349999999999999E-2</v>
      </c>
      <c r="O1521" s="263" t="str">
        <f t="shared" si="97"/>
        <v xml:space="preserve"> </v>
      </c>
      <c r="P1521" s="9"/>
      <c r="Q1521" s="263" t="str">
        <f t="shared" si="98"/>
        <v xml:space="preserve"> </v>
      </c>
    </row>
    <row r="1522" spans="1:22" x14ac:dyDescent="0.2">
      <c r="A1522" s="12" t="s">
        <v>1394</v>
      </c>
      <c r="B1522" s="9" t="s">
        <v>4657</v>
      </c>
      <c r="C1522" s="4" t="s">
        <v>3765</v>
      </c>
      <c r="D1522" s="5">
        <v>2490</v>
      </c>
      <c r="E1522" s="104">
        <v>2006</v>
      </c>
      <c r="G1522" s="263" t="str">
        <f t="shared" si="95"/>
        <v xml:space="preserve"> </v>
      </c>
      <c r="H1522" s="13" t="s">
        <v>3957</v>
      </c>
      <c r="J1522" s="263" t="str">
        <f t="shared" si="96"/>
        <v xml:space="preserve"> </v>
      </c>
      <c r="K1522" s="38" t="str">
        <f>IF(D1522&gt;=('28 Populations and thresholds'!$I$193),"YES"," ")</f>
        <v>YES</v>
      </c>
      <c r="L1522" s="38" t="str">
        <f>IF(K1522="YES"," ",IF(D1522&gt;=('28 Populations and thresholds'!$I$193)*0.25,"YES"))</f>
        <v xml:space="preserve"> </v>
      </c>
      <c r="M1522" s="38" t="b">
        <f>OR('28 Populations and thresholds'!$J$193="CR",'28 Populations and thresholds'!$J$193="EN",'28 Populations and thresholds'!$J$193="VU")</f>
        <v>0</v>
      </c>
      <c r="N1522" s="75">
        <f>D1522/'28 Populations and thresholds'!$H$193</f>
        <v>5.6590909090909088E-2</v>
      </c>
      <c r="O1522" s="263" t="str">
        <f t="shared" si="97"/>
        <v xml:space="preserve"> </v>
      </c>
      <c r="P1522" s="9"/>
      <c r="Q1522" s="263" t="str">
        <f t="shared" si="98"/>
        <v xml:space="preserve"> </v>
      </c>
    </row>
    <row r="1523" spans="1:22" x14ac:dyDescent="0.2">
      <c r="A1523" s="12" t="s">
        <v>1394</v>
      </c>
      <c r="B1523" s="9" t="s">
        <v>4657</v>
      </c>
      <c r="C1523" s="4" t="s">
        <v>4560</v>
      </c>
      <c r="D1523" s="5">
        <v>316</v>
      </c>
      <c r="E1523" s="104">
        <v>2006</v>
      </c>
      <c r="G1523" s="263" t="str">
        <f t="shared" si="95"/>
        <v xml:space="preserve"> </v>
      </c>
      <c r="H1523" s="13" t="s">
        <v>3957</v>
      </c>
      <c r="J1523" s="263" t="str">
        <f t="shared" si="96"/>
        <v xml:space="preserve"> </v>
      </c>
      <c r="K1523" s="38" t="str">
        <f>IF(D1523&gt;=('28 Populations and thresholds'!$I$163),"YES"," ")</f>
        <v>YES</v>
      </c>
      <c r="L1523" s="38" t="str">
        <f>IF(K1523="YES"," ",IF(D1523&gt;=('28 Populations and thresholds'!$I$163)*0.25,"YES"))</f>
        <v xml:space="preserve"> </v>
      </c>
      <c r="M1523" s="38" t="b">
        <f>OR('28 Populations and thresholds'!$J$163="CR",'28 Populations and thresholds'!$J$163="EN",'28 Populations and thresholds'!$J$163="VU")</f>
        <v>0</v>
      </c>
      <c r="N1523" s="75">
        <f>D1523/'28 Populations and thresholds'!$H$163</f>
        <v>2.4307692307692308E-2</v>
      </c>
      <c r="O1523" s="263" t="str">
        <f t="shared" si="97"/>
        <v xml:space="preserve"> </v>
      </c>
      <c r="P1523" s="12" t="s">
        <v>4673</v>
      </c>
      <c r="Q1523" s="263" t="str">
        <f t="shared" si="98"/>
        <v xml:space="preserve"> </v>
      </c>
    </row>
    <row r="1524" spans="1:22" x14ac:dyDescent="0.2">
      <c r="A1524" s="143" t="s">
        <v>1394</v>
      </c>
      <c r="B1524" s="9" t="s">
        <v>4657</v>
      </c>
      <c r="C1524" s="4" t="s">
        <v>3607</v>
      </c>
      <c r="D1524" s="41">
        <v>11442</v>
      </c>
      <c r="E1524" s="47" t="s">
        <v>1420</v>
      </c>
      <c r="F1524" s="43"/>
      <c r="G1524" s="263" t="str">
        <f t="shared" si="95"/>
        <v xml:space="preserve"> </v>
      </c>
      <c r="H1524" s="143" t="s">
        <v>15</v>
      </c>
      <c r="I1524" s="143" t="s">
        <v>1400</v>
      </c>
      <c r="J1524" s="263" t="str">
        <f t="shared" si="96"/>
        <v xml:space="preserve"> </v>
      </c>
      <c r="K1524" s="38" t="str">
        <f>IF(D1524&gt;=('28 Populations and thresholds'!$I$92),"YES"," ")</f>
        <v>YES</v>
      </c>
      <c r="L1524" s="38" t="str">
        <f>IF(K1524="YES"," ",IF(D1524&gt;=('28 Populations and thresholds'!$I$92)*0.25,"YES"))</f>
        <v xml:space="preserve"> </v>
      </c>
      <c r="M1524" s="38" t="b">
        <f>OR('28 Populations and thresholds'!$J$92="CR",'28 Populations and thresholds'!$J$92="EN",'28 Populations and thresholds'!$J$92="VU")</f>
        <v>0</v>
      </c>
      <c r="N1524" s="75">
        <f>D1524/'28 Populations and thresholds'!$H$92</f>
        <v>3.814E-2</v>
      </c>
      <c r="O1524" s="263" t="str">
        <f t="shared" si="97"/>
        <v xml:space="preserve"> </v>
      </c>
      <c r="P1524" s="9"/>
      <c r="Q1524" s="263" t="str">
        <f t="shared" si="98"/>
        <v xml:space="preserve"> </v>
      </c>
    </row>
    <row r="1525" spans="1:22" x14ac:dyDescent="0.2">
      <c r="A1525" s="12" t="s">
        <v>1394</v>
      </c>
      <c r="B1525" s="9" t="s">
        <v>4657</v>
      </c>
      <c r="C1525" s="4" t="s">
        <v>3648</v>
      </c>
      <c r="D1525" s="5">
        <v>2372</v>
      </c>
      <c r="E1525" s="104">
        <v>2008</v>
      </c>
      <c r="G1525" s="263" t="str">
        <f t="shared" si="95"/>
        <v xml:space="preserve"> </v>
      </c>
      <c r="H1525" s="13" t="s">
        <v>3957</v>
      </c>
      <c r="J1525" s="263" t="str">
        <f t="shared" si="96"/>
        <v xml:space="preserve"> </v>
      </c>
      <c r="K1525" s="38" t="str">
        <f>IF(D1526&gt;=('28 Populations and thresholds'!$I$110),"YES"," ")</f>
        <v>YES</v>
      </c>
      <c r="L1525" s="38" t="str">
        <f>IF(K1525="YES"," ",IF(D1526&gt;=('28 Populations and thresholds'!$I$110)*0.25,"YES"))</f>
        <v xml:space="preserve"> </v>
      </c>
      <c r="M1525" s="38" t="b">
        <f>OR('28 Populations and thresholds'!$J$110="CR",'28 Populations and thresholds'!$J$110="EN",'28 Populations and thresholds'!$J$110="VU")</f>
        <v>0</v>
      </c>
      <c r="N1525" s="75">
        <f>D1526/'28 Populations and thresholds'!$H$110</f>
        <v>0.01</v>
      </c>
      <c r="O1525" s="263" t="str">
        <f t="shared" si="97"/>
        <v xml:space="preserve"> </v>
      </c>
      <c r="Q1525" s="263" t="str">
        <f t="shared" si="98"/>
        <v xml:space="preserve"> </v>
      </c>
    </row>
    <row r="1526" spans="1:22" x14ac:dyDescent="0.2">
      <c r="A1526" s="143" t="s">
        <v>1394</v>
      </c>
      <c r="B1526" s="9" t="s">
        <v>4657</v>
      </c>
      <c r="C1526" s="4" t="s">
        <v>3777</v>
      </c>
      <c r="D1526" s="41">
        <v>1000</v>
      </c>
      <c r="E1526" s="46">
        <v>31291</v>
      </c>
      <c r="F1526" s="43"/>
      <c r="G1526" s="263" t="str">
        <f t="shared" si="95"/>
        <v xml:space="preserve"> </v>
      </c>
      <c r="H1526" s="143" t="s">
        <v>21</v>
      </c>
      <c r="I1526" s="143" t="s">
        <v>614</v>
      </c>
      <c r="J1526" s="263" t="str">
        <f t="shared" si="96"/>
        <v xml:space="preserve"> </v>
      </c>
      <c r="K1526" s="38" t="str">
        <f>IF(D1526&gt;=('28 Populations and thresholds'!$I$211),"YES"," ")</f>
        <v>YES</v>
      </c>
      <c r="L1526" s="38" t="str">
        <f>IF(K1526="YES"," ",IF(D1526&gt;=('28 Populations and thresholds'!$I$211)*0.25,"YES"))</f>
        <v xml:space="preserve"> </v>
      </c>
      <c r="M1526" s="38" t="b">
        <f>OR('28 Populations and thresholds'!$J$211="CR",'28 Populations and thresholds'!$J$211="EN",'28 Populations and thresholds'!$J$211="VU")</f>
        <v>0</v>
      </c>
      <c r="N1526" s="75">
        <f>D1526/'28 Populations and thresholds'!$H$211</f>
        <v>1E-3</v>
      </c>
      <c r="O1526" s="263" t="str">
        <f t="shared" si="97"/>
        <v xml:space="preserve"> </v>
      </c>
      <c r="Q1526" s="263" t="str">
        <f t="shared" si="98"/>
        <v xml:space="preserve"> </v>
      </c>
    </row>
    <row r="1527" spans="1:22" x14ac:dyDescent="0.2">
      <c r="A1527" s="143" t="s">
        <v>1394</v>
      </c>
      <c r="B1527" s="9" t="s">
        <v>4657</v>
      </c>
      <c r="C1527" s="4" t="s">
        <v>3770</v>
      </c>
      <c r="D1527" s="41">
        <v>2712</v>
      </c>
      <c r="E1527" s="46">
        <v>36647</v>
      </c>
      <c r="F1527" s="43"/>
      <c r="G1527" s="263" t="str">
        <f t="shared" si="95"/>
        <v xml:space="preserve"> </v>
      </c>
      <c r="H1527" s="143" t="s">
        <v>21</v>
      </c>
      <c r="I1527" s="143" t="s">
        <v>897</v>
      </c>
      <c r="J1527" s="263" t="str">
        <f t="shared" si="96"/>
        <v xml:space="preserve"> </v>
      </c>
      <c r="K1527" s="38" t="str">
        <f>IF(D1527&gt;=('28 Populations and thresholds'!$I$199),"YES"," ")</f>
        <v xml:space="preserve"> </v>
      </c>
      <c r="L1527" s="38" t="str">
        <f>IF(K1527="YES"," ",IF(D1527&gt;=('28 Populations and thresholds'!$I$199)*0.25,"YES"))</f>
        <v>YES</v>
      </c>
      <c r="M1527" s="38" t="b">
        <f>OR('28 Populations and thresholds'!$J$199="CR",'28 Populations and thresholds'!$J$199="EN",'28 Populations and thresholds'!$J$199="VU")</f>
        <v>0</v>
      </c>
      <c r="N1527" s="75">
        <f>D1527/'28 Populations and thresholds'!$H$199</f>
        <v>8.60952380952381E-3</v>
      </c>
      <c r="O1527" s="263" t="str">
        <f t="shared" si="97"/>
        <v xml:space="preserve"> </v>
      </c>
      <c r="P1527" s="9"/>
      <c r="Q1527" s="263" t="str">
        <f t="shared" si="98"/>
        <v xml:space="preserve"> </v>
      </c>
    </row>
    <row r="1528" spans="1:22" x14ac:dyDescent="0.2">
      <c r="A1528" s="12" t="s">
        <v>1394</v>
      </c>
      <c r="B1528" s="9" t="s">
        <v>4657</v>
      </c>
      <c r="C1528" s="4" t="s">
        <v>3766</v>
      </c>
      <c r="D1528" s="5">
        <v>1253</v>
      </c>
      <c r="E1528" s="104">
        <v>2009</v>
      </c>
      <c r="G1528" s="263" t="str">
        <f t="shared" si="95"/>
        <v xml:space="preserve"> </v>
      </c>
      <c r="H1528" s="13" t="s">
        <v>3957</v>
      </c>
      <c r="J1528" s="263" t="str">
        <f t="shared" si="96"/>
        <v xml:space="preserve"> </v>
      </c>
      <c r="K1528" s="38" t="str">
        <f>IF(D1528&gt;=('28 Populations and thresholds'!$I$194),"YES"," ")</f>
        <v>YES</v>
      </c>
      <c r="L1528" s="38" t="str">
        <f>IF(K1528="YES"," ",IF(D1528&gt;=('28 Populations and thresholds'!$I$194)*0.25,"YES"))</f>
        <v xml:space="preserve"> </v>
      </c>
      <c r="M1528" s="38" t="b">
        <f>OR('28 Populations and thresholds'!$J$194="CR",'28 Populations and thresholds'!$J$194="EN",'28 Populations and thresholds'!$J$194="VU")</f>
        <v>0</v>
      </c>
      <c r="N1528" s="75">
        <f>D1528/'28 Populations and thresholds'!$H$194</f>
        <v>4.3964912280701755E-2</v>
      </c>
      <c r="O1528" s="263" t="str">
        <f t="shared" si="97"/>
        <v xml:space="preserve"> </v>
      </c>
      <c r="P1528" s="9"/>
      <c r="Q1528" s="263" t="str">
        <f t="shared" si="98"/>
        <v xml:space="preserve"> </v>
      </c>
    </row>
    <row r="1529" spans="1:22" x14ac:dyDescent="0.2">
      <c r="A1529" s="143" t="s">
        <v>1394</v>
      </c>
      <c r="B1529" s="9" t="s">
        <v>4657</v>
      </c>
      <c r="C1529" s="111" t="s">
        <v>3522</v>
      </c>
      <c r="D1529" s="41">
        <v>10331</v>
      </c>
      <c r="E1529" s="47" t="s">
        <v>1420</v>
      </c>
      <c r="F1529" s="43"/>
      <c r="G1529" s="263" t="str">
        <f t="shared" si="95"/>
        <v xml:space="preserve"> </v>
      </c>
      <c r="H1529" s="143" t="s">
        <v>15</v>
      </c>
      <c r="I1529" s="143" t="s">
        <v>1400</v>
      </c>
      <c r="J1529" s="263" t="str">
        <f t="shared" si="96"/>
        <v xml:space="preserve"> </v>
      </c>
      <c r="K1529" s="38" t="str">
        <f>IF(D1529&gt;=('28 Populations and thresholds'!$I$58),"YES"," ")</f>
        <v>YES</v>
      </c>
      <c r="L1529" s="38" t="str">
        <f>IF(K1529="YES"," ",IF(D1529&gt;=('28 Populations and thresholds'!$I$58)*0.25,"YES"))</f>
        <v xml:space="preserve"> </v>
      </c>
      <c r="M1529" s="38" t="b">
        <f>OR('28 Populations and thresholds'!$J$58="CR",'28 Populations and thresholds'!$J$58="EN",'28 Populations and thresholds'!$J$58="VU")</f>
        <v>0</v>
      </c>
      <c r="N1529" s="75">
        <f>D1529/'28 Populations and thresholds'!$H$58</f>
        <v>0.17218333333333333</v>
      </c>
      <c r="O1529" s="263" t="str">
        <f t="shared" si="97"/>
        <v xml:space="preserve"> </v>
      </c>
      <c r="P1529" s="9"/>
      <c r="Q1529" s="263" t="str">
        <f t="shared" si="98"/>
        <v xml:space="preserve"> </v>
      </c>
    </row>
    <row r="1530" spans="1:22" x14ac:dyDescent="0.2">
      <c r="A1530" s="267" t="s">
        <v>1394</v>
      </c>
      <c r="B1530" s="268" t="s">
        <v>1403</v>
      </c>
      <c r="C1530" s="269" t="s">
        <v>3549</v>
      </c>
      <c r="D1530" s="270">
        <v>300</v>
      </c>
      <c r="E1530" s="294" t="s">
        <v>1320</v>
      </c>
      <c r="F1530" s="276"/>
      <c r="G1530" s="263" t="str">
        <f t="shared" si="95"/>
        <v xml:space="preserve"> </v>
      </c>
      <c r="H1530" s="267" t="s">
        <v>15</v>
      </c>
      <c r="I1530" s="267" t="s">
        <v>1397</v>
      </c>
      <c r="J1530" s="263" t="str">
        <f t="shared" si="96"/>
        <v xml:space="preserve"> </v>
      </c>
      <c r="K1530" s="272" t="str">
        <f>IF(D1530&gt;=('28 Populations and thresholds'!$I$76),"YES"," ")</f>
        <v>YES</v>
      </c>
      <c r="L1530" s="272" t="str">
        <f>IF(K1530="YES"," ",IF(D1530&gt;=('28 Populations and thresholds'!$I$76)*0.25,"YES"))</f>
        <v xml:space="preserve"> </v>
      </c>
      <c r="M1530" s="272" t="b">
        <f>OR('28 Populations and thresholds'!$J$76="CR",'28 Populations and thresholds'!$J$76="EN",'28 Populations and thresholds'!$J$76="VU")</f>
        <v>0</v>
      </c>
      <c r="N1530" s="273">
        <f>D1530/'28 Populations and thresholds'!$H$76</f>
        <v>0.1</v>
      </c>
      <c r="O1530" s="263" t="str">
        <f t="shared" si="97"/>
        <v xml:space="preserve"> </v>
      </c>
      <c r="P1530" s="300"/>
      <c r="Q1530" s="263" t="str">
        <f t="shared" si="98"/>
        <v xml:space="preserve"> </v>
      </c>
    </row>
    <row r="1531" spans="1:22" x14ac:dyDescent="0.2">
      <c r="A1531" s="12" t="s">
        <v>1394</v>
      </c>
      <c r="B1531" s="4" t="s">
        <v>4100</v>
      </c>
      <c r="C1531" s="111" t="s">
        <v>3741</v>
      </c>
      <c r="D1531" s="5">
        <v>1</v>
      </c>
      <c r="E1531" s="148">
        <v>34639</v>
      </c>
      <c r="G1531" s="263" t="str">
        <f t="shared" si="95"/>
        <v xml:space="preserve"> </v>
      </c>
      <c r="H1531" s="13" t="s">
        <v>4019</v>
      </c>
      <c r="J1531" s="263" t="str">
        <f t="shared" si="96"/>
        <v xml:space="preserve"> </v>
      </c>
      <c r="K1531" s="38" t="str">
        <f>IF(D1531&gt;=('28 Populations and thresholds'!$I$125),"YES"," ")</f>
        <v>YES</v>
      </c>
      <c r="L1531" s="38" t="str">
        <f>IF(K1531="YES"," ",IF(D1531&gt;=('28 Populations and thresholds'!$I$125)*0.25,"YES"))</f>
        <v xml:space="preserve"> </v>
      </c>
      <c r="M1531" s="38" t="b">
        <f>OR('28 Populations and thresholds'!$J$125="CR",'28 Populations and thresholds'!$J$125="EN",'28 Populations and thresholds'!$J$125="VU")</f>
        <v>1</v>
      </c>
      <c r="N1531" s="75">
        <f>D1531/'28 Populations and thresholds'!$H$125</f>
        <v>1E-4</v>
      </c>
      <c r="O1531" s="263" t="str">
        <f t="shared" si="97"/>
        <v xml:space="preserve"> </v>
      </c>
      <c r="Q1531" s="263" t="str">
        <f t="shared" si="98"/>
        <v xml:space="preserve"> </v>
      </c>
      <c r="R1531" s="4"/>
      <c r="S1531" s="4"/>
      <c r="T1531" s="4"/>
      <c r="U1531" s="4"/>
      <c r="V1531" s="4"/>
    </row>
    <row r="1532" spans="1:22" x14ac:dyDescent="0.2">
      <c r="A1532" s="275" t="s">
        <v>1394</v>
      </c>
      <c r="B1532" s="269" t="s">
        <v>4654</v>
      </c>
      <c r="C1532" s="269" t="s">
        <v>3666</v>
      </c>
      <c r="D1532" s="279">
        <v>25011</v>
      </c>
      <c r="E1532" s="274">
        <v>2007</v>
      </c>
      <c r="F1532" s="272" t="s">
        <v>6038</v>
      </c>
      <c r="G1532" s="263" t="str">
        <f t="shared" si="95"/>
        <v xml:space="preserve"> </v>
      </c>
      <c r="H1532" s="275" t="s">
        <v>139</v>
      </c>
      <c r="I1532" s="275" t="s">
        <v>3388</v>
      </c>
      <c r="J1532" s="263" t="str">
        <f t="shared" si="96"/>
        <v xml:space="preserve"> </v>
      </c>
      <c r="K1532" s="272" t="str">
        <f>IF(D1532&gt;=(('28 Populations and thresholds'!$I$61)+('28 Populations and thresholds'!$I$64)),"YES"," ")</f>
        <v>YES</v>
      </c>
      <c r="L1532" s="272" t="str">
        <f>IF(K1532="YES"," ",IF(D1532&gt;=(('28 Populations and thresholds'!$I$61)+('28 Populations and thresholds'!$I$64))*0.25,"YES"))</f>
        <v xml:space="preserve"> </v>
      </c>
      <c r="M1532" s="272" t="b">
        <f>OR('28 Populations and thresholds'!$J$61="CR",'28 Populations and thresholds'!$J$61="EN",'28 Populations and thresholds'!$J$61="VU")</f>
        <v>0</v>
      </c>
      <c r="N1532" s="273">
        <f>D1532/(('28 Populations and thresholds'!$H$61)+('28 Populations and thresholds'!$H$64))</f>
        <v>1.48875</v>
      </c>
      <c r="O1532" s="263" t="str">
        <f t="shared" si="97"/>
        <v xml:space="preserve"> </v>
      </c>
      <c r="P1532" s="275" t="s">
        <v>4551</v>
      </c>
      <c r="Q1532" s="263" t="str">
        <f t="shared" si="98"/>
        <v xml:space="preserve"> </v>
      </c>
      <c r="R1532" s="184"/>
      <c r="S1532" s="184"/>
      <c r="T1532" s="253"/>
      <c r="U1532" s="253"/>
    </row>
    <row r="1533" spans="1:22" x14ac:dyDescent="0.2">
      <c r="A1533" s="267" t="s">
        <v>1394</v>
      </c>
      <c r="B1533" s="269" t="s">
        <v>4654</v>
      </c>
      <c r="C1533" s="269" t="s">
        <v>3656</v>
      </c>
      <c r="D1533" s="270">
        <v>19000</v>
      </c>
      <c r="E1533" s="294" t="s">
        <v>1320</v>
      </c>
      <c r="F1533" s="276"/>
      <c r="G1533" s="263" t="str">
        <f t="shared" si="95"/>
        <v xml:space="preserve"> </v>
      </c>
      <c r="H1533" s="267" t="s">
        <v>15</v>
      </c>
      <c r="I1533" s="267" t="s">
        <v>1397</v>
      </c>
      <c r="J1533" s="263" t="str">
        <f t="shared" si="96"/>
        <v xml:space="preserve"> </v>
      </c>
      <c r="K1533" s="272" t="str">
        <f>IF(D1533&gt;=('28 Populations and thresholds'!$I$67),"YES"," ")</f>
        <v>YES</v>
      </c>
      <c r="L1533" s="272" t="str">
        <f>IF(K1533="YES"," ",IF(D1533&gt;=('28 Populations and thresholds'!$I$67)*0.25,"YES"))</f>
        <v xml:space="preserve"> </v>
      </c>
      <c r="M1533" s="272" t="b">
        <f>OR('28 Populations and thresholds'!$J$67="CR",'28 Populations and thresholds'!$J$67="EN",'28 Populations and thresholds'!$J$67="VU")</f>
        <v>0</v>
      </c>
      <c r="N1533" s="273">
        <f>D1533/'28 Populations and thresholds'!$H$67</f>
        <v>9.0476190476190474E-2</v>
      </c>
      <c r="O1533" s="263" t="str">
        <f t="shared" si="97"/>
        <v xml:space="preserve"> </v>
      </c>
      <c r="P1533" s="269"/>
      <c r="Q1533" s="263" t="str">
        <f t="shared" si="98"/>
        <v xml:space="preserve"> </v>
      </c>
    </row>
    <row r="1534" spans="1:22" x14ac:dyDescent="0.2">
      <c r="A1534" s="267" t="s">
        <v>1394</v>
      </c>
      <c r="B1534" s="269" t="s">
        <v>4654</v>
      </c>
      <c r="C1534" s="269" t="s">
        <v>3607</v>
      </c>
      <c r="D1534" s="270">
        <v>10848</v>
      </c>
      <c r="E1534" s="294" t="s">
        <v>1401</v>
      </c>
      <c r="F1534" s="276"/>
      <c r="G1534" s="263" t="str">
        <f t="shared" si="95"/>
        <v xml:space="preserve"> </v>
      </c>
      <c r="H1534" s="267" t="s">
        <v>15</v>
      </c>
      <c r="I1534" s="267" t="s">
        <v>1400</v>
      </c>
      <c r="J1534" s="263" t="str">
        <f t="shared" si="96"/>
        <v xml:space="preserve"> </v>
      </c>
      <c r="K1534" s="272" t="str">
        <f>IF(D1534&gt;=('28 Populations and thresholds'!$I$92),"YES"," ")</f>
        <v>YES</v>
      </c>
      <c r="L1534" s="272" t="str">
        <f>IF(K1534="YES"," ",IF(D1534&gt;=('28 Populations and thresholds'!$I$92)*0.25,"YES"))</f>
        <v xml:space="preserve"> </v>
      </c>
      <c r="M1534" s="272" t="b">
        <f>OR('28 Populations and thresholds'!$J$92="CR",'28 Populations and thresholds'!$J$92="EN",'28 Populations and thresholds'!$J$92="VU")</f>
        <v>0</v>
      </c>
      <c r="N1534" s="273">
        <f>D1534/'28 Populations and thresholds'!$H$92</f>
        <v>3.6159999999999998E-2</v>
      </c>
      <c r="O1534" s="263" t="str">
        <f t="shared" si="97"/>
        <v xml:space="preserve"> </v>
      </c>
      <c r="P1534" s="269"/>
      <c r="Q1534" s="263" t="str">
        <f t="shared" si="98"/>
        <v xml:space="preserve"> </v>
      </c>
    </row>
    <row r="1535" spans="1:22" x14ac:dyDescent="0.2">
      <c r="A1535" s="267" t="s">
        <v>1394</v>
      </c>
      <c r="B1535" s="269" t="s">
        <v>4654</v>
      </c>
      <c r="C1535" s="269" t="s">
        <v>3745</v>
      </c>
      <c r="D1535" s="270">
        <v>500</v>
      </c>
      <c r="E1535" s="271">
        <v>35196</v>
      </c>
      <c r="F1535" s="276"/>
      <c r="G1535" s="263" t="str">
        <f t="shared" si="95"/>
        <v xml:space="preserve"> </v>
      </c>
      <c r="H1535" s="267" t="s">
        <v>21</v>
      </c>
      <c r="I1535" s="267" t="s">
        <v>256</v>
      </c>
      <c r="J1535" s="263" t="str">
        <f t="shared" si="96"/>
        <v xml:space="preserve"> </v>
      </c>
      <c r="K1535" s="272" t="str">
        <f>IF(D1535&gt;=('28 Populations and thresholds'!$I$152),"YES"," ")</f>
        <v xml:space="preserve"> </v>
      </c>
      <c r="L1535" s="272" t="str">
        <f>IF(K1535="YES"," ",IF(D1535&gt;=('28 Populations and thresholds'!$I$152)*0.25,"YES"))</f>
        <v>YES</v>
      </c>
      <c r="M1535" s="272" t="b">
        <f>OR('28 Populations and thresholds'!$J$152="CR",'28 Populations and thresholds'!$J$152="EN",'28 Populations and thresholds'!$J$152="VU")</f>
        <v>0</v>
      </c>
      <c r="N1535" s="273">
        <f>D1535/'28 Populations and thresholds'!$H$152</f>
        <v>5.0000000000000001E-3</v>
      </c>
      <c r="O1535" s="263" t="str">
        <f t="shared" si="97"/>
        <v xml:space="preserve"> </v>
      </c>
      <c r="P1535" s="275"/>
      <c r="Q1535" s="263" t="str">
        <f t="shared" si="98"/>
        <v xml:space="preserve"> </v>
      </c>
      <c r="R1535" s="4"/>
      <c r="S1535" s="4"/>
      <c r="T1535" s="4"/>
      <c r="U1535" s="4"/>
      <c r="V1535" s="4"/>
    </row>
    <row r="1536" spans="1:22" x14ac:dyDescent="0.2">
      <c r="A1536" s="275" t="s">
        <v>1394</v>
      </c>
      <c r="B1536" s="269" t="s">
        <v>4654</v>
      </c>
      <c r="C1536" s="269" t="s">
        <v>3546</v>
      </c>
      <c r="D1536" s="279">
        <v>8</v>
      </c>
      <c r="E1536" s="274">
        <v>2007</v>
      </c>
      <c r="F1536" s="272"/>
      <c r="G1536" s="263" t="str">
        <f t="shared" si="95"/>
        <v xml:space="preserve"> </v>
      </c>
      <c r="H1536" s="295" t="s">
        <v>139</v>
      </c>
      <c r="I1536" s="275" t="s">
        <v>3388</v>
      </c>
      <c r="J1536" s="263" t="str">
        <f t="shared" si="96"/>
        <v xml:space="preserve"> </v>
      </c>
      <c r="K1536" s="272" t="str">
        <f>IF(D1536&gt;=('28 Populations and thresholds'!$I$72),"YES"," ")</f>
        <v>YES</v>
      </c>
      <c r="L1536" s="272" t="str">
        <f>IF(K1536="YES"," ",IF(D1536&gt;=('28 Populations and thresholds'!$I$72)*0.25,"YES"))</f>
        <v xml:space="preserve"> </v>
      </c>
      <c r="M1536" s="272" t="b">
        <f>OR('28 Populations and thresholds'!$J$72="CR",'28 Populations and thresholds'!$J$72="EN",'28 Populations and thresholds'!$J$72="VU")</f>
        <v>0</v>
      </c>
      <c r="N1536" s="273">
        <f>D1536/'28 Populations and thresholds'!$H$72</f>
        <v>0.15384615384615385</v>
      </c>
      <c r="O1536" s="263" t="str">
        <f t="shared" si="97"/>
        <v xml:space="preserve"> </v>
      </c>
      <c r="P1536" s="275"/>
      <c r="Q1536" s="263" t="str">
        <f t="shared" si="98"/>
        <v xml:space="preserve"> </v>
      </c>
      <c r="R1536" s="4"/>
      <c r="S1536" s="4"/>
      <c r="T1536" s="4"/>
      <c r="U1536" s="4"/>
      <c r="V1536" s="4"/>
    </row>
    <row r="1537" spans="1:21" x14ac:dyDescent="0.2">
      <c r="A1537" s="267" t="s">
        <v>1394</v>
      </c>
      <c r="B1537" s="269" t="s">
        <v>4654</v>
      </c>
      <c r="C1537" s="269" t="s">
        <v>3528</v>
      </c>
      <c r="D1537" s="270">
        <v>3568</v>
      </c>
      <c r="E1537" s="294" t="s">
        <v>1401</v>
      </c>
      <c r="F1537" s="276"/>
      <c r="G1537" s="263" t="str">
        <f t="shared" ref="G1537:G1600" si="99">" "</f>
        <v xml:space="preserve"> </v>
      </c>
      <c r="H1537" s="267" t="s">
        <v>15</v>
      </c>
      <c r="I1537" s="267" t="s">
        <v>1400</v>
      </c>
      <c r="J1537" s="263" t="str">
        <f t="shared" ref="J1537:J1600" si="100">" "</f>
        <v xml:space="preserve"> </v>
      </c>
      <c r="K1537" s="272" t="str">
        <f>IF(D1537&gt;=('28 Populations and thresholds'!$I$59),"YES"," ")</f>
        <v>YES</v>
      </c>
      <c r="L1537" s="272" t="str">
        <f>IF(K1537="YES"," ",IF(D1537&gt;=('28 Populations and thresholds'!$I$59)*0.25,"YES"))</f>
        <v xml:space="preserve"> </v>
      </c>
      <c r="M1537" s="272" t="b">
        <f>OR('28 Populations and thresholds'!$J$59="CR",'28 Populations and thresholds'!$J$59="EN",'28 Populations and thresholds'!$J$59="VU")</f>
        <v>0</v>
      </c>
      <c r="N1537" s="273">
        <f>D1537/'28 Populations and thresholds'!$H$59</f>
        <v>3.2436363636363638E-2</v>
      </c>
      <c r="O1537" s="263" t="str">
        <f t="shared" ref="O1537:O1600" si="101">" "</f>
        <v xml:space="preserve"> </v>
      </c>
      <c r="P1537" s="269"/>
      <c r="Q1537" s="263" t="str">
        <f t="shared" ref="Q1537:Q1600" si="102">" "</f>
        <v xml:space="preserve"> </v>
      </c>
    </row>
    <row r="1538" spans="1:21" x14ac:dyDescent="0.2">
      <c r="A1538" s="267" t="s">
        <v>1394</v>
      </c>
      <c r="B1538" s="269" t="s">
        <v>4654</v>
      </c>
      <c r="C1538" s="269" t="s">
        <v>3522</v>
      </c>
      <c r="D1538" s="270">
        <v>4015</v>
      </c>
      <c r="E1538" s="294" t="s">
        <v>1401</v>
      </c>
      <c r="F1538" s="276"/>
      <c r="G1538" s="263" t="str">
        <f t="shared" si="99"/>
        <v xml:space="preserve"> </v>
      </c>
      <c r="H1538" s="267" t="s">
        <v>15</v>
      </c>
      <c r="I1538" s="267" t="s">
        <v>1400</v>
      </c>
      <c r="J1538" s="263" t="str">
        <f t="shared" si="100"/>
        <v xml:space="preserve"> </v>
      </c>
      <c r="K1538" s="272" t="str">
        <f>IF(D1538&gt;=('28 Populations and thresholds'!$I$58),"YES"," ")</f>
        <v>YES</v>
      </c>
      <c r="L1538" s="272" t="str">
        <f>IF(K1538="YES"," ",IF(D1538&gt;=('28 Populations and thresholds'!$I$58)*0.25,"YES"))</f>
        <v xml:space="preserve"> </v>
      </c>
      <c r="M1538" s="272" t="b">
        <f>OR('28 Populations and thresholds'!$J$58="CR",'28 Populations and thresholds'!$J$58="EN",'28 Populations and thresholds'!$J$58="VU")</f>
        <v>0</v>
      </c>
      <c r="N1538" s="273">
        <f>D1538/'28 Populations and thresholds'!$H$58</f>
        <v>6.6916666666666666E-2</v>
      </c>
      <c r="O1538" s="263" t="str">
        <f t="shared" si="101"/>
        <v xml:space="preserve"> </v>
      </c>
      <c r="P1538" s="269"/>
      <c r="Q1538" s="263" t="str">
        <f t="shared" si="102"/>
        <v xml:space="preserve"> </v>
      </c>
    </row>
    <row r="1539" spans="1:21" x14ac:dyDescent="0.2">
      <c r="A1539" s="12" t="s">
        <v>1394</v>
      </c>
      <c r="B1539" s="40" t="s">
        <v>4663</v>
      </c>
      <c r="C1539" s="4" t="s">
        <v>1696</v>
      </c>
      <c r="D1539" s="105">
        <v>18</v>
      </c>
      <c r="E1539" s="165" t="s">
        <v>83</v>
      </c>
      <c r="G1539" s="263" t="str">
        <f t="shared" si="99"/>
        <v xml:space="preserve"> </v>
      </c>
      <c r="H1539" s="12" t="s">
        <v>139</v>
      </c>
      <c r="I1539" s="12"/>
      <c r="J1539" s="263" t="str">
        <f t="shared" si="100"/>
        <v xml:space="preserve"> </v>
      </c>
      <c r="K1539" s="38" t="s">
        <v>4558</v>
      </c>
      <c r="L1539" s="38"/>
      <c r="M1539" s="38" t="b">
        <f>OR('28 Populations and thresholds'!$J$51="CR",'28 Populations and thresholds'!$J$51="EN",'28 Populations and thresholds'!$J$51="VU")</f>
        <v>1</v>
      </c>
      <c r="N1539" s="75">
        <f>D1539/'28 Populations and thresholds'!$H$51</f>
        <v>6.6666666666666671E-3</v>
      </c>
      <c r="O1539" s="263" t="str">
        <f t="shared" si="101"/>
        <v xml:space="preserve"> </v>
      </c>
      <c r="P1539" s="12" t="s">
        <v>4662</v>
      </c>
      <c r="Q1539" s="263" t="str">
        <f t="shared" si="102"/>
        <v xml:space="preserve"> </v>
      </c>
    </row>
    <row r="1540" spans="1:21" x14ac:dyDescent="0.2">
      <c r="A1540" s="12" t="s">
        <v>1394</v>
      </c>
      <c r="B1540" s="40" t="s">
        <v>4663</v>
      </c>
      <c r="C1540" s="4" t="s">
        <v>1607</v>
      </c>
      <c r="D1540" s="5">
        <v>2549</v>
      </c>
      <c r="E1540" s="1" t="s">
        <v>69</v>
      </c>
      <c r="G1540" s="263" t="str">
        <f t="shared" si="99"/>
        <v xml:space="preserve"> </v>
      </c>
      <c r="H1540" s="13" t="s">
        <v>139</v>
      </c>
      <c r="J1540" s="263" t="str">
        <f t="shared" si="100"/>
        <v xml:space="preserve"> </v>
      </c>
      <c r="K1540" s="38" t="str">
        <f>IF(D1540&gt;=('28 Populations and thresholds'!$I$6),"YES"," ")</f>
        <v>YES</v>
      </c>
      <c r="L1540" s="38" t="str">
        <f>IF(K1540="YES"," ",IF(D1540&gt;=('28 Populations and thresholds'!$I$6)*0.25,"YES"))</f>
        <v xml:space="preserve"> </v>
      </c>
      <c r="M1540" s="38" t="b">
        <f>OR('28 Populations and thresholds'!$J$6="CR",'28 Populations and thresholds'!$J$6="EN",'28 Populations and thresholds'!$J$6="VU")</f>
        <v>0</v>
      </c>
      <c r="N1540" s="75">
        <f>D1540/'28 Populations and thresholds'!$H$6</f>
        <v>5.0979999999999998E-2</v>
      </c>
      <c r="O1540" s="263" t="str">
        <f t="shared" si="101"/>
        <v xml:space="preserve"> </v>
      </c>
      <c r="P1540" s="12" t="s">
        <v>4661</v>
      </c>
      <c r="Q1540" s="263" t="str">
        <f t="shared" si="102"/>
        <v xml:space="preserve"> </v>
      </c>
    </row>
    <row r="1541" spans="1:21" x14ac:dyDescent="0.2">
      <c r="A1541" s="143" t="s">
        <v>1394</v>
      </c>
      <c r="B1541" s="40" t="s">
        <v>4663</v>
      </c>
      <c r="C1541" s="4" t="s">
        <v>3633</v>
      </c>
      <c r="D1541" s="41">
        <v>6620</v>
      </c>
      <c r="E1541" s="47" t="s">
        <v>1404</v>
      </c>
      <c r="F1541" s="43"/>
      <c r="G1541" s="263" t="str">
        <f t="shared" si="99"/>
        <v xml:space="preserve"> </v>
      </c>
      <c r="H1541" s="143" t="s">
        <v>15</v>
      </c>
      <c r="I1541" s="143" t="s">
        <v>1400</v>
      </c>
      <c r="J1541" s="263" t="str">
        <f t="shared" si="100"/>
        <v xml:space="preserve"> </v>
      </c>
      <c r="K1541" s="38" t="str">
        <f>IF(D1541&gt;=('28 Populations and thresholds'!$I$99),"YES"," ")</f>
        <v>YES</v>
      </c>
      <c r="L1541" s="38" t="str">
        <f>IF(K1541="YES"," ",IF(D1541&gt;=('28 Populations and thresholds'!$I$99)*0.25,"YES"))</f>
        <v xml:space="preserve"> </v>
      </c>
      <c r="M1541" s="38" t="b">
        <f>OR('28 Populations and thresholds'!$J$99="CR",'28 Populations and thresholds'!$J$99="EN",'28 Populations and thresholds'!$J$99="VU")</f>
        <v>0</v>
      </c>
      <c r="N1541" s="75">
        <f>D1541/'28 Populations and thresholds'!$H$99</f>
        <v>2.2066666666666665E-2</v>
      </c>
      <c r="O1541" s="263" t="str">
        <f t="shared" si="101"/>
        <v xml:space="preserve"> </v>
      </c>
      <c r="P1541" s="9" t="s">
        <v>4660</v>
      </c>
      <c r="Q1541" s="263" t="str">
        <f t="shared" si="102"/>
        <v xml:space="preserve"> </v>
      </c>
    </row>
    <row r="1542" spans="1:21" x14ac:dyDescent="0.2">
      <c r="A1542" s="275" t="s">
        <v>1394</v>
      </c>
      <c r="B1542" s="269" t="s">
        <v>3550</v>
      </c>
      <c r="C1542" s="269" t="s">
        <v>3549</v>
      </c>
      <c r="D1542" s="279">
        <v>722</v>
      </c>
      <c r="E1542" s="274">
        <v>2005</v>
      </c>
      <c r="F1542" s="272"/>
      <c r="G1542" s="263" t="str">
        <f t="shared" si="99"/>
        <v xml:space="preserve"> </v>
      </c>
      <c r="H1542" s="275" t="s">
        <v>139</v>
      </c>
      <c r="I1542" s="275" t="s">
        <v>3388</v>
      </c>
      <c r="J1542" s="263" t="str">
        <f t="shared" si="100"/>
        <v xml:space="preserve"> </v>
      </c>
      <c r="K1542" s="272" t="str">
        <f>IF(D1542&gt;=('28 Populations and thresholds'!$I$76),"YES"," ")</f>
        <v>YES</v>
      </c>
      <c r="L1542" s="272" t="str">
        <f>IF(K1542="YES"," ",IF(D1542&gt;=('28 Populations and thresholds'!$I$76)*0.25,"YES"))</f>
        <v xml:space="preserve"> </v>
      </c>
      <c r="M1542" s="272" t="b">
        <f>OR('28 Populations and thresholds'!$J$76="CR",'28 Populations and thresholds'!$J$76="EN",'28 Populations and thresholds'!$J$76="VU")</f>
        <v>0</v>
      </c>
      <c r="N1542" s="273">
        <f>D1542/'28 Populations and thresholds'!$H$76</f>
        <v>0.24066666666666667</v>
      </c>
      <c r="O1542" s="263" t="str">
        <f t="shared" si="101"/>
        <v xml:space="preserve"> </v>
      </c>
      <c r="P1542" s="275"/>
      <c r="Q1542" s="263" t="str">
        <f t="shared" si="102"/>
        <v xml:space="preserve"> </v>
      </c>
    </row>
    <row r="1543" spans="1:21" x14ac:dyDescent="0.2">
      <c r="A1543" s="12" t="s">
        <v>1394</v>
      </c>
      <c r="B1543" s="4" t="s">
        <v>4123</v>
      </c>
      <c r="C1543" s="111" t="s">
        <v>1732</v>
      </c>
      <c r="D1543" s="5">
        <v>153</v>
      </c>
      <c r="E1543" s="148">
        <v>35827</v>
      </c>
      <c r="G1543" s="263" t="str">
        <f t="shared" si="99"/>
        <v xml:space="preserve"> </v>
      </c>
      <c r="H1543" s="13" t="s">
        <v>4019</v>
      </c>
      <c r="J1543" s="263" t="str">
        <f t="shared" si="100"/>
        <v xml:space="preserve"> </v>
      </c>
      <c r="K1543" s="38" t="str">
        <f>IF(D1543&gt;=('28 Populations and thresholds'!$I$221),"YES"," ")</f>
        <v>YES</v>
      </c>
      <c r="L1543" s="38" t="str">
        <f>IF(K1543="YES"," ",IF(D1543&gt;=('28 Populations and thresholds'!$I$221)*0.25,"YES"))</f>
        <v xml:space="preserve"> </v>
      </c>
      <c r="M1543" s="38" t="b">
        <f>OR('28 Populations and thresholds'!$J$221="CR",'28 Populations and thresholds'!$J$221="EN",'28 Populations and thresholds'!$J$221="VU")</f>
        <v>1</v>
      </c>
      <c r="N1543" s="75">
        <f>D1543/'28 Populations and thresholds'!$H$221</f>
        <v>1.59375E-2</v>
      </c>
      <c r="O1543" s="263" t="str">
        <f t="shared" si="101"/>
        <v xml:space="preserve"> </v>
      </c>
      <c r="Q1543" s="263" t="str">
        <f t="shared" si="102"/>
        <v xml:space="preserve"> </v>
      </c>
    </row>
    <row r="1544" spans="1:21" x14ac:dyDescent="0.2">
      <c r="A1544" s="267" t="s">
        <v>1394</v>
      </c>
      <c r="B1544" s="268" t="s">
        <v>1405</v>
      </c>
      <c r="C1544" s="269" t="s">
        <v>3727</v>
      </c>
      <c r="D1544" s="270">
        <v>1330</v>
      </c>
      <c r="E1544" s="294" t="s">
        <v>1320</v>
      </c>
      <c r="F1544" s="276"/>
      <c r="G1544" s="263" t="str">
        <f t="shared" si="99"/>
        <v xml:space="preserve"> </v>
      </c>
      <c r="H1544" s="267" t="s">
        <v>15</v>
      </c>
      <c r="I1544" s="267" t="s">
        <v>1397</v>
      </c>
      <c r="J1544" s="263" t="str">
        <f t="shared" si="100"/>
        <v xml:space="preserve"> </v>
      </c>
      <c r="K1544" s="272" t="str">
        <f>IF(D1544&gt;=('28 Populations and thresholds'!$I$64),"YES"," ")</f>
        <v>YES</v>
      </c>
      <c r="L1544" s="272" t="str">
        <f>IF(K1544="YES"," ",IF(D1544&gt;=('28 Populations and thresholds'!$I$64)*0.25,"YES"))</f>
        <v xml:space="preserve"> </v>
      </c>
      <c r="M1544" s="272" t="b">
        <f>OR('28 Populations and thresholds'!$J$64="CR",'28 Populations and thresholds'!$J$64="EN",'28 Populations and thresholds'!$J$64="VU")</f>
        <v>0</v>
      </c>
      <c r="N1544" s="273">
        <f>D1544/('28 Populations and thresholds'!$H$64)</f>
        <v>0.19558823529411765</v>
      </c>
      <c r="O1544" s="263" t="str">
        <f t="shared" si="101"/>
        <v xml:space="preserve"> </v>
      </c>
      <c r="P1544" s="300"/>
      <c r="Q1544" s="263" t="str">
        <f t="shared" si="102"/>
        <v xml:space="preserve"> </v>
      </c>
      <c r="R1544" s="184"/>
      <c r="S1544" s="184"/>
      <c r="T1544" s="253"/>
      <c r="U1544" s="253"/>
    </row>
    <row r="1545" spans="1:21" x14ac:dyDescent="0.2">
      <c r="A1545" s="143" t="s">
        <v>1394</v>
      </c>
      <c r="B1545" s="40" t="s">
        <v>1406</v>
      </c>
      <c r="C1545" s="4" t="s">
        <v>3725</v>
      </c>
      <c r="D1545" s="41">
        <v>899</v>
      </c>
      <c r="E1545" s="47" t="s">
        <v>1408</v>
      </c>
      <c r="F1545" s="43"/>
      <c r="G1545" s="263" t="str">
        <f t="shared" si="99"/>
        <v xml:space="preserve"> </v>
      </c>
      <c r="H1545" s="143" t="s">
        <v>15</v>
      </c>
      <c r="I1545" s="143" t="s">
        <v>1407</v>
      </c>
      <c r="J1545" s="263" t="str">
        <f t="shared" si="100"/>
        <v xml:space="preserve"> </v>
      </c>
      <c r="K1545" s="38" t="str">
        <f>IF(D1545&gt;=('28 Populations and thresholds'!$I$61),"YES"," ")</f>
        <v>YES</v>
      </c>
      <c r="L1545" s="38" t="str">
        <f>IF(K1545="YES"," ",IF(D1545&gt;=('28 Populations and thresholds'!$I$61)*0.25,"YES"))</f>
        <v xml:space="preserve"> </v>
      </c>
      <c r="M1545" s="38" t="b">
        <f>OR('28 Populations and thresholds'!$J$61="CR",'28 Populations and thresholds'!$J$61="EN",'28 Populations and thresholds'!$J$61="VU")</f>
        <v>0</v>
      </c>
      <c r="N1545" s="75">
        <f>D1545/('28 Populations and thresholds'!$H$61)</f>
        <v>8.9899999999999994E-2</v>
      </c>
      <c r="O1545" s="263" t="str">
        <f t="shared" si="101"/>
        <v xml:space="preserve"> </v>
      </c>
      <c r="P1545" s="120"/>
      <c r="Q1545" s="263" t="str">
        <f t="shared" si="102"/>
        <v xml:space="preserve"> </v>
      </c>
      <c r="R1545" s="184"/>
      <c r="S1545" s="184"/>
      <c r="T1545" s="253"/>
      <c r="U1545" s="253"/>
    </row>
    <row r="1546" spans="1:21" x14ac:dyDescent="0.2">
      <c r="A1546" s="267" t="s">
        <v>1394</v>
      </c>
      <c r="B1546" s="268" t="s">
        <v>1409</v>
      </c>
      <c r="C1546" s="269" t="s">
        <v>3617</v>
      </c>
      <c r="D1546" s="270">
        <v>10000</v>
      </c>
      <c r="E1546" s="294" t="s">
        <v>1344</v>
      </c>
      <c r="F1546" s="276"/>
      <c r="G1546" s="263" t="str">
        <f t="shared" si="99"/>
        <v xml:space="preserve"> </v>
      </c>
      <c r="H1546" s="267" t="s">
        <v>15</v>
      </c>
      <c r="I1546" s="267" t="s">
        <v>1395</v>
      </c>
      <c r="J1546" s="263" t="str">
        <f t="shared" si="100"/>
        <v xml:space="preserve"> </v>
      </c>
      <c r="K1546" s="272" t="str">
        <f>IF(D1546&gt;=('28 Populations and thresholds'!$I$95),"YES"," ")</f>
        <v>YES</v>
      </c>
      <c r="L1546" s="272" t="str">
        <f>IF(K1546="YES"," ",IF(D1546&gt;=('28 Populations and thresholds'!$I$95)*0.25,"YES"))</f>
        <v xml:space="preserve"> </v>
      </c>
      <c r="M1546" s="272" t="b">
        <f>OR('28 Populations and thresholds'!$J$95="CR",'28 Populations and thresholds'!$J$95="EN",'28 Populations and thresholds'!$J$95="VU")</f>
        <v>0</v>
      </c>
      <c r="N1546" s="273">
        <f>D1546/'28 Populations and thresholds'!$H$95</f>
        <v>3.3333333333333333E-2</v>
      </c>
      <c r="O1546" s="263" t="str">
        <f t="shared" si="101"/>
        <v xml:space="preserve"> </v>
      </c>
      <c r="P1546" s="269"/>
      <c r="Q1546" s="263" t="str">
        <f t="shared" si="102"/>
        <v xml:space="preserve"> </v>
      </c>
    </row>
    <row r="1547" spans="1:21" x14ac:dyDescent="0.2">
      <c r="A1547" s="143" t="s">
        <v>1394</v>
      </c>
      <c r="B1547" s="40" t="s">
        <v>1099</v>
      </c>
      <c r="C1547" s="4" t="s">
        <v>3763</v>
      </c>
      <c r="D1547" s="41">
        <v>203</v>
      </c>
      <c r="E1547" s="46">
        <v>32396</v>
      </c>
      <c r="F1547" s="43"/>
      <c r="G1547" s="263" t="str">
        <f t="shared" si="99"/>
        <v xml:space="preserve"> </v>
      </c>
      <c r="H1547" s="143" t="s">
        <v>21</v>
      </c>
      <c r="I1547" s="143" t="s">
        <v>256</v>
      </c>
      <c r="J1547" s="263" t="str">
        <f t="shared" si="100"/>
        <v xml:space="preserve"> </v>
      </c>
      <c r="K1547" s="38" t="str">
        <f>IF(D1547&gt;=('28 Populations and thresholds'!$I$191),"YES"," ")</f>
        <v xml:space="preserve"> </v>
      </c>
      <c r="L1547" s="38" t="str">
        <f>IF(K1547="YES"," ",IF(D1547&gt;=('28 Populations and thresholds'!$I$191)*0.25,"YES"))</f>
        <v>YES</v>
      </c>
      <c r="M1547" s="38" t="b">
        <f>OR('28 Populations and thresholds'!$J$191="CR",'28 Populations and thresholds'!$J$191="EN",'28 Populations and thresholds'!$J$191="VU")</f>
        <v>0</v>
      </c>
      <c r="N1547" s="75">
        <f>D1547/'28 Populations and thresholds'!$H$191</f>
        <v>4.0600000000000002E-3</v>
      </c>
      <c r="O1547" s="263" t="str">
        <f t="shared" si="101"/>
        <v xml:space="preserve"> </v>
      </c>
      <c r="Q1547" s="263" t="str">
        <f t="shared" si="102"/>
        <v xml:space="preserve"> </v>
      </c>
    </row>
    <row r="1548" spans="1:21" x14ac:dyDescent="0.2">
      <c r="A1548" s="267" t="s">
        <v>1394</v>
      </c>
      <c r="B1548" s="268" t="s">
        <v>1036</v>
      </c>
      <c r="C1548" s="269" t="s">
        <v>3748</v>
      </c>
      <c r="D1548" s="270">
        <v>103</v>
      </c>
      <c r="E1548" s="271">
        <v>36053</v>
      </c>
      <c r="F1548" s="276"/>
      <c r="G1548" s="263" t="str">
        <f t="shared" si="99"/>
        <v xml:space="preserve"> </v>
      </c>
      <c r="H1548" s="267" t="s">
        <v>21</v>
      </c>
      <c r="I1548" s="267" t="s">
        <v>433</v>
      </c>
      <c r="J1548" s="263" t="str">
        <f t="shared" si="100"/>
        <v xml:space="preserve"> </v>
      </c>
      <c r="K1548" s="272" t="str">
        <f>IF(D1548&gt;=('28 Populations and thresholds'!$I$156),"YES"," ")</f>
        <v xml:space="preserve"> </v>
      </c>
      <c r="L1548" s="272" t="str">
        <f>IF(K1548="YES"," ",IF(D1548&gt;=('28 Populations and thresholds'!$I$156)*0.25,"YES"))</f>
        <v>YES</v>
      </c>
      <c r="M1548" s="272" t="b">
        <f>OR('28 Populations and thresholds'!$J$156="CR",'28 Populations and thresholds'!$J$156="EN",'28 Populations and thresholds'!$J$156="VU")</f>
        <v>0</v>
      </c>
      <c r="N1548" s="273">
        <f>D1548/'28 Populations and thresholds'!$H$156</f>
        <v>4.1200000000000004E-3</v>
      </c>
      <c r="O1548" s="263" t="str">
        <f t="shared" si="101"/>
        <v xml:space="preserve"> </v>
      </c>
      <c r="P1548" s="269"/>
      <c r="Q1548" s="263" t="str">
        <f t="shared" si="102"/>
        <v xml:space="preserve"> </v>
      </c>
    </row>
    <row r="1549" spans="1:21" x14ac:dyDescent="0.2">
      <c r="A1549" s="267" t="s">
        <v>1394</v>
      </c>
      <c r="B1549" s="268" t="s">
        <v>1036</v>
      </c>
      <c r="C1549" s="280" t="s">
        <v>3758</v>
      </c>
      <c r="D1549" s="270">
        <v>326</v>
      </c>
      <c r="E1549" s="271">
        <v>35914</v>
      </c>
      <c r="F1549" s="276"/>
      <c r="G1549" s="263" t="str">
        <f t="shared" si="99"/>
        <v xml:space="preserve"> </v>
      </c>
      <c r="H1549" s="267" t="s">
        <v>21</v>
      </c>
      <c r="I1549" s="267" t="s">
        <v>439</v>
      </c>
      <c r="J1549" s="263" t="str">
        <f t="shared" si="100"/>
        <v xml:space="preserve"> </v>
      </c>
      <c r="K1549" s="272" t="str">
        <f>IF(D1549&gt;=('28 Populations and thresholds'!$I$179),"YES"," ")</f>
        <v xml:space="preserve"> </v>
      </c>
      <c r="L1549" s="272" t="str">
        <f>IF(K1549="YES"," ",IF(D1549&gt;=('28 Populations and thresholds'!$I$179)*0.25,"YES"))</f>
        <v>YES</v>
      </c>
      <c r="M1549" s="272" t="b">
        <f>OR('28 Populations and thresholds'!$J$179="CR",'28 Populations and thresholds'!$J$179="EN",'28 Populations and thresholds'!$J$179="VU")</f>
        <v>0</v>
      </c>
      <c r="N1549" s="273">
        <f>D1549/'28 Populations and thresholds'!$H$179</f>
        <v>5.9272727272727272E-3</v>
      </c>
      <c r="O1549" s="263" t="str">
        <f t="shared" si="101"/>
        <v xml:space="preserve"> </v>
      </c>
      <c r="P1549" s="269"/>
      <c r="Q1549" s="263" t="str">
        <f t="shared" si="102"/>
        <v xml:space="preserve"> </v>
      </c>
    </row>
    <row r="1550" spans="1:21" x14ac:dyDescent="0.2">
      <c r="A1550" s="12" t="s">
        <v>1394</v>
      </c>
      <c r="B1550" s="9" t="s">
        <v>1698</v>
      </c>
      <c r="C1550" s="4" t="s">
        <v>1696</v>
      </c>
      <c r="D1550" s="5">
        <v>27</v>
      </c>
      <c r="E1550" s="1" t="s">
        <v>1598</v>
      </c>
      <c r="G1550" s="263" t="str">
        <f t="shared" si="99"/>
        <v xml:space="preserve"> </v>
      </c>
      <c r="H1550" s="13" t="s">
        <v>139</v>
      </c>
      <c r="J1550" s="263" t="str">
        <f t="shared" si="100"/>
        <v xml:space="preserve"> </v>
      </c>
      <c r="K1550" s="38" t="str">
        <f>IF(D1550&gt;=('28 Populations and thresholds'!$I$51),"YES"," ")</f>
        <v>YES</v>
      </c>
      <c r="L1550" s="38"/>
      <c r="M1550" s="38" t="b">
        <f>OR('28 Populations and thresholds'!$J$51="CR",'28 Populations and thresholds'!$J$51="EN",'28 Populations and thresholds'!$J$51="VU")</f>
        <v>1</v>
      </c>
      <c r="N1550" s="75">
        <f>D1550/'28 Populations and thresholds'!$H$51</f>
        <v>0.01</v>
      </c>
      <c r="O1550" s="263" t="str">
        <f t="shared" si="101"/>
        <v xml:space="preserve"> </v>
      </c>
      <c r="Q1550" s="263" t="str">
        <f t="shared" si="102"/>
        <v xml:space="preserve"> </v>
      </c>
    </row>
    <row r="1551" spans="1:21" x14ac:dyDescent="0.2">
      <c r="A1551" s="12" t="s">
        <v>1394</v>
      </c>
      <c r="B1551" s="9" t="s">
        <v>1698</v>
      </c>
      <c r="C1551" s="4" t="s">
        <v>1732</v>
      </c>
      <c r="D1551" s="5">
        <v>151</v>
      </c>
      <c r="E1551" s="1" t="s">
        <v>207</v>
      </c>
      <c r="G1551" s="263" t="str">
        <f t="shared" si="99"/>
        <v xml:space="preserve"> </v>
      </c>
      <c r="H1551" s="13" t="s">
        <v>139</v>
      </c>
      <c r="J1551" s="263" t="str">
        <f t="shared" si="100"/>
        <v xml:space="preserve"> </v>
      </c>
      <c r="K1551" s="38" t="str">
        <f>IF(D1551&gt;=('28 Populations and thresholds'!$I$221),"YES"," ")</f>
        <v>YES</v>
      </c>
      <c r="L1551" s="38" t="str">
        <f>IF(K1551="YES"," ",IF(D1551&gt;=('28 Populations and thresholds'!$I$221)*0.25,"YES"))</f>
        <v xml:space="preserve"> </v>
      </c>
      <c r="M1551" s="38" t="b">
        <f>OR('28 Populations and thresholds'!$J$221="CR",'28 Populations and thresholds'!$J$221="EN",'28 Populations and thresholds'!$J$221="VU")</f>
        <v>1</v>
      </c>
      <c r="N1551" s="75">
        <f>D1551/'28 Populations and thresholds'!$H$221</f>
        <v>1.5729166666666666E-2</v>
      </c>
      <c r="O1551" s="263" t="str">
        <f t="shared" si="101"/>
        <v xml:space="preserve"> </v>
      </c>
      <c r="Q1551" s="263" t="str">
        <f t="shared" si="102"/>
        <v xml:space="preserve"> </v>
      </c>
    </row>
    <row r="1552" spans="1:21" x14ac:dyDescent="0.2">
      <c r="A1552" s="275" t="s">
        <v>1394</v>
      </c>
      <c r="B1552" s="269" t="s">
        <v>3635</v>
      </c>
      <c r="C1552" s="269" t="s">
        <v>3633</v>
      </c>
      <c r="D1552" s="279">
        <v>3457</v>
      </c>
      <c r="E1552" s="274">
        <v>2005</v>
      </c>
      <c r="F1552" s="272"/>
      <c r="G1552" s="263" t="str">
        <f t="shared" si="99"/>
        <v xml:space="preserve"> </v>
      </c>
      <c r="H1552" s="275" t="s">
        <v>139</v>
      </c>
      <c r="I1552" s="275" t="s">
        <v>3388</v>
      </c>
      <c r="J1552" s="263" t="str">
        <f t="shared" si="100"/>
        <v xml:space="preserve"> </v>
      </c>
      <c r="K1552" s="272" t="str">
        <f>IF(D1552&gt;=('28 Populations and thresholds'!$I$99),"YES"," ")</f>
        <v>YES</v>
      </c>
      <c r="L1552" s="272" t="str">
        <f>IF(K1552="YES"," ",IF(D1552&gt;=('28 Populations and thresholds'!$I$99)*0.25,"YES"))</f>
        <v xml:space="preserve"> </v>
      </c>
      <c r="M1552" s="272" t="b">
        <f>OR('28 Populations and thresholds'!$J$99="CR",'28 Populations and thresholds'!$J$99="EN",'28 Populations and thresholds'!$J$99="VU")</f>
        <v>0</v>
      </c>
      <c r="N1552" s="273">
        <f>D1552/'28 Populations and thresholds'!$H$99</f>
        <v>1.1523333333333333E-2</v>
      </c>
      <c r="O1552" s="263" t="str">
        <f t="shared" si="101"/>
        <v xml:space="preserve"> </v>
      </c>
      <c r="P1552" s="269"/>
      <c r="Q1552" s="263" t="str">
        <f t="shared" si="102"/>
        <v xml:space="preserve"> </v>
      </c>
    </row>
    <row r="1553" spans="1:22" x14ac:dyDescent="0.2">
      <c r="A1553" s="12" t="s">
        <v>1394</v>
      </c>
      <c r="B1553" s="4" t="s">
        <v>3533</v>
      </c>
      <c r="C1553" s="4" t="s">
        <v>3666</v>
      </c>
      <c r="D1553" s="105">
        <v>4573</v>
      </c>
      <c r="E1553" s="106">
        <v>2005</v>
      </c>
      <c r="G1553" s="263" t="str">
        <f t="shared" si="99"/>
        <v xml:space="preserve"> </v>
      </c>
      <c r="H1553" s="12" t="s">
        <v>139</v>
      </c>
      <c r="I1553" s="12" t="s">
        <v>3388</v>
      </c>
      <c r="J1553" s="263" t="str">
        <f t="shared" si="100"/>
        <v xml:space="preserve"> </v>
      </c>
      <c r="K1553" s="38" t="str">
        <f>IF(D1553&gt;=(('28 Populations and thresholds'!$I$61)+('28 Populations and thresholds'!$I$64)),"YES"," ")</f>
        <v>YES</v>
      </c>
      <c r="L1553" s="38" t="str">
        <f>IF(K1553="YES"," ",IF(D1553&gt;=(('28 Populations and thresholds'!$I$61)+('28 Populations and thresholds'!$I$64))*0.25,"YES"))</f>
        <v xml:space="preserve"> </v>
      </c>
      <c r="M1553" s="38" t="b">
        <f>OR('28 Populations and thresholds'!$J$61="CR",'28 Populations and thresholds'!$J$61="EN",'28 Populations and thresholds'!$J$61="VU")</f>
        <v>0</v>
      </c>
      <c r="N1553" s="75">
        <f>D1553/(('28 Populations and thresholds'!$H$61)+('28 Populations and thresholds'!$H$64))</f>
        <v>0.27220238095238097</v>
      </c>
      <c r="O1553" s="263" t="str">
        <f t="shared" si="101"/>
        <v xml:space="preserve"> </v>
      </c>
      <c r="P1553" s="12" t="s">
        <v>4551</v>
      </c>
      <c r="Q1553" s="263" t="str">
        <f t="shared" si="102"/>
        <v xml:space="preserve"> </v>
      </c>
    </row>
    <row r="1554" spans="1:22" x14ac:dyDescent="0.2">
      <c r="A1554" s="12" t="s">
        <v>1394</v>
      </c>
      <c r="B1554" s="4" t="s">
        <v>3533</v>
      </c>
      <c r="C1554" s="111" t="s">
        <v>3546</v>
      </c>
      <c r="D1554" s="5">
        <v>1</v>
      </c>
      <c r="E1554" s="104">
        <v>2005</v>
      </c>
      <c r="G1554" s="263" t="str">
        <f t="shared" si="99"/>
        <v xml:space="preserve"> </v>
      </c>
      <c r="H1554" s="12" t="s">
        <v>139</v>
      </c>
      <c r="I1554" s="12" t="s">
        <v>3388</v>
      </c>
      <c r="J1554" s="263" t="str">
        <f t="shared" si="100"/>
        <v xml:space="preserve"> </v>
      </c>
      <c r="K1554" s="38" t="str">
        <f>IF(D1554&gt;=('28 Populations and thresholds'!$I$72),"YES"," ")</f>
        <v>YES</v>
      </c>
      <c r="L1554" s="38" t="str">
        <f>IF(K1554="YES"," ",IF(D1554&gt;=('28 Populations and thresholds'!$I$72)*0.25,"YES"))</f>
        <v xml:space="preserve"> </v>
      </c>
      <c r="M1554" s="38" t="b">
        <f>OR('28 Populations and thresholds'!$J$72="CR",'28 Populations and thresholds'!$J$72="EN",'28 Populations and thresholds'!$J$72="VU")</f>
        <v>0</v>
      </c>
      <c r="N1554" s="75">
        <f>D1554/'28 Populations and thresholds'!$H$72</f>
        <v>1.9230769230769232E-2</v>
      </c>
      <c r="O1554" s="263" t="str">
        <f t="shared" si="101"/>
        <v xml:space="preserve"> </v>
      </c>
      <c r="Q1554" s="263" t="str">
        <f t="shared" si="102"/>
        <v xml:space="preserve"> </v>
      </c>
      <c r="R1554" s="4"/>
      <c r="S1554" s="4"/>
      <c r="T1554" s="4"/>
      <c r="U1554" s="4"/>
      <c r="V1554" s="4"/>
    </row>
    <row r="1555" spans="1:22" x14ac:dyDescent="0.2">
      <c r="A1555" s="12" t="s">
        <v>1394</v>
      </c>
      <c r="B1555" s="4" t="s">
        <v>3533</v>
      </c>
      <c r="C1555" s="4" t="s">
        <v>3528</v>
      </c>
      <c r="D1555" s="5">
        <v>4297</v>
      </c>
      <c r="E1555" s="104">
        <v>2005</v>
      </c>
      <c r="G1555" s="263" t="str">
        <f t="shared" si="99"/>
        <v xml:space="preserve"> </v>
      </c>
      <c r="H1555" s="117" t="s">
        <v>139</v>
      </c>
      <c r="I1555" s="12" t="s">
        <v>3388</v>
      </c>
      <c r="J1555" s="263" t="str">
        <f t="shared" si="100"/>
        <v xml:space="preserve"> </v>
      </c>
      <c r="K1555" s="38" t="str">
        <f>IF(D1555&gt;=('28 Populations and thresholds'!$I$59),"YES"," ")</f>
        <v>YES</v>
      </c>
      <c r="L1555" s="38" t="str">
        <f>IF(K1555="YES"," ",IF(D1555&gt;=('28 Populations and thresholds'!$I$59)*0.25,"YES"))</f>
        <v xml:space="preserve"> </v>
      </c>
      <c r="M1555" s="38" t="b">
        <f>OR('28 Populations and thresholds'!$J$59="CR",'28 Populations and thresholds'!$J$59="EN",'28 Populations and thresholds'!$J$59="VU")</f>
        <v>0</v>
      </c>
      <c r="N1555" s="75">
        <f>D1555/'28 Populations and thresholds'!$H$59</f>
        <v>3.9063636363636363E-2</v>
      </c>
      <c r="O1555" s="263" t="str">
        <f t="shared" si="101"/>
        <v xml:space="preserve"> </v>
      </c>
      <c r="P1555" s="9"/>
      <c r="Q1555" s="263" t="str">
        <f t="shared" si="102"/>
        <v xml:space="preserve"> </v>
      </c>
    </row>
    <row r="1556" spans="1:22" x14ac:dyDescent="0.2">
      <c r="A1556" s="275" t="s">
        <v>1394</v>
      </c>
      <c r="B1556" s="269" t="s">
        <v>3534</v>
      </c>
      <c r="C1556" s="280" t="s">
        <v>3528</v>
      </c>
      <c r="D1556" s="279">
        <v>3778</v>
      </c>
      <c r="E1556" s="274">
        <v>2007</v>
      </c>
      <c r="F1556" s="272" t="s">
        <v>6038</v>
      </c>
      <c r="G1556" s="263" t="str">
        <f t="shared" si="99"/>
        <v xml:space="preserve"> </v>
      </c>
      <c r="H1556" s="275" t="s">
        <v>139</v>
      </c>
      <c r="I1556" s="275" t="s">
        <v>3388</v>
      </c>
      <c r="J1556" s="263" t="str">
        <f t="shared" si="100"/>
        <v xml:space="preserve"> </v>
      </c>
      <c r="K1556" s="272" t="str">
        <f>IF(D1556&gt;=('28 Populations and thresholds'!$I$59),"YES"," ")</f>
        <v>YES</v>
      </c>
      <c r="L1556" s="272" t="str">
        <f>IF(K1556="YES"," ",IF(D1556&gt;=('28 Populations and thresholds'!$I$59)*0.25,"YES"))</f>
        <v xml:space="preserve"> </v>
      </c>
      <c r="M1556" s="272" t="b">
        <f>OR('28 Populations and thresholds'!$J$59="CR",'28 Populations and thresholds'!$J$59="EN",'28 Populations and thresholds'!$J$59="VU")</f>
        <v>0</v>
      </c>
      <c r="N1556" s="273">
        <f>D1556/'28 Populations and thresholds'!$H$59</f>
        <v>3.4345454545454547E-2</v>
      </c>
      <c r="O1556" s="263" t="str">
        <f t="shared" si="101"/>
        <v xml:space="preserve"> </v>
      </c>
      <c r="P1556" s="269"/>
      <c r="Q1556" s="263" t="str">
        <f t="shared" si="102"/>
        <v xml:space="preserve"> </v>
      </c>
    </row>
    <row r="1557" spans="1:22" x14ac:dyDescent="0.2">
      <c r="A1557" s="143" t="s">
        <v>1394</v>
      </c>
      <c r="B1557" s="40" t="s">
        <v>1168</v>
      </c>
      <c r="C1557" s="4" t="s">
        <v>3474</v>
      </c>
      <c r="D1557" s="41">
        <v>600</v>
      </c>
      <c r="E1557" s="46">
        <v>35688</v>
      </c>
      <c r="F1557" s="43"/>
      <c r="G1557" s="263" t="str">
        <f t="shared" si="99"/>
        <v xml:space="preserve"> </v>
      </c>
      <c r="H1557" s="143" t="s">
        <v>21</v>
      </c>
      <c r="I1557" s="143" t="s">
        <v>436</v>
      </c>
      <c r="J1557" s="263" t="str">
        <f t="shared" si="100"/>
        <v xml:space="preserve"> </v>
      </c>
      <c r="K1557" s="38" t="str">
        <f>IF(D1557&gt;=('28 Populations and thresholds'!$I$198),"YES"," ")</f>
        <v>YES</v>
      </c>
      <c r="L1557" s="38" t="str">
        <f>IF(K1557="YES"," ",IF(D1557&gt;=('28 Populations and thresholds'!$I$198)*0.25,"YES"))</f>
        <v xml:space="preserve"> </v>
      </c>
      <c r="M1557" s="38" t="b">
        <f>OR('28 Populations and thresholds'!$J$198="CR",'28 Populations and thresholds'!$J$198="EN",'28 Populations and thresholds'!$J$198="VU")</f>
        <v>0</v>
      </c>
      <c r="N1557" s="75">
        <f>D1557/'28 Populations and thresholds'!$H$198</f>
        <v>2.7272727272727271E-2</v>
      </c>
      <c r="O1557" s="263" t="str">
        <f t="shared" si="101"/>
        <v xml:space="preserve"> </v>
      </c>
      <c r="P1557" s="9"/>
      <c r="Q1557" s="263" t="str">
        <f t="shared" si="102"/>
        <v xml:space="preserve"> </v>
      </c>
    </row>
    <row r="1558" spans="1:22" x14ac:dyDescent="0.2">
      <c r="A1558" s="267" t="s">
        <v>1394</v>
      </c>
      <c r="B1558" s="268" t="s">
        <v>1014</v>
      </c>
      <c r="C1558" s="280" t="s">
        <v>3474</v>
      </c>
      <c r="D1558" s="270">
        <v>294</v>
      </c>
      <c r="E1558" s="271">
        <v>36053</v>
      </c>
      <c r="F1558" s="276"/>
      <c r="G1558" s="263" t="str">
        <f t="shared" si="99"/>
        <v xml:space="preserve"> </v>
      </c>
      <c r="H1558" s="267" t="s">
        <v>21</v>
      </c>
      <c r="I1558" s="267" t="s">
        <v>433</v>
      </c>
      <c r="J1558" s="263" t="str">
        <f t="shared" si="100"/>
        <v xml:space="preserve"> </v>
      </c>
      <c r="K1558" s="272" t="str">
        <f>IF(D1558&gt;=('28 Populations and thresholds'!$I$198),"YES"," ")</f>
        <v>YES</v>
      </c>
      <c r="L1558" s="272" t="str">
        <f>IF(K1558="YES"," ",IF(D1558&gt;=('28 Populations and thresholds'!$I$198)*0.25,"YES"))</f>
        <v xml:space="preserve"> </v>
      </c>
      <c r="M1558" s="272" t="b">
        <f>OR('28 Populations and thresholds'!$J$198="CR",'28 Populations and thresholds'!$J$198="EN",'28 Populations and thresholds'!$J$198="VU")</f>
        <v>0</v>
      </c>
      <c r="N1558" s="273">
        <f>D1558/'28 Populations and thresholds'!$H$198</f>
        <v>1.3363636363636364E-2</v>
      </c>
      <c r="O1558" s="263" t="str">
        <f t="shared" si="101"/>
        <v xml:space="preserve"> </v>
      </c>
      <c r="P1558" s="269"/>
      <c r="Q1558" s="263" t="str">
        <f t="shared" si="102"/>
        <v xml:space="preserve"> </v>
      </c>
    </row>
    <row r="1559" spans="1:22" x14ac:dyDescent="0.2">
      <c r="A1559" s="267" t="s">
        <v>1394</v>
      </c>
      <c r="B1559" s="268" t="s">
        <v>1014</v>
      </c>
      <c r="C1559" s="280" t="s">
        <v>3758</v>
      </c>
      <c r="D1559" s="270">
        <v>4041</v>
      </c>
      <c r="E1559" s="271">
        <v>35916</v>
      </c>
      <c r="F1559" s="276"/>
      <c r="G1559" s="263" t="str">
        <f t="shared" si="99"/>
        <v xml:space="preserve"> </v>
      </c>
      <c r="H1559" s="267" t="s">
        <v>21</v>
      </c>
      <c r="I1559" s="267" t="s">
        <v>439</v>
      </c>
      <c r="J1559" s="263" t="str">
        <f t="shared" si="100"/>
        <v xml:space="preserve"> </v>
      </c>
      <c r="K1559" s="272" t="str">
        <f>IF(D1559&gt;=('28 Populations and thresholds'!$I$179),"YES"," ")</f>
        <v>YES</v>
      </c>
      <c r="L1559" s="272" t="str">
        <f>IF(K1559="YES"," ",IF(D1559&gt;=('28 Populations and thresholds'!$I$179)*0.25,"YES"))</f>
        <v xml:space="preserve"> </v>
      </c>
      <c r="M1559" s="272" t="b">
        <f>OR('28 Populations and thresholds'!$J$179="CR",'28 Populations and thresholds'!$J$179="EN",'28 Populations and thresholds'!$J$179="VU")</f>
        <v>0</v>
      </c>
      <c r="N1559" s="273">
        <f>D1559/'28 Populations and thresholds'!$H$179</f>
        <v>7.3472727272727273E-2</v>
      </c>
      <c r="O1559" s="263" t="str">
        <f t="shared" si="101"/>
        <v xml:space="preserve"> </v>
      </c>
      <c r="P1559" s="269"/>
      <c r="Q1559" s="263" t="str">
        <f t="shared" si="102"/>
        <v xml:space="preserve"> </v>
      </c>
    </row>
    <row r="1560" spans="1:22" x14ac:dyDescent="0.2">
      <c r="A1560" s="143" t="s">
        <v>1394</v>
      </c>
      <c r="B1560" s="40" t="s">
        <v>1130</v>
      </c>
      <c r="C1560" s="4" t="s">
        <v>3765</v>
      </c>
      <c r="D1560" s="41">
        <v>125</v>
      </c>
      <c r="E1560" s="46">
        <v>36647</v>
      </c>
      <c r="F1560" s="43"/>
      <c r="G1560" s="263" t="str">
        <f t="shared" si="99"/>
        <v xml:space="preserve"> </v>
      </c>
      <c r="H1560" s="143" t="s">
        <v>21</v>
      </c>
      <c r="I1560" s="143" t="s">
        <v>897</v>
      </c>
      <c r="J1560" s="263" t="str">
        <f t="shared" si="100"/>
        <v xml:space="preserve"> </v>
      </c>
      <c r="K1560" s="38" t="str">
        <f>IF(D1560&gt;=('28 Populations and thresholds'!$I$193),"YES"," ")</f>
        <v xml:space="preserve"> </v>
      </c>
      <c r="L1560" s="38" t="str">
        <f>IF(K1560="YES"," ",IF(D1560&gt;=('28 Populations and thresholds'!$I$193)*0.25,"YES"))</f>
        <v>YES</v>
      </c>
      <c r="M1560" s="38" t="b">
        <f>OR('28 Populations and thresholds'!$J$193="CR",'28 Populations and thresholds'!$J$193="EN",'28 Populations and thresholds'!$J$193="VU")</f>
        <v>0</v>
      </c>
      <c r="N1560" s="75">
        <f>D1560/'28 Populations and thresholds'!$H$193</f>
        <v>2.840909090909091E-3</v>
      </c>
      <c r="O1560" s="263" t="str">
        <f t="shared" si="101"/>
        <v xml:space="preserve"> </v>
      </c>
      <c r="P1560" s="9"/>
      <c r="Q1560" s="263" t="str">
        <f t="shared" si="102"/>
        <v xml:space="preserve"> </v>
      </c>
    </row>
    <row r="1561" spans="1:22" x14ac:dyDescent="0.2">
      <c r="A1561" s="143" t="s">
        <v>1394</v>
      </c>
      <c r="B1561" s="40" t="s">
        <v>1130</v>
      </c>
      <c r="C1561" s="4" t="s">
        <v>3766</v>
      </c>
      <c r="D1561" s="41">
        <v>178</v>
      </c>
      <c r="E1561" s="46">
        <v>35916</v>
      </c>
      <c r="F1561" s="43"/>
      <c r="G1561" s="263" t="str">
        <f t="shared" si="99"/>
        <v xml:space="preserve"> </v>
      </c>
      <c r="H1561" s="143" t="s">
        <v>21</v>
      </c>
      <c r="I1561" s="143" t="s">
        <v>439</v>
      </c>
      <c r="J1561" s="263" t="str">
        <f t="shared" si="100"/>
        <v xml:space="preserve"> </v>
      </c>
      <c r="K1561" s="38" t="str">
        <f>IF(D1561&gt;=('28 Populations and thresholds'!$I$194),"YES"," ")</f>
        <v xml:space="preserve"> </v>
      </c>
      <c r="L1561" s="38" t="str">
        <f>IF(K1561="YES"," ",IF(D1561&gt;=('28 Populations and thresholds'!$I$194)*0.25,"YES"))</f>
        <v>YES</v>
      </c>
      <c r="M1561" s="38" t="b">
        <f>OR('28 Populations and thresholds'!$J$194="CR",'28 Populations and thresholds'!$J$194="EN",'28 Populations and thresholds'!$J$194="VU")</f>
        <v>0</v>
      </c>
      <c r="N1561" s="75">
        <f>D1561/'28 Populations and thresholds'!$H$194</f>
        <v>6.2456140350877192E-3</v>
      </c>
      <c r="O1561" s="263" t="str">
        <f t="shared" si="101"/>
        <v xml:space="preserve"> </v>
      </c>
      <c r="P1561" s="9"/>
      <c r="Q1561" s="263" t="str">
        <f t="shared" si="102"/>
        <v xml:space="preserve"> </v>
      </c>
    </row>
    <row r="1562" spans="1:22" x14ac:dyDescent="0.2">
      <c r="A1562" s="275" t="s">
        <v>1394</v>
      </c>
      <c r="B1562" s="269" t="s">
        <v>1608</v>
      </c>
      <c r="C1562" s="269" t="s">
        <v>1696</v>
      </c>
      <c r="D1562" s="279">
        <v>43</v>
      </c>
      <c r="E1562" s="284" t="s">
        <v>156</v>
      </c>
      <c r="F1562" s="272"/>
      <c r="G1562" s="263" t="str">
        <f t="shared" si="99"/>
        <v xml:space="preserve"> </v>
      </c>
      <c r="H1562" s="275" t="s">
        <v>139</v>
      </c>
      <c r="I1562" s="275"/>
      <c r="J1562" s="263" t="str">
        <f t="shared" si="100"/>
        <v xml:space="preserve"> </v>
      </c>
      <c r="K1562" s="272" t="str">
        <f>IF(D1562&gt;=('28 Populations and thresholds'!$I$51),"YES"," ")</f>
        <v>YES</v>
      </c>
      <c r="L1562" s="272"/>
      <c r="M1562" s="272" t="b">
        <f>OR('28 Populations and thresholds'!$J$51="CR",'28 Populations and thresholds'!$J$51="EN",'28 Populations and thresholds'!$J$51="VU")</f>
        <v>1</v>
      </c>
      <c r="N1562" s="273">
        <f>D1562/'28 Populations and thresholds'!$H$51</f>
        <v>1.5925925925925927E-2</v>
      </c>
      <c r="O1562" s="263" t="str">
        <f t="shared" si="101"/>
        <v xml:space="preserve"> </v>
      </c>
      <c r="P1562" s="275"/>
      <c r="Q1562" s="263" t="str">
        <f t="shared" si="102"/>
        <v xml:space="preserve"> </v>
      </c>
    </row>
    <row r="1563" spans="1:22" x14ac:dyDescent="0.2">
      <c r="A1563" s="275" t="s">
        <v>1394</v>
      </c>
      <c r="B1563" s="269" t="s">
        <v>1608</v>
      </c>
      <c r="C1563" s="269" t="s">
        <v>1607</v>
      </c>
      <c r="D1563" s="279">
        <v>692</v>
      </c>
      <c r="E1563" s="284" t="s">
        <v>251</v>
      </c>
      <c r="F1563" s="272"/>
      <c r="G1563" s="263" t="str">
        <f t="shared" si="99"/>
        <v xml:space="preserve"> </v>
      </c>
      <c r="H1563" s="275" t="s">
        <v>139</v>
      </c>
      <c r="I1563" s="275"/>
      <c r="J1563" s="263" t="str">
        <f t="shared" si="100"/>
        <v xml:space="preserve"> </v>
      </c>
      <c r="K1563" s="272" t="str">
        <f>IF(D1563&gt;=('28 Populations and thresholds'!$I$6),"YES"," ")</f>
        <v>YES</v>
      </c>
      <c r="L1563" s="272" t="str">
        <f>IF(K1563="YES"," ",IF(D1563&gt;=('28 Populations and thresholds'!$I$6)*0.25,"YES"))</f>
        <v xml:space="preserve"> </v>
      </c>
      <c r="M1563" s="272" t="b">
        <f>OR('28 Populations and thresholds'!$J$6="CR",'28 Populations and thresholds'!$J$6="EN",'28 Populations and thresholds'!$J$6="VU")</f>
        <v>0</v>
      </c>
      <c r="N1563" s="273">
        <f>D1563/'28 Populations and thresholds'!$H$6</f>
        <v>1.384E-2</v>
      </c>
      <c r="O1563" s="263" t="str">
        <f t="shared" si="101"/>
        <v xml:space="preserve"> </v>
      </c>
      <c r="P1563" s="275"/>
      <c r="Q1563" s="263" t="str">
        <f t="shared" si="102"/>
        <v xml:space="preserve"> </v>
      </c>
    </row>
    <row r="1564" spans="1:22" x14ac:dyDescent="0.2">
      <c r="A1564" s="275" t="s">
        <v>1394</v>
      </c>
      <c r="B1564" s="269" t="s">
        <v>1608</v>
      </c>
      <c r="C1564" s="269" t="s">
        <v>3607</v>
      </c>
      <c r="D1564" s="279">
        <v>2653</v>
      </c>
      <c r="E1564" s="274">
        <v>2004</v>
      </c>
      <c r="F1564" s="272"/>
      <c r="G1564" s="263" t="str">
        <f t="shared" si="99"/>
        <v xml:space="preserve"> </v>
      </c>
      <c r="H1564" s="275" t="s">
        <v>139</v>
      </c>
      <c r="I1564" s="275" t="s">
        <v>3388</v>
      </c>
      <c r="J1564" s="263" t="str">
        <f t="shared" si="100"/>
        <v xml:space="preserve"> </v>
      </c>
      <c r="K1564" s="272" t="str">
        <f>IF(D1564&gt;=('28 Populations and thresholds'!$I$92),"YES"," ")</f>
        <v>YES</v>
      </c>
      <c r="L1564" s="272" t="str">
        <f>IF(K1564="YES"," ",IF(D1564&gt;=('28 Populations and thresholds'!$I$92)*0.25,"YES"))</f>
        <v xml:space="preserve"> </v>
      </c>
      <c r="M1564" s="272" t="b">
        <f>OR('28 Populations and thresholds'!$J$92="CR",'28 Populations and thresholds'!$J$92="EN",'28 Populations and thresholds'!$J$92="VU")</f>
        <v>0</v>
      </c>
      <c r="N1564" s="273">
        <f>D1564/'28 Populations and thresholds'!$H$92</f>
        <v>8.8433333333333333E-3</v>
      </c>
      <c r="O1564" s="263" t="str">
        <f t="shared" si="101"/>
        <v xml:space="preserve"> </v>
      </c>
      <c r="P1564" s="269"/>
      <c r="Q1564" s="263" t="str">
        <f t="shared" si="102"/>
        <v xml:space="preserve"> </v>
      </c>
    </row>
    <row r="1565" spans="1:22" x14ac:dyDescent="0.2">
      <c r="A1565" s="143" t="s">
        <v>1394</v>
      </c>
      <c r="B1565" s="56" t="s">
        <v>2158</v>
      </c>
      <c r="C1565" s="4" t="s">
        <v>3745</v>
      </c>
      <c r="D1565" s="41">
        <v>1151</v>
      </c>
      <c r="E1565" s="46">
        <v>35916</v>
      </c>
      <c r="F1565" s="43"/>
      <c r="G1565" s="263" t="str">
        <f t="shared" si="99"/>
        <v xml:space="preserve"> </v>
      </c>
      <c r="H1565" s="143" t="s">
        <v>21</v>
      </c>
      <c r="I1565" s="143" t="s">
        <v>439</v>
      </c>
      <c r="J1565" s="263" t="str">
        <f t="shared" si="100"/>
        <v xml:space="preserve"> </v>
      </c>
      <c r="K1565" s="38" t="str">
        <f>IF(D1565&gt;=('28 Populations and thresholds'!$I$152),"YES"," ")</f>
        <v>YES</v>
      </c>
      <c r="L1565" s="38" t="str">
        <f>IF(K1565="YES"," ",IF(D1565&gt;=('28 Populations and thresholds'!$I$152)*0.25,"YES"))</f>
        <v xml:space="preserve"> </v>
      </c>
      <c r="M1565" s="38" t="b">
        <f>OR('28 Populations and thresholds'!$J$152="CR",'28 Populations and thresholds'!$J$152="EN",'28 Populations and thresholds'!$J$152="VU")</f>
        <v>0</v>
      </c>
      <c r="N1565" s="75">
        <f>D1565/'28 Populations and thresholds'!$H$152</f>
        <v>1.1509999999999999E-2</v>
      </c>
      <c r="O1565" s="263" t="str">
        <f t="shared" si="101"/>
        <v xml:space="preserve"> </v>
      </c>
      <c r="Q1565" s="263" t="str">
        <f t="shared" si="102"/>
        <v xml:space="preserve"> </v>
      </c>
      <c r="R1565" s="4"/>
      <c r="S1565" s="4"/>
      <c r="T1565" s="4"/>
      <c r="U1565" s="4"/>
      <c r="V1565" s="4"/>
    </row>
    <row r="1566" spans="1:22" x14ac:dyDescent="0.2">
      <c r="A1566" s="143" t="s">
        <v>1394</v>
      </c>
      <c r="B1566" s="56" t="s">
        <v>2158</v>
      </c>
      <c r="C1566" s="4" t="s">
        <v>3766</v>
      </c>
      <c r="D1566" s="41">
        <v>542</v>
      </c>
      <c r="E1566" s="46">
        <v>35916</v>
      </c>
      <c r="F1566" s="43"/>
      <c r="G1566" s="263" t="str">
        <f t="shared" si="99"/>
        <v xml:space="preserve"> </v>
      </c>
      <c r="H1566" s="143" t="s">
        <v>21</v>
      </c>
      <c r="I1566" s="143" t="s">
        <v>439</v>
      </c>
      <c r="J1566" s="263" t="str">
        <f t="shared" si="100"/>
        <v xml:space="preserve"> </v>
      </c>
      <c r="K1566" s="38" t="str">
        <f>IF(D1566&gt;=('28 Populations and thresholds'!$I$194),"YES"," ")</f>
        <v>YES</v>
      </c>
      <c r="L1566" s="38" t="str">
        <f>IF(K1566="YES"," ",IF(D1566&gt;=('28 Populations and thresholds'!$I$194)*0.25,"YES"))</f>
        <v xml:space="preserve"> </v>
      </c>
      <c r="M1566" s="38" t="b">
        <f>OR('28 Populations and thresholds'!$J$194="CR",'28 Populations and thresholds'!$J$194="EN",'28 Populations and thresholds'!$J$194="VU")</f>
        <v>0</v>
      </c>
      <c r="N1566" s="75">
        <f>D1566/'28 Populations and thresholds'!$H$194</f>
        <v>1.9017543859649124E-2</v>
      </c>
      <c r="O1566" s="263" t="str">
        <f t="shared" si="101"/>
        <v xml:space="preserve"> </v>
      </c>
      <c r="P1566" s="9"/>
      <c r="Q1566" s="263" t="str">
        <f t="shared" si="102"/>
        <v xml:space="preserve"> </v>
      </c>
    </row>
    <row r="1567" spans="1:22" x14ac:dyDescent="0.2">
      <c r="A1567" s="275" t="s">
        <v>1394</v>
      </c>
      <c r="B1567" s="268" t="s">
        <v>4655</v>
      </c>
      <c r="C1567" s="269" t="s">
        <v>3470</v>
      </c>
      <c r="D1567" s="270">
        <v>120</v>
      </c>
      <c r="E1567" s="271">
        <v>35319</v>
      </c>
      <c r="F1567" s="272"/>
      <c r="G1567" s="263" t="str">
        <f t="shared" si="99"/>
        <v xml:space="preserve"> </v>
      </c>
      <c r="H1567" s="267" t="s">
        <v>21</v>
      </c>
      <c r="I1567" s="267" t="s">
        <v>256</v>
      </c>
      <c r="J1567" s="263" t="str">
        <f t="shared" si="100"/>
        <v xml:space="preserve"> </v>
      </c>
      <c r="K1567" s="272" t="str">
        <f>IF(D1567&gt;=('28 Populations and thresholds'!$I$181),"YES"," ")</f>
        <v xml:space="preserve"> </v>
      </c>
      <c r="L1567" s="272" t="str">
        <f>IF(K1567="YES"," ",IF(D1567&gt;=('28 Populations and thresholds'!$I$181)*0.25,"YES"))</f>
        <v>YES</v>
      </c>
      <c r="M1567" s="272" t="b">
        <f>OR('28 Populations and thresholds'!$J$181="CR",'28 Populations and thresholds'!$J$181="EN",'28 Populations and thresholds'!$J$181="VU")</f>
        <v>1</v>
      </c>
      <c r="N1567" s="273">
        <f>D1567/'28 Populations and thresholds'!$H$181</f>
        <v>3.7499999999999999E-3</v>
      </c>
      <c r="O1567" s="263" t="str">
        <f t="shared" si="101"/>
        <v xml:space="preserve"> </v>
      </c>
      <c r="P1567" s="269"/>
      <c r="Q1567" s="263" t="str">
        <f t="shared" si="102"/>
        <v xml:space="preserve"> </v>
      </c>
    </row>
    <row r="1568" spans="1:22" x14ac:dyDescent="0.2">
      <c r="A1568" s="267" t="s">
        <v>1394</v>
      </c>
      <c r="B1568" s="268" t="s">
        <v>4655</v>
      </c>
      <c r="C1568" s="269" t="s">
        <v>3633</v>
      </c>
      <c r="D1568" s="270">
        <v>18250</v>
      </c>
      <c r="E1568" s="294" t="s">
        <v>1344</v>
      </c>
      <c r="F1568" s="276"/>
      <c r="G1568" s="263" t="str">
        <f t="shared" si="99"/>
        <v xml:space="preserve"> </v>
      </c>
      <c r="H1568" s="267" t="s">
        <v>15</v>
      </c>
      <c r="I1568" s="267" t="s">
        <v>1395</v>
      </c>
      <c r="J1568" s="263" t="str">
        <f t="shared" si="100"/>
        <v xml:space="preserve"> </v>
      </c>
      <c r="K1568" s="272" t="str">
        <f>IF(D1568&gt;=('28 Populations and thresholds'!$I$99),"YES"," ")</f>
        <v>YES</v>
      </c>
      <c r="L1568" s="272" t="str">
        <f>IF(K1568="YES"," ",IF(D1568&gt;=('28 Populations and thresholds'!$I$99)*0.25,"YES"))</f>
        <v xml:space="preserve"> </v>
      </c>
      <c r="M1568" s="272" t="b">
        <f>OR('28 Populations and thresholds'!$J$99="CR",'28 Populations and thresholds'!$J$99="EN",'28 Populations and thresholds'!$J$99="VU")</f>
        <v>0</v>
      </c>
      <c r="N1568" s="273">
        <f>D1568/'28 Populations and thresholds'!$H$99</f>
        <v>6.0833333333333336E-2</v>
      </c>
      <c r="O1568" s="263" t="str">
        <f t="shared" si="101"/>
        <v xml:space="preserve"> </v>
      </c>
      <c r="P1568" s="269"/>
      <c r="Q1568" s="263" t="str">
        <f t="shared" si="102"/>
        <v xml:space="preserve"> </v>
      </c>
    </row>
    <row r="1569" spans="1:22" x14ac:dyDescent="0.2">
      <c r="A1569" s="267" t="s">
        <v>1394</v>
      </c>
      <c r="B1569" s="268" t="s">
        <v>4655</v>
      </c>
      <c r="C1569" s="269" t="s">
        <v>3451</v>
      </c>
      <c r="D1569" s="270">
        <v>1130</v>
      </c>
      <c r="E1569" s="271">
        <v>35319</v>
      </c>
      <c r="F1569" s="276"/>
      <c r="G1569" s="263" t="str">
        <f t="shared" si="99"/>
        <v xml:space="preserve"> </v>
      </c>
      <c r="H1569" s="267" t="s">
        <v>21</v>
      </c>
      <c r="I1569" s="267" t="s">
        <v>256</v>
      </c>
      <c r="J1569" s="263" t="str">
        <f t="shared" si="100"/>
        <v xml:space="preserve"> </v>
      </c>
      <c r="K1569" s="272" t="str">
        <f>IF(D1569&gt;=('28 Populations and thresholds'!$I$154),"YES"," ")</f>
        <v>YES</v>
      </c>
      <c r="L1569" s="272" t="str">
        <f>IF(K1569="YES"," ",IF(D1569&gt;=('28 Populations and thresholds'!$I$154)*0.25,"YES"))</f>
        <v xml:space="preserve"> </v>
      </c>
      <c r="M1569" s="272" t="b">
        <f>OR('28 Populations and thresholds'!$J$154="CR",'28 Populations and thresholds'!$J$154="EN",'28 Populations and thresholds'!$J$154="VU")</f>
        <v>0</v>
      </c>
      <c r="N1569" s="273">
        <f>D1569/'28 Populations and thresholds'!$H$154</f>
        <v>1.0865384615384615E-2</v>
      </c>
      <c r="O1569" s="263" t="str">
        <f t="shared" si="101"/>
        <v xml:space="preserve"> </v>
      </c>
      <c r="P1569" s="269"/>
      <c r="Q1569" s="263" t="str">
        <f t="shared" si="102"/>
        <v xml:space="preserve"> </v>
      </c>
    </row>
    <row r="1570" spans="1:22" x14ac:dyDescent="0.2">
      <c r="A1570" s="275" t="s">
        <v>1394</v>
      </c>
      <c r="B1570" s="268" t="s">
        <v>4655</v>
      </c>
      <c r="C1570" s="269" t="s">
        <v>1732</v>
      </c>
      <c r="D1570" s="279">
        <v>291</v>
      </c>
      <c r="E1570" s="281">
        <v>35065</v>
      </c>
      <c r="F1570" s="272"/>
      <c r="G1570" s="263" t="str">
        <f t="shared" si="99"/>
        <v xml:space="preserve"> </v>
      </c>
      <c r="H1570" s="275" t="s">
        <v>4019</v>
      </c>
      <c r="I1570" s="275"/>
      <c r="J1570" s="263" t="str">
        <f t="shared" si="100"/>
        <v xml:space="preserve"> </v>
      </c>
      <c r="K1570" s="272" t="str">
        <f>IF(D1570&gt;=('28 Populations and thresholds'!$I$221),"YES"," ")</f>
        <v>YES</v>
      </c>
      <c r="L1570" s="272" t="str">
        <f>IF(K1570="YES"," ",IF(D1570&gt;=('28 Populations and thresholds'!$I$221)*0.25,"YES"))</f>
        <v xml:space="preserve"> </v>
      </c>
      <c r="M1570" s="272" t="b">
        <f>OR('28 Populations and thresholds'!$J$221="CR",'28 Populations and thresholds'!$J$221="EN",'28 Populations and thresholds'!$J$221="VU")</f>
        <v>1</v>
      </c>
      <c r="N1570" s="273">
        <f>D1570/'28 Populations and thresholds'!$H$221</f>
        <v>3.0312499999999999E-2</v>
      </c>
      <c r="O1570" s="263" t="str">
        <f t="shared" si="101"/>
        <v xml:space="preserve"> </v>
      </c>
      <c r="P1570" s="275"/>
      <c r="Q1570" s="263" t="str">
        <f t="shared" si="102"/>
        <v xml:space="preserve"> </v>
      </c>
    </row>
    <row r="1571" spans="1:22" x14ac:dyDescent="0.2">
      <c r="A1571" s="267" t="s">
        <v>1394</v>
      </c>
      <c r="B1571" s="268" t="s">
        <v>4655</v>
      </c>
      <c r="C1571" s="280" t="s">
        <v>3484</v>
      </c>
      <c r="D1571" s="270">
        <v>41</v>
      </c>
      <c r="E1571" s="276"/>
      <c r="F1571" s="276"/>
      <c r="G1571" s="263" t="str">
        <f t="shared" si="99"/>
        <v xml:space="preserve"> </v>
      </c>
      <c r="H1571" s="267" t="s">
        <v>21</v>
      </c>
      <c r="I1571" s="267" t="s">
        <v>810</v>
      </c>
      <c r="J1571" s="263" t="str">
        <f t="shared" si="100"/>
        <v xml:space="preserve"> </v>
      </c>
      <c r="K1571" s="272" t="str">
        <f>IF(D1571&gt;=('28 Populations and thresholds'!$I$209),"YES"," ")</f>
        <v>YES</v>
      </c>
      <c r="L1571" s="272" t="str">
        <f>IF(K1571="YES"," ",IF(D1571&gt;=('28 Populations and thresholds'!$I$209)*0.25,"YES"))</f>
        <v xml:space="preserve"> </v>
      </c>
      <c r="M1571" s="272" t="b">
        <f>OR('28 Populations and thresholds'!$J$209="CR",'28 Populations and thresholds'!$J$209="EN",'28 Populations and thresholds'!$J$209="VU")</f>
        <v>1</v>
      </c>
      <c r="N1571" s="273">
        <f>D1571/'28 Populations and thresholds'!$H$209</f>
        <v>8.5416666666666669E-2</v>
      </c>
      <c r="O1571" s="263" t="str">
        <f t="shared" si="101"/>
        <v xml:space="preserve"> </v>
      </c>
      <c r="P1571" s="275"/>
      <c r="Q1571" s="263" t="str">
        <f t="shared" si="102"/>
        <v xml:space="preserve"> </v>
      </c>
      <c r="R1571" s="4"/>
      <c r="S1571" s="4"/>
      <c r="T1571" s="4"/>
      <c r="U1571" s="4"/>
      <c r="V1571" s="4"/>
    </row>
    <row r="1572" spans="1:22" x14ac:dyDescent="0.2">
      <c r="A1572" s="267" t="s">
        <v>1394</v>
      </c>
      <c r="B1572" s="268" t="s">
        <v>4655</v>
      </c>
      <c r="C1572" s="269" t="s">
        <v>3763</v>
      </c>
      <c r="D1572" s="270">
        <v>911</v>
      </c>
      <c r="E1572" s="271">
        <v>35287</v>
      </c>
      <c r="F1572" s="276"/>
      <c r="G1572" s="263" t="str">
        <f t="shared" si="99"/>
        <v xml:space="preserve"> </v>
      </c>
      <c r="H1572" s="267" t="s">
        <v>21</v>
      </c>
      <c r="I1572" s="267" t="s">
        <v>256</v>
      </c>
      <c r="J1572" s="263" t="str">
        <f t="shared" si="100"/>
        <v xml:space="preserve"> </v>
      </c>
      <c r="K1572" s="272" t="str">
        <f>IF(D1572&gt;=('28 Populations and thresholds'!$I$191),"YES"," ")</f>
        <v>YES</v>
      </c>
      <c r="L1572" s="272" t="str">
        <f>IF(K1572="YES"," ",IF(D1572&gt;=('28 Populations and thresholds'!$I$191)*0.25,"YES"))</f>
        <v xml:space="preserve"> </v>
      </c>
      <c r="M1572" s="272" t="b">
        <f>OR('28 Populations and thresholds'!$J$191="CR",'28 Populations and thresholds'!$J$191="EN",'28 Populations and thresholds'!$J$191="VU")</f>
        <v>0</v>
      </c>
      <c r="N1572" s="273">
        <f>D1572/'28 Populations and thresholds'!$H$191</f>
        <v>1.822E-2</v>
      </c>
      <c r="O1572" s="263" t="str">
        <f t="shared" si="101"/>
        <v xml:space="preserve"> </v>
      </c>
      <c r="P1572" s="275"/>
      <c r="Q1572" s="263" t="str">
        <f t="shared" si="102"/>
        <v xml:space="preserve"> </v>
      </c>
    </row>
    <row r="1573" spans="1:22" x14ac:dyDescent="0.2">
      <c r="A1573" s="267" t="s">
        <v>1394</v>
      </c>
      <c r="B1573" s="268" t="s">
        <v>4655</v>
      </c>
      <c r="C1573" s="280" t="s">
        <v>3758</v>
      </c>
      <c r="D1573" s="270">
        <v>468</v>
      </c>
      <c r="E1573" s="271">
        <v>33372</v>
      </c>
      <c r="F1573" s="276"/>
      <c r="G1573" s="263" t="str">
        <f t="shared" si="99"/>
        <v xml:space="preserve"> </v>
      </c>
      <c r="H1573" s="267" t="s">
        <v>21</v>
      </c>
      <c r="I1573" s="267" t="s">
        <v>256</v>
      </c>
      <c r="J1573" s="263" t="str">
        <f t="shared" si="100"/>
        <v xml:space="preserve"> </v>
      </c>
      <c r="K1573" s="272" t="str">
        <f>IF(D1573&gt;=('28 Populations and thresholds'!$I$179),"YES"," ")</f>
        <v xml:space="preserve"> </v>
      </c>
      <c r="L1573" s="272" t="str">
        <f>IF(K1573="YES"," ",IF(D1573&gt;=('28 Populations and thresholds'!$I$179)*0.25,"YES"))</f>
        <v>YES</v>
      </c>
      <c r="M1573" s="272" t="b">
        <f>OR('28 Populations and thresholds'!$J$179="CR",'28 Populations and thresholds'!$J$179="EN",'28 Populations and thresholds'!$J$179="VU")</f>
        <v>0</v>
      </c>
      <c r="N1573" s="273">
        <f>D1573/'28 Populations and thresholds'!$H$179</f>
        <v>8.5090909090909089E-3</v>
      </c>
      <c r="O1573" s="263" t="str">
        <f t="shared" si="101"/>
        <v xml:space="preserve"> </v>
      </c>
      <c r="P1573" s="269"/>
      <c r="Q1573" s="263" t="str">
        <f t="shared" si="102"/>
        <v xml:space="preserve"> </v>
      </c>
    </row>
    <row r="1574" spans="1:22" x14ac:dyDescent="0.2">
      <c r="A1574" s="143" t="s">
        <v>1394</v>
      </c>
      <c r="B1574" s="40" t="s">
        <v>1410</v>
      </c>
      <c r="C1574" s="4" t="s">
        <v>3633</v>
      </c>
      <c r="D1574" s="41">
        <v>5800</v>
      </c>
      <c r="E1574" s="47" t="s">
        <v>1344</v>
      </c>
      <c r="F1574" s="43"/>
      <c r="G1574" s="263" t="str">
        <f t="shared" si="99"/>
        <v xml:space="preserve"> </v>
      </c>
      <c r="H1574" s="143" t="s">
        <v>15</v>
      </c>
      <c r="I1574" s="143" t="s">
        <v>1395</v>
      </c>
      <c r="J1574" s="263" t="str">
        <f t="shared" si="100"/>
        <v xml:space="preserve"> </v>
      </c>
      <c r="K1574" s="38" t="str">
        <f>IF(D1574&gt;=('28 Populations and thresholds'!$I$99),"YES"," ")</f>
        <v>YES</v>
      </c>
      <c r="L1574" s="38" t="str">
        <f>IF(K1574="YES"," ",IF(D1574&gt;=('28 Populations and thresholds'!$I$99)*0.25,"YES"))</f>
        <v xml:space="preserve"> </v>
      </c>
      <c r="M1574" s="38" t="b">
        <f>OR('28 Populations and thresholds'!$J$99="CR",'28 Populations and thresholds'!$J$99="EN",'28 Populations and thresholds'!$J$99="VU")</f>
        <v>0</v>
      </c>
      <c r="N1574" s="75">
        <f>D1574/'28 Populations and thresholds'!$H$99</f>
        <v>1.9333333333333334E-2</v>
      </c>
      <c r="O1574" s="263" t="str">
        <f t="shared" si="101"/>
        <v xml:space="preserve"> </v>
      </c>
      <c r="P1574" s="9"/>
      <c r="Q1574" s="263" t="str">
        <f t="shared" si="102"/>
        <v xml:space="preserve"> </v>
      </c>
    </row>
    <row r="1575" spans="1:22" x14ac:dyDescent="0.2">
      <c r="A1575" s="275" t="s">
        <v>1394</v>
      </c>
      <c r="B1575" s="269" t="s">
        <v>3418</v>
      </c>
      <c r="C1575" s="269" t="s">
        <v>3395</v>
      </c>
      <c r="D1575" s="279">
        <v>10468</v>
      </c>
      <c r="E1575" s="274" t="s">
        <v>3938</v>
      </c>
      <c r="F1575" s="272" t="s">
        <v>6038</v>
      </c>
      <c r="G1575" s="263" t="str">
        <f t="shared" si="99"/>
        <v xml:space="preserve"> </v>
      </c>
      <c r="H1575" s="275"/>
      <c r="I1575" s="275" t="s">
        <v>4069</v>
      </c>
      <c r="J1575" s="263" t="str">
        <f t="shared" si="100"/>
        <v xml:space="preserve"> </v>
      </c>
      <c r="K1575" s="272" t="str">
        <f>IF(D1575&gt;=('28 Populations and thresholds'!$I$122),"YES"," ")</f>
        <v>YES</v>
      </c>
      <c r="L1575" s="272" t="str">
        <f>IF(K1575="YES"," ",IF(D1575&gt;=('28 Populations and thresholds'!$I$122)*0.25,"YES"))</f>
        <v xml:space="preserve"> </v>
      </c>
      <c r="M1575" s="272" t="b">
        <f>OR('28 Populations and thresholds'!$J$122="CR",'28 Populations and thresholds'!$J$122="EN",'28 Populations and thresholds'!$J$122="VU")</f>
        <v>1</v>
      </c>
      <c r="N1575" s="273">
        <f>D1575/'28 Populations and thresholds'!$H$122</f>
        <v>0.99695238095238092</v>
      </c>
      <c r="O1575" s="263" t="str">
        <f t="shared" si="101"/>
        <v xml:space="preserve"> </v>
      </c>
      <c r="P1575" s="282"/>
      <c r="Q1575" s="263" t="str">
        <f t="shared" si="102"/>
        <v xml:space="preserve"> </v>
      </c>
    </row>
    <row r="1576" spans="1:22" x14ac:dyDescent="0.2">
      <c r="A1576" s="275" t="s">
        <v>1394</v>
      </c>
      <c r="B1576" s="269" t="s">
        <v>3418</v>
      </c>
      <c r="C1576" s="269" t="s">
        <v>3402</v>
      </c>
      <c r="D1576" s="279">
        <v>3555</v>
      </c>
      <c r="E1576" s="274">
        <v>2002</v>
      </c>
      <c r="F1576" s="272"/>
      <c r="G1576" s="263" t="str">
        <f t="shared" si="99"/>
        <v xml:space="preserve"> </v>
      </c>
      <c r="H1576" s="275" t="s">
        <v>139</v>
      </c>
      <c r="I1576" s="275" t="s">
        <v>3388</v>
      </c>
      <c r="J1576" s="263" t="str">
        <f t="shared" si="100"/>
        <v xml:space="preserve"> </v>
      </c>
      <c r="K1576" s="272" t="str">
        <f>IF(D1576&gt;=('28 Populations and thresholds'!$I$118),"YES"," ")</f>
        <v>YES</v>
      </c>
      <c r="L1576" s="272" t="str">
        <f>IF(K1576="YES"," ",IF(D1576&gt;=('28 Populations and thresholds'!$I$118)*0.25,"YES"))</f>
        <v xml:space="preserve"> </v>
      </c>
      <c r="M1576" s="272" t="b">
        <f>OR('28 Populations and thresholds'!$J$118="CR",'28 Populations and thresholds'!$J$118="EN",'28 Populations and thresholds'!$J$118="VU")</f>
        <v>1</v>
      </c>
      <c r="N1576" s="273">
        <f>D1576/'28 Populations and thresholds'!$H$118</f>
        <v>0.71099999999999997</v>
      </c>
      <c r="O1576" s="263" t="str">
        <f t="shared" si="101"/>
        <v xml:space="preserve"> </v>
      </c>
      <c r="P1576" s="282"/>
      <c r="Q1576" s="263" t="str">
        <f t="shared" si="102"/>
        <v xml:space="preserve"> </v>
      </c>
    </row>
    <row r="1577" spans="1:22" x14ac:dyDescent="0.2">
      <c r="A1577" s="143" t="s">
        <v>1394</v>
      </c>
      <c r="B1577" s="40" t="s">
        <v>1128</v>
      </c>
      <c r="C1577" s="4" t="s">
        <v>3765</v>
      </c>
      <c r="D1577" s="41">
        <v>131</v>
      </c>
      <c r="E1577" s="46">
        <v>33734</v>
      </c>
      <c r="F1577" s="43"/>
      <c r="G1577" s="263" t="str">
        <f t="shared" si="99"/>
        <v xml:space="preserve"> </v>
      </c>
      <c r="H1577" s="143" t="s">
        <v>21</v>
      </c>
      <c r="I1577" s="143" t="s">
        <v>256</v>
      </c>
      <c r="J1577" s="263" t="str">
        <f t="shared" si="100"/>
        <v xml:space="preserve"> </v>
      </c>
      <c r="K1577" s="38" t="str">
        <f>IF(D1577&gt;=('28 Populations and thresholds'!$I$193),"YES"," ")</f>
        <v xml:space="preserve"> </v>
      </c>
      <c r="L1577" s="38" t="str">
        <f>IF(K1577="YES"," ",IF(D1577&gt;=('28 Populations and thresholds'!$I$193)*0.25,"YES"))</f>
        <v>YES</v>
      </c>
      <c r="M1577" s="38" t="b">
        <f>OR('28 Populations and thresholds'!$J$193="CR",'28 Populations and thresholds'!$J$193="EN",'28 Populations and thresholds'!$J$193="VU")</f>
        <v>0</v>
      </c>
      <c r="N1577" s="75">
        <f>D1577/'28 Populations and thresholds'!$H$193</f>
        <v>2.9772727272727273E-3</v>
      </c>
      <c r="O1577" s="263" t="str">
        <f t="shared" si="101"/>
        <v xml:space="preserve"> </v>
      </c>
      <c r="P1577" s="9"/>
      <c r="Q1577" s="263" t="str">
        <f t="shared" si="102"/>
        <v xml:space="preserve"> </v>
      </c>
    </row>
    <row r="1578" spans="1:22" x14ac:dyDescent="0.2">
      <c r="A1578" s="275" t="s">
        <v>1394</v>
      </c>
      <c r="B1578" s="269" t="s">
        <v>3525</v>
      </c>
      <c r="C1578" s="269" t="s">
        <v>3666</v>
      </c>
      <c r="D1578" s="279">
        <v>1054</v>
      </c>
      <c r="E1578" s="274">
        <v>2005</v>
      </c>
      <c r="F1578" s="272" t="s">
        <v>6038</v>
      </c>
      <c r="G1578" s="263" t="str">
        <f t="shared" si="99"/>
        <v xml:space="preserve"> </v>
      </c>
      <c r="H1578" s="275" t="s">
        <v>139</v>
      </c>
      <c r="I1578" s="275" t="s">
        <v>3388</v>
      </c>
      <c r="J1578" s="263" t="str">
        <f t="shared" si="100"/>
        <v xml:space="preserve"> </v>
      </c>
      <c r="K1578" s="272" t="str">
        <f>IF(D1578&gt;=(('28 Populations and thresholds'!$I$61)+('28 Populations and thresholds'!$I$64)),"YES"," ")</f>
        <v>YES</v>
      </c>
      <c r="L1578" s="272" t="str">
        <f>IF(K1578="YES"," ",IF(D1578&gt;=(('28 Populations and thresholds'!$I$61)+('28 Populations and thresholds'!$I$64))*0.25,"YES"))</f>
        <v xml:space="preserve"> </v>
      </c>
      <c r="M1578" s="272" t="b">
        <f>OR('28 Populations and thresholds'!$J$61="CR",'28 Populations and thresholds'!$J$61="EN",'28 Populations and thresholds'!$J$61="VU")</f>
        <v>0</v>
      </c>
      <c r="N1578" s="273">
        <f>D1578/(('28 Populations and thresholds'!$H$61)+('28 Populations and thresholds'!$H$64))</f>
        <v>6.2738095238095232E-2</v>
      </c>
      <c r="O1578" s="263" t="str">
        <f t="shared" si="101"/>
        <v xml:space="preserve"> </v>
      </c>
      <c r="P1578" s="275" t="s">
        <v>4744</v>
      </c>
      <c r="Q1578" s="263" t="str">
        <f t="shared" si="102"/>
        <v xml:space="preserve"> </v>
      </c>
    </row>
    <row r="1579" spans="1:22" x14ac:dyDescent="0.2">
      <c r="A1579" s="275" t="s">
        <v>1394</v>
      </c>
      <c r="B1579" s="269" t="s">
        <v>3525</v>
      </c>
      <c r="C1579" s="269" t="s">
        <v>3656</v>
      </c>
      <c r="D1579" s="279">
        <v>60698</v>
      </c>
      <c r="E1579" s="274">
        <v>2005</v>
      </c>
      <c r="F1579" s="272"/>
      <c r="G1579" s="263" t="str">
        <f t="shared" si="99"/>
        <v xml:space="preserve"> </v>
      </c>
      <c r="H1579" s="275" t="s">
        <v>139</v>
      </c>
      <c r="I1579" s="275" t="s">
        <v>3388</v>
      </c>
      <c r="J1579" s="263" t="str">
        <f t="shared" si="100"/>
        <v xml:space="preserve"> </v>
      </c>
      <c r="K1579" s="272" t="str">
        <f>IF(D1579&gt;=('28 Populations and thresholds'!$I$67),"YES"," ")</f>
        <v>YES</v>
      </c>
      <c r="L1579" s="272" t="str">
        <f>IF(K1579="YES"," ",IF(D1579&gt;=('28 Populations and thresholds'!$I$67)*0.25,"YES"))</f>
        <v xml:space="preserve"> </v>
      </c>
      <c r="M1579" s="272" t="b">
        <f>OR('28 Populations and thresholds'!$J$67="CR",'28 Populations and thresholds'!$J$67="EN",'28 Populations and thresholds'!$J$67="VU")</f>
        <v>0</v>
      </c>
      <c r="N1579" s="273">
        <f>D1579/'28 Populations and thresholds'!$H$67</f>
        <v>0.28903809523809526</v>
      </c>
      <c r="O1579" s="263" t="str">
        <f t="shared" si="101"/>
        <v xml:space="preserve"> </v>
      </c>
      <c r="P1579" s="269"/>
      <c r="Q1579" s="263" t="str">
        <f t="shared" si="102"/>
        <v xml:space="preserve"> </v>
      </c>
    </row>
    <row r="1580" spans="1:22" x14ac:dyDescent="0.2">
      <c r="A1580" s="275" t="s">
        <v>1394</v>
      </c>
      <c r="B1580" s="269" t="s">
        <v>3525</v>
      </c>
      <c r="C1580" s="269" t="s">
        <v>3607</v>
      </c>
      <c r="D1580" s="279">
        <v>4545</v>
      </c>
      <c r="E1580" s="274">
        <v>2007</v>
      </c>
      <c r="F1580" s="272"/>
      <c r="G1580" s="263" t="str">
        <f t="shared" si="99"/>
        <v xml:space="preserve"> </v>
      </c>
      <c r="H1580" s="275" t="s">
        <v>139</v>
      </c>
      <c r="I1580" s="275" t="s">
        <v>3388</v>
      </c>
      <c r="J1580" s="263" t="str">
        <f t="shared" si="100"/>
        <v xml:space="preserve"> </v>
      </c>
      <c r="K1580" s="272" t="str">
        <f>IF(D1580&gt;=('28 Populations and thresholds'!$I$92),"YES"," ")</f>
        <v>YES</v>
      </c>
      <c r="L1580" s="272" t="str">
        <f>IF(K1580="YES"," ",IF(D1580&gt;=('28 Populations and thresholds'!$I$92)*0.25,"YES"))</f>
        <v xml:space="preserve"> </v>
      </c>
      <c r="M1580" s="272" t="b">
        <f>OR('28 Populations and thresholds'!$J$92="CR",'28 Populations and thresholds'!$J$92="EN",'28 Populations and thresholds'!$J$92="VU")</f>
        <v>0</v>
      </c>
      <c r="N1580" s="273">
        <f>D1580/'28 Populations and thresholds'!$H$92</f>
        <v>1.515E-2</v>
      </c>
      <c r="O1580" s="263" t="str">
        <f t="shared" si="101"/>
        <v xml:space="preserve"> </v>
      </c>
      <c r="P1580" s="269"/>
      <c r="Q1580" s="263" t="str">
        <f t="shared" si="102"/>
        <v xml:space="preserve"> </v>
      </c>
    </row>
    <row r="1581" spans="1:22" x14ac:dyDescent="0.2">
      <c r="A1581" s="275" t="s">
        <v>1394</v>
      </c>
      <c r="B1581" s="269" t="s">
        <v>3525</v>
      </c>
      <c r="C1581" s="280" t="s">
        <v>3546</v>
      </c>
      <c r="D1581" s="279">
        <v>2</v>
      </c>
      <c r="E1581" s="274">
        <v>2007</v>
      </c>
      <c r="F1581" s="272"/>
      <c r="G1581" s="263" t="str">
        <f t="shared" si="99"/>
        <v xml:space="preserve"> </v>
      </c>
      <c r="H1581" s="275" t="s">
        <v>139</v>
      </c>
      <c r="I1581" s="275" t="s">
        <v>3388</v>
      </c>
      <c r="J1581" s="263" t="str">
        <f t="shared" si="100"/>
        <v xml:space="preserve"> </v>
      </c>
      <c r="K1581" s="272" t="str">
        <f>IF(D1581&gt;=('28 Populations and thresholds'!$I$72),"YES"," ")</f>
        <v>YES</v>
      </c>
      <c r="L1581" s="272" t="str">
        <f>IF(K1581="YES"," ",IF(D1581&gt;=('28 Populations and thresholds'!$I$72)*0.25,"YES"))</f>
        <v xml:space="preserve"> </v>
      </c>
      <c r="M1581" s="272" t="b">
        <f>OR('28 Populations and thresholds'!$J$72="CR",'28 Populations and thresholds'!$J$72="EN",'28 Populations and thresholds'!$J$72="VU")</f>
        <v>0</v>
      </c>
      <c r="N1581" s="273">
        <f>D1581/'28 Populations and thresholds'!$H$72</f>
        <v>3.8461538461538464E-2</v>
      </c>
      <c r="O1581" s="263" t="str">
        <f t="shared" si="101"/>
        <v xml:space="preserve"> </v>
      </c>
      <c r="P1581" s="275"/>
      <c r="Q1581" s="263" t="str">
        <f t="shared" si="102"/>
        <v xml:space="preserve"> </v>
      </c>
      <c r="R1581" s="4"/>
      <c r="S1581" s="4"/>
      <c r="T1581" s="4"/>
      <c r="U1581" s="4"/>
      <c r="V1581" s="4"/>
    </row>
    <row r="1582" spans="1:22" x14ac:dyDescent="0.2">
      <c r="A1582" s="275" t="s">
        <v>1394</v>
      </c>
      <c r="B1582" s="269" t="s">
        <v>3525</v>
      </c>
      <c r="C1582" s="269" t="s">
        <v>3522</v>
      </c>
      <c r="D1582" s="279">
        <v>753</v>
      </c>
      <c r="E1582" s="274">
        <v>2007</v>
      </c>
      <c r="F1582" s="272"/>
      <c r="G1582" s="263" t="str">
        <f t="shared" si="99"/>
        <v xml:space="preserve"> </v>
      </c>
      <c r="H1582" s="275" t="s">
        <v>139</v>
      </c>
      <c r="I1582" s="275" t="s">
        <v>3388</v>
      </c>
      <c r="J1582" s="263" t="str">
        <f t="shared" si="100"/>
        <v xml:space="preserve"> </v>
      </c>
      <c r="K1582" s="272" t="str">
        <f>IF(D1582&gt;=('28 Populations and thresholds'!$I$58),"YES"," ")</f>
        <v>YES</v>
      </c>
      <c r="L1582" s="272" t="str">
        <f>IF(K1582="YES"," ",IF(D1582&gt;=('28 Populations and thresholds'!$I$58)*0.25,"YES"))</f>
        <v xml:space="preserve"> </v>
      </c>
      <c r="M1582" s="272" t="b">
        <f>OR('28 Populations and thresholds'!$J$58="CR",'28 Populations and thresholds'!$J$58="EN",'28 Populations and thresholds'!$J$58="VU")</f>
        <v>0</v>
      </c>
      <c r="N1582" s="273">
        <f>D1582/'28 Populations and thresholds'!$H$58</f>
        <v>1.255E-2</v>
      </c>
      <c r="O1582" s="263" t="str">
        <f t="shared" si="101"/>
        <v xml:space="preserve"> </v>
      </c>
      <c r="P1582" s="269"/>
      <c r="Q1582" s="263" t="str">
        <f t="shared" si="102"/>
        <v xml:space="preserve"> </v>
      </c>
    </row>
    <row r="1583" spans="1:22" x14ac:dyDescent="0.2">
      <c r="A1583" s="121" t="s">
        <v>1394</v>
      </c>
      <c r="B1583" s="115" t="s">
        <v>4150</v>
      </c>
      <c r="C1583" s="115" t="s">
        <v>1696</v>
      </c>
      <c r="D1583" s="105">
        <v>18</v>
      </c>
      <c r="E1583" s="169">
        <v>41275</v>
      </c>
      <c r="F1583" s="167"/>
      <c r="G1583" s="263" t="str">
        <f t="shared" si="99"/>
        <v xml:space="preserve"> </v>
      </c>
      <c r="H1583" s="121"/>
      <c r="I1583" s="121" t="s">
        <v>4147</v>
      </c>
      <c r="J1583" s="263" t="str">
        <f t="shared" si="100"/>
        <v xml:space="preserve"> </v>
      </c>
      <c r="K1583" s="38" t="s">
        <v>4558</v>
      </c>
      <c r="L1583" s="38"/>
      <c r="M1583" s="38" t="b">
        <f>OR('28 Populations and thresholds'!$J$51="CR",'28 Populations and thresholds'!$J$51="EN",'28 Populations and thresholds'!$J$51="VU")</f>
        <v>1</v>
      </c>
      <c r="N1583" s="75">
        <f>D1583/'28 Populations and thresholds'!$H$51</f>
        <v>6.6666666666666671E-3</v>
      </c>
      <c r="O1583" s="263" t="str">
        <f t="shared" si="101"/>
        <v xml:space="preserve"> </v>
      </c>
      <c r="P1583" s="12" t="s">
        <v>4572</v>
      </c>
      <c r="Q1583" s="263" t="str">
        <f t="shared" si="102"/>
        <v xml:space="preserve"> </v>
      </c>
    </row>
    <row r="1584" spans="1:22" x14ac:dyDescent="0.2">
      <c r="A1584" s="267" t="s">
        <v>1394</v>
      </c>
      <c r="B1584" s="269" t="s">
        <v>4656</v>
      </c>
      <c r="C1584" s="269" t="s">
        <v>3598</v>
      </c>
      <c r="D1584" s="279">
        <v>8665</v>
      </c>
      <c r="E1584" s="274">
        <v>2003</v>
      </c>
      <c r="F1584" s="276"/>
      <c r="G1584" s="263" t="str">
        <f t="shared" si="99"/>
        <v xml:space="preserve"> </v>
      </c>
      <c r="H1584" s="275" t="s">
        <v>139</v>
      </c>
      <c r="I1584" s="275" t="s">
        <v>3388</v>
      </c>
      <c r="J1584" s="263" t="str">
        <f t="shared" si="100"/>
        <v xml:space="preserve"> </v>
      </c>
      <c r="K1584" s="272" t="str">
        <f>IF(D1584&gt;=('28 Populations and thresholds'!$I$88),"YES"," ")</f>
        <v>YES</v>
      </c>
      <c r="L1584" s="272" t="str">
        <f>IF(K1584="YES"," ",IF(D1584&gt;=('28 Populations and thresholds'!$I$88)*0.25,"YES"))</f>
        <v xml:space="preserve"> </v>
      </c>
      <c r="M1584" s="272" t="b">
        <f>OR('28 Populations and thresholds'!$J$88="CR",'28 Populations and thresholds'!$J$88="EN",'28 Populations and thresholds'!$J$88="VU")</f>
        <v>0</v>
      </c>
      <c r="N1584" s="273">
        <f>D1584/'28 Populations and thresholds'!$H$88</f>
        <v>8.6650000000000008E-3</v>
      </c>
      <c r="O1584" s="263" t="str">
        <f t="shared" si="101"/>
        <v xml:space="preserve"> </v>
      </c>
      <c r="P1584" s="269"/>
      <c r="Q1584" s="263" t="str">
        <f t="shared" si="102"/>
        <v xml:space="preserve"> </v>
      </c>
    </row>
    <row r="1585" spans="1:22" x14ac:dyDescent="0.2">
      <c r="A1585" s="275" t="s">
        <v>1394</v>
      </c>
      <c r="B1585" s="269" t="s">
        <v>4656</v>
      </c>
      <c r="C1585" s="269" t="s">
        <v>3589</v>
      </c>
      <c r="D1585" s="279">
        <v>7806</v>
      </c>
      <c r="E1585" s="274">
        <v>2003</v>
      </c>
      <c r="F1585" s="272"/>
      <c r="G1585" s="263" t="str">
        <f t="shared" si="99"/>
        <v xml:space="preserve"> </v>
      </c>
      <c r="H1585" s="275" t="s">
        <v>139</v>
      </c>
      <c r="I1585" s="275" t="s">
        <v>3388</v>
      </c>
      <c r="J1585" s="263" t="str">
        <f t="shared" si="100"/>
        <v xml:space="preserve"> </v>
      </c>
      <c r="K1585" s="272" t="str">
        <f>IF(D1585&gt;=('28 Populations and thresholds'!$I$84),"YES"," ")</f>
        <v>YES</v>
      </c>
      <c r="L1585" s="272" t="str">
        <f>IF(K1585="YES"," ",IF(D1585&gt;=('28 Populations and thresholds'!$I$84)*0.25,"YES"))</f>
        <v xml:space="preserve"> </v>
      </c>
      <c r="M1585" s="272" t="b">
        <f>OR('28 Populations and thresholds'!$J$84="CR",'28 Populations and thresholds'!$J$84="EN",'28 Populations and thresholds'!$J$84="VU")</f>
        <v>0</v>
      </c>
      <c r="N1585" s="273">
        <f>D1585/'28 Populations and thresholds'!$H$84</f>
        <v>7.8059999999999996E-3</v>
      </c>
      <c r="O1585" s="263" t="str">
        <f t="shared" si="101"/>
        <v xml:space="preserve"> </v>
      </c>
      <c r="P1585" s="269"/>
      <c r="Q1585" s="263" t="str">
        <f t="shared" si="102"/>
        <v xml:space="preserve"> </v>
      </c>
    </row>
    <row r="1586" spans="1:22" x14ac:dyDescent="0.2">
      <c r="A1586" s="267" t="s">
        <v>1394</v>
      </c>
      <c r="B1586" s="269" t="s">
        <v>4656</v>
      </c>
      <c r="C1586" s="269" t="s">
        <v>3603</v>
      </c>
      <c r="D1586" s="270">
        <v>21409</v>
      </c>
      <c r="E1586" s="294" t="s">
        <v>1344</v>
      </c>
      <c r="F1586" s="276"/>
      <c r="G1586" s="263" t="str">
        <f t="shared" si="99"/>
        <v xml:space="preserve"> </v>
      </c>
      <c r="H1586" s="267" t="s">
        <v>15</v>
      </c>
      <c r="I1586" s="267" t="s">
        <v>1395</v>
      </c>
      <c r="J1586" s="263" t="str">
        <f t="shared" si="100"/>
        <v xml:space="preserve"> </v>
      </c>
      <c r="K1586" s="272" t="str">
        <f>IF(D1586&gt;=('28 Populations and thresholds'!$I$89),"YES"," ")</f>
        <v>YES</v>
      </c>
      <c r="L1586" s="272" t="str">
        <f>IF(K1586="YES"," ",IF(D1586&gt;=('28 Populations and thresholds'!$I$89)*0.25,"YES"))</f>
        <v xml:space="preserve"> </v>
      </c>
      <c r="M1586" s="272" t="b">
        <f>OR('28 Populations and thresholds'!$J$89="CR",'28 Populations and thresholds'!$J$89="EN",'28 Populations and thresholds'!$J$89="VU")</f>
        <v>0</v>
      </c>
      <c r="N1586" s="273">
        <f>D1586/'28 Populations and thresholds'!$H$89</f>
        <v>1.4272666666666666E-2</v>
      </c>
      <c r="O1586" s="263" t="str">
        <f t="shared" si="101"/>
        <v xml:space="preserve"> </v>
      </c>
      <c r="P1586" s="269"/>
      <c r="Q1586" s="263" t="str">
        <f t="shared" si="102"/>
        <v xml:space="preserve"> </v>
      </c>
    </row>
    <row r="1587" spans="1:22" x14ac:dyDescent="0.2">
      <c r="A1587" s="267" t="s">
        <v>1394</v>
      </c>
      <c r="B1587" s="269" t="s">
        <v>4656</v>
      </c>
      <c r="C1587" s="280" t="s">
        <v>3758</v>
      </c>
      <c r="D1587" s="270">
        <v>426</v>
      </c>
      <c r="E1587" s="271">
        <v>35199</v>
      </c>
      <c r="F1587" s="276"/>
      <c r="G1587" s="263" t="str">
        <f t="shared" si="99"/>
        <v xml:space="preserve"> </v>
      </c>
      <c r="H1587" s="267" t="s">
        <v>21</v>
      </c>
      <c r="I1587" s="267" t="s">
        <v>256</v>
      </c>
      <c r="J1587" s="263" t="str">
        <f t="shared" si="100"/>
        <v xml:space="preserve"> </v>
      </c>
      <c r="K1587" s="272" t="str">
        <f>IF(D1587&gt;=('28 Populations and thresholds'!$I$179),"YES"," ")</f>
        <v xml:space="preserve"> </v>
      </c>
      <c r="L1587" s="272" t="str">
        <f>IF(K1587="YES"," ",IF(D1587&gt;=('28 Populations and thresholds'!$I$179)*0.25,"YES"))</f>
        <v>YES</v>
      </c>
      <c r="M1587" s="272" t="b">
        <f>OR('28 Populations and thresholds'!$J$179="CR",'28 Populations and thresholds'!$J$179="EN",'28 Populations and thresholds'!$J$179="VU")</f>
        <v>0</v>
      </c>
      <c r="N1587" s="273">
        <f>D1587/'28 Populations and thresholds'!$H$179</f>
        <v>7.7454545454545458E-3</v>
      </c>
      <c r="O1587" s="263" t="str">
        <f t="shared" si="101"/>
        <v xml:space="preserve"> </v>
      </c>
      <c r="P1587" s="269"/>
      <c r="Q1587" s="263" t="str">
        <f t="shared" si="102"/>
        <v xml:space="preserve"> </v>
      </c>
    </row>
    <row r="1588" spans="1:22" x14ac:dyDescent="0.2">
      <c r="A1588" s="267" t="s">
        <v>1394</v>
      </c>
      <c r="B1588" s="269" t="s">
        <v>4656</v>
      </c>
      <c r="C1588" s="269" t="s">
        <v>3473</v>
      </c>
      <c r="D1588" s="270">
        <v>300</v>
      </c>
      <c r="E1588" s="271">
        <v>37377</v>
      </c>
      <c r="F1588" s="276"/>
      <c r="G1588" s="263" t="str">
        <f t="shared" si="99"/>
        <v xml:space="preserve"> </v>
      </c>
      <c r="H1588" s="267" t="s">
        <v>21</v>
      </c>
      <c r="I1588" s="267" t="s">
        <v>894</v>
      </c>
      <c r="J1588" s="263" t="str">
        <f t="shared" si="100"/>
        <v xml:space="preserve"> </v>
      </c>
      <c r="K1588" s="272" t="str">
        <f>IF(D1588&gt;=('28 Populations and thresholds'!$I$190),"YES"," ")</f>
        <v xml:space="preserve"> </v>
      </c>
      <c r="L1588" s="272" t="str">
        <f>IF(K1588="YES"," ",IF(D1588&gt;=('28 Populations and thresholds'!$I$190)*0.25,"YES"))</f>
        <v>YES</v>
      </c>
      <c r="M1588" s="272" t="b">
        <f>OR('28 Populations and thresholds'!$J$190="CR",'28 Populations and thresholds'!$J$190="EN",'28 Populations and thresholds'!$J$190="VU")</f>
        <v>0</v>
      </c>
      <c r="N1588" s="273">
        <f>D1588/'28 Populations and thresholds'!$H$190</f>
        <v>3.0000000000000001E-3</v>
      </c>
      <c r="O1588" s="263" t="str">
        <f t="shared" si="101"/>
        <v xml:space="preserve"> </v>
      </c>
      <c r="P1588" s="275"/>
      <c r="Q1588" s="263" t="str">
        <f t="shared" si="102"/>
        <v xml:space="preserve"> </v>
      </c>
    </row>
    <row r="1589" spans="1:22" x14ac:dyDescent="0.2">
      <c r="A1589" s="143" t="s">
        <v>1394</v>
      </c>
      <c r="B1589" s="40" t="s">
        <v>1258</v>
      </c>
      <c r="C1589" s="4" t="s">
        <v>3745</v>
      </c>
      <c r="D1589" s="41">
        <v>256</v>
      </c>
      <c r="E1589" s="46">
        <v>35916</v>
      </c>
      <c r="F1589" s="43"/>
      <c r="G1589" s="263" t="str">
        <f t="shared" si="99"/>
        <v xml:space="preserve"> </v>
      </c>
      <c r="H1589" s="143" t="s">
        <v>21</v>
      </c>
      <c r="I1589" s="143" t="s">
        <v>439</v>
      </c>
      <c r="J1589" s="263" t="str">
        <f t="shared" si="100"/>
        <v xml:space="preserve"> </v>
      </c>
      <c r="K1589" s="38" t="str">
        <f>IF(D1589&gt;=('28 Populations and thresholds'!$I$152),"YES"," ")</f>
        <v xml:space="preserve"> </v>
      </c>
      <c r="L1589" s="38" t="str">
        <f>IF(K1589="YES"," ",IF(D1589&gt;=('28 Populations and thresholds'!$I$152)*0.25,"YES"))</f>
        <v>YES</v>
      </c>
      <c r="M1589" s="38" t="b">
        <f>OR('28 Populations and thresholds'!$J$152="CR",'28 Populations and thresholds'!$J$152="EN",'28 Populations and thresholds'!$J$152="VU")</f>
        <v>0</v>
      </c>
      <c r="N1589" s="75">
        <f>D1589/'28 Populations and thresholds'!$H$152</f>
        <v>2.5600000000000002E-3</v>
      </c>
      <c r="O1589" s="263" t="str">
        <f t="shared" si="101"/>
        <v xml:space="preserve"> </v>
      </c>
      <c r="P1589" s="9"/>
      <c r="Q1589" s="263" t="str">
        <f t="shared" si="102"/>
        <v xml:space="preserve"> </v>
      </c>
      <c r="R1589" s="4"/>
      <c r="S1589" s="4"/>
      <c r="T1589" s="4"/>
      <c r="U1589" s="4"/>
      <c r="V1589" s="4"/>
    </row>
    <row r="1590" spans="1:22" x14ac:dyDescent="0.2">
      <c r="A1590" s="275" t="s">
        <v>1394</v>
      </c>
      <c r="B1590" s="269" t="s">
        <v>3537</v>
      </c>
      <c r="C1590" s="269" t="s">
        <v>3666</v>
      </c>
      <c r="D1590" s="279">
        <v>1367</v>
      </c>
      <c r="E1590" s="274">
        <v>2005</v>
      </c>
      <c r="F1590" s="272"/>
      <c r="G1590" s="263" t="str">
        <f t="shared" si="99"/>
        <v xml:space="preserve"> </v>
      </c>
      <c r="H1590" s="275" t="s">
        <v>139</v>
      </c>
      <c r="I1590" s="275" t="s">
        <v>3388</v>
      </c>
      <c r="J1590" s="263" t="str">
        <f t="shared" si="100"/>
        <v xml:space="preserve"> </v>
      </c>
      <c r="K1590" s="272" t="str">
        <f>IF(D1590&gt;=(('28 Populations and thresholds'!$I$61)+('28 Populations and thresholds'!$I$64)),"YES"," ")</f>
        <v>YES</v>
      </c>
      <c r="L1590" s="272" t="str">
        <f>IF(K1590="YES"," ",IF(D1590&gt;=(('28 Populations and thresholds'!$I$61)+('28 Populations and thresholds'!$I$64))*0.25,"YES"))</f>
        <v xml:space="preserve"> </v>
      </c>
      <c r="M1590" s="272" t="b">
        <f>OR('28 Populations and thresholds'!$J$61="CR",'28 Populations and thresholds'!$J$61="EN",'28 Populations and thresholds'!$J$61="VU")</f>
        <v>0</v>
      </c>
      <c r="N1590" s="273">
        <f>D1590/(('28 Populations and thresholds'!$H$61)+('28 Populations and thresholds'!$H$64))</f>
        <v>8.1369047619047619E-2</v>
      </c>
      <c r="O1590" s="263" t="str">
        <f t="shared" si="101"/>
        <v xml:space="preserve"> </v>
      </c>
      <c r="P1590" s="275" t="s">
        <v>4551</v>
      </c>
      <c r="Q1590" s="263" t="str">
        <f t="shared" si="102"/>
        <v xml:space="preserve"> </v>
      </c>
    </row>
    <row r="1591" spans="1:22" x14ac:dyDescent="0.2">
      <c r="A1591" s="275" t="s">
        <v>1394</v>
      </c>
      <c r="B1591" s="269" t="s">
        <v>3537</v>
      </c>
      <c r="C1591" s="269" t="s">
        <v>3607</v>
      </c>
      <c r="D1591" s="279">
        <v>4500</v>
      </c>
      <c r="E1591" s="274">
        <v>2007</v>
      </c>
      <c r="F1591" s="272"/>
      <c r="G1591" s="263" t="str">
        <f t="shared" si="99"/>
        <v xml:space="preserve"> </v>
      </c>
      <c r="H1591" s="275" t="s">
        <v>139</v>
      </c>
      <c r="I1591" s="275" t="s">
        <v>3388</v>
      </c>
      <c r="J1591" s="263" t="str">
        <f t="shared" si="100"/>
        <v xml:space="preserve"> </v>
      </c>
      <c r="K1591" s="272" t="str">
        <f>IF(D1591&gt;=('28 Populations and thresholds'!$I$92),"YES"," ")</f>
        <v>YES</v>
      </c>
      <c r="L1591" s="272" t="str">
        <f>IF(K1591="YES"," ",IF(D1591&gt;=('28 Populations and thresholds'!$I$92)*0.25,"YES"))</f>
        <v xml:space="preserve"> </v>
      </c>
      <c r="M1591" s="272" t="b">
        <f>OR('28 Populations and thresholds'!$J$92="CR",'28 Populations and thresholds'!$J$92="EN",'28 Populations and thresholds'!$J$92="VU")</f>
        <v>0</v>
      </c>
      <c r="N1591" s="273">
        <f>D1591/'28 Populations and thresholds'!$H$92</f>
        <v>1.4999999999999999E-2</v>
      </c>
      <c r="O1591" s="263" t="str">
        <f t="shared" si="101"/>
        <v xml:space="preserve"> </v>
      </c>
      <c r="P1591" s="269"/>
      <c r="Q1591" s="263" t="str">
        <f t="shared" si="102"/>
        <v xml:space="preserve"> </v>
      </c>
    </row>
    <row r="1592" spans="1:22" x14ac:dyDescent="0.2">
      <c r="A1592" s="275" t="s">
        <v>1394</v>
      </c>
      <c r="B1592" s="269" t="s">
        <v>3537</v>
      </c>
      <c r="C1592" s="280" t="s">
        <v>3528</v>
      </c>
      <c r="D1592" s="279">
        <v>2166</v>
      </c>
      <c r="E1592" s="274">
        <v>2005</v>
      </c>
      <c r="F1592" s="272"/>
      <c r="G1592" s="263" t="str">
        <f t="shared" si="99"/>
        <v xml:space="preserve"> </v>
      </c>
      <c r="H1592" s="275" t="s">
        <v>139</v>
      </c>
      <c r="I1592" s="275" t="s">
        <v>3388</v>
      </c>
      <c r="J1592" s="263" t="str">
        <f t="shared" si="100"/>
        <v xml:space="preserve"> </v>
      </c>
      <c r="K1592" s="272" t="str">
        <f>IF(D1592&gt;=('28 Populations and thresholds'!$I$59),"YES"," ")</f>
        <v>YES</v>
      </c>
      <c r="L1592" s="272" t="str">
        <f>IF(K1592="YES"," ",IF(D1592&gt;=('28 Populations and thresholds'!$I$59)*0.25,"YES"))</f>
        <v xml:space="preserve"> </v>
      </c>
      <c r="M1592" s="272" t="b">
        <f>OR('28 Populations and thresholds'!$J$59="CR",'28 Populations and thresholds'!$J$59="EN",'28 Populations and thresholds'!$J$59="VU")</f>
        <v>0</v>
      </c>
      <c r="N1592" s="273">
        <f>D1592/'28 Populations and thresholds'!$H$59</f>
        <v>1.9690909090909092E-2</v>
      </c>
      <c r="O1592" s="263" t="str">
        <f t="shared" si="101"/>
        <v xml:space="preserve"> </v>
      </c>
      <c r="P1592" s="269"/>
      <c r="Q1592" s="263" t="str">
        <f t="shared" si="102"/>
        <v xml:space="preserve"> </v>
      </c>
    </row>
    <row r="1593" spans="1:22" x14ac:dyDescent="0.2">
      <c r="A1593" s="143" t="s">
        <v>1394</v>
      </c>
      <c r="B1593" s="40" t="s">
        <v>1015</v>
      </c>
      <c r="C1593" s="4" t="s">
        <v>3745</v>
      </c>
      <c r="D1593" s="41">
        <v>631</v>
      </c>
      <c r="E1593" s="46">
        <v>35197</v>
      </c>
      <c r="F1593" s="43"/>
      <c r="G1593" s="263" t="str">
        <f t="shared" si="99"/>
        <v xml:space="preserve"> </v>
      </c>
      <c r="H1593" s="143" t="s">
        <v>21</v>
      </c>
      <c r="I1593" s="143" t="s">
        <v>256</v>
      </c>
      <c r="J1593" s="263" t="str">
        <f t="shared" si="100"/>
        <v xml:space="preserve"> </v>
      </c>
      <c r="K1593" s="38" t="str">
        <f>IF(D1593&gt;=('28 Populations and thresholds'!$I$152),"YES"," ")</f>
        <v xml:space="preserve"> </v>
      </c>
      <c r="L1593" s="38" t="str">
        <f>IF(K1593="YES"," ",IF(D1593&gt;=('28 Populations and thresholds'!$I$152)*0.25,"YES"))</f>
        <v>YES</v>
      </c>
      <c r="M1593" s="38" t="b">
        <f>OR('28 Populations and thresholds'!$J$152="CR",'28 Populations and thresholds'!$J$152="EN",'28 Populations and thresholds'!$J$152="VU")</f>
        <v>0</v>
      </c>
      <c r="N1593" s="75">
        <f>D1593/'28 Populations and thresholds'!$H$152</f>
        <v>6.3099999999999996E-3</v>
      </c>
      <c r="O1593" s="263" t="str">
        <f t="shared" si="101"/>
        <v xml:space="preserve"> </v>
      </c>
      <c r="P1593" s="9"/>
      <c r="Q1593" s="263" t="str">
        <f t="shared" si="102"/>
        <v xml:space="preserve"> </v>
      </c>
      <c r="R1593" s="4"/>
      <c r="S1593" s="4"/>
      <c r="T1593" s="4"/>
      <c r="U1593" s="4"/>
      <c r="V1593" s="4"/>
    </row>
    <row r="1594" spans="1:22" x14ac:dyDescent="0.2">
      <c r="A1594" s="143" t="s">
        <v>1394</v>
      </c>
      <c r="B1594" s="40" t="s">
        <v>1015</v>
      </c>
      <c r="C1594" s="4" t="s">
        <v>3766</v>
      </c>
      <c r="D1594" s="41">
        <v>761</v>
      </c>
      <c r="E1594" s="46">
        <v>35920</v>
      </c>
      <c r="F1594" s="43"/>
      <c r="G1594" s="263" t="str">
        <f t="shared" si="99"/>
        <v xml:space="preserve"> </v>
      </c>
      <c r="H1594" s="143" t="s">
        <v>21</v>
      </c>
      <c r="I1594" s="143" t="s">
        <v>439</v>
      </c>
      <c r="J1594" s="263" t="str">
        <f t="shared" si="100"/>
        <v xml:space="preserve"> </v>
      </c>
      <c r="K1594" s="38" t="str">
        <f>IF(D1594&gt;=('28 Populations and thresholds'!$I$194),"YES"," ")</f>
        <v>YES</v>
      </c>
      <c r="L1594" s="38" t="str">
        <f>IF(K1594="YES"," ",IF(D1594&gt;=('28 Populations and thresholds'!$I$194)*0.25,"YES"))</f>
        <v xml:space="preserve"> </v>
      </c>
      <c r="M1594" s="38" t="b">
        <f>OR('28 Populations and thresholds'!$J$194="CR",'28 Populations and thresholds'!$J$194="EN",'28 Populations and thresholds'!$J$194="VU")</f>
        <v>0</v>
      </c>
      <c r="N1594" s="75">
        <f>D1594/'28 Populations and thresholds'!$H$194</f>
        <v>2.6701754385964914E-2</v>
      </c>
      <c r="O1594" s="263" t="str">
        <f t="shared" si="101"/>
        <v xml:space="preserve"> </v>
      </c>
      <c r="Q1594" s="263" t="str">
        <f t="shared" si="102"/>
        <v xml:space="preserve"> </v>
      </c>
    </row>
    <row r="1595" spans="1:22" x14ac:dyDescent="0.2">
      <c r="A1595" s="143" t="s">
        <v>1394</v>
      </c>
      <c r="B1595" s="40" t="s">
        <v>1015</v>
      </c>
      <c r="C1595" s="4" t="s">
        <v>3759</v>
      </c>
      <c r="D1595" s="41">
        <v>329</v>
      </c>
      <c r="E1595" s="46">
        <v>35183</v>
      </c>
      <c r="F1595" s="43"/>
      <c r="G1595" s="263" t="str">
        <f t="shared" si="99"/>
        <v xml:space="preserve"> </v>
      </c>
      <c r="H1595" s="143" t="s">
        <v>21</v>
      </c>
      <c r="I1595" s="143" t="s">
        <v>256</v>
      </c>
      <c r="J1595" s="263" t="str">
        <f t="shared" si="100"/>
        <v xml:space="preserve"> </v>
      </c>
      <c r="K1595" s="38" t="str">
        <f>IF(D1595&gt;=('28 Populations and thresholds'!$I$182),"YES"," ")</f>
        <v>YES</v>
      </c>
      <c r="L1595" s="38" t="str">
        <f>IF(K1595="YES"," ",IF(D1595&gt;=('28 Populations and thresholds'!$I$182)*0.25,"YES"))</f>
        <v xml:space="preserve"> </v>
      </c>
      <c r="M1595" s="38" t="b">
        <f>OR('28 Populations and thresholds'!$J$182="CR",'28 Populations and thresholds'!$J$182="EN",'28 Populations and thresholds'!$J$182="VU")</f>
        <v>0</v>
      </c>
      <c r="N1595" s="75">
        <f>D1595/'28 Populations and thresholds'!$H$182</f>
        <v>1.316E-2</v>
      </c>
      <c r="O1595" s="263" t="str">
        <f t="shared" si="101"/>
        <v xml:space="preserve"> </v>
      </c>
      <c r="P1595" s="9"/>
      <c r="Q1595" s="263" t="str">
        <f t="shared" si="102"/>
        <v xml:space="preserve"> </v>
      </c>
      <c r="R1595" s="4"/>
      <c r="S1595" s="4"/>
      <c r="T1595" s="4"/>
      <c r="U1595" s="4"/>
      <c r="V1595" s="4"/>
    </row>
    <row r="1596" spans="1:22" x14ac:dyDescent="0.2">
      <c r="A1596" s="143" t="s">
        <v>1394</v>
      </c>
      <c r="B1596" s="40" t="s">
        <v>1015</v>
      </c>
      <c r="C1596" s="111" t="s">
        <v>3758</v>
      </c>
      <c r="D1596" s="41">
        <v>3340</v>
      </c>
      <c r="E1596" s="46">
        <v>37012</v>
      </c>
      <c r="F1596" s="43"/>
      <c r="G1596" s="263" t="str">
        <f t="shared" si="99"/>
        <v xml:space="preserve"> </v>
      </c>
      <c r="H1596" s="143" t="s">
        <v>21</v>
      </c>
      <c r="I1596" s="143" t="s">
        <v>890</v>
      </c>
      <c r="J1596" s="263" t="str">
        <f t="shared" si="100"/>
        <v xml:space="preserve"> </v>
      </c>
      <c r="K1596" s="38" t="str">
        <f>IF(D1596&gt;=('28 Populations and thresholds'!$I$179),"YES"," ")</f>
        <v>YES</v>
      </c>
      <c r="L1596" s="38" t="str">
        <f>IF(K1596="YES"," ",IF(D1596&gt;=('28 Populations and thresholds'!$I$179)*0.25,"YES"))</f>
        <v xml:space="preserve"> </v>
      </c>
      <c r="M1596" s="38" t="b">
        <f>OR('28 Populations and thresholds'!$J$179="CR",'28 Populations and thresholds'!$J$179="EN",'28 Populations and thresholds'!$J$179="VU")</f>
        <v>0</v>
      </c>
      <c r="N1596" s="75">
        <f>D1596/'28 Populations and thresholds'!$H$179</f>
        <v>6.0727272727272727E-2</v>
      </c>
      <c r="O1596" s="263" t="str">
        <f t="shared" si="101"/>
        <v xml:space="preserve"> </v>
      </c>
      <c r="P1596" s="9"/>
      <c r="Q1596" s="263" t="str">
        <f t="shared" si="102"/>
        <v xml:space="preserve"> </v>
      </c>
    </row>
    <row r="1597" spans="1:22" x14ac:dyDescent="0.2">
      <c r="A1597" s="275" t="s">
        <v>1394</v>
      </c>
      <c r="B1597" s="269" t="s">
        <v>4099</v>
      </c>
      <c r="C1597" s="280" t="s">
        <v>3741</v>
      </c>
      <c r="D1597" s="279">
        <v>1</v>
      </c>
      <c r="E1597" s="281">
        <v>34790</v>
      </c>
      <c r="F1597" s="272"/>
      <c r="G1597" s="263" t="str">
        <f t="shared" si="99"/>
        <v xml:space="preserve"> </v>
      </c>
      <c r="H1597" s="275" t="s">
        <v>4019</v>
      </c>
      <c r="I1597" s="275"/>
      <c r="J1597" s="263" t="str">
        <f t="shared" si="100"/>
        <v xml:space="preserve"> </v>
      </c>
      <c r="K1597" s="272" t="str">
        <f>IF(D1597&gt;=('28 Populations and thresholds'!$I$125),"YES"," ")</f>
        <v>YES</v>
      </c>
      <c r="L1597" s="272" t="str">
        <f>IF(K1597="YES"," ",IF(D1597&gt;=('28 Populations and thresholds'!$I$125)*0.25,"YES"))</f>
        <v xml:space="preserve"> </v>
      </c>
      <c r="M1597" s="272" t="b">
        <f>OR('28 Populations and thresholds'!$J$125="CR",'28 Populations and thresholds'!$J$125="EN",'28 Populations and thresholds'!$J$125="VU")</f>
        <v>1</v>
      </c>
      <c r="N1597" s="273">
        <f>D1597/'28 Populations and thresholds'!$H$125</f>
        <v>1E-4</v>
      </c>
      <c r="O1597" s="263" t="str">
        <f t="shared" si="101"/>
        <v xml:space="preserve"> </v>
      </c>
      <c r="P1597" s="275"/>
      <c r="Q1597" s="263" t="str">
        <f t="shared" si="102"/>
        <v xml:space="preserve"> </v>
      </c>
      <c r="R1597" s="4"/>
      <c r="S1597" s="4"/>
      <c r="T1597" s="4"/>
      <c r="U1597" s="4"/>
      <c r="V1597" s="4"/>
    </row>
    <row r="1598" spans="1:22" x14ac:dyDescent="0.2">
      <c r="A1598" s="143" t="s">
        <v>1394</v>
      </c>
      <c r="B1598" s="40" t="s">
        <v>1033</v>
      </c>
      <c r="C1598" s="4" t="s">
        <v>3765</v>
      </c>
      <c r="D1598" s="41">
        <v>171</v>
      </c>
      <c r="E1598" s="46">
        <v>36647</v>
      </c>
      <c r="F1598" s="43"/>
      <c r="G1598" s="263" t="str">
        <f t="shared" si="99"/>
        <v xml:space="preserve"> </v>
      </c>
      <c r="H1598" s="143" t="s">
        <v>21</v>
      </c>
      <c r="I1598" s="143" t="s">
        <v>897</v>
      </c>
      <c r="J1598" s="263" t="str">
        <f t="shared" si="100"/>
        <v xml:space="preserve"> </v>
      </c>
      <c r="K1598" s="38" t="str">
        <f>IF(D1598&gt;=('28 Populations and thresholds'!$I$193),"YES"," ")</f>
        <v xml:space="preserve"> </v>
      </c>
      <c r="L1598" s="38" t="str">
        <f>IF(K1598="YES"," ",IF(D1598&gt;=('28 Populations and thresholds'!$I$193)*0.25,"YES"))</f>
        <v>YES</v>
      </c>
      <c r="M1598" s="38" t="b">
        <f>OR('28 Populations and thresholds'!$J$193="CR",'28 Populations and thresholds'!$J$193="EN",'28 Populations and thresholds'!$J$193="VU")</f>
        <v>0</v>
      </c>
      <c r="N1598" s="75">
        <f>D1598/'28 Populations and thresholds'!$H$193</f>
        <v>3.8863636363636361E-3</v>
      </c>
      <c r="O1598" s="263" t="str">
        <f t="shared" si="101"/>
        <v xml:space="preserve"> </v>
      </c>
      <c r="P1598" s="9"/>
      <c r="Q1598" s="263" t="str">
        <f t="shared" si="102"/>
        <v xml:space="preserve"> </v>
      </c>
    </row>
    <row r="1599" spans="1:22" x14ac:dyDescent="0.2">
      <c r="A1599" s="12" t="s">
        <v>1394</v>
      </c>
      <c r="B1599" s="40" t="s">
        <v>1033</v>
      </c>
      <c r="C1599" s="4" t="s">
        <v>1732</v>
      </c>
      <c r="D1599" s="5">
        <v>80</v>
      </c>
      <c r="E1599" s="1" t="s">
        <v>207</v>
      </c>
      <c r="G1599" s="263" t="str">
        <f t="shared" si="99"/>
        <v xml:space="preserve"> </v>
      </c>
      <c r="H1599" s="13" t="s">
        <v>139</v>
      </c>
      <c r="J1599" s="263" t="str">
        <f t="shared" si="100"/>
        <v xml:space="preserve"> </v>
      </c>
      <c r="K1599" s="38" t="str">
        <f>IF(D1599&gt;=('28 Populations and thresholds'!$I$221),"YES"," ")</f>
        <v>YES</v>
      </c>
      <c r="L1599" s="38" t="str">
        <f>IF(K1599="YES"," ",IF(D1599&gt;=('28 Populations and thresholds'!$I$221)*0.25,"YES"))</f>
        <v xml:space="preserve"> </v>
      </c>
      <c r="M1599" s="38" t="b">
        <f>OR('28 Populations and thresholds'!$J$221="CR",'28 Populations and thresholds'!$J$221="EN",'28 Populations and thresholds'!$J$221="VU")</f>
        <v>1</v>
      </c>
      <c r="N1599" s="75">
        <f>D1599/'28 Populations and thresholds'!$H$221</f>
        <v>8.3333333333333332E-3</v>
      </c>
      <c r="O1599" s="263" t="str">
        <f t="shared" si="101"/>
        <v xml:space="preserve"> </v>
      </c>
      <c r="Q1599" s="263" t="str">
        <f t="shared" si="102"/>
        <v xml:space="preserve"> </v>
      </c>
    </row>
    <row r="1600" spans="1:22" x14ac:dyDescent="0.2">
      <c r="A1600" s="143" t="s">
        <v>1394</v>
      </c>
      <c r="B1600" s="40" t="s">
        <v>1033</v>
      </c>
      <c r="C1600" s="111" t="s">
        <v>3758</v>
      </c>
      <c r="D1600" s="41">
        <v>371</v>
      </c>
      <c r="E1600" s="46">
        <v>35916</v>
      </c>
      <c r="F1600" s="43"/>
      <c r="G1600" s="263" t="str">
        <f t="shared" si="99"/>
        <v xml:space="preserve"> </v>
      </c>
      <c r="H1600" s="143" t="s">
        <v>21</v>
      </c>
      <c r="I1600" s="143" t="s">
        <v>439</v>
      </c>
      <c r="J1600" s="263" t="str">
        <f t="shared" si="100"/>
        <v xml:space="preserve"> </v>
      </c>
      <c r="K1600" s="38" t="str">
        <f>IF(D1600&gt;=('28 Populations and thresholds'!$I$179),"YES"," ")</f>
        <v xml:space="preserve"> </v>
      </c>
      <c r="L1600" s="38" t="str">
        <f>IF(K1600="YES"," ",IF(D1600&gt;=('28 Populations and thresholds'!$I$179)*0.25,"YES"))</f>
        <v>YES</v>
      </c>
      <c r="M1600" s="38" t="b">
        <f>OR('28 Populations and thresholds'!$J$179="CR",'28 Populations and thresholds'!$J$179="EN",'28 Populations and thresholds'!$J$179="VU")</f>
        <v>0</v>
      </c>
      <c r="N1600" s="75">
        <f>D1600/'28 Populations and thresholds'!$H$179</f>
        <v>6.7454545454545458E-3</v>
      </c>
      <c r="O1600" s="263" t="str">
        <f t="shared" si="101"/>
        <v xml:space="preserve"> </v>
      </c>
      <c r="P1600" s="9"/>
      <c r="Q1600" s="263" t="str">
        <f t="shared" si="102"/>
        <v xml:space="preserve"> </v>
      </c>
    </row>
    <row r="1601" spans="1:22" x14ac:dyDescent="0.2">
      <c r="A1601" s="275" t="s">
        <v>1394</v>
      </c>
      <c r="B1601" s="269" t="s">
        <v>3658</v>
      </c>
      <c r="C1601" s="269" t="s">
        <v>3656</v>
      </c>
      <c r="D1601" s="279">
        <v>2200</v>
      </c>
      <c r="E1601" s="274">
        <v>2005</v>
      </c>
      <c r="F1601" s="272"/>
      <c r="G1601" s="263" t="str">
        <f t="shared" ref="G1601:G1664" si="103">" "</f>
        <v xml:space="preserve"> </v>
      </c>
      <c r="H1601" s="275" t="s">
        <v>139</v>
      </c>
      <c r="I1601" s="275" t="s">
        <v>3388</v>
      </c>
      <c r="J1601" s="263" t="str">
        <f t="shared" ref="J1601:J1664" si="104">" "</f>
        <v xml:space="preserve"> </v>
      </c>
      <c r="K1601" s="272" t="str">
        <f>IF(D1601&gt;=('28 Populations and thresholds'!$I$67),"YES"," ")</f>
        <v>YES</v>
      </c>
      <c r="L1601" s="272" t="str">
        <f>IF(K1601="YES"," ",IF(D1601&gt;=('28 Populations and thresholds'!$I$67)*0.25,"YES"))</f>
        <v xml:space="preserve"> </v>
      </c>
      <c r="M1601" s="272" t="b">
        <f>OR('28 Populations and thresholds'!$J$67="CR",'28 Populations and thresholds'!$J$67="EN",'28 Populations and thresholds'!$J$67="VU")</f>
        <v>0</v>
      </c>
      <c r="N1601" s="273">
        <f>D1601/'28 Populations and thresholds'!$H$67</f>
        <v>1.0476190476190476E-2</v>
      </c>
      <c r="O1601" s="263" t="str">
        <f t="shared" ref="O1601:O1664" si="105">" "</f>
        <v xml:space="preserve"> </v>
      </c>
      <c r="P1601" s="269"/>
      <c r="Q1601" s="263" t="str">
        <f t="shared" ref="Q1601:Q1664" si="106">" "</f>
        <v xml:space="preserve"> </v>
      </c>
    </row>
    <row r="1602" spans="1:22" x14ac:dyDescent="0.2">
      <c r="A1602" s="12" t="s">
        <v>1394</v>
      </c>
      <c r="B1602" s="4" t="s">
        <v>1018</v>
      </c>
      <c r="C1602" s="4" t="s">
        <v>3633</v>
      </c>
      <c r="D1602" s="5">
        <v>37014</v>
      </c>
      <c r="E1602" s="104">
        <v>2006</v>
      </c>
      <c r="G1602" s="263" t="str">
        <f t="shared" si="103"/>
        <v xml:space="preserve"> </v>
      </c>
      <c r="H1602" s="12" t="s">
        <v>139</v>
      </c>
      <c r="I1602" s="12" t="s">
        <v>3388</v>
      </c>
      <c r="J1602" s="263" t="str">
        <f t="shared" si="104"/>
        <v xml:space="preserve"> </v>
      </c>
      <c r="K1602" s="38" t="str">
        <f>IF(D1602&gt;=('28 Populations and thresholds'!$I$99),"YES"," ")</f>
        <v>YES</v>
      </c>
      <c r="L1602" s="38" t="str">
        <f>IF(K1602="YES"," ",IF(D1602&gt;=('28 Populations and thresholds'!$I$99)*0.25,"YES"))</f>
        <v xml:space="preserve"> </v>
      </c>
      <c r="M1602" s="38" t="b">
        <f>OR('28 Populations and thresholds'!$J$99="CR",'28 Populations and thresholds'!$J$99="EN",'28 Populations and thresholds'!$J$99="VU")</f>
        <v>0</v>
      </c>
      <c r="N1602" s="75">
        <f>D1602/'28 Populations and thresholds'!$H$99</f>
        <v>0.12338</v>
      </c>
      <c r="O1602" s="263" t="str">
        <f t="shared" si="105"/>
        <v xml:space="preserve"> </v>
      </c>
      <c r="P1602" s="9"/>
      <c r="Q1602" s="263" t="str">
        <f t="shared" si="106"/>
        <v xml:space="preserve"> </v>
      </c>
    </row>
    <row r="1603" spans="1:22" x14ac:dyDescent="0.2">
      <c r="A1603" s="143" t="s">
        <v>1394</v>
      </c>
      <c r="B1603" s="40" t="s">
        <v>1018</v>
      </c>
      <c r="C1603" s="4" t="s">
        <v>3765</v>
      </c>
      <c r="D1603" s="41">
        <v>214</v>
      </c>
      <c r="E1603" s="46">
        <v>35204</v>
      </c>
      <c r="F1603" s="43"/>
      <c r="G1603" s="263" t="str">
        <f t="shared" si="103"/>
        <v xml:space="preserve"> </v>
      </c>
      <c r="H1603" s="143" t="s">
        <v>21</v>
      </c>
      <c r="I1603" s="143" t="s">
        <v>256</v>
      </c>
      <c r="J1603" s="263" t="str">
        <f t="shared" si="104"/>
        <v xml:space="preserve"> </v>
      </c>
      <c r="K1603" s="38" t="str">
        <f>IF(D1603&gt;=('28 Populations and thresholds'!$I$193),"YES"," ")</f>
        <v xml:space="preserve"> </v>
      </c>
      <c r="L1603" s="38" t="str">
        <f>IF(K1603="YES"," ",IF(D1603&gt;=('28 Populations and thresholds'!$I$193)*0.25,"YES"))</f>
        <v>YES</v>
      </c>
      <c r="M1603" s="38" t="b">
        <f>OR('28 Populations and thresholds'!$J$193="CR",'28 Populations and thresholds'!$J$193="EN",'28 Populations and thresholds'!$J$193="VU")</f>
        <v>0</v>
      </c>
      <c r="N1603" s="75">
        <f>D1603/'28 Populations and thresholds'!$H$193</f>
        <v>4.8636363636363634E-3</v>
      </c>
      <c r="O1603" s="263" t="str">
        <f t="shared" si="105"/>
        <v xml:space="preserve"> </v>
      </c>
      <c r="P1603" s="9"/>
      <c r="Q1603" s="263" t="str">
        <f t="shared" si="106"/>
        <v xml:space="preserve"> </v>
      </c>
    </row>
    <row r="1604" spans="1:22" x14ac:dyDescent="0.2">
      <c r="A1604" s="143" t="s">
        <v>1394</v>
      </c>
      <c r="B1604" s="40" t="s">
        <v>1018</v>
      </c>
      <c r="C1604" s="4" t="s">
        <v>3766</v>
      </c>
      <c r="D1604" s="41">
        <v>305</v>
      </c>
      <c r="E1604" s="46">
        <v>35323</v>
      </c>
      <c r="F1604" s="43"/>
      <c r="G1604" s="263" t="str">
        <f t="shared" si="103"/>
        <v xml:space="preserve"> </v>
      </c>
      <c r="H1604" s="143" t="s">
        <v>21</v>
      </c>
      <c r="I1604" s="143" t="s">
        <v>256</v>
      </c>
      <c r="J1604" s="263" t="str">
        <f t="shared" si="104"/>
        <v xml:space="preserve"> </v>
      </c>
      <c r="K1604" s="38" t="str">
        <f>IF(D1604&gt;=('28 Populations and thresholds'!$I$194),"YES"," ")</f>
        <v>YES</v>
      </c>
      <c r="L1604" s="38" t="str">
        <f>IF(K1604="YES"," ",IF(D1604&gt;=('28 Populations and thresholds'!$I$194)*0.25,"YES"))</f>
        <v xml:space="preserve"> </v>
      </c>
      <c r="M1604" s="38" t="b">
        <f>OR('28 Populations and thresholds'!$J$194="CR",'28 Populations and thresholds'!$J$194="EN",'28 Populations and thresholds'!$J$194="VU")</f>
        <v>0</v>
      </c>
      <c r="N1604" s="75">
        <f>D1604/'28 Populations and thresholds'!$H$194</f>
        <v>1.0701754385964912E-2</v>
      </c>
      <c r="O1604" s="263" t="str">
        <f t="shared" si="105"/>
        <v xml:space="preserve"> </v>
      </c>
      <c r="Q1604" s="263" t="str">
        <f t="shared" si="106"/>
        <v xml:space="preserve"> </v>
      </c>
    </row>
    <row r="1605" spans="1:22" x14ac:dyDescent="0.2">
      <c r="A1605" s="143" t="s">
        <v>1394</v>
      </c>
      <c r="B1605" s="40" t="s">
        <v>1018</v>
      </c>
      <c r="C1605" s="111" t="s">
        <v>3758</v>
      </c>
      <c r="D1605" s="41">
        <v>1220</v>
      </c>
      <c r="E1605" s="46">
        <v>36647</v>
      </c>
      <c r="F1605" s="43"/>
      <c r="G1605" s="263" t="str">
        <f t="shared" si="103"/>
        <v xml:space="preserve"> </v>
      </c>
      <c r="H1605" s="143" t="s">
        <v>21</v>
      </c>
      <c r="I1605" s="143" t="s">
        <v>897</v>
      </c>
      <c r="J1605" s="263" t="str">
        <f t="shared" si="104"/>
        <v xml:space="preserve"> </v>
      </c>
      <c r="K1605" s="38" t="str">
        <f>IF(D1605&gt;=('28 Populations and thresholds'!$I$179),"YES"," ")</f>
        <v>YES</v>
      </c>
      <c r="L1605" s="38" t="str">
        <f>IF(K1605="YES"," ",IF(D1605&gt;=('28 Populations and thresholds'!$I$179)*0.25,"YES"))</f>
        <v xml:space="preserve"> </v>
      </c>
      <c r="M1605" s="38" t="b">
        <f>OR('28 Populations and thresholds'!$J$179="CR",'28 Populations and thresholds'!$J$179="EN",'28 Populations and thresholds'!$J$179="VU")</f>
        <v>0</v>
      </c>
      <c r="N1605" s="75">
        <f>D1605/'28 Populations and thresholds'!$H$179</f>
        <v>2.2181818181818181E-2</v>
      </c>
      <c r="O1605" s="263" t="str">
        <f t="shared" si="105"/>
        <v xml:space="preserve"> </v>
      </c>
      <c r="P1605" s="9"/>
      <c r="Q1605" s="263" t="str">
        <f t="shared" si="106"/>
        <v xml:space="preserve"> </v>
      </c>
    </row>
    <row r="1606" spans="1:22" x14ac:dyDescent="0.2">
      <c r="A1606" s="267" t="s">
        <v>1394</v>
      </c>
      <c r="B1606" s="268" t="s">
        <v>1411</v>
      </c>
      <c r="C1606" s="269" t="s">
        <v>3633</v>
      </c>
      <c r="D1606" s="270">
        <v>3312</v>
      </c>
      <c r="E1606" s="294" t="s">
        <v>1344</v>
      </c>
      <c r="F1606" s="276"/>
      <c r="G1606" s="263" t="str">
        <f t="shared" si="103"/>
        <v xml:space="preserve"> </v>
      </c>
      <c r="H1606" s="267" t="s">
        <v>15</v>
      </c>
      <c r="I1606" s="267" t="s">
        <v>1395</v>
      </c>
      <c r="J1606" s="263" t="str">
        <f t="shared" si="104"/>
        <v xml:space="preserve"> </v>
      </c>
      <c r="K1606" s="272" t="str">
        <f>IF(D1606&gt;=('28 Populations and thresholds'!$I$99),"YES"," ")</f>
        <v>YES</v>
      </c>
      <c r="L1606" s="272" t="str">
        <f>IF(K1606="YES"," ",IF(D1606&gt;=('28 Populations and thresholds'!$I$99)*0.25,"YES"))</f>
        <v xml:space="preserve"> </v>
      </c>
      <c r="M1606" s="272" t="b">
        <f>OR('28 Populations and thresholds'!$J$99="CR",'28 Populations and thresholds'!$J$99="EN",'28 Populations and thresholds'!$J$99="VU")</f>
        <v>0</v>
      </c>
      <c r="N1606" s="273">
        <f>D1606/'28 Populations and thresholds'!$H$99</f>
        <v>1.1039999999999999E-2</v>
      </c>
      <c r="O1606" s="263" t="str">
        <f t="shared" si="105"/>
        <v xml:space="preserve"> </v>
      </c>
      <c r="P1606" s="269"/>
      <c r="Q1606" s="263" t="str">
        <f t="shared" si="106"/>
        <v xml:space="preserve"> </v>
      </c>
    </row>
    <row r="1607" spans="1:22" x14ac:dyDescent="0.2">
      <c r="A1607" s="12" t="s">
        <v>1394</v>
      </c>
      <c r="B1607" s="9" t="s">
        <v>1017</v>
      </c>
      <c r="C1607" s="4" t="s">
        <v>1732</v>
      </c>
      <c r="D1607" s="5">
        <v>266</v>
      </c>
      <c r="E1607" s="1" t="s">
        <v>1598</v>
      </c>
      <c r="F1607" s="38" t="s">
        <v>6038</v>
      </c>
      <c r="G1607" s="263" t="str">
        <f t="shared" si="103"/>
        <v xml:space="preserve"> </v>
      </c>
      <c r="H1607" s="13" t="s">
        <v>139</v>
      </c>
      <c r="J1607" s="263" t="str">
        <f t="shared" si="104"/>
        <v xml:space="preserve"> </v>
      </c>
      <c r="K1607" s="38" t="str">
        <f>IF(D1607&gt;=('28 Populations and thresholds'!$I$221),"YES"," ")</f>
        <v>YES</v>
      </c>
      <c r="L1607" s="38" t="str">
        <f>IF(K1607="YES"," ",IF(D1607&gt;=('28 Populations and thresholds'!$I$221)*0.25,"YES"))</f>
        <v xml:space="preserve"> </v>
      </c>
      <c r="M1607" s="38" t="b">
        <f>OR('28 Populations and thresholds'!$J$221="CR",'28 Populations and thresholds'!$J$221="EN",'28 Populations and thresholds'!$J$221="VU")</f>
        <v>1</v>
      </c>
      <c r="N1607" s="75">
        <f>D1607/'28 Populations and thresholds'!$H$221</f>
        <v>2.7708333333333335E-2</v>
      </c>
      <c r="O1607" s="263" t="str">
        <f t="shared" si="105"/>
        <v xml:space="preserve"> </v>
      </c>
      <c r="Q1607" s="263" t="str">
        <f t="shared" si="106"/>
        <v xml:space="preserve"> </v>
      </c>
    </row>
    <row r="1608" spans="1:22" x14ac:dyDescent="0.2">
      <c r="A1608" s="143" t="s">
        <v>1394</v>
      </c>
      <c r="B1608" s="40" t="s">
        <v>1017</v>
      </c>
      <c r="C1608" s="111" t="s">
        <v>3763</v>
      </c>
      <c r="D1608" s="41">
        <v>179</v>
      </c>
      <c r="E1608" s="46">
        <v>36784</v>
      </c>
      <c r="F1608" s="43"/>
      <c r="G1608" s="263" t="str">
        <f t="shared" si="103"/>
        <v xml:space="preserve"> </v>
      </c>
      <c r="H1608" s="143" t="s">
        <v>21</v>
      </c>
      <c r="I1608" s="143" t="s">
        <v>897</v>
      </c>
      <c r="J1608" s="263" t="str">
        <f t="shared" si="104"/>
        <v xml:space="preserve"> </v>
      </c>
      <c r="K1608" s="38" t="str">
        <f>IF(D1608&gt;=('28 Populations and thresholds'!$I$191),"YES"," ")</f>
        <v xml:space="preserve"> </v>
      </c>
      <c r="L1608" s="38" t="str">
        <f>IF(K1608="YES"," ",IF(D1608&gt;=('28 Populations and thresholds'!$I$191)*0.25,"YES"))</f>
        <v>YES</v>
      </c>
      <c r="M1608" s="38" t="b">
        <f>OR('28 Populations and thresholds'!$J$191="CR",'28 Populations and thresholds'!$J$191="EN",'28 Populations and thresholds'!$J$191="VU")</f>
        <v>0</v>
      </c>
      <c r="N1608" s="75">
        <f>D1608/'28 Populations and thresholds'!$H$191</f>
        <v>3.5799999999999998E-3</v>
      </c>
      <c r="O1608" s="263" t="str">
        <f t="shared" si="105"/>
        <v xml:space="preserve"> </v>
      </c>
      <c r="Q1608" s="263" t="str">
        <f t="shared" si="106"/>
        <v xml:space="preserve"> </v>
      </c>
    </row>
    <row r="1609" spans="1:22" x14ac:dyDescent="0.2">
      <c r="A1609" s="143" t="s">
        <v>1394</v>
      </c>
      <c r="B1609" s="40" t="s">
        <v>1017</v>
      </c>
      <c r="C1609" s="4" t="s">
        <v>3758</v>
      </c>
      <c r="D1609" s="41">
        <v>1280</v>
      </c>
      <c r="E1609" s="46">
        <v>37377</v>
      </c>
      <c r="F1609" s="43"/>
      <c r="G1609" s="263" t="str">
        <f t="shared" si="103"/>
        <v xml:space="preserve"> </v>
      </c>
      <c r="H1609" s="143" t="s">
        <v>21</v>
      </c>
      <c r="I1609" s="143" t="s">
        <v>894</v>
      </c>
      <c r="J1609" s="263" t="str">
        <f t="shared" si="104"/>
        <v xml:space="preserve"> </v>
      </c>
      <c r="K1609" s="38" t="str">
        <f>IF(D1609&gt;=('28 Populations and thresholds'!$I$179),"YES"," ")</f>
        <v>YES</v>
      </c>
      <c r="L1609" s="38" t="str">
        <f>IF(K1609="YES"," ",IF(D1609&gt;=('28 Populations and thresholds'!$I$179)*0.25,"YES"))</f>
        <v xml:space="preserve"> </v>
      </c>
      <c r="M1609" s="38" t="b">
        <f>OR('28 Populations and thresholds'!$J$179="CR",'28 Populations and thresholds'!$J$179="EN",'28 Populations and thresholds'!$J$179="VU")</f>
        <v>0</v>
      </c>
      <c r="N1609" s="75">
        <f>D1609/'28 Populations and thresholds'!$H$179</f>
        <v>2.3272727272727271E-2</v>
      </c>
      <c r="O1609" s="263" t="str">
        <f t="shared" si="105"/>
        <v xml:space="preserve"> </v>
      </c>
      <c r="P1609" s="9"/>
      <c r="Q1609" s="263" t="str">
        <f t="shared" si="106"/>
        <v xml:space="preserve"> </v>
      </c>
    </row>
    <row r="1610" spans="1:22" x14ac:dyDescent="0.2">
      <c r="A1610" s="267" t="s">
        <v>1394</v>
      </c>
      <c r="B1610" s="269" t="s">
        <v>3479</v>
      </c>
      <c r="C1610" s="269" t="s">
        <v>3474</v>
      </c>
      <c r="D1610" s="279">
        <v>430</v>
      </c>
      <c r="E1610" s="274">
        <v>2007</v>
      </c>
      <c r="F1610" s="276"/>
      <c r="G1610" s="263" t="str">
        <f t="shared" si="103"/>
        <v xml:space="preserve"> </v>
      </c>
      <c r="H1610" s="275" t="s">
        <v>139</v>
      </c>
      <c r="I1610" s="275" t="s">
        <v>3388</v>
      </c>
      <c r="J1610" s="263" t="str">
        <f t="shared" si="104"/>
        <v xml:space="preserve"> </v>
      </c>
      <c r="K1610" s="272" t="str">
        <f>IF(D1610&gt;=('28 Populations and thresholds'!$I$198),"YES"," ")</f>
        <v>YES</v>
      </c>
      <c r="L1610" s="272" t="str">
        <f>IF(K1610="YES"," ",IF(D1610&gt;=('28 Populations and thresholds'!$I$198)*0.25,"YES"))</f>
        <v xml:space="preserve"> </v>
      </c>
      <c r="M1610" s="272" t="b">
        <f>OR('28 Populations and thresholds'!$J$198="CR",'28 Populations and thresholds'!$J$198="EN",'28 Populations and thresholds'!$J$198="VU")</f>
        <v>0</v>
      </c>
      <c r="N1610" s="273">
        <f>D1610/'28 Populations and thresholds'!$H$198</f>
        <v>1.9545454545454546E-2</v>
      </c>
      <c r="O1610" s="263" t="str">
        <f t="shared" si="105"/>
        <v xml:space="preserve"> </v>
      </c>
      <c r="P1610" s="269"/>
      <c r="Q1610" s="263" t="str">
        <f t="shared" si="106"/>
        <v xml:space="preserve"> </v>
      </c>
    </row>
    <row r="1611" spans="1:22" x14ac:dyDescent="0.2">
      <c r="A1611" s="143" t="s">
        <v>1394</v>
      </c>
      <c r="B1611" s="40" t="s">
        <v>1253</v>
      </c>
      <c r="C1611" s="4" t="s">
        <v>3598</v>
      </c>
      <c r="D1611" s="41">
        <v>10266</v>
      </c>
      <c r="E1611" s="47" t="s">
        <v>1401</v>
      </c>
      <c r="F1611" s="43"/>
      <c r="G1611" s="263" t="str">
        <f t="shared" si="103"/>
        <v xml:space="preserve"> </v>
      </c>
      <c r="H1611" s="143" t="s">
        <v>15</v>
      </c>
      <c r="I1611" s="143" t="s">
        <v>1400</v>
      </c>
      <c r="J1611" s="263" t="str">
        <f t="shared" si="104"/>
        <v xml:space="preserve"> </v>
      </c>
      <c r="K1611" s="38" t="str">
        <f>IF(D1611&gt;=('28 Populations and thresholds'!$I$88),"YES"," ")</f>
        <v>YES</v>
      </c>
      <c r="L1611" s="38" t="str">
        <f>IF(K1611="YES"," ",IF(D1611&gt;=('28 Populations and thresholds'!$I$88)*0.25,"YES"))</f>
        <v xml:space="preserve"> </v>
      </c>
      <c r="M1611" s="38" t="b">
        <f>OR('28 Populations and thresholds'!$J$88="CR",'28 Populations and thresholds'!$J$88="EN",'28 Populations and thresholds'!$J$88="VU")</f>
        <v>0</v>
      </c>
      <c r="N1611" s="75">
        <f>D1611/'28 Populations and thresholds'!$H$88</f>
        <v>1.0266000000000001E-2</v>
      </c>
      <c r="O1611" s="263" t="str">
        <f t="shared" si="105"/>
        <v xml:space="preserve"> </v>
      </c>
      <c r="P1611" s="40" t="s">
        <v>1427</v>
      </c>
      <c r="Q1611" s="263" t="str">
        <f t="shared" si="106"/>
        <v xml:space="preserve"> </v>
      </c>
    </row>
    <row r="1612" spans="1:22" x14ac:dyDescent="0.2">
      <c r="A1612" s="12" t="s">
        <v>1394</v>
      </c>
      <c r="B1612" s="40" t="s">
        <v>1253</v>
      </c>
      <c r="C1612" s="4" t="s">
        <v>3589</v>
      </c>
      <c r="D1612" s="5">
        <v>8924</v>
      </c>
      <c r="E1612" s="104">
        <v>2003</v>
      </c>
      <c r="G1612" s="263" t="str">
        <f t="shared" si="103"/>
        <v xml:space="preserve"> </v>
      </c>
      <c r="H1612" s="12" t="s">
        <v>139</v>
      </c>
      <c r="I1612" s="12" t="s">
        <v>3388</v>
      </c>
      <c r="J1612" s="263" t="str">
        <f t="shared" si="104"/>
        <v xml:space="preserve"> </v>
      </c>
      <c r="K1612" s="38" t="str">
        <f>IF(D1612&gt;=('28 Populations and thresholds'!$I$84),"YES"," ")</f>
        <v>YES</v>
      </c>
      <c r="L1612" s="38" t="str">
        <f>IF(K1612="YES"," ",IF(D1612&gt;=('28 Populations and thresholds'!$I$84)*0.25,"YES"))</f>
        <v xml:space="preserve"> </v>
      </c>
      <c r="M1612" s="38" t="b">
        <f>OR('28 Populations and thresholds'!$J$84="CR",'28 Populations and thresholds'!$J$84="EN",'28 Populations and thresholds'!$J$84="VU")</f>
        <v>0</v>
      </c>
      <c r="N1612" s="75">
        <f>D1612/'28 Populations and thresholds'!$H$84</f>
        <v>8.9239999999999996E-3</v>
      </c>
      <c r="O1612" s="263" t="str">
        <f t="shared" si="105"/>
        <v xml:space="preserve"> </v>
      </c>
      <c r="P1612" s="9"/>
      <c r="Q1612" s="263" t="str">
        <f t="shared" si="106"/>
        <v xml:space="preserve"> </v>
      </c>
    </row>
    <row r="1613" spans="1:22" x14ac:dyDescent="0.2">
      <c r="A1613" s="143" t="s">
        <v>1394</v>
      </c>
      <c r="B1613" s="40" t="s">
        <v>1253</v>
      </c>
      <c r="C1613" s="4" t="s">
        <v>3748</v>
      </c>
      <c r="D1613" s="41">
        <v>123</v>
      </c>
      <c r="E1613" s="46">
        <v>36784</v>
      </c>
      <c r="F1613" s="43"/>
      <c r="G1613" s="263" t="str">
        <f t="shared" si="103"/>
        <v xml:space="preserve"> </v>
      </c>
      <c r="H1613" s="143" t="s">
        <v>21</v>
      </c>
      <c r="I1613" s="143" t="s">
        <v>897</v>
      </c>
      <c r="J1613" s="263" t="str">
        <f t="shared" si="104"/>
        <v xml:space="preserve"> </v>
      </c>
      <c r="K1613" s="38" t="str">
        <f>IF(D1613&gt;=('28 Populations and thresholds'!$I$156),"YES"," ")</f>
        <v xml:space="preserve"> </v>
      </c>
      <c r="L1613" s="38" t="str">
        <f>IF(K1613="YES"," ",IF(D1613&gt;=('28 Populations and thresholds'!$I$156)*0.25,"YES"))</f>
        <v>YES</v>
      </c>
      <c r="M1613" s="38" t="b">
        <f>OR('28 Populations and thresholds'!$J$156="CR",'28 Populations and thresholds'!$J$156="EN",'28 Populations and thresholds'!$J$156="VU")</f>
        <v>0</v>
      </c>
      <c r="N1613" s="75">
        <f>D1613/'28 Populations and thresholds'!$H$156</f>
        <v>4.9199999999999999E-3</v>
      </c>
      <c r="O1613" s="263" t="str">
        <f t="shared" si="105"/>
        <v xml:space="preserve"> </v>
      </c>
      <c r="P1613" s="9"/>
      <c r="Q1613" s="263" t="str">
        <f t="shared" si="106"/>
        <v xml:space="preserve"> </v>
      </c>
    </row>
    <row r="1614" spans="1:22" x14ac:dyDescent="0.2">
      <c r="A1614" s="12" t="s">
        <v>1394</v>
      </c>
      <c r="B1614" s="40" t="s">
        <v>1253</v>
      </c>
      <c r="C1614" s="4" t="s">
        <v>3603</v>
      </c>
      <c r="D1614" s="5">
        <v>33902</v>
      </c>
      <c r="E1614" s="104">
        <v>2002</v>
      </c>
      <c r="G1614" s="263" t="str">
        <f t="shared" si="103"/>
        <v xml:space="preserve"> </v>
      </c>
      <c r="H1614" s="12" t="s">
        <v>139</v>
      </c>
      <c r="I1614" s="12" t="s">
        <v>3388</v>
      </c>
      <c r="J1614" s="263" t="str">
        <f t="shared" si="104"/>
        <v xml:space="preserve"> </v>
      </c>
      <c r="K1614" s="38" t="str">
        <f>IF(D1614&gt;=('28 Populations and thresholds'!$I$89),"YES"," ")</f>
        <v>YES</v>
      </c>
      <c r="L1614" s="38" t="str">
        <f>IF(K1614="YES"," ",IF(D1614&gt;=('28 Populations and thresholds'!$I$89)*0.25,"YES"))</f>
        <v xml:space="preserve"> </v>
      </c>
      <c r="M1614" s="38" t="b">
        <f>OR('28 Populations and thresholds'!$J$89="CR",'28 Populations and thresholds'!$J$89="EN",'28 Populations and thresholds'!$J$89="VU")</f>
        <v>0</v>
      </c>
      <c r="N1614" s="75">
        <f>D1614/'28 Populations and thresholds'!$H$89</f>
        <v>2.2601333333333334E-2</v>
      </c>
      <c r="O1614" s="263" t="str">
        <f t="shared" si="105"/>
        <v xml:space="preserve"> </v>
      </c>
      <c r="P1614" s="9"/>
      <c r="Q1614" s="263" t="str">
        <f t="shared" si="106"/>
        <v xml:space="preserve"> </v>
      </c>
    </row>
    <row r="1615" spans="1:22" x14ac:dyDescent="0.2">
      <c r="A1615" s="143" t="s">
        <v>1394</v>
      </c>
      <c r="B1615" s="40" t="s">
        <v>1253</v>
      </c>
      <c r="C1615" s="4" t="s">
        <v>3745</v>
      </c>
      <c r="D1615" s="41">
        <v>642</v>
      </c>
      <c r="E1615" s="46">
        <v>37012</v>
      </c>
      <c r="F1615" s="43"/>
      <c r="G1615" s="263" t="str">
        <f t="shared" si="103"/>
        <v xml:space="preserve"> </v>
      </c>
      <c r="H1615" s="143" t="s">
        <v>21</v>
      </c>
      <c r="I1615" s="143" t="s">
        <v>890</v>
      </c>
      <c r="J1615" s="263" t="str">
        <f t="shared" si="104"/>
        <v xml:space="preserve"> </v>
      </c>
      <c r="K1615" s="38" t="str">
        <f>IF(D1615&gt;=('28 Populations and thresholds'!$I$152),"YES"," ")</f>
        <v xml:space="preserve"> </v>
      </c>
      <c r="L1615" s="38" t="str">
        <f>IF(K1615="YES"," ",IF(D1615&gt;=('28 Populations and thresholds'!$I$152)*0.25,"YES"))</f>
        <v>YES</v>
      </c>
      <c r="M1615" s="38" t="b">
        <f>OR('28 Populations and thresholds'!$J$152="CR",'28 Populations and thresholds'!$J$152="EN",'28 Populations and thresholds'!$J$152="VU")</f>
        <v>0</v>
      </c>
      <c r="N1615" s="75">
        <f>D1615/'28 Populations and thresholds'!$H$152</f>
        <v>6.4200000000000004E-3</v>
      </c>
      <c r="O1615" s="263" t="str">
        <f t="shared" si="105"/>
        <v xml:space="preserve"> </v>
      </c>
      <c r="P1615" s="9"/>
      <c r="Q1615" s="263" t="str">
        <f t="shared" si="106"/>
        <v xml:space="preserve"> </v>
      </c>
      <c r="R1615" s="4"/>
      <c r="S1615" s="4"/>
      <c r="T1615" s="4"/>
      <c r="U1615" s="4"/>
      <c r="V1615" s="4"/>
    </row>
    <row r="1616" spans="1:22" x14ac:dyDescent="0.2">
      <c r="A1616" s="313" t="s">
        <v>1394</v>
      </c>
      <c r="B1616" s="314" t="s">
        <v>4497</v>
      </c>
      <c r="C1616" s="315" t="s">
        <v>3656</v>
      </c>
      <c r="D1616" s="305">
        <v>3505</v>
      </c>
      <c r="E1616" s="316">
        <v>40818</v>
      </c>
      <c r="F1616" s="452" t="s">
        <v>6038</v>
      </c>
      <c r="G1616" s="263" t="str">
        <f t="shared" si="103"/>
        <v xml:space="preserve"> </v>
      </c>
      <c r="H1616" s="275" t="s">
        <v>4498</v>
      </c>
      <c r="I1616" s="295"/>
      <c r="J1616" s="263" t="str">
        <f t="shared" si="104"/>
        <v xml:space="preserve"> </v>
      </c>
      <c r="K1616" s="272" t="str">
        <f>IF(D1616&gt;=('28 Populations and thresholds'!$I$67),"YES"," ")</f>
        <v>YES</v>
      </c>
      <c r="L1616" s="272" t="str">
        <f>IF(K1616="YES"," ",IF(D1616&gt;=('28 Populations and thresholds'!$I$67)*0.25,"YES"))</f>
        <v xml:space="preserve"> </v>
      </c>
      <c r="M1616" s="272" t="b">
        <f>OR('28 Populations and thresholds'!$J$67="CR",'28 Populations and thresholds'!$J$67="EN",'28 Populations and thresholds'!$J$67="VU")</f>
        <v>0</v>
      </c>
      <c r="N1616" s="273">
        <f>D1616/'28 Populations and thresholds'!$H$67</f>
        <v>1.669047619047619E-2</v>
      </c>
      <c r="O1616" s="263" t="str">
        <f t="shared" si="105"/>
        <v xml:space="preserve"> </v>
      </c>
      <c r="P1616" s="275"/>
      <c r="Q1616" s="263" t="str">
        <f t="shared" si="106"/>
        <v xml:space="preserve"> </v>
      </c>
    </row>
    <row r="1617" spans="1:22" x14ac:dyDescent="0.2">
      <c r="A1617" s="12" t="s">
        <v>1394</v>
      </c>
      <c r="B1617" s="9" t="s">
        <v>3956</v>
      </c>
      <c r="C1617" s="4" t="s">
        <v>3727</v>
      </c>
      <c r="D1617" s="5">
        <v>2970</v>
      </c>
      <c r="E1617" s="104">
        <v>2008</v>
      </c>
      <c r="F1617" s="38" t="s">
        <v>6038</v>
      </c>
      <c r="G1617" s="263" t="str">
        <f t="shared" si="103"/>
        <v xml:space="preserve"> </v>
      </c>
      <c r="H1617" s="13" t="s">
        <v>3958</v>
      </c>
      <c r="J1617" s="263" t="str">
        <f t="shared" si="104"/>
        <v xml:space="preserve"> </v>
      </c>
      <c r="K1617" s="38" t="str">
        <f>IF(D1617&gt;=('28 Populations and thresholds'!$I$64),"YES"," ")</f>
        <v>YES</v>
      </c>
      <c r="L1617" s="38" t="str">
        <f>IF(K1617="YES"," ",IF(D1617&gt;=('28 Populations and thresholds'!$I$64)*0.25,"YES"))</f>
        <v xml:space="preserve"> </v>
      </c>
      <c r="M1617" s="38" t="b">
        <f>OR('28 Populations and thresholds'!$J$64="CR",'28 Populations and thresholds'!$J$64="EN",'28 Populations and thresholds'!$J$64="VU")</f>
        <v>0</v>
      </c>
      <c r="N1617" s="75">
        <f>D1617/('28 Populations and thresholds'!$H$64)</f>
        <v>0.43676470588235294</v>
      </c>
      <c r="O1617" s="263" t="str">
        <f t="shared" si="105"/>
        <v xml:space="preserve"> </v>
      </c>
      <c r="Q1617" s="263" t="str">
        <f t="shared" si="106"/>
        <v xml:space="preserve"> </v>
      </c>
    </row>
    <row r="1618" spans="1:22" x14ac:dyDescent="0.2">
      <c r="A1618" s="182" t="s">
        <v>1394</v>
      </c>
      <c r="B1618" s="181" t="s">
        <v>3956</v>
      </c>
      <c r="C1618" s="191" t="s">
        <v>3656</v>
      </c>
      <c r="D1618" s="180">
        <v>16936</v>
      </c>
      <c r="E1618" s="179">
        <v>2010</v>
      </c>
      <c r="F1618" s="190"/>
      <c r="G1618" s="263" t="str">
        <f t="shared" si="103"/>
        <v xml:space="preserve"> </v>
      </c>
      <c r="H1618" s="12" t="s">
        <v>4498</v>
      </c>
      <c r="I1618" s="12"/>
      <c r="J1618" s="263" t="str">
        <f t="shared" si="104"/>
        <v xml:space="preserve"> </v>
      </c>
      <c r="K1618" s="38" t="str">
        <f>IF(D1618&gt;=('28 Populations and thresholds'!$I$67),"YES"," ")</f>
        <v>YES</v>
      </c>
      <c r="L1618" s="38" t="str">
        <f>IF(K1618="YES"," ",IF(D1618&gt;=('28 Populations and thresholds'!$I$67)*0.25,"YES"))</f>
        <v xml:space="preserve"> </v>
      </c>
      <c r="M1618" s="38" t="b">
        <f>OR('28 Populations and thresholds'!$J$67="CR",'28 Populations and thresholds'!$J$67="EN",'28 Populations and thresholds'!$J$67="VU")</f>
        <v>0</v>
      </c>
      <c r="N1618" s="75">
        <f>D1618/'28 Populations and thresholds'!$H$67</f>
        <v>8.0647619047619051E-2</v>
      </c>
      <c r="O1618" s="263" t="str">
        <f t="shared" si="105"/>
        <v xml:space="preserve"> </v>
      </c>
      <c r="Q1618" s="263" t="str">
        <f t="shared" si="106"/>
        <v xml:space="preserve"> </v>
      </c>
    </row>
    <row r="1619" spans="1:22" x14ac:dyDescent="0.2">
      <c r="A1619" s="267" t="s">
        <v>1394</v>
      </c>
      <c r="B1619" s="269" t="s">
        <v>3477</v>
      </c>
      <c r="C1619" s="269" t="s">
        <v>3474</v>
      </c>
      <c r="D1619" s="279">
        <v>406</v>
      </c>
      <c r="E1619" s="274">
        <v>2007</v>
      </c>
      <c r="F1619" s="276"/>
      <c r="G1619" s="263" t="str">
        <f t="shared" si="103"/>
        <v xml:space="preserve"> </v>
      </c>
      <c r="H1619" s="275" t="s">
        <v>139</v>
      </c>
      <c r="I1619" s="275" t="s">
        <v>3388</v>
      </c>
      <c r="J1619" s="263" t="str">
        <f t="shared" si="104"/>
        <v xml:space="preserve"> </v>
      </c>
      <c r="K1619" s="272" t="str">
        <f>IF(D1619&gt;=('28 Populations and thresholds'!$I$198),"YES"," ")</f>
        <v>YES</v>
      </c>
      <c r="L1619" s="272" t="str">
        <f>IF(K1619="YES"," ",IF(D1619&gt;=('28 Populations and thresholds'!$I$198)*0.25,"YES"))</f>
        <v xml:space="preserve"> </v>
      </c>
      <c r="M1619" s="272" t="b">
        <f>OR('28 Populations and thresholds'!$J$198="CR",'28 Populations and thresholds'!$J$198="EN",'28 Populations and thresholds'!$J$198="VU")</f>
        <v>0</v>
      </c>
      <c r="N1619" s="273">
        <f>D1619/'28 Populations and thresholds'!$H$198</f>
        <v>1.8454545454545456E-2</v>
      </c>
      <c r="O1619" s="263" t="str">
        <f t="shared" si="105"/>
        <v xml:space="preserve"> </v>
      </c>
      <c r="P1619" s="269"/>
      <c r="Q1619" s="263" t="str">
        <f t="shared" si="106"/>
        <v xml:space="preserve"> </v>
      </c>
    </row>
    <row r="1620" spans="1:22" x14ac:dyDescent="0.2">
      <c r="A1620" s="143" t="s">
        <v>1394</v>
      </c>
      <c r="B1620" s="40" t="s">
        <v>1098</v>
      </c>
      <c r="C1620" s="4" t="s">
        <v>3765</v>
      </c>
      <c r="D1620" s="41">
        <v>185</v>
      </c>
      <c r="E1620" s="46">
        <v>34827</v>
      </c>
      <c r="F1620" s="43"/>
      <c r="G1620" s="263" t="str">
        <f t="shared" si="103"/>
        <v xml:space="preserve"> </v>
      </c>
      <c r="H1620" s="143" t="s">
        <v>21</v>
      </c>
      <c r="I1620" s="143" t="s">
        <v>256</v>
      </c>
      <c r="J1620" s="263" t="str">
        <f t="shared" si="104"/>
        <v xml:space="preserve"> </v>
      </c>
      <c r="K1620" s="38" t="str">
        <f>IF(D1620&gt;=('28 Populations and thresholds'!$I$193),"YES"," ")</f>
        <v xml:space="preserve"> </v>
      </c>
      <c r="L1620" s="38" t="str">
        <f>IF(K1620="YES"," ",IF(D1620&gt;=('28 Populations and thresholds'!$I$193)*0.25,"YES"))</f>
        <v>YES</v>
      </c>
      <c r="M1620" s="38" t="b">
        <f>OR('28 Populations and thresholds'!$J$193="CR",'28 Populations and thresholds'!$J$193="EN",'28 Populations and thresholds'!$J$193="VU")</f>
        <v>0</v>
      </c>
      <c r="N1620" s="75">
        <f>D1620/'28 Populations and thresholds'!$H$193</f>
        <v>4.2045454545454547E-3</v>
      </c>
      <c r="O1620" s="263" t="str">
        <f t="shared" si="105"/>
        <v xml:space="preserve"> </v>
      </c>
      <c r="P1620" s="9"/>
      <c r="Q1620" s="263" t="str">
        <f t="shared" si="106"/>
        <v xml:space="preserve"> </v>
      </c>
    </row>
    <row r="1621" spans="1:22" x14ac:dyDescent="0.2">
      <c r="A1621" s="143" t="s">
        <v>1394</v>
      </c>
      <c r="B1621" s="40" t="s">
        <v>1098</v>
      </c>
      <c r="C1621" s="4" t="s">
        <v>3763</v>
      </c>
      <c r="D1621" s="41">
        <v>301</v>
      </c>
      <c r="E1621" s="46">
        <v>35303</v>
      </c>
      <c r="F1621" s="43"/>
      <c r="G1621" s="263" t="str">
        <f t="shared" si="103"/>
        <v xml:space="preserve"> </v>
      </c>
      <c r="H1621" s="143" t="s">
        <v>21</v>
      </c>
      <c r="I1621" s="143" t="s">
        <v>256</v>
      </c>
      <c r="J1621" s="263" t="str">
        <f t="shared" si="104"/>
        <v xml:space="preserve"> </v>
      </c>
      <c r="K1621" s="38" t="str">
        <f>IF(D1621&gt;=('28 Populations and thresholds'!$I$191),"YES"," ")</f>
        <v xml:space="preserve"> </v>
      </c>
      <c r="L1621" s="38" t="str">
        <f>IF(K1621="YES"," ",IF(D1621&gt;=('28 Populations and thresholds'!$I$191)*0.25,"YES"))</f>
        <v>YES</v>
      </c>
      <c r="M1621" s="38" t="b">
        <f>OR('28 Populations and thresholds'!$J$191="CR",'28 Populations and thresholds'!$J$191="EN",'28 Populations and thresholds'!$J$191="VU")</f>
        <v>0</v>
      </c>
      <c r="N1621" s="75">
        <f>D1621/'28 Populations and thresholds'!$H$191</f>
        <v>6.0200000000000002E-3</v>
      </c>
      <c r="O1621" s="263" t="str">
        <f t="shared" si="105"/>
        <v xml:space="preserve"> </v>
      </c>
      <c r="Q1621" s="263" t="str">
        <f t="shared" si="106"/>
        <v xml:space="preserve"> </v>
      </c>
    </row>
    <row r="1622" spans="1:22" x14ac:dyDescent="0.2">
      <c r="A1622" s="267" t="s">
        <v>1394</v>
      </c>
      <c r="B1622" s="268" t="s">
        <v>1154</v>
      </c>
      <c r="C1622" s="269" t="s">
        <v>3766</v>
      </c>
      <c r="D1622" s="270">
        <v>93</v>
      </c>
      <c r="E1622" s="271">
        <v>35201</v>
      </c>
      <c r="F1622" s="276" t="s">
        <v>6038</v>
      </c>
      <c r="G1622" s="263" t="str">
        <f t="shared" si="103"/>
        <v xml:space="preserve"> </v>
      </c>
      <c r="H1622" s="267" t="s">
        <v>21</v>
      </c>
      <c r="I1622" s="267" t="s">
        <v>256</v>
      </c>
      <c r="J1622" s="263" t="str">
        <f t="shared" si="104"/>
        <v xml:space="preserve"> </v>
      </c>
      <c r="K1622" s="272" t="str">
        <f>IF(D1622&gt;=('28 Populations and thresholds'!$I$194),"YES"," ")</f>
        <v xml:space="preserve"> </v>
      </c>
      <c r="L1622" s="272" t="str">
        <f>IF(K1622="YES"," ",IF(D1622&gt;=('28 Populations and thresholds'!$I$194)*0.25,"YES"))</f>
        <v>YES</v>
      </c>
      <c r="M1622" s="272" t="b">
        <f>OR('28 Populations and thresholds'!$J$194="CR",'28 Populations and thresholds'!$J$194="EN",'28 Populations and thresholds'!$J$194="VU")</f>
        <v>0</v>
      </c>
      <c r="N1622" s="273">
        <f>D1622/'28 Populations and thresholds'!$H$194</f>
        <v>3.2631578947368419E-3</v>
      </c>
      <c r="O1622" s="263" t="str">
        <f t="shared" si="105"/>
        <v xml:space="preserve"> </v>
      </c>
      <c r="P1622" s="275"/>
      <c r="Q1622" s="263" t="str">
        <f t="shared" si="106"/>
        <v xml:space="preserve"> </v>
      </c>
    </row>
    <row r="1623" spans="1:22" x14ac:dyDescent="0.2">
      <c r="A1623" s="12" t="s">
        <v>1394</v>
      </c>
      <c r="B1623" s="9" t="s">
        <v>1640</v>
      </c>
      <c r="C1623" s="4" t="s">
        <v>1639</v>
      </c>
      <c r="D1623" s="5">
        <v>7</v>
      </c>
      <c r="E1623" s="1" t="s">
        <v>83</v>
      </c>
      <c r="G1623" s="263" t="str">
        <f t="shared" si="103"/>
        <v xml:space="preserve"> </v>
      </c>
      <c r="H1623" s="13" t="s">
        <v>139</v>
      </c>
      <c r="J1623" s="263" t="str">
        <f t="shared" si="104"/>
        <v xml:space="preserve"> </v>
      </c>
      <c r="K1623" s="38" t="str">
        <f>IF(D1623&gt;=('28 Populations and thresholds'!$I$35),"YES"," ")</f>
        <v>YES</v>
      </c>
      <c r="L1623" s="38" t="str">
        <f>IF(K1623="YES"," ",IF(D1623&gt;=('28 Populations and thresholds'!$I$35)*0.25,"YES"))</f>
        <v xml:space="preserve"> </v>
      </c>
      <c r="M1623" s="38" t="b">
        <f>OR('28 Populations and thresholds'!$J$35="CR",'28 Populations and thresholds'!$J$35="EN",'28 Populations and thresholds'!$J$35="VU")</f>
        <v>1</v>
      </c>
      <c r="N1623" s="75">
        <f>D1623/'28 Populations and thresholds'!$H$35</f>
        <v>7.0000000000000001E-3</v>
      </c>
      <c r="O1623" s="263" t="str">
        <f t="shared" si="105"/>
        <v xml:space="preserve"> </v>
      </c>
      <c r="Q1623" s="263" t="str">
        <f t="shared" si="106"/>
        <v xml:space="preserve"> </v>
      </c>
    </row>
    <row r="1624" spans="1:22" x14ac:dyDescent="0.2">
      <c r="A1624" s="275" t="s">
        <v>1394</v>
      </c>
      <c r="B1624" s="269" t="s">
        <v>4098</v>
      </c>
      <c r="C1624" s="269" t="s">
        <v>3741</v>
      </c>
      <c r="D1624" s="279">
        <v>1</v>
      </c>
      <c r="E1624" s="281">
        <v>34274</v>
      </c>
      <c r="F1624" s="272"/>
      <c r="G1624" s="263" t="str">
        <f t="shared" si="103"/>
        <v xml:space="preserve"> </v>
      </c>
      <c r="H1624" s="275" t="s">
        <v>4019</v>
      </c>
      <c r="I1624" s="275"/>
      <c r="J1624" s="263" t="str">
        <f t="shared" si="104"/>
        <v xml:space="preserve"> </v>
      </c>
      <c r="K1624" s="272" t="str">
        <f>IF(D1624&gt;=('28 Populations and thresholds'!$I$125),"YES"," ")</f>
        <v>YES</v>
      </c>
      <c r="L1624" s="272" t="str">
        <f>IF(K1624="YES"," ",IF(D1624&gt;=('28 Populations and thresholds'!$I$125)*0.25,"YES"))</f>
        <v xml:space="preserve"> </v>
      </c>
      <c r="M1624" s="272" t="b">
        <f>OR('28 Populations and thresholds'!$J$125="CR",'28 Populations and thresholds'!$J$125="EN",'28 Populations and thresholds'!$J$125="VU")</f>
        <v>1</v>
      </c>
      <c r="N1624" s="273">
        <f>D1624/'28 Populations and thresholds'!$H$125</f>
        <v>1E-4</v>
      </c>
      <c r="O1624" s="263" t="str">
        <f t="shared" si="105"/>
        <v xml:space="preserve"> </v>
      </c>
      <c r="P1624" s="275"/>
      <c r="Q1624" s="263" t="str">
        <f t="shared" si="106"/>
        <v xml:space="preserve"> </v>
      </c>
      <c r="R1624" s="4"/>
      <c r="S1624" s="4"/>
      <c r="T1624" s="4"/>
      <c r="U1624" s="4"/>
      <c r="V1624" s="4"/>
    </row>
    <row r="1625" spans="1:22" x14ac:dyDescent="0.2">
      <c r="A1625" s="143" t="s">
        <v>1394</v>
      </c>
      <c r="B1625" s="40" t="s">
        <v>1174</v>
      </c>
      <c r="C1625" s="111" t="s">
        <v>3474</v>
      </c>
      <c r="D1625" s="41">
        <v>500</v>
      </c>
      <c r="E1625" s="46">
        <v>35551</v>
      </c>
      <c r="F1625" s="43"/>
      <c r="G1625" s="263" t="str">
        <f t="shared" si="103"/>
        <v xml:space="preserve"> </v>
      </c>
      <c r="H1625" s="143" t="s">
        <v>21</v>
      </c>
      <c r="I1625" s="143" t="s">
        <v>430</v>
      </c>
      <c r="J1625" s="263" t="str">
        <f t="shared" si="104"/>
        <v xml:space="preserve"> </v>
      </c>
      <c r="K1625" s="38" t="str">
        <f>IF(D1625&gt;=('28 Populations and thresholds'!$I$198),"YES"," ")</f>
        <v>YES</v>
      </c>
      <c r="L1625" s="38" t="str">
        <f>IF(K1625="YES"," ",IF(D1625&gt;=('28 Populations and thresholds'!$I$198)*0.25,"YES"))</f>
        <v xml:space="preserve"> </v>
      </c>
      <c r="M1625" s="38" t="b">
        <f>OR('28 Populations and thresholds'!$J$198="CR",'28 Populations and thresholds'!$J$198="EN",'28 Populations and thresholds'!$J$198="VU")</f>
        <v>0</v>
      </c>
      <c r="N1625" s="75">
        <f>D1625/'28 Populations and thresholds'!$H$198</f>
        <v>2.2727272727272728E-2</v>
      </c>
      <c r="O1625" s="263" t="str">
        <f t="shared" si="105"/>
        <v xml:space="preserve"> </v>
      </c>
      <c r="P1625" s="9"/>
      <c r="Q1625" s="263" t="str">
        <f t="shared" si="106"/>
        <v xml:space="preserve"> </v>
      </c>
    </row>
    <row r="1626" spans="1:22" x14ac:dyDescent="0.2">
      <c r="A1626" s="267" t="s">
        <v>1394</v>
      </c>
      <c r="B1626" s="268" t="s">
        <v>1020</v>
      </c>
      <c r="C1626" s="269" t="s">
        <v>3589</v>
      </c>
      <c r="D1626" s="270">
        <v>10000</v>
      </c>
      <c r="E1626" s="294" t="s">
        <v>1401</v>
      </c>
      <c r="F1626" s="276"/>
      <c r="G1626" s="263" t="str">
        <f t="shared" si="103"/>
        <v xml:space="preserve"> </v>
      </c>
      <c r="H1626" s="267" t="s">
        <v>15</v>
      </c>
      <c r="I1626" s="267" t="s">
        <v>1400</v>
      </c>
      <c r="J1626" s="263" t="str">
        <f t="shared" si="104"/>
        <v xml:space="preserve"> </v>
      </c>
      <c r="K1626" s="272" t="str">
        <f>IF(D1626&gt;=('28 Populations and thresholds'!$I$84),"YES"," ")</f>
        <v>YES</v>
      </c>
      <c r="L1626" s="272" t="str">
        <f>IF(K1626="YES"," ",IF(D1626&gt;=('28 Populations and thresholds'!$I$84)*0.25,"YES"))</f>
        <v xml:space="preserve"> </v>
      </c>
      <c r="M1626" s="272" t="b">
        <f>OR('28 Populations and thresholds'!$J$84="CR",'28 Populations and thresholds'!$J$84="EN",'28 Populations and thresholds'!$J$84="VU")</f>
        <v>0</v>
      </c>
      <c r="N1626" s="273">
        <f>D1626/'28 Populations and thresholds'!$H$84</f>
        <v>0.01</v>
      </c>
      <c r="O1626" s="263" t="str">
        <f t="shared" si="105"/>
        <v xml:space="preserve"> </v>
      </c>
      <c r="P1626" s="268" t="s">
        <v>1439</v>
      </c>
      <c r="Q1626" s="263" t="str">
        <f t="shared" si="106"/>
        <v xml:space="preserve"> </v>
      </c>
    </row>
    <row r="1627" spans="1:22" x14ac:dyDescent="0.2">
      <c r="A1627" s="267" t="s">
        <v>1394</v>
      </c>
      <c r="B1627" s="268" t="s">
        <v>1020</v>
      </c>
      <c r="C1627" s="269" t="s">
        <v>3607</v>
      </c>
      <c r="D1627" s="270">
        <v>10000</v>
      </c>
      <c r="E1627" s="294" t="s">
        <v>1401</v>
      </c>
      <c r="F1627" s="276"/>
      <c r="G1627" s="263" t="str">
        <f t="shared" si="103"/>
        <v xml:space="preserve"> </v>
      </c>
      <c r="H1627" s="267" t="s">
        <v>15</v>
      </c>
      <c r="I1627" s="267" t="s">
        <v>1400</v>
      </c>
      <c r="J1627" s="263" t="str">
        <f t="shared" si="104"/>
        <v xml:space="preserve"> </v>
      </c>
      <c r="K1627" s="272" t="str">
        <f>IF(D1627&gt;=('28 Populations and thresholds'!$I$92),"YES"," ")</f>
        <v>YES</v>
      </c>
      <c r="L1627" s="272" t="str">
        <f>IF(K1627="YES"," ",IF(D1627&gt;=('28 Populations and thresholds'!$I$92)*0.25,"YES"))</f>
        <v xml:space="preserve"> </v>
      </c>
      <c r="M1627" s="272" t="b">
        <f>OR('28 Populations and thresholds'!$J$92="CR",'28 Populations and thresholds'!$J$92="EN",'28 Populations and thresholds'!$J$92="VU")</f>
        <v>0</v>
      </c>
      <c r="N1627" s="273">
        <f>D1627/'28 Populations and thresholds'!$H$92</f>
        <v>3.3333333333333333E-2</v>
      </c>
      <c r="O1627" s="263" t="str">
        <f t="shared" si="105"/>
        <v xml:space="preserve"> </v>
      </c>
      <c r="P1627" s="268" t="s">
        <v>1439</v>
      </c>
      <c r="Q1627" s="263" t="str">
        <f t="shared" si="106"/>
        <v xml:space="preserve"> </v>
      </c>
    </row>
    <row r="1628" spans="1:22" x14ac:dyDescent="0.2">
      <c r="A1628" s="267" t="s">
        <v>1394</v>
      </c>
      <c r="B1628" s="268" t="s">
        <v>1020</v>
      </c>
      <c r="C1628" s="269" t="s">
        <v>3745</v>
      </c>
      <c r="D1628" s="270">
        <v>250</v>
      </c>
      <c r="E1628" s="271">
        <v>36040</v>
      </c>
      <c r="F1628" s="276"/>
      <c r="G1628" s="263" t="str">
        <f t="shared" si="103"/>
        <v xml:space="preserve"> </v>
      </c>
      <c r="H1628" s="267" t="s">
        <v>21</v>
      </c>
      <c r="I1628" s="267" t="s">
        <v>433</v>
      </c>
      <c r="J1628" s="263" t="str">
        <f t="shared" si="104"/>
        <v xml:space="preserve"> </v>
      </c>
      <c r="K1628" s="272" t="str">
        <f>IF(D1628&gt;=('28 Populations and thresholds'!$I$152),"YES"," ")</f>
        <v xml:space="preserve"> </v>
      </c>
      <c r="L1628" s="272" t="str">
        <f>IF(K1628="YES"," ",IF(D1628&gt;=('28 Populations and thresholds'!$I$152)*0.25,"YES"))</f>
        <v>YES</v>
      </c>
      <c r="M1628" s="272" t="b">
        <f>OR('28 Populations and thresholds'!$J$152="CR",'28 Populations and thresholds'!$J$152="EN",'28 Populations and thresholds'!$J$152="VU")</f>
        <v>0</v>
      </c>
      <c r="N1628" s="273">
        <f>D1628/'28 Populations and thresholds'!$H$152</f>
        <v>2.5000000000000001E-3</v>
      </c>
      <c r="O1628" s="263" t="str">
        <f t="shared" si="105"/>
        <v xml:space="preserve"> </v>
      </c>
      <c r="P1628" s="269"/>
      <c r="Q1628" s="263" t="str">
        <f t="shared" si="106"/>
        <v xml:space="preserve"> </v>
      </c>
      <c r="R1628" s="4"/>
      <c r="S1628" s="4"/>
      <c r="T1628" s="4"/>
      <c r="U1628" s="4"/>
      <c r="V1628" s="4"/>
    </row>
    <row r="1629" spans="1:22" x14ac:dyDescent="0.2">
      <c r="A1629" s="267" t="s">
        <v>1394</v>
      </c>
      <c r="B1629" s="268" t="s">
        <v>1020</v>
      </c>
      <c r="C1629" s="269" t="s">
        <v>3777</v>
      </c>
      <c r="D1629" s="270">
        <v>30000</v>
      </c>
      <c r="E1629" s="271">
        <v>35916</v>
      </c>
      <c r="F1629" s="276"/>
      <c r="G1629" s="263" t="str">
        <f t="shared" si="103"/>
        <v xml:space="preserve"> </v>
      </c>
      <c r="H1629" s="267" t="s">
        <v>21</v>
      </c>
      <c r="I1629" s="267" t="s">
        <v>439</v>
      </c>
      <c r="J1629" s="263" t="str">
        <f t="shared" si="104"/>
        <v xml:space="preserve"> </v>
      </c>
      <c r="K1629" s="272" t="str">
        <f>IF(D1629&gt;=('28 Populations and thresholds'!$I$211),"YES"," ")</f>
        <v>YES</v>
      </c>
      <c r="L1629" s="272" t="str">
        <f>IF(K1629="YES"," ",IF(D1629&gt;=('28 Populations and thresholds'!$I$211)*0.25,"YES"))</f>
        <v xml:space="preserve"> </v>
      </c>
      <c r="M1629" s="272" t="b">
        <f>OR('28 Populations and thresholds'!$J$211="CR",'28 Populations and thresholds'!$J$211="EN",'28 Populations and thresholds'!$J$211="VU")</f>
        <v>0</v>
      </c>
      <c r="N1629" s="273">
        <f>D1629/'28 Populations and thresholds'!$H$211</f>
        <v>0.03</v>
      </c>
      <c r="O1629" s="263" t="str">
        <f t="shared" si="105"/>
        <v xml:space="preserve"> </v>
      </c>
      <c r="P1629" s="275"/>
      <c r="Q1629" s="263" t="str">
        <f t="shared" si="106"/>
        <v xml:space="preserve"> </v>
      </c>
    </row>
    <row r="1630" spans="1:22" x14ac:dyDescent="0.2">
      <c r="A1630" s="267" t="s">
        <v>1394</v>
      </c>
      <c r="B1630" s="268" t="s">
        <v>1020</v>
      </c>
      <c r="C1630" s="269" t="s">
        <v>3770</v>
      </c>
      <c r="D1630" s="270">
        <v>1522</v>
      </c>
      <c r="E1630" s="271">
        <v>36647</v>
      </c>
      <c r="F1630" s="276"/>
      <c r="G1630" s="263" t="str">
        <f t="shared" si="103"/>
        <v xml:space="preserve"> </v>
      </c>
      <c r="H1630" s="267" t="s">
        <v>21</v>
      </c>
      <c r="I1630" s="267" t="s">
        <v>897</v>
      </c>
      <c r="J1630" s="263" t="str">
        <f t="shared" si="104"/>
        <v xml:space="preserve"> </v>
      </c>
      <c r="K1630" s="272" t="str">
        <f>IF(D1630&gt;=('28 Populations and thresholds'!$I$199),"YES"," ")</f>
        <v xml:space="preserve"> </v>
      </c>
      <c r="L1630" s="272" t="str">
        <f>IF(K1630="YES"," ",IF(D1630&gt;=('28 Populations and thresholds'!$I$199)*0.25,"YES"))</f>
        <v>YES</v>
      </c>
      <c r="M1630" s="272" t="b">
        <f>OR('28 Populations and thresholds'!$J$199="CR",'28 Populations and thresholds'!$J$199="EN",'28 Populations and thresholds'!$J$199="VU")</f>
        <v>0</v>
      </c>
      <c r="N1630" s="273">
        <f>D1630/'28 Populations and thresholds'!$H$199</f>
        <v>4.8317460317460316E-3</v>
      </c>
      <c r="O1630" s="263" t="str">
        <f t="shared" si="105"/>
        <v xml:space="preserve"> </v>
      </c>
      <c r="P1630" s="269"/>
      <c r="Q1630" s="263" t="str">
        <f t="shared" si="106"/>
        <v xml:space="preserve"> </v>
      </c>
    </row>
    <row r="1631" spans="1:22" x14ac:dyDescent="0.2">
      <c r="A1631" s="267" t="s">
        <v>1394</v>
      </c>
      <c r="B1631" s="268" t="s">
        <v>1020</v>
      </c>
      <c r="C1631" s="269" t="s">
        <v>3758</v>
      </c>
      <c r="D1631" s="270">
        <v>970</v>
      </c>
      <c r="E1631" s="271">
        <v>36784</v>
      </c>
      <c r="F1631" s="276"/>
      <c r="G1631" s="263" t="str">
        <f t="shared" si="103"/>
        <v xml:space="preserve"> </v>
      </c>
      <c r="H1631" s="267" t="s">
        <v>21</v>
      </c>
      <c r="I1631" s="267" t="s">
        <v>897</v>
      </c>
      <c r="J1631" s="263" t="str">
        <f t="shared" si="104"/>
        <v xml:space="preserve"> </v>
      </c>
      <c r="K1631" s="272" t="str">
        <f>IF(D1631&gt;=('28 Populations and thresholds'!$I$179),"YES"," ")</f>
        <v>YES</v>
      </c>
      <c r="L1631" s="272" t="str">
        <f>IF(K1631="YES"," ",IF(D1631&gt;=('28 Populations and thresholds'!$I$179)*0.25,"YES"))</f>
        <v xml:space="preserve"> </v>
      </c>
      <c r="M1631" s="272" t="b">
        <f>OR('28 Populations and thresholds'!$J$179="CR",'28 Populations and thresholds'!$J$179="EN",'28 Populations and thresholds'!$J$179="VU")</f>
        <v>0</v>
      </c>
      <c r="N1631" s="273">
        <f>D1631/'28 Populations and thresholds'!$H$179</f>
        <v>1.7636363636363638E-2</v>
      </c>
      <c r="O1631" s="263" t="str">
        <f t="shared" si="105"/>
        <v xml:space="preserve"> </v>
      </c>
      <c r="P1631" s="269"/>
      <c r="Q1631" s="263" t="str">
        <f t="shared" si="106"/>
        <v xml:space="preserve"> </v>
      </c>
    </row>
    <row r="1632" spans="1:22" x14ac:dyDescent="0.2">
      <c r="A1632" s="143" t="s">
        <v>1394</v>
      </c>
      <c r="B1632" s="40" t="s">
        <v>1167</v>
      </c>
      <c r="C1632" s="4" t="s">
        <v>3474</v>
      </c>
      <c r="D1632" s="41">
        <v>881</v>
      </c>
      <c r="E1632" s="46">
        <v>35688</v>
      </c>
      <c r="F1632" s="43"/>
      <c r="G1632" s="263" t="str">
        <f t="shared" si="103"/>
        <v xml:space="preserve"> </v>
      </c>
      <c r="H1632" s="143" t="s">
        <v>21</v>
      </c>
      <c r="I1632" s="143" t="s">
        <v>436</v>
      </c>
      <c r="J1632" s="263" t="str">
        <f t="shared" si="104"/>
        <v xml:space="preserve"> </v>
      </c>
      <c r="K1632" s="38" t="str">
        <f>IF(D1632&gt;=('28 Populations and thresholds'!$I$198),"YES"," ")</f>
        <v>YES</v>
      </c>
      <c r="L1632" s="38" t="str">
        <f>IF(K1632="YES"," ",IF(D1632&gt;=('28 Populations and thresholds'!$I$198)*0.25,"YES"))</f>
        <v xml:space="preserve"> </v>
      </c>
      <c r="M1632" s="38" t="b">
        <f>OR('28 Populations and thresholds'!$J$198="CR",'28 Populations and thresholds'!$J$198="EN",'28 Populations and thresholds'!$J$198="VU")</f>
        <v>0</v>
      </c>
      <c r="N1632" s="75">
        <f>D1632/'28 Populations and thresholds'!$H$198</f>
        <v>4.0045454545454544E-2</v>
      </c>
      <c r="O1632" s="263" t="str">
        <f t="shared" si="105"/>
        <v xml:space="preserve"> </v>
      </c>
      <c r="P1632" s="9"/>
      <c r="Q1632" s="263" t="str">
        <f t="shared" si="106"/>
        <v xml:space="preserve"> </v>
      </c>
    </row>
    <row r="1633" spans="1:17" x14ac:dyDescent="0.2">
      <c r="A1633" s="267" t="s">
        <v>1394</v>
      </c>
      <c r="B1633" s="268" t="s">
        <v>1040</v>
      </c>
      <c r="C1633" s="269" t="s">
        <v>3765</v>
      </c>
      <c r="D1633" s="270">
        <v>321</v>
      </c>
      <c r="E1633" s="271">
        <v>32638</v>
      </c>
      <c r="F1633" s="276" t="s">
        <v>6038</v>
      </c>
      <c r="G1633" s="263" t="str">
        <f t="shared" si="103"/>
        <v xml:space="preserve"> </v>
      </c>
      <c r="H1633" s="267" t="s">
        <v>21</v>
      </c>
      <c r="I1633" s="267" t="s">
        <v>256</v>
      </c>
      <c r="J1633" s="263" t="str">
        <f t="shared" si="104"/>
        <v xml:space="preserve"> </v>
      </c>
      <c r="K1633" s="272" t="str">
        <f>IF(D1633&gt;=('28 Populations and thresholds'!$I$193),"YES"," ")</f>
        <v xml:space="preserve"> </v>
      </c>
      <c r="L1633" s="272" t="str">
        <f>IF(K1633="YES"," ",IF(D1633&gt;=('28 Populations and thresholds'!$I$193)*0.25,"YES"))</f>
        <v>YES</v>
      </c>
      <c r="M1633" s="272" t="b">
        <f>OR('28 Populations and thresholds'!$J$193="CR",'28 Populations and thresholds'!$J$193="EN",'28 Populations and thresholds'!$J$193="VU")</f>
        <v>0</v>
      </c>
      <c r="N1633" s="273">
        <f>D1633/'28 Populations and thresholds'!$H$193</f>
        <v>7.2954545454545451E-3</v>
      </c>
      <c r="O1633" s="263" t="str">
        <f t="shared" si="105"/>
        <v xml:space="preserve"> </v>
      </c>
      <c r="P1633" s="269"/>
      <c r="Q1633" s="263" t="str">
        <f t="shared" si="106"/>
        <v xml:space="preserve"> </v>
      </c>
    </row>
    <row r="1634" spans="1:17" x14ac:dyDescent="0.2">
      <c r="A1634" s="275" t="s">
        <v>1394</v>
      </c>
      <c r="B1634" s="268" t="s">
        <v>1040</v>
      </c>
      <c r="C1634" s="269" t="s">
        <v>1732</v>
      </c>
      <c r="D1634" s="279">
        <v>81</v>
      </c>
      <c r="E1634" s="284" t="s">
        <v>1598</v>
      </c>
      <c r="F1634" s="272"/>
      <c r="G1634" s="263" t="str">
        <f t="shared" si="103"/>
        <v xml:space="preserve"> </v>
      </c>
      <c r="H1634" s="275" t="s">
        <v>139</v>
      </c>
      <c r="I1634" s="275"/>
      <c r="J1634" s="263" t="str">
        <f t="shared" si="104"/>
        <v xml:space="preserve"> </v>
      </c>
      <c r="K1634" s="272" t="str">
        <f>IF(D1634&gt;=('28 Populations and thresholds'!$I$221),"YES"," ")</f>
        <v>YES</v>
      </c>
      <c r="L1634" s="272" t="str">
        <f>IF(K1634="YES"," ",IF(D1634&gt;=('28 Populations and thresholds'!$I$221)*0.25,"YES"))</f>
        <v xml:space="preserve"> </v>
      </c>
      <c r="M1634" s="272" t="b">
        <f>OR('28 Populations and thresholds'!$J$221="CR",'28 Populations and thresholds'!$J$221="EN",'28 Populations and thresholds'!$J$221="VU")</f>
        <v>1</v>
      </c>
      <c r="N1634" s="273">
        <f>D1634/'28 Populations and thresholds'!$H$221</f>
        <v>8.4375000000000006E-3</v>
      </c>
      <c r="O1634" s="263" t="str">
        <f t="shared" si="105"/>
        <v xml:space="preserve"> </v>
      </c>
      <c r="P1634" s="275"/>
      <c r="Q1634" s="263" t="str">
        <f t="shared" si="106"/>
        <v xml:space="preserve"> </v>
      </c>
    </row>
    <row r="1635" spans="1:17" x14ac:dyDescent="0.2">
      <c r="A1635" s="267" t="s">
        <v>1394</v>
      </c>
      <c r="B1635" s="268" t="s">
        <v>1040</v>
      </c>
      <c r="C1635" s="280" t="s">
        <v>3763</v>
      </c>
      <c r="D1635" s="270">
        <v>448</v>
      </c>
      <c r="E1635" s="271">
        <v>32745</v>
      </c>
      <c r="F1635" s="276"/>
      <c r="G1635" s="263" t="str">
        <f t="shared" si="103"/>
        <v xml:space="preserve"> </v>
      </c>
      <c r="H1635" s="267" t="s">
        <v>21</v>
      </c>
      <c r="I1635" s="267" t="s">
        <v>256</v>
      </c>
      <c r="J1635" s="263" t="str">
        <f t="shared" si="104"/>
        <v xml:space="preserve"> </v>
      </c>
      <c r="K1635" s="272" t="str">
        <f>IF(D1635&gt;=('28 Populations and thresholds'!$I$191),"YES"," ")</f>
        <v xml:space="preserve"> </v>
      </c>
      <c r="L1635" s="272" t="str">
        <f>IF(K1635="YES"," ",IF(D1635&gt;=('28 Populations and thresholds'!$I$191)*0.25,"YES"))</f>
        <v>YES</v>
      </c>
      <c r="M1635" s="272" t="b">
        <f>OR('28 Populations and thresholds'!$J$191="CR",'28 Populations and thresholds'!$J$191="EN",'28 Populations and thresholds'!$J$191="VU")</f>
        <v>0</v>
      </c>
      <c r="N1635" s="273">
        <f>D1635/'28 Populations and thresholds'!$H$191</f>
        <v>8.9599999999999992E-3</v>
      </c>
      <c r="O1635" s="263" t="str">
        <f t="shared" si="105"/>
        <v xml:space="preserve"> </v>
      </c>
      <c r="P1635" s="275"/>
      <c r="Q1635" s="263" t="str">
        <f t="shared" si="106"/>
        <v xml:space="preserve"> </v>
      </c>
    </row>
    <row r="1636" spans="1:17" x14ac:dyDescent="0.2">
      <c r="A1636" s="267" t="s">
        <v>1394</v>
      </c>
      <c r="B1636" s="268" t="s">
        <v>1040</v>
      </c>
      <c r="C1636" s="269" t="s">
        <v>3758</v>
      </c>
      <c r="D1636" s="270">
        <v>270</v>
      </c>
      <c r="E1636" s="271">
        <v>35916</v>
      </c>
      <c r="F1636" s="276"/>
      <c r="G1636" s="263" t="str">
        <f t="shared" si="103"/>
        <v xml:space="preserve"> </v>
      </c>
      <c r="H1636" s="267" t="s">
        <v>21</v>
      </c>
      <c r="I1636" s="267" t="s">
        <v>439</v>
      </c>
      <c r="J1636" s="263" t="str">
        <f t="shared" si="104"/>
        <v xml:space="preserve"> </v>
      </c>
      <c r="K1636" s="272" t="str">
        <f>IF(D1636&gt;=('28 Populations and thresholds'!$I$179),"YES"," ")</f>
        <v xml:space="preserve"> </v>
      </c>
      <c r="L1636" s="272" t="str">
        <f>IF(K1636="YES"," ",IF(D1636&gt;=('28 Populations and thresholds'!$I$179)*0.25,"YES"))</f>
        <v>YES</v>
      </c>
      <c r="M1636" s="272" t="b">
        <f>OR('28 Populations and thresholds'!$J$179="CR",'28 Populations and thresholds'!$J$179="EN",'28 Populations and thresholds'!$J$179="VU")</f>
        <v>0</v>
      </c>
      <c r="N1636" s="273">
        <f>D1636/'28 Populations and thresholds'!$H$179</f>
        <v>4.909090909090909E-3</v>
      </c>
      <c r="O1636" s="263" t="str">
        <f t="shared" si="105"/>
        <v xml:space="preserve"> </v>
      </c>
      <c r="P1636" s="269"/>
      <c r="Q1636" s="263" t="str">
        <f t="shared" si="106"/>
        <v xml:space="preserve"> </v>
      </c>
    </row>
    <row r="1637" spans="1:17" x14ac:dyDescent="0.2">
      <c r="A1637" s="121" t="s">
        <v>1394</v>
      </c>
      <c r="B1637" s="115" t="s">
        <v>4149</v>
      </c>
      <c r="C1637" s="115" t="s">
        <v>1696</v>
      </c>
      <c r="D1637" s="105">
        <v>18</v>
      </c>
      <c r="E1637" s="169">
        <v>41275</v>
      </c>
      <c r="F1637" s="167"/>
      <c r="G1637" s="263" t="str">
        <f t="shared" si="103"/>
        <v xml:space="preserve"> </v>
      </c>
      <c r="H1637" s="121"/>
      <c r="I1637" s="121" t="s">
        <v>4147</v>
      </c>
      <c r="J1637" s="263" t="str">
        <f t="shared" si="104"/>
        <v xml:space="preserve"> </v>
      </c>
      <c r="K1637" s="38" t="s">
        <v>4558</v>
      </c>
      <c r="L1637" s="38"/>
      <c r="M1637" s="38" t="b">
        <f>OR('28 Populations and thresholds'!$J$51="CR",'28 Populations and thresholds'!$J$51="EN",'28 Populations and thresholds'!$J$51="VU")</f>
        <v>1</v>
      </c>
      <c r="N1637" s="75">
        <f>D1637/'28 Populations and thresholds'!$H$51</f>
        <v>6.6666666666666671E-3</v>
      </c>
      <c r="O1637" s="263" t="str">
        <f t="shared" si="105"/>
        <v xml:space="preserve"> </v>
      </c>
      <c r="P1637" s="12" t="s">
        <v>4572</v>
      </c>
      <c r="Q1637" s="263" t="str">
        <f t="shared" si="106"/>
        <v xml:space="preserve"> </v>
      </c>
    </row>
    <row r="1638" spans="1:17" x14ac:dyDescent="0.2">
      <c r="A1638" s="267" t="s">
        <v>1394</v>
      </c>
      <c r="B1638" s="268" t="s">
        <v>1266</v>
      </c>
      <c r="C1638" s="269" t="s">
        <v>3748</v>
      </c>
      <c r="D1638" s="270">
        <v>127</v>
      </c>
      <c r="E1638" s="271">
        <v>36053</v>
      </c>
      <c r="F1638" s="276"/>
      <c r="G1638" s="263" t="str">
        <f t="shared" si="103"/>
        <v xml:space="preserve"> </v>
      </c>
      <c r="H1638" s="267" t="s">
        <v>21</v>
      </c>
      <c r="I1638" s="267" t="s">
        <v>433</v>
      </c>
      <c r="J1638" s="263" t="str">
        <f t="shared" si="104"/>
        <v xml:space="preserve"> </v>
      </c>
      <c r="K1638" s="272" t="str">
        <f>IF(D1638&gt;=('28 Populations and thresholds'!$I$156),"YES"," ")</f>
        <v xml:space="preserve"> </v>
      </c>
      <c r="L1638" s="272" t="str">
        <f>IF(K1638="YES"," ",IF(D1638&gt;=('28 Populations and thresholds'!$I$156)*0.25,"YES"))</f>
        <v>YES</v>
      </c>
      <c r="M1638" s="272" t="b">
        <f>OR('28 Populations and thresholds'!$J$156="CR",'28 Populations and thresholds'!$J$156="EN",'28 Populations and thresholds'!$J$156="VU")</f>
        <v>0</v>
      </c>
      <c r="N1638" s="273">
        <f>D1638/'28 Populations and thresholds'!$H$156</f>
        <v>5.0800000000000003E-3</v>
      </c>
      <c r="O1638" s="263" t="str">
        <f t="shared" si="105"/>
        <v xml:space="preserve"> </v>
      </c>
      <c r="P1638" s="269"/>
      <c r="Q1638" s="263" t="str">
        <f t="shared" si="106"/>
        <v xml:space="preserve"> </v>
      </c>
    </row>
    <row r="1639" spans="1:17" x14ac:dyDescent="0.2">
      <c r="A1639" s="143" t="s">
        <v>1394</v>
      </c>
      <c r="B1639" s="40" t="s">
        <v>1413</v>
      </c>
      <c r="C1639" s="4" t="s">
        <v>3725</v>
      </c>
      <c r="D1639" s="41">
        <v>500</v>
      </c>
      <c r="E1639" s="47" t="s">
        <v>1320</v>
      </c>
      <c r="F1639" s="43" t="s">
        <v>6038</v>
      </c>
      <c r="G1639" s="263" t="str">
        <f t="shared" si="103"/>
        <v xml:space="preserve"> </v>
      </c>
      <c r="H1639" s="143" t="s">
        <v>15</v>
      </c>
      <c r="I1639" s="143" t="s">
        <v>1397</v>
      </c>
      <c r="J1639" s="263" t="str">
        <f t="shared" si="104"/>
        <v xml:space="preserve"> </v>
      </c>
      <c r="K1639" s="38" t="str">
        <f>IF(D1639&gt;=('28 Populations and thresholds'!$I$61),"YES"," ")</f>
        <v>YES</v>
      </c>
      <c r="L1639" s="38" t="str">
        <f>IF(K1639="YES"," ",IF(D1639&gt;=('28 Populations and thresholds'!$I$61)*0.25,"YES"))</f>
        <v xml:space="preserve"> </v>
      </c>
      <c r="M1639" s="38" t="b">
        <f>OR('28 Populations and thresholds'!$J$61="CR",'28 Populations and thresholds'!$J$61="EN",'28 Populations and thresholds'!$J$61="VU")</f>
        <v>0</v>
      </c>
      <c r="N1639" s="75">
        <f>D1639/('28 Populations and thresholds'!$H$61)</f>
        <v>0.05</v>
      </c>
      <c r="O1639" s="263" t="str">
        <f t="shared" si="105"/>
        <v xml:space="preserve"> </v>
      </c>
      <c r="P1639" s="120"/>
      <c r="Q1639" s="263" t="str">
        <f t="shared" si="106"/>
        <v xml:space="preserve"> </v>
      </c>
    </row>
    <row r="1640" spans="1:17" x14ac:dyDescent="0.2">
      <c r="A1640" s="143" t="s">
        <v>1394</v>
      </c>
      <c r="B1640" s="40" t="s">
        <v>1413</v>
      </c>
      <c r="C1640" s="4" t="s">
        <v>3727</v>
      </c>
      <c r="D1640" s="41">
        <v>950</v>
      </c>
      <c r="E1640" s="47" t="s">
        <v>1320</v>
      </c>
      <c r="F1640" s="43"/>
      <c r="G1640" s="263" t="str">
        <f t="shared" si="103"/>
        <v xml:space="preserve"> </v>
      </c>
      <c r="H1640" s="143" t="s">
        <v>15</v>
      </c>
      <c r="I1640" s="143" t="s">
        <v>1397</v>
      </c>
      <c r="J1640" s="263" t="str">
        <f t="shared" si="104"/>
        <v xml:space="preserve"> </v>
      </c>
      <c r="K1640" s="38" t="str">
        <f>IF(D1640&gt;=('28 Populations and thresholds'!$I$64),"YES"," ")</f>
        <v>YES</v>
      </c>
      <c r="L1640" s="38" t="str">
        <f>IF(K1640="YES"," ",IF(D1640&gt;=('28 Populations and thresholds'!$I$64)*0.25,"YES"))</f>
        <v xml:space="preserve"> </v>
      </c>
      <c r="M1640" s="38" t="b">
        <f>OR('28 Populations and thresholds'!$J$64="CR",'28 Populations and thresholds'!$J$64="EN",'28 Populations and thresholds'!$J$64="VU")</f>
        <v>0</v>
      </c>
      <c r="N1640" s="75">
        <f>D1640/('28 Populations and thresholds'!$H$64)</f>
        <v>0.13970588235294118</v>
      </c>
      <c r="O1640" s="263" t="str">
        <f t="shared" si="105"/>
        <v xml:space="preserve"> </v>
      </c>
      <c r="P1640" s="120"/>
      <c r="Q1640" s="263" t="str">
        <f t="shared" si="106"/>
        <v xml:space="preserve"> </v>
      </c>
    </row>
    <row r="1641" spans="1:17" x14ac:dyDescent="0.2">
      <c r="A1641" s="143" t="s">
        <v>1394</v>
      </c>
      <c r="B1641" s="40" t="s">
        <v>1413</v>
      </c>
      <c r="C1641" s="4" t="s">
        <v>3522</v>
      </c>
      <c r="D1641" s="41">
        <v>1500</v>
      </c>
      <c r="E1641" s="47" t="s">
        <v>1401</v>
      </c>
      <c r="F1641" s="43"/>
      <c r="G1641" s="263" t="str">
        <f t="shared" si="103"/>
        <v xml:space="preserve"> </v>
      </c>
      <c r="H1641" s="143" t="s">
        <v>15</v>
      </c>
      <c r="I1641" s="143" t="s">
        <v>1400</v>
      </c>
      <c r="J1641" s="263" t="str">
        <f t="shared" si="104"/>
        <v xml:space="preserve"> </v>
      </c>
      <c r="K1641" s="38" t="str">
        <f>IF(D1641&gt;=('28 Populations and thresholds'!$I$58),"YES"," ")</f>
        <v>YES</v>
      </c>
      <c r="L1641" s="38" t="str">
        <f>IF(K1641="YES"," ",IF(D1641&gt;=('28 Populations and thresholds'!$I$58)*0.25,"YES"))</f>
        <v xml:space="preserve"> </v>
      </c>
      <c r="M1641" s="38" t="b">
        <f>OR('28 Populations and thresholds'!$J$58="CR",'28 Populations and thresholds'!$J$58="EN",'28 Populations and thresholds'!$J$58="VU")</f>
        <v>0</v>
      </c>
      <c r="N1641" s="75">
        <f>D1641/'28 Populations and thresholds'!$H$58</f>
        <v>2.5000000000000001E-2</v>
      </c>
      <c r="O1641" s="263" t="str">
        <f t="shared" si="105"/>
        <v xml:space="preserve"> </v>
      </c>
      <c r="P1641" s="9"/>
      <c r="Q1641" s="263" t="str">
        <f t="shared" si="106"/>
        <v xml:space="preserve"> </v>
      </c>
    </row>
    <row r="1642" spans="1:17" x14ac:dyDescent="0.2">
      <c r="A1642" s="267" t="s">
        <v>1394</v>
      </c>
      <c r="B1642" s="268" t="s">
        <v>1415</v>
      </c>
      <c r="C1642" s="269" t="s">
        <v>3656</v>
      </c>
      <c r="D1642" s="270">
        <v>5000</v>
      </c>
      <c r="E1642" s="294" t="s">
        <v>1320</v>
      </c>
      <c r="F1642" s="276"/>
      <c r="G1642" s="263" t="str">
        <f t="shared" si="103"/>
        <v xml:space="preserve"> </v>
      </c>
      <c r="H1642" s="267" t="s">
        <v>15</v>
      </c>
      <c r="I1642" s="267" t="s">
        <v>1397</v>
      </c>
      <c r="J1642" s="263" t="str">
        <f t="shared" si="104"/>
        <v xml:space="preserve"> </v>
      </c>
      <c r="K1642" s="272" t="str">
        <f>IF(D1642&gt;=('28 Populations and thresholds'!$I$67),"YES"," ")</f>
        <v>YES</v>
      </c>
      <c r="L1642" s="272" t="str">
        <f>IF(K1642="YES"," ",IF(D1642&gt;=('28 Populations and thresholds'!$I$67)*0.25,"YES"))</f>
        <v xml:space="preserve"> </v>
      </c>
      <c r="M1642" s="272" t="b">
        <f>OR('28 Populations and thresholds'!$J$67="CR",'28 Populations and thresholds'!$J$67="EN",'28 Populations and thresholds'!$J$67="VU")</f>
        <v>0</v>
      </c>
      <c r="N1642" s="273">
        <f>D1642/'28 Populations and thresholds'!$H$67</f>
        <v>2.3809523809523808E-2</v>
      </c>
      <c r="O1642" s="263" t="str">
        <f t="shared" si="105"/>
        <v xml:space="preserve"> </v>
      </c>
      <c r="P1642" s="269"/>
      <c r="Q1642" s="263" t="str">
        <f t="shared" si="106"/>
        <v xml:space="preserve"> </v>
      </c>
    </row>
    <row r="1643" spans="1:17" x14ac:dyDescent="0.2">
      <c r="A1643" s="143" t="s">
        <v>1394</v>
      </c>
      <c r="B1643" s="40" t="s">
        <v>1416</v>
      </c>
      <c r="C1643" s="4" t="s">
        <v>3725</v>
      </c>
      <c r="D1643" s="41">
        <v>600</v>
      </c>
      <c r="E1643" s="47" t="s">
        <v>1320</v>
      </c>
      <c r="F1643" s="43" t="s">
        <v>6038</v>
      </c>
      <c r="G1643" s="263" t="str">
        <f t="shared" si="103"/>
        <v xml:space="preserve"> </v>
      </c>
      <c r="H1643" s="143" t="s">
        <v>15</v>
      </c>
      <c r="I1643" s="143" t="s">
        <v>1397</v>
      </c>
      <c r="J1643" s="263" t="str">
        <f t="shared" si="104"/>
        <v xml:space="preserve"> </v>
      </c>
      <c r="K1643" s="38" t="str">
        <f>IF(D1643&gt;=('28 Populations and thresholds'!$I$61),"YES"," ")</f>
        <v>YES</v>
      </c>
      <c r="L1643" s="38" t="str">
        <f>IF(K1643="YES"," ",IF(D1643&gt;=('28 Populations and thresholds'!$I$61)*0.25,"YES"))</f>
        <v xml:space="preserve"> </v>
      </c>
      <c r="M1643" s="38" t="b">
        <f>OR('28 Populations and thresholds'!$J$61="CR",'28 Populations and thresholds'!$J$61="EN",'28 Populations and thresholds'!$J$61="VU")</f>
        <v>0</v>
      </c>
      <c r="N1643" s="75">
        <f>D1643/('28 Populations and thresholds'!$H$61)</f>
        <v>0.06</v>
      </c>
      <c r="O1643" s="263" t="str">
        <f t="shared" si="105"/>
        <v xml:space="preserve"> </v>
      </c>
      <c r="P1643" s="120"/>
      <c r="Q1643" s="263" t="str">
        <f t="shared" si="106"/>
        <v xml:space="preserve"> </v>
      </c>
    </row>
    <row r="1644" spans="1:17" x14ac:dyDescent="0.2">
      <c r="A1644" s="143" t="s">
        <v>1394</v>
      </c>
      <c r="B1644" s="40" t="s">
        <v>1416</v>
      </c>
      <c r="C1644" s="4" t="s">
        <v>3617</v>
      </c>
      <c r="D1644" s="41">
        <v>25320</v>
      </c>
      <c r="E1644" s="47" t="s">
        <v>1417</v>
      </c>
      <c r="F1644" s="43"/>
      <c r="G1644" s="263" t="str">
        <f t="shared" si="103"/>
        <v xml:space="preserve"> </v>
      </c>
      <c r="H1644" s="143" t="s">
        <v>15</v>
      </c>
      <c r="I1644" s="143" t="s">
        <v>1400</v>
      </c>
      <c r="J1644" s="263" t="str">
        <f t="shared" si="104"/>
        <v xml:space="preserve"> </v>
      </c>
      <c r="K1644" s="38" t="str">
        <f>IF(D1644&gt;=('28 Populations and thresholds'!$I$95),"YES"," ")</f>
        <v>YES</v>
      </c>
      <c r="L1644" s="38" t="str">
        <f>IF(K1644="YES"," ",IF(D1644&gt;=('28 Populations and thresholds'!$I$95)*0.25,"YES"))</f>
        <v xml:space="preserve"> </v>
      </c>
      <c r="M1644" s="38" t="b">
        <f>OR('28 Populations and thresholds'!$J$95="CR",'28 Populations and thresholds'!$J$95="EN",'28 Populations and thresholds'!$J$95="VU")</f>
        <v>0</v>
      </c>
      <c r="N1644" s="75">
        <f>D1644/'28 Populations and thresholds'!$H$95</f>
        <v>8.4400000000000003E-2</v>
      </c>
      <c r="O1644" s="263" t="str">
        <f t="shared" si="105"/>
        <v xml:space="preserve"> </v>
      </c>
      <c r="P1644" s="9"/>
      <c r="Q1644" s="263" t="str">
        <f t="shared" si="106"/>
        <v xml:space="preserve"> </v>
      </c>
    </row>
    <row r="1645" spans="1:17" x14ac:dyDescent="0.2">
      <c r="A1645" s="142" t="s">
        <v>1394</v>
      </c>
      <c r="B1645" s="39" t="s">
        <v>1416</v>
      </c>
      <c r="C1645" s="4" t="s">
        <v>3589</v>
      </c>
      <c r="D1645" s="42">
        <v>14600</v>
      </c>
      <c r="E1645" s="48" t="s">
        <v>1417</v>
      </c>
      <c r="F1645" s="44"/>
      <c r="G1645" s="263" t="str">
        <f t="shared" si="103"/>
        <v xml:space="preserve"> </v>
      </c>
      <c r="H1645" s="143" t="s">
        <v>15</v>
      </c>
      <c r="I1645" s="142" t="s">
        <v>1400</v>
      </c>
      <c r="J1645" s="263" t="str">
        <f t="shared" si="104"/>
        <v xml:space="preserve"> </v>
      </c>
      <c r="K1645" s="38" t="str">
        <f>IF(D1645&gt;=('28 Populations and thresholds'!$I$84),"YES"," ")</f>
        <v>YES</v>
      </c>
      <c r="L1645" s="38" t="str">
        <f>IF(K1645="YES"," ",IF(D1645&gt;=('28 Populations and thresholds'!$I$84)*0.25,"YES"))</f>
        <v xml:space="preserve"> </v>
      </c>
      <c r="M1645" s="38" t="b">
        <f>OR('28 Populations and thresholds'!$J$84="CR",'28 Populations and thresholds'!$J$84="EN",'28 Populations and thresholds'!$J$84="VU")</f>
        <v>0</v>
      </c>
      <c r="N1645" s="75">
        <f>D1645/'28 Populations and thresholds'!$H$84</f>
        <v>1.46E-2</v>
      </c>
      <c r="O1645" s="263" t="str">
        <f t="shared" si="105"/>
        <v xml:space="preserve"> </v>
      </c>
      <c r="P1645" s="9"/>
      <c r="Q1645" s="263" t="str">
        <f t="shared" si="106"/>
        <v xml:space="preserve"> </v>
      </c>
    </row>
    <row r="1646" spans="1:17" x14ac:dyDescent="0.2">
      <c r="A1646" s="143" t="s">
        <v>1394</v>
      </c>
      <c r="B1646" s="40" t="s">
        <v>1416</v>
      </c>
      <c r="C1646" s="4" t="s">
        <v>3735</v>
      </c>
      <c r="D1646" s="41">
        <v>5960</v>
      </c>
      <c r="E1646" s="47" t="s">
        <v>1417</v>
      </c>
      <c r="F1646" s="43"/>
      <c r="G1646" s="263" t="str">
        <f t="shared" si="103"/>
        <v xml:space="preserve"> </v>
      </c>
      <c r="H1646" s="143" t="s">
        <v>15</v>
      </c>
      <c r="I1646" s="143" t="s">
        <v>1400</v>
      </c>
      <c r="J1646" s="263" t="str">
        <f t="shared" si="104"/>
        <v xml:space="preserve"> </v>
      </c>
      <c r="K1646" s="38" t="str">
        <f>IF(D1646&gt;=('28 Populations and thresholds'!$I$86),"YES"," ")</f>
        <v>YES</v>
      </c>
      <c r="L1646" s="38" t="str">
        <f>IF(K1646="YES"," ",IF(D1646&gt;=('28 Populations and thresholds'!$I$86)*0.25,"YES"))</f>
        <v xml:space="preserve"> </v>
      </c>
      <c r="M1646" s="38" t="b">
        <f>OR('28 Populations and thresholds'!$J$86="CR",'28 Populations and thresholds'!$J$86="EN",'28 Populations and thresholds'!$J$86="VU")</f>
        <v>0</v>
      </c>
      <c r="N1646" s="75">
        <f>D1646/'28 Populations and thresholds'!$H$86</f>
        <v>5.96E-3</v>
      </c>
      <c r="O1646" s="263" t="str">
        <f t="shared" si="105"/>
        <v xml:space="preserve"> </v>
      </c>
      <c r="Q1646" s="263" t="str">
        <f t="shared" si="106"/>
        <v xml:space="preserve"> </v>
      </c>
    </row>
    <row r="1647" spans="1:17" x14ac:dyDescent="0.2">
      <c r="A1647" s="143" t="s">
        <v>1394</v>
      </c>
      <c r="B1647" s="40" t="s">
        <v>1416</v>
      </c>
      <c r="C1647" s="111" t="s">
        <v>3626</v>
      </c>
      <c r="D1647" s="41">
        <v>13480</v>
      </c>
      <c r="E1647" s="47" t="s">
        <v>1417</v>
      </c>
      <c r="F1647" s="43"/>
      <c r="G1647" s="263" t="str">
        <f t="shared" si="103"/>
        <v xml:space="preserve"> </v>
      </c>
      <c r="H1647" s="143" t="s">
        <v>15</v>
      </c>
      <c r="I1647" s="143" t="s">
        <v>1400</v>
      </c>
      <c r="J1647" s="263" t="str">
        <f t="shared" si="104"/>
        <v xml:space="preserve"> </v>
      </c>
      <c r="K1647" s="38" t="str">
        <f>IF(D1647&gt;=('28 Populations and thresholds'!$I$98),"YES"," ")</f>
        <v>YES</v>
      </c>
      <c r="L1647" s="38" t="str">
        <f>IF(K1647="YES"," ",IF(D1647&gt;=('28 Populations and thresholds'!$I$98)*0.25,"YES"))</f>
        <v xml:space="preserve"> </v>
      </c>
      <c r="M1647" s="38" t="b">
        <f>OR('28 Populations and thresholds'!$J$98="CR",'28 Populations and thresholds'!$J$98="EN",'28 Populations and thresholds'!$J$98="VU")</f>
        <v>0</v>
      </c>
      <c r="N1647" s="75">
        <f>D1647/'28 Populations and thresholds'!$H$98</f>
        <v>4.4933333333333332E-2</v>
      </c>
      <c r="O1647" s="263" t="str">
        <f t="shared" si="105"/>
        <v xml:space="preserve"> </v>
      </c>
      <c r="Q1647" s="263" t="str">
        <f t="shared" si="106"/>
        <v xml:space="preserve"> </v>
      </c>
    </row>
    <row r="1648" spans="1:17" x14ac:dyDescent="0.2">
      <c r="A1648" s="267" t="s">
        <v>1394</v>
      </c>
      <c r="B1648" s="268" t="s">
        <v>1418</v>
      </c>
      <c r="C1648" s="269" t="s">
        <v>3725</v>
      </c>
      <c r="D1648" s="270">
        <v>2500</v>
      </c>
      <c r="E1648" s="294" t="s">
        <v>1320</v>
      </c>
      <c r="F1648" s="276"/>
      <c r="G1648" s="263" t="str">
        <f t="shared" si="103"/>
        <v xml:space="preserve"> </v>
      </c>
      <c r="H1648" s="267" t="s">
        <v>15</v>
      </c>
      <c r="I1648" s="267" t="s">
        <v>1397</v>
      </c>
      <c r="J1648" s="263" t="str">
        <f t="shared" si="104"/>
        <v xml:space="preserve"> </v>
      </c>
      <c r="K1648" s="272" t="str">
        <f>IF(D1648&gt;=('28 Populations and thresholds'!$I$61),"YES"," ")</f>
        <v>YES</v>
      </c>
      <c r="L1648" s="272" t="str">
        <f>IF(K1648="YES"," ",IF(D1648&gt;=('28 Populations and thresholds'!$I$61)*0.25,"YES"))</f>
        <v xml:space="preserve"> </v>
      </c>
      <c r="M1648" s="272" t="b">
        <f>OR('28 Populations and thresholds'!$J$61="CR",'28 Populations and thresholds'!$J$61="EN",'28 Populations and thresholds'!$J$61="VU")</f>
        <v>0</v>
      </c>
      <c r="N1648" s="273">
        <f>D1648/('28 Populations and thresholds'!$H$61)</f>
        <v>0.25</v>
      </c>
      <c r="O1648" s="263" t="str">
        <f t="shared" si="105"/>
        <v xml:space="preserve"> </v>
      </c>
      <c r="P1648" s="300"/>
      <c r="Q1648" s="263" t="str">
        <f t="shared" si="106"/>
        <v xml:space="preserve"> </v>
      </c>
    </row>
    <row r="1649" spans="1:22" x14ac:dyDescent="0.2">
      <c r="A1649" s="267" t="s">
        <v>1394</v>
      </c>
      <c r="B1649" s="268" t="s">
        <v>1418</v>
      </c>
      <c r="C1649" s="269" t="s">
        <v>3656</v>
      </c>
      <c r="D1649" s="270">
        <v>1900</v>
      </c>
      <c r="E1649" s="294" t="s">
        <v>1320</v>
      </c>
      <c r="F1649" s="276"/>
      <c r="G1649" s="263" t="str">
        <f t="shared" si="103"/>
        <v xml:space="preserve"> </v>
      </c>
      <c r="H1649" s="267" t="s">
        <v>15</v>
      </c>
      <c r="I1649" s="267" t="s">
        <v>1397</v>
      </c>
      <c r="J1649" s="263" t="str">
        <f t="shared" si="104"/>
        <v xml:space="preserve"> </v>
      </c>
      <c r="K1649" s="272" t="str">
        <f>IF(D1649&gt;=('28 Populations and thresholds'!$I$67),"YES"," ")</f>
        <v>YES</v>
      </c>
      <c r="L1649" s="272" t="str">
        <f>IF(K1649="YES"," ",IF(D1649&gt;=('28 Populations and thresholds'!$I$67)*0.25,"YES"))</f>
        <v xml:space="preserve"> </v>
      </c>
      <c r="M1649" s="272" t="b">
        <f>OR('28 Populations and thresholds'!$J$67="CR",'28 Populations and thresholds'!$J$67="EN",'28 Populations and thresholds'!$J$67="VU")</f>
        <v>0</v>
      </c>
      <c r="N1649" s="273">
        <f>D1649/'28 Populations and thresholds'!$H$67</f>
        <v>9.0476190476190474E-3</v>
      </c>
      <c r="O1649" s="263" t="str">
        <f t="shared" si="105"/>
        <v xml:space="preserve"> </v>
      </c>
      <c r="P1649" s="269"/>
      <c r="Q1649" s="263" t="str">
        <f t="shared" si="106"/>
        <v xml:space="preserve"> </v>
      </c>
    </row>
    <row r="1650" spans="1:22" x14ac:dyDescent="0.2">
      <c r="A1650" s="267" t="s">
        <v>1394</v>
      </c>
      <c r="B1650" s="268" t="s">
        <v>1418</v>
      </c>
      <c r="C1650" s="269" t="s">
        <v>3528</v>
      </c>
      <c r="D1650" s="270">
        <v>1200</v>
      </c>
      <c r="E1650" s="294" t="s">
        <v>1401</v>
      </c>
      <c r="F1650" s="276"/>
      <c r="G1650" s="263" t="str">
        <f t="shared" si="103"/>
        <v xml:space="preserve"> </v>
      </c>
      <c r="H1650" s="267" t="s">
        <v>15</v>
      </c>
      <c r="I1650" s="267" t="s">
        <v>1400</v>
      </c>
      <c r="J1650" s="263" t="str">
        <f t="shared" si="104"/>
        <v xml:space="preserve"> </v>
      </c>
      <c r="K1650" s="272" t="str">
        <f>IF(D1650&gt;=('28 Populations and thresholds'!$I$59),"YES"," ")</f>
        <v>YES</v>
      </c>
      <c r="L1650" s="272" t="str">
        <f>IF(K1650="YES"," ",IF(D1650&gt;=('28 Populations and thresholds'!$I$59)*0.25,"YES"))</f>
        <v xml:space="preserve"> </v>
      </c>
      <c r="M1650" s="272" t="b">
        <f>OR('28 Populations and thresholds'!$J$59="CR",'28 Populations and thresholds'!$J$59="EN",'28 Populations and thresholds'!$J$59="VU")</f>
        <v>0</v>
      </c>
      <c r="N1650" s="273">
        <f>D1650/'28 Populations and thresholds'!$H$59</f>
        <v>1.090909090909091E-2</v>
      </c>
      <c r="O1650" s="263" t="str">
        <f t="shared" si="105"/>
        <v xml:space="preserve"> </v>
      </c>
      <c r="P1650" s="269"/>
      <c r="Q1650" s="263" t="str">
        <f t="shared" si="106"/>
        <v xml:space="preserve"> </v>
      </c>
    </row>
    <row r="1651" spans="1:22" x14ac:dyDescent="0.2">
      <c r="A1651" s="267" t="s">
        <v>1394</v>
      </c>
      <c r="B1651" s="268" t="s">
        <v>1418</v>
      </c>
      <c r="C1651" s="269" t="s">
        <v>3522</v>
      </c>
      <c r="D1651" s="270">
        <v>650</v>
      </c>
      <c r="E1651" s="294" t="s">
        <v>1401</v>
      </c>
      <c r="F1651" s="276"/>
      <c r="G1651" s="263" t="str">
        <f t="shared" si="103"/>
        <v xml:space="preserve"> </v>
      </c>
      <c r="H1651" s="267" t="s">
        <v>15</v>
      </c>
      <c r="I1651" s="267" t="s">
        <v>1400</v>
      </c>
      <c r="J1651" s="263" t="str">
        <f t="shared" si="104"/>
        <v xml:space="preserve"> </v>
      </c>
      <c r="K1651" s="272" t="str">
        <f>IF(D1651&gt;=('28 Populations and thresholds'!$I$58),"YES"," ")</f>
        <v>YES</v>
      </c>
      <c r="L1651" s="272" t="str">
        <f>IF(K1651="YES"," ",IF(D1651&gt;=('28 Populations and thresholds'!$I$58)*0.25,"YES"))</f>
        <v xml:space="preserve"> </v>
      </c>
      <c r="M1651" s="272" t="b">
        <f>OR('28 Populations and thresholds'!$J$58="CR",'28 Populations and thresholds'!$J$58="EN",'28 Populations and thresholds'!$J$58="VU")</f>
        <v>0</v>
      </c>
      <c r="N1651" s="273">
        <f>D1651/'28 Populations and thresholds'!$H$58</f>
        <v>1.0833333333333334E-2</v>
      </c>
      <c r="O1651" s="263" t="str">
        <f t="shared" si="105"/>
        <v xml:space="preserve"> </v>
      </c>
      <c r="P1651" s="269"/>
      <c r="Q1651" s="263" t="str">
        <f t="shared" si="106"/>
        <v xml:space="preserve"> </v>
      </c>
    </row>
    <row r="1652" spans="1:22" x14ac:dyDescent="0.2">
      <c r="A1652" s="143" t="s">
        <v>1394</v>
      </c>
      <c r="B1652" s="40" t="s">
        <v>1419</v>
      </c>
      <c r="C1652" s="4" t="s">
        <v>3725</v>
      </c>
      <c r="D1652" s="41">
        <v>3300</v>
      </c>
      <c r="E1652" s="47" t="s">
        <v>1320</v>
      </c>
      <c r="F1652" s="43" t="s">
        <v>6038</v>
      </c>
      <c r="G1652" s="263" t="str">
        <f t="shared" si="103"/>
        <v xml:space="preserve"> </v>
      </c>
      <c r="H1652" s="143" t="s">
        <v>15</v>
      </c>
      <c r="I1652" s="143" t="s">
        <v>1397</v>
      </c>
      <c r="J1652" s="263" t="str">
        <f t="shared" si="104"/>
        <v xml:space="preserve"> </v>
      </c>
      <c r="K1652" s="38" t="str">
        <f>IF(D1652&gt;=('28 Populations and thresholds'!$I$61),"YES"," ")</f>
        <v>YES</v>
      </c>
      <c r="L1652" s="38" t="str">
        <f>IF(K1652="YES"," ",IF(D1652&gt;=('28 Populations and thresholds'!$I$61)*0.25,"YES"))</f>
        <v xml:space="preserve"> </v>
      </c>
      <c r="M1652" s="38" t="b">
        <f>OR('28 Populations and thresholds'!$J$61="CR",'28 Populations and thresholds'!$J$61="EN",'28 Populations and thresholds'!$J$61="VU")</f>
        <v>0</v>
      </c>
      <c r="N1652" s="75">
        <f>D1652/('28 Populations and thresholds'!$H$61)</f>
        <v>0.33</v>
      </c>
      <c r="O1652" s="263" t="str">
        <f t="shared" si="105"/>
        <v xml:space="preserve"> </v>
      </c>
      <c r="P1652" s="120"/>
      <c r="Q1652" s="263" t="str">
        <f t="shared" si="106"/>
        <v xml:space="preserve"> </v>
      </c>
    </row>
    <row r="1653" spans="1:22" x14ac:dyDescent="0.2">
      <c r="A1653" s="182" t="s">
        <v>1394</v>
      </c>
      <c r="B1653" s="183" t="s">
        <v>1419</v>
      </c>
      <c r="C1653" s="181" t="s">
        <v>3528</v>
      </c>
      <c r="D1653" s="180">
        <v>5000</v>
      </c>
      <c r="E1653" s="179"/>
      <c r="F1653" s="190"/>
      <c r="G1653" s="263" t="str">
        <f t="shared" si="103"/>
        <v xml:space="preserve"> </v>
      </c>
      <c r="H1653" s="12" t="s">
        <v>4498</v>
      </c>
      <c r="I1653" s="12"/>
      <c r="J1653" s="263" t="str">
        <f t="shared" si="104"/>
        <v xml:space="preserve"> </v>
      </c>
      <c r="K1653" s="38" t="str">
        <f>IF(D1653&gt;=('28 Populations and thresholds'!$I$59),"YES"," ")</f>
        <v>YES</v>
      </c>
      <c r="L1653" s="38" t="str">
        <f>IF(K1653="YES"," ",IF(D1653&gt;=('28 Populations and thresholds'!$I$59)*0.25,"YES"))</f>
        <v xml:space="preserve"> </v>
      </c>
      <c r="M1653" s="38" t="b">
        <f>OR('28 Populations and thresholds'!$J$59="CR",'28 Populations and thresholds'!$J$59="EN",'28 Populations and thresholds'!$J$59="VU")</f>
        <v>0</v>
      </c>
      <c r="N1653" s="75">
        <f>D1653/'28 Populations and thresholds'!$H$59</f>
        <v>4.5454545454545456E-2</v>
      </c>
      <c r="O1653" s="263" t="str">
        <f t="shared" si="105"/>
        <v xml:space="preserve"> </v>
      </c>
      <c r="Q1653" s="263" t="str">
        <f t="shared" si="106"/>
        <v xml:space="preserve"> </v>
      </c>
    </row>
    <row r="1654" spans="1:22" x14ac:dyDescent="0.2">
      <c r="A1654" s="267" t="s">
        <v>1394</v>
      </c>
      <c r="B1654" s="268" t="s">
        <v>1421</v>
      </c>
      <c r="C1654" s="269" t="s">
        <v>3617</v>
      </c>
      <c r="D1654" s="270">
        <v>7074</v>
      </c>
      <c r="E1654" s="294" t="s">
        <v>1408</v>
      </c>
      <c r="F1654" s="276"/>
      <c r="G1654" s="263" t="str">
        <f t="shared" si="103"/>
        <v xml:space="preserve"> </v>
      </c>
      <c r="H1654" s="267" t="s">
        <v>15</v>
      </c>
      <c r="I1654" s="267" t="s">
        <v>1422</v>
      </c>
      <c r="J1654" s="263" t="str">
        <f t="shared" si="104"/>
        <v xml:space="preserve"> </v>
      </c>
      <c r="K1654" s="272" t="str">
        <f>IF(D1654&gt;=('28 Populations and thresholds'!$I$95),"YES"," ")</f>
        <v>YES</v>
      </c>
      <c r="L1654" s="272" t="str">
        <f>IF(K1654="YES"," ",IF(D1654&gt;=('28 Populations and thresholds'!$I$95)*0.25,"YES"))</f>
        <v xml:space="preserve"> </v>
      </c>
      <c r="M1654" s="272" t="b">
        <f>OR('28 Populations and thresholds'!$J$95="CR",'28 Populations and thresholds'!$J$95="EN",'28 Populations and thresholds'!$J$95="VU")</f>
        <v>0</v>
      </c>
      <c r="N1654" s="273">
        <f>D1654/'28 Populations and thresholds'!$H$95</f>
        <v>2.358E-2</v>
      </c>
      <c r="O1654" s="263" t="str">
        <f t="shared" si="105"/>
        <v xml:space="preserve"> </v>
      </c>
      <c r="P1654" s="269"/>
      <c r="Q1654" s="263" t="str">
        <f t="shared" si="106"/>
        <v xml:space="preserve"> </v>
      </c>
    </row>
    <row r="1655" spans="1:22" x14ac:dyDescent="0.2">
      <c r="A1655" s="267" t="s">
        <v>1394</v>
      </c>
      <c r="B1655" s="268" t="s">
        <v>1421</v>
      </c>
      <c r="C1655" s="269" t="s">
        <v>3633</v>
      </c>
      <c r="D1655" s="270">
        <v>5600</v>
      </c>
      <c r="E1655" s="294" t="s">
        <v>1408</v>
      </c>
      <c r="F1655" s="276"/>
      <c r="G1655" s="263" t="str">
        <f t="shared" si="103"/>
        <v xml:space="preserve"> </v>
      </c>
      <c r="H1655" s="267" t="s">
        <v>15</v>
      </c>
      <c r="I1655" s="267" t="s">
        <v>1423</v>
      </c>
      <c r="J1655" s="263" t="str">
        <f t="shared" si="104"/>
        <v xml:space="preserve"> </v>
      </c>
      <c r="K1655" s="272" t="str">
        <f>IF(D1655&gt;=('28 Populations and thresholds'!$I$99),"YES"," ")</f>
        <v>YES</v>
      </c>
      <c r="L1655" s="272" t="str">
        <f>IF(K1655="YES"," ",IF(D1655&gt;=('28 Populations and thresholds'!$I$99)*0.25,"YES"))</f>
        <v xml:space="preserve"> </v>
      </c>
      <c r="M1655" s="272" t="b">
        <f>OR('28 Populations and thresholds'!$J$99="CR",'28 Populations and thresholds'!$J$99="EN",'28 Populations and thresholds'!$J$99="VU")</f>
        <v>0</v>
      </c>
      <c r="N1655" s="273">
        <f>D1655/'28 Populations and thresholds'!$H$99</f>
        <v>1.8666666666666668E-2</v>
      </c>
      <c r="O1655" s="263" t="str">
        <f t="shared" si="105"/>
        <v xml:space="preserve"> </v>
      </c>
      <c r="P1655" s="269"/>
      <c r="Q1655" s="263" t="str">
        <f t="shared" si="106"/>
        <v xml:space="preserve"> </v>
      </c>
    </row>
    <row r="1656" spans="1:22" x14ac:dyDescent="0.2">
      <c r="A1656" s="143" t="s">
        <v>1394</v>
      </c>
      <c r="B1656" s="40" t="s">
        <v>1424</v>
      </c>
      <c r="C1656" s="4" t="s">
        <v>3603</v>
      </c>
      <c r="D1656" s="41">
        <v>19664</v>
      </c>
      <c r="E1656" s="47" t="s">
        <v>1344</v>
      </c>
      <c r="F1656" s="43"/>
      <c r="G1656" s="263" t="str">
        <f t="shared" si="103"/>
        <v xml:space="preserve"> </v>
      </c>
      <c r="H1656" s="143" t="s">
        <v>15</v>
      </c>
      <c r="I1656" s="143" t="s">
        <v>1395</v>
      </c>
      <c r="J1656" s="263" t="str">
        <f t="shared" si="104"/>
        <v xml:space="preserve"> </v>
      </c>
      <c r="K1656" s="38" t="str">
        <f>IF(D1656&gt;=('28 Populations and thresholds'!$I$89),"YES"," ")</f>
        <v>YES</v>
      </c>
      <c r="L1656" s="38" t="str">
        <f>IF(K1656="YES"," ",IF(D1656&gt;=('28 Populations and thresholds'!$I$89)*0.25,"YES"))</f>
        <v xml:space="preserve"> </v>
      </c>
      <c r="M1656" s="38" t="b">
        <f>OR('28 Populations and thresholds'!$J$89="CR",'28 Populations and thresholds'!$J$89="EN",'28 Populations and thresholds'!$J$89="VU")</f>
        <v>0</v>
      </c>
      <c r="N1656" s="75">
        <f>D1656/'28 Populations and thresholds'!$H$89</f>
        <v>1.3109333333333334E-2</v>
      </c>
      <c r="O1656" s="263" t="str">
        <f t="shared" si="105"/>
        <v xml:space="preserve"> </v>
      </c>
      <c r="P1656" s="9"/>
      <c r="Q1656" s="263" t="str">
        <f t="shared" si="106"/>
        <v xml:space="preserve"> </v>
      </c>
    </row>
    <row r="1657" spans="1:22" x14ac:dyDescent="0.2">
      <c r="A1657" s="143" t="s">
        <v>1394</v>
      </c>
      <c r="B1657" s="40" t="s">
        <v>1424</v>
      </c>
      <c r="C1657" s="4" t="s">
        <v>3607</v>
      </c>
      <c r="D1657" s="41">
        <v>10065</v>
      </c>
      <c r="E1657" s="47" t="s">
        <v>1344</v>
      </c>
      <c r="F1657" s="43"/>
      <c r="G1657" s="263" t="str">
        <f t="shared" si="103"/>
        <v xml:space="preserve"> </v>
      </c>
      <c r="H1657" s="143" t="s">
        <v>15</v>
      </c>
      <c r="I1657" s="143" t="s">
        <v>1395</v>
      </c>
      <c r="J1657" s="263" t="str">
        <f t="shared" si="104"/>
        <v xml:space="preserve"> </v>
      </c>
      <c r="K1657" s="38" t="str">
        <f>IF(D1657&gt;=('28 Populations and thresholds'!$I$92),"YES"," ")</f>
        <v>YES</v>
      </c>
      <c r="L1657" s="38" t="str">
        <f>IF(K1657="YES"," ",IF(D1657&gt;=('28 Populations and thresholds'!$I$92)*0.25,"YES"))</f>
        <v xml:space="preserve"> </v>
      </c>
      <c r="M1657" s="38" t="b">
        <f>OR('28 Populations and thresholds'!$J$92="CR",'28 Populations and thresholds'!$J$92="EN",'28 Populations and thresholds'!$J$92="VU")</f>
        <v>0</v>
      </c>
      <c r="N1657" s="75">
        <f>D1657/'28 Populations and thresholds'!$H$92</f>
        <v>3.3550000000000003E-2</v>
      </c>
      <c r="O1657" s="263" t="str">
        <f t="shared" si="105"/>
        <v xml:space="preserve"> </v>
      </c>
      <c r="P1657" s="9"/>
      <c r="Q1657" s="263" t="str">
        <f t="shared" si="106"/>
        <v xml:space="preserve"> </v>
      </c>
    </row>
    <row r="1658" spans="1:22" x14ac:dyDescent="0.2">
      <c r="A1658" s="143" t="s">
        <v>1394</v>
      </c>
      <c r="B1658" s="40" t="s">
        <v>1424</v>
      </c>
      <c r="C1658" s="4" t="s">
        <v>3528</v>
      </c>
      <c r="D1658" s="41">
        <v>2660</v>
      </c>
      <c r="E1658" s="47" t="s">
        <v>1344</v>
      </c>
      <c r="F1658" s="43"/>
      <c r="G1658" s="263" t="str">
        <f t="shared" si="103"/>
        <v xml:space="preserve"> </v>
      </c>
      <c r="H1658" s="143" t="s">
        <v>15</v>
      </c>
      <c r="I1658" s="143" t="s">
        <v>1395</v>
      </c>
      <c r="J1658" s="263" t="str">
        <f t="shared" si="104"/>
        <v xml:space="preserve"> </v>
      </c>
      <c r="K1658" s="38" t="str">
        <f>IF(D1658&gt;=('28 Populations and thresholds'!$I$59),"YES"," ")</f>
        <v>YES</v>
      </c>
      <c r="L1658" s="38" t="str">
        <f>IF(K1658="YES"," ",IF(D1658&gt;=('28 Populations and thresholds'!$I$59)*0.25,"YES"))</f>
        <v xml:space="preserve"> </v>
      </c>
      <c r="M1658" s="38" t="b">
        <f>OR('28 Populations and thresholds'!$J$59="CR",'28 Populations and thresholds'!$J$59="EN",'28 Populations and thresholds'!$J$59="VU")</f>
        <v>0</v>
      </c>
      <c r="N1658" s="75">
        <f>D1658/'28 Populations and thresholds'!$H$59</f>
        <v>2.4181818181818183E-2</v>
      </c>
      <c r="O1658" s="263" t="str">
        <f t="shared" si="105"/>
        <v xml:space="preserve"> </v>
      </c>
      <c r="P1658" s="9"/>
      <c r="Q1658" s="263" t="str">
        <f t="shared" si="106"/>
        <v xml:space="preserve"> </v>
      </c>
    </row>
    <row r="1659" spans="1:22" x14ac:dyDescent="0.2">
      <c r="A1659" s="267" t="s">
        <v>1394</v>
      </c>
      <c r="B1659" s="268" t="s">
        <v>1425</v>
      </c>
      <c r="C1659" s="269" t="s">
        <v>3725</v>
      </c>
      <c r="D1659" s="298">
        <v>722</v>
      </c>
      <c r="E1659" s="294" t="s">
        <v>1320</v>
      </c>
      <c r="F1659" s="276"/>
      <c r="G1659" s="263" t="str">
        <f t="shared" si="103"/>
        <v xml:space="preserve"> </v>
      </c>
      <c r="H1659" s="267" t="s">
        <v>15</v>
      </c>
      <c r="I1659" s="267" t="s">
        <v>1397</v>
      </c>
      <c r="J1659" s="263" t="str">
        <f t="shared" si="104"/>
        <v xml:space="preserve"> </v>
      </c>
      <c r="K1659" s="272" t="str">
        <f>IF(D1659&gt;=('28 Populations and thresholds'!$I$61),"YES"," ")</f>
        <v>YES</v>
      </c>
      <c r="L1659" s="272" t="str">
        <f>IF(K1659="YES"," ",IF(D1659&gt;=('28 Populations and thresholds'!$I$61)*0.25,"YES"))</f>
        <v xml:space="preserve"> </v>
      </c>
      <c r="M1659" s="272" t="b">
        <f>OR('28 Populations and thresholds'!$J$61="CR",'28 Populations and thresholds'!$J$61="EN",'28 Populations and thresholds'!$J$61="VU")</f>
        <v>0</v>
      </c>
      <c r="N1659" s="273">
        <f>D1659/('28 Populations and thresholds'!$H$61)</f>
        <v>7.22E-2</v>
      </c>
      <c r="O1659" s="263" t="str">
        <f t="shared" si="105"/>
        <v xml:space="preserve"> </v>
      </c>
      <c r="P1659" s="300"/>
      <c r="Q1659" s="263" t="str">
        <f t="shared" si="106"/>
        <v xml:space="preserve"> </v>
      </c>
    </row>
    <row r="1660" spans="1:22" x14ac:dyDescent="0.2">
      <c r="A1660" s="143" t="s">
        <v>1394</v>
      </c>
      <c r="B1660" s="40" t="s">
        <v>1426</v>
      </c>
      <c r="C1660" s="111" t="s">
        <v>3528</v>
      </c>
      <c r="D1660" s="41">
        <v>1501</v>
      </c>
      <c r="E1660" s="47" t="s">
        <v>1344</v>
      </c>
      <c r="F1660" s="43"/>
      <c r="G1660" s="263" t="str">
        <f t="shared" si="103"/>
        <v xml:space="preserve"> </v>
      </c>
      <c r="H1660" s="143" t="s">
        <v>15</v>
      </c>
      <c r="I1660" s="143" t="s">
        <v>1395</v>
      </c>
      <c r="J1660" s="263" t="str">
        <f t="shared" si="104"/>
        <v xml:space="preserve"> </v>
      </c>
      <c r="K1660" s="38" t="str">
        <f>IF(D1660&gt;=('28 Populations and thresholds'!$I$59),"YES"," ")</f>
        <v>YES</v>
      </c>
      <c r="L1660" s="38" t="str">
        <f>IF(K1660="YES"," ",IF(D1660&gt;=('28 Populations and thresholds'!$I$59)*0.25,"YES"))</f>
        <v xml:space="preserve"> </v>
      </c>
      <c r="M1660" s="38" t="b">
        <f>OR('28 Populations and thresholds'!$J$59="CR",'28 Populations and thresholds'!$J$59="EN",'28 Populations and thresholds'!$J$59="VU")</f>
        <v>0</v>
      </c>
      <c r="N1660" s="75">
        <f>D1660/'28 Populations and thresholds'!$H$59</f>
        <v>1.3645454545454546E-2</v>
      </c>
      <c r="O1660" s="263" t="str">
        <f t="shared" si="105"/>
        <v xml:space="preserve"> </v>
      </c>
      <c r="P1660" s="9"/>
      <c r="Q1660" s="263" t="str">
        <f t="shared" si="106"/>
        <v xml:space="preserve"> </v>
      </c>
    </row>
    <row r="1661" spans="1:22" x14ac:dyDescent="0.2">
      <c r="A1661" s="267" t="s">
        <v>1394</v>
      </c>
      <c r="B1661" s="268" t="s">
        <v>4658</v>
      </c>
      <c r="C1661" s="269" t="s">
        <v>3727</v>
      </c>
      <c r="D1661" s="270">
        <v>2758</v>
      </c>
      <c r="E1661" s="294" t="s">
        <v>1408</v>
      </c>
      <c r="F1661" s="276"/>
      <c r="G1661" s="263" t="str">
        <f t="shared" si="103"/>
        <v xml:space="preserve"> </v>
      </c>
      <c r="H1661" s="267" t="s">
        <v>15</v>
      </c>
      <c r="I1661" s="267" t="s">
        <v>1407</v>
      </c>
      <c r="J1661" s="263" t="str">
        <f t="shared" si="104"/>
        <v xml:space="preserve"> </v>
      </c>
      <c r="K1661" s="272" t="str">
        <f>IF(D1661&gt;=('28 Populations and thresholds'!$I$64),"YES"," ")</f>
        <v>YES</v>
      </c>
      <c r="L1661" s="272" t="str">
        <f>IF(K1661="YES"," ",IF(D1661&gt;=('28 Populations and thresholds'!$I$64)*0.25,"YES"))</f>
        <v xml:space="preserve"> </v>
      </c>
      <c r="M1661" s="272" t="b">
        <f>OR('28 Populations and thresholds'!$J$64="CR",'28 Populations and thresholds'!$J$64="EN",'28 Populations and thresholds'!$J$64="VU")</f>
        <v>0</v>
      </c>
      <c r="N1661" s="273">
        <f>D1661/('28 Populations and thresholds'!$H$64)</f>
        <v>0.40558823529411764</v>
      </c>
      <c r="O1661" s="263" t="str">
        <f t="shared" si="105"/>
        <v xml:space="preserve"> </v>
      </c>
      <c r="P1661" s="282"/>
      <c r="Q1661" s="263" t="str">
        <f t="shared" si="106"/>
        <v xml:space="preserve"> </v>
      </c>
      <c r="V1661" s="4"/>
    </row>
    <row r="1662" spans="1:22" x14ac:dyDescent="0.2">
      <c r="A1662" s="275" t="s">
        <v>1394</v>
      </c>
      <c r="B1662" s="268" t="s">
        <v>4658</v>
      </c>
      <c r="C1662" s="269" t="s">
        <v>3656</v>
      </c>
      <c r="D1662" s="279">
        <v>51760</v>
      </c>
      <c r="E1662" s="274">
        <v>2006</v>
      </c>
      <c r="F1662" s="272"/>
      <c r="G1662" s="263" t="str">
        <f t="shared" si="103"/>
        <v xml:space="preserve"> </v>
      </c>
      <c r="H1662" s="275" t="s">
        <v>139</v>
      </c>
      <c r="I1662" s="275" t="s">
        <v>3388</v>
      </c>
      <c r="J1662" s="263" t="str">
        <f t="shared" si="104"/>
        <v xml:space="preserve"> </v>
      </c>
      <c r="K1662" s="272" t="str">
        <f>IF(D1662&gt;=('28 Populations and thresholds'!$I$67),"YES"," ")</f>
        <v>YES</v>
      </c>
      <c r="L1662" s="272" t="str">
        <f>IF(K1662="YES"," ",IF(D1662&gt;=('28 Populations and thresholds'!$I$67)*0.25,"YES"))</f>
        <v xml:space="preserve"> </v>
      </c>
      <c r="M1662" s="272" t="b">
        <f>OR('28 Populations and thresholds'!$J$67="CR",'28 Populations and thresholds'!$J$67="EN",'28 Populations and thresholds'!$J$67="VU")</f>
        <v>0</v>
      </c>
      <c r="N1662" s="273">
        <f>D1662/'28 Populations and thresholds'!$H$67</f>
        <v>0.24647619047619049</v>
      </c>
      <c r="O1662" s="263" t="str">
        <f t="shared" si="105"/>
        <v xml:space="preserve"> </v>
      </c>
      <c r="P1662" s="269"/>
      <c r="Q1662" s="263" t="str">
        <f t="shared" si="106"/>
        <v xml:space="preserve"> </v>
      </c>
    </row>
    <row r="1663" spans="1:22" x14ac:dyDescent="0.2">
      <c r="A1663" s="267" t="s">
        <v>1394</v>
      </c>
      <c r="B1663" s="268" t="s">
        <v>4658</v>
      </c>
      <c r="C1663" s="280" t="s">
        <v>3522</v>
      </c>
      <c r="D1663" s="270">
        <v>976</v>
      </c>
      <c r="E1663" s="294" t="s">
        <v>1401</v>
      </c>
      <c r="F1663" s="276"/>
      <c r="G1663" s="263" t="str">
        <f t="shared" si="103"/>
        <v xml:space="preserve"> </v>
      </c>
      <c r="H1663" s="267" t="s">
        <v>15</v>
      </c>
      <c r="I1663" s="267" t="s">
        <v>1400</v>
      </c>
      <c r="J1663" s="263" t="str">
        <f t="shared" si="104"/>
        <v xml:space="preserve"> </v>
      </c>
      <c r="K1663" s="272" t="str">
        <f>IF(D1663&gt;=('28 Populations and thresholds'!$I$58),"YES"," ")</f>
        <v>YES</v>
      </c>
      <c r="L1663" s="272" t="str">
        <f>IF(K1663="YES"," ",IF(D1663&gt;=('28 Populations and thresholds'!$I$58)*0.25,"YES"))</f>
        <v xml:space="preserve"> </v>
      </c>
      <c r="M1663" s="272" t="b">
        <f>OR('28 Populations and thresholds'!$J$58="CR",'28 Populations and thresholds'!$J$58="EN",'28 Populations and thresholds'!$J$58="VU")</f>
        <v>0</v>
      </c>
      <c r="N1663" s="273">
        <f>D1663/'28 Populations and thresholds'!$H$58</f>
        <v>1.6266666666666665E-2</v>
      </c>
      <c r="O1663" s="263" t="str">
        <f t="shared" si="105"/>
        <v xml:space="preserve"> </v>
      </c>
      <c r="P1663" s="269"/>
      <c r="Q1663" s="263" t="str">
        <f t="shared" si="106"/>
        <v xml:space="preserve"> </v>
      </c>
    </row>
    <row r="1664" spans="1:22" x14ac:dyDescent="0.2">
      <c r="A1664" s="143" t="s">
        <v>1394</v>
      </c>
      <c r="B1664" s="40" t="s">
        <v>1428</v>
      </c>
      <c r="C1664" s="4" t="s">
        <v>3528</v>
      </c>
      <c r="D1664" s="45">
        <v>20000</v>
      </c>
      <c r="E1664" s="47" t="s">
        <v>1320</v>
      </c>
      <c r="F1664" s="43" t="s">
        <v>6038</v>
      </c>
      <c r="G1664" s="263" t="str">
        <f t="shared" si="103"/>
        <v xml:space="preserve"> </v>
      </c>
      <c r="H1664" s="143" t="s">
        <v>15</v>
      </c>
      <c r="I1664" s="143" t="s">
        <v>1429</v>
      </c>
      <c r="J1664" s="263" t="str">
        <f t="shared" si="104"/>
        <v xml:space="preserve"> </v>
      </c>
      <c r="K1664" s="38" t="str">
        <f>IF(D1664&gt;=('28 Populations and thresholds'!$I$59),"YES"," ")</f>
        <v>YES</v>
      </c>
      <c r="L1664" s="38" t="str">
        <f>IF(K1664="YES"," ",IF(D1664&gt;=('28 Populations and thresholds'!$I$59)*0.25,"YES"))</f>
        <v xml:space="preserve"> </v>
      </c>
      <c r="M1664" s="38" t="b">
        <f>OR('28 Populations and thresholds'!$J$59="CR",'28 Populations and thresholds'!$J$59="EN",'28 Populations and thresholds'!$J$59="VU")</f>
        <v>0</v>
      </c>
      <c r="N1664" s="75">
        <f>D1664/'28 Populations and thresholds'!$H$59</f>
        <v>0.18181818181818182</v>
      </c>
      <c r="O1664" s="263" t="str">
        <f t="shared" si="105"/>
        <v xml:space="preserve"> </v>
      </c>
      <c r="P1664" s="9"/>
      <c r="Q1664" s="263" t="str">
        <f t="shared" si="106"/>
        <v xml:space="preserve"> </v>
      </c>
    </row>
    <row r="1665" spans="1:17" x14ac:dyDescent="0.2">
      <c r="A1665" s="313" t="s">
        <v>1394</v>
      </c>
      <c r="B1665" s="314" t="s">
        <v>1430</v>
      </c>
      <c r="C1665" s="317" t="s">
        <v>3725</v>
      </c>
      <c r="D1665" s="305">
        <v>5000</v>
      </c>
      <c r="E1665" s="306"/>
      <c r="F1665" s="452" t="s">
        <v>6038</v>
      </c>
      <c r="G1665" s="263" t="str">
        <f t="shared" ref="G1665:G1728" si="107">" "</f>
        <v xml:space="preserve"> </v>
      </c>
      <c r="H1665" s="275" t="s">
        <v>4498</v>
      </c>
      <c r="I1665" s="275"/>
      <c r="J1665" s="263" t="str">
        <f t="shared" ref="J1665:J1728" si="108">" "</f>
        <v xml:space="preserve"> </v>
      </c>
      <c r="K1665" s="272" t="str">
        <f>IF(D1665&gt;=('28 Populations and thresholds'!$I$61),"YES"," ")</f>
        <v>YES</v>
      </c>
      <c r="L1665" s="272" t="str">
        <f>IF(K1665="YES"," ",IF(D1665&gt;=('28 Populations and thresholds'!$I$61)*0.25,"YES"))</f>
        <v xml:space="preserve"> </v>
      </c>
      <c r="M1665" s="272" t="b">
        <f>OR('28 Populations and thresholds'!$J$61="CR",'28 Populations and thresholds'!$J$61="EN",'28 Populations and thresholds'!$J$61="VU")</f>
        <v>0</v>
      </c>
      <c r="N1665" s="273">
        <f>D1665/('28 Populations and thresholds'!$H$61)</f>
        <v>0.5</v>
      </c>
      <c r="O1665" s="263" t="str">
        <f t="shared" ref="O1665:O1728" si="109">" "</f>
        <v xml:space="preserve"> </v>
      </c>
      <c r="P1665" s="275"/>
      <c r="Q1665" s="263" t="str">
        <f t="shared" ref="Q1665:Q1728" si="110">" "</f>
        <v xml:space="preserve"> </v>
      </c>
    </row>
    <row r="1666" spans="1:17" x14ac:dyDescent="0.2">
      <c r="A1666" s="267" t="s">
        <v>1394</v>
      </c>
      <c r="B1666" s="268" t="s">
        <v>1430</v>
      </c>
      <c r="C1666" s="269" t="s">
        <v>3656</v>
      </c>
      <c r="D1666" s="270">
        <v>35000</v>
      </c>
      <c r="E1666" s="294" t="s">
        <v>1320</v>
      </c>
      <c r="F1666" s="276"/>
      <c r="G1666" s="263" t="str">
        <f t="shared" si="107"/>
        <v xml:space="preserve"> </v>
      </c>
      <c r="H1666" s="267" t="s">
        <v>15</v>
      </c>
      <c r="I1666" s="267" t="s">
        <v>1397</v>
      </c>
      <c r="J1666" s="263" t="str">
        <f t="shared" si="108"/>
        <v xml:space="preserve"> </v>
      </c>
      <c r="K1666" s="272" t="str">
        <f>IF(D1666&gt;=('28 Populations and thresholds'!$I$67),"YES"," ")</f>
        <v>YES</v>
      </c>
      <c r="L1666" s="272" t="str">
        <f>IF(K1666="YES"," ",IF(D1666&gt;=('28 Populations and thresholds'!$I$67)*0.25,"YES"))</f>
        <v xml:space="preserve"> </v>
      </c>
      <c r="M1666" s="272" t="b">
        <f>OR('28 Populations and thresholds'!$J$67="CR",'28 Populations and thresholds'!$J$67="EN",'28 Populations and thresholds'!$J$67="VU")</f>
        <v>0</v>
      </c>
      <c r="N1666" s="273">
        <f>D1666/'28 Populations and thresholds'!$H$67</f>
        <v>0.16666666666666666</v>
      </c>
      <c r="O1666" s="263" t="str">
        <f t="shared" si="109"/>
        <v xml:space="preserve"> </v>
      </c>
      <c r="P1666" s="269"/>
      <c r="Q1666" s="263" t="str">
        <f t="shared" si="110"/>
        <v xml:space="preserve"> </v>
      </c>
    </row>
    <row r="1667" spans="1:17" x14ac:dyDescent="0.2">
      <c r="A1667" s="267" t="s">
        <v>1394</v>
      </c>
      <c r="B1667" s="268" t="s">
        <v>1430</v>
      </c>
      <c r="C1667" s="269" t="s">
        <v>3607</v>
      </c>
      <c r="D1667" s="270">
        <v>14887</v>
      </c>
      <c r="E1667" s="294" t="s">
        <v>1401</v>
      </c>
      <c r="F1667" s="276"/>
      <c r="G1667" s="263" t="str">
        <f t="shared" si="107"/>
        <v xml:space="preserve"> </v>
      </c>
      <c r="H1667" s="267" t="s">
        <v>15</v>
      </c>
      <c r="I1667" s="267" t="s">
        <v>1400</v>
      </c>
      <c r="J1667" s="263" t="str">
        <f t="shared" si="108"/>
        <v xml:space="preserve"> </v>
      </c>
      <c r="K1667" s="272" t="str">
        <f>IF(D1667&gt;=('28 Populations and thresholds'!$I$92),"YES"," ")</f>
        <v>YES</v>
      </c>
      <c r="L1667" s="272" t="str">
        <f>IF(K1667="YES"," ",IF(D1667&gt;=('28 Populations and thresholds'!$I$92)*0.25,"YES"))</f>
        <v xml:space="preserve"> </v>
      </c>
      <c r="M1667" s="272" t="b">
        <f>OR('28 Populations and thresholds'!$J$92="CR",'28 Populations and thresholds'!$J$92="EN",'28 Populations and thresholds'!$J$92="VU")</f>
        <v>0</v>
      </c>
      <c r="N1667" s="273">
        <f>D1667/'28 Populations and thresholds'!$H$92</f>
        <v>4.9623333333333332E-2</v>
      </c>
      <c r="O1667" s="263" t="str">
        <f t="shared" si="109"/>
        <v xml:space="preserve"> </v>
      </c>
      <c r="P1667" s="269"/>
      <c r="Q1667" s="263" t="str">
        <f t="shared" si="110"/>
        <v xml:space="preserve"> </v>
      </c>
    </row>
    <row r="1668" spans="1:17" x14ac:dyDescent="0.2">
      <c r="A1668" s="267" t="s">
        <v>1394</v>
      </c>
      <c r="B1668" s="268" t="s">
        <v>1430</v>
      </c>
      <c r="C1668" s="280" t="s">
        <v>3528</v>
      </c>
      <c r="D1668" s="298">
        <v>3216</v>
      </c>
      <c r="E1668" s="294" t="s">
        <v>1401</v>
      </c>
      <c r="F1668" s="276"/>
      <c r="G1668" s="263" t="str">
        <f t="shared" si="107"/>
        <v xml:space="preserve"> </v>
      </c>
      <c r="H1668" s="267" t="s">
        <v>15</v>
      </c>
      <c r="I1668" s="267" t="s">
        <v>1400</v>
      </c>
      <c r="J1668" s="263" t="str">
        <f t="shared" si="108"/>
        <v xml:space="preserve"> </v>
      </c>
      <c r="K1668" s="272" t="str">
        <f>IF(D1668&gt;=('28 Populations and thresholds'!$I$59),"YES"," ")</f>
        <v>YES</v>
      </c>
      <c r="L1668" s="272" t="str">
        <f>IF(K1668="YES"," ",IF(D1668&gt;=('28 Populations and thresholds'!$I$59)*0.25,"YES"))</f>
        <v xml:space="preserve"> </v>
      </c>
      <c r="M1668" s="272" t="b">
        <f>OR('28 Populations and thresholds'!$J$59="CR",'28 Populations and thresholds'!$J$59="EN",'28 Populations and thresholds'!$J$59="VU")</f>
        <v>0</v>
      </c>
      <c r="N1668" s="273">
        <f>D1668/'28 Populations and thresholds'!$H$59</f>
        <v>2.9236363636363637E-2</v>
      </c>
      <c r="O1668" s="263" t="str">
        <f t="shared" si="109"/>
        <v xml:space="preserve"> </v>
      </c>
      <c r="P1668" s="269"/>
      <c r="Q1668" s="263" t="str">
        <f t="shared" si="110"/>
        <v xml:space="preserve"> </v>
      </c>
    </row>
    <row r="1669" spans="1:17" x14ac:dyDescent="0.2">
      <c r="A1669" s="143" t="s">
        <v>1394</v>
      </c>
      <c r="B1669" s="40" t="s">
        <v>1431</v>
      </c>
      <c r="C1669" s="4" t="s">
        <v>3725</v>
      </c>
      <c r="D1669" s="41">
        <v>800</v>
      </c>
      <c r="E1669" s="47" t="s">
        <v>1408</v>
      </c>
      <c r="F1669" s="43"/>
      <c r="G1669" s="263" t="str">
        <f t="shared" si="107"/>
        <v xml:space="preserve"> </v>
      </c>
      <c r="H1669" s="143" t="s">
        <v>15</v>
      </c>
      <c r="I1669" s="143" t="s">
        <v>1407</v>
      </c>
      <c r="J1669" s="263" t="str">
        <f t="shared" si="108"/>
        <v xml:space="preserve"> </v>
      </c>
      <c r="K1669" s="38" t="str">
        <f>IF(D1669&gt;=('28 Populations and thresholds'!$I$61),"YES"," ")</f>
        <v>YES</v>
      </c>
      <c r="L1669" s="38" t="str">
        <f>IF(K1669="YES"," ",IF(D1669&gt;=('28 Populations and thresholds'!$I$61)*0.25,"YES"))</f>
        <v xml:space="preserve"> </v>
      </c>
      <c r="M1669" s="38" t="b">
        <f>OR('28 Populations and thresholds'!$J$61="CR",'28 Populations and thresholds'!$J$61="EN",'28 Populations and thresholds'!$J$61="VU")</f>
        <v>0</v>
      </c>
      <c r="N1669" s="75">
        <f>D1669/('28 Populations and thresholds'!$H$61)</f>
        <v>0.08</v>
      </c>
      <c r="O1669" s="263" t="str">
        <f t="shared" si="109"/>
        <v xml:space="preserve"> </v>
      </c>
      <c r="P1669" s="120"/>
      <c r="Q1669" s="263" t="str">
        <f t="shared" si="110"/>
        <v xml:space="preserve"> </v>
      </c>
    </row>
    <row r="1670" spans="1:17" x14ac:dyDescent="0.2">
      <c r="A1670" s="143" t="s">
        <v>1394</v>
      </c>
      <c r="B1670" s="40" t="s">
        <v>1431</v>
      </c>
      <c r="C1670" s="4" t="s">
        <v>3656</v>
      </c>
      <c r="D1670" s="41">
        <v>4000</v>
      </c>
      <c r="E1670" s="47" t="s">
        <v>1408</v>
      </c>
      <c r="F1670" s="43"/>
      <c r="G1670" s="263" t="str">
        <f t="shared" si="107"/>
        <v xml:space="preserve"> </v>
      </c>
      <c r="H1670" s="143" t="s">
        <v>15</v>
      </c>
      <c r="I1670" s="143" t="s">
        <v>1407</v>
      </c>
      <c r="J1670" s="263" t="str">
        <f t="shared" si="108"/>
        <v xml:space="preserve"> </v>
      </c>
      <c r="K1670" s="38" t="str">
        <f>IF(D1670&gt;=('28 Populations and thresholds'!$I$67),"YES"," ")</f>
        <v>YES</v>
      </c>
      <c r="L1670" s="38" t="str">
        <f>IF(K1670="YES"," ",IF(D1670&gt;=('28 Populations and thresholds'!$I$67)*0.25,"YES"))</f>
        <v xml:space="preserve"> </v>
      </c>
      <c r="M1670" s="38" t="b">
        <f>OR('28 Populations and thresholds'!$J$67="CR",'28 Populations and thresholds'!$J$67="EN",'28 Populations and thresholds'!$J$67="VU")</f>
        <v>0</v>
      </c>
      <c r="N1670" s="75">
        <f>D1670/'28 Populations and thresholds'!$H$67</f>
        <v>1.9047619047619049E-2</v>
      </c>
      <c r="O1670" s="263" t="str">
        <f t="shared" si="109"/>
        <v xml:space="preserve"> </v>
      </c>
      <c r="P1670" s="9"/>
      <c r="Q1670" s="263" t="str">
        <f t="shared" si="110"/>
        <v xml:space="preserve"> </v>
      </c>
    </row>
    <row r="1671" spans="1:17" x14ac:dyDescent="0.2">
      <c r="A1671" s="143" t="s">
        <v>1394</v>
      </c>
      <c r="B1671" s="40" t="s">
        <v>1431</v>
      </c>
      <c r="C1671" s="4" t="s">
        <v>3522</v>
      </c>
      <c r="D1671" s="41">
        <v>887</v>
      </c>
      <c r="E1671" s="47" t="s">
        <v>1344</v>
      </c>
      <c r="F1671" s="43"/>
      <c r="G1671" s="263" t="str">
        <f t="shared" si="107"/>
        <v xml:space="preserve"> </v>
      </c>
      <c r="H1671" s="143" t="s">
        <v>15</v>
      </c>
      <c r="I1671" s="143" t="s">
        <v>1395</v>
      </c>
      <c r="J1671" s="263" t="str">
        <f t="shared" si="108"/>
        <v xml:space="preserve"> </v>
      </c>
      <c r="K1671" s="38" t="str">
        <f>IF(D1671&gt;=('28 Populations and thresholds'!$I$58),"YES"," ")</f>
        <v>YES</v>
      </c>
      <c r="L1671" s="38" t="str">
        <f>IF(K1671="YES"," ",IF(D1671&gt;=('28 Populations and thresholds'!$I$58)*0.25,"YES"))</f>
        <v xml:space="preserve"> </v>
      </c>
      <c r="M1671" s="38" t="b">
        <f>OR('28 Populations and thresholds'!$J$58="CR",'28 Populations and thresholds'!$J$58="EN",'28 Populations and thresholds'!$J$58="VU")</f>
        <v>0</v>
      </c>
      <c r="N1671" s="75">
        <f>D1671/'28 Populations and thresholds'!$H$58</f>
        <v>1.4783333333333334E-2</v>
      </c>
      <c r="O1671" s="263" t="str">
        <f t="shared" si="109"/>
        <v xml:space="preserve"> </v>
      </c>
      <c r="P1671" s="9"/>
      <c r="Q1671" s="263" t="str">
        <f t="shared" si="110"/>
        <v xml:space="preserve"> </v>
      </c>
    </row>
    <row r="1672" spans="1:17" x14ac:dyDescent="0.2">
      <c r="A1672" s="275" t="s">
        <v>1394</v>
      </c>
      <c r="B1672" s="268" t="s">
        <v>4973</v>
      </c>
      <c r="C1672" s="269" t="s">
        <v>3617</v>
      </c>
      <c r="D1672" s="279">
        <v>29039</v>
      </c>
      <c r="E1672" s="274">
        <v>2004</v>
      </c>
      <c r="F1672" s="272" t="s">
        <v>6038</v>
      </c>
      <c r="G1672" s="263" t="str">
        <f t="shared" si="107"/>
        <v xml:space="preserve"> </v>
      </c>
      <c r="H1672" s="275" t="s">
        <v>139</v>
      </c>
      <c r="I1672" s="275" t="s">
        <v>3388</v>
      </c>
      <c r="J1672" s="263" t="str">
        <f t="shared" si="108"/>
        <v xml:space="preserve"> </v>
      </c>
      <c r="K1672" s="272" t="str">
        <f>IF(D1672&gt;=('28 Populations and thresholds'!$I$95),"YES"," ")</f>
        <v>YES</v>
      </c>
      <c r="L1672" s="272" t="str">
        <f>IF(K1672="YES"," ",IF(D1672&gt;=('28 Populations and thresholds'!$I$95)*0.25,"YES"))</f>
        <v xml:space="preserve"> </v>
      </c>
      <c r="M1672" s="272" t="b">
        <f>OR('28 Populations and thresholds'!$J$95="CR",'28 Populations and thresholds'!$J$95="EN",'28 Populations and thresholds'!$J$95="VU")</f>
        <v>0</v>
      </c>
      <c r="N1672" s="273">
        <f>D1672/'28 Populations and thresholds'!$H$95</f>
        <v>9.679666666666667E-2</v>
      </c>
      <c r="O1672" s="263" t="str">
        <f t="shared" si="109"/>
        <v xml:space="preserve"> </v>
      </c>
      <c r="P1672" s="269"/>
      <c r="Q1672" s="263" t="str">
        <f t="shared" si="110"/>
        <v xml:space="preserve"> </v>
      </c>
    </row>
    <row r="1673" spans="1:17" x14ac:dyDescent="0.2">
      <c r="A1673" s="275" t="s">
        <v>1394</v>
      </c>
      <c r="B1673" s="268" t="s">
        <v>4973</v>
      </c>
      <c r="C1673" s="269" t="s">
        <v>3633</v>
      </c>
      <c r="D1673" s="279">
        <v>21601</v>
      </c>
      <c r="E1673" s="274">
        <v>2004</v>
      </c>
      <c r="F1673" s="272"/>
      <c r="G1673" s="263" t="str">
        <f t="shared" si="107"/>
        <v xml:space="preserve"> </v>
      </c>
      <c r="H1673" s="275" t="s">
        <v>139</v>
      </c>
      <c r="I1673" s="275" t="s">
        <v>3388</v>
      </c>
      <c r="J1673" s="263" t="str">
        <f t="shared" si="108"/>
        <v xml:space="preserve"> </v>
      </c>
      <c r="K1673" s="272" t="str">
        <f>IF(D1673&gt;=('28 Populations and thresholds'!$I$99),"YES"," ")</f>
        <v>YES</v>
      </c>
      <c r="L1673" s="272" t="str">
        <f>IF(K1673="YES"," ",IF(D1673&gt;=('28 Populations and thresholds'!$I$99)*0.25,"YES"))</f>
        <v xml:space="preserve"> </v>
      </c>
      <c r="M1673" s="272" t="b">
        <f>OR('28 Populations and thresholds'!$J$99="CR",'28 Populations and thresholds'!$J$99="EN",'28 Populations and thresholds'!$J$99="VU")</f>
        <v>0</v>
      </c>
      <c r="N1673" s="273">
        <f>D1673/'28 Populations and thresholds'!$H$99</f>
        <v>7.2003333333333336E-2</v>
      </c>
      <c r="O1673" s="263" t="str">
        <f t="shared" si="109"/>
        <v xml:space="preserve"> </v>
      </c>
      <c r="P1673" s="269"/>
      <c r="Q1673" s="263" t="str">
        <f t="shared" si="110"/>
        <v xml:space="preserve"> </v>
      </c>
    </row>
    <row r="1674" spans="1:17" x14ac:dyDescent="0.2">
      <c r="A1674" s="267" t="s">
        <v>1394</v>
      </c>
      <c r="B1674" s="268" t="s">
        <v>4973</v>
      </c>
      <c r="C1674" s="280" t="s">
        <v>3626</v>
      </c>
      <c r="D1674" s="270">
        <v>23604</v>
      </c>
      <c r="E1674" s="294" t="s">
        <v>1344</v>
      </c>
      <c r="F1674" s="276"/>
      <c r="G1674" s="263" t="str">
        <f t="shared" si="107"/>
        <v xml:space="preserve"> </v>
      </c>
      <c r="H1674" s="267" t="s">
        <v>15</v>
      </c>
      <c r="I1674" s="267" t="s">
        <v>1432</v>
      </c>
      <c r="J1674" s="263" t="str">
        <f t="shared" si="108"/>
        <v xml:space="preserve"> </v>
      </c>
      <c r="K1674" s="272" t="str">
        <f>IF(D1674&gt;=('28 Populations and thresholds'!$I$98),"YES"," ")</f>
        <v>YES</v>
      </c>
      <c r="L1674" s="272" t="str">
        <f>IF(K1674="YES"," ",IF(D1674&gt;=('28 Populations and thresholds'!$I$98)*0.25,"YES"))</f>
        <v xml:space="preserve"> </v>
      </c>
      <c r="M1674" s="272" t="b">
        <f>OR('28 Populations and thresholds'!$J$98="CR",'28 Populations and thresholds'!$J$98="EN",'28 Populations and thresholds'!$J$98="VU")</f>
        <v>0</v>
      </c>
      <c r="N1674" s="273">
        <f>D1674/'28 Populations and thresholds'!$H$98</f>
        <v>7.868E-2</v>
      </c>
      <c r="O1674" s="263" t="str">
        <f t="shared" si="109"/>
        <v xml:space="preserve"> </v>
      </c>
      <c r="P1674" s="275"/>
      <c r="Q1674" s="263" t="str">
        <f t="shared" si="110"/>
        <v xml:space="preserve"> </v>
      </c>
    </row>
    <row r="1675" spans="1:17" x14ac:dyDescent="0.2">
      <c r="A1675" s="267" t="s">
        <v>1394</v>
      </c>
      <c r="B1675" s="268" t="s">
        <v>4973</v>
      </c>
      <c r="C1675" s="280" t="s">
        <v>3528</v>
      </c>
      <c r="D1675" s="298">
        <v>1003</v>
      </c>
      <c r="E1675" s="294" t="s">
        <v>1344</v>
      </c>
      <c r="F1675" s="276"/>
      <c r="G1675" s="263" t="str">
        <f t="shared" si="107"/>
        <v xml:space="preserve"> </v>
      </c>
      <c r="H1675" s="267" t="s">
        <v>15</v>
      </c>
      <c r="I1675" s="267" t="s">
        <v>1395</v>
      </c>
      <c r="J1675" s="263" t="str">
        <f t="shared" si="108"/>
        <v xml:space="preserve"> </v>
      </c>
      <c r="K1675" s="272" t="str">
        <f>IF(D1675&gt;=('28 Populations and thresholds'!$I$59),"YES"," ")</f>
        <v>YES</v>
      </c>
      <c r="L1675" s="272" t="str">
        <f>IF(K1675="YES"," ",IF(D1675&gt;=('28 Populations and thresholds'!$I$59)*0.25,"YES"))</f>
        <v xml:space="preserve"> </v>
      </c>
      <c r="M1675" s="272" t="b">
        <f>OR('28 Populations and thresholds'!$J$59="CR",'28 Populations and thresholds'!$J$59="EN",'28 Populations and thresholds'!$J$59="VU")</f>
        <v>0</v>
      </c>
      <c r="N1675" s="273">
        <f>D1675/'28 Populations and thresholds'!$H$59</f>
        <v>9.1181818181818187E-3</v>
      </c>
      <c r="O1675" s="263" t="str">
        <f t="shared" si="109"/>
        <v xml:space="preserve"> </v>
      </c>
      <c r="P1675" s="269"/>
      <c r="Q1675" s="263" t="str">
        <f t="shared" si="110"/>
        <v xml:space="preserve"> </v>
      </c>
    </row>
    <row r="1676" spans="1:17" x14ac:dyDescent="0.2">
      <c r="A1676" s="143" t="s">
        <v>1394</v>
      </c>
      <c r="B1676" s="40" t="s">
        <v>1433</v>
      </c>
      <c r="C1676" s="4" t="s">
        <v>3727</v>
      </c>
      <c r="D1676" s="41">
        <v>1000</v>
      </c>
      <c r="E1676" s="47" t="s">
        <v>1320</v>
      </c>
      <c r="F1676" s="43"/>
      <c r="G1676" s="263" t="str">
        <f t="shared" si="107"/>
        <v xml:space="preserve"> </v>
      </c>
      <c r="H1676" s="143" t="s">
        <v>15</v>
      </c>
      <c r="I1676" s="143" t="s">
        <v>1397</v>
      </c>
      <c r="J1676" s="263" t="str">
        <f t="shared" si="108"/>
        <v xml:space="preserve"> </v>
      </c>
      <c r="K1676" s="38" t="str">
        <f>IF(D1676&gt;=('28 Populations and thresholds'!$I$64),"YES"," ")</f>
        <v>YES</v>
      </c>
      <c r="L1676" s="38" t="str">
        <f>IF(K1676="YES"," ",IF(D1676&gt;=('28 Populations and thresholds'!$I$64)*0.25,"YES"))</f>
        <v xml:space="preserve"> </v>
      </c>
      <c r="M1676" s="38" t="b">
        <f>OR('28 Populations and thresholds'!$J$64="CR",'28 Populations and thresholds'!$J$64="EN",'28 Populations and thresholds'!$J$64="VU")</f>
        <v>0</v>
      </c>
      <c r="N1676" s="75">
        <f>D1676/('28 Populations and thresholds'!$H$64)</f>
        <v>0.14705882352941177</v>
      </c>
      <c r="O1676" s="263" t="str">
        <f t="shared" si="109"/>
        <v xml:space="preserve"> </v>
      </c>
      <c r="P1676" s="120"/>
      <c r="Q1676" s="263" t="str">
        <f t="shared" si="110"/>
        <v xml:space="preserve"> </v>
      </c>
    </row>
    <row r="1677" spans="1:17" x14ac:dyDescent="0.2">
      <c r="A1677" s="275" t="s">
        <v>1394</v>
      </c>
      <c r="B1677" s="268" t="s">
        <v>1434</v>
      </c>
      <c r="C1677" s="269" t="s">
        <v>3633</v>
      </c>
      <c r="D1677" s="279">
        <v>3436</v>
      </c>
      <c r="E1677" s="274">
        <v>2002</v>
      </c>
      <c r="F1677" s="272"/>
      <c r="G1677" s="263" t="str">
        <f t="shared" si="107"/>
        <v xml:space="preserve"> </v>
      </c>
      <c r="H1677" s="275" t="s">
        <v>139</v>
      </c>
      <c r="I1677" s="275" t="s">
        <v>3388</v>
      </c>
      <c r="J1677" s="263" t="str">
        <f t="shared" si="108"/>
        <v xml:space="preserve"> </v>
      </c>
      <c r="K1677" s="272" t="str">
        <f>IF(D1677&gt;=('28 Populations and thresholds'!$I$99),"YES"," ")</f>
        <v>YES</v>
      </c>
      <c r="L1677" s="272" t="str">
        <f>IF(K1677="YES"," ",IF(D1677&gt;=('28 Populations and thresholds'!$I$99)*0.25,"YES"))</f>
        <v xml:space="preserve"> </v>
      </c>
      <c r="M1677" s="272" t="b">
        <f>OR('28 Populations and thresholds'!$J$99="CR",'28 Populations and thresholds'!$J$99="EN",'28 Populations and thresholds'!$J$99="VU")</f>
        <v>0</v>
      </c>
      <c r="N1677" s="273">
        <f>D1677/'28 Populations and thresholds'!$H$99</f>
        <v>1.1453333333333333E-2</v>
      </c>
      <c r="O1677" s="263" t="str">
        <f t="shared" si="109"/>
        <v xml:space="preserve"> </v>
      </c>
      <c r="P1677" s="269"/>
      <c r="Q1677" s="263" t="str">
        <f t="shared" si="110"/>
        <v xml:space="preserve"> </v>
      </c>
    </row>
    <row r="1678" spans="1:17" x14ac:dyDescent="0.2">
      <c r="A1678" s="275" t="s">
        <v>1394</v>
      </c>
      <c r="B1678" s="268" t="s">
        <v>1434</v>
      </c>
      <c r="C1678" s="269" t="s">
        <v>3607</v>
      </c>
      <c r="D1678" s="279">
        <v>3348</v>
      </c>
      <c r="E1678" s="274">
        <v>2007</v>
      </c>
      <c r="F1678" s="272"/>
      <c r="G1678" s="263" t="str">
        <f t="shared" si="107"/>
        <v xml:space="preserve"> </v>
      </c>
      <c r="H1678" s="275" t="s">
        <v>139</v>
      </c>
      <c r="I1678" s="275" t="s">
        <v>3388</v>
      </c>
      <c r="J1678" s="263" t="str">
        <f t="shared" si="108"/>
        <v xml:space="preserve"> </v>
      </c>
      <c r="K1678" s="272" t="str">
        <f>IF(D1678&gt;=('28 Populations and thresholds'!$I$92),"YES"," ")</f>
        <v>YES</v>
      </c>
      <c r="L1678" s="272" t="str">
        <f>IF(K1678="YES"," ",IF(D1678&gt;=('28 Populations and thresholds'!$I$92)*0.25,"YES"))</f>
        <v xml:space="preserve"> </v>
      </c>
      <c r="M1678" s="272" t="b">
        <f>OR('28 Populations and thresholds'!$J$92="CR",'28 Populations and thresholds'!$J$92="EN",'28 Populations and thresholds'!$J$92="VU")</f>
        <v>0</v>
      </c>
      <c r="N1678" s="273">
        <f>D1678/'28 Populations and thresholds'!$H$92</f>
        <v>1.116E-2</v>
      </c>
      <c r="O1678" s="263" t="str">
        <f t="shared" si="109"/>
        <v xml:space="preserve"> </v>
      </c>
      <c r="P1678" s="269"/>
      <c r="Q1678" s="263" t="str">
        <f t="shared" si="110"/>
        <v xml:space="preserve"> </v>
      </c>
    </row>
    <row r="1679" spans="1:17" x14ac:dyDescent="0.2">
      <c r="A1679" s="267" t="s">
        <v>1394</v>
      </c>
      <c r="B1679" s="268" t="s">
        <v>1434</v>
      </c>
      <c r="C1679" s="280" t="s">
        <v>3522</v>
      </c>
      <c r="D1679" s="270">
        <v>683</v>
      </c>
      <c r="E1679" s="294" t="s">
        <v>1401</v>
      </c>
      <c r="F1679" s="276"/>
      <c r="G1679" s="263" t="str">
        <f t="shared" si="107"/>
        <v xml:space="preserve"> </v>
      </c>
      <c r="H1679" s="267" t="s">
        <v>15</v>
      </c>
      <c r="I1679" s="267" t="s">
        <v>1400</v>
      </c>
      <c r="J1679" s="263" t="str">
        <f t="shared" si="108"/>
        <v xml:space="preserve"> </v>
      </c>
      <c r="K1679" s="272" t="str">
        <f>IF(D1679&gt;=('28 Populations and thresholds'!$I$58),"YES"," ")</f>
        <v>YES</v>
      </c>
      <c r="L1679" s="272" t="str">
        <f>IF(K1679="YES"," ",IF(D1679&gt;=('28 Populations and thresholds'!$I$58)*0.25,"YES"))</f>
        <v xml:space="preserve"> </v>
      </c>
      <c r="M1679" s="272" t="b">
        <f>OR('28 Populations and thresholds'!$J$58="CR",'28 Populations and thresholds'!$J$58="EN",'28 Populations and thresholds'!$J$58="VU")</f>
        <v>0</v>
      </c>
      <c r="N1679" s="273">
        <f>D1679/'28 Populations and thresholds'!$H$58</f>
        <v>1.1383333333333334E-2</v>
      </c>
      <c r="O1679" s="263" t="str">
        <f t="shared" si="109"/>
        <v xml:space="preserve"> </v>
      </c>
      <c r="P1679" s="269"/>
      <c r="Q1679" s="263" t="str">
        <f t="shared" si="110"/>
        <v xml:space="preserve"> </v>
      </c>
    </row>
    <row r="1680" spans="1:17" x14ac:dyDescent="0.2">
      <c r="A1680" s="143" t="s">
        <v>1394</v>
      </c>
      <c r="B1680" s="40" t="s">
        <v>1435</v>
      </c>
      <c r="C1680" s="4" t="s">
        <v>3656</v>
      </c>
      <c r="D1680" s="41">
        <v>2000</v>
      </c>
      <c r="E1680" s="47" t="s">
        <v>1320</v>
      </c>
      <c r="F1680" s="43"/>
      <c r="G1680" s="263" t="str">
        <f t="shared" si="107"/>
        <v xml:space="preserve"> </v>
      </c>
      <c r="H1680" s="143" t="s">
        <v>15</v>
      </c>
      <c r="I1680" s="143" t="s">
        <v>1397</v>
      </c>
      <c r="J1680" s="263" t="str">
        <f t="shared" si="108"/>
        <v xml:space="preserve"> </v>
      </c>
      <c r="K1680" s="38" t="str">
        <f>IF(D1680&gt;=('28 Populations and thresholds'!$I$67),"YES"," ")</f>
        <v>YES</v>
      </c>
      <c r="L1680" s="38" t="str">
        <f>IF(K1680="YES"," ",IF(D1680&gt;=('28 Populations and thresholds'!$I$67)*0.25,"YES"))</f>
        <v xml:space="preserve"> </v>
      </c>
      <c r="M1680" s="38" t="b">
        <f>OR('28 Populations and thresholds'!$J$67="CR",'28 Populations and thresholds'!$J$67="EN",'28 Populations and thresholds'!$J$67="VU")</f>
        <v>0</v>
      </c>
      <c r="N1680" s="75">
        <f>D1680/'28 Populations and thresholds'!$H$67</f>
        <v>9.5238095238095247E-3</v>
      </c>
      <c r="O1680" s="263" t="str">
        <f t="shared" si="109"/>
        <v xml:space="preserve"> </v>
      </c>
      <c r="P1680" s="9"/>
      <c r="Q1680" s="263" t="str">
        <f t="shared" si="110"/>
        <v xml:space="preserve"> </v>
      </c>
    </row>
    <row r="1681" spans="1:22" x14ac:dyDescent="0.2">
      <c r="A1681" s="267" t="s">
        <v>1394</v>
      </c>
      <c r="B1681" s="268" t="s">
        <v>1437</v>
      </c>
      <c r="C1681" s="269" t="s">
        <v>3727</v>
      </c>
      <c r="D1681" s="270">
        <v>1200</v>
      </c>
      <c r="E1681" s="294" t="s">
        <v>1320</v>
      </c>
      <c r="F1681" s="276"/>
      <c r="G1681" s="263" t="str">
        <f t="shared" si="107"/>
        <v xml:space="preserve"> </v>
      </c>
      <c r="H1681" s="267" t="s">
        <v>15</v>
      </c>
      <c r="I1681" s="267" t="s">
        <v>1397</v>
      </c>
      <c r="J1681" s="263" t="str">
        <f t="shared" si="108"/>
        <v xml:space="preserve"> </v>
      </c>
      <c r="K1681" s="272" t="str">
        <f>IF(D1681&gt;=('28 Populations and thresholds'!$I$64),"YES"," ")</f>
        <v>YES</v>
      </c>
      <c r="L1681" s="272" t="str">
        <f>IF(K1681="YES"," ",IF(D1681&gt;=('28 Populations and thresholds'!$I$64)*0.25,"YES"))</f>
        <v xml:space="preserve"> </v>
      </c>
      <c r="M1681" s="272" t="b">
        <f>OR('28 Populations and thresholds'!$J$64="CR",'28 Populations and thresholds'!$J$64="EN",'28 Populations and thresholds'!$J$64="VU")</f>
        <v>0</v>
      </c>
      <c r="N1681" s="273">
        <f>D1681/('28 Populations and thresholds'!$H$64)</f>
        <v>0.17647058823529413</v>
      </c>
      <c r="O1681" s="263" t="str">
        <f t="shared" si="109"/>
        <v xml:space="preserve"> </v>
      </c>
      <c r="P1681" s="300"/>
      <c r="Q1681" s="263" t="str">
        <f t="shared" si="110"/>
        <v xml:space="preserve"> </v>
      </c>
    </row>
    <row r="1682" spans="1:22" x14ac:dyDescent="0.2">
      <c r="A1682" s="143" t="s">
        <v>1394</v>
      </c>
      <c r="B1682" s="40" t="s">
        <v>1438</v>
      </c>
      <c r="C1682" s="4" t="s">
        <v>3725</v>
      </c>
      <c r="D1682" s="41">
        <v>2000</v>
      </c>
      <c r="E1682" s="47" t="s">
        <v>1320</v>
      </c>
      <c r="F1682" s="43"/>
      <c r="G1682" s="263" t="str">
        <f t="shared" si="107"/>
        <v xml:space="preserve"> </v>
      </c>
      <c r="H1682" s="143" t="s">
        <v>15</v>
      </c>
      <c r="I1682" s="143" t="s">
        <v>1397</v>
      </c>
      <c r="J1682" s="263" t="str">
        <f t="shared" si="108"/>
        <v xml:space="preserve"> </v>
      </c>
      <c r="K1682" s="38" t="str">
        <f>IF(D1682&gt;=('28 Populations and thresholds'!$I$61),"YES"," ")</f>
        <v>YES</v>
      </c>
      <c r="L1682" s="38" t="str">
        <f>IF(K1682="YES"," ",IF(D1682&gt;=('28 Populations and thresholds'!$I$61)*0.25,"YES"))</f>
        <v xml:space="preserve"> </v>
      </c>
      <c r="M1682" s="38" t="b">
        <f>OR('28 Populations and thresholds'!$J$61="CR",'28 Populations and thresholds'!$J$61="EN",'28 Populations and thresholds'!$J$61="VU")</f>
        <v>0</v>
      </c>
      <c r="N1682" s="75">
        <f>D1682/('28 Populations and thresholds'!$H$61)</f>
        <v>0.2</v>
      </c>
      <c r="O1682" s="263" t="str">
        <f t="shared" si="109"/>
        <v xml:space="preserve"> </v>
      </c>
      <c r="P1682" s="120"/>
      <c r="Q1682" s="263" t="str">
        <f t="shared" si="110"/>
        <v xml:space="preserve"> </v>
      </c>
    </row>
    <row r="1683" spans="1:22" x14ac:dyDescent="0.2">
      <c r="A1683" s="143" t="s">
        <v>1394</v>
      </c>
      <c r="B1683" s="40" t="s">
        <v>1438</v>
      </c>
      <c r="C1683" s="4" t="s">
        <v>3603</v>
      </c>
      <c r="D1683" s="41">
        <v>17415</v>
      </c>
      <c r="E1683" s="47" t="s">
        <v>1344</v>
      </c>
      <c r="F1683" s="43"/>
      <c r="G1683" s="263" t="str">
        <f t="shared" si="107"/>
        <v xml:space="preserve"> </v>
      </c>
      <c r="H1683" s="143" t="s">
        <v>15</v>
      </c>
      <c r="I1683" s="143" t="s">
        <v>1395</v>
      </c>
      <c r="J1683" s="263" t="str">
        <f t="shared" si="108"/>
        <v xml:space="preserve"> </v>
      </c>
      <c r="K1683" s="38" t="str">
        <f>IF(D1683&gt;=('28 Populations and thresholds'!$I$89),"YES"," ")</f>
        <v>YES</v>
      </c>
      <c r="L1683" s="38" t="str">
        <f>IF(K1683="YES"," ",IF(D1683&gt;=('28 Populations and thresholds'!$I$89)*0.25,"YES"))</f>
        <v xml:space="preserve"> </v>
      </c>
      <c r="M1683" s="38" t="b">
        <f>OR('28 Populations and thresholds'!$J$89="CR",'28 Populations and thresholds'!$J$89="EN",'28 Populations and thresholds'!$J$89="VU")</f>
        <v>0</v>
      </c>
      <c r="N1683" s="75">
        <f>D1683/'28 Populations and thresholds'!$H$89</f>
        <v>1.1610000000000001E-2</v>
      </c>
      <c r="O1683" s="263" t="str">
        <f t="shared" si="109"/>
        <v xml:space="preserve"> </v>
      </c>
      <c r="P1683" s="9"/>
      <c r="Q1683" s="263" t="str">
        <f t="shared" si="110"/>
        <v xml:space="preserve"> </v>
      </c>
    </row>
    <row r="1684" spans="1:22" x14ac:dyDescent="0.2">
      <c r="A1684" s="12" t="s">
        <v>1394</v>
      </c>
      <c r="B1684" s="40" t="s">
        <v>1438</v>
      </c>
      <c r="C1684" s="111" t="s">
        <v>3528</v>
      </c>
      <c r="D1684" s="5">
        <v>1851</v>
      </c>
      <c r="E1684" s="104">
        <v>2005</v>
      </c>
      <c r="G1684" s="263" t="str">
        <f t="shared" si="107"/>
        <v xml:space="preserve"> </v>
      </c>
      <c r="H1684" s="12" t="s">
        <v>139</v>
      </c>
      <c r="I1684" s="12" t="s">
        <v>3388</v>
      </c>
      <c r="J1684" s="263" t="str">
        <f t="shared" si="108"/>
        <v xml:space="preserve"> </v>
      </c>
      <c r="K1684" s="38" t="str">
        <f>IF(D1684&gt;=('28 Populations and thresholds'!$I$59),"YES"," ")</f>
        <v>YES</v>
      </c>
      <c r="L1684" s="38" t="str">
        <f>IF(K1684="YES"," ",IF(D1684&gt;=('28 Populations and thresholds'!$I$59)*0.25,"YES"))</f>
        <v xml:space="preserve"> </v>
      </c>
      <c r="M1684" s="38" t="b">
        <f>OR('28 Populations and thresholds'!$J$59="CR",'28 Populations and thresholds'!$J$59="EN",'28 Populations and thresholds'!$J$59="VU")</f>
        <v>0</v>
      </c>
      <c r="N1684" s="75">
        <f>D1684/'28 Populations and thresholds'!$H$59</f>
        <v>1.6827272727272729E-2</v>
      </c>
      <c r="O1684" s="263" t="str">
        <f t="shared" si="109"/>
        <v xml:space="preserve"> </v>
      </c>
      <c r="P1684" s="9" t="s">
        <v>3536</v>
      </c>
      <c r="Q1684" s="263" t="str">
        <f t="shared" si="110"/>
        <v xml:space="preserve"> </v>
      </c>
    </row>
    <row r="1685" spans="1:22" x14ac:dyDescent="0.2">
      <c r="A1685" s="267" t="s">
        <v>1394</v>
      </c>
      <c r="B1685" s="268" t="s">
        <v>4665</v>
      </c>
      <c r="C1685" s="280" t="s">
        <v>3666</v>
      </c>
      <c r="D1685" s="270">
        <v>2000</v>
      </c>
      <c r="E1685" s="294" t="s">
        <v>1320</v>
      </c>
      <c r="F1685" s="276" t="s">
        <v>6038</v>
      </c>
      <c r="G1685" s="263" t="str">
        <f t="shared" si="107"/>
        <v xml:space="preserve"> </v>
      </c>
      <c r="H1685" s="267" t="s">
        <v>15</v>
      </c>
      <c r="I1685" s="267" t="s">
        <v>1397</v>
      </c>
      <c r="J1685" s="263" t="str">
        <f t="shared" si="108"/>
        <v xml:space="preserve"> </v>
      </c>
      <c r="K1685" s="272" t="str">
        <f>IF(D1685&gt;=(('28 Populations and thresholds'!$I$61)+('28 Populations and thresholds'!$I$64)),"YES"," ")</f>
        <v>YES</v>
      </c>
      <c r="L1685" s="272" t="str">
        <f>IF(K1685="YES"," ",IF(D1685&gt;=(('28 Populations and thresholds'!$I$61)+('28 Populations and thresholds'!$I$64))*0.25,"YES"))</f>
        <v xml:space="preserve"> </v>
      </c>
      <c r="M1685" s="272" t="b">
        <f>OR('28 Populations and thresholds'!$J$61="CR",'28 Populations and thresholds'!$J$61="EN",'28 Populations and thresholds'!$J$61="VU")</f>
        <v>0</v>
      </c>
      <c r="N1685" s="273">
        <f>D1685/(('28 Populations and thresholds'!$H$61)+('28 Populations and thresholds'!$H$64))</f>
        <v>0.11904761904761904</v>
      </c>
      <c r="O1685" s="263" t="str">
        <f t="shared" si="109"/>
        <v xml:space="preserve"> </v>
      </c>
      <c r="P1685" s="275" t="s">
        <v>4551</v>
      </c>
      <c r="Q1685" s="263" t="str">
        <f t="shared" si="110"/>
        <v xml:space="preserve"> </v>
      </c>
      <c r="V1685" s="4"/>
    </row>
    <row r="1686" spans="1:22" x14ac:dyDescent="0.2">
      <c r="A1686" s="267" t="s">
        <v>1394</v>
      </c>
      <c r="B1686" s="268" t="s">
        <v>4665</v>
      </c>
      <c r="C1686" s="269" t="s">
        <v>3656</v>
      </c>
      <c r="D1686" s="270">
        <v>20000</v>
      </c>
      <c r="E1686" s="294" t="s">
        <v>1320</v>
      </c>
      <c r="F1686" s="276"/>
      <c r="G1686" s="263" t="str">
        <f t="shared" si="107"/>
        <v xml:space="preserve"> </v>
      </c>
      <c r="H1686" s="267" t="s">
        <v>15</v>
      </c>
      <c r="I1686" s="267" t="s">
        <v>1397</v>
      </c>
      <c r="J1686" s="263" t="str">
        <f t="shared" si="108"/>
        <v xml:space="preserve"> </v>
      </c>
      <c r="K1686" s="272" t="str">
        <f>IF(D1686&gt;=('28 Populations and thresholds'!$I$67),"YES"," ")</f>
        <v>YES</v>
      </c>
      <c r="L1686" s="272" t="str">
        <f>IF(K1686="YES"," ",IF(D1686&gt;=('28 Populations and thresholds'!$I$67)*0.25,"YES"))</f>
        <v xml:space="preserve"> </v>
      </c>
      <c r="M1686" s="272" t="b">
        <f>OR('28 Populations and thresholds'!$J$67="CR",'28 Populations and thresholds'!$J$67="EN",'28 Populations and thresholds'!$J$67="VU")</f>
        <v>0</v>
      </c>
      <c r="N1686" s="273">
        <f>D1686/'28 Populations and thresholds'!$H$67</f>
        <v>9.5238095238095233E-2</v>
      </c>
      <c r="O1686" s="263" t="str">
        <f t="shared" si="109"/>
        <v xml:space="preserve"> </v>
      </c>
      <c r="P1686" s="269"/>
      <c r="Q1686" s="263" t="str">
        <f t="shared" si="110"/>
        <v xml:space="preserve"> </v>
      </c>
    </row>
    <row r="1687" spans="1:22" x14ac:dyDescent="0.2">
      <c r="A1687" s="143" t="s">
        <v>1394</v>
      </c>
      <c r="B1687" s="40" t="s">
        <v>1440</v>
      </c>
      <c r="C1687" s="4" t="s">
        <v>3603</v>
      </c>
      <c r="D1687" s="41">
        <v>41500</v>
      </c>
      <c r="E1687" s="47" t="s">
        <v>1344</v>
      </c>
      <c r="F1687" s="43"/>
      <c r="G1687" s="263" t="str">
        <f t="shared" si="107"/>
        <v xml:space="preserve"> </v>
      </c>
      <c r="H1687" s="143" t="s">
        <v>15</v>
      </c>
      <c r="I1687" s="143" t="s">
        <v>1395</v>
      </c>
      <c r="J1687" s="263" t="str">
        <f t="shared" si="108"/>
        <v xml:space="preserve"> </v>
      </c>
      <c r="K1687" s="38" t="str">
        <f>IF(D1687&gt;=('28 Populations and thresholds'!$I$89),"YES"," ")</f>
        <v>YES</v>
      </c>
      <c r="L1687" s="38" t="str">
        <f>IF(K1687="YES"," ",IF(D1687&gt;=('28 Populations and thresholds'!$I$89)*0.25,"YES"))</f>
        <v xml:space="preserve"> </v>
      </c>
      <c r="M1687" s="38" t="b">
        <f>OR('28 Populations and thresholds'!$J$89="CR",'28 Populations and thresholds'!$J$89="EN",'28 Populations and thresholds'!$J$89="VU")</f>
        <v>0</v>
      </c>
      <c r="N1687" s="75">
        <f>D1687/'28 Populations and thresholds'!$H$89</f>
        <v>2.7666666666666666E-2</v>
      </c>
      <c r="O1687" s="263" t="str">
        <f t="shared" si="109"/>
        <v xml:space="preserve"> </v>
      </c>
      <c r="P1687" s="9"/>
      <c r="Q1687" s="263" t="str">
        <f t="shared" si="110"/>
        <v xml:space="preserve"> </v>
      </c>
    </row>
    <row r="1688" spans="1:22" x14ac:dyDescent="0.2">
      <c r="A1688" s="267" t="s">
        <v>1394</v>
      </c>
      <c r="B1688" s="268" t="s">
        <v>1441</v>
      </c>
      <c r="C1688" s="269" t="s">
        <v>3727</v>
      </c>
      <c r="D1688" s="270">
        <v>2000</v>
      </c>
      <c r="E1688" s="294" t="s">
        <v>1320</v>
      </c>
      <c r="F1688" s="276"/>
      <c r="G1688" s="263" t="str">
        <f t="shared" si="107"/>
        <v xml:space="preserve"> </v>
      </c>
      <c r="H1688" s="267" t="s">
        <v>15</v>
      </c>
      <c r="I1688" s="267" t="s">
        <v>1397</v>
      </c>
      <c r="J1688" s="263" t="str">
        <f t="shared" si="108"/>
        <v xml:space="preserve"> </v>
      </c>
      <c r="K1688" s="272" t="str">
        <f>IF(D1688&gt;=(('28 Populations and thresholds'!$I$61)+('28 Populations and thresholds'!$I$64)),"YES"," ")</f>
        <v>YES</v>
      </c>
      <c r="L1688" s="272" t="str">
        <f>IF(K1688="YES"," ",IF(D1688&gt;=(('28 Populations and thresholds'!$I$61)+('28 Populations and thresholds'!$I$64))*0.25,"YES"))</f>
        <v xml:space="preserve"> </v>
      </c>
      <c r="M1688" s="272" t="b">
        <f>OR('28 Populations and thresholds'!$J$61="CR",'28 Populations and thresholds'!$J$61="EN",'28 Populations and thresholds'!$J$61="VU")</f>
        <v>0</v>
      </c>
      <c r="N1688" s="273">
        <f>D1688/(('28 Populations and thresholds'!$H$61)+('28 Populations and thresholds'!$H$64))</f>
        <v>0.11904761904761904</v>
      </c>
      <c r="O1688" s="263" t="str">
        <f t="shared" si="109"/>
        <v xml:space="preserve"> </v>
      </c>
      <c r="P1688" s="300"/>
      <c r="Q1688" s="263" t="str">
        <f t="shared" si="110"/>
        <v xml:space="preserve"> </v>
      </c>
    </row>
    <row r="1689" spans="1:22" x14ac:dyDescent="0.2">
      <c r="A1689" s="143" t="s">
        <v>1394</v>
      </c>
      <c r="B1689" s="40" t="s">
        <v>1119</v>
      </c>
      <c r="C1689" s="4" t="s">
        <v>3765</v>
      </c>
      <c r="D1689" s="41">
        <v>307</v>
      </c>
      <c r="E1689" s="46">
        <v>36053</v>
      </c>
      <c r="F1689" s="43"/>
      <c r="G1689" s="263" t="str">
        <f t="shared" si="107"/>
        <v xml:space="preserve"> </v>
      </c>
      <c r="H1689" s="143" t="s">
        <v>21</v>
      </c>
      <c r="I1689" s="143" t="s">
        <v>433</v>
      </c>
      <c r="J1689" s="263" t="str">
        <f t="shared" si="108"/>
        <v xml:space="preserve"> </v>
      </c>
      <c r="K1689" s="38" t="str">
        <f>IF(D1689&gt;=('28 Populations and thresholds'!$I$193),"YES"," ")</f>
        <v xml:space="preserve"> </v>
      </c>
      <c r="L1689" s="38" t="str">
        <f>IF(K1689="YES"," ",IF(D1689&gt;=('28 Populations and thresholds'!$I$193)*0.25,"YES"))</f>
        <v>YES</v>
      </c>
      <c r="M1689" s="38" t="b">
        <f>OR('28 Populations and thresholds'!$J$193="CR",'28 Populations and thresholds'!$J$193="EN",'28 Populations and thresholds'!$J$193="VU")</f>
        <v>0</v>
      </c>
      <c r="N1689" s="75">
        <f>D1689/'28 Populations and thresholds'!$H$193</f>
        <v>6.9772727272727269E-3</v>
      </c>
      <c r="O1689" s="263" t="str">
        <f t="shared" si="109"/>
        <v xml:space="preserve"> </v>
      </c>
      <c r="P1689" s="9"/>
      <c r="Q1689" s="263" t="str">
        <f t="shared" si="110"/>
        <v xml:space="preserve"> </v>
      </c>
    </row>
    <row r="1690" spans="1:22" x14ac:dyDescent="0.2">
      <c r="A1690" s="143" t="s">
        <v>1394</v>
      </c>
      <c r="B1690" s="40" t="s">
        <v>1119</v>
      </c>
      <c r="C1690" s="4" t="s">
        <v>3766</v>
      </c>
      <c r="D1690" s="41">
        <v>150</v>
      </c>
      <c r="E1690" s="46">
        <v>35688</v>
      </c>
      <c r="F1690" s="43"/>
      <c r="G1690" s="263" t="str">
        <f t="shared" si="107"/>
        <v xml:space="preserve"> </v>
      </c>
      <c r="H1690" s="143" t="s">
        <v>21</v>
      </c>
      <c r="I1690" s="143" t="s">
        <v>436</v>
      </c>
      <c r="J1690" s="263" t="str">
        <f t="shared" si="108"/>
        <v xml:space="preserve"> </v>
      </c>
      <c r="K1690" s="38" t="str">
        <f>IF(D1690&gt;=('28 Populations and thresholds'!$I$194),"YES"," ")</f>
        <v xml:space="preserve"> </v>
      </c>
      <c r="L1690" s="38" t="str">
        <f>IF(K1690="YES"," ",IF(D1690&gt;=('28 Populations and thresholds'!$I$194)*0.25,"YES"))</f>
        <v>YES</v>
      </c>
      <c r="M1690" s="38" t="b">
        <f>OR('28 Populations and thresholds'!$J$194="CR",'28 Populations and thresholds'!$J$194="EN",'28 Populations and thresholds'!$J$194="VU")</f>
        <v>0</v>
      </c>
      <c r="N1690" s="75">
        <f>D1690/'28 Populations and thresholds'!$H$194</f>
        <v>5.263157894736842E-3</v>
      </c>
      <c r="O1690" s="263" t="str">
        <f t="shared" si="109"/>
        <v xml:space="preserve"> </v>
      </c>
      <c r="P1690" s="9"/>
      <c r="Q1690" s="263" t="str">
        <f t="shared" si="110"/>
        <v xml:space="preserve"> </v>
      </c>
    </row>
    <row r="1691" spans="1:22" x14ac:dyDescent="0.2">
      <c r="A1691" s="267" t="s">
        <v>1394</v>
      </c>
      <c r="B1691" s="268" t="s">
        <v>1121</v>
      </c>
      <c r="C1691" s="269" t="s">
        <v>3765</v>
      </c>
      <c r="D1691" s="270">
        <v>168</v>
      </c>
      <c r="E1691" s="271">
        <v>35301</v>
      </c>
      <c r="F1691" s="276" t="s">
        <v>6038</v>
      </c>
      <c r="G1691" s="263" t="str">
        <f t="shared" si="107"/>
        <v xml:space="preserve"> </v>
      </c>
      <c r="H1691" s="267" t="s">
        <v>21</v>
      </c>
      <c r="I1691" s="267" t="s">
        <v>256</v>
      </c>
      <c r="J1691" s="263" t="str">
        <f t="shared" si="108"/>
        <v xml:space="preserve"> </v>
      </c>
      <c r="K1691" s="272" t="str">
        <f>IF(D1691&gt;=('28 Populations and thresholds'!$I$193),"YES"," ")</f>
        <v xml:space="preserve"> </v>
      </c>
      <c r="L1691" s="272" t="str">
        <f>IF(K1691="YES"," ",IF(D1691&gt;=('28 Populations and thresholds'!$I$193)*0.25,"YES"))</f>
        <v>YES</v>
      </c>
      <c r="M1691" s="272" t="b">
        <f>OR('28 Populations and thresholds'!$J$193="CR",'28 Populations and thresholds'!$J$193="EN",'28 Populations and thresholds'!$J$193="VU")</f>
        <v>0</v>
      </c>
      <c r="N1691" s="273">
        <f>D1691/'28 Populations and thresholds'!$H$193</f>
        <v>3.8181818181818182E-3</v>
      </c>
      <c r="O1691" s="263" t="str">
        <f t="shared" si="109"/>
        <v xml:space="preserve"> </v>
      </c>
      <c r="P1691" s="269"/>
      <c r="Q1691" s="263" t="str">
        <f t="shared" si="110"/>
        <v xml:space="preserve"> </v>
      </c>
    </row>
    <row r="1692" spans="1:22" x14ac:dyDescent="0.2">
      <c r="A1692" s="143" t="s">
        <v>1394</v>
      </c>
      <c r="B1692" s="40" t="s">
        <v>1149</v>
      </c>
      <c r="C1692" s="111" t="s">
        <v>3766</v>
      </c>
      <c r="D1692" s="41">
        <v>156</v>
      </c>
      <c r="E1692" s="46">
        <v>35916</v>
      </c>
      <c r="F1692" s="43"/>
      <c r="G1692" s="263" t="str">
        <f t="shared" si="107"/>
        <v xml:space="preserve"> </v>
      </c>
      <c r="H1692" s="143" t="s">
        <v>21</v>
      </c>
      <c r="I1692" s="143" t="s">
        <v>439</v>
      </c>
      <c r="J1692" s="263" t="str">
        <f t="shared" si="108"/>
        <v xml:space="preserve"> </v>
      </c>
      <c r="K1692" s="38" t="str">
        <f>IF(D1692&gt;=('28 Populations and thresholds'!$I$194),"YES"," ")</f>
        <v xml:space="preserve"> </v>
      </c>
      <c r="L1692" s="38" t="str">
        <f>IF(K1692="YES"," ",IF(D1692&gt;=('28 Populations and thresholds'!$I$194)*0.25,"YES"))</f>
        <v>YES</v>
      </c>
      <c r="M1692" s="38" t="b">
        <f>OR('28 Populations and thresholds'!$J$194="CR",'28 Populations and thresholds'!$J$194="EN",'28 Populations and thresholds'!$J$194="VU")</f>
        <v>0</v>
      </c>
      <c r="N1692" s="75">
        <f>D1692/'28 Populations and thresholds'!$H$194</f>
        <v>5.4736842105263155E-3</v>
      </c>
      <c r="O1692" s="263" t="str">
        <f t="shared" si="109"/>
        <v xml:space="preserve"> </v>
      </c>
      <c r="P1692" s="9"/>
      <c r="Q1692" s="263" t="str">
        <f t="shared" si="110"/>
        <v xml:space="preserve"> </v>
      </c>
    </row>
    <row r="1693" spans="1:22" x14ac:dyDescent="0.2">
      <c r="A1693" s="267" t="s">
        <v>1394</v>
      </c>
      <c r="B1693" s="268" t="s">
        <v>1442</v>
      </c>
      <c r="C1693" s="269" t="s">
        <v>3725</v>
      </c>
      <c r="D1693" s="270">
        <v>580</v>
      </c>
      <c r="E1693" s="294" t="s">
        <v>1320</v>
      </c>
      <c r="F1693" s="276"/>
      <c r="G1693" s="263" t="str">
        <f t="shared" si="107"/>
        <v xml:space="preserve"> </v>
      </c>
      <c r="H1693" s="267" t="s">
        <v>15</v>
      </c>
      <c r="I1693" s="267" t="s">
        <v>1397</v>
      </c>
      <c r="J1693" s="263" t="str">
        <f t="shared" si="108"/>
        <v xml:space="preserve"> </v>
      </c>
      <c r="K1693" s="272" t="str">
        <f>IF(D1693&gt;=(('28 Populations and thresholds'!$I$61)+('28 Populations and thresholds'!$I$64)),"YES"," ")</f>
        <v>YES</v>
      </c>
      <c r="L1693" s="272" t="str">
        <f>IF(K1693="YES"," ",IF(D1693&gt;=(('28 Populations and thresholds'!$I$61)+('28 Populations and thresholds'!$I$64))*0.25,"YES"))</f>
        <v xml:space="preserve"> </v>
      </c>
      <c r="M1693" s="272" t="b">
        <f>OR('28 Populations and thresholds'!$J$61="CR",'28 Populations and thresholds'!$J$61="EN",'28 Populations and thresholds'!$J$61="VU")</f>
        <v>0</v>
      </c>
      <c r="N1693" s="273">
        <f>D1693/(('28 Populations and thresholds'!$H$61)+('28 Populations and thresholds'!$H$64))</f>
        <v>3.4523809523809526E-2</v>
      </c>
      <c r="O1693" s="263" t="str">
        <f t="shared" si="109"/>
        <v xml:space="preserve"> </v>
      </c>
      <c r="P1693" s="300"/>
      <c r="Q1693" s="263" t="str">
        <f t="shared" si="110"/>
        <v xml:space="preserve"> </v>
      </c>
    </row>
    <row r="1694" spans="1:22" x14ac:dyDescent="0.2">
      <c r="A1694" s="267" t="s">
        <v>1394</v>
      </c>
      <c r="B1694" s="268" t="s">
        <v>1442</v>
      </c>
      <c r="C1694" s="269" t="s">
        <v>3607</v>
      </c>
      <c r="D1694" s="270">
        <v>50000</v>
      </c>
      <c r="E1694" s="294" t="s">
        <v>1401</v>
      </c>
      <c r="F1694" s="276"/>
      <c r="G1694" s="263" t="str">
        <f t="shared" si="107"/>
        <v xml:space="preserve"> </v>
      </c>
      <c r="H1694" s="267" t="s">
        <v>15</v>
      </c>
      <c r="I1694" s="267" t="s">
        <v>1400</v>
      </c>
      <c r="J1694" s="263" t="str">
        <f t="shared" si="108"/>
        <v xml:space="preserve"> </v>
      </c>
      <c r="K1694" s="272" t="str">
        <f>IF(D1694&gt;=('28 Populations and thresholds'!$I$92),"YES"," ")</f>
        <v>YES</v>
      </c>
      <c r="L1694" s="272" t="str">
        <f>IF(K1694="YES"," ",IF(D1694&gt;=('28 Populations and thresholds'!$I$92)*0.25,"YES"))</f>
        <v xml:space="preserve"> </v>
      </c>
      <c r="M1694" s="272" t="b">
        <f>OR('28 Populations and thresholds'!$J$92="CR",'28 Populations and thresholds'!$J$92="EN",'28 Populations and thresholds'!$J$92="VU")</f>
        <v>0</v>
      </c>
      <c r="N1694" s="273">
        <f>D1694/'28 Populations and thresholds'!$H$92</f>
        <v>0.16666666666666666</v>
      </c>
      <c r="O1694" s="263" t="str">
        <f t="shared" si="109"/>
        <v xml:space="preserve"> </v>
      </c>
      <c r="P1694" s="269"/>
      <c r="Q1694" s="263" t="str">
        <f t="shared" si="110"/>
        <v xml:space="preserve"> </v>
      </c>
    </row>
    <row r="1695" spans="1:22" x14ac:dyDescent="0.2">
      <c r="A1695" s="267" t="s">
        <v>1394</v>
      </c>
      <c r="B1695" s="268" t="s">
        <v>1442</v>
      </c>
      <c r="C1695" s="280" t="s">
        <v>3528</v>
      </c>
      <c r="D1695" s="270">
        <v>2000</v>
      </c>
      <c r="E1695" s="294" t="s">
        <v>1401</v>
      </c>
      <c r="F1695" s="276"/>
      <c r="G1695" s="263" t="str">
        <f t="shared" si="107"/>
        <v xml:space="preserve"> </v>
      </c>
      <c r="H1695" s="267" t="s">
        <v>15</v>
      </c>
      <c r="I1695" s="267" t="s">
        <v>1400</v>
      </c>
      <c r="J1695" s="263" t="str">
        <f t="shared" si="108"/>
        <v xml:space="preserve"> </v>
      </c>
      <c r="K1695" s="272" t="str">
        <f>IF(D1695&gt;=('28 Populations and thresholds'!$I$59),"YES"," ")</f>
        <v>YES</v>
      </c>
      <c r="L1695" s="272" t="str">
        <f>IF(K1695="YES"," ",IF(D1695&gt;=('28 Populations and thresholds'!$I$59)*0.25,"YES"))</f>
        <v xml:space="preserve"> </v>
      </c>
      <c r="M1695" s="272" t="b">
        <f>OR('28 Populations and thresholds'!$J$59="CR",'28 Populations and thresholds'!$J$59="EN",'28 Populations and thresholds'!$J$59="VU")</f>
        <v>0</v>
      </c>
      <c r="N1695" s="273">
        <f>D1695/'28 Populations and thresholds'!$H$59</f>
        <v>1.8181818181818181E-2</v>
      </c>
      <c r="O1695" s="263" t="str">
        <f t="shared" si="109"/>
        <v xml:space="preserve"> </v>
      </c>
      <c r="P1695" s="269"/>
      <c r="Q1695" s="263" t="str">
        <f t="shared" si="110"/>
        <v xml:space="preserve"> </v>
      </c>
    </row>
    <row r="1696" spans="1:22" x14ac:dyDescent="0.2">
      <c r="A1696" s="143" t="s">
        <v>1394</v>
      </c>
      <c r="B1696" s="40" t="s">
        <v>1113</v>
      </c>
      <c r="C1696" s="4" t="s">
        <v>3765</v>
      </c>
      <c r="D1696" s="41">
        <v>542</v>
      </c>
      <c r="E1696" s="46">
        <v>35299</v>
      </c>
      <c r="F1696" s="43"/>
      <c r="G1696" s="263" t="str">
        <f t="shared" si="107"/>
        <v xml:space="preserve"> </v>
      </c>
      <c r="H1696" s="143" t="s">
        <v>21</v>
      </c>
      <c r="I1696" s="143" t="s">
        <v>256</v>
      </c>
      <c r="J1696" s="263" t="str">
        <f t="shared" si="108"/>
        <v xml:space="preserve"> </v>
      </c>
      <c r="K1696" s="38" t="str">
        <f>IF(D1696&gt;=('28 Populations and thresholds'!$I$193),"YES"," ")</f>
        <v>YES</v>
      </c>
      <c r="L1696" s="38" t="str">
        <f>IF(K1696="YES"," ",IF(D1696&gt;=('28 Populations and thresholds'!$I$193)*0.25,"YES"))</f>
        <v xml:space="preserve"> </v>
      </c>
      <c r="M1696" s="38" t="b">
        <f>OR('28 Populations and thresholds'!$J$193="CR",'28 Populations and thresholds'!$J$193="EN",'28 Populations and thresholds'!$J$193="VU")</f>
        <v>0</v>
      </c>
      <c r="N1696" s="75">
        <f>D1696/'28 Populations and thresholds'!$H$193</f>
        <v>1.2318181818181818E-2</v>
      </c>
      <c r="O1696" s="263" t="str">
        <f t="shared" si="109"/>
        <v xml:space="preserve"> </v>
      </c>
      <c r="P1696" s="9"/>
      <c r="Q1696" s="263" t="str">
        <f t="shared" si="110"/>
        <v xml:space="preserve"> </v>
      </c>
    </row>
    <row r="1697" spans="1:23" x14ac:dyDescent="0.2">
      <c r="A1697" s="267" t="s">
        <v>1394</v>
      </c>
      <c r="B1697" s="268" t="s">
        <v>1150</v>
      </c>
      <c r="C1697" s="269" t="s">
        <v>3766</v>
      </c>
      <c r="D1697" s="270">
        <v>144</v>
      </c>
      <c r="E1697" s="271">
        <v>35919</v>
      </c>
      <c r="F1697" s="276"/>
      <c r="G1697" s="263" t="str">
        <f t="shared" si="107"/>
        <v xml:space="preserve"> </v>
      </c>
      <c r="H1697" s="267" t="s">
        <v>21</v>
      </c>
      <c r="I1697" s="267" t="s">
        <v>439</v>
      </c>
      <c r="J1697" s="263" t="str">
        <f t="shared" si="108"/>
        <v xml:space="preserve"> </v>
      </c>
      <c r="K1697" s="272" t="str">
        <f>IF(D1697&gt;=('28 Populations and thresholds'!$I$194),"YES"," ")</f>
        <v xml:space="preserve"> </v>
      </c>
      <c r="L1697" s="272" t="str">
        <f>IF(K1697="YES"," ",IF(D1697&gt;=('28 Populations and thresholds'!$I$194)*0.25,"YES"))</f>
        <v>YES</v>
      </c>
      <c r="M1697" s="272" t="b">
        <f>OR('28 Populations and thresholds'!$J$194="CR",'28 Populations and thresholds'!$J$194="EN",'28 Populations and thresholds'!$J$194="VU")</f>
        <v>0</v>
      </c>
      <c r="N1697" s="273">
        <f>D1697/'28 Populations and thresholds'!$H$194</f>
        <v>5.0526315789473685E-3</v>
      </c>
      <c r="O1697" s="263" t="str">
        <f t="shared" si="109"/>
        <v xml:space="preserve"> </v>
      </c>
      <c r="P1697" s="269"/>
      <c r="Q1697" s="263" t="str">
        <f t="shared" si="110"/>
        <v xml:space="preserve"> </v>
      </c>
    </row>
    <row r="1698" spans="1:23" x14ac:dyDescent="0.2">
      <c r="A1698" s="12" t="s">
        <v>1394</v>
      </c>
      <c r="B1698" s="9" t="s">
        <v>3609</v>
      </c>
      <c r="C1698" s="4" t="s">
        <v>3607</v>
      </c>
      <c r="D1698" s="5">
        <v>34100</v>
      </c>
      <c r="E1698" s="104">
        <v>2006</v>
      </c>
      <c r="G1698" s="263" t="str">
        <f t="shared" si="107"/>
        <v xml:space="preserve"> </v>
      </c>
      <c r="H1698" s="12" t="s">
        <v>139</v>
      </c>
      <c r="I1698" s="12" t="s">
        <v>3388</v>
      </c>
      <c r="J1698" s="263" t="str">
        <f t="shared" si="108"/>
        <v xml:space="preserve"> </v>
      </c>
      <c r="K1698" s="38" t="str">
        <f>IF(D1698&gt;=('28 Populations and thresholds'!$I$92),"YES"," ")</f>
        <v>YES</v>
      </c>
      <c r="L1698" s="38" t="str">
        <f>IF(K1698="YES"," ",IF(D1698&gt;=('28 Populations and thresholds'!$I$92)*0.25,"YES"))</f>
        <v xml:space="preserve"> </v>
      </c>
      <c r="M1698" s="38" t="b">
        <f>OR('28 Populations and thresholds'!$J$92="CR",'28 Populations and thresholds'!$J$92="EN",'28 Populations and thresholds'!$J$92="VU")</f>
        <v>0</v>
      </c>
      <c r="N1698" s="75">
        <f>D1698/'28 Populations and thresholds'!$H$92</f>
        <v>0.11366666666666667</v>
      </c>
      <c r="O1698" s="263" t="str">
        <f t="shared" si="109"/>
        <v xml:space="preserve"> </v>
      </c>
      <c r="P1698" s="9"/>
      <c r="Q1698" s="263" t="str">
        <f t="shared" si="110"/>
        <v xml:space="preserve"> </v>
      </c>
    </row>
    <row r="1699" spans="1:23" x14ac:dyDescent="0.2">
      <c r="A1699" s="12" t="s">
        <v>1394</v>
      </c>
      <c r="B1699" s="9" t="s">
        <v>3526</v>
      </c>
      <c r="C1699" s="4" t="s">
        <v>3626</v>
      </c>
      <c r="D1699" s="5">
        <v>2900</v>
      </c>
      <c r="E1699" s="104">
        <v>2006</v>
      </c>
      <c r="G1699" s="263" t="str">
        <f t="shared" si="107"/>
        <v xml:space="preserve"> </v>
      </c>
      <c r="H1699" s="12" t="s">
        <v>139</v>
      </c>
      <c r="I1699" s="12" t="s">
        <v>3388</v>
      </c>
      <c r="J1699" s="263" t="str">
        <f t="shared" si="108"/>
        <v xml:space="preserve"> </v>
      </c>
      <c r="K1699" s="38" t="str">
        <f>IF(D1699&gt;=('28 Populations and thresholds'!$I$98),"YES"," ")</f>
        <v>YES</v>
      </c>
      <c r="L1699" s="38" t="str">
        <f>IF(K1699="YES"," ",IF(D1699&gt;=('28 Populations and thresholds'!$I$98)*0.25,"YES"))</f>
        <v xml:space="preserve"> </v>
      </c>
      <c r="M1699" s="38" t="b">
        <f>OR('28 Populations and thresholds'!$J$98="CR",'28 Populations and thresholds'!$J$98="EN",'28 Populations and thresholds'!$J$98="VU")</f>
        <v>0</v>
      </c>
      <c r="N1699" s="75">
        <f>D1699/'28 Populations and thresholds'!$H$98</f>
        <v>9.6666666666666672E-3</v>
      </c>
      <c r="O1699" s="263" t="str">
        <f t="shared" si="109"/>
        <v xml:space="preserve"> </v>
      </c>
      <c r="Q1699" s="263" t="str">
        <f t="shared" si="110"/>
        <v xml:space="preserve"> </v>
      </c>
    </row>
    <row r="1700" spans="1:23" x14ac:dyDescent="0.2">
      <c r="A1700" s="143" t="s">
        <v>1394</v>
      </c>
      <c r="B1700" s="4" t="s">
        <v>3526</v>
      </c>
      <c r="C1700" s="111" t="s">
        <v>3528</v>
      </c>
      <c r="D1700" s="5">
        <v>5250</v>
      </c>
      <c r="E1700" s="104">
        <v>2005</v>
      </c>
      <c r="F1700" s="43"/>
      <c r="G1700" s="263" t="str">
        <f t="shared" si="107"/>
        <v xml:space="preserve"> </v>
      </c>
      <c r="H1700" s="12" t="s">
        <v>139</v>
      </c>
      <c r="I1700" s="12" t="s">
        <v>3388</v>
      </c>
      <c r="J1700" s="263" t="str">
        <f t="shared" si="108"/>
        <v xml:space="preserve"> </v>
      </c>
      <c r="K1700" s="38" t="str">
        <f>IF(D1700&gt;=('28 Populations and thresholds'!$I$59),"YES"," ")</f>
        <v>YES</v>
      </c>
      <c r="L1700" s="38" t="str">
        <f>IF(K1700="YES"," ",IF(D1700&gt;=('28 Populations and thresholds'!$I$59)*0.25,"YES"))</f>
        <v xml:space="preserve"> </v>
      </c>
      <c r="M1700" s="38" t="b">
        <f>OR('28 Populations and thresholds'!$J$59="CR",'28 Populations and thresholds'!$J$59="EN",'28 Populations and thresholds'!$J$59="VU")</f>
        <v>0</v>
      </c>
      <c r="N1700" s="75">
        <f>D1700/'28 Populations and thresholds'!$H$59</f>
        <v>4.7727272727272729E-2</v>
      </c>
      <c r="O1700" s="263" t="str">
        <f t="shared" si="109"/>
        <v xml:space="preserve"> </v>
      </c>
      <c r="P1700" s="9"/>
      <c r="Q1700" s="263" t="str">
        <f t="shared" si="110"/>
        <v xml:space="preserve"> </v>
      </c>
    </row>
    <row r="1701" spans="1:23" s="4" customFormat="1" x14ac:dyDescent="0.2">
      <c r="A1701" s="12" t="s">
        <v>1394</v>
      </c>
      <c r="B1701" s="4" t="s">
        <v>3526</v>
      </c>
      <c r="C1701" s="111" t="s">
        <v>3522</v>
      </c>
      <c r="D1701" s="5">
        <v>6700</v>
      </c>
      <c r="E1701" s="104">
        <v>2005</v>
      </c>
      <c r="F1701" s="38"/>
      <c r="G1701" s="263" t="str">
        <f t="shared" si="107"/>
        <v xml:space="preserve"> </v>
      </c>
      <c r="H1701" s="12" t="s">
        <v>139</v>
      </c>
      <c r="I1701" s="12" t="s">
        <v>3388</v>
      </c>
      <c r="J1701" s="263" t="str">
        <f t="shared" si="108"/>
        <v xml:space="preserve"> </v>
      </c>
      <c r="K1701" s="38" t="str">
        <f>IF(D1701&gt;=('28 Populations and thresholds'!$I$58),"YES"," ")</f>
        <v>YES</v>
      </c>
      <c r="L1701" s="38" t="str">
        <f>IF(K1701="YES"," ",IF(D1701&gt;=('28 Populations and thresholds'!$I$58)*0.25,"YES"))</f>
        <v xml:space="preserve"> </v>
      </c>
      <c r="M1701" s="38" t="b">
        <f>OR('28 Populations and thresholds'!$J$58="CR",'28 Populations and thresholds'!$J$58="EN",'28 Populations and thresholds'!$J$58="VU")</f>
        <v>0</v>
      </c>
      <c r="N1701" s="75">
        <f>D1701/'28 Populations and thresholds'!$H$58</f>
        <v>0.11166666666666666</v>
      </c>
      <c r="O1701" s="263" t="str">
        <f t="shared" si="109"/>
        <v xml:space="preserve"> </v>
      </c>
      <c r="P1701" s="9"/>
      <c r="Q1701" s="263" t="str">
        <f t="shared" si="110"/>
        <v xml:space="preserve"> </v>
      </c>
      <c r="R1701" s="9"/>
      <c r="S1701" s="9"/>
      <c r="T1701" s="9"/>
      <c r="U1701" s="9"/>
      <c r="V1701" s="9"/>
      <c r="W1701" s="9"/>
    </row>
    <row r="1702" spans="1:23" x14ac:dyDescent="0.2">
      <c r="A1702" s="267" t="s">
        <v>1394</v>
      </c>
      <c r="B1702" s="268" t="s">
        <v>1147</v>
      </c>
      <c r="C1702" s="269" t="s">
        <v>4560</v>
      </c>
      <c r="D1702" s="270">
        <v>397</v>
      </c>
      <c r="E1702" s="271">
        <v>35551</v>
      </c>
      <c r="F1702" s="276"/>
      <c r="G1702" s="263" t="str">
        <f t="shared" si="107"/>
        <v xml:space="preserve"> </v>
      </c>
      <c r="H1702" s="267" t="s">
        <v>21</v>
      </c>
      <c r="I1702" s="267" t="s">
        <v>430</v>
      </c>
      <c r="J1702" s="263" t="str">
        <f t="shared" si="108"/>
        <v xml:space="preserve"> </v>
      </c>
      <c r="K1702" s="272" t="str">
        <f>IF(D1702&gt;=('28 Populations and thresholds'!$I$163),"YES"," ")</f>
        <v>YES</v>
      </c>
      <c r="L1702" s="272" t="str">
        <f>IF(K1702="YES"," ",IF(D1702&gt;=('28 Populations and thresholds'!$I$163)*0.25,"YES"))</f>
        <v xml:space="preserve"> </v>
      </c>
      <c r="M1702" s="272" t="b">
        <f>OR('28 Populations and thresholds'!$J$163="CR",'28 Populations and thresholds'!$J$163="EN",'28 Populations and thresholds'!$J$163="VU")</f>
        <v>0</v>
      </c>
      <c r="N1702" s="273">
        <f>D1702/'28 Populations and thresholds'!$H$163</f>
        <v>3.0538461538461539E-2</v>
      </c>
      <c r="O1702" s="263" t="str">
        <f t="shared" si="109"/>
        <v xml:space="preserve"> </v>
      </c>
      <c r="P1702" s="275" t="s">
        <v>4561</v>
      </c>
      <c r="Q1702" s="263" t="str">
        <f t="shared" si="110"/>
        <v xml:space="preserve"> </v>
      </c>
    </row>
    <row r="1703" spans="1:23" x14ac:dyDescent="0.2">
      <c r="A1703" s="267" t="s">
        <v>1394</v>
      </c>
      <c r="B1703" s="268" t="s">
        <v>1147</v>
      </c>
      <c r="C1703" s="269" t="s">
        <v>3766</v>
      </c>
      <c r="D1703" s="270">
        <v>249</v>
      </c>
      <c r="E1703" s="271">
        <v>35202</v>
      </c>
      <c r="F1703" s="276"/>
      <c r="G1703" s="263" t="str">
        <f t="shared" si="107"/>
        <v xml:space="preserve"> </v>
      </c>
      <c r="H1703" s="267" t="s">
        <v>21</v>
      </c>
      <c r="I1703" s="267" t="s">
        <v>256</v>
      </c>
      <c r="J1703" s="263" t="str">
        <f t="shared" si="108"/>
        <v xml:space="preserve"> </v>
      </c>
      <c r="K1703" s="272" t="str">
        <f>IF(D1703&gt;=('28 Populations and thresholds'!$I$194),"YES"," ")</f>
        <v xml:space="preserve"> </v>
      </c>
      <c r="L1703" s="272" t="str">
        <f>IF(K1703="YES"," ",IF(D1703&gt;=('28 Populations and thresholds'!$I$194)*0.25,"YES"))</f>
        <v>YES</v>
      </c>
      <c r="M1703" s="272" t="b">
        <f>OR('28 Populations and thresholds'!$J$194="CR",'28 Populations and thresholds'!$J$194="EN",'28 Populations and thresholds'!$J$194="VU")</f>
        <v>0</v>
      </c>
      <c r="N1703" s="273">
        <f>D1703/'28 Populations and thresholds'!$H$194</f>
        <v>8.7368421052631574E-3</v>
      </c>
      <c r="O1703" s="263" t="str">
        <f t="shared" si="109"/>
        <v xml:space="preserve"> </v>
      </c>
      <c r="P1703" s="269"/>
      <c r="Q1703" s="263" t="str">
        <f t="shared" si="110"/>
        <v xml:space="preserve"> </v>
      </c>
    </row>
    <row r="1704" spans="1:23" x14ac:dyDescent="0.2">
      <c r="A1704" s="143" t="s">
        <v>1394</v>
      </c>
      <c r="B1704" s="40" t="s">
        <v>1028</v>
      </c>
      <c r="C1704" s="4" t="s">
        <v>3748</v>
      </c>
      <c r="D1704" s="41">
        <v>100</v>
      </c>
      <c r="E1704" s="46">
        <v>35551</v>
      </c>
      <c r="F1704" s="43"/>
      <c r="G1704" s="263" t="str">
        <f t="shared" si="107"/>
        <v xml:space="preserve"> </v>
      </c>
      <c r="H1704" s="143" t="s">
        <v>21</v>
      </c>
      <c r="I1704" s="143" t="s">
        <v>430</v>
      </c>
      <c r="J1704" s="263" t="str">
        <f t="shared" si="108"/>
        <v xml:space="preserve"> </v>
      </c>
      <c r="K1704" s="38" t="str">
        <f>IF(D1704&gt;=('28 Populations and thresholds'!$I$156),"YES"," ")</f>
        <v xml:space="preserve"> </v>
      </c>
      <c r="L1704" s="38" t="str">
        <f>IF(K1704="YES"," ",IF(D1704&gt;=('28 Populations and thresholds'!$I$156)*0.25,"YES"))</f>
        <v>YES</v>
      </c>
      <c r="M1704" s="38" t="b">
        <f>OR('28 Populations and thresholds'!$J$156="CR",'28 Populations and thresholds'!$J$156="EN",'28 Populations and thresholds'!$J$156="VU")</f>
        <v>0</v>
      </c>
      <c r="N1704" s="75">
        <f>D1704/'28 Populations and thresholds'!$H$156</f>
        <v>4.0000000000000001E-3</v>
      </c>
      <c r="O1704" s="263" t="str">
        <f t="shared" si="109"/>
        <v xml:space="preserve"> </v>
      </c>
      <c r="P1704" s="9"/>
      <c r="Q1704" s="263" t="str">
        <f t="shared" si="110"/>
        <v xml:space="preserve"> </v>
      </c>
    </row>
    <row r="1705" spans="1:23" x14ac:dyDescent="0.2">
      <c r="A1705" s="143" t="s">
        <v>1394</v>
      </c>
      <c r="B1705" s="40" t="s">
        <v>1028</v>
      </c>
      <c r="C1705" s="4" t="s">
        <v>3758</v>
      </c>
      <c r="D1705" s="41">
        <v>572</v>
      </c>
      <c r="E1705" s="46">
        <v>35916</v>
      </c>
      <c r="F1705" s="43"/>
      <c r="G1705" s="263" t="str">
        <f t="shared" si="107"/>
        <v xml:space="preserve"> </v>
      </c>
      <c r="H1705" s="143" t="s">
        <v>21</v>
      </c>
      <c r="I1705" s="143" t="s">
        <v>439</v>
      </c>
      <c r="J1705" s="263" t="str">
        <f t="shared" si="108"/>
        <v xml:space="preserve"> </v>
      </c>
      <c r="K1705" s="38" t="str">
        <f>IF(D1705&gt;=('28 Populations and thresholds'!$I$179),"YES"," ")</f>
        <v>YES</v>
      </c>
      <c r="L1705" s="38" t="str">
        <f>IF(K1705="YES"," ",IF(D1705&gt;=('28 Populations and thresholds'!$I$179)*0.25,"YES"))</f>
        <v xml:space="preserve"> </v>
      </c>
      <c r="M1705" s="38" t="b">
        <f>OR('28 Populations and thresholds'!$J$179="CR",'28 Populations and thresholds'!$J$179="EN",'28 Populations and thresholds'!$J$179="VU")</f>
        <v>0</v>
      </c>
      <c r="N1705" s="75">
        <f>D1705/'28 Populations and thresholds'!$H$179</f>
        <v>1.04E-2</v>
      </c>
      <c r="O1705" s="263" t="str">
        <f t="shared" si="109"/>
        <v xml:space="preserve"> </v>
      </c>
      <c r="P1705" s="9"/>
      <c r="Q1705" s="263" t="str">
        <f t="shared" si="110"/>
        <v xml:space="preserve"> </v>
      </c>
    </row>
    <row r="1706" spans="1:23" x14ac:dyDescent="0.2">
      <c r="A1706" s="275" t="s">
        <v>1394</v>
      </c>
      <c r="B1706" s="269" t="s">
        <v>3634</v>
      </c>
      <c r="C1706" s="269" t="s">
        <v>3633</v>
      </c>
      <c r="D1706" s="279">
        <v>70000</v>
      </c>
      <c r="E1706" s="274">
        <v>2002</v>
      </c>
      <c r="F1706" s="272"/>
      <c r="G1706" s="263" t="str">
        <f t="shared" si="107"/>
        <v xml:space="preserve"> </v>
      </c>
      <c r="H1706" s="275" t="s">
        <v>139</v>
      </c>
      <c r="I1706" s="275" t="s">
        <v>3388</v>
      </c>
      <c r="J1706" s="263" t="str">
        <f t="shared" si="108"/>
        <v xml:space="preserve"> </v>
      </c>
      <c r="K1706" s="272" t="str">
        <f>IF(D1706&gt;=('28 Populations and thresholds'!$I$99),"YES"," ")</f>
        <v>YES</v>
      </c>
      <c r="L1706" s="272" t="str">
        <f>IF(K1706="YES"," ",IF(D1706&gt;=('28 Populations and thresholds'!$I$99)*0.25,"YES"))</f>
        <v xml:space="preserve"> </v>
      </c>
      <c r="M1706" s="272" t="b">
        <f>OR('28 Populations and thresholds'!$J$99="CR",'28 Populations and thresholds'!$J$99="EN",'28 Populations and thresholds'!$J$99="VU")</f>
        <v>0</v>
      </c>
      <c r="N1706" s="273">
        <f>D1706/'28 Populations and thresholds'!$H$99</f>
        <v>0.23333333333333334</v>
      </c>
      <c r="O1706" s="263" t="str">
        <f t="shared" si="109"/>
        <v xml:space="preserve"> </v>
      </c>
      <c r="P1706" s="269"/>
      <c r="Q1706" s="263" t="str">
        <f t="shared" si="110"/>
        <v xml:space="preserve"> </v>
      </c>
    </row>
    <row r="1707" spans="1:23" x14ac:dyDescent="0.2">
      <c r="A1707" s="275" t="s">
        <v>1394</v>
      </c>
      <c r="B1707" s="269" t="s">
        <v>3634</v>
      </c>
      <c r="C1707" s="269" t="s">
        <v>3714</v>
      </c>
      <c r="D1707" s="279">
        <v>1075</v>
      </c>
      <c r="E1707" s="284" t="s">
        <v>79</v>
      </c>
      <c r="F1707" s="272"/>
      <c r="G1707" s="263" t="str">
        <f t="shared" si="107"/>
        <v xml:space="preserve"> </v>
      </c>
      <c r="H1707" s="275" t="s">
        <v>139</v>
      </c>
      <c r="I1707" s="275"/>
      <c r="J1707" s="263" t="str">
        <f t="shared" si="108"/>
        <v xml:space="preserve"> </v>
      </c>
      <c r="K1707" s="272" t="str">
        <f>IF(D1707&gt;=('28 Populations and thresholds'!$I$12),"YES"," ")</f>
        <v>YES</v>
      </c>
      <c r="L1707" s="272" t="str">
        <f>IF(K1707="YES"," ",IF(D1707&gt;=('28 Populations and thresholds'!$I$12)*0.25,"YES"))</f>
        <v xml:space="preserve"> </v>
      </c>
      <c r="M1707" s="272" t="b">
        <f>OR('28 Populations and thresholds'!$J$12="CR",'28 Populations and thresholds'!$J$12="EN",'28 Populations and thresholds'!$J$12="VU")</f>
        <v>0</v>
      </c>
      <c r="N1707" s="273">
        <f>D1707/'28 Populations and thresholds'!$H$12</f>
        <v>1.0749999999999999E-2</v>
      </c>
      <c r="O1707" s="263" t="str">
        <f t="shared" si="109"/>
        <v xml:space="preserve"> </v>
      </c>
      <c r="P1707" s="275"/>
      <c r="Q1707" s="263" t="str">
        <f t="shared" si="110"/>
        <v xml:space="preserve"> </v>
      </c>
    </row>
    <row r="1708" spans="1:23" x14ac:dyDescent="0.2">
      <c r="A1708" s="143" t="s">
        <v>1394</v>
      </c>
      <c r="B1708" s="40" t="s">
        <v>1042</v>
      </c>
      <c r="C1708" s="111" t="s">
        <v>3758</v>
      </c>
      <c r="D1708" s="41">
        <v>250</v>
      </c>
      <c r="E1708" s="46">
        <v>37012</v>
      </c>
      <c r="F1708" s="43"/>
      <c r="G1708" s="263" t="str">
        <f t="shared" si="107"/>
        <v xml:space="preserve"> </v>
      </c>
      <c r="H1708" s="143" t="s">
        <v>21</v>
      </c>
      <c r="I1708" s="143" t="s">
        <v>890</v>
      </c>
      <c r="J1708" s="263" t="str">
        <f t="shared" si="108"/>
        <v xml:space="preserve"> </v>
      </c>
      <c r="K1708" s="38" t="str">
        <f>IF(D1708&gt;=('28 Populations and thresholds'!$I$179),"YES"," ")</f>
        <v xml:space="preserve"> </v>
      </c>
      <c r="L1708" s="38" t="str">
        <f>IF(K1708="YES"," ",IF(D1708&gt;=('28 Populations and thresholds'!$I$179)*0.25,"YES"))</f>
        <v>YES</v>
      </c>
      <c r="M1708" s="38" t="b">
        <f>OR('28 Populations and thresholds'!$J$179="CR",'28 Populations and thresholds'!$J$179="EN",'28 Populations and thresholds'!$J$179="VU")</f>
        <v>0</v>
      </c>
      <c r="N1708" s="75">
        <f>D1708/'28 Populations and thresholds'!$H$179</f>
        <v>4.5454545454545452E-3</v>
      </c>
      <c r="O1708" s="263" t="str">
        <f t="shared" si="109"/>
        <v xml:space="preserve"> </v>
      </c>
      <c r="P1708" s="9"/>
      <c r="Q1708" s="263" t="str">
        <f t="shared" si="110"/>
        <v xml:space="preserve"> </v>
      </c>
    </row>
    <row r="1709" spans="1:23" x14ac:dyDescent="0.2">
      <c r="A1709" s="267" t="s">
        <v>1394</v>
      </c>
      <c r="B1709" s="268" t="s">
        <v>1443</v>
      </c>
      <c r="C1709" s="278" t="s">
        <v>3734</v>
      </c>
      <c r="D1709" s="270">
        <v>821</v>
      </c>
      <c r="E1709" s="294" t="s">
        <v>1344</v>
      </c>
      <c r="F1709" s="276"/>
      <c r="G1709" s="263" t="str">
        <f t="shared" si="107"/>
        <v xml:space="preserve"> </v>
      </c>
      <c r="H1709" s="267" t="s">
        <v>15</v>
      </c>
      <c r="I1709" s="267" t="s">
        <v>1395</v>
      </c>
      <c r="J1709" s="263" t="str">
        <f t="shared" si="108"/>
        <v xml:space="preserve"> </v>
      </c>
      <c r="K1709" s="272" t="str">
        <f>IF(D1709&gt;=('28 Populations and thresholds'!$I$83),"YES"," ")</f>
        <v>YES</v>
      </c>
      <c r="L1709" s="272" t="str">
        <f>IF(K1709="YES"," ",IF(D1709&gt;=('28 Populations and thresholds'!$I$83)*0.25,"YES"))</f>
        <v xml:space="preserve"> </v>
      </c>
      <c r="M1709" s="272" t="b">
        <f>OR('28 Populations and thresholds'!$J$83="CR",'28 Populations and thresholds'!$J$83="EN",'28 Populations and thresholds'!$J$83="VU")</f>
        <v>0</v>
      </c>
      <c r="N1709" s="273">
        <f>D1709/'28 Populations and thresholds'!$H$83</f>
        <v>2.0525000000000002E-2</v>
      </c>
      <c r="O1709" s="263" t="str">
        <f t="shared" si="109"/>
        <v xml:space="preserve"> </v>
      </c>
      <c r="P1709" s="269"/>
      <c r="Q1709" s="263" t="str">
        <f t="shared" si="110"/>
        <v xml:space="preserve"> </v>
      </c>
    </row>
    <row r="1710" spans="1:23" x14ac:dyDescent="0.2">
      <c r="A1710" s="143" t="s">
        <v>1394</v>
      </c>
      <c r="B1710" s="40" t="s">
        <v>1444</v>
      </c>
      <c r="C1710" s="111" t="s">
        <v>3522</v>
      </c>
      <c r="D1710" s="45">
        <v>1132</v>
      </c>
      <c r="E1710" s="47" t="s">
        <v>1344</v>
      </c>
      <c r="F1710" s="43"/>
      <c r="G1710" s="263" t="str">
        <f t="shared" si="107"/>
        <v xml:space="preserve"> </v>
      </c>
      <c r="H1710" s="143" t="s">
        <v>15</v>
      </c>
      <c r="I1710" s="143" t="s">
        <v>1395</v>
      </c>
      <c r="J1710" s="263" t="str">
        <f t="shared" si="108"/>
        <v xml:space="preserve"> </v>
      </c>
      <c r="K1710" s="38" t="str">
        <f>IF(D1710&gt;=('28 Populations and thresholds'!$I$58),"YES"," ")</f>
        <v>YES</v>
      </c>
      <c r="L1710" s="38" t="str">
        <f>IF(K1710="YES"," ",IF(D1710&gt;=('28 Populations and thresholds'!$I$58)*0.25,"YES"))</f>
        <v xml:space="preserve"> </v>
      </c>
      <c r="M1710" s="38" t="b">
        <f>OR('28 Populations and thresholds'!$J$58="CR",'28 Populations and thresholds'!$J$58="EN",'28 Populations and thresholds'!$J$58="VU")</f>
        <v>0</v>
      </c>
      <c r="N1710" s="75">
        <f>D1710/'28 Populations and thresholds'!$H$58</f>
        <v>1.8866666666666667E-2</v>
      </c>
      <c r="O1710" s="263" t="str">
        <f t="shared" si="109"/>
        <v xml:space="preserve"> </v>
      </c>
      <c r="P1710" s="9"/>
      <c r="Q1710" s="263" t="str">
        <f t="shared" si="110"/>
        <v xml:space="preserve"> </v>
      </c>
    </row>
    <row r="1711" spans="1:23" x14ac:dyDescent="0.2">
      <c r="A1711" s="267" t="s">
        <v>1394</v>
      </c>
      <c r="B1711" s="268" t="s">
        <v>1169</v>
      </c>
      <c r="C1711" s="269" t="s">
        <v>3474</v>
      </c>
      <c r="D1711" s="270">
        <v>576</v>
      </c>
      <c r="E1711" s="271">
        <v>37377</v>
      </c>
      <c r="F1711" s="276"/>
      <c r="G1711" s="263" t="str">
        <f t="shared" si="107"/>
        <v xml:space="preserve"> </v>
      </c>
      <c r="H1711" s="267" t="s">
        <v>21</v>
      </c>
      <c r="I1711" s="267" t="s">
        <v>894</v>
      </c>
      <c r="J1711" s="263" t="str">
        <f t="shared" si="108"/>
        <v xml:space="preserve"> </v>
      </c>
      <c r="K1711" s="272" t="str">
        <f>IF(D1711&gt;=('28 Populations and thresholds'!$I$198),"YES"," ")</f>
        <v>YES</v>
      </c>
      <c r="L1711" s="272" t="str">
        <f>IF(K1711="YES"," ",IF(D1711&gt;=('28 Populations and thresholds'!$I$198)*0.25,"YES"))</f>
        <v xml:space="preserve"> </v>
      </c>
      <c r="M1711" s="272" t="b">
        <f>OR('28 Populations and thresholds'!$J$198="CR",'28 Populations and thresholds'!$J$198="EN",'28 Populations and thresholds'!$J$198="VU")</f>
        <v>0</v>
      </c>
      <c r="N1711" s="273">
        <f>D1711/'28 Populations and thresholds'!$H$198</f>
        <v>2.6181818181818181E-2</v>
      </c>
      <c r="O1711" s="263" t="str">
        <f t="shared" si="109"/>
        <v xml:space="preserve"> </v>
      </c>
      <c r="P1711" s="269"/>
      <c r="Q1711" s="263" t="str">
        <f t="shared" si="110"/>
        <v xml:space="preserve"> </v>
      </c>
    </row>
    <row r="1712" spans="1:23" x14ac:dyDescent="0.2">
      <c r="A1712" s="12" t="s">
        <v>1394</v>
      </c>
      <c r="B1712" s="4" t="s">
        <v>3608</v>
      </c>
      <c r="C1712" s="4" t="s">
        <v>3607</v>
      </c>
      <c r="D1712" s="5">
        <v>3280</v>
      </c>
      <c r="E1712" s="104">
        <v>2002</v>
      </c>
      <c r="G1712" s="263" t="str">
        <f t="shared" si="107"/>
        <v xml:space="preserve"> </v>
      </c>
      <c r="H1712" s="12" t="s">
        <v>139</v>
      </c>
      <c r="I1712" s="12" t="s">
        <v>3388</v>
      </c>
      <c r="J1712" s="263" t="str">
        <f t="shared" si="108"/>
        <v xml:space="preserve"> </v>
      </c>
      <c r="K1712" s="38" t="str">
        <f>IF(D1712&gt;=('28 Populations and thresholds'!$I$92),"YES"," ")</f>
        <v>YES</v>
      </c>
      <c r="L1712" s="38" t="str">
        <f>IF(K1712="YES"," ",IF(D1712&gt;=('28 Populations and thresholds'!$I$92)*0.25,"YES"))</f>
        <v xml:space="preserve"> </v>
      </c>
      <c r="M1712" s="38" t="b">
        <f>OR('28 Populations and thresholds'!$J$92="CR",'28 Populations and thresholds'!$J$92="EN",'28 Populations and thresholds'!$J$92="VU")</f>
        <v>0</v>
      </c>
      <c r="N1712" s="75">
        <f>D1712/'28 Populations and thresholds'!$H$92</f>
        <v>1.0933333333333333E-2</v>
      </c>
      <c r="O1712" s="263" t="str">
        <f t="shared" si="109"/>
        <v xml:space="preserve"> </v>
      </c>
      <c r="P1712" s="9"/>
      <c r="Q1712" s="263" t="str">
        <f t="shared" si="110"/>
        <v xml:space="preserve"> </v>
      </c>
    </row>
    <row r="1713" spans="1:22" x14ac:dyDescent="0.2">
      <c r="A1713" s="267" t="s">
        <v>1394</v>
      </c>
      <c r="B1713" s="268" t="s">
        <v>1037</v>
      </c>
      <c r="C1713" s="269" t="s">
        <v>3758</v>
      </c>
      <c r="D1713" s="270">
        <v>300</v>
      </c>
      <c r="E1713" s="271">
        <v>35916</v>
      </c>
      <c r="F1713" s="276"/>
      <c r="G1713" s="263" t="str">
        <f t="shared" si="107"/>
        <v xml:space="preserve"> </v>
      </c>
      <c r="H1713" s="267" t="s">
        <v>21</v>
      </c>
      <c r="I1713" s="267" t="s">
        <v>439</v>
      </c>
      <c r="J1713" s="263" t="str">
        <f t="shared" si="108"/>
        <v xml:space="preserve"> </v>
      </c>
      <c r="K1713" s="272" t="str">
        <f>IF(D1713&gt;=('28 Populations and thresholds'!$I$179),"YES"," ")</f>
        <v xml:space="preserve"> </v>
      </c>
      <c r="L1713" s="272" t="str">
        <f>IF(K1713="YES"," ",IF(D1713&gt;=('28 Populations and thresholds'!$I$179)*0.25,"YES"))</f>
        <v>YES</v>
      </c>
      <c r="M1713" s="272" t="b">
        <f>OR('28 Populations and thresholds'!$J$179="CR",'28 Populations and thresholds'!$J$179="EN",'28 Populations and thresholds'!$J$179="VU")</f>
        <v>0</v>
      </c>
      <c r="N1713" s="273">
        <f>D1713/'28 Populations and thresholds'!$H$179</f>
        <v>5.454545454545455E-3</v>
      </c>
      <c r="O1713" s="263" t="str">
        <f t="shared" si="109"/>
        <v xml:space="preserve"> </v>
      </c>
      <c r="P1713" s="269"/>
      <c r="Q1713" s="263" t="str">
        <f t="shared" si="110"/>
        <v xml:space="preserve"> </v>
      </c>
    </row>
    <row r="1714" spans="1:22" x14ac:dyDescent="0.2">
      <c r="A1714" s="143" t="s">
        <v>1394</v>
      </c>
      <c r="B1714" s="40" t="s">
        <v>1100</v>
      </c>
      <c r="C1714" s="4" t="s">
        <v>3765</v>
      </c>
      <c r="D1714" s="41">
        <v>200</v>
      </c>
      <c r="E1714" s="46">
        <v>37377</v>
      </c>
      <c r="F1714" s="43"/>
      <c r="G1714" s="263" t="str">
        <f t="shared" si="107"/>
        <v xml:space="preserve"> </v>
      </c>
      <c r="H1714" s="143" t="s">
        <v>21</v>
      </c>
      <c r="I1714" s="143" t="s">
        <v>894</v>
      </c>
      <c r="J1714" s="263" t="str">
        <f t="shared" si="108"/>
        <v xml:space="preserve"> </v>
      </c>
      <c r="K1714" s="38" t="str">
        <f>IF(D1714&gt;=('28 Populations and thresholds'!$I$193),"YES"," ")</f>
        <v xml:space="preserve"> </v>
      </c>
      <c r="L1714" s="38" t="str">
        <f>IF(K1714="YES"," ",IF(D1714&gt;=('28 Populations and thresholds'!$I$193)*0.25,"YES"))</f>
        <v>YES</v>
      </c>
      <c r="M1714" s="38" t="b">
        <f>OR('28 Populations and thresholds'!$J$193="CR",'28 Populations and thresholds'!$J$193="EN",'28 Populations and thresholds'!$J$193="VU")</f>
        <v>0</v>
      </c>
      <c r="N1714" s="75">
        <f>D1714/'28 Populations and thresholds'!$H$193</f>
        <v>4.5454545454545452E-3</v>
      </c>
      <c r="O1714" s="263" t="str">
        <f t="shared" si="109"/>
        <v xml:space="preserve"> </v>
      </c>
      <c r="P1714" s="9"/>
      <c r="Q1714" s="263" t="str">
        <f t="shared" si="110"/>
        <v xml:space="preserve"> </v>
      </c>
    </row>
    <row r="1715" spans="1:22" x14ac:dyDescent="0.2">
      <c r="A1715" s="143" t="s">
        <v>1394</v>
      </c>
      <c r="B1715" s="40" t="s">
        <v>1100</v>
      </c>
      <c r="C1715" s="4" t="s">
        <v>3766</v>
      </c>
      <c r="D1715" s="41">
        <v>101</v>
      </c>
      <c r="E1715" s="46">
        <v>35916</v>
      </c>
      <c r="F1715" s="43"/>
      <c r="G1715" s="263" t="str">
        <f t="shared" si="107"/>
        <v xml:space="preserve"> </v>
      </c>
      <c r="H1715" s="143" t="s">
        <v>21</v>
      </c>
      <c r="I1715" s="143" t="s">
        <v>439</v>
      </c>
      <c r="J1715" s="263" t="str">
        <f t="shared" si="108"/>
        <v xml:space="preserve"> </v>
      </c>
      <c r="K1715" s="38" t="str">
        <f>IF(D1715&gt;=('28 Populations and thresholds'!$I$194),"YES"," ")</f>
        <v xml:space="preserve"> </v>
      </c>
      <c r="L1715" s="38" t="str">
        <f>IF(K1715="YES"," ",IF(D1715&gt;=('28 Populations and thresholds'!$I$194)*0.25,"YES"))</f>
        <v>YES</v>
      </c>
      <c r="M1715" s="38" t="b">
        <f>OR('28 Populations and thresholds'!$J$194="CR",'28 Populations and thresholds'!$J$194="EN",'28 Populations and thresholds'!$J$194="VU")</f>
        <v>0</v>
      </c>
      <c r="N1715" s="75">
        <f>D1715/'28 Populations and thresholds'!$H$194</f>
        <v>3.5438596491228071E-3</v>
      </c>
      <c r="O1715" s="263" t="str">
        <f t="shared" si="109"/>
        <v xml:space="preserve"> </v>
      </c>
      <c r="P1715" s="9"/>
      <c r="Q1715" s="263" t="str">
        <f t="shared" si="110"/>
        <v xml:space="preserve"> </v>
      </c>
    </row>
    <row r="1716" spans="1:22" x14ac:dyDescent="0.2">
      <c r="A1716" s="143" t="s">
        <v>1394</v>
      </c>
      <c r="B1716" s="40" t="s">
        <v>1100</v>
      </c>
      <c r="C1716" s="111" t="s">
        <v>3763</v>
      </c>
      <c r="D1716" s="41">
        <v>155</v>
      </c>
      <c r="E1716" s="46">
        <v>37149</v>
      </c>
      <c r="F1716" s="43"/>
      <c r="G1716" s="263" t="str">
        <f t="shared" si="107"/>
        <v xml:space="preserve"> </v>
      </c>
      <c r="H1716" s="143" t="s">
        <v>21</v>
      </c>
      <c r="I1716" s="143" t="s">
        <v>890</v>
      </c>
      <c r="J1716" s="263" t="str">
        <f t="shared" si="108"/>
        <v xml:space="preserve"> </v>
      </c>
      <c r="K1716" s="38" t="str">
        <f>IF(D1716&gt;=('28 Populations and thresholds'!$I$191),"YES"," ")</f>
        <v xml:space="preserve"> </v>
      </c>
      <c r="L1716" s="38" t="str">
        <f>IF(K1716="YES"," ",IF(D1716&gt;=('28 Populations and thresholds'!$I$191)*0.25,"YES"))</f>
        <v>YES</v>
      </c>
      <c r="M1716" s="38" t="b">
        <f>OR('28 Populations and thresholds'!$J$191="CR",'28 Populations and thresholds'!$J$191="EN",'28 Populations and thresholds'!$J$191="VU")</f>
        <v>0</v>
      </c>
      <c r="N1716" s="75">
        <f>D1716/'28 Populations and thresholds'!$H$191</f>
        <v>3.0999999999999999E-3</v>
      </c>
      <c r="O1716" s="263" t="str">
        <f t="shared" si="109"/>
        <v xml:space="preserve"> </v>
      </c>
      <c r="Q1716" s="263" t="str">
        <f t="shared" si="110"/>
        <v xml:space="preserve"> </v>
      </c>
    </row>
    <row r="1717" spans="1:22" x14ac:dyDescent="0.2">
      <c r="A1717" s="267" t="s">
        <v>1394</v>
      </c>
      <c r="B1717" s="268" t="s">
        <v>1148</v>
      </c>
      <c r="C1717" s="280" t="s">
        <v>3766</v>
      </c>
      <c r="D1717" s="270">
        <v>186</v>
      </c>
      <c r="E1717" s="271">
        <v>35916</v>
      </c>
      <c r="F1717" s="276"/>
      <c r="G1717" s="263" t="str">
        <f t="shared" si="107"/>
        <v xml:space="preserve"> </v>
      </c>
      <c r="H1717" s="267" t="s">
        <v>21</v>
      </c>
      <c r="I1717" s="267" t="s">
        <v>439</v>
      </c>
      <c r="J1717" s="263" t="str">
        <f t="shared" si="108"/>
        <v xml:space="preserve"> </v>
      </c>
      <c r="K1717" s="272" t="str">
        <f>IF(D1717&gt;=('28 Populations and thresholds'!$I$194),"YES"," ")</f>
        <v xml:space="preserve"> </v>
      </c>
      <c r="L1717" s="272" t="str">
        <f>IF(K1717="YES"," ",IF(D1717&gt;=('28 Populations and thresholds'!$I$194)*0.25,"YES"))</f>
        <v>YES</v>
      </c>
      <c r="M1717" s="272" t="b">
        <f>OR('28 Populations and thresholds'!$J$194="CR",'28 Populations and thresholds'!$J$194="EN",'28 Populations and thresholds'!$J$194="VU")</f>
        <v>0</v>
      </c>
      <c r="N1717" s="273">
        <f>D1717/'28 Populations and thresholds'!$H$194</f>
        <v>6.5263157894736839E-3</v>
      </c>
      <c r="O1717" s="263" t="str">
        <f t="shared" si="109"/>
        <v xml:space="preserve"> </v>
      </c>
      <c r="P1717" s="269"/>
      <c r="Q1717" s="263" t="str">
        <f t="shared" si="110"/>
        <v xml:space="preserve"> </v>
      </c>
    </row>
    <row r="1718" spans="1:22" x14ac:dyDescent="0.2">
      <c r="A1718" s="143" t="s">
        <v>1394</v>
      </c>
      <c r="B1718" s="40" t="s">
        <v>1145</v>
      </c>
      <c r="C1718" s="4" t="s">
        <v>3745</v>
      </c>
      <c r="D1718" s="41">
        <v>690</v>
      </c>
      <c r="E1718" s="46">
        <v>35916</v>
      </c>
      <c r="F1718" s="43"/>
      <c r="G1718" s="263" t="str">
        <f t="shared" si="107"/>
        <v xml:space="preserve"> </v>
      </c>
      <c r="H1718" s="143" t="s">
        <v>21</v>
      </c>
      <c r="I1718" s="143" t="s">
        <v>439</v>
      </c>
      <c r="J1718" s="263" t="str">
        <f t="shared" si="108"/>
        <v xml:space="preserve"> </v>
      </c>
      <c r="K1718" s="38" t="str">
        <f>IF(D1718&gt;=('28 Populations and thresholds'!$I$152),"YES"," ")</f>
        <v xml:space="preserve"> </v>
      </c>
      <c r="L1718" s="38" t="str">
        <f>IF(K1718="YES"," ",IF(D1718&gt;=('28 Populations and thresholds'!$I$152)*0.25,"YES"))</f>
        <v>YES</v>
      </c>
      <c r="M1718" s="38" t="b">
        <f>OR('28 Populations and thresholds'!$J$152="CR",'28 Populations and thresholds'!$J$152="EN",'28 Populations and thresholds'!$J$152="VU")</f>
        <v>0</v>
      </c>
      <c r="N1718" s="75">
        <f>D1718/'28 Populations and thresholds'!$H$152</f>
        <v>6.8999999999999999E-3</v>
      </c>
      <c r="O1718" s="263" t="str">
        <f t="shared" si="109"/>
        <v xml:space="preserve"> </v>
      </c>
      <c r="P1718" s="9"/>
      <c r="Q1718" s="263" t="str">
        <f t="shared" si="110"/>
        <v xml:space="preserve"> </v>
      </c>
      <c r="R1718" s="4"/>
      <c r="S1718" s="4"/>
      <c r="T1718" s="4"/>
      <c r="U1718" s="4"/>
      <c r="V1718" s="4"/>
    </row>
    <row r="1719" spans="1:22" x14ac:dyDescent="0.2">
      <c r="A1719" s="143" t="s">
        <v>1394</v>
      </c>
      <c r="B1719" s="40" t="s">
        <v>1145</v>
      </c>
      <c r="C1719" s="4" t="s">
        <v>3766</v>
      </c>
      <c r="D1719" s="41">
        <v>437</v>
      </c>
      <c r="E1719" s="46">
        <v>35916</v>
      </c>
      <c r="F1719" s="43"/>
      <c r="G1719" s="263" t="str">
        <f t="shared" si="107"/>
        <v xml:space="preserve"> </v>
      </c>
      <c r="H1719" s="143" t="s">
        <v>21</v>
      </c>
      <c r="I1719" s="143" t="s">
        <v>439</v>
      </c>
      <c r="J1719" s="263" t="str">
        <f t="shared" si="108"/>
        <v xml:space="preserve"> </v>
      </c>
      <c r="K1719" s="38" t="str">
        <f>IF(D1719&gt;=('28 Populations and thresholds'!$I$194),"YES"," ")</f>
        <v>YES</v>
      </c>
      <c r="L1719" s="38" t="str">
        <f>IF(K1719="YES"," ",IF(D1719&gt;=('28 Populations and thresholds'!$I$194)*0.25,"YES"))</f>
        <v xml:space="preserve"> </v>
      </c>
      <c r="M1719" s="38" t="b">
        <f>OR('28 Populations and thresholds'!$J$194="CR",'28 Populations and thresholds'!$J$194="EN",'28 Populations and thresholds'!$J$194="VU")</f>
        <v>0</v>
      </c>
      <c r="N1719" s="75">
        <f>D1719/'28 Populations and thresholds'!$H$194</f>
        <v>1.5333333333333332E-2</v>
      </c>
      <c r="O1719" s="263" t="str">
        <f t="shared" si="109"/>
        <v xml:space="preserve"> </v>
      </c>
      <c r="P1719" s="9"/>
      <c r="Q1719" s="263" t="str">
        <f t="shared" si="110"/>
        <v xml:space="preserve"> </v>
      </c>
    </row>
    <row r="1720" spans="1:22" x14ac:dyDescent="0.2">
      <c r="A1720" s="267" t="s">
        <v>1394</v>
      </c>
      <c r="B1720" s="268" t="s">
        <v>1445</v>
      </c>
      <c r="C1720" s="269" t="s">
        <v>3598</v>
      </c>
      <c r="D1720" s="270">
        <v>7050</v>
      </c>
      <c r="E1720" s="294" t="s">
        <v>1344</v>
      </c>
      <c r="F1720" s="276"/>
      <c r="G1720" s="263" t="str">
        <f t="shared" si="107"/>
        <v xml:space="preserve"> </v>
      </c>
      <c r="H1720" s="267" t="s">
        <v>15</v>
      </c>
      <c r="I1720" s="267" t="s">
        <v>1395</v>
      </c>
      <c r="J1720" s="263" t="str">
        <f t="shared" si="108"/>
        <v xml:space="preserve"> </v>
      </c>
      <c r="K1720" s="272" t="str">
        <f>IF(D1720&gt;=('28 Populations and thresholds'!$I$88),"YES"," ")</f>
        <v>YES</v>
      </c>
      <c r="L1720" s="272" t="str">
        <f>IF(K1720="YES"," ",IF(D1720&gt;=('28 Populations and thresholds'!$I$88)*0.25,"YES"))</f>
        <v xml:space="preserve"> </v>
      </c>
      <c r="M1720" s="272" t="b">
        <f>OR('28 Populations and thresholds'!$J$88="CR",'28 Populations and thresholds'!$J$88="EN",'28 Populations and thresholds'!$J$88="VU")</f>
        <v>0</v>
      </c>
      <c r="N1720" s="273">
        <f>D1720/'28 Populations and thresholds'!$H$88</f>
        <v>7.0499999999999998E-3</v>
      </c>
      <c r="O1720" s="263" t="str">
        <f t="shared" si="109"/>
        <v xml:space="preserve"> </v>
      </c>
      <c r="P1720" s="269"/>
      <c r="Q1720" s="263" t="str">
        <f t="shared" si="110"/>
        <v xml:space="preserve"> </v>
      </c>
    </row>
    <row r="1721" spans="1:22" x14ac:dyDescent="0.2">
      <c r="A1721" s="143" t="s">
        <v>1394</v>
      </c>
      <c r="B1721" s="40" t="s">
        <v>1267</v>
      </c>
      <c r="C1721" s="4" t="s">
        <v>3748</v>
      </c>
      <c r="D1721" s="41">
        <v>77</v>
      </c>
      <c r="E1721" s="46">
        <v>36784</v>
      </c>
      <c r="F1721" s="43"/>
      <c r="G1721" s="263" t="str">
        <f t="shared" si="107"/>
        <v xml:space="preserve"> </v>
      </c>
      <c r="H1721" s="143" t="s">
        <v>21</v>
      </c>
      <c r="I1721" s="143" t="s">
        <v>897</v>
      </c>
      <c r="J1721" s="263" t="str">
        <f t="shared" si="108"/>
        <v xml:space="preserve"> </v>
      </c>
      <c r="K1721" s="38" t="str">
        <f>IF(D1721&gt;=('28 Populations and thresholds'!$I$156),"YES"," ")</f>
        <v xml:space="preserve"> </v>
      </c>
      <c r="L1721" s="38" t="str">
        <f>IF(K1721="YES"," ",IF(D1721&gt;=('28 Populations and thresholds'!$I$156)*0.25,"YES"))</f>
        <v>YES</v>
      </c>
      <c r="M1721" s="38" t="b">
        <f>OR('28 Populations and thresholds'!$J$156="CR",'28 Populations and thresholds'!$J$156="EN",'28 Populations and thresholds'!$J$156="VU")</f>
        <v>0</v>
      </c>
      <c r="N1721" s="75">
        <f>D1721/'28 Populations and thresholds'!$H$156</f>
        <v>3.0799999999999998E-3</v>
      </c>
      <c r="O1721" s="263" t="str">
        <f t="shared" si="109"/>
        <v xml:space="preserve"> </v>
      </c>
      <c r="P1721" s="9"/>
      <c r="Q1721" s="263" t="str">
        <f t="shared" si="110"/>
        <v xml:space="preserve"> </v>
      </c>
    </row>
    <row r="1722" spans="1:22" x14ac:dyDescent="0.2">
      <c r="A1722" s="267" t="s">
        <v>1394</v>
      </c>
      <c r="B1722" s="268" t="s">
        <v>1446</v>
      </c>
      <c r="C1722" s="269" t="s">
        <v>3549</v>
      </c>
      <c r="D1722" s="270">
        <v>60</v>
      </c>
      <c r="E1722" s="294" t="s">
        <v>1320</v>
      </c>
      <c r="F1722" s="276"/>
      <c r="G1722" s="263" t="str">
        <f t="shared" si="107"/>
        <v xml:space="preserve"> </v>
      </c>
      <c r="H1722" s="267" t="s">
        <v>15</v>
      </c>
      <c r="I1722" s="267" t="s">
        <v>1397</v>
      </c>
      <c r="J1722" s="263" t="str">
        <f t="shared" si="108"/>
        <v xml:space="preserve"> </v>
      </c>
      <c r="K1722" s="272" t="str">
        <f>IF(D1722&gt;=('28 Populations and thresholds'!$I$76),"YES"," ")</f>
        <v>YES</v>
      </c>
      <c r="L1722" s="272" t="str">
        <f>IF(K1722="YES"," ",IF(D1722&gt;=('28 Populations and thresholds'!$I$76)*0.25,"YES"))</f>
        <v xml:space="preserve"> </v>
      </c>
      <c r="M1722" s="272" t="b">
        <f>OR('28 Populations and thresholds'!$J$76="CR",'28 Populations and thresholds'!$J$76="EN",'28 Populations and thresholds'!$J$76="VU")</f>
        <v>0</v>
      </c>
      <c r="N1722" s="273">
        <f>D1722/'28 Populations and thresholds'!$H$76</f>
        <v>0.02</v>
      </c>
      <c r="O1722" s="263" t="str">
        <f t="shared" si="109"/>
        <v xml:space="preserve"> </v>
      </c>
      <c r="P1722" s="300"/>
      <c r="Q1722" s="263" t="str">
        <f t="shared" si="110"/>
        <v xml:space="preserve"> </v>
      </c>
    </row>
    <row r="1723" spans="1:22" x14ac:dyDescent="0.2">
      <c r="A1723" s="143" t="s">
        <v>1394</v>
      </c>
      <c r="B1723" s="40" t="s">
        <v>4579</v>
      </c>
      <c r="C1723" s="4" t="s">
        <v>3549</v>
      </c>
      <c r="D1723" s="41">
        <v>190</v>
      </c>
      <c r="E1723" s="47" t="s">
        <v>1320</v>
      </c>
      <c r="F1723" s="43"/>
      <c r="G1723" s="263" t="str">
        <f t="shared" si="107"/>
        <v xml:space="preserve"> </v>
      </c>
      <c r="H1723" s="143" t="s">
        <v>15</v>
      </c>
      <c r="I1723" s="143" t="s">
        <v>1397</v>
      </c>
      <c r="J1723" s="263" t="str">
        <f t="shared" si="108"/>
        <v xml:space="preserve"> </v>
      </c>
      <c r="K1723" s="38" t="str">
        <f>IF(D1723&gt;=('28 Populations and thresholds'!$I$76),"YES"," ")</f>
        <v>YES</v>
      </c>
      <c r="L1723" s="38" t="str">
        <f>IF(K1723="YES"," ",IF(D1723&gt;=('28 Populations and thresholds'!$I$76)*0.25,"YES"))</f>
        <v xml:space="preserve"> </v>
      </c>
      <c r="M1723" s="38" t="b">
        <f>OR('28 Populations and thresholds'!$J$76="CR",'28 Populations and thresholds'!$J$76="EN",'28 Populations and thresholds'!$J$76="VU")</f>
        <v>0</v>
      </c>
      <c r="N1723" s="75">
        <f>D1723/'28 Populations and thresholds'!$H$76</f>
        <v>6.3333333333333339E-2</v>
      </c>
      <c r="O1723" s="263" t="str">
        <f t="shared" si="109"/>
        <v xml:space="preserve"> </v>
      </c>
      <c r="P1723" s="120"/>
      <c r="Q1723" s="263" t="str">
        <f t="shared" si="110"/>
        <v xml:space="preserve"> </v>
      </c>
    </row>
    <row r="1724" spans="1:22" x14ac:dyDescent="0.2">
      <c r="A1724" s="267" t="s">
        <v>1394</v>
      </c>
      <c r="B1724" s="268" t="s">
        <v>1447</v>
      </c>
      <c r="C1724" s="269" t="s">
        <v>3549</v>
      </c>
      <c r="D1724" s="270">
        <v>3500</v>
      </c>
      <c r="E1724" s="294" t="s">
        <v>1320</v>
      </c>
      <c r="F1724" s="276"/>
      <c r="G1724" s="263" t="str">
        <f t="shared" si="107"/>
        <v xml:space="preserve"> </v>
      </c>
      <c r="H1724" s="267" t="s">
        <v>15</v>
      </c>
      <c r="I1724" s="267" t="s">
        <v>1397</v>
      </c>
      <c r="J1724" s="263" t="str">
        <f t="shared" si="108"/>
        <v xml:space="preserve"> </v>
      </c>
      <c r="K1724" s="272" t="str">
        <f>IF(D1724&gt;=('28 Populations and thresholds'!$I$76),"YES"," ")</f>
        <v>YES</v>
      </c>
      <c r="L1724" s="272" t="str">
        <f>IF(K1724="YES"," ",IF(D1724&gt;=('28 Populations and thresholds'!$I$76)*0.25,"YES"))</f>
        <v xml:space="preserve"> </v>
      </c>
      <c r="M1724" s="272" t="b">
        <f>OR('28 Populations and thresholds'!$J$76="CR",'28 Populations and thresholds'!$J$76="EN",'28 Populations and thresholds'!$J$76="VU")</f>
        <v>0</v>
      </c>
      <c r="N1724" s="273">
        <f>D1724/'28 Populations and thresholds'!$H$76</f>
        <v>1.1666666666666667</v>
      </c>
      <c r="O1724" s="263" t="str">
        <f t="shared" si="109"/>
        <v xml:space="preserve"> </v>
      </c>
      <c r="P1724" s="300"/>
      <c r="Q1724" s="263" t="str">
        <f t="shared" si="110"/>
        <v xml:space="preserve"> </v>
      </c>
    </row>
    <row r="1725" spans="1:22" x14ac:dyDescent="0.2">
      <c r="A1725" s="267" t="s">
        <v>1394</v>
      </c>
      <c r="B1725" s="268" t="s">
        <v>1447</v>
      </c>
      <c r="C1725" s="269" t="s">
        <v>3641</v>
      </c>
      <c r="D1725" s="270">
        <v>2360</v>
      </c>
      <c r="E1725" s="294" t="s">
        <v>1448</v>
      </c>
      <c r="F1725" s="276"/>
      <c r="G1725" s="263" t="str">
        <f t="shared" si="107"/>
        <v xml:space="preserve"> </v>
      </c>
      <c r="H1725" s="267" t="s">
        <v>15</v>
      </c>
      <c r="I1725" s="267" t="s">
        <v>1400</v>
      </c>
      <c r="J1725" s="263" t="str">
        <f t="shared" si="108"/>
        <v xml:space="preserve"> </v>
      </c>
      <c r="K1725" s="272" t="str">
        <f>IF(D1725&gt;=('28 Populations and thresholds'!$I$108),"YES"," ")</f>
        <v>YES</v>
      </c>
      <c r="L1725" s="272" t="str">
        <f>IF(K1725="YES"," ",IF(D1725&gt;=('28 Populations and thresholds'!$I$108)*0.25,"YES"))</f>
        <v xml:space="preserve"> </v>
      </c>
      <c r="M1725" s="272" t="b">
        <f>OR('28 Populations and thresholds'!$J$108="CR",'28 Populations and thresholds'!$J$108="EN",'28 Populations and thresholds'!$J$108="VU")</f>
        <v>0</v>
      </c>
      <c r="N1725" s="273">
        <f>D1725/'28 Populations and thresholds'!$H$108</f>
        <v>2.3600000000000001E-3</v>
      </c>
      <c r="O1725" s="263" t="str">
        <f t="shared" si="109"/>
        <v xml:space="preserve"> </v>
      </c>
      <c r="P1725" s="275"/>
      <c r="Q1725" s="263" t="str">
        <f t="shared" si="110"/>
        <v xml:space="preserve"> </v>
      </c>
    </row>
    <row r="1726" spans="1:22" x14ac:dyDescent="0.2">
      <c r="A1726" s="275" t="s">
        <v>1394</v>
      </c>
      <c r="B1726" s="268" t="s">
        <v>1447</v>
      </c>
      <c r="C1726" s="269" t="s">
        <v>3652</v>
      </c>
      <c r="D1726" s="279">
        <v>796</v>
      </c>
      <c r="E1726" s="274">
        <v>2006</v>
      </c>
      <c r="F1726" s="272"/>
      <c r="G1726" s="263" t="str">
        <f t="shared" si="107"/>
        <v xml:space="preserve"> </v>
      </c>
      <c r="H1726" s="275" t="s">
        <v>139</v>
      </c>
      <c r="I1726" s="275" t="s">
        <v>3388</v>
      </c>
      <c r="J1726" s="263" t="str">
        <f t="shared" si="108"/>
        <v xml:space="preserve"> </v>
      </c>
      <c r="K1726" s="272" t="str">
        <f>IF(D1726&gt;=('28 Populations and thresholds'!$I$112),"YES"," ")</f>
        <v>YES</v>
      </c>
      <c r="L1726" s="272" t="str">
        <f>IF(K1726="YES"," ",IF(D1726&gt;=('28 Populations and thresholds'!$I$112)*0.25,"YES"))</f>
        <v xml:space="preserve"> </v>
      </c>
      <c r="M1726" s="272" t="b">
        <f>OR('28 Populations and thresholds'!$J$112="CR",'28 Populations and thresholds'!$J$112="EN",'28 Populations and thresholds'!$J$112="VU")</f>
        <v>0</v>
      </c>
      <c r="N1726" s="273">
        <f>D1726/'28 Populations and thresholds'!$H$112</f>
        <v>7.9600000000000001E-3</v>
      </c>
      <c r="O1726" s="263" t="str">
        <f t="shared" si="109"/>
        <v xml:space="preserve"> </v>
      </c>
      <c r="P1726" s="269"/>
      <c r="Q1726" s="263" t="str">
        <f t="shared" si="110"/>
        <v xml:space="preserve"> </v>
      </c>
    </row>
    <row r="1727" spans="1:22" x14ac:dyDescent="0.2">
      <c r="A1727" s="267" t="s">
        <v>1394</v>
      </c>
      <c r="B1727" s="268" t="s">
        <v>1447</v>
      </c>
      <c r="C1727" s="269" t="s">
        <v>3589</v>
      </c>
      <c r="D1727" s="270">
        <v>11323</v>
      </c>
      <c r="E1727" s="294" t="s">
        <v>1448</v>
      </c>
      <c r="F1727" s="276"/>
      <c r="G1727" s="263" t="str">
        <f t="shared" si="107"/>
        <v xml:space="preserve"> </v>
      </c>
      <c r="H1727" s="267" t="s">
        <v>15</v>
      </c>
      <c r="I1727" s="267" t="s">
        <v>1400</v>
      </c>
      <c r="J1727" s="263" t="str">
        <f t="shared" si="108"/>
        <v xml:space="preserve"> </v>
      </c>
      <c r="K1727" s="272" t="str">
        <f>IF(D1727&gt;=('28 Populations and thresholds'!$I$84),"YES"," ")</f>
        <v>YES</v>
      </c>
      <c r="L1727" s="272" t="str">
        <f>IF(K1727="YES"," ",IF(D1727&gt;=('28 Populations and thresholds'!$I$84)*0.25,"YES"))</f>
        <v xml:space="preserve"> </v>
      </c>
      <c r="M1727" s="272" t="b">
        <f>OR('28 Populations and thresholds'!$J$84="CR",'28 Populations and thresholds'!$J$84="EN",'28 Populations and thresholds'!$J$84="VU")</f>
        <v>0</v>
      </c>
      <c r="N1727" s="273">
        <f>D1727/'28 Populations and thresholds'!$H$84</f>
        <v>1.1323E-2</v>
      </c>
      <c r="O1727" s="263" t="str">
        <f t="shared" si="109"/>
        <v xml:space="preserve"> </v>
      </c>
      <c r="P1727" s="269"/>
      <c r="Q1727" s="263" t="str">
        <f t="shared" si="110"/>
        <v xml:space="preserve"> </v>
      </c>
    </row>
    <row r="1728" spans="1:22" x14ac:dyDescent="0.2">
      <c r="A1728" s="267" t="s">
        <v>1394</v>
      </c>
      <c r="B1728" s="268" t="s">
        <v>1447</v>
      </c>
      <c r="C1728" s="269" t="s">
        <v>3633</v>
      </c>
      <c r="D1728" s="270">
        <v>7842</v>
      </c>
      <c r="E1728" s="294" t="s">
        <v>1448</v>
      </c>
      <c r="F1728" s="276"/>
      <c r="G1728" s="263" t="str">
        <f t="shared" si="107"/>
        <v xml:space="preserve"> </v>
      </c>
      <c r="H1728" s="267" t="s">
        <v>15</v>
      </c>
      <c r="I1728" s="267" t="s">
        <v>1400</v>
      </c>
      <c r="J1728" s="263" t="str">
        <f t="shared" si="108"/>
        <v xml:space="preserve"> </v>
      </c>
      <c r="K1728" s="272" t="str">
        <f>IF(D1728&gt;=('28 Populations and thresholds'!$I$99),"YES"," ")</f>
        <v>YES</v>
      </c>
      <c r="L1728" s="272" t="str">
        <f>IF(K1728="YES"," ",IF(D1728&gt;=('28 Populations and thresholds'!$I$99)*0.25,"YES"))</f>
        <v xml:space="preserve"> </v>
      </c>
      <c r="M1728" s="272" t="b">
        <f>OR('28 Populations and thresholds'!$J$99="CR",'28 Populations and thresholds'!$J$99="EN",'28 Populations and thresholds'!$J$99="VU")</f>
        <v>0</v>
      </c>
      <c r="N1728" s="273">
        <f>D1728/'28 Populations and thresholds'!$H$99</f>
        <v>2.614E-2</v>
      </c>
      <c r="O1728" s="263" t="str">
        <f t="shared" si="109"/>
        <v xml:space="preserve"> </v>
      </c>
      <c r="P1728" s="269"/>
      <c r="Q1728" s="263" t="str">
        <f t="shared" si="110"/>
        <v xml:space="preserve"> </v>
      </c>
    </row>
    <row r="1729" spans="1:22" x14ac:dyDescent="0.2">
      <c r="A1729" s="267" t="s">
        <v>1394</v>
      </c>
      <c r="B1729" s="268" t="s">
        <v>1447</v>
      </c>
      <c r="C1729" s="269" t="s">
        <v>3765</v>
      </c>
      <c r="D1729" s="270">
        <v>1924</v>
      </c>
      <c r="E1729" s="271">
        <v>37149</v>
      </c>
      <c r="F1729" s="276"/>
      <c r="G1729" s="263" t="str">
        <f t="shared" ref="G1729:G1792" si="111">" "</f>
        <v xml:space="preserve"> </v>
      </c>
      <c r="H1729" s="267" t="s">
        <v>21</v>
      </c>
      <c r="I1729" s="267" t="s">
        <v>890</v>
      </c>
      <c r="J1729" s="263" t="str">
        <f t="shared" ref="J1729:J1792" si="112">" "</f>
        <v xml:space="preserve"> </v>
      </c>
      <c r="K1729" s="272" t="str">
        <f>IF(D1729&gt;=('28 Populations and thresholds'!$I$193),"YES"," ")</f>
        <v>YES</v>
      </c>
      <c r="L1729" s="272" t="str">
        <f>IF(K1729="YES"," ",IF(D1729&gt;=('28 Populations and thresholds'!$I$193)*0.25,"YES"))</f>
        <v xml:space="preserve"> </v>
      </c>
      <c r="M1729" s="272" t="b">
        <f>OR('28 Populations and thresholds'!$J$193="CR",'28 Populations and thresholds'!$J$193="EN",'28 Populations and thresholds'!$J$193="VU")</f>
        <v>0</v>
      </c>
      <c r="N1729" s="273">
        <f>D1729/'28 Populations and thresholds'!$H$193</f>
        <v>4.3727272727272726E-2</v>
      </c>
      <c r="O1729" s="263" t="str">
        <f t="shared" ref="O1729:O1792" si="113">" "</f>
        <v xml:space="preserve"> </v>
      </c>
      <c r="P1729" s="268" t="s">
        <v>1107</v>
      </c>
      <c r="Q1729" s="263" t="str">
        <f t="shared" ref="Q1729:Q1792" si="114">" "</f>
        <v xml:space="preserve"> </v>
      </c>
    </row>
    <row r="1730" spans="1:22" x14ac:dyDescent="0.2">
      <c r="A1730" s="267" t="s">
        <v>1394</v>
      </c>
      <c r="B1730" s="268" t="s">
        <v>1447</v>
      </c>
      <c r="C1730" s="269" t="s">
        <v>3766</v>
      </c>
      <c r="D1730" s="270">
        <v>598</v>
      </c>
      <c r="E1730" s="271">
        <v>37377</v>
      </c>
      <c r="F1730" s="276"/>
      <c r="G1730" s="263" t="str">
        <f t="shared" si="111"/>
        <v xml:space="preserve"> </v>
      </c>
      <c r="H1730" s="267" t="s">
        <v>21</v>
      </c>
      <c r="I1730" s="267" t="s">
        <v>894</v>
      </c>
      <c r="J1730" s="263" t="str">
        <f t="shared" si="112"/>
        <v xml:space="preserve"> </v>
      </c>
      <c r="K1730" s="272" t="str">
        <f>IF(D1730&gt;=('28 Populations and thresholds'!$I$194),"YES"," ")</f>
        <v>YES</v>
      </c>
      <c r="L1730" s="272" t="str">
        <f>IF(K1730="YES"," ",IF(D1730&gt;=('28 Populations and thresholds'!$I$194)*0.25,"YES"))</f>
        <v xml:space="preserve"> </v>
      </c>
      <c r="M1730" s="272" t="b">
        <f>OR('28 Populations and thresholds'!$J$194="CR",'28 Populations and thresholds'!$J$194="EN",'28 Populations and thresholds'!$J$194="VU")</f>
        <v>0</v>
      </c>
      <c r="N1730" s="273">
        <f>D1730/'28 Populations and thresholds'!$H$194</f>
        <v>2.0982456140350877E-2</v>
      </c>
      <c r="O1730" s="263" t="str">
        <f t="shared" si="113"/>
        <v xml:space="preserve"> </v>
      </c>
      <c r="P1730" s="268" t="s">
        <v>1107</v>
      </c>
      <c r="Q1730" s="263" t="str">
        <f t="shared" si="114"/>
        <v xml:space="preserve"> </v>
      </c>
    </row>
    <row r="1731" spans="1:22" x14ac:dyDescent="0.2">
      <c r="A1731" s="267" t="s">
        <v>1394</v>
      </c>
      <c r="B1731" s="268" t="s">
        <v>1447</v>
      </c>
      <c r="C1731" s="280" t="s">
        <v>3522</v>
      </c>
      <c r="D1731" s="270">
        <v>3155</v>
      </c>
      <c r="E1731" s="294" t="s">
        <v>1448</v>
      </c>
      <c r="F1731" s="276"/>
      <c r="G1731" s="263" t="str">
        <f t="shared" si="111"/>
        <v xml:space="preserve"> </v>
      </c>
      <c r="H1731" s="267" t="s">
        <v>15</v>
      </c>
      <c r="I1731" s="267" t="s">
        <v>1400</v>
      </c>
      <c r="J1731" s="263" t="str">
        <f t="shared" si="112"/>
        <v xml:space="preserve"> </v>
      </c>
      <c r="K1731" s="272" t="str">
        <f>IF(D1731&gt;=('28 Populations and thresholds'!$I$58),"YES"," ")</f>
        <v>YES</v>
      </c>
      <c r="L1731" s="272" t="str">
        <f>IF(K1731="YES"," ",IF(D1731&gt;=('28 Populations and thresholds'!$I$58)*0.25,"YES"))</f>
        <v xml:space="preserve"> </v>
      </c>
      <c r="M1731" s="272" t="b">
        <f>OR('28 Populations and thresholds'!$J$58="CR",'28 Populations and thresholds'!$J$58="EN",'28 Populations and thresholds'!$J$58="VU")</f>
        <v>0</v>
      </c>
      <c r="N1731" s="273">
        <f>D1731/'28 Populations and thresholds'!$H$58</f>
        <v>5.2583333333333336E-2</v>
      </c>
      <c r="O1731" s="263" t="str">
        <f t="shared" si="113"/>
        <v xml:space="preserve"> </v>
      </c>
      <c r="P1731" s="269"/>
      <c r="Q1731" s="263" t="str">
        <f t="shared" si="114"/>
        <v xml:space="preserve"> </v>
      </c>
    </row>
    <row r="1732" spans="1:22" x14ac:dyDescent="0.2">
      <c r="A1732" s="143" t="s">
        <v>1394</v>
      </c>
      <c r="B1732" s="40" t="s">
        <v>1118</v>
      </c>
      <c r="C1732" s="4" t="s">
        <v>3765</v>
      </c>
      <c r="D1732" s="41">
        <v>369</v>
      </c>
      <c r="E1732" s="46">
        <v>33497</v>
      </c>
      <c r="F1732" s="43"/>
      <c r="G1732" s="263" t="str">
        <f t="shared" si="111"/>
        <v xml:space="preserve"> </v>
      </c>
      <c r="H1732" s="143" t="s">
        <v>21</v>
      </c>
      <c r="I1732" s="143" t="s">
        <v>256</v>
      </c>
      <c r="J1732" s="263" t="str">
        <f t="shared" si="112"/>
        <v xml:space="preserve"> </v>
      </c>
      <c r="K1732" s="38" t="str">
        <f>IF(D1732&gt;=('28 Populations and thresholds'!$I$193),"YES"," ")</f>
        <v xml:space="preserve"> </v>
      </c>
      <c r="L1732" s="38" t="str">
        <f>IF(K1732="YES"," ",IF(D1732&gt;=('28 Populations and thresholds'!$I$193)*0.25,"YES"))</f>
        <v>YES</v>
      </c>
      <c r="M1732" s="38" t="b">
        <f>OR('28 Populations and thresholds'!$J$193="CR",'28 Populations and thresholds'!$J$193="EN",'28 Populations and thresholds'!$J$193="VU")</f>
        <v>0</v>
      </c>
      <c r="N1732" s="75">
        <f>D1732/'28 Populations and thresholds'!$H$193</f>
        <v>8.3863636363636362E-3</v>
      </c>
      <c r="O1732" s="263" t="str">
        <f t="shared" si="113"/>
        <v xml:space="preserve"> </v>
      </c>
      <c r="P1732" s="9"/>
      <c r="Q1732" s="263" t="str">
        <f t="shared" si="114"/>
        <v xml:space="preserve"> </v>
      </c>
    </row>
    <row r="1733" spans="1:22" x14ac:dyDescent="0.2">
      <c r="A1733" s="143" t="s">
        <v>1394</v>
      </c>
      <c r="B1733" s="40" t="s">
        <v>1118</v>
      </c>
      <c r="C1733" s="4" t="s">
        <v>3452</v>
      </c>
      <c r="D1733" s="41">
        <v>980</v>
      </c>
      <c r="E1733" s="46">
        <v>33497</v>
      </c>
      <c r="F1733" s="43"/>
      <c r="G1733" s="263" t="str">
        <f t="shared" si="111"/>
        <v xml:space="preserve"> </v>
      </c>
      <c r="H1733" s="143" t="s">
        <v>21</v>
      </c>
      <c r="I1733" s="143" t="s">
        <v>256</v>
      </c>
      <c r="J1733" s="263" t="str">
        <f t="shared" si="112"/>
        <v xml:space="preserve"> </v>
      </c>
      <c r="K1733" s="38" t="str">
        <f>IF(D1733&gt;=('28 Populations and thresholds'!$I$158),"YES"," ")</f>
        <v xml:space="preserve"> </v>
      </c>
      <c r="L1733" s="38" t="str">
        <f>IF(K1733="YES"," ",IF(D1733&gt;=('28 Populations and thresholds'!$I$158)*0.25,"YES"))</f>
        <v>YES</v>
      </c>
      <c r="M1733" s="38" t="b">
        <f>OR('28 Populations and thresholds'!$J$158="CR",'28 Populations and thresholds'!$J$158="EN",'28 Populations and thresholds'!$J$158="VU")</f>
        <v>0</v>
      </c>
      <c r="N1733" s="75">
        <f>D1733/'28 Populations and thresholds'!$H$158</f>
        <v>9.7999999999999997E-3</v>
      </c>
      <c r="O1733" s="263" t="str">
        <f t="shared" si="113"/>
        <v xml:space="preserve"> </v>
      </c>
      <c r="P1733" s="9"/>
      <c r="Q1733" s="263" t="str">
        <f t="shared" si="114"/>
        <v xml:space="preserve"> </v>
      </c>
    </row>
    <row r="1734" spans="1:22" x14ac:dyDescent="0.2">
      <c r="A1734" s="12" t="s">
        <v>1394</v>
      </c>
      <c r="B1734" s="40" t="s">
        <v>1118</v>
      </c>
      <c r="C1734" s="4" t="s">
        <v>3741</v>
      </c>
      <c r="D1734" s="5">
        <v>1</v>
      </c>
      <c r="E1734" s="148">
        <v>33208</v>
      </c>
      <c r="G1734" s="263" t="str">
        <f t="shared" si="111"/>
        <v xml:space="preserve"> </v>
      </c>
      <c r="H1734" s="13" t="s">
        <v>4019</v>
      </c>
      <c r="J1734" s="263" t="str">
        <f t="shared" si="112"/>
        <v xml:space="preserve"> </v>
      </c>
      <c r="K1734" s="38" t="str">
        <f>IF(D1734&gt;=('28 Populations and thresholds'!$I$125),"YES"," ")</f>
        <v>YES</v>
      </c>
      <c r="L1734" s="38" t="str">
        <f>IF(K1734="YES"," ",IF(D1734&gt;=('28 Populations and thresholds'!$I$125)*0.25,"YES"))</f>
        <v xml:space="preserve"> </v>
      </c>
      <c r="M1734" s="38" t="b">
        <f>OR('28 Populations and thresholds'!$J$125="CR",'28 Populations and thresholds'!$J$125="EN",'28 Populations and thresholds'!$J$125="VU")</f>
        <v>1</v>
      </c>
      <c r="N1734" s="75">
        <f>D1734/'28 Populations and thresholds'!$H$125</f>
        <v>1E-4</v>
      </c>
      <c r="O1734" s="263" t="str">
        <f t="shared" si="113"/>
        <v xml:space="preserve"> </v>
      </c>
      <c r="Q1734" s="263" t="str">
        <f t="shared" si="114"/>
        <v xml:space="preserve"> </v>
      </c>
      <c r="R1734" s="4"/>
      <c r="S1734" s="4"/>
      <c r="T1734" s="4"/>
      <c r="U1734" s="4"/>
      <c r="V1734" s="4"/>
    </row>
    <row r="1735" spans="1:22" x14ac:dyDescent="0.2">
      <c r="A1735" s="267" t="s">
        <v>1394</v>
      </c>
      <c r="B1735" s="268" t="s">
        <v>1268</v>
      </c>
      <c r="C1735" s="269" t="s">
        <v>3748</v>
      </c>
      <c r="D1735" s="270">
        <v>63</v>
      </c>
      <c r="E1735" s="271">
        <v>35916</v>
      </c>
      <c r="F1735" s="276"/>
      <c r="G1735" s="263" t="str">
        <f t="shared" si="111"/>
        <v xml:space="preserve"> </v>
      </c>
      <c r="H1735" s="267" t="s">
        <v>21</v>
      </c>
      <c r="I1735" s="267" t="s">
        <v>439</v>
      </c>
      <c r="J1735" s="263" t="str">
        <f t="shared" si="112"/>
        <v xml:space="preserve"> </v>
      </c>
      <c r="K1735" s="272" t="str">
        <f>IF(D1735&gt;=('28 Populations and thresholds'!$I$156),"YES"," ")</f>
        <v xml:space="preserve"> </v>
      </c>
      <c r="L1735" s="272" t="str">
        <f>IF(K1735="YES"," ",IF(D1735&gt;=('28 Populations and thresholds'!$I$156)*0.25,"YES"))</f>
        <v>YES</v>
      </c>
      <c r="M1735" s="272" t="b">
        <f>OR('28 Populations and thresholds'!$J$156="CR",'28 Populations and thresholds'!$J$156="EN",'28 Populations and thresholds'!$J$156="VU")</f>
        <v>0</v>
      </c>
      <c r="N1735" s="273">
        <f>D1735/'28 Populations and thresholds'!$H$156</f>
        <v>2.5200000000000001E-3</v>
      </c>
      <c r="O1735" s="263" t="str">
        <f t="shared" si="113"/>
        <v xml:space="preserve"> </v>
      </c>
      <c r="P1735" s="269"/>
      <c r="Q1735" s="263" t="str">
        <f t="shared" si="114"/>
        <v xml:space="preserve"> </v>
      </c>
    </row>
    <row r="1736" spans="1:22" x14ac:dyDescent="0.2">
      <c r="A1736" s="143" t="s">
        <v>1394</v>
      </c>
      <c r="B1736" s="40" t="s">
        <v>1151</v>
      </c>
      <c r="C1736" s="4" t="s">
        <v>3766</v>
      </c>
      <c r="D1736" s="41">
        <v>134</v>
      </c>
      <c r="E1736" s="46">
        <v>35189</v>
      </c>
      <c r="F1736" s="43"/>
      <c r="G1736" s="263" t="str">
        <f t="shared" si="111"/>
        <v xml:space="preserve"> </v>
      </c>
      <c r="H1736" s="143" t="s">
        <v>21</v>
      </c>
      <c r="I1736" s="143" t="s">
        <v>256</v>
      </c>
      <c r="J1736" s="263" t="str">
        <f t="shared" si="112"/>
        <v xml:space="preserve"> </v>
      </c>
      <c r="K1736" s="38" t="str">
        <f>IF(D1736&gt;=('28 Populations and thresholds'!$I$194),"YES"," ")</f>
        <v xml:space="preserve"> </v>
      </c>
      <c r="L1736" s="38" t="str">
        <f>IF(K1736="YES"," ",IF(D1736&gt;=('28 Populations and thresholds'!$I$194)*0.25,"YES"))</f>
        <v>YES</v>
      </c>
      <c r="M1736" s="38" t="b">
        <f>OR('28 Populations and thresholds'!$J$194="CR",'28 Populations and thresholds'!$J$194="EN",'28 Populations and thresholds'!$J$194="VU")</f>
        <v>0</v>
      </c>
      <c r="N1736" s="75">
        <f>D1736/'28 Populations and thresholds'!$H$194</f>
        <v>4.7017543859649126E-3</v>
      </c>
      <c r="O1736" s="263" t="str">
        <f t="shared" si="113"/>
        <v xml:space="preserve"> </v>
      </c>
      <c r="P1736" s="9"/>
      <c r="Q1736" s="263" t="str">
        <f t="shared" si="114"/>
        <v xml:space="preserve"> </v>
      </c>
    </row>
    <row r="1737" spans="1:22" x14ac:dyDescent="0.2">
      <c r="A1737" s="267" t="s">
        <v>1394</v>
      </c>
      <c r="B1737" s="268" t="s">
        <v>1122</v>
      </c>
      <c r="C1737" s="269" t="s">
        <v>3765</v>
      </c>
      <c r="D1737" s="270">
        <v>151</v>
      </c>
      <c r="E1737" s="271">
        <v>35551</v>
      </c>
      <c r="F1737" s="276"/>
      <c r="G1737" s="263" t="str">
        <f t="shared" si="111"/>
        <v xml:space="preserve"> </v>
      </c>
      <c r="H1737" s="267" t="s">
        <v>21</v>
      </c>
      <c r="I1737" s="267" t="s">
        <v>430</v>
      </c>
      <c r="J1737" s="263" t="str">
        <f t="shared" si="112"/>
        <v xml:space="preserve"> </v>
      </c>
      <c r="K1737" s="272" t="str">
        <f>IF(D1737&gt;=('28 Populations and thresholds'!$I$193),"YES"," ")</f>
        <v xml:space="preserve"> </v>
      </c>
      <c r="L1737" s="272" t="str">
        <f>IF(K1737="YES"," ",IF(D1737&gt;=('28 Populations and thresholds'!$I$193)*0.25,"YES"))</f>
        <v>YES</v>
      </c>
      <c r="M1737" s="272" t="b">
        <f>OR('28 Populations and thresholds'!$J$193="CR",'28 Populations and thresholds'!$J$193="EN",'28 Populations and thresholds'!$J$193="VU")</f>
        <v>0</v>
      </c>
      <c r="N1737" s="273">
        <f>D1737/'28 Populations and thresholds'!$H$193</f>
        <v>3.4318181818181817E-3</v>
      </c>
      <c r="O1737" s="263" t="str">
        <f t="shared" si="113"/>
        <v xml:space="preserve"> </v>
      </c>
      <c r="P1737" s="269"/>
      <c r="Q1737" s="263" t="str">
        <f t="shared" si="114"/>
        <v xml:space="preserve"> </v>
      </c>
    </row>
    <row r="1738" spans="1:22" x14ac:dyDescent="0.2">
      <c r="A1738" s="267" t="s">
        <v>1394</v>
      </c>
      <c r="B1738" s="268" t="s">
        <v>1122</v>
      </c>
      <c r="C1738" s="269" t="s">
        <v>3766</v>
      </c>
      <c r="D1738" s="270">
        <v>171</v>
      </c>
      <c r="E1738" s="271">
        <v>35916</v>
      </c>
      <c r="F1738" s="276"/>
      <c r="G1738" s="263" t="str">
        <f t="shared" si="111"/>
        <v xml:space="preserve"> </v>
      </c>
      <c r="H1738" s="267" t="s">
        <v>21</v>
      </c>
      <c r="I1738" s="267" t="s">
        <v>439</v>
      </c>
      <c r="J1738" s="263" t="str">
        <f t="shared" si="112"/>
        <v xml:space="preserve"> </v>
      </c>
      <c r="K1738" s="272" t="str">
        <f>IF(D1738&gt;=('28 Populations and thresholds'!$I$194),"YES"," ")</f>
        <v xml:space="preserve"> </v>
      </c>
      <c r="L1738" s="272" t="str">
        <f>IF(K1738="YES"," ",IF(D1738&gt;=('28 Populations and thresholds'!$I$194)*0.25,"YES"))</f>
        <v>YES</v>
      </c>
      <c r="M1738" s="272" t="b">
        <f>OR('28 Populations and thresholds'!$J$194="CR",'28 Populations and thresholds'!$J$194="EN",'28 Populations and thresholds'!$J$194="VU")</f>
        <v>0</v>
      </c>
      <c r="N1738" s="273">
        <f>D1738/'28 Populations and thresholds'!$H$194</f>
        <v>6.0000000000000001E-3</v>
      </c>
      <c r="O1738" s="263" t="str">
        <f t="shared" si="113"/>
        <v xml:space="preserve"> </v>
      </c>
      <c r="P1738" s="269"/>
      <c r="Q1738" s="263" t="str">
        <f t="shared" si="114"/>
        <v xml:space="preserve"> </v>
      </c>
    </row>
    <row r="1739" spans="1:22" x14ac:dyDescent="0.2">
      <c r="A1739" s="12" t="s">
        <v>1394</v>
      </c>
      <c r="B1739" s="4" t="s">
        <v>3572</v>
      </c>
      <c r="C1739" s="115" t="s">
        <v>3734</v>
      </c>
      <c r="D1739" s="5">
        <v>709</v>
      </c>
      <c r="E1739" s="104">
        <v>2006</v>
      </c>
      <c r="G1739" s="263" t="str">
        <f t="shared" si="111"/>
        <v xml:space="preserve"> </v>
      </c>
      <c r="H1739" s="12" t="s">
        <v>139</v>
      </c>
      <c r="I1739" s="12" t="s">
        <v>3388</v>
      </c>
      <c r="J1739" s="263" t="str">
        <f t="shared" si="112"/>
        <v xml:space="preserve"> </v>
      </c>
      <c r="K1739" s="38" t="str">
        <f>IF(D1739&gt;=('28 Populations and thresholds'!$I$83),"YES"," ")</f>
        <v>YES</v>
      </c>
      <c r="L1739" s="38" t="str">
        <f>IF(K1739="YES"," ",IF(D1739&gt;=('28 Populations and thresholds'!$I$83)*0.25,"YES"))</f>
        <v xml:space="preserve"> </v>
      </c>
      <c r="M1739" s="38" t="b">
        <f>OR('28 Populations and thresholds'!$J$83="CR",'28 Populations and thresholds'!$J$83="EN",'28 Populations and thresholds'!$J$83="VU")</f>
        <v>0</v>
      </c>
      <c r="N1739" s="75">
        <f>D1739/'28 Populations and thresholds'!$H$83</f>
        <v>1.7725000000000001E-2</v>
      </c>
      <c r="O1739" s="263" t="str">
        <f t="shared" si="113"/>
        <v xml:space="preserve"> </v>
      </c>
      <c r="P1739" s="9"/>
      <c r="Q1739" s="263" t="str">
        <f t="shared" si="114"/>
        <v xml:space="preserve"> </v>
      </c>
    </row>
    <row r="1740" spans="1:22" x14ac:dyDescent="0.2">
      <c r="A1740" s="267" t="s">
        <v>1394</v>
      </c>
      <c r="B1740" s="268" t="s">
        <v>1256</v>
      </c>
      <c r="C1740" s="269" t="s">
        <v>3745</v>
      </c>
      <c r="D1740" s="270">
        <v>312</v>
      </c>
      <c r="E1740" s="271">
        <v>32750</v>
      </c>
      <c r="F1740" s="276"/>
      <c r="G1740" s="263" t="str">
        <f t="shared" si="111"/>
        <v xml:space="preserve"> </v>
      </c>
      <c r="H1740" s="267" t="s">
        <v>21</v>
      </c>
      <c r="I1740" s="267" t="s">
        <v>256</v>
      </c>
      <c r="J1740" s="263" t="str">
        <f t="shared" si="112"/>
        <v xml:space="preserve"> </v>
      </c>
      <c r="K1740" s="272" t="str">
        <f>IF(D1740&gt;=('28 Populations and thresholds'!$I$152),"YES"," ")</f>
        <v xml:space="preserve"> </v>
      </c>
      <c r="L1740" s="272" t="str">
        <f>IF(K1740="YES"," ",IF(D1740&gt;=('28 Populations and thresholds'!$I$152)*0.25,"YES"))</f>
        <v>YES</v>
      </c>
      <c r="M1740" s="272" t="b">
        <f>OR('28 Populations and thresholds'!$J$152="CR",'28 Populations and thresholds'!$J$152="EN",'28 Populations and thresholds'!$J$152="VU")</f>
        <v>0</v>
      </c>
      <c r="N1740" s="273">
        <f>D1740/'28 Populations and thresholds'!$H$152</f>
        <v>3.1199999999999999E-3</v>
      </c>
      <c r="O1740" s="263" t="str">
        <f t="shared" si="113"/>
        <v xml:space="preserve"> </v>
      </c>
      <c r="P1740" s="269"/>
      <c r="Q1740" s="263" t="str">
        <f t="shared" si="114"/>
        <v xml:space="preserve"> </v>
      </c>
      <c r="R1740" s="4"/>
      <c r="S1740" s="4"/>
      <c r="T1740" s="4"/>
      <c r="U1740" s="4"/>
      <c r="V1740" s="4"/>
    </row>
    <row r="1741" spans="1:22" x14ac:dyDescent="0.2">
      <c r="A1741" s="143" t="s">
        <v>1394</v>
      </c>
      <c r="B1741" s="40" t="s">
        <v>1030</v>
      </c>
      <c r="C1741" s="4" t="s">
        <v>3758</v>
      </c>
      <c r="D1741" s="41">
        <v>470</v>
      </c>
      <c r="E1741" s="46">
        <v>36647</v>
      </c>
      <c r="F1741" s="43"/>
      <c r="G1741" s="263" t="str">
        <f t="shared" si="111"/>
        <v xml:space="preserve"> </v>
      </c>
      <c r="H1741" s="143" t="s">
        <v>21</v>
      </c>
      <c r="I1741" s="143" t="s">
        <v>897</v>
      </c>
      <c r="J1741" s="263" t="str">
        <f t="shared" si="112"/>
        <v xml:space="preserve"> </v>
      </c>
      <c r="K1741" s="38" t="str">
        <f>IF(D1741&gt;=('28 Populations and thresholds'!$I$179),"YES"," ")</f>
        <v xml:space="preserve"> </v>
      </c>
      <c r="L1741" s="38" t="str">
        <f>IF(K1741="YES"," ",IF(D1741&gt;=('28 Populations and thresholds'!$I$179)*0.25,"YES"))</f>
        <v>YES</v>
      </c>
      <c r="M1741" s="38" t="b">
        <f>OR('28 Populations and thresholds'!$J$179="CR",'28 Populations and thresholds'!$J$179="EN",'28 Populations and thresholds'!$J$179="VU")</f>
        <v>0</v>
      </c>
      <c r="N1741" s="75">
        <f>D1741/'28 Populations and thresholds'!$H$179</f>
        <v>8.5454545454545453E-3</v>
      </c>
      <c r="O1741" s="263" t="str">
        <f t="shared" si="113"/>
        <v xml:space="preserve"> </v>
      </c>
      <c r="P1741" s="9"/>
      <c r="Q1741" s="263" t="str">
        <f t="shared" si="114"/>
        <v xml:space="preserve"> </v>
      </c>
    </row>
    <row r="1742" spans="1:22" x14ac:dyDescent="0.2">
      <c r="A1742" s="267" t="s">
        <v>1394</v>
      </c>
      <c r="B1742" s="268" t="s">
        <v>1202</v>
      </c>
      <c r="C1742" s="269" t="s">
        <v>3748</v>
      </c>
      <c r="D1742" s="270">
        <v>298</v>
      </c>
      <c r="E1742" s="271">
        <v>37149</v>
      </c>
      <c r="F1742" s="276" t="s">
        <v>6038</v>
      </c>
      <c r="G1742" s="263" t="str">
        <f t="shared" si="111"/>
        <v xml:space="preserve"> </v>
      </c>
      <c r="H1742" s="267" t="s">
        <v>21</v>
      </c>
      <c r="I1742" s="267" t="s">
        <v>890</v>
      </c>
      <c r="J1742" s="263" t="str">
        <f t="shared" si="112"/>
        <v xml:space="preserve"> </v>
      </c>
      <c r="K1742" s="272" t="str">
        <f>IF(D1742&gt;=('28 Populations and thresholds'!$I$156),"YES"," ")</f>
        <v>YES</v>
      </c>
      <c r="L1742" s="272" t="str">
        <f>IF(K1742="YES"," ",IF(D1742&gt;=('28 Populations and thresholds'!$I$156)*0.25,"YES"))</f>
        <v xml:space="preserve"> </v>
      </c>
      <c r="M1742" s="272" t="b">
        <f>OR('28 Populations and thresholds'!$J$156="CR",'28 Populations and thresholds'!$J$156="EN",'28 Populations and thresholds'!$J$156="VU")</f>
        <v>0</v>
      </c>
      <c r="N1742" s="273">
        <f>D1742/'28 Populations and thresholds'!$H$156</f>
        <v>1.192E-2</v>
      </c>
      <c r="O1742" s="263" t="str">
        <f t="shared" si="113"/>
        <v xml:space="preserve"> </v>
      </c>
      <c r="P1742" s="269"/>
      <c r="Q1742" s="263" t="str">
        <f t="shared" si="114"/>
        <v xml:space="preserve"> </v>
      </c>
    </row>
    <row r="1743" spans="1:22" x14ac:dyDescent="0.2">
      <c r="A1743" s="267" t="s">
        <v>1394</v>
      </c>
      <c r="B1743" s="268" t="s">
        <v>1202</v>
      </c>
      <c r="C1743" s="269" t="s">
        <v>3770</v>
      </c>
      <c r="D1743" s="270">
        <v>1450</v>
      </c>
      <c r="E1743" s="271">
        <v>37012</v>
      </c>
      <c r="F1743" s="276"/>
      <c r="G1743" s="263" t="str">
        <f t="shared" si="111"/>
        <v xml:space="preserve"> </v>
      </c>
      <c r="H1743" s="267" t="s">
        <v>21</v>
      </c>
      <c r="I1743" s="267" t="s">
        <v>890</v>
      </c>
      <c r="J1743" s="263" t="str">
        <f t="shared" si="112"/>
        <v xml:space="preserve"> </v>
      </c>
      <c r="K1743" s="272" t="str">
        <f>IF(D1743&gt;=('28 Populations and thresholds'!$I$199),"YES"," ")</f>
        <v xml:space="preserve"> </v>
      </c>
      <c r="L1743" s="272" t="str">
        <f>IF(K1743="YES"," ",IF(D1743&gt;=('28 Populations and thresholds'!$I$199)*0.25,"YES"))</f>
        <v>YES</v>
      </c>
      <c r="M1743" s="272" t="b">
        <f>OR('28 Populations and thresholds'!$J$199="CR",'28 Populations and thresholds'!$J$199="EN",'28 Populations and thresholds'!$J$199="VU")</f>
        <v>0</v>
      </c>
      <c r="N1743" s="273">
        <f>D1743/'28 Populations and thresholds'!$H$199</f>
        <v>4.603174603174603E-3</v>
      </c>
      <c r="O1743" s="263" t="str">
        <f t="shared" si="113"/>
        <v xml:space="preserve"> </v>
      </c>
      <c r="P1743" s="269"/>
      <c r="Q1743" s="263" t="str">
        <f t="shared" si="114"/>
        <v xml:space="preserve"> </v>
      </c>
    </row>
    <row r="1744" spans="1:22" x14ac:dyDescent="0.2">
      <c r="A1744" s="143" t="s">
        <v>1394</v>
      </c>
      <c r="B1744" s="40" t="s">
        <v>1449</v>
      </c>
      <c r="C1744" s="4" t="s">
        <v>3725</v>
      </c>
      <c r="D1744" s="41">
        <v>2600</v>
      </c>
      <c r="E1744" s="47" t="s">
        <v>1320</v>
      </c>
      <c r="F1744" s="43" t="s">
        <v>6038</v>
      </c>
      <c r="G1744" s="263" t="str">
        <f t="shared" si="111"/>
        <v xml:space="preserve"> </v>
      </c>
      <c r="H1744" s="143" t="s">
        <v>15</v>
      </c>
      <c r="I1744" s="143" t="s">
        <v>1397</v>
      </c>
      <c r="J1744" s="263" t="str">
        <f t="shared" si="112"/>
        <v xml:space="preserve"> </v>
      </c>
      <c r="K1744" s="38" t="str">
        <f>IF(D1744&gt;=(('28 Populations and thresholds'!$I$61)+('28 Populations and thresholds'!$I$64)),"YES"," ")</f>
        <v>YES</v>
      </c>
      <c r="L1744" s="38" t="str">
        <f>IF(K1744="YES"," ",IF(D1744&gt;=(('28 Populations and thresholds'!$I$61)+('28 Populations and thresholds'!$I$64))*0.25,"YES"))</f>
        <v xml:space="preserve"> </v>
      </c>
      <c r="M1744" s="38" t="b">
        <f>OR('28 Populations and thresholds'!$J$61="CR",'28 Populations and thresholds'!$J$61="EN",'28 Populations and thresholds'!$J$61="VU")</f>
        <v>0</v>
      </c>
      <c r="N1744" s="75">
        <f>D1744/(('28 Populations and thresholds'!$H$61)+('28 Populations and thresholds'!$H$64))</f>
        <v>0.15476190476190477</v>
      </c>
      <c r="O1744" s="263" t="str">
        <f t="shared" si="113"/>
        <v xml:space="preserve"> </v>
      </c>
      <c r="P1744" s="120"/>
      <c r="Q1744" s="263" t="str">
        <f t="shared" si="114"/>
        <v xml:space="preserve"> </v>
      </c>
    </row>
    <row r="1745" spans="1:22" x14ac:dyDescent="0.2">
      <c r="A1745" s="143" t="s">
        <v>1394</v>
      </c>
      <c r="B1745" s="40" t="s">
        <v>1449</v>
      </c>
      <c r="C1745" s="4" t="s">
        <v>3727</v>
      </c>
      <c r="D1745" s="41">
        <v>1000</v>
      </c>
      <c r="E1745" s="47" t="s">
        <v>1320</v>
      </c>
      <c r="F1745" s="43"/>
      <c r="G1745" s="263" t="str">
        <f t="shared" si="111"/>
        <v xml:space="preserve"> </v>
      </c>
      <c r="H1745" s="143" t="s">
        <v>15</v>
      </c>
      <c r="I1745" s="143" t="s">
        <v>1397</v>
      </c>
      <c r="J1745" s="263" t="str">
        <f t="shared" si="112"/>
        <v xml:space="preserve"> </v>
      </c>
      <c r="K1745" s="38" t="str">
        <f>IF(D1745&gt;=('28 Populations and thresholds'!$I$64),"YES"," ")</f>
        <v>YES</v>
      </c>
      <c r="L1745" s="38" t="str">
        <f>IF(K1745="YES"," ",IF(D1745&gt;=('28 Populations and thresholds'!$I$64)*0.25,"YES"))</f>
        <v xml:space="preserve"> </v>
      </c>
      <c r="M1745" s="38" t="b">
        <f>OR('28 Populations and thresholds'!$J$64="CR",'28 Populations and thresholds'!$J$64="EN",'28 Populations and thresholds'!$J$64="VU")</f>
        <v>0</v>
      </c>
      <c r="N1745" s="75">
        <f>D1745/('28 Populations and thresholds'!$H$64)</f>
        <v>0.14705882352941177</v>
      </c>
      <c r="O1745" s="263" t="str">
        <f t="shared" si="113"/>
        <v xml:space="preserve"> </v>
      </c>
      <c r="P1745" s="120"/>
      <c r="Q1745" s="263" t="str">
        <f t="shared" si="114"/>
        <v xml:space="preserve"> </v>
      </c>
    </row>
    <row r="1746" spans="1:22" x14ac:dyDescent="0.2">
      <c r="A1746" s="143" t="s">
        <v>1394</v>
      </c>
      <c r="B1746" s="40" t="s">
        <v>1449</v>
      </c>
      <c r="C1746" s="4" t="s">
        <v>3656</v>
      </c>
      <c r="D1746" s="41">
        <v>21000</v>
      </c>
      <c r="E1746" s="47" t="s">
        <v>1320</v>
      </c>
      <c r="F1746" s="43"/>
      <c r="G1746" s="263" t="str">
        <f t="shared" si="111"/>
        <v xml:space="preserve"> </v>
      </c>
      <c r="H1746" s="143" t="s">
        <v>15</v>
      </c>
      <c r="I1746" s="143" t="s">
        <v>1397</v>
      </c>
      <c r="J1746" s="263" t="str">
        <f t="shared" si="112"/>
        <v xml:space="preserve"> </v>
      </c>
      <c r="K1746" s="38" t="str">
        <f>IF(D1746&gt;=('28 Populations and thresholds'!$I$67),"YES"," ")</f>
        <v>YES</v>
      </c>
      <c r="L1746" s="38" t="str">
        <f>IF(K1746="YES"," ",IF(D1746&gt;=('28 Populations and thresholds'!$I$67)*0.25,"YES"))</f>
        <v xml:space="preserve"> </v>
      </c>
      <c r="M1746" s="38" t="b">
        <f>OR('28 Populations and thresholds'!$J$67="CR",'28 Populations and thresholds'!$J$67="EN",'28 Populations and thresholds'!$J$67="VU")</f>
        <v>0</v>
      </c>
      <c r="N1746" s="75">
        <f>D1746/'28 Populations and thresholds'!$H$67</f>
        <v>0.1</v>
      </c>
      <c r="O1746" s="263" t="str">
        <f t="shared" si="113"/>
        <v xml:space="preserve"> </v>
      </c>
      <c r="P1746" s="9"/>
      <c r="Q1746" s="263" t="str">
        <f t="shared" si="114"/>
        <v xml:space="preserve"> </v>
      </c>
    </row>
    <row r="1747" spans="1:22" x14ac:dyDescent="0.2">
      <c r="A1747" s="143" t="s">
        <v>1394</v>
      </c>
      <c r="B1747" s="40" t="s">
        <v>1449</v>
      </c>
      <c r="C1747" s="4" t="s">
        <v>3607</v>
      </c>
      <c r="D1747" s="41">
        <v>15000</v>
      </c>
      <c r="E1747" s="47" t="s">
        <v>1401</v>
      </c>
      <c r="F1747" s="43"/>
      <c r="G1747" s="263" t="str">
        <f t="shared" si="111"/>
        <v xml:space="preserve"> </v>
      </c>
      <c r="H1747" s="143" t="s">
        <v>15</v>
      </c>
      <c r="I1747" s="143" t="s">
        <v>1400</v>
      </c>
      <c r="J1747" s="263" t="str">
        <f t="shared" si="112"/>
        <v xml:space="preserve"> </v>
      </c>
      <c r="K1747" s="38" t="str">
        <f>IF(D1747&gt;=('28 Populations and thresholds'!$I$92),"YES"," ")</f>
        <v>YES</v>
      </c>
      <c r="L1747" s="38" t="str">
        <f>IF(K1747="YES"," ",IF(D1747&gt;=('28 Populations and thresholds'!$I$92)*0.25,"YES"))</f>
        <v xml:space="preserve"> </v>
      </c>
      <c r="M1747" s="38" t="b">
        <f>OR('28 Populations and thresholds'!$J$92="CR",'28 Populations and thresholds'!$J$92="EN",'28 Populations and thresholds'!$J$92="VU")</f>
        <v>0</v>
      </c>
      <c r="N1747" s="75">
        <f>D1747/'28 Populations and thresholds'!$H$92</f>
        <v>0.05</v>
      </c>
      <c r="O1747" s="263" t="str">
        <f t="shared" si="113"/>
        <v xml:space="preserve"> </v>
      </c>
      <c r="P1747" s="9"/>
      <c r="Q1747" s="263" t="str">
        <f t="shared" si="114"/>
        <v xml:space="preserve"> </v>
      </c>
    </row>
    <row r="1748" spans="1:22" s="4" customFormat="1" x14ac:dyDescent="0.2">
      <c r="A1748" s="143" t="s">
        <v>1394</v>
      </c>
      <c r="B1748" s="40" t="s">
        <v>1449</v>
      </c>
      <c r="C1748" s="111" t="s">
        <v>3528</v>
      </c>
      <c r="D1748" s="41">
        <v>3000</v>
      </c>
      <c r="E1748" s="47" t="s">
        <v>1401</v>
      </c>
      <c r="F1748" s="43"/>
      <c r="G1748" s="263" t="str">
        <f t="shared" si="111"/>
        <v xml:space="preserve"> </v>
      </c>
      <c r="H1748" s="143" t="s">
        <v>15</v>
      </c>
      <c r="I1748" s="143" t="s">
        <v>1400</v>
      </c>
      <c r="J1748" s="263" t="str">
        <f t="shared" si="112"/>
        <v xml:space="preserve"> </v>
      </c>
      <c r="K1748" s="38" t="str">
        <f>IF(D1748&gt;=('28 Populations and thresholds'!$I$59),"YES"," ")</f>
        <v>YES</v>
      </c>
      <c r="L1748" s="38" t="str">
        <f>IF(K1748="YES"," ",IF(D1748&gt;=('28 Populations and thresholds'!$I$59)*0.25,"YES"))</f>
        <v xml:space="preserve"> </v>
      </c>
      <c r="M1748" s="38" t="b">
        <f>OR('28 Populations and thresholds'!$J$59="CR",'28 Populations and thresholds'!$J$59="EN",'28 Populations and thresholds'!$J$59="VU")</f>
        <v>0</v>
      </c>
      <c r="N1748" s="75">
        <f>D1748/'28 Populations and thresholds'!$H$59</f>
        <v>2.7272727272727271E-2</v>
      </c>
      <c r="O1748" s="263" t="str">
        <f t="shared" si="113"/>
        <v xml:space="preserve"> </v>
      </c>
      <c r="P1748" s="9"/>
      <c r="Q1748" s="263" t="str">
        <f t="shared" si="114"/>
        <v xml:space="preserve"> </v>
      </c>
      <c r="R1748" s="9"/>
      <c r="S1748" s="9"/>
      <c r="T1748" s="9"/>
      <c r="U1748" s="9"/>
      <c r="V1748" s="9"/>
    </row>
    <row r="1749" spans="1:22" s="4" customFormat="1" x14ac:dyDescent="0.2">
      <c r="A1749" s="275" t="s">
        <v>1394</v>
      </c>
      <c r="B1749" s="269" t="s">
        <v>3657</v>
      </c>
      <c r="C1749" s="269" t="s">
        <v>3656</v>
      </c>
      <c r="D1749" s="279">
        <v>2500</v>
      </c>
      <c r="E1749" s="274">
        <v>2007</v>
      </c>
      <c r="F1749" s="272"/>
      <c r="G1749" s="263" t="str">
        <f t="shared" si="111"/>
        <v xml:space="preserve"> </v>
      </c>
      <c r="H1749" s="275" t="s">
        <v>139</v>
      </c>
      <c r="I1749" s="275" t="s">
        <v>3388</v>
      </c>
      <c r="J1749" s="263" t="str">
        <f t="shared" si="112"/>
        <v xml:space="preserve"> </v>
      </c>
      <c r="K1749" s="272" t="str">
        <f>IF(D1749&gt;=('28 Populations and thresholds'!$I$67),"YES"," ")</f>
        <v>YES</v>
      </c>
      <c r="L1749" s="272" t="str">
        <f>IF(K1749="YES"," ",IF(D1749&gt;=('28 Populations and thresholds'!$I$67)*0.25,"YES"))</f>
        <v xml:space="preserve"> </v>
      </c>
      <c r="M1749" s="272" t="b">
        <f>OR('28 Populations and thresholds'!$J$67="CR",'28 Populations and thresholds'!$J$67="EN",'28 Populations and thresholds'!$J$67="VU")</f>
        <v>0</v>
      </c>
      <c r="N1749" s="273">
        <f>D1749/'28 Populations and thresholds'!$H$67</f>
        <v>1.1904761904761904E-2</v>
      </c>
      <c r="O1749" s="263" t="str">
        <f t="shared" si="113"/>
        <v xml:space="preserve"> </v>
      </c>
      <c r="P1749" s="269"/>
      <c r="Q1749" s="263" t="str">
        <f t="shared" si="114"/>
        <v xml:space="preserve"> </v>
      </c>
      <c r="R1749" s="9"/>
      <c r="S1749" s="9"/>
      <c r="T1749" s="9"/>
      <c r="U1749" s="9"/>
      <c r="V1749" s="9"/>
    </row>
    <row r="1750" spans="1:22" s="4" customFormat="1" x14ac:dyDescent="0.2">
      <c r="A1750" s="143" t="s">
        <v>1394</v>
      </c>
      <c r="B1750" s="40" t="s">
        <v>1450</v>
      </c>
      <c r="C1750" s="4" t="s">
        <v>3607</v>
      </c>
      <c r="D1750" s="41">
        <v>8829</v>
      </c>
      <c r="E1750" s="47" t="s">
        <v>1344</v>
      </c>
      <c r="F1750" s="43"/>
      <c r="G1750" s="263" t="str">
        <f t="shared" si="111"/>
        <v xml:space="preserve"> </v>
      </c>
      <c r="H1750" s="143" t="s">
        <v>15</v>
      </c>
      <c r="I1750" s="143" t="s">
        <v>1395</v>
      </c>
      <c r="J1750" s="263" t="str">
        <f t="shared" si="112"/>
        <v xml:space="preserve"> </v>
      </c>
      <c r="K1750" s="38" t="str">
        <f>IF(D1750&gt;=('28 Populations and thresholds'!$I$92),"YES"," ")</f>
        <v>YES</v>
      </c>
      <c r="L1750" s="38" t="str">
        <f>IF(K1750="YES"," ",IF(D1750&gt;=('28 Populations and thresholds'!$I$92)*0.25,"YES"))</f>
        <v xml:space="preserve"> </v>
      </c>
      <c r="M1750" s="38" t="b">
        <f>OR('28 Populations and thresholds'!$J$92="CR",'28 Populations and thresholds'!$J$92="EN",'28 Populations and thresholds'!$J$92="VU")</f>
        <v>0</v>
      </c>
      <c r="N1750" s="75">
        <f>D1750/'28 Populations and thresholds'!$H$92</f>
        <v>2.9430000000000001E-2</v>
      </c>
      <c r="O1750" s="263" t="str">
        <f t="shared" si="113"/>
        <v xml:space="preserve"> </v>
      </c>
      <c r="P1750" s="9"/>
      <c r="Q1750" s="263" t="str">
        <f t="shared" si="114"/>
        <v xml:space="preserve"> </v>
      </c>
      <c r="R1750" s="9"/>
      <c r="S1750" s="9"/>
      <c r="T1750" s="9"/>
      <c r="U1750" s="9"/>
      <c r="V1750" s="9"/>
    </row>
    <row r="1751" spans="1:22" s="4" customFormat="1" x14ac:dyDescent="0.2">
      <c r="A1751" s="143" t="s">
        <v>1394</v>
      </c>
      <c r="B1751" s="40" t="s">
        <v>1450</v>
      </c>
      <c r="C1751" s="111" t="s">
        <v>3528</v>
      </c>
      <c r="D1751" s="41">
        <v>938</v>
      </c>
      <c r="E1751" s="47" t="s">
        <v>1344</v>
      </c>
      <c r="F1751" s="43"/>
      <c r="G1751" s="263" t="str">
        <f t="shared" si="111"/>
        <v xml:space="preserve"> </v>
      </c>
      <c r="H1751" s="143" t="s">
        <v>15</v>
      </c>
      <c r="I1751" s="143" t="s">
        <v>1395</v>
      </c>
      <c r="J1751" s="263" t="str">
        <f t="shared" si="112"/>
        <v xml:space="preserve"> </v>
      </c>
      <c r="K1751" s="38" t="str">
        <f>IF(D1751&gt;=('28 Populations and thresholds'!$I$59),"YES"," ")</f>
        <v>YES</v>
      </c>
      <c r="L1751" s="38" t="str">
        <f>IF(K1751="YES"," ",IF(D1751&gt;=('28 Populations and thresholds'!$I$59)*0.25,"YES"))</f>
        <v xml:space="preserve"> </v>
      </c>
      <c r="M1751" s="38" t="b">
        <f>OR('28 Populations and thresholds'!$J$59="CR",'28 Populations and thresholds'!$J$59="EN",'28 Populations and thresholds'!$J$59="VU")</f>
        <v>0</v>
      </c>
      <c r="N1751" s="75">
        <f>D1751/'28 Populations and thresholds'!$H$59</f>
        <v>8.5272727272727271E-3</v>
      </c>
      <c r="O1751" s="263" t="str">
        <f t="shared" si="113"/>
        <v xml:space="preserve"> </v>
      </c>
      <c r="P1751" s="9"/>
      <c r="Q1751" s="263" t="str">
        <f t="shared" si="114"/>
        <v xml:space="preserve"> </v>
      </c>
      <c r="R1751" s="9"/>
      <c r="S1751" s="9"/>
      <c r="T1751" s="9"/>
      <c r="U1751" s="9"/>
      <c r="V1751" s="9"/>
    </row>
    <row r="1752" spans="1:22" s="4" customFormat="1" x14ac:dyDescent="0.2">
      <c r="A1752" s="267" t="s">
        <v>1394</v>
      </c>
      <c r="B1752" s="268" t="s">
        <v>1451</v>
      </c>
      <c r="C1752" s="280" t="s">
        <v>3528</v>
      </c>
      <c r="D1752" s="270">
        <v>1227</v>
      </c>
      <c r="E1752" s="294" t="s">
        <v>1344</v>
      </c>
      <c r="F1752" s="276"/>
      <c r="G1752" s="263" t="str">
        <f t="shared" si="111"/>
        <v xml:space="preserve"> </v>
      </c>
      <c r="H1752" s="267" t="s">
        <v>15</v>
      </c>
      <c r="I1752" s="267" t="s">
        <v>1395</v>
      </c>
      <c r="J1752" s="263" t="str">
        <f t="shared" si="112"/>
        <v xml:space="preserve"> </v>
      </c>
      <c r="K1752" s="272" t="str">
        <f>IF(D1752&gt;=('28 Populations and thresholds'!$I$59),"YES"," ")</f>
        <v>YES</v>
      </c>
      <c r="L1752" s="272" t="str">
        <f>IF(K1752="YES"," ",IF(D1752&gt;=('28 Populations and thresholds'!$I$59)*0.25,"YES"))</f>
        <v xml:space="preserve"> </v>
      </c>
      <c r="M1752" s="272" t="b">
        <f>OR('28 Populations and thresholds'!$J$59="CR",'28 Populations and thresholds'!$J$59="EN",'28 Populations and thresholds'!$J$59="VU")</f>
        <v>0</v>
      </c>
      <c r="N1752" s="273">
        <f>D1752/'28 Populations and thresholds'!$H$59</f>
        <v>1.1154545454545455E-2</v>
      </c>
      <c r="O1752" s="263" t="str">
        <f t="shared" si="113"/>
        <v xml:space="preserve"> </v>
      </c>
      <c r="P1752" s="269"/>
      <c r="Q1752" s="263" t="str">
        <f t="shared" si="114"/>
        <v xml:space="preserve"> </v>
      </c>
      <c r="R1752" s="9"/>
      <c r="S1752" s="9"/>
      <c r="T1752" s="9"/>
      <c r="U1752" s="9"/>
      <c r="V1752" s="9"/>
    </row>
    <row r="1753" spans="1:22" s="4" customFormat="1" x14ac:dyDescent="0.2">
      <c r="A1753" s="143" t="s">
        <v>1394</v>
      </c>
      <c r="B1753" s="40" t="s">
        <v>1452</v>
      </c>
      <c r="C1753" s="111" t="s">
        <v>3528</v>
      </c>
      <c r="D1753" s="41">
        <v>949</v>
      </c>
      <c r="E1753" s="47" t="s">
        <v>1344</v>
      </c>
      <c r="F1753" s="43"/>
      <c r="G1753" s="263" t="str">
        <f t="shared" si="111"/>
        <v xml:space="preserve"> </v>
      </c>
      <c r="H1753" s="143" t="s">
        <v>15</v>
      </c>
      <c r="I1753" s="143" t="s">
        <v>1395</v>
      </c>
      <c r="J1753" s="263" t="str">
        <f t="shared" si="112"/>
        <v xml:space="preserve"> </v>
      </c>
      <c r="K1753" s="38" t="str">
        <f>IF(D1753&gt;=('28 Populations and thresholds'!$I$59),"YES"," ")</f>
        <v>YES</v>
      </c>
      <c r="L1753" s="38" t="str">
        <f>IF(K1753="YES"," ",IF(D1753&gt;=('28 Populations and thresholds'!$I$59)*0.25,"YES"))</f>
        <v xml:space="preserve"> </v>
      </c>
      <c r="M1753" s="38" t="b">
        <f>OR('28 Populations and thresholds'!$J$59="CR",'28 Populations and thresholds'!$J$59="EN",'28 Populations and thresholds'!$J$59="VU")</f>
        <v>0</v>
      </c>
      <c r="N1753" s="75">
        <f>D1753/'28 Populations and thresholds'!$H$59</f>
        <v>8.6272727272727265E-3</v>
      </c>
      <c r="O1753" s="263" t="str">
        <f t="shared" si="113"/>
        <v xml:space="preserve"> </v>
      </c>
      <c r="P1753" s="9"/>
      <c r="Q1753" s="263" t="str">
        <f t="shared" si="114"/>
        <v xml:space="preserve"> </v>
      </c>
      <c r="R1753" s="9"/>
      <c r="S1753" s="9"/>
      <c r="T1753" s="9"/>
      <c r="U1753" s="9"/>
      <c r="V1753" s="9"/>
    </row>
    <row r="1754" spans="1:22" x14ac:dyDescent="0.2">
      <c r="A1754" s="267" t="s">
        <v>1394</v>
      </c>
      <c r="B1754" s="268" t="s">
        <v>1453</v>
      </c>
      <c r="C1754" s="269" t="s">
        <v>3522</v>
      </c>
      <c r="D1754" s="270">
        <v>979</v>
      </c>
      <c r="E1754" s="294" t="s">
        <v>1344</v>
      </c>
      <c r="F1754" s="276"/>
      <c r="G1754" s="263" t="str">
        <f t="shared" si="111"/>
        <v xml:space="preserve"> </v>
      </c>
      <c r="H1754" s="267" t="s">
        <v>15</v>
      </c>
      <c r="I1754" s="267" t="s">
        <v>1395</v>
      </c>
      <c r="J1754" s="263" t="str">
        <f t="shared" si="112"/>
        <v xml:space="preserve"> </v>
      </c>
      <c r="K1754" s="272" t="str">
        <f>IF(D1754&gt;=('28 Populations and thresholds'!$I$58),"YES"," ")</f>
        <v>YES</v>
      </c>
      <c r="L1754" s="272" t="str">
        <f>IF(K1754="YES"," ",IF(D1754&gt;=('28 Populations and thresholds'!$I$58)*0.25,"YES"))</f>
        <v xml:space="preserve"> </v>
      </c>
      <c r="M1754" s="272" t="b">
        <f>OR('28 Populations and thresholds'!$J$58="CR",'28 Populations and thresholds'!$J$58="EN",'28 Populations and thresholds'!$J$58="VU")</f>
        <v>0</v>
      </c>
      <c r="N1754" s="273">
        <f>D1754/'28 Populations and thresholds'!$H$58</f>
        <v>1.6316666666666667E-2</v>
      </c>
      <c r="O1754" s="263" t="str">
        <f t="shared" si="113"/>
        <v xml:space="preserve"> </v>
      </c>
      <c r="P1754" s="269"/>
      <c r="Q1754" s="263" t="str">
        <f t="shared" si="114"/>
        <v xml:space="preserve"> </v>
      </c>
    </row>
    <row r="1755" spans="1:22" x14ac:dyDescent="0.2">
      <c r="A1755" s="143" t="s">
        <v>1394</v>
      </c>
      <c r="B1755" s="40" t="s">
        <v>1454</v>
      </c>
      <c r="C1755" s="4" t="s">
        <v>3589</v>
      </c>
      <c r="D1755" s="41">
        <v>6643</v>
      </c>
      <c r="E1755" s="47" t="s">
        <v>1344</v>
      </c>
      <c r="F1755" s="43" t="s">
        <v>6038</v>
      </c>
      <c r="G1755" s="263" t="str">
        <f t="shared" si="111"/>
        <v xml:space="preserve"> </v>
      </c>
      <c r="H1755" s="143" t="s">
        <v>15</v>
      </c>
      <c r="I1755" s="143" t="s">
        <v>1395</v>
      </c>
      <c r="J1755" s="263" t="str">
        <f t="shared" si="112"/>
        <v xml:space="preserve"> </v>
      </c>
      <c r="K1755" s="38" t="str">
        <f>IF(D1755&gt;=('28 Populations and thresholds'!$I$84),"YES"," ")</f>
        <v>YES</v>
      </c>
      <c r="L1755" s="38" t="str">
        <f>IF(K1755="YES"," ",IF(D1755&gt;=('28 Populations and thresholds'!$I$84)*0.25,"YES"))</f>
        <v xml:space="preserve"> </v>
      </c>
      <c r="M1755" s="38" t="b">
        <f>OR('28 Populations and thresholds'!$J$84="CR",'28 Populations and thresholds'!$J$84="EN",'28 Populations and thresholds'!$J$84="VU")</f>
        <v>0</v>
      </c>
      <c r="N1755" s="75">
        <f>D1755/'28 Populations and thresholds'!$H$84</f>
        <v>6.6429999999999996E-3</v>
      </c>
      <c r="O1755" s="263" t="str">
        <f t="shared" si="113"/>
        <v xml:space="preserve"> </v>
      </c>
      <c r="P1755" s="9"/>
      <c r="Q1755" s="263" t="str">
        <f t="shared" si="114"/>
        <v xml:space="preserve"> </v>
      </c>
    </row>
    <row r="1756" spans="1:22" x14ac:dyDescent="0.2">
      <c r="A1756" s="267" t="s">
        <v>1394</v>
      </c>
      <c r="B1756" s="268" t="s">
        <v>1248</v>
      </c>
      <c r="C1756" s="269" t="s">
        <v>3777</v>
      </c>
      <c r="D1756" s="270">
        <v>1000</v>
      </c>
      <c r="E1756" s="271">
        <v>35916</v>
      </c>
      <c r="F1756" s="276"/>
      <c r="G1756" s="263" t="str">
        <f t="shared" si="111"/>
        <v xml:space="preserve"> </v>
      </c>
      <c r="H1756" s="267" t="s">
        <v>21</v>
      </c>
      <c r="I1756" s="267" t="s">
        <v>439</v>
      </c>
      <c r="J1756" s="263" t="str">
        <f t="shared" si="112"/>
        <v xml:space="preserve"> </v>
      </c>
      <c r="K1756" s="272" t="str">
        <f>IF(D1756&gt;=('28 Populations and thresholds'!$I$211),"YES"," ")</f>
        <v>YES</v>
      </c>
      <c r="L1756" s="272" t="str">
        <f>IF(K1756="YES"," ",IF(D1756&gt;=('28 Populations and thresholds'!$I$211)*0.25,"YES"))</f>
        <v xml:space="preserve"> </v>
      </c>
      <c r="M1756" s="272" t="b">
        <f>OR('28 Populations and thresholds'!$J$211="CR",'28 Populations and thresholds'!$J$211="EN",'28 Populations and thresholds'!$J$211="VU")</f>
        <v>0</v>
      </c>
      <c r="N1756" s="273">
        <f>D1756/'28 Populations and thresholds'!$H$211</f>
        <v>1E-3</v>
      </c>
      <c r="O1756" s="263" t="str">
        <f t="shared" si="113"/>
        <v xml:space="preserve"> </v>
      </c>
      <c r="P1756" s="275"/>
      <c r="Q1756" s="263" t="str">
        <f t="shared" si="114"/>
        <v xml:space="preserve"> </v>
      </c>
    </row>
    <row r="1757" spans="1:22" x14ac:dyDescent="0.2">
      <c r="A1757" s="143" t="s">
        <v>1394</v>
      </c>
      <c r="B1757" s="9" t="s">
        <v>3601</v>
      </c>
      <c r="C1757" s="4" t="s">
        <v>3725</v>
      </c>
      <c r="D1757" s="41">
        <v>2000</v>
      </c>
      <c r="E1757" s="47" t="s">
        <v>1320</v>
      </c>
      <c r="F1757" s="43" t="s">
        <v>6038</v>
      </c>
      <c r="G1757" s="263" t="str">
        <f t="shared" si="111"/>
        <v xml:space="preserve"> </v>
      </c>
      <c r="H1757" s="143" t="s">
        <v>15</v>
      </c>
      <c r="I1757" s="143" t="s">
        <v>1397</v>
      </c>
      <c r="J1757" s="263" t="str">
        <f t="shared" si="112"/>
        <v xml:space="preserve"> </v>
      </c>
      <c r="K1757" s="38" t="str">
        <f>IF(D1757&gt;=('28 Populations and thresholds'!$I$61),"YES"," ")</f>
        <v>YES</v>
      </c>
      <c r="L1757" s="38" t="str">
        <f>IF(K1757="YES"," ",IF(D1757&gt;=('28 Populations and thresholds'!$I$61)*0.25,"YES"))</f>
        <v xml:space="preserve"> </v>
      </c>
      <c r="M1757" s="38" t="b">
        <f>OR('28 Populations and thresholds'!$J$61="CR",'28 Populations and thresholds'!$J$61="EN",'28 Populations and thresholds'!$J$61="VU")</f>
        <v>0</v>
      </c>
      <c r="N1757" s="75">
        <f>D1757/('28 Populations and thresholds'!$H$61)</f>
        <v>0.2</v>
      </c>
      <c r="O1757" s="263" t="str">
        <f t="shared" si="113"/>
        <v xml:space="preserve"> </v>
      </c>
      <c r="P1757" s="120"/>
      <c r="Q1757" s="263" t="str">
        <f t="shared" si="114"/>
        <v xml:space="preserve"> </v>
      </c>
    </row>
    <row r="1758" spans="1:22" x14ac:dyDescent="0.2">
      <c r="A1758" s="143" t="s">
        <v>1394</v>
      </c>
      <c r="B1758" s="9" t="s">
        <v>3601</v>
      </c>
      <c r="C1758" s="4" t="s">
        <v>3598</v>
      </c>
      <c r="D1758" s="5">
        <v>8052</v>
      </c>
      <c r="E1758" s="104">
        <v>2006</v>
      </c>
      <c r="F1758" s="43"/>
      <c r="G1758" s="263" t="str">
        <f t="shared" si="111"/>
        <v xml:space="preserve"> </v>
      </c>
      <c r="H1758" s="12" t="s">
        <v>139</v>
      </c>
      <c r="I1758" s="12" t="s">
        <v>3388</v>
      </c>
      <c r="J1758" s="263" t="str">
        <f t="shared" si="112"/>
        <v xml:space="preserve"> </v>
      </c>
      <c r="K1758" s="38" t="str">
        <f>IF(D1758&gt;=('28 Populations and thresholds'!$I$88),"YES"," ")</f>
        <v>YES</v>
      </c>
      <c r="L1758" s="38" t="str">
        <f>IF(K1758="YES"," ",IF(D1758&gt;=('28 Populations and thresholds'!$I$88)*0.25,"YES"))</f>
        <v xml:space="preserve"> </v>
      </c>
      <c r="M1758" s="38" t="b">
        <f>OR('28 Populations and thresholds'!$J$88="CR",'28 Populations and thresholds'!$J$88="EN",'28 Populations and thresholds'!$J$88="VU")</f>
        <v>0</v>
      </c>
      <c r="N1758" s="75">
        <f>D1758/'28 Populations and thresholds'!$H$88</f>
        <v>8.0520000000000001E-3</v>
      </c>
      <c r="O1758" s="263" t="str">
        <f t="shared" si="113"/>
        <v xml:space="preserve"> </v>
      </c>
      <c r="P1758" s="9"/>
      <c r="Q1758" s="263" t="str">
        <f t="shared" si="114"/>
        <v xml:space="preserve"> </v>
      </c>
    </row>
    <row r="1759" spans="1:22" x14ac:dyDescent="0.2">
      <c r="A1759" s="12" t="s">
        <v>1394</v>
      </c>
      <c r="B1759" s="4" t="s">
        <v>3535</v>
      </c>
      <c r="C1759" s="111" t="s">
        <v>3528</v>
      </c>
      <c r="D1759" s="5">
        <v>4643</v>
      </c>
      <c r="E1759" s="104">
        <v>2006</v>
      </c>
      <c r="G1759" s="263" t="str">
        <f t="shared" si="111"/>
        <v xml:space="preserve"> </v>
      </c>
      <c r="H1759" s="12" t="s">
        <v>139</v>
      </c>
      <c r="I1759" s="12" t="s">
        <v>3388</v>
      </c>
      <c r="J1759" s="263" t="str">
        <f t="shared" si="112"/>
        <v xml:space="preserve"> </v>
      </c>
      <c r="K1759" s="38" t="str">
        <f>IF(D1759&gt;=('28 Populations and thresholds'!$I$59),"YES"," ")</f>
        <v>YES</v>
      </c>
      <c r="L1759" s="38" t="str">
        <f>IF(K1759="YES"," ",IF(D1759&gt;=('28 Populations and thresholds'!$I$59)*0.25,"YES"))</f>
        <v xml:space="preserve"> </v>
      </c>
      <c r="M1759" s="38" t="b">
        <f>OR('28 Populations and thresholds'!$J$59="CR",'28 Populations and thresholds'!$J$59="EN",'28 Populations and thresholds'!$J$59="VU")</f>
        <v>0</v>
      </c>
      <c r="N1759" s="75">
        <f>D1759/'28 Populations and thresholds'!$H$59</f>
        <v>4.2209090909090911E-2</v>
      </c>
      <c r="O1759" s="263" t="str">
        <f t="shared" si="113"/>
        <v xml:space="preserve"> </v>
      </c>
      <c r="P1759" s="9"/>
      <c r="Q1759" s="263" t="str">
        <f t="shared" si="114"/>
        <v xml:space="preserve"> </v>
      </c>
    </row>
    <row r="1760" spans="1:22" x14ac:dyDescent="0.2">
      <c r="A1760" s="267" t="s">
        <v>1394</v>
      </c>
      <c r="B1760" s="268" t="s">
        <v>1455</v>
      </c>
      <c r="C1760" s="278" t="s">
        <v>3734</v>
      </c>
      <c r="D1760" s="270">
        <v>470</v>
      </c>
      <c r="E1760" s="294" t="s">
        <v>1344</v>
      </c>
      <c r="F1760" s="276"/>
      <c r="G1760" s="263" t="str">
        <f t="shared" si="111"/>
        <v xml:space="preserve"> </v>
      </c>
      <c r="H1760" s="267" t="s">
        <v>15</v>
      </c>
      <c r="I1760" s="267" t="s">
        <v>1395</v>
      </c>
      <c r="J1760" s="263" t="str">
        <f t="shared" si="112"/>
        <v xml:space="preserve"> </v>
      </c>
      <c r="K1760" s="272" t="str">
        <f>IF(D1760&gt;=('28 Populations and thresholds'!$I$83),"YES"," ")</f>
        <v>YES</v>
      </c>
      <c r="L1760" s="272" t="str">
        <f>IF(K1760="YES"," ",IF(D1760&gt;=('28 Populations and thresholds'!$I$83)*0.25,"YES"))</f>
        <v xml:space="preserve"> </v>
      </c>
      <c r="M1760" s="272" t="b">
        <f>OR('28 Populations and thresholds'!$J$83="CR",'28 Populations and thresholds'!$J$83="EN",'28 Populations and thresholds'!$J$83="VU")</f>
        <v>0</v>
      </c>
      <c r="N1760" s="273">
        <f>D1760/'28 Populations and thresholds'!$H$83</f>
        <v>1.175E-2</v>
      </c>
      <c r="O1760" s="263" t="str">
        <f t="shared" si="113"/>
        <v xml:space="preserve"> </v>
      </c>
      <c r="P1760" s="269"/>
      <c r="Q1760" s="263" t="str">
        <f t="shared" si="114"/>
        <v xml:space="preserve"> </v>
      </c>
    </row>
    <row r="1761" spans="1:23" x14ac:dyDescent="0.2">
      <c r="A1761" s="12" t="s">
        <v>1394</v>
      </c>
      <c r="B1761" s="40" t="s">
        <v>1127</v>
      </c>
      <c r="C1761" s="4" t="s">
        <v>3446</v>
      </c>
      <c r="D1761" s="5">
        <v>141</v>
      </c>
      <c r="E1761" s="104">
        <v>2007</v>
      </c>
      <c r="G1761" s="263" t="str">
        <f t="shared" si="111"/>
        <v xml:space="preserve"> </v>
      </c>
      <c r="H1761" s="13" t="s">
        <v>139</v>
      </c>
      <c r="I1761" s="13" t="s">
        <v>3388</v>
      </c>
      <c r="J1761" s="263" t="str">
        <f t="shared" si="112"/>
        <v xml:space="preserve"> </v>
      </c>
      <c r="K1761" s="38" t="str">
        <f>IF(D1761&gt;=('28 Populations and thresholds'!$I$144),"YES"," ")</f>
        <v>YES</v>
      </c>
      <c r="L1761" s="38" t="str">
        <f>IF(K1761="YES"," ",IF(D1761&gt;=('28 Populations and thresholds'!$I$144)*0.25,"YES"))</f>
        <v xml:space="preserve"> </v>
      </c>
      <c r="M1761" s="38" t="b">
        <f>OR('28 Populations and thresholds'!$J$144="CR",'28 Populations and thresholds'!$J$144="EN",'28 Populations and thresholds'!$J$144="VU")</f>
        <v>0</v>
      </c>
      <c r="N1761" s="75">
        <f>D1761/'28 Populations and thresholds'!$H$144</f>
        <v>1.41E-2</v>
      </c>
      <c r="O1761" s="263" t="str">
        <f t="shared" si="113"/>
        <v xml:space="preserve"> </v>
      </c>
      <c r="P1761" s="9"/>
      <c r="Q1761" s="263" t="str">
        <f t="shared" si="114"/>
        <v xml:space="preserve"> </v>
      </c>
    </row>
    <row r="1762" spans="1:23" s="4" customFormat="1" x14ac:dyDescent="0.2">
      <c r="A1762" s="143" t="s">
        <v>1394</v>
      </c>
      <c r="B1762" s="40" t="s">
        <v>1127</v>
      </c>
      <c r="C1762" s="4" t="s">
        <v>3633</v>
      </c>
      <c r="D1762" s="45">
        <v>100000</v>
      </c>
      <c r="E1762" s="47" t="s">
        <v>1401</v>
      </c>
      <c r="F1762" s="43"/>
      <c r="G1762" s="263" t="str">
        <f t="shared" si="111"/>
        <v xml:space="preserve"> </v>
      </c>
      <c r="H1762" s="143" t="s">
        <v>15</v>
      </c>
      <c r="I1762" s="143" t="s">
        <v>1400</v>
      </c>
      <c r="J1762" s="263" t="str">
        <f t="shared" si="112"/>
        <v xml:space="preserve"> </v>
      </c>
      <c r="K1762" s="38" t="str">
        <f>IF(D1762&gt;=('28 Populations and thresholds'!$I$99),"YES"," ")</f>
        <v>YES</v>
      </c>
      <c r="L1762" s="38" t="str">
        <f>IF(K1762="YES"," ",IF(D1762&gt;=('28 Populations and thresholds'!$I$99)*0.25,"YES"))</f>
        <v xml:space="preserve"> </v>
      </c>
      <c r="M1762" s="38" t="b">
        <f>OR('28 Populations and thresholds'!$J$99="CR",'28 Populations and thresholds'!$J$99="EN",'28 Populations and thresholds'!$J$99="VU")</f>
        <v>0</v>
      </c>
      <c r="N1762" s="75">
        <f>D1762/'28 Populations and thresholds'!$H$99</f>
        <v>0.33333333333333331</v>
      </c>
      <c r="O1762" s="263" t="str">
        <f t="shared" si="113"/>
        <v xml:space="preserve"> </v>
      </c>
      <c r="P1762" s="12"/>
      <c r="Q1762" s="263" t="str">
        <f t="shared" si="114"/>
        <v xml:space="preserve"> </v>
      </c>
      <c r="R1762" s="9"/>
      <c r="S1762" s="9"/>
      <c r="T1762" s="9"/>
      <c r="U1762" s="9"/>
      <c r="V1762" s="9"/>
      <c r="W1762" s="9"/>
    </row>
    <row r="1763" spans="1:23" x14ac:dyDescent="0.2">
      <c r="A1763" s="143" t="s">
        <v>1394</v>
      </c>
      <c r="B1763" s="40" t="s">
        <v>1127</v>
      </c>
      <c r="C1763" s="4" t="s">
        <v>3765</v>
      </c>
      <c r="D1763" s="41">
        <v>137</v>
      </c>
      <c r="E1763" s="46">
        <v>35688</v>
      </c>
      <c r="F1763" s="43"/>
      <c r="G1763" s="263" t="str">
        <f t="shared" si="111"/>
        <v xml:space="preserve"> </v>
      </c>
      <c r="H1763" s="143" t="s">
        <v>21</v>
      </c>
      <c r="I1763" s="143" t="s">
        <v>436</v>
      </c>
      <c r="J1763" s="263" t="str">
        <f t="shared" si="112"/>
        <v xml:space="preserve"> </v>
      </c>
      <c r="K1763" s="38" t="str">
        <f>IF(D1763&gt;=('28 Populations and thresholds'!$I$193),"YES"," ")</f>
        <v xml:space="preserve"> </v>
      </c>
      <c r="L1763" s="38" t="str">
        <f>IF(K1763="YES"," ",IF(D1763&gt;=('28 Populations and thresholds'!$I$193)*0.25,"YES"))</f>
        <v>YES</v>
      </c>
      <c r="M1763" s="38" t="b">
        <f>OR('28 Populations and thresholds'!$J$193="CR",'28 Populations and thresholds'!$J$193="EN",'28 Populations and thresholds'!$J$193="VU")</f>
        <v>0</v>
      </c>
      <c r="N1763" s="75">
        <f>D1763/'28 Populations and thresholds'!$H$193</f>
        <v>3.1136363636363636E-3</v>
      </c>
      <c r="O1763" s="263" t="str">
        <f t="shared" si="113"/>
        <v xml:space="preserve"> </v>
      </c>
      <c r="P1763" s="9"/>
      <c r="Q1763" s="263" t="str">
        <f t="shared" si="114"/>
        <v xml:space="preserve"> </v>
      </c>
      <c r="W1763" s="4"/>
    </row>
    <row r="1764" spans="1:23" x14ac:dyDescent="0.2">
      <c r="A1764" s="143" t="s">
        <v>1394</v>
      </c>
      <c r="B1764" s="40" t="s">
        <v>1127</v>
      </c>
      <c r="C1764" s="4" t="s">
        <v>3766</v>
      </c>
      <c r="D1764" s="41">
        <v>553</v>
      </c>
      <c r="E1764" s="46">
        <v>35916</v>
      </c>
      <c r="F1764" s="43"/>
      <c r="G1764" s="263" t="str">
        <f t="shared" si="111"/>
        <v xml:space="preserve"> </v>
      </c>
      <c r="H1764" s="143" t="s">
        <v>21</v>
      </c>
      <c r="I1764" s="143" t="s">
        <v>439</v>
      </c>
      <c r="J1764" s="263" t="str">
        <f t="shared" si="112"/>
        <v xml:space="preserve"> </v>
      </c>
      <c r="K1764" s="38" t="str">
        <f>IF(D1764&gt;=('28 Populations and thresholds'!$I$194),"YES"," ")</f>
        <v>YES</v>
      </c>
      <c r="L1764" s="38" t="str">
        <f>IF(K1764="YES"," ",IF(D1764&gt;=('28 Populations and thresholds'!$I$194)*0.25,"YES"))</f>
        <v xml:space="preserve"> </v>
      </c>
      <c r="M1764" s="38" t="b">
        <f>OR('28 Populations and thresholds'!$J$194="CR",'28 Populations and thresholds'!$J$194="EN",'28 Populations and thresholds'!$J$194="VU")</f>
        <v>0</v>
      </c>
      <c r="N1764" s="75">
        <f>D1764/'28 Populations and thresholds'!$H$194</f>
        <v>1.9403508771929825E-2</v>
      </c>
      <c r="O1764" s="263" t="str">
        <f t="shared" si="113"/>
        <v xml:space="preserve"> </v>
      </c>
      <c r="P1764" s="9"/>
      <c r="Q1764" s="263" t="str">
        <f t="shared" si="114"/>
        <v xml:space="preserve"> </v>
      </c>
    </row>
    <row r="1765" spans="1:23" x14ac:dyDescent="0.2">
      <c r="A1765" s="143" t="s">
        <v>1394</v>
      </c>
      <c r="B1765" s="40" t="s">
        <v>1127</v>
      </c>
      <c r="C1765" s="4" t="s">
        <v>3474</v>
      </c>
      <c r="D1765" s="41">
        <v>238</v>
      </c>
      <c r="E1765" s="46">
        <v>36495</v>
      </c>
      <c r="F1765" s="43"/>
      <c r="G1765" s="263" t="str">
        <f t="shared" si="111"/>
        <v xml:space="preserve"> </v>
      </c>
      <c r="H1765" s="143" t="s">
        <v>21</v>
      </c>
      <c r="I1765" s="143" t="s">
        <v>897</v>
      </c>
      <c r="J1765" s="263" t="str">
        <f t="shared" si="112"/>
        <v xml:space="preserve"> </v>
      </c>
      <c r="K1765" s="38" t="str">
        <f>IF(D1765&gt;=('28 Populations and thresholds'!$I$198),"YES"," ")</f>
        <v>YES</v>
      </c>
      <c r="L1765" s="38" t="str">
        <f>IF(K1765="YES"," ",IF(D1765&gt;=('28 Populations and thresholds'!$I$198)*0.25,"YES"))</f>
        <v xml:space="preserve"> </v>
      </c>
      <c r="M1765" s="38" t="b">
        <f>OR('28 Populations and thresholds'!$J$198="CR",'28 Populations and thresholds'!$J$198="EN",'28 Populations and thresholds'!$J$198="VU")</f>
        <v>0</v>
      </c>
      <c r="N1765" s="75">
        <f>D1765/'28 Populations and thresholds'!$H$198</f>
        <v>1.0818181818181819E-2</v>
      </c>
      <c r="O1765" s="263" t="str">
        <f t="shared" si="113"/>
        <v xml:space="preserve"> </v>
      </c>
      <c r="P1765" s="9"/>
      <c r="Q1765" s="263" t="str">
        <f t="shared" si="114"/>
        <v xml:space="preserve"> </v>
      </c>
    </row>
    <row r="1766" spans="1:23" x14ac:dyDescent="0.2">
      <c r="A1766" s="267" t="s">
        <v>1394</v>
      </c>
      <c r="B1766" s="268" t="s">
        <v>1456</v>
      </c>
      <c r="C1766" s="269" t="s">
        <v>3725</v>
      </c>
      <c r="D1766" s="270">
        <v>1500</v>
      </c>
      <c r="E1766" s="294" t="s">
        <v>1320</v>
      </c>
      <c r="F1766" s="276"/>
      <c r="G1766" s="263" t="str">
        <f t="shared" si="111"/>
        <v xml:space="preserve"> </v>
      </c>
      <c r="H1766" s="267" t="s">
        <v>15</v>
      </c>
      <c r="I1766" s="267" t="s">
        <v>1397</v>
      </c>
      <c r="J1766" s="263" t="str">
        <f t="shared" si="112"/>
        <v xml:space="preserve"> </v>
      </c>
      <c r="K1766" s="272" t="str">
        <f>IF(D1766&gt;=(('28 Populations and thresholds'!$I$61)+('28 Populations and thresholds'!$I$64)),"YES"," ")</f>
        <v>YES</v>
      </c>
      <c r="L1766" s="272" t="str">
        <f>IF(K1766="YES"," ",IF(D1766&gt;=(('28 Populations and thresholds'!$I$61)+('28 Populations and thresholds'!$I$64))*0.25,"YES"))</f>
        <v xml:space="preserve"> </v>
      </c>
      <c r="M1766" s="272" t="b">
        <f>OR('28 Populations and thresholds'!$J$61="CR",'28 Populations and thresholds'!$J$61="EN",'28 Populations and thresholds'!$J$61="VU")</f>
        <v>0</v>
      </c>
      <c r="N1766" s="273">
        <f>D1766/(('28 Populations and thresholds'!$H$61)+('28 Populations and thresholds'!$H$64))</f>
        <v>8.9285714285714288E-2</v>
      </c>
      <c r="O1766" s="263" t="str">
        <f t="shared" si="113"/>
        <v xml:space="preserve"> </v>
      </c>
      <c r="P1766" s="300"/>
      <c r="Q1766" s="263" t="str">
        <f t="shared" si="114"/>
        <v xml:space="preserve"> </v>
      </c>
    </row>
    <row r="1767" spans="1:23" x14ac:dyDescent="0.2">
      <c r="A1767" s="143" t="s">
        <v>1394</v>
      </c>
      <c r="B1767" s="40" t="s">
        <v>1125</v>
      </c>
      <c r="C1767" s="4" t="s">
        <v>3765</v>
      </c>
      <c r="D1767" s="41">
        <v>142</v>
      </c>
      <c r="E1767" s="46">
        <v>35287</v>
      </c>
      <c r="F1767" s="43"/>
      <c r="G1767" s="263" t="str">
        <f t="shared" si="111"/>
        <v xml:space="preserve"> </v>
      </c>
      <c r="H1767" s="143" t="s">
        <v>21</v>
      </c>
      <c r="I1767" s="143" t="s">
        <v>256</v>
      </c>
      <c r="J1767" s="263" t="str">
        <f t="shared" si="112"/>
        <v xml:space="preserve"> </v>
      </c>
      <c r="K1767" s="38" t="str">
        <f>IF(D1767&gt;=('28 Populations and thresholds'!$I$193),"YES"," ")</f>
        <v xml:space="preserve"> </v>
      </c>
      <c r="L1767" s="38" t="str">
        <f>IF(K1767="YES"," ",IF(D1767&gt;=('28 Populations and thresholds'!$I$193)*0.25,"YES"))</f>
        <v>YES</v>
      </c>
      <c r="M1767" s="38" t="b">
        <f>OR('28 Populations and thresholds'!$J$193="CR",'28 Populations and thresholds'!$J$193="EN",'28 Populations and thresholds'!$J$193="VU")</f>
        <v>0</v>
      </c>
      <c r="N1767" s="75">
        <f>D1767/'28 Populations and thresholds'!$H$193</f>
        <v>3.2272727272727271E-3</v>
      </c>
      <c r="O1767" s="263" t="str">
        <f t="shared" si="113"/>
        <v xml:space="preserve"> </v>
      </c>
      <c r="P1767" s="9"/>
      <c r="Q1767" s="263" t="str">
        <f t="shared" si="114"/>
        <v xml:space="preserve"> </v>
      </c>
    </row>
    <row r="1768" spans="1:23" x14ac:dyDescent="0.2">
      <c r="A1768" s="267" t="s">
        <v>1394</v>
      </c>
      <c r="B1768" s="268" t="s">
        <v>1153</v>
      </c>
      <c r="C1768" s="269" t="s">
        <v>3766</v>
      </c>
      <c r="D1768" s="270">
        <v>98</v>
      </c>
      <c r="E1768" s="271">
        <v>34090</v>
      </c>
      <c r="F1768" s="276"/>
      <c r="G1768" s="263" t="str">
        <f t="shared" si="111"/>
        <v xml:space="preserve"> </v>
      </c>
      <c r="H1768" s="267" t="s">
        <v>21</v>
      </c>
      <c r="I1768" s="267" t="s">
        <v>256</v>
      </c>
      <c r="J1768" s="263" t="str">
        <f t="shared" si="112"/>
        <v xml:space="preserve"> </v>
      </c>
      <c r="K1768" s="272" t="str">
        <f>IF(D1768&gt;=('28 Populations and thresholds'!$I$194),"YES"," ")</f>
        <v xml:space="preserve"> </v>
      </c>
      <c r="L1768" s="272" t="str">
        <f>IF(K1768="YES"," ",IF(D1768&gt;=('28 Populations and thresholds'!$I$194)*0.25,"YES"))</f>
        <v>YES</v>
      </c>
      <c r="M1768" s="272" t="b">
        <f>OR('28 Populations and thresholds'!$J$194="CR",'28 Populations and thresholds'!$J$194="EN",'28 Populations and thresholds'!$J$194="VU")</f>
        <v>0</v>
      </c>
      <c r="N1768" s="273">
        <f>D1768/'28 Populations and thresholds'!$H$194</f>
        <v>3.4385964912280703E-3</v>
      </c>
      <c r="O1768" s="263" t="str">
        <f t="shared" si="113"/>
        <v xml:space="preserve"> </v>
      </c>
      <c r="P1768" s="269"/>
      <c r="Q1768" s="263" t="str">
        <f t="shared" si="114"/>
        <v xml:space="preserve"> </v>
      </c>
    </row>
    <row r="1769" spans="1:23" x14ac:dyDescent="0.2">
      <c r="A1769" s="143" t="s">
        <v>1394</v>
      </c>
      <c r="B1769" s="40" t="s">
        <v>1459</v>
      </c>
      <c r="C1769" s="115" t="s">
        <v>3734</v>
      </c>
      <c r="D1769" s="41">
        <v>2467</v>
      </c>
      <c r="E1769" s="47" t="s">
        <v>1344</v>
      </c>
      <c r="F1769" s="43"/>
      <c r="G1769" s="263" t="str">
        <f t="shared" si="111"/>
        <v xml:space="preserve"> </v>
      </c>
      <c r="H1769" s="143" t="s">
        <v>15</v>
      </c>
      <c r="I1769" s="143" t="s">
        <v>1395</v>
      </c>
      <c r="J1769" s="263" t="str">
        <f t="shared" si="112"/>
        <v xml:space="preserve"> </v>
      </c>
      <c r="K1769" s="38" t="str">
        <f>IF(D1769&gt;=('28 Populations and thresholds'!$I$83),"YES"," ")</f>
        <v>YES</v>
      </c>
      <c r="L1769" s="38" t="str">
        <f>IF(K1769="YES"," ",IF(D1769&gt;=('28 Populations and thresholds'!$I$83)*0.25,"YES"))</f>
        <v xml:space="preserve"> </v>
      </c>
      <c r="M1769" s="38" t="b">
        <f>OR('28 Populations and thresholds'!$J$83="CR",'28 Populations and thresholds'!$J$83="EN",'28 Populations and thresholds'!$J$83="VU")</f>
        <v>0</v>
      </c>
      <c r="N1769" s="75">
        <f>D1769/'28 Populations and thresholds'!$H$83</f>
        <v>6.1675000000000001E-2</v>
      </c>
      <c r="O1769" s="263" t="str">
        <f t="shared" si="113"/>
        <v xml:space="preserve"> </v>
      </c>
      <c r="P1769" s="9"/>
      <c r="Q1769" s="263" t="str">
        <f t="shared" si="114"/>
        <v xml:space="preserve"> </v>
      </c>
    </row>
    <row r="1770" spans="1:23" x14ac:dyDescent="0.2">
      <c r="A1770" s="267" t="s">
        <v>1394</v>
      </c>
      <c r="B1770" s="268" t="s">
        <v>1257</v>
      </c>
      <c r="C1770" s="269" t="s">
        <v>3745</v>
      </c>
      <c r="D1770" s="270">
        <v>311</v>
      </c>
      <c r="E1770" s="271">
        <v>35916</v>
      </c>
      <c r="F1770" s="276"/>
      <c r="G1770" s="263" t="str">
        <f t="shared" si="111"/>
        <v xml:space="preserve"> </v>
      </c>
      <c r="H1770" s="267" t="s">
        <v>21</v>
      </c>
      <c r="I1770" s="267" t="s">
        <v>439</v>
      </c>
      <c r="J1770" s="263" t="str">
        <f t="shared" si="112"/>
        <v xml:space="preserve"> </v>
      </c>
      <c r="K1770" s="272" t="str">
        <f>IF(D1770&gt;=('28 Populations and thresholds'!$I$152),"YES"," ")</f>
        <v xml:space="preserve"> </v>
      </c>
      <c r="L1770" s="272" t="str">
        <f>IF(K1770="YES"," ",IF(D1770&gt;=('28 Populations and thresholds'!$I$152)*0.25,"YES"))</f>
        <v>YES</v>
      </c>
      <c r="M1770" s="272" t="b">
        <f>OR('28 Populations and thresholds'!$J$152="CR",'28 Populations and thresholds'!$J$152="EN",'28 Populations and thresholds'!$J$152="VU")</f>
        <v>0</v>
      </c>
      <c r="N1770" s="273">
        <f>D1770/'28 Populations and thresholds'!$H$152</f>
        <v>3.1099999999999999E-3</v>
      </c>
      <c r="O1770" s="263" t="str">
        <f t="shared" si="113"/>
        <v xml:space="preserve"> </v>
      </c>
      <c r="P1770" s="269"/>
      <c r="Q1770" s="263" t="str">
        <f t="shared" si="114"/>
        <v xml:space="preserve"> </v>
      </c>
      <c r="R1770" s="4"/>
      <c r="S1770" s="4"/>
      <c r="T1770" s="4"/>
      <c r="U1770" s="4"/>
      <c r="V1770" s="4"/>
    </row>
    <row r="1771" spans="1:23" x14ac:dyDescent="0.2">
      <c r="A1771" s="12" t="s">
        <v>1394</v>
      </c>
      <c r="B1771" s="9" t="s">
        <v>1609</v>
      </c>
      <c r="C1771" s="4" t="s">
        <v>1607</v>
      </c>
      <c r="D1771" s="5">
        <v>774</v>
      </c>
      <c r="E1771" s="1" t="s">
        <v>247</v>
      </c>
      <c r="G1771" s="263" t="str">
        <f t="shared" si="111"/>
        <v xml:space="preserve"> </v>
      </c>
      <c r="H1771" s="13" t="s">
        <v>139</v>
      </c>
      <c r="J1771" s="263" t="str">
        <f t="shared" si="112"/>
        <v xml:space="preserve"> </v>
      </c>
      <c r="K1771" s="38" t="str">
        <f>IF(D1771&gt;=('28 Populations and thresholds'!$I$6),"YES"," ")</f>
        <v>YES</v>
      </c>
      <c r="L1771" s="38" t="str">
        <f>IF(K1771="YES"," ",IF(D1771&gt;=('28 Populations and thresholds'!$I$6)*0.25,"YES"))</f>
        <v xml:space="preserve"> </v>
      </c>
      <c r="M1771" s="38" t="b">
        <f>OR('28 Populations and thresholds'!$J$6="CR",'28 Populations and thresholds'!$J$6="EN",'28 Populations and thresholds'!$J$6="VU")</f>
        <v>0</v>
      </c>
      <c r="N1771" s="75">
        <f>D1771/'28 Populations and thresholds'!$H$6</f>
        <v>1.5480000000000001E-2</v>
      </c>
      <c r="O1771" s="263" t="str">
        <f t="shared" si="113"/>
        <v xml:space="preserve"> </v>
      </c>
      <c r="Q1771" s="263" t="str">
        <f t="shared" si="114"/>
        <v xml:space="preserve"> </v>
      </c>
    </row>
    <row r="1772" spans="1:23" x14ac:dyDescent="0.2">
      <c r="A1772" s="143" t="s">
        <v>1394</v>
      </c>
      <c r="B1772" s="9" t="s">
        <v>1609</v>
      </c>
      <c r="C1772" s="4" t="s">
        <v>3633</v>
      </c>
      <c r="D1772" s="45">
        <v>17461</v>
      </c>
      <c r="E1772" s="47" t="s">
        <v>1344</v>
      </c>
      <c r="F1772" s="43"/>
      <c r="G1772" s="263" t="str">
        <f t="shared" si="111"/>
        <v xml:space="preserve"> </v>
      </c>
      <c r="H1772" s="143" t="s">
        <v>15</v>
      </c>
      <c r="I1772" s="143" t="s">
        <v>1432</v>
      </c>
      <c r="J1772" s="263" t="str">
        <f t="shared" si="112"/>
        <v xml:space="preserve"> </v>
      </c>
      <c r="K1772" s="38" t="str">
        <f>IF(D1772&gt;=('28 Populations and thresholds'!$I$99),"YES"," ")</f>
        <v>YES</v>
      </c>
      <c r="L1772" s="38" t="str">
        <f>IF(K1772="YES"," ",IF(D1772&gt;=('28 Populations and thresholds'!$I$99)*0.25,"YES"))</f>
        <v xml:space="preserve"> </v>
      </c>
      <c r="M1772" s="38" t="b">
        <f>OR('28 Populations and thresholds'!$J$99="CR",'28 Populations and thresholds'!$J$99="EN",'28 Populations and thresholds'!$J$99="VU")</f>
        <v>0</v>
      </c>
      <c r="N1772" s="75">
        <f>D1772/'28 Populations and thresholds'!$H$99</f>
        <v>5.8203333333333336E-2</v>
      </c>
      <c r="O1772" s="263" t="str">
        <f t="shared" si="113"/>
        <v xml:space="preserve"> </v>
      </c>
      <c r="P1772" s="9"/>
      <c r="Q1772" s="263" t="str">
        <f t="shared" si="114"/>
        <v xml:space="preserve"> </v>
      </c>
    </row>
    <row r="1773" spans="1:23" x14ac:dyDescent="0.2">
      <c r="A1773" s="12" t="s">
        <v>1394</v>
      </c>
      <c r="B1773" s="4" t="s">
        <v>1609</v>
      </c>
      <c r="C1773" s="4" t="s">
        <v>3656</v>
      </c>
      <c r="D1773" s="105">
        <v>3672</v>
      </c>
      <c r="E1773" s="106">
        <v>2007</v>
      </c>
      <c r="G1773" s="263" t="str">
        <f t="shared" si="111"/>
        <v xml:space="preserve"> </v>
      </c>
      <c r="H1773" s="12" t="s">
        <v>139</v>
      </c>
      <c r="I1773" s="12" t="s">
        <v>3388</v>
      </c>
      <c r="J1773" s="263" t="str">
        <f t="shared" si="112"/>
        <v xml:space="preserve"> </v>
      </c>
      <c r="K1773" s="38" t="str">
        <f>IF(D1773&gt;=('28 Populations and thresholds'!$I$67),"YES"," ")</f>
        <v>YES</v>
      </c>
      <c r="L1773" s="38" t="str">
        <f>IF(K1773="YES"," ",IF(D1773&gt;=('28 Populations and thresholds'!$I$67)*0.25,"YES"))</f>
        <v xml:space="preserve"> </v>
      </c>
      <c r="M1773" s="38" t="b">
        <f>OR('28 Populations and thresholds'!$J$67="CR",'28 Populations and thresholds'!$J$67="EN",'28 Populations and thresholds'!$J$67="VU")</f>
        <v>0</v>
      </c>
      <c r="N1773" s="75">
        <f>D1773/'28 Populations and thresholds'!$H$67</f>
        <v>1.7485714285714285E-2</v>
      </c>
      <c r="O1773" s="263" t="str">
        <f t="shared" si="113"/>
        <v xml:space="preserve"> </v>
      </c>
      <c r="P1773" s="9"/>
      <c r="Q1773" s="263" t="str">
        <f t="shared" si="114"/>
        <v xml:space="preserve"> </v>
      </c>
    </row>
    <row r="1774" spans="1:23" x14ac:dyDescent="0.2">
      <c r="A1774" s="143" t="s">
        <v>1394</v>
      </c>
      <c r="B1774" s="9" t="s">
        <v>1609</v>
      </c>
      <c r="C1774" s="111" t="s">
        <v>3626</v>
      </c>
      <c r="D1774" s="41">
        <v>21062</v>
      </c>
      <c r="E1774" s="47" t="s">
        <v>1344</v>
      </c>
      <c r="F1774" s="43"/>
      <c r="G1774" s="263" t="str">
        <f t="shared" si="111"/>
        <v xml:space="preserve"> </v>
      </c>
      <c r="H1774" s="143" t="s">
        <v>15</v>
      </c>
      <c r="I1774" s="143" t="s">
        <v>1432</v>
      </c>
      <c r="J1774" s="263" t="str">
        <f t="shared" si="112"/>
        <v xml:space="preserve"> </v>
      </c>
      <c r="K1774" s="38" t="str">
        <f>IF(D1774&gt;=('28 Populations and thresholds'!$I$98),"YES"," ")</f>
        <v>YES</v>
      </c>
      <c r="L1774" s="38" t="str">
        <f>IF(K1774="YES"," ",IF(D1774&gt;=('28 Populations and thresholds'!$I$98)*0.25,"YES"))</f>
        <v xml:space="preserve"> </v>
      </c>
      <c r="M1774" s="38" t="b">
        <f>OR('28 Populations and thresholds'!$J$98="CR",'28 Populations and thresholds'!$J$98="EN",'28 Populations and thresholds'!$J$98="VU")</f>
        <v>0</v>
      </c>
      <c r="N1774" s="75">
        <f>D1774/'28 Populations and thresholds'!$H$98</f>
        <v>7.0206666666666667E-2</v>
      </c>
      <c r="O1774" s="263" t="str">
        <f t="shared" si="113"/>
        <v xml:space="preserve"> </v>
      </c>
      <c r="Q1774" s="263" t="str">
        <f t="shared" si="114"/>
        <v xml:space="preserve"> </v>
      </c>
    </row>
    <row r="1775" spans="1:23" x14ac:dyDescent="0.2">
      <c r="A1775" s="267" t="s">
        <v>1394</v>
      </c>
      <c r="B1775" s="269" t="s">
        <v>3478</v>
      </c>
      <c r="C1775" s="269" t="s">
        <v>3474</v>
      </c>
      <c r="D1775" s="279">
        <v>285</v>
      </c>
      <c r="E1775" s="274">
        <v>2007</v>
      </c>
      <c r="F1775" s="276"/>
      <c r="G1775" s="263" t="str">
        <f t="shared" si="111"/>
        <v xml:space="preserve"> </v>
      </c>
      <c r="H1775" s="275" t="s">
        <v>139</v>
      </c>
      <c r="I1775" s="275" t="s">
        <v>3388</v>
      </c>
      <c r="J1775" s="263" t="str">
        <f t="shared" si="112"/>
        <v xml:space="preserve"> </v>
      </c>
      <c r="K1775" s="272" t="str">
        <f>IF(D1775&gt;=('28 Populations and thresholds'!$I$198),"YES"," ")</f>
        <v>YES</v>
      </c>
      <c r="L1775" s="272" t="str">
        <f>IF(K1775="YES"," ",IF(D1775&gt;=('28 Populations and thresholds'!$I$198)*0.25,"YES"))</f>
        <v xml:space="preserve"> </v>
      </c>
      <c r="M1775" s="272" t="b">
        <f>OR('28 Populations and thresholds'!$J$198="CR",'28 Populations and thresholds'!$J$198="EN",'28 Populations and thresholds'!$J$198="VU")</f>
        <v>0</v>
      </c>
      <c r="N1775" s="273">
        <f>D1775/'28 Populations and thresholds'!$H$198</f>
        <v>1.2954545454545455E-2</v>
      </c>
      <c r="O1775" s="263" t="str">
        <f t="shared" si="113"/>
        <v xml:space="preserve"> </v>
      </c>
      <c r="P1775" s="269"/>
      <c r="Q1775" s="263" t="str">
        <f t="shared" si="114"/>
        <v xml:space="preserve"> </v>
      </c>
    </row>
    <row r="1776" spans="1:23" x14ac:dyDescent="0.2">
      <c r="A1776" s="143" t="s">
        <v>1394</v>
      </c>
      <c r="B1776" s="40" t="s">
        <v>1460</v>
      </c>
      <c r="C1776" s="4" t="s">
        <v>3522</v>
      </c>
      <c r="D1776" s="41">
        <v>767</v>
      </c>
      <c r="E1776" s="47" t="s">
        <v>1344</v>
      </c>
      <c r="F1776" s="43"/>
      <c r="G1776" s="263" t="str">
        <f t="shared" si="111"/>
        <v xml:space="preserve"> </v>
      </c>
      <c r="H1776" s="143" t="s">
        <v>15</v>
      </c>
      <c r="I1776" s="143" t="s">
        <v>1395</v>
      </c>
      <c r="J1776" s="263" t="str">
        <f t="shared" si="112"/>
        <v xml:space="preserve"> </v>
      </c>
      <c r="K1776" s="38" t="str">
        <f>IF(D1776&gt;=('28 Populations and thresholds'!$I$58),"YES"," ")</f>
        <v>YES</v>
      </c>
      <c r="L1776" s="38" t="str">
        <f>IF(K1776="YES"," ",IF(D1776&gt;=('28 Populations and thresholds'!$I$58)*0.25,"YES"))</f>
        <v xml:space="preserve"> </v>
      </c>
      <c r="M1776" s="38" t="b">
        <f>OR('28 Populations and thresholds'!$J$58="CR",'28 Populations and thresholds'!$J$58="EN",'28 Populations and thresholds'!$J$58="VU")</f>
        <v>0</v>
      </c>
      <c r="N1776" s="75">
        <f>D1776/'28 Populations and thresholds'!$H$58</f>
        <v>1.2783333333333334E-2</v>
      </c>
      <c r="O1776" s="263" t="str">
        <f t="shared" si="113"/>
        <v xml:space="preserve"> </v>
      </c>
      <c r="Q1776" s="263" t="str">
        <f t="shared" si="114"/>
        <v xml:space="preserve"> </v>
      </c>
    </row>
    <row r="1777" spans="1:22" x14ac:dyDescent="0.2">
      <c r="A1777" s="275" t="s">
        <v>1394</v>
      </c>
      <c r="B1777" s="269" t="s">
        <v>4124</v>
      </c>
      <c r="C1777" s="269" t="s">
        <v>1732</v>
      </c>
      <c r="D1777" s="279">
        <v>112</v>
      </c>
      <c r="E1777" s="281">
        <v>35065</v>
      </c>
      <c r="F1777" s="272"/>
      <c r="G1777" s="263" t="str">
        <f t="shared" si="111"/>
        <v xml:space="preserve"> </v>
      </c>
      <c r="H1777" s="275" t="s">
        <v>4019</v>
      </c>
      <c r="I1777" s="275"/>
      <c r="J1777" s="263" t="str">
        <f t="shared" si="112"/>
        <v xml:space="preserve"> </v>
      </c>
      <c r="K1777" s="272" t="str">
        <f>IF(D1777&gt;=('28 Populations and thresholds'!$I$221),"YES"," ")</f>
        <v>YES</v>
      </c>
      <c r="L1777" s="272" t="str">
        <f>IF(K1777="YES"," ",IF(D1777&gt;=('28 Populations and thresholds'!$I$221)*0.25,"YES"))</f>
        <v xml:space="preserve"> </v>
      </c>
      <c r="M1777" s="272" t="b">
        <f>OR('28 Populations and thresholds'!$J$221="CR",'28 Populations and thresholds'!$J$221="EN",'28 Populations and thresholds'!$J$221="VU")</f>
        <v>1</v>
      </c>
      <c r="N1777" s="273">
        <f>D1777/'28 Populations and thresholds'!$H$221</f>
        <v>1.1666666666666667E-2</v>
      </c>
      <c r="O1777" s="263" t="str">
        <f t="shared" si="113"/>
        <v xml:space="preserve"> </v>
      </c>
      <c r="P1777" s="275"/>
      <c r="Q1777" s="263" t="str">
        <f t="shared" si="114"/>
        <v xml:space="preserve"> </v>
      </c>
    </row>
    <row r="1778" spans="1:22" x14ac:dyDescent="0.2">
      <c r="A1778" s="143" t="s">
        <v>1394</v>
      </c>
      <c r="B1778" s="40" t="s">
        <v>1031</v>
      </c>
      <c r="C1778" s="4" t="s">
        <v>3633</v>
      </c>
      <c r="D1778" s="45">
        <v>55000</v>
      </c>
      <c r="E1778" s="47" t="s">
        <v>1320</v>
      </c>
      <c r="F1778" s="43"/>
      <c r="G1778" s="263" t="str">
        <f t="shared" si="111"/>
        <v xml:space="preserve"> </v>
      </c>
      <c r="H1778" s="143" t="s">
        <v>15</v>
      </c>
      <c r="I1778" s="143" t="s">
        <v>718</v>
      </c>
      <c r="J1778" s="263" t="str">
        <f t="shared" si="112"/>
        <v xml:space="preserve"> </v>
      </c>
      <c r="K1778" s="38" t="str">
        <f>IF(D1778&gt;=('28 Populations and thresholds'!$I$99),"YES"," ")</f>
        <v>YES</v>
      </c>
      <c r="L1778" s="38" t="str">
        <f>IF(K1778="YES"," ",IF(D1778&gt;=('28 Populations and thresholds'!$I$99)*0.25,"YES"))</f>
        <v xml:space="preserve"> </v>
      </c>
      <c r="M1778" s="38" t="b">
        <f>OR('28 Populations and thresholds'!$J$99="CR",'28 Populations and thresholds'!$J$99="EN",'28 Populations and thresholds'!$J$99="VU")</f>
        <v>0</v>
      </c>
      <c r="N1778" s="75">
        <f>D1778/'28 Populations and thresholds'!$H$99</f>
        <v>0.18333333333333332</v>
      </c>
      <c r="O1778" s="263" t="str">
        <f t="shared" si="113"/>
        <v xml:space="preserve"> </v>
      </c>
      <c r="Q1778" s="263" t="str">
        <f t="shared" si="114"/>
        <v xml:space="preserve"> </v>
      </c>
    </row>
    <row r="1779" spans="1:22" x14ac:dyDescent="0.2">
      <c r="A1779" s="143" t="s">
        <v>1394</v>
      </c>
      <c r="B1779" s="40" t="s">
        <v>1031</v>
      </c>
      <c r="C1779" s="4" t="s">
        <v>3449</v>
      </c>
      <c r="D1779" s="41">
        <v>355</v>
      </c>
      <c r="E1779" s="46">
        <v>35551</v>
      </c>
      <c r="F1779" s="43"/>
      <c r="G1779" s="263" t="str">
        <f t="shared" si="111"/>
        <v xml:space="preserve"> </v>
      </c>
      <c r="H1779" s="143" t="s">
        <v>21</v>
      </c>
      <c r="I1779" s="143" t="s">
        <v>430</v>
      </c>
      <c r="J1779" s="263" t="str">
        <f t="shared" si="112"/>
        <v xml:space="preserve"> </v>
      </c>
      <c r="K1779" s="38" t="str">
        <f>IF(D1779&gt;=('28 Populations and thresholds'!$I$151),"YES"," ")</f>
        <v>YES</v>
      </c>
      <c r="L1779" s="38" t="str">
        <f>IF(K1779="YES"," ",IF(D1779&gt;=('28 Populations and thresholds'!$I$151)*0.25,"YES"))</f>
        <v xml:space="preserve"> </v>
      </c>
      <c r="M1779" s="38" t="b">
        <f>OR('28 Populations and thresholds'!$J$151="CR",'28 Populations and thresholds'!$J$151="EN",'28 Populations and thresholds'!$J$151="VU")</f>
        <v>0</v>
      </c>
      <c r="N1779" s="75">
        <f>D1779/'28 Populations and thresholds'!$H$151</f>
        <v>3.5500000000000002E-3</v>
      </c>
      <c r="O1779" s="263" t="str">
        <f t="shared" si="113"/>
        <v xml:space="preserve"> </v>
      </c>
      <c r="P1779" s="9"/>
      <c r="Q1779" s="263" t="str">
        <f t="shared" si="114"/>
        <v xml:space="preserve"> </v>
      </c>
    </row>
    <row r="1780" spans="1:22" x14ac:dyDescent="0.2">
      <c r="A1780" s="143" t="s">
        <v>1394</v>
      </c>
      <c r="B1780" s="40" t="s">
        <v>1031</v>
      </c>
      <c r="C1780" s="4" t="s">
        <v>3765</v>
      </c>
      <c r="D1780" s="41">
        <v>403</v>
      </c>
      <c r="E1780" s="46">
        <v>37012</v>
      </c>
      <c r="F1780" s="43"/>
      <c r="G1780" s="263" t="str">
        <f t="shared" si="111"/>
        <v xml:space="preserve"> </v>
      </c>
      <c r="H1780" s="143" t="s">
        <v>21</v>
      </c>
      <c r="I1780" s="143" t="s">
        <v>890</v>
      </c>
      <c r="J1780" s="263" t="str">
        <f t="shared" si="112"/>
        <v xml:space="preserve"> </v>
      </c>
      <c r="K1780" s="38" t="str">
        <f>IF(D1780&gt;=('28 Populations and thresholds'!$I$193),"YES"," ")</f>
        <v xml:space="preserve"> </v>
      </c>
      <c r="L1780" s="38" t="str">
        <f>IF(K1780="YES"," ",IF(D1780&gt;=('28 Populations and thresholds'!$I$193)*0.25,"YES"))</f>
        <v>YES</v>
      </c>
      <c r="M1780" s="38" t="b">
        <f>OR('28 Populations and thresholds'!$J$193="CR",'28 Populations and thresholds'!$J$193="EN",'28 Populations and thresholds'!$J$193="VU")</f>
        <v>0</v>
      </c>
      <c r="N1780" s="75">
        <f>D1780/'28 Populations and thresholds'!$H$193</f>
        <v>9.1590909090909084E-3</v>
      </c>
      <c r="O1780" s="263" t="str">
        <f t="shared" si="113"/>
        <v xml:space="preserve"> </v>
      </c>
      <c r="P1780" s="9"/>
      <c r="Q1780" s="263" t="str">
        <f t="shared" si="114"/>
        <v xml:space="preserve"> </v>
      </c>
    </row>
    <row r="1781" spans="1:22" x14ac:dyDescent="0.2">
      <c r="A1781" s="143" t="s">
        <v>1394</v>
      </c>
      <c r="B1781" s="40" t="s">
        <v>1031</v>
      </c>
      <c r="C1781" s="4" t="s">
        <v>3748</v>
      </c>
      <c r="D1781" s="41">
        <v>105</v>
      </c>
      <c r="E1781" s="46">
        <v>35551</v>
      </c>
      <c r="F1781" s="43"/>
      <c r="G1781" s="263" t="str">
        <f t="shared" si="111"/>
        <v xml:space="preserve"> </v>
      </c>
      <c r="H1781" s="143" t="s">
        <v>21</v>
      </c>
      <c r="I1781" s="143" t="s">
        <v>430</v>
      </c>
      <c r="J1781" s="263" t="str">
        <f t="shared" si="112"/>
        <v xml:space="preserve"> </v>
      </c>
      <c r="K1781" s="38" t="str">
        <f>IF(D1781&gt;=('28 Populations and thresholds'!$I$156),"YES"," ")</f>
        <v xml:space="preserve"> </v>
      </c>
      <c r="L1781" s="38" t="str">
        <f>IF(K1781="YES"," ",IF(D1781&gt;=('28 Populations and thresholds'!$I$156)*0.25,"YES"))</f>
        <v>YES</v>
      </c>
      <c r="M1781" s="38" t="b">
        <f>OR('28 Populations and thresholds'!$J$156="CR",'28 Populations and thresholds'!$J$156="EN",'28 Populations and thresholds'!$J$156="VU")</f>
        <v>0</v>
      </c>
      <c r="N1781" s="75">
        <f>D1781/'28 Populations and thresholds'!$H$156</f>
        <v>4.1999999999999997E-3</v>
      </c>
      <c r="O1781" s="263" t="str">
        <f t="shared" si="113"/>
        <v xml:space="preserve"> </v>
      </c>
      <c r="P1781" s="9"/>
      <c r="Q1781" s="263" t="str">
        <f t="shared" si="114"/>
        <v xml:space="preserve"> </v>
      </c>
    </row>
    <row r="1782" spans="1:22" x14ac:dyDescent="0.2">
      <c r="A1782" s="143" t="s">
        <v>1394</v>
      </c>
      <c r="B1782" s="40" t="s">
        <v>1031</v>
      </c>
      <c r="C1782" s="4" t="s">
        <v>3770</v>
      </c>
      <c r="D1782" s="41">
        <v>1659</v>
      </c>
      <c r="E1782" s="46">
        <v>35204</v>
      </c>
      <c r="F1782" s="43"/>
      <c r="G1782" s="263" t="str">
        <f t="shared" si="111"/>
        <v xml:space="preserve"> </v>
      </c>
      <c r="H1782" s="143" t="s">
        <v>21</v>
      </c>
      <c r="I1782" s="143" t="s">
        <v>256</v>
      </c>
      <c r="J1782" s="263" t="str">
        <f t="shared" si="112"/>
        <v xml:space="preserve"> </v>
      </c>
      <c r="K1782" s="38" t="str">
        <f>IF(D1782&gt;=('28 Populations and thresholds'!$I$199),"YES"," ")</f>
        <v xml:space="preserve"> </v>
      </c>
      <c r="L1782" s="38" t="str">
        <f>IF(K1782="YES"," ",IF(D1782&gt;=('28 Populations and thresholds'!$I$199)*0.25,"YES"))</f>
        <v>YES</v>
      </c>
      <c r="M1782" s="38" t="b">
        <f>OR('28 Populations and thresholds'!$J$199="CR",'28 Populations and thresholds'!$J$199="EN",'28 Populations and thresholds'!$J$199="VU")</f>
        <v>0</v>
      </c>
      <c r="N1782" s="75">
        <f>D1782/'28 Populations and thresholds'!$H$199</f>
        <v>5.2666666666666669E-3</v>
      </c>
      <c r="O1782" s="263" t="str">
        <f t="shared" si="113"/>
        <v xml:space="preserve"> </v>
      </c>
      <c r="P1782" s="9"/>
      <c r="Q1782" s="263" t="str">
        <f t="shared" si="114"/>
        <v xml:space="preserve"> </v>
      </c>
    </row>
    <row r="1783" spans="1:22" x14ac:dyDescent="0.2">
      <c r="A1783" s="143" t="s">
        <v>1394</v>
      </c>
      <c r="B1783" s="40" t="s">
        <v>1031</v>
      </c>
      <c r="C1783" s="4" t="s">
        <v>3766</v>
      </c>
      <c r="D1783" s="41">
        <v>239</v>
      </c>
      <c r="E1783" s="46">
        <v>36647</v>
      </c>
      <c r="F1783" s="43"/>
      <c r="G1783" s="263" t="str">
        <f t="shared" si="111"/>
        <v xml:space="preserve"> </v>
      </c>
      <c r="H1783" s="143" t="s">
        <v>21</v>
      </c>
      <c r="I1783" s="143" t="s">
        <v>897</v>
      </c>
      <c r="J1783" s="263" t="str">
        <f t="shared" si="112"/>
        <v xml:space="preserve"> </v>
      </c>
      <c r="K1783" s="38" t="str">
        <f>IF(D1783&gt;=('28 Populations and thresholds'!$I$194),"YES"," ")</f>
        <v xml:space="preserve"> </v>
      </c>
      <c r="L1783" s="38" t="str">
        <f>IF(K1783="YES"," ",IF(D1783&gt;=('28 Populations and thresholds'!$I$194)*0.25,"YES"))</f>
        <v>YES</v>
      </c>
      <c r="M1783" s="38" t="b">
        <f>OR('28 Populations and thresholds'!$J$194="CR",'28 Populations and thresholds'!$J$194="EN",'28 Populations and thresholds'!$J$194="VU")</f>
        <v>0</v>
      </c>
      <c r="N1783" s="75">
        <f>D1783/'28 Populations and thresholds'!$H$194</f>
        <v>8.3859649122807016E-3</v>
      </c>
      <c r="O1783" s="263" t="str">
        <f t="shared" si="113"/>
        <v xml:space="preserve"> </v>
      </c>
      <c r="P1783" s="9"/>
      <c r="Q1783" s="263" t="str">
        <f t="shared" si="114"/>
        <v xml:space="preserve"> </v>
      </c>
    </row>
    <row r="1784" spans="1:22" x14ac:dyDescent="0.2">
      <c r="A1784" s="143" t="s">
        <v>1394</v>
      </c>
      <c r="B1784" s="40" t="s">
        <v>1031</v>
      </c>
      <c r="C1784" s="111" t="s">
        <v>3758</v>
      </c>
      <c r="D1784" s="41">
        <v>415</v>
      </c>
      <c r="E1784" s="46">
        <v>37012</v>
      </c>
      <c r="F1784" s="43"/>
      <c r="G1784" s="263" t="str">
        <f t="shared" si="111"/>
        <v xml:space="preserve"> </v>
      </c>
      <c r="H1784" s="143" t="s">
        <v>21</v>
      </c>
      <c r="I1784" s="143" t="s">
        <v>890</v>
      </c>
      <c r="J1784" s="263" t="str">
        <f t="shared" si="112"/>
        <v xml:space="preserve"> </v>
      </c>
      <c r="K1784" s="38" t="str">
        <f>IF(D1784&gt;=('28 Populations and thresholds'!$I$179),"YES"," ")</f>
        <v xml:space="preserve"> </v>
      </c>
      <c r="L1784" s="38" t="str">
        <f>IF(K1784="YES"," ",IF(D1784&gt;=('28 Populations and thresholds'!$I$179)*0.25,"YES"))</f>
        <v>YES</v>
      </c>
      <c r="M1784" s="38" t="b">
        <f>OR('28 Populations and thresholds'!$J$179="CR",'28 Populations and thresholds'!$J$179="EN",'28 Populations and thresholds'!$J$179="VU")</f>
        <v>0</v>
      </c>
      <c r="N1784" s="75">
        <f>D1784/'28 Populations and thresholds'!$H$179</f>
        <v>7.5454545454545453E-3</v>
      </c>
      <c r="O1784" s="263" t="str">
        <f t="shared" si="113"/>
        <v xml:space="preserve"> </v>
      </c>
      <c r="P1784" s="9"/>
      <c r="Q1784" s="263" t="str">
        <f t="shared" si="114"/>
        <v xml:space="preserve"> </v>
      </c>
    </row>
    <row r="1785" spans="1:22" x14ac:dyDescent="0.2">
      <c r="A1785" s="275" t="s">
        <v>1394</v>
      </c>
      <c r="B1785" s="269" t="s">
        <v>4101</v>
      </c>
      <c r="C1785" s="269" t="s">
        <v>3741</v>
      </c>
      <c r="D1785" s="279">
        <v>1</v>
      </c>
      <c r="E1785" s="281">
        <v>35735</v>
      </c>
      <c r="F1785" s="272"/>
      <c r="G1785" s="263" t="str">
        <f t="shared" si="111"/>
        <v xml:space="preserve"> </v>
      </c>
      <c r="H1785" s="275" t="s">
        <v>4019</v>
      </c>
      <c r="I1785" s="275"/>
      <c r="J1785" s="263" t="str">
        <f t="shared" si="112"/>
        <v xml:space="preserve"> </v>
      </c>
      <c r="K1785" s="272" t="str">
        <f>IF(D1785&gt;=('28 Populations and thresholds'!$I$125),"YES"," ")</f>
        <v>YES</v>
      </c>
      <c r="L1785" s="272" t="str">
        <f>IF(K1785="YES"," ",IF(D1785&gt;=('28 Populations and thresholds'!$I$125)*0.25,"YES"))</f>
        <v xml:space="preserve"> </v>
      </c>
      <c r="M1785" s="272" t="b">
        <f>OR('28 Populations and thresholds'!$J$125="CR",'28 Populations and thresholds'!$J$125="EN",'28 Populations and thresholds'!$J$125="VU")</f>
        <v>1</v>
      </c>
      <c r="N1785" s="273">
        <f>D1785/'28 Populations and thresholds'!$H$125</f>
        <v>1E-4</v>
      </c>
      <c r="O1785" s="263" t="str">
        <f t="shared" si="113"/>
        <v xml:space="preserve"> </v>
      </c>
      <c r="P1785" s="275"/>
      <c r="Q1785" s="263" t="str">
        <f t="shared" si="114"/>
        <v xml:space="preserve"> </v>
      </c>
      <c r="R1785" s="4"/>
      <c r="S1785" s="4"/>
      <c r="T1785" s="4"/>
      <c r="U1785" s="4"/>
      <c r="V1785" s="4"/>
    </row>
    <row r="1786" spans="1:22" x14ac:dyDescent="0.2">
      <c r="A1786" s="143" t="s">
        <v>1394</v>
      </c>
      <c r="B1786" s="40" t="s">
        <v>1120</v>
      </c>
      <c r="C1786" s="4" t="s">
        <v>3765</v>
      </c>
      <c r="D1786" s="41">
        <v>224</v>
      </c>
      <c r="E1786" s="46">
        <v>36053</v>
      </c>
      <c r="F1786" s="43"/>
      <c r="G1786" s="263" t="str">
        <f t="shared" si="111"/>
        <v xml:space="preserve"> </v>
      </c>
      <c r="H1786" s="143" t="s">
        <v>21</v>
      </c>
      <c r="I1786" s="143" t="s">
        <v>433</v>
      </c>
      <c r="J1786" s="263" t="str">
        <f t="shared" si="112"/>
        <v xml:space="preserve"> </v>
      </c>
      <c r="K1786" s="38" t="str">
        <f>IF(D1786&gt;=('28 Populations and thresholds'!$I$193),"YES"," ")</f>
        <v xml:space="preserve"> </v>
      </c>
      <c r="L1786" s="38" t="str">
        <f>IF(K1786="YES"," ",IF(D1786&gt;=('28 Populations and thresholds'!$I$193)*0.25,"YES"))</f>
        <v>YES</v>
      </c>
      <c r="M1786" s="38" t="b">
        <f>OR('28 Populations and thresholds'!$J$193="CR",'28 Populations and thresholds'!$J$193="EN",'28 Populations and thresholds'!$J$193="VU")</f>
        <v>0</v>
      </c>
      <c r="N1786" s="75">
        <f>D1786/'28 Populations and thresholds'!$H$193</f>
        <v>5.0909090909090913E-3</v>
      </c>
      <c r="O1786" s="263" t="str">
        <f t="shared" si="113"/>
        <v xml:space="preserve"> </v>
      </c>
      <c r="P1786" s="9"/>
      <c r="Q1786" s="263" t="str">
        <f t="shared" si="114"/>
        <v xml:space="preserve"> </v>
      </c>
    </row>
    <row r="1787" spans="1:22" x14ac:dyDescent="0.2">
      <c r="A1787" s="143" t="s">
        <v>1394</v>
      </c>
      <c r="B1787" s="40" t="s">
        <v>1120</v>
      </c>
      <c r="C1787" s="4" t="s">
        <v>4560</v>
      </c>
      <c r="D1787" s="41">
        <v>900</v>
      </c>
      <c r="E1787" s="46">
        <v>35916</v>
      </c>
      <c r="F1787" s="43"/>
      <c r="G1787" s="263" t="str">
        <f t="shared" si="111"/>
        <v xml:space="preserve"> </v>
      </c>
      <c r="H1787" s="143" t="s">
        <v>21</v>
      </c>
      <c r="I1787" s="143" t="s">
        <v>439</v>
      </c>
      <c r="J1787" s="263" t="str">
        <f t="shared" si="112"/>
        <v xml:space="preserve"> </v>
      </c>
      <c r="K1787" s="38" t="str">
        <f>IF(D1787&gt;=('28 Populations and thresholds'!$I$163),"YES"," ")</f>
        <v>YES</v>
      </c>
      <c r="L1787" s="38" t="str">
        <f>IF(K1787="YES"," ",IF(D1787&gt;=('28 Populations and thresholds'!$I$163)*0.25,"YES"))</f>
        <v xml:space="preserve"> </v>
      </c>
      <c r="M1787" s="38" t="b">
        <f>OR('28 Populations and thresholds'!$J$163="CR",'28 Populations and thresholds'!$J$163="EN",'28 Populations and thresholds'!$J$163="VU")</f>
        <v>0</v>
      </c>
      <c r="N1787" s="75">
        <f>D1787/'28 Populations and thresholds'!$H$163</f>
        <v>6.9230769230769235E-2</v>
      </c>
      <c r="O1787" s="263" t="str">
        <f t="shared" si="113"/>
        <v xml:space="preserve"> </v>
      </c>
      <c r="P1787" s="12" t="s">
        <v>4561</v>
      </c>
      <c r="Q1787" s="263" t="str">
        <f t="shared" si="114"/>
        <v xml:space="preserve"> </v>
      </c>
    </row>
    <row r="1788" spans="1:22" x14ac:dyDescent="0.2">
      <c r="A1788" s="143" t="s">
        <v>1394</v>
      </c>
      <c r="B1788" s="40" t="s">
        <v>1120</v>
      </c>
      <c r="C1788" s="4" t="s">
        <v>3745</v>
      </c>
      <c r="D1788" s="41">
        <v>867</v>
      </c>
      <c r="E1788" s="46">
        <v>35916</v>
      </c>
      <c r="F1788" s="43"/>
      <c r="G1788" s="263" t="str">
        <f t="shared" si="111"/>
        <v xml:space="preserve"> </v>
      </c>
      <c r="H1788" s="143" t="s">
        <v>21</v>
      </c>
      <c r="I1788" s="143" t="s">
        <v>439</v>
      </c>
      <c r="J1788" s="263" t="str">
        <f t="shared" si="112"/>
        <v xml:space="preserve"> </v>
      </c>
      <c r="K1788" s="38" t="str">
        <f>IF(D1788&gt;=('28 Populations and thresholds'!$I$152),"YES"," ")</f>
        <v xml:space="preserve"> </v>
      </c>
      <c r="L1788" s="38" t="str">
        <f>IF(K1788="YES"," ",IF(D1788&gt;=('28 Populations and thresholds'!$I$152)*0.25,"YES"))</f>
        <v>YES</v>
      </c>
      <c r="M1788" s="38" t="b">
        <f>OR('28 Populations and thresholds'!$J$152="CR",'28 Populations and thresholds'!$J$152="EN",'28 Populations and thresholds'!$J$152="VU")</f>
        <v>0</v>
      </c>
      <c r="N1788" s="75">
        <f>D1788/'28 Populations and thresholds'!$H$152</f>
        <v>8.6700000000000006E-3</v>
      </c>
      <c r="O1788" s="263" t="str">
        <f t="shared" si="113"/>
        <v xml:space="preserve"> </v>
      </c>
      <c r="P1788" s="9"/>
      <c r="Q1788" s="263" t="str">
        <f t="shared" si="114"/>
        <v xml:space="preserve"> </v>
      </c>
      <c r="R1788" s="4"/>
      <c r="S1788" s="4"/>
      <c r="T1788" s="4"/>
      <c r="U1788" s="4"/>
      <c r="V1788" s="4"/>
    </row>
    <row r="1789" spans="1:22" x14ac:dyDescent="0.2">
      <c r="A1789" s="143" t="s">
        <v>1394</v>
      </c>
      <c r="B1789" s="40" t="s">
        <v>1120</v>
      </c>
      <c r="C1789" s="4" t="s">
        <v>3766</v>
      </c>
      <c r="D1789" s="41">
        <v>133</v>
      </c>
      <c r="E1789" s="46">
        <v>36053</v>
      </c>
      <c r="F1789" s="43"/>
      <c r="G1789" s="263" t="str">
        <f t="shared" si="111"/>
        <v xml:space="preserve"> </v>
      </c>
      <c r="H1789" s="143" t="s">
        <v>21</v>
      </c>
      <c r="I1789" s="143" t="s">
        <v>433</v>
      </c>
      <c r="J1789" s="263" t="str">
        <f t="shared" si="112"/>
        <v xml:space="preserve"> </v>
      </c>
      <c r="K1789" s="38" t="str">
        <f>IF(D1789&gt;=('28 Populations and thresholds'!$I$194),"YES"," ")</f>
        <v xml:space="preserve"> </v>
      </c>
      <c r="L1789" s="38" t="str">
        <f>IF(K1789="YES"," ",IF(D1789&gt;=('28 Populations and thresholds'!$I$194)*0.25,"YES"))</f>
        <v>YES</v>
      </c>
      <c r="M1789" s="38" t="b">
        <f>OR('28 Populations and thresholds'!$J$194="CR",'28 Populations and thresholds'!$J$194="EN",'28 Populations and thresholds'!$J$194="VU")</f>
        <v>0</v>
      </c>
      <c r="N1789" s="75">
        <f>D1789/'28 Populations and thresholds'!$H$194</f>
        <v>4.6666666666666671E-3</v>
      </c>
      <c r="O1789" s="263" t="str">
        <f t="shared" si="113"/>
        <v xml:space="preserve"> </v>
      </c>
      <c r="P1789" s="9"/>
      <c r="Q1789" s="263" t="str">
        <f t="shared" si="114"/>
        <v xml:space="preserve"> </v>
      </c>
    </row>
    <row r="1790" spans="1:22" x14ac:dyDescent="0.2">
      <c r="A1790" s="275" t="s">
        <v>1394</v>
      </c>
      <c r="B1790" s="269" t="s">
        <v>1699</v>
      </c>
      <c r="C1790" s="269" t="s">
        <v>1696</v>
      </c>
      <c r="D1790" s="279">
        <v>35</v>
      </c>
      <c r="E1790" s="284" t="s">
        <v>1598</v>
      </c>
      <c r="F1790" s="272"/>
      <c r="G1790" s="263" t="str">
        <f t="shared" si="111"/>
        <v xml:space="preserve"> </v>
      </c>
      <c r="H1790" s="275" t="s">
        <v>139</v>
      </c>
      <c r="I1790" s="275"/>
      <c r="J1790" s="263" t="str">
        <f t="shared" si="112"/>
        <v xml:space="preserve"> </v>
      </c>
      <c r="K1790" s="272" t="str">
        <f>IF(D1790&gt;=('28 Populations and thresholds'!$I$51),"YES"," ")</f>
        <v>YES</v>
      </c>
      <c r="L1790" s="272"/>
      <c r="M1790" s="272" t="b">
        <f>OR('28 Populations and thresholds'!$J$51="CR",'28 Populations and thresholds'!$J$51="EN",'28 Populations and thresholds'!$J$51="VU")</f>
        <v>1</v>
      </c>
      <c r="N1790" s="273">
        <f>D1790/'28 Populations and thresholds'!$H$51</f>
        <v>1.2962962962962963E-2</v>
      </c>
      <c r="O1790" s="263" t="str">
        <f t="shared" si="113"/>
        <v xml:space="preserve"> </v>
      </c>
      <c r="P1790" s="275"/>
      <c r="Q1790" s="263" t="str">
        <f t="shared" si="114"/>
        <v xml:space="preserve"> </v>
      </c>
    </row>
    <row r="1791" spans="1:22" x14ac:dyDescent="0.2">
      <c r="A1791" s="267" t="s">
        <v>1394</v>
      </c>
      <c r="B1791" s="269" t="s">
        <v>1699</v>
      </c>
      <c r="C1791" s="269" t="s">
        <v>3765</v>
      </c>
      <c r="D1791" s="270">
        <v>216</v>
      </c>
      <c r="E1791" s="271">
        <v>36053</v>
      </c>
      <c r="F1791" s="276"/>
      <c r="G1791" s="263" t="str">
        <f t="shared" si="111"/>
        <v xml:space="preserve"> </v>
      </c>
      <c r="H1791" s="267" t="s">
        <v>21</v>
      </c>
      <c r="I1791" s="267" t="s">
        <v>433</v>
      </c>
      <c r="J1791" s="263" t="str">
        <f t="shared" si="112"/>
        <v xml:space="preserve"> </v>
      </c>
      <c r="K1791" s="272" t="str">
        <f>IF(D1791&gt;=('28 Populations and thresholds'!$I$193),"YES"," ")</f>
        <v xml:space="preserve"> </v>
      </c>
      <c r="L1791" s="272" t="str">
        <f>IF(K1791="YES"," ",IF(D1791&gt;=('28 Populations and thresholds'!$I$193)*0.25,"YES"))</f>
        <v>YES</v>
      </c>
      <c r="M1791" s="272" t="b">
        <f>OR('28 Populations and thresholds'!$J$193="CR",'28 Populations and thresholds'!$J$193="EN",'28 Populations and thresholds'!$J$193="VU")</f>
        <v>0</v>
      </c>
      <c r="N1791" s="273">
        <f>D1791/'28 Populations and thresholds'!$H$193</f>
        <v>4.909090909090909E-3</v>
      </c>
      <c r="O1791" s="263" t="str">
        <f t="shared" si="113"/>
        <v xml:space="preserve"> </v>
      </c>
      <c r="P1791" s="269"/>
      <c r="Q1791" s="263" t="str">
        <f t="shared" si="114"/>
        <v xml:space="preserve"> </v>
      </c>
    </row>
    <row r="1792" spans="1:22" x14ac:dyDescent="0.2">
      <c r="A1792" s="275" t="s">
        <v>1394</v>
      </c>
      <c r="B1792" s="269" t="s">
        <v>1699</v>
      </c>
      <c r="C1792" s="269" t="s">
        <v>1732</v>
      </c>
      <c r="D1792" s="279">
        <v>418</v>
      </c>
      <c r="E1792" s="284" t="s">
        <v>1598</v>
      </c>
      <c r="F1792" s="272"/>
      <c r="G1792" s="263" t="str">
        <f t="shared" si="111"/>
        <v xml:space="preserve"> </v>
      </c>
      <c r="H1792" s="275" t="s">
        <v>139</v>
      </c>
      <c r="I1792" s="275"/>
      <c r="J1792" s="263" t="str">
        <f t="shared" si="112"/>
        <v xml:space="preserve"> </v>
      </c>
      <c r="K1792" s="272" t="str">
        <f>IF(D1792&gt;=('28 Populations and thresholds'!$I$221),"YES"," ")</f>
        <v>YES</v>
      </c>
      <c r="L1792" s="272" t="str">
        <f>IF(K1792="YES"," ",IF(D1792&gt;=('28 Populations and thresholds'!$I$221)*0.25,"YES"))</f>
        <v xml:space="preserve"> </v>
      </c>
      <c r="M1792" s="272" t="b">
        <f>OR('28 Populations and thresholds'!$J$221="CR",'28 Populations and thresholds'!$J$221="EN",'28 Populations and thresholds'!$J$221="VU")</f>
        <v>1</v>
      </c>
      <c r="N1792" s="273">
        <f>D1792/'28 Populations and thresholds'!$H$221</f>
        <v>4.3541666666666666E-2</v>
      </c>
      <c r="O1792" s="263" t="str">
        <f t="shared" si="113"/>
        <v xml:space="preserve"> </v>
      </c>
      <c r="P1792" s="275"/>
      <c r="Q1792" s="263" t="str">
        <f t="shared" si="114"/>
        <v xml:space="preserve"> </v>
      </c>
    </row>
    <row r="1793" spans="1:22" x14ac:dyDescent="0.2">
      <c r="A1793" s="267" t="s">
        <v>1394</v>
      </c>
      <c r="B1793" s="269" t="s">
        <v>1699</v>
      </c>
      <c r="C1793" s="269" t="s">
        <v>3484</v>
      </c>
      <c r="D1793" s="288">
        <v>1</v>
      </c>
      <c r="E1793" s="272">
        <v>2005</v>
      </c>
      <c r="F1793" s="276"/>
      <c r="G1793" s="263" t="str">
        <f t="shared" ref="G1793:G1856" si="115">" "</f>
        <v xml:space="preserve"> </v>
      </c>
      <c r="H1793" s="275" t="s">
        <v>139</v>
      </c>
      <c r="I1793" s="275" t="s">
        <v>3388</v>
      </c>
      <c r="J1793" s="263" t="str">
        <f t="shared" ref="J1793:J1856" si="116">" "</f>
        <v xml:space="preserve"> </v>
      </c>
      <c r="K1793" s="272" t="s">
        <v>4558</v>
      </c>
      <c r="L1793" s="272" t="str">
        <f>IF(K1793="YES"," ",IF(D1793&gt;=('28 Populations and thresholds'!$I$209)*0.25,"YES"))</f>
        <v xml:space="preserve"> </v>
      </c>
      <c r="M1793" s="272" t="b">
        <f>OR('28 Populations and thresholds'!$J$209="CR",'28 Populations and thresholds'!$J$209="EN",'28 Populations and thresholds'!$J$209="VU")</f>
        <v>1</v>
      </c>
      <c r="N1793" s="273">
        <f>D1793/'28 Populations and thresholds'!$H$209</f>
        <v>2.0833333333333333E-3</v>
      </c>
      <c r="O1793" s="263" t="str">
        <f t="shared" ref="O1793:O1856" si="117">" "</f>
        <v xml:space="preserve"> </v>
      </c>
      <c r="P1793" s="275" t="s">
        <v>4566</v>
      </c>
      <c r="Q1793" s="263" t="str">
        <f t="shared" ref="Q1793:Q1856" si="118">" "</f>
        <v xml:space="preserve"> </v>
      </c>
      <c r="R1793" s="4"/>
      <c r="S1793" s="4"/>
      <c r="T1793" s="4"/>
      <c r="U1793" s="4"/>
      <c r="V1793" s="4"/>
    </row>
    <row r="1794" spans="1:22" x14ac:dyDescent="0.2">
      <c r="A1794" s="267" t="s">
        <v>1394</v>
      </c>
      <c r="B1794" s="269" t="s">
        <v>1699</v>
      </c>
      <c r="C1794" s="280" t="s">
        <v>3763</v>
      </c>
      <c r="D1794" s="270">
        <v>468</v>
      </c>
      <c r="E1794" s="271">
        <v>36053</v>
      </c>
      <c r="F1794" s="276"/>
      <c r="G1794" s="263" t="str">
        <f t="shared" si="115"/>
        <v xml:space="preserve"> </v>
      </c>
      <c r="H1794" s="267" t="s">
        <v>21</v>
      </c>
      <c r="I1794" s="267" t="s">
        <v>433</v>
      </c>
      <c r="J1794" s="263" t="str">
        <f t="shared" si="116"/>
        <v xml:space="preserve"> </v>
      </c>
      <c r="K1794" s="272" t="str">
        <f>IF(D1794&gt;=('28 Populations and thresholds'!$I$191),"YES"," ")</f>
        <v xml:space="preserve"> </v>
      </c>
      <c r="L1794" s="272" t="str">
        <f>IF(K1794="YES"," ",IF(D1794&gt;=('28 Populations and thresholds'!$I$191)*0.25,"YES"))</f>
        <v>YES</v>
      </c>
      <c r="M1794" s="272" t="b">
        <f>OR('28 Populations and thresholds'!$J$191="CR",'28 Populations and thresholds'!$J$191="EN",'28 Populations and thresholds'!$J$191="VU")</f>
        <v>0</v>
      </c>
      <c r="N1794" s="273">
        <f>D1794/'28 Populations and thresholds'!$H$191</f>
        <v>9.3600000000000003E-3</v>
      </c>
      <c r="O1794" s="263" t="str">
        <f t="shared" si="117"/>
        <v xml:space="preserve"> </v>
      </c>
      <c r="P1794" s="275"/>
      <c r="Q1794" s="263" t="str">
        <f t="shared" si="118"/>
        <v xml:space="preserve"> </v>
      </c>
    </row>
    <row r="1795" spans="1:22" x14ac:dyDescent="0.2">
      <c r="A1795" s="267" t="s">
        <v>1394</v>
      </c>
      <c r="B1795" s="269" t="s">
        <v>1699</v>
      </c>
      <c r="C1795" s="280" t="s">
        <v>3758</v>
      </c>
      <c r="D1795" s="270">
        <v>353</v>
      </c>
      <c r="E1795" s="271">
        <v>36647</v>
      </c>
      <c r="F1795" s="276"/>
      <c r="G1795" s="263" t="str">
        <f t="shared" si="115"/>
        <v xml:space="preserve"> </v>
      </c>
      <c r="H1795" s="267" t="s">
        <v>21</v>
      </c>
      <c r="I1795" s="267" t="s">
        <v>897</v>
      </c>
      <c r="J1795" s="263" t="str">
        <f t="shared" si="116"/>
        <v xml:space="preserve"> </v>
      </c>
      <c r="K1795" s="272" t="str">
        <f>IF(D1795&gt;=('28 Populations and thresholds'!$I$179),"YES"," ")</f>
        <v xml:space="preserve"> </v>
      </c>
      <c r="L1795" s="272" t="str">
        <f>IF(K1795="YES"," ",IF(D1795&gt;=('28 Populations and thresholds'!$I$179)*0.25,"YES"))</f>
        <v>YES</v>
      </c>
      <c r="M1795" s="272" t="b">
        <f>OR('28 Populations and thresholds'!$J$179="CR",'28 Populations and thresholds'!$J$179="EN",'28 Populations and thresholds'!$J$179="VU")</f>
        <v>0</v>
      </c>
      <c r="N1795" s="273">
        <f>D1795/'28 Populations and thresholds'!$H$179</f>
        <v>6.4181818181818185E-3</v>
      </c>
      <c r="O1795" s="263" t="str">
        <f t="shared" si="117"/>
        <v xml:space="preserve"> </v>
      </c>
      <c r="P1795" s="269"/>
      <c r="Q1795" s="263" t="str">
        <f t="shared" si="118"/>
        <v xml:space="preserve"> </v>
      </c>
    </row>
    <row r="1796" spans="1:22" x14ac:dyDescent="0.2">
      <c r="A1796" s="12" t="s">
        <v>1394</v>
      </c>
      <c r="B1796" s="9" t="s">
        <v>1738</v>
      </c>
      <c r="C1796" s="111" t="s">
        <v>1732</v>
      </c>
      <c r="D1796" s="5">
        <v>337</v>
      </c>
      <c r="E1796" s="1" t="s">
        <v>1598</v>
      </c>
      <c r="G1796" s="263" t="str">
        <f t="shared" si="115"/>
        <v xml:space="preserve"> </v>
      </c>
      <c r="H1796" s="13" t="s">
        <v>139</v>
      </c>
      <c r="J1796" s="263" t="str">
        <f t="shared" si="116"/>
        <v xml:space="preserve"> </v>
      </c>
      <c r="K1796" s="38" t="str">
        <f>IF(D1796&gt;=('28 Populations and thresholds'!$I$221),"YES"," ")</f>
        <v>YES</v>
      </c>
      <c r="L1796" s="38" t="str">
        <f>IF(K1796="YES"," ",IF(D1796&gt;=('28 Populations and thresholds'!$I$221)*0.25,"YES"))</f>
        <v xml:space="preserve"> </v>
      </c>
      <c r="M1796" s="38" t="b">
        <f>OR('28 Populations and thresholds'!$J$221="CR",'28 Populations and thresholds'!$J$221="EN",'28 Populations and thresholds'!$J$221="VU")</f>
        <v>1</v>
      </c>
      <c r="N1796" s="75">
        <f>D1796/'28 Populations and thresholds'!$H$221</f>
        <v>3.5104166666666665E-2</v>
      </c>
      <c r="O1796" s="263" t="str">
        <f t="shared" si="117"/>
        <v xml:space="preserve"> </v>
      </c>
      <c r="Q1796" s="263" t="str">
        <f t="shared" si="118"/>
        <v xml:space="preserve"> </v>
      </c>
    </row>
    <row r="1797" spans="1:22" x14ac:dyDescent="0.2">
      <c r="A1797" s="275" t="s">
        <v>1394</v>
      </c>
      <c r="B1797" s="268" t="s">
        <v>1026</v>
      </c>
      <c r="C1797" s="269" t="s">
        <v>3470</v>
      </c>
      <c r="D1797" s="270">
        <v>105</v>
      </c>
      <c r="E1797" s="271">
        <v>35916</v>
      </c>
      <c r="F1797" s="272"/>
      <c r="G1797" s="263" t="str">
        <f t="shared" si="115"/>
        <v xml:space="preserve"> </v>
      </c>
      <c r="H1797" s="267" t="s">
        <v>21</v>
      </c>
      <c r="I1797" s="267" t="s">
        <v>439</v>
      </c>
      <c r="J1797" s="263" t="str">
        <f t="shared" si="116"/>
        <v xml:space="preserve"> </v>
      </c>
      <c r="K1797" s="272" t="str">
        <f>IF(D1797&gt;=('28 Populations and thresholds'!$I$181),"YES"," ")</f>
        <v xml:space="preserve"> </v>
      </c>
      <c r="L1797" s="272" t="str">
        <f>IF(K1797="YES"," ",IF(D1797&gt;=('28 Populations and thresholds'!$I$181)*0.25,"YES"))</f>
        <v>YES</v>
      </c>
      <c r="M1797" s="272" t="b">
        <f>OR('28 Populations and thresholds'!$J$181="CR",'28 Populations and thresholds'!$J$181="EN",'28 Populations and thresholds'!$J$181="VU")</f>
        <v>1</v>
      </c>
      <c r="N1797" s="273">
        <f>D1797/'28 Populations and thresholds'!$H$181</f>
        <v>3.2812499999999999E-3</v>
      </c>
      <c r="O1797" s="263" t="str">
        <f t="shared" si="117"/>
        <v xml:space="preserve"> </v>
      </c>
      <c r="P1797" s="269"/>
      <c r="Q1797" s="263" t="str">
        <f t="shared" si="118"/>
        <v xml:space="preserve"> </v>
      </c>
    </row>
    <row r="1798" spans="1:22" x14ac:dyDescent="0.2">
      <c r="A1798" s="275" t="s">
        <v>1394</v>
      </c>
      <c r="B1798" s="268" t="s">
        <v>1026</v>
      </c>
      <c r="C1798" s="269" t="s">
        <v>3633</v>
      </c>
      <c r="D1798" s="279">
        <v>12058</v>
      </c>
      <c r="E1798" s="274">
        <v>2001</v>
      </c>
      <c r="F1798" s="272"/>
      <c r="G1798" s="263" t="str">
        <f t="shared" si="115"/>
        <v xml:space="preserve"> </v>
      </c>
      <c r="H1798" s="275" t="s">
        <v>139</v>
      </c>
      <c r="I1798" s="275" t="s">
        <v>3388</v>
      </c>
      <c r="J1798" s="263" t="str">
        <f t="shared" si="116"/>
        <v xml:space="preserve"> </v>
      </c>
      <c r="K1798" s="272" t="str">
        <f>IF(D1798&gt;=('28 Populations and thresholds'!$I$99),"YES"," ")</f>
        <v>YES</v>
      </c>
      <c r="L1798" s="272" t="str">
        <f>IF(K1798="YES"," ",IF(D1798&gt;=('28 Populations and thresholds'!$I$99)*0.25,"YES"))</f>
        <v xml:space="preserve"> </v>
      </c>
      <c r="M1798" s="272" t="b">
        <f>OR('28 Populations and thresholds'!$J$99="CR",'28 Populations and thresholds'!$J$99="EN",'28 Populations and thresholds'!$J$99="VU")</f>
        <v>0</v>
      </c>
      <c r="N1798" s="273">
        <f>D1798/'28 Populations and thresholds'!$H$99</f>
        <v>4.0193333333333331E-2</v>
      </c>
      <c r="O1798" s="263" t="str">
        <f t="shared" si="117"/>
        <v xml:space="preserve"> </v>
      </c>
      <c r="P1798" s="275"/>
      <c r="Q1798" s="263" t="str">
        <f t="shared" si="118"/>
        <v xml:space="preserve"> </v>
      </c>
    </row>
    <row r="1799" spans="1:22" x14ac:dyDescent="0.2">
      <c r="A1799" s="267" t="s">
        <v>1394</v>
      </c>
      <c r="B1799" s="268" t="s">
        <v>1026</v>
      </c>
      <c r="C1799" s="269" t="s">
        <v>3765</v>
      </c>
      <c r="D1799" s="270">
        <v>278</v>
      </c>
      <c r="E1799" s="271">
        <v>35916</v>
      </c>
      <c r="F1799" s="276"/>
      <c r="G1799" s="263" t="str">
        <f t="shared" si="115"/>
        <v xml:space="preserve"> </v>
      </c>
      <c r="H1799" s="267" t="s">
        <v>21</v>
      </c>
      <c r="I1799" s="267" t="s">
        <v>439</v>
      </c>
      <c r="J1799" s="263" t="str">
        <f t="shared" si="116"/>
        <v xml:space="preserve"> </v>
      </c>
      <c r="K1799" s="272" t="str">
        <f>IF(D1799&gt;=('28 Populations and thresholds'!$I$193),"YES"," ")</f>
        <v xml:space="preserve"> </v>
      </c>
      <c r="L1799" s="272" t="str">
        <f>IF(K1799="YES"," ",IF(D1799&gt;=('28 Populations and thresholds'!$I$193)*0.25,"YES"))</f>
        <v>YES</v>
      </c>
      <c r="M1799" s="272" t="b">
        <f>OR('28 Populations and thresholds'!$J$193="CR",'28 Populations and thresholds'!$J$193="EN",'28 Populations and thresholds'!$J$193="VU")</f>
        <v>0</v>
      </c>
      <c r="N1799" s="273">
        <f>D1799/'28 Populations and thresholds'!$H$193</f>
        <v>6.3181818181818183E-3</v>
      </c>
      <c r="O1799" s="263" t="str">
        <f t="shared" si="117"/>
        <v xml:space="preserve"> </v>
      </c>
      <c r="P1799" s="269"/>
      <c r="Q1799" s="263" t="str">
        <f t="shared" si="118"/>
        <v xml:space="preserve"> </v>
      </c>
    </row>
    <row r="1800" spans="1:22" x14ac:dyDescent="0.2">
      <c r="A1800" s="275" t="s">
        <v>1394</v>
      </c>
      <c r="B1800" s="268" t="s">
        <v>1026</v>
      </c>
      <c r="C1800" s="269" t="s">
        <v>1732</v>
      </c>
      <c r="D1800" s="279">
        <v>387</v>
      </c>
      <c r="E1800" s="284" t="s">
        <v>207</v>
      </c>
      <c r="F1800" s="272"/>
      <c r="G1800" s="263" t="str">
        <f t="shared" si="115"/>
        <v xml:space="preserve"> </v>
      </c>
      <c r="H1800" s="275" t="s">
        <v>139</v>
      </c>
      <c r="I1800" s="275"/>
      <c r="J1800" s="263" t="str">
        <f t="shared" si="116"/>
        <v xml:space="preserve"> </v>
      </c>
      <c r="K1800" s="272" t="str">
        <f>IF(D1800&gt;=('28 Populations and thresholds'!$I$221),"YES"," ")</f>
        <v>YES</v>
      </c>
      <c r="L1800" s="272" t="str">
        <f>IF(K1800="YES"," ",IF(D1800&gt;=('28 Populations and thresholds'!$I$221)*0.25,"YES"))</f>
        <v xml:space="preserve"> </v>
      </c>
      <c r="M1800" s="272" t="b">
        <f>OR('28 Populations and thresholds'!$J$221="CR",'28 Populations and thresholds'!$J$221="EN",'28 Populations and thresholds'!$J$221="VU")</f>
        <v>1</v>
      </c>
      <c r="N1800" s="273">
        <f>D1800/'28 Populations and thresholds'!$H$221</f>
        <v>4.0312500000000001E-2</v>
      </c>
      <c r="O1800" s="263" t="str">
        <f t="shared" si="117"/>
        <v xml:space="preserve"> </v>
      </c>
      <c r="P1800" s="275"/>
      <c r="Q1800" s="263" t="str">
        <f t="shared" si="118"/>
        <v xml:space="preserve"> </v>
      </c>
    </row>
    <row r="1801" spans="1:22" x14ac:dyDescent="0.2">
      <c r="A1801" s="267" t="s">
        <v>1394</v>
      </c>
      <c r="B1801" s="268" t="s">
        <v>1026</v>
      </c>
      <c r="C1801" s="269" t="s">
        <v>3484</v>
      </c>
      <c r="D1801" s="288">
        <v>1</v>
      </c>
      <c r="E1801" s="272">
        <v>2002</v>
      </c>
      <c r="F1801" s="276"/>
      <c r="G1801" s="263" t="str">
        <f t="shared" si="115"/>
        <v xml:space="preserve"> </v>
      </c>
      <c r="H1801" s="275" t="s">
        <v>139</v>
      </c>
      <c r="I1801" s="275" t="s">
        <v>3388</v>
      </c>
      <c r="J1801" s="263" t="str">
        <f t="shared" si="116"/>
        <v xml:space="preserve"> </v>
      </c>
      <c r="K1801" s="272" t="s">
        <v>4558</v>
      </c>
      <c r="L1801" s="272" t="str">
        <f>IF(K1801="YES"," ",IF(D1801&gt;=('28 Populations and thresholds'!$I$209)*0.25,"YES"))</f>
        <v xml:space="preserve"> </v>
      </c>
      <c r="M1801" s="272" t="b">
        <f>OR('28 Populations and thresholds'!$J$209="CR",'28 Populations and thresholds'!$J$209="EN",'28 Populations and thresholds'!$J$209="VU")</f>
        <v>1</v>
      </c>
      <c r="N1801" s="273">
        <f>D1801/'28 Populations and thresholds'!$H$209</f>
        <v>2.0833333333333333E-3</v>
      </c>
      <c r="O1801" s="263" t="str">
        <f t="shared" si="117"/>
        <v xml:space="preserve"> </v>
      </c>
      <c r="P1801" s="275" t="s">
        <v>4566</v>
      </c>
      <c r="Q1801" s="263" t="str">
        <f t="shared" si="118"/>
        <v xml:space="preserve"> </v>
      </c>
      <c r="R1801" s="4"/>
      <c r="S1801" s="4"/>
      <c r="T1801" s="4"/>
      <c r="U1801" s="4"/>
      <c r="V1801" s="4"/>
    </row>
    <row r="1802" spans="1:22" x14ac:dyDescent="0.2">
      <c r="A1802" s="267" t="s">
        <v>1394</v>
      </c>
      <c r="B1802" s="268" t="s">
        <v>1026</v>
      </c>
      <c r="C1802" s="280" t="s">
        <v>3758</v>
      </c>
      <c r="D1802" s="270">
        <v>625</v>
      </c>
      <c r="E1802" s="271">
        <v>35191</v>
      </c>
      <c r="F1802" s="276"/>
      <c r="G1802" s="263" t="str">
        <f t="shared" si="115"/>
        <v xml:space="preserve"> </v>
      </c>
      <c r="H1802" s="267" t="s">
        <v>21</v>
      </c>
      <c r="I1802" s="267" t="s">
        <v>256</v>
      </c>
      <c r="J1802" s="263" t="str">
        <f t="shared" si="116"/>
        <v xml:space="preserve"> </v>
      </c>
      <c r="K1802" s="272" t="str">
        <f>IF(D1802&gt;=('28 Populations and thresholds'!$I$179),"YES"," ")</f>
        <v>YES</v>
      </c>
      <c r="L1802" s="272" t="str">
        <f>IF(K1802="YES"," ",IF(D1802&gt;=('28 Populations and thresholds'!$I$179)*0.25,"YES"))</f>
        <v xml:space="preserve"> </v>
      </c>
      <c r="M1802" s="272" t="b">
        <f>OR('28 Populations and thresholds'!$J$179="CR",'28 Populations and thresholds'!$J$179="EN",'28 Populations and thresholds'!$J$179="VU")</f>
        <v>0</v>
      </c>
      <c r="N1802" s="273">
        <f>D1802/'28 Populations and thresholds'!$H$179</f>
        <v>1.1363636363636364E-2</v>
      </c>
      <c r="O1802" s="263" t="str">
        <f t="shared" si="117"/>
        <v xml:space="preserve"> </v>
      </c>
      <c r="P1802" s="269"/>
      <c r="Q1802" s="263" t="str">
        <f t="shared" si="118"/>
        <v xml:space="preserve"> </v>
      </c>
    </row>
    <row r="1803" spans="1:22" x14ac:dyDescent="0.2">
      <c r="A1803" s="12" t="s">
        <v>1394</v>
      </c>
      <c r="B1803" s="4" t="s">
        <v>4578</v>
      </c>
      <c r="C1803" s="4" t="s">
        <v>3549</v>
      </c>
      <c r="D1803" s="5">
        <v>273</v>
      </c>
      <c r="E1803" s="104">
        <v>2006</v>
      </c>
      <c r="G1803" s="263" t="str">
        <f t="shared" si="115"/>
        <v xml:space="preserve"> </v>
      </c>
      <c r="H1803" s="12" t="s">
        <v>139</v>
      </c>
      <c r="I1803" s="12" t="s">
        <v>3388</v>
      </c>
      <c r="J1803" s="263" t="str">
        <f t="shared" si="116"/>
        <v xml:space="preserve"> </v>
      </c>
      <c r="K1803" s="38" t="str">
        <f>IF(D1803&gt;=('28 Populations and thresholds'!$I$76),"YES"," ")</f>
        <v>YES</v>
      </c>
      <c r="L1803" s="38" t="str">
        <f>IF(K1803="YES"," ",IF(D1803&gt;=('28 Populations and thresholds'!$I$76)*0.25,"YES"))</f>
        <v xml:space="preserve"> </v>
      </c>
      <c r="M1803" s="38" t="b">
        <f>OR('28 Populations and thresholds'!$J$76="CR",'28 Populations and thresholds'!$J$76="EN",'28 Populations and thresholds'!$J$76="VU")</f>
        <v>0</v>
      </c>
      <c r="N1803" s="75">
        <f>D1803/'28 Populations and thresholds'!$H$76</f>
        <v>9.0999999999999998E-2</v>
      </c>
      <c r="O1803" s="263" t="str">
        <f t="shared" si="117"/>
        <v xml:space="preserve"> </v>
      </c>
      <c r="Q1803" s="263" t="str">
        <f t="shared" si="118"/>
        <v xml:space="preserve"> </v>
      </c>
    </row>
    <row r="1804" spans="1:22" x14ac:dyDescent="0.2">
      <c r="A1804" s="12" t="s">
        <v>1394</v>
      </c>
      <c r="B1804" s="4" t="s">
        <v>4578</v>
      </c>
      <c r="C1804" s="111" t="s">
        <v>3522</v>
      </c>
      <c r="D1804" s="5">
        <v>629</v>
      </c>
      <c r="E1804" s="104">
        <v>2005</v>
      </c>
      <c r="G1804" s="263" t="str">
        <f t="shared" si="115"/>
        <v xml:space="preserve"> </v>
      </c>
      <c r="H1804" s="117" t="s">
        <v>139</v>
      </c>
      <c r="I1804" s="12" t="s">
        <v>3388</v>
      </c>
      <c r="J1804" s="263" t="str">
        <f t="shared" si="116"/>
        <v xml:space="preserve"> </v>
      </c>
      <c r="K1804" s="38" t="str">
        <f>IF(D1804&gt;=('28 Populations and thresholds'!$I$58),"YES"," ")</f>
        <v>YES</v>
      </c>
      <c r="L1804" s="38" t="str">
        <f>IF(K1804="YES"," ",IF(D1804&gt;=('28 Populations and thresholds'!$I$58)*0.25,"YES"))</f>
        <v xml:space="preserve"> </v>
      </c>
      <c r="M1804" s="38" t="b">
        <f>OR('28 Populations and thresholds'!$J$58="CR",'28 Populations and thresholds'!$J$58="EN",'28 Populations and thresholds'!$J$58="VU")</f>
        <v>0</v>
      </c>
      <c r="N1804" s="75">
        <f>D1804/'28 Populations and thresholds'!$H$58</f>
        <v>1.0483333333333334E-2</v>
      </c>
      <c r="O1804" s="263" t="str">
        <f t="shared" si="117"/>
        <v xml:space="preserve"> </v>
      </c>
      <c r="Q1804" s="263" t="str">
        <f t="shared" si="118"/>
        <v xml:space="preserve"> </v>
      </c>
    </row>
    <row r="1805" spans="1:22" x14ac:dyDescent="0.2">
      <c r="A1805" s="275" t="s">
        <v>1394</v>
      </c>
      <c r="B1805" s="269" t="s">
        <v>4577</v>
      </c>
      <c r="C1805" s="269" t="s">
        <v>3549</v>
      </c>
      <c r="D1805" s="279">
        <v>68</v>
      </c>
      <c r="E1805" s="274">
        <v>2005</v>
      </c>
      <c r="F1805" s="272"/>
      <c r="G1805" s="263" t="str">
        <f t="shared" si="115"/>
        <v xml:space="preserve"> </v>
      </c>
      <c r="H1805" s="275" t="s">
        <v>139</v>
      </c>
      <c r="I1805" s="275" t="s">
        <v>3388</v>
      </c>
      <c r="J1805" s="263" t="str">
        <f t="shared" si="116"/>
        <v xml:space="preserve"> </v>
      </c>
      <c r="K1805" s="272" t="str">
        <f>IF(D1805&gt;=('28 Populations and thresholds'!$I$76),"YES"," ")</f>
        <v>YES</v>
      </c>
      <c r="L1805" s="272" t="str">
        <f>IF(K1805="YES"," ",IF(D1805&gt;=('28 Populations and thresholds'!$I$76)*0.25,"YES"))</f>
        <v xml:space="preserve"> </v>
      </c>
      <c r="M1805" s="272" t="b">
        <f>OR('28 Populations and thresholds'!$J$76="CR",'28 Populations and thresholds'!$J$76="EN",'28 Populations and thresholds'!$J$76="VU")</f>
        <v>0</v>
      </c>
      <c r="N1805" s="273">
        <f>D1805/'28 Populations and thresholds'!$H$76</f>
        <v>2.2666666666666668E-2</v>
      </c>
      <c r="O1805" s="263" t="str">
        <f t="shared" si="117"/>
        <v xml:space="preserve"> </v>
      </c>
      <c r="P1805" s="275"/>
      <c r="Q1805" s="263" t="str">
        <f t="shared" si="118"/>
        <v xml:space="preserve"> </v>
      </c>
    </row>
    <row r="1806" spans="1:22" x14ac:dyDescent="0.2">
      <c r="A1806" s="143" t="s">
        <v>1394</v>
      </c>
      <c r="B1806" s="40" t="s">
        <v>1177</v>
      </c>
      <c r="C1806" s="4" t="s">
        <v>3474</v>
      </c>
      <c r="D1806" s="41">
        <v>430</v>
      </c>
      <c r="E1806" s="46">
        <v>35916</v>
      </c>
      <c r="F1806" s="43"/>
      <c r="G1806" s="263" t="str">
        <f t="shared" si="115"/>
        <v xml:space="preserve"> </v>
      </c>
      <c r="H1806" s="143" t="s">
        <v>21</v>
      </c>
      <c r="I1806" s="143" t="s">
        <v>439</v>
      </c>
      <c r="J1806" s="263" t="str">
        <f t="shared" si="116"/>
        <v xml:space="preserve"> </v>
      </c>
      <c r="K1806" s="38" t="str">
        <f>IF(D1806&gt;=('28 Populations and thresholds'!$I$198),"YES"," ")</f>
        <v>YES</v>
      </c>
      <c r="L1806" s="38" t="str">
        <f>IF(K1806="YES"," ",IF(D1806&gt;=('28 Populations and thresholds'!$I$198)*0.25,"YES"))</f>
        <v xml:space="preserve"> </v>
      </c>
      <c r="M1806" s="38" t="b">
        <f>OR('28 Populations and thresholds'!$J$198="CR",'28 Populations and thresholds'!$J$198="EN",'28 Populations and thresholds'!$J$198="VU")</f>
        <v>0</v>
      </c>
      <c r="N1806" s="75">
        <f>D1806/'28 Populations and thresholds'!$H$198</f>
        <v>1.9545454545454546E-2</v>
      </c>
      <c r="O1806" s="263" t="str">
        <f t="shared" si="117"/>
        <v xml:space="preserve"> </v>
      </c>
      <c r="P1806" s="9"/>
      <c r="Q1806" s="263" t="str">
        <f t="shared" si="118"/>
        <v xml:space="preserve"> </v>
      </c>
    </row>
    <row r="1807" spans="1:22" x14ac:dyDescent="0.2">
      <c r="A1807" s="267" t="s">
        <v>1394</v>
      </c>
      <c r="B1807" s="268" t="s">
        <v>1114</v>
      </c>
      <c r="C1807" s="269" t="s">
        <v>3765</v>
      </c>
      <c r="D1807" s="270">
        <v>532</v>
      </c>
      <c r="E1807" s="271">
        <v>35207</v>
      </c>
      <c r="F1807" s="276"/>
      <c r="G1807" s="263" t="str">
        <f t="shared" si="115"/>
        <v xml:space="preserve"> </v>
      </c>
      <c r="H1807" s="267" t="s">
        <v>21</v>
      </c>
      <c r="I1807" s="267" t="s">
        <v>256</v>
      </c>
      <c r="J1807" s="263" t="str">
        <f t="shared" si="116"/>
        <v xml:space="preserve"> </v>
      </c>
      <c r="K1807" s="272" t="str">
        <f>IF(D1807&gt;=('28 Populations and thresholds'!$I$193),"YES"," ")</f>
        <v>YES</v>
      </c>
      <c r="L1807" s="272" t="str">
        <f>IF(K1807="YES"," ",IF(D1807&gt;=('28 Populations and thresholds'!$I$193)*0.25,"YES"))</f>
        <v xml:space="preserve"> </v>
      </c>
      <c r="M1807" s="272" t="b">
        <f>OR('28 Populations and thresholds'!$J$193="CR",'28 Populations and thresholds'!$J$193="EN",'28 Populations and thresholds'!$J$193="VU")</f>
        <v>0</v>
      </c>
      <c r="N1807" s="273">
        <f>D1807/'28 Populations and thresholds'!$H$193</f>
        <v>1.2090909090909091E-2</v>
      </c>
      <c r="O1807" s="263" t="str">
        <f t="shared" si="117"/>
        <v xml:space="preserve"> </v>
      </c>
      <c r="P1807" s="275"/>
      <c r="Q1807" s="263" t="str">
        <f t="shared" si="118"/>
        <v xml:space="preserve"> </v>
      </c>
    </row>
    <row r="1808" spans="1:22" x14ac:dyDescent="0.2">
      <c r="A1808" s="267" t="s">
        <v>1394</v>
      </c>
      <c r="B1808" s="268" t="s">
        <v>1114</v>
      </c>
      <c r="C1808" s="269" t="s">
        <v>3748</v>
      </c>
      <c r="D1808" s="270">
        <v>103</v>
      </c>
      <c r="E1808" s="271">
        <v>36053</v>
      </c>
      <c r="F1808" s="276"/>
      <c r="G1808" s="263" t="str">
        <f t="shared" si="115"/>
        <v xml:space="preserve"> </v>
      </c>
      <c r="H1808" s="267" t="s">
        <v>21</v>
      </c>
      <c r="I1808" s="267" t="s">
        <v>433</v>
      </c>
      <c r="J1808" s="263" t="str">
        <f t="shared" si="116"/>
        <v xml:space="preserve"> </v>
      </c>
      <c r="K1808" s="272" t="str">
        <f>IF(D1808&gt;=('28 Populations and thresholds'!$I$156),"YES"," ")</f>
        <v xml:space="preserve"> </v>
      </c>
      <c r="L1808" s="272" t="str">
        <f>IF(K1808="YES"," ",IF(D1808&gt;=('28 Populations and thresholds'!$I$156)*0.25,"YES"))</f>
        <v>YES</v>
      </c>
      <c r="M1808" s="272" t="b">
        <f>OR('28 Populations and thresholds'!$J$156="CR",'28 Populations and thresholds'!$J$156="EN",'28 Populations and thresholds'!$J$156="VU")</f>
        <v>0</v>
      </c>
      <c r="N1808" s="273">
        <f>D1808/'28 Populations and thresholds'!$H$156</f>
        <v>4.1200000000000004E-3</v>
      </c>
      <c r="O1808" s="263" t="str">
        <f t="shared" si="117"/>
        <v xml:space="preserve"> </v>
      </c>
      <c r="P1808" s="269"/>
      <c r="Q1808" s="263" t="str">
        <f t="shared" si="118"/>
        <v xml:space="preserve"> </v>
      </c>
    </row>
    <row r="1809" spans="1:22" x14ac:dyDescent="0.2">
      <c r="A1809" s="267" t="s">
        <v>1394</v>
      </c>
      <c r="B1809" s="268" t="s">
        <v>1114</v>
      </c>
      <c r="C1809" s="269" t="s">
        <v>3777</v>
      </c>
      <c r="D1809" s="270">
        <v>2159</v>
      </c>
      <c r="E1809" s="271">
        <v>35916</v>
      </c>
      <c r="F1809" s="276"/>
      <c r="G1809" s="263" t="str">
        <f t="shared" si="115"/>
        <v xml:space="preserve"> </v>
      </c>
      <c r="H1809" s="267" t="s">
        <v>21</v>
      </c>
      <c r="I1809" s="267" t="s">
        <v>439</v>
      </c>
      <c r="J1809" s="263" t="str">
        <f t="shared" si="116"/>
        <v xml:space="preserve"> </v>
      </c>
      <c r="K1809" s="272" t="str">
        <f>IF(D1809&gt;=('28 Populations and thresholds'!$I$211),"YES"," ")</f>
        <v>YES</v>
      </c>
      <c r="L1809" s="272" t="str">
        <f>IF(K1809="YES"," ",IF(D1809&gt;=('28 Populations and thresholds'!$I$211)*0.25,"YES"))</f>
        <v xml:space="preserve"> </v>
      </c>
      <c r="M1809" s="272" t="b">
        <f>OR('28 Populations and thresholds'!$J$211="CR",'28 Populations and thresholds'!$J$211="EN",'28 Populations and thresholds'!$J$211="VU")</f>
        <v>0</v>
      </c>
      <c r="N1809" s="273">
        <f>D1809/'28 Populations and thresholds'!$H$211</f>
        <v>2.1589999999999999E-3</v>
      </c>
      <c r="O1809" s="263" t="str">
        <f t="shared" si="117"/>
        <v xml:space="preserve"> </v>
      </c>
      <c r="P1809" s="275"/>
      <c r="Q1809" s="263" t="str">
        <f t="shared" si="118"/>
        <v xml:space="preserve"> </v>
      </c>
    </row>
    <row r="1810" spans="1:22" x14ac:dyDescent="0.2">
      <c r="A1810" s="267" t="s">
        <v>1394</v>
      </c>
      <c r="B1810" s="268" t="s">
        <v>1114</v>
      </c>
      <c r="C1810" s="269" t="s">
        <v>3474</v>
      </c>
      <c r="D1810" s="270">
        <v>395</v>
      </c>
      <c r="E1810" s="271">
        <v>37377</v>
      </c>
      <c r="F1810" s="276"/>
      <c r="G1810" s="263" t="str">
        <f t="shared" si="115"/>
        <v xml:space="preserve"> </v>
      </c>
      <c r="H1810" s="267" t="s">
        <v>21</v>
      </c>
      <c r="I1810" s="267" t="s">
        <v>894</v>
      </c>
      <c r="J1810" s="263" t="str">
        <f t="shared" si="116"/>
        <v xml:space="preserve"> </v>
      </c>
      <c r="K1810" s="272" t="str">
        <f>IF(D1810&gt;=('28 Populations and thresholds'!$I$198),"YES"," ")</f>
        <v>YES</v>
      </c>
      <c r="L1810" s="272" t="str">
        <f>IF(K1810="YES"," ",IF(D1810&gt;=('28 Populations and thresholds'!$I$198)*0.25,"YES"))</f>
        <v xml:space="preserve"> </v>
      </c>
      <c r="M1810" s="272" t="b">
        <f>OR('28 Populations and thresholds'!$J$198="CR",'28 Populations and thresholds'!$J$198="EN",'28 Populations and thresholds'!$J$198="VU")</f>
        <v>0</v>
      </c>
      <c r="N1810" s="273">
        <f>D1810/'28 Populations and thresholds'!$H$198</f>
        <v>1.7954545454545456E-2</v>
      </c>
      <c r="O1810" s="263" t="str">
        <f t="shared" si="117"/>
        <v xml:space="preserve"> </v>
      </c>
      <c r="P1810" s="269"/>
      <c r="Q1810" s="263" t="str">
        <f t="shared" si="118"/>
        <v xml:space="preserve"> </v>
      </c>
    </row>
    <row r="1811" spans="1:22" x14ac:dyDescent="0.2">
      <c r="A1811" s="143" t="s">
        <v>1394</v>
      </c>
      <c r="B1811" s="40" t="s">
        <v>1461</v>
      </c>
      <c r="C1811" s="115" t="s">
        <v>3734</v>
      </c>
      <c r="D1811" s="41">
        <v>607</v>
      </c>
      <c r="E1811" s="47" t="s">
        <v>1316</v>
      </c>
      <c r="F1811" s="43"/>
      <c r="G1811" s="263" t="str">
        <f t="shared" si="115"/>
        <v xml:space="preserve"> </v>
      </c>
      <c r="H1811" s="143" t="s">
        <v>15</v>
      </c>
      <c r="I1811" s="143" t="s">
        <v>1462</v>
      </c>
      <c r="J1811" s="263" t="str">
        <f t="shared" si="116"/>
        <v xml:space="preserve"> </v>
      </c>
      <c r="K1811" s="38" t="str">
        <f>IF(D1811&gt;=('28 Populations and thresholds'!$I$83),"YES"," ")</f>
        <v>YES</v>
      </c>
      <c r="L1811" s="38" t="str">
        <f>IF(K1811="YES"," ",IF(D1811&gt;=('28 Populations and thresholds'!$I$83)*0.25,"YES"))</f>
        <v xml:space="preserve"> </v>
      </c>
      <c r="M1811" s="38" t="b">
        <f>OR('28 Populations and thresholds'!$J$83="CR",'28 Populations and thresholds'!$J$83="EN",'28 Populations and thresholds'!$J$83="VU")</f>
        <v>0</v>
      </c>
      <c r="N1811" s="75">
        <f>D1811/'28 Populations and thresholds'!$H$83</f>
        <v>1.5174999999999999E-2</v>
      </c>
      <c r="O1811" s="263" t="str">
        <f t="shared" si="117"/>
        <v xml:space="preserve"> </v>
      </c>
      <c r="P1811" s="9"/>
      <c r="Q1811" s="263" t="str">
        <f t="shared" si="118"/>
        <v xml:space="preserve"> </v>
      </c>
    </row>
    <row r="1812" spans="1:22" x14ac:dyDescent="0.2">
      <c r="A1812" s="282" t="s">
        <v>1394</v>
      </c>
      <c r="B1812" s="278" t="s">
        <v>4144</v>
      </c>
      <c r="C1812" s="278" t="s">
        <v>1696</v>
      </c>
      <c r="D1812" s="279">
        <v>18</v>
      </c>
      <c r="E1812" s="307">
        <v>41275</v>
      </c>
      <c r="F1812" s="451"/>
      <c r="G1812" s="263" t="str">
        <f t="shared" si="115"/>
        <v xml:space="preserve"> </v>
      </c>
      <c r="H1812" s="282"/>
      <c r="I1812" s="282" t="s">
        <v>4147</v>
      </c>
      <c r="J1812" s="263" t="str">
        <f t="shared" si="116"/>
        <v xml:space="preserve"> </v>
      </c>
      <c r="K1812" s="272" t="s">
        <v>4558</v>
      </c>
      <c r="L1812" s="272"/>
      <c r="M1812" s="272" t="b">
        <f>OR('28 Populations and thresholds'!$J$51="CR",'28 Populations and thresholds'!$J$51="EN",'28 Populations and thresholds'!$J$51="VU")</f>
        <v>1</v>
      </c>
      <c r="N1812" s="273">
        <f>D1812/'28 Populations and thresholds'!$H$51</f>
        <v>6.6666666666666671E-3</v>
      </c>
      <c r="O1812" s="263" t="str">
        <f t="shared" si="117"/>
        <v xml:space="preserve"> </v>
      </c>
      <c r="P1812" s="275" t="s">
        <v>4148</v>
      </c>
      <c r="Q1812" s="263" t="str">
        <f t="shared" si="118"/>
        <v xml:space="preserve"> </v>
      </c>
    </row>
    <row r="1813" spans="1:22" x14ac:dyDescent="0.2">
      <c r="A1813" s="143" t="s">
        <v>1394</v>
      </c>
      <c r="B1813" s="40" t="s">
        <v>1255</v>
      </c>
      <c r="C1813" s="4" t="s">
        <v>3745</v>
      </c>
      <c r="D1813" s="41">
        <v>401</v>
      </c>
      <c r="E1813" s="46">
        <v>35909</v>
      </c>
      <c r="F1813" s="43"/>
      <c r="G1813" s="263" t="str">
        <f t="shared" si="115"/>
        <v xml:space="preserve"> </v>
      </c>
      <c r="H1813" s="143" t="s">
        <v>21</v>
      </c>
      <c r="I1813" s="143" t="s">
        <v>439</v>
      </c>
      <c r="J1813" s="263" t="str">
        <f t="shared" si="116"/>
        <v xml:space="preserve"> </v>
      </c>
      <c r="K1813" s="38" t="str">
        <f>IF(D1813&gt;=('28 Populations and thresholds'!$I$152),"YES"," ")</f>
        <v xml:space="preserve"> </v>
      </c>
      <c r="L1813" s="38" t="str">
        <f>IF(K1813="YES"," ",IF(D1813&gt;=('28 Populations and thresholds'!$I$152)*0.25,"YES"))</f>
        <v>YES</v>
      </c>
      <c r="M1813" s="38" t="b">
        <f>OR('28 Populations and thresholds'!$J$152="CR",'28 Populations and thresholds'!$J$152="EN",'28 Populations and thresholds'!$J$152="VU")</f>
        <v>0</v>
      </c>
      <c r="N1813" s="75">
        <f>D1813/'28 Populations and thresholds'!$H$152</f>
        <v>4.0099999999999997E-3</v>
      </c>
      <c r="O1813" s="263" t="str">
        <f t="shared" si="117"/>
        <v xml:space="preserve"> </v>
      </c>
      <c r="P1813" s="9"/>
      <c r="Q1813" s="263" t="str">
        <f t="shared" si="118"/>
        <v xml:space="preserve"> </v>
      </c>
      <c r="R1813" s="4"/>
      <c r="S1813" s="4"/>
      <c r="T1813" s="4"/>
      <c r="U1813" s="4"/>
      <c r="V1813" s="4"/>
    </row>
    <row r="1814" spans="1:22" x14ac:dyDescent="0.2">
      <c r="A1814" s="267" t="s">
        <v>1394</v>
      </c>
      <c r="B1814" s="268" t="s">
        <v>1254</v>
      </c>
      <c r="C1814" s="269" t="s">
        <v>3745</v>
      </c>
      <c r="D1814" s="270">
        <v>500</v>
      </c>
      <c r="E1814" s="271">
        <v>37377</v>
      </c>
      <c r="F1814" s="276"/>
      <c r="G1814" s="263" t="str">
        <f t="shared" si="115"/>
        <v xml:space="preserve"> </v>
      </c>
      <c r="H1814" s="267" t="s">
        <v>21</v>
      </c>
      <c r="I1814" s="267" t="s">
        <v>894</v>
      </c>
      <c r="J1814" s="263" t="str">
        <f t="shared" si="116"/>
        <v xml:space="preserve"> </v>
      </c>
      <c r="K1814" s="272" t="str">
        <f>IF(D1814&gt;=('28 Populations and thresholds'!$I$152),"YES"," ")</f>
        <v xml:space="preserve"> </v>
      </c>
      <c r="L1814" s="272" t="str">
        <f>IF(K1814="YES"," ",IF(D1814&gt;=('28 Populations and thresholds'!$I$152)*0.25,"YES"))</f>
        <v>YES</v>
      </c>
      <c r="M1814" s="272" t="b">
        <f>OR('28 Populations and thresholds'!$J$152="CR",'28 Populations and thresholds'!$J$152="EN",'28 Populations and thresholds'!$J$152="VU")</f>
        <v>0</v>
      </c>
      <c r="N1814" s="273">
        <f>D1814/'28 Populations and thresholds'!$H$152</f>
        <v>5.0000000000000001E-3</v>
      </c>
      <c r="O1814" s="263" t="str">
        <f t="shared" si="117"/>
        <v xml:space="preserve"> </v>
      </c>
      <c r="P1814" s="269"/>
      <c r="Q1814" s="263" t="str">
        <f t="shared" si="118"/>
        <v xml:space="preserve"> </v>
      </c>
      <c r="R1814" s="4"/>
      <c r="S1814" s="4"/>
      <c r="T1814" s="4"/>
      <c r="U1814" s="4"/>
      <c r="V1814" s="4"/>
    </row>
    <row r="1815" spans="1:22" x14ac:dyDescent="0.2">
      <c r="A1815" s="12" t="s">
        <v>1394</v>
      </c>
      <c r="B1815" s="9" t="s">
        <v>1633</v>
      </c>
      <c r="C1815" s="4" t="s">
        <v>3714</v>
      </c>
      <c r="D1815" s="5">
        <v>2207</v>
      </c>
      <c r="E1815" s="1" t="s">
        <v>79</v>
      </c>
      <c r="G1815" s="263" t="str">
        <f t="shared" si="115"/>
        <v xml:space="preserve"> </v>
      </c>
      <c r="H1815" s="13" t="s">
        <v>139</v>
      </c>
      <c r="J1815" s="263" t="str">
        <f t="shared" si="116"/>
        <v xml:space="preserve"> </v>
      </c>
      <c r="K1815" s="38" t="str">
        <f>IF(D1815&gt;=('28 Populations and thresholds'!$I$12),"YES"," ")</f>
        <v>YES</v>
      </c>
      <c r="L1815" s="38" t="str">
        <f>IF(K1815="YES"," ",IF(D1815&gt;=('28 Populations and thresholds'!$I$12)*0.25,"YES"))</f>
        <v xml:space="preserve"> </v>
      </c>
      <c r="M1815" s="38" t="b">
        <f>OR('28 Populations and thresholds'!$J$12="CR",'28 Populations and thresholds'!$J$12="EN",'28 Populations and thresholds'!$J$12="VU")</f>
        <v>0</v>
      </c>
      <c r="N1815" s="75">
        <f>D1815/'28 Populations and thresholds'!$H$12</f>
        <v>2.2069999999999999E-2</v>
      </c>
      <c r="O1815" s="263" t="str">
        <f t="shared" si="117"/>
        <v xml:space="preserve"> </v>
      </c>
      <c r="Q1815" s="263" t="str">
        <f t="shared" si="118"/>
        <v xml:space="preserve"> </v>
      </c>
    </row>
    <row r="1816" spans="1:22" x14ac:dyDescent="0.2">
      <c r="A1816" s="267" t="s">
        <v>1394</v>
      </c>
      <c r="B1816" s="268" t="s">
        <v>1021</v>
      </c>
      <c r="C1816" s="269" t="s">
        <v>3748</v>
      </c>
      <c r="D1816" s="270">
        <v>103</v>
      </c>
      <c r="E1816" s="271">
        <v>35551</v>
      </c>
      <c r="F1816" s="276"/>
      <c r="G1816" s="263" t="str">
        <f t="shared" si="115"/>
        <v xml:space="preserve"> </v>
      </c>
      <c r="H1816" s="267" t="s">
        <v>21</v>
      </c>
      <c r="I1816" s="267" t="s">
        <v>430</v>
      </c>
      <c r="J1816" s="263" t="str">
        <f t="shared" si="116"/>
        <v xml:space="preserve"> </v>
      </c>
      <c r="K1816" s="272" t="str">
        <f>IF(D1816&gt;=('28 Populations and thresholds'!$I$156),"YES"," ")</f>
        <v xml:space="preserve"> </v>
      </c>
      <c r="L1816" s="272" t="str">
        <f>IF(K1816="YES"," ",IF(D1816&gt;=('28 Populations and thresholds'!$I$156)*0.25,"YES"))</f>
        <v>YES</v>
      </c>
      <c r="M1816" s="272" t="b">
        <f>OR('28 Populations and thresholds'!$J$156="CR",'28 Populations and thresholds'!$J$156="EN",'28 Populations and thresholds'!$J$156="VU")</f>
        <v>0</v>
      </c>
      <c r="N1816" s="273">
        <f>D1816/'28 Populations and thresholds'!$H$156</f>
        <v>4.1200000000000004E-3</v>
      </c>
      <c r="O1816" s="263" t="str">
        <f t="shared" si="117"/>
        <v xml:space="preserve"> </v>
      </c>
      <c r="P1816" s="269"/>
      <c r="Q1816" s="263" t="str">
        <f t="shared" si="118"/>
        <v xml:space="preserve"> </v>
      </c>
    </row>
    <row r="1817" spans="1:22" x14ac:dyDescent="0.2">
      <c r="A1817" s="267" t="s">
        <v>1394</v>
      </c>
      <c r="B1817" s="268" t="s">
        <v>1021</v>
      </c>
      <c r="C1817" s="269" t="s">
        <v>3745</v>
      </c>
      <c r="D1817" s="270">
        <v>1209</v>
      </c>
      <c r="E1817" s="271">
        <v>36647</v>
      </c>
      <c r="F1817" s="276"/>
      <c r="G1817" s="263" t="str">
        <f t="shared" si="115"/>
        <v xml:space="preserve"> </v>
      </c>
      <c r="H1817" s="267" t="s">
        <v>21</v>
      </c>
      <c r="I1817" s="267" t="s">
        <v>897</v>
      </c>
      <c r="J1817" s="263" t="str">
        <f t="shared" si="116"/>
        <v xml:space="preserve"> </v>
      </c>
      <c r="K1817" s="272" t="str">
        <f>IF(D1817&gt;=('28 Populations and thresholds'!$I$152),"YES"," ")</f>
        <v>YES</v>
      </c>
      <c r="L1817" s="272" t="str">
        <f>IF(K1817="YES"," ",IF(D1817&gt;=('28 Populations and thresholds'!$I$152)*0.25,"YES"))</f>
        <v xml:space="preserve"> </v>
      </c>
      <c r="M1817" s="272" t="b">
        <f>OR('28 Populations and thresholds'!$J$152="CR",'28 Populations and thresholds'!$J$152="EN",'28 Populations and thresholds'!$J$152="VU")</f>
        <v>0</v>
      </c>
      <c r="N1817" s="273">
        <f>D1817/'28 Populations and thresholds'!$H$152</f>
        <v>1.209E-2</v>
      </c>
      <c r="O1817" s="263" t="str">
        <f t="shared" si="117"/>
        <v xml:space="preserve"> </v>
      </c>
      <c r="P1817" s="269"/>
      <c r="Q1817" s="263" t="str">
        <f t="shared" si="118"/>
        <v xml:space="preserve"> </v>
      </c>
      <c r="R1817" s="4"/>
      <c r="S1817" s="4"/>
      <c r="T1817" s="4"/>
      <c r="U1817" s="4"/>
      <c r="V1817" s="4"/>
    </row>
    <row r="1818" spans="1:22" x14ac:dyDescent="0.2">
      <c r="A1818" s="267" t="s">
        <v>1394</v>
      </c>
      <c r="B1818" s="268" t="s">
        <v>1021</v>
      </c>
      <c r="C1818" s="280" t="s">
        <v>3758</v>
      </c>
      <c r="D1818" s="270">
        <v>928</v>
      </c>
      <c r="E1818" s="271">
        <v>35190</v>
      </c>
      <c r="F1818" s="276"/>
      <c r="G1818" s="263" t="str">
        <f t="shared" si="115"/>
        <v xml:space="preserve"> </v>
      </c>
      <c r="H1818" s="267" t="s">
        <v>21</v>
      </c>
      <c r="I1818" s="267" t="s">
        <v>256</v>
      </c>
      <c r="J1818" s="263" t="str">
        <f t="shared" si="116"/>
        <v xml:space="preserve"> </v>
      </c>
      <c r="K1818" s="272" t="str">
        <f>IF(D1818&gt;=('28 Populations and thresholds'!$I$179),"YES"," ")</f>
        <v>YES</v>
      </c>
      <c r="L1818" s="272" t="str">
        <f>IF(K1818="YES"," ",IF(D1818&gt;=('28 Populations and thresholds'!$I$179)*0.25,"YES"))</f>
        <v xml:space="preserve"> </v>
      </c>
      <c r="M1818" s="272" t="b">
        <f>OR('28 Populations and thresholds'!$J$179="CR",'28 Populations and thresholds'!$J$179="EN",'28 Populations and thresholds'!$J$179="VU")</f>
        <v>0</v>
      </c>
      <c r="N1818" s="273">
        <f>D1818/'28 Populations and thresholds'!$H$179</f>
        <v>1.6872727272727272E-2</v>
      </c>
      <c r="O1818" s="263" t="str">
        <f t="shared" si="117"/>
        <v xml:space="preserve"> </v>
      </c>
      <c r="P1818" s="269"/>
      <c r="Q1818" s="263" t="str">
        <f t="shared" si="118"/>
        <v xml:space="preserve"> </v>
      </c>
    </row>
    <row r="1819" spans="1:22" x14ac:dyDescent="0.2">
      <c r="A1819" s="143" t="s">
        <v>1394</v>
      </c>
      <c r="B1819" s="40" t="s">
        <v>1463</v>
      </c>
      <c r="C1819" s="4" t="s">
        <v>3633</v>
      </c>
      <c r="D1819" s="41">
        <v>6585</v>
      </c>
      <c r="E1819" s="47" t="s">
        <v>1401</v>
      </c>
      <c r="F1819" s="43"/>
      <c r="G1819" s="263" t="str">
        <f t="shared" si="115"/>
        <v xml:space="preserve"> </v>
      </c>
      <c r="H1819" s="143" t="s">
        <v>15</v>
      </c>
      <c r="I1819" s="143" t="s">
        <v>1400</v>
      </c>
      <c r="J1819" s="263" t="str">
        <f t="shared" si="116"/>
        <v xml:space="preserve"> </v>
      </c>
      <c r="K1819" s="38" t="str">
        <f>IF(D1819&gt;=('28 Populations and thresholds'!$I$99),"YES"," ")</f>
        <v>YES</v>
      </c>
      <c r="L1819" s="38" t="str">
        <f>IF(K1819="YES"," ",IF(D1819&gt;=('28 Populations and thresholds'!$I$99)*0.25,"YES"))</f>
        <v xml:space="preserve"> </v>
      </c>
      <c r="M1819" s="38" t="b">
        <f>OR('28 Populations and thresholds'!$J$99="CR",'28 Populations and thresholds'!$J$99="EN",'28 Populations and thresholds'!$J$99="VU")</f>
        <v>0</v>
      </c>
      <c r="N1819" s="75">
        <f>D1819/'28 Populations and thresholds'!$H$99</f>
        <v>2.1950000000000001E-2</v>
      </c>
      <c r="O1819" s="263" t="str">
        <f t="shared" si="117"/>
        <v xml:space="preserve"> </v>
      </c>
      <c r="Q1819" s="263" t="str">
        <f t="shared" si="118"/>
        <v xml:space="preserve"> </v>
      </c>
    </row>
    <row r="1820" spans="1:22" x14ac:dyDescent="0.2">
      <c r="A1820" s="267" t="s">
        <v>1394</v>
      </c>
      <c r="B1820" s="268" t="s">
        <v>1464</v>
      </c>
      <c r="C1820" s="269" t="s">
        <v>3633</v>
      </c>
      <c r="D1820" s="270">
        <v>49013</v>
      </c>
      <c r="E1820" s="294" t="s">
        <v>1465</v>
      </c>
      <c r="F1820" s="276"/>
      <c r="G1820" s="263" t="str">
        <f t="shared" si="115"/>
        <v xml:space="preserve"> </v>
      </c>
      <c r="H1820" s="267" t="s">
        <v>15</v>
      </c>
      <c r="I1820" s="267" t="s">
        <v>1400</v>
      </c>
      <c r="J1820" s="263" t="str">
        <f t="shared" si="116"/>
        <v xml:space="preserve"> </v>
      </c>
      <c r="K1820" s="272" t="str">
        <f>IF(D1820&gt;=('28 Populations and thresholds'!$I$99),"YES"," ")</f>
        <v>YES</v>
      </c>
      <c r="L1820" s="272" t="str">
        <f>IF(K1820="YES"," ",IF(D1820&gt;=('28 Populations and thresholds'!$I$99)*0.25,"YES"))</f>
        <v xml:space="preserve"> </v>
      </c>
      <c r="M1820" s="272" t="b">
        <f>OR('28 Populations and thresholds'!$J$99="CR",'28 Populations and thresholds'!$J$99="EN",'28 Populations and thresholds'!$J$99="VU")</f>
        <v>0</v>
      </c>
      <c r="N1820" s="273">
        <f>D1820/'28 Populations and thresholds'!$H$99</f>
        <v>0.16337666666666667</v>
      </c>
      <c r="O1820" s="263" t="str">
        <f t="shared" si="117"/>
        <v xml:space="preserve"> </v>
      </c>
      <c r="P1820" s="275"/>
      <c r="Q1820" s="263" t="str">
        <f t="shared" si="118"/>
        <v xml:space="preserve"> </v>
      </c>
    </row>
    <row r="1821" spans="1:22" x14ac:dyDescent="0.2">
      <c r="A1821" s="12" t="s">
        <v>1394</v>
      </c>
      <c r="B1821" s="4" t="s">
        <v>4097</v>
      </c>
      <c r="C1821" s="4" t="s">
        <v>3741</v>
      </c>
      <c r="D1821" s="5">
        <v>1</v>
      </c>
      <c r="E1821" s="148">
        <v>34243</v>
      </c>
      <c r="G1821" s="263" t="str">
        <f t="shared" si="115"/>
        <v xml:space="preserve"> </v>
      </c>
      <c r="H1821" s="113" t="s">
        <v>4019</v>
      </c>
      <c r="J1821" s="263" t="str">
        <f t="shared" si="116"/>
        <v xml:space="preserve"> </v>
      </c>
      <c r="K1821" s="38" t="str">
        <f>IF(D1821&gt;=('28 Populations and thresholds'!$I$125),"YES"," ")</f>
        <v>YES</v>
      </c>
      <c r="L1821" s="38" t="str">
        <f>IF(K1821="YES"," ",IF(D1821&gt;=('28 Populations and thresholds'!$I$125)*0.25,"YES"))</f>
        <v xml:space="preserve"> </v>
      </c>
      <c r="M1821" s="38" t="b">
        <f>OR('28 Populations and thresholds'!$J$125="CR",'28 Populations and thresholds'!$J$125="EN",'28 Populations and thresholds'!$J$125="VU")</f>
        <v>1</v>
      </c>
      <c r="N1821" s="75">
        <f>D1821/'28 Populations and thresholds'!$H$125</f>
        <v>1E-4</v>
      </c>
      <c r="O1821" s="263" t="str">
        <f t="shared" si="117"/>
        <v xml:space="preserve"> </v>
      </c>
      <c r="Q1821" s="263" t="str">
        <f t="shared" si="118"/>
        <v xml:space="preserve"> </v>
      </c>
      <c r="R1821" s="4"/>
      <c r="S1821" s="4"/>
      <c r="T1821" s="4"/>
      <c r="U1821" s="4"/>
      <c r="V1821" s="4"/>
    </row>
    <row r="1822" spans="1:22" x14ac:dyDescent="0.2">
      <c r="A1822" s="267" t="s">
        <v>1394</v>
      </c>
      <c r="B1822" s="268" t="s">
        <v>1064</v>
      </c>
      <c r="C1822" s="269" t="s">
        <v>3474</v>
      </c>
      <c r="D1822" s="270">
        <v>700</v>
      </c>
      <c r="E1822" s="271">
        <v>35288</v>
      </c>
      <c r="F1822" s="276"/>
      <c r="G1822" s="263" t="str">
        <f t="shared" si="115"/>
        <v xml:space="preserve"> </v>
      </c>
      <c r="H1822" s="267" t="s">
        <v>21</v>
      </c>
      <c r="I1822" s="267" t="s">
        <v>256</v>
      </c>
      <c r="J1822" s="263" t="str">
        <f t="shared" si="116"/>
        <v xml:space="preserve"> </v>
      </c>
      <c r="K1822" s="272" t="str">
        <f>IF(D1822&gt;=('28 Populations and thresholds'!$I$198),"YES"," ")</f>
        <v>YES</v>
      </c>
      <c r="L1822" s="272" t="str">
        <f>IF(K1822="YES"," ",IF(D1822&gt;=('28 Populations and thresholds'!$I$198)*0.25,"YES"))</f>
        <v xml:space="preserve"> </v>
      </c>
      <c r="M1822" s="272" t="b">
        <f>OR('28 Populations and thresholds'!$J$198="CR",'28 Populations and thresholds'!$J$198="EN",'28 Populations and thresholds'!$J$198="VU")</f>
        <v>0</v>
      </c>
      <c r="N1822" s="273">
        <f>D1822/'28 Populations and thresholds'!$H$198</f>
        <v>3.1818181818181815E-2</v>
      </c>
      <c r="O1822" s="263" t="str">
        <f t="shared" si="117"/>
        <v xml:space="preserve"> </v>
      </c>
      <c r="P1822" s="269"/>
      <c r="Q1822" s="263" t="str">
        <f t="shared" si="118"/>
        <v xml:space="preserve"> </v>
      </c>
    </row>
    <row r="1823" spans="1:22" x14ac:dyDescent="0.2">
      <c r="A1823" s="267" t="s">
        <v>1394</v>
      </c>
      <c r="B1823" s="268" t="s">
        <v>1064</v>
      </c>
      <c r="C1823" s="269" t="s">
        <v>3759</v>
      </c>
      <c r="D1823" s="270">
        <v>260</v>
      </c>
      <c r="E1823" s="271">
        <v>33727</v>
      </c>
      <c r="F1823" s="276"/>
      <c r="G1823" s="263" t="str">
        <f t="shared" si="115"/>
        <v xml:space="preserve"> </v>
      </c>
      <c r="H1823" s="267" t="s">
        <v>21</v>
      </c>
      <c r="I1823" s="267" t="s">
        <v>256</v>
      </c>
      <c r="J1823" s="263" t="str">
        <f t="shared" si="116"/>
        <v xml:space="preserve"> </v>
      </c>
      <c r="K1823" s="272" t="str">
        <f>IF(D1823&gt;=('28 Populations and thresholds'!$I$182),"YES"," ")</f>
        <v>YES</v>
      </c>
      <c r="L1823" s="272" t="str">
        <f>IF(K1823="YES"," ",IF(D1823&gt;=('28 Populations and thresholds'!$I$182)*0.25,"YES"))</f>
        <v xml:space="preserve"> </v>
      </c>
      <c r="M1823" s="272" t="b">
        <f>OR('28 Populations and thresholds'!$J$182="CR",'28 Populations and thresholds'!$J$182="EN",'28 Populations and thresholds'!$J$182="VU")</f>
        <v>0</v>
      </c>
      <c r="N1823" s="273">
        <f>D1823/'28 Populations and thresholds'!$H$182</f>
        <v>1.04E-2</v>
      </c>
      <c r="O1823" s="263" t="str">
        <f t="shared" si="117"/>
        <v xml:space="preserve"> </v>
      </c>
      <c r="P1823" s="275"/>
      <c r="Q1823" s="263" t="str">
        <f t="shared" si="118"/>
        <v xml:space="preserve"> </v>
      </c>
      <c r="R1823" s="4"/>
      <c r="S1823" s="4"/>
      <c r="T1823" s="4"/>
      <c r="U1823" s="4"/>
      <c r="V1823" s="4"/>
    </row>
    <row r="1824" spans="1:22" x14ac:dyDescent="0.2">
      <c r="A1824" s="143" t="s">
        <v>1394</v>
      </c>
      <c r="B1824" s="40" t="s">
        <v>4674</v>
      </c>
      <c r="C1824" s="4" t="s">
        <v>3765</v>
      </c>
      <c r="D1824" s="41">
        <v>189</v>
      </c>
      <c r="E1824" s="46">
        <v>35551</v>
      </c>
      <c r="F1824" s="43"/>
      <c r="G1824" s="263" t="str">
        <f t="shared" si="115"/>
        <v xml:space="preserve"> </v>
      </c>
      <c r="H1824" s="143" t="s">
        <v>21</v>
      </c>
      <c r="I1824" s="143" t="s">
        <v>430</v>
      </c>
      <c r="J1824" s="263" t="str">
        <f t="shared" si="116"/>
        <v xml:space="preserve"> </v>
      </c>
      <c r="K1824" s="38" t="str">
        <f>IF(D1824&gt;=('28 Populations and thresholds'!$I$193),"YES"," ")</f>
        <v xml:space="preserve"> </v>
      </c>
      <c r="L1824" s="38" t="str">
        <f>IF(K1824="YES"," ",IF(D1824&gt;=('28 Populations and thresholds'!$I$193)*0.25,"YES"))</f>
        <v>YES</v>
      </c>
      <c r="M1824" s="38" t="b">
        <f>OR('28 Populations and thresholds'!$J$193="CR",'28 Populations and thresholds'!$J$193="EN",'28 Populations and thresholds'!$J$193="VU")</f>
        <v>0</v>
      </c>
      <c r="N1824" s="75">
        <f>D1824/'28 Populations and thresholds'!$H$193</f>
        <v>4.2954545454545459E-3</v>
      </c>
      <c r="O1824" s="263" t="str">
        <f t="shared" si="117"/>
        <v xml:space="preserve"> </v>
      </c>
      <c r="Q1824" s="263" t="str">
        <f t="shared" si="118"/>
        <v xml:space="preserve"> </v>
      </c>
    </row>
    <row r="1825" spans="1:17" x14ac:dyDescent="0.2">
      <c r="A1825" s="143" t="s">
        <v>1394</v>
      </c>
      <c r="B1825" s="40" t="s">
        <v>4674</v>
      </c>
      <c r="C1825" s="4" t="s">
        <v>3766</v>
      </c>
      <c r="D1825" s="41">
        <v>159</v>
      </c>
      <c r="E1825" s="46">
        <v>35551</v>
      </c>
      <c r="F1825" s="43"/>
      <c r="G1825" s="263" t="str">
        <f t="shared" si="115"/>
        <v xml:space="preserve"> </v>
      </c>
      <c r="H1825" s="143" t="s">
        <v>21</v>
      </c>
      <c r="I1825" s="143" t="s">
        <v>430</v>
      </c>
      <c r="J1825" s="263" t="str">
        <f t="shared" si="116"/>
        <v xml:space="preserve"> </v>
      </c>
      <c r="K1825" s="38" t="str">
        <f>IF(D1825&gt;=('28 Populations and thresholds'!$I$194),"YES"," ")</f>
        <v xml:space="preserve"> </v>
      </c>
      <c r="L1825" s="38" t="str">
        <f>IF(K1825="YES"," ",IF(D1825&gt;=('28 Populations and thresholds'!$I$194)*0.25,"YES"))</f>
        <v>YES</v>
      </c>
      <c r="M1825" s="38" t="b">
        <f>OR('28 Populations and thresholds'!$J$194="CR",'28 Populations and thresholds'!$J$194="EN",'28 Populations and thresholds'!$J$194="VU")</f>
        <v>0</v>
      </c>
      <c r="N1825" s="75">
        <f>D1825/'28 Populations and thresholds'!$H$194</f>
        <v>5.5789473684210522E-3</v>
      </c>
      <c r="O1825" s="263" t="str">
        <f t="shared" si="117"/>
        <v xml:space="preserve"> </v>
      </c>
      <c r="P1825" s="9"/>
      <c r="Q1825" s="263" t="str">
        <f t="shared" si="118"/>
        <v xml:space="preserve"> </v>
      </c>
    </row>
    <row r="1826" spans="1:17" x14ac:dyDescent="0.2">
      <c r="A1826" s="275" t="s">
        <v>1394</v>
      </c>
      <c r="B1826" s="269" t="s">
        <v>3536</v>
      </c>
      <c r="C1826" s="280" t="s">
        <v>3528</v>
      </c>
      <c r="D1826" s="279">
        <v>1851</v>
      </c>
      <c r="E1826" s="274">
        <v>2005</v>
      </c>
      <c r="F1826" s="272"/>
      <c r="G1826" s="263" t="str">
        <f t="shared" si="115"/>
        <v xml:space="preserve"> </v>
      </c>
      <c r="H1826" s="275" t="s">
        <v>139</v>
      </c>
      <c r="I1826" s="275" t="s">
        <v>3388</v>
      </c>
      <c r="J1826" s="263" t="str">
        <f t="shared" si="116"/>
        <v xml:space="preserve"> </v>
      </c>
      <c r="K1826" s="272" t="str">
        <f>IF(D1826&gt;=('28 Populations and thresholds'!$I$59),"YES"," ")</f>
        <v>YES</v>
      </c>
      <c r="L1826" s="272" t="str">
        <f>IF(K1826="YES"," ",IF(D1826&gt;=('28 Populations and thresholds'!$I$59)*0.25,"YES"))</f>
        <v xml:space="preserve"> </v>
      </c>
      <c r="M1826" s="272" t="b">
        <f>OR('28 Populations and thresholds'!$J$59="CR",'28 Populations and thresholds'!$J$59="EN",'28 Populations and thresholds'!$J$59="VU")</f>
        <v>0</v>
      </c>
      <c r="N1826" s="273">
        <f>D1826/'28 Populations and thresholds'!$H$59</f>
        <v>1.6827272727272729E-2</v>
      </c>
      <c r="O1826" s="263" t="str">
        <f t="shared" si="117"/>
        <v xml:space="preserve"> </v>
      </c>
      <c r="P1826" s="269"/>
      <c r="Q1826" s="263" t="str">
        <f t="shared" si="118"/>
        <v xml:space="preserve"> </v>
      </c>
    </row>
    <row r="1827" spans="1:17" x14ac:dyDescent="0.2">
      <c r="A1827" s="143" t="s">
        <v>1394</v>
      </c>
      <c r="B1827" s="40" t="s">
        <v>1152</v>
      </c>
      <c r="C1827" s="4" t="s">
        <v>4560</v>
      </c>
      <c r="D1827" s="41">
        <v>445</v>
      </c>
      <c r="E1827" s="46">
        <v>35551</v>
      </c>
      <c r="F1827" s="43"/>
      <c r="G1827" s="263" t="str">
        <f t="shared" si="115"/>
        <v xml:space="preserve"> </v>
      </c>
      <c r="H1827" s="143" t="s">
        <v>21</v>
      </c>
      <c r="I1827" s="143" t="s">
        <v>430</v>
      </c>
      <c r="J1827" s="263" t="str">
        <f t="shared" si="116"/>
        <v xml:space="preserve"> </v>
      </c>
      <c r="K1827" s="38" t="str">
        <f>IF(D1827&gt;=('28 Populations and thresholds'!$I$163),"YES"," ")</f>
        <v>YES</v>
      </c>
      <c r="L1827" s="38" t="str">
        <f>IF(K1827="YES"," ",IF(D1827&gt;=('28 Populations and thresholds'!$I$163)*0.25,"YES"))</f>
        <v xml:space="preserve"> </v>
      </c>
      <c r="M1827" s="38" t="b">
        <f>OR('28 Populations and thresholds'!$J$163="CR",'28 Populations and thresholds'!$J$163="EN",'28 Populations and thresholds'!$J$163="VU")</f>
        <v>0</v>
      </c>
      <c r="N1827" s="75">
        <f>D1827/'28 Populations and thresholds'!$H$163</f>
        <v>3.4230769230769231E-2</v>
      </c>
      <c r="O1827" s="263" t="str">
        <f t="shared" si="117"/>
        <v xml:space="preserve"> </v>
      </c>
      <c r="P1827" s="12" t="s">
        <v>4561</v>
      </c>
      <c r="Q1827" s="263" t="str">
        <f t="shared" si="118"/>
        <v xml:space="preserve"> </v>
      </c>
    </row>
    <row r="1828" spans="1:17" x14ac:dyDescent="0.2">
      <c r="A1828" s="143" t="s">
        <v>1394</v>
      </c>
      <c r="B1828" s="40" t="s">
        <v>1152</v>
      </c>
      <c r="C1828" s="4" t="s">
        <v>3748</v>
      </c>
      <c r="D1828" s="41">
        <v>98</v>
      </c>
      <c r="E1828" s="46">
        <v>36053</v>
      </c>
      <c r="F1828" s="43"/>
      <c r="G1828" s="263" t="str">
        <f t="shared" si="115"/>
        <v xml:space="preserve"> </v>
      </c>
      <c r="H1828" s="143" t="s">
        <v>21</v>
      </c>
      <c r="I1828" s="143" t="s">
        <v>433</v>
      </c>
      <c r="J1828" s="263" t="str">
        <f t="shared" si="116"/>
        <v xml:space="preserve"> </v>
      </c>
      <c r="K1828" s="38" t="str">
        <f>IF(D1828&gt;=('28 Populations and thresholds'!$I$156),"YES"," ")</f>
        <v xml:space="preserve"> </v>
      </c>
      <c r="L1828" s="38" t="str">
        <f>IF(K1828="YES"," ",IF(D1828&gt;=('28 Populations and thresholds'!$I$156)*0.25,"YES"))</f>
        <v>YES</v>
      </c>
      <c r="M1828" s="38" t="b">
        <f>OR('28 Populations and thresholds'!$J$156="CR",'28 Populations and thresholds'!$J$156="EN",'28 Populations and thresholds'!$J$156="VU")</f>
        <v>0</v>
      </c>
      <c r="N1828" s="75">
        <f>D1828/'28 Populations and thresholds'!$H$156</f>
        <v>3.9199999999999999E-3</v>
      </c>
      <c r="O1828" s="263" t="str">
        <f t="shared" si="117"/>
        <v xml:space="preserve"> </v>
      </c>
      <c r="Q1828" s="263" t="str">
        <f t="shared" si="118"/>
        <v xml:space="preserve"> </v>
      </c>
    </row>
    <row r="1829" spans="1:17" x14ac:dyDescent="0.2">
      <c r="A1829" s="143" t="s">
        <v>1394</v>
      </c>
      <c r="B1829" s="40" t="s">
        <v>1152</v>
      </c>
      <c r="C1829" s="4" t="s">
        <v>3766</v>
      </c>
      <c r="D1829" s="41">
        <v>121</v>
      </c>
      <c r="E1829" s="46">
        <v>35183</v>
      </c>
      <c r="F1829" s="43"/>
      <c r="G1829" s="263" t="str">
        <f t="shared" si="115"/>
        <v xml:space="preserve"> </v>
      </c>
      <c r="H1829" s="143" t="s">
        <v>21</v>
      </c>
      <c r="I1829" s="143" t="s">
        <v>433</v>
      </c>
      <c r="J1829" s="263" t="str">
        <f t="shared" si="116"/>
        <v xml:space="preserve"> </v>
      </c>
      <c r="K1829" s="38" t="str">
        <f>IF(D1829&gt;=('28 Populations and thresholds'!$I$194),"YES"," ")</f>
        <v xml:space="preserve"> </v>
      </c>
      <c r="L1829" s="38" t="str">
        <f>IF(K1829="YES"," ",IF(D1829&gt;=('28 Populations and thresholds'!$I$194)*0.25,"YES"))</f>
        <v>YES</v>
      </c>
      <c r="M1829" s="38" t="b">
        <f>OR('28 Populations and thresholds'!$J$194="CR",'28 Populations and thresholds'!$J$194="EN",'28 Populations and thresholds'!$J$194="VU")</f>
        <v>0</v>
      </c>
      <c r="N1829" s="75">
        <f>D1829/'28 Populations and thresholds'!$H$194</f>
        <v>4.2456140350877192E-3</v>
      </c>
      <c r="O1829" s="263" t="str">
        <f t="shared" si="117"/>
        <v xml:space="preserve"> </v>
      </c>
      <c r="Q1829" s="263" t="str">
        <f t="shared" si="118"/>
        <v xml:space="preserve"> </v>
      </c>
    </row>
    <row r="1830" spans="1:17" x14ac:dyDescent="0.2">
      <c r="A1830" s="267" t="s">
        <v>1394</v>
      </c>
      <c r="B1830" s="268" t="s">
        <v>1249</v>
      </c>
      <c r="C1830" s="269" t="s">
        <v>3777</v>
      </c>
      <c r="D1830" s="270">
        <v>600</v>
      </c>
      <c r="E1830" s="271">
        <v>32648</v>
      </c>
      <c r="F1830" s="276"/>
      <c r="G1830" s="263" t="str">
        <f t="shared" si="115"/>
        <v xml:space="preserve"> </v>
      </c>
      <c r="H1830" s="267" t="s">
        <v>21</v>
      </c>
      <c r="I1830" s="267" t="s">
        <v>256</v>
      </c>
      <c r="J1830" s="263" t="str">
        <f t="shared" si="116"/>
        <v xml:space="preserve"> </v>
      </c>
      <c r="K1830" s="272" t="str">
        <f>IF(D1830&gt;=('28 Populations and thresholds'!$I$211),"YES"," ")</f>
        <v xml:space="preserve"> </v>
      </c>
      <c r="L1830" s="272" t="str">
        <f>IF(K1830="YES"," ",IF(D1830&gt;=('28 Populations and thresholds'!$I$211)*0.25,"YES"))</f>
        <v>YES</v>
      </c>
      <c r="M1830" s="272" t="b">
        <f>OR('28 Populations and thresholds'!$J$211="CR",'28 Populations and thresholds'!$J$211="EN",'28 Populations and thresholds'!$J$211="VU")</f>
        <v>0</v>
      </c>
      <c r="N1830" s="273">
        <f>D1830/'28 Populations and thresholds'!$H$211</f>
        <v>5.9999999999999995E-4</v>
      </c>
      <c r="O1830" s="263" t="str">
        <f t="shared" si="117"/>
        <v xml:space="preserve"> </v>
      </c>
      <c r="P1830" s="275"/>
      <c r="Q1830" s="263" t="str">
        <f t="shared" si="118"/>
        <v xml:space="preserve"> </v>
      </c>
    </row>
    <row r="1831" spans="1:17" x14ac:dyDescent="0.2">
      <c r="A1831" s="143" t="s">
        <v>1394</v>
      </c>
      <c r="B1831" s="40" t="s">
        <v>1131</v>
      </c>
      <c r="C1831" s="4" t="s">
        <v>3765</v>
      </c>
      <c r="D1831" s="41">
        <v>125</v>
      </c>
      <c r="E1831" s="46">
        <v>35285</v>
      </c>
      <c r="F1831" s="43"/>
      <c r="G1831" s="263" t="str">
        <f t="shared" si="115"/>
        <v xml:space="preserve"> </v>
      </c>
      <c r="H1831" s="143" t="s">
        <v>21</v>
      </c>
      <c r="I1831" s="143" t="s">
        <v>256</v>
      </c>
      <c r="J1831" s="263" t="str">
        <f t="shared" si="116"/>
        <v xml:space="preserve"> </v>
      </c>
      <c r="K1831" s="38" t="str">
        <f>IF(D1831&gt;=('28 Populations and thresholds'!$I$193),"YES"," ")</f>
        <v xml:space="preserve"> </v>
      </c>
      <c r="L1831" s="38" t="str">
        <f>IF(K1831="YES"," ",IF(D1831&gt;=('28 Populations and thresholds'!$I$193)*0.25,"YES"))</f>
        <v>YES</v>
      </c>
      <c r="M1831" s="38" t="b">
        <f>OR('28 Populations and thresholds'!$J$193="CR",'28 Populations and thresholds'!$J$193="EN",'28 Populations and thresholds'!$J$193="VU")</f>
        <v>0</v>
      </c>
      <c r="N1831" s="75">
        <f>D1831/'28 Populations and thresholds'!$H$193</f>
        <v>2.840909090909091E-3</v>
      </c>
      <c r="O1831" s="263" t="str">
        <f t="shared" si="117"/>
        <v xml:space="preserve"> </v>
      </c>
      <c r="Q1831" s="263" t="str">
        <f t="shared" si="118"/>
        <v xml:space="preserve"> </v>
      </c>
    </row>
    <row r="1832" spans="1:17" x14ac:dyDescent="0.2">
      <c r="A1832" s="267" t="s">
        <v>1394</v>
      </c>
      <c r="B1832" s="268" t="s">
        <v>1023</v>
      </c>
      <c r="C1832" s="269" t="s">
        <v>3765</v>
      </c>
      <c r="D1832" s="270">
        <v>204</v>
      </c>
      <c r="E1832" s="271">
        <v>35551</v>
      </c>
      <c r="F1832" s="276"/>
      <c r="G1832" s="263" t="str">
        <f t="shared" si="115"/>
        <v xml:space="preserve"> </v>
      </c>
      <c r="H1832" s="267" t="s">
        <v>21</v>
      </c>
      <c r="I1832" s="267" t="s">
        <v>430</v>
      </c>
      <c r="J1832" s="263" t="str">
        <f t="shared" si="116"/>
        <v xml:space="preserve"> </v>
      </c>
      <c r="K1832" s="272" t="str">
        <f>IF(D1832&gt;=('28 Populations and thresholds'!$I$193),"YES"," ")</f>
        <v xml:space="preserve"> </v>
      </c>
      <c r="L1832" s="272" t="str">
        <f>IF(K1832="YES"," ",IF(D1832&gt;=('28 Populations and thresholds'!$I$193)*0.25,"YES"))</f>
        <v>YES</v>
      </c>
      <c r="M1832" s="272" t="b">
        <f>OR('28 Populations and thresholds'!$J$193="CR",'28 Populations and thresholds'!$J$193="EN",'28 Populations and thresholds'!$J$193="VU")</f>
        <v>0</v>
      </c>
      <c r="N1832" s="273">
        <f>D1832/'28 Populations and thresholds'!$H$193</f>
        <v>4.6363636363636364E-3</v>
      </c>
      <c r="O1832" s="263" t="str">
        <f t="shared" si="117"/>
        <v xml:space="preserve"> </v>
      </c>
      <c r="P1832" s="275"/>
      <c r="Q1832" s="263" t="str">
        <f t="shared" si="118"/>
        <v xml:space="preserve"> </v>
      </c>
    </row>
    <row r="1833" spans="1:17" x14ac:dyDescent="0.2">
      <c r="A1833" s="275" t="s">
        <v>1394</v>
      </c>
      <c r="B1833" s="269" t="s">
        <v>1023</v>
      </c>
      <c r="C1833" s="269" t="s">
        <v>1732</v>
      </c>
      <c r="D1833" s="279">
        <v>110</v>
      </c>
      <c r="E1833" s="284" t="s">
        <v>207</v>
      </c>
      <c r="F1833" s="272"/>
      <c r="G1833" s="263" t="str">
        <f t="shared" si="115"/>
        <v xml:space="preserve"> </v>
      </c>
      <c r="H1833" s="275" t="s">
        <v>139</v>
      </c>
      <c r="I1833" s="275"/>
      <c r="J1833" s="263" t="str">
        <f t="shared" si="116"/>
        <v xml:space="preserve"> </v>
      </c>
      <c r="K1833" s="272" t="str">
        <f>IF(D1833&gt;=('28 Populations and thresholds'!$I$221),"YES"," ")</f>
        <v>YES</v>
      </c>
      <c r="L1833" s="272" t="str">
        <f>IF(K1833="YES"," ",IF(D1833&gt;=('28 Populations and thresholds'!$I$221)*0.25,"YES"))</f>
        <v xml:space="preserve"> </v>
      </c>
      <c r="M1833" s="272" t="b">
        <f>OR('28 Populations and thresholds'!$J$221="CR",'28 Populations and thresholds'!$J$221="EN",'28 Populations and thresholds'!$J$221="VU")</f>
        <v>1</v>
      </c>
      <c r="N1833" s="273">
        <f>D1833/'28 Populations and thresholds'!$H$221</f>
        <v>1.1458333333333333E-2</v>
      </c>
      <c r="O1833" s="263" t="str">
        <f t="shared" si="117"/>
        <v xml:space="preserve"> </v>
      </c>
      <c r="P1833" s="275"/>
      <c r="Q1833" s="263" t="str">
        <f t="shared" si="118"/>
        <v xml:space="preserve"> </v>
      </c>
    </row>
    <row r="1834" spans="1:17" x14ac:dyDescent="0.2">
      <c r="A1834" s="267" t="s">
        <v>1394</v>
      </c>
      <c r="B1834" s="268" t="s">
        <v>1023</v>
      </c>
      <c r="C1834" s="280" t="s">
        <v>3763</v>
      </c>
      <c r="D1834" s="270">
        <v>342</v>
      </c>
      <c r="E1834" s="271">
        <v>36053</v>
      </c>
      <c r="F1834" s="276"/>
      <c r="G1834" s="263" t="str">
        <f t="shared" si="115"/>
        <v xml:space="preserve"> </v>
      </c>
      <c r="H1834" s="267" t="s">
        <v>21</v>
      </c>
      <c r="I1834" s="267" t="s">
        <v>433</v>
      </c>
      <c r="J1834" s="263" t="str">
        <f t="shared" si="116"/>
        <v xml:space="preserve"> </v>
      </c>
      <c r="K1834" s="272" t="str">
        <f>IF(D1834&gt;=('28 Populations and thresholds'!$I$191),"YES"," ")</f>
        <v xml:space="preserve"> </v>
      </c>
      <c r="L1834" s="272" t="str">
        <f>IF(K1834="YES"," ",IF(D1834&gt;=('28 Populations and thresholds'!$I$191)*0.25,"YES"))</f>
        <v>YES</v>
      </c>
      <c r="M1834" s="272" t="b">
        <f>OR('28 Populations and thresholds'!$J$191="CR",'28 Populations and thresholds'!$J$191="EN",'28 Populations and thresholds'!$J$191="VU")</f>
        <v>0</v>
      </c>
      <c r="N1834" s="273">
        <f>D1834/'28 Populations and thresholds'!$H$191</f>
        <v>6.8399999999999997E-3</v>
      </c>
      <c r="O1834" s="263" t="str">
        <f t="shared" si="117"/>
        <v xml:space="preserve"> </v>
      </c>
      <c r="P1834" s="275"/>
      <c r="Q1834" s="263" t="str">
        <f t="shared" si="118"/>
        <v xml:space="preserve"> </v>
      </c>
    </row>
    <row r="1835" spans="1:17" x14ac:dyDescent="0.2">
      <c r="A1835" s="267" t="s">
        <v>1394</v>
      </c>
      <c r="B1835" s="268" t="s">
        <v>1023</v>
      </c>
      <c r="C1835" s="269" t="s">
        <v>3758</v>
      </c>
      <c r="D1835" s="270">
        <v>839</v>
      </c>
      <c r="E1835" s="271">
        <v>35916</v>
      </c>
      <c r="F1835" s="276"/>
      <c r="G1835" s="263" t="str">
        <f t="shared" si="115"/>
        <v xml:space="preserve"> </v>
      </c>
      <c r="H1835" s="267" t="s">
        <v>21</v>
      </c>
      <c r="I1835" s="267" t="s">
        <v>439</v>
      </c>
      <c r="J1835" s="263" t="str">
        <f t="shared" si="116"/>
        <v xml:space="preserve"> </v>
      </c>
      <c r="K1835" s="272" t="str">
        <f>IF(D1835&gt;=('28 Populations and thresholds'!$I$179),"YES"," ")</f>
        <v>YES</v>
      </c>
      <c r="L1835" s="272" t="str">
        <f>IF(K1835="YES"," ",IF(D1835&gt;=('28 Populations and thresholds'!$I$179)*0.25,"YES"))</f>
        <v xml:space="preserve"> </v>
      </c>
      <c r="M1835" s="272" t="b">
        <f>OR('28 Populations and thresholds'!$J$179="CR",'28 Populations and thresholds'!$J$179="EN",'28 Populations and thresholds'!$J$179="VU")</f>
        <v>0</v>
      </c>
      <c r="N1835" s="273">
        <f>D1835/'28 Populations and thresholds'!$H$179</f>
        <v>1.5254545454545455E-2</v>
      </c>
      <c r="O1835" s="263" t="str">
        <f t="shared" si="117"/>
        <v xml:space="preserve"> </v>
      </c>
      <c r="P1835" s="269"/>
      <c r="Q1835" s="263" t="str">
        <f t="shared" si="118"/>
        <v xml:space="preserve"> </v>
      </c>
    </row>
    <row r="1836" spans="1:17" x14ac:dyDescent="0.2">
      <c r="A1836" s="12" t="s">
        <v>1394</v>
      </c>
      <c r="B1836" s="9" t="s">
        <v>1080</v>
      </c>
      <c r="C1836" s="4" t="s">
        <v>1696</v>
      </c>
      <c r="D1836" s="5">
        <v>52</v>
      </c>
      <c r="E1836" s="1" t="s">
        <v>1598</v>
      </c>
      <c r="G1836" s="263" t="str">
        <f t="shared" si="115"/>
        <v xml:space="preserve"> </v>
      </c>
      <c r="H1836" s="13" t="s">
        <v>139</v>
      </c>
      <c r="J1836" s="263" t="str">
        <f t="shared" si="116"/>
        <v xml:space="preserve"> </v>
      </c>
      <c r="K1836" s="38" t="str">
        <f>IF(D1836&gt;=('28 Populations and thresholds'!$I$51),"YES"," ")</f>
        <v>YES</v>
      </c>
      <c r="L1836" s="38" t="str">
        <f>IF(K1836="YES"," ",IF(D1836&gt;=('28 Populations and thresholds'!$I$51)*0.25,"YES"))</f>
        <v xml:space="preserve"> </v>
      </c>
      <c r="M1836" s="38" t="b">
        <f>OR('28 Populations and thresholds'!$J$51="CR",'28 Populations and thresholds'!$J$51="EN",'28 Populations and thresholds'!$J$51="VU")</f>
        <v>1</v>
      </c>
      <c r="N1836" s="75">
        <f>D1836/'28 Populations and thresholds'!$H$51</f>
        <v>1.9259259259259261E-2</v>
      </c>
      <c r="O1836" s="263" t="str">
        <f t="shared" si="117"/>
        <v xml:space="preserve"> </v>
      </c>
      <c r="Q1836" s="263" t="str">
        <f t="shared" si="118"/>
        <v xml:space="preserve"> </v>
      </c>
    </row>
    <row r="1837" spans="1:17" x14ac:dyDescent="0.2">
      <c r="A1837" s="143" t="s">
        <v>1394</v>
      </c>
      <c r="B1837" s="40" t="s">
        <v>1080</v>
      </c>
      <c r="C1837" s="4" t="s">
        <v>3765</v>
      </c>
      <c r="D1837" s="41">
        <v>182</v>
      </c>
      <c r="E1837" s="46">
        <v>37012</v>
      </c>
      <c r="F1837" s="43"/>
      <c r="G1837" s="263" t="str">
        <f t="shared" si="115"/>
        <v xml:space="preserve"> </v>
      </c>
      <c r="H1837" s="143" t="s">
        <v>21</v>
      </c>
      <c r="I1837" s="143" t="s">
        <v>890</v>
      </c>
      <c r="J1837" s="263" t="str">
        <f t="shared" si="116"/>
        <v xml:space="preserve"> </v>
      </c>
      <c r="K1837" s="38" t="str">
        <f>IF(D1837&gt;=('28 Populations and thresholds'!$I$193),"YES"," ")</f>
        <v xml:space="preserve"> </v>
      </c>
      <c r="L1837" s="38" t="str">
        <f>IF(K1837="YES"," ",IF(D1837&gt;=('28 Populations and thresholds'!$I$193)*0.25,"YES"))</f>
        <v>YES</v>
      </c>
      <c r="M1837" s="38" t="b">
        <f>OR('28 Populations and thresholds'!$J$193="CR",'28 Populations and thresholds'!$J$193="EN",'28 Populations and thresholds'!$J$193="VU")</f>
        <v>0</v>
      </c>
      <c r="N1837" s="75">
        <f>D1837/'28 Populations and thresholds'!$H$193</f>
        <v>4.1363636363636359E-3</v>
      </c>
      <c r="O1837" s="263" t="str">
        <f t="shared" si="117"/>
        <v xml:space="preserve"> </v>
      </c>
      <c r="Q1837" s="263" t="str">
        <f t="shared" si="118"/>
        <v xml:space="preserve"> </v>
      </c>
    </row>
    <row r="1838" spans="1:17" x14ac:dyDescent="0.2">
      <c r="A1838" s="143" t="s">
        <v>1394</v>
      </c>
      <c r="B1838" s="40" t="s">
        <v>1080</v>
      </c>
      <c r="C1838" s="4" t="s">
        <v>3770</v>
      </c>
      <c r="D1838" s="41">
        <v>1050</v>
      </c>
      <c r="E1838" s="46">
        <v>36784</v>
      </c>
      <c r="F1838" s="43"/>
      <c r="G1838" s="263" t="str">
        <f t="shared" si="115"/>
        <v xml:space="preserve"> </v>
      </c>
      <c r="H1838" s="143" t="s">
        <v>21</v>
      </c>
      <c r="I1838" s="143" t="s">
        <v>897</v>
      </c>
      <c r="J1838" s="263" t="str">
        <f t="shared" si="116"/>
        <v xml:space="preserve"> </v>
      </c>
      <c r="K1838" s="38" t="str">
        <f>IF(D1838&gt;=('28 Populations and thresholds'!$I$199),"YES"," ")</f>
        <v xml:space="preserve"> </v>
      </c>
      <c r="L1838" s="38" t="str">
        <f>IF(K1838="YES"," ",IF(D1838&gt;=('28 Populations and thresholds'!$I$199)*0.25,"YES"))</f>
        <v>YES</v>
      </c>
      <c r="M1838" s="38" t="b">
        <f>OR('28 Populations and thresholds'!$J$199="CR",'28 Populations and thresholds'!$J$199="EN",'28 Populations and thresholds'!$J$199="VU")</f>
        <v>0</v>
      </c>
      <c r="N1838" s="75">
        <f>D1838/'28 Populations and thresholds'!$H$199</f>
        <v>3.3333333333333335E-3</v>
      </c>
      <c r="O1838" s="263" t="str">
        <f t="shared" si="117"/>
        <v xml:space="preserve"> </v>
      </c>
      <c r="P1838" s="9"/>
      <c r="Q1838" s="263" t="str">
        <f t="shared" si="118"/>
        <v xml:space="preserve"> </v>
      </c>
    </row>
    <row r="1839" spans="1:17" x14ac:dyDescent="0.2">
      <c r="A1839" s="143" t="s">
        <v>1394</v>
      </c>
      <c r="B1839" s="40" t="s">
        <v>1080</v>
      </c>
      <c r="C1839" s="111" t="s">
        <v>3474</v>
      </c>
      <c r="D1839" s="41">
        <v>241</v>
      </c>
      <c r="E1839" s="46">
        <v>36161</v>
      </c>
      <c r="F1839" s="43"/>
      <c r="G1839" s="263" t="str">
        <f t="shared" si="115"/>
        <v xml:space="preserve"> </v>
      </c>
      <c r="H1839" s="143" t="s">
        <v>21</v>
      </c>
      <c r="I1839" s="143" t="s">
        <v>897</v>
      </c>
      <c r="J1839" s="263" t="str">
        <f t="shared" si="116"/>
        <v xml:space="preserve"> </v>
      </c>
      <c r="K1839" s="38" t="str">
        <f>IF(D1839&gt;=('28 Populations and thresholds'!$I$198),"YES"," ")</f>
        <v>YES</v>
      </c>
      <c r="L1839" s="38" t="str">
        <f>IF(K1839="YES"," ",IF(D1839&gt;=('28 Populations and thresholds'!$I$198)*0.25,"YES"))</f>
        <v xml:space="preserve"> </v>
      </c>
      <c r="M1839" s="38" t="b">
        <f>OR('28 Populations and thresholds'!$J$198="CR",'28 Populations and thresholds'!$J$198="EN",'28 Populations and thresholds'!$J$198="VU")</f>
        <v>0</v>
      </c>
      <c r="N1839" s="75">
        <f>D1839/'28 Populations and thresholds'!$H$198</f>
        <v>1.0954545454545455E-2</v>
      </c>
      <c r="O1839" s="263" t="str">
        <f t="shared" si="117"/>
        <v xml:space="preserve"> </v>
      </c>
      <c r="P1839" s="9"/>
      <c r="Q1839" s="263" t="str">
        <f t="shared" si="118"/>
        <v xml:space="preserve"> </v>
      </c>
    </row>
    <row r="1840" spans="1:17" x14ac:dyDescent="0.2">
      <c r="A1840" s="143" t="s">
        <v>1394</v>
      </c>
      <c r="B1840" s="40" t="s">
        <v>1080</v>
      </c>
      <c r="C1840" s="111" t="s">
        <v>3763</v>
      </c>
      <c r="D1840" s="41">
        <v>216</v>
      </c>
      <c r="E1840" s="46">
        <v>37149</v>
      </c>
      <c r="F1840" s="43"/>
      <c r="G1840" s="263" t="str">
        <f t="shared" si="115"/>
        <v xml:space="preserve"> </v>
      </c>
      <c r="H1840" s="143" t="s">
        <v>21</v>
      </c>
      <c r="I1840" s="143" t="s">
        <v>890</v>
      </c>
      <c r="J1840" s="263" t="str">
        <f t="shared" si="116"/>
        <v xml:space="preserve"> </v>
      </c>
      <c r="K1840" s="38" t="str">
        <f>IF(D1840&gt;=('28 Populations and thresholds'!$I$191),"YES"," ")</f>
        <v xml:space="preserve"> </v>
      </c>
      <c r="L1840" s="38" t="str">
        <f>IF(K1840="YES"," ",IF(D1840&gt;=('28 Populations and thresholds'!$I$191)*0.25,"YES"))</f>
        <v>YES</v>
      </c>
      <c r="M1840" s="38" t="b">
        <f>OR('28 Populations and thresholds'!$J$191="CR",'28 Populations and thresholds'!$J$191="EN",'28 Populations and thresholds'!$J$191="VU")</f>
        <v>0</v>
      </c>
      <c r="N1840" s="75">
        <f>D1840/'28 Populations and thresholds'!$H$191</f>
        <v>4.3200000000000001E-3</v>
      </c>
      <c r="O1840" s="263" t="str">
        <f t="shared" si="117"/>
        <v xml:space="preserve"> </v>
      </c>
      <c r="Q1840" s="263" t="str">
        <f t="shared" si="118"/>
        <v xml:space="preserve"> </v>
      </c>
    </row>
    <row r="1841" spans="1:22" x14ac:dyDescent="0.2">
      <c r="A1841" s="267" t="s">
        <v>1394</v>
      </c>
      <c r="B1841" s="268" t="s">
        <v>1034</v>
      </c>
      <c r="C1841" s="269" t="s">
        <v>3633</v>
      </c>
      <c r="D1841" s="270">
        <v>4000</v>
      </c>
      <c r="E1841" s="294" t="s">
        <v>1344</v>
      </c>
      <c r="F1841" s="276"/>
      <c r="G1841" s="263" t="str">
        <f t="shared" si="115"/>
        <v xml:space="preserve"> </v>
      </c>
      <c r="H1841" s="267" t="s">
        <v>15</v>
      </c>
      <c r="I1841" s="267" t="s">
        <v>1395</v>
      </c>
      <c r="J1841" s="263" t="str">
        <f t="shared" si="116"/>
        <v xml:space="preserve"> </v>
      </c>
      <c r="K1841" s="272" t="str">
        <f>IF(D1841&gt;=('28 Populations and thresholds'!$I$99),"YES"," ")</f>
        <v>YES</v>
      </c>
      <c r="L1841" s="272" t="str">
        <f>IF(K1841="YES"," ",IF(D1841&gt;=('28 Populations and thresholds'!$I$99)*0.25,"YES"))</f>
        <v xml:space="preserve"> </v>
      </c>
      <c r="M1841" s="272" t="b">
        <f>OR('28 Populations and thresholds'!$J$99="CR",'28 Populations and thresholds'!$J$99="EN",'28 Populations and thresholds'!$J$99="VU")</f>
        <v>0</v>
      </c>
      <c r="N1841" s="273">
        <f>D1841/'28 Populations and thresholds'!$H$99</f>
        <v>1.3333333333333334E-2</v>
      </c>
      <c r="O1841" s="263" t="str">
        <f t="shared" si="117"/>
        <v xml:space="preserve"> </v>
      </c>
      <c r="P1841" s="269"/>
      <c r="Q1841" s="263" t="str">
        <f t="shared" si="118"/>
        <v xml:space="preserve"> </v>
      </c>
    </row>
    <row r="1842" spans="1:22" x14ac:dyDescent="0.2">
      <c r="A1842" s="267" t="s">
        <v>1394</v>
      </c>
      <c r="B1842" s="268" t="s">
        <v>1034</v>
      </c>
      <c r="C1842" s="269" t="s">
        <v>3449</v>
      </c>
      <c r="D1842" s="270">
        <v>1222</v>
      </c>
      <c r="E1842" s="271">
        <v>32404</v>
      </c>
      <c r="F1842" s="276"/>
      <c r="G1842" s="263" t="str">
        <f t="shared" si="115"/>
        <v xml:space="preserve"> </v>
      </c>
      <c r="H1842" s="267" t="s">
        <v>21</v>
      </c>
      <c r="I1842" s="267" t="s">
        <v>256</v>
      </c>
      <c r="J1842" s="263" t="str">
        <f t="shared" si="116"/>
        <v xml:space="preserve"> </v>
      </c>
      <c r="K1842" s="272" t="str">
        <f>IF(D1842&gt;=('28 Populations and thresholds'!$I$151),"YES"," ")</f>
        <v>YES</v>
      </c>
      <c r="L1842" s="272" t="str">
        <f>IF(K1842="YES"," ",IF(D1842&gt;=('28 Populations and thresholds'!$I$151)*0.25,"YES"))</f>
        <v xml:space="preserve"> </v>
      </c>
      <c r="M1842" s="272" t="b">
        <f>OR('28 Populations and thresholds'!$J$151="CR",'28 Populations and thresholds'!$J$151="EN",'28 Populations and thresholds'!$J$151="VU")</f>
        <v>0</v>
      </c>
      <c r="N1842" s="273">
        <f>D1842/'28 Populations and thresholds'!$H$151</f>
        <v>1.222E-2</v>
      </c>
      <c r="O1842" s="263" t="str">
        <f t="shared" si="117"/>
        <v xml:space="preserve"> </v>
      </c>
      <c r="P1842" s="269"/>
      <c r="Q1842" s="263" t="str">
        <f t="shared" si="118"/>
        <v xml:space="preserve"> </v>
      </c>
    </row>
    <row r="1843" spans="1:22" x14ac:dyDescent="0.2">
      <c r="A1843" s="267" t="s">
        <v>1394</v>
      </c>
      <c r="B1843" s="268" t="s">
        <v>1034</v>
      </c>
      <c r="C1843" s="280" t="s">
        <v>3758</v>
      </c>
      <c r="D1843" s="270">
        <v>354</v>
      </c>
      <c r="E1843" s="271">
        <v>36647</v>
      </c>
      <c r="F1843" s="276"/>
      <c r="G1843" s="263" t="str">
        <f t="shared" si="115"/>
        <v xml:space="preserve"> </v>
      </c>
      <c r="H1843" s="267" t="s">
        <v>21</v>
      </c>
      <c r="I1843" s="267" t="s">
        <v>897</v>
      </c>
      <c r="J1843" s="263" t="str">
        <f t="shared" si="116"/>
        <v xml:space="preserve"> </v>
      </c>
      <c r="K1843" s="272" t="str">
        <f>IF(D1843&gt;=('28 Populations and thresholds'!$I$179),"YES"," ")</f>
        <v xml:space="preserve"> </v>
      </c>
      <c r="L1843" s="272" t="str">
        <f>IF(K1843="YES"," ",IF(D1843&gt;=('28 Populations and thresholds'!$I$179)*0.25,"YES"))</f>
        <v>YES</v>
      </c>
      <c r="M1843" s="272" t="b">
        <f>OR('28 Populations and thresholds'!$J$179="CR",'28 Populations and thresholds'!$J$179="EN",'28 Populations and thresholds'!$J$179="VU")</f>
        <v>0</v>
      </c>
      <c r="N1843" s="273">
        <f>D1843/'28 Populations and thresholds'!$H$179</f>
        <v>6.4363636363636368E-3</v>
      </c>
      <c r="O1843" s="263" t="str">
        <f t="shared" si="117"/>
        <v xml:space="preserve"> </v>
      </c>
      <c r="P1843" s="269"/>
      <c r="Q1843" s="263" t="str">
        <f t="shared" si="118"/>
        <v xml:space="preserve"> </v>
      </c>
    </row>
    <row r="1844" spans="1:22" x14ac:dyDescent="0.2">
      <c r="A1844" s="143" t="s">
        <v>1394</v>
      </c>
      <c r="B1844" s="40" t="s">
        <v>1293</v>
      </c>
      <c r="C1844" s="4" t="s">
        <v>3449</v>
      </c>
      <c r="D1844" s="41">
        <v>283</v>
      </c>
      <c r="E1844" s="46">
        <v>35551</v>
      </c>
      <c r="F1844" s="43"/>
      <c r="G1844" s="263" t="str">
        <f t="shared" si="115"/>
        <v xml:space="preserve"> </v>
      </c>
      <c r="H1844" s="143" t="s">
        <v>21</v>
      </c>
      <c r="I1844" s="143" t="s">
        <v>430</v>
      </c>
      <c r="J1844" s="263" t="str">
        <f t="shared" si="116"/>
        <v xml:space="preserve"> </v>
      </c>
      <c r="K1844" s="38" t="str">
        <f>IF(D1844&gt;=('28 Populations and thresholds'!$I$151),"YES"," ")</f>
        <v>YES</v>
      </c>
      <c r="L1844" s="38" t="str">
        <f>IF(K1844="YES"," ",IF(D1844&gt;=('28 Populations and thresholds'!$I$151)*0.25,"YES"))</f>
        <v xml:space="preserve"> </v>
      </c>
      <c r="M1844" s="38" t="b">
        <f>OR('28 Populations and thresholds'!$J$151="CR",'28 Populations and thresholds'!$J$151="EN",'28 Populations and thresholds'!$J$151="VU")</f>
        <v>0</v>
      </c>
      <c r="N1844" s="75">
        <f>D1844/'28 Populations and thresholds'!$H$151</f>
        <v>2.8300000000000001E-3</v>
      </c>
      <c r="O1844" s="263" t="str">
        <f t="shared" si="117"/>
        <v xml:space="preserve"> </v>
      </c>
      <c r="P1844" s="9"/>
      <c r="Q1844" s="263" t="str">
        <f t="shared" si="118"/>
        <v xml:space="preserve"> </v>
      </c>
    </row>
    <row r="1845" spans="1:22" x14ac:dyDescent="0.2">
      <c r="A1845" s="267" t="s">
        <v>1394</v>
      </c>
      <c r="B1845" s="268" t="s">
        <v>1022</v>
      </c>
      <c r="C1845" s="269" t="s">
        <v>3765</v>
      </c>
      <c r="D1845" s="270">
        <v>336</v>
      </c>
      <c r="E1845" s="271">
        <v>37149</v>
      </c>
      <c r="F1845" s="276" t="s">
        <v>6038</v>
      </c>
      <c r="G1845" s="263" t="str">
        <f t="shared" si="115"/>
        <v xml:space="preserve"> </v>
      </c>
      <c r="H1845" s="267" t="s">
        <v>21</v>
      </c>
      <c r="I1845" s="267" t="s">
        <v>890</v>
      </c>
      <c r="J1845" s="263" t="str">
        <f t="shared" si="116"/>
        <v xml:space="preserve"> </v>
      </c>
      <c r="K1845" s="272" t="str">
        <f>IF(D1845&gt;=('28 Populations and thresholds'!$I$193),"YES"," ")</f>
        <v xml:space="preserve"> </v>
      </c>
      <c r="L1845" s="272" t="str">
        <f>IF(K1845="YES"," ",IF(D1845&gt;=('28 Populations and thresholds'!$I$193)*0.25,"YES"))</f>
        <v>YES</v>
      </c>
      <c r="M1845" s="272" t="b">
        <f>OR('28 Populations and thresholds'!$J$193="CR",'28 Populations and thresholds'!$J$193="EN",'28 Populations and thresholds'!$J$193="VU")</f>
        <v>0</v>
      </c>
      <c r="N1845" s="273">
        <f>D1845/'28 Populations and thresholds'!$H$193</f>
        <v>7.6363636363636364E-3</v>
      </c>
      <c r="O1845" s="263" t="str">
        <f t="shared" si="117"/>
        <v xml:space="preserve"> </v>
      </c>
      <c r="P1845" s="275"/>
      <c r="Q1845" s="263" t="str">
        <f t="shared" si="118"/>
        <v xml:space="preserve"> </v>
      </c>
    </row>
    <row r="1846" spans="1:22" x14ac:dyDescent="0.2">
      <c r="A1846" s="267" t="s">
        <v>1394</v>
      </c>
      <c r="B1846" s="268" t="s">
        <v>1022</v>
      </c>
      <c r="C1846" s="269" t="s">
        <v>3452</v>
      </c>
      <c r="D1846" s="270">
        <v>1424</v>
      </c>
      <c r="E1846" s="271">
        <v>32404</v>
      </c>
      <c r="F1846" s="276"/>
      <c r="G1846" s="263" t="str">
        <f t="shared" si="115"/>
        <v xml:space="preserve"> </v>
      </c>
      <c r="H1846" s="267" t="s">
        <v>21</v>
      </c>
      <c r="I1846" s="267" t="s">
        <v>256</v>
      </c>
      <c r="J1846" s="263" t="str">
        <f t="shared" si="116"/>
        <v xml:space="preserve"> </v>
      </c>
      <c r="K1846" s="272" t="str">
        <f>IF(D1846&gt;=('28 Populations and thresholds'!$I$158),"YES"," ")</f>
        <v>YES</v>
      </c>
      <c r="L1846" s="272" t="str">
        <f>IF(K1846="YES"," ",IF(D1846&gt;=('28 Populations and thresholds'!$I$158)*0.25,"YES"))</f>
        <v xml:space="preserve"> </v>
      </c>
      <c r="M1846" s="272" t="b">
        <f>OR('28 Populations and thresholds'!$J$158="CR",'28 Populations and thresholds'!$J$158="EN",'28 Populations and thresholds'!$J$158="VU")</f>
        <v>0</v>
      </c>
      <c r="N1846" s="273">
        <f>D1846/'28 Populations and thresholds'!$H$158</f>
        <v>1.4239999999999999E-2</v>
      </c>
      <c r="O1846" s="263" t="str">
        <f t="shared" si="117"/>
        <v xml:space="preserve"> </v>
      </c>
      <c r="P1846" s="269"/>
      <c r="Q1846" s="263" t="str">
        <f t="shared" si="118"/>
        <v xml:space="preserve"> </v>
      </c>
    </row>
    <row r="1847" spans="1:22" x14ac:dyDescent="0.2">
      <c r="A1847" s="267" t="s">
        <v>1394</v>
      </c>
      <c r="B1847" s="268" t="s">
        <v>1022</v>
      </c>
      <c r="C1847" s="269" t="s">
        <v>4560</v>
      </c>
      <c r="D1847" s="270">
        <v>372</v>
      </c>
      <c r="E1847" s="271">
        <v>33723</v>
      </c>
      <c r="F1847" s="276"/>
      <c r="G1847" s="263" t="str">
        <f t="shared" si="115"/>
        <v xml:space="preserve"> </v>
      </c>
      <c r="H1847" s="267" t="s">
        <v>21</v>
      </c>
      <c r="I1847" s="267" t="s">
        <v>256</v>
      </c>
      <c r="J1847" s="263" t="str">
        <f t="shared" si="116"/>
        <v xml:space="preserve"> </v>
      </c>
      <c r="K1847" s="272" t="str">
        <f>IF(D1847&gt;=('28 Populations and thresholds'!$I$163),"YES"," ")</f>
        <v>YES</v>
      </c>
      <c r="L1847" s="272" t="str">
        <f>IF(K1847="YES"," ",IF(D1847&gt;=('28 Populations and thresholds'!$I$163)*0.25,"YES"))</f>
        <v xml:space="preserve"> </v>
      </c>
      <c r="M1847" s="272" t="b">
        <f>OR('28 Populations and thresholds'!$J$163="CR",'28 Populations and thresholds'!$J$163="EN",'28 Populations and thresholds'!$J$163="VU")</f>
        <v>0</v>
      </c>
      <c r="N1847" s="273">
        <f>D1847/'28 Populations and thresholds'!$H$163</f>
        <v>2.8615384615384615E-2</v>
      </c>
      <c r="O1847" s="263" t="str">
        <f t="shared" si="117"/>
        <v xml:space="preserve"> </v>
      </c>
      <c r="P1847" s="275" t="s">
        <v>4561</v>
      </c>
      <c r="Q1847" s="263" t="str">
        <f t="shared" si="118"/>
        <v xml:space="preserve"> </v>
      </c>
    </row>
    <row r="1848" spans="1:22" x14ac:dyDescent="0.2">
      <c r="A1848" s="267" t="s">
        <v>1394</v>
      </c>
      <c r="B1848" s="268" t="s">
        <v>1022</v>
      </c>
      <c r="C1848" s="269" t="s">
        <v>3766</v>
      </c>
      <c r="D1848" s="270">
        <v>243</v>
      </c>
      <c r="E1848" s="271">
        <v>37012</v>
      </c>
      <c r="F1848" s="276"/>
      <c r="G1848" s="263" t="str">
        <f t="shared" si="115"/>
        <v xml:space="preserve"> </v>
      </c>
      <c r="H1848" s="267" t="s">
        <v>21</v>
      </c>
      <c r="I1848" s="267" t="s">
        <v>890</v>
      </c>
      <c r="J1848" s="263" t="str">
        <f t="shared" si="116"/>
        <v xml:space="preserve"> </v>
      </c>
      <c r="K1848" s="272" t="str">
        <f>IF(D1848&gt;=('28 Populations and thresholds'!$I$194),"YES"," ")</f>
        <v xml:space="preserve"> </v>
      </c>
      <c r="L1848" s="272" t="str">
        <f>IF(K1848="YES"," ",IF(D1848&gt;=('28 Populations and thresholds'!$I$194)*0.25,"YES"))</f>
        <v>YES</v>
      </c>
      <c r="M1848" s="272" t="b">
        <f>OR('28 Populations and thresholds'!$J$194="CR",'28 Populations and thresholds'!$J$194="EN",'28 Populations and thresholds'!$J$194="VU")</f>
        <v>0</v>
      </c>
      <c r="N1848" s="273">
        <f>D1848/'28 Populations and thresholds'!$H$194</f>
        <v>8.5263157894736839E-3</v>
      </c>
      <c r="O1848" s="263" t="str">
        <f t="shared" si="117"/>
        <v xml:space="preserve"> </v>
      </c>
      <c r="P1848" s="275"/>
      <c r="Q1848" s="263" t="str">
        <f t="shared" si="118"/>
        <v xml:space="preserve"> </v>
      </c>
    </row>
    <row r="1849" spans="1:22" x14ac:dyDescent="0.2">
      <c r="A1849" s="267" t="s">
        <v>1394</v>
      </c>
      <c r="B1849" s="268" t="s">
        <v>1022</v>
      </c>
      <c r="C1849" s="280" t="s">
        <v>3758</v>
      </c>
      <c r="D1849" s="270">
        <v>894</v>
      </c>
      <c r="E1849" s="271">
        <v>35201</v>
      </c>
      <c r="F1849" s="276"/>
      <c r="G1849" s="263" t="str">
        <f t="shared" si="115"/>
        <v xml:space="preserve"> </v>
      </c>
      <c r="H1849" s="267" t="s">
        <v>21</v>
      </c>
      <c r="I1849" s="267" t="s">
        <v>256</v>
      </c>
      <c r="J1849" s="263" t="str">
        <f t="shared" si="116"/>
        <v xml:space="preserve"> </v>
      </c>
      <c r="K1849" s="272" t="str">
        <f>IF(D1849&gt;=('28 Populations and thresholds'!$I$179),"YES"," ")</f>
        <v>YES</v>
      </c>
      <c r="L1849" s="272" t="str">
        <f>IF(K1849="YES"," ",IF(D1849&gt;=('28 Populations and thresholds'!$I$179)*0.25,"YES"))</f>
        <v xml:space="preserve"> </v>
      </c>
      <c r="M1849" s="272" t="b">
        <f>OR('28 Populations and thresholds'!$J$179="CR",'28 Populations and thresholds'!$J$179="EN",'28 Populations and thresholds'!$J$179="VU")</f>
        <v>0</v>
      </c>
      <c r="N1849" s="273">
        <f>D1849/'28 Populations and thresholds'!$H$179</f>
        <v>1.6254545454545456E-2</v>
      </c>
      <c r="O1849" s="263" t="str">
        <f t="shared" si="117"/>
        <v xml:space="preserve"> </v>
      </c>
      <c r="P1849" s="269"/>
      <c r="Q1849" s="263" t="str">
        <f t="shared" si="118"/>
        <v xml:space="preserve"> </v>
      </c>
    </row>
    <row r="1850" spans="1:22" x14ac:dyDescent="0.2">
      <c r="A1850" s="143" t="s">
        <v>1394</v>
      </c>
      <c r="B1850" s="40" t="s">
        <v>1141</v>
      </c>
      <c r="C1850" s="4" t="s">
        <v>3745</v>
      </c>
      <c r="D1850" s="41">
        <v>379</v>
      </c>
      <c r="E1850" s="46">
        <v>32628</v>
      </c>
      <c r="F1850" s="43"/>
      <c r="G1850" s="263" t="str">
        <f t="shared" si="115"/>
        <v xml:space="preserve"> </v>
      </c>
      <c r="H1850" s="143" t="s">
        <v>21</v>
      </c>
      <c r="I1850" s="143" t="s">
        <v>256</v>
      </c>
      <c r="J1850" s="263" t="str">
        <f t="shared" si="116"/>
        <v xml:space="preserve"> </v>
      </c>
      <c r="K1850" s="38" t="str">
        <f>IF(D1850&gt;=('28 Populations and thresholds'!$I$152),"YES"," ")</f>
        <v xml:space="preserve"> </v>
      </c>
      <c r="L1850" s="38" t="str">
        <f>IF(K1850="YES"," ",IF(D1850&gt;=('28 Populations and thresholds'!$I$152)*0.25,"YES"))</f>
        <v>YES</v>
      </c>
      <c r="M1850" s="38" t="b">
        <f>OR('28 Populations and thresholds'!$J$152="CR",'28 Populations and thresholds'!$J$152="EN",'28 Populations and thresholds'!$J$152="VU")</f>
        <v>0</v>
      </c>
      <c r="N1850" s="75">
        <f>D1850/'28 Populations and thresholds'!$H$152</f>
        <v>3.79E-3</v>
      </c>
      <c r="O1850" s="263" t="str">
        <f t="shared" si="117"/>
        <v xml:space="preserve"> </v>
      </c>
      <c r="P1850" s="9"/>
      <c r="Q1850" s="263" t="str">
        <f t="shared" si="118"/>
        <v xml:space="preserve"> </v>
      </c>
      <c r="R1850" s="4"/>
      <c r="S1850" s="4"/>
      <c r="T1850" s="4"/>
      <c r="U1850" s="4"/>
      <c r="V1850" s="4"/>
    </row>
    <row r="1851" spans="1:22" x14ac:dyDescent="0.2">
      <c r="A1851" s="143" t="s">
        <v>1394</v>
      </c>
      <c r="B1851" s="40" t="s">
        <v>1141</v>
      </c>
      <c r="C1851" s="4" t="s">
        <v>3766</v>
      </c>
      <c r="D1851" s="41">
        <v>467</v>
      </c>
      <c r="E1851" s="46">
        <v>32628</v>
      </c>
      <c r="F1851" s="43"/>
      <c r="G1851" s="263" t="str">
        <f t="shared" si="115"/>
        <v xml:space="preserve"> </v>
      </c>
      <c r="H1851" s="143" t="s">
        <v>21</v>
      </c>
      <c r="I1851" s="143" t="s">
        <v>256</v>
      </c>
      <c r="J1851" s="263" t="str">
        <f t="shared" si="116"/>
        <v xml:space="preserve"> </v>
      </c>
      <c r="K1851" s="38" t="str">
        <f>IF(D1851&gt;=('28 Populations and thresholds'!$I$194),"YES"," ")</f>
        <v>YES</v>
      </c>
      <c r="L1851" s="38" t="str">
        <f>IF(K1851="YES"," ",IF(D1851&gt;=('28 Populations and thresholds'!$I$194)*0.25,"YES"))</f>
        <v xml:space="preserve"> </v>
      </c>
      <c r="M1851" s="38" t="b">
        <f>OR('28 Populations and thresholds'!$J$194="CR",'28 Populations and thresholds'!$J$194="EN",'28 Populations and thresholds'!$J$194="VU")</f>
        <v>0</v>
      </c>
      <c r="N1851" s="75">
        <f>D1851/'28 Populations and thresholds'!$H$194</f>
        <v>1.6385964912280702E-2</v>
      </c>
      <c r="O1851" s="263" t="str">
        <f t="shared" si="117"/>
        <v xml:space="preserve"> </v>
      </c>
      <c r="Q1851" s="263" t="str">
        <f t="shared" si="118"/>
        <v xml:space="preserve"> </v>
      </c>
    </row>
    <row r="1852" spans="1:22" x14ac:dyDescent="0.2">
      <c r="A1852" s="275" t="s">
        <v>1394</v>
      </c>
      <c r="B1852" s="269" t="s">
        <v>3618</v>
      </c>
      <c r="C1852" s="269" t="s">
        <v>3617</v>
      </c>
      <c r="D1852" s="279">
        <v>9164</v>
      </c>
      <c r="E1852" s="274">
        <v>2001</v>
      </c>
      <c r="F1852" s="272"/>
      <c r="G1852" s="263" t="str">
        <f t="shared" si="115"/>
        <v xml:space="preserve"> </v>
      </c>
      <c r="H1852" s="275" t="s">
        <v>139</v>
      </c>
      <c r="I1852" s="275" t="s">
        <v>3388</v>
      </c>
      <c r="J1852" s="263" t="str">
        <f t="shared" si="116"/>
        <v xml:space="preserve"> </v>
      </c>
      <c r="K1852" s="272" t="str">
        <f>IF(D1852&gt;=('28 Populations and thresholds'!$I$95),"YES"," ")</f>
        <v>YES</v>
      </c>
      <c r="L1852" s="272" t="str">
        <f>IF(K1852="YES"," ",IF(D1852&gt;=('28 Populations and thresholds'!$I$95)*0.25,"YES"))</f>
        <v xml:space="preserve"> </v>
      </c>
      <c r="M1852" s="272" t="b">
        <f>OR('28 Populations and thresholds'!$J$95="CR",'28 Populations and thresholds'!$J$95="EN",'28 Populations and thresholds'!$J$95="VU")</f>
        <v>0</v>
      </c>
      <c r="N1852" s="273">
        <f>D1852/'28 Populations and thresholds'!$H$95</f>
        <v>3.0546666666666666E-2</v>
      </c>
      <c r="O1852" s="263" t="str">
        <f t="shared" si="117"/>
        <v xml:space="preserve"> </v>
      </c>
      <c r="P1852" s="269"/>
      <c r="Q1852" s="263" t="str">
        <f t="shared" si="118"/>
        <v xml:space="preserve"> </v>
      </c>
    </row>
    <row r="1853" spans="1:22" x14ac:dyDescent="0.2">
      <c r="A1853" s="143" t="s">
        <v>1394</v>
      </c>
      <c r="B1853" s="40" t="s">
        <v>1025</v>
      </c>
      <c r="C1853" s="4" t="s">
        <v>3745</v>
      </c>
      <c r="D1853" s="41">
        <v>1500</v>
      </c>
      <c r="E1853" s="46">
        <v>35916</v>
      </c>
      <c r="F1853" s="43"/>
      <c r="G1853" s="263" t="str">
        <f t="shared" si="115"/>
        <v xml:space="preserve"> </v>
      </c>
      <c r="H1853" s="143" t="s">
        <v>21</v>
      </c>
      <c r="I1853" s="143" t="s">
        <v>439</v>
      </c>
      <c r="J1853" s="263" t="str">
        <f t="shared" si="116"/>
        <v xml:space="preserve"> </v>
      </c>
      <c r="K1853" s="38" t="str">
        <f>IF(D1853&gt;=('28 Populations and thresholds'!$I$152),"YES"," ")</f>
        <v>YES</v>
      </c>
      <c r="L1853" s="38" t="str">
        <f>IF(K1853="YES"," ",IF(D1853&gt;=('28 Populations and thresholds'!$I$152)*0.25,"YES"))</f>
        <v xml:space="preserve"> </v>
      </c>
      <c r="M1853" s="38" t="b">
        <f>OR('28 Populations and thresholds'!$J$152="CR",'28 Populations and thresholds'!$J$152="EN",'28 Populations and thresholds'!$J$152="VU")</f>
        <v>0</v>
      </c>
      <c r="N1853" s="75">
        <f>D1853/'28 Populations and thresholds'!$H$152</f>
        <v>1.4999999999999999E-2</v>
      </c>
      <c r="O1853" s="263" t="str">
        <f t="shared" si="117"/>
        <v xml:space="preserve"> </v>
      </c>
      <c r="P1853" s="9"/>
      <c r="Q1853" s="263" t="str">
        <f t="shared" si="118"/>
        <v xml:space="preserve"> </v>
      </c>
      <c r="R1853" s="4"/>
      <c r="S1853" s="4"/>
      <c r="T1853" s="4"/>
      <c r="U1853" s="4"/>
      <c r="V1853" s="4"/>
    </row>
    <row r="1854" spans="1:22" x14ac:dyDescent="0.2">
      <c r="A1854" s="143" t="s">
        <v>1394</v>
      </c>
      <c r="B1854" s="40" t="s">
        <v>1025</v>
      </c>
      <c r="C1854" s="4" t="s">
        <v>3766</v>
      </c>
      <c r="D1854" s="41">
        <v>93</v>
      </c>
      <c r="E1854" s="46">
        <v>37149</v>
      </c>
      <c r="F1854" s="43"/>
      <c r="G1854" s="263" t="str">
        <f t="shared" si="115"/>
        <v xml:space="preserve"> </v>
      </c>
      <c r="H1854" s="143" t="s">
        <v>21</v>
      </c>
      <c r="I1854" s="143" t="s">
        <v>890</v>
      </c>
      <c r="J1854" s="263" t="str">
        <f t="shared" si="116"/>
        <v xml:space="preserve"> </v>
      </c>
      <c r="K1854" s="38" t="str">
        <f>IF(D1854&gt;=('28 Populations and thresholds'!$I$194),"YES"," ")</f>
        <v xml:space="preserve"> </v>
      </c>
      <c r="L1854" s="38" t="str">
        <f>IF(K1854="YES"," ",IF(D1854&gt;=('28 Populations and thresholds'!$I$194)*0.25,"YES"))</f>
        <v>YES</v>
      </c>
      <c r="M1854" s="38" t="b">
        <f>OR('28 Populations and thresholds'!$J$194="CR",'28 Populations and thresholds'!$J$194="EN",'28 Populations and thresholds'!$J$194="VU")</f>
        <v>0</v>
      </c>
      <c r="N1854" s="75">
        <f>D1854/'28 Populations and thresholds'!$H$194</f>
        <v>3.2631578947368419E-3</v>
      </c>
      <c r="O1854" s="263" t="str">
        <f t="shared" si="117"/>
        <v xml:space="preserve"> </v>
      </c>
      <c r="Q1854" s="263" t="str">
        <f t="shared" si="118"/>
        <v xml:space="preserve"> </v>
      </c>
    </row>
    <row r="1855" spans="1:22" x14ac:dyDescent="0.2">
      <c r="A1855" s="143" t="s">
        <v>1394</v>
      </c>
      <c r="B1855" s="40" t="s">
        <v>1025</v>
      </c>
      <c r="C1855" s="4" t="s">
        <v>3758</v>
      </c>
      <c r="D1855" s="41">
        <v>657</v>
      </c>
      <c r="E1855" s="46">
        <v>35916</v>
      </c>
      <c r="F1855" s="43"/>
      <c r="G1855" s="263" t="str">
        <f t="shared" si="115"/>
        <v xml:space="preserve"> </v>
      </c>
      <c r="H1855" s="143" t="s">
        <v>21</v>
      </c>
      <c r="I1855" s="143" t="s">
        <v>439</v>
      </c>
      <c r="J1855" s="263" t="str">
        <f t="shared" si="116"/>
        <v xml:space="preserve"> </v>
      </c>
      <c r="K1855" s="38" t="str">
        <f>IF(D1855&gt;=('28 Populations and thresholds'!$I$179),"YES"," ")</f>
        <v>YES</v>
      </c>
      <c r="L1855" s="38" t="str">
        <f>IF(K1855="YES"," ",IF(D1855&gt;=('28 Populations and thresholds'!$I$179)*0.25,"YES"))</f>
        <v xml:space="preserve"> </v>
      </c>
      <c r="M1855" s="38" t="b">
        <f>OR('28 Populations and thresholds'!$J$179="CR",'28 Populations and thresholds'!$J$179="EN",'28 Populations and thresholds'!$J$179="VU")</f>
        <v>0</v>
      </c>
      <c r="N1855" s="75">
        <f>D1855/'28 Populations and thresholds'!$H$179</f>
        <v>1.1945454545454546E-2</v>
      </c>
      <c r="O1855" s="263" t="str">
        <f t="shared" si="117"/>
        <v xml:space="preserve"> </v>
      </c>
      <c r="Q1855" s="263" t="str">
        <f t="shared" si="118"/>
        <v xml:space="preserve"> </v>
      </c>
    </row>
    <row r="1856" spans="1:22" x14ac:dyDescent="0.2">
      <c r="A1856" s="275" t="s">
        <v>1643</v>
      </c>
      <c r="B1856" s="269" t="s">
        <v>1645</v>
      </c>
      <c r="C1856" s="269" t="s">
        <v>3719</v>
      </c>
      <c r="D1856" s="279">
        <v>109</v>
      </c>
      <c r="E1856" s="284" t="s">
        <v>1598</v>
      </c>
      <c r="F1856" s="272"/>
      <c r="G1856" s="263" t="str">
        <f t="shared" si="115"/>
        <v xml:space="preserve"> </v>
      </c>
      <c r="H1856" s="275" t="s">
        <v>139</v>
      </c>
      <c r="I1856" s="275"/>
      <c r="J1856" s="263" t="str">
        <f t="shared" si="116"/>
        <v xml:space="preserve"> </v>
      </c>
      <c r="K1856" s="272" t="str">
        <f>IF(D1856&gt;=('28 Populations and thresholds'!$I$32),"YES"," ")</f>
        <v>YES</v>
      </c>
      <c r="L1856" s="272" t="str">
        <f>IF(K1856="YES"," ",IF(D1856&gt;=('28 Populations and thresholds'!$I$32)*0.25,"YES"))</f>
        <v xml:space="preserve"> </v>
      </c>
      <c r="M1856" s="272" t="b">
        <f>OR('28 Populations and thresholds'!$J$32="CR",'28 Populations and thresholds'!$J$32="EN",'28 Populations and thresholds'!$J$32="VU")</f>
        <v>1</v>
      </c>
      <c r="N1856" s="273">
        <f>D1856/'28 Populations and thresholds'!$H$32</f>
        <v>2.6585365853658536E-2</v>
      </c>
      <c r="O1856" s="263" t="str">
        <f t="shared" si="117"/>
        <v xml:space="preserve"> </v>
      </c>
      <c r="P1856" s="275"/>
      <c r="Q1856" s="263" t="str">
        <f t="shared" si="118"/>
        <v xml:space="preserve"> </v>
      </c>
    </row>
    <row r="1857" spans="1:22" x14ac:dyDescent="0.2">
      <c r="A1857" s="275" t="s">
        <v>1643</v>
      </c>
      <c r="B1857" s="292" t="s">
        <v>1645</v>
      </c>
      <c r="C1857" s="269" t="s">
        <v>3471</v>
      </c>
      <c r="D1857" s="279">
        <v>2000</v>
      </c>
      <c r="E1857" s="285">
        <v>40843</v>
      </c>
      <c r="F1857" s="272"/>
      <c r="G1857" s="263" t="str">
        <f t="shared" ref="G1857:G1920" si="119">" "</f>
        <v xml:space="preserve"> </v>
      </c>
      <c r="H1857" s="275"/>
      <c r="I1857" s="269" t="s">
        <v>4483</v>
      </c>
      <c r="J1857" s="263" t="str">
        <f t="shared" ref="J1857:J1920" si="120">" "</f>
        <v xml:space="preserve"> </v>
      </c>
      <c r="K1857" s="272" t="str">
        <f>IF(D1857&gt;=(('28 Populations and thresholds'!$I$183)+('28 Populations and thresholds'!$I$184)+('28 Populations and thresholds'!$I$185)),"YES"," ")</f>
        <v>YES</v>
      </c>
      <c r="L1857" s="272" t="str">
        <f>IF(K1857="YES"," ",IF(D1857&gt;=(('28 Populations and thresholds'!$I$183)+('28 Populations and thresholds'!$I$184)+('28 Populations and thresholds'!$I$185))*0.25,"YES"))</f>
        <v xml:space="preserve"> </v>
      </c>
      <c r="M1857" s="272" t="b">
        <f>OR('28 Populations and thresholds'!$J$183="CR",'28 Populations and thresholds'!$J$183="EN",'28 Populations and thresholds'!$J$183="VU")</f>
        <v>0</v>
      </c>
      <c r="N1857" s="273">
        <f>D1857/(('28 Populations and thresholds'!$H$183)+('28 Populations and thresholds'!$H$184)+('28 Populations and thresholds'!$H$185))</f>
        <v>6.6666666666666671E-3</v>
      </c>
      <c r="O1857" s="263" t="str">
        <f t="shared" ref="O1857:O1920" si="121">" "</f>
        <v xml:space="preserve"> </v>
      </c>
      <c r="P1857" s="275" t="s">
        <v>4568</v>
      </c>
      <c r="Q1857" s="263" t="str">
        <f t="shared" ref="Q1857:Q1920" si="122">" "</f>
        <v xml:space="preserve"> </v>
      </c>
    </row>
    <row r="1858" spans="1:22" x14ac:dyDescent="0.2">
      <c r="A1858" s="275" t="s">
        <v>1643</v>
      </c>
      <c r="B1858" s="269" t="s">
        <v>1645</v>
      </c>
      <c r="C1858" s="278" t="s">
        <v>3461</v>
      </c>
      <c r="D1858" s="279">
        <v>1040</v>
      </c>
      <c r="E1858" s="284" t="s">
        <v>3389</v>
      </c>
      <c r="F1858" s="272"/>
      <c r="G1858" s="263" t="str">
        <f t="shared" si="119"/>
        <v xml:space="preserve"> </v>
      </c>
      <c r="H1858" s="275" t="s">
        <v>4410</v>
      </c>
      <c r="I1858" s="275"/>
      <c r="J1858" s="263" t="str">
        <f t="shared" si="120"/>
        <v xml:space="preserve"> </v>
      </c>
      <c r="K1858" s="272" t="str">
        <f>IF(D1858&gt;=('28 Populations and thresholds'!$I$164),"YES"," ")</f>
        <v>YES</v>
      </c>
      <c r="L1858" s="272" t="str">
        <f>IF(K1858="YES"," ",IF(D1858&gt;=('28 Populations and thresholds'!$I$164)*0.25,"YES"))</f>
        <v xml:space="preserve"> </v>
      </c>
      <c r="M1858" s="272" t="b">
        <f>OR('28 Populations and thresholds'!$J$164="CR",'28 Populations and thresholds'!$J$164="EN",'28 Populations and thresholds'!$J$164="VU")</f>
        <v>0</v>
      </c>
      <c r="N1858" s="273">
        <f>D1858/'28 Populations and thresholds'!$H$164</f>
        <v>1.3164556962025316E-2</v>
      </c>
      <c r="O1858" s="263" t="str">
        <f t="shared" si="121"/>
        <v xml:space="preserve"> </v>
      </c>
      <c r="P1858" s="269"/>
      <c r="Q1858" s="263" t="str">
        <f t="shared" si="122"/>
        <v xml:space="preserve"> </v>
      </c>
    </row>
    <row r="1859" spans="1:22" x14ac:dyDescent="0.2">
      <c r="A1859" s="275" t="s">
        <v>1643</v>
      </c>
      <c r="B1859" s="318" t="s">
        <v>1645</v>
      </c>
      <c r="C1859" s="269" t="s">
        <v>3763</v>
      </c>
      <c r="D1859" s="279">
        <v>2056</v>
      </c>
      <c r="E1859" s="285">
        <v>40843</v>
      </c>
      <c r="F1859" s="272"/>
      <c r="G1859" s="263" t="str">
        <f t="shared" si="119"/>
        <v xml:space="preserve"> </v>
      </c>
      <c r="H1859" s="275"/>
      <c r="I1859" s="269" t="s">
        <v>4483</v>
      </c>
      <c r="J1859" s="263" t="str">
        <f t="shared" si="120"/>
        <v xml:space="preserve"> </v>
      </c>
      <c r="K1859" s="272" t="str">
        <f>IF(D1859&gt;=('28 Populations and thresholds'!$I$191),"YES"," ")</f>
        <v>YES</v>
      </c>
      <c r="L1859" s="272" t="str">
        <f>IF(K1859="YES"," ",IF(D1859&gt;=('28 Populations and thresholds'!$I$191)*0.25,"YES"))</f>
        <v xml:space="preserve"> </v>
      </c>
      <c r="M1859" s="272" t="b">
        <f>OR('28 Populations and thresholds'!$J$191="CR",'28 Populations and thresholds'!$J$191="EN",'28 Populations and thresholds'!$J$191="VU")</f>
        <v>0</v>
      </c>
      <c r="N1859" s="273">
        <f>D1859/'28 Populations and thresholds'!$H$191</f>
        <v>4.1119999999999997E-2</v>
      </c>
      <c r="O1859" s="263" t="str">
        <f t="shared" si="121"/>
        <v xml:space="preserve"> </v>
      </c>
      <c r="P1859" s="269"/>
      <c r="Q1859" s="263" t="str">
        <f t="shared" si="122"/>
        <v xml:space="preserve"> </v>
      </c>
    </row>
    <row r="1860" spans="1:22" x14ac:dyDescent="0.2">
      <c r="A1860" s="311" t="s">
        <v>1643</v>
      </c>
      <c r="B1860" s="310" t="s">
        <v>3487</v>
      </c>
      <c r="C1860" s="269" t="s">
        <v>3472</v>
      </c>
      <c r="D1860" s="310">
        <v>4</v>
      </c>
      <c r="E1860" s="312">
        <v>2006</v>
      </c>
      <c r="F1860" s="312"/>
      <c r="G1860" s="263" t="str">
        <f t="shared" si="119"/>
        <v xml:space="preserve"> </v>
      </c>
      <c r="H1860" s="275" t="s">
        <v>139</v>
      </c>
      <c r="I1860" s="275" t="s">
        <v>3388</v>
      </c>
      <c r="J1860" s="263" t="str">
        <f t="shared" si="120"/>
        <v xml:space="preserve"> </v>
      </c>
      <c r="K1860" s="272" t="str">
        <f>IF(D1860&gt;=('28 Populations and thresholds'!$I$188),"YES"," ")</f>
        <v>YES</v>
      </c>
      <c r="L1860" s="272" t="str">
        <f>IF(K1860="YES"," ",IF(D1860&gt;=('28 Populations and thresholds'!$I$188)*0.25,"YES"))</f>
        <v xml:space="preserve"> </v>
      </c>
      <c r="M1860" s="272" t="b">
        <f>OR('28 Populations and thresholds'!$J$188="CR",'28 Populations and thresholds'!$J$188="EN",'28 Populations and thresholds'!$J$188="VU")</f>
        <v>1</v>
      </c>
      <c r="N1860" s="273">
        <f>D1860/'28 Populations and thresholds'!$H$188</f>
        <v>6.6666666666666671E-3</v>
      </c>
      <c r="O1860" s="263" t="str">
        <f t="shared" si="121"/>
        <v xml:space="preserve"> </v>
      </c>
      <c r="P1860" s="269"/>
      <c r="Q1860" s="263" t="str">
        <f t="shared" si="122"/>
        <v xml:space="preserve"> </v>
      </c>
      <c r="R1860" s="4"/>
      <c r="S1860" s="4"/>
      <c r="T1860" s="4"/>
      <c r="U1860" s="4"/>
      <c r="V1860" s="4"/>
    </row>
    <row r="1861" spans="1:22" x14ac:dyDescent="0.2">
      <c r="A1861" s="143" t="s">
        <v>1643</v>
      </c>
      <c r="B1861" s="40" t="s">
        <v>1252</v>
      </c>
      <c r="C1861" s="4" t="s">
        <v>3459</v>
      </c>
      <c r="D1861" s="41">
        <v>3500</v>
      </c>
      <c r="E1861" s="46">
        <v>33250</v>
      </c>
      <c r="F1861" s="43"/>
      <c r="G1861" s="263" t="str">
        <f t="shared" si="119"/>
        <v xml:space="preserve"> </v>
      </c>
      <c r="H1861" s="143" t="s">
        <v>21</v>
      </c>
      <c r="I1861" s="143" t="s">
        <v>853</v>
      </c>
      <c r="J1861" s="263" t="str">
        <f t="shared" si="120"/>
        <v xml:space="preserve"> </v>
      </c>
      <c r="K1861" s="38" t="str">
        <f>IF(D1861&gt;=(('28 Populations and thresholds'!$I$161)+('28 Populations and thresholds'!$I$162)),"YES"," ")</f>
        <v>YES</v>
      </c>
      <c r="L1861" s="38" t="str">
        <f>IF(K1861="YES"," ",IF(D1861&gt;=(('28 Populations and thresholds'!$I$161)+('28 Populations and thresholds'!$I$162))*0.25,"YES"))</f>
        <v xml:space="preserve"> </v>
      </c>
      <c r="M1861" s="38" t="b">
        <f>OR('28 Populations and thresholds'!$J$161="CR",'28 Populations and thresholds'!$J$161="EN",'28 Populations and thresholds'!$J$161="VU")</f>
        <v>0</v>
      </c>
      <c r="N1861" s="75">
        <f>D1861/(('28 Populations and thresholds'!$H$161)+('28 Populations and thresholds'!$H$162))</f>
        <v>1.9444444444444445E-2</v>
      </c>
      <c r="O1861" s="263" t="str">
        <f t="shared" si="121"/>
        <v xml:space="preserve"> </v>
      </c>
      <c r="P1861" s="121" t="s">
        <v>4564</v>
      </c>
      <c r="Q1861" s="263" t="str">
        <f t="shared" si="122"/>
        <v xml:space="preserve"> </v>
      </c>
    </row>
    <row r="1862" spans="1:22" x14ac:dyDescent="0.2">
      <c r="A1862" s="143" t="s">
        <v>1643</v>
      </c>
      <c r="B1862" s="40" t="s">
        <v>1252</v>
      </c>
      <c r="C1862" s="4" t="s">
        <v>3745</v>
      </c>
      <c r="D1862" s="41">
        <v>1114</v>
      </c>
      <c r="E1862" s="46">
        <v>32881</v>
      </c>
      <c r="F1862" s="43"/>
      <c r="G1862" s="263" t="str">
        <f t="shared" si="119"/>
        <v xml:space="preserve"> </v>
      </c>
      <c r="H1862" s="143" t="s">
        <v>21</v>
      </c>
      <c r="I1862" s="143" t="s">
        <v>853</v>
      </c>
      <c r="J1862" s="263" t="str">
        <f t="shared" si="120"/>
        <v xml:space="preserve"> </v>
      </c>
      <c r="K1862" s="38" t="str">
        <f>IF(D1862&gt;=('28 Populations and thresholds'!$I$152),"YES"," ")</f>
        <v>YES</v>
      </c>
      <c r="L1862" s="38" t="str">
        <f>IF(K1862="YES"," ",IF(D1862&gt;=('28 Populations and thresholds'!$I$152)*0.25,"YES"))</f>
        <v xml:space="preserve"> </v>
      </c>
      <c r="M1862" s="38" t="b">
        <f>OR('28 Populations and thresholds'!$J$152="CR",'28 Populations and thresholds'!$J$152="EN",'28 Populations and thresholds'!$J$152="VU")</f>
        <v>0</v>
      </c>
      <c r="N1862" s="75">
        <f>D1862/'28 Populations and thresholds'!$H$152</f>
        <v>1.1140000000000001E-2</v>
      </c>
      <c r="O1862" s="263" t="str">
        <f t="shared" si="121"/>
        <v xml:space="preserve"> </v>
      </c>
      <c r="P1862" s="9"/>
      <c r="Q1862" s="263" t="str">
        <f t="shared" si="122"/>
        <v xml:space="preserve"> </v>
      </c>
      <c r="R1862" s="4"/>
      <c r="S1862" s="4"/>
      <c r="T1862" s="4"/>
      <c r="U1862" s="4"/>
      <c r="V1862" s="4"/>
    </row>
    <row r="1863" spans="1:22" s="4" customFormat="1" x14ac:dyDescent="0.2">
      <c r="A1863" s="267" t="s">
        <v>1643</v>
      </c>
      <c r="B1863" s="292" t="s">
        <v>2261</v>
      </c>
      <c r="C1863" s="269" t="s">
        <v>3761</v>
      </c>
      <c r="D1863" s="270">
        <v>610</v>
      </c>
      <c r="E1863" s="271">
        <v>32914</v>
      </c>
      <c r="F1863" s="276">
        <v>1</v>
      </c>
      <c r="G1863" s="263" t="str">
        <f t="shared" si="119"/>
        <v xml:space="preserve"> </v>
      </c>
      <c r="H1863" s="267" t="s">
        <v>21</v>
      </c>
      <c r="I1863" s="267" t="s">
        <v>853</v>
      </c>
      <c r="J1863" s="263" t="str">
        <f t="shared" si="120"/>
        <v xml:space="preserve"> </v>
      </c>
      <c r="K1863" s="272" t="str">
        <f>IF(D1863&gt;=('28 Populations and thresholds'!$I$187),"YES"," ")</f>
        <v xml:space="preserve"> </v>
      </c>
      <c r="L1863" s="272" t="str">
        <f>IF(K1863="YES"," ",IF(D1863&gt;=('28 Populations and thresholds'!$I$187)*0.25,"YES"))</f>
        <v>YES</v>
      </c>
      <c r="M1863" s="272" t="b">
        <f>OR('28 Populations and thresholds'!$J$187="CR",'28 Populations and thresholds'!$J$187="EN",'28 Populations and thresholds'!$J$187="VU")</f>
        <v>0</v>
      </c>
      <c r="N1863" s="273">
        <f>D1863/'28 Populations and thresholds'!$H$187</f>
        <v>6.1000000000000004E-3</v>
      </c>
      <c r="O1863" s="263" t="str">
        <f t="shared" si="121"/>
        <v xml:space="preserve"> </v>
      </c>
      <c r="P1863" s="269"/>
      <c r="Q1863" s="263" t="str">
        <f t="shared" si="122"/>
        <v xml:space="preserve"> </v>
      </c>
      <c r="R1863" s="9"/>
      <c r="S1863" s="9"/>
      <c r="T1863" s="9"/>
      <c r="U1863" s="9"/>
      <c r="V1863" s="9"/>
    </row>
    <row r="1864" spans="1:22" s="4" customFormat="1" x14ac:dyDescent="0.2">
      <c r="A1864" s="275" t="s">
        <v>1643</v>
      </c>
      <c r="B1864" s="292" t="s">
        <v>2261</v>
      </c>
      <c r="C1864" s="296" t="s">
        <v>3471</v>
      </c>
      <c r="D1864" s="279">
        <v>3500</v>
      </c>
      <c r="E1864" s="281">
        <v>39692</v>
      </c>
      <c r="F1864" s="272"/>
      <c r="G1864" s="263" t="str">
        <f t="shared" si="119"/>
        <v xml:space="preserve"> </v>
      </c>
      <c r="H1864" s="275"/>
      <c r="I1864" s="275" t="s">
        <v>3922</v>
      </c>
      <c r="J1864" s="263" t="str">
        <f t="shared" si="120"/>
        <v xml:space="preserve"> </v>
      </c>
      <c r="K1864" s="272" t="str">
        <f>IF(D1864&gt;=(('28 Populations and thresholds'!$I$183)+('28 Populations and thresholds'!$I$184)+('28 Populations and thresholds'!$I$185)),"YES"," ")</f>
        <v>YES</v>
      </c>
      <c r="L1864" s="272" t="str">
        <f>IF(K1864="YES"," ",IF(D1864&gt;=(('28 Populations and thresholds'!$I$183)+('28 Populations and thresholds'!$I$184)+('28 Populations and thresholds'!$I$185))*0.25,"YES"))</f>
        <v xml:space="preserve"> </v>
      </c>
      <c r="M1864" s="272" t="b">
        <f>OR('28 Populations and thresholds'!$J$183="CR",'28 Populations and thresholds'!$J$183="EN",'28 Populations and thresholds'!$J$183="VU")</f>
        <v>0</v>
      </c>
      <c r="N1864" s="273">
        <f>D1864/(('28 Populations and thresholds'!$H$183)+('28 Populations and thresholds'!$H$184)+('28 Populations and thresholds'!$H$185))</f>
        <v>1.1666666666666667E-2</v>
      </c>
      <c r="O1864" s="263" t="str">
        <f t="shared" si="121"/>
        <v xml:space="preserve"> </v>
      </c>
      <c r="P1864" s="275" t="s">
        <v>4569</v>
      </c>
      <c r="Q1864" s="263" t="str">
        <f t="shared" si="122"/>
        <v xml:space="preserve"> </v>
      </c>
      <c r="R1864" s="9"/>
      <c r="S1864" s="9"/>
      <c r="T1864" s="9"/>
      <c r="U1864" s="9"/>
      <c r="V1864" s="9"/>
    </row>
    <row r="1865" spans="1:22" s="4" customFormat="1" x14ac:dyDescent="0.2">
      <c r="A1865" s="267" t="s">
        <v>1643</v>
      </c>
      <c r="B1865" s="292" t="s">
        <v>2261</v>
      </c>
      <c r="C1865" s="269" t="s">
        <v>3480</v>
      </c>
      <c r="D1865" s="270">
        <v>2290</v>
      </c>
      <c r="E1865" s="271">
        <v>33538</v>
      </c>
      <c r="F1865" s="276"/>
      <c r="G1865" s="263" t="str">
        <f t="shared" si="119"/>
        <v xml:space="preserve"> </v>
      </c>
      <c r="H1865" s="267" t="s">
        <v>21</v>
      </c>
      <c r="I1865" s="267" t="s">
        <v>482</v>
      </c>
      <c r="J1865" s="263" t="str">
        <f t="shared" si="120"/>
        <v xml:space="preserve"> </v>
      </c>
      <c r="K1865" s="272" t="str">
        <f>IF(D1865&gt;=('28 Populations and thresholds'!$I$203),"YES"," ")</f>
        <v>YES</v>
      </c>
      <c r="L1865" s="272" t="str">
        <f>IF(K1865="YES"," ",IF(D1865&gt;=('28 Populations and thresholds'!$I$203)*0.25,"YES"))</f>
        <v xml:space="preserve"> </v>
      </c>
      <c r="M1865" s="272" t="b">
        <f>OR('28 Populations and thresholds'!$J$203="CR",'28 Populations and thresholds'!$J$203="EN",'28 Populations and thresholds'!$J$203="VU")</f>
        <v>0</v>
      </c>
      <c r="N1865" s="273">
        <f>D1865/'28 Populations and thresholds'!$H$203</f>
        <v>1.6962962962962964E-2</v>
      </c>
      <c r="O1865" s="263" t="str">
        <f t="shared" si="121"/>
        <v xml:space="preserve"> </v>
      </c>
      <c r="P1865" s="275"/>
      <c r="Q1865" s="263" t="str">
        <f t="shared" si="122"/>
        <v xml:space="preserve"> </v>
      </c>
      <c r="R1865" s="9"/>
      <c r="S1865" s="9"/>
      <c r="T1865" s="9"/>
      <c r="U1865" s="9"/>
      <c r="V1865" s="9"/>
    </row>
    <row r="1866" spans="1:22" s="4" customFormat="1" x14ac:dyDescent="0.2">
      <c r="A1866" s="275" t="s">
        <v>1643</v>
      </c>
      <c r="B1866" s="292" t="s">
        <v>2261</v>
      </c>
      <c r="C1866" s="269" t="s">
        <v>3467</v>
      </c>
      <c r="D1866" s="279">
        <v>4900</v>
      </c>
      <c r="E1866" s="281">
        <v>39783</v>
      </c>
      <c r="F1866" s="272"/>
      <c r="G1866" s="263" t="str">
        <f t="shared" si="119"/>
        <v xml:space="preserve"> </v>
      </c>
      <c r="H1866" s="275"/>
      <c r="I1866" s="275" t="s">
        <v>3922</v>
      </c>
      <c r="J1866" s="263" t="str">
        <f t="shared" si="120"/>
        <v xml:space="preserve"> </v>
      </c>
      <c r="K1866" s="272" t="str">
        <f>IF(D1866&gt;=('28 Populations and thresholds'!$I$180),"YES"," ")</f>
        <v>YES</v>
      </c>
      <c r="L1866" s="272" t="str">
        <f>IF(K1866="YES"," ",IF(D1866&gt;=('28 Populations and thresholds'!$I$180)*0.25,"YES"))</f>
        <v xml:space="preserve"> </v>
      </c>
      <c r="M1866" s="272" t="b">
        <f>OR('28 Populations and thresholds'!$J$180="CR",'28 Populations and thresholds'!$J$180="EN",'28 Populations and thresholds'!$J$180="VU")</f>
        <v>0</v>
      </c>
      <c r="N1866" s="273">
        <f>D1866/'28 Populations and thresholds'!$H$180</f>
        <v>4.9000000000000002E-2</v>
      </c>
      <c r="O1866" s="263" t="str">
        <f t="shared" si="121"/>
        <v xml:space="preserve"> </v>
      </c>
      <c r="P1866" s="269"/>
      <c r="Q1866" s="263" t="str">
        <f t="shared" si="122"/>
        <v xml:space="preserve"> </v>
      </c>
      <c r="R1866" s="9"/>
      <c r="S1866" s="9"/>
      <c r="T1866" s="9"/>
      <c r="U1866" s="9"/>
      <c r="V1866" s="9"/>
    </row>
    <row r="1867" spans="1:22" s="4" customFormat="1" x14ac:dyDescent="0.2">
      <c r="A1867" s="275" t="s">
        <v>1643</v>
      </c>
      <c r="B1867" s="292" t="s">
        <v>2261</v>
      </c>
      <c r="C1867" s="269" t="s">
        <v>3461</v>
      </c>
      <c r="D1867" s="279">
        <v>2500</v>
      </c>
      <c r="E1867" s="281">
        <v>39448</v>
      </c>
      <c r="F1867" s="272"/>
      <c r="G1867" s="263" t="str">
        <f t="shared" si="119"/>
        <v xml:space="preserve"> </v>
      </c>
      <c r="H1867" s="275"/>
      <c r="I1867" s="275" t="s">
        <v>3922</v>
      </c>
      <c r="J1867" s="263" t="str">
        <f t="shared" si="120"/>
        <v xml:space="preserve"> </v>
      </c>
      <c r="K1867" s="272" t="str">
        <f>IF(D1867&gt;=('28 Populations and thresholds'!$I$164),"YES"," ")</f>
        <v>YES</v>
      </c>
      <c r="L1867" s="272" t="str">
        <f>IF(K1867="YES"," ",IF(D1867&gt;=('28 Populations and thresholds'!$I$164)*0.25,"YES"))</f>
        <v xml:space="preserve"> </v>
      </c>
      <c r="M1867" s="272" t="b">
        <f>OR('28 Populations and thresholds'!$J$164="CR",'28 Populations and thresholds'!$J$164="EN",'28 Populations and thresholds'!$J$164="VU")</f>
        <v>0</v>
      </c>
      <c r="N1867" s="273">
        <f>D1867/'28 Populations and thresholds'!$H$164</f>
        <v>3.1645569620253167E-2</v>
      </c>
      <c r="O1867" s="263" t="str">
        <f t="shared" si="121"/>
        <v xml:space="preserve"> </v>
      </c>
      <c r="P1867" s="269"/>
      <c r="Q1867" s="263" t="str">
        <f t="shared" si="122"/>
        <v xml:space="preserve"> </v>
      </c>
      <c r="R1867" s="9"/>
      <c r="S1867" s="9"/>
      <c r="T1867" s="9"/>
      <c r="U1867" s="9"/>
      <c r="V1867" s="9"/>
    </row>
    <row r="1868" spans="1:22" s="4" customFormat="1" x14ac:dyDescent="0.2">
      <c r="A1868" s="275" t="s">
        <v>1643</v>
      </c>
      <c r="B1868" s="292" t="s">
        <v>2261</v>
      </c>
      <c r="C1868" s="278" t="s">
        <v>3451</v>
      </c>
      <c r="D1868" s="279">
        <v>1147</v>
      </c>
      <c r="E1868" s="274" t="s">
        <v>4308</v>
      </c>
      <c r="F1868" s="272"/>
      <c r="G1868" s="263" t="str">
        <f t="shared" si="119"/>
        <v xml:space="preserve"> </v>
      </c>
      <c r="H1868" s="275"/>
      <c r="I1868" s="275" t="s">
        <v>4307</v>
      </c>
      <c r="J1868" s="263" t="str">
        <f t="shared" si="120"/>
        <v xml:space="preserve"> </v>
      </c>
      <c r="K1868" s="272" t="str">
        <f>IF(D1868&gt;=('28 Populations and thresholds'!$I$154),"YES"," ")</f>
        <v>YES</v>
      </c>
      <c r="L1868" s="272" t="str">
        <f>IF(K1868="YES"," ",IF(D1868&gt;=('28 Populations and thresholds'!$I$154)*0.25,"YES"))</f>
        <v xml:space="preserve"> </v>
      </c>
      <c r="M1868" s="272" t="b">
        <f>OR('28 Populations and thresholds'!$J$154="CR",'28 Populations and thresholds'!$J$154="EN",'28 Populations and thresholds'!$J$154="VU")</f>
        <v>0</v>
      </c>
      <c r="N1868" s="273">
        <f>D1868/'28 Populations and thresholds'!$H$154</f>
        <v>1.1028846153846155E-2</v>
      </c>
      <c r="O1868" s="263" t="str">
        <f t="shared" si="121"/>
        <v xml:space="preserve"> </v>
      </c>
      <c r="P1868" s="275"/>
      <c r="Q1868" s="263" t="str">
        <f t="shared" si="122"/>
        <v xml:space="preserve"> </v>
      </c>
      <c r="R1868" s="9"/>
      <c r="S1868" s="9"/>
      <c r="T1868" s="9"/>
      <c r="U1868" s="9"/>
      <c r="V1868" s="9"/>
    </row>
    <row r="1869" spans="1:22" s="4" customFormat="1" x14ac:dyDescent="0.2">
      <c r="A1869" s="275" t="s">
        <v>1643</v>
      </c>
      <c r="B1869" s="292" t="s">
        <v>2261</v>
      </c>
      <c r="C1869" s="296" t="s">
        <v>1754</v>
      </c>
      <c r="D1869" s="279">
        <v>1975</v>
      </c>
      <c r="E1869" s="285">
        <v>33669</v>
      </c>
      <c r="F1869" s="272"/>
      <c r="G1869" s="263" t="str">
        <f t="shared" si="119"/>
        <v xml:space="preserve"> </v>
      </c>
      <c r="H1869" s="275" t="s">
        <v>4410</v>
      </c>
      <c r="I1869" s="275"/>
      <c r="J1869" s="263" t="str">
        <f t="shared" si="120"/>
        <v xml:space="preserve"> </v>
      </c>
      <c r="K1869" s="272" t="str">
        <f>IF(D1869&gt;=('28 Populations and thresholds'!$I$224),"YES"," ")</f>
        <v>YES</v>
      </c>
      <c r="L1869" s="272" t="str">
        <f>IF(K1869="YES"," ",IF(D1869&gt;=('28 Populations and thresholds'!$I$224)*0.25,"YES"))</f>
        <v xml:space="preserve"> </v>
      </c>
      <c r="M1869" s="272" t="b">
        <f>OR('28 Populations and thresholds'!$J$224="CR",'28 Populations and thresholds'!$J$224="EN",'28 Populations and thresholds'!$J$224="VU")</f>
        <v>0</v>
      </c>
      <c r="N1869" s="273">
        <f>D1869/'28 Populations and thresholds'!$H$224</f>
        <v>1.975E-2</v>
      </c>
      <c r="O1869" s="263" t="str">
        <f t="shared" si="121"/>
        <v xml:space="preserve"> </v>
      </c>
      <c r="P1869" s="275" t="s">
        <v>4570</v>
      </c>
      <c r="Q1869" s="263" t="str">
        <f t="shared" si="122"/>
        <v xml:space="preserve"> </v>
      </c>
      <c r="R1869" s="9"/>
      <c r="S1869" s="9"/>
      <c r="T1869" s="9"/>
      <c r="U1869" s="9"/>
      <c r="V1869" s="9"/>
    </row>
    <row r="1870" spans="1:22" s="4" customFormat="1" x14ac:dyDescent="0.2">
      <c r="A1870" s="275" t="s">
        <v>1643</v>
      </c>
      <c r="B1870" s="292" t="s">
        <v>2261</v>
      </c>
      <c r="C1870" s="269" t="s">
        <v>3749</v>
      </c>
      <c r="D1870" s="279">
        <v>4000</v>
      </c>
      <c r="E1870" s="281">
        <v>39783</v>
      </c>
      <c r="F1870" s="272"/>
      <c r="G1870" s="263" t="str">
        <f t="shared" si="119"/>
        <v xml:space="preserve"> </v>
      </c>
      <c r="H1870" s="275"/>
      <c r="I1870" s="275" t="s">
        <v>3922</v>
      </c>
      <c r="J1870" s="263" t="str">
        <f t="shared" si="120"/>
        <v xml:space="preserve"> </v>
      </c>
      <c r="K1870" s="272" t="str">
        <f>IF(D1870&gt;=('28 Populations and thresholds'!$I$162),"YES"," ")</f>
        <v>YES</v>
      </c>
      <c r="L1870" s="272" t="str">
        <f>IF(K1870="YES"," ",IF(D1870&gt;=('28 Populations and thresholds'!$I$162)*0.25,"YES"))</f>
        <v xml:space="preserve"> </v>
      </c>
      <c r="M1870" s="272" t="b">
        <f>OR('28 Populations and thresholds'!$J$162="CR",'28 Populations and thresholds'!$J$162="EN",'28 Populations and thresholds'!$J$162="VU")</f>
        <v>0</v>
      </c>
      <c r="N1870" s="273">
        <f>D1870/'28 Populations and thresholds'!$H$162</f>
        <v>0.13333333333333333</v>
      </c>
      <c r="O1870" s="263" t="str">
        <f t="shared" si="121"/>
        <v xml:space="preserve"> </v>
      </c>
      <c r="P1870" s="275" t="s">
        <v>4559</v>
      </c>
      <c r="Q1870" s="263" t="str">
        <f t="shared" si="122"/>
        <v xml:space="preserve"> </v>
      </c>
      <c r="R1870" s="9"/>
      <c r="S1870" s="9"/>
      <c r="T1870" s="9"/>
      <c r="U1870" s="9"/>
      <c r="V1870" s="9"/>
    </row>
    <row r="1871" spans="1:22" s="4" customFormat="1" x14ac:dyDescent="0.2">
      <c r="A1871" s="275" t="s">
        <v>1643</v>
      </c>
      <c r="B1871" s="292" t="s">
        <v>2261</v>
      </c>
      <c r="C1871" s="269" t="s">
        <v>3484</v>
      </c>
      <c r="D1871" s="279">
        <v>1</v>
      </c>
      <c r="E1871" s="274" t="s">
        <v>3924</v>
      </c>
      <c r="F1871" s="272"/>
      <c r="G1871" s="263" t="str">
        <f t="shared" si="119"/>
        <v xml:space="preserve"> </v>
      </c>
      <c r="H1871" s="275"/>
      <c r="I1871" s="275" t="s">
        <v>3922</v>
      </c>
      <c r="J1871" s="263" t="str">
        <f t="shared" si="120"/>
        <v xml:space="preserve"> </v>
      </c>
      <c r="K1871" s="272" t="s">
        <v>4558</v>
      </c>
      <c r="L1871" s="272" t="str">
        <f>IF(K1871="YES"," ",IF(D1871&gt;=('28 Populations and thresholds'!$I$209)*0.25,"YES"))</f>
        <v xml:space="preserve"> </v>
      </c>
      <c r="M1871" s="272" t="b">
        <f>OR('28 Populations and thresholds'!$J$209="CR",'28 Populations and thresholds'!$J$209="EN",'28 Populations and thresholds'!$J$209="VU")</f>
        <v>1</v>
      </c>
      <c r="N1871" s="273">
        <f>D1871/'28 Populations and thresholds'!$H$209</f>
        <v>2.0833333333333333E-3</v>
      </c>
      <c r="O1871" s="263" t="str">
        <f t="shared" si="121"/>
        <v xml:space="preserve"> </v>
      </c>
      <c r="P1871" s="275" t="s">
        <v>4566</v>
      </c>
      <c r="Q1871" s="263" t="str">
        <f t="shared" si="122"/>
        <v xml:space="preserve"> </v>
      </c>
    </row>
    <row r="1872" spans="1:22" s="4" customFormat="1" x14ac:dyDescent="0.2">
      <c r="A1872" s="275" t="s">
        <v>1643</v>
      </c>
      <c r="B1872" s="292" t="s">
        <v>2261</v>
      </c>
      <c r="C1872" s="280" t="s">
        <v>3472</v>
      </c>
      <c r="D1872" s="279">
        <v>35</v>
      </c>
      <c r="E1872" s="281">
        <v>39783</v>
      </c>
      <c r="F1872" s="272"/>
      <c r="G1872" s="263" t="str">
        <f t="shared" si="119"/>
        <v xml:space="preserve"> </v>
      </c>
      <c r="H1872" s="275"/>
      <c r="I1872" s="275" t="s">
        <v>3922</v>
      </c>
      <c r="J1872" s="263" t="str">
        <f t="shared" si="120"/>
        <v xml:space="preserve"> </v>
      </c>
      <c r="K1872" s="272" t="str">
        <f>IF(D1872&gt;=('28 Populations and thresholds'!$I$188),"YES"," ")</f>
        <v>YES</v>
      </c>
      <c r="L1872" s="272" t="str">
        <f>IF(K1872="YES"," ",IF(D1872&gt;=('28 Populations and thresholds'!$I$188)*0.25,"YES"))</f>
        <v xml:space="preserve"> </v>
      </c>
      <c r="M1872" s="272" t="b">
        <f>OR('28 Populations and thresholds'!$J$188="CR",'28 Populations and thresholds'!$J$188="EN",'28 Populations and thresholds'!$J$188="VU")</f>
        <v>1</v>
      </c>
      <c r="N1872" s="273">
        <f>D1872/'28 Populations and thresholds'!$H$188</f>
        <v>5.8333333333333334E-2</v>
      </c>
      <c r="O1872" s="263" t="str">
        <f t="shared" si="121"/>
        <v xml:space="preserve"> </v>
      </c>
      <c r="P1872" s="269"/>
      <c r="Q1872" s="263" t="str">
        <f t="shared" si="122"/>
        <v xml:space="preserve"> </v>
      </c>
    </row>
    <row r="1873" spans="1:22" s="4" customFormat="1" x14ac:dyDescent="0.2">
      <c r="A1873" s="267" t="s">
        <v>1643</v>
      </c>
      <c r="B1873" s="292" t="s">
        <v>2261</v>
      </c>
      <c r="C1873" s="280" t="s">
        <v>3763</v>
      </c>
      <c r="D1873" s="270">
        <v>2100</v>
      </c>
      <c r="E1873" s="271">
        <v>33242</v>
      </c>
      <c r="F1873" s="276"/>
      <c r="G1873" s="263" t="str">
        <f t="shared" si="119"/>
        <v xml:space="preserve"> </v>
      </c>
      <c r="H1873" s="267" t="s">
        <v>21</v>
      </c>
      <c r="I1873" s="267" t="s">
        <v>853</v>
      </c>
      <c r="J1873" s="263" t="str">
        <f t="shared" si="120"/>
        <v xml:space="preserve"> </v>
      </c>
      <c r="K1873" s="272" t="str">
        <f>IF(D1873&gt;=('28 Populations and thresholds'!$I$191),"YES"," ")</f>
        <v>YES</v>
      </c>
      <c r="L1873" s="272" t="str">
        <f>IF(K1873="YES"," ",IF(D1873&gt;=('28 Populations and thresholds'!$I$191)*0.25,"YES"))</f>
        <v xml:space="preserve"> </v>
      </c>
      <c r="M1873" s="272" t="b">
        <f>OR('28 Populations and thresholds'!$J$191="CR",'28 Populations and thresholds'!$J$191="EN",'28 Populations and thresholds'!$J$191="VU")</f>
        <v>0</v>
      </c>
      <c r="N1873" s="273">
        <f>D1873/'28 Populations and thresholds'!$H$191</f>
        <v>4.2000000000000003E-2</v>
      </c>
      <c r="O1873" s="263" t="str">
        <f t="shared" si="121"/>
        <v xml:space="preserve"> </v>
      </c>
      <c r="P1873" s="275"/>
      <c r="Q1873" s="263" t="str">
        <f t="shared" si="122"/>
        <v xml:space="preserve"> </v>
      </c>
      <c r="R1873" s="9"/>
      <c r="S1873" s="9"/>
      <c r="T1873" s="9"/>
      <c r="U1873" s="9"/>
      <c r="V1873" s="9"/>
    </row>
    <row r="1874" spans="1:22" s="4" customFormat="1" x14ac:dyDescent="0.2">
      <c r="A1874" s="275" t="s">
        <v>1643</v>
      </c>
      <c r="B1874" s="292" t="s">
        <v>2261</v>
      </c>
      <c r="C1874" s="269" t="s">
        <v>3758</v>
      </c>
      <c r="D1874" s="279">
        <v>1500</v>
      </c>
      <c r="E1874" s="274" t="s">
        <v>3923</v>
      </c>
      <c r="F1874" s="272"/>
      <c r="G1874" s="263" t="str">
        <f t="shared" si="119"/>
        <v xml:space="preserve"> </v>
      </c>
      <c r="H1874" s="275"/>
      <c r="I1874" s="275" t="s">
        <v>3922</v>
      </c>
      <c r="J1874" s="263" t="str">
        <f t="shared" si="120"/>
        <v xml:space="preserve"> </v>
      </c>
      <c r="K1874" s="272" t="str">
        <f>IF(D1874&gt;=('28 Populations and thresholds'!$I$179),"YES"," ")</f>
        <v>YES</v>
      </c>
      <c r="L1874" s="272" t="str">
        <f>IF(K1874="YES"," ",IF(D1874&gt;=('28 Populations and thresholds'!$I$179)*0.25,"YES"))</f>
        <v xml:space="preserve"> </v>
      </c>
      <c r="M1874" s="272" t="b">
        <f>OR('28 Populations and thresholds'!$J$179="CR",'28 Populations and thresholds'!$J$179="EN",'28 Populations and thresholds'!$J$179="VU")</f>
        <v>0</v>
      </c>
      <c r="N1874" s="273">
        <f>D1874/'28 Populations and thresholds'!$H$179</f>
        <v>2.7272727272727271E-2</v>
      </c>
      <c r="O1874" s="263" t="str">
        <f t="shared" si="121"/>
        <v xml:space="preserve"> </v>
      </c>
      <c r="P1874" s="275"/>
      <c r="Q1874" s="263" t="str">
        <f t="shared" si="122"/>
        <v xml:space="preserve"> </v>
      </c>
      <c r="R1874" s="9"/>
      <c r="S1874" s="9"/>
      <c r="T1874" s="9"/>
      <c r="U1874" s="9"/>
      <c r="V1874" s="9"/>
    </row>
    <row r="1875" spans="1:22" s="4" customFormat="1" x14ac:dyDescent="0.2">
      <c r="A1875" s="275" t="s">
        <v>1643</v>
      </c>
      <c r="B1875" s="292" t="s">
        <v>2261</v>
      </c>
      <c r="C1875" s="277" t="s">
        <v>3792</v>
      </c>
      <c r="D1875" s="279">
        <v>2200</v>
      </c>
      <c r="E1875" s="285">
        <v>33709</v>
      </c>
      <c r="F1875" s="272"/>
      <c r="G1875" s="263" t="str">
        <f t="shared" si="119"/>
        <v xml:space="preserve"> </v>
      </c>
      <c r="H1875" s="275" t="s">
        <v>4410</v>
      </c>
      <c r="I1875" s="275"/>
      <c r="J1875" s="263" t="str">
        <f t="shared" si="120"/>
        <v xml:space="preserve"> </v>
      </c>
      <c r="K1875" s="272" t="str">
        <f>IF(D1875&gt;=('28 Populations and thresholds'!$I$254),"YES"," ")</f>
        <v>YES</v>
      </c>
      <c r="L1875" s="272" t="str">
        <f>IF(K1875="YES"," ",IF(D1875&gt;=('28 Populations and thresholds'!$I$254)*0.25,"YES"))</f>
        <v xml:space="preserve"> </v>
      </c>
      <c r="M1875" s="272" t="b">
        <f>OR('28 Populations and thresholds'!$J$254="CR",'28 Populations and thresholds'!$J$254="EN",'28 Populations and thresholds'!$J$254="VU")</f>
        <v>0</v>
      </c>
      <c r="N1875" s="273">
        <f>D1875/'28 Populations and thresholds'!$H$254</f>
        <v>2.2000000000000001E-3</v>
      </c>
      <c r="O1875" s="263" t="str">
        <f t="shared" si="121"/>
        <v xml:space="preserve"> </v>
      </c>
      <c r="P1875" s="275"/>
      <c r="Q1875" s="263" t="str">
        <f t="shared" si="122"/>
        <v xml:space="preserve"> </v>
      </c>
      <c r="R1875" s="9"/>
      <c r="S1875" s="9"/>
      <c r="T1875" s="9"/>
      <c r="U1875" s="9"/>
      <c r="V1875" s="9"/>
    </row>
    <row r="1876" spans="1:22" x14ac:dyDescent="0.2">
      <c r="A1876" s="12" t="s">
        <v>1643</v>
      </c>
      <c r="B1876" s="72" t="s">
        <v>3460</v>
      </c>
      <c r="C1876" s="115" t="s">
        <v>3718</v>
      </c>
      <c r="D1876" s="105">
        <v>900</v>
      </c>
      <c r="E1876" s="165" t="s">
        <v>3389</v>
      </c>
      <c r="G1876" s="263" t="str">
        <f t="shared" si="119"/>
        <v xml:space="preserve"> </v>
      </c>
      <c r="H1876" s="12" t="s">
        <v>4410</v>
      </c>
      <c r="I1876" s="12"/>
      <c r="J1876" s="263" t="str">
        <f t="shared" si="120"/>
        <v xml:space="preserve"> </v>
      </c>
      <c r="K1876" s="38" t="str">
        <f>IF(D1876&gt;=('28 Populations and thresholds'!$I$25),"YES"," ")</f>
        <v>YES</v>
      </c>
      <c r="L1876" s="38" t="str">
        <f>IF(K1876="YES"," ",IF(D1876&gt;=('28 Populations and thresholds'!$I$250)*0.25,"YES"))</f>
        <v xml:space="preserve"> </v>
      </c>
      <c r="M1876" s="38" t="b">
        <f>OR('28 Populations and thresholds'!$J$25="CR",'28 Populations and thresholds'!$J$25="EN",'28 Populations and thresholds'!$J$25="VU")</f>
        <v>0</v>
      </c>
      <c r="N1876" s="75">
        <f>D1876/'28 Populations and thresholds'!$H$25</f>
        <v>8.9999999999999998E-4</v>
      </c>
      <c r="O1876" s="263" t="str">
        <f t="shared" si="121"/>
        <v xml:space="preserve"> </v>
      </c>
      <c r="Q1876" s="263" t="str">
        <f t="shared" si="122"/>
        <v xml:space="preserve"> </v>
      </c>
    </row>
    <row r="1877" spans="1:22" x14ac:dyDescent="0.2">
      <c r="A1877" s="12" t="s">
        <v>1643</v>
      </c>
      <c r="B1877" s="72" t="s">
        <v>3460</v>
      </c>
      <c r="C1877" s="155" t="s">
        <v>3471</v>
      </c>
      <c r="D1877" s="105">
        <v>800</v>
      </c>
      <c r="E1877" s="172" t="s">
        <v>4176</v>
      </c>
      <c r="G1877" s="263" t="str">
        <f t="shared" si="119"/>
        <v xml:space="preserve"> </v>
      </c>
      <c r="H1877" s="12"/>
      <c r="I1877" s="12" t="s">
        <v>4174</v>
      </c>
      <c r="J1877" s="263" t="str">
        <f t="shared" si="120"/>
        <v xml:space="preserve"> </v>
      </c>
      <c r="K1877" s="38" t="str">
        <f>IF(D1877&gt;=(('28 Populations and thresholds'!$I$183)+('28 Populations and thresholds'!$I$184)+('28 Populations and thresholds'!$I$185)),"YES"," ")</f>
        <v>YES</v>
      </c>
      <c r="L1877" s="38" t="str">
        <f>IF(K1877="YES"," ",IF(D1877&gt;=(('28 Populations and thresholds'!$I$183)+('28 Populations and thresholds'!$I$184)+('28 Populations and thresholds'!$I$185))*0.25,"YES"))</f>
        <v xml:space="preserve"> </v>
      </c>
      <c r="M1877" s="38" t="b">
        <f>OR('28 Populations and thresholds'!$J$183="CR",'28 Populations and thresholds'!$J$183="EN",'28 Populations and thresholds'!$J$183="VU")</f>
        <v>0</v>
      </c>
      <c r="N1877" s="75">
        <f>D1877/(('28 Populations and thresholds'!$H$183)+('28 Populations and thresholds'!$H$184)+('28 Populations and thresholds'!$H$185))</f>
        <v>2.6666666666666666E-3</v>
      </c>
      <c r="O1877" s="263" t="str">
        <f t="shared" si="121"/>
        <v xml:space="preserve"> </v>
      </c>
      <c r="P1877" s="12" t="s">
        <v>4568</v>
      </c>
      <c r="Q1877" s="263" t="str">
        <f t="shared" si="122"/>
        <v xml:space="preserve"> </v>
      </c>
    </row>
    <row r="1878" spans="1:22" x14ac:dyDescent="0.2">
      <c r="A1878" s="12" t="s">
        <v>1643</v>
      </c>
      <c r="B1878" s="72" t="s">
        <v>3460</v>
      </c>
      <c r="C1878" s="115" t="s">
        <v>3461</v>
      </c>
      <c r="D1878" s="105">
        <v>1650</v>
      </c>
      <c r="E1878" s="172" t="s">
        <v>4176</v>
      </c>
      <c r="G1878" s="263" t="str">
        <f t="shared" si="119"/>
        <v xml:space="preserve"> </v>
      </c>
      <c r="H1878" s="12"/>
      <c r="I1878" s="12" t="s">
        <v>4174</v>
      </c>
      <c r="J1878" s="263" t="str">
        <f t="shared" si="120"/>
        <v xml:space="preserve"> </v>
      </c>
      <c r="K1878" s="38" t="str">
        <f>IF(D1878&gt;=('28 Populations and thresholds'!$I$164),"YES"," ")</f>
        <v>YES</v>
      </c>
      <c r="L1878" s="38" t="str">
        <f>IF(K1878="YES"," ",IF(D1878&gt;=('28 Populations and thresholds'!$I$164)*0.25,"YES"))</f>
        <v xml:space="preserve"> </v>
      </c>
      <c r="M1878" s="38" t="b">
        <f>OR('28 Populations and thresholds'!$J$164="CR",'28 Populations and thresholds'!$J$164="EN",'28 Populations and thresholds'!$J$164="VU")</f>
        <v>0</v>
      </c>
      <c r="N1878" s="75">
        <f>D1878/'28 Populations and thresholds'!$H$164</f>
        <v>2.0886075949367089E-2</v>
      </c>
      <c r="O1878" s="263" t="str">
        <f t="shared" si="121"/>
        <v xml:space="preserve"> </v>
      </c>
      <c r="P1878" s="9"/>
      <c r="Q1878" s="263" t="str">
        <f t="shared" si="122"/>
        <v xml:space="preserve"> </v>
      </c>
    </row>
    <row r="1879" spans="1:22" x14ac:dyDescent="0.2">
      <c r="A1879" s="12" t="s">
        <v>1643</v>
      </c>
      <c r="B1879" s="4" t="s">
        <v>3460</v>
      </c>
      <c r="C1879" s="4" t="s">
        <v>3459</v>
      </c>
      <c r="D1879" s="5">
        <v>5000</v>
      </c>
      <c r="E1879" s="104">
        <v>2007</v>
      </c>
      <c r="G1879" s="263" t="str">
        <f t="shared" si="119"/>
        <v xml:space="preserve"> </v>
      </c>
      <c r="H1879" s="13" t="s">
        <v>139</v>
      </c>
      <c r="I1879" s="13" t="s">
        <v>3388</v>
      </c>
      <c r="J1879" s="263" t="str">
        <f t="shared" si="120"/>
        <v xml:space="preserve"> </v>
      </c>
      <c r="K1879" s="38" t="str">
        <f>IF(D1879&gt;=(('28 Populations and thresholds'!$I$161)+('28 Populations and thresholds'!$I$162)),"YES"," ")</f>
        <v>YES</v>
      </c>
      <c r="L1879" s="38" t="str">
        <f>IF(K1879="YES"," ",IF(D1879&gt;=(('28 Populations and thresholds'!$I$161)+('28 Populations and thresholds'!$I$162))*0.25,"YES"))</f>
        <v xml:space="preserve"> </v>
      </c>
      <c r="M1879" s="38" t="b">
        <f>OR('28 Populations and thresholds'!$J$161="CR",'28 Populations and thresholds'!$J$161="EN",'28 Populations and thresholds'!$J$161="VU")</f>
        <v>0</v>
      </c>
      <c r="N1879" s="75">
        <f>D1879/(('28 Populations and thresholds'!$H$161)+('28 Populations and thresholds'!$H$162))</f>
        <v>2.7777777777777776E-2</v>
      </c>
      <c r="O1879" s="263" t="str">
        <f t="shared" si="121"/>
        <v xml:space="preserve"> </v>
      </c>
      <c r="P1879" s="121" t="s">
        <v>4564</v>
      </c>
      <c r="Q1879" s="263" t="str">
        <f t="shared" si="122"/>
        <v xml:space="preserve"> </v>
      </c>
    </row>
    <row r="1880" spans="1:22" x14ac:dyDescent="0.2">
      <c r="A1880" s="12" t="s">
        <v>1643</v>
      </c>
      <c r="B1880" s="72" t="s">
        <v>3460</v>
      </c>
      <c r="C1880" s="115" t="s">
        <v>3745</v>
      </c>
      <c r="D1880" s="105">
        <v>2000</v>
      </c>
      <c r="E1880" s="172" t="s">
        <v>4176</v>
      </c>
      <c r="G1880" s="263" t="str">
        <f t="shared" si="119"/>
        <v xml:space="preserve"> </v>
      </c>
      <c r="H1880" s="12"/>
      <c r="I1880" s="12" t="s">
        <v>4174</v>
      </c>
      <c r="J1880" s="263" t="str">
        <f t="shared" si="120"/>
        <v xml:space="preserve"> </v>
      </c>
      <c r="K1880" s="38" t="str">
        <f>IF(D1880&gt;=('28 Populations and thresholds'!$I$152),"YES"," ")</f>
        <v>YES</v>
      </c>
      <c r="L1880" s="38" t="str">
        <f>IF(K1880="YES"," ",IF(D1880&gt;=('28 Populations and thresholds'!$I$152)*0.25,"YES"))</f>
        <v xml:space="preserve"> </v>
      </c>
      <c r="M1880" s="38" t="b">
        <f>OR('28 Populations and thresholds'!$J$152="CR",'28 Populations and thresholds'!$J$152="EN",'28 Populations and thresholds'!$J$152="VU")</f>
        <v>0</v>
      </c>
      <c r="N1880" s="75">
        <f>D1880/'28 Populations and thresholds'!$H$152</f>
        <v>0.02</v>
      </c>
      <c r="O1880" s="263" t="str">
        <f t="shared" si="121"/>
        <v xml:space="preserve"> </v>
      </c>
      <c r="Q1880" s="263" t="str">
        <f t="shared" si="122"/>
        <v xml:space="preserve"> </v>
      </c>
      <c r="R1880" s="4"/>
      <c r="S1880" s="4"/>
      <c r="T1880" s="4"/>
      <c r="U1880" s="4"/>
      <c r="V1880" s="4"/>
    </row>
    <row r="1881" spans="1:22" x14ac:dyDescent="0.2">
      <c r="A1881" s="12" t="s">
        <v>1643</v>
      </c>
      <c r="B1881" s="72" t="s">
        <v>3460</v>
      </c>
      <c r="C1881" s="64" t="s">
        <v>3472</v>
      </c>
      <c r="D1881" s="105">
        <v>38</v>
      </c>
      <c r="E1881" s="172" t="s">
        <v>4176</v>
      </c>
      <c r="G1881" s="263" t="str">
        <f t="shared" si="119"/>
        <v xml:space="preserve"> </v>
      </c>
      <c r="H1881" s="12"/>
      <c r="I1881" s="12" t="s">
        <v>4174</v>
      </c>
      <c r="J1881" s="263" t="str">
        <f t="shared" si="120"/>
        <v xml:space="preserve"> </v>
      </c>
      <c r="K1881" s="38" t="str">
        <f>IF(D1881&gt;=('28 Populations and thresholds'!$I$188),"YES"," ")</f>
        <v>YES</v>
      </c>
      <c r="L1881" s="38" t="str">
        <f>IF(K1881="YES"," ",IF(D1881&gt;=('28 Populations and thresholds'!$I$188)*0.25,"YES"))</f>
        <v xml:space="preserve"> </v>
      </c>
      <c r="M1881" s="38" t="b">
        <f>OR('28 Populations and thresholds'!$J$188="CR",'28 Populations and thresholds'!$J$188="EN",'28 Populations and thresholds'!$J$188="VU")</f>
        <v>1</v>
      </c>
      <c r="N1881" s="75">
        <f>D1881/'28 Populations and thresholds'!$H$188</f>
        <v>6.3333333333333339E-2</v>
      </c>
      <c r="O1881" s="263" t="str">
        <f t="shared" si="121"/>
        <v xml:space="preserve"> </v>
      </c>
      <c r="Q1881" s="263" t="str">
        <f t="shared" si="122"/>
        <v xml:space="preserve"> </v>
      </c>
      <c r="R1881" s="4"/>
      <c r="S1881" s="4"/>
      <c r="T1881" s="4"/>
      <c r="U1881" s="4"/>
      <c r="V1881" s="4"/>
    </row>
    <row r="1882" spans="1:22" x14ac:dyDescent="0.2">
      <c r="A1882" s="12" t="s">
        <v>1643</v>
      </c>
      <c r="B1882" s="72" t="s">
        <v>3460</v>
      </c>
      <c r="C1882" s="111" t="s">
        <v>3758</v>
      </c>
      <c r="D1882" s="105">
        <v>550</v>
      </c>
      <c r="E1882" s="172" t="s">
        <v>4176</v>
      </c>
      <c r="G1882" s="263" t="str">
        <f t="shared" si="119"/>
        <v xml:space="preserve"> </v>
      </c>
      <c r="H1882" s="12"/>
      <c r="I1882" s="12" t="s">
        <v>4174</v>
      </c>
      <c r="J1882" s="263" t="str">
        <f t="shared" si="120"/>
        <v xml:space="preserve"> </v>
      </c>
      <c r="K1882" s="38" t="str">
        <f>IF(D1882&gt;=('28 Populations and thresholds'!$I$179),"YES"," ")</f>
        <v>YES</v>
      </c>
      <c r="L1882" s="38" t="str">
        <f>IF(K1882="YES"," ",IF(D1882&gt;=('28 Populations and thresholds'!$I$179)*0.25,"YES"))</f>
        <v xml:space="preserve"> </v>
      </c>
      <c r="M1882" s="38" t="b">
        <f>OR('28 Populations and thresholds'!$J$179="CR",'28 Populations and thresholds'!$J$179="EN",'28 Populations and thresholds'!$J$179="VU")</f>
        <v>0</v>
      </c>
      <c r="N1882" s="75">
        <f>D1882/'28 Populations and thresholds'!$H$179</f>
        <v>0.01</v>
      </c>
      <c r="O1882" s="263" t="str">
        <f t="shared" si="121"/>
        <v xml:space="preserve"> </v>
      </c>
      <c r="Q1882" s="263" t="str">
        <f t="shared" si="122"/>
        <v xml:space="preserve"> </v>
      </c>
    </row>
    <row r="1883" spans="1:22" x14ac:dyDescent="0.2">
      <c r="A1883" s="267" t="s">
        <v>1643</v>
      </c>
      <c r="B1883" s="268" t="s">
        <v>1068</v>
      </c>
      <c r="C1883" s="269" t="s">
        <v>3471</v>
      </c>
      <c r="D1883" s="270">
        <v>1005</v>
      </c>
      <c r="E1883" s="271">
        <v>32517</v>
      </c>
      <c r="F1883" s="276"/>
      <c r="G1883" s="263" t="str">
        <f t="shared" si="119"/>
        <v xml:space="preserve"> </v>
      </c>
      <c r="H1883" s="267" t="s">
        <v>21</v>
      </c>
      <c r="I1883" s="267" t="s">
        <v>853</v>
      </c>
      <c r="J1883" s="263" t="str">
        <f t="shared" si="120"/>
        <v xml:space="preserve"> </v>
      </c>
      <c r="K1883" s="272" t="str">
        <f>IF(D1883&gt;=(('28 Populations and thresholds'!$I$183)+('28 Populations and thresholds'!$I$184)+('28 Populations and thresholds'!$I$185)),"YES"," ")</f>
        <v>YES</v>
      </c>
      <c r="L1883" s="272" t="str">
        <f>IF(K1883="YES"," ",IF(D1883&gt;=(('28 Populations and thresholds'!$I$183)+('28 Populations and thresholds'!$I$184)+('28 Populations and thresholds'!$I$185))*0.25,"YES"))</f>
        <v xml:space="preserve"> </v>
      </c>
      <c r="M1883" s="272" t="b">
        <f>OR('28 Populations and thresholds'!$J$183="CR",'28 Populations and thresholds'!$J$183="EN",'28 Populations and thresholds'!$J$183="VU")</f>
        <v>0</v>
      </c>
      <c r="N1883" s="273">
        <f>D1883/(('28 Populations and thresholds'!$H$183)+('28 Populations and thresholds'!$H$184)+('28 Populations and thresholds'!$H$185))</f>
        <v>3.3500000000000001E-3</v>
      </c>
      <c r="O1883" s="263" t="str">
        <f t="shared" si="121"/>
        <v xml:space="preserve"> </v>
      </c>
      <c r="P1883" s="275" t="s">
        <v>4568</v>
      </c>
      <c r="Q1883" s="263" t="str">
        <f t="shared" si="122"/>
        <v xml:space="preserve"> </v>
      </c>
    </row>
    <row r="1884" spans="1:22" x14ac:dyDescent="0.2">
      <c r="A1884" s="267" t="s">
        <v>1643</v>
      </c>
      <c r="B1884" s="268" t="s">
        <v>1068</v>
      </c>
      <c r="C1884" s="269" t="s">
        <v>3760</v>
      </c>
      <c r="D1884" s="270">
        <v>3490</v>
      </c>
      <c r="E1884" s="271">
        <v>32517</v>
      </c>
      <c r="F1884" s="276"/>
      <c r="G1884" s="263" t="str">
        <f t="shared" si="119"/>
        <v xml:space="preserve"> </v>
      </c>
      <c r="H1884" s="267" t="s">
        <v>21</v>
      </c>
      <c r="I1884" s="267" t="s">
        <v>853</v>
      </c>
      <c r="J1884" s="263" t="str">
        <f t="shared" si="120"/>
        <v xml:space="preserve"> </v>
      </c>
      <c r="K1884" s="272" t="str">
        <f>IF(D1884&gt;=('28 Populations and thresholds'!$I$186),"YES"," ")</f>
        <v>YES</v>
      </c>
      <c r="L1884" s="272" t="str">
        <f>IF(K1884="YES"," ",IF(D1884&gt;=('28 Populations and thresholds'!$I$186)*0.25,"YES"))</f>
        <v xml:space="preserve"> </v>
      </c>
      <c r="M1884" s="272" t="b">
        <f>OR('28 Populations and thresholds'!$J$186="CR",'28 Populations and thresholds'!$J$186="EN",'28 Populations and thresholds'!$J$186="VU")</f>
        <v>0</v>
      </c>
      <c r="N1884" s="273">
        <f>D1884/'28 Populations and thresholds'!$H$186</f>
        <v>3.49E-3</v>
      </c>
      <c r="O1884" s="263" t="str">
        <f t="shared" si="121"/>
        <v xml:space="preserve"> </v>
      </c>
      <c r="P1884" s="275"/>
      <c r="Q1884" s="263" t="str">
        <f t="shared" si="122"/>
        <v xml:space="preserve"> </v>
      </c>
    </row>
    <row r="1885" spans="1:22" x14ac:dyDescent="0.2">
      <c r="A1885" s="12" t="s">
        <v>1643</v>
      </c>
      <c r="B1885" s="9" t="s">
        <v>1759</v>
      </c>
      <c r="C1885" s="4" t="s">
        <v>3719</v>
      </c>
      <c r="D1885" s="5">
        <v>32</v>
      </c>
      <c r="E1885" s="104" t="s">
        <v>4426</v>
      </c>
      <c r="G1885" s="263" t="str">
        <f t="shared" si="119"/>
        <v xml:space="preserve"> </v>
      </c>
      <c r="I1885" s="13" t="s">
        <v>4425</v>
      </c>
      <c r="J1885" s="263" t="str">
        <f t="shared" si="120"/>
        <v xml:space="preserve"> </v>
      </c>
      <c r="K1885" s="38" t="str">
        <f>IF(D1885&gt;=('28 Populations and thresholds'!$I$32),"YES"," ")</f>
        <v>YES</v>
      </c>
      <c r="L1885" s="38" t="str">
        <f>IF(K1885="YES"," ",IF(D1885&gt;=('28 Populations and thresholds'!$I$32)*0.25,"YES"))</f>
        <v xml:space="preserve"> </v>
      </c>
      <c r="M1885" s="38" t="b">
        <f>OR('28 Populations and thresholds'!$J$32="CR",'28 Populations and thresholds'!$J$32="EN",'28 Populations and thresholds'!$J$32="VU")</f>
        <v>1</v>
      </c>
      <c r="N1885" s="75">
        <f>D1885/'28 Populations and thresholds'!$H$32</f>
        <v>7.8048780487804878E-3</v>
      </c>
      <c r="O1885" s="263" t="str">
        <f t="shared" si="121"/>
        <v xml:space="preserve"> </v>
      </c>
      <c r="Q1885" s="263" t="str">
        <f t="shared" si="122"/>
        <v xml:space="preserve"> </v>
      </c>
    </row>
    <row r="1886" spans="1:22" x14ac:dyDescent="0.2">
      <c r="A1886" s="12" t="s">
        <v>1643</v>
      </c>
      <c r="B1886" s="9" t="s">
        <v>1759</v>
      </c>
      <c r="C1886" s="4" t="s">
        <v>1757</v>
      </c>
      <c r="D1886" s="5">
        <v>1065</v>
      </c>
      <c r="E1886" s="1" t="s">
        <v>156</v>
      </c>
      <c r="G1886" s="263" t="str">
        <f t="shared" si="119"/>
        <v xml:space="preserve"> </v>
      </c>
      <c r="H1886" s="13" t="s">
        <v>139</v>
      </c>
      <c r="J1886" s="263" t="str">
        <f t="shared" si="120"/>
        <v xml:space="preserve"> </v>
      </c>
      <c r="K1886" s="38" t="str">
        <f>IF(D1886&gt;=(('28 Populations and thresholds'!$I$241)+('28 Populations and thresholds'!$I$242)),"YES"," ")</f>
        <v>YES</v>
      </c>
      <c r="L1886" s="38" t="str">
        <f>IF(K1886="YES"," ",IF(D1886&gt;=(('28 Populations and thresholds'!$I$241)+('28 Populations and thresholds'!$I$242))*0.25,"YES"))</f>
        <v xml:space="preserve"> </v>
      </c>
      <c r="M1886" s="38" t="b">
        <f>OR('28 Populations and thresholds'!$J$241="CR",'28 Populations and thresholds'!$J$241="EN",'28 Populations and thresholds'!$J$241="VU")</f>
        <v>0</v>
      </c>
      <c r="N1886" s="75">
        <f>D1886/(('28 Populations and thresholds'!$H$241)+('28 Populations and thresholds'!$H$242))</f>
        <v>5.3249999999999999E-3</v>
      </c>
      <c r="O1886" s="263" t="str">
        <f t="shared" si="121"/>
        <v xml:space="preserve"> </v>
      </c>
      <c r="P1886" s="12" t="s">
        <v>4568</v>
      </c>
      <c r="Q1886" s="263" t="str">
        <f t="shared" si="122"/>
        <v xml:space="preserve"> </v>
      </c>
    </row>
    <row r="1887" spans="1:22" x14ac:dyDescent="0.2">
      <c r="A1887" s="267" t="s">
        <v>1643</v>
      </c>
      <c r="B1887" s="268" t="s">
        <v>1075</v>
      </c>
      <c r="C1887" s="269" t="s">
        <v>3776</v>
      </c>
      <c r="D1887" s="270">
        <v>360</v>
      </c>
      <c r="E1887" s="271">
        <v>32513</v>
      </c>
      <c r="F1887" s="276"/>
      <c r="G1887" s="263" t="str">
        <f t="shared" si="119"/>
        <v xml:space="preserve"> </v>
      </c>
      <c r="H1887" s="267" t="s">
        <v>21</v>
      </c>
      <c r="I1887" s="267" t="s">
        <v>853</v>
      </c>
      <c r="J1887" s="263" t="str">
        <f t="shared" si="120"/>
        <v xml:space="preserve"> </v>
      </c>
      <c r="K1887" s="272" t="str">
        <f>IF(D1887&gt;=('28 Populations and thresholds'!$I$210),"YES"," ")</f>
        <v>YES</v>
      </c>
      <c r="L1887" s="272" t="str">
        <f>IF(K1887="YES"," ",IF(D1887&gt;=('28 Populations and thresholds'!$I$210)*0.25,"YES"))</f>
        <v xml:space="preserve"> </v>
      </c>
      <c r="M1887" s="272" t="b">
        <f>OR('28 Populations and thresholds'!$J$210="CR",'28 Populations and thresholds'!$J$210="EN",'28 Populations and thresholds'!$J$210="VU")</f>
        <v>0</v>
      </c>
      <c r="N1887" s="273">
        <f>D1887/'28 Populations and thresholds'!$H$210</f>
        <v>1.44E-2</v>
      </c>
      <c r="O1887" s="263" t="str">
        <f t="shared" si="121"/>
        <v xml:space="preserve"> </v>
      </c>
      <c r="P1887" s="269"/>
      <c r="Q1887" s="263" t="str">
        <f t="shared" si="122"/>
        <v xml:space="preserve"> </v>
      </c>
    </row>
    <row r="1888" spans="1:22" x14ac:dyDescent="0.2">
      <c r="A1888" s="267" t="s">
        <v>1643</v>
      </c>
      <c r="B1888" s="268" t="s">
        <v>1075</v>
      </c>
      <c r="C1888" s="269" t="s">
        <v>3459</v>
      </c>
      <c r="D1888" s="270">
        <v>1605</v>
      </c>
      <c r="E1888" s="271">
        <v>32513</v>
      </c>
      <c r="F1888" s="276"/>
      <c r="G1888" s="263" t="str">
        <f t="shared" si="119"/>
        <v xml:space="preserve"> </v>
      </c>
      <c r="H1888" s="267" t="s">
        <v>21</v>
      </c>
      <c r="I1888" s="267" t="s">
        <v>853</v>
      </c>
      <c r="J1888" s="263" t="str">
        <f t="shared" si="120"/>
        <v xml:space="preserve"> </v>
      </c>
      <c r="K1888" s="272" t="str">
        <f>IF(D1888&gt;=(('28 Populations and thresholds'!$I$161)+('28 Populations and thresholds'!$I$162)),"YES"," ")</f>
        <v>YES</v>
      </c>
      <c r="L1888" s="272" t="str">
        <f>IF(K1888="YES"," ",IF(D1888&gt;=(('28 Populations and thresholds'!$I$161)+('28 Populations and thresholds'!$I$162))*0.25,"YES"))</f>
        <v xml:space="preserve"> </v>
      </c>
      <c r="M1888" s="272" t="b">
        <f>OR('28 Populations and thresholds'!$J$161="CR",'28 Populations and thresholds'!$J$161="EN",'28 Populations and thresholds'!$J$161="VU")</f>
        <v>0</v>
      </c>
      <c r="N1888" s="273">
        <f>D1888/(('28 Populations and thresholds'!$H$161)+('28 Populations and thresholds'!$H$162))</f>
        <v>8.9166666666666665E-3</v>
      </c>
      <c r="O1888" s="263" t="str">
        <f t="shared" si="121"/>
        <v xml:space="preserve"> </v>
      </c>
      <c r="P1888" s="282" t="s">
        <v>4564</v>
      </c>
      <c r="Q1888" s="263" t="str">
        <f t="shared" si="122"/>
        <v xml:space="preserve"> </v>
      </c>
    </row>
    <row r="1889" spans="1:22" x14ac:dyDescent="0.2">
      <c r="A1889" s="267" t="s">
        <v>1643</v>
      </c>
      <c r="B1889" s="268" t="s">
        <v>1075</v>
      </c>
      <c r="C1889" s="269" t="s">
        <v>3760</v>
      </c>
      <c r="D1889" s="270">
        <v>1286</v>
      </c>
      <c r="E1889" s="271">
        <v>32513</v>
      </c>
      <c r="F1889" s="276"/>
      <c r="G1889" s="263" t="str">
        <f t="shared" si="119"/>
        <v xml:space="preserve"> </v>
      </c>
      <c r="H1889" s="267" t="s">
        <v>21</v>
      </c>
      <c r="I1889" s="267" t="s">
        <v>853</v>
      </c>
      <c r="J1889" s="263" t="str">
        <f t="shared" si="120"/>
        <v xml:space="preserve"> </v>
      </c>
      <c r="K1889" s="272" t="str">
        <f>IF(D1889&gt;=('28 Populations and thresholds'!$I$186),"YES"," ")</f>
        <v>YES</v>
      </c>
      <c r="L1889" s="272" t="str">
        <f>IF(K1889="YES"," ",IF(D1889&gt;=('28 Populations and thresholds'!$I$186)*0.25,"YES"))</f>
        <v xml:space="preserve"> </v>
      </c>
      <c r="M1889" s="272" t="b">
        <f>OR('28 Populations and thresholds'!$J$186="CR",'28 Populations and thresholds'!$J$186="EN",'28 Populations and thresholds'!$J$186="VU")</f>
        <v>0</v>
      </c>
      <c r="N1889" s="273">
        <f>D1889/'28 Populations and thresholds'!$H$186</f>
        <v>1.286E-3</v>
      </c>
      <c r="O1889" s="263" t="str">
        <f t="shared" si="121"/>
        <v xml:space="preserve"> </v>
      </c>
      <c r="P1889" s="275"/>
      <c r="Q1889" s="263" t="str">
        <f t="shared" si="122"/>
        <v xml:space="preserve"> </v>
      </c>
    </row>
    <row r="1890" spans="1:22" x14ac:dyDescent="0.2">
      <c r="A1890" s="267" t="s">
        <v>1643</v>
      </c>
      <c r="B1890" s="268" t="s">
        <v>1075</v>
      </c>
      <c r="C1890" s="280" t="s">
        <v>3763</v>
      </c>
      <c r="D1890" s="270">
        <v>558</v>
      </c>
      <c r="E1890" s="271">
        <v>32513</v>
      </c>
      <c r="F1890" s="276"/>
      <c r="G1890" s="263" t="str">
        <f t="shared" si="119"/>
        <v xml:space="preserve"> </v>
      </c>
      <c r="H1890" s="267" t="s">
        <v>21</v>
      </c>
      <c r="I1890" s="267" t="s">
        <v>853</v>
      </c>
      <c r="J1890" s="263" t="str">
        <f t="shared" si="120"/>
        <v xml:space="preserve"> </v>
      </c>
      <c r="K1890" s="272" t="str">
        <f>IF(D1890&gt;=('28 Populations and thresholds'!$I$191),"YES"," ")</f>
        <v>YES</v>
      </c>
      <c r="L1890" s="272" t="str">
        <f>IF(K1890="YES"," ",IF(D1890&gt;=('28 Populations and thresholds'!$I$191)*0.25,"YES"))</f>
        <v xml:space="preserve"> </v>
      </c>
      <c r="M1890" s="272" t="b">
        <f>OR('28 Populations and thresholds'!$J$191="CR",'28 Populations and thresholds'!$J$191="EN",'28 Populations and thresholds'!$J$191="VU")</f>
        <v>0</v>
      </c>
      <c r="N1890" s="273">
        <f>D1890/'28 Populations and thresholds'!$H$191</f>
        <v>1.116E-2</v>
      </c>
      <c r="O1890" s="263" t="str">
        <f t="shared" si="121"/>
        <v xml:space="preserve"> </v>
      </c>
      <c r="P1890" s="275"/>
      <c r="Q1890" s="263" t="str">
        <f t="shared" si="122"/>
        <v xml:space="preserve"> </v>
      </c>
    </row>
    <row r="1891" spans="1:22" x14ac:dyDescent="0.2">
      <c r="A1891" s="143" t="s">
        <v>1643</v>
      </c>
      <c r="B1891" s="40" t="s">
        <v>1072</v>
      </c>
      <c r="C1891" s="4" t="s">
        <v>3760</v>
      </c>
      <c r="D1891" s="41">
        <v>2000</v>
      </c>
      <c r="E1891" s="46">
        <v>33254</v>
      </c>
      <c r="F1891" s="43"/>
      <c r="G1891" s="263" t="str">
        <f t="shared" si="119"/>
        <v xml:space="preserve"> </v>
      </c>
      <c r="H1891" s="143" t="s">
        <v>21</v>
      </c>
      <c r="I1891" s="143" t="s">
        <v>853</v>
      </c>
      <c r="J1891" s="263" t="str">
        <f t="shared" si="120"/>
        <v xml:space="preserve"> </v>
      </c>
      <c r="K1891" s="38" t="str">
        <f>IF(D1891&gt;=('28 Populations and thresholds'!$I$186),"YES"," ")</f>
        <v>YES</v>
      </c>
      <c r="L1891" s="38" t="str">
        <f>IF(K1891="YES"," ",IF(D1891&gt;=('28 Populations and thresholds'!$I$186)*0.25,"YES"))</f>
        <v xml:space="preserve"> </v>
      </c>
      <c r="M1891" s="38" t="b">
        <f>OR('28 Populations and thresholds'!$J$186="CR",'28 Populations and thresholds'!$J$186="EN",'28 Populations and thresholds'!$J$186="VU")</f>
        <v>0</v>
      </c>
      <c r="N1891" s="75">
        <f>D1891/'28 Populations and thresholds'!$H$186</f>
        <v>2E-3</v>
      </c>
      <c r="O1891" s="263" t="str">
        <f t="shared" si="121"/>
        <v xml:space="preserve"> </v>
      </c>
      <c r="Q1891" s="263" t="str">
        <f t="shared" si="122"/>
        <v xml:space="preserve"> </v>
      </c>
    </row>
    <row r="1892" spans="1:22" x14ac:dyDescent="0.2">
      <c r="A1892" s="275" t="s">
        <v>1643</v>
      </c>
      <c r="B1892" s="269" t="s">
        <v>1646</v>
      </c>
      <c r="C1892" s="269" t="s">
        <v>3719</v>
      </c>
      <c r="D1892" s="279">
        <v>56</v>
      </c>
      <c r="E1892" s="284" t="s">
        <v>156</v>
      </c>
      <c r="F1892" s="272"/>
      <c r="G1892" s="263" t="str">
        <f t="shared" si="119"/>
        <v xml:space="preserve"> </v>
      </c>
      <c r="H1892" s="275" t="s">
        <v>139</v>
      </c>
      <c r="I1892" s="275"/>
      <c r="J1892" s="263" t="str">
        <f t="shared" si="120"/>
        <v xml:space="preserve"> </v>
      </c>
      <c r="K1892" s="272" t="str">
        <f>IF(D1892&gt;=('28 Populations and thresholds'!$I$32),"YES"," ")</f>
        <v>YES</v>
      </c>
      <c r="L1892" s="272" t="str">
        <f>IF(K1892="YES"," ",IF(D1892&gt;=('28 Populations and thresholds'!$I$32)*0.25,"YES"))</f>
        <v xml:space="preserve"> </v>
      </c>
      <c r="M1892" s="272" t="b">
        <f>OR('28 Populations and thresholds'!$J$32="CR",'28 Populations and thresholds'!$J$32="EN",'28 Populations and thresholds'!$J$32="VU")</f>
        <v>1</v>
      </c>
      <c r="N1892" s="273">
        <f>D1892/'28 Populations and thresholds'!$H$32</f>
        <v>1.3658536585365854E-2</v>
      </c>
      <c r="O1892" s="263" t="str">
        <f t="shared" si="121"/>
        <v xml:space="preserve"> </v>
      </c>
      <c r="P1892" s="275"/>
      <c r="Q1892" s="263" t="str">
        <f t="shared" si="122"/>
        <v xml:space="preserve"> </v>
      </c>
    </row>
    <row r="1893" spans="1:22" x14ac:dyDescent="0.2">
      <c r="A1893" s="12" t="s">
        <v>1643</v>
      </c>
      <c r="B1893" s="40" t="s">
        <v>1069</v>
      </c>
      <c r="C1893" s="4" t="s">
        <v>3719</v>
      </c>
      <c r="D1893" s="5">
        <v>419</v>
      </c>
      <c r="E1893" s="1" t="s">
        <v>74</v>
      </c>
      <c r="G1893" s="263" t="str">
        <f t="shared" si="119"/>
        <v xml:space="preserve"> </v>
      </c>
      <c r="H1893" s="13" t="s">
        <v>139</v>
      </c>
      <c r="J1893" s="263" t="str">
        <f t="shared" si="120"/>
        <v xml:space="preserve"> </v>
      </c>
      <c r="K1893" s="38" t="str">
        <f>IF(D1893&gt;=('28 Populations and thresholds'!$I$32),"YES"," ")</f>
        <v>YES</v>
      </c>
      <c r="L1893" s="38" t="str">
        <f>IF(K1893="YES"," ",IF(D1893&gt;=('28 Populations and thresholds'!$I$32)*0.25,"YES"))</f>
        <v xml:space="preserve"> </v>
      </c>
      <c r="M1893" s="38" t="b">
        <f>OR('28 Populations and thresholds'!$J$32="CR",'28 Populations and thresholds'!$J$32="EN",'28 Populations and thresholds'!$J$32="VU")</f>
        <v>1</v>
      </c>
      <c r="N1893" s="75">
        <f>D1893/'28 Populations and thresholds'!$H$32</f>
        <v>0.10219512195121951</v>
      </c>
      <c r="O1893" s="263" t="str">
        <f t="shared" si="121"/>
        <v xml:space="preserve"> </v>
      </c>
      <c r="Q1893" s="263" t="str">
        <f t="shared" si="122"/>
        <v xml:space="preserve"> </v>
      </c>
    </row>
    <row r="1894" spans="1:22" x14ac:dyDescent="0.2">
      <c r="A1894" s="143" t="s">
        <v>1643</v>
      </c>
      <c r="B1894" s="40" t="s">
        <v>1069</v>
      </c>
      <c r="C1894" s="4" t="s">
        <v>3471</v>
      </c>
      <c r="D1894" s="41">
        <v>835</v>
      </c>
      <c r="E1894" s="46">
        <v>38732</v>
      </c>
      <c r="F1894" s="43"/>
      <c r="G1894" s="263" t="str">
        <f t="shared" si="119"/>
        <v xml:space="preserve"> </v>
      </c>
      <c r="H1894" s="143" t="s">
        <v>21</v>
      </c>
      <c r="I1894" s="143" t="s">
        <v>519</v>
      </c>
      <c r="J1894" s="263" t="str">
        <f t="shared" si="120"/>
        <v xml:space="preserve"> </v>
      </c>
      <c r="K1894" s="38" t="str">
        <f>IF(D1894&gt;=(('28 Populations and thresholds'!$I$183)+('28 Populations and thresholds'!$I$184)+('28 Populations and thresholds'!$I$185)),"YES"," ")</f>
        <v>YES</v>
      </c>
      <c r="L1894" s="38" t="str">
        <f>IF(K1894="YES"," ",IF(D1894&gt;=(('28 Populations and thresholds'!$I$183)+('28 Populations and thresholds'!$I$184)+('28 Populations and thresholds'!$I$185))*0.25,"YES"))</f>
        <v xml:space="preserve"> </v>
      </c>
      <c r="M1894" s="38" t="b">
        <f>OR('28 Populations and thresholds'!$J$183="CR",'28 Populations and thresholds'!$J$183="EN",'28 Populations and thresholds'!$J$183="VU")</f>
        <v>0</v>
      </c>
      <c r="N1894" s="75">
        <f>D1894/(('28 Populations and thresholds'!$H$183)+('28 Populations and thresholds'!$H$184)+('28 Populations and thresholds'!$H$185))</f>
        <v>2.7833333333333334E-3</v>
      </c>
      <c r="O1894" s="263" t="str">
        <f t="shared" si="121"/>
        <v xml:space="preserve"> </v>
      </c>
      <c r="P1894" s="12" t="s">
        <v>4568</v>
      </c>
      <c r="Q1894" s="263" t="str">
        <f t="shared" si="122"/>
        <v xml:space="preserve"> </v>
      </c>
    </row>
    <row r="1895" spans="1:22" x14ac:dyDescent="0.2">
      <c r="A1895" s="12" t="s">
        <v>1643</v>
      </c>
      <c r="B1895" s="40" t="s">
        <v>1069</v>
      </c>
      <c r="C1895" s="155" t="s">
        <v>1754</v>
      </c>
      <c r="D1895" s="5">
        <v>512</v>
      </c>
      <c r="E1895" s="104" t="s">
        <v>4426</v>
      </c>
      <c r="G1895" s="263" t="str">
        <f t="shared" si="119"/>
        <v xml:space="preserve"> </v>
      </c>
      <c r="I1895" s="13" t="s">
        <v>4425</v>
      </c>
      <c r="J1895" s="263" t="str">
        <f t="shared" si="120"/>
        <v xml:space="preserve"> </v>
      </c>
      <c r="K1895" s="38" t="str">
        <f>IF(D1895&gt;=('28 Populations and thresholds'!$I$224),"YES"," ")</f>
        <v>YES</v>
      </c>
      <c r="L1895" s="38" t="str">
        <f>IF(K1895="YES"," ",IF(D1895&gt;=('28 Populations and thresholds'!$I$224)*0.25,"YES"))</f>
        <v xml:space="preserve"> </v>
      </c>
      <c r="M1895" s="38" t="b">
        <f>OR('28 Populations and thresholds'!$J$224="CR",'28 Populations and thresholds'!$J$224="EN",'28 Populations and thresholds'!$J$224="VU")</f>
        <v>0</v>
      </c>
      <c r="N1895" s="75">
        <f>D1895/'28 Populations and thresholds'!$H$224</f>
        <v>5.1200000000000004E-3</v>
      </c>
      <c r="O1895" s="263" t="str">
        <f t="shared" si="121"/>
        <v xml:space="preserve"> </v>
      </c>
      <c r="P1895" s="12" t="s">
        <v>4568</v>
      </c>
      <c r="Q1895" s="263" t="str">
        <f t="shared" si="122"/>
        <v xml:space="preserve"> </v>
      </c>
    </row>
    <row r="1896" spans="1:22" x14ac:dyDescent="0.2">
      <c r="A1896" s="143" t="s">
        <v>1643</v>
      </c>
      <c r="B1896" s="40" t="s">
        <v>1069</v>
      </c>
      <c r="C1896" s="111" t="s">
        <v>3763</v>
      </c>
      <c r="D1896" s="41">
        <v>1445</v>
      </c>
      <c r="E1896" s="46">
        <v>38732</v>
      </c>
      <c r="F1896" s="43"/>
      <c r="G1896" s="263" t="str">
        <f t="shared" si="119"/>
        <v xml:space="preserve"> </v>
      </c>
      <c r="H1896" s="143" t="s">
        <v>21</v>
      </c>
      <c r="I1896" s="143" t="s">
        <v>519</v>
      </c>
      <c r="J1896" s="263" t="str">
        <f t="shared" si="120"/>
        <v xml:space="preserve"> </v>
      </c>
      <c r="K1896" s="38" t="str">
        <f>IF(D1896&gt;=('28 Populations and thresholds'!$I$191),"YES"," ")</f>
        <v>YES</v>
      </c>
      <c r="L1896" s="38" t="str">
        <f>IF(K1896="YES"," ",IF(D1896&gt;=('28 Populations and thresholds'!$I$191)*0.25,"YES"))</f>
        <v xml:space="preserve"> </v>
      </c>
      <c r="M1896" s="38" t="b">
        <f>OR('28 Populations and thresholds'!$J$191="CR",'28 Populations and thresholds'!$J$191="EN",'28 Populations and thresholds'!$J$191="VU")</f>
        <v>0</v>
      </c>
      <c r="N1896" s="75">
        <f>D1896/'28 Populations and thresholds'!$H$191</f>
        <v>2.8899999999999999E-2</v>
      </c>
      <c r="O1896" s="263" t="str">
        <f t="shared" si="121"/>
        <v xml:space="preserve"> </v>
      </c>
      <c r="Q1896" s="263" t="str">
        <f t="shared" si="122"/>
        <v xml:space="preserve"> </v>
      </c>
    </row>
    <row r="1897" spans="1:22" x14ac:dyDescent="0.2">
      <c r="A1897" s="12" t="s">
        <v>1643</v>
      </c>
      <c r="B1897" s="40" t="s">
        <v>1069</v>
      </c>
      <c r="C1897" s="111" t="s">
        <v>3758</v>
      </c>
      <c r="D1897" s="5">
        <v>875</v>
      </c>
      <c r="E1897" s="104" t="s">
        <v>4426</v>
      </c>
      <c r="G1897" s="263" t="str">
        <f t="shared" si="119"/>
        <v xml:space="preserve"> </v>
      </c>
      <c r="I1897" s="13" t="s">
        <v>4425</v>
      </c>
      <c r="J1897" s="263" t="str">
        <f t="shared" si="120"/>
        <v xml:space="preserve"> </v>
      </c>
      <c r="K1897" s="38" t="str">
        <f>IF(D1897&gt;=('28 Populations and thresholds'!$I$179),"YES"," ")</f>
        <v>YES</v>
      </c>
      <c r="L1897" s="38" t="str">
        <f>IF(K1897="YES"," ",IF(D1897&gt;=('28 Populations and thresholds'!$I$179)*0.25,"YES"))</f>
        <v xml:space="preserve"> </v>
      </c>
      <c r="M1897" s="38" t="b">
        <f>OR('28 Populations and thresholds'!$J$179="CR",'28 Populations and thresholds'!$J$179="EN",'28 Populations and thresholds'!$J$179="VU")</f>
        <v>0</v>
      </c>
      <c r="N1897" s="75">
        <f>D1897/'28 Populations and thresholds'!$H$179</f>
        <v>1.5909090909090907E-2</v>
      </c>
      <c r="O1897" s="263" t="str">
        <f t="shared" si="121"/>
        <v xml:space="preserve"> </v>
      </c>
      <c r="Q1897" s="263" t="str">
        <f t="shared" si="122"/>
        <v xml:space="preserve"> </v>
      </c>
    </row>
    <row r="1898" spans="1:22" x14ac:dyDescent="0.2">
      <c r="A1898" s="275" t="s">
        <v>1643</v>
      </c>
      <c r="B1898" s="292" t="s">
        <v>4487</v>
      </c>
      <c r="C1898" s="269" t="s">
        <v>3717</v>
      </c>
      <c r="D1898" s="279">
        <v>900</v>
      </c>
      <c r="E1898" s="285">
        <v>40581</v>
      </c>
      <c r="F1898" s="272"/>
      <c r="G1898" s="263" t="str">
        <f t="shared" si="119"/>
        <v xml:space="preserve"> </v>
      </c>
      <c r="H1898" s="275"/>
      <c r="I1898" s="269" t="s">
        <v>4483</v>
      </c>
      <c r="J1898" s="263" t="str">
        <f t="shared" si="120"/>
        <v xml:space="preserve"> </v>
      </c>
      <c r="K1898" s="272" t="str">
        <f>IF(D1898&gt;=('28 Populations and thresholds'!$I$16),"YES"," ")</f>
        <v>YES</v>
      </c>
      <c r="L1898" s="272" t="str">
        <f>IF(K1898="YES"," ",IF(D1898&gt;=('28 Populations and thresholds'!$I$16)*0.25,"YES"))</f>
        <v xml:space="preserve"> </v>
      </c>
      <c r="M1898" s="272" t="b">
        <f>OR('28 Populations and thresholds'!$J$16="CR",'28 Populations and thresholds'!$J$16="EN",'28 Populations and thresholds'!$J$16="VU")</f>
        <v>0</v>
      </c>
      <c r="N1898" s="273">
        <f>D1898/'28 Populations and thresholds'!$H$16</f>
        <v>8.9999999999999993E-3</v>
      </c>
      <c r="O1898" s="263" t="str">
        <f t="shared" si="121"/>
        <v xml:space="preserve"> </v>
      </c>
      <c r="P1898" s="269"/>
      <c r="Q1898" s="263" t="str">
        <f t="shared" si="122"/>
        <v xml:space="preserve"> </v>
      </c>
    </row>
    <row r="1899" spans="1:22" x14ac:dyDescent="0.2">
      <c r="A1899" s="12" t="s">
        <v>1643</v>
      </c>
      <c r="B1899" s="9" t="s">
        <v>1647</v>
      </c>
      <c r="C1899" s="4" t="s">
        <v>1637</v>
      </c>
      <c r="D1899" s="5">
        <v>10653</v>
      </c>
      <c r="E1899" s="1" t="s">
        <v>40</v>
      </c>
      <c r="G1899" s="263" t="str">
        <f t="shared" si="119"/>
        <v xml:space="preserve"> </v>
      </c>
      <c r="H1899" s="13" t="s">
        <v>139</v>
      </c>
      <c r="J1899" s="263" t="str">
        <f t="shared" si="120"/>
        <v xml:space="preserve"> </v>
      </c>
      <c r="K1899" s="38" t="str">
        <f>IF(D1899&gt;=('28 Populations and thresholds'!$I$33),"YES"," ")</f>
        <v>YES</v>
      </c>
      <c r="L1899" s="38" t="str">
        <f>IF(K1899="YES"," ",IF(D1899&gt;=('28 Populations and thresholds'!$I$33)*0.25,"YES"))</f>
        <v xml:space="preserve"> </v>
      </c>
      <c r="M1899" s="38" t="b">
        <f>OR('28 Populations and thresholds'!$J$33="CR",'28 Populations and thresholds'!$J$33="EN",'28 Populations and thresholds'!$J$33="VU")</f>
        <v>0</v>
      </c>
      <c r="N1899" s="75">
        <f>D1899/'28 Populations and thresholds'!$H$33</f>
        <v>1.0652999999999999E-2</v>
      </c>
      <c r="O1899" s="263" t="str">
        <f t="shared" si="121"/>
        <v xml:space="preserve"> </v>
      </c>
      <c r="Q1899" s="263" t="str">
        <f t="shared" si="122"/>
        <v xml:space="preserve"> </v>
      </c>
    </row>
    <row r="1900" spans="1:22" x14ac:dyDescent="0.2">
      <c r="A1900" s="12" t="s">
        <v>1643</v>
      </c>
      <c r="B1900" s="9" t="s">
        <v>1758</v>
      </c>
      <c r="C1900" s="4" t="s">
        <v>1757</v>
      </c>
      <c r="D1900" s="5">
        <v>1450</v>
      </c>
      <c r="E1900" s="1" t="s">
        <v>240</v>
      </c>
      <c r="G1900" s="263" t="str">
        <f t="shared" si="119"/>
        <v xml:space="preserve"> </v>
      </c>
      <c r="H1900" s="13" t="s">
        <v>139</v>
      </c>
      <c r="J1900" s="263" t="str">
        <f t="shared" si="120"/>
        <v xml:space="preserve"> </v>
      </c>
      <c r="K1900" s="38" t="str">
        <f>IF(D1900&gt;=(('28 Populations and thresholds'!$I$241)+('28 Populations and thresholds'!$I$242)),"YES"," ")</f>
        <v>YES</v>
      </c>
      <c r="L1900" s="38" t="str">
        <f>IF(K1900="YES"," ",IF(D1900&gt;=(('28 Populations and thresholds'!$I$241)+('28 Populations and thresholds'!$I$242))*0.25,"YES"))</f>
        <v xml:space="preserve"> </v>
      </c>
      <c r="M1900" s="38" t="b">
        <f>OR('28 Populations and thresholds'!$J$241="CR",'28 Populations and thresholds'!$J$241="EN",'28 Populations and thresholds'!$J$241="VU")</f>
        <v>0</v>
      </c>
      <c r="N1900" s="75">
        <f>D1900/(('28 Populations and thresholds'!$H$241)+('28 Populations and thresholds'!$H$242))</f>
        <v>7.2500000000000004E-3</v>
      </c>
      <c r="O1900" s="263" t="str">
        <f t="shared" si="121"/>
        <v xml:space="preserve"> </v>
      </c>
      <c r="P1900" s="12" t="s">
        <v>4568</v>
      </c>
      <c r="Q1900" s="263" t="str">
        <f t="shared" si="122"/>
        <v xml:space="preserve"> </v>
      </c>
    </row>
    <row r="1901" spans="1:22" x14ac:dyDescent="0.2">
      <c r="A1901" s="267" t="s">
        <v>1643</v>
      </c>
      <c r="B1901" s="268" t="s">
        <v>950</v>
      </c>
      <c r="C1901" s="269" t="s">
        <v>3756</v>
      </c>
      <c r="D1901" s="270">
        <v>2356</v>
      </c>
      <c r="E1901" s="271">
        <v>31747</v>
      </c>
      <c r="F1901" s="276"/>
      <c r="G1901" s="263" t="str">
        <f t="shared" si="119"/>
        <v xml:space="preserve"> </v>
      </c>
      <c r="H1901" s="267" t="s">
        <v>21</v>
      </c>
      <c r="I1901" s="267" t="s">
        <v>614</v>
      </c>
      <c r="J1901" s="263" t="str">
        <f t="shared" si="120"/>
        <v xml:space="preserve"> </v>
      </c>
      <c r="K1901" s="272" t="str">
        <f>IF(D1901&gt;=('28 Populations and thresholds'!$I$175),"YES"," ")</f>
        <v>YES</v>
      </c>
      <c r="L1901" s="272" t="str">
        <f>IF(K1901="YES"," ",IF(D1901&gt;=('28 Populations and thresholds'!$I$175)*0.25,"YES"))</f>
        <v xml:space="preserve"> </v>
      </c>
      <c r="M1901" s="272" t="b">
        <f>OR('28 Populations and thresholds'!$J$175="CR",'28 Populations and thresholds'!$J$175="EN",'28 Populations and thresholds'!$J$175="VU")</f>
        <v>0</v>
      </c>
      <c r="N1901" s="273">
        <f>D1901/'28 Populations and thresholds'!$H$175</f>
        <v>1.6949640287769786E-2</v>
      </c>
      <c r="O1901" s="263" t="str">
        <f t="shared" si="121"/>
        <v xml:space="preserve"> </v>
      </c>
      <c r="P1901" s="269"/>
      <c r="Q1901" s="263" t="str">
        <f t="shared" si="122"/>
        <v xml:space="preserve"> </v>
      </c>
    </row>
    <row r="1902" spans="1:22" x14ac:dyDescent="0.2">
      <c r="A1902" s="110" t="s">
        <v>1643</v>
      </c>
      <c r="B1902" s="40" t="s">
        <v>1084</v>
      </c>
      <c r="C1902" s="4" t="s">
        <v>3472</v>
      </c>
      <c r="D1902" s="41">
        <v>19</v>
      </c>
      <c r="E1902" s="46">
        <v>32500</v>
      </c>
      <c r="F1902" s="109"/>
      <c r="G1902" s="263" t="str">
        <f t="shared" si="119"/>
        <v xml:space="preserve"> </v>
      </c>
      <c r="H1902" s="143" t="s">
        <v>21</v>
      </c>
      <c r="I1902" s="143" t="s">
        <v>853</v>
      </c>
      <c r="J1902" s="263" t="str">
        <f t="shared" si="120"/>
        <v xml:space="preserve"> </v>
      </c>
      <c r="K1902" s="38" t="str">
        <f>IF(D1902&gt;=('28 Populations and thresholds'!$I$188),"YES"," ")</f>
        <v>YES</v>
      </c>
      <c r="L1902" s="38" t="str">
        <f>IF(K1902="YES"," ",IF(D1902&gt;=('28 Populations and thresholds'!$I$188)*0.25,"YES"))</f>
        <v xml:space="preserve"> </v>
      </c>
      <c r="M1902" s="38" t="b">
        <f>OR('28 Populations and thresholds'!$J$188="CR",'28 Populations and thresholds'!$J$188="EN",'28 Populations and thresholds'!$J$188="VU")</f>
        <v>1</v>
      </c>
      <c r="N1902" s="75">
        <f>D1902/'28 Populations and thresholds'!$H$188</f>
        <v>3.1666666666666669E-2</v>
      </c>
      <c r="O1902" s="263" t="str">
        <f t="shared" si="121"/>
        <v xml:space="preserve"> </v>
      </c>
      <c r="P1902" s="9"/>
      <c r="Q1902" s="263" t="str">
        <f t="shared" si="122"/>
        <v xml:space="preserve"> </v>
      </c>
      <c r="R1902" s="4"/>
      <c r="S1902" s="4"/>
      <c r="T1902" s="4"/>
      <c r="U1902" s="4"/>
      <c r="V1902" s="4"/>
    </row>
    <row r="1903" spans="1:22" x14ac:dyDescent="0.2">
      <c r="A1903" s="267" t="s">
        <v>1643</v>
      </c>
      <c r="B1903" s="268" t="s">
        <v>1093</v>
      </c>
      <c r="C1903" s="269" t="s">
        <v>3772</v>
      </c>
      <c r="D1903" s="270">
        <v>2230</v>
      </c>
      <c r="E1903" s="271">
        <v>30926</v>
      </c>
      <c r="F1903" s="276"/>
      <c r="G1903" s="263" t="str">
        <f t="shared" si="119"/>
        <v xml:space="preserve"> </v>
      </c>
      <c r="H1903" s="267" t="s">
        <v>21</v>
      </c>
      <c r="I1903" s="267" t="s">
        <v>614</v>
      </c>
      <c r="J1903" s="263" t="str">
        <f t="shared" si="120"/>
        <v xml:space="preserve"> </v>
      </c>
      <c r="K1903" s="272" t="str">
        <f>IF(D1903&gt;=('28 Populations and thresholds'!$I$201),"YES"," ")</f>
        <v>YES</v>
      </c>
      <c r="L1903" s="272" t="str">
        <f>IF(K1903="YES"," ",IF(D1903&gt;=('28 Populations and thresholds'!$I$201)*0.25,"YES"))</f>
        <v xml:space="preserve"> </v>
      </c>
      <c r="M1903" s="272" t="b">
        <f>OR('28 Populations and thresholds'!$J$201="CR",'28 Populations and thresholds'!$J$201="EN",'28 Populations and thresholds'!$J$201="VU")</f>
        <v>0</v>
      </c>
      <c r="N1903" s="273">
        <f>D1903/'28 Populations and thresholds'!$H$201</f>
        <v>8.9200000000000002E-2</v>
      </c>
      <c r="O1903" s="263" t="str">
        <f t="shared" si="121"/>
        <v xml:space="preserve"> </v>
      </c>
      <c r="P1903" s="269"/>
      <c r="Q1903" s="263" t="str">
        <f t="shared" si="122"/>
        <v xml:space="preserve"> </v>
      </c>
    </row>
    <row r="1904" spans="1:22" x14ac:dyDescent="0.2">
      <c r="A1904" s="267" t="s">
        <v>1643</v>
      </c>
      <c r="B1904" s="268" t="s">
        <v>1093</v>
      </c>
      <c r="C1904" s="269" t="s">
        <v>3473</v>
      </c>
      <c r="D1904" s="270">
        <v>2551</v>
      </c>
      <c r="E1904" s="271">
        <v>30926</v>
      </c>
      <c r="F1904" s="276"/>
      <c r="G1904" s="263" t="str">
        <f t="shared" si="119"/>
        <v xml:space="preserve"> </v>
      </c>
      <c r="H1904" s="267" t="s">
        <v>21</v>
      </c>
      <c r="I1904" s="267" t="s">
        <v>614</v>
      </c>
      <c r="J1904" s="263" t="str">
        <f t="shared" si="120"/>
        <v xml:space="preserve"> </v>
      </c>
      <c r="K1904" s="272" t="str">
        <f>IF(D1904&gt;=('28 Populations and thresholds'!$I$190),"YES"," ")</f>
        <v>YES</v>
      </c>
      <c r="L1904" s="272" t="str">
        <f>IF(K1904="YES"," ",IF(D1904&gt;=('28 Populations and thresholds'!$I$190)*0.25,"YES"))</f>
        <v xml:space="preserve"> </v>
      </c>
      <c r="M1904" s="272" t="b">
        <f>OR('28 Populations and thresholds'!$J$190="CR",'28 Populations and thresholds'!$J$190="EN",'28 Populations and thresholds'!$J$190="VU")</f>
        <v>0</v>
      </c>
      <c r="N1904" s="273">
        <f>D1904/'28 Populations and thresholds'!$H$190</f>
        <v>2.5510000000000001E-2</v>
      </c>
      <c r="O1904" s="263" t="str">
        <f t="shared" si="121"/>
        <v xml:space="preserve"> </v>
      </c>
      <c r="P1904" s="275"/>
      <c r="Q1904" s="263" t="str">
        <f t="shared" si="122"/>
        <v xml:space="preserve"> </v>
      </c>
    </row>
    <row r="1905" spans="1:17" x14ac:dyDescent="0.2">
      <c r="A1905" s="143" t="s">
        <v>1643</v>
      </c>
      <c r="B1905" s="40" t="s">
        <v>1048</v>
      </c>
      <c r="C1905" s="4" t="s">
        <v>3755</v>
      </c>
      <c r="D1905" s="41">
        <v>470</v>
      </c>
      <c r="E1905" s="46">
        <v>31291</v>
      </c>
      <c r="F1905" s="43"/>
      <c r="G1905" s="263" t="str">
        <f t="shared" si="119"/>
        <v xml:space="preserve"> </v>
      </c>
      <c r="H1905" s="143" t="s">
        <v>21</v>
      </c>
      <c r="I1905" s="143" t="s">
        <v>271</v>
      </c>
      <c r="J1905" s="263" t="str">
        <f t="shared" si="120"/>
        <v xml:space="preserve"> </v>
      </c>
      <c r="K1905" s="38" t="str">
        <f>IF(D1905&gt;=('28 Populations and thresholds'!$I$174),"YES"," ")</f>
        <v>YES</v>
      </c>
      <c r="L1905" s="38" t="str">
        <f>IF(K1905="YES"," ",IF(D1905&gt;=('28 Populations and thresholds'!$I$174)*0.25,"YES"))</f>
        <v xml:space="preserve"> </v>
      </c>
      <c r="M1905" s="38" t="b">
        <f>OR('28 Populations and thresholds'!$J$174="CR",'28 Populations and thresholds'!$J$174="EN",'28 Populations and thresholds'!$J$174="VU")</f>
        <v>0</v>
      </c>
      <c r="N1905" s="75">
        <f>D1905/'28 Populations and thresholds'!$H$174</f>
        <v>2.0434782608695651E-2</v>
      </c>
      <c r="O1905" s="263" t="str">
        <f t="shared" si="121"/>
        <v xml:space="preserve"> </v>
      </c>
      <c r="Q1905" s="263" t="str">
        <f t="shared" si="122"/>
        <v xml:space="preserve"> </v>
      </c>
    </row>
    <row r="1906" spans="1:17" x14ac:dyDescent="0.2">
      <c r="A1906" s="143" t="s">
        <v>1643</v>
      </c>
      <c r="B1906" s="40" t="s">
        <v>1048</v>
      </c>
      <c r="C1906" s="4" t="s">
        <v>3776</v>
      </c>
      <c r="D1906" s="41">
        <v>1206</v>
      </c>
      <c r="E1906" s="46">
        <v>31517</v>
      </c>
      <c r="F1906" s="43"/>
      <c r="G1906" s="263" t="str">
        <f t="shared" si="119"/>
        <v xml:space="preserve"> </v>
      </c>
      <c r="H1906" s="143" t="s">
        <v>21</v>
      </c>
      <c r="I1906" s="143" t="s">
        <v>383</v>
      </c>
      <c r="J1906" s="263" t="str">
        <f t="shared" si="120"/>
        <v xml:space="preserve"> </v>
      </c>
      <c r="K1906" s="38" t="str">
        <f>IF(D1906&gt;=('28 Populations and thresholds'!$I$210),"YES"," ")</f>
        <v>YES</v>
      </c>
      <c r="L1906" s="38" t="str">
        <f>IF(K1906="YES"," ",IF(D1906&gt;=('28 Populations and thresholds'!$I$210)*0.25,"YES"))</f>
        <v xml:space="preserve"> </v>
      </c>
      <c r="M1906" s="38" t="b">
        <f>OR('28 Populations and thresholds'!$J$210="CR",'28 Populations and thresholds'!$J$210="EN",'28 Populations and thresholds'!$J$210="VU")</f>
        <v>0</v>
      </c>
      <c r="N1906" s="75">
        <f>D1906/'28 Populations and thresholds'!$H$210</f>
        <v>4.8239999999999998E-2</v>
      </c>
      <c r="O1906" s="263" t="str">
        <f t="shared" si="121"/>
        <v xml:space="preserve"> </v>
      </c>
      <c r="P1906" s="9"/>
      <c r="Q1906" s="263" t="str">
        <f t="shared" si="122"/>
        <v xml:space="preserve"> </v>
      </c>
    </row>
    <row r="1907" spans="1:17" x14ac:dyDescent="0.2">
      <c r="A1907" s="143" t="s">
        <v>1643</v>
      </c>
      <c r="B1907" s="40" t="s">
        <v>1048</v>
      </c>
      <c r="C1907" s="4" t="s">
        <v>3761</v>
      </c>
      <c r="D1907" s="41">
        <v>862</v>
      </c>
      <c r="E1907" s="46">
        <v>31517</v>
      </c>
      <c r="F1907" s="43"/>
      <c r="G1907" s="263" t="str">
        <f t="shared" si="119"/>
        <v xml:space="preserve"> </v>
      </c>
      <c r="H1907" s="143" t="s">
        <v>21</v>
      </c>
      <c r="I1907" s="143" t="s">
        <v>383</v>
      </c>
      <c r="J1907" s="263" t="str">
        <f t="shared" si="120"/>
        <v xml:space="preserve"> </v>
      </c>
      <c r="K1907" s="38" t="str">
        <f>IF(D1907&gt;=('28 Populations and thresholds'!$I$187),"YES"," ")</f>
        <v xml:space="preserve"> </v>
      </c>
      <c r="L1907" s="38" t="str">
        <f>IF(K1907="YES"," ",IF(D1907&gt;=('28 Populations and thresholds'!$I$187)*0.25,"YES"))</f>
        <v>YES</v>
      </c>
      <c r="M1907" s="38" t="b">
        <f>OR('28 Populations and thresholds'!$J$187="CR",'28 Populations and thresholds'!$J$187="EN",'28 Populations and thresholds'!$J$187="VU")</f>
        <v>0</v>
      </c>
      <c r="N1907" s="75">
        <f>D1907/'28 Populations and thresholds'!$H$187</f>
        <v>8.6199999999999992E-3</v>
      </c>
      <c r="O1907" s="263" t="str">
        <f t="shared" si="121"/>
        <v xml:space="preserve"> </v>
      </c>
      <c r="P1907" s="9"/>
      <c r="Q1907" s="263" t="str">
        <f t="shared" si="122"/>
        <v xml:space="preserve"> </v>
      </c>
    </row>
    <row r="1908" spans="1:17" x14ac:dyDescent="0.2">
      <c r="A1908" s="143" t="s">
        <v>1643</v>
      </c>
      <c r="B1908" s="40" t="s">
        <v>1048</v>
      </c>
      <c r="C1908" s="4" t="s">
        <v>3471</v>
      </c>
      <c r="D1908" s="41">
        <v>3789</v>
      </c>
      <c r="E1908" s="46">
        <v>31291</v>
      </c>
      <c r="F1908" s="43"/>
      <c r="G1908" s="263" t="str">
        <f t="shared" si="119"/>
        <v xml:space="preserve"> </v>
      </c>
      <c r="H1908" s="143" t="s">
        <v>21</v>
      </c>
      <c r="I1908" s="143" t="s">
        <v>614</v>
      </c>
      <c r="J1908" s="263" t="str">
        <f t="shared" si="120"/>
        <v xml:space="preserve"> </v>
      </c>
      <c r="K1908" s="38" t="str">
        <f>IF(D1908&gt;=(('28 Populations and thresholds'!$I$183)+('28 Populations and thresholds'!$I$184)+('28 Populations and thresholds'!$I$185)),"YES"," ")</f>
        <v>YES</v>
      </c>
      <c r="L1908" s="38" t="str">
        <f>IF(K1908="YES"," ",IF(D1908&gt;=(('28 Populations and thresholds'!$I$183)+('28 Populations and thresholds'!$I$184)+('28 Populations and thresholds'!$I$185))*0.25,"YES"))</f>
        <v xml:space="preserve"> </v>
      </c>
      <c r="M1908" s="38" t="b">
        <f>OR('28 Populations and thresholds'!$J$183="CR",'28 Populations and thresholds'!$J$183="EN",'28 Populations and thresholds'!$J$183="VU")</f>
        <v>0</v>
      </c>
      <c r="N1908" s="75">
        <f>D1908/(('28 Populations and thresholds'!$H$183)+('28 Populations and thresholds'!$H$184)+('28 Populations and thresholds'!$H$185))</f>
        <v>1.2630000000000001E-2</v>
      </c>
      <c r="O1908" s="263" t="str">
        <f t="shared" si="121"/>
        <v xml:space="preserve"> </v>
      </c>
      <c r="P1908" s="12" t="s">
        <v>4568</v>
      </c>
      <c r="Q1908" s="263" t="str">
        <f t="shared" si="122"/>
        <v xml:space="preserve"> </v>
      </c>
    </row>
    <row r="1909" spans="1:17" x14ac:dyDescent="0.2">
      <c r="A1909" s="12" t="s">
        <v>1643</v>
      </c>
      <c r="B1909" s="40" t="s">
        <v>1048</v>
      </c>
      <c r="C1909" s="115" t="s">
        <v>3786</v>
      </c>
      <c r="D1909" s="105">
        <v>3900</v>
      </c>
      <c r="E1909" s="172">
        <v>31503</v>
      </c>
      <c r="G1909" s="263" t="str">
        <f t="shared" si="119"/>
        <v xml:space="preserve"> </v>
      </c>
      <c r="H1909" s="12" t="s">
        <v>4410</v>
      </c>
      <c r="I1909" s="12"/>
      <c r="J1909" s="263" t="str">
        <f t="shared" si="120"/>
        <v xml:space="preserve"> </v>
      </c>
      <c r="K1909" s="38" t="str">
        <f>IF(D1909&gt;=('28 Populations and thresholds'!$I$238),"YES"," ")</f>
        <v>YES</v>
      </c>
      <c r="L1909" s="38" t="str">
        <f>IF(K1909="YES"," ",IF(D1909&gt;=('28 Populations and thresholds'!$I$238)*0.25,"YES"))</f>
        <v xml:space="preserve"> </v>
      </c>
      <c r="M1909" s="38" t="b">
        <f>OR('28 Populations and thresholds'!$J$238="CR",'28 Populations and thresholds'!$J$238="EN",'28 Populations and thresholds'!$J$238="VU")</f>
        <v>0</v>
      </c>
      <c r="N1909" s="75">
        <f>D1909/'28 Populations and thresholds'!$H$238</f>
        <v>5.5714285714285716E-2</v>
      </c>
      <c r="O1909" s="263" t="str">
        <f t="shared" si="121"/>
        <v xml:space="preserve"> </v>
      </c>
      <c r="P1909" s="12" t="s">
        <v>4567</v>
      </c>
      <c r="Q1909" s="263" t="str">
        <f t="shared" si="122"/>
        <v xml:space="preserve"> </v>
      </c>
    </row>
    <row r="1910" spans="1:17" x14ac:dyDescent="0.2">
      <c r="A1910" s="143" t="s">
        <v>1643</v>
      </c>
      <c r="B1910" s="40" t="s">
        <v>1048</v>
      </c>
      <c r="C1910" s="4" t="s">
        <v>3470</v>
      </c>
      <c r="D1910" s="41">
        <v>411</v>
      </c>
      <c r="E1910" s="46">
        <v>31517</v>
      </c>
      <c r="F1910" s="43"/>
      <c r="G1910" s="263" t="str">
        <f t="shared" si="119"/>
        <v xml:space="preserve"> </v>
      </c>
      <c r="H1910" s="143" t="s">
        <v>21</v>
      </c>
      <c r="I1910" s="143" t="s">
        <v>383</v>
      </c>
      <c r="J1910" s="263" t="str">
        <f t="shared" si="120"/>
        <v xml:space="preserve"> </v>
      </c>
      <c r="K1910" s="38" t="str">
        <f>IF(D1910&gt;=('28 Populations and thresholds'!$I$181),"YES"," ")</f>
        <v>YES</v>
      </c>
      <c r="L1910" s="38" t="str">
        <f>IF(K1910="YES"," ",IF(D1910&gt;=('28 Populations and thresholds'!$I$181)*0.25,"YES"))</f>
        <v xml:space="preserve"> </v>
      </c>
      <c r="M1910" s="38" t="b">
        <f>OR('28 Populations and thresholds'!$J$181="CR",'28 Populations and thresholds'!$J$181="EN",'28 Populations and thresholds'!$J$181="VU")</f>
        <v>1</v>
      </c>
      <c r="N1910" s="75">
        <f>D1910/'28 Populations and thresholds'!$H$181</f>
        <v>1.2843749999999999E-2</v>
      </c>
      <c r="O1910" s="263" t="str">
        <f t="shared" si="121"/>
        <v xml:space="preserve"> </v>
      </c>
      <c r="P1910" s="9"/>
      <c r="Q1910" s="263" t="str">
        <f t="shared" si="122"/>
        <v xml:space="preserve"> </v>
      </c>
    </row>
    <row r="1911" spans="1:17" x14ac:dyDescent="0.2">
      <c r="A1911" s="143" t="s">
        <v>1643</v>
      </c>
      <c r="B1911" s="40" t="s">
        <v>1048</v>
      </c>
      <c r="C1911" s="4" t="s">
        <v>3461</v>
      </c>
      <c r="D1911" s="41">
        <v>3137</v>
      </c>
      <c r="E1911" s="46">
        <v>31291</v>
      </c>
      <c r="F1911" s="43"/>
      <c r="G1911" s="263" t="str">
        <f t="shared" si="119"/>
        <v xml:space="preserve"> </v>
      </c>
      <c r="H1911" s="143" t="s">
        <v>21</v>
      </c>
      <c r="I1911" s="143" t="s">
        <v>614</v>
      </c>
      <c r="J1911" s="263" t="str">
        <f t="shared" si="120"/>
        <v xml:space="preserve"> </v>
      </c>
      <c r="K1911" s="38" t="str">
        <f>IF(D1911&gt;=('28 Populations and thresholds'!$I$164),"YES"," ")</f>
        <v>YES</v>
      </c>
      <c r="L1911" s="38" t="str">
        <f>IF(K1911="YES"," ",IF(D1911&gt;=('28 Populations and thresholds'!$I$164)*0.25,"YES"))</f>
        <v xml:space="preserve"> </v>
      </c>
      <c r="M1911" s="38" t="b">
        <f>OR('28 Populations and thresholds'!$J$164="CR",'28 Populations and thresholds'!$J$164="EN",'28 Populations and thresholds'!$J$164="VU")</f>
        <v>0</v>
      </c>
      <c r="N1911" s="75">
        <f>D1911/'28 Populations and thresholds'!$H$164</f>
        <v>3.9708860759493668E-2</v>
      </c>
      <c r="O1911" s="263" t="str">
        <f t="shared" si="121"/>
        <v xml:space="preserve"> </v>
      </c>
      <c r="P1911" s="9"/>
      <c r="Q1911" s="263" t="str">
        <f t="shared" si="122"/>
        <v xml:space="preserve"> </v>
      </c>
    </row>
    <row r="1912" spans="1:17" x14ac:dyDescent="0.2">
      <c r="A1912" s="12" t="s">
        <v>1643</v>
      </c>
      <c r="B1912" s="40" t="s">
        <v>1048</v>
      </c>
      <c r="C1912" s="115" t="s">
        <v>1757</v>
      </c>
      <c r="D1912" s="105">
        <v>3350</v>
      </c>
      <c r="E1912" s="172">
        <v>31503</v>
      </c>
      <c r="G1912" s="263" t="str">
        <f t="shared" si="119"/>
        <v xml:space="preserve"> </v>
      </c>
      <c r="H1912" s="12" t="s">
        <v>4410</v>
      </c>
      <c r="I1912" s="12"/>
      <c r="J1912" s="263" t="str">
        <f t="shared" si="120"/>
        <v xml:space="preserve"> </v>
      </c>
      <c r="K1912" s="38" t="str">
        <f>IF(D1912&gt;=(('28 Populations and thresholds'!$I$241)+('28 Populations and thresholds'!$I$242)),"YES"," ")</f>
        <v>YES</v>
      </c>
      <c r="L1912" s="38" t="str">
        <f>IF(K1912="YES"," ",IF(D1912&gt;=(('28 Populations and thresholds'!$I$241)+('28 Populations and thresholds'!$I$242))*0.25,"YES"))</f>
        <v xml:space="preserve"> </v>
      </c>
      <c r="M1912" s="38" t="b">
        <f>OR('28 Populations and thresholds'!$J$241="CR",'28 Populations and thresholds'!$J$241="EN",'28 Populations and thresholds'!$J$241="VU")</f>
        <v>0</v>
      </c>
      <c r="N1912" s="75">
        <f>D1912/(('28 Populations and thresholds'!$H$241)+('28 Populations and thresholds'!$H$242))</f>
        <v>1.6750000000000001E-2</v>
      </c>
      <c r="O1912" s="263" t="str">
        <f t="shared" si="121"/>
        <v xml:space="preserve"> </v>
      </c>
      <c r="P1912" s="12" t="s">
        <v>4568</v>
      </c>
      <c r="Q1912" s="263" t="str">
        <f t="shared" si="122"/>
        <v xml:space="preserve"> </v>
      </c>
    </row>
    <row r="1913" spans="1:17" x14ac:dyDescent="0.2">
      <c r="A1913" s="143" t="s">
        <v>1643</v>
      </c>
      <c r="B1913" s="40" t="s">
        <v>1048</v>
      </c>
      <c r="C1913" s="4" t="s">
        <v>3763</v>
      </c>
      <c r="D1913" s="41">
        <v>1772</v>
      </c>
      <c r="E1913" s="46">
        <v>31517</v>
      </c>
      <c r="F1913" s="43"/>
      <c r="G1913" s="263" t="str">
        <f t="shared" si="119"/>
        <v xml:space="preserve"> </v>
      </c>
      <c r="H1913" s="143" t="s">
        <v>21</v>
      </c>
      <c r="I1913" s="143" t="s">
        <v>383</v>
      </c>
      <c r="J1913" s="263" t="str">
        <f t="shared" si="120"/>
        <v xml:space="preserve"> </v>
      </c>
      <c r="K1913" s="38" t="str">
        <f>IF(D1913&gt;=('28 Populations and thresholds'!$I$191),"YES"," ")</f>
        <v>YES</v>
      </c>
      <c r="L1913" s="38" t="str">
        <f>IF(K1913="YES"," ",IF(D1913&gt;=('28 Populations and thresholds'!$I$191)*0.25,"YES"))</f>
        <v xml:space="preserve"> </v>
      </c>
      <c r="M1913" s="38" t="b">
        <f>OR('28 Populations and thresholds'!$J$191="CR",'28 Populations and thresholds'!$J$191="EN",'28 Populations and thresholds'!$J$191="VU")</f>
        <v>0</v>
      </c>
      <c r="N1913" s="75">
        <f>D1913/'28 Populations and thresholds'!$H$191</f>
        <v>3.5439999999999999E-2</v>
      </c>
      <c r="O1913" s="263" t="str">
        <f t="shared" si="121"/>
        <v xml:space="preserve"> </v>
      </c>
      <c r="Q1913" s="263" t="str">
        <f t="shared" si="122"/>
        <v xml:space="preserve"> </v>
      </c>
    </row>
    <row r="1914" spans="1:17" x14ac:dyDescent="0.2">
      <c r="A1914" s="12" t="s">
        <v>1643</v>
      </c>
      <c r="B1914" s="40" t="s">
        <v>1048</v>
      </c>
      <c r="C1914" s="115" t="s">
        <v>3792</v>
      </c>
      <c r="D1914" s="105">
        <v>2650</v>
      </c>
      <c r="E1914" s="172">
        <v>31503</v>
      </c>
      <c r="G1914" s="263" t="str">
        <f t="shared" si="119"/>
        <v xml:space="preserve"> </v>
      </c>
      <c r="H1914" s="12" t="s">
        <v>4410</v>
      </c>
      <c r="I1914" s="12"/>
      <c r="J1914" s="263" t="str">
        <f t="shared" si="120"/>
        <v xml:space="preserve"> </v>
      </c>
      <c r="K1914" s="38" t="str">
        <f>IF(D1914&gt;=('28 Populations and thresholds'!$I$254),"YES"," ")</f>
        <v>YES</v>
      </c>
      <c r="L1914" s="38" t="str">
        <f>IF(K1914="YES"," ",IF(D1914&gt;=('28 Populations and thresholds'!$I$254)*0.25,"YES"))</f>
        <v xml:space="preserve"> </v>
      </c>
      <c r="M1914" s="38" t="b">
        <f>OR('28 Populations and thresholds'!$J$254="CR",'28 Populations and thresholds'!$J$254="EN",'28 Populations and thresholds'!$J$254="VU")</f>
        <v>0</v>
      </c>
      <c r="N1914" s="75">
        <f>D1914/'28 Populations and thresholds'!$H$254</f>
        <v>2.65E-3</v>
      </c>
      <c r="O1914" s="263" t="str">
        <f t="shared" si="121"/>
        <v xml:space="preserve"> </v>
      </c>
      <c r="Q1914" s="263" t="str">
        <f t="shared" si="122"/>
        <v xml:space="preserve"> </v>
      </c>
    </row>
    <row r="1915" spans="1:17" x14ac:dyDescent="0.2">
      <c r="A1915" s="275" t="s">
        <v>1643</v>
      </c>
      <c r="B1915" s="268" t="s">
        <v>1047</v>
      </c>
      <c r="C1915" s="269" t="s">
        <v>3719</v>
      </c>
      <c r="D1915" s="279">
        <v>72</v>
      </c>
      <c r="E1915" s="284" t="s">
        <v>207</v>
      </c>
      <c r="F1915" s="272"/>
      <c r="G1915" s="263" t="str">
        <f t="shared" si="119"/>
        <v xml:space="preserve"> </v>
      </c>
      <c r="H1915" s="275" t="s">
        <v>139</v>
      </c>
      <c r="I1915" s="275"/>
      <c r="J1915" s="263" t="str">
        <f t="shared" si="120"/>
        <v xml:space="preserve"> </v>
      </c>
      <c r="K1915" s="272" t="str">
        <f>IF(D1915&gt;=('28 Populations and thresholds'!$I$32),"YES"," ")</f>
        <v>YES</v>
      </c>
      <c r="L1915" s="272" t="str">
        <f>IF(K1915="YES"," ",IF(D1915&gt;=('28 Populations and thresholds'!$I$32)*0.25,"YES"))</f>
        <v xml:space="preserve"> </v>
      </c>
      <c r="M1915" s="272" t="b">
        <f>OR('28 Populations and thresholds'!$J$32="CR",'28 Populations and thresholds'!$J$32="EN",'28 Populations and thresholds'!$J$32="VU")</f>
        <v>1</v>
      </c>
      <c r="N1915" s="273">
        <f>D1915/'28 Populations and thresholds'!$H$32</f>
        <v>1.7560975609756099E-2</v>
      </c>
      <c r="O1915" s="263" t="str">
        <f t="shared" si="121"/>
        <v xml:space="preserve"> </v>
      </c>
      <c r="P1915" s="275"/>
      <c r="Q1915" s="263" t="str">
        <f t="shared" si="122"/>
        <v xml:space="preserve"> </v>
      </c>
    </row>
    <row r="1916" spans="1:17" x14ac:dyDescent="0.2">
      <c r="A1916" s="267" t="s">
        <v>1643</v>
      </c>
      <c r="B1916" s="268" t="s">
        <v>1047</v>
      </c>
      <c r="C1916" s="269" t="s">
        <v>3471</v>
      </c>
      <c r="D1916" s="270">
        <v>1500</v>
      </c>
      <c r="E1916" s="271">
        <v>33985</v>
      </c>
      <c r="F1916" s="276"/>
      <c r="G1916" s="263" t="str">
        <f t="shared" si="119"/>
        <v xml:space="preserve"> </v>
      </c>
      <c r="H1916" s="267" t="s">
        <v>21</v>
      </c>
      <c r="I1916" s="267" t="s">
        <v>853</v>
      </c>
      <c r="J1916" s="263" t="str">
        <f t="shared" si="120"/>
        <v xml:space="preserve"> </v>
      </c>
      <c r="K1916" s="272" t="str">
        <f>IF(D1916&gt;=(('28 Populations and thresholds'!$I$183)+('28 Populations and thresholds'!$I$184)+('28 Populations and thresholds'!$I$185)),"YES"," ")</f>
        <v>YES</v>
      </c>
      <c r="L1916" s="272" t="str">
        <f>IF(K1916="YES"," ",IF(D1916&gt;=(('28 Populations and thresholds'!$I$183)+('28 Populations and thresholds'!$I$184)+('28 Populations and thresholds'!$I$185))*0.25,"YES"))</f>
        <v xml:space="preserve"> </v>
      </c>
      <c r="M1916" s="272" t="b">
        <f>OR('28 Populations and thresholds'!$J$183="CR",'28 Populations and thresholds'!$J$183="EN",'28 Populations and thresholds'!$J$183="VU")</f>
        <v>0</v>
      </c>
      <c r="N1916" s="273">
        <f>D1916/(('28 Populations and thresholds'!$H$183)+('28 Populations and thresholds'!$H$184)+('28 Populations and thresholds'!$H$185))</f>
        <v>5.0000000000000001E-3</v>
      </c>
      <c r="O1916" s="263" t="str">
        <f t="shared" si="121"/>
        <v xml:space="preserve"> </v>
      </c>
      <c r="P1916" s="275" t="s">
        <v>4568</v>
      </c>
      <c r="Q1916" s="263" t="str">
        <f t="shared" si="122"/>
        <v xml:space="preserve"> </v>
      </c>
    </row>
    <row r="1917" spans="1:17" x14ac:dyDescent="0.2">
      <c r="A1917" s="275" t="s">
        <v>1643</v>
      </c>
      <c r="B1917" s="268" t="s">
        <v>1047</v>
      </c>
      <c r="C1917" s="278" t="s">
        <v>3786</v>
      </c>
      <c r="D1917" s="279">
        <v>1000</v>
      </c>
      <c r="E1917" s="285">
        <v>32897</v>
      </c>
      <c r="F1917" s="272"/>
      <c r="G1917" s="263" t="str">
        <f t="shared" si="119"/>
        <v xml:space="preserve"> </v>
      </c>
      <c r="H1917" s="275" t="s">
        <v>4410</v>
      </c>
      <c r="I1917" s="275"/>
      <c r="J1917" s="263" t="str">
        <f t="shared" si="120"/>
        <v xml:space="preserve"> </v>
      </c>
      <c r="K1917" s="272" t="str">
        <f>IF(D1917&gt;=('28 Populations and thresholds'!$I$238),"YES"," ")</f>
        <v>YES</v>
      </c>
      <c r="L1917" s="272" t="str">
        <f>IF(K1917="YES"," ",IF(D1917&gt;=('28 Populations and thresholds'!$I$238)*0.25,"YES"))</f>
        <v xml:space="preserve"> </v>
      </c>
      <c r="M1917" s="272" t="b">
        <f>OR('28 Populations and thresholds'!$J$238="CR",'28 Populations and thresholds'!$J$238="EN",'28 Populations and thresholds'!$J$238="VU")</f>
        <v>0</v>
      </c>
      <c r="N1917" s="273">
        <f>D1917/'28 Populations and thresholds'!$H$238</f>
        <v>1.4285714285714285E-2</v>
      </c>
      <c r="O1917" s="263" t="str">
        <f t="shared" si="121"/>
        <v xml:space="preserve"> </v>
      </c>
      <c r="P1917" s="275" t="s">
        <v>4567</v>
      </c>
      <c r="Q1917" s="263" t="str">
        <f t="shared" si="122"/>
        <v xml:space="preserve"> </v>
      </c>
    </row>
    <row r="1918" spans="1:17" x14ac:dyDescent="0.2">
      <c r="A1918" s="267" t="s">
        <v>1643</v>
      </c>
      <c r="B1918" s="268" t="s">
        <v>1047</v>
      </c>
      <c r="C1918" s="269" t="s">
        <v>3480</v>
      </c>
      <c r="D1918" s="270">
        <v>4000</v>
      </c>
      <c r="E1918" s="271">
        <v>32914</v>
      </c>
      <c r="F1918" s="276"/>
      <c r="G1918" s="263" t="str">
        <f t="shared" si="119"/>
        <v xml:space="preserve"> </v>
      </c>
      <c r="H1918" s="267" t="s">
        <v>21</v>
      </c>
      <c r="I1918" s="267" t="s">
        <v>853</v>
      </c>
      <c r="J1918" s="263" t="str">
        <f t="shared" si="120"/>
        <v xml:space="preserve"> </v>
      </c>
      <c r="K1918" s="272" t="str">
        <f>IF(D1918&gt;=('28 Populations and thresholds'!$I$203),"YES"," ")</f>
        <v>YES</v>
      </c>
      <c r="L1918" s="272" t="str">
        <f>IF(K1918="YES"," ",IF(D1918&gt;=('28 Populations and thresholds'!$I$203)*0.25,"YES"))</f>
        <v xml:space="preserve"> </v>
      </c>
      <c r="M1918" s="272" t="b">
        <f>OR('28 Populations and thresholds'!$J$203="CR",'28 Populations and thresholds'!$J$203="EN",'28 Populations and thresholds'!$J$203="VU")</f>
        <v>0</v>
      </c>
      <c r="N1918" s="273">
        <f>D1918/'28 Populations and thresholds'!$H$203</f>
        <v>2.9629629629629631E-2</v>
      </c>
      <c r="O1918" s="263" t="str">
        <f t="shared" si="121"/>
        <v xml:space="preserve"> </v>
      </c>
      <c r="P1918" s="275"/>
      <c r="Q1918" s="263" t="str">
        <f t="shared" si="122"/>
        <v xml:space="preserve"> </v>
      </c>
    </row>
    <row r="1919" spans="1:17" x14ac:dyDescent="0.2">
      <c r="A1919" s="267" t="s">
        <v>1643</v>
      </c>
      <c r="B1919" s="268" t="s">
        <v>1047</v>
      </c>
      <c r="C1919" s="269" t="s">
        <v>3461</v>
      </c>
      <c r="D1919" s="270">
        <v>4000</v>
      </c>
      <c r="E1919" s="271">
        <v>32914</v>
      </c>
      <c r="F1919" s="276"/>
      <c r="G1919" s="263" t="str">
        <f t="shared" si="119"/>
        <v xml:space="preserve"> </v>
      </c>
      <c r="H1919" s="267" t="s">
        <v>21</v>
      </c>
      <c r="I1919" s="267" t="s">
        <v>853</v>
      </c>
      <c r="J1919" s="263" t="str">
        <f t="shared" si="120"/>
        <v xml:space="preserve"> </v>
      </c>
      <c r="K1919" s="272" t="str">
        <f>IF(D1919&gt;=('28 Populations and thresholds'!$I$164),"YES"," ")</f>
        <v>YES</v>
      </c>
      <c r="L1919" s="272" t="str">
        <f>IF(K1919="YES"," ",IF(D1919&gt;=('28 Populations and thresholds'!$I$164)*0.25,"YES"))</f>
        <v xml:space="preserve"> </v>
      </c>
      <c r="M1919" s="272" t="b">
        <f>OR('28 Populations and thresholds'!$J$164="CR",'28 Populations and thresholds'!$J$164="EN",'28 Populations and thresholds'!$J$164="VU")</f>
        <v>0</v>
      </c>
      <c r="N1919" s="273">
        <f>D1919/'28 Populations and thresholds'!$H$164</f>
        <v>5.0632911392405063E-2</v>
      </c>
      <c r="O1919" s="263" t="str">
        <f t="shared" si="121"/>
        <v xml:space="preserve"> </v>
      </c>
      <c r="P1919" s="269"/>
      <c r="Q1919" s="263" t="str">
        <f t="shared" si="122"/>
        <v xml:space="preserve"> </v>
      </c>
    </row>
    <row r="1920" spans="1:17" x14ac:dyDescent="0.2">
      <c r="A1920" s="275" t="s">
        <v>1643</v>
      </c>
      <c r="B1920" s="268" t="s">
        <v>1047</v>
      </c>
      <c r="C1920" s="296" t="s">
        <v>1754</v>
      </c>
      <c r="D1920" s="279">
        <v>2000</v>
      </c>
      <c r="E1920" s="285">
        <v>32897</v>
      </c>
      <c r="F1920" s="272"/>
      <c r="G1920" s="263" t="str">
        <f t="shared" si="119"/>
        <v xml:space="preserve"> </v>
      </c>
      <c r="H1920" s="275" t="s">
        <v>4410</v>
      </c>
      <c r="I1920" s="275"/>
      <c r="J1920" s="263" t="str">
        <f t="shared" si="120"/>
        <v xml:space="preserve"> </v>
      </c>
      <c r="K1920" s="272" t="str">
        <f>IF(D1920&gt;=('28 Populations and thresholds'!$I$224),"YES"," ")</f>
        <v>YES</v>
      </c>
      <c r="L1920" s="272" t="str">
        <f>IF(K1920="YES"," ",IF(D1920&gt;=('28 Populations and thresholds'!$I$224)*0.25,"YES"))</f>
        <v xml:space="preserve"> </v>
      </c>
      <c r="M1920" s="272" t="b">
        <f>OR('28 Populations and thresholds'!$J$224="CR",'28 Populations and thresholds'!$J$224="EN",'28 Populations and thresholds'!$J$224="VU")</f>
        <v>0</v>
      </c>
      <c r="N1920" s="273">
        <f>D1920/'28 Populations and thresholds'!$H$224</f>
        <v>0.02</v>
      </c>
      <c r="O1920" s="263" t="str">
        <f t="shared" si="121"/>
        <v xml:space="preserve"> </v>
      </c>
      <c r="P1920" s="275" t="s">
        <v>4568</v>
      </c>
      <c r="Q1920" s="263" t="str">
        <f t="shared" si="122"/>
        <v xml:space="preserve"> </v>
      </c>
    </row>
    <row r="1921" spans="1:22" x14ac:dyDescent="0.2">
      <c r="A1921" s="275" t="s">
        <v>1643</v>
      </c>
      <c r="B1921" s="268" t="s">
        <v>1047</v>
      </c>
      <c r="C1921" s="278" t="s">
        <v>3782</v>
      </c>
      <c r="D1921" s="279">
        <v>1000</v>
      </c>
      <c r="E1921" s="285">
        <v>32897</v>
      </c>
      <c r="F1921" s="272"/>
      <c r="G1921" s="263" t="str">
        <f t="shared" ref="G1921:G1984" si="123">" "</f>
        <v xml:space="preserve"> </v>
      </c>
      <c r="H1921" s="275" t="s">
        <v>4410</v>
      </c>
      <c r="I1921" s="275"/>
      <c r="J1921" s="263" t="str">
        <f t="shared" ref="J1921:J1984" si="124">" "</f>
        <v xml:space="preserve"> </v>
      </c>
      <c r="K1921" s="272" t="str">
        <f>IF(D1921&gt;=('28 Populations and thresholds'!$I$227),"YES"," ")</f>
        <v>YES</v>
      </c>
      <c r="L1921" s="272" t="str">
        <f>IF(K1921="YES"," ",IF(D1921&gt;=('28 Populations and thresholds'!$I$227)*0.25,"YES"))</f>
        <v xml:space="preserve"> </v>
      </c>
      <c r="M1921" s="272" t="b">
        <f>OR('28 Populations and thresholds'!$J$227="CR",'28 Populations and thresholds'!$J$227="EN",'28 Populations and thresholds'!$J$227="VU")</f>
        <v>0</v>
      </c>
      <c r="N1921" s="273">
        <f>D1921/'28 Populations and thresholds'!$H$227</f>
        <v>0.01</v>
      </c>
      <c r="O1921" s="263" t="str">
        <f t="shared" ref="O1921:O1984" si="125">" "</f>
        <v xml:space="preserve"> </v>
      </c>
      <c r="P1921" s="275"/>
      <c r="Q1921" s="263" t="str">
        <f t="shared" ref="Q1921:Q1984" si="126">" "</f>
        <v xml:space="preserve"> </v>
      </c>
    </row>
    <row r="1922" spans="1:22" x14ac:dyDescent="0.2">
      <c r="A1922" s="267" t="s">
        <v>1643</v>
      </c>
      <c r="B1922" s="268" t="s">
        <v>1047</v>
      </c>
      <c r="C1922" s="280" t="s">
        <v>3763</v>
      </c>
      <c r="D1922" s="270">
        <v>2303</v>
      </c>
      <c r="E1922" s="271">
        <v>31329</v>
      </c>
      <c r="F1922" s="276"/>
      <c r="G1922" s="263" t="str">
        <f t="shared" si="123"/>
        <v xml:space="preserve"> </v>
      </c>
      <c r="H1922" s="267" t="s">
        <v>21</v>
      </c>
      <c r="I1922" s="267" t="s">
        <v>614</v>
      </c>
      <c r="J1922" s="263" t="str">
        <f t="shared" si="124"/>
        <v xml:space="preserve"> </v>
      </c>
      <c r="K1922" s="272" t="str">
        <f>IF(D1922&gt;=('28 Populations and thresholds'!$I$191),"YES"," ")</f>
        <v>YES</v>
      </c>
      <c r="L1922" s="272" t="str">
        <f>IF(K1922="YES"," ",IF(D1922&gt;=('28 Populations and thresholds'!$I$191)*0.25,"YES"))</f>
        <v xml:space="preserve"> </v>
      </c>
      <c r="M1922" s="272" t="b">
        <f>OR('28 Populations and thresholds'!$J$191="CR",'28 Populations and thresholds'!$J$191="EN",'28 Populations and thresholds'!$J$191="VU")</f>
        <v>0</v>
      </c>
      <c r="N1922" s="273">
        <f>D1922/'28 Populations and thresholds'!$H$191</f>
        <v>4.6059999999999997E-2</v>
      </c>
      <c r="O1922" s="263" t="str">
        <f t="shared" si="125"/>
        <v xml:space="preserve"> </v>
      </c>
      <c r="P1922" s="275"/>
      <c r="Q1922" s="263" t="str">
        <f t="shared" si="126"/>
        <v xml:space="preserve"> </v>
      </c>
    </row>
    <row r="1923" spans="1:22" x14ac:dyDescent="0.2">
      <c r="A1923" s="275" t="s">
        <v>1643</v>
      </c>
      <c r="B1923" s="268" t="s">
        <v>1047</v>
      </c>
      <c r="C1923" s="277" t="s">
        <v>3758</v>
      </c>
      <c r="D1923" s="279">
        <v>900</v>
      </c>
      <c r="E1923" s="274">
        <v>1990</v>
      </c>
      <c r="F1923" s="272"/>
      <c r="G1923" s="263" t="str">
        <f t="shared" si="123"/>
        <v xml:space="preserve"> </v>
      </c>
      <c r="H1923" s="275" t="s">
        <v>4410</v>
      </c>
      <c r="I1923" s="275"/>
      <c r="J1923" s="263" t="str">
        <f t="shared" si="124"/>
        <v xml:space="preserve"> </v>
      </c>
      <c r="K1923" s="272" t="str">
        <f>IF(D1923&gt;=('28 Populations and thresholds'!$I$179),"YES"," ")</f>
        <v>YES</v>
      </c>
      <c r="L1923" s="272" t="str">
        <f>IF(K1923="YES"," ",IF(D1923&gt;=('28 Populations and thresholds'!$I$179)*0.25,"YES"))</f>
        <v xml:space="preserve"> </v>
      </c>
      <c r="M1923" s="272" t="b">
        <f>OR('28 Populations and thresholds'!$J$179="CR",'28 Populations and thresholds'!$J$179="EN",'28 Populations and thresholds'!$J$179="VU")</f>
        <v>0</v>
      </c>
      <c r="N1923" s="273">
        <f>D1923/'28 Populations and thresholds'!$H$179</f>
        <v>1.6363636363636365E-2</v>
      </c>
      <c r="O1923" s="263" t="str">
        <f t="shared" si="125"/>
        <v xml:space="preserve"> </v>
      </c>
      <c r="P1923" s="275"/>
      <c r="Q1923" s="263" t="str">
        <f t="shared" si="126"/>
        <v xml:space="preserve"> </v>
      </c>
    </row>
    <row r="1924" spans="1:22" x14ac:dyDescent="0.2">
      <c r="A1924" s="12" t="s">
        <v>1643</v>
      </c>
      <c r="B1924" s="266" t="s">
        <v>4407</v>
      </c>
      <c r="C1924" s="115" t="s">
        <v>3719</v>
      </c>
      <c r="D1924" s="105">
        <v>30</v>
      </c>
      <c r="E1924" s="172">
        <v>37895</v>
      </c>
      <c r="G1924" s="263" t="str">
        <f t="shared" si="123"/>
        <v xml:space="preserve"> </v>
      </c>
      <c r="H1924" s="12" t="s">
        <v>4410</v>
      </c>
      <c r="I1924" s="12"/>
      <c r="J1924" s="263" t="str">
        <f t="shared" si="124"/>
        <v xml:space="preserve"> </v>
      </c>
      <c r="K1924" s="38" t="str">
        <f>IF(D1924&gt;=('28 Populations and thresholds'!$I$32),"YES"," ")</f>
        <v>YES</v>
      </c>
      <c r="L1924" s="38" t="str">
        <f>IF(K1924="YES"," ",IF(D1924&gt;=('28 Populations and thresholds'!$I$32)*0.25,"YES"))</f>
        <v xml:space="preserve"> </v>
      </c>
      <c r="M1924" s="38" t="b">
        <f>OR('28 Populations and thresholds'!$J$32="CR",'28 Populations and thresholds'!$J$32="EN",'28 Populations and thresholds'!$J$32="VU")</f>
        <v>1</v>
      </c>
      <c r="N1924" s="75">
        <f>D1924/'28 Populations and thresholds'!$H$32</f>
        <v>7.3170731707317077E-3</v>
      </c>
      <c r="O1924" s="263" t="str">
        <f t="shared" si="125"/>
        <v xml:space="preserve"> </v>
      </c>
      <c r="Q1924" s="263" t="str">
        <f t="shared" si="126"/>
        <v xml:space="preserve"> </v>
      </c>
    </row>
    <row r="1925" spans="1:22" x14ac:dyDescent="0.2">
      <c r="A1925" s="275" t="s">
        <v>1643</v>
      </c>
      <c r="B1925" s="292" t="s">
        <v>4486</v>
      </c>
      <c r="C1925" s="269" t="s">
        <v>3470</v>
      </c>
      <c r="D1925" s="279">
        <v>660</v>
      </c>
      <c r="E1925" s="285">
        <v>40594</v>
      </c>
      <c r="F1925" s="272"/>
      <c r="G1925" s="263" t="str">
        <f t="shared" si="123"/>
        <v xml:space="preserve"> </v>
      </c>
      <c r="H1925" s="275"/>
      <c r="I1925" s="269" t="s">
        <v>4483</v>
      </c>
      <c r="J1925" s="263" t="str">
        <f t="shared" si="124"/>
        <v xml:space="preserve"> </v>
      </c>
      <c r="K1925" s="272" t="str">
        <f>IF(D1925&gt;=('28 Populations and thresholds'!$I$181),"YES"," ")</f>
        <v>YES</v>
      </c>
      <c r="L1925" s="272" t="str">
        <f>IF(K1925="YES"," ",IF(D1925&gt;=('28 Populations and thresholds'!$I$181)*0.25,"YES"))</f>
        <v xml:space="preserve"> </v>
      </c>
      <c r="M1925" s="272" t="b">
        <f>OR('28 Populations and thresholds'!$J$181="CR",'28 Populations and thresholds'!$J$181="EN",'28 Populations and thresholds'!$J$181="VU")</f>
        <v>1</v>
      </c>
      <c r="N1925" s="273">
        <f>D1925/'28 Populations and thresholds'!$H$181</f>
        <v>2.0625000000000001E-2</v>
      </c>
      <c r="O1925" s="263" t="str">
        <f t="shared" si="125"/>
        <v xml:space="preserve"> </v>
      </c>
      <c r="P1925" s="269"/>
      <c r="Q1925" s="263" t="str">
        <f t="shared" si="126"/>
        <v xml:space="preserve"> </v>
      </c>
    </row>
    <row r="1926" spans="1:22" x14ac:dyDescent="0.2">
      <c r="A1926" s="110" t="s">
        <v>1643</v>
      </c>
      <c r="B1926" s="39" t="s">
        <v>4676</v>
      </c>
      <c r="C1926" s="4" t="s">
        <v>3472</v>
      </c>
      <c r="D1926" s="108">
        <v>14</v>
      </c>
      <c r="E1926" s="109">
        <v>2006</v>
      </c>
      <c r="F1926" s="109"/>
      <c r="G1926" s="263" t="str">
        <f t="shared" si="123"/>
        <v xml:space="preserve"> </v>
      </c>
      <c r="H1926" s="12" t="s">
        <v>139</v>
      </c>
      <c r="I1926" s="12" t="s">
        <v>3388</v>
      </c>
      <c r="J1926" s="263" t="str">
        <f t="shared" si="124"/>
        <v xml:space="preserve"> </v>
      </c>
      <c r="K1926" s="38" t="str">
        <f>IF(D1926&gt;=('28 Populations and thresholds'!$I$188),"YES"," ")</f>
        <v>YES</v>
      </c>
      <c r="L1926" s="38" t="str">
        <f>IF(K1926="YES"," ",IF(D1926&gt;=('28 Populations and thresholds'!$I$188)*0.25,"YES"))</f>
        <v xml:space="preserve"> </v>
      </c>
      <c r="M1926" s="38" t="b">
        <f>OR('28 Populations and thresholds'!$J$188="CR",'28 Populations and thresholds'!$J$188="EN",'28 Populations and thresholds'!$J$188="VU")</f>
        <v>1</v>
      </c>
      <c r="N1926" s="75">
        <f>D1926/'28 Populations and thresholds'!$H$188</f>
        <v>2.3333333333333334E-2</v>
      </c>
      <c r="O1926" s="263" t="str">
        <f t="shared" si="125"/>
        <v xml:space="preserve"> </v>
      </c>
      <c r="P1926" s="9"/>
      <c r="Q1926" s="263" t="str">
        <f t="shared" si="126"/>
        <v xml:space="preserve"> </v>
      </c>
      <c r="R1926" s="4"/>
      <c r="S1926" s="4"/>
      <c r="T1926" s="4"/>
      <c r="U1926" s="4"/>
      <c r="V1926" s="4"/>
    </row>
    <row r="1927" spans="1:22" x14ac:dyDescent="0.2">
      <c r="A1927" s="267" t="s">
        <v>1643</v>
      </c>
      <c r="B1927" s="269" t="s">
        <v>4677</v>
      </c>
      <c r="C1927" s="269" t="s">
        <v>3471</v>
      </c>
      <c r="D1927" s="279">
        <v>1800</v>
      </c>
      <c r="E1927" s="274">
        <v>2007</v>
      </c>
      <c r="F1927" s="276"/>
      <c r="G1927" s="263" t="str">
        <f t="shared" si="123"/>
        <v xml:space="preserve"> </v>
      </c>
      <c r="H1927" s="275" t="s">
        <v>139</v>
      </c>
      <c r="I1927" s="275" t="s">
        <v>3388</v>
      </c>
      <c r="J1927" s="263" t="str">
        <f t="shared" si="124"/>
        <v xml:space="preserve"> </v>
      </c>
      <c r="K1927" s="272" t="str">
        <f>IF(D1927&gt;=(('28 Populations and thresholds'!$I$183)+('28 Populations and thresholds'!$I$184)+('28 Populations and thresholds'!$I$185)),"YES"," ")</f>
        <v>YES</v>
      </c>
      <c r="L1927" s="272" t="str">
        <f>IF(K1927="YES"," ",IF(D1927&gt;=(('28 Populations and thresholds'!$I$183)+('28 Populations and thresholds'!$I$184)+('28 Populations and thresholds'!$I$185))*0.25,"YES"))</f>
        <v xml:space="preserve"> </v>
      </c>
      <c r="M1927" s="272" t="b">
        <f>OR('28 Populations and thresholds'!$J$183="CR",'28 Populations and thresholds'!$J$183="EN",'28 Populations and thresholds'!$J$183="VU")</f>
        <v>0</v>
      </c>
      <c r="N1927" s="273">
        <f>D1927/(('28 Populations and thresholds'!$H$183)+('28 Populations and thresholds'!$H$184)+('28 Populations and thresholds'!$H$185))</f>
        <v>6.0000000000000001E-3</v>
      </c>
      <c r="O1927" s="263" t="str">
        <f t="shared" si="125"/>
        <v xml:space="preserve"> </v>
      </c>
      <c r="P1927" s="275" t="s">
        <v>4568</v>
      </c>
      <c r="Q1927" s="263" t="str">
        <f t="shared" si="126"/>
        <v xml:space="preserve"> </v>
      </c>
    </row>
    <row r="1928" spans="1:22" x14ac:dyDescent="0.2">
      <c r="A1928" s="311" t="s">
        <v>1643</v>
      </c>
      <c r="B1928" s="269" t="s">
        <v>4677</v>
      </c>
      <c r="C1928" s="269" t="s">
        <v>3472</v>
      </c>
      <c r="D1928" s="310">
        <v>75</v>
      </c>
      <c r="E1928" s="312">
        <v>2007</v>
      </c>
      <c r="F1928" s="312"/>
      <c r="G1928" s="263" t="str">
        <f t="shared" si="123"/>
        <v xml:space="preserve"> </v>
      </c>
      <c r="H1928" s="275" t="s">
        <v>139</v>
      </c>
      <c r="I1928" s="275" t="s">
        <v>3388</v>
      </c>
      <c r="J1928" s="263" t="str">
        <f t="shared" si="124"/>
        <v xml:space="preserve"> </v>
      </c>
      <c r="K1928" s="272" t="str">
        <f>IF(D1928&gt;=('28 Populations and thresholds'!$I$188),"YES"," ")</f>
        <v>YES</v>
      </c>
      <c r="L1928" s="272" t="str">
        <f>IF(K1928="YES"," ",IF(D1928&gt;=('28 Populations and thresholds'!$I$188)*0.25,"YES"))</f>
        <v xml:space="preserve"> </v>
      </c>
      <c r="M1928" s="272" t="b">
        <f>OR('28 Populations and thresholds'!$J$188="CR",'28 Populations and thresholds'!$J$188="EN",'28 Populations and thresholds'!$J$188="VU")</f>
        <v>1</v>
      </c>
      <c r="N1928" s="273">
        <f>D1928/'28 Populations and thresholds'!$H$188</f>
        <v>0.125</v>
      </c>
      <c r="O1928" s="263" t="str">
        <f t="shared" si="125"/>
        <v xml:space="preserve"> </v>
      </c>
      <c r="P1928" s="269"/>
      <c r="Q1928" s="263" t="str">
        <f t="shared" si="126"/>
        <v xml:space="preserve"> </v>
      </c>
      <c r="R1928" s="4"/>
      <c r="S1928" s="4"/>
      <c r="T1928" s="4"/>
      <c r="U1928" s="4"/>
      <c r="V1928" s="4"/>
    </row>
    <row r="1929" spans="1:22" x14ac:dyDescent="0.2">
      <c r="A1929" s="143" t="s">
        <v>1643</v>
      </c>
      <c r="B1929" s="40" t="s">
        <v>1102</v>
      </c>
      <c r="C1929" s="4" t="s">
        <v>3764</v>
      </c>
      <c r="D1929" s="41">
        <v>2030</v>
      </c>
      <c r="E1929" s="46">
        <v>30926</v>
      </c>
      <c r="F1929" s="43"/>
      <c r="G1929" s="263" t="str">
        <f t="shared" si="123"/>
        <v xml:space="preserve"> </v>
      </c>
      <c r="H1929" s="143" t="s">
        <v>21</v>
      </c>
      <c r="I1929" s="143" t="s">
        <v>614</v>
      </c>
      <c r="J1929" s="263" t="str">
        <f t="shared" si="124"/>
        <v xml:space="preserve"> </v>
      </c>
      <c r="K1929" s="38" t="str">
        <f>IF(D1929&gt;=('28 Populations and thresholds'!$I$192),"YES"," ")</f>
        <v>YES</v>
      </c>
      <c r="L1929" s="38" t="str">
        <f>IF(K1929="YES"," ",IF(D1929&gt;=('28 Populations and thresholds'!$I$192)*0.25,"YES"))</f>
        <v xml:space="preserve"> </v>
      </c>
      <c r="M1929" s="38" t="b">
        <f>OR('28 Populations and thresholds'!$J$192="CR",'28 Populations and thresholds'!$J$192="EN",'28 Populations and thresholds'!$J$192="VU")</f>
        <v>0</v>
      </c>
      <c r="N1929" s="75">
        <f>D1929/'28 Populations and thresholds'!$H$192</f>
        <v>4.0599999999999997E-2</v>
      </c>
      <c r="O1929" s="263" t="str">
        <f t="shared" si="125"/>
        <v xml:space="preserve"> </v>
      </c>
      <c r="Q1929" s="263" t="str">
        <f t="shared" si="126"/>
        <v xml:space="preserve"> </v>
      </c>
    </row>
    <row r="1930" spans="1:22" x14ac:dyDescent="0.2">
      <c r="A1930" s="275" t="s">
        <v>1643</v>
      </c>
      <c r="B1930" s="268" t="s">
        <v>4678</v>
      </c>
      <c r="C1930" s="277" t="s">
        <v>3484</v>
      </c>
      <c r="D1930" s="279">
        <v>1</v>
      </c>
      <c r="E1930" s="281">
        <v>36951</v>
      </c>
      <c r="F1930" s="272"/>
      <c r="G1930" s="263" t="str">
        <f t="shared" si="123"/>
        <v xml:space="preserve"> </v>
      </c>
      <c r="H1930" s="275" t="s">
        <v>4410</v>
      </c>
      <c r="I1930" s="275"/>
      <c r="J1930" s="263" t="str">
        <f t="shared" si="124"/>
        <v xml:space="preserve"> </v>
      </c>
      <c r="K1930" s="272" t="s">
        <v>4558</v>
      </c>
      <c r="L1930" s="272" t="str">
        <f>IF(K1930="YES"," ",IF(D1930&gt;=('28 Populations and thresholds'!$I$209)*0.25,"YES"))</f>
        <v xml:space="preserve"> </v>
      </c>
      <c r="M1930" s="272" t="b">
        <f>OR('28 Populations and thresholds'!$J$209="CR",'28 Populations and thresholds'!$J$209="EN",'28 Populations and thresholds'!$J$209="VU")</f>
        <v>1</v>
      </c>
      <c r="N1930" s="273">
        <f>D1930/'28 Populations and thresholds'!$H$209</f>
        <v>2.0833333333333333E-3</v>
      </c>
      <c r="O1930" s="263" t="str">
        <f t="shared" si="125"/>
        <v xml:space="preserve"> </v>
      </c>
      <c r="P1930" s="275" t="s">
        <v>4566</v>
      </c>
      <c r="Q1930" s="263" t="str">
        <f t="shared" si="126"/>
        <v xml:space="preserve"> </v>
      </c>
      <c r="R1930" s="4"/>
      <c r="S1930" s="4"/>
      <c r="T1930" s="4"/>
      <c r="U1930" s="4"/>
      <c r="V1930" s="4"/>
    </row>
    <row r="1931" spans="1:22" x14ac:dyDescent="0.2">
      <c r="A1931" s="275" t="s">
        <v>1643</v>
      </c>
      <c r="B1931" s="268" t="s">
        <v>4678</v>
      </c>
      <c r="C1931" s="278" t="s">
        <v>3472</v>
      </c>
      <c r="D1931" s="279">
        <v>11</v>
      </c>
      <c r="E1931" s="285">
        <v>32614</v>
      </c>
      <c r="F1931" s="272"/>
      <c r="G1931" s="263" t="str">
        <f t="shared" si="123"/>
        <v xml:space="preserve"> </v>
      </c>
      <c r="H1931" s="275" t="s">
        <v>4410</v>
      </c>
      <c r="I1931" s="275"/>
      <c r="J1931" s="263" t="str">
        <f t="shared" si="124"/>
        <v xml:space="preserve"> </v>
      </c>
      <c r="K1931" s="272" t="str">
        <f>IF(D1931&gt;=('28 Populations and thresholds'!$I$188),"YES"," ")</f>
        <v>YES</v>
      </c>
      <c r="L1931" s="272" t="str">
        <f>IF(K1931="YES"," ",IF(D1931&gt;=('28 Populations and thresholds'!$I$188)*0.25,"YES"))</f>
        <v xml:space="preserve"> </v>
      </c>
      <c r="M1931" s="272" t="b">
        <f>OR('28 Populations and thresholds'!$J$188="CR",'28 Populations and thresholds'!$J$188="EN",'28 Populations and thresholds'!$J$188="VU")</f>
        <v>1</v>
      </c>
      <c r="N1931" s="273">
        <f>D1931/'28 Populations and thresholds'!$H$188</f>
        <v>1.8333333333333333E-2</v>
      </c>
      <c r="O1931" s="263" t="str">
        <f t="shared" si="125"/>
        <v xml:space="preserve"> </v>
      </c>
      <c r="P1931" s="275"/>
      <c r="Q1931" s="263" t="str">
        <f t="shared" si="126"/>
        <v xml:space="preserve"> </v>
      </c>
      <c r="R1931" s="4"/>
      <c r="S1931" s="4"/>
      <c r="T1931" s="4"/>
      <c r="U1931" s="4"/>
      <c r="V1931" s="4"/>
    </row>
    <row r="1932" spans="1:22" x14ac:dyDescent="0.2">
      <c r="A1932" s="275" t="s">
        <v>1643</v>
      </c>
      <c r="B1932" s="268" t="s">
        <v>4678</v>
      </c>
      <c r="C1932" s="278" t="s">
        <v>3763</v>
      </c>
      <c r="D1932" s="279">
        <v>1000</v>
      </c>
      <c r="E1932" s="285">
        <v>32614</v>
      </c>
      <c r="F1932" s="272"/>
      <c r="G1932" s="263" t="str">
        <f t="shared" si="123"/>
        <v xml:space="preserve"> </v>
      </c>
      <c r="H1932" s="275" t="s">
        <v>4410</v>
      </c>
      <c r="I1932" s="275"/>
      <c r="J1932" s="263" t="str">
        <f t="shared" si="124"/>
        <v xml:space="preserve"> </v>
      </c>
      <c r="K1932" s="272" t="str">
        <f>IF(D1932&gt;=('28 Populations and thresholds'!$I$191),"YES"," ")</f>
        <v>YES</v>
      </c>
      <c r="L1932" s="272" t="str">
        <f>IF(K1932="YES"," ",IF(D1932&gt;=('28 Populations and thresholds'!$I$191)*0.25,"YES"))</f>
        <v xml:space="preserve"> </v>
      </c>
      <c r="M1932" s="272" t="b">
        <f>OR('28 Populations and thresholds'!$J$191="CR",'28 Populations and thresholds'!$J$191="EN",'28 Populations and thresholds'!$J$191="VU")</f>
        <v>0</v>
      </c>
      <c r="N1932" s="273">
        <f>D1932/'28 Populations and thresholds'!$H$191</f>
        <v>0.02</v>
      </c>
      <c r="O1932" s="263" t="str">
        <f t="shared" si="125"/>
        <v xml:space="preserve"> </v>
      </c>
      <c r="P1932" s="275"/>
      <c r="Q1932" s="263" t="str">
        <f t="shared" si="126"/>
        <v xml:space="preserve"> </v>
      </c>
    </row>
    <row r="1933" spans="1:22" x14ac:dyDescent="0.2">
      <c r="A1933" s="12" t="s">
        <v>1643</v>
      </c>
      <c r="B1933" s="2" t="s">
        <v>1642</v>
      </c>
      <c r="C1933" s="4" t="s">
        <v>1641</v>
      </c>
      <c r="D1933" s="5">
        <v>1500</v>
      </c>
      <c r="E1933" s="1" t="s">
        <v>156</v>
      </c>
      <c r="G1933" s="263" t="str">
        <f t="shared" si="123"/>
        <v xml:space="preserve"> </v>
      </c>
      <c r="H1933" s="13" t="s">
        <v>139</v>
      </c>
      <c r="J1933" s="263" t="str">
        <f t="shared" si="124"/>
        <v xml:space="preserve"> </v>
      </c>
      <c r="K1933" s="38" t="str">
        <f>IF(D1933&gt;=('28 Populations and thresholds'!$I$20),"YES"," ")</f>
        <v>YES</v>
      </c>
      <c r="L1933" s="38" t="str">
        <f>IF(K1933="YES"," ",IF(D1933&gt;=('28 Populations and thresholds'!$I$20)*0.25,"YES"))</f>
        <v xml:space="preserve"> </v>
      </c>
      <c r="M1933" s="38" t="b">
        <f>OR('28 Populations and thresholds'!$J$20="CR",'28 Populations and thresholds'!$J$20="EN",'28 Populations and thresholds'!$J$20="VU")</f>
        <v>0</v>
      </c>
      <c r="N1933" s="75">
        <f>D1933/'28 Populations and thresholds'!$H$20</f>
        <v>1.4999999999999999E-2</v>
      </c>
      <c r="O1933" s="263" t="str">
        <f t="shared" si="125"/>
        <v xml:space="preserve"> </v>
      </c>
      <c r="P1933" s="120"/>
      <c r="Q1933" s="263" t="str">
        <f t="shared" si="126"/>
        <v xml:space="preserve"> </v>
      </c>
    </row>
    <row r="1934" spans="1:22" x14ac:dyDescent="0.2">
      <c r="A1934" s="275" t="s">
        <v>1479</v>
      </c>
      <c r="B1934" s="277" t="s">
        <v>4451</v>
      </c>
      <c r="C1934" s="269" t="s">
        <v>3712</v>
      </c>
      <c r="D1934" s="279">
        <v>894</v>
      </c>
      <c r="E1934" s="281">
        <v>38596</v>
      </c>
      <c r="F1934" s="272"/>
      <c r="G1934" s="263" t="str">
        <f t="shared" si="123"/>
        <v xml:space="preserve"> </v>
      </c>
      <c r="H1934" s="275"/>
      <c r="I1934" s="275" t="s">
        <v>4446</v>
      </c>
      <c r="J1934" s="263" t="str">
        <f t="shared" si="124"/>
        <v xml:space="preserve"> </v>
      </c>
      <c r="K1934" s="272" t="str">
        <f>IF(D1934&gt;=('28 Populations and thresholds'!$I$8),"YES"," ")</f>
        <v>YES</v>
      </c>
      <c r="L1934" s="272" t="str">
        <f>IF(K1934="YES"," ",IF(D1934&gt;=('28 Populations and thresholds'!$I$8)*0.25,"YES"))</f>
        <v xml:space="preserve"> </v>
      </c>
      <c r="M1934" s="272" t="b">
        <f>OR('28 Populations and thresholds'!$J$8="CR",'28 Populations and thresholds'!$J$8="EN",'28 Populations and thresholds'!$J$8="VU")</f>
        <v>0</v>
      </c>
      <c r="N1934" s="273">
        <f>D1934/'28 Populations and thresholds'!$H$8</f>
        <v>8.94E-3</v>
      </c>
      <c r="O1934" s="263" t="str">
        <f t="shared" si="125"/>
        <v xml:space="preserve"> </v>
      </c>
      <c r="P1934" s="275"/>
      <c r="Q1934" s="263" t="str">
        <f t="shared" si="126"/>
        <v xml:space="preserve"> </v>
      </c>
    </row>
    <row r="1935" spans="1:22" x14ac:dyDescent="0.2">
      <c r="A1935" s="12" t="s">
        <v>1479</v>
      </c>
      <c r="B1935" s="64" t="s">
        <v>4449</v>
      </c>
      <c r="C1935" s="4" t="s">
        <v>1677</v>
      </c>
      <c r="D1935" s="5">
        <v>5</v>
      </c>
      <c r="E1935" s="104" t="s">
        <v>3389</v>
      </c>
      <c r="G1935" s="263" t="str">
        <f t="shared" si="123"/>
        <v xml:space="preserve"> </v>
      </c>
      <c r="I1935" s="13" t="s">
        <v>4461</v>
      </c>
      <c r="J1935" s="263" t="str">
        <f t="shared" si="124"/>
        <v xml:space="preserve"> </v>
      </c>
      <c r="K1935" s="38" t="str">
        <f>IF(D1935&gt;=('28 Populations and thresholds'!$I$44),"YES"," ")</f>
        <v>YES</v>
      </c>
      <c r="L1935" s="38" t="str">
        <f>IF(K1935="YES"," ",IF(D1935&gt;=('28 Populations and thresholds'!$I$44)*0.25,"YES"))</f>
        <v xml:space="preserve"> </v>
      </c>
      <c r="M1935" s="38" t="b">
        <f>OR('28 Populations and thresholds'!$J$44="CR",'28 Populations and thresholds'!$J$44="EN",'28 Populations and thresholds'!$J$44="VU")</f>
        <v>0</v>
      </c>
      <c r="N1935" s="75">
        <f>D1935/'28 Populations and thresholds'!$H$44</f>
        <v>0.01</v>
      </c>
      <c r="O1935" s="263" t="str">
        <f t="shared" si="125"/>
        <v xml:space="preserve"> </v>
      </c>
      <c r="Q1935" s="263" t="str">
        <f t="shared" si="126"/>
        <v xml:space="preserve"> </v>
      </c>
    </row>
    <row r="1936" spans="1:22" x14ac:dyDescent="0.2">
      <c r="A1936" s="12" t="s">
        <v>1479</v>
      </c>
      <c r="B1936" s="64" t="s">
        <v>4449</v>
      </c>
      <c r="C1936" s="4" t="s">
        <v>3617</v>
      </c>
      <c r="D1936" s="5">
        <v>5000</v>
      </c>
      <c r="E1936" s="104" t="s">
        <v>3389</v>
      </c>
      <c r="G1936" s="263" t="str">
        <f t="shared" si="123"/>
        <v xml:space="preserve"> </v>
      </c>
      <c r="I1936" s="13" t="s">
        <v>4461</v>
      </c>
      <c r="J1936" s="263" t="str">
        <f t="shared" si="124"/>
        <v xml:space="preserve"> </v>
      </c>
      <c r="K1936" s="38" t="str">
        <f>IF(D1936&gt;=('28 Populations and thresholds'!$I$95),"YES"," ")</f>
        <v>YES</v>
      </c>
      <c r="L1936" s="38" t="str">
        <f>IF(K1936="YES"," ",IF(D1936&gt;=('28 Populations and thresholds'!$I$95)*0.25,"YES"))</f>
        <v xml:space="preserve"> </v>
      </c>
      <c r="M1936" s="38" t="b">
        <f>OR('28 Populations and thresholds'!$J$95="CR",'28 Populations and thresholds'!$J$95="EN",'28 Populations and thresholds'!$J$95="VU")</f>
        <v>0</v>
      </c>
      <c r="N1936" s="75">
        <f>D1936/'28 Populations and thresholds'!$H$95</f>
        <v>1.6666666666666666E-2</v>
      </c>
      <c r="O1936" s="263" t="str">
        <f t="shared" si="125"/>
        <v xml:space="preserve"> </v>
      </c>
      <c r="Q1936" s="263" t="str">
        <f t="shared" si="126"/>
        <v xml:space="preserve"> </v>
      </c>
    </row>
    <row r="1937" spans="1:22" x14ac:dyDescent="0.2">
      <c r="A1937" s="12" t="s">
        <v>1479</v>
      </c>
      <c r="B1937" s="64" t="s">
        <v>4449</v>
      </c>
      <c r="C1937" s="4" t="s">
        <v>1625</v>
      </c>
      <c r="D1937" s="105">
        <v>160000</v>
      </c>
      <c r="E1937" s="148">
        <v>37803</v>
      </c>
      <c r="G1937" s="263" t="str">
        <f t="shared" si="123"/>
        <v xml:space="preserve"> </v>
      </c>
      <c r="I1937" s="13" t="s">
        <v>4461</v>
      </c>
      <c r="J1937" s="263" t="str">
        <f t="shared" si="124"/>
        <v xml:space="preserve"> </v>
      </c>
      <c r="K1937" s="38" t="str">
        <f>IF(D1937&gt;=('28 Populations and thresholds'!$I$11),"YES"," ")</f>
        <v>YES</v>
      </c>
      <c r="L1937" s="38" t="str">
        <f>IF(K1937="YES"," ",IF(D1937&gt;=('28 Populations and thresholds'!$I$11)*0.25,"YES"))</f>
        <v xml:space="preserve"> </v>
      </c>
      <c r="M1937" s="38" t="b">
        <f>OR('28 Populations and thresholds'!$J$11="CR",'28 Populations and thresholds'!$J$11="EN",'28 Populations and thresholds'!$J$11="VU")</f>
        <v>0</v>
      </c>
      <c r="N1937" s="75">
        <f>D1937/'28 Populations and thresholds'!$H$11</f>
        <v>1.6</v>
      </c>
      <c r="O1937" s="263" t="str">
        <f t="shared" si="125"/>
        <v xml:space="preserve"> </v>
      </c>
      <c r="P1937" s="12" t="s">
        <v>4580</v>
      </c>
      <c r="Q1937" s="263" t="str">
        <f t="shared" si="126"/>
        <v xml:space="preserve"> </v>
      </c>
    </row>
    <row r="1938" spans="1:22" x14ac:dyDescent="0.2">
      <c r="A1938" s="12" t="s">
        <v>1479</v>
      </c>
      <c r="B1938" s="64" t="s">
        <v>4449</v>
      </c>
      <c r="C1938" s="4" t="s">
        <v>1607</v>
      </c>
      <c r="D1938" s="5">
        <v>2182</v>
      </c>
      <c r="E1938" s="148">
        <v>38231</v>
      </c>
      <c r="G1938" s="263" t="str">
        <f t="shared" si="123"/>
        <v xml:space="preserve"> </v>
      </c>
      <c r="I1938" s="13" t="s">
        <v>4446</v>
      </c>
      <c r="J1938" s="263" t="str">
        <f t="shared" si="124"/>
        <v xml:space="preserve"> </v>
      </c>
      <c r="K1938" s="38" t="str">
        <f>IF(D1938&gt;=('28 Populations and thresholds'!$I$6),"YES"," ")</f>
        <v>YES</v>
      </c>
      <c r="L1938" s="38" t="str">
        <f>IF(K1938="YES"," ",IF(D1938&gt;=('28 Populations and thresholds'!$I$6)*0.25,"YES"))</f>
        <v xml:space="preserve"> </v>
      </c>
      <c r="M1938" s="38" t="b">
        <f>OR('28 Populations and thresholds'!$J$6="CR",'28 Populations and thresholds'!$J$6="EN",'28 Populations and thresholds'!$J$6="VU")</f>
        <v>0</v>
      </c>
      <c r="N1938" s="75">
        <f>D1938/'28 Populations and thresholds'!$H$6</f>
        <v>4.3639999999999998E-2</v>
      </c>
      <c r="O1938" s="263" t="str">
        <f t="shared" si="125"/>
        <v xml:space="preserve"> </v>
      </c>
      <c r="Q1938" s="263" t="str">
        <f t="shared" si="126"/>
        <v xml:space="preserve"> </v>
      </c>
    </row>
    <row r="1939" spans="1:22" x14ac:dyDescent="0.2">
      <c r="A1939" s="12" t="s">
        <v>1479</v>
      </c>
      <c r="B1939" s="64" t="s">
        <v>4449</v>
      </c>
      <c r="C1939" s="4" t="s">
        <v>3716</v>
      </c>
      <c r="D1939" s="5">
        <v>1000</v>
      </c>
      <c r="E1939" s="104" t="s">
        <v>3389</v>
      </c>
      <c r="G1939" s="263" t="str">
        <f t="shared" si="123"/>
        <v xml:space="preserve"> </v>
      </c>
      <c r="I1939" s="13" t="s">
        <v>4461</v>
      </c>
      <c r="J1939" s="263" t="str">
        <f t="shared" si="124"/>
        <v xml:space="preserve"> </v>
      </c>
      <c r="K1939" s="38" t="str">
        <f>IF(D1939&gt;=('28 Populations and thresholds'!$I$15),"YES"," ")</f>
        <v>YES</v>
      </c>
      <c r="L1939" s="38" t="str">
        <f>IF(K1939="YES"," ",IF(D1939&gt;=('28 Populations and thresholds'!$I$15)*0.25,"YES"))</f>
        <v xml:space="preserve"> </v>
      </c>
      <c r="M1939" s="38" t="b">
        <f>OR('28 Populations and thresholds'!$J$15="CR",'28 Populations and thresholds'!$J$15="EN",'28 Populations and thresholds'!$J$15="VU")</f>
        <v>0</v>
      </c>
      <c r="N1939" s="75">
        <f>D1939/'28 Populations and thresholds'!$H$15</f>
        <v>1E-3</v>
      </c>
      <c r="O1939" s="263" t="str">
        <f t="shared" si="125"/>
        <v xml:space="preserve"> </v>
      </c>
      <c r="Q1939" s="263" t="str">
        <f t="shared" si="126"/>
        <v xml:space="preserve"> </v>
      </c>
    </row>
    <row r="1940" spans="1:22" x14ac:dyDescent="0.2">
      <c r="A1940" s="12" t="s">
        <v>1479</v>
      </c>
      <c r="B1940" s="64" t="s">
        <v>4449</v>
      </c>
      <c r="C1940" s="4" t="s">
        <v>3521</v>
      </c>
      <c r="D1940" s="5">
        <v>10</v>
      </c>
      <c r="E1940" s="148">
        <v>38231</v>
      </c>
      <c r="G1940" s="263" t="str">
        <f t="shared" si="123"/>
        <v xml:space="preserve"> </v>
      </c>
      <c r="I1940" s="13" t="s">
        <v>4446</v>
      </c>
      <c r="J1940" s="263" t="str">
        <f t="shared" si="124"/>
        <v xml:space="preserve"> </v>
      </c>
      <c r="K1940" s="38" t="str">
        <f>IF(D1940&gt;=('28 Populations and thresholds'!$I$57),"YES"," ")</f>
        <v>YES</v>
      </c>
      <c r="L1940" s="38" t="str">
        <f>IF(K1940="YES"," ",IF(D1940&gt;=('28 Populations and thresholds'!$I$57)*0.25,"YES"))</f>
        <v xml:space="preserve"> </v>
      </c>
      <c r="M1940" s="38" t="b">
        <f>OR('28 Populations and thresholds'!$J$57="CR",'28 Populations and thresholds'!$J$57="EN",'28 Populations and thresholds'!$J$57="VU")</f>
        <v>0</v>
      </c>
      <c r="N1940" s="75">
        <f>D1940/'28 Populations and thresholds'!$H$57</f>
        <v>3.3333333333333335E-3</v>
      </c>
      <c r="O1940" s="263" t="str">
        <f t="shared" si="125"/>
        <v xml:space="preserve"> </v>
      </c>
      <c r="Q1940" s="263" t="str">
        <f t="shared" si="126"/>
        <v xml:space="preserve"> </v>
      </c>
    </row>
    <row r="1941" spans="1:22" x14ac:dyDescent="0.2">
      <c r="A1941" s="12" t="s">
        <v>1479</v>
      </c>
      <c r="B1941" s="64" t="s">
        <v>4449</v>
      </c>
      <c r="C1941" s="4" t="s">
        <v>3744</v>
      </c>
      <c r="D1941" s="5">
        <v>1260</v>
      </c>
      <c r="E1941" s="104" t="s">
        <v>3389</v>
      </c>
      <c r="G1941" s="263" t="str">
        <f t="shared" si="123"/>
        <v xml:space="preserve"> </v>
      </c>
      <c r="I1941" s="13" t="s">
        <v>4461</v>
      </c>
      <c r="J1941" s="263" t="str">
        <f t="shared" si="124"/>
        <v xml:space="preserve"> </v>
      </c>
      <c r="K1941" s="38" t="str">
        <f>IF(D1941&gt;=('28 Populations and thresholds'!$I$150),"YES"," ")</f>
        <v>YES</v>
      </c>
      <c r="L1941" s="38" t="str">
        <f>IF(K1941="YES"," ",IF(D1941&gt;=('28 Populations and thresholds'!$I$150)*0.25,"YES"))</f>
        <v xml:space="preserve"> </v>
      </c>
      <c r="M1941" s="38" t="b">
        <f>OR('28 Populations and thresholds'!$J$150="CR",'28 Populations and thresholds'!$J$150="EN",'28 Populations and thresholds'!$J$150="VU")</f>
        <v>0</v>
      </c>
      <c r="N1941" s="75">
        <f>D1941/'28 Populations and thresholds'!$H$150</f>
        <v>1.2600000000000001E-3</v>
      </c>
      <c r="O1941" s="263" t="str">
        <f t="shared" si="125"/>
        <v xml:space="preserve"> </v>
      </c>
      <c r="Q1941" s="263" t="str">
        <f t="shared" si="126"/>
        <v xml:space="preserve"> </v>
      </c>
    </row>
    <row r="1942" spans="1:22" x14ac:dyDescent="0.2">
      <c r="A1942" s="12" t="s">
        <v>1479</v>
      </c>
      <c r="B1942" s="64" t="s">
        <v>4449</v>
      </c>
      <c r="C1942" s="4" t="s">
        <v>3552</v>
      </c>
      <c r="D1942" s="5">
        <v>500</v>
      </c>
      <c r="E1942" s="104" t="s">
        <v>3389</v>
      </c>
      <c r="G1942" s="263" t="str">
        <f t="shared" si="123"/>
        <v xml:space="preserve"> </v>
      </c>
      <c r="I1942" s="13" t="s">
        <v>4461</v>
      </c>
      <c r="J1942" s="263" t="str">
        <f t="shared" si="124"/>
        <v xml:space="preserve"> </v>
      </c>
      <c r="K1942" s="38" t="str">
        <f>IF(D1942&gt;=('28 Populations and thresholds'!$I$77),"YES"," ")</f>
        <v>YES</v>
      </c>
      <c r="L1942" s="38" t="str">
        <f>IF(K1942="YES"," ",IF(D1942&gt;=('28 Populations and thresholds'!$I$77)*0.25,"YES"))</f>
        <v xml:space="preserve"> </v>
      </c>
      <c r="M1942" s="38" t="b">
        <f>OR('28 Populations and thresholds'!$J$77="CR",'28 Populations and thresholds'!$J$77="EN",'28 Populations and thresholds'!$J$77="VU")</f>
        <v>0</v>
      </c>
      <c r="N1942" s="75">
        <f>D1942/'28 Populations and thresholds'!$H$77</f>
        <v>5.0000000000000001E-3</v>
      </c>
      <c r="O1942" s="263" t="str">
        <f t="shared" si="125"/>
        <v xml:space="preserve"> </v>
      </c>
      <c r="Q1942" s="263" t="str">
        <f t="shared" si="126"/>
        <v xml:space="preserve"> </v>
      </c>
    </row>
    <row r="1943" spans="1:22" x14ac:dyDescent="0.2">
      <c r="A1943" s="12" t="s">
        <v>1479</v>
      </c>
      <c r="B1943" s="64" t="s">
        <v>4449</v>
      </c>
      <c r="C1943" s="4" t="s">
        <v>3540</v>
      </c>
      <c r="D1943" s="5">
        <v>26056</v>
      </c>
      <c r="E1943" s="148">
        <v>37803</v>
      </c>
      <c r="G1943" s="263" t="str">
        <f t="shared" si="123"/>
        <v xml:space="preserve"> </v>
      </c>
      <c r="I1943" s="13" t="s">
        <v>4461</v>
      </c>
      <c r="J1943" s="263" t="str">
        <f t="shared" si="124"/>
        <v xml:space="preserve"> </v>
      </c>
      <c r="K1943" s="38" t="str">
        <f>IF(D1943&gt;=('28 Populations and thresholds'!$I$60),"YES"," ")</f>
        <v>YES</v>
      </c>
      <c r="L1943" s="38" t="str">
        <f>IF(K1943="YES"," ",IF(D1943&gt;=('28 Populations and thresholds'!$I$60)*0.25,"YES"))</f>
        <v xml:space="preserve"> </v>
      </c>
      <c r="M1943" s="38" t="b">
        <f>OR('28 Populations and thresholds'!$J$60="CR",'28 Populations and thresholds'!$J$60="EN",'28 Populations and thresholds'!$J$60="VU")</f>
        <v>1</v>
      </c>
      <c r="N1943" s="75">
        <f>D1943/'28 Populations and thresholds'!$H$60</f>
        <v>0.33405128205128204</v>
      </c>
      <c r="O1943" s="263" t="str">
        <f t="shared" si="125"/>
        <v xml:space="preserve"> </v>
      </c>
      <c r="Q1943" s="263" t="str">
        <f t="shared" si="126"/>
        <v xml:space="preserve"> </v>
      </c>
      <c r="R1943" s="4"/>
      <c r="S1943" s="4"/>
      <c r="T1943" s="4"/>
      <c r="U1943" s="4"/>
      <c r="V1943" s="4"/>
    </row>
    <row r="1944" spans="1:22" x14ac:dyDescent="0.2">
      <c r="A1944" s="275" t="s">
        <v>1479</v>
      </c>
      <c r="B1944" s="269" t="s">
        <v>3835</v>
      </c>
      <c r="C1944" s="269" t="s">
        <v>3759</v>
      </c>
      <c r="D1944" s="279">
        <v>2500</v>
      </c>
      <c r="E1944" s="284">
        <v>41134</v>
      </c>
      <c r="F1944" s="272"/>
      <c r="G1944" s="263" t="str">
        <f t="shared" si="123"/>
        <v xml:space="preserve"> </v>
      </c>
      <c r="H1944" s="275"/>
      <c r="I1944" s="275" t="s">
        <v>3834</v>
      </c>
      <c r="J1944" s="263" t="str">
        <f t="shared" si="124"/>
        <v xml:space="preserve"> </v>
      </c>
      <c r="K1944" s="272" t="str">
        <f>IF(D1944&gt;=('28 Populations and thresholds'!$I$182),"YES"," ")</f>
        <v>YES</v>
      </c>
      <c r="L1944" s="272" t="str">
        <f>IF(K1944="YES"," ",IF(D1944&gt;=('28 Populations and thresholds'!$I$182)*0.25,"YES"))</f>
        <v xml:space="preserve"> </v>
      </c>
      <c r="M1944" s="272" t="b">
        <f>OR('28 Populations and thresholds'!$J$182="CR",'28 Populations and thresholds'!$J$182="EN",'28 Populations and thresholds'!$J$182="VU")</f>
        <v>0</v>
      </c>
      <c r="N1944" s="273">
        <f>D1944/'28 Populations and thresholds'!$H$182</f>
        <v>0.1</v>
      </c>
      <c r="O1944" s="263" t="str">
        <f t="shared" si="125"/>
        <v xml:space="preserve"> </v>
      </c>
      <c r="P1944" s="275" t="s">
        <v>4549</v>
      </c>
      <c r="Q1944" s="263" t="str">
        <f t="shared" si="126"/>
        <v xml:space="preserve"> </v>
      </c>
      <c r="R1944" s="4"/>
      <c r="S1944" s="4"/>
      <c r="T1944" s="4"/>
      <c r="U1944" s="4"/>
      <c r="V1944" s="4"/>
    </row>
    <row r="1945" spans="1:22" x14ac:dyDescent="0.2">
      <c r="A1945" s="143" t="s">
        <v>1479</v>
      </c>
      <c r="B1945" s="40" t="s">
        <v>1483</v>
      </c>
      <c r="C1945" s="4" t="s">
        <v>3545</v>
      </c>
      <c r="D1945" s="41">
        <v>560</v>
      </c>
      <c r="E1945" s="47" t="s">
        <v>1482</v>
      </c>
      <c r="F1945" s="43"/>
      <c r="G1945" s="263" t="str">
        <f t="shared" si="123"/>
        <v xml:space="preserve"> </v>
      </c>
      <c r="H1945" s="143" t="s">
        <v>15</v>
      </c>
      <c r="I1945" s="143" t="s">
        <v>1481</v>
      </c>
      <c r="J1945" s="263" t="str">
        <f t="shared" si="124"/>
        <v xml:space="preserve"> </v>
      </c>
      <c r="K1945" s="38" t="str">
        <f>IF(D1945&gt;=('28 Populations and thresholds'!$I$71),"YES"," ")</f>
        <v>YES</v>
      </c>
      <c r="L1945" s="38" t="str">
        <f>IF(K1945="YES"," ",IF(D1945&gt;=('28 Populations and thresholds'!$I$71)*0.25,"YES"))</f>
        <v xml:space="preserve"> </v>
      </c>
      <c r="M1945" s="38" t="b">
        <f>OR('28 Populations and thresholds'!$J$71="CR",'28 Populations and thresholds'!$J$71="EN",'28 Populations and thresholds'!$J$71="VU")</f>
        <v>0</v>
      </c>
      <c r="N1945" s="75">
        <f>D1945/'28 Populations and thresholds'!$H$71</f>
        <v>9.3333333333333341E-3</v>
      </c>
      <c r="O1945" s="263" t="str">
        <f t="shared" si="125"/>
        <v xml:space="preserve"> </v>
      </c>
      <c r="Q1945" s="263" t="str">
        <f t="shared" si="126"/>
        <v xml:space="preserve"> </v>
      </c>
    </row>
    <row r="1946" spans="1:22" x14ac:dyDescent="0.2">
      <c r="A1946" s="143" t="s">
        <v>1479</v>
      </c>
      <c r="B1946" s="40" t="s">
        <v>1483</v>
      </c>
      <c r="C1946" s="4" t="s">
        <v>3641</v>
      </c>
      <c r="D1946" s="41">
        <v>1200</v>
      </c>
      <c r="E1946" s="47" t="s">
        <v>1482</v>
      </c>
      <c r="F1946" s="43"/>
      <c r="G1946" s="263" t="str">
        <f t="shared" si="123"/>
        <v xml:space="preserve"> </v>
      </c>
      <c r="H1946" s="143" t="s">
        <v>15</v>
      </c>
      <c r="I1946" s="143" t="s">
        <v>1481</v>
      </c>
      <c r="J1946" s="263" t="str">
        <f t="shared" si="124"/>
        <v xml:space="preserve"> </v>
      </c>
      <c r="K1946" s="38" t="str">
        <f>IF(D1946&gt;=('28 Populations and thresholds'!$I$108),"YES"," ")</f>
        <v>YES</v>
      </c>
      <c r="L1946" s="38" t="str">
        <f>IF(K1946="YES"," ",IF(D1946&gt;=('28 Populations and thresholds'!$I$108)*0.25,"YES"))</f>
        <v xml:space="preserve"> </v>
      </c>
      <c r="M1946" s="38" t="b">
        <f>OR('28 Populations and thresholds'!$J$108="CR",'28 Populations and thresholds'!$J$108="EN",'28 Populations and thresholds'!$J$108="VU")</f>
        <v>0</v>
      </c>
      <c r="N1946" s="75">
        <f>D1946/'28 Populations and thresholds'!$H$108</f>
        <v>1.1999999999999999E-3</v>
      </c>
      <c r="O1946" s="263" t="str">
        <f t="shared" si="125"/>
        <v xml:space="preserve"> </v>
      </c>
      <c r="Q1946" s="263" t="str">
        <f t="shared" si="126"/>
        <v xml:space="preserve"> </v>
      </c>
    </row>
    <row r="1947" spans="1:22" x14ac:dyDescent="0.2">
      <c r="A1947" s="275" t="s">
        <v>1479</v>
      </c>
      <c r="B1947" s="277" t="s">
        <v>4453</v>
      </c>
      <c r="C1947" s="269" t="s">
        <v>1607</v>
      </c>
      <c r="D1947" s="279">
        <v>527</v>
      </c>
      <c r="E1947" s="281">
        <v>38231</v>
      </c>
      <c r="F1947" s="272"/>
      <c r="G1947" s="263" t="str">
        <f t="shared" si="123"/>
        <v xml:space="preserve"> </v>
      </c>
      <c r="H1947" s="275"/>
      <c r="I1947" s="275" t="s">
        <v>4446</v>
      </c>
      <c r="J1947" s="263" t="str">
        <f t="shared" si="124"/>
        <v xml:space="preserve"> </v>
      </c>
      <c r="K1947" s="272" t="str">
        <f>IF(D1947&gt;=('28 Populations and thresholds'!$I$6),"YES"," ")</f>
        <v>YES</v>
      </c>
      <c r="L1947" s="272" t="str">
        <f>IF(K1947="YES"," ",IF(D1947&gt;=('28 Populations and thresholds'!$I$6)*0.25,"YES"))</f>
        <v xml:space="preserve"> </v>
      </c>
      <c r="M1947" s="272" t="b">
        <f>OR('28 Populations and thresholds'!$J$6="CR",'28 Populations and thresholds'!$J$6="EN",'28 Populations and thresholds'!$J$6="VU")</f>
        <v>0</v>
      </c>
      <c r="N1947" s="273">
        <f>D1947/'28 Populations and thresholds'!$H$6</f>
        <v>1.0540000000000001E-2</v>
      </c>
      <c r="O1947" s="263" t="str">
        <f t="shared" si="125"/>
        <v xml:space="preserve"> </v>
      </c>
      <c r="P1947" s="275"/>
      <c r="Q1947" s="263" t="str">
        <f t="shared" si="126"/>
        <v xml:space="preserve"> </v>
      </c>
    </row>
    <row r="1948" spans="1:22" s="4" customFormat="1" x14ac:dyDescent="0.2">
      <c r="A1948" s="275" t="s">
        <v>1479</v>
      </c>
      <c r="B1948" s="277" t="s">
        <v>4453</v>
      </c>
      <c r="C1948" s="269" t="s">
        <v>3779</v>
      </c>
      <c r="D1948" s="279">
        <v>2088</v>
      </c>
      <c r="E1948" s="281">
        <v>38108</v>
      </c>
      <c r="F1948" s="272"/>
      <c r="G1948" s="263" t="str">
        <f t="shared" si="123"/>
        <v xml:space="preserve"> </v>
      </c>
      <c r="H1948" s="275"/>
      <c r="I1948" s="275" t="s">
        <v>4446</v>
      </c>
      <c r="J1948" s="263" t="str">
        <f t="shared" si="124"/>
        <v xml:space="preserve"> </v>
      </c>
      <c r="K1948" s="272" t="str">
        <f>IF(D1948&gt;=('28 Populations and thresholds'!$I$217),"YES"," ")</f>
        <v>YES</v>
      </c>
      <c r="L1948" s="272" t="str">
        <f>IF(K1948="YES"," ",IF(D1948&gt;=('28 Populations and thresholds'!$I$217)*0.25,"YES"))</f>
        <v xml:space="preserve"> </v>
      </c>
      <c r="M1948" s="272" t="b">
        <f>OR('28 Populations and thresholds'!$J$217="CR",'28 Populations and thresholds'!$J$217="EN",'28 Populations and thresholds'!$J$217="VU")</f>
        <v>0</v>
      </c>
      <c r="N1948" s="273">
        <f>D1948/'28 Populations and thresholds'!$H$217</f>
        <v>3.1636363636363636E-2</v>
      </c>
      <c r="O1948" s="263" t="str">
        <f t="shared" si="125"/>
        <v xml:space="preserve"> </v>
      </c>
      <c r="P1948" s="275"/>
      <c r="Q1948" s="263" t="str">
        <f t="shared" si="126"/>
        <v xml:space="preserve"> </v>
      </c>
      <c r="R1948" s="9"/>
      <c r="S1948" s="9"/>
      <c r="T1948" s="9"/>
      <c r="U1948" s="9"/>
      <c r="V1948" s="9"/>
    </row>
    <row r="1949" spans="1:22" s="4" customFormat="1" x14ac:dyDescent="0.2">
      <c r="A1949" s="275" t="s">
        <v>1479</v>
      </c>
      <c r="B1949" s="277" t="s">
        <v>4453</v>
      </c>
      <c r="C1949" s="269" t="s">
        <v>3552</v>
      </c>
      <c r="D1949" s="279">
        <v>4032</v>
      </c>
      <c r="E1949" s="281">
        <v>38169</v>
      </c>
      <c r="F1949" s="272"/>
      <c r="G1949" s="263" t="str">
        <f t="shared" si="123"/>
        <v xml:space="preserve"> </v>
      </c>
      <c r="H1949" s="275"/>
      <c r="I1949" s="275" t="s">
        <v>4446</v>
      </c>
      <c r="J1949" s="263" t="str">
        <f t="shared" si="124"/>
        <v xml:space="preserve"> </v>
      </c>
      <c r="K1949" s="272" t="str">
        <f>IF(D1949&gt;=('28 Populations and thresholds'!$I$77),"YES"," ")</f>
        <v>YES</v>
      </c>
      <c r="L1949" s="272" t="str">
        <f>IF(K1949="YES"," ",IF(D1949&gt;=('28 Populations and thresholds'!$I$77)*0.25,"YES"))</f>
        <v xml:space="preserve"> </v>
      </c>
      <c r="M1949" s="272" t="b">
        <f>OR('28 Populations and thresholds'!$J$77="CR",'28 Populations and thresholds'!$J$77="EN",'28 Populations and thresholds'!$J$77="VU")</f>
        <v>0</v>
      </c>
      <c r="N1949" s="273">
        <f>D1949/'28 Populations and thresholds'!$H$77</f>
        <v>4.0320000000000002E-2</v>
      </c>
      <c r="O1949" s="263" t="str">
        <f t="shared" si="125"/>
        <v xml:space="preserve"> </v>
      </c>
      <c r="P1949" s="275"/>
      <c r="Q1949" s="263" t="str">
        <f t="shared" si="126"/>
        <v xml:space="preserve"> </v>
      </c>
      <c r="R1949" s="9"/>
      <c r="S1949" s="9"/>
      <c r="T1949" s="9"/>
      <c r="U1949" s="9"/>
      <c r="V1949" s="9"/>
    </row>
    <row r="1950" spans="1:22" s="4" customFormat="1" x14ac:dyDescent="0.2">
      <c r="A1950" s="275" t="s">
        <v>1479</v>
      </c>
      <c r="B1950" s="277" t="s">
        <v>4453</v>
      </c>
      <c r="C1950" s="269" t="s">
        <v>3540</v>
      </c>
      <c r="D1950" s="279">
        <v>4086</v>
      </c>
      <c r="E1950" s="274" t="s">
        <v>4456</v>
      </c>
      <c r="F1950" s="272"/>
      <c r="G1950" s="263" t="str">
        <f t="shared" si="123"/>
        <v xml:space="preserve"> </v>
      </c>
      <c r="H1950" s="275"/>
      <c r="I1950" s="275" t="s">
        <v>4446</v>
      </c>
      <c r="J1950" s="263" t="str">
        <f t="shared" si="124"/>
        <v xml:space="preserve"> </v>
      </c>
      <c r="K1950" s="272" t="str">
        <f>IF(D1950&gt;=('28 Populations and thresholds'!$I$60),"YES"," ")</f>
        <v>YES</v>
      </c>
      <c r="L1950" s="272" t="str">
        <f>IF(K1950="YES"," ",IF(D1950&gt;=('28 Populations and thresholds'!$I$60)*0.25,"YES"))</f>
        <v xml:space="preserve"> </v>
      </c>
      <c r="M1950" s="272" t="b">
        <f>OR('28 Populations and thresholds'!$J$60="CR",'28 Populations and thresholds'!$J$60="EN",'28 Populations and thresholds'!$J$60="VU")</f>
        <v>1</v>
      </c>
      <c r="N1950" s="273">
        <f>D1950/'28 Populations and thresholds'!$H$60</f>
        <v>5.2384615384615384E-2</v>
      </c>
      <c r="O1950" s="263" t="str">
        <f t="shared" si="125"/>
        <v xml:space="preserve"> </v>
      </c>
      <c r="P1950" s="275"/>
      <c r="Q1950" s="263" t="str">
        <f t="shared" si="126"/>
        <v xml:space="preserve"> </v>
      </c>
    </row>
    <row r="1951" spans="1:22" s="4" customFormat="1" x14ac:dyDescent="0.2">
      <c r="A1951" s="12" t="s">
        <v>1479</v>
      </c>
      <c r="B1951" s="129" t="s">
        <v>2282</v>
      </c>
      <c r="C1951" s="4" t="s">
        <v>3666</v>
      </c>
      <c r="D1951" s="5">
        <v>1934</v>
      </c>
      <c r="E1951" s="104" t="s">
        <v>3389</v>
      </c>
      <c r="F1951" s="38" t="s">
        <v>6038</v>
      </c>
      <c r="G1951" s="263" t="str">
        <f t="shared" si="123"/>
        <v xml:space="preserve"> </v>
      </c>
      <c r="H1951" s="13"/>
      <c r="I1951" s="13" t="s">
        <v>4461</v>
      </c>
      <c r="J1951" s="263" t="str">
        <f t="shared" si="124"/>
        <v xml:space="preserve"> </v>
      </c>
      <c r="K1951" s="38" t="str">
        <f>IF(D1951&gt;=(('28 Populations and thresholds'!$I$62)+('28 Populations and thresholds'!$I$63)+('28 Populations and thresholds'!$I$65)),"YES"," ")</f>
        <v>YES</v>
      </c>
      <c r="L1951" s="38" t="str">
        <f>IF(K1951="YES"," ",IF(D1951&gt;=(('28 Populations and thresholds'!$I$62)+('28 Populations and thresholds'!$I$63)+('28 Populations and thresholds'!$I$65))*0.25,"YES"))</f>
        <v xml:space="preserve"> </v>
      </c>
      <c r="M1951" s="38" t="b">
        <f>OR('28 Populations and thresholds'!$J$62="CR",'28 Populations and thresholds'!$J$62="EN",'28 Populations and thresholds'!$J$62="VU")</f>
        <v>0</v>
      </c>
      <c r="N1951" s="75">
        <f>D1951/(('28 Populations and thresholds'!$H$62)+('28 Populations and thresholds'!$H$63)+('28 Populations and thresholds'!$H$65))</f>
        <v>1.1051428571428571E-2</v>
      </c>
      <c r="O1951" s="263" t="str">
        <f t="shared" si="125"/>
        <v xml:space="preserve"> </v>
      </c>
      <c r="P1951" s="12" t="s">
        <v>4550</v>
      </c>
      <c r="Q1951" s="263" t="str">
        <f t="shared" si="126"/>
        <v xml:space="preserve"> </v>
      </c>
      <c r="R1951" s="9"/>
      <c r="S1951" s="9"/>
      <c r="T1951" s="9"/>
      <c r="U1951" s="9"/>
    </row>
    <row r="1952" spans="1:22" s="4" customFormat="1" x14ac:dyDescent="0.2">
      <c r="A1952" s="12" t="s">
        <v>1479</v>
      </c>
      <c r="B1952" s="129" t="s">
        <v>2282</v>
      </c>
      <c r="C1952" s="4" t="s">
        <v>1677</v>
      </c>
      <c r="D1952" s="5">
        <v>15</v>
      </c>
      <c r="E1952" s="104" t="s">
        <v>3389</v>
      </c>
      <c r="F1952" s="38"/>
      <c r="G1952" s="263" t="str">
        <f t="shared" si="123"/>
        <v xml:space="preserve"> </v>
      </c>
      <c r="H1952" s="13"/>
      <c r="I1952" s="13" t="s">
        <v>4461</v>
      </c>
      <c r="J1952" s="263" t="str">
        <f t="shared" si="124"/>
        <v xml:space="preserve"> </v>
      </c>
      <c r="K1952" s="38" t="str">
        <f>IF(D1952&gt;=('28 Populations and thresholds'!$I$44),"YES"," ")</f>
        <v>YES</v>
      </c>
      <c r="L1952" s="38" t="str">
        <f>IF(K1952="YES"," ",IF(D1952&gt;=('28 Populations and thresholds'!$I$44)*0.25,"YES"))</f>
        <v xml:space="preserve"> </v>
      </c>
      <c r="M1952" s="38" t="b">
        <f>OR('28 Populations and thresholds'!$J$44="CR",'28 Populations and thresholds'!$J$44="EN",'28 Populations and thresholds'!$J$44="VU")</f>
        <v>0</v>
      </c>
      <c r="N1952" s="75">
        <f>D1952/'28 Populations and thresholds'!$H$44</f>
        <v>0.03</v>
      </c>
      <c r="O1952" s="263" t="str">
        <f t="shared" si="125"/>
        <v xml:space="preserve"> </v>
      </c>
      <c r="P1952" s="12"/>
      <c r="Q1952" s="263" t="str">
        <f t="shared" si="126"/>
        <v xml:space="preserve"> </v>
      </c>
      <c r="R1952" s="9"/>
      <c r="S1952" s="9"/>
      <c r="T1952" s="9"/>
      <c r="U1952" s="9"/>
      <c r="V1952" s="9"/>
    </row>
    <row r="1953" spans="1:22" s="4" customFormat="1" x14ac:dyDescent="0.2">
      <c r="A1953" s="12" t="s">
        <v>1479</v>
      </c>
      <c r="B1953" s="129" t="s">
        <v>2282</v>
      </c>
      <c r="C1953" s="4" t="s">
        <v>3387</v>
      </c>
      <c r="D1953" s="5">
        <v>361</v>
      </c>
      <c r="E1953" s="104" t="s">
        <v>3389</v>
      </c>
      <c r="F1953" s="38"/>
      <c r="G1953" s="263" t="str">
        <f t="shared" si="123"/>
        <v xml:space="preserve"> </v>
      </c>
      <c r="H1953" s="13"/>
      <c r="I1953" s="13" t="s">
        <v>4461</v>
      </c>
      <c r="J1953" s="263" t="str">
        <f t="shared" si="124"/>
        <v xml:space="preserve"> </v>
      </c>
      <c r="K1953" s="38" t="str">
        <f>IF(D1953&gt;=(('28 Populations and thresholds'!$I$119)+('28 Populations and thresholds'!$I$120)),"YES"," ")</f>
        <v>YES</v>
      </c>
      <c r="L1953" s="38" t="str">
        <f>IF(K1953="YES"," ",IF(D1953&gt;=(('28 Populations and thresholds'!$I$119)+('28 Populations and thresholds'!$I$120))*0.25,"YES"))</f>
        <v xml:space="preserve"> </v>
      </c>
      <c r="M1953" s="38" t="b">
        <f>OR('28 Populations and thresholds'!$J$119="CR",'28 Populations and thresholds'!$J$119="EN",'28 Populations and thresholds'!$J$119="VU")</f>
        <v>0</v>
      </c>
      <c r="N1953" s="75">
        <f>D1953/(('28 Populations and thresholds'!$H$119)+('28 Populations and thresholds'!$H$120))</f>
        <v>1.5695652173913045E-2</v>
      </c>
      <c r="O1953" s="263" t="str">
        <f t="shared" si="125"/>
        <v xml:space="preserve"> </v>
      </c>
      <c r="P1953" s="12" t="s">
        <v>4568</v>
      </c>
      <c r="Q1953" s="263" t="str">
        <f t="shared" si="126"/>
        <v xml:space="preserve"> </v>
      </c>
      <c r="R1953" s="9"/>
      <c r="S1953" s="9"/>
      <c r="T1953" s="9"/>
      <c r="U1953" s="9"/>
      <c r="V1953" s="9"/>
    </row>
    <row r="1954" spans="1:22" s="4" customFormat="1" x14ac:dyDescent="0.2">
      <c r="A1954" s="12" t="s">
        <v>1479</v>
      </c>
      <c r="B1954" s="129" t="s">
        <v>2282</v>
      </c>
      <c r="C1954" s="4" t="s">
        <v>3426</v>
      </c>
      <c r="D1954" s="5">
        <v>1000</v>
      </c>
      <c r="E1954" s="104" t="s">
        <v>3389</v>
      </c>
      <c r="F1954" s="38"/>
      <c r="G1954" s="263" t="str">
        <f t="shared" si="123"/>
        <v xml:space="preserve"> </v>
      </c>
      <c r="H1954" s="13"/>
      <c r="I1954" s="13" t="s">
        <v>4461</v>
      </c>
      <c r="J1954" s="263" t="str">
        <f t="shared" si="124"/>
        <v xml:space="preserve"> </v>
      </c>
      <c r="K1954" s="38" t="str">
        <f>IF(D1954&gt;=('28 Populations and thresholds'!$I$113),"YES"," ")</f>
        <v>YES</v>
      </c>
      <c r="L1954" s="38" t="str">
        <f>IF(K1954="YES"," ",IF(D1954&gt;=('28 Populations and thresholds'!$I$113)*0.25,"YES"))</f>
        <v xml:space="preserve"> </v>
      </c>
      <c r="M1954" s="38" t="b">
        <f>OR('28 Populations and thresholds'!$J$113="CR",'28 Populations and thresholds'!$J$113="EN",'28 Populations and thresholds'!$J$113="VU")</f>
        <v>0</v>
      </c>
      <c r="N1954" s="75">
        <f>D1954/'28 Populations and thresholds'!$H$113</f>
        <v>0.01</v>
      </c>
      <c r="O1954" s="263" t="str">
        <f t="shared" si="125"/>
        <v xml:space="preserve"> </v>
      </c>
      <c r="P1954" s="121"/>
      <c r="Q1954" s="263" t="str">
        <f t="shared" si="126"/>
        <v xml:space="preserve"> </v>
      </c>
      <c r="R1954" s="9"/>
      <c r="S1954" s="9"/>
      <c r="T1954" s="9"/>
      <c r="U1954" s="9"/>
      <c r="V1954" s="9"/>
    </row>
    <row r="1955" spans="1:22" s="4" customFormat="1" x14ac:dyDescent="0.2">
      <c r="A1955" s="12" t="s">
        <v>1479</v>
      </c>
      <c r="B1955" s="129" t="s">
        <v>2282</v>
      </c>
      <c r="C1955" s="4" t="s">
        <v>1607</v>
      </c>
      <c r="D1955" s="5">
        <v>250</v>
      </c>
      <c r="E1955" s="104" t="s">
        <v>3389</v>
      </c>
      <c r="F1955" s="38"/>
      <c r="G1955" s="263" t="str">
        <f t="shared" si="123"/>
        <v xml:space="preserve"> </v>
      </c>
      <c r="H1955" s="13"/>
      <c r="I1955" s="13" t="s">
        <v>4461</v>
      </c>
      <c r="J1955" s="263" t="str">
        <f t="shared" si="124"/>
        <v xml:space="preserve"> </v>
      </c>
      <c r="K1955" s="38" t="str">
        <f>IF(D1955&gt;=('28 Populations and thresholds'!$I$6),"YES"," ")</f>
        <v>YES</v>
      </c>
      <c r="L1955" s="38" t="str">
        <f>IF(K1955="YES"," ",IF(D1955&gt;=('28 Populations and thresholds'!$I$6)*0.25,"YES"))</f>
        <v xml:space="preserve"> </v>
      </c>
      <c r="M1955" s="38" t="b">
        <f>OR('28 Populations and thresholds'!$J$6="CR",'28 Populations and thresholds'!$J$6="EN",'28 Populations and thresholds'!$J$6="VU")</f>
        <v>0</v>
      </c>
      <c r="N1955" s="75">
        <f>D1955/'28 Populations and thresholds'!$H$6</f>
        <v>5.0000000000000001E-3</v>
      </c>
      <c r="O1955" s="263" t="str">
        <f t="shared" si="125"/>
        <v xml:space="preserve"> </v>
      </c>
      <c r="P1955" s="12"/>
      <c r="Q1955" s="263" t="str">
        <f t="shared" si="126"/>
        <v xml:space="preserve"> </v>
      </c>
      <c r="R1955" s="9"/>
      <c r="S1955" s="9"/>
      <c r="T1955" s="9"/>
      <c r="U1955" s="9"/>
      <c r="V1955" s="9"/>
    </row>
    <row r="1956" spans="1:22" s="4" customFormat="1" x14ac:dyDescent="0.2">
      <c r="A1956" s="12" t="s">
        <v>1479</v>
      </c>
      <c r="B1956" s="129" t="s">
        <v>2282</v>
      </c>
      <c r="C1956" s="4" t="s">
        <v>3552</v>
      </c>
      <c r="D1956" s="5">
        <v>1570</v>
      </c>
      <c r="E1956" s="104" t="s">
        <v>3389</v>
      </c>
      <c r="F1956" s="38"/>
      <c r="G1956" s="263" t="str">
        <f t="shared" si="123"/>
        <v xml:space="preserve"> </v>
      </c>
      <c r="H1956" s="13"/>
      <c r="I1956" s="13" t="s">
        <v>4461</v>
      </c>
      <c r="J1956" s="263" t="str">
        <f t="shared" si="124"/>
        <v xml:space="preserve"> </v>
      </c>
      <c r="K1956" s="38" t="str">
        <f>IF(D1956&gt;=('28 Populations and thresholds'!$I$77),"YES"," ")</f>
        <v>YES</v>
      </c>
      <c r="L1956" s="38" t="str">
        <f>IF(K1956="YES"," ",IF(D1956&gt;=('28 Populations and thresholds'!$I$77)*0.25,"YES"))</f>
        <v xml:space="preserve"> </v>
      </c>
      <c r="M1956" s="38" t="b">
        <f>OR('28 Populations and thresholds'!$J$77="CR",'28 Populations and thresholds'!$J$77="EN",'28 Populations and thresholds'!$J$77="VU")</f>
        <v>0</v>
      </c>
      <c r="N1956" s="75">
        <f>D1956/'28 Populations and thresholds'!$H$77</f>
        <v>1.5699999999999999E-2</v>
      </c>
      <c r="O1956" s="263" t="str">
        <f t="shared" si="125"/>
        <v xml:space="preserve"> </v>
      </c>
      <c r="P1956" s="12"/>
      <c r="Q1956" s="263" t="str">
        <f t="shared" si="126"/>
        <v xml:space="preserve"> </v>
      </c>
      <c r="R1956" s="9"/>
      <c r="S1956" s="9"/>
      <c r="T1956" s="9"/>
      <c r="U1956" s="9"/>
      <c r="V1956" s="9"/>
    </row>
    <row r="1957" spans="1:22" s="4" customFormat="1" x14ac:dyDescent="0.2">
      <c r="A1957" s="12" t="s">
        <v>1479</v>
      </c>
      <c r="B1957" s="129" t="s">
        <v>2282</v>
      </c>
      <c r="C1957" s="4" t="s">
        <v>3540</v>
      </c>
      <c r="D1957" s="5">
        <v>600</v>
      </c>
      <c r="E1957" s="104" t="s">
        <v>3389</v>
      </c>
      <c r="F1957" s="38"/>
      <c r="G1957" s="263" t="str">
        <f t="shared" si="123"/>
        <v xml:space="preserve"> </v>
      </c>
      <c r="H1957" s="13"/>
      <c r="I1957" s="13" t="s">
        <v>4461</v>
      </c>
      <c r="J1957" s="263" t="str">
        <f t="shared" si="124"/>
        <v xml:space="preserve"> </v>
      </c>
      <c r="K1957" s="38" t="str">
        <f>IF(D1957&gt;=('28 Populations and thresholds'!$I$60),"YES"," ")</f>
        <v>YES</v>
      </c>
      <c r="L1957" s="38" t="str">
        <f>IF(K1957="YES"," ",IF(D1957&gt;=('28 Populations and thresholds'!$I$60)*0.25,"YES"))</f>
        <v xml:space="preserve"> </v>
      </c>
      <c r="M1957" s="38" t="b">
        <f>OR('28 Populations and thresholds'!$J$60="CR",'28 Populations and thresholds'!$J$60="EN",'28 Populations and thresholds'!$J$60="VU")</f>
        <v>1</v>
      </c>
      <c r="N1957" s="75">
        <f>D1957/'28 Populations and thresholds'!$H$60</f>
        <v>7.6923076923076927E-3</v>
      </c>
      <c r="O1957" s="263" t="str">
        <f t="shared" si="125"/>
        <v xml:space="preserve"> </v>
      </c>
      <c r="P1957" s="12"/>
      <c r="Q1957" s="263" t="str">
        <f t="shared" si="126"/>
        <v xml:space="preserve"> </v>
      </c>
    </row>
    <row r="1958" spans="1:22" s="4" customFormat="1" x14ac:dyDescent="0.2">
      <c r="A1958" s="12" t="s">
        <v>1479</v>
      </c>
      <c r="B1958" s="129" t="s">
        <v>2282</v>
      </c>
      <c r="C1958" s="155" t="s">
        <v>3403</v>
      </c>
      <c r="D1958" s="5">
        <v>465</v>
      </c>
      <c r="E1958" s="104" t="s">
        <v>3389</v>
      </c>
      <c r="F1958" s="38"/>
      <c r="G1958" s="263" t="str">
        <f t="shared" si="123"/>
        <v xml:space="preserve"> </v>
      </c>
      <c r="H1958" s="13"/>
      <c r="I1958" s="13" t="s">
        <v>4461</v>
      </c>
      <c r="J1958" s="263" t="str">
        <f t="shared" si="124"/>
        <v xml:space="preserve"> </v>
      </c>
      <c r="K1958" s="38" t="str">
        <f>IF(D1958&gt;=(('28 Populations and thresholds'!$I$117)+('28 Populations and thresholds'!$I$118)),"YES"," ")</f>
        <v>YES</v>
      </c>
      <c r="L1958" s="38" t="str">
        <f>IF(K1958="YES"," ",IF(D1958&gt;=(('28 Populations and thresholds'!$I$117)+('28 Populations and thresholds'!$I$118))*0.25,"YES"))</f>
        <v xml:space="preserve"> </v>
      </c>
      <c r="M1958" s="38" t="b">
        <f>OR('28 Populations and thresholds'!$J$118="CR",'28 Populations and thresholds'!$J$118="EN",'28 Populations and thresholds'!$J$118="VU")</f>
        <v>1</v>
      </c>
      <c r="N1958" s="75">
        <f>D1958/(('28 Populations and thresholds'!$H$117)+('28 Populations and thresholds'!$H$118))</f>
        <v>7.1538461538461537E-2</v>
      </c>
      <c r="O1958" s="263" t="str">
        <f t="shared" si="125"/>
        <v xml:space="preserve"> </v>
      </c>
      <c r="P1958" s="12" t="s">
        <v>4568</v>
      </c>
      <c r="Q1958" s="263" t="str">
        <f t="shared" si="126"/>
        <v xml:space="preserve"> </v>
      </c>
      <c r="R1958" s="9"/>
      <c r="S1958" s="9"/>
      <c r="T1958" s="9"/>
      <c r="U1958" s="9"/>
      <c r="V1958" s="9"/>
    </row>
    <row r="1959" spans="1:22" s="4" customFormat="1" x14ac:dyDescent="0.2">
      <c r="A1959" s="275" t="s">
        <v>1479</v>
      </c>
      <c r="B1959" s="277" t="s">
        <v>4459</v>
      </c>
      <c r="C1959" s="269" t="s">
        <v>1607</v>
      </c>
      <c r="D1959" s="279">
        <v>250</v>
      </c>
      <c r="E1959" s="274" t="s">
        <v>3389</v>
      </c>
      <c r="F1959" s="272"/>
      <c r="G1959" s="263" t="str">
        <f t="shared" si="123"/>
        <v xml:space="preserve"> </v>
      </c>
      <c r="H1959" s="275"/>
      <c r="I1959" s="275" t="s">
        <v>4461</v>
      </c>
      <c r="J1959" s="263" t="str">
        <f t="shared" si="124"/>
        <v xml:space="preserve"> </v>
      </c>
      <c r="K1959" s="272" t="str">
        <f>IF(D1959&gt;=('28 Populations and thresholds'!$I$6),"YES"," ")</f>
        <v>YES</v>
      </c>
      <c r="L1959" s="272" t="str">
        <f>IF(K1959="YES"," ",IF(D1959&gt;=('28 Populations and thresholds'!$I$6)*0.25,"YES"))</f>
        <v xml:space="preserve"> </v>
      </c>
      <c r="M1959" s="272" t="b">
        <f>OR('28 Populations and thresholds'!$J$6="CR",'28 Populations and thresholds'!$J$6="EN",'28 Populations and thresholds'!$J$6="VU")</f>
        <v>0</v>
      </c>
      <c r="N1959" s="273">
        <f>D1959/'28 Populations and thresholds'!$H$6</f>
        <v>5.0000000000000001E-3</v>
      </c>
      <c r="O1959" s="263" t="str">
        <f t="shared" si="125"/>
        <v xml:space="preserve"> </v>
      </c>
      <c r="P1959" s="275"/>
      <c r="Q1959" s="263" t="str">
        <f t="shared" si="126"/>
        <v xml:space="preserve"> </v>
      </c>
      <c r="R1959" s="9"/>
      <c r="S1959" s="9"/>
      <c r="T1959" s="9"/>
      <c r="U1959" s="9"/>
      <c r="V1959" s="9"/>
    </row>
    <row r="1960" spans="1:22" s="4" customFormat="1" x14ac:dyDescent="0.2">
      <c r="A1960" s="275" t="s">
        <v>1479</v>
      </c>
      <c r="B1960" s="277" t="s">
        <v>4459</v>
      </c>
      <c r="C1960" s="269" t="s">
        <v>3552</v>
      </c>
      <c r="D1960" s="279">
        <v>500</v>
      </c>
      <c r="E1960" s="274" t="s">
        <v>3389</v>
      </c>
      <c r="F1960" s="272"/>
      <c r="G1960" s="263" t="str">
        <f t="shared" si="123"/>
        <v xml:space="preserve"> </v>
      </c>
      <c r="H1960" s="275"/>
      <c r="I1960" s="275" t="s">
        <v>4461</v>
      </c>
      <c r="J1960" s="263" t="str">
        <f t="shared" si="124"/>
        <v xml:space="preserve"> </v>
      </c>
      <c r="K1960" s="272" t="str">
        <f>IF(D1960&gt;=('28 Populations and thresholds'!$I$77),"YES"," ")</f>
        <v>YES</v>
      </c>
      <c r="L1960" s="272" t="str">
        <f>IF(K1960="YES"," ",IF(D1960&gt;=('28 Populations and thresholds'!$I$77)*0.25,"YES"))</f>
        <v xml:space="preserve"> </v>
      </c>
      <c r="M1960" s="272" t="b">
        <f>OR('28 Populations and thresholds'!$J$77="CR",'28 Populations and thresholds'!$J$77="EN",'28 Populations and thresholds'!$J$77="VU")</f>
        <v>0</v>
      </c>
      <c r="N1960" s="273">
        <f>D1960/'28 Populations and thresholds'!$H$77</f>
        <v>5.0000000000000001E-3</v>
      </c>
      <c r="O1960" s="263" t="str">
        <f t="shared" si="125"/>
        <v xml:space="preserve"> </v>
      </c>
      <c r="P1960" s="275"/>
      <c r="Q1960" s="263" t="str">
        <f t="shared" si="126"/>
        <v xml:space="preserve"> </v>
      </c>
      <c r="R1960" s="9"/>
      <c r="S1960" s="9"/>
      <c r="T1960" s="9"/>
      <c r="U1960" s="9"/>
      <c r="V1960" s="9"/>
    </row>
    <row r="1961" spans="1:22" s="4" customFormat="1" x14ac:dyDescent="0.2">
      <c r="A1961" s="12" t="s">
        <v>1479</v>
      </c>
      <c r="B1961" s="60" t="s">
        <v>2285</v>
      </c>
      <c r="C1961" s="4" t="s">
        <v>3396</v>
      </c>
      <c r="D1961" s="5">
        <v>400</v>
      </c>
      <c r="E1961" s="104" t="s">
        <v>4078</v>
      </c>
      <c r="F1961" s="38" t="s">
        <v>6038</v>
      </c>
      <c r="G1961" s="263" t="str">
        <f t="shared" si="123"/>
        <v xml:space="preserve"> </v>
      </c>
      <c r="H1961" s="13"/>
      <c r="I1961" s="13" t="s">
        <v>4019</v>
      </c>
      <c r="J1961" s="263" t="str">
        <f t="shared" si="124"/>
        <v xml:space="preserve"> </v>
      </c>
      <c r="K1961" s="38" t="str">
        <f>IF(D1961&gt;=(('28 Populations and thresholds'!$I$121)+('28 Populations and thresholds'!$I$122)),"YES"," ")</f>
        <v>YES</v>
      </c>
      <c r="L1961" s="38" t="str">
        <f>IF(K1961="YES"," ",IF(D1961&gt;=(('28 Populations and thresholds'!$I$121)+('28 Populations and thresholds'!$I$122))*0.25,"YES"))</f>
        <v xml:space="preserve"> </v>
      </c>
      <c r="M1961" s="38" t="b">
        <f>OR('28 Populations and thresholds'!$J$122="CR",'28 Populations and thresholds'!$J$122="EN",'28 Populations and thresholds'!$J$122="VU")</f>
        <v>1</v>
      </c>
      <c r="N1961" s="75">
        <f>D1961/(('28 Populations and thresholds'!$H$121)+('28 Populations and thresholds'!$H$122))</f>
        <v>3.4334763948497854E-2</v>
      </c>
      <c r="O1961" s="263" t="str">
        <f t="shared" si="125"/>
        <v xml:space="preserve"> </v>
      </c>
      <c r="P1961" s="12" t="s">
        <v>4568</v>
      </c>
      <c r="Q1961" s="263" t="str">
        <f t="shared" si="126"/>
        <v xml:space="preserve"> </v>
      </c>
      <c r="R1961" s="9"/>
      <c r="S1961" s="9"/>
      <c r="T1961" s="9"/>
      <c r="U1961" s="9"/>
      <c r="V1961" s="9"/>
    </row>
    <row r="1962" spans="1:22" s="4" customFormat="1" x14ac:dyDescent="0.2">
      <c r="A1962" s="12" t="s">
        <v>1479</v>
      </c>
      <c r="B1962" s="9" t="s">
        <v>3390</v>
      </c>
      <c r="C1962" s="4" t="s">
        <v>3540</v>
      </c>
      <c r="D1962" s="5">
        <v>1000</v>
      </c>
      <c r="E1962" s="104" t="s">
        <v>3389</v>
      </c>
      <c r="F1962" s="38"/>
      <c r="G1962" s="263" t="str">
        <f t="shared" si="123"/>
        <v xml:space="preserve"> </v>
      </c>
      <c r="H1962" s="13"/>
      <c r="I1962" s="13" t="s">
        <v>4461</v>
      </c>
      <c r="J1962" s="263" t="str">
        <f t="shared" si="124"/>
        <v xml:space="preserve"> </v>
      </c>
      <c r="K1962" s="38" t="str">
        <f>IF(D1962&gt;=('28 Populations and thresholds'!$I$60),"YES"," ")</f>
        <v>YES</v>
      </c>
      <c r="L1962" s="38" t="str">
        <f>IF(K1962="YES"," ",IF(D1962&gt;=('28 Populations and thresholds'!$I$60)*0.25,"YES"))</f>
        <v xml:space="preserve"> </v>
      </c>
      <c r="M1962" s="38" t="b">
        <f>OR('28 Populations and thresholds'!$J$60="CR",'28 Populations and thresholds'!$J$60="EN",'28 Populations and thresholds'!$J$60="VU")</f>
        <v>1</v>
      </c>
      <c r="N1962" s="75">
        <f>D1962/'28 Populations and thresholds'!$H$60</f>
        <v>1.282051282051282E-2</v>
      </c>
      <c r="O1962" s="263" t="str">
        <f t="shared" si="125"/>
        <v xml:space="preserve"> </v>
      </c>
      <c r="P1962" s="12"/>
      <c r="Q1962" s="263" t="str">
        <f t="shared" si="126"/>
        <v xml:space="preserve"> </v>
      </c>
    </row>
    <row r="1963" spans="1:22" x14ac:dyDescent="0.2">
      <c r="A1963" s="275" t="s">
        <v>1479</v>
      </c>
      <c r="B1963" s="277" t="s">
        <v>4454</v>
      </c>
      <c r="C1963" s="269" t="s">
        <v>3426</v>
      </c>
      <c r="D1963" s="279">
        <v>1264</v>
      </c>
      <c r="E1963" s="274">
        <v>2004</v>
      </c>
      <c r="F1963" s="272"/>
      <c r="G1963" s="263" t="str">
        <f t="shared" si="123"/>
        <v xml:space="preserve"> </v>
      </c>
      <c r="H1963" s="275"/>
      <c r="I1963" s="275" t="s">
        <v>4446</v>
      </c>
      <c r="J1963" s="263" t="str">
        <f t="shared" si="124"/>
        <v xml:space="preserve"> </v>
      </c>
      <c r="K1963" s="272" t="str">
        <f>IF(D1963&gt;=('28 Populations and thresholds'!$I$113),"YES"," ")</f>
        <v>YES</v>
      </c>
      <c r="L1963" s="272" t="str">
        <f>IF(K1963="YES"," ",IF(D1963&gt;=('28 Populations and thresholds'!$I$113)*0.25,"YES"))</f>
        <v xml:space="preserve"> </v>
      </c>
      <c r="M1963" s="272" t="b">
        <f>OR('28 Populations and thresholds'!$J$113="CR",'28 Populations and thresholds'!$J$113="EN",'28 Populations and thresholds'!$J$113="VU")</f>
        <v>0</v>
      </c>
      <c r="N1963" s="273">
        <f>D1963/'28 Populations and thresholds'!$H$113</f>
        <v>1.264E-2</v>
      </c>
      <c r="O1963" s="263" t="str">
        <f t="shared" si="125"/>
        <v xml:space="preserve"> </v>
      </c>
      <c r="P1963" s="282"/>
      <c r="Q1963" s="263" t="str">
        <f t="shared" si="126"/>
        <v xml:space="preserve"> </v>
      </c>
    </row>
    <row r="1964" spans="1:22" s="4" customFormat="1" x14ac:dyDescent="0.2">
      <c r="A1964" s="275" t="s">
        <v>1479</v>
      </c>
      <c r="B1964" s="277" t="s">
        <v>4454</v>
      </c>
      <c r="C1964" s="296" t="s">
        <v>3403</v>
      </c>
      <c r="D1964" s="279">
        <v>173</v>
      </c>
      <c r="E1964" s="274">
        <v>2004</v>
      </c>
      <c r="F1964" s="272"/>
      <c r="G1964" s="263" t="str">
        <f t="shared" si="123"/>
        <v xml:space="preserve"> </v>
      </c>
      <c r="H1964" s="275"/>
      <c r="I1964" s="275" t="s">
        <v>4446</v>
      </c>
      <c r="J1964" s="263" t="str">
        <f t="shared" si="124"/>
        <v xml:space="preserve"> </v>
      </c>
      <c r="K1964" s="272" t="str">
        <f>IF(D1964&gt;=(('28 Populations and thresholds'!$I$117)+('28 Populations and thresholds'!$I$118)),"YES"," ")</f>
        <v>YES</v>
      </c>
      <c r="L1964" s="272" t="str">
        <f>IF(K1964="YES"," ",IF(D1964&gt;=(('28 Populations and thresholds'!$I$117)+('28 Populations and thresholds'!$I$118))*0.25,"YES"))</f>
        <v xml:space="preserve"> </v>
      </c>
      <c r="M1964" s="272" t="b">
        <f>OR('28 Populations and thresholds'!$J$118="CR",'28 Populations and thresholds'!$J$118="EN",'28 Populations and thresholds'!$J$118="VU")</f>
        <v>1</v>
      </c>
      <c r="N1964" s="273">
        <f>D1964/(('28 Populations and thresholds'!$H$117)+('28 Populations and thresholds'!$H$118))</f>
        <v>2.6615384615384614E-2</v>
      </c>
      <c r="O1964" s="263" t="str">
        <f t="shared" si="125"/>
        <v xml:space="preserve"> </v>
      </c>
      <c r="P1964" s="275" t="s">
        <v>4568</v>
      </c>
      <c r="Q1964" s="263" t="str">
        <f t="shared" si="126"/>
        <v xml:space="preserve"> </v>
      </c>
      <c r="R1964" s="9"/>
      <c r="S1964" s="9"/>
      <c r="T1964" s="9"/>
      <c r="U1964" s="9"/>
      <c r="V1964" s="9"/>
    </row>
    <row r="1965" spans="1:22" s="4" customFormat="1" x14ac:dyDescent="0.2">
      <c r="A1965" s="143" t="s">
        <v>1479</v>
      </c>
      <c r="B1965" s="40" t="s">
        <v>1484</v>
      </c>
      <c r="C1965" s="4" t="s">
        <v>3540</v>
      </c>
      <c r="D1965" s="41">
        <v>1000</v>
      </c>
      <c r="E1965" s="47" t="s">
        <v>1482</v>
      </c>
      <c r="F1965" s="43" t="s">
        <v>6038</v>
      </c>
      <c r="G1965" s="263" t="str">
        <f t="shared" si="123"/>
        <v xml:space="preserve"> </v>
      </c>
      <c r="H1965" s="143" t="s">
        <v>15</v>
      </c>
      <c r="I1965" s="143" t="s">
        <v>1481</v>
      </c>
      <c r="J1965" s="263" t="str">
        <f t="shared" si="124"/>
        <v xml:space="preserve"> </v>
      </c>
      <c r="K1965" s="38" t="str">
        <f>IF(D1965&gt;=('28 Populations and thresholds'!$I$60),"YES"," ")</f>
        <v>YES</v>
      </c>
      <c r="L1965" s="38" t="str">
        <f>IF(K1965="YES"," ",IF(D1965&gt;=('28 Populations and thresholds'!$I$60)*0.25,"YES"))</f>
        <v xml:space="preserve"> </v>
      </c>
      <c r="M1965" s="38" t="b">
        <f>OR('28 Populations and thresholds'!$J$60="CR",'28 Populations and thresholds'!$J$60="EN",'28 Populations and thresholds'!$J$60="VU")</f>
        <v>1</v>
      </c>
      <c r="N1965" s="75">
        <f>D1965/'28 Populations and thresholds'!$H$60</f>
        <v>1.282051282051282E-2</v>
      </c>
      <c r="O1965" s="263" t="str">
        <f t="shared" si="125"/>
        <v xml:space="preserve"> </v>
      </c>
      <c r="P1965" s="12"/>
      <c r="Q1965" s="263" t="str">
        <f t="shared" si="126"/>
        <v xml:space="preserve"> </v>
      </c>
    </row>
    <row r="1966" spans="1:22" s="4" customFormat="1" x14ac:dyDescent="0.2">
      <c r="A1966" s="267" t="s">
        <v>1479</v>
      </c>
      <c r="B1966" s="268" t="s">
        <v>1485</v>
      </c>
      <c r="C1966" s="269" t="s">
        <v>3521</v>
      </c>
      <c r="D1966" s="270">
        <v>22</v>
      </c>
      <c r="E1966" s="294">
        <v>1962</v>
      </c>
      <c r="F1966" s="276"/>
      <c r="G1966" s="263" t="str">
        <f t="shared" si="123"/>
        <v xml:space="preserve"> </v>
      </c>
      <c r="H1966" s="267" t="s">
        <v>15</v>
      </c>
      <c r="I1966" s="267" t="s">
        <v>1486</v>
      </c>
      <c r="J1966" s="263" t="str">
        <f t="shared" si="124"/>
        <v xml:space="preserve"> </v>
      </c>
      <c r="K1966" s="272" t="str">
        <f>IF(D1966&gt;=('28 Populations and thresholds'!$I$57),"YES"," ")</f>
        <v>YES</v>
      </c>
      <c r="L1966" s="272" t="str">
        <f>IF(K1966="YES"," ",IF(D1966&gt;=('28 Populations and thresholds'!$I$57)*0.25,"YES"))</f>
        <v xml:space="preserve"> </v>
      </c>
      <c r="M1966" s="272" t="b">
        <f>OR('28 Populations and thresholds'!$J$57="CR",'28 Populations and thresholds'!$J$57="EN",'28 Populations and thresholds'!$J$57="VU")</f>
        <v>0</v>
      </c>
      <c r="N1966" s="273">
        <f>D1966/'28 Populations and thresholds'!$H$57</f>
        <v>7.3333333333333332E-3</v>
      </c>
      <c r="O1966" s="263" t="str">
        <f t="shared" si="125"/>
        <v xml:space="preserve"> </v>
      </c>
      <c r="P1966" s="269"/>
      <c r="Q1966" s="263" t="str">
        <f t="shared" si="126"/>
        <v xml:space="preserve"> </v>
      </c>
      <c r="R1966" s="9"/>
      <c r="S1966" s="9"/>
      <c r="T1966" s="9"/>
      <c r="U1966" s="9"/>
      <c r="V1966" s="9"/>
    </row>
    <row r="1967" spans="1:22" s="4" customFormat="1" x14ac:dyDescent="0.2">
      <c r="A1967" s="12" t="s">
        <v>1479</v>
      </c>
      <c r="B1967" s="60" t="s">
        <v>2291</v>
      </c>
      <c r="C1967" s="4" t="s">
        <v>3712</v>
      </c>
      <c r="D1967" s="5">
        <v>310</v>
      </c>
      <c r="E1967" s="148">
        <v>38231</v>
      </c>
      <c r="F1967" s="38"/>
      <c r="G1967" s="263" t="str">
        <f t="shared" si="123"/>
        <v xml:space="preserve"> </v>
      </c>
      <c r="H1967" s="13"/>
      <c r="I1967" s="13" t="s">
        <v>4446</v>
      </c>
      <c r="J1967" s="263" t="str">
        <f t="shared" si="124"/>
        <v xml:space="preserve"> </v>
      </c>
      <c r="K1967" s="38" t="str">
        <f>IF(D1967&gt;=('28 Populations and thresholds'!$I$8),"YES"," ")</f>
        <v>YES</v>
      </c>
      <c r="L1967" s="38" t="str">
        <f>IF(K1967="YES"," ",IF(D1967&gt;=('28 Populations and thresholds'!$I$8)*0.25,"YES"))</f>
        <v xml:space="preserve"> </v>
      </c>
      <c r="M1967" s="38" t="b">
        <f>OR('28 Populations and thresholds'!$J$8="CR",'28 Populations and thresholds'!$J$8="EN",'28 Populations and thresholds'!$J$8="VU")</f>
        <v>0</v>
      </c>
      <c r="N1967" s="75">
        <f>D1967/'28 Populations and thresholds'!$H$8</f>
        <v>3.0999999999999999E-3</v>
      </c>
      <c r="O1967" s="263" t="str">
        <f t="shared" si="125"/>
        <v xml:space="preserve"> </v>
      </c>
      <c r="P1967" s="12"/>
      <c r="Q1967" s="263" t="str">
        <f t="shared" si="126"/>
        <v xml:space="preserve"> </v>
      </c>
      <c r="R1967" s="9"/>
      <c r="S1967" s="9"/>
      <c r="T1967" s="9"/>
      <c r="U1967" s="9"/>
      <c r="V1967" s="9"/>
    </row>
    <row r="1968" spans="1:22" s="4" customFormat="1" x14ac:dyDescent="0.2">
      <c r="A1968" s="267" t="s">
        <v>1479</v>
      </c>
      <c r="B1968" s="268" t="s">
        <v>1487</v>
      </c>
      <c r="C1968" s="269" t="s">
        <v>3545</v>
      </c>
      <c r="D1968" s="270">
        <v>2100</v>
      </c>
      <c r="E1968" s="294" t="s">
        <v>1482</v>
      </c>
      <c r="F1968" s="276"/>
      <c r="G1968" s="263" t="str">
        <f t="shared" si="123"/>
        <v xml:space="preserve"> </v>
      </c>
      <c r="H1968" s="267" t="s">
        <v>15</v>
      </c>
      <c r="I1968" s="267" t="s">
        <v>1481</v>
      </c>
      <c r="J1968" s="263" t="str">
        <f t="shared" si="124"/>
        <v xml:space="preserve"> </v>
      </c>
      <c r="K1968" s="272" t="str">
        <f>IF(D1968&gt;=('28 Populations and thresholds'!$I$71),"YES"," ")</f>
        <v>YES</v>
      </c>
      <c r="L1968" s="272" t="str">
        <f>IF(K1968="YES"," ",IF(D1968&gt;=('28 Populations and thresholds'!$I$71)*0.25,"YES"))</f>
        <v xml:space="preserve"> </v>
      </c>
      <c r="M1968" s="272" t="b">
        <f>OR('28 Populations and thresholds'!$J$71="CR",'28 Populations and thresholds'!$J$71="EN",'28 Populations and thresholds'!$J$71="VU")</f>
        <v>0</v>
      </c>
      <c r="N1968" s="273">
        <f>D1968/'28 Populations and thresholds'!$H$71</f>
        <v>3.5000000000000003E-2</v>
      </c>
      <c r="O1968" s="263" t="str">
        <f t="shared" si="125"/>
        <v xml:space="preserve"> </v>
      </c>
      <c r="P1968" s="275"/>
      <c r="Q1968" s="263" t="str">
        <f t="shared" si="126"/>
        <v xml:space="preserve"> </v>
      </c>
      <c r="R1968" s="9"/>
      <c r="S1968" s="9"/>
      <c r="T1968" s="9"/>
      <c r="U1968" s="9"/>
      <c r="V1968" s="9"/>
    </row>
    <row r="1969" spans="1:22" s="4" customFormat="1" x14ac:dyDescent="0.2">
      <c r="A1969" s="178" t="s">
        <v>1479</v>
      </c>
      <c r="B1969" s="186" t="s">
        <v>2295</v>
      </c>
      <c r="C1969" s="192" t="s">
        <v>4517</v>
      </c>
      <c r="D1969" s="180">
        <v>100</v>
      </c>
      <c r="E1969" s="179"/>
      <c r="F1969" s="450"/>
      <c r="G1969" s="263" t="str">
        <f t="shared" si="123"/>
        <v xml:space="preserve"> </v>
      </c>
      <c r="H1969" s="12" t="s">
        <v>4498</v>
      </c>
      <c r="I1969" s="181"/>
      <c r="J1969" s="263" t="str">
        <f t="shared" si="124"/>
        <v xml:space="preserve"> </v>
      </c>
      <c r="K1969" s="38" t="str">
        <f>IF(D1969&gt;=(('28 Populations and thresholds'!$I$117)+('28 Populations and thresholds'!$I$118)),"YES"," ")</f>
        <v>YES</v>
      </c>
      <c r="L1969" s="38" t="str">
        <f>IF(K1969="YES"," ",IF(D1969&gt;=(('28 Populations and thresholds'!$I$117)+('28 Populations and thresholds'!$I$118))*0.25,"YES"))</f>
        <v xml:space="preserve"> </v>
      </c>
      <c r="M1969" s="38" t="b">
        <f>OR('28 Populations and thresholds'!$J$118="CR",'28 Populations and thresholds'!$J$118="EN",'28 Populations and thresholds'!$J$118="VU")</f>
        <v>1</v>
      </c>
      <c r="N1969" s="75">
        <f>D1969/(('28 Populations and thresholds'!$H$117)+('28 Populations and thresholds'!$H$118))</f>
        <v>1.5384615384615385E-2</v>
      </c>
      <c r="O1969" s="263" t="str">
        <f t="shared" si="125"/>
        <v xml:space="preserve"> </v>
      </c>
      <c r="P1969" s="12" t="s">
        <v>4568</v>
      </c>
      <c r="Q1969" s="263" t="str">
        <f t="shared" si="126"/>
        <v xml:space="preserve"> </v>
      </c>
      <c r="R1969" s="9"/>
      <c r="S1969" s="9"/>
      <c r="T1969" s="9"/>
      <c r="U1969" s="9"/>
      <c r="V1969" s="9"/>
    </row>
    <row r="1970" spans="1:22" s="4" customFormat="1" x14ac:dyDescent="0.2">
      <c r="A1970" s="275" t="s">
        <v>1479</v>
      </c>
      <c r="B1970" s="293" t="s">
        <v>4457</v>
      </c>
      <c r="C1970" s="269" t="s">
        <v>3676</v>
      </c>
      <c r="D1970" s="279">
        <v>3</v>
      </c>
      <c r="E1970" s="274">
        <v>2004</v>
      </c>
      <c r="F1970" s="272"/>
      <c r="G1970" s="263" t="str">
        <f t="shared" si="123"/>
        <v xml:space="preserve"> </v>
      </c>
      <c r="H1970" s="275"/>
      <c r="I1970" s="275" t="s">
        <v>4446</v>
      </c>
      <c r="J1970" s="263" t="str">
        <f t="shared" si="124"/>
        <v xml:space="preserve"> </v>
      </c>
      <c r="K1970" s="272" t="str">
        <f>IF(D1970&gt;=('28 Populations and thresholds'!$I$96),"YES"," ")</f>
        <v>YES</v>
      </c>
      <c r="L1970" s="272" t="str">
        <f>IF(K1970="YES"," ",IF(D1970&gt;=('28 Populations and thresholds'!$I$96)*0.25,"YES"))</f>
        <v xml:space="preserve"> </v>
      </c>
      <c r="M1970" s="272" t="b">
        <f>OR('28 Populations and thresholds'!$J$96="CR",'28 Populations and thresholds'!$J$96="EN",'28 Populations and thresholds'!$J$96="VU")</f>
        <v>1</v>
      </c>
      <c r="N1970" s="273">
        <f>D1970/'28 Populations and thresholds'!$H$96</f>
        <v>3.0000000000000001E-3</v>
      </c>
      <c r="O1970" s="263" t="str">
        <f t="shared" si="125"/>
        <v xml:space="preserve"> </v>
      </c>
      <c r="P1970" s="275"/>
      <c r="Q1970" s="263" t="str">
        <f t="shared" si="126"/>
        <v xml:space="preserve"> </v>
      </c>
      <c r="R1970" s="9"/>
      <c r="S1970" s="9"/>
      <c r="T1970" s="9"/>
      <c r="U1970" s="9"/>
      <c r="V1970" s="9"/>
    </row>
    <row r="1971" spans="1:22" s="4" customFormat="1" x14ac:dyDescent="0.2">
      <c r="A1971" s="275" t="s">
        <v>1479</v>
      </c>
      <c r="B1971" s="293" t="s">
        <v>4457</v>
      </c>
      <c r="C1971" s="269" t="s">
        <v>3712</v>
      </c>
      <c r="D1971" s="279">
        <v>7334</v>
      </c>
      <c r="E1971" s="281">
        <v>38231</v>
      </c>
      <c r="F1971" s="272"/>
      <c r="G1971" s="263" t="str">
        <f t="shared" si="123"/>
        <v xml:space="preserve"> </v>
      </c>
      <c r="H1971" s="275"/>
      <c r="I1971" s="275" t="s">
        <v>4446</v>
      </c>
      <c r="J1971" s="263" t="str">
        <f t="shared" si="124"/>
        <v xml:space="preserve"> </v>
      </c>
      <c r="K1971" s="272" t="str">
        <f>IF(D1971&gt;=('28 Populations and thresholds'!$I$8),"YES"," ")</f>
        <v>YES</v>
      </c>
      <c r="L1971" s="272" t="str">
        <f>IF(K1971="YES"," ",IF(D1971&gt;=('28 Populations and thresholds'!$I$8)*0.25,"YES"))</f>
        <v xml:space="preserve"> </v>
      </c>
      <c r="M1971" s="272" t="b">
        <f>OR('28 Populations and thresholds'!$J$8="CR",'28 Populations and thresholds'!$J$8="EN",'28 Populations and thresholds'!$J$8="VU")</f>
        <v>0</v>
      </c>
      <c r="N1971" s="273">
        <f>D1971/'28 Populations and thresholds'!$H$8</f>
        <v>7.3340000000000002E-2</v>
      </c>
      <c r="O1971" s="263" t="str">
        <f t="shared" si="125"/>
        <v xml:space="preserve"> </v>
      </c>
      <c r="P1971" s="275"/>
      <c r="Q1971" s="263" t="str">
        <f t="shared" si="126"/>
        <v xml:space="preserve"> </v>
      </c>
      <c r="R1971" s="9"/>
      <c r="S1971" s="9"/>
      <c r="T1971" s="9"/>
      <c r="U1971" s="9"/>
      <c r="V1971" s="9"/>
    </row>
    <row r="1972" spans="1:22" s="4" customFormat="1" x14ac:dyDescent="0.2">
      <c r="A1972" s="275" t="s">
        <v>1479</v>
      </c>
      <c r="B1972" s="293" t="s">
        <v>4457</v>
      </c>
      <c r="C1972" s="269" t="s">
        <v>3641</v>
      </c>
      <c r="D1972" s="279">
        <v>1484</v>
      </c>
      <c r="E1972" s="281">
        <v>38231</v>
      </c>
      <c r="F1972" s="272"/>
      <c r="G1972" s="263" t="str">
        <f t="shared" si="123"/>
        <v xml:space="preserve"> </v>
      </c>
      <c r="H1972" s="275"/>
      <c r="I1972" s="275" t="s">
        <v>4446</v>
      </c>
      <c r="J1972" s="263" t="str">
        <f t="shared" si="124"/>
        <v xml:space="preserve"> </v>
      </c>
      <c r="K1972" s="272" t="str">
        <f>IF(D1972&gt;=('28 Populations and thresholds'!$I$108),"YES"," ")</f>
        <v>YES</v>
      </c>
      <c r="L1972" s="272" t="str">
        <f>IF(K1972="YES"," ",IF(D1972&gt;=('28 Populations and thresholds'!$I$108)*0.25,"YES"))</f>
        <v xml:space="preserve"> </v>
      </c>
      <c r="M1972" s="272" t="b">
        <f>OR('28 Populations and thresholds'!$J$108="CR",'28 Populations and thresholds'!$J$108="EN",'28 Populations and thresholds'!$J$108="VU")</f>
        <v>0</v>
      </c>
      <c r="N1972" s="273">
        <f>D1972/'28 Populations and thresholds'!$H$108</f>
        <v>1.4840000000000001E-3</v>
      </c>
      <c r="O1972" s="263" t="str">
        <f t="shared" si="125"/>
        <v xml:space="preserve"> </v>
      </c>
      <c r="P1972" s="275"/>
      <c r="Q1972" s="263" t="str">
        <f t="shared" si="126"/>
        <v xml:space="preserve"> </v>
      </c>
      <c r="R1972" s="9"/>
      <c r="S1972" s="9"/>
      <c r="T1972" s="9"/>
      <c r="U1972" s="9"/>
      <c r="V1972" s="9"/>
    </row>
    <row r="1973" spans="1:22" s="4" customFormat="1" x14ac:dyDescent="0.2">
      <c r="A1973" s="275" t="s">
        <v>1479</v>
      </c>
      <c r="B1973" s="293" t="s">
        <v>4457</v>
      </c>
      <c r="C1973" s="269" t="s">
        <v>3396</v>
      </c>
      <c r="D1973" s="279">
        <v>1891</v>
      </c>
      <c r="E1973" s="274">
        <v>1994</v>
      </c>
      <c r="F1973" s="272"/>
      <c r="G1973" s="263" t="str">
        <f t="shared" si="123"/>
        <v xml:space="preserve"> </v>
      </c>
      <c r="H1973" s="275"/>
      <c r="I1973" s="275" t="s">
        <v>4019</v>
      </c>
      <c r="J1973" s="263" t="str">
        <f t="shared" si="124"/>
        <v xml:space="preserve"> </v>
      </c>
      <c r="K1973" s="272" t="str">
        <f>IF(D1973&gt;=(('28 Populations and thresholds'!$I$121)+('28 Populations and thresholds'!$I$122)),"YES"," ")</f>
        <v>YES</v>
      </c>
      <c r="L1973" s="272" t="str">
        <f>IF(K1973="YES"," ",IF(D1973&gt;=(('28 Populations and thresholds'!$I$121)+('28 Populations and thresholds'!$I$122))*0.25,"YES"))</f>
        <v xml:space="preserve"> </v>
      </c>
      <c r="M1973" s="272" t="b">
        <f>OR('28 Populations and thresholds'!$J$122="CR",'28 Populations and thresholds'!$J$122="EN",'28 Populations and thresholds'!$J$122="VU")</f>
        <v>1</v>
      </c>
      <c r="N1973" s="273">
        <f>D1973/(('28 Populations and thresholds'!$H$121)+('28 Populations and thresholds'!$H$122))</f>
        <v>0.16231759656652361</v>
      </c>
      <c r="O1973" s="263" t="str">
        <f t="shared" si="125"/>
        <v xml:space="preserve"> </v>
      </c>
      <c r="P1973" s="275" t="s">
        <v>4568</v>
      </c>
      <c r="Q1973" s="263" t="str">
        <f t="shared" si="126"/>
        <v xml:space="preserve"> </v>
      </c>
      <c r="R1973" s="9"/>
      <c r="S1973" s="9"/>
      <c r="T1973" s="9"/>
      <c r="U1973" s="9"/>
      <c r="V1973" s="9"/>
    </row>
    <row r="1974" spans="1:22" s="4" customFormat="1" x14ac:dyDescent="0.2">
      <c r="A1974" s="275" t="s">
        <v>1479</v>
      </c>
      <c r="B1974" s="293" t="s">
        <v>4457</v>
      </c>
      <c r="C1974" s="269" t="s">
        <v>3552</v>
      </c>
      <c r="D1974" s="279">
        <v>5250</v>
      </c>
      <c r="E1974" s="281">
        <v>38200</v>
      </c>
      <c r="F1974" s="272"/>
      <c r="G1974" s="263" t="str">
        <f t="shared" si="123"/>
        <v xml:space="preserve"> </v>
      </c>
      <c r="H1974" s="275"/>
      <c r="I1974" s="275" t="s">
        <v>4446</v>
      </c>
      <c r="J1974" s="263" t="str">
        <f t="shared" si="124"/>
        <v xml:space="preserve"> </v>
      </c>
      <c r="K1974" s="272" t="str">
        <f>IF(D1974&gt;=('28 Populations and thresholds'!$I$77),"YES"," ")</f>
        <v>YES</v>
      </c>
      <c r="L1974" s="272" t="str">
        <f>IF(K1974="YES"," ",IF(D1974&gt;=('28 Populations and thresholds'!$I$77)*0.25,"YES"))</f>
        <v xml:space="preserve"> </v>
      </c>
      <c r="M1974" s="272" t="b">
        <f>OR('28 Populations and thresholds'!$J$77="CR",'28 Populations and thresholds'!$J$77="EN",'28 Populations and thresholds'!$J$77="VU")</f>
        <v>0</v>
      </c>
      <c r="N1974" s="273">
        <f>D1974/'28 Populations and thresholds'!$H$77</f>
        <v>5.2499999999999998E-2</v>
      </c>
      <c r="O1974" s="263" t="str">
        <f t="shared" si="125"/>
        <v xml:space="preserve"> </v>
      </c>
      <c r="P1974" s="275"/>
      <c r="Q1974" s="263" t="str">
        <f t="shared" si="126"/>
        <v xml:space="preserve"> </v>
      </c>
      <c r="R1974" s="9"/>
      <c r="S1974" s="9"/>
      <c r="T1974" s="9"/>
      <c r="U1974" s="9"/>
      <c r="V1974" s="9"/>
    </row>
    <row r="1975" spans="1:22" s="4" customFormat="1" x14ac:dyDescent="0.2">
      <c r="A1975" s="267" t="s">
        <v>1479</v>
      </c>
      <c r="B1975" s="293" t="s">
        <v>4457</v>
      </c>
      <c r="C1975" s="269" t="s">
        <v>3540</v>
      </c>
      <c r="D1975" s="270">
        <v>2600</v>
      </c>
      <c r="E1975" s="294" t="s">
        <v>1488</v>
      </c>
      <c r="F1975" s="276"/>
      <c r="G1975" s="263" t="str">
        <f t="shared" si="123"/>
        <v xml:space="preserve"> </v>
      </c>
      <c r="H1975" s="267" t="s">
        <v>15</v>
      </c>
      <c r="I1975" s="267" t="s">
        <v>1486</v>
      </c>
      <c r="J1975" s="263" t="str">
        <f t="shared" si="124"/>
        <v xml:space="preserve"> </v>
      </c>
      <c r="K1975" s="272" t="str">
        <f>IF(D1975&gt;=('28 Populations and thresholds'!$I$60),"YES"," ")</f>
        <v>YES</v>
      </c>
      <c r="L1975" s="272" t="str">
        <f>IF(K1975="YES"," ",IF(D1975&gt;=('28 Populations and thresholds'!$I$60)*0.25,"YES"))</f>
        <v xml:space="preserve"> </v>
      </c>
      <c r="M1975" s="272" t="b">
        <f>OR('28 Populations and thresholds'!$J$60="CR",'28 Populations and thresholds'!$J$60="EN",'28 Populations and thresholds'!$J$60="VU")</f>
        <v>1</v>
      </c>
      <c r="N1975" s="273">
        <f>D1975/'28 Populations and thresholds'!$H$60</f>
        <v>3.3333333333333333E-2</v>
      </c>
      <c r="O1975" s="263" t="str">
        <f t="shared" si="125"/>
        <v xml:space="preserve"> </v>
      </c>
      <c r="P1975" s="275"/>
      <c r="Q1975" s="263" t="str">
        <f t="shared" si="126"/>
        <v xml:space="preserve"> </v>
      </c>
    </row>
    <row r="1976" spans="1:22" s="4" customFormat="1" x14ac:dyDescent="0.2">
      <c r="A1976" s="275" t="s">
        <v>1479</v>
      </c>
      <c r="B1976" s="293" t="s">
        <v>4457</v>
      </c>
      <c r="C1976" s="296" t="s">
        <v>3403</v>
      </c>
      <c r="D1976" s="279">
        <v>201</v>
      </c>
      <c r="E1976" s="274">
        <v>2004</v>
      </c>
      <c r="F1976" s="272"/>
      <c r="G1976" s="263" t="str">
        <f t="shared" si="123"/>
        <v xml:space="preserve"> </v>
      </c>
      <c r="H1976" s="275"/>
      <c r="I1976" s="275" t="s">
        <v>4446</v>
      </c>
      <c r="J1976" s="263" t="str">
        <f t="shared" si="124"/>
        <v xml:space="preserve"> </v>
      </c>
      <c r="K1976" s="272" t="str">
        <f>IF(D1976&gt;=(('28 Populations and thresholds'!$I$117)+('28 Populations and thresholds'!$I$118)),"YES"," ")</f>
        <v>YES</v>
      </c>
      <c r="L1976" s="272" t="str">
        <f>IF(K1976="YES"," ",IF(D1976&gt;=(('28 Populations and thresholds'!$I$117)+('28 Populations and thresholds'!$I$118))*0.25,"YES"))</f>
        <v xml:space="preserve"> </v>
      </c>
      <c r="M1976" s="272" t="b">
        <f>OR('28 Populations and thresholds'!$J$118="CR",'28 Populations and thresholds'!$J$118="EN",'28 Populations and thresholds'!$J$118="VU")</f>
        <v>1</v>
      </c>
      <c r="N1976" s="273">
        <f>D1976/(('28 Populations and thresholds'!$H$117)+('28 Populations and thresholds'!$H$118))</f>
        <v>3.0923076923076925E-2</v>
      </c>
      <c r="O1976" s="263" t="str">
        <f t="shared" si="125"/>
        <v xml:space="preserve"> </v>
      </c>
      <c r="P1976" s="275" t="s">
        <v>4568</v>
      </c>
      <c r="Q1976" s="263" t="str">
        <f t="shared" si="126"/>
        <v xml:space="preserve"> </v>
      </c>
      <c r="R1976" s="9"/>
      <c r="S1976" s="9"/>
      <c r="T1976" s="9"/>
      <c r="U1976" s="9"/>
      <c r="V1976" s="9"/>
    </row>
    <row r="1977" spans="1:22" s="4" customFormat="1" x14ac:dyDescent="0.2">
      <c r="A1977" s="12" t="s">
        <v>1489</v>
      </c>
      <c r="B1977" s="4" t="s">
        <v>3440</v>
      </c>
      <c r="C1977" s="4" t="s">
        <v>3425</v>
      </c>
      <c r="D1977" s="5">
        <v>129</v>
      </c>
      <c r="E1977" s="104">
        <v>2004</v>
      </c>
      <c r="F1977" s="38"/>
      <c r="G1977" s="263" t="str">
        <f t="shared" si="123"/>
        <v xml:space="preserve"> </v>
      </c>
      <c r="H1977" s="13" t="s">
        <v>139</v>
      </c>
      <c r="I1977" s="13" t="s">
        <v>3388</v>
      </c>
      <c r="J1977" s="263" t="str">
        <f t="shared" si="124"/>
        <v xml:space="preserve"> </v>
      </c>
      <c r="K1977" s="38" t="str">
        <f>IF(D1977&gt;=('28 Populations and thresholds'!$I$120),"YES"," ")</f>
        <v>YES</v>
      </c>
      <c r="L1977" s="38" t="str">
        <f>IF(K1977="YES"," ",IF(D1977&gt;=('28 Populations and thresholds'!$I$120)*0.25,"YES"))</f>
        <v xml:space="preserve"> </v>
      </c>
      <c r="M1977" s="38" t="b">
        <f>OR('28 Populations and thresholds'!$J$120="CR",'28 Populations and thresholds'!$J$120="EN",'28 Populations and thresholds'!$J$120="VU")</f>
        <v>0</v>
      </c>
      <c r="N1977" s="75">
        <f>D1977/'28 Populations and thresholds'!$H$120</f>
        <v>0.129</v>
      </c>
      <c r="O1977" s="263" t="str">
        <f t="shared" si="125"/>
        <v xml:space="preserve"> </v>
      </c>
      <c r="P1977" s="12"/>
      <c r="Q1977" s="263" t="str">
        <f t="shared" si="126"/>
        <v xml:space="preserve"> </v>
      </c>
      <c r="R1977" s="9"/>
      <c r="S1977" s="9"/>
      <c r="T1977" s="9"/>
      <c r="U1977" s="9"/>
      <c r="V1977" s="9"/>
    </row>
    <row r="1978" spans="1:22" s="4" customFormat="1" x14ac:dyDescent="0.2">
      <c r="A1978" s="275" t="s">
        <v>1489</v>
      </c>
      <c r="B1978" s="269" t="s">
        <v>3436</v>
      </c>
      <c r="C1978" s="269" t="s">
        <v>3425</v>
      </c>
      <c r="D1978" s="279">
        <v>87</v>
      </c>
      <c r="E1978" s="274">
        <v>2004</v>
      </c>
      <c r="F1978" s="272"/>
      <c r="G1978" s="263" t="str">
        <f t="shared" si="123"/>
        <v xml:space="preserve"> </v>
      </c>
      <c r="H1978" s="275" t="s">
        <v>139</v>
      </c>
      <c r="I1978" s="275" t="s">
        <v>3388</v>
      </c>
      <c r="J1978" s="263" t="str">
        <f t="shared" si="124"/>
        <v xml:space="preserve"> </v>
      </c>
      <c r="K1978" s="272" t="str">
        <f>IF(D1978&gt;=('28 Populations and thresholds'!$I$120),"YES"," ")</f>
        <v>YES</v>
      </c>
      <c r="L1978" s="272" t="str">
        <f>IF(K1978="YES"," ",IF(D1978&gt;=('28 Populations and thresholds'!$I$120)*0.25,"YES"))</f>
        <v xml:space="preserve"> </v>
      </c>
      <c r="M1978" s="272" t="b">
        <f>OR('28 Populations and thresholds'!$J$120="CR",'28 Populations and thresholds'!$J$120="EN",'28 Populations and thresholds'!$J$120="VU")</f>
        <v>0</v>
      </c>
      <c r="N1978" s="273">
        <f>D1978/'28 Populations and thresholds'!$H$120</f>
        <v>8.6999999999999994E-2</v>
      </c>
      <c r="O1978" s="263" t="str">
        <f t="shared" si="125"/>
        <v xml:space="preserve"> </v>
      </c>
      <c r="P1978" s="275"/>
      <c r="Q1978" s="263" t="str">
        <f t="shared" si="126"/>
        <v xml:space="preserve"> </v>
      </c>
      <c r="R1978" s="9"/>
      <c r="S1978" s="9"/>
      <c r="T1978" s="9"/>
      <c r="U1978" s="9"/>
      <c r="V1978" s="9"/>
    </row>
    <row r="1979" spans="1:22" s="4" customFormat="1" x14ac:dyDescent="0.2">
      <c r="A1979" s="275" t="s">
        <v>1489</v>
      </c>
      <c r="B1979" s="269" t="s">
        <v>3436</v>
      </c>
      <c r="C1979" s="269" t="s">
        <v>3607</v>
      </c>
      <c r="D1979" s="279">
        <v>4385</v>
      </c>
      <c r="E1979" s="274">
        <v>2004</v>
      </c>
      <c r="F1979" s="272"/>
      <c r="G1979" s="263" t="str">
        <f t="shared" si="123"/>
        <v xml:space="preserve"> </v>
      </c>
      <c r="H1979" s="275" t="s">
        <v>139</v>
      </c>
      <c r="I1979" s="275" t="s">
        <v>3388</v>
      </c>
      <c r="J1979" s="263" t="str">
        <f t="shared" si="124"/>
        <v xml:space="preserve"> </v>
      </c>
      <c r="K1979" s="272" t="str">
        <f>IF(D1979&gt;=('28 Populations and thresholds'!$I$92),"YES"," ")</f>
        <v>YES</v>
      </c>
      <c r="L1979" s="272" t="str">
        <f>IF(K1979="YES"," ",IF(D1979&gt;=('28 Populations and thresholds'!$I$92)*0.25,"YES"))</f>
        <v xml:space="preserve"> </v>
      </c>
      <c r="M1979" s="272" t="b">
        <f>OR('28 Populations and thresholds'!$J$92="CR",'28 Populations and thresholds'!$J$92="EN",'28 Populations and thresholds'!$J$92="VU")</f>
        <v>0</v>
      </c>
      <c r="N1979" s="273">
        <f>D1979/'28 Populations and thresholds'!$H$92</f>
        <v>1.4616666666666667E-2</v>
      </c>
      <c r="O1979" s="263" t="str">
        <f t="shared" si="125"/>
        <v xml:space="preserve"> </v>
      </c>
      <c r="P1979" s="269"/>
      <c r="Q1979" s="263" t="str">
        <f t="shared" si="126"/>
        <v xml:space="preserve"> </v>
      </c>
      <c r="R1979" s="9"/>
      <c r="S1979" s="9"/>
      <c r="T1979" s="9"/>
      <c r="U1979" s="9"/>
      <c r="V1979" s="9"/>
    </row>
    <row r="1980" spans="1:22" s="4" customFormat="1" x14ac:dyDescent="0.2">
      <c r="A1980" s="275" t="s">
        <v>1489</v>
      </c>
      <c r="B1980" s="269" t="s">
        <v>3555</v>
      </c>
      <c r="C1980" s="269" t="s">
        <v>3552</v>
      </c>
      <c r="D1980" s="279">
        <v>2974</v>
      </c>
      <c r="E1980" s="274">
        <v>2004</v>
      </c>
      <c r="F1980" s="272"/>
      <c r="G1980" s="263" t="str">
        <f t="shared" si="123"/>
        <v xml:space="preserve"> </v>
      </c>
      <c r="H1980" s="275" t="s">
        <v>139</v>
      </c>
      <c r="I1980" s="275" t="s">
        <v>3388</v>
      </c>
      <c r="J1980" s="263" t="str">
        <f t="shared" si="124"/>
        <v xml:space="preserve"> </v>
      </c>
      <c r="K1980" s="272" t="str">
        <f>IF(D1980&gt;=('28 Populations and thresholds'!$I$77),"YES"," ")</f>
        <v>YES</v>
      </c>
      <c r="L1980" s="272" t="str">
        <f>IF(K1980="YES"," ",IF(D1980&gt;=('28 Populations and thresholds'!$I$77)*0.25,"YES"))</f>
        <v xml:space="preserve"> </v>
      </c>
      <c r="M1980" s="272" t="b">
        <f>OR('28 Populations and thresholds'!$J$77="CR",'28 Populations and thresholds'!$J$77="EN",'28 Populations and thresholds'!$J$77="VU")</f>
        <v>0</v>
      </c>
      <c r="N1980" s="273">
        <f>D1980/'28 Populations and thresholds'!$H$77</f>
        <v>2.9739999999999999E-2</v>
      </c>
      <c r="O1980" s="263" t="str">
        <f t="shared" si="125"/>
        <v xml:space="preserve"> </v>
      </c>
      <c r="P1980" s="275"/>
      <c r="Q1980" s="263" t="str">
        <f t="shared" si="126"/>
        <v xml:space="preserve"> </v>
      </c>
      <c r="R1980" s="9"/>
      <c r="S1980" s="9"/>
      <c r="T1980" s="9"/>
      <c r="U1980" s="9"/>
      <c r="V1980" s="9"/>
    </row>
    <row r="1981" spans="1:22" s="4" customFormat="1" x14ac:dyDescent="0.2">
      <c r="A1981" s="275" t="s">
        <v>1489</v>
      </c>
      <c r="B1981" s="269" t="s">
        <v>3436</v>
      </c>
      <c r="C1981" s="280" t="s">
        <v>3604</v>
      </c>
      <c r="D1981" s="279">
        <v>3641</v>
      </c>
      <c r="E1981" s="274">
        <v>2005</v>
      </c>
      <c r="F1981" s="272"/>
      <c r="G1981" s="263" t="str">
        <f t="shared" si="123"/>
        <v xml:space="preserve"> </v>
      </c>
      <c r="H1981" s="275" t="s">
        <v>139</v>
      </c>
      <c r="I1981" s="275" t="s">
        <v>3388</v>
      </c>
      <c r="J1981" s="263" t="str">
        <f t="shared" si="124"/>
        <v xml:space="preserve"> </v>
      </c>
      <c r="K1981" s="272" t="str">
        <f>IF(D1981&gt;=('28 Populations and thresholds'!$I$90),"YES"," ")</f>
        <v>YES</v>
      </c>
      <c r="L1981" s="272" t="str">
        <f>IF(K1981="YES"," ",IF(D1981&gt;=('28 Populations and thresholds'!$I$90)*0.25,"YES"))</f>
        <v xml:space="preserve"> </v>
      </c>
      <c r="M1981" s="272" t="b">
        <f>OR('28 Populations and thresholds'!$J$90="CR",'28 Populations and thresholds'!$J$90="EN",'28 Populations and thresholds'!$J$90="VU")</f>
        <v>0</v>
      </c>
      <c r="N1981" s="273">
        <f>D1981/'28 Populations and thresholds'!$H$90</f>
        <v>3.6409999999999998E-2</v>
      </c>
      <c r="O1981" s="263" t="str">
        <f t="shared" si="125"/>
        <v xml:space="preserve"> </v>
      </c>
      <c r="P1981" s="275" t="s">
        <v>4548</v>
      </c>
      <c r="Q1981" s="263" t="str">
        <f t="shared" si="126"/>
        <v xml:space="preserve"> </v>
      </c>
    </row>
    <row r="1982" spans="1:22" s="4" customFormat="1" x14ac:dyDescent="0.2">
      <c r="A1982" s="12" t="s">
        <v>1489</v>
      </c>
      <c r="B1982" s="4" t="s">
        <v>3935</v>
      </c>
      <c r="C1982" s="4" t="s">
        <v>1688</v>
      </c>
      <c r="D1982" s="5">
        <v>133</v>
      </c>
      <c r="E1982" s="104" t="s">
        <v>3938</v>
      </c>
      <c r="F1982" s="38"/>
      <c r="G1982" s="263" t="str">
        <f t="shared" si="123"/>
        <v xml:space="preserve"> </v>
      </c>
      <c r="H1982" s="13"/>
      <c r="I1982" s="13" t="s">
        <v>3932</v>
      </c>
      <c r="J1982" s="263" t="str">
        <f t="shared" si="124"/>
        <v xml:space="preserve"> </v>
      </c>
      <c r="K1982" s="38" t="str">
        <f>IF(D1982&gt;=('28 Populations and thresholds'!$I$47),"YES"," ")</f>
        <v>YES</v>
      </c>
      <c r="L1982" s="38" t="str">
        <f>IF(K1982="YES"," ",IF(D1982&gt;=('28 Populations and thresholds'!$I$47)*0.25,"YES"))</f>
        <v xml:space="preserve"> </v>
      </c>
      <c r="M1982" s="38" t="b">
        <f>OR('28 Populations and thresholds'!$J$47="CR",'28 Populations and thresholds'!$J$47="EN",'28 Populations and thresholds'!$J$47="VU")</f>
        <v>0</v>
      </c>
      <c r="N1982" s="75">
        <f>D1982/'28 Populations and thresholds'!$H$47</f>
        <v>1.3299999999999999E-2</v>
      </c>
      <c r="O1982" s="263" t="str">
        <f t="shared" si="125"/>
        <v xml:space="preserve"> </v>
      </c>
      <c r="P1982" s="12"/>
      <c r="Q1982" s="263" t="str">
        <f t="shared" si="126"/>
        <v xml:space="preserve"> </v>
      </c>
      <c r="R1982" s="9"/>
      <c r="S1982" s="9"/>
      <c r="T1982" s="9"/>
      <c r="U1982" s="9"/>
      <c r="V1982" s="9"/>
    </row>
    <row r="1983" spans="1:22" s="4" customFormat="1" x14ac:dyDescent="0.2">
      <c r="A1983" s="12" t="s">
        <v>1489</v>
      </c>
      <c r="B1983" s="4" t="s">
        <v>3935</v>
      </c>
      <c r="C1983" s="4" t="s">
        <v>3756</v>
      </c>
      <c r="D1983" s="5">
        <v>3405</v>
      </c>
      <c r="E1983" s="104" t="s">
        <v>3938</v>
      </c>
      <c r="F1983" s="38"/>
      <c r="G1983" s="263" t="str">
        <f t="shared" si="123"/>
        <v xml:space="preserve"> </v>
      </c>
      <c r="H1983" s="13"/>
      <c r="I1983" s="13" t="s">
        <v>3932</v>
      </c>
      <c r="J1983" s="263" t="str">
        <f t="shared" si="124"/>
        <v xml:space="preserve"> </v>
      </c>
      <c r="K1983" s="38" t="str">
        <f>IF(D1983&gt;=('28 Populations and thresholds'!$I$175),"YES"," ")</f>
        <v>YES</v>
      </c>
      <c r="L1983" s="38" t="str">
        <f>IF(K1983="YES"," ",IF(D1983&gt;=('28 Populations and thresholds'!$I$175)*0.25,"YES"))</f>
        <v xml:space="preserve"> </v>
      </c>
      <c r="M1983" s="38" t="b">
        <f>OR('28 Populations and thresholds'!$J$175="CR",'28 Populations and thresholds'!$J$175="EN",'28 Populations and thresholds'!$J$175="VU")</f>
        <v>0</v>
      </c>
      <c r="N1983" s="75">
        <f>D1983/'28 Populations and thresholds'!$H$175</f>
        <v>2.4496402877697842E-2</v>
      </c>
      <c r="O1983" s="263" t="str">
        <f t="shared" si="125"/>
        <v xml:space="preserve"> </v>
      </c>
      <c r="P1983" s="9"/>
      <c r="Q1983" s="263" t="str">
        <f t="shared" si="126"/>
        <v xml:space="preserve"> </v>
      </c>
      <c r="R1983" s="9"/>
      <c r="S1983" s="9"/>
      <c r="T1983" s="9"/>
      <c r="U1983" s="9"/>
      <c r="V1983" s="9"/>
    </row>
    <row r="1984" spans="1:22" s="4" customFormat="1" x14ac:dyDescent="0.2">
      <c r="A1984" s="12" t="s">
        <v>1489</v>
      </c>
      <c r="B1984" s="4" t="s">
        <v>3935</v>
      </c>
      <c r="C1984" s="4" t="s">
        <v>3776</v>
      </c>
      <c r="D1984" s="5">
        <v>4000</v>
      </c>
      <c r="E1984" s="104" t="s">
        <v>3939</v>
      </c>
      <c r="F1984" s="38"/>
      <c r="G1984" s="263" t="str">
        <f t="shared" si="123"/>
        <v xml:space="preserve"> </v>
      </c>
      <c r="H1984" s="13"/>
      <c r="I1984" s="13" t="s">
        <v>3932</v>
      </c>
      <c r="J1984" s="263" t="str">
        <f t="shared" si="124"/>
        <v xml:space="preserve"> </v>
      </c>
      <c r="K1984" s="38" t="str">
        <f>IF(D1984&gt;=('28 Populations and thresholds'!$I$210),"YES"," ")</f>
        <v>YES</v>
      </c>
      <c r="L1984" s="38" t="str">
        <f>IF(K1984="YES"," ",IF(D1984&gt;=('28 Populations and thresholds'!$I$210)*0.25,"YES"))</f>
        <v xml:space="preserve"> </v>
      </c>
      <c r="M1984" s="38" t="b">
        <f>OR('28 Populations and thresholds'!$J$210="CR",'28 Populations and thresholds'!$J$210="EN",'28 Populations and thresholds'!$J$210="VU")</f>
        <v>0</v>
      </c>
      <c r="N1984" s="75">
        <f>D1984/'28 Populations and thresholds'!$H$210</f>
        <v>0.16</v>
      </c>
      <c r="O1984" s="263" t="str">
        <f t="shared" si="125"/>
        <v xml:space="preserve"> </v>
      </c>
      <c r="P1984" s="9"/>
      <c r="Q1984" s="263" t="str">
        <f t="shared" si="126"/>
        <v xml:space="preserve"> </v>
      </c>
      <c r="R1984" s="9"/>
      <c r="S1984" s="9"/>
      <c r="T1984" s="9"/>
      <c r="U1984" s="9"/>
      <c r="V1984" s="9"/>
    </row>
    <row r="1985" spans="1:22" s="4" customFormat="1" x14ac:dyDescent="0.2">
      <c r="A1985" s="12" t="s">
        <v>1489</v>
      </c>
      <c r="B1985" s="4" t="s">
        <v>3935</v>
      </c>
      <c r="C1985" s="4" t="s">
        <v>3761</v>
      </c>
      <c r="D1985" s="5">
        <v>1776</v>
      </c>
      <c r="E1985" s="104" t="s">
        <v>3938</v>
      </c>
      <c r="F1985" s="38"/>
      <c r="G1985" s="263" t="str">
        <f t="shared" ref="G1985:G2048" si="127">" "</f>
        <v xml:space="preserve"> </v>
      </c>
      <c r="H1985" s="13"/>
      <c r="I1985" s="13" t="s">
        <v>3932</v>
      </c>
      <c r="J1985" s="263" t="str">
        <f t="shared" ref="J1985:J2048" si="128">" "</f>
        <v xml:space="preserve"> </v>
      </c>
      <c r="K1985" s="38" t="str">
        <f>IF(D1985&gt;=('28 Populations and thresholds'!$I$187),"YES"," ")</f>
        <v>YES</v>
      </c>
      <c r="L1985" s="38" t="str">
        <f>IF(K1985="YES"," ",IF(D1985&gt;=('28 Populations and thresholds'!$I$187)*0.25,"YES"))</f>
        <v xml:space="preserve"> </v>
      </c>
      <c r="M1985" s="38" t="b">
        <f>OR('28 Populations and thresholds'!$J$187="CR",'28 Populations and thresholds'!$J$187="EN",'28 Populations and thresholds'!$J$187="VU")</f>
        <v>0</v>
      </c>
      <c r="N1985" s="75">
        <f>D1985/'28 Populations and thresholds'!$H$187</f>
        <v>1.7760000000000001E-2</v>
      </c>
      <c r="O1985" s="263" t="str">
        <f t="shared" ref="O1985:O2048" si="129">" "</f>
        <v xml:space="preserve"> </v>
      </c>
      <c r="P1985" s="9"/>
      <c r="Q1985" s="263" t="str">
        <f t="shared" ref="Q1985:Q2048" si="130">" "</f>
        <v xml:space="preserve"> </v>
      </c>
      <c r="R1985" s="9"/>
      <c r="S1985" s="9"/>
      <c r="T1985" s="9"/>
      <c r="U1985" s="9"/>
      <c r="V1985" s="9"/>
    </row>
    <row r="1986" spans="1:22" s="4" customFormat="1" x14ac:dyDescent="0.2">
      <c r="A1986" s="12" t="s">
        <v>1489</v>
      </c>
      <c r="B1986" s="4" t="s">
        <v>3935</v>
      </c>
      <c r="C1986" s="4" t="s">
        <v>3471</v>
      </c>
      <c r="D1986" s="5">
        <v>4617</v>
      </c>
      <c r="E1986" s="104" t="s">
        <v>3938</v>
      </c>
      <c r="F1986" s="38"/>
      <c r="G1986" s="263" t="str">
        <f t="shared" si="127"/>
        <v xml:space="preserve"> </v>
      </c>
      <c r="H1986" s="13"/>
      <c r="I1986" s="13" t="s">
        <v>3932</v>
      </c>
      <c r="J1986" s="263" t="str">
        <f t="shared" si="128"/>
        <v xml:space="preserve"> </v>
      </c>
      <c r="K1986" s="38" t="str">
        <f>IF(D1986&gt;=(('28 Populations and thresholds'!$I$183)+('28 Populations and thresholds'!$I$184)+('28 Populations and thresholds'!$I$185)),"YES"," ")</f>
        <v>YES</v>
      </c>
      <c r="L1986" s="38" t="str">
        <f>IF(K1986="YES"," ",IF(D1986&gt;=(('28 Populations and thresholds'!$I$183)+('28 Populations and thresholds'!$I$184)+('28 Populations and thresholds'!$I$185))*0.25,"YES"))</f>
        <v xml:space="preserve"> </v>
      </c>
      <c r="M1986" s="38" t="b">
        <f>OR('28 Populations and thresholds'!$J$183="CR",'28 Populations and thresholds'!$J$183="EN",'28 Populations and thresholds'!$J$183="VU")</f>
        <v>0</v>
      </c>
      <c r="N1986" s="75">
        <f>D1986/(('28 Populations and thresholds'!$H$183)+('28 Populations and thresholds'!$H$184)+('28 Populations and thresholds'!$H$185))</f>
        <v>1.5389999999999999E-2</v>
      </c>
      <c r="O1986" s="263" t="str">
        <f t="shared" si="129"/>
        <v xml:space="preserve"> </v>
      </c>
      <c r="P1986" s="12" t="s">
        <v>4568</v>
      </c>
      <c r="Q1986" s="263" t="str">
        <f t="shared" si="130"/>
        <v xml:space="preserve"> </v>
      </c>
      <c r="R1986" s="9"/>
      <c r="S1986" s="9"/>
      <c r="T1986" s="9"/>
      <c r="U1986" s="9"/>
      <c r="V1986" s="9"/>
    </row>
    <row r="1987" spans="1:22" s="4" customFormat="1" x14ac:dyDescent="0.2">
      <c r="A1987" s="12" t="s">
        <v>1489</v>
      </c>
      <c r="B1987" s="4" t="s">
        <v>3935</v>
      </c>
      <c r="C1987" s="4" t="s">
        <v>3480</v>
      </c>
      <c r="D1987" s="5">
        <v>6762</v>
      </c>
      <c r="E1987" s="104" t="s">
        <v>3938</v>
      </c>
      <c r="F1987" s="38"/>
      <c r="G1987" s="263" t="str">
        <f t="shared" si="127"/>
        <v xml:space="preserve"> </v>
      </c>
      <c r="H1987" s="13"/>
      <c r="I1987" s="13" t="s">
        <v>3932</v>
      </c>
      <c r="J1987" s="263" t="str">
        <f t="shared" si="128"/>
        <v xml:space="preserve"> </v>
      </c>
      <c r="K1987" s="38" t="str">
        <f>IF(D1987&gt;=('28 Populations and thresholds'!$I$203),"YES"," ")</f>
        <v>YES</v>
      </c>
      <c r="L1987" s="38" t="str">
        <f>IF(K1987="YES"," ",IF(D1987&gt;=('28 Populations and thresholds'!$I$203)*0.25,"YES"))</f>
        <v xml:space="preserve"> </v>
      </c>
      <c r="M1987" s="38" t="b">
        <f>OR('28 Populations and thresholds'!$J$203="CR",'28 Populations and thresholds'!$J$203="EN",'28 Populations and thresholds'!$J$203="VU")</f>
        <v>0</v>
      </c>
      <c r="N1987" s="75">
        <f>D1987/'28 Populations and thresholds'!$H$203</f>
        <v>5.0088888888888891E-2</v>
      </c>
      <c r="O1987" s="263" t="str">
        <f t="shared" si="129"/>
        <v xml:space="preserve"> </v>
      </c>
      <c r="P1987" s="12"/>
      <c r="Q1987" s="263" t="str">
        <f t="shared" si="130"/>
        <v xml:space="preserve"> </v>
      </c>
      <c r="R1987" s="9"/>
      <c r="S1987" s="9"/>
      <c r="T1987" s="9"/>
      <c r="U1987" s="9"/>
      <c r="V1987" s="9"/>
    </row>
    <row r="1988" spans="1:22" s="4" customFormat="1" x14ac:dyDescent="0.2">
      <c r="A1988" s="12" t="s">
        <v>1489</v>
      </c>
      <c r="B1988" s="4" t="s">
        <v>3935</v>
      </c>
      <c r="C1988" s="4" t="s">
        <v>3467</v>
      </c>
      <c r="D1988" s="5">
        <v>2141</v>
      </c>
      <c r="E1988" s="104" t="s">
        <v>3938</v>
      </c>
      <c r="F1988" s="38"/>
      <c r="G1988" s="263" t="str">
        <f t="shared" si="127"/>
        <v xml:space="preserve"> </v>
      </c>
      <c r="H1988" s="13"/>
      <c r="I1988" s="13" t="s">
        <v>3932</v>
      </c>
      <c r="J1988" s="263" t="str">
        <f t="shared" si="128"/>
        <v xml:space="preserve"> </v>
      </c>
      <c r="K1988" s="38" t="str">
        <f>IF(D1988&gt;=('28 Populations and thresholds'!$I$180),"YES"," ")</f>
        <v>YES</v>
      </c>
      <c r="L1988" s="38" t="str">
        <f>IF(K1988="YES"," ",IF(D1988&gt;=('28 Populations and thresholds'!$I$180)*0.25,"YES"))</f>
        <v xml:space="preserve"> </v>
      </c>
      <c r="M1988" s="38" t="b">
        <f>OR('28 Populations and thresholds'!$J$180="CR",'28 Populations and thresholds'!$J$180="EN",'28 Populations and thresholds'!$J$180="VU")</f>
        <v>0</v>
      </c>
      <c r="N1988" s="75">
        <f>D1988/'28 Populations and thresholds'!$H$180</f>
        <v>2.1409999999999998E-2</v>
      </c>
      <c r="O1988" s="263" t="str">
        <f t="shared" si="129"/>
        <v xml:space="preserve"> </v>
      </c>
      <c r="P1988" s="9"/>
      <c r="Q1988" s="263" t="str">
        <f t="shared" si="130"/>
        <v xml:space="preserve"> </v>
      </c>
      <c r="R1988" s="9"/>
      <c r="S1988" s="9"/>
      <c r="T1988" s="9"/>
      <c r="U1988" s="9"/>
      <c r="V1988" s="9"/>
    </row>
    <row r="1989" spans="1:22" s="4" customFormat="1" x14ac:dyDescent="0.2">
      <c r="A1989" s="12" t="s">
        <v>1489</v>
      </c>
      <c r="B1989" s="4" t="s">
        <v>3935</v>
      </c>
      <c r="C1989" s="4" t="s">
        <v>3717</v>
      </c>
      <c r="D1989" s="5">
        <v>285</v>
      </c>
      <c r="E1989" s="104" t="s">
        <v>3938</v>
      </c>
      <c r="F1989" s="38"/>
      <c r="G1989" s="263" t="str">
        <f t="shared" si="127"/>
        <v xml:space="preserve"> </v>
      </c>
      <c r="H1989" s="13"/>
      <c r="I1989" s="13" t="s">
        <v>3932</v>
      </c>
      <c r="J1989" s="263" t="str">
        <f t="shared" si="128"/>
        <v xml:space="preserve"> </v>
      </c>
      <c r="K1989" s="38" t="str">
        <f>IF(D1989&gt;=('28 Populations and thresholds'!$I$16),"YES"," ")</f>
        <v>YES</v>
      </c>
      <c r="L1989" s="38" t="str">
        <f>IF(K1989="YES"," ",IF(D1989&gt;=('28 Populations and thresholds'!$I$16)*0.25,"YES"))</f>
        <v xml:space="preserve"> </v>
      </c>
      <c r="M1989" s="38" t="b">
        <f>OR('28 Populations and thresholds'!$J$16="CR",'28 Populations and thresholds'!$J$16="EN",'28 Populations and thresholds'!$J$16="VU")</f>
        <v>0</v>
      </c>
      <c r="N1989" s="75">
        <f>D1989/'28 Populations and thresholds'!$H$16</f>
        <v>2.8500000000000001E-3</v>
      </c>
      <c r="O1989" s="263" t="str">
        <f t="shared" si="129"/>
        <v xml:space="preserve"> </v>
      </c>
      <c r="P1989" s="12"/>
      <c r="Q1989" s="263" t="str">
        <f t="shared" si="130"/>
        <v xml:space="preserve"> </v>
      </c>
      <c r="R1989" s="9"/>
      <c r="S1989" s="9"/>
      <c r="T1989" s="9"/>
      <c r="U1989" s="9"/>
      <c r="V1989" s="9"/>
    </row>
    <row r="1990" spans="1:22" s="4" customFormat="1" x14ac:dyDescent="0.2">
      <c r="A1990" s="12" t="s">
        <v>1489</v>
      </c>
      <c r="B1990" s="4" t="s">
        <v>3935</v>
      </c>
      <c r="C1990" s="4" t="s">
        <v>3461</v>
      </c>
      <c r="D1990" s="5">
        <v>1320</v>
      </c>
      <c r="E1990" s="104" t="s">
        <v>3937</v>
      </c>
      <c r="F1990" s="38"/>
      <c r="G1990" s="263" t="str">
        <f t="shared" si="127"/>
        <v xml:space="preserve"> </v>
      </c>
      <c r="H1990" s="13"/>
      <c r="I1990" s="13" t="s">
        <v>3932</v>
      </c>
      <c r="J1990" s="263" t="str">
        <f t="shared" si="128"/>
        <v xml:space="preserve"> </v>
      </c>
      <c r="K1990" s="38" t="str">
        <f>IF(D1990&gt;=('28 Populations and thresholds'!$I$164),"YES"," ")</f>
        <v>YES</v>
      </c>
      <c r="L1990" s="38" t="str">
        <f>IF(K1990="YES"," ",IF(D1990&gt;=('28 Populations and thresholds'!$I$164)*0.25,"YES"))</f>
        <v xml:space="preserve"> </v>
      </c>
      <c r="M1990" s="38" t="b">
        <f>OR('28 Populations and thresholds'!$J$164="CR",'28 Populations and thresholds'!$J$164="EN",'28 Populations and thresholds'!$J$164="VU")</f>
        <v>0</v>
      </c>
      <c r="N1990" s="75">
        <f>D1990/'28 Populations and thresholds'!$H$164</f>
        <v>1.6708860759493672E-2</v>
      </c>
      <c r="O1990" s="263" t="str">
        <f t="shared" si="129"/>
        <v xml:space="preserve"> </v>
      </c>
      <c r="P1990" s="9"/>
      <c r="Q1990" s="263" t="str">
        <f t="shared" si="130"/>
        <v xml:space="preserve"> </v>
      </c>
      <c r="R1990" s="9"/>
      <c r="S1990" s="9"/>
      <c r="T1990" s="9"/>
      <c r="U1990" s="9"/>
      <c r="V1990" s="9"/>
    </row>
    <row r="1991" spans="1:22" s="4" customFormat="1" x14ac:dyDescent="0.2">
      <c r="A1991" s="12" t="s">
        <v>1489</v>
      </c>
      <c r="B1991" s="4" t="s">
        <v>3935</v>
      </c>
      <c r="C1991" s="155" t="s">
        <v>1754</v>
      </c>
      <c r="D1991" s="5">
        <v>125</v>
      </c>
      <c r="E1991" s="1" t="s">
        <v>3938</v>
      </c>
      <c r="F1991" s="38"/>
      <c r="G1991" s="263" t="str">
        <f t="shared" si="127"/>
        <v xml:space="preserve"> </v>
      </c>
      <c r="H1991" s="13"/>
      <c r="I1991" s="13" t="s">
        <v>3932</v>
      </c>
      <c r="J1991" s="263" t="str">
        <f t="shared" si="128"/>
        <v xml:space="preserve"> </v>
      </c>
      <c r="K1991" s="38" t="str">
        <f>IF(D1991&gt;=('28 Populations and thresholds'!$I$224),"YES"," ")</f>
        <v>YES</v>
      </c>
      <c r="L1991" s="38" t="str">
        <f>IF(K1991="YES"," ",IF(D1991&gt;=('28 Populations and thresholds'!$I$224)*0.25,"YES"))</f>
        <v xml:space="preserve"> </v>
      </c>
      <c r="M1991" s="38" t="b">
        <f>OR('28 Populations and thresholds'!$J$224="CR",'28 Populations and thresholds'!$J$224="EN",'28 Populations and thresholds'!$J$224="VU")</f>
        <v>0</v>
      </c>
      <c r="N1991" s="75">
        <f>D1991/'28 Populations and thresholds'!$H$224</f>
        <v>1.25E-3</v>
      </c>
      <c r="O1991" s="263" t="str">
        <f t="shared" si="129"/>
        <v xml:space="preserve"> </v>
      </c>
      <c r="P1991" s="12" t="s">
        <v>4568</v>
      </c>
      <c r="Q1991" s="263" t="str">
        <f t="shared" si="130"/>
        <v xml:space="preserve"> </v>
      </c>
      <c r="R1991" s="9"/>
      <c r="S1991" s="9"/>
      <c r="T1991" s="9"/>
      <c r="U1991" s="9"/>
      <c r="V1991" s="9"/>
    </row>
    <row r="1992" spans="1:22" s="4" customFormat="1" x14ac:dyDescent="0.2">
      <c r="A1992" s="12" t="s">
        <v>1489</v>
      </c>
      <c r="B1992" s="4" t="s">
        <v>3935</v>
      </c>
      <c r="C1992" s="4" t="s">
        <v>1636</v>
      </c>
      <c r="D1992" s="5">
        <v>370</v>
      </c>
      <c r="E1992" s="104" t="s">
        <v>3936</v>
      </c>
      <c r="F1992" s="38"/>
      <c r="G1992" s="263" t="str">
        <f t="shared" si="127"/>
        <v xml:space="preserve"> </v>
      </c>
      <c r="H1992" s="13"/>
      <c r="I1992" s="13" t="s">
        <v>3932</v>
      </c>
      <c r="J1992" s="263" t="str">
        <f t="shared" si="128"/>
        <v xml:space="preserve"> </v>
      </c>
      <c r="K1992" s="38" t="str">
        <f>IF(D1992&gt;=('28 Populations and thresholds'!$I$18),"YES"," ")</f>
        <v>YES</v>
      </c>
      <c r="L1992" s="38" t="str">
        <f>IF(K1992="YES"," ",IF(D1992&gt;=('28 Populations and thresholds'!$I$18)*0.25,"YES"))</f>
        <v xml:space="preserve"> </v>
      </c>
      <c r="M1992" s="38" t="b">
        <f>OR('28 Populations and thresholds'!$J$18="CR",'28 Populations and thresholds'!$J$18="EN",'28 Populations and thresholds'!$J$18="VU")</f>
        <v>0</v>
      </c>
      <c r="N1992" s="75">
        <f>D1992/'28 Populations and thresholds'!$H$18</f>
        <v>3.7000000000000002E-3</v>
      </c>
      <c r="O1992" s="263" t="str">
        <f t="shared" si="129"/>
        <v xml:space="preserve"> </v>
      </c>
      <c r="P1992" s="12"/>
      <c r="Q1992" s="263" t="str">
        <f t="shared" si="130"/>
        <v xml:space="preserve"> </v>
      </c>
      <c r="R1992" s="9"/>
      <c r="S1992" s="9"/>
      <c r="T1992" s="9"/>
      <c r="U1992" s="9"/>
      <c r="V1992" s="9"/>
    </row>
    <row r="1993" spans="1:22" s="4" customFormat="1" x14ac:dyDescent="0.2">
      <c r="A1993" s="12" t="s">
        <v>1489</v>
      </c>
      <c r="B1993" s="4" t="s">
        <v>3935</v>
      </c>
      <c r="C1993" s="4" t="s">
        <v>3452</v>
      </c>
      <c r="D1993" s="5">
        <v>8131</v>
      </c>
      <c r="E1993" s="104" t="s">
        <v>3938</v>
      </c>
      <c r="F1993" s="38"/>
      <c r="G1993" s="263" t="str">
        <f t="shared" si="127"/>
        <v xml:space="preserve"> </v>
      </c>
      <c r="H1993" s="13"/>
      <c r="I1993" s="13" t="s">
        <v>3932</v>
      </c>
      <c r="J1993" s="263" t="str">
        <f t="shared" si="128"/>
        <v xml:space="preserve"> </v>
      </c>
      <c r="K1993" s="38" t="str">
        <f>IF(D1993&gt;=('28 Populations and thresholds'!$I$158),"YES"," ")</f>
        <v>YES</v>
      </c>
      <c r="L1993" s="38" t="str">
        <f>IF(K1993="YES"," ",IF(D1993&gt;=('28 Populations and thresholds'!$I$158)*0.25,"YES"))</f>
        <v xml:space="preserve"> </v>
      </c>
      <c r="M1993" s="38" t="b">
        <f>OR('28 Populations and thresholds'!$J$158="CR",'28 Populations and thresholds'!$J$158="EN",'28 Populations and thresholds'!$J$158="VU")</f>
        <v>0</v>
      </c>
      <c r="N1993" s="75">
        <f>D1993/'28 Populations and thresholds'!$H$158</f>
        <v>8.1309999999999993E-2</v>
      </c>
      <c r="O1993" s="263" t="str">
        <f t="shared" si="129"/>
        <v xml:space="preserve"> </v>
      </c>
      <c r="P1993" s="9"/>
      <c r="Q1993" s="263" t="str">
        <f t="shared" si="130"/>
        <v xml:space="preserve"> </v>
      </c>
      <c r="R1993" s="9"/>
      <c r="S1993" s="9"/>
      <c r="T1993" s="9"/>
      <c r="U1993" s="9"/>
      <c r="V1993" s="9"/>
    </row>
    <row r="1994" spans="1:22" s="4" customFormat="1" x14ac:dyDescent="0.2">
      <c r="A1994" s="12" t="s">
        <v>1489</v>
      </c>
      <c r="B1994" s="4" t="s">
        <v>3935</v>
      </c>
      <c r="C1994" s="4" t="s">
        <v>3456</v>
      </c>
      <c r="D1994" s="5">
        <v>18032</v>
      </c>
      <c r="E1994" s="104" t="s">
        <v>3938</v>
      </c>
      <c r="F1994" s="38"/>
      <c r="G1994" s="263" t="str">
        <f t="shared" si="127"/>
        <v xml:space="preserve"> </v>
      </c>
      <c r="H1994" s="13"/>
      <c r="I1994" s="13" t="s">
        <v>3932</v>
      </c>
      <c r="J1994" s="263" t="str">
        <f t="shared" si="128"/>
        <v xml:space="preserve"> </v>
      </c>
      <c r="K1994" s="38" t="str">
        <f>IF(D1994&gt;=('28 Populations and thresholds'!$I$161),"YES"," ")</f>
        <v>YES</v>
      </c>
      <c r="L1994" s="38" t="str">
        <f>IF(K1994="YES"," ",IF(D1994&gt;=('28 Populations and thresholds'!$I$161)*0.25,"YES"))</f>
        <v xml:space="preserve"> </v>
      </c>
      <c r="M1994" s="38" t="b">
        <f>OR('28 Populations and thresholds'!$J$161="CR",'28 Populations and thresholds'!$J$161="EN",'28 Populations and thresholds'!$J$161="VU")</f>
        <v>0</v>
      </c>
      <c r="N1994" s="75">
        <f>D1994/'28 Populations and thresholds'!$H$161</f>
        <v>0.12021333333333334</v>
      </c>
      <c r="O1994" s="263" t="str">
        <f t="shared" si="129"/>
        <v xml:space="preserve"> </v>
      </c>
      <c r="P1994" s="12" t="s">
        <v>4562</v>
      </c>
      <c r="Q1994" s="263" t="str">
        <f t="shared" si="130"/>
        <v xml:space="preserve"> </v>
      </c>
      <c r="R1994" s="9"/>
      <c r="S1994" s="9"/>
      <c r="T1994" s="9"/>
      <c r="U1994" s="9"/>
      <c r="V1994" s="9"/>
    </row>
    <row r="1995" spans="1:22" s="4" customFormat="1" x14ac:dyDescent="0.2">
      <c r="A1995" s="12" t="s">
        <v>1489</v>
      </c>
      <c r="B1995" s="4" t="s">
        <v>3935</v>
      </c>
      <c r="C1995" s="4" t="s">
        <v>3519</v>
      </c>
      <c r="D1995" s="5">
        <v>2400</v>
      </c>
      <c r="E1995" s="104" t="s">
        <v>3936</v>
      </c>
      <c r="F1995" s="38"/>
      <c r="G1995" s="263" t="str">
        <f t="shared" si="127"/>
        <v xml:space="preserve"> </v>
      </c>
      <c r="H1995" s="13"/>
      <c r="I1995" s="13" t="s">
        <v>3932</v>
      </c>
      <c r="J1995" s="263" t="str">
        <f t="shared" si="128"/>
        <v xml:space="preserve"> </v>
      </c>
      <c r="K1995" s="38" t="str">
        <f>IF(D1995&gt;=('28 Populations and thresholds'!$I$56),"YES"," ")</f>
        <v>YES</v>
      </c>
      <c r="L1995" s="38" t="str">
        <f>IF(K1995="YES"," ",IF(D1995&gt;=('28 Populations and thresholds'!$I$56)*0.25,"YES"))</f>
        <v xml:space="preserve"> </v>
      </c>
      <c r="M1995" s="38" t="b">
        <f>OR('28 Populations and thresholds'!$J$56="CR",'28 Populations and thresholds'!$J$56="EN",'28 Populations and thresholds'!$J$56="VU")</f>
        <v>0</v>
      </c>
      <c r="N1995" s="75">
        <f>D1995/'28 Populations and thresholds'!$H$56</f>
        <v>2.3999999999999998E-3</v>
      </c>
      <c r="O1995" s="263" t="str">
        <f t="shared" si="129"/>
        <v xml:space="preserve"> </v>
      </c>
      <c r="P1995" s="12"/>
      <c r="Q1995" s="263" t="str">
        <f t="shared" si="130"/>
        <v xml:space="preserve"> </v>
      </c>
      <c r="R1995" s="9"/>
      <c r="S1995" s="9"/>
      <c r="T1995" s="9"/>
      <c r="U1995" s="9"/>
      <c r="V1995" s="9"/>
    </row>
    <row r="1996" spans="1:22" s="4" customFormat="1" x14ac:dyDescent="0.2">
      <c r="A1996" s="12" t="s">
        <v>1489</v>
      </c>
      <c r="B1996" s="4" t="s">
        <v>3935</v>
      </c>
      <c r="C1996" s="4" t="s">
        <v>3800</v>
      </c>
      <c r="D1996" s="5">
        <v>606</v>
      </c>
      <c r="E1996" s="104" t="s">
        <v>3938</v>
      </c>
      <c r="F1996" s="38"/>
      <c r="G1996" s="263" t="str">
        <f t="shared" si="127"/>
        <v xml:space="preserve"> </v>
      </c>
      <c r="H1996" s="13"/>
      <c r="I1996" s="13" t="s">
        <v>3932</v>
      </c>
      <c r="J1996" s="263" t="str">
        <f t="shared" si="128"/>
        <v xml:space="preserve"> </v>
      </c>
      <c r="K1996" s="38" t="str">
        <f>IF(D1996&gt;=('28 Populations and thresholds'!$I$156),"YES"," ")</f>
        <v>YES</v>
      </c>
      <c r="L1996" s="38" t="str">
        <f>IF(K1996="YES"," ",IF(D1996&gt;=('28 Populations and thresholds'!$I$156)*0.25,"YES"))</f>
        <v xml:space="preserve"> </v>
      </c>
      <c r="M1996" s="38" t="b">
        <f>OR('28 Populations and thresholds'!$J$156="CR",'28 Populations and thresholds'!$J$156="EN",'28 Populations and thresholds'!$J$156="VU")</f>
        <v>0</v>
      </c>
      <c r="N1996" s="75">
        <f>D1996/'28 Populations and thresholds'!$H$156</f>
        <v>2.4240000000000001E-2</v>
      </c>
      <c r="O1996" s="263" t="str">
        <f t="shared" si="129"/>
        <v xml:space="preserve"> </v>
      </c>
      <c r="P1996" s="12" t="s">
        <v>4568</v>
      </c>
      <c r="Q1996" s="263" t="str">
        <f t="shared" si="130"/>
        <v xml:space="preserve"> </v>
      </c>
      <c r="R1996" s="9"/>
      <c r="S1996" s="9"/>
      <c r="T1996" s="9"/>
      <c r="U1996" s="9"/>
      <c r="V1996" s="9"/>
    </row>
    <row r="1997" spans="1:22" s="4" customFormat="1" x14ac:dyDescent="0.2">
      <c r="A1997" s="12" t="s">
        <v>1489</v>
      </c>
      <c r="B1997" s="4" t="s">
        <v>3935</v>
      </c>
      <c r="C1997" s="4" t="s">
        <v>3745</v>
      </c>
      <c r="D1997" s="5">
        <v>7726</v>
      </c>
      <c r="E1997" s="104" t="s">
        <v>3938</v>
      </c>
      <c r="F1997" s="38"/>
      <c r="G1997" s="263" t="str">
        <f t="shared" si="127"/>
        <v xml:space="preserve"> </v>
      </c>
      <c r="H1997" s="13"/>
      <c r="I1997" s="13" t="s">
        <v>3932</v>
      </c>
      <c r="J1997" s="263" t="str">
        <f t="shared" si="128"/>
        <v xml:space="preserve"> </v>
      </c>
      <c r="K1997" s="38" t="str">
        <f>IF(D1997&gt;=('28 Populations and thresholds'!$I$152),"YES"," ")</f>
        <v>YES</v>
      </c>
      <c r="L1997" s="38" t="str">
        <f>IF(K1997="YES"," ",IF(D1997&gt;=('28 Populations and thresholds'!$I$152)*0.25,"YES"))</f>
        <v xml:space="preserve"> </v>
      </c>
      <c r="M1997" s="38" t="b">
        <f>OR('28 Populations and thresholds'!$J$152="CR",'28 Populations and thresholds'!$J$152="EN",'28 Populations and thresholds'!$J$152="VU")</f>
        <v>0</v>
      </c>
      <c r="N1997" s="75">
        <f>D1997/'28 Populations and thresholds'!$H$152</f>
        <v>7.7259999999999995E-2</v>
      </c>
      <c r="O1997" s="263" t="str">
        <f t="shared" si="129"/>
        <v xml:space="preserve"> </v>
      </c>
      <c r="P1997" s="9"/>
      <c r="Q1997" s="263" t="str">
        <f t="shared" si="130"/>
        <v xml:space="preserve"> </v>
      </c>
    </row>
    <row r="1998" spans="1:22" x14ac:dyDescent="0.2">
      <c r="A1998" s="12" t="s">
        <v>1489</v>
      </c>
      <c r="B1998" s="4" t="s">
        <v>3935</v>
      </c>
      <c r="C1998" s="4" t="s">
        <v>1672</v>
      </c>
      <c r="D1998" s="5">
        <v>140</v>
      </c>
      <c r="E1998" s="104" t="s">
        <v>3937</v>
      </c>
      <c r="G1998" s="263" t="str">
        <f t="shared" si="127"/>
        <v xml:space="preserve"> </v>
      </c>
      <c r="I1998" s="13" t="s">
        <v>3932</v>
      </c>
      <c r="J1998" s="263" t="str">
        <f t="shared" si="128"/>
        <v xml:space="preserve"> </v>
      </c>
      <c r="K1998" s="38" t="str">
        <f>IF(D1998&gt;=('28 Populations and thresholds'!$I$42),"YES"," ")</f>
        <v>YES</v>
      </c>
      <c r="L1998" s="38" t="str">
        <f>IF(K1998="YES"," ",IF(D1998&gt;=('28 Populations and thresholds'!$I$42)*0.25,"YES"))</f>
        <v xml:space="preserve"> </v>
      </c>
      <c r="M1998" s="38" t="b">
        <f>OR('28 Populations and thresholds'!$J$42="CR",'28 Populations and thresholds'!$J$42="EN",'28 Populations and thresholds'!$J$42="VU")</f>
        <v>0</v>
      </c>
      <c r="N1998" s="75">
        <f>D1998/'28 Populations and thresholds'!$H$42</f>
        <v>1.4E-2</v>
      </c>
      <c r="O1998" s="263" t="str">
        <f t="shared" si="129"/>
        <v xml:space="preserve"> </v>
      </c>
      <c r="Q1998" s="263" t="str">
        <f t="shared" si="130"/>
        <v xml:space="preserve"> </v>
      </c>
    </row>
    <row r="1999" spans="1:22" x14ac:dyDescent="0.2">
      <c r="A1999" s="12" t="s">
        <v>1489</v>
      </c>
      <c r="B1999" s="4" t="s">
        <v>3935</v>
      </c>
      <c r="C1999" s="4" t="s">
        <v>3770</v>
      </c>
      <c r="D1999" s="5">
        <v>6353</v>
      </c>
      <c r="E1999" s="104" t="s">
        <v>3938</v>
      </c>
      <c r="G1999" s="263" t="str">
        <f t="shared" si="127"/>
        <v xml:space="preserve"> </v>
      </c>
      <c r="I1999" s="13" t="s">
        <v>3932</v>
      </c>
      <c r="J1999" s="263" t="str">
        <f t="shared" si="128"/>
        <v xml:space="preserve"> </v>
      </c>
      <c r="K1999" s="38" t="str">
        <f>IF(D1999&gt;=('28 Populations and thresholds'!$I$199),"YES"," ")</f>
        <v>YES</v>
      </c>
      <c r="L1999" s="38" t="str">
        <f>IF(K1999="YES"," ",IF(D1999&gt;=('28 Populations and thresholds'!$I$199)*0.25,"YES"))</f>
        <v xml:space="preserve"> </v>
      </c>
      <c r="M1999" s="38" t="b">
        <f>OR('28 Populations and thresholds'!$J$199="CR",'28 Populations and thresholds'!$J$199="EN",'28 Populations and thresholds'!$J$199="VU")</f>
        <v>0</v>
      </c>
      <c r="N1999" s="75">
        <f>D1999/'28 Populations and thresholds'!$H$199</f>
        <v>2.0168253968253967E-2</v>
      </c>
      <c r="O1999" s="263" t="str">
        <f t="shared" si="129"/>
        <v xml:space="preserve"> </v>
      </c>
      <c r="P1999" s="9"/>
      <c r="Q1999" s="263" t="str">
        <f t="shared" si="130"/>
        <v xml:space="preserve"> </v>
      </c>
    </row>
    <row r="2000" spans="1:22" x14ac:dyDescent="0.2">
      <c r="A2000" s="12" t="s">
        <v>1489</v>
      </c>
      <c r="B2000" s="4" t="s">
        <v>3935</v>
      </c>
      <c r="C2000" s="4" t="s">
        <v>3552</v>
      </c>
      <c r="D2000" s="5">
        <v>950</v>
      </c>
      <c r="E2000" s="104" t="s">
        <v>3937</v>
      </c>
      <c r="G2000" s="263" t="str">
        <f t="shared" si="127"/>
        <v xml:space="preserve"> </v>
      </c>
      <c r="I2000" s="13" t="s">
        <v>3932</v>
      </c>
      <c r="J2000" s="263" t="str">
        <f t="shared" si="128"/>
        <v xml:space="preserve"> </v>
      </c>
      <c r="K2000" s="38" t="str">
        <f>IF(D2000&gt;=('28 Populations and thresholds'!$I$77),"YES"," ")</f>
        <v>YES</v>
      </c>
      <c r="L2000" s="38" t="str">
        <f>IF(K2000="YES"," ",IF(D2000&gt;=('28 Populations and thresholds'!$I$77)*0.25,"YES"))</f>
        <v xml:space="preserve"> </v>
      </c>
      <c r="M2000" s="38" t="b">
        <f>OR('28 Populations and thresholds'!$J$77="CR",'28 Populations and thresholds'!$J$77="EN",'28 Populations and thresholds'!$J$77="VU")</f>
        <v>0</v>
      </c>
      <c r="N2000" s="75">
        <f>D2000/'28 Populations and thresholds'!$H$77</f>
        <v>9.4999999999999998E-3</v>
      </c>
      <c r="O2000" s="263" t="str">
        <f t="shared" si="129"/>
        <v xml:space="preserve"> </v>
      </c>
      <c r="Q2000" s="263" t="str">
        <f t="shared" si="130"/>
        <v xml:space="preserve"> </v>
      </c>
    </row>
    <row r="2001" spans="1:22" x14ac:dyDescent="0.2">
      <c r="A2001" s="12" t="s">
        <v>1489</v>
      </c>
      <c r="B2001" s="4" t="s">
        <v>3935</v>
      </c>
      <c r="C2001" s="111" t="s">
        <v>3484</v>
      </c>
      <c r="D2001" s="5">
        <v>199</v>
      </c>
      <c r="E2001" s="104" t="s">
        <v>3936</v>
      </c>
      <c r="G2001" s="263" t="str">
        <f t="shared" si="127"/>
        <v xml:space="preserve"> </v>
      </c>
      <c r="I2001" s="13" t="s">
        <v>3932</v>
      </c>
      <c r="J2001" s="263" t="str">
        <f t="shared" si="128"/>
        <v xml:space="preserve"> </v>
      </c>
      <c r="K2001" s="38" t="str">
        <f>IF(D2001&gt;=('28 Populations and thresholds'!$I$209),"YES"," ")</f>
        <v>YES</v>
      </c>
      <c r="L2001" s="38" t="str">
        <f>IF(K2001="YES"," ",IF(D2001&gt;=('28 Populations and thresholds'!$I$209)*0.25,"YES"))</f>
        <v xml:space="preserve"> </v>
      </c>
      <c r="M2001" s="38" t="b">
        <f>OR('28 Populations and thresholds'!$J$209="CR",'28 Populations and thresholds'!$J$209="EN",'28 Populations and thresholds'!$J$209="VU")</f>
        <v>1</v>
      </c>
      <c r="N2001" s="75">
        <f>D2001/'28 Populations and thresholds'!$H$209</f>
        <v>0.41458333333333336</v>
      </c>
      <c r="O2001" s="263" t="str">
        <f t="shared" si="129"/>
        <v xml:space="preserve"> </v>
      </c>
      <c r="Q2001" s="263" t="str">
        <f t="shared" si="130"/>
        <v xml:space="preserve"> </v>
      </c>
      <c r="R2001" s="4"/>
      <c r="S2001" s="4"/>
      <c r="T2001" s="4"/>
      <c r="U2001" s="4"/>
      <c r="V2001" s="4"/>
    </row>
    <row r="2002" spans="1:22" x14ac:dyDescent="0.2">
      <c r="A2002" s="12" t="s">
        <v>1489</v>
      </c>
      <c r="B2002" s="4" t="s">
        <v>3935</v>
      </c>
      <c r="C2002" s="4" t="s">
        <v>3472</v>
      </c>
      <c r="D2002" s="5">
        <v>7</v>
      </c>
      <c r="E2002" s="104" t="s">
        <v>3938</v>
      </c>
      <c r="G2002" s="263" t="str">
        <f t="shared" si="127"/>
        <v xml:space="preserve"> </v>
      </c>
      <c r="I2002" s="13" t="s">
        <v>3932</v>
      </c>
      <c r="J2002" s="263" t="str">
        <f t="shared" si="128"/>
        <v xml:space="preserve"> </v>
      </c>
      <c r="K2002" s="38" t="str">
        <f>IF(D2002&gt;=('28 Populations and thresholds'!$I$188),"YES"," ")</f>
        <v>YES</v>
      </c>
      <c r="L2002" s="38" t="str">
        <f>IF(K2002="YES"," ",IF(D2002&gt;=('28 Populations and thresholds'!$I$188)*0.25,"YES"))</f>
        <v xml:space="preserve"> </v>
      </c>
      <c r="M2002" s="38" t="b">
        <f>OR('28 Populations and thresholds'!$J$188="CR",'28 Populations and thresholds'!$J$188="EN",'28 Populations and thresholds'!$J$188="VU")</f>
        <v>1</v>
      </c>
      <c r="N2002" s="75">
        <f>D2002/'28 Populations and thresholds'!$H$188</f>
        <v>1.1666666666666667E-2</v>
      </c>
      <c r="O2002" s="263" t="str">
        <f t="shared" si="129"/>
        <v xml:space="preserve"> </v>
      </c>
      <c r="P2002" s="9"/>
      <c r="Q2002" s="263" t="str">
        <f t="shared" si="130"/>
        <v xml:space="preserve"> </v>
      </c>
      <c r="R2002" s="4"/>
      <c r="S2002" s="4"/>
      <c r="T2002" s="4"/>
      <c r="U2002" s="4"/>
      <c r="V2002" s="4"/>
    </row>
    <row r="2003" spans="1:22" x14ac:dyDescent="0.2">
      <c r="A2003" s="12" t="s">
        <v>1489</v>
      </c>
      <c r="B2003" s="4" t="s">
        <v>3935</v>
      </c>
      <c r="C2003" s="111" t="s">
        <v>3759</v>
      </c>
      <c r="D2003" s="5">
        <v>1312</v>
      </c>
      <c r="E2003" s="104" t="s">
        <v>3938</v>
      </c>
      <c r="G2003" s="263" t="str">
        <f t="shared" si="127"/>
        <v xml:space="preserve"> </v>
      </c>
      <c r="I2003" s="13" t="s">
        <v>3932</v>
      </c>
      <c r="J2003" s="263" t="str">
        <f t="shared" si="128"/>
        <v xml:space="preserve"> </v>
      </c>
      <c r="K2003" s="38" t="str">
        <f>IF(D2003&gt;=('28 Populations and thresholds'!$I$182),"YES"," ")</f>
        <v>YES</v>
      </c>
      <c r="L2003" s="38" t="str">
        <f>IF(K2003="YES"," ",IF(D2003&gt;=('28 Populations and thresholds'!$I$182)*0.25,"YES"))</f>
        <v xml:space="preserve"> </v>
      </c>
      <c r="M2003" s="38" t="b">
        <f>OR('28 Populations and thresholds'!$J$182="CR",'28 Populations and thresholds'!$J$182="EN",'28 Populations and thresholds'!$J$182="VU")</f>
        <v>0</v>
      </c>
      <c r="N2003" s="75">
        <f>D2003/'28 Populations and thresholds'!$H$182</f>
        <v>5.2479999999999999E-2</v>
      </c>
      <c r="O2003" s="263" t="str">
        <f t="shared" si="129"/>
        <v xml:space="preserve"> </v>
      </c>
      <c r="Q2003" s="263" t="str">
        <f t="shared" si="130"/>
        <v xml:space="preserve"> </v>
      </c>
      <c r="R2003" s="4"/>
      <c r="S2003" s="4"/>
      <c r="T2003" s="4"/>
      <c r="U2003" s="4"/>
      <c r="V2003" s="4"/>
    </row>
    <row r="2004" spans="1:22" x14ac:dyDescent="0.2">
      <c r="A2004" s="12" t="s">
        <v>1489</v>
      </c>
      <c r="B2004" s="4" t="s">
        <v>3935</v>
      </c>
      <c r="C2004" s="111" t="s">
        <v>3758</v>
      </c>
      <c r="D2004" s="5">
        <v>1597</v>
      </c>
      <c r="E2004" s="104" t="s">
        <v>3937</v>
      </c>
      <c r="G2004" s="263" t="str">
        <f t="shared" si="127"/>
        <v xml:space="preserve"> </v>
      </c>
      <c r="H2004" s="113"/>
      <c r="I2004" s="13" t="s">
        <v>3932</v>
      </c>
      <c r="J2004" s="263" t="str">
        <f t="shared" si="128"/>
        <v xml:space="preserve"> </v>
      </c>
      <c r="K2004" s="38" t="str">
        <f>IF(D2004&gt;=('28 Populations and thresholds'!$I$179),"YES"," ")</f>
        <v>YES</v>
      </c>
      <c r="L2004" s="38" t="str">
        <f>IF(K2004="YES"," ",IF(D2004&gt;=('28 Populations and thresholds'!$I$179)*0.25,"YES"))</f>
        <v xml:space="preserve"> </v>
      </c>
      <c r="M2004" s="38" t="b">
        <f>OR('28 Populations and thresholds'!$J$179="CR",'28 Populations and thresholds'!$J$179="EN",'28 Populations and thresholds'!$J$179="VU")</f>
        <v>0</v>
      </c>
      <c r="N2004" s="75">
        <f>D2004/'28 Populations and thresholds'!$H$179</f>
        <v>2.9036363636363638E-2</v>
      </c>
      <c r="O2004" s="263" t="str">
        <f t="shared" si="129"/>
        <v xml:space="preserve"> </v>
      </c>
      <c r="Q2004" s="263" t="str">
        <f t="shared" si="130"/>
        <v xml:space="preserve"> </v>
      </c>
    </row>
    <row r="2005" spans="1:22" x14ac:dyDescent="0.2">
      <c r="A2005" s="12" t="s">
        <v>1489</v>
      </c>
      <c r="B2005" s="4" t="s">
        <v>3935</v>
      </c>
      <c r="C2005" s="111" t="s">
        <v>3792</v>
      </c>
      <c r="D2005" s="5">
        <v>3000</v>
      </c>
      <c r="E2005" s="104" t="s">
        <v>3939</v>
      </c>
      <c r="G2005" s="263" t="str">
        <f t="shared" si="127"/>
        <v xml:space="preserve"> </v>
      </c>
      <c r="I2005" s="13" t="s">
        <v>3932</v>
      </c>
      <c r="J2005" s="263" t="str">
        <f t="shared" si="128"/>
        <v xml:space="preserve"> </v>
      </c>
      <c r="K2005" s="38" t="str">
        <f>IF(D2005&gt;=('28 Populations and thresholds'!$I$254),"YES"," ")</f>
        <v>YES</v>
      </c>
      <c r="L2005" s="38" t="str">
        <f>IF(K2005="YES"," ",IF(D2005&gt;=('28 Populations and thresholds'!$I$254)*0.25,"YES"))</f>
        <v xml:space="preserve"> </v>
      </c>
      <c r="M2005" s="38" t="b">
        <f>OR('28 Populations and thresholds'!$J$254="CR",'28 Populations and thresholds'!$J$254="EN",'28 Populations and thresholds'!$J$254="VU")</f>
        <v>0</v>
      </c>
      <c r="N2005" s="75">
        <f>D2005/'28 Populations and thresholds'!$H$254</f>
        <v>3.0000000000000001E-3</v>
      </c>
      <c r="O2005" s="263" t="str">
        <f t="shared" si="129"/>
        <v xml:space="preserve"> </v>
      </c>
      <c r="Q2005" s="263" t="str">
        <f t="shared" si="130"/>
        <v xml:space="preserve"> </v>
      </c>
    </row>
    <row r="2006" spans="1:22" x14ac:dyDescent="0.2">
      <c r="A2006" s="275" t="s">
        <v>1489</v>
      </c>
      <c r="B2006" s="277" t="s">
        <v>4685</v>
      </c>
      <c r="C2006" s="280" t="s">
        <v>1688</v>
      </c>
      <c r="D2006" s="279">
        <v>44</v>
      </c>
      <c r="E2006" s="274" t="s">
        <v>4388</v>
      </c>
      <c r="F2006" s="272"/>
      <c r="G2006" s="263" t="str">
        <f t="shared" si="127"/>
        <v xml:space="preserve"> </v>
      </c>
      <c r="H2006" s="275"/>
      <c r="I2006" s="275" t="s">
        <v>4385</v>
      </c>
      <c r="J2006" s="263" t="str">
        <f t="shared" si="128"/>
        <v xml:space="preserve"> </v>
      </c>
      <c r="K2006" s="272" t="str">
        <f>IF(D2006&gt;=('28 Populations and thresholds'!$I$47),"YES"," ")</f>
        <v>YES</v>
      </c>
      <c r="L2006" s="272" t="str">
        <f>IF(K2006="YES"," ",IF(D2006&gt;=('28 Populations and thresholds'!$I$47)*0.25,"YES"))</f>
        <v xml:space="preserve"> </v>
      </c>
      <c r="M2006" s="272" t="b">
        <f>OR('28 Populations and thresholds'!$J$47="CR",'28 Populations and thresholds'!$J$47="EN",'28 Populations and thresholds'!$J$47="VU")</f>
        <v>0</v>
      </c>
      <c r="N2006" s="273">
        <f>D2006/'28 Populations and thresholds'!$H$47</f>
        <v>4.4000000000000003E-3</v>
      </c>
      <c r="O2006" s="263" t="str">
        <f t="shared" si="129"/>
        <v xml:space="preserve"> </v>
      </c>
      <c r="P2006" s="275"/>
      <c r="Q2006" s="263" t="str">
        <f t="shared" si="130"/>
        <v xml:space="preserve"> </v>
      </c>
    </row>
    <row r="2007" spans="1:22" x14ac:dyDescent="0.2">
      <c r="A2007" s="275" t="s">
        <v>1489</v>
      </c>
      <c r="B2007" s="277" t="s">
        <v>4685</v>
      </c>
      <c r="C2007" s="280" t="s">
        <v>3552</v>
      </c>
      <c r="D2007" s="279">
        <v>1000</v>
      </c>
      <c r="E2007" s="274" t="s">
        <v>4388</v>
      </c>
      <c r="F2007" s="272"/>
      <c r="G2007" s="263" t="str">
        <f t="shared" si="127"/>
        <v xml:space="preserve"> </v>
      </c>
      <c r="H2007" s="275"/>
      <c r="I2007" s="275" t="s">
        <v>4385</v>
      </c>
      <c r="J2007" s="263" t="str">
        <f t="shared" si="128"/>
        <v xml:space="preserve"> </v>
      </c>
      <c r="K2007" s="272" t="str">
        <f>IF(D2007&gt;=('28 Populations and thresholds'!$I$77),"YES"," ")</f>
        <v>YES</v>
      </c>
      <c r="L2007" s="272" t="str">
        <f>IF(K2007="YES"," ",IF(D2007&gt;=('28 Populations and thresholds'!$I$77)*0.25,"YES"))</f>
        <v xml:space="preserve"> </v>
      </c>
      <c r="M2007" s="272" t="b">
        <f>OR('28 Populations and thresholds'!$J$77="CR",'28 Populations and thresholds'!$J$77="EN",'28 Populations and thresholds'!$J$77="VU")</f>
        <v>0</v>
      </c>
      <c r="N2007" s="273">
        <f>D2007/'28 Populations and thresholds'!$H$77</f>
        <v>0.01</v>
      </c>
      <c r="O2007" s="263" t="str">
        <f t="shared" si="129"/>
        <v xml:space="preserve"> </v>
      </c>
      <c r="P2007" s="275"/>
      <c r="Q2007" s="263" t="str">
        <f t="shared" si="130"/>
        <v xml:space="preserve"> </v>
      </c>
    </row>
    <row r="2008" spans="1:22" x14ac:dyDescent="0.2">
      <c r="A2008" s="275" t="s">
        <v>1489</v>
      </c>
      <c r="B2008" s="277" t="s">
        <v>4685</v>
      </c>
      <c r="C2008" s="280" t="s">
        <v>3484</v>
      </c>
      <c r="D2008" s="279">
        <v>4</v>
      </c>
      <c r="E2008" s="274" t="s">
        <v>4388</v>
      </c>
      <c r="F2008" s="272"/>
      <c r="G2008" s="263" t="str">
        <f t="shared" si="127"/>
        <v xml:space="preserve"> </v>
      </c>
      <c r="H2008" s="275"/>
      <c r="I2008" s="275" t="s">
        <v>4385</v>
      </c>
      <c r="J2008" s="263" t="str">
        <f t="shared" si="128"/>
        <v xml:space="preserve"> </v>
      </c>
      <c r="K2008" s="272" t="str">
        <f>IF(D2008&gt;=('28 Populations and thresholds'!$I$209),"YES"," ")</f>
        <v>YES</v>
      </c>
      <c r="L2008" s="272" t="str">
        <f>IF(K2008="YES"," ",IF(D2008&gt;=('28 Populations and thresholds'!$I$209)*0.25,"YES"))</f>
        <v xml:space="preserve"> </v>
      </c>
      <c r="M2008" s="272" t="b">
        <f>OR('28 Populations and thresholds'!$J$209="CR",'28 Populations and thresholds'!$J$209="EN",'28 Populations and thresholds'!$J$209="VU")</f>
        <v>1</v>
      </c>
      <c r="N2008" s="273">
        <f>D2008/'28 Populations and thresholds'!$H$209</f>
        <v>8.3333333333333332E-3</v>
      </c>
      <c r="O2008" s="263" t="str">
        <f t="shared" si="129"/>
        <v xml:space="preserve"> </v>
      </c>
      <c r="P2008" s="275"/>
      <c r="Q2008" s="263" t="str">
        <f t="shared" si="130"/>
        <v xml:space="preserve"> </v>
      </c>
      <c r="R2008" s="4"/>
      <c r="S2008" s="4"/>
      <c r="T2008" s="4"/>
      <c r="U2008" s="4"/>
      <c r="V2008" s="4"/>
    </row>
    <row r="2009" spans="1:22" x14ac:dyDescent="0.2">
      <c r="A2009" s="12" t="s">
        <v>1489</v>
      </c>
      <c r="B2009" s="54" t="s">
        <v>4686</v>
      </c>
      <c r="C2009" s="111" t="s">
        <v>1688</v>
      </c>
      <c r="D2009" s="105">
        <v>57</v>
      </c>
      <c r="E2009" s="147">
        <v>40607</v>
      </c>
      <c r="G2009" s="263" t="str">
        <f t="shared" si="127"/>
        <v xml:space="preserve"> </v>
      </c>
      <c r="H2009" s="12"/>
      <c r="I2009" s="12" t="s">
        <v>4385</v>
      </c>
      <c r="J2009" s="263" t="str">
        <f t="shared" si="128"/>
        <v xml:space="preserve"> </v>
      </c>
      <c r="K2009" s="38" t="str">
        <f>IF(D2009&gt;=('28 Populations and thresholds'!$I$47),"YES"," ")</f>
        <v>YES</v>
      </c>
      <c r="L2009" s="38" t="str">
        <f>IF(K2009="YES"," ",IF(D2009&gt;=('28 Populations and thresholds'!$I$47)*0.25,"YES"))</f>
        <v xml:space="preserve"> </v>
      </c>
      <c r="M2009" s="38" t="b">
        <f>OR('28 Populations and thresholds'!$J$47="CR",'28 Populations and thresholds'!$J$47="EN",'28 Populations and thresholds'!$J$47="VU")</f>
        <v>0</v>
      </c>
      <c r="N2009" s="75">
        <f>D2009/'28 Populations and thresholds'!$H$47</f>
        <v>5.7000000000000002E-3</v>
      </c>
      <c r="O2009" s="263" t="str">
        <f t="shared" si="129"/>
        <v xml:space="preserve"> </v>
      </c>
      <c r="Q2009" s="263" t="str">
        <f t="shared" si="130"/>
        <v xml:space="preserve"> </v>
      </c>
    </row>
    <row r="2010" spans="1:22" x14ac:dyDescent="0.2">
      <c r="A2010" s="275" t="s">
        <v>1489</v>
      </c>
      <c r="B2010" s="277" t="s">
        <v>4683</v>
      </c>
      <c r="C2010" s="280" t="s">
        <v>1688</v>
      </c>
      <c r="D2010" s="279">
        <v>79</v>
      </c>
      <c r="E2010" s="274" t="s">
        <v>4389</v>
      </c>
      <c r="F2010" s="272"/>
      <c r="G2010" s="263" t="str">
        <f t="shared" si="127"/>
        <v xml:space="preserve"> </v>
      </c>
      <c r="H2010" s="275"/>
      <c r="I2010" s="275" t="s">
        <v>4385</v>
      </c>
      <c r="J2010" s="263" t="str">
        <f t="shared" si="128"/>
        <v xml:space="preserve"> </v>
      </c>
      <c r="K2010" s="272" t="str">
        <f>IF(D2010&gt;=('28 Populations and thresholds'!$I$47),"YES"," ")</f>
        <v>YES</v>
      </c>
      <c r="L2010" s="272" t="str">
        <f>IF(K2010="YES"," ",IF(D2010&gt;=('28 Populations and thresholds'!$I$47)*0.25,"YES"))</f>
        <v xml:space="preserve"> </v>
      </c>
      <c r="M2010" s="272" t="b">
        <f>OR('28 Populations and thresholds'!$J$47="CR",'28 Populations and thresholds'!$J$47="EN",'28 Populations and thresholds'!$J$47="VU")</f>
        <v>0</v>
      </c>
      <c r="N2010" s="273">
        <f>D2010/'28 Populations and thresholds'!$H$47</f>
        <v>7.9000000000000008E-3</v>
      </c>
      <c r="O2010" s="263" t="str">
        <f t="shared" si="129"/>
        <v xml:space="preserve"> </v>
      </c>
      <c r="P2010" s="275"/>
      <c r="Q2010" s="263" t="str">
        <f t="shared" si="130"/>
        <v xml:space="preserve"> </v>
      </c>
    </row>
    <row r="2011" spans="1:22" x14ac:dyDescent="0.2">
      <c r="A2011" s="275" t="s">
        <v>1489</v>
      </c>
      <c r="B2011" s="277" t="s">
        <v>4683</v>
      </c>
      <c r="C2011" s="280" t="s">
        <v>3471</v>
      </c>
      <c r="D2011" s="279">
        <v>1300</v>
      </c>
      <c r="E2011" s="274" t="s">
        <v>4389</v>
      </c>
      <c r="F2011" s="272"/>
      <c r="G2011" s="263" t="str">
        <f t="shared" si="127"/>
        <v xml:space="preserve"> </v>
      </c>
      <c r="H2011" s="275"/>
      <c r="I2011" s="275" t="s">
        <v>4385</v>
      </c>
      <c r="J2011" s="263" t="str">
        <f t="shared" si="128"/>
        <v xml:space="preserve"> </v>
      </c>
      <c r="K2011" s="272" t="str">
        <f>IF(D2011&gt;=(('28 Populations and thresholds'!$I$183)+('28 Populations and thresholds'!$I$184)+('28 Populations and thresholds'!$I$185)),"YES"," ")</f>
        <v>YES</v>
      </c>
      <c r="L2011" s="272" t="str">
        <f>IF(K2011="YES"," ",IF(D2011&gt;=(('28 Populations and thresholds'!$I$183)+('28 Populations and thresholds'!$I$184)+('28 Populations and thresholds'!$I$185))*0.25,"YES"))</f>
        <v xml:space="preserve"> </v>
      </c>
      <c r="M2011" s="272" t="b">
        <f>OR('28 Populations and thresholds'!$J$183="CR",'28 Populations and thresholds'!$J$183="EN",'28 Populations and thresholds'!$J$183="VU")</f>
        <v>0</v>
      </c>
      <c r="N2011" s="273">
        <f>D2011/(('28 Populations and thresholds'!$H$183)+('28 Populations and thresholds'!$H$184)+('28 Populations and thresholds'!$H$185))</f>
        <v>4.3333333333333331E-3</v>
      </c>
      <c r="O2011" s="263" t="str">
        <f t="shared" si="129"/>
        <v xml:space="preserve"> </v>
      </c>
      <c r="P2011" s="275" t="s">
        <v>4568</v>
      </c>
      <c r="Q2011" s="263" t="str">
        <f t="shared" si="130"/>
        <v xml:space="preserve"> </v>
      </c>
    </row>
    <row r="2012" spans="1:22" x14ac:dyDescent="0.2">
      <c r="A2012" s="275" t="s">
        <v>1489</v>
      </c>
      <c r="B2012" s="277" t="s">
        <v>4683</v>
      </c>
      <c r="C2012" s="280" t="s">
        <v>3747</v>
      </c>
      <c r="D2012" s="279">
        <v>1</v>
      </c>
      <c r="E2012" s="274" t="s">
        <v>4389</v>
      </c>
      <c r="F2012" s="272"/>
      <c r="G2012" s="263" t="str">
        <f t="shared" si="127"/>
        <v xml:space="preserve"> </v>
      </c>
      <c r="H2012" s="275"/>
      <c r="I2012" s="275" t="s">
        <v>4385</v>
      </c>
      <c r="J2012" s="263" t="str">
        <f t="shared" si="128"/>
        <v xml:space="preserve"> </v>
      </c>
      <c r="K2012" s="272" t="str">
        <f>IF(D2012&gt;=('28 Populations and thresholds'!$I$155),"YES"," ")</f>
        <v>YES</v>
      </c>
      <c r="L2012" s="272" t="str">
        <f>IF(K2012="YES"," ",IF(D2012&gt;=('28 Populations and thresholds'!$I$155)*0.25,"YES"))</f>
        <v xml:space="preserve"> </v>
      </c>
      <c r="M2012" s="272" t="b">
        <f>OR('28 Populations and thresholds'!$J$155="CR",'28 Populations and thresholds'!$J$155="EN",'28 Populations and thresholds'!$J$155="VU")</f>
        <v>0</v>
      </c>
      <c r="N2012" s="273">
        <f>D2012/'28 Populations and thresholds'!$H$155</f>
        <v>4.0000000000000003E-5</v>
      </c>
      <c r="O2012" s="263" t="str">
        <f t="shared" si="129"/>
        <v xml:space="preserve"> </v>
      </c>
      <c r="P2012" s="275"/>
      <c r="Q2012" s="263" t="str">
        <f t="shared" si="130"/>
        <v xml:space="preserve"> </v>
      </c>
    </row>
    <row r="2013" spans="1:22" x14ac:dyDescent="0.2">
      <c r="A2013" s="311" t="s">
        <v>1489</v>
      </c>
      <c r="B2013" s="277" t="s">
        <v>4683</v>
      </c>
      <c r="C2013" s="280" t="s">
        <v>3472</v>
      </c>
      <c r="D2013" s="310">
        <v>5</v>
      </c>
      <c r="E2013" s="312">
        <v>2006</v>
      </c>
      <c r="F2013" s="312"/>
      <c r="G2013" s="263" t="str">
        <f t="shared" si="127"/>
        <v xml:space="preserve"> </v>
      </c>
      <c r="H2013" s="275" t="s">
        <v>139</v>
      </c>
      <c r="I2013" s="275" t="s">
        <v>3388</v>
      </c>
      <c r="J2013" s="263" t="str">
        <f t="shared" si="128"/>
        <v xml:space="preserve"> </v>
      </c>
      <c r="K2013" s="272" t="str">
        <f>IF(D2013&gt;=('28 Populations and thresholds'!$I$188),"YES"," ")</f>
        <v>YES</v>
      </c>
      <c r="L2013" s="272" t="str">
        <f>IF(K2013="YES"," ",IF(D2013&gt;=('28 Populations and thresholds'!$I$188)*0.25,"YES"))</f>
        <v xml:space="preserve"> </v>
      </c>
      <c r="M2013" s="272" t="b">
        <f>OR('28 Populations and thresholds'!$J$188="CR",'28 Populations and thresholds'!$J$188="EN",'28 Populations and thresholds'!$J$188="VU")</f>
        <v>1</v>
      </c>
      <c r="N2013" s="273">
        <f>D2013/'28 Populations and thresholds'!$H$188</f>
        <v>8.3333333333333332E-3</v>
      </c>
      <c r="O2013" s="263" t="str">
        <f t="shared" si="129"/>
        <v xml:space="preserve"> </v>
      </c>
      <c r="P2013" s="269" t="s">
        <v>4684</v>
      </c>
      <c r="Q2013" s="263" t="str">
        <f t="shared" si="130"/>
        <v xml:space="preserve"> </v>
      </c>
      <c r="R2013" s="4"/>
      <c r="S2013" s="4"/>
      <c r="T2013" s="4"/>
      <c r="U2013" s="4"/>
      <c r="V2013" s="4"/>
    </row>
    <row r="2014" spans="1:22" x14ac:dyDescent="0.2">
      <c r="A2014" s="12" t="s">
        <v>1489</v>
      </c>
      <c r="B2014" s="4" t="s">
        <v>3432</v>
      </c>
      <c r="C2014" s="4" t="s">
        <v>3425</v>
      </c>
      <c r="D2014" s="5">
        <v>275</v>
      </c>
      <c r="E2014" s="104">
        <v>2004</v>
      </c>
      <c r="G2014" s="263" t="str">
        <f t="shared" si="127"/>
        <v xml:space="preserve"> </v>
      </c>
      <c r="H2014" s="13" t="s">
        <v>139</v>
      </c>
      <c r="I2014" s="13" t="s">
        <v>3388</v>
      </c>
      <c r="J2014" s="263" t="str">
        <f t="shared" si="128"/>
        <v xml:space="preserve"> </v>
      </c>
      <c r="K2014" s="38" t="str">
        <f>IF(D2014&gt;=('28 Populations and thresholds'!$I$120),"YES"," ")</f>
        <v>YES</v>
      </c>
      <c r="L2014" s="38" t="str">
        <f>IF(K2014="YES"," ",IF(D2014&gt;=('28 Populations and thresholds'!$I$120)*0.25,"YES"))</f>
        <v xml:space="preserve"> </v>
      </c>
      <c r="M2014" s="38" t="b">
        <f>OR('28 Populations and thresholds'!$J$120="CR",'28 Populations and thresholds'!$J$120="EN",'28 Populations and thresholds'!$J$120="VU")</f>
        <v>0</v>
      </c>
      <c r="N2014" s="75">
        <f>D2014/'28 Populations and thresholds'!$H$120</f>
        <v>0.27500000000000002</v>
      </c>
      <c r="O2014" s="263" t="str">
        <f t="shared" si="129"/>
        <v xml:space="preserve"> </v>
      </c>
      <c r="Q2014" s="263" t="str">
        <f t="shared" si="130"/>
        <v xml:space="preserve"> </v>
      </c>
    </row>
    <row r="2015" spans="1:22" x14ac:dyDescent="0.2">
      <c r="A2015" s="12" t="s">
        <v>1489</v>
      </c>
      <c r="B2015" s="4" t="s">
        <v>3432</v>
      </c>
      <c r="C2015" s="4" t="s">
        <v>3552</v>
      </c>
      <c r="D2015" s="5">
        <v>850</v>
      </c>
      <c r="E2015" s="104">
        <v>2006</v>
      </c>
      <c r="G2015" s="263" t="str">
        <f t="shared" si="127"/>
        <v xml:space="preserve"> </v>
      </c>
      <c r="H2015" s="12" t="s">
        <v>139</v>
      </c>
      <c r="I2015" s="12" t="s">
        <v>3388</v>
      </c>
      <c r="J2015" s="263" t="str">
        <f t="shared" si="128"/>
        <v xml:space="preserve"> </v>
      </c>
      <c r="K2015" s="38" t="str">
        <f>IF(D2015&gt;=('28 Populations and thresholds'!$I$77),"YES"," ")</f>
        <v>YES</v>
      </c>
      <c r="L2015" s="38" t="str">
        <f>IF(K2015="YES"," ",IF(D2015&gt;=('28 Populations and thresholds'!$I$77)*0.25,"YES"))</f>
        <v xml:space="preserve"> </v>
      </c>
      <c r="M2015" s="38" t="b">
        <f>OR('28 Populations and thresholds'!$J$77="CR",'28 Populations and thresholds'!$J$77="EN",'28 Populations and thresholds'!$J$77="VU")</f>
        <v>0</v>
      </c>
      <c r="N2015" s="75">
        <f>D2015/'28 Populations and thresholds'!$H$77</f>
        <v>8.5000000000000006E-3</v>
      </c>
      <c r="O2015" s="263" t="str">
        <f t="shared" si="129"/>
        <v xml:space="preserve"> </v>
      </c>
      <c r="Q2015" s="263" t="str">
        <f t="shared" si="130"/>
        <v xml:space="preserve"> </v>
      </c>
    </row>
    <row r="2016" spans="1:22" x14ac:dyDescent="0.2">
      <c r="A2016" s="12" t="s">
        <v>1489</v>
      </c>
      <c r="B2016" s="4" t="s">
        <v>3432</v>
      </c>
      <c r="C2016" s="4" t="s">
        <v>3413</v>
      </c>
      <c r="D2016" s="5">
        <v>5</v>
      </c>
      <c r="E2016" s="104">
        <v>2004</v>
      </c>
      <c r="G2016" s="263" t="str">
        <f t="shared" si="127"/>
        <v xml:space="preserve"> </v>
      </c>
      <c r="H2016" s="13" t="s">
        <v>139</v>
      </c>
      <c r="I2016" s="13" t="s">
        <v>3388</v>
      </c>
      <c r="J2016" s="263" t="str">
        <f t="shared" si="128"/>
        <v xml:space="preserve"> </v>
      </c>
      <c r="K2016" s="38" t="str">
        <f>IF(D2016&gt;=('28 Populations and thresholds'!$I$116),"YES"," ")</f>
        <v>YES</v>
      </c>
      <c r="L2016" s="38" t="str">
        <f>IF(K2016="YES"," ",IF(D2016&gt;=('28 Populations and thresholds'!$I$116)*0.25,"YES"))</f>
        <v xml:space="preserve"> </v>
      </c>
      <c r="M2016" s="38" t="b">
        <f>OR('28 Populations and thresholds'!$J$116="CR",'28 Populations and thresholds'!$J$116="EN",'28 Populations and thresholds'!$J$116="VU")</f>
        <v>1</v>
      </c>
      <c r="N2016" s="75">
        <f>D2016/'28 Populations and thresholds'!$H$116</f>
        <v>6.2500000000000003E-3</v>
      </c>
      <c r="O2016" s="263" t="str">
        <f t="shared" si="129"/>
        <v xml:space="preserve"> </v>
      </c>
      <c r="Q2016" s="263" t="str">
        <f t="shared" si="130"/>
        <v xml:space="preserve"> </v>
      </c>
    </row>
    <row r="2017" spans="1:22" x14ac:dyDescent="0.2">
      <c r="A2017" s="275" t="s">
        <v>1489</v>
      </c>
      <c r="B2017" s="269" t="s">
        <v>3415</v>
      </c>
      <c r="C2017" s="269" t="s">
        <v>3676</v>
      </c>
      <c r="D2017" s="279">
        <v>1000</v>
      </c>
      <c r="E2017" s="274">
        <v>1997</v>
      </c>
      <c r="F2017" s="272"/>
      <c r="G2017" s="263" t="str">
        <f t="shared" si="127"/>
        <v xml:space="preserve"> </v>
      </c>
      <c r="H2017" s="275" t="s">
        <v>139</v>
      </c>
      <c r="I2017" s="275" t="s">
        <v>3388</v>
      </c>
      <c r="J2017" s="263" t="str">
        <f t="shared" si="128"/>
        <v xml:space="preserve"> </v>
      </c>
      <c r="K2017" s="272" t="str">
        <f>IF(D2017&gt;=('28 Populations and thresholds'!$I$96),"YES"," ")</f>
        <v>YES</v>
      </c>
      <c r="L2017" s="272" t="str">
        <f>IF(K2017="YES"," ",IF(D2017&gt;=('28 Populations and thresholds'!$I$96)*0.25,"YES"))</f>
        <v xml:space="preserve"> </v>
      </c>
      <c r="M2017" s="272" t="b">
        <f>OR('28 Populations and thresholds'!$J$96="CR",'28 Populations and thresholds'!$J$96="EN",'28 Populations and thresholds'!$J$96="VU")</f>
        <v>1</v>
      </c>
      <c r="N2017" s="273">
        <f>D2017/'28 Populations and thresholds'!$H$96</f>
        <v>1</v>
      </c>
      <c r="O2017" s="263" t="str">
        <f t="shared" si="129"/>
        <v xml:space="preserve"> </v>
      </c>
      <c r="P2017" s="269"/>
      <c r="Q2017" s="263" t="str">
        <f t="shared" si="130"/>
        <v xml:space="preserve"> </v>
      </c>
    </row>
    <row r="2018" spans="1:22" x14ac:dyDescent="0.2">
      <c r="A2018" s="275" t="s">
        <v>1489</v>
      </c>
      <c r="B2018" s="269" t="s">
        <v>3415</v>
      </c>
      <c r="C2018" s="269" t="s">
        <v>3425</v>
      </c>
      <c r="D2018" s="279">
        <v>370</v>
      </c>
      <c r="E2018" s="274">
        <v>2004</v>
      </c>
      <c r="F2018" s="272"/>
      <c r="G2018" s="263" t="str">
        <f t="shared" si="127"/>
        <v xml:space="preserve"> </v>
      </c>
      <c r="H2018" s="275" t="s">
        <v>139</v>
      </c>
      <c r="I2018" s="275" t="s">
        <v>3388</v>
      </c>
      <c r="J2018" s="263" t="str">
        <f t="shared" si="128"/>
        <v xml:space="preserve"> </v>
      </c>
      <c r="K2018" s="272" t="str">
        <f>IF(D2018&gt;=('28 Populations and thresholds'!$I$120),"YES"," ")</f>
        <v>YES</v>
      </c>
      <c r="L2018" s="272" t="str">
        <f>IF(K2018="YES"," ",IF(D2018&gt;=('28 Populations and thresholds'!$I$120)*0.25,"YES"))</f>
        <v xml:space="preserve"> </v>
      </c>
      <c r="M2018" s="272" t="b">
        <f>OR('28 Populations and thresholds'!$J$120="CR",'28 Populations and thresholds'!$J$120="EN",'28 Populations and thresholds'!$J$120="VU")</f>
        <v>0</v>
      </c>
      <c r="N2018" s="273">
        <f>D2018/'28 Populations and thresholds'!$H$120</f>
        <v>0.37</v>
      </c>
      <c r="O2018" s="263" t="str">
        <f t="shared" si="129"/>
        <v xml:space="preserve"> </v>
      </c>
      <c r="P2018" s="275"/>
      <c r="Q2018" s="263" t="str">
        <f t="shared" si="130"/>
        <v xml:space="preserve"> </v>
      </c>
    </row>
    <row r="2019" spans="1:22" x14ac:dyDescent="0.2">
      <c r="A2019" s="275" t="s">
        <v>1489</v>
      </c>
      <c r="B2019" s="269" t="s">
        <v>3624</v>
      </c>
      <c r="C2019" s="269" t="s">
        <v>3622</v>
      </c>
      <c r="D2019" s="279">
        <v>3158</v>
      </c>
      <c r="E2019" s="274">
        <v>2002</v>
      </c>
      <c r="F2019" s="272"/>
      <c r="G2019" s="263" t="str">
        <f t="shared" si="127"/>
        <v xml:space="preserve"> </v>
      </c>
      <c r="H2019" s="275" t="s">
        <v>139</v>
      </c>
      <c r="I2019" s="275" t="s">
        <v>3388</v>
      </c>
      <c r="J2019" s="263" t="str">
        <f t="shared" si="128"/>
        <v xml:space="preserve"> </v>
      </c>
      <c r="K2019" s="272" t="str">
        <f>IF(D2019&gt;=('28 Populations and thresholds'!$I$97),"YES"," ")</f>
        <v>YES</v>
      </c>
      <c r="L2019" s="272" t="str">
        <f>IF(K2019="YES"," ",IF(D2019&gt;=('28 Populations and thresholds'!$I$97)*0.25,"YES"))</f>
        <v xml:space="preserve"> </v>
      </c>
      <c r="M2019" s="272" t="b">
        <f>OR('28 Populations and thresholds'!$J$97="CR",'28 Populations and thresholds'!$J$97="EN",'28 Populations and thresholds'!$J$97="VU")</f>
        <v>0</v>
      </c>
      <c r="N2019" s="273">
        <f>D2019/'28 Populations and thresholds'!$H$97</f>
        <v>3.1579999999999997E-2</v>
      </c>
      <c r="O2019" s="263" t="str">
        <f t="shared" si="129"/>
        <v xml:space="preserve"> </v>
      </c>
      <c r="P2019" s="269"/>
      <c r="Q2019" s="263" t="str">
        <f t="shared" si="130"/>
        <v xml:space="preserve"> </v>
      </c>
    </row>
    <row r="2020" spans="1:22" x14ac:dyDescent="0.2">
      <c r="A2020" s="275" t="s">
        <v>1489</v>
      </c>
      <c r="B2020" s="280" t="s">
        <v>3415</v>
      </c>
      <c r="C2020" s="269" t="s">
        <v>3413</v>
      </c>
      <c r="D2020" s="279">
        <v>12</v>
      </c>
      <c r="E2020" s="274">
        <v>2002</v>
      </c>
      <c r="F2020" s="272"/>
      <c r="G2020" s="263" t="str">
        <f t="shared" si="127"/>
        <v xml:space="preserve"> </v>
      </c>
      <c r="H2020" s="275" t="s">
        <v>139</v>
      </c>
      <c r="I2020" s="275" t="s">
        <v>3388</v>
      </c>
      <c r="J2020" s="263" t="str">
        <f t="shared" si="128"/>
        <v xml:space="preserve"> </v>
      </c>
      <c r="K2020" s="272" t="str">
        <f>IF(D2020&gt;=('28 Populations and thresholds'!$I$116),"YES"," ")</f>
        <v>YES</v>
      </c>
      <c r="L2020" s="272" t="str">
        <f>IF(K2020="YES"," ",IF(D2020&gt;=('28 Populations and thresholds'!$I$116)*0.25,"YES"))</f>
        <v xml:space="preserve"> </v>
      </c>
      <c r="M2020" s="272" t="b">
        <f>OR('28 Populations and thresholds'!$J$116="CR",'28 Populations and thresholds'!$J$116="EN",'28 Populations and thresholds'!$J$116="VU")</f>
        <v>1</v>
      </c>
      <c r="N2020" s="273">
        <f>D2020/'28 Populations and thresholds'!$H$116</f>
        <v>1.4999999999999999E-2</v>
      </c>
      <c r="O2020" s="263" t="str">
        <f t="shared" si="129"/>
        <v xml:space="preserve"> </v>
      </c>
      <c r="P2020" s="275"/>
      <c r="Q2020" s="263" t="str">
        <f t="shared" si="130"/>
        <v xml:space="preserve"> </v>
      </c>
    </row>
    <row r="2021" spans="1:22" x14ac:dyDescent="0.2">
      <c r="A2021" s="275" t="s">
        <v>1489</v>
      </c>
      <c r="B2021" s="269" t="s">
        <v>3415</v>
      </c>
      <c r="C2021" s="280" t="s">
        <v>3604</v>
      </c>
      <c r="D2021" s="279">
        <v>1564</v>
      </c>
      <c r="E2021" s="274">
        <v>2002</v>
      </c>
      <c r="F2021" s="272"/>
      <c r="G2021" s="263" t="str">
        <f t="shared" si="127"/>
        <v xml:space="preserve"> </v>
      </c>
      <c r="H2021" s="275" t="s">
        <v>139</v>
      </c>
      <c r="I2021" s="275" t="s">
        <v>3388</v>
      </c>
      <c r="J2021" s="263" t="str">
        <f t="shared" si="128"/>
        <v xml:space="preserve"> </v>
      </c>
      <c r="K2021" s="272" t="str">
        <f>IF(D2021&gt;=('28 Populations and thresholds'!$I$90),"YES"," ")</f>
        <v>YES</v>
      </c>
      <c r="L2021" s="272" t="str">
        <f>IF(K2021="YES"," ",IF(D2021&gt;=('28 Populations and thresholds'!$I$90)*0.25,"YES"))</f>
        <v xml:space="preserve"> </v>
      </c>
      <c r="M2021" s="272" t="b">
        <f>OR('28 Populations and thresholds'!$J$90="CR",'28 Populations and thresholds'!$J$90="EN",'28 Populations and thresholds'!$J$90="VU")</f>
        <v>0</v>
      </c>
      <c r="N2021" s="273">
        <f>D2021/'28 Populations and thresholds'!$H$90</f>
        <v>1.5640000000000001E-2</v>
      </c>
      <c r="O2021" s="263" t="str">
        <f t="shared" si="129"/>
        <v xml:space="preserve"> </v>
      </c>
      <c r="P2021" s="275" t="s">
        <v>4548</v>
      </c>
      <c r="Q2021" s="263" t="str">
        <f t="shared" si="130"/>
        <v xml:space="preserve"> </v>
      </c>
      <c r="R2021" s="4"/>
      <c r="S2021" s="4"/>
      <c r="T2021" s="4"/>
      <c r="U2021" s="4"/>
      <c r="V2021" s="4"/>
    </row>
    <row r="2022" spans="1:22" x14ac:dyDescent="0.2">
      <c r="A2022" s="275" t="s">
        <v>1489</v>
      </c>
      <c r="B2022" s="269" t="s">
        <v>3415</v>
      </c>
      <c r="C2022" s="280" t="s">
        <v>3626</v>
      </c>
      <c r="D2022" s="279">
        <v>3275</v>
      </c>
      <c r="E2022" s="274">
        <v>2006</v>
      </c>
      <c r="F2022" s="272"/>
      <c r="G2022" s="263" t="str">
        <f t="shared" si="127"/>
        <v xml:space="preserve"> </v>
      </c>
      <c r="H2022" s="275" t="s">
        <v>139</v>
      </c>
      <c r="I2022" s="275" t="s">
        <v>3388</v>
      </c>
      <c r="J2022" s="263" t="str">
        <f t="shared" si="128"/>
        <v xml:space="preserve"> </v>
      </c>
      <c r="K2022" s="272" t="str">
        <f>IF(D2022&gt;=('28 Populations and thresholds'!$I$98),"YES"," ")</f>
        <v>YES</v>
      </c>
      <c r="L2022" s="272" t="str">
        <f>IF(K2022="YES"," ",IF(D2022&gt;=('28 Populations and thresholds'!$I$98)*0.25,"YES"))</f>
        <v xml:space="preserve"> </v>
      </c>
      <c r="M2022" s="272" t="b">
        <f>OR('28 Populations and thresholds'!$J$98="CR",'28 Populations and thresholds'!$J$98="EN",'28 Populations and thresholds'!$J$98="VU")</f>
        <v>0</v>
      </c>
      <c r="N2022" s="273">
        <f>D2022/'28 Populations and thresholds'!$H$98</f>
        <v>1.0916666666666667E-2</v>
      </c>
      <c r="O2022" s="263" t="str">
        <f t="shared" si="129"/>
        <v xml:space="preserve"> </v>
      </c>
      <c r="P2022" s="275"/>
      <c r="Q2022" s="263" t="str">
        <f t="shared" si="130"/>
        <v xml:space="preserve"> </v>
      </c>
    </row>
    <row r="2023" spans="1:22" x14ac:dyDescent="0.2">
      <c r="A2023" s="12" t="s">
        <v>1489</v>
      </c>
      <c r="B2023" s="4" t="s">
        <v>4687</v>
      </c>
      <c r="C2023" s="4" t="s">
        <v>3676</v>
      </c>
      <c r="D2023" s="5">
        <v>300</v>
      </c>
      <c r="E2023" s="104">
        <v>1992</v>
      </c>
      <c r="G2023" s="263" t="str">
        <f t="shared" si="127"/>
        <v xml:space="preserve"> </v>
      </c>
      <c r="H2023" s="12" t="s">
        <v>139</v>
      </c>
      <c r="I2023" s="12" t="s">
        <v>3388</v>
      </c>
      <c r="J2023" s="263" t="str">
        <f t="shared" si="128"/>
        <v xml:space="preserve"> </v>
      </c>
      <c r="K2023" s="38" t="str">
        <f>IF(D2023&gt;=('28 Populations and thresholds'!$I$96),"YES"," ")</f>
        <v>YES</v>
      </c>
      <c r="L2023" s="38" t="str">
        <f>IF(K2023="YES"," ",IF(D2023&gt;=('28 Populations and thresholds'!$I$96)*0.25,"YES"))</f>
        <v xml:space="preserve"> </v>
      </c>
      <c r="M2023" s="38" t="b">
        <f>OR('28 Populations and thresholds'!$J$96="CR",'28 Populations and thresholds'!$J$96="EN",'28 Populations and thresholds'!$J$96="VU")</f>
        <v>1</v>
      </c>
      <c r="N2023" s="75">
        <f>D2023/'28 Populations and thresholds'!$H$96</f>
        <v>0.3</v>
      </c>
      <c r="O2023" s="263" t="str">
        <f t="shared" si="129"/>
        <v xml:space="preserve"> </v>
      </c>
      <c r="P2023" s="9"/>
      <c r="Q2023" s="263" t="str">
        <f t="shared" si="130"/>
        <v xml:space="preserve"> </v>
      </c>
    </row>
    <row r="2024" spans="1:22" x14ac:dyDescent="0.2">
      <c r="A2024" s="12" t="s">
        <v>1489</v>
      </c>
      <c r="B2024" s="4" t="s">
        <v>4687</v>
      </c>
      <c r="C2024" s="4" t="s">
        <v>3447</v>
      </c>
      <c r="D2024" s="41">
        <v>611</v>
      </c>
      <c r="E2024" s="46">
        <v>33286</v>
      </c>
      <c r="G2024" s="263" t="str">
        <f t="shared" si="127"/>
        <v xml:space="preserve"> </v>
      </c>
      <c r="H2024" s="143" t="s">
        <v>21</v>
      </c>
      <c r="I2024" s="143" t="s">
        <v>853</v>
      </c>
      <c r="J2024" s="263" t="str">
        <f t="shared" si="128"/>
        <v xml:space="preserve"> </v>
      </c>
      <c r="K2024" s="38" t="str">
        <f>IF(D2024&gt;=('28 Populations and thresholds'!$I$145),"YES"," ")</f>
        <v>YES</v>
      </c>
      <c r="L2024" s="38" t="str">
        <f>IF(K2024="YES"," ",IF(D2024&gt;=('28 Populations and thresholds'!$I$145)*0.25,"YES"))</f>
        <v xml:space="preserve"> </v>
      </c>
      <c r="M2024" s="38" t="b">
        <f>OR('28 Populations and thresholds'!$J$145="CR",'28 Populations and thresholds'!$J$145="EN",'28 Populations and thresholds'!$J$145="VU")</f>
        <v>0</v>
      </c>
      <c r="N2024" s="75">
        <f>D2024/'28 Populations and thresholds'!$H$145</f>
        <v>6.11E-3</v>
      </c>
      <c r="O2024" s="263" t="str">
        <f t="shared" si="129"/>
        <v xml:space="preserve"> </v>
      </c>
      <c r="P2024" s="9"/>
      <c r="Q2024" s="263" t="str">
        <f t="shared" si="130"/>
        <v xml:space="preserve"> </v>
      </c>
    </row>
    <row r="2025" spans="1:22" x14ac:dyDescent="0.2">
      <c r="A2025" s="12" t="s">
        <v>1489</v>
      </c>
      <c r="B2025" s="4" t="s">
        <v>4687</v>
      </c>
      <c r="C2025" s="111" t="s">
        <v>3413</v>
      </c>
      <c r="D2025" s="5">
        <v>9</v>
      </c>
      <c r="E2025" s="104">
        <v>1994</v>
      </c>
      <c r="G2025" s="263" t="str">
        <f t="shared" si="127"/>
        <v xml:space="preserve"> </v>
      </c>
      <c r="H2025" s="13" t="s">
        <v>139</v>
      </c>
      <c r="I2025" s="13" t="s">
        <v>3388</v>
      </c>
      <c r="J2025" s="263" t="str">
        <f t="shared" si="128"/>
        <v xml:space="preserve"> </v>
      </c>
      <c r="K2025" s="38" t="str">
        <f>IF(D2025&gt;=('28 Populations and thresholds'!$I$116),"YES"," ")</f>
        <v>YES</v>
      </c>
      <c r="L2025" s="38" t="str">
        <f>IF(K2025="YES"," ",IF(D2025&gt;=('28 Populations and thresholds'!$I$116)*0.25,"YES"))</f>
        <v xml:space="preserve"> </v>
      </c>
      <c r="M2025" s="38" t="b">
        <f>OR('28 Populations and thresholds'!$J$116="CR",'28 Populations and thresholds'!$J$116="EN",'28 Populations and thresholds'!$J$116="VU")</f>
        <v>1</v>
      </c>
      <c r="N2025" s="75">
        <f>D2025/'28 Populations and thresholds'!$H$116</f>
        <v>1.125E-2</v>
      </c>
      <c r="O2025" s="263" t="str">
        <f t="shared" si="129"/>
        <v xml:space="preserve"> </v>
      </c>
      <c r="Q2025" s="263" t="str">
        <f t="shared" si="130"/>
        <v xml:space="preserve"> </v>
      </c>
    </row>
    <row r="2026" spans="1:22" x14ac:dyDescent="0.2">
      <c r="A2026" s="12" t="s">
        <v>1489</v>
      </c>
      <c r="B2026" s="4" t="s">
        <v>4687</v>
      </c>
      <c r="C2026" s="111" t="s">
        <v>3604</v>
      </c>
      <c r="D2026" s="5">
        <v>1600</v>
      </c>
      <c r="E2026" s="104">
        <v>1990</v>
      </c>
      <c r="G2026" s="263" t="str">
        <f t="shared" si="127"/>
        <v xml:space="preserve"> </v>
      </c>
      <c r="H2026" s="12" t="s">
        <v>139</v>
      </c>
      <c r="I2026" s="12" t="s">
        <v>3388</v>
      </c>
      <c r="J2026" s="263" t="str">
        <f t="shared" si="128"/>
        <v xml:space="preserve"> </v>
      </c>
      <c r="K2026" s="38" t="str">
        <f>IF(D2026&gt;=('28 Populations and thresholds'!$I$90),"YES"," ")</f>
        <v>YES</v>
      </c>
      <c r="L2026" s="38" t="str">
        <f>IF(K2026="YES"," ",IF(D2026&gt;=('28 Populations and thresholds'!$I$90)*0.25,"YES"))</f>
        <v xml:space="preserve"> </v>
      </c>
      <c r="M2026" s="38" t="b">
        <f>OR('28 Populations and thresholds'!$J$90="CR",'28 Populations and thresholds'!$J$90="EN",'28 Populations and thresholds'!$J$90="VU")</f>
        <v>0</v>
      </c>
      <c r="N2026" s="75">
        <f>D2026/'28 Populations and thresholds'!$H$90</f>
        <v>1.6E-2</v>
      </c>
      <c r="O2026" s="263" t="str">
        <f t="shared" si="129"/>
        <v xml:space="preserve"> </v>
      </c>
      <c r="P2026" s="12" t="s">
        <v>4548</v>
      </c>
      <c r="Q2026" s="263" t="str">
        <f t="shared" si="130"/>
        <v xml:space="preserve"> </v>
      </c>
      <c r="R2026" s="4"/>
      <c r="S2026" s="4"/>
      <c r="T2026" s="4"/>
      <c r="U2026" s="4"/>
      <c r="V2026" s="4"/>
    </row>
    <row r="2027" spans="1:22" x14ac:dyDescent="0.2">
      <c r="A2027" s="267" t="s">
        <v>1489</v>
      </c>
      <c r="B2027" s="268" t="s">
        <v>1490</v>
      </c>
      <c r="C2027" s="269" t="s">
        <v>3552</v>
      </c>
      <c r="D2027" s="270">
        <v>561</v>
      </c>
      <c r="E2027" s="294" t="s">
        <v>1316</v>
      </c>
      <c r="F2027" s="276"/>
      <c r="G2027" s="263" t="str">
        <f t="shared" si="127"/>
        <v xml:space="preserve"> </v>
      </c>
      <c r="H2027" s="267" t="s">
        <v>15</v>
      </c>
      <c r="I2027" s="267" t="s">
        <v>1315</v>
      </c>
      <c r="J2027" s="263" t="str">
        <f t="shared" si="128"/>
        <v xml:space="preserve"> </v>
      </c>
      <c r="K2027" s="272" t="str">
        <f>IF(D2027&gt;=('28 Populations and thresholds'!$I$77),"YES"," ")</f>
        <v>YES</v>
      </c>
      <c r="L2027" s="272" t="str">
        <f>IF(K2027="YES"," ",IF(D2027&gt;=('28 Populations and thresholds'!$I$77)*0.25,"YES"))</f>
        <v xml:space="preserve"> </v>
      </c>
      <c r="M2027" s="272" t="b">
        <f>OR('28 Populations and thresholds'!$J$77="CR",'28 Populations and thresholds'!$J$77="EN",'28 Populations and thresholds'!$J$77="VU")</f>
        <v>0</v>
      </c>
      <c r="N2027" s="273">
        <f>D2027/'28 Populations and thresholds'!$H$77</f>
        <v>5.6100000000000004E-3</v>
      </c>
      <c r="O2027" s="263" t="str">
        <f t="shared" si="129"/>
        <v xml:space="preserve"> </v>
      </c>
      <c r="P2027" s="275"/>
      <c r="Q2027" s="263" t="str">
        <f t="shared" si="130"/>
        <v xml:space="preserve"> </v>
      </c>
    </row>
    <row r="2028" spans="1:22" x14ac:dyDescent="0.2">
      <c r="A2028" s="12" t="s">
        <v>1489</v>
      </c>
      <c r="B2028" s="40" t="s">
        <v>4693</v>
      </c>
      <c r="C2028" s="4" t="s">
        <v>1688</v>
      </c>
      <c r="D2028" s="5">
        <v>103</v>
      </c>
      <c r="E2028" s="1" t="s">
        <v>69</v>
      </c>
      <c r="G2028" s="263" t="str">
        <f t="shared" si="127"/>
        <v xml:space="preserve"> </v>
      </c>
      <c r="H2028" s="13" t="s">
        <v>139</v>
      </c>
      <c r="J2028" s="263" t="str">
        <f t="shared" si="128"/>
        <v xml:space="preserve"> </v>
      </c>
      <c r="K2028" s="38" t="str">
        <f>IF(D2028&gt;=('28 Populations and thresholds'!$I$47),"YES"," ")</f>
        <v>YES</v>
      </c>
      <c r="L2028" s="38" t="str">
        <f>IF(K2028="YES"," ",IF(D2028&gt;=('28 Populations and thresholds'!$I$47)*0.25,"YES"))</f>
        <v xml:space="preserve"> </v>
      </c>
      <c r="M2028" s="38" t="b">
        <f>OR('28 Populations and thresholds'!$J$47="CR",'28 Populations and thresholds'!$J$47="EN",'28 Populations and thresholds'!$J$47="VU")</f>
        <v>0</v>
      </c>
      <c r="N2028" s="75">
        <f>D2028/'28 Populations and thresholds'!$H$47</f>
        <v>1.03E-2</v>
      </c>
      <c r="O2028" s="263" t="str">
        <f t="shared" si="129"/>
        <v xml:space="preserve"> </v>
      </c>
      <c r="P2028" s="121"/>
      <c r="Q2028" s="263" t="str">
        <f t="shared" si="130"/>
        <v xml:space="preserve"> </v>
      </c>
    </row>
    <row r="2029" spans="1:22" x14ac:dyDescent="0.2">
      <c r="A2029" s="12" t="s">
        <v>1489</v>
      </c>
      <c r="B2029" s="40" t="s">
        <v>4681</v>
      </c>
      <c r="C2029" s="4" t="s">
        <v>1718</v>
      </c>
      <c r="D2029" s="5">
        <v>3246</v>
      </c>
      <c r="E2029" s="1" t="s">
        <v>156</v>
      </c>
      <c r="G2029" s="263" t="str">
        <f t="shared" si="127"/>
        <v xml:space="preserve"> </v>
      </c>
      <c r="H2029" s="13" t="s">
        <v>139</v>
      </c>
      <c r="J2029" s="263" t="str">
        <f t="shared" si="128"/>
        <v xml:space="preserve"> </v>
      </c>
      <c r="K2029" s="38" t="str">
        <f>IF(D2029&gt;=('28 Populations and thresholds'!$I$219),"YES"," ")</f>
        <v>YES</v>
      </c>
      <c r="L2029" s="38" t="str">
        <f>IF(K2029="YES"," ",IF(D2029&gt;=('28 Populations and thresholds'!$I$219)*0.25,"YES"))</f>
        <v xml:space="preserve"> </v>
      </c>
      <c r="M2029" s="38" t="b">
        <f>OR('28 Populations and thresholds'!$J$219="CR",'28 Populations and thresholds'!$J$219="EN",'28 Populations and thresholds'!$J$219="VU")</f>
        <v>0</v>
      </c>
      <c r="N2029" s="75">
        <f>D2029/'28 Populations and thresholds'!$H$219</f>
        <v>1.6230000000000001E-2</v>
      </c>
      <c r="O2029" s="263" t="str">
        <f t="shared" si="129"/>
        <v xml:space="preserve"> </v>
      </c>
      <c r="Q2029" s="263" t="str">
        <f t="shared" si="130"/>
        <v xml:space="preserve"> </v>
      </c>
    </row>
    <row r="2030" spans="1:22" x14ac:dyDescent="0.2">
      <c r="A2030" s="12" t="s">
        <v>1489</v>
      </c>
      <c r="B2030" s="40" t="s">
        <v>4681</v>
      </c>
      <c r="C2030" s="4" t="s">
        <v>3471</v>
      </c>
      <c r="D2030" s="41">
        <v>2872</v>
      </c>
      <c r="E2030" s="46">
        <v>38749</v>
      </c>
      <c r="G2030" s="263" t="str">
        <f t="shared" si="127"/>
        <v xml:space="preserve"> </v>
      </c>
      <c r="H2030" s="143" t="s">
        <v>21</v>
      </c>
      <c r="I2030" s="143" t="s">
        <v>622</v>
      </c>
      <c r="J2030" s="263" t="str">
        <f t="shared" si="128"/>
        <v xml:space="preserve"> </v>
      </c>
      <c r="K2030" s="38" t="str">
        <f>IF(D2030&gt;=(('28 Populations and thresholds'!$I$183)+('28 Populations and thresholds'!$I$184)+('28 Populations and thresholds'!$I$185)),"YES"," ")</f>
        <v>YES</v>
      </c>
      <c r="L2030" s="38" t="str">
        <f>IF(K2030="YES"," ",IF(D2030&gt;=(('28 Populations and thresholds'!$I$183)+('28 Populations and thresholds'!$I$184)+('28 Populations and thresholds'!$I$185))*0.25,"YES"))</f>
        <v xml:space="preserve"> </v>
      </c>
      <c r="M2030" s="38" t="b">
        <f>OR('28 Populations and thresholds'!$J$183="CR",'28 Populations and thresholds'!$J$183="EN",'28 Populations and thresholds'!$J$183="VU")</f>
        <v>0</v>
      </c>
      <c r="N2030" s="75">
        <f>D2030/(('28 Populations and thresholds'!$H$183)+('28 Populations and thresholds'!$H$184)+('28 Populations and thresholds'!$H$185))</f>
        <v>9.573333333333333E-3</v>
      </c>
      <c r="O2030" s="263" t="str">
        <f t="shared" si="129"/>
        <v xml:space="preserve"> </v>
      </c>
      <c r="P2030" s="12" t="s">
        <v>4568</v>
      </c>
      <c r="Q2030" s="263" t="str">
        <f t="shared" si="130"/>
        <v xml:space="preserve"> </v>
      </c>
    </row>
    <row r="2031" spans="1:22" x14ac:dyDescent="0.2">
      <c r="A2031" s="12" t="s">
        <v>1489</v>
      </c>
      <c r="B2031" s="40" t="s">
        <v>4681</v>
      </c>
      <c r="C2031" s="4" t="s">
        <v>3724</v>
      </c>
      <c r="D2031" s="5">
        <v>2</v>
      </c>
      <c r="E2031" s="1" t="s">
        <v>36</v>
      </c>
      <c r="G2031" s="263" t="str">
        <f t="shared" si="127"/>
        <v xml:space="preserve"> </v>
      </c>
      <c r="H2031" s="13" t="s">
        <v>139</v>
      </c>
      <c r="J2031" s="263" t="str">
        <f t="shared" si="128"/>
        <v xml:space="preserve"> </v>
      </c>
      <c r="K2031" s="38" t="str">
        <f>IF(D2031&gt;=('28 Populations and thresholds'!$I$46),"YES"," ")</f>
        <v>YES</v>
      </c>
      <c r="L2031" s="38" t="str">
        <f>IF(K2031="YES"," ",IF(D2031&gt;=('28 Populations and thresholds'!$I$46)*0.25,"YES"))</f>
        <v xml:space="preserve"> </v>
      </c>
      <c r="M2031" s="38" t="b">
        <f>OR('28 Populations and thresholds'!$J$46="CR",'28 Populations and thresholds'!$J$46="EN",'28 Populations and thresholds'!$J$46="VU")</f>
        <v>1</v>
      </c>
      <c r="N2031" s="75">
        <f>D2031/'28 Populations and thresholds'!$H$46</f>
        <v>0.01</v>
      </c>
      <c r="O2031" s="263" t="str">
        <f t="shared" si="129"/>
        <v xml:space="preserve"> </v>
      </c>
      <c r="Q2031" s="263" t="str">
        <f t="shared" si="130"/>
        <v xml:space="preserve"> </v>
      </c>
    </row>
    <row r="2032" spans="1:22" x14ac:dyDescent="0.2">
      <c r="A2032" s="143" t="s">
        <v>1489</v>
      </c>
      <c r="B2032" s="40" t="s">
        <v>4693</v>
      </c>
      <c r="C2032" s="4" t="s">
        <v>3452</v>
      </c>
      <c r="D2032" s="41">
        <v>3879</v>
      </c>
      <c r="E2032" s="46">
        <v>38749</v>
      </c>
      <c r="F2032" s="43"/>
      <c r="G2032" s="263" t="str">
        <f t="shared" si="127"/>
        <v xml:space="preserve"> </v>
      </c>
      <c r="H2032" s="143" t="s">
        <v>21</v>
      </c>
      <c r="I2032" s="143" t="s">
        <v>622</v>
      </c>
      <c r="J2032" s="263" t="str">
        <f t="shared" si="128"/>
        <v xml:space="preserve"> </v>
      </c>
      <c r="K2032" s="38" t="str">
        <f>IF(D2032&gt;=('28 Populations and thresholds'!$I$158),"YES"," ")</f>
        <v>YES</v>
      </c>
      <c r="L2032" s="38" t="str">
        <f>IF(K2032="YES"," ",IF(D2032&gt;=('28 Populations and thresholds'!$I$158)*0.25,"YES"))</f>
        <v xml:space="preserve"> </v>
      </c>
      <c r="M2032" s="38" t="b">
        <f>OR('28 Populations and thresholds'!$J$158="CR",'28 Populations and thresholds'!$J$158="EN",'28 Populations and thresholds'!$J$158="VU")</f>
        <v>0</v>
      </c>
      <c r="N2032" s="75">
        <f>D2032/'28 Populations and thresholds'!$H$158</f>
        <v>3.8789999999999998E-2</v>
      </c>
      <c r="O2032" s="263" t="str">
        <f t="shared" si="129"/>
        <v xml:space="preserve"> </v>
      </c>
      <c r="P2032" s="9"/>
      <c r="Q2032" s="263" t="str">
        <f t="shared" si="130"/>
        <v xml:space="preserve"> </v>
      </c>
    </row>
    <row r="2033" spans="1:22" x14ac:dyDescent="0.2">
      <c r="A2033" s="143" t="s">
        <v>1489</v>
      </c>
      <c r="B2033" s="40" t="s">
        <v>4681</v>
      </c>
      <c r="C2033" s="4" t="s">
        <v>3456</v>
      </c>
      <c r="D2033" s="41">
        <v>6162</v>
      </c>
      <c r="E2033" s="46">
        <v>38749</v>
      </c>
      <c r="F2033" s="43"/>
      <c r="G2033" s="263" t="str">
        <f t="shared" si="127"/>
        <v xml:space="preserve"> </v>
      </c>
      <c r="H2033" s="143" t="s">
        <v>21</v>
      </c>
      <c r="I2033" s="143" t="s">
        <v>622</v>
      </c>
      <c r="J2033" s="263" t="str">
        <f t="shared" si="128"/>
        <v xml:space="preserve"> </v>
      </c>
      <c r="K2033" s="38" t="str">
        <f>IF(D2033&gt;=('28 Populations and thresholds'!$I$161),"YES"," ")</f>
        <v>YES</v>
      </c>
      <c r="L2033" s="38" t="str">
        <f>IF(K2033="YES"," ",IF(D2033&gt;=('28 Populations and thresholds'!$I$161)*0.25,"YES"))</f>
        <v xml:space="preserve"> </v>
      </c>
      <c r="M2033" s="38" t="b">
        <f>OR('28 Populations and thresholds'!$J$161="CR",'28 Populations and thresholds'!$J$161="EN",'28 Populations and thresholds'!$J$161="VU")</f>
        <v>0</v>
      </c>
      <c r="N2033" s="75">
        <f>D2033/'28 Populations and thresholds'!$H$161</f>
        <v>4.1079999999999998E-2</v>
      </c>
      <c r="O2033" s="263" t="str">
        <f t="shared" si="129"/>
        <v xml:space="preserve"> </v>
      </c>
      <c r="P2033" s="12" t="s">
        <v>4562</v>
      </c>
      <c r="Q2033" s="263" t="str">
        <f t="shared" si="130"/>
        <v xml:space="preserve"> </v>
      </c>
    </row>
    <row r="2034" spans="1:22" x14ac:dyDescent="0.2">
      <c r="A2034" s="143" t="s">
        <v>1489</v>
      </c>
      <c r="B2034" s="40" t="s">
        <v>4681</v>
      </c>
      <c r="C2034" s="4" t="s">
        <v>3747</v>
      </c>
      <c r="D2034" s="41">
        <v>369</v>
      </c>
      <c r="E2034" s="46">
        <v>38749</v>
      </c>
      <c r="F2034" s="43"/>
      <c r="G2034" s="263" t="str">
        <f t="shared" si="127"/>
        <v xml:space="preserve"> </v>
      </c>
      <c r="H2034" s="143" t="s">
        <v>21</v>
      </c>
      <c r="I2034" s="143" t="s">
        <v>622</v>
      </c>
      <c r="J2034" s="263" t="str">
        <f t="shared" si="128"/>
        <v xml:space="preserve"> </v>
      </c>
      <c r="K2034" s="38" t="str">
        <f>IF(D2034&gt;=('28 Populations and thresholds'!$I$155),"YES"," ")</f>
        <v>YES</v>
      </c>
      <c r="L2034" s="38" t="str">
        <f>IF(K2034="YES"," ",IF(D2034&gt;=('28 Populations and thresholds'!$I$155)*0.25,"YES"))</f>
        <v xml:space="preserve"> </v>
      </c>
      <c r="M2034" s="38" t="b">
        <f>OR('28 Populations and thresholds'!$J$155="CR",'28 Populations and thresholds'!$J$155="EN",'28 Populations and thresholds'!$J$155="VU")</f>
        <v>0</v>
      </c>
      <c r="N2034" s="75">
        <f>D2034/'28 Populations and thresholds'!$H$155</f>
        <v>1.4760000000000001E-2</v>
      </c>
      <c r="O2034" s="263" t="str">
        <f t="shared" si="129"/>
        <v xml:space="preserve"> </v>
      </c>
      <c r="Q2034" s="263" t="str">
        <f t="shared" si="130"/>
        <v xml:space="preserve"> </v>
      </c>
    </row>
    <row r="2035" spans="1:22" x14ac:dyDescent="0.2">
      <c r="A2035" s="143" t="s">
        <v>1489</v>
      </c>
      <c r="B2035" s="40" t="s">
        <v>4681</v>
      </c>
      <c r="C2035" s="4" t="s">
        <v>3772</v>
      </c>
      <c r="D2035" s="41">
        <v>394</v>
      </c>
      <c r="E2035" s="46">
        <v>38749</v>
      </c>
      <c r="F2035" s="43"/>
      <c r="G2035" s="263" t="str">
        <f t="shared" si="127"/>
        <v xml:space="preserve"> </v>
      </c>
      <c r="H2035" s="143" t="s">
        <v>21</v>
      </c>
      <c r="I2035" s="143" t="s">
        <v>622</v>
      </c>
      <c r="J2035" s="263" t="str">
        <f t="shared" si="128"/>
        <v xml:space="preserve"> </v>
      </c>
      <c r="K2035" s="38" t="str">
        <f>IF(D2035&gt;=('28 Populations and thresholds'!$I$201),"YES"," ")</f>
        <v>YES</v>
      </c>
      <c r="L2035" s="38" t="str">
        <f>IF(K2035="YES"," ",IF(D2035&gt;=('28 Populations and thresholds'!$I$201)*0.25,"YES"))</f>
        <v xml:space="preserve"> </v>
      </c>
      <c r="M2035" s="38" t="b">
        <f>OR('28 Populations and thresholds'!$J$201="CR",'28 Populations and thresholds'!$J$201="EN",'28 Populations and thresholds'!$J$201="VU")</f>
        <v>0</v>
      </c>
      <c r="N2035" s="75">
        <f>D2035/'28 Populations and thresholds'!$H$201</f>
        <v>1.576E-2</v>
      </c>
      <c r="O2035" s="263" t="str">
        <f t="shared" si="129"/>
        <v xml:space="preserve"> </v>
      </c>
      <c r="P2035" s="9"/>
      <c r="Q2035" s="263" t="str">
        <f t="shared" si="130"/>
        <v xml:space="preserve"> </v>
      </c>
    </row>
    <row r="2036" spans="1:22" x14ac:dyDescent="0.2">
      <c r="A2036" s="110" t="s">
        <v>1489</v>
      </c>
      <c r="B2036" s="40" t="s">
        <v>4681</v>
      </c>
      <c r="C2036" s="4" t="s">
        <v>3472</v>
      </c>
      <c r="D2036" s="108">
        <v>14</v>
      </c>
      <c r="E2036" s="109">
        <v>2006</v>
      </c>
      <c r="F2036" s="109"/>
      <c r="G2036" s="263" t="str">
        <f t="shared" si="127"/>
        <v xml:space="preserve"> </v>
      </c>
      <c r="H2036" s="12" t="s">
        <v>139</v>
      </c>
      <c r="I2036" s="12" t="s">
        <v>3388</v>
      </c>
      <c r="J2036" s="263" t="str">
        <f t="shared" si="128"/>
        <v xml:space="preserve"> </v>
      </c>
      <c r="K2036" s="38" t="str">
        <f>IF(D2036&gt;=('28 Populations and thresholds'!$I$188),"YES"," ")</f>
        <v>YES</v>
      </c>
      <c r="L2036" s="38" t="str">
        <f>IF(K2036="YES"," ",IF(D2036&gt;=('28 Populations and thresholds'!$I$188)*0.25,"YES"))</f>
        <v xml:space="preserve"> </v>
      </c>
      <c r="M2036" s="38" t="b">
        <f>OR('28 Populations and thresholds'!$J$188="CR",'28 Populations and thresholds'!$J$188="EN",'28 Populations and thresholds'!$J$188="VU")</f>
        <v>1</v>
      </c>
      <c r="N2036" s="75">
        <f>D2036/'28 Populations and thresholds'!$H$188</f>
        <v>2.3333333333333334E-2</v>
      </c>
      <c r="O2036" s="263" t="str">
        <f t="shared" si="129"/>
        <v xml:space="preserve"> </v>
      </c>
      <c r="P2036" s="9"/>
      <c r="Q2036" s="263" t="str">
        <f t="shared" si="130"/>
        <v xml:space="preserve"> </v>
      </c>
      <c r="R2036" s="4"/>
      <c r="S2036" s="4"/>
      <c r="T2036" s="4"/>
      <c r="U2036" s="4"/>
      <c r="V2036" s="4"/>
    </row>
    <row r="2037" spans="1:22" x14ac:dyDescent="0.2">
      <c r="A2037" s="143" t="s">
        <v>1489</v>
      </c>
      <c r="B2037" s="40" t="s">
        <v>4681</v>
      </c>
      <c r="C2037" s="111" t="s">
        <v>3758</v>
      </c>
      <c r="D2037" s="41">
        <v>1025</v>
      </c>
      <c r="E2037" s="46">
        <v>38749</v>
      </c>
      <c r="F2037" s="43"/>
      <c r="G2037" s="263" t="str">
        <f t="shared" si="127"/>
        <v xml:space="preserve"> </v>
      </c>
      <c r="H2037" s="143" t="s">
        <v>21</v>
      </c>
      <c r="I2037" s="143" t="s">
        <v>622</v>
      </c>
      <c r="J2037" s="263" t="str">
        <f t="shared" si="128"/>
        <v xml:space="preserve"> </v>
      </c>
      <c r="K2037" s="38" t="str">
        <f>IF(D2037&gt;=('28 Populations and thresholds'!$I$179),"YES"," ")</f>
        <v>YES</v>
      </c>
      <c r="L2037" s="38" t="str">
        <f>IF(K2037="YES"," ",IF(D2037&gt;=('28 Populations and thresholds'!$I$179)*0.25,"YES"))</f>
        <v xml:space="preserve"> </v>
      </c>
      <c r="M2037" s="38" t="b">
        <f>OR('28 Populations and thresholds'!$J$179="CR",'28 Populations and thresholds'!$J$179="EN",'28 Populations and thresholds'!$J$179="VU")</f>
        <v>0</v>
      </c>
      <c r="N2037" s="75">
        <f>D2037/'28 Populations and thresholds'!$H$179</f>
        <v>1.8636363636363635E-2</v>
      </c>
      <c r="O2037" s="263" t="str">
        <f t="shared" si="129"/>
        <v xml:space="preserve"> </v>
      </c>
      <c r="Q2037" s="263" t="str">
        <f t="shared" si="130"/>
        <v xml:space="preserve"> </v>
      </c>
    </row>
    <row r="2038" spans="1:22" x14ac:dyDescent="0.2">
      <c r="A2038" s="275" t="s">
        <v>1489</v>
      </c>
      <c r="B2038" s="269" t="s">
        <v>3554</v>
      </c>
      <c r="C2038" s="269" t="s">
        <v>3552</v>
      </c>
      <c r="D2038" s="279">
        <v>1260</v>
      </c>
      <c r="E2038" s="274">
        <v>2000</v>
      </c>
      <c r="F2038" s="272"/>
      <c r="G2038" s="263" t="str">
        <f t="shared" si="127"/>
        <v xml:space="preserve"> </v>
      </c>
      <c r="H2038" s="275" t="s">
        <v>139</v>
      </c>
      <c r="I2038" s="275" t="s">
        <v>3388</v>
      </c>
      <c r="J2038" s="263" t="str">
        <f t="shared" si="128"/>
        <v xml:space="preserve"> </v>
      </c>
      <c r="K2038" s="272" t="str">
        <f>IF(D2038&gt;=('28 Populations and thresholds'!$I$77),"YES"," ")</f>
        <v>YES</v>
      </c>
      <c r="L2038" s="272" t="str">
        <f>IF(K2038="YES"," ",IF(D2038&gt;=('28 Populations and thresholds'!$I$77)*0.25,"YES"))</f>
        <v xml:space="preserve"> </v>
      </c>
      <c r="M2038" s="272" t="b">
        <f>OR('28 Populations and thresholds'!$J$77="CR",'28 Populations and thresholds'!$J$77="EN",'28 Populations and thresholds'!$J$77="VU")</f>
        <v>0</v>
      </c>
      <c r="N2038" s="273">
        <f>D2038/'28 Populations and thresholds'!$H$77</f>
        <v>1.26E-2</v>
      </c>
      <c r="O2038" s="263" t="str">
        <f t="shared" si="129"/>
        <v xml:space="preserve"> </v>
      </c>
      <c r="P2038" s="275"/>
      <c r="Q2038" s="263" t="str">
        <f t="shared" si="130"/>
        <v xml:space="preserve"> </v>
      </c>
    </row>
    <row r="2039" spans="1:22" s="4" customFormat="1" x14ac:dyDescent="0.2">
      <c r="A2039" s="336" t="s">
        <v>1489</v>
      </c>
      <c r="B2039" s="337" t="s">
        <v>4728</v>
      </c>
      <c r="C2039" s="338" t="s">
        <v>3552</v>
      </c>
      <c r="D2039" s="339">
        <v>1052</v>
      </c>
      <c r="E2039" s="323">
        <v>2006</v>
      </c>
      <c r="F2039" s="453"/>
      <c r="G2039" s="263" t="str">
        <f t="shared" si="127"/>
        <v xml:space="preserve"> </v>
      </c>
      <c r="H2039" s="324" t="s">
        <v>139</v>
      </c>
      <c r="I2039" s="324" t="s">
        <v>3388</v>
      </c>
      <c r="J2039" s="263" t="str">
        <f t="shared" si="128"/>
        <v xml:space="preserve"> </v>
      </c>
      <c r="K2039" s="321" t="str">
        <f>IF(D2039&gt;=('28 Populations and thresholds'!$I$77),"YES"," ")</f>
        <v>YES</v>
      </c>
      <c r="L2039" s="321" t="str">
        <f>IF(K2039="YES"," ",IF(D2039&gt;=('28 Populations and thresholds'!$I$77)*0.25,"YES"))</f>
        <v xml:space="preserve"> </v>
      </c>
      <c r="M2039" s="321" t="b">
        <f>OR('28 Populations and thresholds'!$J$77="CR",'28 Populations and thresholds'!$J$77="EN",'28 Populations and thresholds'!$J$77="VU")</f>
        <v>0</v>
      </c>
      <c r="N2039" s="322">
        <f>D2039/'28 Populations and thresholds'!$H$77</f>
        <v>1.052E-2</v>
      </c>
      <c r="O2039" s="263" t="str">
        <f t="shared" si="129"/>
        <v xml:space="preserve"> </v>
      </c>
      <c r="P2039" s="337" t="s">
        <v>4727</v>
      </c>
      <c r="Q2039" s="263" t="str">
        <f t="shared" si="130"/>
        <v xml:space="preserve"> </v>
      </c>
      <c r="R2039" s="9"/>
      <c r="S2039" s="9"/>
      <c r="T2039" s="9"/>
      <c r="U2039" s="9"/>
      <c r="V2039" s="9"/>
    </row>
    <row r="2040" spans="1:22" x14ac:dyDescent="0.2">
      <c r="A2040" s="143" t="s">
        <v>1489</v>
      </c>
      <c r="B2040" s="40" t="s">
        <v>4688</v>
      </c>
      <c r="C2040" s="4" t="s">
        <v>3552</v>
      </c>
      <c r="D2040" s="41">
        <v>550</v>
      </c>
      <c r="E2040" s="47" t="s">
        <v>1333</v>
      </c>
      <c r="F2040" s="43"/>
      <c r="G2040" s="263" t="str">
        <f t="shared" si="127"/>
        <v xml:space="preserve"> </v>
      </c>
      <c r="H2040" s="143" t="s">
        <v>15</v>
      </c>
      <c r="I2040" s="143" t="s">
        <v>1315</v>
      </c>
      <c r="J2040" s="263" t="str">
        <f t="shared" si="128"/>
        <v xml:space="preserve"> </v>
      </c>
      <c r="K2040" s="38" t="str">
        <f>IF(D2040&gt;=('28 Populations and thresholds'!$I$77),"YES"," ")</f>
        <v>YES</v>
      </c>
      <c r="L2040" s="38" t="str">
        <f>IF(K2040="YES"," ",IF(D2040&gt;=('28 Populations and thresholds'!$I$77)*0.25,"YES"))</f>
        <v xml:space="preserve"> </v>
      </c>
      <c r="M2040" s="38" t="b">
        <f>OR('28 Populations and thresholds'!$J$77="CR",'28 Populations and thresholds'!$J$77="EN",'28 Populations and thresholds'!$J$77="VU")</f>
        <v>0</v>
      </c>
      <c r="N2040" s="75">
        <f>D2040/'28 Populations and thresholds'!$H$77</f>
        <v>5.4999999999999997E-3</v>
      </c>
      <c r="O2040" s="263" t="str">
        <f t="shared" si="129"/>
        <v xml:space="preserve"> </v>
      </c>
      <c r="Q2040" s="263" t="str">
        <f t="shared" si="130"/>
        <v xml:space="preserve"> </v>
      </c>
    </row>
    <row r="2041" spans="1:22" x14ac:dyDescent="0.2">
      <c r="A2041" s="267" t="s">
        <v>1489</v>
      </c>
      <c r="B2041" s="268" t="s">
        <v>4689</v>
      </c>
      <c r="C2041" s="269" t="s">
        <v>3552</v>
      </c>
      <c r="D2041" s="270">
        <v>894</v>
      </c>
      <c r="E2041" s="294" t="s">
        <v>1327</v>
      </c>
      <c r="F2041" s="276"/>
      <c r="G2041" s="263" t="str">
        <f t="shared" si="127"/>
        <v xml:space="preserve"> </v>
      </c>
      <c r="H2041" s="267" t="s">
        <v>15</v>
      </c>
      <c r="I2041" s="267" t="s">
        <v>1315</v>
      </c>
      <c r="J2041" s="263" t="str">
        <f t="shared" si="128"/>
        <v xml:space="preserve"> </v>
      </c>
      <c r="K2041" s="272" t="str">
        <f>IF(D2041&gt;=('28 Populations and thresholds'!$I$77),"YES"," ")</f>
        <v>YES</v>
      </c>
      <c r="L2041" s="272" t="str">
        <f>IF(K2041="YES"," ",IF(D2041&gt;=('28 Populations and thresholds'!$I$77)*0.25,"YES"))</f>
        <v xml:space="preserve"> </v>
      </c>
      <c r="M2041" s="272" t="b">
        <f>OR('28 Populations and thresholds'!$J$77="CR",'28 Populations and thresholds'!$J$77="EN",'28 Populations and thresholds'!$J$77="VU")</f>
        <v>0</v>
      </c>
      <c r="N2041" s="273">
        <f>D2041/'28 Populations and thresholds'!$H$77</f>
        <v>8.94E-3</v>
      </c>
      <c r="O2041" s="263" t="str">
        <f t="shared" si="129"/>
        <v xml:space="preserve"> </v>
      </c>
      <c r="P2041" s="275"/>
      <c r="Q2041" s="263" t="str">
        <f t="shared" si="130"/>
        <v xml:space="preserve"> </v>
      </c>
    </row>
    <row r="2042" spans="1:22" x14ac:dyDescent="0.2">
      <c r="A2042" s="12" t="s">
        <v>1489</v>
      </c>
      <c r="B2042" s="9" t="s">
        <v>1683</v>
      </c>
      <c r="C2042" s="4" t="s">
        <v>3545</v>
      </c>
      <c r="D2042" s="5">
        <v>4464</v>
      </c>
      <c r="E2042" s="104">
        <v>2000</v>
      </c>
      <c r="G2042" s="263" t="str">
        <f t="shared" si="127"/>
        <v xml:space="preserve"> </v>
      </c>
      <c r="H2042" s="12" t="s">
        <v>139</v>
      </c>
      <c r="I2042" s="12" t="s">
        <v>3388</v>
      </c>
      <c r="J2042" s="263" t="str">
        <f t="shared" si="128"/>
        <v xml:space="preserve"> </v>
      </c>
      <c r="K2042" s="38" t="str">
        <f>IF(D2042&gt;=('28 Populations and thresholds'!$I$71),"YES"," ")</f>
        <v>YES</v>
      </c>
      <c r="L2042" s="38" t="str">
        <f>IF(K2042="YES"," ",IF(D2042&gt;=('28 Populations and thresholds'!$I$71)*0.25,"YES"))</f>
        <v xml:space="preserve"> </v>
      </c>
      <c r="M2042" s="38" t="b">
        <f>OR('28 Populations and thresholds'!$J$71="CR",'28 Populations and thresholds'!$J$71="EN",'28 Populations and thresholds'!$J$71="VU")</f>
        <v>0</v>
      </c>
      <c r="N2042" s="75">
        <f>D2042/'28 Populations and thresholds'!$H$71</f>
        <v>7.4399999999999994E-2</v>
      </c>
      <c r="O2042" s="263" t="str">
        <f t="shared" si="129"/>
        <v xml:space="preserve"> </v>
      </c>
      <c r="Q2042" s="263" t="str">
        <f t="shared" si="130"/>
        <v xml:space="preserve"> </v>
      </c>
    </row>
    <row r="2043" spans="1:22" x14ac:dyDescent="0.2">
      <c r="A2043" s="12" t="s">
        <v>1489</v>
      </c>
      <c r="B2043" s="9" t="s">
        <v>1683</v>
      </c>
      <c r="C2043" s="4" t="s">
        <v>1677</v>
      </c>
      <c r="D2043" s="5">
        <v>287</v>
      </c>
      <c r="E2043" s="1" t="s">
        <v>32</v>
      </c>
      <c r="G2043" s="263" t="str">
        <f t="shared" si="127"/>
        <v xml:space="preserve"> </v>
      </c>
      <c r="H2043" s="13" t="s">
        <v>139</v>
      </c>
      <c r="J2043" s="263" t="str">
        <f t="shared" si="128"/>
        <v xml:space="preserve"> </v>
      </c>
      <c r="K2043" s="38" t="str">
        <f>IF(D2043&gt;=('28 Populations and thresholds'!$I$44),"YES"," ")</f>
        <v>YES</v>
      </c>
      <c r="L2043" s="38" t="str">
        <f>IF(K2043="YES"," ",IF(D2043&gt;=('28 Populations and thresholds'!$I$44)*0.25,"YES"))</f>
        <v xml:space="preserve"> </v>
      </c>
      <c r="M2043" s="38" t="b">
        <f>OR('28 Populations and thresholds'!$J$44="CR",'28 Populations and thresholds'!$J$44="EN",'28 Populations and thresholds'!$J$44="VU")</f>
        <v>0</v>
      </c>
      <c r="N2043" s="75">
        <f>D2043/'28 Populations and thresholds'!$H$44</f>
        <v>0.57399999999999995</v>
      </c>
      <c r="O2043" s="263" t="str">
        <f t="shared" si="129"/>
        <v xml:space="preserve"> </v>
      </c>
      <c r="P2043" s="121"/>
      <c r="Q2043" s="263" t="str">
        <f t="shared" si="130"/>
        <v xml:space="preserve"> </v>
      </c>
    </row>
    <row r="2044" spans="1:22" x14ac:dyDescent="0.2">
      <c r="A2044" s="12" t="s">
        <v>1489</v>
      </c>
      <c r="B2044" s="4" t="s">
        <v>1683</v>
      </c>
      <c r="C2044" s="4" t="s">
        <v>3425</v>
      </c>
      <c r="D2044" s="105">
        <v>2719</v>
      </c>
      <c r="E2044" s="106">
        <v>2000</v>
      </c>
      <c r="G2044" s="263" t="str">
        <f t="shared" si="127"/>
        <v xml:space="preserve"> </v>
      </c>
      <c r="H2044" s="12" t="s">
        <v>139</v>
      </c>
      <c r="I2044" s="12" t="s">
        <v>3388</v>
      </c>
      <c r="J2044" s="263" t="str">
        <f t="shared" si="128"/>
        <v xml:space="preserve"> </v>
      </c>
      <c r="K2044" s="38" t="str">
        <f>IF(D2044&gt;=('28 Populations and thresholds'!$I$120),"YES"," ")</f>
        <v>YES</v>
      </c>
      <c r="L2044" s="38" t="str">
        <f>IF(K2044="YES"," ",IF(D2044&gt;=('28 Populations and thresholds'!$I$120)*0.25,"YES"))</f>
        <v xml:space="preserve"> </v>
      </c>
      <c r="M2044" s="38" t="b">
        <f>OR('28 Populations and thresholds'!$J$120="CR",'28 Populations and thresholds'!$J$120="EN",'28 Populations and thresholds'!$J$120="VU")</f>
        <v>0</v>
      </c>
      <c r="N2044" s="75">
        <f>D2044/'28 Populations and thresholds'!$H$120</f>
        <v>2.7189999999999999</v>
      </c>
      <c r="O2044" s="263" t="str">
        <f t="shared" si="129"/>
        <v xml:space="preserve"> </v>
      </c>
      <c r="P2044" s="120"/>
      <c r="Q2044" s="263" t="str">
        <f t="shared" si="130"/>
        <v xml:space="preserve"> </v>
      </c>
      <c r="R2044" s="4"/>
      <c r="S2044" s="4"/>
      <c r="T2044" s="4"/>
      <c r="U2044" s="4"/>
      <c r="V2044" s="4"/>
    </row>
    <row r="2045" spans="1:22" x14ac:dyDescent="0.2">
      <c r="A2045" s="12" t="s">
        <v>1489</v>
      </c>
      <c r="B2045" s="9" t="s">
        <v>1683</v>
      </c>
      <c r="C2045" s="4" t="s">
        <v>3544</v>
      </c>
      <c r="D2045" s="5">
        <v>1958</v>
      </c>
      <c r="E2045" s="104">
        <v>2007</v>
      </c>
      <c r="G2045" s="263" t="str">
        <f t="shared" si="127"/>
        <v xml:space="preserve"> </v>
      </c>
      <c r="H2045" s="12" t="s">
        <v>139</v>
      </c>
      <c r="I2045" s="12" t="s">
        <v>3388</v>
      </c>
      <c r="J2045" s="263" t="str">
        <f t="shared" si="128"/>
        <v xml:space="preserve"> </v>
      </c>
      <c r="K2045" s="38" t="str">
        <f>IF(D2045&gt;=('28 Populations and thresholds'!$I$70),"YES"," ")</f>
        <v>YES</v>
      </c>
      <c r="L2045" s="38" t="str">
        <f>IF(K2045="YES"," ",IF(D2045&gt;=('28 Populations and thresholds'!$I$70)*0.25,"YES"))</f>
        <v xml:space="preserve"> </v>
      </c>
      <c r="M2045" s="38" t="b">
        <f>OR('28 Populations and thresholds'!$J$70="CR",'28 Populations and thresholds'!$J$70="EN",'28 Populations and thresholds'!$J$70="VU")</f>
        <v>0</v>
      </c>
      <c r="N2045" s="75">
        <f>D2045/'28 Populations and thresholds'!$H$70</f>
        <v>1.958E-2</v>
      </c>
      <c r="O2045" s="263" t="str">
        <f t="shared" si="129"/>
        <v xml:space="preserve"> </v>
      </c>
      <c r="P2045" s="9"/>
      <c r="Q2045" s="263" t="str">
        <f t="shared" si="130"/>
        <v xml:space="preserve"> </v>
      </c>
    </row>
    <row r="2046" spans="1:22" x14ac:dyDescent="0.2">
      <c r="A2046" s="12" t="s">
        <v>1489</v>
      </c>
      <c r="B2046" s="111" t="s">
        <v>1683</v>
      </c>
      <c r="C2046" s="111" t="s">
        <v>3552</v>
      </c>
      <c r="D2046" s="5">
        <v>4552</v>
      </c>
      <c r="E2046" s="104">
        <v>2000</v>
      </c>
      <c r="G2046" s="263" t="str">
        <f t="shared" si="127"/>
        <v xml:space="preserve"> </v>
      </c>
      <c r="H2046" s="12" t="s">
        <v>139</v>
      </c>
      <c r="I2046" s="12" t="s">
        <v>3388</v>
      </c>
      <c r="J2046" s="263" t="str">
        <f t="shared" si="128"/>
        <v xml:space="preserve"> </v>
      </c>
      <c r="K2046" s="38" t="str">
        <f>IF(D2046&gt;=('28 Populations and thresholds'!$I$77),"YES"," ")</f>
        <v>YES</v>
      </c>
      <c r="L2046" s="38" t="str">
        <f>IF(K2046="YES"," ",IF(D2046&gt;=('28 Populations and thresholds'!$I$77)*0.25,"YES"))</f>
        <v xml:space="preserve"> </v>
      </c>
      <c r="M2046" s="38" t="b">
        <f>OR('28 Populations and thresholds'!$J$77="CR",'28 Populations and thresholds'!$J$77="EN",'28 Populations and thresholds'!$J$77="VU")</f>
        <v>0</v>
      </c>
      <c r="N2046" s="75">
        <f>D2046/'28 Populations and thresholds'!$H$77</f>
        <v>4.5519999999999998E-2</v>
      </c>
      <c r="O2046" s="263" t="str">
        <f t="shared" si="129"/>
        <v xml:space="preserve"> </v>
      </c>
      <c r="Q2046" s="263" t="str">
        <f t="shared" si="130"/>
        <v xml:space="preserve"> </v>
      </c>
    </row>
    <row r="2047" spans="1:22" x14ac:dyDescent="0.2">
      <c r="A2047" s="275" t="s">
        <v>1489</v>
      </c>
      <c r="B2047" s="269" t="s">
        <v>4690</v>
      </c>
      <c r="C2047" s="269" t="s">
        <v>1688</v>
      </c>
      <c r="D2047" s="279">
        <v>100</v>
      </c>
      <c r="E2047" s="284" t="s">
        <v>40</v>
      </c>
      <c r="F2047" s="272"/>
      <c r="G2047" s="263" t="str">
        <f t="shared" si="127"/>
        <v xml:space="preserve"> </v>
      </c>
      <c r="H2047" s="275" t="s">
        <v>139</v>
      </c>
      <c r="I2047" s="275"/>
      <c r="J2047" s="263" t="str">
        <f t="shared" si="128"/>
        <v xml:space="preserve"> </v>
      </c>
      <c r="K2047" s="272" t="str">
        <f>IF(D2047&gt;=('28 Populations and thresholds'!$I$47),"YES"," ")</f>
        <v>YES</v>
      </c>
      <c r="L2047" s="272" t="str">
        <f>IF(K2047="YES"," ",IF(D2047&gt;=('28 Populations and thresholds'!$I$47)*0.25,"YES"))</f>
        <v xml:space="preserve"> </v>
      </c>
      <c r="M2047" s="272" t="b">
        <f>OR('28 Populations and thresholds'!$J$47="CR",'28 Populations and thresholds'!$J$47="EN",'28 Populations and thresholds'!$J$47="VU")</f>
        <v>0</v>
      </c>
      <c r="N2047" s="273">
        <f>D2047/'28 Populations and thresholds'!$H$47</f>
        <v>0.01</v>
      </c>
      <c r="O2047" s="263" t="str">
        <f t="shared" si="129"/>
        <v xml:space="preserve"> </v>
      </c>
      <c r="P2047" s="282"/>
      <c r="Q2047" s="263" t="str">
        <f t="shared" si="130"/>
        <v xml:space="preserve"> </v>
      </c>
    </row>
    <row r="2048" spans="1:22" x14ac:dyDescent="0.2">
      <c r="A2048" s="12" t="s">
        <v>1489</v>
      </c>
      <c r="B2048" s="9" t="s">
        <v>3605</v>
      </c>
      <c r="C2048" s="4" t="s">
        <v>3552</v>
      </c>
      <c r="D2048" s="5">
        <v>982</v>
      </c>
      <c r="E2048" s="104">
        <v>2006</v>
      </c>
      <c r="G2048" s="263" t="str">
        <f t="shared" si="127"/>
        <v xml:space="preserve"> </v>
      </c>
      <c r="H2048" s="12" t="s">
        <v>139</v>
      </c>
      <c r="I2048" s="12" t="s">
        <v>3388</v>
      </c>
      <c r="J2048" s="263" t="str">
        <f t="shared" si="128"/>
        <v xml:space="preserve"> </v>
      </c>
      <c r="K2048" s="38" t="str">
        <f>IF(D2048&gt;=('28 Populations and thresholds'!$I$77),"YES"," ")</f>
        <v>YES</v>
      </c>
      <c r="L2048" s="38" t="str">
        <f>IF(K2048="YES"," ",IF(D2048&gt;=('28 Populations and thresholds'!$I$77)*0.25,"YES"))</f>
        <v xml:space="preserve"> </v>
      </c>
      <c r="M2048" s="38" t="b">
        <f>OR('28 Populations and thresholds'!$J$77="CR",'28 Populations and thresholds'!$J$77="EN",'28 Populations and thresholds'!$J$77="VU")</f>
        <v>0</v>
      </c>
      <c r="N2048" s="75">
        <f>D2048/'28 Populations and thresholds'!$H$77</f>
        <v>9.8200000000000006E-3</v>
      </c>
      <c r="O2048" s="263" t="str">
        <f t="shared" si="129"/>
        <v xml:space="preserve"> </v>
      </c>
      <c r="Q2048" s="263" t="str">
        <f t="shared" si="130"/>
        <v xml:space="preserve"> </v>
      </c>
    </row>
    <row r="2049" spans="1:22" x14ac:dyDescent="0.2">
      <c r="A2049" s="12" t="s">
        <v>1489</v>
      </c>
      <c r="B2049" s="9" t="s">
        <v>3605</v>
      </c>
      <c r="C2049" s="111" t="s">
        <v>3604</v>
      </c>
      <c r="D2049" s="5">
        <v>1206</v>
      </c>
      <c r="E2049" s="104">
        <v>2006</v>
      </c>
      <c r="G2049" s="263" t="str">
        <f t="shared" ref="G2049:G2112" si="131">" "</f>
        <v xml:space="preserve"> </v>
      </c>
      <c r="H2049" s="12" t="s">
        <v>139</v>
      </c>
      <c r="I2049" s="12" t="s">
        <v>3388</v>
      </c>
      <c r="J2049" s="263" t="str">
        <f t="shared" ref="J2049:J2112" si="132">" "</f>
        <v xml:space="preserve"> </v>
      </c>
      <c r="K2049" s="38" t="str">
        <f>IF(D2049&gt;=('28 Populations and thresholds'!$I$90),"YES"," ")</f>
        <v>YES</v>
      </c>
      <c r="L2049" s="38" t="str">
        <f>IF(K2049="YES"," ",IF(D2049&gt;=('28 Populations and thresholds'!$I$90)*0.25,"YES"))</f>
        <v xml:space="preserve"> </v>
      </c>
      <c r="M2049" s="38" t="b">
        <f>OR('28 Populations and thresholds'!$J$90="CR",'28 Populations and thresholds'!$J$90="EN",'28 Populations and thresholds'!$J$90="VU")</f>
        <v>0</v>
      </c>
      <c r="N2049" s="75">
        <f>D2049/'28 Populations and thresholds'!$H$90</f>
        <v>1.206E-2</v>
      </c>
      <c r="O2049" s="263" t="str">
        <f t="shared" ref="O2049:O2112" si="133">" "</f>
        <v xml:space="preserve"> </v>
      </c>
      <c r="P2049" s="12" t="s">
        <v>4548</v>
      </c>
      <c r="Q2049" s="263" t="str">
        <f t="shared" ref="Q2049:Q2112" si="134">" "</f>
        <v xml:space="preserve"> </v>
      </c>
      <c r="R2049" s="4"/>
      <c r="S2049" s="4"/>
      <c r="T2049" s="4"/>
      <c r="U2049" s="4"/>
      <c r="V2049" s="4"/>
    </row>
    <row r="2050" spans="1:22" x14ac:dyDescent="0.2">
      <c r="A2050" s="267" t="s">
        <v>1489</v>
      </c>
      <c r="B2050" s="268" t="s">
        <v>4691</v>
      </c>
      <c r="C2050" s="269" t="s">
        <v>3552</v>
      </c>
      <c r="D2050" s="270">
        <v>850</v>
      </c>
      <c r="E2050" s="294" t="s">
        <v>1333</v>
      </c>
      <c r="F2050" s="276"/>
      <c r="G2050" s="263" t="str">
        <f t="shared" si="131"/>
        <v xml:space="preserve"> </v>
      </c>
      <c r="H2050" s="267" t="s">
        <v>15</v>
      </c>
      <c r="I2050" s="267" t="s">
        <v>1315</v>
      </c>
      <c r="J2050" s="263" t="str">
        <f t="shared" si="132"/>
        <v xml:space="preserve"> </v>
      </c>
      <c r="K2050" s="272" t="str">
        <f>IF(D2050&gt;=('28 Populations and thresholds'!$I$77),"YES"," ")</f>
        <v>YES</v>
      </c>
      <c r="L2050" s="272" t="str">
        <f>IF(K2050="YES"," ",IF(D2050&gt;=('28 Populations and thresholds'!$I$77)*0.25,"YES"))</f>
        <v xml:space="preserve"> </v>
      </c>
      <c r="M2050" s="272" t="b">
        <f>OR('28 Populations and thresholds'!$J$77="CR",'28 Populations and thresholds'!$J$77="EN",'28 Populations and thresholds'!$J$77="VU")</f>
        <v>0</v>
      </c>
      <c r="N2050" s="273">
        <f>D2050/'28 Populations and thresholds'!$H$77</f>
        <v>8.5000000000000006E-3</v>
      </c>
      <c r="O2050" s="263" t="str">
        <f t="shared" si="133"/>
        <v xml:space="preserve"> </v>
      </c>
      <c r="P2050" s="275"/>
      <c r="Q2050" s="263" t="str">
        <f t="shared" si="134"/>
        <v xml:space="preserve"> </v>
      </c>
    </row>
    <row r="2051" spans="1:22" x14ac:dyDescent="0.2">
      <c r="A2051" s="12" t="s">
        <v>1489</v>
      </c>
      <c r="B2051" s="4" t="s">
        <v>4692</v>
      </c>
      <c r="C2051" s="4" t="s">
        <v>3425</v>
      </c>
      <c r="D2051" s="5">
        <v>200</v>
      </c>
      <c r="E2051" s="104">
        <v>1991</v>
      </c>
      <c r="G2051" s="263" t="str">
        <f t="shared" si="131"/>
        <v xml:space="preserve"> </v>
      </c>
      <c r="H2051" s="13" t="s">
        <v>139</v>
      </c>
      <c r="I2051" s="13" t="s">
        <v>3388</v>
      </c>
      <c r="J2051" s="263" t="str">
        <f t="shared" si="132"/>
        <v xml:space="preserve"> </v>
      </c>
      <c r="K2051" s="38" t="str">
        <f>IF(D2051&gt;=('28 Populations and thresholds'!$I$120),"YES"," ")</f>
        <v>YES</v>
      </c>
      <c r="L2051" s="38" t="str">
        <f>IF(K2051="YES"," ",IF(D2051&gt;=('28 Populations and thresholds'!$I$120)*0.25,"YES"))</f>
        <v xml:space="preserve"> </v>
      </c>
      <c r="M2051" s="38" t="b">
        <f>OR('28 Populations and thresholds'!$J$120="CR",'28 Populations and thresholds'!$J$120="EN",'28 Populations and thresholds'!$J$120="VU")</f>
        <v>0</v>
      </c>
      <c r="N2051" s="75">
        <f>D2051/'28 Populations and thresholds'!$H$120</f>
        <v>0.2</v>
      </c>
      <c r="O2051" s="263" t="str">
        <f t="shared" si="133"/>
        <v xml:space="preserve"> </v>
      </c>
      <c r="Q2051" s="263" t="str">
        <f t="shared" si="134"/>
        <v xml:space="preserve"> </v>
      </c>
    </row>
    <row r="2052" spans="1:22" x14ac:dyDescent="0.2">
      <c r="A2052" s="267" t="s">
        <v>1489</v>
      </c>
      <c r="B2052" s="268" t="s">
        <v>1491</v>
      </c>
      <c r="C2052" s="269" t="s">
        <v>3552</v>
      </c>
      <c r="D2052" s="270">
        <v>2500</v>
      </c>
      <c r="E2052" s="294" t="s">
        <v>1327</v>
      </c>
      <c r="F2052" s="276"/>
      <c r="G2052" s="263" t="str">
        <f t="shared" si="131"/>
        <v xml:space="preserve"> </v>
      </c>
      <c r="H2052" s="267" t="s">
        <v>15</v>
      </c>
      <c r="I2052" s="267" t="s">
        <v>1315</v>
      </c>
      <c r="J2052" s="263" t="str">
        <f t="shared" si="132"/>
        <v xml:space="preserve"> </v>
      </c>
      <c r="K2052" s="272" t="str">
        <f>IF(D2052&gt;=('28 Populations and thresholds'!$I$77),"YES"," ")</f>
        <v>YES</v>
      </c>
      <c r="L2052" s="272" t="str">
        <f>IF(K2052="YES"," ",IF(D2052&gt;=('28 Populations and thresholds'!$I$77)*0.25,"YES"))</f>
        <v xml:space="preserve"> </v>
      </c>
      <c r="M2052" s="272" t="b">
        <f>OR('28 Populations and thresholds'!$J$77="CR",'28 Populations and thresholds'!$J$77="EN",'28 Populations and thresholds'!$J$77="VU")</f>
        <v>0</v>
      </c>
      <c r="N2052" s="273">
        <f>D2052/'28 Populations and thresholds'!$H$77</f>
        <v>2.5000000000000001E-2</v>
      </c>
      <c r="O2052" s="263" t="str">
        <f t="shared" si="133"/>
        <v xml:space="preserve"> </v>
      </c>
      <c r="P2052" s="275"/>
      <c r="Q2052" s="263" t="str">
        <f t="shared" si="134"/>
        <v xml:space="preserve"> </v>
      </c>
    </row>
    <row r="2053" spans="1:22" x14ac:dyDescent="0.2">
      <c r="A2053" s="12" t="s">
        <v>1489</v>
      </c>
      <c r="B2053" s="4" t="s">
        <v>3697</v>
      </c>
      <c r="C2053" s="4" t="s">
        <v>3676</v>
      </c>
      <c r="D2053" s="5">
        <v>60</v>
      </c>
      <c r="E2053" s="104">
        <v>2001</v>
      </c>
      <c r="G2053" s="263" t="str">
        <f t="shared" si="131"/>
        <v xml:space="preserve"> </v>
      </c>
      <c r="H2053" s="12" t="s">
        <v>139</v>
      </c>
      <c r="I2053" s="12" t="s">
        <v>3388</v>
      </c>
      <c r="J2053" s="263" t="str">
        <f t="shared" si="132"/>
        <v xml:space="preserve"> </v>
      </c>
      <c r="K2053" s="38" t="str">
        <f>IF(D2053&gt;=('28 Populations and thresholds'!$I$96),"YES"," ")</f>
        <v>YES</v>
      </c>
      <c r="L2053" s="38" t="str">
        <f>IF(K2053="YES"," ",IF(D2053&gt;=('28 Populations and thresholds'!$I$96)*0.25,"YES"))</f>
        <v xml:space="preserve"> </v>
      </c>
      <c r="M2053" s="38" t="b">
        <f>OR('28 Populations and thresholds'!$J$96="CR",'28 Populations and thresholds'!$J$96="EN",'28 Populations and thresholds'!$J$96="VU")</f>
        <v>1</v>
      </c>
      <c r="N2053" s="75">
        <f>D2053/'28 Populations and thresholds'!$H$96</f>
        <v>0.06</v>
      </c>
      <c r="O2053" s="263" t="str">
        <f t="shared" si="133"/>
        <v xml:space="preserve"> </v>
      </c>
      <c r="P2053" s="9"/>
      <c r="Q2053" s="263" t="str">
        <f t="shared" si="134"/>
        <v xml:space="preserve"> </v>
      </c>
    </row>
    <row r="2054" spans="1:22" x14ac:dyDescent="0.2">
      <c r="A2054" s="267" t="s">
        <v>1489</v>
      </c>
      <c r="B2054" s="268" t="s">
        <v>1492</v>
      </c>
      <c r="C2054" s="269" t="s">
        <v>3519</v>
      </c>
      <c r="D2054" s="270">
        <v>5466</v>
      </c>
      <c r="E2054" s="294" t="s">
        <v>1316</v>
      </c>
      <c r="F2054" s="276"/>
      <c r="G2054" s="263" t="str">
        <f t="shared" si="131"/>
        <v xml:space="preserve"> </v>
      </c>
      <c r="H2054" s="267" t="s">
        <v>15</v>
      </c>
      <c r="I2054" s="267" t="s">
        <v>1315</v>
      </c>
      <c r="J2054" s="263" t="str">
        <f t="shared" si="132"/>
        <v xml:space="preserve"> </v>
      </c>
      <c r="K2054" s="272" t="str">
        <f>IF(D2054&gt;=('28 Populations and thresholds'!$I$56),"YES"," ")</f>
        <v>YES</v>
      </c>
      <c r="L2054" s="272" t="str">
        <f>IF(K2054="YES"," ",IF(D2054&gt;=('28 Populations and thresholds'!$I$56)*0.25,"YES"))</f>
        <v xml:space="preserve"> </v>
      </c>
      <c r="M2054" s="272" t="b">
        <f>OR('28 Populations and thresholds'!$J$56="CR",'28 Populations and thresholds'!$J$56="EN",'28 Populations and thresholds'!$J$56="VU")</f>
        <v>0</v>
      </c>
      <c r="N2054" s="273">
        <f>D2054/'28 Populations and thresholds'!$H$56</f>
        <v>5.4660000000000004E-3</v>
      </c>
      <c r="O2054" s="263" t="str">
        <f t="shared" si="133"/>
        <v xml:space="preserve"> </v>
      </c>
      <c r="P2054" s="275"/>
      <c r="Q2054" s="263" t="str">
        <f t="shared" si="134"/>
        <v xml:space="preserve"> </v>
      </c>
    </row>
    <row r="2055" spans="1:22" x14ac:dyDescent="0.2">
      <c r="A2055" s="12" t="s">
        <v>1489</v>
      </c>
      <c r="B2055" s="40" t="s">
        <v>1302</v>
      </c>
      <c r="C2055" s="4" t="s">
        <v>3447</v>
      </c>
      <c r="D2055" s="41">
        <v>265</v>
      </c>
      <c r="E2055" s="46">
        <v>34390</v>
      </c>
      <c r="G2055" s="263" t="str">
        <f t="shared" si="131"/>
        <v xml:space="preserve"> </v>
      </c>
      <c r="H2055" s="143" t="s">
        <v>21</v>
      </c>
      <c r="I2055" s="143" t="s">
        <v>853</v>
      </c>
      <c r="J2055" s="263" t="str">
        <f t="shared" si="132"/>
        <v xml:space="preserve"> </v>
      </c>
      <c r="K2055" s="38" t="str">
        <f>IF(D2055&gt;=('28 Populations and thresholds'!$I$145),"YES"," ")</f>
        <v>YES</v>
      </c>
      <c r="L2055" s="38" t="str">
        <f>IF(K2055="YES"," ",IF(D2055&gt;=('28 Populations and thresholds'!$I$145)*0.25,"YES"))</f>
        <v xml:space="preserve"> </v>
      </c>
      <c r="M2055" s="38" t="b">
        <f>OR('28 Populations and thresholds'!$J$145="CR",'28 Populations and thresholds'!$J$145="EN",'28 Populations and thresholds'!$J$145="VU")</f>
        <v>0</v>
      </c>
      <c r="N2055" s="75">
        <f>D2055/'28 Populations and thresholds'!$H$145</f>
        <v>2.65E-3</v>
      </c>
      <c r="O2055" s="263" t="str">
        <f t="shared" si="133"/>
        <v xml:space="preserve"> </v>
      </c>
      <c r="P2055" s="9"/>
      <c r="Q2055" s="263" t="str">
        <f t="shared" si="134"/>
        <v xml:space="preserve"> </v>
      </c>
    </row>
    <row r="2056" spans="1:22" x14ac:dyDescent="0.2">
      <c r="A2056" s="275" t="s">
        <v>1489</v>
      </c>
      <c r="B2056" s="269" t="s">
        <v>2311</v>
      </c>
      <c r="C2056" s="269" t="s">
        <v>1688</v>
      </c>
      <c r="D2056" s="279">
        <v>208</v>
      </c>
      <c r="E2056" s="284" t="s">
        <v>40</v>
      </c>
      <c r="F2056" s="272"/>
      <c r="G2056" s="263" t="str">
        <f t="shared" si="131"/>
        <v xml:space="preserve"> </v>
      </c>
      <c r="H2056" s="275" t="s">
        <v>139</v>
      </c>
      <c r="I2056" s="275"/>
      <c r="J2056" s="263" t="str">
        <f t="shared" si="132"/>
        <v xml:space="preserve"> </v>
      </c>
      <c r="K2056" s="272" t="str">
        <f>IF(D2056&gt;=('28 Populations and thresholds'!$I$47),"YES"," ")</f>
        <v>YES</v>
      </c>
      <c r="L2056" s="272" t="str">
        <f>IF(K2056="YES"," ",IF(D2056&gt;=('28 Populations and thresholds'!$I$47)*0.25,"YES"))</f>
        <v xml:space="preserve"> </v>
      </c>
      <c r="M2056" s="272" t="b">
        <f>OR('28 Populations and thresholds'!$J$47="CR",'28 Populations and thresholds'!$J$47="EN",'28 Populations and thresholds'!$J$47="VU")</f>
        <v>0</v>
      </c>
      <c r="N2056" s="273">
        <f>D2056/'28 Populations and thresholds'!$H$47</f>
        <v>2.0799999999999999E-2</v>
      </c>
      <c r="O2056" s="263" t="str">
        <f t="shared" si="133"/>
        <v xml:space="preserve"> </v>
      </c>
      <c r="P2056" s="282"/>
      <c r="Q2056" s="263" t="str">
        <f t="shared" si="134"/>
        <v xml:space="preserve"> </v>
      </c>
    </row>
    <row r="2057" spans="1:22" x14ac:dyDescent="0.2">
      <c r="A2057" s="267" t="s">
        <v>1489</v>
      </c>
      <c r="B2057" s="269" t="s">
        <v>2311</v>
      </c>
      <c r="C2057" s="268" t="s">
        <v>3800</v>
      </c>
      <c r="D2057" s="270">
        <v>781</v>
      </c>
      <c r="E2057" s="271">
        <v>34376</v>
      </c>
      <c r="F2057" s="276"/>
      <c r="G2057" s="263" t="str">
        <f t="shared" si="131"/>
        <v xml:space="preserve"> </v>
      </c>
      <c r="H2057" s="267" t="s">
        <v>21</v>
      </c>
      <c r="I2057" s="267" t="s">
        <v>853</v>
      </c>
      <c r="J2057" s="263" t="str">
        <f t="shared" si="132"/>
        <v xml:space="preserve"> </v>
      </c>
      <c r="K2057" s="272" t="str">
        <f>IF(D2057&gt;=(('28 Populations and thresholds'!$I$156)+('28 Populations and thresholds'!$I$157)),"YES"," ")</f>
        <v>YES</v>
      </c>
      <c r="L2057" s="272" t="str">
        <f>IF(K2057="YES"," ",IF(D2057&gt;=(('28 Populations and thresholds'!$I$156)+('28 Populations and thresholds'!$I$157))*0.25,"YES"))</f>
        <v xml:space="preserve"> </v>
      </c>
      <c r="M2057" s="272" t="b">
        <f>OR('28 Populations and thresholds'!$J$156="CR",'28 Populations and thresholds'!$J$156="EN",'28 Populations and thresholds'!$J$156="VU")</f>
        <v>0</v>
      </c>
      <c r="N2057" s="273">
        <f>D2057/(('28 Populations and thresholds'!$H$156)+('28 Populations and thresholds'!$H$157))</f>
        <v>6.2480000000000001E-3</v>
      </c>
      <c r="O2057" s="263" t="str">
        <f t="shared" si="133"/>
        <v xml:space="preserve"> </v>
      </c>
      <c r="P2057" s="275" t="s">
        <v>4568</v>
      </c>
      <c r="Q2057" s="263" t="str">
        <f t="shared" si="134"/>
        <v xml:space="preserve"> </v>
      </c>
    </row>
    <row r="2058" spans="1:22" x14ac:dyDescent="0.2">
      <c r="A2058" s="267" t="s">
        <v>1489</v>
      </c>
      <c r="B2058" s="269" t="s">
        <v>2311</v>
      </c>
      <c r="C2058" s="269" t="s">
        <v>3552</v>
      </c>
      <c r="D2058" s="270">
        <v>11316</v>
      </c>
      <c r="E2058" s="294" t="s">
        <v>1354</v>
      </c>
      <c r="F2058" s="276"/>
      <c r="G2058" s="263" t="str">
        <f t="shared" si="131"/>
        <v xml:space="preserve"> </v>
      </c>
      <c r="H2058" s="267" t="s">
        <v>15</v>
      </c>
      <c r="I2058" s="267" t="s">
        <v>1315</v>
      </c>
      <c r="J2058" s="263" t="str">
        <f t="shared" si="132"/>
        <v xml:space="preserve"> </v>
      </c>
      <c r="K2058" s="272" t="str">
        <f>IF(D2058&gt;=('28 Populations and thresholds'!$I$77),"YES"," ")</f>
        <v>YES</v>
      </c>
      <c r="L2058" s="272" t="str">
        <f>IF(K2058="YES"," ",IF(D2058&gt;=('28 Populations and thresholds'!$I$77)*0.25,"YES"))</f>
        <v xml:space="preserve"> </v>
      </c>
      <c r="M2058" s="272" t="b">
        <f>OR('28 Populations and thresholds'!$J$77="CR",'28 Populations and thresholds'!$J$77="EN",'28 Populations and thresholds'!$J$77="VU")</f>
        <v>0</v>
      </c>
      <c r="N2058" s="273">
        <f>D2058/'28 Populations and thresholds'!$H$77</f>
        <v>0.11316</v>
      </c>
      <c r="O2058" s="263" t="str">
        <f t="shared" si="133"/>
        <v xml:space="preserve"> </v>
      </c>
      <c r="P2058" s="275"/>
      <c r="Q2058" s="263" t="str">
        <f t="shared" si="134"/>
        <v xml:space="preserve"> </v>
      </c>
    </row>
    <row r="2059" spans="1:22" x14ac:dyDescent="0.2">
      <c r="A2059" s="12" t="s">
        <v>1489</v>
      </c>
      <c r="B2059" s="4" t="s">
        <v>3437</v>
      </c>
      <c r="C2059" s="4" t="s">
        <v>3425</v>
      </c>
      <c r="D2059" s="105">
        <v>121</v>
      </c>
      <c r="E2059" s="106">
        <v>2002</v>
      </c>
      <c r="G2059" s="263" t="str">
        <f t="shared" si="131"/>
        <v xml:space="preserve"> </v>
      </c>
      <c r="H2059" s="12" t="s">
        <v>139</v>
      </c>
      <c r="I2059" s="12" t="s">
        <v>3388</v>
      </c>
      <c r="J2059" s="263" t="str">
        <f t="shared" si="132"/>
        <v xml:space="preserve"> </v>
      </c>
      <c r="K2059" s="38" t="str">
        <f>IF(D2059&gt;=('28 Populations and thresholds'!$I$120),"YES"," ")</f>
        <v>YES</v>
      </c>
      <c r="L2059" s="38" t="str">
        <f>IF(K2059="YES"," ",IF(D2059&gt;=('28 Populations and thresholds'!$I$120)*0.25,"YES"))</f>
        <v xml:space="preserve"> </v>
      </c>
      <c r="M2059" s="38" t="b">
        <f>OR('28 Populations and thresholds'!$J$120="CR",'28 Populations and thresholds'!$J$120="EN",'28 Populations and thresholds'!$J$120="VU")</f>
        <v>0</v>
      </c>
      <c r="N2059" s="75">
        <f>D2059/'28 Populations and thresholds'!$H$120</f>
        <v>0.121</v>
      </c>
      <c r="O2059" s="263" t="str">
        <f t="shared" si="133"/>
        <v xml:space="preserve"> </v>
      </c>
      <c r="Q2059" s="263" t="str">
        <f t="shared" si="134"/>
        <v xml:space="preserve"> </v>
      </c>
      <c r="R2059" s="4"/>
      <c r="S2059" s="4"/>
      <c r="T2059" s="4"/>
      <c r="U2059" s="4"/>
      <c r="V2059" s="4"/>
    </row>
    <row r="2060" spans="1:22" x14ac:dyDescent="0.2">
      <c r="A2060" s="267" t="s">
        <v>1489</v>
      </c>
      <c r="B2060" s="269" t="s">
        <v>1690</v>
      </c>
      <c r="C2060" s="269" t="s">
        <v>3676</v>
      </c>
      <c r="D2060" s="270">
        <v>134</v>
      </c>
      <c r="E2060" s="294" t="s">
        <v>1327</v>
      </c>
      <c r="F2060" s="276"/>
      <c r="G2060" s="263" t="str">
        <f t="shared" si="131"/>
        <v xml:space="preserve"> </v>
      </c>
      <c r="H2060" s="267" t="s">
        <v>15</v>
      </c>
      <c r="I2060" s="267" t="s">
        <v>1315</v>
      </c>
      <c r="J2060" s="263" t="str">
        <f t="shared" si="132"/>
        <v xml:space="preserve"> </v>
      </c>
      <c r="K2060" s="272" t="str">
        <f>IF(D2060&gt;=('28 Populations and thresholds'!$I$96),"YES"," ")</f>
        <v>YES</v>
      </c>
      <c r="L2060" s="272" t="str">
        <f>IF(K2060="YES"," ",IF(D2060&gt;=('28 Populations and thresholds'!$I$96)*0.25,"YES"))</f>
        <v xml:space="preserve"> </v>
      </c>
      <c r="M2060" s="272" t="b">
        <f>OR('28 Populations and thresholds'!$J$96="CR",'28 Populations and thresholds'!$J$96="EN",'28 Populations and thresholds'!$J$96="VU")</f>
        <v>1</v>
      </c>
      <c r="N2060" s="273">
        <f>D2060/'28 Populations and thresholds'!$H$96</f>
        <v>0.13400000000000001</v>
      </c>
      <c r="O2060" s="263" t="str">
        <f t="shared" si="133"/>
        <v xml:space="preserve"> </v>
      </c>
      <c r="P2060" s="269"/>
      <c r="Q2060" s="263" t="str">
        <f t="shared" si="134"/>
        <v xml:space="preserve"> </v>
      </c>
    </row>
    <row r="2061" spans="1:22" x14ac:dyDescent="0.2">
      <c r="A2061" s="275" t="s">
        <v>1489</v>
      </c>
      <c r="B2061" s="269" t="s">
        <v>1690</v>
      </c>
      <c r="C2061" s="269" t="s">
        <v>1688</v>
      </c>
      <c r="D2061" s="279">
        <v>3000</v>
      </c>
      <c r="E2061" s="284" t="s">
        <v>40</v>
      </c>
      <c r="F2061" s="272"/>
      <c r="G2061" s="263" t="str">
        <f t="shared" si="131"/>
        <v xml:space="preserve"> </v>
      </c>
      <c r="H2061" s="275" t="s">
        <v>139</v>
      </c>
      <c r="I2061" s="275"/>
      <c r="J2061" s="263" t="str">
        <f t="shared" si="132"/>
        <v xml:space="preserve"> </v>
      </c>
      <c r="K2061" s="272" t="str">
        <f>IF(D2061&gt;=('28 Populations and thresholds'!$I$47),"YES"," ")</f>
        <v>YES</v>
      </c>
      <c r="L2061" s="272" t="str">
        <f>IF(K2061="YES"," ",IF(D2061&gt;=('28 Populations and thresholds'!$I$47)*0.25,"YES"))</f>
        <v xml:space="preserve"> </v>
      </c>
      <c r="M2061" s="272" t="b">
        <f>OR('28 Populations and thresholds'!$J$47="CR",'28 Populations and thresholds'!$J$47="EN",'28 Populations and thresholds'!$J$47="VU")</f>
        <v>0</v>
      </c>
      <c r="N2061" s="273">
        <f>D2061/'28 Populations and thresholds'!$H$47</f>
        <v>0.3</v>
      </c>
      <c r="O2061" s="263" t="str">
        <f t="shared" si="133"/>
        <v xml:space="preserve"> </v>
      </c>
      <c r="P2061" s="282"/>
      <c r="Q2061" s="263" t="str">
        <f t="shared" si="134"/>
        <v xml:space="preserve"> </v>
      </c>
    </row>
    <row r="2062" spans="1:22" x14ac:dyDescent="0.2">
      <c r="A2062" s="275" t="s">
        <v>1489</v>
      </c>
      <c r="B2062" s="269" t="s">
        <v>1690</v>
      </c>
      <c r="C2062" s="269" t="s">
        <v>1707</v>
      </c>
      <c r="D2062" s="279">
        <v>15000</v>
      </c>
      <c r="E2062" s="284" t="s">
        <v>40</v>
      </c>
      <c r="F2062" s="272"/>
      <c r="G2062" s="263" t="str">
        <f t="shared" si="131"/>
        <v xml:space="preserve"> </v>
      </c>
      <c r="H2062" s="275" t="s">
        <v>139</v>
      </c>
      <c r="I2062" s="275"/>
      <c r="J2062" s="263" t="str">
        <f t="shared" si="132"/>
        <v xml:space="preserve"> </v>
      </c>
      <c r="K2062" s="272" t="str">
        <f>IF(D2062&gt;=('28 Populations and thresholds'!$I$140),"YES"," ")</f>
        <v>YES</v>
      </c>
      <c r="L2062" s="272" t="str">
        <f>IF(K2062="YES"," ",IF(D2062&gt;=('28 Populations and thresholds'!$I$140)*0.25,"YES"))</f>
        <v xml:space="preserve"> </v>
      </c>
      <c r="M2062" s="272" t="b">
        <f>OR('28 Populations and thresholds'!$J$140="CR",'28 Populations and thresholds'!$J$140="EN",'28 Populations and thresholds'!$J$140="VU")</f>
        <v>0</v>
      </c>
      <c r="N2062" s="273">
        <f>D2062/'28 Populations and thresholds'!$H$140</f>
        <v>1.4999985000015001E-2</v>
      </c>
      <c r="O2062" s="263" t="str">
        <f t="shared" si="133"/>
        <v xml:space="preserve"> </v>
      </c>
      <c r="P2062" s="275"/>
      <c r="Q2062" s="263" t="str">
        <f t="shared" si="134"/>
        <v xml:space="preserve"> </v>
      </c>
    </row>
    <row r="2063" spans="1:22" x14ac:dyDescent="0.2">
      <c r="A2063" s="275" t="s">
        <v>1489</v>
      </c>
      <c r="B2063" s="269" t="s">
        <v>1690</v>
      </c>
      <c r="C2063" s="269" t="s">
        <v>1691</v>
      </c>
      <c r="D2063" s="279">
        <v>300</v>
      </c>
      <c r="E2063" s="284" t="s">
        <v>83</v>
      </c>
      <c r="F2063" s="272"/>
      <c r="G2063" s="263" t="str">
        <f t="shared" si="131"/>
        <v xml:space="preserve"> </v>
      </c>
      <c r="H2063" s="275" t="s">
        <v>139</v>
      </c>
      <c r="I2063" s="275"/>
      <c r="J2063" s="263" t="str">
        <f t="shared" si="132"/>
        <v xml:space="preserve"> </v>
      </c>
      <c r="K2063" s="272" t="str">
        <f>IF(D2063&gt;=('28 Populations and thresholds'!$I$49),"YES"," ")</f>
        <v>YES</v>
      </c>
      <c r="L2063" s="272" t="str">
        <f>IF(K2063="YES"," ",IF(D2063&gt;=('28 Populations and thresholds'!$I$49)*0.25,"YES"))</f>
        <v xml:space="preserve"> </v>
      </c>
      <c r="M2063" s="272" t="b">
        <f>OR('28 Populations and thresholds'!$J$49="CR",'28 Populations and thresholds'!$J$49="EN",'28 Populations and thresholds'!$J$49="VU")</f>
        <v>0</v>
      </c>
      <c r="N2063" s="273">
        <f>D2063/'28 Populations and thresholds'!$H$49</f>
        <v>1.2E-2</v>
      </c>
      <c r="O2063" s="263" t="str">
        <f t="shared" si="133"/>
        <v xml:space="preserve"> </v>
      </c>
      <c r="P2063" s="275"/>
      <c r="Q2063" s="263" t="str">
        <f t="shared" si="134"/>
        <v xml:space="preserve"> </v>
      </c>
    </row>
    <row r="2064" spans="1:22" x14ac:dyDescent="0.2">
      <c r="A2064" s="275" t="s">
        <v>1489</v>
      </c>
      <c r="B2064" s="269" t="s">
        <v>1690</v>
      </c>
      <c r="C2064" s="280" t="s">
        <v>3604</v>
      </c>
      <c r="D2064" s="279">
        <v>1000</v>
      </c>
      <c r="E2064" s="274">
        <v>2002</v>
      </c>
      <c r="F2064" s="272"/>
      <c r="G2064" s="263" t="str">
        <f t="shared" si="131"/>
        <v xml:space="preserve"> </v>
      </c>
      <c r="H2064" s="275" t="s">
        <v>139</v>
      </c>
      <c r="I2064" s="275" t="s">
        <v>3388</v>
      </c>
      <c r="J2064" s="263" t="str">
        <f t="shared" si="132"/>
        <v xml:space="preserve"> </v>
      </c>
      <c r="K2064" s="272" t="str">
        <f>IF(D2064&gt;=('28 Populations and thresholds'!$I$90),"YES"," ")</f>
        <v>YES</v>
      </c>
      <c r="L2064" s="272" t="str">
        <f>IF(K2064="YES"," ",IF(D2064&gt;=('28 Populations and thresholds'!$I$90)*0.25,"YES"))</f>
        <v xml:space="preserve"> </v>
      </c>
      <c r="M2064" s="272" t="b">
        <f>OR('28 Populations and thresholds'!$J$90="CR",'28 Populations and thresholds'!$J$90="EN",'28 Populations and thresholds'!$J$90="VU")</f>
        <v>0</v>
      </c>
      <c r="N2064" s="273">
        <f>D2064/'28 Populations and thresholds'!$H$90</f>
        <v>0.01</v>
      </c>
      <c r="O2064" s="263" t="str">
        <f t="shared" si="133"/>
        <v xml:space="preserve"> </v>
      </c>
      <c r="P2064" s="275" t="s">
        <v>4548</v>
      </c>
      <c r="Q2064" s="263" t="str">
        <f t="shared" si="134"/>
        <v xml:space="preserve"> </v>
      </c>
      <c r="R2064" s="4"/>
      <c r="S2064" s="4"/>
      <c r="T2064" s="4"/>
      <c r="U2064" s="4"/>
      <c r="V2064" s="4"/>
    </row>
    <row r="2065" spans="1:22" x14ac:dyDescent="0.2">
      <c r="A2065" s="12" t="s">
        <v>1489</v>
      </c>
      <c r="B2065" s="4" t="s">
        <v>1727</v>
      </c>
      <c r="C2065" s="4" t="s">
        <v>3676</v>
      </c>
      <c r="D2065" s="5">
        <v>150</v>
      </c>
      <c r="E2065" s="104">
        <v>1995</v>
      </c>
      <c r="G2065" s="263" t="str">
        <f t="shared" si="131"/>
        <v xml:space="preserve"> </v>
      </c>
      <c r="H2065" s="12" t="s">
        <v>139</v>
      </c>
      <c r="I2065" s="12" t="s">
        <v>3388</v>
      </c>
      <c r="J2065" s="263" t="str">
        <f t="shared" si="132"/>
        <v xml:space="preserve"> </v>
      </c>
      <c r="K2065" s="38" t="str">
        <f>IF(D2065&gt;=('28 Populations and thresholds'!$I$96),"YES"," ")</f>
        <v>YES</v>
      </c>
      <c r="L2065" s="38" t="str">
        <f>IF(K2065="YES"," ",IF(D2065&gt;=('28 Populations and thresholds'!$I$96)*0.25,"YES"))</f>
        <v xml:space="preserve"> </v>
      </c>
      <c r="M2065" s="38" t="b">
        <f>OR('28 Populations and thresholds'!$J$96="CR",'28 Populations and thresholds'!$J$96="EN",'28 Populations and thresholds'!$J$96="VU")</f>
        <v>1</v>
      </c>
      <c r="N2065" s="75">
        <f>D2065/'28 Populations and thresholds'!$H$96</f>
        <v>0.15</v>
      </c>
      <c r="O2065" s="263" t="str">
        <f t="shared" si="133"/>
        <v xml:space="preserve"> </v>
      </c>
      <c r="P2065" s="9"/>
      <c r="Q2065" s="263" t="str">
        <f t="shared" si="134"/>
        <v xml:space="preserve"> </v>
      </c>
    </row>
    <row r="2066" spans="1:22" x14ac:dyDescent="0.2">
      <c r="A2066" s="12" t="s">
        <v>1489</v>
      </c>
      <c r="B2066" s="9" t="s">
        <v>1727</v>
      </c>
      <c r="C2066" s="4" t="s">
        <v>1718</v>
      </c>
      <c r="D2066" s="5">
        <v>2000</v>
      </c>
      <c r="E2066" s="1" t="s">
        <v>79</v>
      </c>
      <c r="G2066" s="263" t="str">
        <f t="shared" si="131"/>
        <v xml:space="preserve"> </v>
      </c>
      <c r="H2066" s="13" t="s">
        <v>139</v>
      </c>
      <c r="J2066" s="263" t="str">
        <f t="shared" si="132"/>
        <v xml:space="preserve"> </v>
      </c>
      <c r="K2066" s="38" t="str">
        <f>IF(D2066&gt;=('28 Populations and thresholds'!$I$219),"YES"," ")</f>
        <v>YES</v>
      </c>
      <c r="L2066" s="38" t="str">
        <f>IF(K2066="YES"," ",IF(D2066&gt;=('28 Populations and thresholds'!$I$219)*0.25,"YES"))</f>
        <v xml:space="preserve"> </v>
      </c>
      <c r="M2066" s="38" t="b">
        <f>OR('28 Populations and thresholds'!$J$219="CR",'28 Populations and thresholds'!$J$219="EN",'28 Populations and thresholds'!$J$219="VU")</f>
        <v>0</v>
      </c>
      <c r="N2066" s="75">
        <f>D2066/'28 Populations and thresholds'!$H$219</f>
        <v>0.01</v>
      </c>
      <c r="O2066" s="263" t="str">
        <f t="shared" si="133"/>
        <v xml:space="preserve"> </v>
      </c>
      <c r="Q2066" s="263" t="str">
        <f t="shared" si="134"/>
        <v xml:space="preserve"> </v>
      </c>
    </row>
    <row r="2067" spans="1:22" x14ac:dyDescent="0.2">
      <c r="A2067" s="275" t="s">
        <v>1489</v>
      </c>
      <c r="B2067" s="269" t="s">
        <v>3433</v>
      </c>
      <c r="C2067" s="269" t="s">
        <v>3425</v>
      </c>
      <c r="D2067" s="279">
        <v>813</v>
      </c>
      <c r="E2067" s="274">
        <v>2000</v>
      </c>
      <c r="F2067" s="272"/>
      <c r="G2067" s="263" t="str">
        <f t="shared" si="131"/>
        <v xml:space="preserve"> </v>
      </c>
      <c r="H2067" s="275" t="s">
        <v>139</v>
      </c>
      <c r="I2067" s="275" t="s">
        <v>3388</v>
      </c>
      <c r="J2067" s="263" t="str">
        <f t="shared" si="132"/>
        <v xml:space="preserve"> </v>
      </c>
      <c r="K2067" s="272" t="str">
        <f>IF(D2067&gt;=('28 Populations and thresholds'!$I$120),"YES"," ")</f>
        <v>YES</v>
      </c>
      <c r="L2067" s="272" t="str">
        <f>IF(K2067="YES"," ",IF(D2067&gt;=('28 Populations and thresholds'!$I$120)*0.25,"YES"))</f>
        <v xml:space="preserve"> </v>
      </c>
      <c r="M2067" s="272" t="b">
        <f>OR('28 Populations and thresholds'!$J$120="CR",'28 Populations and thresholds'!$J$120="EN",'28 Populations and thresholds'!$J$120="VU")</f>
        <v>0</v>
      </c>
      <c r="N2067" s="273">
        <f>D2067/'28 Populations and thresholds'!$H$120</f>
        <v>0.81299999999999994</v>
      </c>
      <c r="O2067" s="263" t="str">
        <f t="shared" si="133"/>
        <v xml:space="preserve"> </v>
      </c>
      <c r="P2067" s="275"/>
      <c r="Q2067" s="263" t="str">
        <f t="shared" si="134"/>
        <v xml:space="preserve"> </v>
      </c>
      <c r="R2067" s="4"/>
      <c r="S2067" s="4"/>
      <c r="T2067" s="4"/>
      <c r="U2067" s="4"/>
      <c r="V2067" s="4"/>
    </row>
    <row r="2068" spans="1:22" x14ac:dyDescent="0.2">
      <c r="A2068" s="143" t="s">
        <v>1489</v>
      </c>
      <c r="B2068" s="40" t="s">
        <v>1493</v>
      </c>
      <c r="C2068" s="4" t="s">
        <v>3676</v>
      </c>
      <c r="D2068" s="41">
        <v>150</v>
      </c>
      <c r="E2068" s="47" t="s">
        <v>1341</v>
      </c>
      <c r="F2068" s="43"/>
      <c r="G2068" s="263" t="str">
        <f t="shared" si="131"/>
        <v xml:space="preserve"> </v>
      </c>
      <c r="H2068" s="143" t="s">
        <v>15</v>
      </c>
      <c r="I2068" s="143" t="s">
        <v>1315</v>
      </c>
      <c r="J2068" s="263" t="str">
        <f t="shared" si="132"/>
        <v xml:space="preserve"> </v>
      </c>
      <c r="K2068" s="38" t="str">
        <f>IF(D2068&gt;=('28 Populations and thresholds'!$I$96),"YES"," ")</f>
        <v>YES</v>
      </c>
      <c r="L2068" s="38" t="str">
        <f>IF(K2068="YES"," ",IF(D2068&gt;=('28 Populations and thresholds'!$I$96)*0.25,"YES"))</f>
        <v xml:space="preserve"> </v>
      </c>
      <c r="M2068" s="38" t="b">
        <f>OR('28 Populations and thresholds'!$J$96="CR",'28 Populations and thresholds'!$J$96="EN",'28 Populations and thresholds'!$J$96="VU")</f>
        <v>1</v>
      </c>
      <c r="N2068" s="75">
        <f>D2068/'28 Populations and thresholds'!$H$96</f>
        <v>0.15</v>
      </c>
      <c r="O2068" s="263" t="str">
        <f t="shared" si="133"/>
        <v xml:space="preserve"> </v>
      </c>
      <c r="P2068" s="9"/>
      <c r="Q2068" s="263" t="str">
        <f t="shared" si="134"/>
        <v xml:space="preserve"> </v>
      </c>
    </row>
    <row r="2069" spans="1:22" x14ac:dyDescent="0.2">
      <c r="A2069" s="143" t="s">
        <v>1489</v>
      </c>
      <c r="B2069" s="40" t="s">
        <v>1493</v>
      </c>
      <c r="C2069" s="4" t="s">
        <v>3519</v>
      </c>
      <c r="D2069" s="41">
        <v>8000</v>
      </c>
      <c r="E2069" s="47" t="s">
        <v>1341</v>
      </c>
      <c r="F2069" s="43"/>
      <c r="G2069" s="263" t="str">
        <f t="shared" si="131"/>
        <v xml:space="preserve"> </v>
      </c>
      <c r="H2069" s="143" t="s">
        <v>15</v>
      </c>
      <c r="I2069" s="143" t="s">
        <v>1315</v>
      </c>
      <c r="J2069" s="263" t="str">
        <f t="shared" si="132"/>
        <v xml:space="preserve"> </v>
      </c>
      <c r="K2069" s="38" t="str">
        <f>IF(D2069&gt;=('28 Populations and thresholds'!$I$56),"YES"," ")</f>
        <v>YES</v>
      </c>
      <c r="L2069" s="38" t="str">
        <f>IF(K2069="YES"," ",IF(D2069&gt;=('28 Populations and thresholds'!$I$56)*0.25,"YES"))</f>
        <v xml:space="preserve"> </v>
      </c>
      <c r="M2069" s="38" t="b">
        <f>OR('28 Populations and thresholds'!$J$56="CR",'28 Populations and thresholds'!$J$56="EN",'28 Populations and thresholds'!$J$56="VU")</f>
        <v>0</v>
      </c>
      <c r="N2069" s="75">
        <f>D2069/'28 Populations and thresholds'!$H$56</f>
        <v>8.0000000000000002E-3</v>
      </c>
      <c r="O2069" s="263" t="str">
        <f t="shared" si="133"/>
        <v xml:space="preserve"> </v>
      </c>
      <c r="Q2069" s="263" t="str">
        <f t="shared" si="134"/>
        <v xml:space="preserve"> </v>
      </c>
    </row>
    <row r="2070" spans="1:22" x14ac:dyDescent="0.2">
      <c r="A2070" s="267" t="s">
        <v>1489</v>
      </c>
      <c r="B2070" s="268" t="s">
        <v>1494</v>
      </c>
      <c r="C2070" s="269" t="s">
        <v>3552</v>
      </c>
      <c r="D2070" s="270">
        <v>1018</v>
      </c>
      <c r="E2070" s="294" t="s">
        <v>1354</v>
      </c>
      <c r="F2070" s="276"/>
      <c r="G2070" s="263" t="str">
        <f t="shared" si="131"/>
        <v xml:space="preserve"> </v>
      </c>
      <c r="H2070" s="267" t="s">
        <v>15</v>
      </c>
      <c r="I2070" s="267" t="s">
        <v>1315</v>
      </c>
      <c r="J2070" s="263" t="str">
        <f t="shared" si="132"/>
        <v xml:space="preserve"> </v>
      </c>
      <c r="K2070" s="272" t="str">
        <f>IF(D2070&gt;=('28 Populations and thresholds'!$I$77),"YES"," ")</f>
        <v>YES</v>
      </c>
      <c r="L2070" s="272" t="str">
        <f>IF(K2070="YES"," ",IF(D2070&gt;=('28 Populations and thresholds'!$I$77)*0.25,"YES"))</f>
        <v xml:space="preserve"> </v>
      </c>
      <c r="M2070" s="272" t="b">
        <f>OR('28 Populations and thresholds'!$J$77="CR",'28 Populations and thresholds'!$J$77="EN",'28 Populations and thresholds'!$J$77="VU")</f>
        <v>0</v>
      </c>
      <c r="N2070" s="273">
        <f>D2070/'28 Populations and thresholds'!$H$77</f>
        <v>1.018E-2</v>
      </c>
      <c r="O2070" s="263" t="str">
        <f t="shared" si="133"/>
        <v xml:space="preserve"> </v>
      </c>
      <c r="P2070" s="275"/>
      <c r="Q2070" s="263" t="str">
        <f t="shared" si="134"/>
        <v xml:space="preserve"> </v>
      </c>
    </row>
    <row r="2071" spans="1:22" x14ac:dyDescent="0.2">
      <c r="A2071" s="275" t="s">
        <v>1489</v>
      </c>
      <c r="B2071" s="293" t="s">
        <v>1494</v>
      </c>
      <c r="C2071" s="280" t="s">
        <v>3604</v>
      </c>
      <c r="D2071" s="279">
        <v>3832</v>
      </c>
      <c r="E2071" s="274">
        <v>1994</v>
      </c>
      <c r="F2071" s="272"/>
      <c r="G2071" s="263" t="str">
        <f t="shared" si="131"/>
        <v xml:space="preserve"> </v>
      </c>
      <c r="H2071" s="275" t="s">
        <v>139</v>
      </c>
      <c r="I2071" s="275" t="s">
        <v>3388</v>
      </c>
      <c r="J2071" s="263" t="str">
        <f t="shared" si="132"/>
        <v xml:space="preserve"> </v>
      </c>
      <c r="K2071" s="272" t="str">
        <f>IF(D2071&gt;=('28 Populations and thresholds'!$I$90),"YES"," ")</f>
        <v>YES</v>
      </c>
      <c r="L2071" s="272" t="str">
        <f>IF(K2071="YES"," ",IF(D2071&gt;=('28 Populations and thresholds'!$I$90)*0.25,"YES"))</f>
        <v xml:space="preserve"> </v>
      </c>
      <c r="M2071" s="272" t="b">
        <f>OR('28 Populations and thresholds'!$J$90="CR",'28 Populations and thresholds'!$J$90="EN",'28 Populations and thresholds'!$J$90="VU")</f>
        <v>0</v>
      </c>
      <c r="N2071" s="273">
        <f>D2071/'28 Populations and thresholds'!$H$90</f>
        <v>3.832E-2</v>
      </c>
      <c r="O2071" s="263" t="str">
        <f t="shared" si="133"/>
        <v xml:space="preserve"> </v>
      </c>
      <c r="P2071" s="275" t="s">
        <v>4548</v>
      </c>
      <c r="Q2071" s="263" t="str">
        <f t="shared" si="134"/>
        <v xml:space="preserve"> </v>
      </c>
      <c r="R2071" s="4"/>
      <c r="S2071" s="4"/>
      <c r="T2071" s="4"/>
      <c r="U2071" s="4"/>
      <c r="V2071" s="4"/>
    </row>
    <row r="2072" spans="1:22" x14ac:dyDescent="0.2">
      <c r="A2072" s="12" t="s">
        <v>1489</v>
      </c>
      <c r="B2072" s="9" t="s">
        <v>1689</v>
      </c>
      <c r="C2072" s="4" t="s">
        <v>1688</v>
      </c>
      <c r="D2072" s="5">
        <v>162</v>
      </c>
      <c r="E2072" s="1" t="s">
        <v>240</v>
      </c>
      <c r="G2072" s="263" t="str">
        <f t="shared" si="131"/>
        <v xml:space="preserve"> </v>
      </c>
      <c r="H2072" s="13" t="s">
        <v>139</v>
      </c>
      <c r="J2072" s="263" t="str">
        <f t="shared" si="132"/>
        <v xml:space="preserve"> </v>
      </c>
      <c r="K2072" s="38" t="str">
        <f>IF(D2072&gt;=('28 Populations and thresholds'!$I$47),"YES"," ")</f>
        <v>YES</v>
      </c>
      <c r="L2072" s="38" t="str">
        <f>IF(K2072="YES"," ",IF(D2072&gt;=('28 Populations and thresholds'!$I$47)*0.25,"YES"))</f>
        <v xml:space="preserve"> </v>
      </c>
      <c r="M2072" s="38" t="b">
        <f>OR('28 Populations and thresholds'!$J$47="CR",'28 Populations and thresholds'!$J$47="EN",'28 Populations and thresholds'!$J$47="VU")</f>
        <v>0</v>
      </c>
      <c r="N2072" s="75">
        <f>D2072/'28 Populations and thresholds'!$H$47</f>
        <v>1.6199999999999999E-2</v>
      </c>
      <c r="O2072" s="263" t="str">
        <f t="shared" si="133"/>
        <v xml:space="preserve"> </v>
      </c>
      <c r="P2072" s="121"/>
      <c r="Q2072" s="263" t="str">
        <f t="shared" si="134"/>
        <v xml:space="preserve"> </v>
      </c>
    </row>
    <row r="2073" spans="1:22" x14ac:dyDescent="0.2">
      <c r="A2073" s="12" t="s">
        <v>1489</v>
      </c>
      <c r="B2073" s="9" t="s">
        <v>1689</v>
      </c>
      <c r="C2073" s="4" t="s">
        <v>3461</v>
      </c>
      <c r="D2073" s="41">
        <v>1500</v>
      </c>
      <c r="E2073" s="46">
        <v>35078</v>
      </c>
      <c r="G2073" s="263" t="str">
        <f t="shared" si="131"/>
        <v xml:space="preserve"> </v>
      </c>
      <c r="H2073" s="143" t="s">
        <v>21</v>
      </c>
      <c r="I2073" s="143" t="s">
        <v>853</v>
      </c>
      <c r="J2073" s="263" t="str">
        <f t="shared" si="132"/>
        <v xml:space="preserve"> </v>
      </c>
      <c r="K2073" s="38" t="str">
        <f>IF(D2073&gt;=('28 Populations and thresholds'!$I$164),"YES"," ")</f>
        <v>YES</v>
      </c>
      <c r="L2073" s="38" t="str">
        <f>IF(K2073="YES"," ",IF(D2073&gt;=('28 Populations and thresholds'!$I$164)*0.25,"YES"))</f>
        <v xml:space="preserve"> </v>
      </c>
      <c r="M2073" s="38" t="b">
        <f>OR('28 Populations and thresholds'!$J$164="CR",'28 Populations and thresholds'!$J$164="EN",'28 Populations and thresholds'!$J$164="VU")</f>
        <v>0</v>
      </c>
      <c r="N2073" s="75">
        <f>D2073/'28 Populations and thresholds'!$H$164</f>
        <v>1.8987341772151899E-2</v>
      </c>
      <c r="O2073" s="263" t="str">
        <f t="shared" si="133"/>
        <v xml:space="preserve"> </v>
      </c>
      <c r="P2073" s="9"/>
      <c r="Q2073" s="263" t="str">
        <f t="shared" si="134"/>
        <v xml:space="preserve"> </v>
      </c>
    </row>
    <row r="2074" spans="1:22" x14ac:dyDescent="0.2">
      <c r="A2074" s="143" t="s">
        <v>1489</v>
      </c>
      <c r="B2074" s="9" t="s">
        <v>1689</v>
      </c>
      <c r="C2074" s="4" t="s">
        <v>3519</v>
      </c>
      <c r="D2074" s="41">
        <v>6328</v>
      </c>
      <c r="E2074" s="47" t="s">
        <v>1316</v>
      </c>
      <c r="F2074" s="43"/>
      <c r="G2074" s="263" t="str">
        <f t="shared" si="131"/>
        <v xml:space="preserve"> </v>
      </c>
      <c r="H2074" s="143" t="s">
        <v>15</v>
      </c>
      <c r="I2074" s="143" t="s">
        <v>1315</v>
      </c>
      <c r="J2074" s="263" t="str">
        <f t="shared" si="132"/>
        <v xml:space="preserve"> </v>
      </c>
      <c r="K2074" s="38" t="str">
        <f>IF(D2074&gt;=('28 Populations and thresholds'!$I$56),"YES"," ")</f>
        <v>YES</v>
      </c>
      <c r="L2074" s="38" t="str">
        <f>IF(K2074="YES"," ",IF(D2074&gt;=('28 Populations and thresholds'!$I$56)*0.25,"YES"))</f>
        <v xml:space="preserve"> </v>
      </c>
      <c r="M2074" s="38" t="b">
        <f>OR('28 Populations and thresholds'!$J$56="CR",'28 Populations and thresholds'!$J$56="EN",'28 Populations and thresholds'!$J$56="VU")</f>
        <v>0</v>
      </c>
      <c r="N2074" s="75">
        <f>D2074/'28 Populations and thresholds'!$H$56</f>
        <v>6.3280000000000003E-3</v>
      </c>
      <c r="O2074" s="263" t="str">
        <f t="shared" si="133"/>
        <v xml:space="preserve"> </v>
      </c>
      <c r="Q2074" s="263" t="str">
        <f t="shared" si="134"/>
        <v xml:space="preserve"> </v>
      </c>
    </row>
    <row r="2075" spans="1:22" x14ac:dyDescent="0.2">
      <c r="A2075" s="12" t="s">
        <v>1489</v>
      </c>
      <c r="B2075" s="65" t="s">
        <v>1689</v>
      </c>
      <c r="C2075" s="111" t="s">
        <v>3604</v>
      </c>
      <c r="D2075" s="5">
        <v>1213</v>
      </c>
      <c r="E2075" s="104">
        <v>1993</v>
      </c>
      <c r="G2075" s="263" t="str">
        <f t="shared" si="131"/>
        <v xml:space="preserve"> </v>
      </c>
      <c r="H2075" s="12" t="s">
        <v>139</v>
      </c>
      <c r="I2075" s="12" t="s">
        <v>3388</v>
      </c>
      <c r="J2075" s="263" t="str">
        <f t="shared" si="132"/>
        <v xml:space="preserve"> </v>
      </c>
      <c r="K2075" s="38" t="str">
        <f>IF(D2075&gt;=('28 Populations and thresholds'!$I$90),"YES"," ")</f>
        <v>YES</v>
      </c>
      <c r="L2075" s="38" t="str">
        <f>IF(K2075="YES"," ",IF(D2075&gt;=('28 Populations and thresholds'!$I$90)*0.25,"YES"))</f>
        <v xml:space="preserve"> </v>
      </c>
      <c r="M2075" s="38" t="b">
        <f>OR('28 Populations and thresholds'!$J$90="CR",'28 Populations and thresholds'!$J$90="EN",'28 Populations and thresholds'!$J$90="VU")</f>
        <v>0</v>
      </c>
      <c r="N2075" s="75">
        <f>D2075/'28 Populations and thresholds'!$H$90</f>
        <v>1.213E-2</v>
      </c>
      <c r="O2075" s="263" t="str">
        <f t="shared" si="133"/>
        <v xml:space="preserve"> </v>
      </c>
      <c r="P2075" s="12" t="s">
        <v>4548</v>
      </c>
      <c r="Q2075" s="263" t="str">
        <f t="shared" si="134"/>
        <v xml:space="preserve"> </v>
      </c>
      <c r="R2075" s="4"/>
      <c r="S2075" s="4"/>
      <c r="T2075" s="4"/>
      <c r="U2075" s="4"/>
      <c r="V2075" s="4"/>
    </row>
    <row r="2076" spans="1:22" x14ac:dyDescent="0.2">
      <c r="A2076" s="267" t="s">
        <v>1489</v>
      </c>
      <c r="B2076" s="269" t="s">
        <v>4682</v>
      </c>
      <c r="C2076" s="269" t="s">
        <v>3676</v>
      </c>
      <c r="D2076" s="270">
        <v>512</v>
      </c>
      <c r="E2076" s="294" t="s">
        <v>1316</v>
      </c>
      <c r="F2076" s="276"/>
      <c r="G2076" s="263" t="str">
        <f t="shared" si="131"/>
        <v xml:space="preserve"> </v>
      </c>
      <c r="H2076" s="267" t="s">
        <v>15</v>
      </c>
      <c r="I2076" s="267" t="s">
        <v>1315</v>
      </c>
      <c r="J2076" s="263" t="str">
        <f t="shared" si="132"/>
        <v xml:space="preserve"> </v>
      </c>
      <c r="K2076" s="272" t="str">
        <f>IF(D2076&gt;=('28 Populations and thresholds'!$I$96),"YES"," ")</f>
        <v>YES</v>
      </c>
      <c r="L2076" s="272" t="str">
        <f>IF(K2076="YES"," ",IF(D2076&gt;=('28 Populations and thresholds'!$I$96)*0.25,"YES"))</f>
        <v xml:space="preserve"> </v>
      </c>
      <c r="M2076" s="272" t="b">
        <f>OR('28 Populations and thresholds'!$J$96="CR",'28 Populations and thresholds'!$J$96="EN",'28 Populations and thresholds'!$J$96="VU")</f>
        <v>1</v>
      </c>
      <c r="N2076" s="273">
        <f>D2076/'28 Populations and thresholds'!$H$96</f>
        <v>0.51200000000000001</v>
      </c>
      <c r="O2076" s="263" t="str">
        <f t="shared" si="133"/>
        <v xml:space="preserve"> </v>
      </c>
      <c r="P2076" s="269"/>
      <c r="Q2076" s="263" t="str">
        <f t="shared" si="134"/>
        <v xml:space="preserve"> </v>
      </c>
    </row>
    <row r="2077" spans="1:22" x14ac:dyDescent="0.2">
      <c r="A2077" s="275" t="s">
        <v>1489</v>
      </c>
      <c r="B2077" s="269" t="s">
        <v>4682</v>
      </c>
      <c r="C2077" s="269" t="s">
        <v>1636</v>
      </c>
      <c r="D2077" s="279">
        <v>3000</v>
      </c>
      <c r="E2077" s="284" t="s">
        <v>40</v>
      </c>
      <c r="F2077" s="272"/>
      <c r="G2077" s="263" t="str">
        <f t="shared" si="131"/>
        <v xml:space="preserve"> </v>
      </c>
      <c r="H2077" s="275" t="s">
        <v>139</v>
      </c>
      <c r="I2077" s="275"/>
      <c r="J2077" s="263" t="str">
        <f t="shared" si="132"/>
        <v xml:space="preserve"> </v>
      </c>
      <c r="K2077" s="272" t="str">
        <f>IF(D2077&gt;=('28 Populations and thresholds'!$I$18),"YES"," ")</f>
        <v>YES</v>
      </c>
      <c r="L2077" s="272" t="str">
        <f>IF(K2077="YES"," ",IF(D2077&gt;=('28 Populations and thresholds'!$I$18)*0.25,"YES"))</f>
        <v xml:space="preserve"> </v>
      </c>
      <c r="M2077" s="272" t="b">
        <f>OR('28 Populations and thresholds'!$J$18="CR",'28 Populations and thresholds'!$J$18="EN",'28 Populations and thresholds'!$J$18="VU")</f>
        <v>0</v>
      </c>
      <c r="N2077" s="273">
        <f>D2077/'28 Populations and thresholds'!$H$18</f>
        <v>0.03</v>
      </c>
      <c r="O2077" s="263" t="str">
        <f t="shared" si="133"/>
        <v xml:space="preserve"> </v>
      </c>
      <c r="P2077" s="275"/>
      <c r="Q2077" s="263" t="str">
        <f t="shared" si="134"/>
        <v xml:space="preserve"> </v>
      </c>
    </row>
    <row r="2078" spans="1:22" x14ac:dyDescent="0.2">
      <c r="A2078" s="12" t="s">
        <v>1489</v>
      </c>
      <c r="B2078" s="4" t="s">
        <v>3438</v>
      </c>
      <c r="C2078" s="4" t="s">
        <v>3425</v>
      </c>
      <c r="D2078" s="105">
        <v>229</v>
      </c>
      <c r="E2078" s="106">
        <v>1998</v>
      </c>
      <c r="G2078" s="263" t="str">
        <f t="shared" si="131"/>
        <v xml:space="preserve"> </v>
      </c>
      <c r="H2078" s="12" t="s">
        <v>139</v>
      </c>
      <c r="I2078" s="12" t="s">
        <v>3388</v>
      </c>
      <c r="J2078" s="263" t="str">
        <f t="shared" si="132"/>
        <v xml:space="preserve"> </v>
      </c>
      <c r="K2078" s="38" t="str">
        <f>IF(D2078&gt;=('28 Populations and thresholds'!$I$120),"YES"," ")</f>
        <v>YES</v>
      </c>
      <c r="L2078" s="38" t="str">
        <f>IF(K2078="YES"," ",IF(D2078&gt;=('28 Populations and thresholds'!$I$120)*0.25,"YES"))</f>
        <v xml:space="preserve"> </v>
      </c>
      <c r="M2078" s="38" t="b">
        <f>OR('28 Populations and thresholds'!$J$120="CR",'28 Populations and thresholds'!$J$120="EN",'28 Populations and thresholds'!$J$120="VU")</f>
        <v>0</v>
      </c>
      <c r="N2078" s="75">
        <f>D2078/'28 Populations and thresholds'!$H$120</f>
        <v>0.22900000000000001</v>
      </c>
      <c r="O2078" s="263" t="str">
        <f t="shared" si="133"/>
        <v xml:space="preserve"> </v>
      </c>
      <c r="Q2078" s="263" t="str">
        <f t="shared" si="134"/>
        <v xml:space="preserve"> </v>
      </c>
      <c r="R2078" s="4"/>
      <c r="S2078" s="4"/>
      <c r="T2078" s="4"/>
      <c r="U2078" s="4"/>
      <c r="V2078" s="4"/>
    </row>
    <row r="2079" spans="1:22" x14ac:dyDescent="0.2">
      <c r="A2079" s="275" t="s">
        <v>1489</v>
      </c>
      <c r="B2079" s="269" t="s">
        <v>3434</v>
      </c>
      <c r="C2079" s="269" t="s">
        <v>3425</v>
      </c>
      <c r="D2079" s="279">
        <v>893</v>
      </c>
      <c r="E2079" s="274">
        <v>2006</v>
      </c>
      <c r="F2079" s="272"/>
      <c r="G2079" s="263" t="str">
        <f t="shared" si="131"/>
        <v xml:space="preserve"> </v>
      </c>
      <c r="H2079" s="275" t="s">
        <v>139</v>
      </c>
      <c r="I2079" s="275" t="s">
        <v>3388</v>
      </c>
      <c r="J2079" s="263" t="str">
        <f t="shared" si="132"/>
        <v xml:space="preserve"> </v>
      </c>
      <c r="K2079" s="272" t="str">
        <f>IF(D2079&gt;=('28 Populations and thresholds'!$I$120),"YES"," ")</f>
        <v>YES</v>
      </c>
      <c r="L2079" s="272" t="str">
        <f>IF(K2079="YES"," ",IF(D2079&gt;=('28 Populations and thresholds'!$I$120)*0.25,"YES"))</f>
        <v xml:space="preserve"> </v>
      </c>
      <c r="M2079" s="272" t="b">
        <f>OR('28 Populations and thresholds'!$J$120="CR",'28 Populations and thresholds'!$J$120="EN",'28 Populations and thresholds'!$J$120="VU")</f>
        <v>0</v>
      </c>
      <c r="N2079" s="273">
        <f>D2079/'28 Populations and thresholds'!$H$120</f>
        <v>0.89300000000000002</v>
      </c>
      <c r="O2079" s="263" t="str">
        <f t="shared" si="133"/>
        <v xml:space="preserve"> </v>
      </c>
      <c r="P2079" s="275"/>
      <c r="Q2079" s="263" t="str">
        <f t="shared" si="134"/>
        <v xml:space="preserve"> </v>
      </c>
      <c r="R2079" s="4"/>
      <c r="S2079" s="4"/>
      <c r="T2079" s="4"/>
      <c r="U2079" s="4"/>
      <c r="V2079" s="4"/>
    </row>
    <row r="2080" spans="1:22" x14ac:dyDescent="0.2">
      <c r="A2080" s="12" t="s">
        <v>1489</v>
      </c>
      <c r="B2080" s="9" t="s">
        <v>4546</v>
      </c>
      <c r="C2080" s="111" t="s">
        <v>3604</v>
      </c>
      <c r="D2080" s="5">
        <v>1500</v>
      </c>
      <c r="E2080" s="104">
        <v>1991</v>
      </c>
      <c r="G2080" s="263" t="str">
        <f t="shared" si="131"/>
        <v xml:space="preserve"> </v>
      </c>
      <c r="H2080" s="12" t="s">
        <v>139</v>
      </c>
      <c r="I2080" s="12" t="s">
        <v>3388</v>
      </c>
      <c r="J2080" s="263" t="str">
        <f t="shared" si="132"/>
        <v xml:space="preserve"> </v>
      </c>
      <c r="K2080" s="38" t="str">
        <f>IF(D2080&gt;=('28 Populations and thresholds'!$I$90),"YES"," ")</f>
        <v>YES</v>
      </c>
      <c r="L2080" s="38" t="str">
        <f>IF(K2080="YES"," ",IF(D2080&gt;=('28 Populations and thresholds'!$I$90)*0.25,"YES"))</f>
        <v xml:space="preserve"> </v>
      </c>
      <c r="M2080" s="38" t="b">
        <f>OR('28 Populations and thresholds'!$J$90="CR",'28 Populations and thresholds'!$J$90="EN",'28 Populations and thresholds'!$J$90="VU")</f>
        <v>0</v>
      </c>
      <c r="N2080" s="75">
        <f>D2080/'28 Populations and thresholds'!$H$90</f>
        <v>1.4999999999999999E-2</v>
      </c>
      <c r="O2080" s="263" t="str">
        <f t="shared" si="133"/>
        <v xml:space="preserve"> </v>
      </c>
      <c r="P2080" s="12" t="s">
        <v>4548</v>
      </c>
      <c r="Q2080" s="263" t="str">
        <f t="shared" si="134"/>
        <v xml:space="preserve"> </v>
      </c>
      <c r="R2080" s="4"/>
      <c r="S2080" s="4"/>
      <c r="T2080" s="4"/>
      <c r="U2080" s="4"/>
      <c r="V2080" s="4"/>
    </row>
    <row r="2081" spans="1:22" x14ac:dyDescent="0.2">
      <c r="A2081" s="275" t="s">
        <v>1489</v>
      </c>
      <c r="B2081" s="269" t="s">
        <v>1692</v>
      </c>
      <c r="C2081" s="269" t="s">
        <v>1691</v>
      </c>
      <c r="D2081" s="279">
        <v>1800</v>
      </c>
      <c r="E2081" s="284" t="s">
        <v>121</v>
      </c>
      <c r="F2081" s="272"/>
      <c r="G2081" s="263" t="str">
        <f t="shared" si="131"/>
        <v xml:space="preserve"> </v>
      </c>
      <c r="H2081" s="275" t="s">
        <v>139</v>
      </c>
      <c r="I2081" s="275"/>
      <c r="J2081" s="263" t="str">
        <f t="shared" si="132"/>
        <v xml:space="preserve"> </v>
      </c>
      <c r="K2081" s="272" t="str">
        <f>IF(D2081&gt;=('28 Populations and thresholds'!$I$49),"YES"," ")</f>
        <v>YES</v>
      </c>
      <c r="L2081" s="272" t="str">
        <f>IF(K2081="YES"," ",IF(D2081&gt;=('28 Populations and thresholds'!$I$49)*0.25,"YES"))</f>
        <v xml:space="preserve"> </v>
      </c>
      <c r="M2081" s="272" t="b">
        <f>OR('28 Populations and thresholds'!$J$49="CR",'28 Populations and thresholds'!$J$49="EN",'28 Populations and thresholds'!$J$49="VU")</f>
        <v>0</v>
      </c>
      <c r="N2081" s="273">
        <f>D2081/'28 Populations and thresholds'!$H$49</f>
        <v>7.1999999999999995E-2</v>
      </c>
      <c r="O2081" s="263" t="str">
        <f t="shared" si="133"/>
        <v xml:space="preserve"> </v>
      </c>
      <c r="P2081" s="275"/>
      <c r="Q2081" s="263" t="str">
        <f t="shared" si="134"/>
        <v xml:space="preserve"> </v>
      </c>
    </row>
    <row r="2082" spans="1:22" x14ac:dyDescent="0.2">
      <c r="A2082" s="12" t="s">
        <v>1489</v>
      </c>
      <c r="B2082" s="4" t="s">
        <v>3435</v>
      </c>
      <c r="C2082" s="4" t="s">
        <v>3425</v>
      </c>
      <c r="D2082" s="105">
        <v>1378</v>
      </c>
      <c r="E2082" s="106">
        <v>2005</v>
      </c>
      <c r="G2082" s="263" t="str">
        <f t="shared" si="131"/>
        <v xml:space="preserve"> </v>
      </c>
      <c r="H2082" s="12" t="s">
        <v>139</v>
      </c>
      <c r="I2082" s="12" t="s">
        <v>3388</v>
      </c>
      <c r="J2082" s="263" t="str">
        <f t="shared" si="132"/>
        <v xml:space="preserve"> </v>
      </c>
      <c r="K2082" s="38" t="str">
        <f>IF(D2082&gt;=('28 Populations and thresholds'!$I$120),"YES"," ")</f>
        <v>YES</v>
      </c>
      <c r="L2082" s="38" t="str">
        <f>IF(K2082="YES"," ",IF(D2082&gt;=('28 Populations and thresholds'!$I$120)*0.25,"YES"))</f>
        <v xml:space="preserve"> </v>
      </c>
      <c r="M2082" s="38" t="b">
        <f>OR('28 Populations and thresholds'!$J$120="CR",'28 Populations and thresholds'!$J$120="EN",'28 Populations and thresholds'!$J$120="VU")</f>
        <v>0</v>
      </c>
      <c r="N2082" s="75">
        <f>D2082/'28 Populations and thresholds'!$H$120</f>
        <v>1.3779999999999999</v>
      </c>
      <c r="O2082" s="263" t="str">
        <f t="shared" si="133"/>
        <v xml:space="preserve"> </v>
      </c>
      <c r="P2082" s="120"/>
      <c r="Q2082" s="263" t="str">
        <f t="shared" si="134"/>
        <v xml:space="preserve"> </v>
      </c>
      <c r="R2082" s="4"/>
      <c r="S2082" s="4"/>
      <c r="T2082" s="4"/>
      <c r="U2082" s="4"/>
      <c r="V2082" s="4"/>
    </row>
    <row r="2083" spans="1:22" x14ac:dyDescent="0.2">
      <c r="A2083" s="275" t="s">
        <v>1489</v>
      </c>
      <c r="B2083" s="269" t="s">
        <v>3439</v>
      </c>
      <c r="C2083" s="269" t="s">
        <v>3425</v>
      </c>
      <c r="D2083" s="279">
        <v>476</v>
      </c>
      <c r="E2083" s="274">
        <v>2005</v>
      </c>
      <c r="F2083" s="272"/>
      <c r="G2083" s="263" t="str">
        <f t="shared" si="131"/>
        <v xml:space="preserve"> </v>
      </c>
      <c r="H2083" s="275" t="s">
        <v>139</v>
      </c>
      <c r="I2083" s="275" t="s">
        <v>3388</v>
      </c>
      <c r="J2083" s="263" t="str">
        <f t="shared" si="132"/>
        <v xml:space="preserve"> </v>
      </c>
      <c r="K2083" s="272" t="str">
        <f>IF(D2083&gt;=('28 Populations and thresholds'!$I$120),"YES"," ")</f>
        <v>YES</v>
      </c>
      <c r="L2083" s="272" t="str">
        <f>IF(K2083="YES"," ",IF(D2083&gt;=('28 Populations and thresholds'!$I$120)*0.25,"YES"))</f>
        <v xml:space="preserve"> </v>
      </c>
      <c r="M2083" s="272" t="b">
        <f>OR('28 Populations and thresholds'!$J$120="CR",'28 Populations and thresholds'!$J$120="EN",'28 Populations and thresholds'!$J$120="VU")</f>
        <v>0</v>
      </c>
      <c r="N2083" s="273">
        <f>D2083/'28 Populations and thresholds'!$H$120</f>
        <v>0.47599999999999998</v>
      </c>
      <c r="O2083" s="263" t="str">
        <f t="shared" si="133"/>
        <v xml:space="preserve"> </v>
      </c>
      <c r="P2083" s="275"/>
      <c r="Q2083" s="263" t="str">
        <f t="shared" si="134"/>
        <v xml:space="preserve"> </v>
      </c>
    </row>
    <row r="2084" spans="1:22" x14ac:dyDescent="0.2">
      <c r="A2084" s="12" t="s">
        <v>2328</v>
      </c>
      <c r="B2084" s="64" t="s">
        <v>4195</v>
      </c>
      <c r="C2084" s="115" t="s">
        <v>3464</v>
      </c>
      <c r="D2084" s="105">
        <v>2052</v>
      </c>
      <c r="E2084" s="147">
        <v>33904</v>
      </c>
      <c r="G2084" s="263" t="str">
        <f t="shared" si="131"/>
        <v xml:space="preserve"> </v>
      </c>
      <c r="H2084" s="12"/>
      <c r="I2084" s="32" t="s">
        <v>4194</v>
      </c>
      <c r="J2084" s="263" t="str">
        <f t="shared" si="132"/>
        <v xml:space="preserve"> </v>
      </c>
      <c r="K2084" s="38" t="str">
        <f>IF(D2084&gt;=('28 Populations and thresholds'!$I$177),"YES"," ")</f>
        <v>YES</v>
      </c>
      <c r="L2084" s="38" t="str">
        <f>IF(K2084="YES"," ",IF(D2084&gt;=('28 Populations and thresholds'!$I$177)*0.25,"YES"))</f>
        <v xml:space="preserve"> </v>
      </c>
      <c r="M2084" s="38" t="b">
        <f>OR('28 Populations and thresholds'!$J$177="CR",'28 Populations and thresholds'!$J$177="EN",'28 Populations and thresholds'!$J$177="VU")</f>
        <v>0</v>
      </c>
      <c r="N2084" s="75">
        <f>D2084/('28 Populations and thresholds'!$H$177)</f>
        <v>1.5428571428571429E-2</v>
      </c>
      <c r="O2084" s="263" t="str">
        <f t="shared" si="133"/>
        <v xml:space="preserve"> </v>
      </c>
      <c r="Q2084" s="263" t="str">
        <f t="shared" si="134"/>
        <v xml:space="preserve"> </v>
      </c>
    </row>
    <row r="2085" spans="1:22" x14ac:dyDescent="0.2">
      <c r="A2085" s="267" t="s">
        <v>2328</v>
      </c>
      <c r="B2085" s="268" t="s">
        <v>973</v>
      </c>
      <c r="C2085" s="268" t="s">
        <v>3464</v>
      </c>
      <c r="D2085" s="270">
        <v>17181</v>
      </c>
      <c r="E2085" s="276"/>
      <c r="F2085" s="276" t="s">
        <v>6038</v>
      </c>
      <c r="G2085" s="263" t="str">
        <f t="shared" si="131"/>
        <v xml:space="preserve"> </v>
      </c>
      <c r="H2085" s="267" t="s">
        <v>21</v>
      </c>
      <c r="I2085" s="267" t="s">
        <v>702</v>
      </c>
      <c r="J2085" s="263" t="str">
        <f t="shared" si="132"/>
        <v xml:space="preserve"> </v>
      </c>
      <c r="K2085" s="272" t="str">
        <f>IF(D2085&gt;=('28 Populations and thresholds'!$I$177),"YES"," ")</f>
        <v>YES</v>
      </c>
      <c r="L2085" s="272" t="str">
        <f>IF(K2085="YES"," ",IF(D2085&gt;=('28 Populations and thresholds'!$I$177)*0.25,"YES"))</f>
        <v xml:space="preserve"> </v>
      </c>
      <c r="M2085" s="272" t="b">
        <f>OR('28 Populations and thresholds'!$J$177="CR",'28 Populations and thresholds'!$J$177="EN",'28 Populations and thresholds'!$J$177="VU")</f>
        <v>0</v>
      </c>
      <c r="N2085" s="273">
        <f>D2085/('28 Populations and thresholds'!$H$177)</f>
        <v>0.12918045112781956</v>
      </c>
      <c r="O2085" s="263" t="str">
        <f t="shared" si="133"/>
        <v xml:space="preserve"> </v>
      </c>
      <c r="P2085" s="275"/>
      <c r="Q2085" s="263" t="str">
        <f t="shared" si="134"/>
        <v xml:space="preserve"> </v>
      </c>
    </row>
    <row r="2086" spans="1:22" x14ac:dyDescent="0.2">
      <c r="A2086" s="267" t="s">
        <v>2328</v>
      </c>
      <c r="B2086" s="268" t="s">
        <v>973</v>
      </c>
      <c r="C2086" s="269" t="s">
        <v>3455</v>
      </c>
      <c r="D2086" s="270">
        <v>1442</v>
      </c>
      <c r="E2086" s="276"/>
      <c r="F2086" s="276"/>
      <c r="G2086" s="263" t="str">
        <f t="shared" si="131"/>
        <v xml:space="preserve"> </v>
      </c>
      <c r="H2086" s="267" t="s">
        <v>21</v>
      </c>
      <c r="I2086" s="267" t="s">
        <v>702</v>
      </c>
      <c r="J2086" s="263" t="str">
        <f t="shared" si="132"/>
        <v xml:space="preserve"> </v>
      </c>
      <c r="K2086" s="272" t="str">
        <f>IF(D2086&gt;=('28 Populations and thresholds'!$I$159),"YES"," ")</f>
        <v>YES</v>
      </c>
      <c r="L2086" s="272" t="str">
        <f>IF(K2086="YES"," ",IF(D2086&gt;=('28 Populations and thresholds'!$I$159)*0.25,"YES"))</f>
        <v xml:space="preserve"> </v>
      </c>
      <c r="M2086" s="272" t="b">
        <f>OR('28 Populations and thresholds'!$J$159="CR",'28 Populations and thresholds'!$J$159="EN",'28 Populations and thresholds'!$J$159="VU")</f>
        <v>0</v>
      </c>
      <c r="N2086" s="273">
        <f>D2086/'28 Populations and thresholds'!$H$159</f>
        <v>2.8840000000000001E-2</v>
      </c>
      <c r="O2086" s="263" t="str">
        <f t="shared" si="133"/>
        <v xml:space="preserve"> </v>
      </c>
      <c r="P2086" s="269"/>
      <c r="Q2086" s="263" t="str">
        <f t="shared" si="134"/>
        <v xml:space="preserve"> </v>
      </c>
    </row>
    <row r="2087" spans="1:22" x14ac:dyDescent="0.2">
      <c r="A2087" s="267" t="s">
        <v>2328</v>
      </c>
      <c r="B2087" s="268" t="s">
        <v>973</v>
      </c>
      <c r="C2087" s="268" t="s">
        <v>3769</v>
      </c>
      <c r="D2087" s="270">
        <v>24227</v>
      </c>
      <c r="E2087" s="276"/>
      <c r="F2087" s="276"/>
      <c r="G2087" s="263" t="str">
        <f t="shared" si="131"/>
        <v xml:space="preserve"> </v>
      </c>
      <c r="H2087" s="267" t="s">
        <v>21</v>
      </c>
      <c r="I2087" s="267" t="s">
        <v>702</v>
      </c>
      <c r="J2087" s="263" t="str">
        <f t="shared" si="132"/>
        <v xml:space="preserve"> </v>
      </c>
      <c r="K2087" s="272" t="str">
        <f>IF(D2087&gt;=('28 Populations and thresholds'!$I$197),"YES"," ")</f>
        <v>YES</v>
      </c>
      <c r="L2087" s="272" t="str">
        <f>IF(K2087="YES"," ",IF(D2087&gt;=('28 Populations and thresholds'!$I$197)*0.25,"YES"))</f>
        <v xml:space="preserve"> </v>
      </c>
      <c r="M2087" s="272" t="b">
        <f>OR('28 Populations and thresholds'!$J$197="CR",'28 Populations and thresholds'!$J$197="EN",'28 Populations and thresholds'!$J$197="VU")</f>
        <v>0</v>
      </c>
      <c r="N2087" s="273">
        <f>D2087/'28 Populations and thresholds'!$H$197</f>
        <v>0.40378333333333333</v>
      </c>
      <c r="O2087" s="263" t="str">
        <f t="shared" si="133"/>
        <v xml:space="preserve"> </v>
      </c>
      <c r="P2087" s="275" t="s">
        <v>4697</v>
      </c>
      <c r="Q2087" s="263" t="str">
        <f t="shared" si="134"/>
        <v xml:space="preserve"> </v>
      </c>
    </row>
    <row r="2088" spans="1:22" x14ac:dyDescent="0.2">
      <c r="A2088" s="267" t="s">
        <v>2328</v>
      </c>
      <c r="B2088" s="268" t="s">
        <v>973</v>
      </c>
      <c r="C2088" s="269" t="s">
        <v>3766</v>
      </c>
      <c r="D2088" s="270">
        <v>1792</v>
      </c>
      <c r="E2088" s="276"/>
      <c r="F2088" s="276"/>
      <c r="G2088" s="263" t="str">
        <f t="shared" si="131"/>
        <v xml:space="preserve"> </v>
      </c>
      <c r="H2088" s="267" t="s">
        <v>21</v>
      </c>
      <c r="I2088" s="267" t="s">
        <v>702</v>
      </c>
      <c r="J2088" s="263" t="str">
        <f t="shared" si="132"/>
        <v xml:space="preserve"> </v>
      </c>
      <c r="K2088" s="272" t="str">
        <f>IF(D2088&gt;=('28 Populations and thresholds'!$I$194),"YES"," ")</f>
        <v>YES</v>
      </c>
      <c r="L2088" s="272" t="str">
        <f>IF(K2088="YES"," ",IF(D2088&gt;=('28 Populations and thresholds'!$I$194)*0.25,"YES"))</f>
        <v xml:space="preserve"> </v>
      </c>
      <c r="M2088" s="272" t="b">
        <f>OR('28 Populations and thresholds'!$J$194="CR",'28 Populations and thresholds'!$J$194="EN",'28 Populations and thresholds'!$J$194="VU")</f>
        <v>0</v>
      </c>
      <c r="N2088" s="273">
        <f>D2088/'28 Populations and thresholds'!$H$194</f>
        <v>6.2877192982456143E-2</v>
      </c>
      <c r="O2088" s="263" t="str">
        <f t="shared" si="133"/>
        <v xml:space="preserve"> </v>
      </c>
      <c r="P2088" s="275"/>
      <c r="Q2088" s="263" t="str">
        <f t="shared" si="134"/>
        <v xml:space="preserve"> </v>
      </c>
    </row>
    <row r="2089" spans="1:22" x14ac:dyDescent="0.2">
      <c r="A2089" s="143" t="s">
        <v>2328</v>
      </c>
      <c r="B2089" s="40" t="s">
        <v>977</v>
      </c>
      <c r="C2089" s="40" t="s">
        <v>3464</v>
      </c>
      <c r="D2089" s="41">
        <v>12264</v>
      </c>
      <c r="E2089" s="43"/>
      <c r="F2089" s="43" t="s">
        <v>6038</v>
      </c>
      <c r="G2089" s="263" t="str">
        <f t="shared" si="131"/>
        <v xml:space="preserve"> </v>
      </c>
      <c r="H2089" s="143" t="s">
        <v>21</v>
      </c>
      <c r="I2089" s="143" t="s">
        <v>702</v>
      </c>
      <c r="J2089" s="263" t="str">
        <f t="shared" si="132"/>
        <v xml:space="preserve"> </v>
      </c>
      <c r="K2089" s="38" t="str">
        <f>IF(D2089&gt;=('28 Populations and thresholds'!$I$177),"YES"," ")</f>
        <v>YES</v>
      </c>
      <c r="L2089" s="38" t="str">
        <f>IF(K2089="YES"," ",IF(D2089&gt;=('28 Populations and thresholds'!$I$177)*0.25,"YES"))</f>
        <v xml:space="preserve"> </v>
      </c>
      <c r="M2089" s="38" t="b">
        <f>OR('28 Populations and thresholds'!$J$177="CR",'28 Populations and thresholds'!$J$177="EN",'28 Populations and thresholds'!$J$177="VU")</f>
        <v>0</v>
      </c>
      <c r="N2089" s="75">
        <f>D2089/('28 Populations and thresholds'!$H$177)</f>
        <v>9.2210526315789479E-2</v>
      </c>
      <c r="O2089" s="263" t="str">
        <f t="shared" si="133"/>
        <v xml:space="preserve"> </v>
      </c>
      <c r="Q2089" s="263" t="str">
        <f t="shared" si="134"/>
        <v xml:space="preserve"> </v>
      </c>
    </row>
    <row r="2090" spans="1:22" x14ac:dyDescent="0.2">
      <c r="A2090" s="143" t="s">
        <v>2328</v>
      </c>
      <c r="B2090" s="40" t="s">
        <v>977</v>
      </c>
      <c r="C2090" s="40" t="s">
        <v>3769</v>
      </c>
      <c r="D2090" s="41">
        <v>7819</v>
      </c>
      <c r="E2090" s="43"/>
      <c r="F2090" s="43"/>
      <c r="G2090" s="263" t="str">
        <f t="shared" si="131"/>
        <v xml:space="preserve"> </v>
      </c>
      <c r="H2090" s="143" t="s">
        <v>21</v>
      </c>
      <c r="I2090" s="143" t="s">
        <v>729</v>
      </c>
      <c r="J2090" s="263" t="str">
        <f t="shared" si="132"/>
        <v xml:space="preserve"> </v>
      </c>
      <c r="K2090" s="38" t="str">
        <f>IF(D2090&gt;=('28 Populations and thresholds'!$I$197),"YES"," ")</f>
        <v>YES</v>
      </c>
      <c r="L2090" s="38" t="str">
        <f>IF(K2090="YES"," ",IF(D2090&gt;=('28 Populations and thresholds'!$I$197)*0.25,"YES"))</f>
        <v xml:space="preserve"> </v>
      </c>
      <c r="M2090" s="38" t="b">
        <f>OR('28 Populations and thresholds'!$J$197="CR",'28 Populations and thresholds'!$J$197="EN",'28 Populations and thresholds'!$J$197="VU")</f>
        <v>0</v>
      </c>
      <c r="N2090" s="75">
        <f>D2090/'28 Populations and thresholds'!$H$197</f>
        <v>0.13031666666666666</v>
      </c>
      <c r="O2090" s="263" t="str">
        <f t="shared" si="133"/>
        <v xml:space="preserve"> </v>
      </c>
      <c r="P2090" s="12" t="s">
        <v>4697</v>
      </c>
      <c r="Q2090" s="263" t="str">
        <f t="shared" si="134"/>
        <v xml:space="preserve"> </v>
      </c>
    </row>
    <row r="2091" spans="1:22" x14ac:dyDescent="0.2">
      <c r="A2091" s="267" t="s">
        <v>2328</v>
      </c>
      <c r="B2091" s="268" t="s">
        <v>1162</v>
      </c>
      <c r="C2091" s="268" t="s">
        <v>3769</v>
      </c>
      <c r="D2091" s="270">
        <v>2855</v>
      </c>
      <c r="E2091" s="276"/>
      <c r="F2091" s="276"/>
      <c r="G2091" s="263" t="str">
        <f t="shared" si="131"/>
        <v xml:space="preserve"> </v>
      </c>
      <c r="H2091" s="267" t="s">
        <v>21</v>
      </c>
      <c r="I2091" s="267" t="s">
        <v>702</v>
      </c>
      <c r="J2091" s="263" t="str">
        <f t="shared" si="132"/>
        <v xml:space="preserve"> </v>
      </c>
      <c r="K2091" s="272" t="str">
        <f>IF(D2091&gt;=('28 Populations and thresholds'!$I$197),"YES"," ")</f>
        <v>YES</v>
      </c>
      <c r="L2091" s="272" t="str">
        <f>IF(K2091="YES"," ",IF(D2091&gt;=('28 Populations and thresholds'!$I$197)*0.25,"YES"))</f>
        <v xml:space="preserve"> </v>
      </c>
      <c r="M2091" s="272" t="b">
        <f>OR('28 Populations and thresholds'!$J$197="CR",'28 Populations and thresholds'!$J$197="EN",'28 Populations and thresholds'!$J$197="VU")</f>
        <v>0</v>
      </c>
      <c r="N2091" s="273">
        <f>D2091/'28 Populations and thresholds'!$H$197</f>
        <v>4.7583333333333332E-2</v>
      </c>
      <c r="O2091" s="263" t="str">
        <f t="shared" si="133"/>
        <v xml:space="preserve"> </v>
      </c>
      <c r="P2091" s="275" t="s">
        <v>4697</v>
      </c>
      <c r="Q2091" s="263" t="str">
        <f t="shared" si="134"/>
        <v xml:space="preserve"> </v>
      </c>
    </row>
    <row r="2092" spans="1:22" x14ac:dyDescent="0.2">
      <c r="A2092" s="143" t="s">
        <v>2328</v>
      </c>
      <c r="B2092" s="40" t="s">
        <v>1136</v>
      </c>
      <c r="C2092" s="111" t="s">
        <v>3766</v>
      </c>
      <c r="D2092" s="41">
        <v>1150</v>
      </c>
      <c r="E2092" s="43"/>
      <c r="F2092" s="43"/>
      <c r="G2092" s="263" t="str">
        <f t="shared" si="131"/>
        <v xml:space="preserve"> </v>
      </c>
      <c r="H2092" s="143" t="s">
        <v>21</v>
      </c>
      <c r="I2092" s="143" t="s">
        <v>702</v>
      </c>
      <c r="J2092" s="263" t="str">
        <f t="shared" si="132"/>
        <v xml:space="preserve"> </v>
      </c>
      <c r="K2092" s="38" t="str">
        <f>IF(D2092&gt;=('28 Populations and thresholds'!$I$194),"YES"," ")</f>
        <v>YES</v>
      </c>
      <c r="L2092" s="38" t="str">
        <f>IF(K2092="YES"," ",IF(D2092&gt;=('28 Populations and thresholds'!$I$194)*0.25,"YES"))</f>
        <v xml:space="preserve"> </v>
      </c>
      <c r="M2092" s="38" t="b">
        <f>OR('28 Populations and thresholds'!$J$194="CR",'28 Populations and thresholds'!$J$194="EN",'28 Populations and thresholds'!$J$194="VU")</f>
        <v>0</v>
      </c>
      <c r="N2092" s="75">
        <f>D2092/'28 Populations and thresholds'!$H$194</f>
        <v>4.0350877192982457E-2</v>
      </c>
      <c r="O2092" s="263" t="str">
        <f t="shared" si="133"/>
        <v xml:space="preserve"> </v>
      </c>
      <c r="Q2092" s="263" t="str">
        <f t="shared" si="134"/>
        <v xml:space="preserve"> </v>
      </c>
    </row>
    <row r="2093" spans="1:22" x14ac:dyDescent="0.2">
      <c r="A2093" s="267" t="s">
        <v>2328</v>
      </c>
      <c r="B2093" s="268" t="s">
        <v>974</v>
      </c>
      <c r="C2093" s="268" t="s">
        <v>3464</v>
      </c>
      <c r="D2093" s="270">
        <v>14507</v>
      </c>
      <c r="E2093" s="276"/>
      <c r="F2093" s="276"/>
      <c r="G2093" s="263" t="str">
        <f t="shared" si="131"/>
        <v xml:space="preserve"> </v>
      </c>
      <c r="H2093" s="267" t="s">
        <v>21</v>
      </c>
      <c r="I2093" s="267" t="s">
        <v>702</v>
      </c>
      <c r="J2093" s="263" t="str">
        <f t="shared" si="132"/>
        <v xml:space="preserve"> </v>
      </c>
      <c r="K2093" s="272" t="str">
        <f>IF(D2093&gt;=('28 Populations and thresholds'!$I$177),"YES"," ")</f>
        <v>YES</v>
      </c>
      <c r="L2093" s="272" t="str">
        <f>IF(K2093="YES"," ",IF(D2093&gt;=('28 Populations and thresholds'!$I$177)*0.25,"YES"))</f>
        <v xml:space="preserve"> </v>
      </c>
      <c r="M2093" s="272" t="b">
        <f>OR('28 Populations and thresholds'!$J$177="CR",'28 Populations and thresholds'!$J$177="EN",'28 Populations and thresholds'!$J$177="VU")</f>
        <v>0</v>
      </c>
      <c r="N2093" s="273">
        <f>D2093/('28 Populations and thresholds'!$H$177)</f>
        <v>0.10907518796992481</v>
      </c>
      <c r="O2093" s="263" t="str">
        <f t="shared" si="133"/>
        <v xml:space="preserve"> </v>
      </c>
      <c r="P2093" s="275"/>
      <c r="Q2093" s="263" t="str">
        <f t="shared" si="134"/>
        <v xml:space="preserve"> </v>
      </c>
    </row>
    <row r="2094" spans="1:22" x14ac:dyDescent="0.2">
      <c r="A2094" s="267" t="s">
        <v>2328</v>
      </c>
      <c r="B2094" s="268" t="s">
        <v>974</v>
      </c>
      <c r="C2094" s="269" t="s">
        <v>3455</v>
      </c>
      <c r="D2094" s="270">
        <v>1026</v>
      </c>
      <c r="E2094" s="276"/>
      <c r="F2094" s="276"/>
      <c r="G2094" s="263" t="str">
        <f t="shared" si="131"/>
        <v xml:space="preserve"> </v>
      </c>
      <c r="H2094" s="267" t="s">
        <v>21</v>
      </c>
      <c r="I2094" s="267" t="s">
        <v>702</v>
      </c>
      <c r="J2094" s="263" t="str">
        <f t="shared" si="132"/>
        <v xml:space="preserve"> </v>
      </c>
      <c r="K2094" s="272" t="str">
        <f>IF(D2094&gt;=('28 Populations and thresholds'!$I$159),"YES"," ")</f>
        <v>YES</v>
      </c>
      <c r="L2094" s="272" t="str">
        <f>IF(K2094="YES"," ",IF(D2094&gt;=('28 Populations and thresholds'!$I$159)*0.25,"YES"))</f>
        <v xml:space="preserve"> </v>
      </c>
      <c r="M2094" s="272" t="b">
        <f>OR('28 Populations and thresholds'!$J$159="CR",'28 Populations and thresholds'!$J$159="EN",'28 Populations and thresholds'!$J$159="VU")</f>
        <v>0</v>
      </c>
      <c r="N2094" s="273">
        <f>D2094/'28 Populations and thresholds'!$H$159</f>
        <v>2.052E-2</v>
      </c>
      <c r="O2094" s="263" t="str">
        <f t="shared" si="133"/>
        <v xml:space="preserve"> </v>
      </c>
      <c r="P2094" s="269"/>
      <c r="Q2094" s="263" t="str">
        <f t="shared" si="134"/>
        <v xml:space="preserve"> </v>
      </c>
    </row>
    <row r="2095" spans="1:22" x14ac:dyDescent="0.2">
      <c r="A2095" s="267" t="s">
        <v>2328</v>
      </c>
      <c r="B2095" s="268" t="s">
        <v>974</v>
      </c>
      <c r="C2095" s="268" t="s">
        <v>3769</v>
      </c>
      <c r="D2095" s="270">
        <v>16910</v>
      </c>
      <c r="E2095" s="276"/>
      <c r="F2095" s="276"/>
      <c r="G2095" s="263" t="str">
        <f t="shared" si="131"/>
        <v xml:space="preserve"> </v>
      </c>
      <c r="H2095" s="267" t="s">
        <v>21</v>
      </c>
      <c r="I2095" s="267" t="s">
        <v>702</v>
      </c>
      <c r="J2095" s="263" t="str">
        <f t="shared" si="132"/>
        <v xml:space="preserve"> </v>
      </c>
      <c r="K2095" s="272" t="str">
        <f>IF(D2095&gt;=('28 Populations and thresholds'!$I$197),"YES"," ")</f>
        <v>YES</v>
      </c>
      <c r="L2095" s="272" t="str">
        <f>IF(K2095="YES"," ",IF(D2095&gt;=('28 Populations and thresholds'!$I$197)*0.25,"YES"))</f>
        <v xml:space="preserve"> </v>
      </c>
      <c r="M2095" s="272" t="b">
        <f>OR('28 Populations and thresholds'!$J$197="CR",'28 Populations and thresholds'!$J$197="EN",'28 Populations and thresholds'!$J$197="VU")</f>
        <v>0</v>
      </c>
      <c r="N2095" s="273">
        <f>D2095/'28 Populations and thresholds'!$H$197</f>
        <v>0.28183333333333332</v>
      </c>
      <c r="O2095" s="263" t="str">
        <f t="shared" si="133"/>
        <v xml:space="preserve"> </v>
      </c>
      <c r="P2095" s="275" t="s">
        <v>4697</v>
      </c>
      <c r="Q2095" s="263" t="str">
        <f t="shared" si="134"/>
        <v xml:space="preserve"> </v>
      </c>
    </row>
    <row r="2096" spans="1:22" x14ac:dyDescent="0.2">
      <c r="A2096" s="267" t="s">
        <v>2328</v>
      </c>
      <c r="B2096" s="268" t="s">
        <v>974</v>
      </c>
      <c r="C2096" s="269" t="s">
        <v>3766</v>
      </c>
      <c r="D2096" s="270">
        <v>618</v>
      </c>
      <c r="E2096" s="276"/>
      <c r="F2096" s="276"/>
      <c r="G2096" s="263" t="str">
        <f t="shared" si="131"/>
        <v xml:space="preserve"> </v>
      </c>
      <c r="H2096" s="267" t="s">
        <v>21</v>
      </c>
      <c r="I2096" s="267" t="s">
        <v>702</v>
      </c>
      <c r="J2096" s="263" t="str">
        <f t="shared" si="132"/>
        <v xml:space="preserve"> </v>
      </c>
      <c r="K2096" s="272" t="str">
        <f>IF(D2096&gt;=('28 Populations and thresholds'!$I$194),"YES"," ")</f>
        <v>YES</v>
      </c>
      <c r="L2096" s="272" t="str">
        <f>IF(K2096="YES"," ",IF(D2096&gt;=('28 Populations and thresholds'!$I$194)*0.25,"YES"))</f>
        <v xml:space="preserve"> </v>
      </c>
      <c r="M2096" s="272" t="b">
        <f>OR('28 Populations and thresholds'!$J$194="CR",'28 Populations and thresholds'!$J$194="EN",'28 Populations and thresholds'!$J$194="VU")</f>
        <v>0</v>
      </c>
      <c r="N2096" s="273">
        <f>D2096/'28 Populations and thresholds'!$H$194</f>
        <v>2.1684210526315788E-2</v>
      </c>
      <c r="O2096" s="263" t="str">
        <f t="shared" si="133"/>
        <v xml:space="preserve"> </v>
      </c>
      <c r="P2096" s="275"/>
      <c r="Q2096" s="263" t="str">
        <f t="shared" si="134"/>
        <v xml:space="preserve"> </v>
      </c>
    </row>
    <row r="2097" spans="1:17" x14ac:dyDescent="0.2">
      <c r="A2097" s="143" t="s">
        <v>2328</v>
      </c>
      <c r="B2097" s="40" t="s">
        <v>988</v>
      </c>
      <c r="C2097" s="40" t="s">
        <v>3464</v>
      </c>
      <c r="D2097" s="41">
        <v>5350</v>
      </c>
      <c r="E2097" s="43"/>
      <c r="F2097" s="43"/>
      <c r="G2097" s="263" t="str">
        <f t="shared" si="131"/>
        <v xml:space="preserve"> </v>
      </c>
      <c r="H2097" s="143" t="s">
        <v>21</v>
      </c>
      <c r="I2097" s="143" t="s">
        <v>702</v>
      </c>
      <c r="J2097" s="263" t="str">
        <f t="shared" si="132"/>
        <v xml:space="preserve"> </v>
      </c>
      <c r="K2097" s="38" t="str">
        <f>IF(D2097&gt;=('28 Populations and thresholds'!$I$177),"YES"," ")</f>
        <v>YES</v>
      </c>
      <c r="L2097" s="38" t="str">
        <f>IF(K2097="YES"," ",IF(D2097&gt;=('28 Populations and thresholds'!$I$177)*0.25,"YES"))</f>
        <v xml:space="preserve"> </v>
      </c>
      <c r="M2097" s="38" t="b">
        <f>OR('28 Populations and thresholds'!$J$177="CR",'28 Populations and thresholds'!$J$177="EN",'28 Populations and thresholds'!$J$177="VU")</f>
        <v>0</v>
      </c>
      <c r="N2097" s="75">
        <f>D2097/('28 Populations and thresholds'!$H$177)</f>
        <v>4.0225563909774435E-2</v>
      </c>
      <c r="O2097" s="263" t="str">
        <f t="shared" si="133"/>
        <v xml:space="preserve"> </v>
      </c>
      <c r="Q2097" s="263" t="str">
        <f t="shared" si="134"/>
        <v xml:space="preserve"> </v>
      </c>
    </row>
    <row r="2098" spans="1:17" x14ac:dyDescent="0.2">
      <c r="A2098" s="143" t="s">
        <v>2328</v>
      </c>
      <c r="B2098" s="40" t="s">
        <v>988</v>
      </c>
      <c r="C2098" s="4" t="s">
        <v>3455</v>
      </c>
      <c r="D2098" s="41">
        <v>543</v>
      </c>
      <c r="E2098" s="43"/>
      <c r="F2098" s="43"/>
      <c r="G2098" s="263" t="str">
        <f t="shared" si="131"/>
        <v xml:space="preserve"> </v>
      </c>
      <c r="H2098" s="143" t="s">
        <v>21</v>
      </c>
      <c r="I2098" s="143" t="s">
        <v>702</v>
      </c>
      <c r="J2098" s="263" t="str">
        <f t="shared" si="132"/>
        <v xml:space="preserve"> </v>
      </c>
      <c r="K2098" s="38" t="str">
        <f>IF(D2098&gt;=('28 Populations and thresholds'!$I$159),"YES"," ")</f>
        <v>YES</v>
      </c>
      <c r="L2098" s="38" t="str">
        <f>IF(K2098="YES"," ",IF(D2098&gt;=('28 Populations and thresholds'!$I$159)*0.25,"YES"))</f>
        <v xml:space="preserve"> </v>
      </c>
      <c r="M2098" s="38" t="b">
        <f>OR('28 Populations and thresholds'!$J$159="CR",'28 Populations and thresholds'!$J$159="EN",'28 Populations and thresholds'!$J$159="VU")</f>
        <v>0</v>
      </c>
      <c r="N2098" s="75">
        <f>D2098/'28 Populations and thresholds'!$H$159</f>
        <v>1.086E-2</v>
      </c>
      <c r="O2098" s="263" t="str">
        <f t="shared" si="133"/>
        <v xml:space="preserve"> </v>
      </c>
      <c r="P2098" s="9"/>
      <c r="Q2098" s="263" t="str">
        <f t="shared" si="134"/>
        <v xml:space="preserve"> </v>
      </c>
    </row>
    <row r="2099" spans="1:17" x14ac:dyDescent="0.2">
      <c r="A2099" s="267" t="s">
        <v>2328</v>
      </c>
      <c r="B2099" s="268" t="s">
        <v>1277</v>
      </c>
      <c r="C2099" s="269" t="s">
        <v>3455</v>
      </c>
      <c r="D2099" s="270">
        <v>2502</v>
      </c>
      <c r="E2099" s="276"/>
      <c r="F2099" s="276"/>
      <c r="G2099" s="263" t="str">
        <f t="shared" si="131"/>
        <v xml:space="preserve"> </v>
      </c>
      <c r="H2099" s="267" t="s">
        <v>21</v>
      </c>
      <c r="I2099" s="267" t="s">
        <v>702</v>
      </c>
      <c r="J2099" s="263" t="str">
        <f t="shared" si="132"/>
        <v xml:space="preserve"> </v>
      </c>
      <c r="K2099" s="272" t="str">
        <f>IF(D2099&gt;=('28 Populations and thresholds'!$I$159),"YES"," ")</f>
        <v>YES</v>
      </c>
      <c r="L2099" s="272" t="str">
        <f>IF(K2099="YES"," ",IF(D2099&gt;=('28 Populations and thresholds'!$I$159)*0.25,"YES"))</f>
        <v xml:space="preserve"> </v>
      </c>
      <c r="M2099" s="272" t="b">
        <f>OR('28 Populations and thresholds'!$J$159="CR",'28 Populations and thresholds'!$J$159="EN",'28 Populations and thresholds'!$J$159="VU")</f>
        <v>0</v>
      </c>
      <c r="N2099" s="273">
        <f>D2099/'28 Populations and thresholds'!$H$159</f>
        <v>5.0040000000000001E-2</v>
      </c>
      <c r="O2099" s="263" t="str">
        <f t="shared" si="133"/>
        <v xml:space="preserve"> </v>
      </c>
      <c r="P2099" s="269"/>
      <c r="Q2099" s="263" t="str">
        <f t="shared" si="134"/>
        <v xml:space="preserve"> </v>
      </c>
    </row>
    <row r="2100" spans="1:17" x14ac:dyDescent="0.2">
      <c r="A2100" s="143" t="s">
        <v>2328</v>
      </c>
      <c r="B2100" s="40" t="s">
        <v>972</v>
      </c>
      <c r="C2100" s="40" t="s">
        <v>3464</v>
      </c>
      <c r="D2100" s="41">
        <v>22571</v>
      </c>
      <c r="E2100" s="43"/>
      <c r="F2100" s="43"/>
      <c r="G2100" s="263" t="str">
        <f t="shared" si="131"/>
        <v xml:space="preserve"> </v>
      </c>
      <c r="H2100" s="143" t="s">
        <v>21</v>
      </c>
      <c r="I2100" s="143" t="s">
        <v>702</v>
      </c>
      <c r="J2100" s="263" t="str">
        <f t="shared" si="132"/>
        <v xml:space="preserve"> </v>
      </c>
      <c r="K2100" s="38" t="str">
        <f>IF(D2100&gt;=('28 Populations and thresholds'!$I$177),"YES"," ")</f>
        <v>YES</v>
      </c>
      <c r="L2100" s="38" t="str">
        <f>IF(K2100="YES"," ",IF(D2100&gt;=('28 Populations and thresholds'!$I$177)*0.25,"YES"))</f>
        <v xml:space="preserve"> </v>
      </c>
      <c r="M2100" s="38" t="b">
        <f>OR('28 Populations and thresholds'!$J$177="CR",'28 Populations and thresholds'!$J$177="EN",'28 Populations and thresholds'!$J$177="VU")</f>
        <v>0</v>
      </c>
      <c r="N2100" s="75">
        <f>D2100/('28 Populations and thresholds'!$H$177)</f>
        <v>0.16970676691729322</v>
      </c>
      <c r="O2100" s="263" t="str">
        <f t="shared" si="133"/>
        <v xml:space="preserve"> </v>
      </c>
      <c r="Q2100" s="263" t="str">
        <f t="shared" si="134"/>
        <v xml:space="preserve"> </v>
      </c>
    </row>
    <row r="2101" spans="1:17" x14ac:dyDescent="0.2">
      <c r="A2101" s="143" t="s">
        <v>2328</v>
      </c>
      <c r="B2101" s="40" t="s">
        <v>972</v>
      </c>
      <c r="C2101" s="4" t="s">
        <v>3455</v>
      </c>
      <c r="D2101" s="41">
        <v>939</v>
      </c>
      <c r="E2101" s="43"/>
      <c r="F2101" s="43"/>
      <c r="G2101" s="263" t="str">
        <f t="shared" si="131"/>
        <v xml:space="preserve"> </v>
      </c>
      <c r="H2101" s="143" t="s">
        <v>21</v>
      </c>
      <c r="I2101" s="143" t="s">
        <v>702</v>
      </c>
      <c r="J2101" s="263" t="str">
        <f t="shared" si="132"/>
        <v xml:space="preserve"> </v>
      </c>
      <c r="K2101" s="38" t="str">
        <f>IF(D2101&gt;=('28 Populations and thresholds'!$I$159),"YES"," ")</f>
        <v>YES</v>
      </c>
      <c r="L2101" s="38" t="str">
        <f>IF(K2101="YES"," ",IF(D2101&gt;=('28 Populations and thresholds'!$I$159)*0.25,"YES"))</f>
        <v xml:space="preserve"> </v>
      </c>
      <c r="M2101" s="38" t="b">
        <f>OR('28 Populations and thresholds'!$J$159="CR",'28 Populations and thresholds'!$J$159="EN",'28 Populations and thresholds'!$J$159="VU")</f>
        <v>0</v>
      </c>
      <c r="N2101" s="75">
        <f>D2101/'28 Populations and thresholds'!$H$159</f>
        <v>1.8780000000000002E-2</v>
      </c>
      <c r="O2101" s="263" t="str">
        <f t="shared" si="133"/>
        <v xml:space="preserve"> </v>
      </c>
      <c r="P2101" s="9"/>
      <c r="Q2101" s="263" t="str">
        <f t="shared" si="134"/>
        <v xml:space="preserve"> </v>
      </c>
    </row>
    <row r="2102" spans="1:17" x14ac:dyDescent="0.2">
      <c r="A2102" s="143" t="s">
        <v>2328</v>
      </c>
      <c r="B2102" s="40" t="s">
        <v>972</v>
      </c>
      <c r="C2102" s="40" t="s">
        <v>3769</v>
      </c>
      <c r="D2102" s="41">
        <v>22433</v>
      </c>
      <c r="E2102" s="43"/>
      <c r="F2102" s="43"/>
      <c r="G2102" s="263" t="str">
        <f t="shared" si="131"/>
        <v xml:space="preserve"> </v>
      </c>
      <c r="H2102" s="143" t="s">
        <v>21</v>
      </c>
      <c r="I2102" s="143" t="s">
        <v>702</v>
      </c>
      <c r="J2102" s="263" t="str">
        <f t="shared" si="132"/>
        <v xml:space="preserve"> </v>
      </c>
      <c r="K2102" s="38" t="str">
        <f>IF(D2102&gt;=('28 Populations and thresholds'!$I$197),"YES"," ")</f>
        <v>YES</v>
      </c>
      <c r="L2102" s="38" t="str">
        <f>IF(K2102="YES"," ",IF(D2102&gt;=('28 Populations and thresholds'!$I$197)*0.25,"YES"))</f>
        <v xml:space="preserve"> </v>
      </c>
      <c r="M2102" s="38" t="b">
        <f>OR('28 Populations and thresholds'!$J$197="CR",'28 Populations and thresholds'!$J$197="EN",'28 Populations and thresholds'!$J$197="VU")</f>
        <v>0</v>
      </c>
      <c r="N2102" s="75">
        <f>D2102/'28 Populations and thresholds'!$H$197</f>
        <v>0.37388333333333335</v>
      </c>
      <c r="O2102" s="263" t="str">
        <f t="shared" si="133"/>
        <v xml:space="preserve"> </v>
      </c>
      <c r="P2102" s="12" t="s">
        <v>4697</v>
      </c>
      <c r="Q2102" s="263" t="str">
        <f t="shared" si="134"/>
        <v xml:space="preserve"> </v>
      </c>
    </row>
    <row r="2103" spans="1:17" x14ac:dyDescent="0.2">
      <c r="A2103" s="143" t="s">
        <v>2328</v>
      </c>
      <c r="B2103" s="40" t="s">
        <v>972</v>
      </c>
      <c r="C2103" s="111" t="s">
        <v>3766</v>
      </c>
      <c r="D2103" s="41">
        <v>803</v>
      </c>
      <c r="E2103" s="43"/>
      <c r="F2103" s="43"/>
      <c r="G2103" s="263" t="str">
        <f t="shared" si="131"/>
        <v xml:space="preserve"> </v>
      </c>
      <c r="H2103" s="143" t="s">
        <v>21</v>
      </c>
      <c r="I2103" s="143" t="s">
        <v>702</v>
      </c>
      <c r="J2103" s="263" t="str">
        <f t="shared" si="132"/>
        <v xml:space="preserve"> </v>
      </c>
      <c r="K2103" s="38" t="str">
        <f>IF(D2103&gt;=('28 Populations and thresholds'!$I$194),"YES"," ")</f>
        <v>YES</v>
      </c>
      <c r="L2103" s="38" t="str">
        <f>IF(K2103="YES"," ",IF(D2103&gt;=('28 Populations and thresholds'!$I$194)*0.25,"YES"))</f>
        <v xml:space="preserve"> </v>
      </c>
      <c r="M2103" s="38" t="b">
        <f>OR('28 Populations and thresholds'!$J$194="CR",'28 Populations and thresholds'!$J$194="EN",'28 Populations and thresholds'!$J$194="VU")</f>
        <v>0</v>
      </c>
      <c r="N2103" s="75">
        <f>D2103/'28 Populations and thresholds'!$H$194</f>
        <v>2.8175438596491229E-2</v>
      </c>
      <c r="O2103" s="263" t="str">
        <f t="shared" si="133"/>
        <v xml:space="preserve"> </v>
      </c>
      <c r="Q2103" s="263" t="str">
        <f t="shared" si="134"/>
        <v xml:space="preserve"> </v>
      </c>
    </row>
    <row r="2104" spans="1:17" x14ac:dyDescent="0.2">
      <c r="A2104" s="267" t="s">
        <v>2328</v>
      </c>
      <c r="B2104" s="268" t="s">
        <v>1146</v>
      </c>
      <c r="C2104" s="269" t="s">
        <v>3766</v>
      </c>
      <c r="D2104" s="270">
        <v>434</v>
      </c>
      <c r="E2104" s="276"/>
      <c r="F2104" s="276"/>
      <c r="G2104" s="263" t="str">
        <f t="shared" si="131"/>
        <v xml:space="preserve"> </v>
      </c>
      <c r="H2104" s="267" t="s">
        <v>21</v>
      </c>
      <c r="I2104" s="267" t="s">
        <v>702</v>
      </c>
      <c r="J2104" s="263" t="str">
        <f t="shared" si="132"/>
        <v xml:space="preserve"> </v>
      </c>
      <c r="K2104" s="272" t="str">
        <f>IF(D2104&gt;=('28 Populations and thresholds'!$I$194),"YES"," ")</f>
        <v>YES</v>
      </c>
      <c r="L2104" s="272" t="str">
        <f>IF(K2104="YES"," ",IF(D2104&gt;=('28 Populations and thresholds'!$I$194)*0.25,"YES"))</f>
        <v xml:space="preserve"> </v>
      </c>
      <c r="M2104" s="272" t="b">
        <f>OR('28 Populations and thresholds'!$J$194="CR",'28 Populations and thresholds'!$J$194="EN",'28 Populations and thresholds'!$J$194="VU")</f>
        <v>0</v>
      </c>
      <c r="N2104" s="273">
        <f>D2104/'28 Populations and thresholds'!$H$194</f>
        <v>1.5228070175438596E-2</v>
      </c>
      <c r="O2104" s="263" t="str">
        <f t="shared" si="133"/>
        <v xml:space="preserve"> </v>
      </c>
      <c r="P2104" s="275"/>
      <c r="Q2104" s="263" t="str">
        <f t="shared" si="134"/>
        <v xml:space="preserve"> </v>
      </c>
    </row>
    <row r="2105" spans="1:17" x14ac:dyDescent="0.2">
      <c r="A2105" s="143" t="s">
        <v>2328</v>
      </c>
      <c r="B2105" s="40" t="s">
        <v>991</v>
      </c>
      <c r="C2105" s="40" t="s">
        <v>3464</v>
      </c>
      <c r="D2105" s="41">
        <v>5000</v>
      </c>
      <c r="E2105" s="43"/>
      <c r="F2105" s="43"/>
      <c r="G2105" s="263" t="str">
        <f t="shared" si="131"/>
        <v xml:space="preserve"> </v>
      </c>
      <c r="H2105" s="143" t="s">
        <v>21</v>
      </c>
      <c r="I2105" s="143" t="s">
        <v>702</v>
      </c>
      <c r="J2105" s="263" t="str">
        <f t="shared" si="132"/>
        <v xml:space="preserve"> </v>
      </c>
      <c r="K2105" s="38" t="str">
        <f>IF(D2105&gt;=('28 Populations and thresholds'!$I$177),"YES"," ")</f>
        <v>YES</v>
      </c>
      <c r="L2105" s="38" t="str">
        <f>IF(K2105="YES"," ",IF(D2105&gt;=('28 Populations and thresholds'!$I$177)*0.25,"YES"))</f>
        <v xml:space="preserve"> </v>
      </c>
      <c r="M2105" s="38" t="b">
        <f>OR('28 Populations and thresholds'!$J$177="CR",'28 Populations and thresholds'!$J$177="EN",'28 Populations and thresholds'!$J$177="VU")</f>
        <v>0</v>
      </c>
      <c r="N2105" s="75">
        <f>D2105/('28 Populations and thresholds'!$H$177)</f>
        <v>3.7593984962406013E-2</v>
      </c>
      <c r="O2105" s="263" t="str">
        <f t="shared" si="133"/>
        <v xml:space="preserve"> </v>
      </c>
      <c r="Q2105" s="263" t="str">
        <f t="shared" si="134"/>
        <v xml:space="preserve"> </v>
      </c>
    </row>
    <row r="2106" spans="1:17" x14ac:dyDescent="0.2">
      <c r="A2106" s="143" t="s">
        <v>2328</v>
      </c>
      <c r="B2106" s="40" t="s">
        <v>991</v>
      </c>
      <c r="C2106" s="4" t="s">
        <v>3455</v>
      </c>
      <c r="D2106" s="41">
        <v>676</v>
      </c>
      <c r="E2106" s="43"/>
      <c r="F2106" s="43"/>
      <c r="G2106" s="263" t="str">
        <f t="shared" si="131"/>
        <v xml:space="preserve"> </v>
      </c>
      <c r="H2106" s="143" t="s">
        <v>21</v>
      </c>
      <c r="I2106" s="143" t="s">
        <v>702</v>
      </c>
      <c r="J2106" s="263" t="str">
        <f t="shared" si="132"/>
        <v xml:space="preserve"> </v>
      </c>
      <c r="K2106" s="38" t="str">
        <f>IF(D2106&gt;=('28 Populations and thresholds'!$I$159),"YES"," ")</f>
        <v>YES</v>
      </c>
      <c r="L2106" s="38" t="str">
        <f>IF(K2106="YES"," ",IF(D2106&gt;=('28 Populations and thresholds'!$I$159)*0.25,"YES"))</f>
        <v xml:space="preserve"> </v>
      </c>
      <c r="M2106" s="38" t="b">
        <f>OR('28 Populations and thresholds'!$J$159="CR",'28 Populations and thresholds'!$J$159="EN",'28 Populations and thresholds'!$J$159="VU")</f>
        <v>0</v>
      </c>
      <c r="N2106" s="75">
        <f>D2106/'28 Populations and thresholds'!$H$159</f>
        <v>1.3520000000000001E-2</v>
      </c>
      <c r="O2106" s="263" t="str">
        <f t="shared" si="133"/>
        <v xml:space="preserve"> </v>
      </c>
      <c r="P2106" s="9"/>
      <c r="Q2106" s="263" t="str">
        <f t="shared" si="134"/>
        <v xml:space="preserve"> </v>
      </c>
    </row>
    <row r="2107" spans="1:17" x14ac:dyDescent="0.2">
      <c r="A2107" s="267" t="s">
        <v>2328</v>
      </c>
      <c r="B2107" s="268" t="s">
        <v>989</v>
      </c>
      <c r="C2107" s="268" t="s">
        <v>3464</v>
      </c>
      <c r="D2107" s="270">
        <v>5200</v>
      </c>
      <c r="E2107" s="276"/>
      <c r="F2107" s="276"/>
      <c r="G2107" s="263" t="str">
        <f t="shared" si="131"/>
        <v xml:space="preserve"> </v>
      </c>
      <c r="H2107" s="267" t="s">
        <v>21</v>
      </c>
      <c r="I2107" s="267" t="s">
        <v>702</v>
      </c>
      <c r="J2107" s="263" t="str">
        <f t="shared" si="132"/>
        <v xml:space="preserve"> </v>
      </c>
      <c r="K2107" s="272" t="str">
        <f>IF(D2107&gt;=('28 Populations and thresholds'!$I$177),"YES"," ")</f>
        <v>YES</v>
      </c>
      <c r="L2107" s="272" t="str">
        <f>IF(K2107="YES"," ",IF(D2107&gt;=('28 Populations and thresholds'!$I$177)*0.25,"YES"))</f>
        <v xml:space="preserve"> </v>
      </c>
      <c r="M2107" s="272" t="b">
        <f>OR('28 Populations and thresholds'!$J$177="CR",'28 Populations and thresholds'!$J$177="EN",'28 Populations and thresholds'!$J$177="VU")</f>
        <v>0</v>
      </c>
      <c r="N2107" s="273">
        <f>D2107/('28 Populations and thresholds'!$H$177)</f>
        <v>3.9097744360902256E-2</v>
      </c>
      <c r="O2107" s="263" t="str">
        <f t="shared" si="133"/>
        <v xml:space="preserve"> </v>
      </c>
      <c r="P2107" s="275"/>
      <c r="Q2107" s="263" t="str">
        <f t="shared" si="134"/>
        <v xml:space="preserve"> </v>
      </c>
    </row>
    <row r="2108" spans="1:17" x14ac:dyDescent="0.2">
      <c r="A2108" s="267" t="s">
        <v>2328</v>
      </c>
      <c r="B2108" s="268" t="s">
        <v>989</v>
      </c>
      <c r="C2108" s="269" t="s">
        <v>3455</v>
      </c>
      <c r="D2108" s="270">
        <v>1380</v>
      </c>
      <c r="E2108" s="276"/>
      <c r="F2108" s="276"/>
      <c r="G2108" s="263" t="str">
        <f t="shared" si="131"/>
        <v xml:space="preserve"> </v>
      </c>
      <c r="H2108" s="267" t="s">
        <v>21</v>
      </c>
      <c r="I2108" s="267" t="s">
        <v>702</v>
      </c>
      <c r="J2108" s="263" t="str">
        <f t="shared" si="132"/>
        <v xml:space="preserve"> </v>
      </c>
      <c r="K2108" s="272" t="str">
        <f>IF(D2108&gt;=('28 Populations and thresholds'!$I$159),"YES"," ")</f>
        <v>YES</v>
      </c>
      <c r="L2108" s="272" t="str">
        <f>IF(K2108="YES"," ",IF(D2108&gt;=('28 Populations and thresholds'!$I$159)*0.25,"YES"))</f>
        <v xml:space="preserve"> </v>
      </c>
      <c r="M2108" s="272" t="b">
        <f>OR('28 Populations and thresholds'!$J$159="CR",'28 Populations and thresholds'!$J$159="EN",'28 Populations and thresholds'!$J$159="VU")</f>
        <v>0</v>
      </c>
      <c r="N2108" s="273">
        <f>D2108/'28 Populations and thresholds'!$H$159</f>
        <v>2.76E-2</v>
      </c>
      <c r="O2108" s="263" t="str">
        <f t="shared" si="133"/>
        <v xml:space="preserve"> </v>
      </c>
      <c r="P2108" s="269"/>
      <c r="Q2108" s="263" t="str">
        <f t="shared" si="134"/>
        <v xml:space="preserve"> </v>
      </c>
    </row>
    <row r="2109" spans="1:17" x14ac:dyDescent="0.2">
      <c r="A2109" s="267" t="s">
        <v>2328</v>
      </c>
      <c r="B2109" s="268" t="s">
        <v>989</v>
      </c>
      <c r="C2109" s="268" t="s">
        <v>3769</v>
      </c>
      <c r="D2109" s="270">
        <v>13500</v>
      </c>
      <c r="E2109" s="276"/>
      <c r="F2109" s="276"/>
      <c r="G2109" s="263" t="str">
        <f t="shared" si="131"/>
        <v xml:space="preserve"> </v>
      </c>
      <c r="H2109" s="267" t="s">
        <v>21</v>
      </c>
      <c r="I2109" s="267" t="s">
        <v>702</v>
      </c>
      <c r="J2109" s="263" t="str">
        <f t="shared" si="132"/>
        <v xml:space="preserve"> </v>
      </c>
      <c r="K2109" s="272" t="str">
        <f>IF(D2109&gt;=('28 Populations and thresholds'!$I$197),"YES"," ")</f>
        <v>YES</v>
      </c>
      <c r="L2109" s="272" t="str">
        <f>IF(K2109="YES"," ",IF(D2109&gt;=('28 Populations and thresholds'!$I$197)*0.25,"YES"))</f>
        <v xml:space="preserve"> </v>
      </c>
      <c r="M2109" s="272" t="b">
        <f>OR('28 Populations and thresholds'!$J$197="CR",'28 Populations and thresholds'!$J$197="EN",'28 Populations and thresholds'!$J$197="VU")</f>
        <v>0</v>
      </c>
      <c r="N2109" s="273">
        <f>D2109/'28 Populations and thresholds'!$H$197</f>
        <v>0.22500000000000001</v>
      </c>
      <c r="O2109" s="263" t="str">
        <f t="shared" si="133"/>
        <v xml:space="preserve"> </v>
      </c>
      <c r="P2109" s="275" t="s">
        <v>4697</v>
      </c>
      <c r="Q2109" s="263" t="str">
        <f t="shared" si="134"/>
        <v xml:space="preserve"> </v>
      </c>
    </row>
    <row r="2110" spans="1:17" x14ac:dyDescent="0.2">
      <c r="A2110" s="267" t="s">
        <v>2328</v>
      </c>
      <c r="B2110" s="268" t="s">
        <v>989</v>
      </c>
      <c r="C2110" s="269" t="s">
        <v>3766</v>
      </c>
      <c r="D2110" s="270">
        <v>1500</v>
      </c>
      <c r="E2110" s="276"/>
      <c r="F2110" s="276"/>
      <c r="G2110" s="263" t="str">
        <f t="shared" si="131"/>
        <v xml:space="preserve"> </v>
      </c>
      <c r="H2110" s="267" t="s">
        <v>21</v>
      </c>
      <c r="I2110" s="267" t="s">
        <v>702</v>
      </c>
      <c r="J2110" s="263" t="str">
        <f t="shared" si="132"/>
        <v xml:space="preserve"> </v>
      </c>
      <c r="K2110" s="272" t="str">
        <f>IF(D2110&gt;=('28 Populations and thresholds'!$I$194),"YES"," ")</f>
        <v>YES</v>
      </c>
      <c r="L2110" s="272" t="str">
        <f>IF(K2110="YES"," ",IF(D2110&gt;=('28 Populations and thresholds'!$I$194)*0.25,"YES"))</f>
        <v xml:space="preserve"> </v>
      </c>
      <c r="M2110" s="272" t="b">
        <f>OR('28 Populations and thresholds'!$J$194="CR",'28 Populations and thresholds'!$J$194="EN",'28 Populations and thresholds'!$J$194="VU")</f>
        <v>0</v>
      </c>
      <c r="N2110" s="273">
        <f>D2110/'28 Populations and thresholds'!$H$194</f>
        <v>5.2631578947368418E-2</v>
      </c>
      <c r="O2110" s="263" t="str">
        <f t="shared" si="133"/>
        <v xml:space="preserve"> </v>
      </c>
      <c r="P2110" s="275"/>
      <c r="Q2110" s="263" t="str">
        <f t="shared" si="134"/>
        <v xml:space="preserve"> </v>
      </c>
    </row>
    <row r="2111" spans="1:17" x14ac:dyDescent="0.2">
      <c r="A2111" s="143" t="s">
        <v>2328</v>
      </c>
      <c r="B2111" s="40" t="s">
        <v>984</v>
      </c>
      <c r="C2111" s="40" t="s">
        <v>3464</v>
      </c>
      <c r="D2111" s="41">
        <v>7850</v>
      </c>
      <c r="E2111" s="43"/>
      <c r="F2111" s="43"/>
      <c r="G2111" s="263" t="str">
        <f t="shared" si="131"/>
        <v xml:space="preserve"> </v>
      </c>
      <c r="H2111" s="143" t="s">
        <v>21</v>
      </c>
      <c r="I2111" s="143" t="s">
        <v>702</v>
      </c>
      <c r="J2111" s="263" t="str">
        <f t="shared" si="132"/>
        <v xml:space="preserve"> </v>
      </c>
      <c r="K2111" s="38" t="str">
        <f>IF(D2111&gt;=('28 Populations and thresholds'!$I$177),"YES"," ")</f>
        <v>YES</v>
      </c>
      <c r="L2111" s="38" t="str">
        <f>IF(K2111="YES"," ",IF(D2111&gt;=('28 Populations and thresholds'!$I$177)*0.25,"YES"))</f>
        <v xml:space="preserve"> </v>
      </c>
      <c r="M2111" s="38" t="b">
        <f>OR('28 Populations and thresholds'!$J$177="CR",'28 Populations and thresholds'!$J$177="EN",'28 Populations and thresholds'!$J$177="VU")</f>
        <v>0</v>
      </c>
      <c r="N2111" s="75">
        <f>D2111/('28 Populations and thresholds'!$H$177)</f>
        <v>5.9022556390977442E-2</v>
      </c>
      <c r="O2111" s="263" t="str">
        <f t="shared" si="133"/>
        <v xml:space="preserve"> </v>
      </c>
      <c r="Q2111" s="263" t="str">
        <f t="shared" si="134"/>
        <v xml:space="preserve"> </v>
      </c>
    </row>
    <row r="2112" spans="1:17" x14ac:dyDescent="0.2">
      <c r="A2112" s="143" t="s">
        <v>2328</v>
      </c>
      <c r="B2112" s="40" t="s">
        <v>984</v>
      </c>
      <c r="C2112" s="40" t="s">
        <v>3769</v>
      </c>
      <c r="D2112" s="41">
        <v>2500</v>
      </c>
      <c r="E2112" s="43"/>
      <c r="F2112" s="43"/>
      <c r="G2112" s="263" t="str">
        <f t="shared" si="131"/>
        <v xml:space="preserve"> </v>
      </c>
      <c r="H2112" s="143" t="s">
        <v>21</v>
      </c>
      <c r="I2112" s="143" t="s">
        <v>702</v>
      </c>
      <c r="J2112" s="263" t="str">
        <f t="shared" si="132"/>
        <v xml:space="preserve"> </v>
      </c>
      <c r="K2112" s="38" t="str">
        <f>IF(D2112&gt;=('28 Populations and thresholds'!$I$197),"YES"," ")</f>
        <v>YES</v>
      </c>
      <c r="L2112" s="38" t="str">
        <f>IF(K2112="YES"," ",IF(D2112&gt;=('28 Populations and thresholds'!$I$197)*0.25,"YES"))</f>
        <v xml:space="preserve"> </v>
      </c>
      <c r="M2112" s="38" t="b">
        <f>OR('28 Populations and thresholds'!$J$197="CR",'28 Populations and thresholds'!$J$197="EN",'28 Populations and thresholds'!$J$197="VU")</f>
        <v>0</v>
      </c>
      <c r="N2112" s="75">
        <f>D2112/'28 Populations and thresholds'!$H$197</f>
        <v>4.1666666666666664E-2</v>
      </c>
      <c r="O2112" s="263" t="str">
        <f t="shared" si="133"/>
        <v xml:space="preserve"> </v>
      </c>
      <c r="P2112" s="12" t="s">
        <v>4697</v>
      </c>
      <c r="Q2112" s="263" t="str">
        <f t="shared" si="134"/>
        <v xml:space="preserve"> </v>
      </c>
    </row>
    <row r="2113" spans="1:22" x14ac:dyDescent="0.2">
      <c r="A2113" s="143" t="s">
        <v>2328</v>
      </c>
      <c r="B2113" s="40" t="s">
        <v>984</v>
      </c>
      <c r="C2113" s="4" t="s">
        <v>3766</v>
      </c>
      <c r="D2113" s="41">
        <v>372</v>
      </c>
      <c r="E2113" s="43"/>
      <c r="F2113" s="43"/>
      <c r="G2113" s="263" t="str">
        <f t="shared" ref="G2113:G2176" si="135">" "</f>
        <v xml:space="preserve"> </v>
      </c>
      <c r="H2113" s="143" t="s">
        <v>21</v>
      </c>
      <c r="I2113" s="143" t="s">
        <v>702</v>
      </c>
      <c r="J2113" s="263" t="str">
        <f t="shared" ref="J2113:J2176" si="136">" "</f>
        <v xml:space="preserve"> </v>
      </c>
      <c r="K2113" s="38" t="str">
        <f>IF(D2113&gt;=('28 Populations and thresholds'!$I$194),"YES"," ")</f>
        <v>YES</v>
      </c>
      <c r="L2113" s="38" t="str">
        <f>IF(K2113="YES"," ",IF(D2113&gt;=('28 Populations and thresholds'!$I$194)*0.25,"YES"))</f>
        <v xml:space="preserve"> </v>
      </c>
      <c r="M2113" s="38" t="b">
        <f>OR('28 Populations and thresholds'!$J$194="CR",'28 Populations and thresholds'!$J$194="EN",'28 Populations and thresholds'!$J$194="VU")</f>
        <v>0</v>
      </c>
      <c r="N2113" s="75">
        <f>D2113/'28 Populations and thresholds'!$H$194</f>
        <v>1.3052631578947368E-2</v>
      </c>
      <c r="O2113" s="263" t="str">
        <f t="shared" ref="O2113:O2176" si="137">" "</f>
        <v xml:space="preserve"> </v>
      </c>
      <c r="Q2113" s="263" t="str">
        <f t="shared" ref="Q2113:Q2176" si="138">" "</f>
        <v xml:space="preserve"> </v>
      </c>
    </row>
    <row r="2114" spans="1:22" x14ac:dyDescent="0.2">
      <c r="A2114" s="267" t="s">
        <v>2328</v>
      </c>
      <c r="B2114" s="268" t="s">
        <v>987</v>
      </c>
      <c r="C2114" s="268" t="s">
        <v>3464</v>
      </c>
      <c r="D2114" s="270">
        <v>6900</v>
      </c>
      <c r="E2114" s="276"/>
      <c r="F2114" s="276"/>
      <c r="G2114" s="263" t="str">
        <f t="shared" si="135"/>
        <v xml:space="preserve"> </v>
      </c>
      <c r="H2114" s="267" t="s">
        <v>21</v>
      </c>
      <c r="I2114" s="267" t="s">
        <v>702</v>
      </c>
      <c r="J2114" s="263" t="str">
        <f t="shared" si="136"/>
        <v xml:space="preserve"> </v>
      </c>
      <c r="K2114" s="272" t="str">
        <f>IF(D2114&gt;=('28 Populations and thresholds'!$I$177),"YES"," ")</f>
        <v>YES</v>
      </c>
      <c r="L2114" s="272" t="str">
        <f>IF(K2114="YES"," ",IF(D2114&gt;=('28 Populations and thresholds'!$I$177)*0.25,"YES"))</f>
        <v xml:space="preserve"> </v>
      </c>
      <c r="M2114" s="272" t="b">
        <f>OR('28 Populations and thresholds'!$J$177="CR",'28 Populations and thresholds'!$J$177="EN",'28 Populations and thresholds'!$J$177="VU")</f>
        <v>0</v>
      </c>
      <c r="N2114" s="273">
        <f>D2114/('28 Populations and thresholds'!$H$177)</f>
        <v>5.1879699248120303E-2</v>
      </c>
      <c r="O2114" s="263" t="str">
        <f t="shared" si="137"/>
        <v xml:space="preserve"> </v>
      </c>
      <c r="P2114" s="275"/>
      <c r="Q2114" s="263" t="str">
        <f t="shared" si="138"/>
        <v xml:space="preserve"> </v>
      </c>
    </row>
    <row r="2115" spans="1:22" x14ac:dyDescent="0.2">
      <c r="A2115" s="267" t="s">
        <v>2328</v>
      </c>
      <c r="B2115" s="268" t="s">
        <v>987</v>
      </c>
      <c r="C2115" s="269" t="s">
        <v>3455</v>
      </c>
      <c r="D2115" s="270">
        <v>743</v>
      </c>
      <c r="E2115" s="276"/>
      <c r="F2115" s="276"/>
      <c r="G2115" s="263" t="str">
        <f t="shared" si="135"/>
        <v xml:space="preserve"> </v>
      </c>
      <c r="H2115" s="267" t="s">
        <v>21</v>
      </c>
      <c r="I2115" s="267" t="s">
        <v>702</v>
      </c>
      <c r="J2115" s="263" t="str">
        <f t="shared" si="136"/>
        <v xml:space="preserve"> </v>
      </c>
      <c r="K2115" s="272" t="str">
        <f>IF(D2115&gt;=('28 Populations and thresholds'!$I$159),"YES"," ")</f>
        <v>YES</v>
      </c>
      <c r="L2115" s="272" t="str">
        <f>IF(K2115="YES"," ",IF(D2115&gt;=('28 Populations and thresholds'!$I$159)*0.25,"YES"))</f>
        <v xml:space="preserve"> </v>
      </c>
      <c r="M2115" s="272" t="b">
        <f>OR('28 Populations and thresholds'!$J$159="CR",'28 Populations and thresholds'!$J$159="EN",'28 Populations and thresholds'!$J$159="VU")</f>
        <v>0</v>
      </c>
      <c r="N2115" s="273">
        <f>D2115/'28 Populations and thresholds'!$H$159</f>
        <v>1.486E-2</v>
      </c>
      <c r="O2115" s="263" t="str">
        <f t="shared" si="137"/>
        <v xml:space="preserve"> </v>
      </c>
      <c r="P2115" s="269"/>
      <c r="Q2115" s="263" t="str">
        <f t="shared" si="138"/>
        <v xml:space="preserve"> </v>
      </c>
    </row>
    <row r="2116" spans="1:22" x14ac:dyDescent="0.2">
      <c r="A2116" s="267" t="s">
        <v>2328</v>
      </c>
      <c r="B2116" s="268" t="s">
        <v>987</v>
      </c>
      <c r="C2116" s="269" t="s">
        <v>3766</v>
      </c>
      <c r="D2116" s="270">
        <v>402</v>
      </c>
      <c r="E2116" s="276"/>
      <c r="F2116" s="276"/>
      <c r="G2116" s="263" t="str">
        <f t="shared" si="135"/>
        <v xml:space="preserve"> </v>
      </c>
      <c r="H2116" s="267" t="s">
        <v>21</v>
      </c>
      <c r="I2116" s="267" t="s">
        <v>702</v>
      </c>
      <c r="J2116" s="263" t="str">
        <f t="shared" si="136"/>
        <v xml:space="preserve"> </v>
      </c>
      <c r="K2116" s="272" t="str">
        <f>IF(D2116&gt;=('28 Populations and thresholds'!$I$194),"YES"," ")</f>
        <v>YES</v>
      </c>
      <c r="L2116" s="272" t="str">
        <f>IF(K2116="YES"," ",IF(D2116&gt;=('28 Populations and thresholds'!$I$194)*0.25,"YES"))</f>
        <v xml:space="preserve"> </v>
      </c>
      <c r="M2116" s="272" t="b">
        <f>OR('28 Populations and thresholds'!$J$194="CR",'28 Populations and thresholds'!$J$194="EN",'28 Populations and thresholds'!$J$194="VU")</f>
        <v>0</v>
      </c>
      <c r="N2116" s="273">
        <f>D2116/'28 Populations and thresholds'!$H$194</f>
        <v>1.4105263157894737E-2</v>
      </c>
      <c r="O2116" s="263" t="str">
        <f t="shared" si="137"/>
        <v xml:space="preserve"> </v>
      </c>
      <c r="P2116" s="275"/>
      <c r="Q2116" s="263" t="str">
        <f t="shared" si="138"/>
        <v xml:space="preserve"> </v>
      </c>
    </row>
    <row r="2117" spans="1:22" x14ac:dyDescent="0.2">
      <c r="A2117" s="143" t="s">
        <v>2328</v>
      </c>
      <c r="B2117" s="40" t="s">
        <v>985</v>
      </c>
      <c r="C2117" s="40" t="s">
        <v>3464</v>
      </c>
      <c r="D2117" s="41">
        <v>7245</v>
      </c>
      <c r="E2117" s="43"/>
      <c r="F2117" s="43"/>
      <c r="G2117" s="263" t="str">
        <f t="shared" si="135"/>
        <v xml:space="preserve"> </v>
      </c>
      <c r="H2117" s="143" t="s">
        <v>21</v>
      </c>
      <c r="I2117" s="143" t="s">
        <v>702</v>
      </c>
      <c r="J2117" s="263" t="str">
        <f t="shared" si="136"/>
        <v xml:space="preserve"> </v>
      </c>
      <c r="K2117" s="38" t="str">
        <f>IF(D2117&gt;=('28 Populations and thresholds'!$I$177),"YES"," ")</f>
        <v>YES</v>
      </c>
      <c r="L2117" s="38" t="str">
        <f>IF(K2117="YES"," ",IF(D2117&gt;=('28 Populations and thresholds'!$I$177)*0.25,"YES"))</f>
        <v xml:space="preserve"> </v>
      </c>
      <c r="M2117" s="38" t="b">
        <f>OR('28 Populations and thresholds'!$J$177="CR",'28 Populations and thresholds'!$J$177="EN",'28 Populations and thresholds'!$J$177="VU")</f>
        <v>0</v>
      </c>
      <c r="N2117" s="75">
        <f>D2117/('28 Populations and thresholds'!$H$177)</f>
        <v>5.4473684210526313E-2</v>
      </c>
      <c r="O2117" s="263" t="str">
        <f t="shared" si="137"/>
        <v xml:space="preserve"> </v>
      </c>
      <c r="Q2117" s="263" t="str">
        <f t="shared" si="138"/>
        <v xml:space="preserve"> </v>
      </c>
    </row>
    <row r="2118" spans="1:22" x14ac:dyDescent="0.2">
      <c r="A2118" s="143" t="s">
        <v>2328</v>
      </c>
      <c r="B2118" s="40" t="s">
        <v>985</v>
      </c>
      <c r="C2118" s="4" t="s">
        <v>3455</v>
      </c>
      <c r="D2118" s="41">
        <v>689</v>
      </c>
      <c r="E2118" s="43"/>
      <c r="F2118" s="43"/>
      <c r="G2118" s="263" t="str">
        <f t="shared" si="135"/>
        <v xml:space="preserve"> </v>
      </c>
      <c r="H2118" s="143" t="s">
        <v>21</v>
      </c>
      <c r="I2118" s="143" t="s">
        <v>702</v>
      </c>
      <c r="J2118" s="263" t="str">
        <f t="shared" si="136"/>
        <v xml:space="preserve"> </v>
      </c>
      <c r="K2118" s="38" t="str">
        <f>IF(D2118&gt;=('28 Populations and thresholds'!$I$159),"YES"," ")</f>
        <v>YES</v>
      </c>
      <c r="L2118" s="38" t="str">
        <f>IF(K2118="YES"," ",IF(D2118&gt;=('28 Populations and thresholds'!$I$159)*0.25,"YES"))</f>
        <v xml:space="preserve"> </v>
      </c>
      <c r="M2118" s="38" t="b">
        <f>OR('28 Populations and thresholds'!$J$159="CR",'28 Populations and thresholds'!$J$159="EN",'28 Populations and thresholds'!$J$159="VU")</f>
        <v>0</v>
      </c>
      <c r="N2118" s="75">
        <f>D2118/'28 Populations and thresholds'!$H$159</f>
        <v>1.3780000000000001E-2</v>
      </c>
      <c r="O2118" s="263" t="str">
        <f t="shared" si="137"/>
        <v xml:space="preserve"> </v>
      </c>
      <c r="P2118" s="9"/>
      <c r="Q2118" s="263" t="str">
        <f t="shared" si="138"/>
        <v xml:space="preserve"> </v>
      </c>
    </row>
    <row r="2119" spans="1:22" x14ac:dyDescent="0.2">
      <c r="A2119" s="143" t="s">
        <v>2328</v>
      </c>
      <c r="B2119" s="40" t="s">
        <v>985</v>
      </c>
      <c r="C2119" s="40" t="s">
        <v>3769</v>
      </c>
      <c r="D2119" s="41">
        <v>4198</v>
      </c>
      <c r="E2119" s="43"/>
      <c r="F2119" s="43"/>
      <c r="G2119" s="263" t="str">
        <f t="shared" si="135"/>
        <v xml:space="preserve"> </v>
      </c>
      <c r="H2119" s="143" t="s">
        <v>21</v>
      </c>
      <c r="I2119" s="143" t="s">
        <v>702</v>
      </c>
      <c r="J2119" s="263" t="str">
        <f t="shared" si="136"/>
        <v xml:space="preserve"> </v>
      </c>
      <c r="K2119" s="38" t="str">
        <f>IF(D2119&gt;=('28 Populations and thresholds'!$I$197),"YES"," ")</f>
        <v>YES</v>
      </c>
      <c r="L2119" s="38" t="str">
        <f>IF(K2119="YES"," ",IF(D2119&gt;=('28 Populations and thresholds'!$I$197)*0.25,"YES"))</f>
        <v xml:space="preserve"> </v>
      </c>
      <c r="M2119" s="38" t="b">
        <f>OR('28 Populations and thresholds'!$J$197="CR",'28 Populations and thresholds'!$J$197="EN",'28 Populations and thresholds'!$J$197="VU")</f>
        <v>0</v>
      </c>
      <c r="N2119" s="75">
        <f>D2119/'28 Populations and thresholds'!$H$197</f>
        <v>6.9966666666666663E-2</v>
      </c>
      <c r="O2119" s="263" t="str">
        <f t="shared" si="137"/>
        <v xml:space="preserve"> </v>
      </c>
      <c r="P2119" s="12" t="s">
        <v>4697</v>
      </c>
      <c r="Q2119" s="263" t="str">
        <f t="shared" si="138"/>
        <v xml:space="preserve"> </v>
      </c>
    </row>
    <row r="2120" spans="1:22" x14ac:dyDescent="0.2">
      <c r="A2120" s="275" t="s">
        <v>2332</v>
      </c>
      <c r="B2120" s="301" t="s">
        <v>2331</v>
      </c>
      <c r="C2120" s="269" t="s">
        <v>3399</v>
      </c>
      <c r="D2120" s="279">
        <v>200</v>
      </c>
      <c r="E2120" s="274" t="s">
        <v>4081</v>
      </c>
      <c r="F2120" s="272"/>
      <c r="G2120" s="263" t="str">
        <f t="shared" si="135"/>
        <v xml:space="preserve"> </v>
      </c>
      <c r="H2120" s="275"/>
      <c r="I2120" s="275" t="s">
        <v>4019</v>
      </c>
      <c r="J2120" s="263" t="str">
        <f t="shared" si="136"/>
        <v xml:space="preserve"> </v>
      </c>
      <c r="K2120" s="272" t="str">
        <f>IF(D2120&gt;=('28 Populations and thresholds'!$I$124),"YES"," ")</f>
        <v>YES</v>
      </c>
      <c r="L2120" s="272" t="str">
        <f>IF(K2120="YES"," ",IF(D2120&gt;=('28 Populations and thresholds'!$I$124)*0.25,"YES"))</f>
        <v xml:space="preserve"> </v>
      </c>
      <c r="M2120" s="272" t="b">
        <f>OR('28 Populations and thresholds'!$J$124="CR",'28 Populations and thresholds'!$J$124="EN",'28 Populations and thresholds'!$J$124="VU")</f>
        <v>1</v>
      </c>
      <c r="N2120" s="273">
        <f>D2120/'28 Populations and thresholds'!$H$124</f>
        <v>0.19047619047619047</v>
      </c>
      <c r="O2120" s="263" t="str">
        <f t="shared" si="137"/>
        <v xml:space="preserve"> </v>
      </c>
      <c r="P2120" s="282"/>
      <c r="Q2120" s="263" t="str">
        <f t="shared" si="138"/>
        <v xml:space="preserve"> </v>
      </c>
    </row>
    <row r="2121" spans="1:22" x14ac:dyDescent="0.2">
      <c r="A2121" s="12" t="s">
        <v>2332</v>
      </c>
      <c r="B2121" s="74" t="s">
        <v>4034</v>
      </c>
      <c r="C2121" s="4" t="s">
        <v>3719</v>
      </c>
      <c r="D2121" s="5">
        <v>150</v>
      </c>
      <c r="E2121" s="104">
        <v>1996</v>
      </c>
      <c r="G2121" s="263" t="str">
        <f t="shared" si="135"/>
        <v xml:space="preserve"> </v>
      </c>
      <c r="H2121" s="13" t="s">
        <v>4019</v>
      </c>
      <c r="J2121" s="263" t="str">
        <f t="shared" si="136"/>
        <v xml:space="preserve"> </v>
      </c>
      <c r="K2121" s="38" t="str">
        <f>IF(D2121&gt;=('28 Populations and thresholds'!$I$32),"YES"," ")</f>
        <v>YES</v>
      </c>
      <c r="L2121" s="38" t="str">
        <f>IF(K2121="YES"," ",IF(D2121&gt;=('28 Populations and thresholds'!$I$32)*0.25,"YES"))</f>
        <v xml:space="preserve"> </v>
      </c>
      <c r="M2121" s="38" t="b">
        <f>OR('28 Populations and thresholds'!$J$32="CR",'28 Populations and thresholds'!$J$32="EN",'28 Populations and thresholds'!$J$32="VU")</f>
        <v>1</v>
      </c>
      <c r="N2121" s="75">
        <f>D2121/'28 Populations and thresholds'!$H$32</f>
        <v>3.6585365853658534E-2</v>
      </c>
      <c r="O2121" s="263" t="str">
        <f t="shared" si="137"/>
        <v xml:space="preserve"> </v>
      </c>
      <c r="Q2121" s="263" t="str">
        <f t="shared" si="138"/>
        <v xml:space="preserve"> </v>
      </c>
    </row>
    <row r="2122" spans="1:22" x14ac:dyDescent="0.2">
      <c r="A2122" s="267" t="s">
        <v>2332</v>
      </c>
      <c r="B2122" s="268" t="s">
        <v>1466</v>
      </c>
      <c r="C2122" s="269" t="s">
        <v>3659</v>
      </c>
      <c r="D2122" s="270">
        <v>2000</v>
      </c>
      <c r="E2122" s="294" t="s">
        <v>1378</v>
      </c>
      <c r="F2122" s="276"/>
      <c r="G2122" s="263" t="str">
        <f t="shared" si="135"/>
        <v xml:space="preserve"> </v>
      </c>
      <c r="H2122" s="267" t="s">
        <v>15</v>
      </c>
      <c r="I2122" s="267" t="s">
        <v>1467</v>
      </c>
      <c r="J2122" s="263" t="str">
        <f t="shared" si="136"/>
        <v xml:space="preserve"> </v>
      </c>
      <c r="K2122" s="272" t="str">
        <f>IF(D2122&gt;=('28 Populations and thresholds'!$I$68),"YES"," ")</f>
        <v>YES</v>
      </c>
      <c r="L2122" s="272" t="str">
        <f>IF(K2122="YES"," ",IF(D2122&gt;=('28 Populations and thresholds'!$I$68)*0.25,"YES"))</f>
        <v xml:space="preserve"> </v>
      </c>
      <c r="M2122" s="272" t="b">
        <f>OR('28 Populations and thresholds'!$J$68="CR",'28 Populations and thresholds'!$J$68="EN",'28 Populations and thresholds'!$J$68="VU")</f>
        <v>0</v>
      </c>
      <c r="N2122" s="273">
        <f>D2122/'28 Populations and thresholds'!$H$68</f>
        <v>0.02</v>
      </c>
      <c r="O2122" s="263" t="str">
        <f t="shared" si="137"/>
        <v xml:space="preserve"> </v>
      </c>
      <c r="P2122" s="269"/>
      <c r="Q2122" s="263" t="str">
        <f t="shared" si="138"/>
        <v xml:space="preserve"> </v>
      </c>
    </row>
    <row r="2123" spans="1:22" x14ac:dyDescent="0.2">
      <c r="A2123" s="267" t="s">
        <v>2332</v>
      </c>
      <c r="B2123" s="268" t="s">
        <v>1466</v>
      </c>
      <c r="C2123" s="269" t="s">
        <v>3540</v>
      </c>
      <c r="D2123" s="270">
        <v>2000</v>
      </c>
      <c r="E2123" s="294" t="s">
        <v>1378</v>
      </c>
      <c r="F2123" s="276"/>
      <c r="G2123" s="263" t="str">
        <f t="shared" si="135"/>
        <v xml:space="preserve"> </v>
      </c>
      <c r="H2123" s="267" t="s">
        <v>15</v>
      </c>
      <c r="I2123" s="267" t="s">
        <v>1467</v>
      </c>
      <c r="J2123" s="263" t="str">
        <f t="shared" si="136"/>
        <v xml:space="preserve"> </v>
      </c>
      <c r="K2123" s="272" t="str">
        <f>IF(D2123&gt;=('28 Populations and thresholds'!$I$60),"YES"," ")</f>
        <v>YES</v>
      </c>
      <c r="L2123" s="272" t="str">
        <f>IF(K2123="YES"," ",IF(D2123&gt;=('28 Populations and thresholds'!$I$60)*0.25,"YES"))</f>
        <v xml:space="preserve"> </v>
      </c>
      <c r="M2123" s="272" t="b">
        <f>OR('28 Populations and thresholds'!$J$60="CR",'28 Populations and thresholds'!$J$60="EN",'28 Populations and thresholds'!$J$60="VU")</f>
        <v>1</v>
      </c>
      <c r="N2123" s="273">
        <f>D2123/'28 Populations and thresholds'!$H$60</f>
        <v>2.564102564102564E-2</v>
      </c>
      <c r="O2123" s="263" t="str">
        <f t="shared" si="137"/>
        <v xml:space="preserve"> </v>
      </c>
      <c r="P2123" s="275"/>
      <c r="Q2123" s="263" t="str">
        <f t="shared" si="138"/>
        <v xml:space="preserve"> </v>
      </c>
      <c r="R2123" s="4"/>
      <c r="S2123" s="4"/>
      <c r="T2123" s="4"/>
      <c r="U2123" s="4"/>
      <c r="V2123" s="4"/>
    </row>
    <row r="2124" spans="1:22" x14ac:dyDescent="0.2">
      <c r="A2124" s="12" t="s">
        <v>2332</v>
      </c>
      <c r="B2124" s="74" t="s">
        <v>4032</v>
      </c>
      <c r="C2124" s="4" t="s">
        <v>3719</v>
      </c>
      <c r="D2124" s="5">
        <v>150</v>
      </c>
      <c r="E2124" s="104">
        <v>1996</v>
      </c>
      <c r="G2124" s="263" t="str">
        <f t="shared" si="135"/>
        <v xml:space="preserve"> </v>
      </c>
      <c r="H2124" s="13" t="s">
        <v>4019</v>
      </c>
      <c r="J2124" s="263" t="str">
        <f t="shared" si="136"/>
        <v xml:space="preserve"> </v>
      </c>
      <c r="K2124" s="38" t="str">
        <f>IF(D2124&gt;=('28 Populations and thresholds'!$I$32),"YES"," ")</f>
        <v>YES</v>
      </c>
      <c r="L2124" s="38" t="str">
        <f>IF(K2124="YES"," ",IF(D2124&gt;=('28 Populations and thresholds'!$I$32)*0.25,"YES"))</f>
        <v xml:space="preserve"> </v>
      </c>
      <c r="M2124" s="38" t="b">
        <f>OR('28 Populations and thresholds'!$J$32="CR",'28 Populations and thresholds'!$J$32="EN",'28 Populations and thresholds'!$J$32="VU")</f>
        <v>1</v>
      </c>
      <c r="N2124" s="75">
        <f>D2124/'28 Populations and thresholds'!$H$32</f>
        <v>3.6585365853658534E-2</v>
      </c>
      <c r="O2124" s="263" t="str">
        <f t="shared" si="137"/>
        <v xml:space="preserve"> </v>
      </c>
      <c r="Q2124" s="263" t="str">
        <f t="shared" si="138"/>
        <v xml:space="preserve"> </v>
      </c>
    </row>
    <row r="2125" spans="1:22" x14ac:dyDescent="0.2">
      <c r="A2125" s="275" t="s">
        <v>2332</v>
      </c>
      <c r="B2125" s="301" t="s">
        <v>2335</v>
      </c>
      <c r="C2125" s="269" t="s">
        <v>3399</v>
      </c>
      <c r="D2125" s="279">
        <v>54</v>
      </c>
      <c r="E2125" s="281">
        <v>34029</v>
      </c>
      <c r="F2125" s="272" t="s">
        <v>6038</v>
      </c>
      <c r="G2125" s="263" t="str">
        <f t="shared" si="135"/>
        <v xml:space="preserve"> </v>
      </c>
      <c r="H2125" s="275"/>
      <c r="I2125" s="275" t="s">
        <v>4019</v>
      </c>
      <c r="J2125" s="263" t="str">
        <f t="shared" si="136"/>
        <v xml:space="preserve"> </v>
      </c>
      <c r="K2125" s="272" t="str">
        <f>IF(D2125&gt;=('28 Populations and thresholds'!$I$124),"YES"," ")</f>
        <v>YES</v>
      </c>
      <c r="L2125" s="272" t="str">
        <f>IF(K2125="YES"," ",IF(D2125&gt;=('28 Populations and thresholds'!$I$124)*0.25,"YES"))</f>
        <v xml:space="preserve"> </v>
      </c>
      <c r="M2125" s="272" t="b">
        <f>OR('28 Populations and thresholds'!$J$124="CR",'28 Populations and thresholds'!$J$124="EN",'28 Populations and thresholds'!$J$124="VU")</f>
        <v>1</v>
      </c>
      <c r="N2125" s="273">
        <f>D2125/'28 Populations and thresholds'!$H$124</f>
        <v>5.1428571428571428E-2</v>
      </c>
      <c r="O2125" s="263" t="str">
        <f t="shared" si="137"/>
        <v xml:space="preserve"> </v>
      </c>
      <c r="P2125" s="282"/>
      <c r="Q2125" s="263" t="str">
        <f t="shared" si="138"/>
        <v xml:space="preserve"> </v>
      </c>
    </row>
    <row r="2126" spans="1:22" x14ac:dyDescent="0.2">
      <c r="A2126" s="275" t="s">
        <v>2332</v>
      </c>
      <c r="B2126" s="301" t="s">
        <v>2335</v>
      </c>
      <c r="C2126" s="280" t="s">
        <v>3402</v>
      </c>
      <c r="D2126" s="279">
        <v>472</v>
      </c>
      <c r="E2126" s="281">
        <v>34029</v>
      </c>
      <c r="F2126" s="272"/>
      <c r="G2126" s="263" t="str">
        <f t="shared" si="135"/>
        <v xml:space="preserve"> </v>
      </c>
      <c r="H2126" s="275"/>
      <c r="I2126" s="275" t="s">
        <v>4019</v>
      </c>
      <c r="J2126" s="263" t="str">
        <f t="shared" si="136"/>
        <v xml:space="preserve"> </v>
      </c>
      <c r="K2126" s="272" t="str">
        <f>IF(D2126&gt;=('28 Populations and thresholds'!$I$118),"YES"," ")</f>
        <v>YES</v>
      </c>
      <c r="L2126" s="272" t="str">
        <f>IF(K2126="YES"," ",IF(D2126&gt;=('28 Populations and thresholds'!$I$118)*0.25,"YES"))</f>
        <v xml:space="preserve"> </v>
      </c>
      <c r="M2126" s="272" t="b">
        <f>OR('28 Populations and thresholds'!$J$118="CR",'28 Populations and thresholds'!$J$118="EN",'28 Populations and thresholds'!$J$118="VU")</f>
        <v>1</v>
      </c>
      <c r="N2126" s="273">
        <f>D2126/'28 Populations and thresholds'!$H$118</f>
        <v>9.4399999999999998E-2</v>
      </c>
      <c r="O2126" s="263" t="str">
        <f t="shared" si="137"/>
        <v xml:space="preserve"> </v>
      </c>
      <c r="P2126" s="282"/>
      <c r="Q2126" s="263" t="str">
        <f t="shared" si="138"/>
        <v xml:space="preserve"> </v>
      </c>
    </row>
    <row r="2127" spans="1:22" x14ac:dyDescent="0.2">
      <c r="A2127" s="267" t="s">
        <v>2332</v>
      </c>
      <c r="B2127" s="301" t="s">
        <v>2335</v>
      </c>
      <c r="C2127" s="269" t="s">
        <v>3659</v>
      </c>
      <c r="D2127" s="298">
        <v>1600</v>
      </c>
      <c r="E2127" s="294" t="s">
        <v>1378</v>
      </c>
      <c r="F2127" s="276"/>
      <c r="G2127" s="263" t="str">
        <f t="shared" si="135"/>
        <v xml:space="preserve"> </v>
      </c>
      <c r="H2127" s="267" t="s">
        <v>15</v>
      </c>
      <c r="I2127" s="267" t="s">
        <v>1467</v>
      </c>
      <c r="J2127" s="263" t="str">
        <f t="shared" si="136"/>
        <v xml:space="preserve"> </v>
      </c>
      <c r="K2127" s="272" t="str">
        <f>IF(D2127&gt;=('28 Populations and thresholds'!$I$68),"YES"," ")</f>
        <v>YES</v>
      </c>
      <c r="L2127" s="272" t="str">
        <f>IF(K2127="YES"," ",IF(D2127&gt;=('28 Populations and thresholds'!$I$68)*0.25,"YES"))</f>
        <v xml:space="preserve"> </v>
      </c>
      <c r="M2127" s="272" t="b">
        <f>OR('28 Populations and thresholds'!$J$68="CR",'28 Populations and thresholds'!$J$68="EN",'28 Populations and thresholds'!$J$68="VU")</f>
        <v>0</v>
      </c>
      <c r="N2127" s="273">
        <f>D2127/'28 Populations and thresholds'!$H$68</f>
        <v>1.6E-2</v>
      </c>
      <c r="O2127" s="263" t="str">
        <f t="shared" si="137"/>
        <v xml:space="preserve"> </v>
      </c>
      <c r="P2127" s="269"/>
      <c r="Q2127" s="263" t="str">
        <f t="shared" si="138"/>
        <v xml:space="preserve"> </v>
      </c>
    </row>
    <row r="2128" spans="1:22" x14ac:dyDescent="0.2">
      <c r="A2128" s="143" t="s">
        <v>2332</v>
      </c>
      <c r="B2128" s="40" t="s">
        <v>1051</v>
      </c>
      <c r="C2128" s="4" t="s">
        <v>3470</v>
      </c>
      <c r="D2128" s="41">
        <v>1890</v>
      </c>
      <c r="E2128" s="43"/>
      <c r="F2128" s="43" t="s">
        <v>6038</v>
      </c>
      <c r="G2128" s="263" t="str">
        <f t="shared" si="135"/>
        <v xml:space="preserve"> </v>
      </c>
      <c r="H2128" s="143" t="s">
        <v>21</v>
      </c>
      <c r="I2128" s="143" t="s">
        <v>82</v>
      </c>
      <c r="J2128" s="263" t="str">
        <f t="shared" si="136"/>
        <v xml:space="preserve"> </v>
      </c>
      <c r="K2128" s="38" t="str">
        <f>IF(D2128&gt;=('28 Populations and thresholds'!$I$181),"YES"," ")</f>
        <v>YES</v>
      </c>
      <c r="L2128" s="38" t="str">
        <f>IF(K2128="YES"," ",IF(D2128&gt;=('28 Populations and thresholds'!$I$181)*0.25,"YES"))</f>
        <v xml:space="preserve"> </v>
      </c>
      <c r="M2128" s="38" t="b">
        <f>OR('28 Populations and thresholds'!$J$181="CR",'28 Populations and thresholds'!$J$181="EN",'28 Populations and thresholds'!$J$181="VU")</f>
        <v>1</v>
      </c>
      <c r="N2128" s="75">
        <f>D2128/'28 Populations and thresholds'!$H$181</f>
        <v>5.9062499999999997E-2</v>
      </c>
      <c r="O2128" s="263" t="str">
        <f t="shared" si="137"/>
        <v xml:space="preserve"> </v>
      </c>
      <c r="P2128" s="9"/>
      <c r="Q2128" s="263" t="str">
        <f t="shared" si="138"/>
        <v xml:space="preserve"> </v>
      </c>
    </row>
    <row r="2129" spans="1:17" x14ac:dyDescent="0.2">
      <c r="A2129" s="12" t="s">
        <v>2332</v>
      </c>
      <c r="B2129" s="56" t="s">
        <v>1051</v>
      </c>
      <c r="C2129" s="4" t="s">
        <v>3395</v>
      </c>
      <c r="D2129" s="5">
        <v>2500</v>
      </c>
      <c r="E2129" s="104" t="s">
        <v>4479</v>
      </c>
      <c r="G2129" s="263" t="str">
        <f t="shared" si="135"/>
        <v xml:space="preserve"> </v>
      </c>
      <c r="I2129" s="13" t="s">
        <v>4019</v>
      </c>
      <c r="J2129" s="263" t="str">
        <f t="shared" si="136"/>
        <v xml:space="preserve"> </v>
      </c>
      <c r="K2129" s="38" t="str">
        <f>IF(D2129&gt;=('28 Populations and thresholds'!$I$122),"YES"," ")</f>
        <v>YES</v>
      </c>
      <c r="L2129" s="38" t="str">
        <f>IF(K2129="YES"," ",IF(D2129&gt;=('28 Populations and thresholds'!$I$122)*0.25,"YES"))</f>
        <v xml:space="preserve"> </v>
      </c>
      <c r="M2129" s="38" t="b">
        <f>OR('28 Populations and thresholds'!$J$122="CR",'28 Populations and thresholds'!$J$122="EN",'28 Populations and thresholds'!$J$122="VU")</f>
        <v>1</v>
      </c>
      <c r="N2129" s="75">
        <f>D2129/'28 Populations and thresholds'!$H$122</f>
        <v>0.23809523809523808</v>
      </c>
      <c r="O2129" s="263" t="str">
        <f t="shared" si="137"/>
        <v xml:space="preserve"> </v>
      </c>
      <c r="P2129" s="121"/>
      <c r="Q2129" s="263" t="str">
        <f t="shared" si="138"/>
        <v xml:space="preserve"> </v>
      </c>
    </row>
    <row r="2130" spans="1:17" x14ac:dyDescent="0.2">
      <c r="A2130" s="12" t="s">
        <v>2332</v>
      </c>
      <c r="B2130" s="56" t="s">
        <v>1051</v>
      </c>
      <c r="C2130" s="4" t="s">
        <v>3399</v>
      </c>
      <c r="D2130" s="5">
        <v>135</v>
      </c>
      <c r="E2130" s="148">
        <v>34029</v>
      </c>
      <c r="G2130" s="263" t="str">
        <f t="shared" si="135"/>
        <v xml:space="preserve"> </v>
      </c>
      <c r="I2130" s="13" t="s">
        <v>4019</v>
      </c>
      <c r="J2130" s="263" t="str">
        <f t="shared" si="136"/>
        <v xml:space="preserve"> </v>
      </c>
      <c r="K2130" s="38" t="str">
        <f>IF(D2130&gt;=('28 Populations and thresholds'!$I$124),"YES"," ")</f>
        <v>YES</v>
      </c>
      <c r="L2130" s="38" t="str">
        <f>IF(K2130="YES"," ",IF(D2130&gt;=('28 Populations and thresholds'!$I$124)*0.25,"YES"))</f>
        <v xml:space="preserve"> </v>
      </c>
      <c r="M2130" s="38" t="b">
        <f>OR('28 Populations and thresholds'!$J$124="CR",'28 Populations and thresholds'!$J$124="EN",'28 Populations and thresholds'!$J$124="VU")</f>
        <v>1</v>
      </c>
      <c r="N2130" s="75">
        <f>D2130/'28 Populations and thresholds'!$H$124</f>
        <v>0.12857142857142856</v>
      </c>
      <c r="O2130" s="263" t="str">
        <f t="shared" si="137"/>
        <v xml:space="preserve"> </v>
      </c>
      <c r="P2130" s="121"/>
      <c r="Q2130" s="263" t="str">
        <f t="shared" si="138"/>
        <v xml:space="preserve"> </v>
      </c>
    </row>
    <row r="2131" spans="1:17" x14ac:dyDescent="0.2">
      <c r="A2131" s="12" t="s">
        <v>2332</v>
      </c>
      <c r="B2131" s="56" t="s">
        <v>1051</v>
      </c>
      <c r="C2131" s="111" t="s">
        <v>3402</v>
      </c>
      <c r="D2131" s="5">
        <v>512</v>
      </c>
      <c r="E2131" s="148">
        <v>34029</v>
      </c>
      <c r="G2131" s="263" t="str">
        <f t="shared" si="135"/>
        <v xml:space="preserve"> </v>
      </c>
      <c r="I2131" s="13" t="s">
        <v>4019</v>
      </c>
      <c r="J2131" s="263" t="str">
        <f t="shared" si="136"/>
        <v xml:space="preserve"> </v>
      </c>
      <c r="K2131" s="38" t="str">
        <f>IF(D2131&gt;=('28 Populations and thresholds'!$I$118),"YES"," ")</f>
        <v>YES</v>
      </c>
      <c r="L2131" s="38" t="str">
        <f>IF(K2131="YES"," ",IF(D2131&gt;=('28 Populations and thresholds'!$I$118)*0.25,"YES"))</f>
        <v xml:space="preserve"> </v>
      </c>
      <c r="M2131" s="38" t="b">
        <f>OR('28 Populations and thresholds'!$J$118="CR",'28 Populations and thresholds'!$J$118="EN",'28 Populations and thresholds'!$J$118="VU")</f>
        <v>1</v>
      </c>
      <c r="N2131" s="75">
        <f>D2131/'28 Populations and thresholds'!$H$118</f>
        <v>0.1024</v>
      </c>
      <c r="O2131" s="263" t="str">
        <f t="shared" si="137"/>
        <v xml:space="preserve"> </v>
      </c>
      <c r="Q2131" s="263" t="str">
        <f t="shared" si="138"/>
        <v xml:space="preserve"> </v>
      </c>
    </row>
    <row r="2132" spans="1:17" x14ac:dyDescent="0.2">
      <c r="A2132" s="275" t="s">
        <v>2332</v>
      </c>
      <c r="B2132" s="325" t="s">
        <v>4035</v>
      </c>
      <c r="C2132" s="269" t="s">
        <v>3719</v>
      </c>
      <c r="D2132" s="279">
        <v>255</v>
      </c>
      <c r="E2132" s="274">
        <v>1996</v>
      </c>
      <c r="F2132" s="272"/>
      <c r="G2132" s="263" t="str">
        <f t="shared" si="135"/>
        <v xml:space="preserve"> </v>
      </c>
      <c r="H2132" s="275" t="s">
        <v>4019</v>
      </c>
      <c r="I2132" s="275"/>
      <c r="J2132" s="263" t="str">
        <f t="shared" si="136"/>
        <v xml:space="preserve"> </v>
      </c>
      <c r="K2132" s="272" t="str">
        <f>IF(D2132&gt;=('28 Populations and thresholds'!$I$32),"YES"," ")</f>
        <v>YES</v>
      </c>
      <c r="L2132" s="272" t="str">
        <f>IF(K2132="YES"," ",IF(D2132&gt;=('28 Populations and thresholds'!$I$32)*0.25,"YES"))</f>
        <v xml:space="preserve"> </v>
      </c>
      <c r="M2132" s="272" t="b">
        <f>OR('28 Populations and thresholds'!$J$32="CR",'28 Populations and thresholds'!$J$32="EN",'28 Populations and thresholds'!$J$32="VU")</f>
        <v>1</v>
      </c>
      <c r="N2132" s="273">
        <f>D2132/'28 Populations and thresholds'!$H$32</f>
        <v>6.2195121951219512E-2</v>
      </c>
      <c r="O2132" s="263" t="str">
        <f t="shared" si="137"/>
        <v xml:space="preserve"> </v>
      </c>
      <c r="P2132" s="275"/>
      <c r="Q2132" s="263" t="str">
        <f t="shared" si="138"/>
        <v xml:space="preserve"> </v>
      </c>
    </row>
    <row r="2133" spans="1:17" x14ac:dyDescent="0.2">
      <c r="A2133" s="12" t="s">
        <v>2332</v>
      </c>
      <c r="B2133" s="9" t="s">
        <v>4467</v>
      </c>
      <c r="C2133" s="4" t="s">
        <v>3399</v>
      </c>
      <c r="D2133" s="5">
        <v>39</v>
      </c>
      <c r="E2133" s="104" t="s">
        <v>4025</v>
      </c>
      <c r="G2133" s="263" t="str">
        <f t="shared" si="135"/>
        <v xml:space="preserve"> </v>
      </c>
      <c r="I2133" s="13" t="s">
        <v>4019</v>
      </c>
      <c r="J2133" s="263" t="str">
        <f t="shared" si="136"/>
        <v xml:space="preserve"> </v>
      </c>
      <c r="K2133" s="38" t="str">
        <f>IF(D2133&gt;=('28 Populations and thresholds'!$I$124),"YES"," ")</f>
        <v>YES</v>
      </c>
      <c r="L2133" s="38" t="str">
        <f>IF(K2133="YES"," ",IF(D2133&gt;=('28 Populations and thresholds'!$I$124)*0.25,"YES"))</f>
        <v xml:space="preserve"> </v>
      </c>
      <c r="M2133" s="38" t="b">
        <f>OR('28 Populations and thresholds'!$J$124="CR",'28 Populations and thresholds'!$J$124="EN",'28 Populations and thresholds'!$J$124="VU")</f>
        <v>1</v>
      </c>
      <c r="N2133" s="75">
        <f>D2133/'28 Populations and thresholds'!$H$124</f>
        <v>3.7142857142857144E-2</v>
      </c>
      <c r="O2133" s="263" t="str">
        <f t="shared" si="137"/>
        <v xml:space="preserve"> </v>
      </c>
      <c r="P2133" s="121"/>
      <c r="Q2133" s="263" t="str">
        <f t="shared" si="138"/>
        <v xml:space="preserve"> </v>
      </c>
    </row>
    <row r="2134" spans="1:17" x14ac:dyDescent="0.2">
      <c r="A2134" s="275" t="s">
        <v>2332</v>
      </c>
      <c r="B2134" s="301" t="s">
        <v>2340</v>
      </c>
      <c r="C2134" s="269" t="s">
        <v>3399</v>
      </c>
      <c r="D2134" s="279">
        <v>70</v>
      </c>
      <c r="E2134" s="274" t="s">
        <v>4081</v>
      </c>
      <c r="F2134" s="272"/>
      <c r="G2134" s="263" t="str">
        <f t="shared" si="135"/>
        <v xml:space="preserve"> </v>
      </c>
      <c r="H2134" s="275"/>
      <c r="I2134" s="275" t="s">
        <v>4019</v>
      </c>
      <c r="J2134" s="263" t="str">
        <f t="shared" si="136"/>
        <v xml:space="preserve"> </v>
      </c>
      <c r="K2134" s="272" t="str">
        <f>IF(D2134&gt;=('28 Populations and thresholds'!$I$124),"YES"," ")</f>
        <v>YES</v>
      </c>
      <c r="L2134" s="272" t="str">
        <f>IF(K2134="YES"," ",IF(D2134&gt;=('28 Populations and thresholds'!$I$124)*0.25,"YES"))</f>
        <v xml:space="preserve"> </v>
      </c>
      <c r="M2134" s="272" t="b">
        <f>OR('28 Populations and thresholds'!$J$124="CR",'28 Populations and thresholds'!$J$124="EN",'28 Populations and thresholds'!$J$124="VU")</f>
        <v>1</v>
      </c>
      <c r="N2134" s="273">
        <f>D2134/'28 Populations and thresholds'!$H$124</f>
        <v>6.6666666666666666E-2</v>
      </c>
      <c r="O2134" s="263" t="str">
        <f t="shared" si="137"/>
        <v xml:space="preserve"> </v>
      </c>
      <c r="P2134" s="275"/>
      <c r="Q2134" s="263" t="str">
        <f t="shared" si="138"/>
        <v xml:space="preserve"> </v>
      </c>
    </row>
    <row r="2135" spans="1:17" x14ac:dyDescent="0.2">
      <c r="A2135" s="12" t="s">
        <v>2332</v>
      </c>
      <c r="B2135" s="74" t="s">
        <v>4033</v>
      </c>
      <c r="C2135" s="4" t="s">
        <v>3719</v>
      </c>
      <c r="D2135" s="5">
        <v>110</v>
      </c>
      <c r="E2135" s="104">
        <v>1996</v>
      </c>
      <c r="G2135" s="263" t="str">
        <f t="shared" si="135"/>
        <v xml:space="preserve"> </v>
      </c>
      <c r="H2135" s="13" t="s">
        <v>4019</v>
      </c>
      <c r="J2135" s="263" t="str">
        <f t="shared" si="136"/>
        <v xml:space="preserve"> </v>
      </c>
      <c r="K2135" s="38" t="str">
        <f>IF(D2135&gt;=('28 Populations and thresholds'!$I$32),"YES"," ")</f>
        <v>YES</v>
      </c>
      <c r="L2135" s="38" t="str">
        <f>IF(K2135="YES"," ",IF(D2135&gt;=('28 Populations and thresholds'!$I$32)*0.25,"YES"))</f>
        <v xml:space="preserve"> </v>
      </c>
      <c r="M2135" s="38" t="b">
        <f>OR('28 Populations and thresholds'!$J$32="CR",'28 Populations and thresholds'!$J$32="EN",'28 Populations and thresholds'!$J$32="VU")</f>
        <v>1</v>
      </c>
      <c r="N2135" s="75">
        <f>D2135/'28 Populations and thresholds'!$H$32</f>
        <v>2.6829268292682926E-2</v>
      </c>
      <c r="O2135" s="263" t="str">
        <f t="shared" si="137"/>
        <v xml:space="preserve"> </v>
      </c>
      <c r="Q2135" s="263" t="str">
        <f t="shared" si="138"/>
        <v xml:space="preserve"> </v>
      </c>
    </row>
    <row r="2136" spans="1:17" x14ac:dyDescent="0.2">
      <c r="A2136" s="275" t="s">
        <v>2332</v>
      </c>
      <c r="B2136" s="269" t="s">
        <v>4037</v>
      </c>
      <c r="C2136" s="269" t="s">
        <v>3719</v>
      </c>
      <c r="D2136" s="279">
        <v>600</v>
      </c>
      <c r="E2136" s="274">
        <v>1995</v>
      </c>
      <c r="F2136" s="272"/>
      <c r="G2136" s="263" t="str">
        <f t="shared" si="135"/>
        <v xml:space="preserve"> </v>
      </c>
      <c r="H2136" s="275" t="s">
        <v>4019</v>
      </c>
      <c r="I2136" s="275"/>
      <c r="J2136" s="263" t="str">
        <f t="shared" si="136"/>
        <v xml:space="preserve"> </v>
      </c>
      <c r="K2136" s="272" t="str">
        <f>IF(D2136&gt;=('28 Populations and thresholds'!$I$32),"YES"," ")</f>
        <v>YES</v>
      </c>
      <c r="L2136" s="272" t="str">
        <f>IF(K2136="YES"," ",IF(D2136&gt;=('28 Populations and thresholds'!$I$32)*0.25,"YES"))</f>
        <v xml:space="preserve"> </v>
      </c>
      <c r="M2136" s="272" t="b">
        <f>OR('28 Populations and thresholds'!$J$32="CR",'28 Populations and thresholds'!$J$32="EN",'28 Populations and thresholds'!$J$32="VU")</f>
        <v>1</v>
      </c>
      <c r="N2136" s="273">
        <f>D2136/'28 Populations and thresholds'!$H$32</f>
        <v>0.14634146341463414</v>
      </c>
      <c r="O2136" s="263" t="str">
        <f t="shared" si="137"/>
        <v xml:space="preserve"> </v>
      </c>
      <c r="P2136" s="275"/>
      <c r="Q2136" s="263" t="str">
        <f t="shared" si="138"/>
        <v xml:space="preserve"> </v>
      </c>
    </row>
    <row r="2137" spans="1:17" x14ac:dyDescent="0.2">
      <c r="A2137" s="121" t="s">
        <v>2332</v>
      </c>
      <c r="B2137" s="115" t="s">
        <v>4153</v>
      </c>
      <c r="C2137" s="115" t="s">
        <v>1696</v>
      </c>
      <c r="D2137" s="105">
        <v>150</v>
      </c>
      <c r="E2137" s="170">
        <v>41170</v>
      </c>
      <c r="F2137" s="167"/>
      <c r="G2137" s="263" t="str">
        <f t="shared" si="135"/>
        <v xml:space="preserve"> </v>
      </c>
      <c r="H2137" s="121"/>
      <c r="I2137" s="121" t="s">
        <v>4158</v>
      </c>
      <c r="J2137" s="263" t="str">
        <f t="shared" si="136"/>
        <v xml:space="preserve"> </v>
      </c>
      <c r="K2137" s="38" t="str">
        <f>IF(D2137&gt;=('28 Populations and thresholds'!$I$51),"YES"," ")</f>
        <v>YES</v>
      </c>
      <c r="L2137" s="38" t="str">
        <f>IF(K2137="YES"," ",IF(D2137&gt;=('28 Populations and thresholds'!$I$51)*0.25,"YES"))</f>
        <v xml:space="preserve"> </v>
      </c>
      <c r="M2137" s="38" t="b">
        <f>OR('28 Populations and thresholds'!$J$51="CR",'28 Populations and thresholds'!$J$51="EN",'28 Populations and thresholds'!$J$51="VU")</f>
        <v>1</v>
      </c>
      <c r="N2137" s="75">
        <f>D2137/'28 Populations and thresholds'!$H$51</f>
        <v>5.5555555555555552E-2</v>
      </c>
      <c r="O2137" s="263" t="str">
        <f t="shared" si="137"/>
        <v xml:space="preserve"> </v>
      </c>
      <c r="Q2137" s="263" t="str">
        <f t="shared" si="138"/>
        <v xml:space="preserve"> </v>
      </c>
    </row>
    <row r="2138" spans="1:17" x14ac:dyDescent="0.2">
      <c r="A2138" s="275" t="s">
        <v>2342</v>
      </c>
      <c r="B2138" s="268" t="s">
        <v>4698</v>
      </c>
      <c r="C2138" s="278" t="s">
        <v>3470</v>
      </c>
      <c r="D2138" s="279">
        <v>350</v>
      </c>
      <c r="E2138" s="285">
        <v>36822</v>
      </c>
      <c r="F2138" s="272"/>
      <c r="G2138" s="263" t="str">
        <f t="shared" si="135"/>
        <v xml:space="preserve"> </v>
      </c>
      <c r="H2138" s="275"/>
      <c r="I2138" s="275" t="s">
        <v>154</v>
      </c>
      <c r="J2138" s="263" t="str">
        <f t="shared" si="136"/>
        <v xml:space="preserve"> </v>
      </c>
      <c r="K2138" s="272" t="str">
        <f>IF(D2138&gt;=('28 Populations and thresholds'!$I$181),"YES"," ")</f>
        <v>YES</v>
      </c>
      <c r="L2138" s="272" t="str">
        <f>IF(K2138="YES"," ",IF(D2138&gt;=('28 Populations and thresholds'!$I$181)*0.25,"YES"))</f>
        <v xml:space="preserve"> </v>
      </c>
      <c r="M2138" s="272" t="b">
        <f>OR('28 Populations and thresholds'!$J$181="CR",'28 Populations and thresholds'!$J$181="EN",'28 Populations and thresholds'!$J$181="VU")</f>
        <v>1</v>
      </c>
      <c r="N2138" s="273">
        <f>D2138/'28 Populations and thresholds'!$H$181</f>
        <v>1.0937499999999999E-2</v>
      </c>
      <c r="O2138" s="263" t="str">
        <f t="shared" si="137"/>
        <v xml:space="preserve"> </v>
      </c>
      <c r="P2138" s="275"/>
      <c r="Q2138" s="263" t="str">
        <f t="shared" si="138"/>
        <v xml:space="preserve"> </v>
      </c>
    </row>
    <row r="2139" spans="1:17" x14ac:dyDescent="0.2">
      <c r="A2139" s="143" t="s">
        <v>2342</v>
      </c>
      <c r="B2139" s="40" t="s">
        <v>1057</v>
      </c>
      <c r="C2139" s="4" t="s">
        <v>3470</v>
      </c>
      <c r="D2139" s="41">
        <v>343</v>
      </c>
      <c r="E2139" s="46">
        <v>36605</v>
      </c>
      <c r="F2139" s="43"/>
      <c r="G2139" s="263" t="str">
        <f t="shared" si="135"/>
        <v xml:space="preserve"> </v>
      </c>
      <c r="H2139" s="143" t="s">
        <v>21</v>
      </c>
      <c r="I2139" s="143" t="s">
        <v>844</v>
      </c>
      <c r="J2139" s="263" t="str">
        <f t="shared" si="136"/>
        <v xml:space="preserve"> </v>
      </c>
      <c r="K2139" s="38" t="str">
        <f>IF(D2139&gt;=('28 Populations and thresholds'!$I$181),"YES"," ")</f>
        <v>YES</v>
      </c>
      <c r="L2139" s="38" t="str">
        <f>IF(K2139="YES"," ",IF(D2139&gt;=('28 Populations and thresholds'!$I$181)*0.25,"YES"))</f>
        <v xml:space="preserve"> </v>
      </c>
      <c r="M2139" s="38" t="b">
        <f>OR('28 Populations and thresholds'!$J$181="CR",'28 Populations and thresholds'!$J$181="EN",'28 Populations and thresholds'!$J$181="VU")</f>
        <v>1</v>
      </c>
      <c r="N2139" s="75">
        <f>D2139/'28 Populations and thresholds'!$H$181</f>
        <v>1.0718750000000001E-2</v>
      </c>
      <c r="O2139" s="263" t="str">
        <f t="shared" si="137"/>
        <v xml:space="preserve"> </v>
      </c>
      <c r="P2139" s="9"/>
      <c r="Q2139" s="263" t="str">
        <f t="shared" si="138"/>
        <v xml:space="preserve"> </v>
      </c>
    </row>
    <row r="2140" spans="1:17" x14ac:dyDescent="0.2">
      <c r="A2140" s="143" t="s">
        <v>2342</v>
      </c>
      <c r="B2140" s="40" t="s">
        <v>1057</v>
      </c>
      <c r="C2140" s="4" t="s">
        <v>3461</v>
      </c>
      <c r="D2140" s="41">
        <v>1700</v>
      </c>
      <c r="E2140" s="46">
        <v>36605</v>
      </c>
      <c r="F2140" s="43"/>
      <c r="G2140" s="263" t="str">
        <f t="shared" si="135"/>
        <v xml:space="preserve"> </v>
      </c>
      <c r="H2140" s="143" t="s">
        <v>21</v>
      </c>
      <c r="I2140" s="143" t="s">
        <v>844</v>
      </c>
      <c r="J2140" s="263" t="str">
        <f t="shared" si="136"/>
        <v xml:space="preserve"> </v>
      </c>
      <c r="K2140" s="38" t="str">
        <f>IF(D2140&gt;=('28 Populations and thresholds'!$I$164),"YES"," ")</f>
        <v>YES</v>
      </c>
      <c r="L2140" s="38" t="str">
        <f>IF(K2140="YES"," ",IF(D2140&gt;=('28 Populations and thresholds'!$I$164)*0.25,"YES"))</f>
        <v xml:space="preserve"> </v>
      </c>
      <c r="M2140" s="38" t="b">
        <f>OR('28 Populations and thresholds'!$J$164="CR",'28 Populations and thresholds'!$J$164="EN",'28 Populations and thresholds'!$J$164="VU")</f>
        <v>0</v>
      </c>
      <c r="N2140" s="75">
        <f>D2140/'28 Populations and thresholds'!$H$164</f>
        <v>2.1518987341772152E-2</v>
      </c>
      <c r="O2140" s="263" t="str">
        <f t="shared" si="137"/>
        <v xml:space="preserve"> </v>
      </c>
      <c r="P2140" s="9"/>
      <c r="Q2140" s="263" t="str">
        <f t="shared" si="138"/>
        <v xml:space="preserve"> </v>
      </c>
    </row>
    <row r="2141" spans="1:17" x14ac:dyDescent="0.2">
      <c r="A2141" s="143" t="s">
        <v>2342</v>
      </c>
      <c r="B2141" s="40" t="s">
        <v>1057</v>
      </c>
      <c r="C2141" s="111" t="s">
        <v>3763</v>
      </c>
      <c r="D2141" s="41">
        <v>1015</v>
      </c>
      <c r="E2141" s="46">
        <v>36605</v>
      </c>
      <c r="F2141" s="43"/>
      <c r="G2141" s="263" t="str">
        <f t="shared" si="135"/>
        <v xml:space="preserve"> </v>
      </c>
      <c r="H2141" s="143" t="s">
        <v>21</v>
      </c>
      <c r="I2141" s="143" t="s">
        <v>844</v>
      </c>
      <c r="J2141" s="263" t="str">
        <f t="shared" si="136"/>
        <v xml:space="preserve"> </v>
      </c>
      <c r="K2141" s="38" t="str">
        <f>IF(D2141&gt;=('28 Populations and thresholds'!$I$191),"YES"," ")</f>
        <v>YES</v>
      </c>
      <c r="L2141" s="38" t="str">
        <f>IF(K2141="YES"," ",IF(D2141&gt;=('28 Populations and thresholds'!$I$191)*0.25,"YES"))</f>
        <v xml:space="preserve"> </v>
      </c>
      <c r="M2141" s="38" t="b">
        <f>OR('28 Populations and thresholds'!$J$191="CR",'28 Populations and thresholds'!$J$191="EN",'28 Populations and thresholds'!$J$191="VU")</f>
        <v>0</v>
      </c>
      <c r="N2141" s="75">
        <f>D2141/'28 Populations and thresholds'!$H$191</f>
        <v>2.0299999999999999E-2</v>
      </c>
      <c r="O2141" s="263" t="str">
        <f t="shared" si="137"/>
        <v xml:space="preserve"> </v>
      </c>
      <c r="Q2141" s="263" t="str">
        <f t="shared" si="138"/>
        <v xml:space="preserve"> </v>
      </c>
    </row>
    <row r="2142" spans="1:17" x14ac:dyDescent="0.2">
      <c r="A2142" s="267" t="s">
        <v>2342</v>
      </c>
      <c r="B2142" s="268" t="s">
        <v>1246</v>
      </c>
      <c r="C2142" s="269" t="s">
        <v>3777</v>
      </c>
      <c r="D2142" s="270">
        <v>4500</v>
      </c>
      <c r="E2142" s="271">
        <v>29129</v>
      </c>
      <c r="F2142" s="276"/>
      <c r="G2142" s="263" t="str">
        <f t="shared" si="135"/>
        <v xml:space="preserve"> </v>
      </c>
      <c r="H2142" s="267" t="s">
        <v>21</v>
      </c>
      <c r="I2142" s="267" t="s">
        <v>718</v>
      </c>
      <c r="J2142" s="263" t="str">
        <f t="shared" si="136"/>
        <v xml:space="preserve"> </v>
      </c>
      <c r="K2142" s="272" t="str">
        <f>IF(D2142&gt;=('28 Populations and thresholds'!$I$211),"YES"," ")</f>
        <v>YES</v>
      </c>
      <c r="L2142" s="272" t="str">
        <f>IF(K2142="YES"," ",IF(D2142&gt;=('28 Populations and thresholds'!$I$211)*0.25,"YES"))</f>
        <v xml:space="preserve"> </v>
      </c>
      <c r="M2142" s="272" t="b">
        <f>OR('28 Populations and thresholds'!$J$211="CR",'28 Populations and thresholds'!$J$211="EN",'28 Populations and thresholds'!$J$211="VU")</f>
        <v>0</v>
      </c>
      <c r="N2142" s="273">
        <f>D2142/'28 Populations and thresholds'!$H$211</f>
        <v>4.4999999999999997E-3</v>
      </c>
      <c r="O2142" s="263" t="str">
        <f t="shared" si="137"/>
        <v xml:space="preserve"> </v>
      </c>
      <c r="P2142" s="275"/>
      <c r="Q2142" s="263" t="str">
        <f t="shared" si="138"/>
        <v xml:space="preserve"> </v>
      </c>
    </row>
    <row r="2143" spans="1:17" x14ac:dyDescent="0.2">
      <c r="A2143" s="143" t="s">
        <v>2342</v>
      </c>
      <c r="B2143" s="40" t="s">
        <v>1008</v>
      </c>
      <c r="C2143" s="4" t="s">
        <v>3742</v>
      </c>
      <c r="D2143" s="41">
        <v>20000</v>
      </c>
      <c r="E2143" s="46">
        <v>34881</v>
      </c>
      <c r="F2143" s="43" t="s">
        <v>6038</v>
      </c>
      <c r="G2143" s="263" t="str">
        <f t="shared" si="135"/>
        <v xml:space="preserve"> </v>
      </c>
      <c r="H2143" s="143" t="s">
        <v>21</v>
      </c>
      <c r="I2143" s="143" t="s">
        <v>154</v>
      </c>
      <c r="J2143" s="263" t="str">
        <f t="shared" si="136"/>
        <v xml:space="preserve"> </v>
      </c>
      <c r="K2143" s="38" t="str">
        <f>IF(D2143&gt;=('28 Populations and thresholds'!$I$148),"YES"," ")</f>
        <v>YES</v>
      </c>
      <c r="L2143" s="38" t="str">
        <f>IF(K2143="YES"," ",IF(D2143&gt;=('28 Populations and thresholds'!$I$148)*0.25,"YES"))</f>
        <v xml:space="preserve"> </v>
      </c>
      <c r="M2143" s="38" t="b">
        <f>OR('28 Populations and thresholds'!$J$148="CR",'28 Populations and thresholds'!$J$148="EN",'28 Populations and thresholds'!$J$148="VU")</f>
        <v>0</v>
      </c>
      <c r="N2143" s="75">
        <f>D2143/'28 Populations and thresholds'!$H$148</f>
        <v>0.2</v>
      </c>
      <c r="O2143" s="263" t="str">
        <f t="shared" si="137"/>
        <v xml:space="preserve"> </v>
      </c>
      <c r="P2143" s="9"/>
      <c r="Q2143" s="263" t="str">
        <f t="shared" si="138"/>
        <v xml:space="preserve"> </v>
      </c>
    </row>
    <row r="2144" spans="1:17" x14ac:dyDescent="0.2">
      <c r="A2144" s="143" t="s">
        <v>2342</v>
      </c>
      <c r="B2144" s="40" t="s">
        <v>1008</v>
      </c>
      <c r="C2144" s="4" t="s">
        <v>3466</v>
      </c>
      <c r="D2144" s="41">
        <v>10000</v>
      </c>
      <c r="E2144" s="46">
        <v>31352</v>
      </c>
      <c r="F2144" s="43"/>
      <c r="G2144" s="263" t="str">
        <f t="shared" si="135"/>
        <v xml:space="preserve"> </v>
      </c>
      <c r="H2144" s="143" t="s">
        <v>21</v>
      </c>
      <c r="I2144" s="143" t="s">
        <v>176</v>
      </c>
      <c r="J2144" s="263" t="str">
        <f t="shared" si="136"/>
        <v xml:space="preserve"> </v>
      </c>
      <c r="K2144" s="38" t="str">
        <f>IF(D2144&gt;=('28 Populations and thresholds'!$I$178),"YES"," ")</f>
        <v>YES</v>
      </c>
      <c r="L2144" s="38" t="str">
        <f>IF(K2144="YES"," ",IF(D2144&gt;=('28 Populations and thresholds'!$I$178)*0.25,"YES"))</f>
        <v xml:space="preserve"> </v>
      </c>
      <c r="M2144" s="38" t="b">
        <f>OR('28 Populations and thresholds'!$J$178="CR",'28 Populations and thresholds'!$J$178="EN",'28 Populations and thresholds'!$J$178="VU")</f>
        <v>0</v>
      </c>
      <c r="N2144" s="75">
        <f>D2144/'28 Populations and thresholds'!$H$178</f>
        <v>5.5555555555555552E-2</v>
      </c>
      <c r="O2144" s="263" t="str">
        <f t="shared" si="137"/>
        <v xml:space="preserve"> </v>
      </c>
      <c r="Q2144" s="263" t="str">
        <f t="shared" si="138"/>
        <v xml:space="preserve"> </v>
      </c>
    </row>
    <row r="2145" spans="1:22" x14ac:dyDescent="0.2">
      <c r="A2145" s="267" t="s">
        <v>1496</v>
      </c>
      <c r="B2145" s="268" t="s">
        <v>1265</v>
      </c>
      <c r="C2145" s="269" t="s">
        <v>3748</v>
      </c>
      <c r="D2145" s="270">
        <v>253</v>
      </c>
      <c r="E2145" s="271">
        <v>32887</v>
      </c>
      <c r="F2145" s="276"/>
      <c r="G2145" s="263" t="str">
        <f t="shared" si="135"/>
        <v xml:space="preserve"> </v>
      </c>
      <c r="H2145" s="267" t="s">
        <v>21</v>
      </c>
      <c r="I2145" s="267" t="s">
        <v>853</v>
      </c>
      <c r="J2145" s="263" t="str">
        <f t="shared" si="136"/>
        <v xml:space="preserve"> </v>
      </c>
      <c r="K2145" s="272" t="str">
        <f>IF(D2145&gt;=('28 Populations and thresholds'!$I$156),"YES"," ")</f>
        <v>YES</v>
      </c>
      <c r="L2145" s="272" t="str">
        <f>IF(K2145="YES"," ",IF(D2145&gt;=('28 Populations and thresholds'!$I$156)*0.25,"YES"))</f>
        <v xml:space="preserve"> </v>
      </c>
      <c r="M2145" s="272" t="b">
        <f>OR('28 Populations and thresholds'!$J$156="CR",'28 Populations and thresholds'!$J$156="EN",'28 Populations and thresholds'!$J$156="VU")</f>
        <v>0</v>
      </c>
      <c r="N2145" s="273">
        <f>D2145/'28 Populations and thresholds'!$H$156</f>
        <v>1.0120000000000001E-2</v>
      </c>
      <c r="O2145" s="263" t="str">
        <f t="shared" si="137"/>
        <v xml:space="preserve"> </v>
      </c>
      <c r="P2145" s="275" t="s">
        <v>4583</v>
      </c>
      <c r="Q2145" s="263" t="str">
        <f t="shared" si="138"/>
        <v xml:space="preserve"> </v>
      </c>
      <c r="R2145" s="4"/>
      <c r="S2145" s="4"/>
      <c r="T2145" s="4"/>
      <c r="U2145" s="4"/>
      <c r="V2145" s="4"/>
    </row>
    <row r="2146" spans="1:22" x14ac:dyDescent="0.2">
      <c r="A2146" s="12" t="s">
        <v>1496</v>
      </c>
      <c r="B2146" s="9" t="s">
        <v>1668</v>
      </c>
      <c r="C2146" s="4" t="s">
        <v>3719</v>
      </c>
      <c r="D2146" s="5">
        <v>69</v>
      </c>
      <c r="E2146" s="1" t="s">
        <v>79</v>
      </c>
      <c r="G2146" s="263" t="str">
        <f t="shared" si="135"/>
        <v xml:space="preserve"> </v>
      </c>
      <c r="H2146" s="13" t="s">
        <v>139</v>
      </c>
      <c r="J2146" s="263" t="str">
        <f t="shared" si="136"/>
        <v xml:space="preserve"> </v>
      </c>
      <c r="K2146" s="38" t="str">
        <f>IF(D2146&gt;=('28 Populations and thresholds'!$I$32),"YES"," ")</f>
        <v>YES</v>
      </c>
      <c r="L2146" s="38" t="str">
        <f>IF(K2146="YES"," ",IF(D2146&gt;=('28 Populations and thresholds'!$I$32)*0.25,"YES"))</f>
        <v xml:space="preserve"> </v>
      </c>
      <c r="M2146" s="38" t="b">
        <f>OR('28 Populations and thresholds'!$J$32="CR",'28 Populations and thresholds'!$J$32="EN",'28 Populations and thresholds'!$J$32="VU")</f>
        <v>1</v>
      </c>
      <c r="N2146" s="75">
        <f>D2146/'28 Populations and thresholds'!$H$32</f>
        <v>1.6829268292682928E-2</v>
      </c>
      <c r="O2146" s="263" t="str">
        <f t="shared" si="137"/>
        <v xml:space="preserve"> </v>
      </c>
      <c r="Q2146" s="263" t="str">
        <f t="shared" si="138"/>
        <v xml:space="preserve"> </v>
      </c>
    </row>
    <row r="2147" spans="1:22" x14ac:dyDescent="0.2">
      <c r="A2147" s="275" t="s">
        <v>1496</v>
      </c>
      <c r="B2147" s="269" t="s">
        <v>1665</v>
      </c>
      <c r="C2147" s="269" t="s">
        <v>3719</v>
      </c>
      <c r="D2147" s="279">
        <v>84</v>
      </c>
      <c r="E2147" s="284" t="s">
        <v>130</v>
      </c>
      <c r="F2147" s="272"/>
      <c r="G2147" s="263" t="str">
        <f t="shared" si="135"/>
        <v xml:space="preserve"> </v>
      </c>
      <c r="H2147" s="275" t="s">
        <v>139</v>
      </c>
      <c r="I2147" s="275"/>
      <c r="J2147" s="263" t="str">
        <f t="shared" si="136"/>
        <v xml:space="preserve"> </v>
      </c>
      <c r="K2147" s="272" t="str">
        <f>IF(D2147&gt;=('28 Populations and thresholds'!$I$32),"YES"," ")</f>
        <v>YES</v>
      </c>
      <c r="L2147" s="272" t="str">
        <f>IF(K2147="YES"," ",IF(D2147&gt;=('28 Populations and thresholds'!$I$32)*0.25,"YES"))</f>
        <v xml:space="preserve"> </v>
      </c>
      <c r="M2147" s="272" t="b">
        <f>OR('28 Populations and thresholds'!$J$32="CR",'28 Populations and thresholds'!$J$32="EN",'28 Populations and thresholds'!$J$32="VU")</f>
        <v>1</v>
      </c>
      <c r="N2147" s="273">
        <f>D2147/'28 Populations and thresholds'!$H$32</f>
        <v>2.0487804878048781E-2</v>
      </c>
      <c r="O2147" s="263" t="str">
        <f t="shared" si="137"/>
        <v xml:space="preserve"> </v>
      </c>
      <c r="P2147" s="275"/>
      <c r="Q2147" s="263" t="str">
        <f t="shared" si="138"/>
        <v xml:space="preserve"> </v>
      </c>
    </row>
    <row r="2148" spans="1:22" x14ac:dyDescent="0.2">
      <c r="A2148" s="12" t="s">
        <v>1496</v>
      </c>
      <c r="B2148" s="9" t="s">
        <v>1661</v>
      </c>
      <c r="C2148" s="4" t="s">
        <v>3719</v>
      </c>
      <c r="D2148" s="5">
        <v>191</v>
      </c>
      <c r="E2148" s="1" t="s">
        <v>79</v>
      </c>
      <c r="G2148" s="263" t="str">
        <f t="shared" si="135"/>
        <v xml:space="preserve"> </v>
      </c>
      <c r="H2148" s="13" t="s">
        <v>139</v>
      </c>
      <c r="J2148" s="263" t="str">
        <f t="shared" si="136"/>
        <v xml:space="preserve"> </v>
      </c>
      <c r="K2148" s="38" t="str">
        <f>IF(D2148&gt;=('28 Populations and thresholds'!$I$32),"YES"," ")</f>
        <v>YES</v>
      </c>
      <c r="L2148" s="38" t="str">
        <f>IF(K2148="YES"," ",IF(D2148&gt;=('28 Populations and thresholds'!$I$32)*0.25,"YES"))</f>
        <v xml:space="preserve"> </v>
      </c>
      <c r="M2148" s="38" t="b">
        <f>OR('28 Populations and thresholds'!$J$32="CR",'28 Populations and thresholds'!$J$32="EN",'28 Populations and thresholds'!$J$32="VU")</f>
        <v>1</v>
      </c>
      <c r="N2148" s="75">
        <f>D2148/'28 Populations and thresholds'!$H$32</f>
        <v>4.6585365853658536E-2</v>
      </c>
      <c r="O2148" s="263" t="str">
        <f t="shared" si="137"/>
        <v xml:space="preserve"> </v>
      </c>
      <c r="Q2148" s="263" t="str">
        <f t="shared" si="138"/>
        <v xml:space="preserve"> </v>
      </c>
    </row>
    <row r="2149" spans="1:22" x14ac:dyDescent="0.2">
      <c r="A2149" s="267" t="s">
        <v>1496</v>
      </c>
      <c r="B2149" s="268" t="s">
        <v>1272</v>
      </c>
      <c r="C2149" s="269" t="s">
        <v>3452</v>
      </c>
      <c r="D2149" s="270">
        <v>1408</v>
      </c>
      <c r="E2149" s="271">
        <v>33984</v>
      </c>
      <c r="F2149" s="276"/>
      <c r="G2149" s="263" t="str">
        <f t="shared" si="135"/>
        <v xml:space="preserve"> </v>
      </c>
      <c r="H2149" s="267" t="s">
        <v>21</v>
      </c>
      <c r="I2149" s="267" t="s">
        <v>853</v>
      </c>
      <c r="J2149" s="263" t="str">
        <f t="shared" si="136"/>
        <v xml:space="preserve"> </v>
      </c>
      <c r="K2149" s="272" t="str">
        <f>IF(D2149&gt;=('28 Populations and thresholds'!$I$158),"YES"," ")</f>
        <v>YES</v>
      </c>
      <c r="L2149" s="272" t="str">
        <f>IF(K2149="YES"," ",IF(D2149&gt;=('28 Populations and thresholds'!$I$158)*0.25,"YES"))</f>
        <v xml:space="preserve"> </v>
      </c>
      <c r="M2149" s="272" t="b">
        <f>OR('28 Populations and thresholds'!$J$158="CR",'28 Populations and thresholds'!$J$158="EN",'28 Populations and thresholds'!$J$158="VU")</f>
        <v>0</v>
      </c>
      <c r="N2149" s="273">
        <f>D2149/'28 Populations and thresholds'!$H$158</f>
        <v>1.4080000000000001E-2</v>
      </c>
      <c r="O2149" s="263" t="str">
        <f t="shared" si="137"/>
        <v xml:space="preserve"> </v>
      </c>
      <c r="P2149" s="269"/>
      <c r="Q2149" s="263" t="str">
        <f t="shared" si="138"/>
        <v xml:space="preserve"> </v>
      </c>
    </row>
    <row r="2150" spans="1:22" x14ac:dyDescent="0.2">
      <c r="A2150" s="12" t="s">
        <v>1496</v>
      </c>
      <c r="B2150" s="9" t="s">
        <v>3613</v>
      </c>
      <c r="C2150" s="4" t="s">
        <v>3612</v>
      </c>
      <c r="D2150" s="5">
        <v>2585</v>
      </c>
      <c r="E2150" s="104">
        <v>2007</v>
      </c>
      <c r="G2150" s="263" t="str">
        <f t="shared" si="135"/>
        <v xml:space="preserve"> </v>
      </c>
      <c r="H2150" s="12" t="s">
        <v>139</v>
      </c>
      <c r="I2150" s="12" t="s">
        <v>3388</v>
      </c>
      <c r="J2150" s="263" t="str">
        <f t="shared" si="136"/>
        <v xml:space="preserve"> </v>
      </c>
      <c r="K2150" s="38" t="str">
        <f>IF(D2150&gt;=('28 Populations and thresholds'!$I$93),"YES"," ")</f>
        <v>YES</v>
      </c>
      <c r="L2150" s="38" t="str">
        <f>IF(K2150="YES"," ",IF(D2150&gt;=('28 Populations and thresholds'!$I$93)*0.25,"YES"))</f>
        <v xml:space="preserve"> </v>
      </c>
      <c r="M2150" s="38" t="b">
        <f>OR('28 Populations and thresholds'!$J$93="CR",'28 Populations and thresholds'!$J$93="EN",'28 Populations and thresholds'!$J$93="VU")</f>
        <v>0</v>
      </c>
      <c r="N2150" s="75">
        <f>D2150/'28 Populations and thresholds'!$H$93</f>
        <v>1.2925000000000001E-2</v>
      </c>
      <c r="O2150" s="263" t="str">
        <f t="shared" si="137"/>
        <v xml:space="preserve"> </v>
      </c>
      <c r="Q2150" s="263" t="str">
        <f t="shared" si="138"/>
        <v xml:space="preserve"> </v>
      </c>
    </row>
    <row r="2151" spans="1:22" x14ac:dyDescent="0.2">
      <c r="A2151" s="267" t="s">
        <v>1496</v>
      </c>
      <c r="B2151" s="268" t="s">
        <v>1111</v>
      </c>
      <c r="C2151" s="269" t="s">
        <v>3765</v>
      </c>
      <c r="D2151" s="270">
        <v>710</v>
      </c>
      <c r="E2151" s="271">
        <v>31890</v>
      </c>
      <c r="F2151" s="276"/>
      <c r="G2151" s="263" t="str">
        <f t="shared" si="135"/>
        <v xml:space="preserve"> </v>
      </c>
      <c r="H2151" s="267" t="s">
        <v>21</v>
      </c>
      <c r="I2151" s="267" t="s">
        <v>614</v>
      </c>
      <c r="J2151" s="263" t="str">
        <f t="shared" si="136"/>
        <v xml:space="preserve"> </v>
      </c>
      <c r="K2151" s="272" t="str">
        <f>IF(D2151&gt;=('28 Populations and thresholds'!$I$193),"YES"," ")</f>
        <v>YES</v>
      </c>
      <c r="L2151" s="272" t="str">
        <f>IF(K2151="YES"," ",IF(D2151&gt;=('28 Populations and thresholds'!$I$193)*0.25,"YES"))</f>
        <v xml:space="preserve"> </v>
      </c>
      <c r="M2151" s="272" t="b">
        <f>OR('28 Populations and thresholds'!$J$193="CR",'28 Populations and thresholds'!$J$193="EN",'28 Populations and thresholds'!$J$193="VU")</f>
        <v>0</v>
      </c>
      <c r="N2151" s="273">
        <f>D2151/'28 Populations and thresholds'!$H$193</f>
        <v>1.6136363636363636E-2</v>
      </c>
      <c r="O2151" s="263" t="str">
        <f t="shared" si="137"/>
        <v xml:space="preserve"> </v>
      </c>
      <c r="P2151" s="275"/>
      <c r="Q2151" s="263" t="str">
        <f t="shared" si="138"/>
        <v xml:space="preserve"> </v>
      </c>
    </row>
    <row r="2152" spans="1:22" x14ac:dyDescent="0.2">
      <c r="A2152" s="12" t="s">
        <v>1496</v>
      </c>
      <c r="B2152" s="9" t="s">
        <v>1660</v>
      </c>
      <c r="C2152" s="4" t="s">
        <v>3719</v>
      </c>
      <c r="D2152" s="5">
        <v>380</v>
      </c>
      <c r="E2152" s="1" t="s">
        <v>74</v>
      </c>
      <c r="G2152" s="263" t="str">
        <f t="shared" si="135"/>
        <v xml:space="preserve"> </v>
      </c>
      <c r="H2152" s="13" t="s">
        <v>139</v>
      </c>
      <c r="J2152" s="263" t="str">
        <f t="shared" si="136"/>
        <v xml:space="preserve"> </v>
      </c>
      <c r="K2152" s="38" t="str">
        <f>IF(D2152&gt;=('28 Populations and thresholds'!$I$32),"YES"," ")</f>
        <v>YES</v>
      </c>
      <c r="L2152" s="38" t="str">
        <f>IF(K2152="YES"," ",IF(D2152&gt;=('28 Populations and thresholds'!$I$32)*0.25,"YES"))</f>
        <v xml:space="preserve"> </v>
      </c>
      <c r="M2152" s="38" t="b">
        <f>OR('28 Populations and thresholds'!$J$32="CR",'28 Populations and thresholds'!$J$32="EN",'28 Populations and thresholds'!$J$32="VU")</f>
        <v>1</v>
      </c>
      <c r="N2152" s="75">
        <f>D2152/'28 Populations and thresholds'!$H$32</f>
        <v>9.2682926829268292E-2</v>
      </c>
      <c r="O2152" s="263" t="str">
        <f t="shared" si="137"/>
        <v xml:space="preserve"> </v>
      </c>
      <c r="Q2152" s="263" t="str">
        <f t="shared" si="138"/>
        <v xml:space="preserve"> </v>
      </c>
    </row>
    <row r="2153" spans="1:22" x14ac:dyDescent="0.2">
      <c r="A2153" s="275" t="s">
        <v>1496</v>
      </c>
      <c r="B2153" s="269" t="s">
        <v>4057</v>
      </c>
      <c r="C2153" s="269" t="s">
        <v>3719</v>
      </c>
      <c r="D2153" s="279">
        <v>1600</v>
      </c>
      <c r="E2153" s="274">
        <v>1991</v>
      </c>
      <c r="F2153" s="272"/>
      <c r="G2153" s="263" t="str">
        <f t="shared" si="135"/>
        <v xml:space="preserve"> </v>
      </c>
      <c r="H2153" s="275" t="s">
        <v>4019</v>
      </c>
      <c r="I2153" s="275"/>
      <c r="J2153" s="263" t="str">
        <f t="shared" si="136"/>
        <v xml:space="preserve"> </v>
      </c>
      <c r="K2153" s="272" t="str">
        <f>IF(D2153&gt;=('28 Populations and thresholds'!$I$32),"YES"," ")</f>
        <v>YES</v>
      </c>
      <c r="L2153" s="272" t="str">
        <f>IF(K2153="YES"," ",IF(D2153&gt;=('28 Populations and thresholds'!$I$32)*0.25,"YES"))</f>
        <v xml:space="preserve"> </v>
      </c>
      <c r="M2153" s="272" t="b">
        <f>OR('28 Populations and thresholds'!$J$32="CR",'28 Populations and thresholds'!$J$32="EN",'28 Populations and thresholds'!$J$32="VU")</f>
        <v>1</v>
      </c>
      <c r="N2153" s="273">
        <f>D2153/'28 Populations and thresholds'!$H$32</f>
        <v>0.3902439024390244</v>
      </c>
      <c r="O2153" s="263" t="str">
        <f t="shared" si="137"/>
        <v xml:space="preserve"> </v>
      </c>
      <c r="P2153" s="275"/>
      <c r="Q2153" s="263" t="str">
        <f t="shared" si="138"/>
        <v xml:space="preserve"> </v>
      </c>
    </row>
    <row r="2154" spans="1:22" x14ac:dyDescent="0.2">
      <c r="A2154" s="12" t="s">
        <v>1496</v>
      </c>
      <c r="B2154" s="4" t="s">
        <v>3627</v>
      </c>
      <c r="C2154" s="111" t="s">
        <v>3626</v>
      </c>
      <c r="D2154" s="5">
        <v>4922</v>
      </c>
      <c r="E2154" s="104">
        <v>2000</v>
      </c>
      <c r="G2154" s="263" t="str">
        <f t="shared" si="135"/>
        <v xml:space="preserve"> </v>
      </c>
      <c r="H2154" s="12" t="s">
        <v>139</v>
      </c>
      <c r="I2154" s="12" t="s">
        <v>3388</v>
      </c>
      <c r="J2154" s="263" t="str">
        <f t="shared" si="136"/>
        <v xml:space="preserve"> </v>
      </c>
      <c r="K2154" s="38" t="str">
        <f>IF(D2154&gt;=('28 Populations and thresholds'!$I$98),"YES"," ")</f>
        <v>YES</v>
      </c>
      <c r="L2154" s="38" t="str">
        <f>IF(K2154="YES"," ",IF(D2154&gt;=('28 Populations and thresholds'!$I$98)*0.25,"YES"))</f>
        <v xml:space="preserve"> </v>
      </c>
      <c r="M2154" s="38" t="b">
        <f>OR('28 Populations and thresholds'!$J$98="CR",'28 Populations and thresholds'!$J$98="EN",'28 Populations and thresholds'!$J$98="VU")</f>
        <v>0</v>
      </c>
      <c r="N2154" s="75">
        <f>D2154/'28 Populations and thresholds'!$H$98</f>
        <v>1.6406666666666667E-2</v>
      </c>
      <c r="O2154" s="263" t="str">
        <f t="shared" si="137"/>
        <v xml:space="preserve"> </v>
      </c>
      <c r="Q2154" s="263" t="str">
        <f t="shared" si="138"/>
        <v xml:space="preserve"> </v>
      </c>
    </row>
    <row r="2155" spans="1:22" x14ac:dyDescent="0.2">
      <c r="A2155" s="275" t="s">
        <v>1496</v>
      </c>
      <c r="B2155" s="269" t="s">
        <v>4702</v>
      </c>
      <c r="C2155" s="269" t="s">
        <v>3719</v>
      </c>
      <c r="D2155" s="279">
        <v>635</v>
      </c>
      <c r="E2155" s="274" t="s">
        <v>4056</v>
      </c>
      <c r="F2155" s="272"/>
      <c r="G2155" s="263" t="str">
        <f t="shared" si="135"/>
        <v xml:space="preserve"> </v>
      </c>
      <c r="H2155" s="275" t="s">
        <v>4019</v>
      </c>
      <c r="I2155" s="275"/>
      <c r="J2155" s="263" t="str">
        <f t="shared" si="136"/>
        <v xml:space="preserve"> </v>
      </c>
      <c r="K2155" s="272" t="str">
        <f>IF(D2155&gt;=('28 Populations and thresholds'!$I$32),"YES"," ")</f>
        <v>YES</v>
      </c>
      <c r="L2155" s="272" t="str">
        <f>IF(K2155="YES"," ",IF(D2155&gt;=('28 Populations and thresholds'!$I$32)*0.25,"YES"))</f>
        <v xml:space="preserve"> </v>
      </c>
      <c r="M2155" s="272" t="b">
        <f>OR('28 Populations and thresholds'!$J$32="CR",'28 Populations and thresholds'!$J$32="EN",'28 Populations and thresholds'!$J$32="VU")</f>
        <v>1</v>
      </c>
      <c r="N2155" s="273">
        <f>D2155/'28 Populations and thresholds'!$H$32</f>
        <v>0.1548780487804878</v>
      </c>
      <c r="O2155" s="263" t="str">
        <f t="shared" si="137"/>
        <v xml:space="preserve"> </v>
      </c>
      <c r="P2155" s="275"/>
      <c r="Q2155" s="263" t="str">
        <f t="shared" si="138"/>
        <v xml:space="preserve"> </v>
      </c>
    </row>
    <row r="2156" spans="1:22" x14ac:dyDescent="0.2">
      <c r="A2156" s="12" t="s">
        <v>1496</v>
      </c>
      <c r="B2156" s="9" t="s">
        <v>1666</v>
      </c>
      <c r="C2156" s="4" t="s">
        <v>3719</v>
      </c>
      <c r="D2156" s="5">
        <v>75</v>
      </c>
      <c r="E2156" s="1" t="s">
        <v>79</v>
      </c>
      <c r="G2156" s="263" t="str">
        <f t="shared" si="135"/>
        <v xml:space="preserve"> </v>
      </c>
      <c r="H2156" s="13" t="s">
        <v>139</v>
      </c>
      <c r="J2156" s="263" t="str">
        <f t="shared" si="136"/>
        <v xml:space="preserve"> </v>
      </c>
      <c r="K2156" s="38" t="str">
        <f>IF(D2156&gt;=('28 Populations and thresholds'!$I$32),"YES"," ")</f>
        <v>YES</v>
      </c>
      <c r="L2156" s="38" t="str">
        <f>IF(K2156="YES"," ",IF(D2156&gt;=('28 Populations and thresholds'!$I$32)*0.25,"YES"))</f>
        <v xml:space="preserve"> </v>
      </c>
      <c r="M2156" s="38" t="b">
        <f>OR('28 Populations and thresholds'!$J$32="CR",'28 Populations and thresholds'!$J$32="EN",'28 Populations and thresholds'!$J$32="VU")</f>
        <v>1</v>
      </c>
      <c r="N2156" s="75">
        <f>D2156/'28 Populations and thresholds'!$H$32</f>
        <v>1.8292682926829267E-2</v>
      </c>
      <c r="O2156" s="263" t="str">
        <f t="shared" si="137"/>
        <v xml:space="preserve"> </v>
      </c>
      <c r="Q2156" s="263" t="str">
        <f t="shared" si="138"/>
        <v xml:space="preserve"> </v>
      </c>
    </row>
    <row r="2157" spans="1:22" x14ac:dyDescent="0.2">
      <c r="A2157" s="275" t="s">
        <v>1496</v>
      </c>
      <c r="B2157" s="269" t="s">
        <v>3629</v>
      </c>
      <c r="C2157" s="280" t="s">
        <v>3626</v>
      </c>
      <c r="D2157" s="279">
        <v>11050</v>
      </c>
      <c r="E2157" s="274">
        <v>2007</v>
      </c>
      <c r="F2157" s="272"/>
      <c r="G2157" s="263" t="str">
        <f t="shared" si="135"/>
        <v xml:space="preserve"> </v>
      </c>
      <c r="H2157" s="275" t="s">
        <v>139</v>
      </c>
      <c r="I2157" s="275" t="s">
        <v>3388</v>
      </c>
      <c r="J2157" s="263" t="str">
        <f t="shared" si="136"/>
        <v xml:space="preserve"> </v>
      </c>
      <c r="K2157" s="272" t="str">
        <f>IF(D2157&gt;=('28 Populations and thresholds'!$I$98),"YES"," ")</f>
        <v>YES</v>
      </c>
      <c r="L2157" s="272" t="str">
        <f>IF(K2157="YES"," ",IF(D2157&gt;=('28 Populations and thresholds'!$I$98)*0.25,"YES"))</f>
        <v xml:space="preserve"> </v>
      </c>
      <c r="M2157" s="272" t="b">
        <f>OR('28 Populations and thresholds'!$J$98="CR",'28 Populations and thresholds'!$J$98="EN",'28 Populations and thresholds'!$J$98="VU")</f>
        <v>0</v>
      </c>
      <c r="N2157" s="273">
        <f>D2157/'28 Populations and thresholds'!$H$98</f>
        <v>3.6833333333333336E-2</v>
      </c>
      <c r="O2157" s="263" t="str">
        <f t="shared" si="137"/>
        <v xml:space="preserve"> </v>
      </c>
      <c r="P2157" s="275"/>
      <c r="Q2157" s="263" t="str">
        <f t="shared" si="138"/>
        <v xml:space="preserve"> </v>
      </c>
    </row>
    <row r="2158" spans="1:22" x14ac:dyDescent="0.2">
      <c r="A2158" s="12" t="s">
        <v>1496</v>
      </c>
      <c r="B2158" s="9" t="s">
        <v>1669</v>
      </c>
      <c r="C2158" s="4" t="s">
        <v>3719</v>
      </c>
      <c r="D2158" s="5">
        <v>57</v>
      </c>
      <c r="E2158" s="1" t="s">
        <v>83</v>
      </c>
      <c r="G2158" s="263" t="str">
        <f t="shared" si="135"/>
        <v xml:space="preserve"> </v>
      </c>
      <c r="H2158" s="13" t="s">
        <v>139</v>
      </c>
      <c r="J2158" s="263" t="str">
        <f t="shared" si="136"/>
        <v xml:space="preserve"> </v>
      </c>
      <c r="K2158" s="38" t="str">
        <f>IF(D2158&gt;=('28 Populations and thresholds'!$I$32),"YES"," ")</f>
        <v>YES</v>
      </c>
      <c r="L2158" s="38" t="str">
        <f>IF(K2158="YES"," ",IF(D2158&gt;=('28 Populations and thresholds'!$I$32)*0.25,"YES"))</f>
        <v xml:space="preserve"> </v>
      </c>
      <c r="M2158" s="38" t="b">
        <f>OR('28 Populations and thresholds'!$J$32="CR",'28 Populations and thresholds'!$J$32="EN",'28 Populations and thresholds'!$J$32="VU")</f>
        <v>1</v>
      </c>
      <c r="N2158" s="75">
        <f>D2158/'28 Populations and thresholds'!$H$32</f>
        <v>1.3902439024390244E-2</v>
      </c>
      <c r="O2158" s="263" t="str">
        <f t="shared" si="137"/>
        <v xml:space="preserve"> </v>
      </c>
      <c r="Q2158" s="263" t="str">
        <f t="shared" si="138"/>
        <v xml:space="preserve"> </v>
      </c>
    </row>
    <row r="2159" spans="1:22" x14ac:dyDescent="0.2">
      <c r="A2159" s="267" t="s">
        <v>1496</v>
      </c>
      <c r="B2159" s="268" t="s">
        <v>1067</v>
      </c>
      <c r="C2159" s="269" t="s">
        <v>3447</v>
      </c>
      <c r="D2159" s="270">
        <v>450</v>
      </c>
      <c r="E2159" s="271">
        <v>32889</v>
      </c>
      <c r="F2159" s="276"/>
      <c r="G2159" s="263" t="str">
        <f t="shared" si="135"/>
        <v xml:space="preserve"> </v>
      </c>
      <c r="H2159" s="267" t="s">
        <v>21</v>
      </c>
      <c r="I2159" s="267" t="s">
        <v>853</v>
      </c>
      <c r="J2159" s="263" t="str">
        <f t="shared" si="136"/>
        <v xml:space="preserve"> </v>
      </c>
      <c r="K2159" s="272" t="str">
        <f>IF(D2159&gt;=('28 Populations and thresholds'!$I$145),"YES"," ")</f>
        <v>YES</v>
      </c>
      <c r="L2159" s="272" t="str">
        <f>IF(K2159="YES"," ",IF(D2159&gt;=('28 Populations and thresholds'!$I$145)*0.25,"YES"))</f>
        <v xml:space="preserve"> </v>
      </c>
      <c r="M2159" s="272" t="b">
        <f>OR('28 Populations and thresholds'!$J$145="CR",'28 Populations and thresholds'!$J$145="EN",'28 Populations and thresholds'!$J$145="VU")</f>
        <v>0</v>
      </c>
      <c r="N2159" s="273">
        <f>D2159/'28 Populations and thresholds'!$H$145</f>
        <v>4.4999999999999997E-3</v>
      </c>
      <c r="O2159" s="263" t="str">
        <f t="shared" si="137"/>
        <v xml:space="preserve"> </v>
      </c>
      <c r="P2159" s="269"/>
      <c r="Q2159" s="263" t="str">
        <f t="shared" si="138"/>
        <v xml:space="preserve"> </v>
      </c>
    </row>
    <row r="2160" spans="1:22" x14ac:dyDescent="0.2">
      <c r="A2160" s="267" t="s">
        <v>1496</v>
      </c>
      <c r="B2160" s="268" t="s">
        <v>1067</v>
      </c>
      <c r="C2160" s="269" t="s">
        <v>3471</v>
      </c>
      <c r="D2160" s="270">
        <v>1369</v>
      </c>
      <c r="E2160" s="271">
        <v>32889</v>
      </c>
      <c r="F2160" s="276"/>
      <c r="G2160" s="263" t="str">
        <f t="shared" si="135"/>
        <v xml:space="preserve"> </v>
      </c>
      <c r="H2160" s="267" t="s">
        <v>21</v>
      </c>
      <c r="I2160" s="267" t="s">
        <v>853</v>
      </c>
      <c r="J2160" s="263" t="str">
        <f t="shared" si="136"/>
        <v xml:space="preserve"> </v>
      </c>
      <c r="K2160" s="272" t="str">
        <f>IF(D2160&gt;=(('28 Populations and thresholds'!$I$183)+('28 Populations and thresholds'!$I$184)+('28 Populations and thresholds'!$I$185)),"YES"," ")</f>
        <v>YES</v>
      </c>
      <c r="L2160" s="272" t="str">
        <f>IF(K2160="YES"," ",IF(D2160&gt;=(('28 Populations and thresholds'!$I$183)+('28 Populations and thresholds'!$I$184)+('28 Populations and thresholds'!$I$185))*0.25,"YES"))</f>
        <v xml:space="preserve"> </v>
      </c>
      <c r="M2160" s="272" t="b">
        <f>OR('28 Populations and thresholds'!$J$183="CR",'28 Populations and thresholds'!$J$183="EN",'28 Populations and thresholds'!$J$183="VU")</f>
        <v>0</v>
      </c>
      <c r="N2160" s="273">
        <f>D2160/(('28 Populations and thresholds'!$H$183)+('28 Populations and thresholds'!$H$184)+('28 Populations and thresholds'!$H$185))</f>
        <v>4.5633333333333333E-3</v>
      </c>
      <c r="O2160" s="263" t="str">
        <f t="shared" si="137"/>
        <v xml:space="preserve"> </v>
      </c>
      <c r="P2160" s="275" t="s">
        <v>4568</v>
      </c>
      <c r="Q2160" s="263" t="str">
        <f t="shared" si="138"/>
        <v xml:space="preserve"> </v>
      </c>
    </row>
    <row r="2161" spans="1:22" x14ac:dyDescent="0.2">
      <c r="A2161" s="267" t="s">
        <v>1496</v>
      </c>
      <c r="B2161" s="268" t="s">
        <v>1067</v>
      </c>
      <c r="C2161" s="269" t="s">
        <v>3764</v>
      </c>
      <c r="D2161" s="270">
        <v>500</v>
      </c>
      <c r="E2161" s="271">
        <v>32902</v>
      </c>
      <c r="F2161" s="276"/>
      <c r="G2161" s="263" t="str">
        <f t="shared" si="135"/>
        <v xml:space="preserve"> </v>
      </c>
      <c r="H2161" s="267" t="s">
        <v>21</v>
      </c>
      <c r="I2161" s="267" t="s">
        <v>853</v>
      </c>
      <c r="J2161" s="263" t="str">
        <f t="shared" si="136"/>
        <v xml:space="preserve"> </v>
      </c>
      <c r="K2161" s="272" t="str">
        <f>IF(D2161&gt;=('28 Populations and thresholds'!$I$192),"YES"," ")</f>
        <v>YES</v>
      </c>
      <c r="L2161" s="272" t="str">
        <f>IF(K2161="YES"," ",IF(D2161&gt;=('28 Populations and thresholds'!$I$192)*0.25,"YES"))</f>
        <v xml:space="preserve"> </v>
      </c>
      <c r="M2161" s="272" t="b">
        <f>OR('28 Populations and thresholds'!$J$192="CR",'28 Populations and thresholds'!$J$192="EN",'28 Populations and thresholds'!$J$192="VU")</f>
        <v>0</v>
      </c>
      <c r="N2161" s="273">
        <f>D2161/'28 Populations and thresholds'!$H$192</f>
        <v>0.01</v>
      </c>
      <c r="O2161" s="263" t="str">
        <f t="shared" si="137"/>
        <v xml:space="preserve"> </v>
      </c>
      <c r="P2161" s="275"/>
      <c r="Q2161" s="263" t="str">
        <f t="shared" si="138"/>
        <v xml:space="preserve"> </v>
      </c>
    </row>
    <row r="2162" spans="1:22" x14ac:dyDescent="0.2">
      <c r="A2162" s="267" t="s">
        <v>1496</v>
      </c>
      <c r="B2162" s="268" t="s">
        <v>1067</v>
      </c>
      <c r="C2162" s="269" t="s">
        <v>3480</v>
      </c>
      <c r="D2162" s="270">
        <v>1278</v>
      </c>
      <c r="E2162" s="271">
        <v>31871</v>
      </c>
      <c r="F2162" s="276"/>
      <c r="G2162" s="263" t="str">
        <f t="shared" si="135"/>
        <v xml:space="preserve"> </v>
      </c>
      <c r="H2162" s="267" t="s">
        <v>21</v>
      </c>
      <c r="I2162" s="267" t="s">
        <v>614</v>
      </c>
      <c r="J2162" s="263" t="str">
        <f t="shared" si="136"/>
        <v xml:space="preserve"> </v>
      </c>
      <c r="K2162" s="272" t="str">
        <f>IF(D2162&gt;=('28 Populations and thresholds'!$I$203),"YES"," ")</f>
        <v xml:space="preserve"> </v>
      </c>
      <c r="L2162" s="272" t="str">
        <f>IF(K2162="YES"," ",IF(D2162&gt;=('28 Populations and thresholds'!$I$203)*0.25,"YES"))</f>
        <v>YES</v>
      </c>
      <c r="M2162" s="272" t="b">
        <f>OR('28 Populations and thresholds'!$J$203="CR",'28 Populations and thresholds'!$J$203="EN",'28 Populations and thresholds'!$J$203="VU")</f>
        <v>0</v>
      </c>
      <c r="N2162" s="273">
        <f>D2162/'28 Populations and thresholds'!$H$203</f>
        <v>9.4666666666666666E-3</v>
      </c>
      <c r="O2162" s="263" t="str">
        <f t="shared" si="137"/>
        <v xml:space="preserve"> </v>
      </c>
      <c r="P2162" s="275"/>
      <c r="Q2162" s="263" t="str">
        <f t="shared" si="138"/>
        <v xml:space="preserve"> </v>
      </c>
    </row>
    <row r="2163" spans="1:22" x14ac:dyDescent="0.2">
      <c r="A2163" s="267" t="s">
        <v>1496</v>
      </c>
      <c r="B2163" s="268" t="s">
        <v>1067</v>
      </c>
      <c r="C2163" s="269" t="s">
        <v>3461</v>
      </c>
      <c r="D2163" s="270">
        <v>2464</v>
      </c>
      <c r="E2163" s="271">
        <v>32889</v>
      </c>
      <c r="F2163" s="276"/>
      <c r="G2163" s="263" t="str">
        <f t="shared" si="135"/>
        <v xml:space="preserve"> </v>
      </c>
      <c r="H2163" s="267" t="s">
        <v>21</v>
      </c>
      <c r="I2163" s="267" t="s">
        <v>853</v>
      </c>
      <c r="J2163" s="263" t="str">
        <f t="shared" si="136"/>
        <v xml:space="preserve"> </v>
      </c>
      <c r="K2163" s="272" t="str">
        <f>IF(D2163&gt;=('28 Populations and thresholds'!$I$164),"YES"," ")</f>
        <v>YES</v>
      </c>
      <c r="L2163" s="272" t="str">
        <f>IF(K2163="YES"," ",IF(D2163&gt;=('28 Populations and thresholds'!$I$164)*0.25,"YES"))</f>
        <v xml:space="preserve"> </v>
      </c>
      <c r="M2163" s="272" t="b">
        <f>OR('28 Populations and thresholds'!$J$164="CR",'28 Populations and thresholds'!$J$164="EN",'28 Populations and thresholds'!$J$164="VU")</f>
        <v>0</v>
      </c>
      <c r="N2163" s="273">
        <f>D2163/'28 Populations and thresholds'!$H$164</f>
        <v>3.118987341772152E-2</v>
      </c>
      <c r="O2163" s="263" t="str">
        <f t="shared" si="137"/>
        <v xml:space="preserve"> </v>
      </c>
      <c r="P2163" s="269"/>
      <c r="Q2163" s="263" t="str">
        <f t="shared" si="138"/>
        <v xml:space="preserve"> </v>
      </c>
    </row>
    <row r="2164" spans="1:22" x14ac:dyDescent="0.2">
      <c r="A2164" s="267" t="s">
        <v>1496</v>
      </c>
      <c r="B2164" s="268" t="s">
        <v>1067</v>
      </c>
      <c r="C2164" s="269" t="s">
        <v>3765</v>
      </c>
      <c r="D2164" s="270">
        <v>500</v>
      </c>
      <c r="E2164" s="271">
        <v>34359</v>
      </c>
      <c r="F2164" s="276"/>
      <c r="G2164" s="263" t="str">
        <f t="shared" si="135"/>
        <v xml:space="preserve"> </v>
      </c>
      <c r="H2164" s="267" t="s">
        <v>21</v>
      </c>
      <c r="I2164" s="267" t="s">
        <v>853</v>
      </c>
      <c r="J2164" s="263" t="str">
        <f t="shared" si="136"/>
        <v xml:space="preserve"> </v>
      </c>
      <c r="K2164" s="272" t="str">
        <f>IF(D2164&gt;=('28 Populations and thresholds'!$I$193),"YES"," ")</f>
        <v>YES</v>
      </c>
      <c r="L2164" s="272" t="str">
        <f>IF(K2164="YES"," ",IF(D2164&gt;=('28 Populations and thresholds'!$I$193)*0.25,"YES"))</f>
        <v xml:space="preserve"> </v>
      </c>
      <c r="M2164" s="272" t="b">
        <f>OR('28 Populations and thresholds'!$J$193="CR",'28 Populations and thresholds'!$J$193="EN",'28 Populations and thresholds'!$J$193="VU")</f>
        <v>0</v>
      </c>
      <c r="N2164" s="273">
        <f>D2164/'28 Populations and thresholds'!$H$193</f>
        <v>1.1363636363636364E-2</v>
      </c>
      <c r="O2164" s="263" t="str">
        <f t="shared" si="137"/>
        <v xml:space="preserve"> </v>
      </c>
      <c r="P2164" s="275"/>
      <c r="Q2164" s="263" t="str">
        <f t="shared" si="138"/>
        <v xml:space="preserve"> </v>
      </c>
    </row>
    <row r="2165" spans="1:22" x14ac:dyDescent="0.2">
      <c r="A2165" s="267" t="s">
        <v>1496</v>
      </c>
      <c r="B2165" s="268" t="s">
        <v>1067</v>
      </c>
      <c r="C2165" s="269" t="s">
        <v>3452</v>
      </c>
      <c r="D2165" s="270">
        <v>3000</v>
      </c>
      <c r="E2165" s="271">
        <v>34359</v>
      </c>
      <c r="F2165" s="276"/>
      <c r="G2165" s="263" t="str">
        <f t="shared" si="135"/>
        <v xml:space="preserve"> </v>
      </c>
      <c r="H2165" s="267" t="s">
        <v>21</v>
      </c>
      <c r="I2165" s="267" t="s">
        <v>853</v>
      </c>
      <c r="J2165" s="263" t="str">
        <f t="shared" si="136"/>
        <v xml:space="preserve"> </v>
      </c>
      <c r="K2165" s="272" t="str">
        <f>IF(D2165&gt;=('28 Populations and thresholds'!$I$158),"YES"," ")</f>
        <v>YES</v>
      </c>
      <c r="L2165" s="272" t="str">
        <f>IF(K2165="YES"," ",IF(D2165&gt;=('28 Populations and thresholds'!$I$158)*0.25,"YES"))</f>
        <v xml:space="preserve"> </v>
      </c>
      <c r="M2165" s="272" t="b">
        <f>OR('28 Populations and thresholds'!$J$158="CR",'28 Populations and thresholds'!$J$158="EN",'28 Populations and thresholds'!$J$158="VU")</f>
        <v>0</v>
      </c>
      <c r="N2165" s="273">
        <f>D2165/'28 Populations and thresholds'!$H$158</f>
        <v>0.03</v>
      </c>
      <c r="O2165" s="263" t="str">
        <f t="shared" si="137"/>
        <v xml:space="preserve"> </v>
      </c>
      <c r="P2165" s="269"/>
      <c r="Q2165" s="263" t="str">
        <f t="shared" si="138"/>
        <v xml:space="preserve"> </v>
      </c>
    </row>
    <row r="2166" spans="1:22" x14ac:dyDescent="0.2">
      <c r="A2166" s="267" t="s">
        <v>1496</v>
      </c>
      <c r="B2166" s="268" t="s">
        <v>1067</v>
      </c>
      <c r="C2166" s="269" t="s">
        <v>3459</v>
      </c>
      <c r="D2166" s="270">
        <v>2000</v>
      </c>
      <c r="E2166" s="271">
        <v>32891</v>
      </c>
      <c r="F2166" s="276"/>
      <c r="G2166" s="263" t="str">
        <f t="shared" si="135"/>
        <v xml:space="preserve"> </v>
      </c>
      <c r="H2166" s="267" t="s">
        <v>21</v>
      </c>
      <c r="I2166" s="267" t="s">
        <v>853</v>
      </c>
      <c r="J2166" s="263" t="str">
        <f t="shared" si="136"/>
        <v xml:space="preserve"> </v>
      </c>
      <c r="K2166" s="272" t="str">
        <f>IF(D2166&gt;=(('28 Populations and thresholds'!$I$160)+('28 Populations and thresholds'!$I$163)),"YES"," ")</f>
        <v>YES</v>
      </c>
      <c r="L2166" s="272" t="str">
        <f>IF(K2166="YES"," ",IF(D2166&gt;=(('28 Populations and thresholds'!$I$160)+('28 Populations and thresholds'!$I$163))*0.25,"YES"))</f>
        <v xml:space="preserve"> </v>
      </c>
      <c r="M2166" s="272" t="b">
        <f>OR('28 Populations and thresholds'!$J$160="CR",'28 Populations and thresholds'!$J$160="EN",'28 Populations and thresholds'!$J$160="VU")</f>
        <v>0</v>
      </c>
      <c r="N2166" s="273">
        <f>D2166/(('28 Populations and thresholds'!$H$160)+('28 Populations and thresholds'!$H$163))</f>
        <v>5.1948051948051951E-2</v>
      </c>
      <c r="O2166" s="263" t="str">
        <f t="shared" si="137"/>
        <v xml:space="preserve"> </v>
      </c>
      <c r="P2166" s="282" t="s">
        <v>4563</v>
      </c>
      <c r="Q2166" s="263" t="str">
        <f t="shared" si="138"/>
        <v xml:space="preserve"> </v>
      </c>
    </row>
    <row r="2167" spans="1:22" x14ac:dyDescent="0.2">
      <c r="A2167" s="267" t="s">
        <v>1496</v>
      </c>
      <c r="B2167" s="268" t="s">
        <v>1067</v>
      </c>
      <c r="C2167" s="269" t="s">
        <v>3748</v>
      </c>
      <c r="D2167" s="270">
        <v>400</v>
      </c>
      <c r="E2167" s="271">
        <v>32902</v>
      </c>
      <c r="F2167" s="276"/>
      <c r="G2167" s="263" t="str">
        <f t="shared" si="135"/>
        <v xml:space="preserve"> </v>
      </c>
      <c r="H2167" s="267" t="s">
        <v>21</v>
      </c>
      <c r="I2167" s="267" t="s">
        <v>853</v>
      </c>
      <c r="J2167" s="263" t="str">
        <f t="shared" si="136"/>
        <v xml:space="preserve"> </v>
      </c>
      <c r="K2167" s="272" t="str">
        <f>IF(D2167&gt;=('28 Populations and thresholds'!$I$156),"YES"," ")</f>
        <v>YES</v>
      </c>
      <c r="L2167" s="272" t="str">
        <f>IF(K2167="YES"," ",IF(D2167&gt;=('28 Populations and thresholds'!$I$156)*0.25,"YES"))</f>
        <v xml:space="preserve"> </v>
      </c>
      <c r="M2167" s="272" t="b">
        <f>OR('28 Populations and thresholds'!$J$156="CR",'28 Populations and thresholds'!$J$156="EN",'28 Populations and thresholds'!$J$156="VU")</f>
        <v>0</v>
      </c>
      <c r="N2167" s="273">
        <f>D2167/'28 Populations and thresholds'!$H$156</f>
        <v>1.6E-2</v>
      </c>
      <c r="O2167" s="263" t="str">
        <f t="shared" si="137"/>
        <v xml:space="preserve"> </v>
      </c>
      <c r="P2167" s="275" t="s">
        <v>4583</v>
      </c>
      <c r="Q2167" s="263" t="str">
        <f t="shared" si="138"/>
        <v xml:space="preserve"> </v>
      </c>
      <c r="R2167" s="4"/>
      <c r="S2167" s="4"/>
      <c r="T2167" s="4"/>
      <c r="U2167" s="4"/>
      <c r="V2167" s="4"/>
    </row>
    <row r="2168" spans="1:22" x14ac:dyDescent="0.2">
      <c r="A2168" s="267" t="s">
        <v>1496</v>
      </c>
      <c r="B2168" s="268" t="s">
        <v>1067</v>
      </c>
      <c r="C2168" s="269" t="s">
        <v>3760</v>
      </c>
      <c r="D2168" s="270">
        <v>1500</v>
      </c>
      <c r="E2168" s="271">
        <v>32902</v>
      </c>
      <c r="F2168" s="276"/>
      <c r="G2168" s="263" t="str">
        <f t="shared" si="135"/>
        <v xml:space="preserve"> </v>
      </c>
      <c r="H2168" s="267" t="s">
        <v>21</v>
      </c>
      <c r="I2168" s="267" t="s">
        <v>853</v>
      </c>
      <c r="J2168" s="263" t="str">
        <f t="shared" si="136"/>
        <v xml:space="preserve"> </v>
      </c>
      <c r="K2168" s="272" t="str">
        <f>IF(D2168&gt;=('28 Populations and thresholds'!$I$186),"YES"," ")</f>
        <v>YES</v>
      </c>
      <c r="L2168" s="272" t="str">
        <f>IF(K2168="YES"," ",IF(D2168&gt;=('28 Populations and thresholds'!$I$186)*0.25,"YES"))</f>
        <v xml:space="preserve"> </v>
      </c>
      <c r="M2168" s="272" t="b">
        <f>OR('28 Populations and thresholds'!$J$186="CR",'28 Populations and thresholds'!$J$186="EN",'28 Populations and thresholds'!$J$186="VU")</f>
        <v>0</v>
      </c>
      <c r="N2168" s="273">
        <f>D2168/'28 Populations and thresholds'!$H$186</f>
        <v>1.5E-3</v>
      </c>
      <c r="O2168" s="263" t="str">
        <f t="shared" si="137"/>
        <v xml:space="preserve"> </v>
      </c>
      <c r="P2168" s="275"/>
      <c r="Q2168" s="263" t="str">
        <f t="shared" si="138"/>
        <v xml:space="preserve"> </v>
      </c>
    </row>
    <row r="2169" spans="1:22" x14ac:dyDescent="0.2">
      <c r="A2169" s="267" t="s">
        <v>1496</v>
      </c>
      <c r="B2169" s="268" t="s">
        <v>1067</v>
      </c>
      <c r="C2169" s="269" t="s">
        <v>3745</v>
      </c>
      <c r="D2169" s="270">
        <v>2100</v>
      </c>
      <c r="E2169" s="271">
        <v>32902</v>
      </c>
      <c r="F2169" s="276"/>
      <c r="G2169" s="263" t="str">
        <f t="shared" si="135"/>
        <v xml:space="preserve"> </v>
      </c>
      <c r="H2169" s="267" t="s">
        <v>21</v>
      </c>
      <c r="I2169" s="267" t="s">
        <v>853</v>
      </c>
      <c r="J2169" s="263" t="str">
        <f t="shared" si="136"/>
        <v xml:space="preserve"> </v>
      </c>
      <c r="K2169" s="272" t="str">
        <f>IF(D2169&gt;=('28 Populations and thresholds'!$I$152),"YES"," ")</f>
        <v>YES</v>
      </c>
      <c r="L2169" s="272" t="str">
        <f>IF(K2169="YES"," ",IF(D2169&gt;=('28 Populations and thresholds'!$I$152)*0.25,"YES"))</f>
        <v xml:space="preserve"> </v>
      </c>
      <c r="M2169" s="272" t="b">
        <f>OR('28 Populations and thresholds'!$J$152="CR",'28 Populations and thresholds'!$J$152="EN",'28 Populations and thresholds'!$J$152="VU")</f>
        <v>0</v>
      </c>
      <c r="N2169" s="273">
        <f>D2169/'28 Populations and thresholds'!$H$152</f>
        <v>2.1000000000000001E-2</v>
      </c>
      <c r="O2169" s="263" t="str">
        <f t="shared" si="137"/>
        <v xml:space="preserve"> </v>
      </c>
      <c r="P2169" s="275"/>
      <c r="Q2169" s="263" t="str">
        <f t="shared" si="138"/>
        <v xml:space="preserve"> </v>
      </c>
      <c r="R2169" s="4"/>
      <c r="S2169" s="4"/>
      <c r="T2169" s="4"/>
      <c r="U2169" s="4"/>
      <c r="V2169" s="4"/>
    </row>
    <row r="2170" spans="1:22" x14ac:dyDescent="0.2">
      <c r="A2170" s="12" t="s">
        <v>1496</v>
      </c>
      <c r="B2170" s="4" t="s">
        <v>1495</v>
      </c>
      <c r="C2170" s="4" t="s">
        <v>3626</v>
      </c>
      <c r="D2170" s="5">
        <v>12500</v>
      </c>
      <c r="E2170" s="104">
        <v>2005</v>
      </c>
      <c r="F2170" s="38" t="s">
        <v>6038</v>
      </c>
      <c r="G2170" s="263" t="str">
        <f t="shared" si="135"/>
        <v xml:space="preserve"> </v>
      </c>
      <c r="H2170" s="12" t="s">
        <v>139</v>
      </c>
      <c r="I2170" s="12" t="s">
        <v>3388</v>
      </c>
      <c r="J2170" s="263" t="str">
        <f t="shared" si="136"/>
        <v xml:space="preserve"> </v>
      </c>
      <c r="K2170" s="38" t="str">
        <f>IF(D2170&gt;=('28 Populations and thresholds'!$I$98),"YES"," ")</f>
        <v>YES</v>
      </c>
      <c r="L2170" s="38" t="str">
        <f>IF(K2170="YES"," ",IF(D2170&gt;=('28 Populations and thresholds'!$I$98)*0.25,"YES"))</f>
        <v xml:space="preserve"> </v>
      </c>
      <c r="M2170" s="38" t="b">
        <f>OR('28 Populations and thresholds'!$J$98="CR",'28 Populations and thresholds'!$J$98="EN",'28 Populations and thresholds'!$J$98="VU")</f>
        <v>0</v>
      </c>
      <c r="N2170" s="75">
        <f>D2170/'28 Populations and thresholds'!$H$98</f>
        <v>4.1666666666666664E-2</v>
      </c>
      <c r="O2170" s="263" t="str">
        <f t="shared" si="137"/>
        <v xml:space="preserve"> </v>
      </c>
      <c r="Q2170" s="263" t="str">
        <f t="shared" si="138"/>
        <v xml:space="preserve"> </v>
      </c>
    </row>
    <row r="2171" spans="1:22" x14ac:dyDescent="0.2">
      <c r="A2171" s="313" t="s">
        <v>1496</v>
      </c>
      <c r="B2171" s="326" t="s">
        <v>4703</v>
      </c>
      <c r="C2171" s="313" t="s">
        <v>3719</v>
      </c>
      <c r="D2171" s="327">
        <v>172</v>
      </c>
      <c r="E2171" s="328">
        <v>32813</v>
      </c>
      <c r="F2171" s="452" t="s">
        <v>6038</v>
      </c>
      <c r="G2171" s="263" t="str">
        <f t="shared" si="135"/>
        <v xml:space="preserve"> </v>
      </c>
      <c r="H2171" s="275" t="s">
        <v>4498</v>
      </c>
      <c r="I2171" s="326" t="s">
        <v>4515</v>
      </c>
      <c r="J2171" s="263" t="str">
        <f t="shared" si="136"/>
        <v xml:space="preserve"> </v>
      </c>
      <c r="K2171" s="272" t="str">
        <f>IF(D2171&gt;=('28 Populations and thresholds'!$I$32),"YES"," ")</f>
        <v>YES</v>
      </c>
      <c r="L2171" s="272" t="str">
        <f>IF(K2171="YES"," ",IF(D2171&gt;=('28 Populations and thresholds'!$I$32)*0.25,"YES"))</f>
        <v xml:space="preserve"> </v>
      </c>
      <c r="M2171" s="272" t="b">
        <f>OR('28 Populations and thresholds'!$J$32="CR",'28 Populations and thresholds'!$J$32="EN",'28 Populations and thresholds'!$J$32="VU")</f>
        <v>1</v>
      </c>
      <c r="N2171" s="273">
        <f>D2171/'28 Populations and thresholds'!$H$32</f>
        <v>4.1951219512195125E-2</v>
      </c>
      <c r="O2171" s="263" t="str">
        <f t="shared" si="137"/>
        <v xml:space="preserve"> </v>
      </c>
      <c r="P2171" s="275"/>
      <c r="Q2171" s="263" t="str">
        <f t="shared" si="138"/>
        <v xml:space="preserve"> </v>
      </c>
    </row>
    <row r="2172" spans="1:22" x14ac:dyDescent="0.2">
      <c r="A2172" s="313" t="s">
        <v>1496</v>
      </c>
      <c r="B2172" s="326" t="s">
        <v>4703</v>
      </c>
      <c r="C2172" s="329" t="s">
        <v>3471</v>
      </c>
      <c r="D2172" s="327">
        <v>900</v>
      </c>
      <c r="E2172" s="328">
        <v>32568</v>
      </c>
      <c r="F2172" s="454"/>
      <c r="G2172" s="263" t="str">
        <f t="shared" si="135"/>
        <v xml:space="preserve"> </v>
      </c>
      <c r="H2172" s="275" t="s">
        <v>4498</v>
      </c>
      <c r="I2172" s="326" t="s">
        <v>4515</v>
      </c>
      <c r="J2172" s="263" t="str">
        <f t="shared" si="136"/>
        <v xml:space="preserve"> </v>
      </c>
      <c r="K2172" s="272" t="str">
        <f>IF(D2172&gt;=(('28 Populations and thresholds'!$I$183)+('28 Populations and thresholds'!$I$184)+('28 Populations and thresholds'!$I$185)),"YES"," ")</f>
        <v>YES</v>
      </c>
      <c r="L2172" s="272" t="str">
        <f>IF(K2172="YES"," ",IF(D2172&gt;=(('28 Populations and thresholds'!$I$183)+('28 Populations and thresholds'!$I$184)+('28 Populations and thresholds'!$I$185))*0.25,"YES"))</f>
        <v xml:space="preserve"> </v>
      </c>
      <c r="M2172" s="272" t="b">
        <f>OR('28 Populations and thresholds'!$J$183="CR",'28 Populations and thresholds'!$J$183="EN",'28 Populations and thresholds'!$J$183="VU")</f>
        <v>0</v>
      </c>
      <c r="N2172" s="273">
        <f>D2172/(('28 Populations and thresholds'!$H$183)+('28 Populations and thresholds'!$H$184)+('28 Populations and thresholds'!$H$185))</f>
        <v>3.0000000000000001E-3</v>
      </c>
      <c r="O2172" s="263" t="str">
        <f t="shared" si="137"/>
        <v xml:space="preserve"> </v>
      </c>
      <c r="P2172" s="275" t="s">
        <v>4568</v>
      </c>
      <c r="Q2172" s="263" t="str">
        <f t="shared" si="138"/>
        <v xml:space="preserve"> </v>
      </c>
    </row>
    <row r="2173" spans="1:22" x14ac:dyDescent="0.2">
      <c r="A2173" s="267" t="s">
        <v>1496</v>
      </c>
      <c r="B2173" s="326" t="s">
        <v>4703</v>
      </c>
      <c r="C2173" s="269" t="s">
        <v>3461</v>
      </c>
      <c r="D2173" s="270">
        <v>2000</v>
      </c>
      <c r="E2173" s="271">
        <v>31902</v>
      </c>
      <c r="F2173" s="276"/>
      <c r="G2173" s="263" t="str">
        <f t="shared" si="135"/>
        <v xml:space="preserve"> </v>
      </c>
      <c r="H2173" s="267" t="s">
        <v>21</v>
      </c>
      <c r="I2173" s="267" t="s">
        <v>614</v>
      </c>
      <c r="J2173" s="263" t="str">
        <f t="shared" si="136"/>
        <v xml:space="preserve"> </v>
      </c>
      <c r="K2173" s="272" t="str">
        <f>IF(D2173&gt;=('28 Populations and thresholds'!$I$164),"YES"," ")</f>
        <v>YES</v>
      </c>
      <c r="L2173" s="272" t="str">
        <f>IF(K2173="YES"," ",IF(D2173&gt;=('28 Populations and thresholds'!$I$164)*0.25,"YES"))</f>
        <v xml:space="preserve"> </v>
      </c>
      <c r="M2173" s="272" t="b">
        <f>OR('28 Populations and thresholds'!$J$164="CR",'28 Populations and thresholds'!$J$164="EN",'28 Populations and thresholds'!$J$164="VU")</f>
        <v>0</v>
      </c>
      <c r="N2173" s="273">
        <f>D2173/'28 Populations and thresholds'!$H$164</f>
        <v>2.5316455696202531E-2</v>
      </c>
      <c r="O2173" s="263" t="str">
        <f t="shared" si="137"/>
        <v xml:space="preserve"> </v>
      </c>
      <c r="P2173" s="275"/>
      <c r="Q2173" s="263" t="str">
        <f t="shared" si="138"/>
        <v xml:space="preserve"> </v>
      </c>
    </row>
    <row r="2174" spans="1:22" x14ac:dyDescent="0.2">
      <c r="A2174" s="313" t="s">
        <v>1496</v>
      </c>
      <c r="B2174" s="326" t="s">
        <v>4703</v>
      </c>
      <c r="C2174" s="315" t="s">
        <v>3459</v>
      </c>
      <c r="D2174" s="327">
        <v>1940</v>
      </c>
      <c r="E2174" s="328">
        <v>32782</v>
      </c>
      <c r="F2174" s="454"/>
      <c r="G2174" s="263" t="str">
        <f t="shared" si="135"/>
        <v xml:space="preserve"> </v>
      </c>
      <c r="H2174" s="275" t="s">
        <v>4498</v>
      </c>
      <c r="I2174" s="326" t="s">
        <v>4515</v>
      </c>
      <c r="J2174" s="263" t="str">
        <f t="shared" si="136"/>
        <v xml:space="preserve"> </v>
      </c>
      <c r="K2174" s="272" t="str">
        <f>IF(D2174&gt;=(('28 Populations and thresholds'!$I$160)+('28 Populations and thresholds'!$I$163)),"YES"," ")</f>
        <v>YES</v>
      </c>
      <c r="L2174" s="272" t="str">
        <f>IF(K2174="YES"," ",IF(D2174&gt;=(('28 Populations and thresholds'!$I$160)+('28 Populations and thresholds'!$I$163))*0.25,"YES"))</f>
        <v xml:space="preserve"> </v>
      </c>
      <c r="M2174" s="272" t="b">
        <f>OR('28 Populations and thresholds'!$J$160="CR",'28 Populations and thresholds'!$J$160="EN",'28 Populations and thresholds'!$J$160="VU")</f>
        <v>0</v>
      </c>
      <c r="N2174" s="273">
        <f>D2174/(('28 Populations and thresholds'!$H$160)+('28 Populations and thresholds'!$H$163))</f>
        <v>5.0389610389610387E-2</v>
      </c>
      <c r="O2174" s="263" t="str">
        <f t="shared" si="137"/>
        <v xml:space="preserve"> </v>
      </c>
      <c r="P2174" s="282" t="s">
        <v>4563</v>
      </c>
      <c r="Q2174" s="263" t="str">
        <f t="shared" si="138"/>
        <v xml:space="preserve"> </v>
      </c>
    </row>
    <row r="2175" spans="1:22" x14ac:dyDescent="0.2">
      <c r="A2175" s="267" t="s">
        <v>1496</v>
      </c>
      <c r="B2175" s="326" t="s">
        <v>4703</v>
      </c>
      <c r="C2175" s="269" t="s">
        <v>3770</v>
      </c>
      <c r="D2175" s="270">
        <v>2000</v>
      </c>
      <c r="E2175" s="271">
        <v>31902</v>
      </c>
      <c r="F2175" s="276"/>
      <c r="G2175" s="263" t="str">
        <f t="shared" si="135"/>
        <v xml:space="preserve"> </v>
      </c>
      <c r="H2175" s="267" t="s">
        <v>21</v>
      </c>
      <c r="I2175" s="267" t="s">
        <v>614</v>
      </c>
      <c r="J2175" s="263" t="str">
        <f t="shared" si="136"/>
        <v xml:space="preserve"> </v>
      </c>
      <c r="K2175" s="272" t="str">
        <f>IF(D2175&gt;=('28 Populations and thresholds'!$I$199),"YES"," ")</f>
        <v xml:space="preserve"> </v>
      </c>
      <c r="L2175" s="272" t="str">
        <f>IF(K2175="YES"," ",IF(D2175&gt;=('28 Populations and thresholds'!$I$199)*0.25,"YES"))</f>
        <v>YES</v>
      </c>
      <c r="M2175" s="272" t="b">
        <f>OR('28 Populations and thresholds'!$J$199="CR",'28 Populations and thresholds'!$J$199="EN",'28 Populations and thresholds'!$J$199="VU")</f>
        <v>0</v>
      </c>
      <c r="N2175" s="273">
        <f>D2175/'28 Populations and thresholds'!$H$199</f>
        <v>6.3492063492063492E-3</v>
      </c>
      <c r="O2175" s="263" t="str">
        <f t="shared" si="137"/>
        <v xml:space="preserve"> </v>
      </c>
      <c r="P2175" s="269"/>
      <c r="Q2175" s="263" t="str">
        <f t="shared" si="138"/>
        <v xml:space="preserve"> </v>
      </c>
    </row>
    <row r="2176" spans="1:22" x14ac:dyDescent="0.2">
      <c r="A2176" s="12" t="s">
        <v>1496</v>
      </c>
      <c r="B2176" s="9" t="s">
        <v>1667</v>
      </c>
      <c r="C2176" s="4" t="s">
        <v>3719</v>
      </c>
      <c r="D2176" s="5">
        <v>66</v>
      </c>
      <c r="E2176" s="1" t="s">
        <v>178</v>
      </c>
      <c r="G2176" s="263" t="str">
        <f t="shared" si="135"/>
        <v xml:space="preserve"> </v>
      </c>
      <c r="H2176" s="13" t="s">
        <v>139</v>
      </c>
      <c r="J2176" s="263" t="str">
        <f t="shared" si="136"/>
        <v xml:space="preserve"> </v>
      </c>
      <c r="K2176" s="38" t="str">
        <f>IF(D2176&gt;=('28 Populations and thresholds'!$I$32),"YES"," ")</f>
        <v>YES</v>
      </c>
      <c r="L2176" s="38" t="str">
        <f>IF(K2176="YES"," ",IF(D2176&gt;=('28 Populations and thresholds'!$I$32)*0.25,"YES"))</f>
        <v xml:space="preserve"> </v>
      </c>
      <c r="M2176" s="38" t="b">
        <f>OR('28 Populations and thresholds'!$J$32="CR",'28 Populations and thresholds'!$J$32="EN",'28 Populations and thresholds'!$J$32="VU")</f>
        <v>1</v>
      </c>
      <c r="N2176" s="75">
        <f>D2176/'28 Populations and thresholds'!$H$32</f>
        <v>1.6097560975609757E-2</v>
      </c>
      <c r="O2176" s="263" t="str">
        <f t="shared" si="137"/>
        <v xml:space="preserve"> </v>
      </c>
      <c r="Q2176" s="263" t="str">
        <f t="shared" si="138"/>
        <v xml:space="preserve"> </v>
      </c>
    </row>
    <row r="2177" spans="1:22" x14ac:dyDescent="0.2">
      <c r="A2177" s="143" t="s">
        <v>1496</v>
      </c>
      <c r="B2177" s="40" t="s">
        <v>1264</v>
      </c>
      <c r="C2177" s="4" t="s">
        <v>3748</v>
      </c>
      <c r="D2177" s="41">
        <v>300</v>
      </c>
      <c r="E2177" s="46">
        <v>33257</v>
      </c>
      <c r="F2177" s="43"/>
      <c r="G2177" s="263" t="str">
        <f t="shared" ref="G2177:G2240" si="139">" "</f>
        <v xml:space="preserve"> </v>
      </c>
      <c r="H2177" s="143" t="s">
        <v>21</v>
      </c>
      <c r="I2177" s="143" t="s">
        <v>853</v>
      </c>
      <c r="J2177" s="263" t="str">
        <f t="shared" ref="J2177:J2240" si="140">" "</f>
        <v xml:space="preserve"> </v>
      </c>
      <c r="K2177" s="38" t="str">
        <f>IF(D2177&gt;=('28 Populations and thresholds'!$I$156),"YES"," ")</f>
        <v>YES</v>
      </c>
      <c r="L2177" s="38" t="str">
        <f>IF(K2177="YES"," ",IF(D2177&gt;=('28 Populations and thresholds'!$I$156)*0.25,"YES"))</f>
        <v xml:space="preserve"> </v>
      </c>
      <c r="M2177" s="38" t="b">
        <f>OR('28 Populations and thresholds'!$J$156="CR",'28 Populations and thresholds'!$J$156="EN",'28 Populations and thresholds'!$J$156="VU")</f>
        <v>0</v>
      </c>
      <c r="N2177" s="75">
        <f>D2177/'28 Populations and thresholds'!$H$156</f>
        <v>1.2E-2</v>
      </c>
      <c r="O2177" s="263" t="str">
        <f t="shared" ref="O2177:O2240" si="141">" "</f>
        <v xml:space="preserve"> </v>
      </c>
      <c r="P2177" s="12" t="s">
        <v>4583</v>
      </c>
      <c r="Q2177" s="263" t="str">
        <f t="shared" ref="Q2177:Q2240" si="142">" "</f>
        <v xml:space="preserve"> </v>
      </c>
      <c r="R2177" s="4"/>
      <c r="S2177" s="4"/>
      <c r="T2177" s="4"/>
      <c r="U2177" s="4"/>
      <c r="V2177" s="4"/>
    </row>
    <row r="2178" spans="1:22" x14ac:dyDescent="0.2">
      <c r="A2178" s="275" t="s">
        <v>1496</v>
      </c>
      <c r="B2178" s="269" t="s">
        <v>4060</v>
      </c>
      <c r="C2178" s="280" t="s">
        <v>3719</v>
      </c>
      <c r="D2178" s="279">
        <v>200</v>
      </c>
      <c r="E2178" s="281">
        <v>33512</v>
      </c>
      <c r="F2178" s="272"/>
      <c r="G2178" s="263" t="str">
        <f t="shared" si="139"/>
        <v xml:space="preserve"> </v>
      </c>
      <c r="H2178" s="275" t="s">
        <v>4019</v>
      </c>
      <c r="I2178" s="275"/>
      <c r="J2178" s="263" t="str">
        <f t="shared" si="140"/>
        <v xml:space="preserve"> </v>
      </c>
      <c r="K2178" s="272" t="str">
        <f>IF(D2178&gt;=('28 Populations and thresholds'!$I$32),"YES"," ")</f>
        <v>YES</v>
      </c>
      <c r="L2178" s="272" t="str">
        <f>IF(K2178="YES"," ",IF(D2178&gt;=('28 Populations and thresholds'!$I$32)*0.25,"YES"))</f>
        <v xml:space="preserve"> </v>
      </c>
      <c r="M2178" s="272" t="b">
        <f>OR('28 Populations and thresholds'!$J$32="CR",'28 Populations and thresholds'!$J$32="EN",'28 Populations and thresholds'!$J$32="VU")</f>
        <v>1</v>
      </c>
      <c r="N2178" s="273">
        <f>D2178/'28 Populations and thresholds'!$H$32</f>
        <v>4.878048780487805E-2</v>
      </c>
      <c r="O2178" s="263" t="str">
        <f t="shared" si="141"/>
        <v xml:space="preserve"> </v>
      </c>
      <c r="P2178" s="275"/>
      <c r="Q2178" s="263" t="str">
        <f t="shared" si="142"/>
        <v xml:space="preserve"> </v>
      </c>
    </row>
    <row r="2179" spans="1:22" x14ac:dyDescent="0.2">
      <c r="A2179" s="12" t="s">
        <v>1496</v>
      </c>
      <c r="B2179" s="4" t="s">
        <v>4058</v>
      </c>
      <c r="C2179" s="4" t="s">
        <v>3719</v>
      </c>
      <c r="D2179" s="5">
        <v>41</v>
      </c>
      <c r="E2179" s="148">
        <v>31868</v>
      </c>
      <c r="G2179" s="263" t="str">
        <f t="shared" si="139"/>
        <v xml:space="preserve"> </v>
      </c>
      <c r="H2179" s="13" t="s">
        <v>4019</v>
      </c>
      <c r="J2179" s="263" t="str">
        <f t="shared" si="140"/>
        <v xml:space="preserve"> </v>
      </c>
      <c r="K2179" s="38" t="str">
        <f>IF(D2179&gt;=('28 Populations and thresholds'!$I$32),"YES"," ")</f>
        <v>YES</v>
      </c>
      <c r="L2179" s="38" t="str">
        <f>IF(K2179="YES"," ",IF(D2179&gt;=('28 Populations and thresholds'!$I$32)*0.25,"YES"))</f>
        <v xml:space="preserve"> </v>
      </c>
      <c r="M2179" s="38" t="b">
        <f>OR('28 Populations and thresholds'!$J$32="CR",'28 Populations and thresholds'!$J$32="EN",'28 Populations and thresholds'!$J$32="VU")</f>
        <v>1</v>
      </c>
      <c r="N2179" s="75">
        <f>D2179/'28 Populations and thresholds'!$H$32</f>
        <v>0.01</v>
      </c>
      <c r="O2179" s="263" t="str">
        <f t="shared" si="141"/>
        <v xml:space="preserve"> </v>
      </c>
      <c r="Q2179" s="263" t="str">
        <f t="shared" si="142"/>
        <v xml:space="preserve"> </v>
      </c>
    </row>
    <row r="2180" spans="1:22" x14ac:dyDescent="0.2">
      <c r="A2180" s="267" t="s">
        <v>1496</v>
      </c>
      <c r="B2180" s="268" t="s">
        <v>1103</v>
      </c>
      <c r="C2180" s="269" t="s">
        <v>3764</v>
      </c>
      <c r="D2180" s="270">
        <v>1000</v>
      </c>
      <c r="E2180" s="271">
        <v>33989</v>
      </c>
      <c r="F2180" s="276"/>
      <c r="G2180" s="263" t="str">
        <f t="shared" si="139"/>
        <v xml:space="preserve"> </v>
      </c>
      <c r="H2180" s="267" t="s">
        <v>21</v>
      </c>
      <c r="I2180" s="267" t="s">
        <v>853</v>
      </c>
      <c r="J2180" s="263" t="str">
        <f t="shared" si="140"/>
        <v xml:space="preserve"> </v>
      </c>
      <c r="K2180" s="272" t="str">
        <f>IF(D2180&gt;=('28 Populations and thresholds'!$I$192),"YES"," ")</f>
        <v>YES</v>
      </c>
      <c r="L2180" s="272" t="str">
        <f>IF(K2180="YES"," ",IF(D2180&gt;=('28 Populations and thresholds'!$I$192)*0.25,"YES"))</f>
        <v xml:space="preserve"> </v>
      </c>
      <c r="M2180" s="272" t="b">
        <f>OR('28 Populations and thresholds'!$J$192="CR",'28 Populations and thresholds'!$J$192="EN",'28 Populations and thresholds'!$J$192="VU")</f>
        <v>0</v>
      </c>
      <c r="N2180" s="273">
        <f>D2180/'28 Populations and thresholds'!$H$192</f>
        <v>0.02</v>
      </c>
      <c r="O2180" s="263" t="str">
        <f t="shared" si="141"/>
        <v xml:space="preserve"> </v>
      </c>
      <c r="P2180" s="269"/>
      <c r="Q2180" s="263" t="str">
        <f t="shared" si="142"/>
        <v xml:space="preserve"> </v>
      </c>
    </row>
    <row r="2181" spans="1:22" x14ac:dyDescent="0.2">
      <c r="A2181" s="12" t="s">
        <v>1496</v>
      </c>
      <c r="B2181" s="9" t="s">
        <v>1663</v>
      </c>
      <c r="C2181" s="4" t="s">
        <v>3719</v>
      </c>
      <c r="D2181" s="5">
        <v>94</v>
      </c>
      <c r="E2181" s="1" t="s">
        <v>1598</v>
      </c>
      <c r="G2181" s="263" t="str">
        <f t="shared" si="139"/>
        <v xml:space="preserve"> </v>
      </c>
      <c r="H2181" s="13" t="s">
        <v>139</v>
      </c>
      <c r="J2181" s="263" t="str">
        <f t="shared" si="140"/>
        <v xml:space="preserve"> </v>
      </c>
      <c r="K2181" s="38" t="str">
        <f>IF(D2181&gt;=('28 Populations and thresholds'!$I$32),"YES"," ")</f>
        <v>YES</v>
      </c>
      <c r="L2181" s="38" t="str">
        <f>IF(K2181="YES"," ",IF(D2181&gt;=('28 Populations and thresholds'!$I$32)*0.25,"YES"))</f>
        <v xml:space="preserve"> </v>
      </c>
      <c r="M2181" s="38" t="b">
        <f>OR('28 Populations and thresholds'!$J$32="CR",'28 Populations and thresholds'!$J$32="EN",'28 Populations and thresholds'!$J$32="VU")</f>
        <v>1</v>
      </c>
      <c r="N2181" s="75">
        <f>D2181/'28 Populations and thresholds'!$H$32</f>
        <v>2.2926829268292682E-2</v>
      </c>
      <c r="O2181" s="263" t="str">
        <f t="shared" si="141"/>
        <v xml:space="preserve"> </v>
      </c>
      <c r="Q2181" s="263" t="str">
        <f t="shared" si="142"/>
        <v xml:space="preserve"> </v>
      </c>
    </row>
    <row r="2182" spans="1:22" x14ac:dyDescent="0.2">
      <c r="A2182" s="275" t="s">
        <v>1496</v>
      </c>
      <c r="B2182" s="269" t="s">
        <v>1662</v>
      </c>
      <c r="C2182" s="269" t="s">
        <v>3719</v>
      </c>
      <c r="D2182" s="279">
        <v>94</v>
      </c>
      <c r="E2182" s="284" t="s">
        <v>251</v>
      </c>
      <c r="F2182" s="272"/>
      <c r="G2182" s="263" t="str">
        <f t="shared" si="139"/>
        <v xml:space="preserve"> </v>
      </c>
      <c r="H2182" s="275" t="s">
        <v>139</v>
      </c>
      <c r="I2182" s="275"/>
      <c r="J2182" s="263" t="str">
        <f t="shared" si="140"/>
        <v xml:space="preserve"> </v>
      </c>
      <c r="K2182" s="272" t="str">
        <f>IF(D2182&gt;=('28 Populations and thresholds'!$I$32),"YES"," ")</f>
        <v>YES</v>
      </c>
      <c r="L2182" s="272" t="str">
        <f>IF(K2182="YES"," ",IF(D2182&gt;=('28 Populations and thresholds'!$I$32)*0.25,"YES"))</f>
        <v xml:space="preserve"> </v>
      </c>
      <c r="M2182" s="272" t="b">
        <f>OR('28 Populations and thresholds'!$J$32="CR",'28 Populations and thresholds'!$J$32="EN",'28 Populations and thresholds'!$J$32="VU")</f>
        <v>1</v>
      </c>
      <c r="N2182" s="273">
        <f>D2182/'28 Populations and thresholds'!$H$32</f>
        <v>2.2926829268292682E-2</v>
      </c>
      <c r="O2182" s="263" t="str">
        <f t="shared" si="141"/>
        <v xml:space="preserve"> </v>
      </c>
      <c r="P2182" s="275"/>
      <c r="Q2182" s="263" t="str">
        <f t="shared" si="142"/>
        <v xml:space="preserve"> </v>
      </c>
    </row>
    <row r="2183" spans="1:22" x14ac:dyDescent="0.2">
      <c r="A2183" s="12" t="s">
        <v>1496</v>
      </c>
      <c r="B2183" s="9" t="s">
        <v>1664</v>
      </c>
      <c r="C2183" s="4" t="s">
        <v>3719</v>
      </c>
      <c r="D2183" s="5">
        <v>85</v>
      </c>
      <c r="E2183" s="1" t="s">
        <v>69</v>
      </c>
      <c r="G2183" s="263" t="str">
        <f t="shared" si="139"/>
        <v xml:space="preserve"> </v>
      </c>
      <c r="H2183" s="13" t="s">
        <v>139</v>
      </c>
      <c r="J2183" s="263" t="str">
        <f t="shared" si="140"/>
        <v xml:space="preserve"> </v>
      </c>
      <c r="K2183" s="38" t="str">
        <f>IF(D2183&gt;=('28 Populations and thresholds'!$I$32),"YES"," ")</f>
        <v>YES</v>
      </c>
      <c r="L2183" s="38" t="str">
        <f>IF(K2183="YES"," ",IF(D2183&gt;=('28 Populations and thresholds'!$I$32)*0.25,"YES"))</f>
        <v xml:space="preserve"> </v>
      </c>
      <c r="M2183" s="38" t="b">
        <f>OR('28 Populations and thresholds'!$J$32="CR",'28 Populations and thresholds'!$J$32="EN",'28 Populations and thresholds'!$J$32="VU")</f>
        <v>1</v>
      </c>
      <c r="N2183" s="75">
        <f>D2183/'28 Populations and thresholds'!$H$32</f>
        <v>2.0731707317073172E-2</v>
      </c>
      <c r="O2183" s="263" t="str">
        <f t="shared" si="141"/>
        <v xml:space="preserve"> </v>
      </c>
      <c r="Q2183" s="263" t="str">
        <f t="shared" si="142"/>
        <v xml:space="preserve"> </v>
      </c>
    </row>
    <row r="2184" spans="1:22" x14ac:dyDescent="0.2">
      <c r="A2184" s="275" t="s">
        <v>1496</v>
      </c>
      <c r="B2184" s="269" t="s">
        <v>4059</v>
      </c>
      <c r="C2184" s="269" t="s">
        <v>3719</v>
      </c>
      <c r="D2184" s="279">
        <v>70</v>
      </c>
      <c r="E2184" s="281">
        <v>35462</v>
      </c>
      <c r="F2184" s="272"/>
      <c r="G2184" s="263" t="str">
        <f t="shared" si="139"/>
        <v xml:space="preserve"> </v>
      </c>
      <c r="H2184" s="275" t="s">
        <v>4019</v>
      </c>
      <c r="I2184" s="275"/>
      <c r="J2184" s="263" t="str">
        <f t="shared" si="140"/>
        <v xml:space="preserve"> </v>
      </c>
      <c r="K2184" s="272" t="str">
        <f>IF(D2184&gt;=('28 Populations and thresholds'!$I$32),"YES"," ")</f>
        <v>YES</v>
      </c>
      <c r="L2184" s="272" t="str">
        <f>IF(K2184="YES"," ",IF(D2184&gt;=('28 Populations and thresholds'!$I$32)*0.25,"YES"))</f>
        <v xml:space="preserve"> </v>
      </c>
      <c r="M2184" s="272" t="b">
        <f>OR('28 Populations and thresholds'!$J$32="CR",'28 Populations and thresholds'!$J$32="EN",'28 Populations and thresholds'!$J$32="VU")</f>
        <v>1</v>
      </c>
      <c r="N2184" s="273">
        <f>D2184/'28 Populations and thresholds'!$H$32</f>
        <v>1.7073170731707318E-2</v>
      </c>
      <c r="O2184" s="263" t="str">
        <f t="shared" si="141"/>
        <v xml:space="preserve"> </v>
      </c>
      <c r="P2184" s="275"/>
      <c r="Q2184" s="263" t="str">
        <f t="shared" si="142"/>
        <v xml:space="preserve"> </v>
      </c>
    </row>
    <row r="2185" spans="1:22" x14ac:dyDescent="0.2">
      <c r="A2185" s="143" t="s">
        <v>1498</v>
      </c>
      <c r="B2185" s="40" t="s">
        <v>1497</v>
      </c>
      <c r="C2185" s="40" t="s">
        <v>3796</v>
      </c>
      <c r="D2185" s="41">
        <v>2000</v>
      </c>
      <c r="E2185" s="47" t="s">
        <v>1478</v>
      </c>
      <c r="F2185" s="43"/>
      <c r="G2185" s="263" t="str">
        <f t="shared" si="139"/>
        <v xml:space="preserve"> </v>
      </c>
      <c r="H2185" s="143" t="s">
        <v>15</v>
      </c>
      <c r="I2185" s="143" t="s">
        <v>1499</v>
      </c>
      <c r="J2185" s="263" t="str">
        <f t="shared" si="140"/>
        <v xml:space="preserve"> </v>
      </c>
      <c r="K2185" s="38" t="str">
        <f>IF(D2185&gt;=(('28 Populations and thresholds'!$I$75)+('28 Populations and thresholds'!$I$76)),"YES"," ")</f>
        <v>YES</v>
      </c>
      <c r="L2185" s="38" t="str">
        <f>IF(K2185="YES"," ",IF(D2185&gt;=(('28 Populations and thresholds'!$I$75)+('28 Populations and thresholds'!$I$76))*0.25,"YES"))</f>
        <v xml:space="preserve"> </v>
      </c>
      <c r="M2185" s="38" t="b">
        <f>OR('28 Populations and thresholds'!$J$76="CR",'28 Populations and thresholds'!$J$76="EN",'28 Populations and thresholds'!$J$76="VU")</f>
        <v>0</v>
      </c>
      <c r="N2185" s="75">
        <f>D2185/(('28 Populations and thresholds'!$H$75)+('28 Populations and thresholds'!$H$76))</f>
        <v>0.22988505747126436</v>
      </c>
      <c r="O2185" s="263" t="str">
        <f t="shared" si="141"/>
        <v xml:space="preserve"> </v>
      </c>
      <c r="P2185" s="12" t="s">
        <v>4568</v>
      </c>
      <c r="Q2185" s="263" t="str">
        <f t="shared" si="142"/>
        <v xml:space="preserve"> </v>
      </c>
    </row>
    <row r="2186" spans="1:22" x14ac:dyDescent="0.2">
      <c r="A2186" s="143" t="s">
        <v>1498</v>
      </c>
      <c r="B2186" s="40" t="s">
        <v>1497</v>
      </c>
      <c r="C2186" s="4" t="s">
        <v>3731</v>
      </c>
      <c r="D2186" s="41">
        <v>1400</v>
      </c>
      <c r="E2186" s="47" t="s">
        <v>1478</v>
      </c>
      <c r="F2186" s="43"/>
      <c r="G2186" s="263" t="str">
        <f t="shared" si="139"/>
        <v xml:space="preserve"> </v>
      </c>
      <c r="H2186" s="143" t="s">
        <v>15</v>
      </c>
      <c r="I2186" s="143" t="s">
        <v>1499</v>
      </c>
      <c r="J2186" s="263" t="str">
        <f t="shared" si="140"/>
        <v xml:space="preserve"> </v>
      </c>
      <c r="K2186" s="38" t="str">
        <f>IF(D2186&gt;=('28 Populations and thresholds'!$I$74),"YES"," ")</f>
        <v>YES</v>
      </c>
      <c r="L2186" s="38" t="str">
        <f>IF(K2186="YES"," ",IF(D2186&gt;=('28 Populations and thresholds'!$I$74)*0.25,"YES"))</f>
        <v xml:space="preserve"> </v>
      </c>
      <c r="M2186" s="38" t="b">
        <f>OR('28 Populations and thresholds'!$J$74="CR",'28 Populations and thresholds'!$J$74="EN",'28 Populations and thresholds'!$J$74="VU")</f>
        <v>0</v>
      </c>
      <c r="N2186" s="75">
        <f>D2186/'28 Populations and thresholds'!$H$74</f>
        <v>1.8867924528301886E-2</v>
      </c>
      <c r="O2186" s="263" t="str">
        <f t="shared" si="141"/>
        <v xml:space="preserve"> </v>
      </c>
      <c r="Q2186" s="263" t="str">
        <f t="shared" si="142"/>
        <v xml:space="preserve"> </v>
      </c>
    </row>
    <row r="2187" spans="1:22" x14ac:dyDescent="0.2">
      <c r="A2187" s="143" t="s">
        <v>1498</v>
      </c>
      <c r="B2187" s="40" t="s">
        <v>1497</v>
      </c>
      <c r="C2187" s="4" t="s">
        <v>3633</v>
      </c>
      <c r="D2187" s="41">
        <v>20000</v>
      </c>
      <c r="E2187" s="47" t="s">
        <v>1478</v>
      </c>
      <c r="F2187" s="43"/>
      <c r="G2187" s="263" t="str">
        <f t="shared" si="139"/>
        <v xml:space="preserve"> </v>
      </c>
      <c r="H2187" s="143" t="s">
        <v>15</v>
      </c>
      <c r="I2187" s="143" t="s">
        <v>1499</v>
      </c>
      <c r="J2187" s="263" t="str">
        <f t="shared" si="140"/>
        <v xml:space="preserve"> </v>
      </c>
      <c r="K2187" s="38" t="str">
        <f>IF(D2187&gt;=('28 Populations and thresholds'!$I$99),"YES"," ")</f>
        <v>YES</v>
      </c>
      <c r="L2187" s="38" t="str">
        <f>IF(K2187="YES"," ",IF(D2187&gt;=('28 Populations and thresholds'!$I$99)*0.25,"YES"))</f>
        <v xml:space="preserve"> </v>
      </c>
      <c r="M2187" s="38" t="b">
        <f>OR('28 Populations and thresholds'!$J$99="CR",'28 Populations and thresholds'!$J$99="EN",'28 Populations and thresholds'!$J$99="VU")</f>
        <v>0</v>
      </c>
      <c r="N2187" s="75">
        <f>D2187/'28 Populations and thresholds'!$H$99</f>
        <v>6.6666666666666666E-2</v>
      </c>
      <c r="O2187" s="263" t="str">
        <f t="shared" si="141"/>
        <v xml:space="preserve"> </v>
      </c>
      <c r="Q2187" s="263" t="str">
        <f t="shared" si="142"/>
        <v xml:space="preserve"> </v>
      </c>
    </row>
    <row r="2188" spans="1:22" x14ac:dyDescent="0.2">
      <c r="A2188" s="143" t="s">
        <v>1498</v>
      </c>
      <c r="B2188" s="40" t="s">
        <v>1497</v>
      </c>
      <c r="C2188" s="40" t="s">
        <v>3797</v>
      </c>
      <c r="D2188" s="41">
        <v>3400</v>
      </c>
      <c r="E2188" s="47" t="s">
        <v>1478</v>
      </c>
      <c r="F2188" s="43"/>
      <c r="G2188" s="263" t="str">
        <f t="shared" si="139"/>
        <v xml:space="preserve"> </v>
      </c>
      <c r="H2188" s="143" t="s">
        <v>15</v>
      </c>
      <c r="I2188" s="143" t="s">
        <v>1499</v>
      </c>
      <c r="J2188" s="263" t="str">
        <f t="shared" si="140"/>
        <v xml:space="preserve"> </v>
      </c>
      <c r="K2188" s="38" t="str">
        <f>IF(D2188&gt;=(('28 Populations and thresholds'!$I$66)+('28 Populations and thresholds'!$I$67)+('28 Populations and thresholds'!$I$68)),"YES"," ")</f>
        <v>YES</v>
      </c>
      <c r="L2188" s="38" t="str">
        <f>IF(K2188="YES"," ",IF(D2188&gt;=(('28 Populations and thresholds'!$I$66)+('28 Populations and thresholds'!$I$67)+('28 Populations and thresholds'!$I$68))*0.25,"YES"))</f>
        <v xml:space="preserve"> </v>
      </c>
      <c r="M2188" s="38" t="b">
        <f>OR('28 Populations and thresholds'!$J$68="CR",'28 Populations and thresholds'!$J$68="EN",'28 Populations and thresholds'!$J$68="VU")</f>
        <v>0</v>
      </c>
      <c r="N2188" s="75">
        <f>D2188/(('28 Populations and thresholds'!$H$66)+('28 Populations and thresholds'!$H$67)+('28 Populations and thresholds'!$H$68))</f>
        <v>1.0362694300518135E-2</v>
      </c>
      <c r="O2188" s="263" t="str">
        <f t="shared" si="141"/>
        <v xml:space="preserve"> </v>
      </c>
      <c r="P2188" s="12" t="s">
        <v>4568</v>
      </c>
      <c r="Q2188" s="263" t="str">
        <f t="shared" si="142"/>
        <v xml:space="preserve"> </v>
      </c>
    </row>
    <row r="2189" spans="1:22" x14ac:dyDescent="0.2">
      <c r="A2189" s="267" t="s">
        <v>1498</v>
      </c>
      <c r="B2189" s="268" t="s">
        <v>1500</v>
      </c>
      <c r="C2189" s="268" t="s">
        <v>3796</v>
      </c>
      <c r="D2189" s="270">
        <v>200</v>
      </c>
      <c r="E2189" s="294" t="s">
        <v>1502</v>
      </c>
      <c r="F2189" s="276"/>
      <c r="G2189" s="263" t="str">
        <f t="shared" si="139"/>
        <v xml:space="preserve"> </v>
      </c>
      <c r="H2189" s="267" t="s">
        <v>15</v>
      </c>
      <c r="I2189" s="267" t="s">
        <v>1501</v>
      </c>
      <c r="J2189" s="263" t="str">
        <f t="shared" si="140"/>
        <v xml:space="preserve"> </v>
      </c>
      <c r="K2189" s="272" t="str">
        <f>IF(D2189&gt;=(('28 Populations and thresholds'!$I$75)+('28 Populations and thresholds'!$I$76)),"YES"," ")</f>
        <v>YES</v>
      </c>
      <c r="L2189" s="272" t="str">
        <f>IF(K2189="YES"," ",IF(D2189&gt;=(('28 Populations and thresholds'!$I$75)+('28 Populations and thresholds'!$I$76))*0.25,"YES"))</f>
        <v xml:space="preserve"> </v>
      </c>
      <c r="M2189" s="272" t="b">
        <f>OR('28 Populations and thresholds'!$J$76="CR",'28 Populations and thresholds'!$J$76="EN",'28 Populations and thresholds'!$J$76="VU")</f>
        <v>0</v>
      </c>
      <c r="N2189" s="273">
        <f>D2189/(('28 Populations and thresholds'!$H$75)+('28 Populations and thresholds'!$H$76))</f>
        <v>2.2988505747126436E-2</v>
      </c>
      <c r="O2189" s="263" t="str">
        <f t="shared" si="141"/>
        <v xml:space="preserve"> </v>
      </c>
      <c r="P2189" s="275" t="s">
        <v>4568</v>
      </c>
      <c r="Q2189" s="263" t="str">
        <f t="shared" si="142"/>
        <v xml:space="preserve"> </v>
      </c>
    </row>
    <row r="2190" spans="1:22" x14ac:dyDescent="0.2">
      <c r="A2190" s="12" t="s">
        <v>1498</v>
      </c>
      <c r="B2190" s="330" t="s">
        <v>4705</v>
      </c>
      <c r="C2190" s="4" t="s">
        <v>3721</v>
      </c>
      <c r="D2190" s="5">
        <v>4</v>
      </c>
      <c r="E2190" s="148">
        <v>29342</v>
      </c>
      <c r="G2190" s="263" t="str">
        <f t="shared" si="139"/>
        <v xml:space="preserve"> </v>
      </c>
      <c r="H2190" s="13" t="s">
        <v>4019</v>
      </c>
      <c r="J2190" s="263" t="str">
        <f t="shared" si="140"/>
        <v xml:space="preserve"> </v>
      </c>
      <c r="K2190" s="38" t="str">
        <f>IF(D2190&gt;=('28 Populations and thresholds'!$I$35),"YES"," ")</f>
        <v>YES</v>
      </c>
      <c r="L2190" s="38" t="str">
        <f>IF(K2190="YES"," ",IF(D2190&gt;=('28 Populations and thresholds'!$I$35)*0.25,"YES"))</f>
        <v xml:space="preserve"> </v>
      </c>
      <c r="M2190" s="38" t="b">
        <f>OR('28 Populations and thresholds'!$J$35="CR",'28 Populations and thresholds'!$J$35="EN",'28 Populations and thresholds'!$J$35="VU")</f>
        <v>1</v>
      </c>
      <c r="N2190" s="75">
        <f>D2190/'28 Populations and thresholds'!$H$35</f>
        <v>4.0000000000000001E-3</v>
      </c>
      <c r="O2190" s="263" t="str">
        <f t="shared" si="141"/>
        <v xml:space="preserve"> </v>
      </c>
      <c r="Q2190" s="263" t="str">
        <f t="shared" si="142"/>
        <v xml:space="preserve"> </v>
      </c>
    </row>
    <row r="2191" spans="1:22" x14ac:dyDescent="0.2">
      <c r="A2191" s="12" t="s">
        <v>1498</v>
      </c>
      <c r="B2191" s="330" t="s">
        <v>4705</v>
      </c>
      <c r="C2191" s="4" t="s">
        <v>3649</v>
      </c>
      <c r="D2191" s="5">
        <v>32</v>
      </c>
      <c r="E2191" s="104" t="s">
        <v>4024</v>
      </c>
      <c r="G2191" s="263" t="str">
        <f t="shared" si="139"/>
        <v xml:space="preserve"> </v>
      </c>
      <c r="H2191" s="13" t="s">
        <v>4019</v>
      </c>
      <c r="J2191" s="263" t="str">
        <f t="shared" si="140"/>
        <v xml:space="preserve"> </v>
      </c>
      <c r="K2191" s="38" t="str">
        <f>IF(D2191&gt;=('28 Populations and thresholds'!$I$111),"YES"," ")</f>
        <v>YES</v>
      </c>
      <c r="L2191" s="38" t="str">
        <f>IF(K2191="YES"," ",IF(D2191&gt;=('28 Populations and thresholds'!$I$111)*0.25,"YES"))</f>
        <v xml:space="preserve"> </v>
      </c>
      <c r="M2191" s="38" t="b">
        <f>OR('28 Populations and thresholds'!$J$111="CR",'28 Populations and thresholds'!$J$111="EN",'28 Populations and thresholds'!$J$111="VU")</f>
        <v>1</v>
      </c>
      <c r="N2191" s="75">
        <f>D2191/'28 Populations and thresholds'!$H$111</f>
        <v>3.2000000000000002E-3</v>
      </c>
      <c r="O2191" s="263" t="str">
        <f t="shared" si="141"/>
        <v xml:space="preserve"> </v>
      </c>
      <c r="P2191" s="12" t="s">
        <v>4026</v>
      </c>
      <c r="Q2191" s="263" t="str">
        <f t="shared" si="142"/>
        <v xml:space="preserve"> </v>
      </c>
    </row>
    <row r="2192" spans="1:22" x14ac:dyDescent="0.2">
      <c r="A2192" s="267" t="s">
        <v>1498</v>
      </c>
      <c r="B2192" s="268" t="s">
        <v>1039</v>
      </c>
      <c r="C2192" s="269" t="s">
        <v>3777</v>
      </c>
      <c r="D2192" s="270">
        <v>5000</v>
      </c>
      <c r="E2192" s="271">
        <v>34912</v>
      </c>
      <c r="F2192" s="276"/>
      <c r="G2192" s="263" t="str">
        <f t="shared" si="139"/>
        <v xml:space="preserve"> </v>
      </c>
      <c r="H2192" s="267" t="s">
        <v>21</v>
      </c>
      <c r="I2192" s="267" t="s">
        <v>225</v>
      </c>
      <c r="J2192" s="263" t="str">
        <f t="shared" si="140"/>
        <v xml:space="preserve"> </v>
      </c>
      <c r="K2192" s="272" t="str">
        <f>IF(D2192&gt;=('28 Populations and thresholds'!$I$211),"YES"," ")</f>
        <v>YES</v>
      </c>
      <c r="L2192" s="272" t="str">
        <f>IF(K2192="YES"," ",IF(D2192&gt;=('28 Populations and thresholds'!$I$211)*0.25,"YES"))</f>
        <v xml:space="preserve"> </v>
      </c>
      <c r="M2192" s="272" t="b">
        <f>OR('28 Populations and thresholds'!$J$211="CR",'28 Populations and thresholds'!$J$211="EN",'28 Populations and thresholds'!$J$211="VU")</f>
        <v>0</v>
      </c>
      <c r="N2192" s="273">
        <f>D2192/'28 Populations and thresholds'!$H$211</f>
        <v>5.0000000000000001E-3</v>
      </c>
      <c r="O2192" s="263" t="str">
        <f t="shared" si="141"/>
        <v xml:space="preserve"> </v>
      </c>
      <c r="P2192" s="275"/>
      <c r="Q2192" s="263" t="str">
        <f t="shared" si="142"/>
        <v xml:space="preserve"> </v>
      </c>
    </row>
    <row r="2193" spans="1:22" x14ac:dyDescent="0.2">
      <c r="A2193" s="267" t="s">
        <v>1498</v>
      </c>
      <c r="B2193" s="268" t="s">
        <v>1039</v>
      </c>
      <c r="C2193" s="269" t="s">
        <v>3770</v>
      </c>
      <c r="D2193" s="270">
        <v>1000</v>
      </c>
      <c r="E2193" s="271">
        <v>34912</v>
      </c>
      <c r="F2193" s="276"/>
      <c r="G2193" s="263" t="str">
        <f t="shared" si="139"/>
        <v xml:space="preserve"> </v>
      </c>
      <c r="H2193" s="267" t="s">
        <v>21</v>
      </c>
      <c r="I2193" s="267" t="s">
        <v>225</v>
      </c>
      <c r="J2193" s="263" t="str">
        <f t="shared" si="140"/>
        <v xml:space="preserve"> </v>
      </c>
      <c r="K2193" s="272" t="str">
        <f>IF(D2193&gt;=('28 Populations and thresholds'!$I$199),"YES"," ")</f>
        <v xml:space="preserve"> </v>
      </c>
      <c r="L2193" s="272" t="str">
        <f>IF(K2193="YES"," ",IF(D2193&gt;=('28 Populations and thresholds'!$I$199)*0.25,"YES"))</f>
        <v>YES</v>
      </c>
      <c r="M2193" s="272" t="b">
        <f>OR('28 Populations and thresholds'!$J$199="CR",'28 Populations and thresholds'!$J$199="EN",'28 Populations and thresholds'!$J$199="VU")</f>
        <v>0</v>
      </c>
      <c r="N2193" s="273">
        <f>D2193/'28 Populations and thresholds'!$H$199</f>
        <v>3.1746031746031746E-3</v>
      </c>
      <c r="O2193" s="263" t="str">
        <f t="shared" si="141"/>
        <v xml:space="preserve"> </v>
      </c>
      <c r="P2193" s="269"/>
      <c r="Q2193" s="263" t="str">
        <f t="shared" si="142"/>
        <v xml:space="preserve"> </v>
      </c>
    </row>
    <row r="2194" spans="1:22" x14ac:dyDescent="0.2">
      <c r="A2194" s="267" t="s">
        <v>1498</v>
      </c>
      <c r="B2194" s="268" t="s">
        <v>1039</v>
      </c>
      <c r="C2194" s="280" t="s">
        <v>3758</v>
      </c>
      <c r="D2194" s="270">
        <v>278</v>
      </c>
      <c r="E2194" s="271">
        <v>34912</v>
      </c>
      <c r="F2194" s="276"/>
      <c r="G2194" s="263" t="str">
        <f t="shared" si="139"/>
        <v xml:space="preserve"> </v>
      </c>
      <c r="H2194" s="267" t="s">
        <v>21</v>
      </c>
      <c r="I2194" s="267" t="s">
        <v>225</v>
      </c>
      <c r="J2194" s="263" t="str">
        <f t="shared" si="140"/>
        <v xml:space="preserve"> </v>
      </c>
      <c r="K2194" s="272" t="str">
        <f>IF(D2194&gt;=('28 Populations and thresholds'!$I$179),"YES"," ")</f>
        <v xml:space="preserve"> </v>
      </c>
      <c r="L2194" s="272" t="str">
        <f>IF(K2194="YES"," ",IF(D2194&gt;=('28 Populations and thresholds'!$I$179)*0.25,"YES"))</f>
        <v>YES</v>
      </c>
      <c r="M2194" s="272" t="b">
        <f>OR('28 Populations and thresholds'!$J$179="CR",'28 Populations and thresholds'!$J$179="EN",'28 Populations and thresholds'!$J$179="VU")</f>
        <v>0</v>
      </c>
      <c r="N2194" s="273">
        <f>D2194/'28 Populations and thresholds'!$H$179</f>
        <v>5.0545454545454548E-3</v>
      </c>
      <c r="O2194" s="263" t="str">
        <f t="shared" si="141"/>
        <v xml:space="preserve"> </v>
      </c>
      <c r="P2194" s="275"/>
      <c r="Q2194" s="263" t="str">
        <f t="shared" si="142"/>
        <v xml:space="preserve"> </v>
      </c>
    </row>
    <row r="2195" spans="1:22" x14ac:dyDescent="0.2">
      <c r="A2195" s="143" t="s">
        <v>1498</v>
      </c>
      <c r="B2195" s="40" t="s">
        <v>1089</v>
      </c>
      <c r="C2195" s="4" t="s">
        <v>3459</v>
      </c>
      <c r="D2195" s="41">
        <v>500</v>
      </c>
      <c r="E2195" s="46">
        <v>29078</v>
      </c>
      <c r="F2195" s="43"/>
      <c r="G2195" s="263" t="str">
        <f t="shared" si="139"/>
        <v xml:space="preserve"> </v>
      </c>
      <c r="H2195" s="143" t="s">
        <v>21</v>
      </c>
      <c r="I2195" s="143" t="s">
        <v>630</v>
      </c>
      <c r="J2195" s="263" t="str">
        <f t="shared" si="140"/>
        <v xml:space="preserve"> </v>
      </c>
      <c r="K2195" s="38" t="str">
        <f>IF(D2195&gt;=(('28 Populations and thresholds'!$I$160)+('28 Populations and thresholds'!$I$163)),"YES"," ")</f>
        <v>YES</v>
      </c>
      <c r="L2195" s="38" t="str">
        <f>IF(K2195="YES"," ",IF(D2195&gt;=(('28 Populations and thresholds'!$I$160)+('28 Populations and thresholds'!$I$163))*0.25,"YES"))</f>
        <v xml:space="preserve"> </v>
      </c>
      <c r="M2195" s="38" t="b">
        <f>OR('28 Populations and thresholds'!$J$160="CR",'28 Populations and thresholds'!$J$160="EN",'28 Populations and thresholds'!$J$160="VU")</f>
        <v>0</v>
      </c>
      <c r="N2195" s="75">
        <f>D2195/(('28 Populations and thresholds'!$H$160)+('28 Populations and thresholds'!$H$163))</f>
        <v>1.2987012987012988E-2</v>
      </c>
      <c r="O2195" s="263" t="str">
        <f t="shared" si="141"/>
        <v xml:space="preserve"> </v>
      </c>
      <c r="P2195" s="121" t="s">
        <v>4563</v>
      </c>
      <c r="Q2195" s="263" t="str">
        <f t="shared" si="142"/>
        <v xml:space="preserve"> </v>
      </c>
    </row>
    <row r="2196" spans="1:22" x14ac:dyDescent="0.2">
      <c r="A2196" s="143" t="s">
        <v>1498</v>
      </c>
      <c r="B2196" s="40" t="s">
        <v>1089</v>
      </c>
      <c r="C2196" s="40" t="s">
        <v>3799</v>
      </c>
      <c r="D2196" s="41">
        <v>1000</v>
      </c>
      <c r="E2196" s="46">
        <v>29077</v>
      </c>
      <c r="F2196" s="43"/>
      <c r="G2196" s="263" t="str">
        <f t="shared" si="139"/>
        <v xml:space="preserve"> </v>
      </c>
      <c r="H2196" s="143" t="s">
        <v>21</v>
      </c>
      <c r="I2196" s="143" t="s">
        <v>630</v>
      </c>
      <c r="J2196" s="263" t="str">
        <f t="shared" si="140"/>
        <v xml:space="preserve"> </v>
      </c>
      <c r="K2196" s="38" t="str">
        <f>IF(D2196&gt;=(('28 Populations and thresholds'!$I$196)+('28 Populations and thresholds'!$I$197)),"YES"," ")</f>
        <v>YES</v>
      </c>
      <c r="L2196" s="38" t="str">
        <f>IF(K2196="YES"," ",IF(D2196&gt;=(('28 Populations and thresholds'!$I$196)+('28 Populations and thresholds'!$I$197))*0.25,"YES"))</f>
        <v xml:space="preserve"> </v>
      </c>
      <c r="M2196" s="38" t="b">
        <f>OR('28 Populations and thresholds'!$J$197="CR",'28 Populations and thresholds'!$J$197="EN",'28 Populations and thresholds'!$J$197="VU")</f>
        <v>0</v>
      </c>
      <c r="N2196" s="75">
        <f>D2196/(('28 Populations and thresholds'!$H$196)+('28 Populations and thresholds'!$H$197))</f>
        <v>8.1967213114754103E-3</v>
      </c>
      <c r="O2196" s="263" t="str">
        <f t="shared" si="141"/>
        <v xml:space="preserve"> </v>
      </c>
      <c r="P2196" s="12" t="s">
        <v>4568</v>
      </c>
      <c r="Q2196" s="263" t="str">
        <f t="shared" si="142"/>
        <v xml:space="preserve"> </v>
      </c>
    </row>
    <row r="2197" spans="1:22" x14ac:dyDescent="0.2">
      <c r="A2197" s="275" t="s">
        <v>1498</v>
      </c>
      <c r="B2197" s="269" t="s">
        <v>1503</v>
      </c>
      <c r="C2197" s="269" t="s">
        <v>3738</v>
      </c>
      <c r="D2197" s="279">
        <v>4994</v>
      </c>
      <c r="E2197" s="284" t="s">
        <v>4159</v>
      </c>
      <c r="F2197" s="272"/>
      <c r="G2197" s="263" t="str">
        <f t="shared" si="139"/>
        <v xml:space="preserve"> </v>
      </c>
      <c r="H2197" s="295" t="s">
        <v>4069</v>
      </c>
      <c r="I2197" s="269"/>
      <c r="J2197" s="263" t="str">
        <f t="shared" si="140"/>
        <v xml:space="preserve"> </v>
      </c>
      <c r="K2197" s="272" t="str">
        <f>IF(D2197&gt;=('28 Populations and thresholds'!$I$103),"YES"," ")</f>
        <v>YES</v>
      </c>
      <c r="L2197" s="272" t="str">
        <f>IF(K2197="YES"," ",IF(D2197&gt;=('28 Populations and thresholds'!$I$103)*0.25,"YES"))</f>
        <v xml:space="preserve"> </v>
      </c>
      <c r="M2197" s="272" t="b">
        <f>OR('28 Populations and thresholds'!$J$103="CR",'28 Populations and thresholds'!$J$103="EN",'28 Populations and thresholds'!$J$103="VU")</f>
        <v>1</v>
      </c>
      <c r="N2197" s="273">
        <f>D2197/'28 Populations and thresholds'!$H$103</f>
        <v>2.7744444444444443E-2</v>
      </c>
      <c r="O2197" s="263" t="str">
        <f t="shared" si="141"/>
        <v xml:space="preserve"> </v>
      </c>
      <c r="P2197" s="275"/>
      <c r="Q2197" s="263" t="str">
        <f t="shared" si="142"/>
        <v xml:space="preserve"> </v>
      </c>
      <c r="R2197" s="4"/>
      <c r="S2197" s="4"/>
      <c r="T2197" s="4"/>
      <c r="U2197" s="4"/>
      <c r="V2197" s="4"/>
    </row>
    <row r="2198" spans="1:22" x14ac:dyDescent="0.2">
      <c r="A2198" s="143" t="s">
        <v>1498</v>
      </c>
      <c r="B2198" s="40" t="s">
        <v>1505</v>
      </c>
      <c r="C2198" s="4" t="s">
        <v>3649</v>
      </c>
      <c r="D2198" s="41">
        <v>350</v>
      </c>
      <c r="E2198" s="47" t="s">
        <v>1508</v>
      </c>
      <c r="F2198" s="43"/>
      <c r="G2198" s="263" t="str">
        <f t="shared" si="139"/>
        <v xml:space="preserve"> </v>
      </c>
      <c r="H2198" s="143" t="s">
        <v>15</v>
      </c>
      <c r="I2198" s="143" t="s">
        <v>1507</v>
      </c>
      <c r="J2198" s="263" t="str">
        <f t="shared" si="140"/>
        <v xml:space="preserve"> </v>
      </c>
      <c r="K2198" s="38" t="str">
        <f>IF(D2198&gt;=('28 Populations and thresholds'!$I$111),"YES"," ")</f>
        <v>YES</v>
      </c>
      <c r="L2198" s="38" t="str">
        <f>IF(K2198="YES"," ",IF(D2198&gt;=('28 Populations and thresholds'!$I$111)*0.25,"YES"))</f>
        <v xml:space="preserve"> </v>
      </c>
      <c r="M2198" s="38" t="b">
        <f>OR('28 Populations and thresholds'!$J$111="CR",'28 Populations and thresholds'!$J$111="EN",'28 Populations and thresholds'!$J$111="VU")</f>
        <v>1</v>
      </c>
      <c r="N2198" s="75">
        <f>D2198/'28 Populations and thresholds'!$H$111</f>
        <v>3.5000000000000003E-2</v>
      </c>
      <c r="O2198" s="263" t="str">
        <f t="shared" si="141"/>
        <v xml:space="preserve"> </v>
      </c>
      <c r="Q2198" s="263" t="str">
        <f t="shared" si="142"/>
        <v xml:space="preserve"> </v>
      </c>
    </row>
    <row r="2199" spans="1:22" x14ac:dyDescent="0.2">
      <c r="A2199" s="12" t="s">
        <v>1498</v>
      </c>
      <c r="B2199" s="40" t="s">
        <v>1505</v>
      </c>
      <c r="C2199" s="111" t="s">
        <v>3741</v>
      </c>
      <c r="D2199" s="5">
        <v>1</v>
      </c>
      <c r="E2199" s="148">
        <v>35551</v>
      </c>
      <c r="G2199" s="263" t="str">
        <f t="shared" si="139"/>
        <v xml:space="preserve"> </v>
      </c>
      <c r="H2199" s="13" t="s">
        <v>4019</v>
      </c>
      <c r="J2199" s="263" t="str">
        <f t="shared" si="140"/>
        <v xml:space="preserve"> </v>
      </c>
      <c r="K2199" s="38" t="str">
        <f>IF(D2199&gt;=('28 Populations and thresholds'!$I$125),"YES"," ")</f>
        <v>YES</v>
      </c>
      <c r="L2199" s="38" t="str">
        <f>IF(K2199="YES"," ",IF(D2199&gt;=('28 Populations and thresholds'!$I$125)*0.25,"YES"))</f>
        <v xml:space="preserve"> </v>
      </c>
      <c r="M2199" s="38" t="b">
        <f>OR('28 Populations and thresholds'!$J$125="CR",'28 Populations and thresholds'!$J$125="EN",'28 Populations and thresholds'!$J$125="VU")</f>
        <v>1</v>
      </c>
      <c r="N2199" s="75">
        <f>D2199/'28 Populations and thresholds'!$H$125</f>
        <v>1E-4</v>
      </c>
      <c r="O2199" s="263" t="str">
        <f t="shared" si="141"/>
        <v xml:space="preserve"> </v>
      </c>
      <c r="Q2199" s="263" t="str">
        <f t="shared" si="142"/>
        <v xml:space="preserve"> </v>
      </c>
      <c r="R2199" s="4"/>
      <c r="S2199" s="4"/>
      <c r="T2199" s="4"/>
      <c r="U2199" s="4"/>
      <c r="V2199" s="4"/>
    </row>
    <row r="2200" spans="1:22" x14ac:dyDescent="0.2">
      <c r="A2200" s="267" t="s">
        <v>1498</v>
      </c>
      <c r="B2200" s="268" t="s">
        <v>1203</v>
      </c>
      <c r="C2200" s="269" t="s">
        <v>3482</v>
      </c>
      <c r="D2200" s="270">
        <v>32666</v>
      </c>
      <c r="E2200" s="271">
        <v>34107</v>
      </c>
      <c r="F2200" s="276"/>
      <c r="G2200" s="263" t="str">
        <f t="shared" si="139"/>
        <v xml:space="preserve"> </v>
      </c>
      <c r="H2200" s="267" t="s">
        <v>21</v>
      </c>
      <c r="I2200" s="267" t="s">
        <v>303</v>
      </c>
      <c r="J2200" s="263" t="str">
        <f t="shared" si="140"/>
        <v xml:space="preserve"> </v>
      </c>
      <c r="K2200" s="272" t="str">
        <f>IF(D2200&gt;=(('28 Populations and thresholds'!$I$205)+('28 Populations and thresholds'!$I$206)+('28 Populations and thresholds'!$I$207)+('28 Populations and thresholds'!$I$208)),"YES"," ")</f>
        <v>YES</v>
      </c>
      <c r="L2200" s="272" t="str">
        <f>IF(K2200="YES"," ",IF(D2200&gt;=(('28 Populations and thresholds'!$I$205)+('28 Populations and thresholds'!$I$206)+('28 Populations and thresholds'!$I$207)+('28 Populations and thresholds'!$I$208))*0.25,"YES"))</f>
        <v xml:space="preserve"> </v>
      </c>
      <c r="M2200" s="272" t="b">
        <f>OR('28 Populations and thresholds'!$J$206="CR",'28 Populations and thresholds'!$J$206="EN",'28 Populations and thresholds'!$J$206="VU")</f>
        <v>0</v>
      </c>
      <c r="N2200" s="273">
        <f>D2200/(('28 Populations and thresholds'!$H$205)+('28 Populations and thresholds'!$H$206)+('28 Populations and thresholds'!$H$207)+('28 Populations and thresholds'!$H$208))</f>
        <v>1.2212045310105051E-2</v>
      </c>
      <c r="O2200" s="263" t="str">
        <f t="shared" si="141"/>
        <v xml:space="preserve"> </v>
      </c>
      <c r="P2200" s="275" t="s">
        <v>4568</v>
      </c>
      <c r="Q2200" s="263" t="str">
        <f t="shared" si="142"/>
        <v xml:space="preserve"> </v>
      </c>
    </row>
    <row r="2201" spans="1:22" x14ac:dyDescent="0.2">
      <c r="A2201" s="267" t="s">
        <v>1498</v>
      </c>
      <c r="B2201" s="268" t="s">
        <v>1203</v>
      </c>
      <c r="C2201" s="269" t="s">
        <v>3770</v>
      </c>
      <c r="D2201" s="270">
        <v>1000</v>
      </c>
      <c r="E2201" s="271">
        <v>34110</v>
      </c>
      <c r="F2201" s="276"/>
      <c r="G2201" s="263" t="str">
        <f t="shared" si="139"/>
        <v xml:space="preserve"> </v>
      </c>
      <c r="H2201" s="267" t="s">
        <v>21</v>
      </c>
      <c r="I2201" s="267" t="s">
        <v>316</v>
      </c>
      <c r="J2201" s="263" t="str">
        <f t="shared" si="140"/>
        <v xml:space="preserve"> </v>
      </c>
      <c r="K2201" s="272" t="str">
        <f>IF(D2201&gt;=('28 Populations and thresholds'!$I$199),"YES"," ")</f>
        <v xml:space="preserve"> </v>
      </c>
      <c r="L2201" s="272" t="str">
        <f>IF(K2201="YES"," ",IF(D2201&gt;=('28 Populations and thresholds'!$I$199)*0.25,"YES"))</f>
        <v>YES</v>
      </c>
      <c r="M2201" s="272" t="b">
        <f>OR('28 Populations and thresholds'!$J$199="CR",'28 Populations and thresholds'!$J$199="EN",'28 Populations and thresholds'!$J$199="VU")</f>
        <v>0</v>
      </c>
      <c r="N2201" s="273">
        <f>D2201/'28 Populations and thresholds'!$H$199</f>
        <v>3.1746031746031746E-3</v>
      </c>
      <c r="O2201" s="263" t="str">
        <f t="shared" si="141"/>
        <v xml:space="preserve"> </v>
      </c>
      <c r="P2201" s="269"/>
      <c r="Q2201" s="263" t="str">
        <f t="shared" si="142"/>
        <v xml:space="preserve"> </v>
      </c>
    </row>
    <row r="2202" spans="1:22" x14ac:dyDescent="0.2">
      <c r="A2202" s="12" t="s">
        <v>1498</v>
      </c>
      <c r="B2202" s="64" t="s">
        <v>4214</v>
      </c>
      <c r="C2202" s="64" t="s">
        <v>3474</v>
      </c>
      <c r="D2202" s="105">
        <v>1012</v>
      </c>
      <c r="E2202" s="106" t="s">
        <v>4217</v>
      </c>
      <c r="G2202" s="263" t="str">
        <f t="shared" si="139"/>
        <v xml:space="preserve"> </v>
      </c>
      <c r="H2202" s="12"/>
      <c r="I2202" s="12" t="s">
        <v>4221</v>
      </c>
      <c r="J2202" s="263" t="str">
        <f t="shared" si="140"/>
        <v xml:space="preserve"> </v>
      </c>
      <c r="K2202" s="38" t="str">
        <f>IF(D2202&gt;=('28 Populations and thresholds'!$I$198),"YES"," ")</f>
        <v>YES</v>
      </c>
      <c r="L2202" s="38" t="str">
        <f>IF(K2202="YES"," ",IF(D2202&gt;=('28 Populations and thresholds'!$I$198)*0.25,"YES"))</f>
        <v xml:space="preserve"> </v>
      </c>
      <c r="M2202" s="38" t="b">
        <f>OR('28 Populations and thresholds'!$J$198="CR",'28 Populations and thresholds'!$J$198="EN",'28 Populations and thresholds'!$J$198="VU")</f>
        <v>0</v>
      </c>
      <c r="N2202" s="75">
        <f>D2202/'28 Populations and thresholds'!$H$198</f>
        <v>4.5999999999999999E-2</v>
      </c>
      <c r="O2202" s="263" t="str">
        <f t="shared" si="141"/>
        <v xml:space="preserve"> </v>
      </c>
      <c r="Q2202" s="263" t="str">
        <f t="shared" si="142"/>
        <v xml:space="preserve"> </v>
      </c>
    </row>
    <row r="2203" spans="1:22" x14ac:dyDescent="0.2">
      <c r="A2203" s="275" t="s">
        <v>1498</v>
      </c>
      <c r="B2203" s="277" t="s">
        <v>4213</v>
      </c>
      <c r="C2203" s="277" t="s">
        <v>3474</v>
      </c>
      <c r="D2203" s="279">
        <v>361</v>
      </c>
      <c r="E2203" s="274" t="s">
        <v>4216</v>
      </c>
      <c r="F2203" s="272"/>
      <c r="G2203" s="263" t="str">
        <f t="shared" si="139"/>
        <v xml:space="preserve"> </v>
      </c>
      <c r="H2203" s="275"/>
      <c r="I2203" s="275" t="s">
        <v>4221</v>
      </c>
      <c r="J2203" s="263" t="str">
        <f t="shared" si="140"/>
        <v xml:space="preserve"> </v>
      </c>
      <c r="K2203" s="272" t="str">
        <f>IF(D2203&gt;=('28 Populations and thresholds'!$I$198),"YES"," ")</f>
        <v>YES</v>
      </c>
      <c r="L2203" s="272" t="str">
        <f>IF(K2203="YES"," ",IF(D2203&gt;=('28 Populations and thresholds'!$I$198)*0.25,"YES"))</f>
        <v xml:space="preserve"> </v>
      </c>
      <c r="M2203" s="272" t="b">
        <f>OR('28 Populations and thresholds'!$J$198="CR",'28 Populations and thresholds'!$J$198="EN",'28 Populations and thresholds'!$J$198="VU")</f>
        <v>0</v>
      </c>
      <c r="N2203" s="273">
        <f>D2203/'28 Populations and thresholds'!$H$198</f>
        <v>1.6409090909090908E-2</v>
      </c>
      <c r="O2203" s="263" t="str">
        <f t="shared" si="141"/>
        <v xml:space="preserve"> </v>
      </c>
      <c r="P2203" s="275"/>
      <c r="Q2203" s="263" t="str">
        <f t="shared" si="142"/>
        <v xml:space="preserve"> </v>
      </c>
    </row>
    <row r="2204" spans="1:22" x14ac:dyDescent="0.2">
      <c r="A2204" s="143" t="s">
        <v>1498</v>
      </c>
      <c r="B2204" s="40" t="s">
        <v>1511</v>
      </c>
      <c r="C2204" s="4" t="s">
        <v>3649</v>
      </c>
      <c r="D2204" s="41">
        <v>68</v>
      </c>
      <c r="E2204" s="47" t="s">
        <v>1513</v>
      </c>
      <c r="F2204" s="43"/>
      <c r="G2204" s="263" t="str">
        <f t="shared" si="139"/>
        <v xml:space="preserve"> </v>
      </c>
      <c r="H2204" s="143" t="s">
        <v>15</v>
      </c>
      <c r="I2204" s="143" t="s">
        <v>1512</v>
      </c>
      <c r="J2204" s="263" t="str">
        <f t="shared" si="140"/>
        <v xml:space="preserve"> </v>
      </c>
      <c r="K2204" s="38" t="str">
        <f>IF(D2204&gt;=('28 Populations and thresholds'!$I$111),"YES"," ")</f>
        <v>YES</v>
      </c>
      <c r="L2204" s="38" t="str">
        <f>IF(K2204="YES"," ",IF(D2204&gt;=('28 Populations and thresholds'!$I$111)*0.25,"YES"))</f>
        <v xml:space="preserve"> </v>
      </c>
      <c r="M2204" s="38" t="b">
        <f>OR('28 Populations and thresholds'!$J$111="CR",'28 Populations and thresholds'!$J$111="EN",'28 Populations and thresholds'!$J$111="VU")</f>
        <v>1</v>
      </c>
      <c r="N2204" s="75">
        <f>D2204/'28 Populations and thresholds'!$H$111</f>
        <v>6.7999999999999996E-3</v>
      </c>
      <c r="O2204" s="263" t="str">
        <f t="shared" si="141"/>
        <v xml:space="preserve"> </v>
      </c>
      <c r="Q2204" s="263" t="str">
        <f t="shared" si="142"/>
        <v xml:space="preserve"> </v>
      </c>
    </row>
    <row r="2205" spans="1:22" x14ac:dyDescent="0.2">
      <c r="A2205" s="267" t="s">
        <v>1498</v>
      </c>
      <c r="B2205" s="283" t="s">
        <v>4706</v>
      </c>
      <c r="C2205" s="269" t="s">
        <v>3459</v>
      </c>
      <c r="D2205" s="270">
        <v>500</v>
      </c>
      <c r="E2205" s="271">
        <v>27588</v>
      </c>
      <c r="F2205" s="276"/>
      <c r="G2205" s="263" t="str">
        <f t="shared" si="139"/>
        <v xml:space="preserve"> </v>
      </c>
      <c r="H2205" s="267" t="s">
        <v>21</v>
      </c>
      <c r="I2205" s="267" t="s">
        <v>630</v>
      </c>
      <c r="J2205" s="263" t="str">
        <f t="shared" si="140"/>
        <v xml:space="preserve"> </v>
      </c>
      <c r="K2205" s="272" t="str">
        <f>IF(D2205&gt;=(('28 Populations and thresholds'!$I$160)+('28 Populations and thresholds'!$I$163)),"YES"," ")</f>
        <v>YES</v>
      </c>
      <c r="L2205" s="272" t="str">
        <f>IF(K2205="YES"," ",IF(D2205&gt;=(('28 Populations and thresholds'!$I$160)+('28 Populations and thresholds'!$I$163))*0.25,"YES"))</f>
        <v xml:space="preserve"> </v>
      </c>
      <c r="M2205" s="272" t="b">
        <f>OR('28 Populations and thresholds'!$J$160="CR",'28 Populations and thresholds'!$J$160="EN",'28 Populations and thresholds'!$J$160="VU")</f>
        <v>0</v>
      </c>
      <c r="N2205" s="273">
        <f>D2205/(('28 Populations and thresholds'!$H$160)+('28 Populations and thresholds'!$H$163))</f>
        <v>1.2987012987012988E-2</v>
      </c>
      <c r="O2205" s="263" t="str">
        <f t="shared" si="141"/>
        <v xml:space="preserve"> </v>
      </c>
      <c r="P2205" s="282" t="s">
        <v>4563</v>
      </c>
      <c r="Q2205" s="263" t="str">
        <f t="shared" si="142"/>
        <v xml:space="preserve"> </v>
      </c>
    </row>
    <row r="2206" spans="1:22" x14ac:dyDescent="0.2">
      <c r="A2206" s="275" t="s">
        <v>1498</v>
      </c>
      <c r="B2206" s="283" t="s">
        <v>4706</v>
      </c>
      <c r="C2206" s="278" t="s">
        <v>3474</v>
      </c>
      <c r="D2206" s="279">
        <v>1242</v>
      </c>
      <c r="E2206" s="285">
        <v>39235</v>
      </c>
      <c r="F2206" s="272"/>
      <c r="G2206" s="263" t="str">
        <f t="shared" si="139"/>
        <v xml:space="preserve"> </v>
      </c>
      <c r="H2206" s="275"/>
      <c r="I2206" s="275" t="s">
        <v>4221</v>
      </c>
      <c r="J2206" s="263" t="str">
        <f t="shared" si="140"/>
        <v xml:space="preserve"> </v>
      </c>
      <c r="K2206" s="272" t="str">
        <f>IF(D2206&gt;=('28 Populations and thresholds'!$I$198),"YES"," ")</f>
        <v>YES</v>
      </c>
      <c r="L2206" s="272" t="str">
        <f>IF(K2206="YES"," ",IF(D2206&gt;=('28 Populations and thresholds'!$I$198)*0.25,"YES"))</f>
        <v xml:space="preserve"> </v>
      </c>
      <c r="M2206" s="272" t="b">
        <f>OR('28 Populations and thresholds'!$J$198="CR",'28 Populations and thresholds'!$J$198="EN",'28 Populations and thresholds'!$J$198="VU")</f>
        <v>0</v>
      </c>
      <c r="N2206" s="273">
        <f>D2206/'28 Populations and thresholds'!$H$198</f>
        <v>5.6454545454545452E-2</v>
      </c>
      <c r="O2206" s="263" t="str">
        <f t="shared" si="141"/>
        <v xml:space="preserve"> </v>
      </c>
      <c r="P2206" s="275"/>
      <c r="Q2206" s="263" t="str">
        <f t="shared" si="142"/>
        <v xml:space="preserve"> </v>
      </c>
    </row>
    <row r="2207" spans="1:22" x14ac:dyDescent="0.2">
      <c r="A2207" s="143" t="s">
        <v>1498</v>
      </c>
      <c r="B2207" s="40" t="s">
        <v>1516</v>
      </c>
      <c r="C2207" s="4" t="s">
        <v>3731</v>
      </c>
      <c r="D2207" s="41">
        <v>3000</v>
      </c>
      <c r="E2207" s="47" t="s">
        <v>1478</v>
      </c>
      <c r="F2207" s="43"/>
      <c r="G2207" s="263" t="str">
        <f t="shared" si="139"/>
        <v xml:space="preserve"> </v>
      </c>
      <c r="H2207" s="143" t="s">
        <v>15</v>
      </c>
      <c r="I2207" s="143" t="s">
        <v>1517</v>
      </c>
      <c r="J2207" s="263" t="str">
        <f t="shared" si="140"/>
        <v xml:space="preserve"> </v>
      </c>
      <c r="K2207" s="38" t="str">
        <f>IF(D2207&gt;=('28 Populations and thresholds'!$I$74),"YES"," ")</f>
        <v>YES</v>
      </c>
      <c r="L2207" s="38" t="str">
        <f>IF(K2207="YES"," ",IF(D2207&gt;=('28 Populations and thresholds'!$I$74)*0.25,"YES"))</f>
        <v xml:space="preserve"> </v>
      </c>
      <c r="M2207" s="38" t="b">
        <f>OR('28 Populations and thresholds'!$J$74="CR",'28 Populations and thresholds'!$J$74="EN",'28 Populations and thresholds'!$J$74="VU")</f>
        <v>0</v>
      </c>
      <c r="N2207" s="75">
        <f>D2207/'28 Populations and thresholds'!$H$74</f>
        <v>4.0431266846361183E-2</v>
      </c>
      <c r="O2207" s="263" t="str">
        <f t="shared" si="141"/>
        <v xml:space="preserve"> </v>
      </c>
      <c r="Q2207" s="263" t="str">
        <f t="shared" si="142"/>
        <v xml:space="preserve"> </v>
      </c>
    </row>
    <row r="2208" spans="1:22" x14ac:dyDescent="0.2">
      <c r="A2208" s="267" t="s">
        <v>1498</v>
      </c>
      <c r="B2208" s="268" t="s">
        <v>1207</v>
      </c>
      <c r="C2208" s="269" t="s">
        <v>3772</v>
      </c>
      <c r="D2208" s="270">
        <v>100</v>
      </c>
      <c r="E2208" s="271">
        <v>27598</v>
      </c>
      <c r="F2208" s="276"/>
      <c r="G2208" s="263" t="str">
        <f t="shared" si="139"/>
        <v xml:space="preserve"> </v>
      </c>
      <c r="H2208" s="267" t="s">
        <v>21</v>
      </c>
      <c r="I2208" s="267" t="s">
        <v>630</v>
      </c>
      <c r="J2208" s="263" t="str">
        <f t="shared" si="140"/>
        <v xml:space="preserve"> </v>
      </c>
      <c r="K2208" s="272" t="str">
        <f>IF(D2208&gt;=('28 Populations and thresholds'!$I$201),"YES"," ")</f>
        <v xml:space="preserve"> </v>
      </c>
      <c r="L2208" s="272" t="str">
        <f>IF(K2208="YES"," ",IF(D2208&gt;=('28 Populations and thresholds'!$I$201)*0.25,"YES"))</f>
        <v>YES</v>
      </c>
      <c r="M2208" s="272" t="b">
        <f>OR('28 Populations and thresholds'!$J$201="CR",'28 Populations and thresholds'!$J$201="EN",'28 Populations and thresholds'!$J$201="VU")</f>
        <v>0</v>
      </c>
      <c r="N2208" s="273">
        <f>D2208/'28 Populations and thresholds'!$H$201</f>
        <v>4.0000000000000001E-3</v>
      </c>
      <c r="O2208" s="263" t="str">
        <f t="shared" si="141"/>
        <v xml:space="preserve"> </v>
      </c>
      <c r="P2208" s="269"/>
      <c r="Q2208" s="263" t="str">
        <f t="shared" si="142"/>
        <v xml:space="preserve"> </v>
      </c>
    </row>
    <row r="2209" spans="1:17" x14ac:dyDescent="0.2">
      <c r="A2209" s="143" t="s">
        <v>1498</v>
      </c>
      <c r="B2209" s="40" t="s">
        <v>4709</v>
      </c>
      <c r="C2209" s="4" t="s">
        <v>3755</v>
      </c>
      <c r="D2209" s="41">
        <v>800</v>
      </c>
      <c r="E2209" s="46">
        <v>34851</v>
      </c>
      <c r="F2209" s="43" t="s">
        <v>6038</v>
      </c>
      <c r="G2209" s="263" t="str">
        <f t="shared" si="139"/>
        <v xml:space="preserve"> </v>
      </c>
      <c r="H2209" s="143" t="s">
        <v>21</v>
      </c>
      <c r="I2209" s="143" t="s">
        <v>337</v>
      </c>
      <c r="J2209" s="263" t="str">
        <f t="shared" si="140"/>
        <v xml:space="preserve"> </v>
      </c>
      <c r="K2209" s="38" t="str">
        <f>IF(D2209&gt;=('28 Populations and thresholds'!$I$174),"YES"," ")</f>
        <v>YES</v>
      </c>
      <c r="L2209" s="38" t="str">
        <f>IF(K2209="YES"," ",IF(D2209&gt;=('28 Populations and thresholds'!$I$174)*0.25,"YES"))</f>
        <v xml:space="preserve"> </v>
      </c>
      <c r="M2209" s="38" t="b">
        <f>OR('28 Populations and thresholds'!$J$174="CR",'28 Populations and thresholds'!$J$174="EN",'28 Populations and thresholds'!$J$174="VU")</f>
        <v>0</v>
      </c>
      <c r="N2209" s="75">
        <f>D2209/'28 Populations and thresholds'!$H$174</f>
        <v>3.4782608695652174E-2</v>
      </c>
      <c r="O2209" s="263" t="str">
        <f t="shared" si="141"/>
        <v xml:space="preserve"> </v>
      </c>
      <c r="Q2209" s="263" t="str">
        <f t="shared" si="142"/>
        <v xml:space="preserve"> </v>
      </c>
    </row>
    <row r="2210" spans="1:17" x14ac:dyDescent="0.2">
      <c r="A2210" s="143" t="s">
        <v>1498</v>
      </c>
      <c r="B2210" s="40" t="s">
        <v>4709</v>
      </c>
      <c r="C2210" s="160" t="s">
        <v>3756</v>
      </c>
      <c r="D2210" s="41">
        <v>8000</v>
      </c>
      <c r="E2210" s="46">
        <v>34851</v>
      </c>
      <c r="F2210" s="43"/>
      <c r="G2210" s="263" t="str">
        <f t="shared" si="139"/>
        <v xml:space="preserve"> </v>
      </c>
      <c r="H2210" s="143" t="s">
        <v>21</v>
      </c>
      <c r="I2210" s="143" t="s">
        <v>337</v>
      </c>
      <c r="J2210" s="263" t="str">
        <f t="shared" si="140"/>
        <v xml:space="preserve"> </v>
      </c>
      <c r="K2210" s="38" t="str">
        <f>IF(D2210&gt;=('28 Populations and thresholds'!$I$175),"YES"," ")</f>
        <v>YES</v>
      </c>
      <c r="L2210" s="38" t="str">
        <f>IF(K2210="YES"," ",IF(D2210&gt;=('28 Populations and thresholds'!$I$175)*0.25,"YES"))</f>
        <v xml:space="preserve"> </v>
      </c>
      <c r="M2210" s="38" t="b">
        <f>OR('28 Populations and thresholds'!$J$175="CR",'28 Populations and thresholds'!$J$175="EN",'28 Populations and thresholds'!$J$175="VU")</f>
        <v>0</v>
      </c>
      <c r="N2210" s="75">
        <f>D2210/'28 Populations and thresholds'!$H$175</f>
        <v>5.7553956834532377E-2</v>
      </c>
      <c r="O2210" s="263" t="str">
        <f t="shared" si="141"/>
        <v xml:space="preserve"> </v>
      </c>
      <c r="P2210" s="9"/>
      <c r="Q2210" s="263" t="str">
        <f t="shared" si="142"/>
        <v xml:space="preserve"> </v>
      </c>
    </row>
    <row r="2211" spans="1:17" x14ac:dyDescent="0.2">
      <c r="A2211" s="143" t="s">
        <v>1498</v>
      </c>
      <c r="B2211" s="40" t="s">
        <v>4709</v>
      </c>
      <c r="C2211" s="4" t="s">
        <v>3447</v>
      </c>
      <c r="D2211" s="41">
        <v>2000</v>
      </c>
      <c r="E2211" s="46">
        <v>34851</v>
      </c>
      <c r="F2211" s="43"/>
      <c r="G2211" s="263" t="str">
        <f t="shared" si="139"/>
        <v xml:space="preserve"> </v>
      </c>
      <c r="H2211" s="143" t="s">
        <v>21</v>
      </c>
      <c r="I2211" s="143" t="s">
        <v>337</v>
      </c>
      <c r="J2211" s="263" t="str">
        <f t="shared" si="140"/>
        <v xml:space="preserve"> </v>
      </c>
      <c r="K2211" s="38" t="str">
        <f>IF(D2211&gt;=('28 Populations and thresholds'!$I$145),"YES"," ")</f>
        <v>YES</v>
      </c>
      <c r="L2211" s="38" t="str">
        <f>IF(K2211="YES"," ",IF(D2211&gt;=('28 Populations and thresholds'!$I$145)*0.25,"YES"))</f>
        <v xml:space="preserve"> </v>
      </c>
      <c r="M2211" s="38" t="b">
        <f>OR('28 Populations and thresholds'!$J$145="CR",'28 Populations and thresholds'!$J$145="EN",'28 Populations and thresholds'!$J$145="VU")</f>
        <v>0</v>
      </c>
      <c r="N2211" s="75">
        <f>D2211/'28 Populations and thresholds'!$H$145</f>
        <v>0.02</v>
      </c>
      <c r="O2211" s="263" t="str">
        <f t="shared" si="141"/>
        <v xml:space="preserve"> </v>
      </c>
      <c r="P2211" s="9"/>
      <c r="Q2211" s="263" t="str">
        <f t="shared" si="142"/>
        <v xml:space="preserve"> </v>
      </c>
    </row>
    <row r="2212" spans="1:17" x14ac:dyDescent="0.2">
      <c r="A2212" s="143" t="s">
        <v>1498</v>
      </c>
      <c r="B2212" s="40" t="s">
        <v>4709</v>
      </c>
      <c r="C2212" s="4" t="s">
        <v>3776</v>
      </c>
      <c r="D2212" s="41">
        <v>6500</v>
      </c>
      <c r="E2212" s="46">
        <v>34851</v>
      </c>
      <c r="F2212" s="43"/>
      <c r="G2212" s="263" t="str">
        <f t="shared" si="139"/>
        <v xml:space="preserve"> </v>
      </c>
      <c r="H2212" s="143" t="s">
        <v>21</v>
      </c>
      <c r="I2212" s="143" t="s">
        <v>337</v>
      </c>
      <c r="J2212" s="263" t="str">
        <f t="shared" si="140"/>
        <v xml:space="preserve"> </v>
      </c>
      <c r="K2212" s="38" t="str">
        <f>IF(D2212&gt;=('28 Populations and thresholds'!$I$210),"YES"," ")</f>
        <v>YES</v>
      </c>
      <c r="L2212" s="38" t="str">
        <f>IF(K2212="YES"," ",IF(D2212&gt;=('28 Populations and thresholds'!$I$210)*0.25,"YES"))</f>
        <v xml:space="preserve"> </v>
      </c>
      <c r="M2212" s="38" t="b">
        <f>OR('28 Populations and thresholds'!$J$210="CR",'28 Populations and thresholds'!$J$210="EN",'28 Populations and thresholds'!$J$210="VU")</f>
        <v>0</v>
      </c>
      <c r="N2212" s="75">
        <f>D2212/'28 Populations and thresholds'!$H$210</f>
        <v>0.26</v>
      </c>
      <c r="O2212" s="263" t="str">
        <f t="shared" si="141"/>
        <v xml:space="preserve"> </v>
      </c>
      <c r="P2212" s="9"/>
      <c r="Q2212" s="263" t="str">
        <f t="shared" si="142"/>
        <v xml:space="preserve"> </v>
      </c>
    </row>
    <row r="2213" spans="1:17" x14ac:dyDescent="0.2">
      <c r="A2213" s="12" t="s">
        <v>1498</v>
      </c>
      <c r="B2213" s="40" t="s">
        <v>4709</v>
      </c>
      <c r="C2213" s="111" t="s">
        <v>3387</v>
      </c>
      <c r="D2213" s="5">
        <v>110</v>
      </c>
      <c r="E2213" s="1" t="s">
        <v>3389</v>
      </c>
      <c r="G2213" s="263" t="str">
        <f t="shared" si="139"/>
        <v xml:space="preserve"> </v>
      </c>
      <c r="H2213" s="13" t="s">
        <v>162</v>
      </c>
      <c r="I2213" s="13" t="s">
        <v>3388</v>
      </c>
      <c r="J2213" s="263" t="str">
        <f t="shared" si="140"/>
        <v xml:space="preserve"> </v>
      </c>
      <c r="K2213" s="38" t="str">
        <f>IF(D2213&gt;=(('28 Populations and thresholds'!$I$119)+('28 Populations and thresholds'!$I$120)),"YES"," ")</f>
        <v>YES</v>
      </c>
      <c r="L2213" s="38" t="str">
        <f>IF(K2213="YES"," ",IF(D2213&gt;=(('28 Populations and thresholds'!$I$119)+('28 Populations and thresholds'!$I$120))*0.25,"YES"))</f>
        <v xml:space="preserve"> </v>
      </c>
      <c r="M2213" s="38" t="b">
        <f>OR('28 Populations and thresholds'!$J$119="CR",'28 Populations and thresholds'!$J$119="EN",'28 Populations and thresholds'!$J$119="VU")</f>
        <v>0</v>
      </c>
      <c r="N2213" s="75">
        <f>D2213/(('28 Populations and thresholds'!$H$119)+('28 Populations and thresholds'!$H$120))</f>
        <v>4.7826086956521737E-3</v>
      </c>
      <c r="O2213" s="263" t="str">
        <f t="shared" si="141"/>
        <v xml:space="preserve"> </v>
      </c>
      <c r="P2213" s="12" t="s">
        <v>4568</v>
      </c>
      <c r="Q2213" s="263" t="str">
        <f t="shared" si="142"/>
        <v xml:space="preserve"> </v>
      </c>
    </row>
    <row r="2214" spans="1:17" x14ac:dyDescent="0.2">
      <c r="A2214" s="143" t="s">
        <v>1498</v>
      </c>
      <c r="B2214" s="40" t="s">
        <v>4709</v>
      </c>
      <c r="C2214" s="4" t="s">
        <v>3761</v>
      </c>
      <c r="D2214" s="41">
        <v>1100</v>
      </c>
      <c r="E2214" s="46">
        <v>34851</v>
      </c>
      <c r="F2214" s="43"/>
      <c r="G2214" s="263" t="str">
        <f t="shared" si="139"/>
        <v xml:space="preserve"> </v>
      </c>
      <c r="H2214" s="143" t="s">
        <v>21</v>
      </c>
      <c r="I2214" s="143" t="s">
        <v>337</v>
      </c>
      <c r="J2214" s="263" t="str">
        <f t="shared" si="140"/>
        <v xml:space="preserve"> </v>
      </c>
      <c r="K2214" s="38" t="str">
        <f>IF(D2214&gt;=('28 Populations and thresholds'!$I$187),"YES"," ")</f>
        <v>YES</v>
      </c>
      <c r="L2214" s="38" t="str">
        <f>IF(K2214="YES"," ",IF(D2214&gt;=('28 Populations and thresholds'!$I$187)*0.25,"YES"))</f>
        <v xml:space="preserve"> </v>
      </c>
      <c r="M2214" s="38" t="b">
        <f>OR('28 Populations and thresholds'!$J$187="CR",'28 Populations and thresholds'!$J$187="EN",'28 Populations and thresholds'!$J$187="VU")</f>
        <v>0</v>
      </c>
      <c r="N2214" s="75">
        <f>D2214/'28 Populations and thresholds'!$H$187</f>
        <v>1.0999999999999999E-2</v>
      </c>
      <c r="O2214" s="263" t="str">
        <f t="shared" si="141"/>
        <v xml:space="preserve"> </v>
      </c>
      <c r="P2214" s="9"/>
      <c r="Q2214" s="263" t="str">
        <f t="shared" si="142"/>
        <v xml:space="preserve"> </v>
      </c>
    </row>
    <row r="2215" spans="1:17" x14ac:dyDescent="0.2">
      <c r="A2215" s="143" t="s">
        <v>1498</v>
      </c>
      <c r="B2215" s="40" t="s">
        <v>4709</v>
      </c>
      <c r="C2215" s="4" t="s">
        <v>3471</v>
      </c>
      <c r="D2215" s="41">
        <v>2000</v>
      </c>
      <c r="E2215" s="46">
        <v>34851</v>
      </c>
      <c r="F2215" s="43"/>
      <c r="G2215" s="263" t="str">
        <f t="shared" si="139"/>
        <v xml:space="preserve"> </v>
      </c>
      <c r="H2215" s="143" t="s">
        <v>21</v>
      </c>
      <c r="I2215" s="143" t="s">
        <v>337</v>
      </c>
      <c r="J2215" s="263" t="str">
        <f t="shared" si="140"/>
        <v xml:space="preserve"> </v>
      </c>
      <c r="K2215" s="38" t="str">
        <f>IF(D2215&gt;=(('28 Populations and thresholds'!$I$183)+('28 Populations and thresholds'!$I$184)+('28 Populations and thresholds'!$I$185)),"YES"," ")</f>
        <v>YES</v>
      </c>
      <c r="L2215" s="38" t="str">
        <f>IF(K2215="YES"," ",IF(D2215&gt;=(('28 Populations and thresholds'!$I$183)+('28 Populations and thresholds'!$I$184)+('28 Populations and thresholds'!$I$185))*0.25,"YES"))</f>
        <v xml:space="preserve"> </v>
      </c>
      <c r="M2215" s="38" t="b">
        <f>OR('28 Populations and thresholds'!$J$183="CR",'28 Populations and thresholds'!$J$183="EN",'28 Populations and thresholds'!$J$183="VU")</f>
        <v>0</v>
      </c>
      <c r="N2215" s="75">
        <f>D2215/(('28 Populations and thresholds'!$H$183)+('28 Populations and thresholds'!$H$184)+('28 Populations and thresholds'!$H$185))</f>
        <v>6.6666666666666671E-3</v>
      </c>
      <c r="O2215" s="263" t="str">
        <f t="shared" si="141"/>
        <v xml:space="preserve"> </v>
      </c>
      <c r="P2215" s="12" t="s">
        <v>4568</v>
      </c>
      <c r="Q2215" s="263" t="str">
        <f t="shared" si="142"/>
        <v xml:space="preserve"> </v>
      </c>
    </row>
    <row r="2216" spans="1:17" x14ac:dyDescent="0.2">
      <c r="A2216" s="143" t="s">
        <v>1498</v>
      </c>
      <c r="B2216" s="40" t="s">
        <v>4709</v>
      </c>
      <c r="C2216" s="4" t="s">
        <v>3764</v>
      </c>
      <c r="D2216" s="41">
        <v>3000</v>
      </c>
      <c r="E2216" s="46">
        <v>34851</v>
      </c>
      <c r="F2216" s="43"/>
      <c r="G2216" s="263" t="str">
        <f t="shared" si="139"/>
        <v xml:space="preserve"> </v>
      </c>
      <c r="H2216" s="143" t="s">
        <v>21</v>
      </c>
      <c r="I2216" s="143" t="s">
        <v>337</v>
      </c>
      <c r="J2216" s="263" t="str">
        <f t="shared" si="140"/>
        <v xml:space="preserve"> </v>
      </c>
      <c r="K2216" s="38" t="str">
        <f>IF(D2216&gt;=('28 Populations and thresholds'!$I$192),"YES"," ")</f>
        <v>YES</v>
      </c>
      <c r="L2216" s="38" t="str">
        <f>IF(K2216="YES"," ",IF(D2216&gt;=('28 Populations and thresholds'!$I$192)*0.25,"YES"))</f>
        <v xml:space="preserve"> </v>
      </c>
      <c r="M2216" s="38" t="b">
        <f>OR('28 Populations and thresholds'!$J$192="CR",'28 Populations and thresholds'!$J$192="EN",'28 Populations and thresholds'!$J$192="VU")</f>
        <v>0</v>
      </c>
      <c r="N2216" s="75">
        <f>D2216/'28 Populations and thresholds'!$H$192</f>
        <v>0.06</v>
      </c>
      <c r="O2216" s="263" t="str">
        <f t="shared" si="141"/>
        <v xml:space="preserve"> </v>
      </c>
      <c r="P2216" s="9"/>
      <c r="Q2216" s="263" t="str">
        <f t="shared" si="142"/>
        <v xml:space="preserve"> </v>
      </c>
    </row>
    <row r="2217" spans="1:17" x14ac:dyDescent="0.2">
      <c r="A2217" s="143" t="s">
        <v>1498</v>
      </c>
      <c r="B2217" s="40" t="s">
        <v>4709</v>
      </c>
      <c r="C2217" s="4" t="s">
        <v>3754</v>
      </c>
      <c r="D2217" s="41">
        <v>30000</v>
      </c>
      <c r="E2217" s="46">
        <v>34851</v>
      </c>
      <c r="F2217" s="43"/>
      <c r="G2217" s="263" t="str">
        <f t="shared" si="139"/>
        <v xml:space="preserve"> </v>
      </c>
      <c r="H2217" s="143" t="s">
        <v>21</v>
      </c>
      <c r="I2217" s="143" t="s">
        <v>337</v>
      </c>
      <c r="J2217" s="263" t="str">
        <f t="shared" si="140"/>
        <v xml:space="preserve"> </v>
      </c>
      <c r="K2217" s="38" t="str">
        <f>IF(D2217&gt;=('28 Populations and thresholds'!$I$173),"YES"," ")</f>
        <v>YES</v>
      </c>
      <c r="L2217" s="38" t="str">
        <f>IF(K2217="YES"," ",IF(D2217&gt;=('28 Populations and thresholds'!$I$173)*0.25,"YES"))</f>
        <v xml:space="preserve"> </v>
      </c>
      <c r="M2217" s="38" t="b">
        <f>OR('28 Populations and thresholds'!$J$173="CR",'28 Populations and thresholds'!$J$173="EN",'28 Populations and thresholds'!$J$173="VU")</f>
        <v>0</v>
      </c>
      <c r="N2217" s="75">
        <f>D2217/'28 Populations and thresholds'!$H$173</f>
        <v>0.03</v>
      </c>
      <c r="O2217" s="263" t="str">
        <f t="shared" si="141"/>
        <v xml:space="preserve"> </v>
      </c>
      <c r="P2217" s="9"/>
      <c r="Q2217" s="263" t="str">
        <f t="shared" si="142"/>
        <v xml:space="preserve"> </v>
      </c>
    </row>
    <row r="2218" spans="1:17" x14ac:dyDescent="0.2">
      <c r="A2218" s="143" t="s">
        <v>1498</v>
      </c>
      <c r="B2218" s="40" t="s">
        <v>4709</v>
      </c>
      <c r="C2218" s="4" t="s">
        <v>3480</v>
      </c>
      <c r="D2218" s="41">
        <v>20000</v>
      </c>
      <c r="E2218" s="46">
        <v>34851</v>
      </c>
      <c r="F2218" s="43"/>
      <c r="G2218" s="263" t="str">
        <f t="shared" si="139"/>
        <v xml:space="preserve"> </v>
      </c>
      <c r="H2218" s="143" t="s">
        <v>21</v>
      </c>
      <c r="I2218" s="143" t="s">
        <v>337</v>
      </c>
      <c r="J2218" s="263" t="str">
        <f t="shared" si="140"/>
        <v xml:space="preserve"> </v>
      </c>
      <c r="K2218" s="38" t="str">
        <f>IF(D2218&gt;=('28 Populations and thresholds'!$I$203),"YES"," ")</f>
        <v>YES</v>
      </c>
      <c r="L2218" s="38" t="str">
        <f>IF(K2218="YES"," ",IF(D2218&gt;=('28 Populations and thresholds'!$I$203)*0.25,"YES"))</f>
        <v xml:space="preserve"> </v>
      </c>
      <c r="M2218" s="38" t="b">
        <f>OR('28 Populations and thresholds'!$J$203="CR",'28 Populations and thresholds'!$J$203="EN",'28 Populations and thresholds'!$J$203="VU")</f>
        <v>0</v>
      </c>
      <c r="N2218" s="75">
        <f>D2218/'28 Populations and thresholds'!$H$203</f>
        <v>0.14814814814814814</v>
      </c>
      <c r="O2218" s="263" t="str">
        <f t="shared" si="141"/>
        <v xml:space="preserve"> </v>
      </c>
      <c r="Q2218" s="263" t="str">
        <f t="shared" si="142"/>
        <v xml:space="preserve"> </v>
      </c>
    </row>
    <row r="2219" spans="1:17" x14ac:dyDescent="0.2">
      <c r="A2219" s="143" t="s">
        <v>1498</v>
      </c>
      <c r="B2219" s="40" t="s">
        <v>4709</v>
      </c>
      <c r="C2219" s="111" t="s">
        <v>3467</v>
      </c>
      <c r="D2219" s="41">
        <v>2500</v>
      </c>
      <c r="E2219" s="46">
        <v>34851</v>
      </c>
      <c r="F2219" s="43"/>
      <c r="G2219" s="263" t="str">
        <f t="shared" si="139"/>
        <v xml:space="preserve"> </v>
      </c>
      <c r="H2219" s="143" t="s">
        <v>21</v>
      </c>
      <c r="I2219" s="143" t="s">
        <v>337</v>
      </c>
      <c r="J2219" s="263" t="str">
        <f t="shared" si="140"/>
        <v xml:space="preserve"> </v>
      </c>
      <c r="K2219" s="38" t="str">
        <f>IF(D2219&gt;=('28 Populations and thresholds'!$I$180),"YES"," ")</f>
        <v>YES</v>
      </c>
      <c r="L2219" s="38" t="str">
        <f>IF(K2219="YES"," ",IF(D2219&gt;=('28 Populations and thresholds'!$I$180)*0.25,"YES"))</f>
        <v xml:space="preserve"> </v>
      </c>
      <c r="M2219" s="38" t="b">
        <f>OR('28 Populations and thresholds'!$J$180="CR",'28 Populations and thresholds'!$J$180="EN",'28 Populations and thresholds'!$J$180="VU")</f>
        <v>0</v>
      </c>
      <c r="N2219" s="75">
        <f>D2219/'28 Populations and thresholds'!$H$180</f>
        <v>2.5000000000000001E-2</v>
      </c>
      <c r="O2219" s="263" t="str">
        <f t="shared" si="141"/>
        <v xml:space="preserve"> </v>
      </c>
      <c r="P2219" s="9"/>
      <c r="Q2219" s="263" t="str">
        <f t="shared" si="142"/>
        <v xml:space="preserve"> </v>
      </c>
    </row>
    <row r="2220" spans="1:17" x14ac:dyDescent="0.2">
      <c r="A2220" s="143" t="s">
        <v>1498</v>
      </c>
      <c r="B2220" s="40" t="s">
        <v>4709</v>
      </c>
      <c r="C2220" s="4" t="s">
        <v>3750</v>
      </c>
      <c r="D2220" s="41">
        <v>1300</v>
      </c>
      <c r="E2220" s="46">
        <v>34851</v>
      </c>
      <c r="F2220" s="43"/>
      <c r="G2220" s="263" t="str">
        <f t="shared" si="139"/>
        <v xml:space="preserve"> </v>
      </c>
      <c r="H2220" s="143" t="s">
        <v>21</v>
      </c>
      <c r="I2220" s="143" t="s">
        <v>337</v>
      </c>
      <c r="J2220" s="263" t="str">
        <f t="shared" si="140"/>
        <v xml:space="preserve"> </v>
      </c>
      <c r="K2220" s="38" t="str">
        <f>IF(D2220&gt;=('28 Populations and thresholds'!$I$166),"YES"," ")</f>
        <v>YES</v>
      </c>
      <c r="L2220" s="38" t="str">
        <f>IF(K2220="YES"," ",IF(D2220&gt;=('28 Populations and thresholds'!$I$166)*0.25,"YES"))</f>
        <v xml:space="preserve"> </v>
      </c>
      <c r="M2220" s="38" t="b">
        <f>OR('28 Populations and thresholds'!$J$166="CR",'28 Populations and thresholds'!$J$166="EN",'28 Populations and thresholds'!$J$166="VU")</f>
        <v>0</v>
      </c>
      <c r="N2220" s="75">
        <f>D2220/'28 Populations and thresholds'!$H$166</f>
        <v>1.2999999999999999E-3</v>
      </c>
      <c r="O2220" s="263" t="str">
        <f t="shared" si="141"/>
        <v xml:space="preserve"> </v>
      </c>
      <c r="P2220" s="9"/>
      <c r="Q2220" s="263" t="str">
        <f t="shared" si="142"/>
        <v xml:space="preserve"> </v>
      </c>
    </row>
    <row r="2221" spans="1:17" x14ac:dyDescent="0.2">
      <c r="A2221" s="143" t="s">
        <v>1498</v>
      </c>
      <c r="B2221" s="40" t="s">
        <v>4709</v>
      </c>
      <c r="C2221" s="4" t="s">
        <v>3762</v>
      </c>
      <c r="D2221" s="41">
        <v>3000</v>
      </c>
      <c r="E2221" s="46">
        <v>34851</v>
      </c>
      <c r="F2221" s="43"/>
      <c r="G2221" s="263" t="str">
        <f t="shared" si="139"/>
        <v xml:space="preserve"> </v>
      </c>
      <c r="H2221" s="143" t="s">
        <v>21</v>
      </c>
      <c r="I2221" s="143" t="s">
        <v>337</v>
      </c>
      <c r="J2221" s="263" t="str">
        <f t="shared" si="140"/>
        <v xml:space="preserve"> </v>
      </c>
      <c r="K2221" s="38" t="str">
        <f>IF(D2221&gt;=('28 Populations and thresholds'!$I$189),"YES"," ")</f>
        <v>YES</v>
      </c>
      <c r="L2221" s="38" t="str">
        <f>IF(K2221="YES"," ",IF(D2221&gt;=('28 Populations and thresholds'!$I$189)*0.25,"YES"))</f>
        <v xml:space="preserve"> </v>
      </c>
      <c r="M2221" s="38" t="b">
        <f>OR('28 Populations and thresholds'!$J$189="CR",'28 Populations and thresholds'!$J$189="EN",'28 Populations and thresholds'!$J$189="VU")</f>
        <v>0</v>
      </c>
      <c r="N2221" s="75">
        <f>D2221/'28 Populations and thresholds'!$H$189</f>
        <v>0.03</v>
      </c>
      <c r="O2221" s="263" t="str">
        <f t="shared" si="141"/>
        <v xml:space="preserve"> </v>
      </c>
      <c r="Q2221" s="263" t="str">
        <f t="shared" si="142"/>
        <v xml:space="preserve"> </v>
      </c>
    </row>
    <row r="2222" spans="1:17" x14ac:dyDescent="0.2">
      <c r="A2222" s="143" t="s">
        <v>1498</v>
      </c>
      <c r="B2222" s="40" t="s">
        <v>4709</v>
      </c>
      <c r="C2222" s="4" t="s">
        <v>3451</v>
      </c>
      <c r="D2222" s="41">
        <v>8500</v>
      </c>
      <c r="E2222" s="46">
        <v>34851</v>
      </c>
      <c r="F2222" s="43"/>
      <c r="G2222" s="263" t="str">
        <f t="shared" si="139"/>
        <v xml:space="preserve"> </v>
      </c>
      <c r="H2222" s="143" t="s">
        <v>21</v>
      </c>
      <c r="I2222" s="143" t="s">
        <v>337</v>
      </c>
      <c r="J2222" s="263" t="str">
        <f t="shared" si="140"/>
        <v xml:space="preserve"> </v>
      </c>
      <c r="K2222" s="38" t="str">
        <f>IF(D2222&gt;=('28 Populations and thresholds'!$I$154),"YES"," ")</f>
        <v>YES</v>
      </c>
      <c r="L2222" s="38" t="str">
        <f>IF(K2222="YES"," ",IF(D2222&gt;=('28 Populations and thresholds'!$I$154)*0.25,"YES"))</f>
        <v xml:space="preserve"> </v>
      </c>
      <c r="M2222" s="38" t="b">
        <f>OR('28 Populations and thresholds'!$J$154="CR",'28 Populations and thresholds'!$J$154="EN",'28 Populations and thresholds'!$J$154="VU")</f>
        <v>0</v>
      </c>
      <c r="N2222" s="75">
        <f>D2222/'28 Populations and thresholds'!$H$154</f>
        <v>8.1730769230769232E-2</v>
      </c>
      <c r="O2222" s="263" t="str">
        <f t="shared" si="141"/>
        <v xml:space="preserve"> </v>
      </c>
      <c r="P2222" s="9"/>
      <c r="Q2222" s="263" t="str">
        <f t="shared" si="142"/>
        <v xml:space="preserve"> </v>
      </c>
    </row>
    <row r="2223" spans="1:17" x14ac:dyDescent="0.2">
      <c r="A2223" s="143" t="s">
        <v>1498</v>
      </c>
      <c r="B2223" s="40" t="s">
        <v>4709</v>
      </c>
      <c r="C2223" s="4" t="s">
        <v>3765</v>
      </c>
      <c r="D2223" s="41">
        <v>1400</v>
      </c>
      <c r="E2223" s="46">
        <v>34851</v>
      </c>
      <c r="F2223" s="43"/>
      <c r="G2223" s="263" t="str">
        <f t="shared" si="139"/>
        <v xml:space="preserve"> </v>
      </c>
      <c r="H2223" s="143" t="s">
        <v>21</v>
      </c>
      <c r="I2223" s="143" t="s">
        <v>337</v>
      </c>
      <c r="J2223" s="263" t="str">
        <f t="shared" si="140"/>
        <v xml:space="preserve"> </v>
      </c>
      <c r="K2223" s="38" t="str">
        <f>IF(D2223&gt;=('28 Populations and thresholds'!$I$193),"YES"," ")</f>
        <v>YES</v>
      </c>
      <c r="L2223" s="38" t="str">
        <f>IF(K2223="YES"," ",IF(D2223&gt;=('28 Populations and thresholds'!$I$193)*0.25,"YES"))</f>
        <v xml:space="preserve"> </v>
      </c>
      <c r="M2223" s="38" t="b">
        <f>OR('28 Populations and thresholds'!$J$193="CR",'28 Populations and thresholds'!$J$193="EN",'28 Populations and thresholds'!$J$193="VU")</f>
        <v>0</v>
      </c>
      <c r="N2223" s="75">
        <f>D2223/'28 Populations and thresholds'!$H$193</f>
        <v>3.1818181818181815E-2</v>
      </c>
      <c r="O2223" s="263" t="str">
        <f t="shared" si="141"/>
        <v xml:space="preserve"> </v>
      </c>
      <c r="Q2223" s="263" t="str">
        <f t="shared" si="142"/>
        <v xml:space="preserve"> </v>
      </c>
    </row>
    <row r="2224" spans="1:17" x14ac:dyDescent="0.2">
      <c r="A2224" s="12" t="s">
        <v>1498</v>
      </c>
      <c r="B2224" s="40" t="s">
        <v>4709</v>
      </c>
      <c r="C2224" s="4" t="s">
        <v>3396</v>
      </c>
      <c r="D2224" s="5">
        <v>500</v>
      </c>
      <c r="E2224" s="104" t="s">
        <v>3389</v>
      </c>
      <c r="G2224" s="263" t="str">
        <f t="shared" si="139"/>
        <v xml:space="preserve"> </v>
      </c>
      <c r="I2224" s="13" t="s">
        <v>4019</v>
      </c>
      <c r="J2224" s="263" t="str">
        <f t="shared" si="140"/>
        <v xml:space="preserve"> </v>
      </c>
      <c r="K2224" s="38" t="str">
        <f>IF(D2224&gt;=(('28 Populations and thresholds'!$I$121)+('28 Populations and thresholds'!$I$122)),"YES"," ")</f>
        <v>YES</v>
      </c>
      <c r="L2224" s="38" t="str">
        <f>IF(K2224="YES"," ",IF(D2224&gt;=(('28 Populations and thresholds'!$I$121)+('28 Populations and thresholds'!$I$122))*0.25,"YES"))</f>
        <v xml:space="preserve"> </v>
      </c>
      <c r="M2224" s="38" t="b">
        <f>OR('28 Populations and thresholds'!$J$122="CR",'28 Populations and thresholds'!$J$122="EN",'28 Populations and thresholds'!$J$122="VU")</f>
        <v>1</v>
      </c>
      <c r="N2224" s="75">
        <f>D2224/(('28 Populations and thresholds'!$H$121)+('28 Populations and thresholds'!$H$122))</f>
        <v>4.2918454935622317E-2</v>
      </c>
      <c r="O2224" s="263" t="str">
        <f t="shared" si="141"/>
        <v xml:space="preserve"> </v>
      </c>
      <c r="P2224" s="12" t="s">
        <v>4568</v>
      </c>
      <c r="Q2224" s="263" t="str">
        <f t="shared" si="142"/>
        <v xml:space="preserve"> </v>
      </c>
    </row>
    <row r="2225" spans="1:22" x14ac:dyDescent="0.2">
      <c r="A2225" s="143" t="s">
        <v>1498</v>
      </c>
      <c r="B2225" s="40" t="s">
        <v>4709</v>
      </c>
      <c r="C2225" s="4" t="s">
        <v>3452</v>
      </c>
      <c r="D2225" s="41">
        <v>8000</v>
      </c>
      <c r="E2225" s="46">
        <v>34851</v>
      </c>
      <c r="F2225" s="43"/>
      <c r="G2225" s="263" t="str">
        <f t="shared" si="139"/>
        <v xml:space="preserve"> </v>
      </c>
      <c r="H2225" s="143" t="s">
        <v>21</v>
      </c>
      <c r="I2225" s="143" t="s">
        <v>337</v>
      </c>
      <c r="J2225" s="263" t="str">
        <f t="shared" si="140"/>
        <v xml:space="preserve"> </v>
      </c>
      <c r="K2225" s="38" t="str">
        <f>IF(D2225&gt;=('28 Populations and thresholds'!$I$158),"YES"," ")</f>
        <v>YES</v>
      </c>
      <c r="L2225" s="38" t="str">
        <f>IF(K2225="YES"," ",IF(D2225&gt;=('28 Populations and thresholds'!$I$158)*0.25,"YES"))</f>
        <v xml:space="preserve"> </v>
      </c>
      <c r="M2225" s="38" t="b">
        <f>OR('28 Populations and thresholds'!$J$158="CR",'28 Populations and thresholds'!$J$158="EN",'28 Populations and thresholds'!$J$158="VU")</f>
        <v>0</v>
      </c>
      <c r="N2225" s="75">
        <f>D2225/'28 Populations and thresholds'!$H$158</f>
        <v>0.08</v>
      </c>
      <c r="O2225" s="263" t="str">
        <f t="shared" si="141"/>
        <v xml:space="preserve"> </v>
      </c>
      <c r="P2225" s="9"/>
      <c r="Q2225" s="263" t="str">
        <f t="shared" si="142"/>
        <v xml:space="preserve"> </v>
      </c>
    </row>
    <row r="2226" spans="1:22" x14ac:dyDescent="0.2">
      <c r="A2226" s="143" t="s">
        <v>1498</v>
      </c>
      <c r="B2226" s="40" t="s">
        <v>4709</v>
      </c>
      <c r="C2226" s="4" t="s">
        <v>3459</v>
      </c>
      <c r="D2226" s="41">
        <v>17300</v>
      </c>
      <c r="E2226" s="46">
        <v>34851</v>
      </c>
      <c r="F2226" s="43"/>
      <c r="G2226" s="263" t="str">
        <f t="shared" si="139"/>
        <v xml:space="preserve"> </v>
      </c>
      <c r="H2226" s="143" t="s">
        <v>21</v>
      </c>
      <c r="I2226" s="143" t="s">
        <v>337</v>
      </c>
      <c r="J2226" s="263" t="str">
        <f t="shared" si="140"/>
        <v xml:space="preserve"> </v>
      </c>
      <c r="K2226" s="38" t="str">
        <f>IF(D2226&gt;=(('28 Populations and thresholds'!$I$160)+('28 Populations and thresholds'!$I$162)),"YES"," ")</f>
        <v>YES</v>
      </c>
      <c r="L2226" s="38" t="str">
        <f>IF(K2226="YES"," ",IF(D2226&gt;=(('28 Populations and thresholds'!$I$160)+('28 Populations and thresholds'!$I$162))*0.25,"YES"))</f>
        <v xml:space="preserve"> </v>
      </c>
      <c r="M2226" s="38" t="b">
        <f>OR('28 Populations and thresholds'!$J$160="CR",'28 Populations and thresholds'!$J$160="EN",'28 Populations and thresholds'!$J$160="VU")</f>
        <v>0</v>
      </c>
      <c r="N2226" s="75">
        <f>D2226/(('28 Populations and thresholds'!$H$160)+('28 Populations and thresholds'!$H$162))</f>
        <v>0.31171171171171169</v>
      </c>
      <c r="O2226" s="263" t="str">
        <f t="shared" si="141"/>
        <v xml:space="preserve"> </v>
      </c>
      <c r="P2226" s="121" t="s">
        <v>4565</v>
      </c>
      <c r="Q2226" s="263" t="str">
        <f t="shared" si="142"/>
        <v xml:space="preserve"> </v>
      </c>
    </row>
    <row r="2227" spans="1:22" x14ac:dyDescent="0.2">
      <c r="A2227" s="143" t="s">
        <v>1498</v>
      </c>
      <c r="B2227" s="40" t="s">
        <v>4709</v>
      </c>
      <c r="C2227" s="4" t="s">
        <v>3466</v>
      </c>
      <c r="D2227" s="41">
        <v>48000</v>
      </c>
      <c r="E2227" s="46">
        <v>34912</v>
      </c>
      <c r="F2227" s="43"/>
      <c r="G2227" s="263" t="str">
        <f t="shared" si="139"/>
        <v xml:space="preserve"> </v>
      </c>
      <c r="H2227" s="143" t="s">
        <v>21</v>
      </c>
      <c r="I2227" s="143" t="s">
        <v>337</v>
      </c>
      <c r="J2227" s="263" t="str">
        <f t="shared" si="140"/>
        <v xml:space="preserve"> </v>
      </c>
      <c r="K2227" s="38" t="str">
        <f>IF(D2227&gt;=('28 Populations and thresholds'!$I$178),"YES"," ")</f>
        <v>YES</v>
      </c>
      <c r="L2227" s="38" t="str">
        <f>IF(K2227="YES"," ",IF(D2227&gt;=('28 Populations and thresholds'!$I$178)*0.25,"YES"))</f>
        <v xml:space="preserve"> </v>
      </c>
      <c r="M2227" s="38" t="b">
        <f>OR('28 Populations and thresholds'!$J$178="CR",'28 Populations and thresholds'!$J$178="EN",'28 Populations and thresholds'!$J$178="VU")</f>
        <v>0</v>
      </c>
      <c r="N2227" s="75">
        <f>D2227/'28 Populations and thresholds'!$H$178</f>
        <v>0.26666666666666666</v>
      </c>
      <c r="O2227" s="263" t="str">
        <f t="shared" si="141"/>
        <v xml:space="preserve"> </v>
      </c>
      <c r="Q2227" s="263" t="str">
        <f t="shared" si="142"/>
        <v xml:space="preserve"> </v>
      </c>
    </row>
    <row r="2228" spans="1:22" x14ac:dyDescent="0.2">
      <c r="A2228" s="143" t="s">
        <v>1498</v>
      </c>
      <c r="B2228" s="40" t="s">
        <v>4709</v>
      </c>
      <c r="C2228" s="4" t="s">
        <v>3748</v>
      </c>
      <c r="D2228" s="41">
        <v>17000</v>
      </c>
      <c r="E2228" s="46">
        <v>34851</v>
      </c>
      <c r="F2228" s="43"/>
      <c r="G2228" s="263" t="str">
        <f t="shared" si="139"/>
        <v xml:space="preserve"> </v>
      </c>
      <c r="H2228" s="143" t="s">
        <v>21</v>
      </c>
      <c r="I2228" s="143" t="s">
        <v>337</v>
      </c>
      <c r="J2228" s="263" t="str">
        <f t="shared" si="140"/>
        <v xml:space="preserve"> </v>
      </c>
      <c r="K2228" s="38" t="str">
        <f>IF(D2228&gt;=('28 Populations and thresholds'!$I$156),"YES"," ")</f>
        <v>YES</v>
      </c>
      <c r="L2228" s="38" t="str">
        <f>IF(K2228="YES"," ",IF(D2228&gt;=('28 Populations and thresholds'!$I$156)*0.25,"YES"))</f>
        <v xml:space="preserve"> </v>
      </c>
      <c r="M2228" s="38" t="b">
        <f>OR('28 Populations and thresholds'!$J$156="CR",'28 Populations and thresholds'!$J$156="EN",'28 Populations and thresholds'!$J$156="VU")</f>
        <v>0</v>
      </c>
      <c r="N2228" s="75">
        <f>D2228/'28 Populations and thresholds'!$H$156</f>
        <v>0.68</v>
      </c>
      <c r="O2228" s="263" t="str">
        <f t="shared" si="141"/>
        <v xml:space="preserve"> </v>
      </c>
      <c r="Q2228" s="263" t="str">
        <f t="shared" si="142"/>
        <v xml:space="preserve"> </v>
      </c>
    </row>
    <row r="2229" spans="1:22" x14ac:dyDescent="0.2">
      <c r="A2229" s="143" t="s">
        <v>1498</v>
      </c>
      <c r="B2229" s="40" t="s">
        <v>4709</v>
      </c>
      <c r="C2229" s="4" t="s">
        <v>3760</v>
      </c>
      <c r="D2229" s="41">
        <v>12000</v>
      </c>
      <c r="E2229" s="46">
        <v>34851</v>
      </c>
      <c r="F2229" s="43"/>
      <c r="G2229" s="263" t="str">
        <f t="shared" si="139"/>
        <v xml:space="preserve"> </v>
      </c>
      <c r="H2229" s="143" t="s">
        <v>21</v>
      </c>
      <c r="I2229" s="143" t="s">
        <v>337</v>
      </c>
      <c r="J2229" s="263" t="str">
        <f t="shared" si="140"/>
        <v xml:space="preserve"> </v>
      </c>
      <c r="K2229" s="38" t="str">
        <f>IF(D2229&gt;=('28 Populations and thresholds'!$I$186),"YES"," ")</f>
        <v>YES</v>
      </c>
      <c r="L2229" s="38" t="str">
        <f>IF(K2229="YES"," ",IF(D2229&gt;=('28 Populations and thresholds'!$I$186)*0.25,"YES"))</f>
        <v xml:space="preserve"> </v>
      </c>
      <c r="M2229" s="38" t="b">
        <f>OR('28 Populations and thresholds'!$J$186="CR",'28 Populations and thresholds'!$J$186="EN",'28 Populations and thresholds'!$J$186="VU")</f>
        <v>0</v>
      </c>
      <c r="N2229" s="75">
        <f>D2229/'28 Populations and thresholds'!$H$186</f>
        <v>1.2E-2</v>
      </c>
      <c r="O2229" s="263" t="str">
        <f t="shared" si="141"/>
        <v xml:space="preserve"> </v>
      </c>
      <c r="Q2229" s="263" t="str">
        <f t="shared" si="142"/>
        <v xml:space="preserve"> </v>
      </c>
    </row>
    <row r="2230" spans="1:22" x14ac:dyDescent="0.2">
      <c r="A2230" s="143" t="s">
        <v>1498</v>
      </c>
      <c r="B2230" s="40" t="s">
        <v>4709</v>
      </c>
      <c r="C2230" s="4" t="s">
        <v>3744</v>
      </c>
      <c r="D2230" s="41">
        <v>23000</v>
      </c>
      <c r="E2230" s="46">
        <v>34851</v>
      </c>
      <c r="F2230" s="43"/>
      <c r="G2230" s="263" t="str">
        <f t="shared" si="139"/>
        <v xml:space="preserve"> </v>
      </c>
      <c r="H2230" s="143" t="s">
        <v>21</v>
      </c>
      <c r="I2230" s="143" t="s">
        <v>337</v>
      </c>
      <c r="J2230" s="263" t="str">
        <f t="shared" si="140"/>
        <v xml:space="preserve"> </v>
      </c>
      <c r="K2230" s="38" t="str">
        <f>IF(D2230&gt;=('28 Populations and thresholds'!$I$150),"YES"," ")</f>
        <v>YES</v>
      </c>
      <c r="L2230" s="38" t="str">
        <f>IF(K2230="YES"," ",IF(D2230&gt;=('28 Populations and thresholds'!$I$150)*0.25,"YES"))</f>
        <v xml:space="preserve"> </v>
      </c>
      <c r="M2230" s="38" t="b">
        <f>OR('28 Populations and thresholds'!$J$150="CR",'28 Populations and thresholds'!$J$150="EN",'28 Populations and thresholds'!$J$150="VU")</f>
        <v>0</v>
      </c>
      <c r="N2230" s="75">
        <f>D2230/'28 Populations and thresholds'!$H$150</f>
        <v>2.3E-2</v>
      </c>
      <c r="O2230" s="263" t="str">
        <f t="shared" si="141"/>
        <v xml:space="preserve"> </v>
      </c>
      <c r="P2230" s="9"/>
      <c r="Q2230" s="263" t="str">
        <f t="shared" si="142"/>
        <v xml:space="preserve"> </v>
      </c>
    </row>
    <row r="2231" spans="1:22" x14ac:dyDescent="0.2">
      <c r="A2231" s="143" t="s">
        <v>1498</v>
      </c>
      <c r="B2231" s="40" t="s">
        <v>4709</v>
      </c>
      <c r="C2231" s="4" t="s">
        <v>3745</v>
      </c>
      <c r="D2231" s="41">
        <v>56000</v>
      </c>
      <c r="E2231" s="46">
        <v>34851</v>
      </c>
      <c r="F2231" s="43"/>
      <c r="G2231" s="263" t="str">
        <f t="shared" si="139"/>
        <v xml:space="preserve"> </v>
      </c>
      <c r="H2231" s="143" t="s">
        <v>21</v>
      </c>
      <c r="I2231" s="143" t="s">
        <v>337</v>
      </c>
      <c r="J2231" s="263" t="str">
        <f t="shared" si="140"/>
        <v xml:space="preserve"> </v>
      </c>
      <c r="K2231" s="38" t="str">
        <f>IF(D2231&gt;=('28 Populations and thresholds'!$I$152),"YES"," ")</f>
        <v>YES</v>
      </c>
      <c r="L2231" s="38" t="str">
        <f>IF(K2231="YES"," ",IF(D2231&gt;=('28 Populations and thresholds'!$I$152)*0.25,"YES"))</f>
        <v xml:space="preserve"> </v>
      </c>
      <c r="M2231" s="38" t="b">
        <f>OR('28 Populations and thresholds'!$J$152="CR",'28 Populations and thresholds'!$J$152="EN",'28 Populations and thresholds'!$J$152="VU")</f>
        <v>0</v>
      </c>
      <c r="N2231" s="75">
        <f>D2231/'28 Populations and thresholds'!$H$152</f>
        <v>0.56000000000000005</v>
      </c>
      <c r="O2231" s="263" t="str">
        <f t="shared" si="141"/>
        <v xml:space="preserve"> </v>
      </c>
      <c r="Q2231" s="263" t="str">
        <f t="shared" si="142"/>
        <v xml:space="preserve"> </v>
      </c>
      <c r="R2231" s="4"/>
      <c r="S2231" s="4"/>
      <c r="T2231" s="4"/>
      <c r="U2231" s="4"/>
      <c r="V2231" s="4"/>
    </row>
    <row r="2232" spans="1:22" x14ac:dyDescent="0.2">
      <c r="A2232" s="143" t="s">
        <v>1498</v>
      </c>
      <c r="B2232" s="40" t="s">
        <v>4709</v>
      </c>
      <c r="C2232" s="4" t="s">
        <v>3448</v>
      </c>
      <c r="D2232" s="41">
        <v>6000</v>
      </c>
      <c r="E2232" s="46">
        <v>34851</v>
      </c>
      <c r="F2232" s="43"/>
      <c r="G2232" s="263" t="str">
        <f t="shared" si="139"/>
        <v xml:space="preserve"> </v>
      </c>
      <c r="H2232" s="143" t="s">
        <v>21</v>
      </c>
      <c r="I2232" s="143" t="s">
        <v>337</v>
      </c>
      <c r="J2232" s="263" t="str">
        <f t="shared" si="140"/>
        <v xml:space="preserve"> </v>
      </c>
      <c r="K2232" s="38" t="str">
        <f>IF(D2232&gt;=('28 Populations and thresholds'!$I$147),"YES"," ")</f>
        <v>YES</v>
      </c>
      <c r="L2232" s="38" t="str">
        <f>IF(K2232="YES"," ",IF(D2232&gt;=('28 Populations and thresholds'!$I$147)*0.25,"YES"))</f>
        <v xml:space="preserve"> </v>
      </c>
      <c r="M2232" s="38" t="b">
        <f>OR('28 Populations and thresholds'!$J$147="CR",'28 Populations and thresholds'!$J$147="EN",'28 Populations and thresholds'!$J$147="VU")</f>
        <v>0</v>
      </c>
      <c r="N2232" s="75">
        <f>D2232/'28 Populations and thresholds'!$H$147</f>
        <v>0.06</v>
      </c>
      <c r="O2232" s="263" t="str">
        <f t="shared" si="141"/>
        <v xml:space="preserve"> </v>
      </c>
      <c r="P2232" s="9"/>
      <c r="Q2232" s="263" t="str">
        <f t="shared" si="142"/>
        <v xml:space="preserve"> </v>
      </c>
    </row>
    <row r="2233" spans="1:22" x14ac:dyDescent="0.2">
      <c r="A2233" s="143" t="s">
        <v>1498</v>
      </c>
      <c r="B2233" s="40" t="s">
        <v>4709</v>
      </c>
      <c r="C2233" s="4" t="s">
        <v>3753</v>
      </c>
      <c r="D2233" s="41">
        <v>3000</v>
      </c>
      <c r="E2233" s="46">
        <v>34851</v>
      </c>
      <c r="F2233" s="43"/>
      <c r="G2233" s="263" t="str">
        <f t="shared" si="139"/>
        <v xml:space="preserve"> </v>
      </c>
      <c r="H2233" s="143" t="s">
        <v>21</v>
      </c>
      <c r="I2233" s="143" t="s">
        <v>337</v>
      </c>
      <c r="J2233" s="263" t="str">
        <f t="shared" si="140"/>
        <v xml:space="preserve"> </v>
      </c>
      <c r="K2233" s="38" t="str">
        <f>IF(D2233&gt;=('28 Populations and thresholds'!$I$171),"YES"," ")</f>
        <v>YES</v>
      </c>
      <c r="L2233" s="38" t="str">
        <f>IF(K2233="YES"," ",IF(D2233&gt;=('28 Populations and thresholds'!$I$171)*0.25,"YES"))</f>
        <v xml:space="preserve"> </v>
      </c>
      <c r="M2233" s="38" t="b">
        <f>OR('28 Populations and thresholds'!$J$171="CR",'28 Populations and thresholds'!$J$171="EN",'28 Populations and thresholds'!$J$171="VU")</f>
        <v>0</v>
      </c>
      <c r="N2233" s="75">
        <f>D2233/'28 Populations and thresholds'!$H$171</f>
        <v>3.0000000000000001E-3</v>
      </c>
      <c r="O2233" s="263" t="str">
        <f t="shared" si="141"/>
        <v xml:space="preserve"> </v>
      </c>
      <c r="Q2233" s="263" t="str">
        <f t="shared" si="142"/>
        <v xml:space="preserve"> </v>
      </c>
    </row>
    <row r="2234" spans="1:22" x14ac:dyDescent="0.2">
      <c r="A2234" s="143" t="s">
        <v>1498</v>
      </c>
      <c r="B2234" s="40" t="s">
        <v>4709</v>
      </c>
      <c r="C2234" s="4" t="s">
        <v>3770</v>
      </c>
      <c r="D2234" s="41">
        <v>23850</v>
      </c>
      <c r="E2234" s="46">
        <v>36325</v>
      </c>
      <c r="F2234" s="43"/>
      <c r="G2234" s="263" t="str">
        <f t="shared" si="139"/>
        <v xml:space="preserve"> </v>
      </c>
      <c r="H2234" s="143" t="s">
        <v>21</v>
      </c>
      <c r="I2234" s="143" t="s">
        <v>340</v>
      </c>
      <c r="J2234" s="263" t="str">
        <f t="shared" si="140"/>
        <v xml:space="preserve"> </v>
      </c>
      <c r="K2234" s="38" t="str">
        <f>IF(D2234&gt;=('28 Populations and thresholds'!$I$199),"YES"," ")</f>
        <v>YES</v>
      </c>
      <c r="L2234" s="38" t="str">
        <f>IF(K2234="YES"," ",IF(D2234&gt;=('28 Populations and thresholds'!$I$199)*0.25,"YES"))</f>
        <v xml:space="preserve"> </v>
      </c>
      <c r="M2234" s="38" t="b">
        <f>OR('28 Populations and thresholds'!$J$199="CR",'28 Populations and thresholds'!$J$199="EN",'28 Populations and thresholds'!$J$199="VU")</f>
        <v>0</v>
      </c>
      <c r="N2234" s="75">
        <f>D2234/'28 Populations and thresholds'!$H$199</f>
        <v>7.571428571428572E-2</v>
      </c>
      <c r="O2234" s="263" t="str">
        <f t="shared" si="141"/>
        <v xml:space="preserve"> </v>
      </c>
      <c r="P2234" s="9"/>
      <c r="Q2234" s="263" t="str">
        <f t="shared" si="142"/>
        <v xml:space="preserve"> </v>
      </c>
    </row>
    <row r="2235" spans="1:22" x14ac:dyDescent="0.2">
      <c r="A2235" s="12" t="s">
        <v>1498</v>
      </c>
      <c r="B2235" s="40" t="s">
        <v>4709</v>
      </c>
      <c r="C2235" s="160" t="s">
        <v>1753</v>
      </c>
      <c r="D2235" s="5">
        <v>2430</v>
      </c>
      <c r="E2235" s="104">
        <v>1989</v>
      </c>
      <c r="G2235" s="263" t="str">
        <f t="shared" si="139"/>
        <v xml:space="preserve"> </v>
      </c>
      <c r="H2235" s="13" t="s">
        <v>4019</v>
      </c>
      <c r="J2235" s="263" t="str">
        <f t="shared" si="140"/>
        <v xml:space="preserve"> </v>
      </c>
      <c r="K2235" s="38" t="str">
        <f>IF(D2235&gt;=('28 Populations and thresholds'!$I$222),"YES"," ")</f>
        <v>YES</v>
      </c>
      <c r="L2235" s="38" t="str">
        <f>IF(K2235="YES"," ",IF(D2235&gt;=('28 Populations and thresholds'!$I$222)*0.25,"YES"))</f>
        <v xml:space="preserve"> </v>
      </c>
      <c r="M2235" s="38" t="b">
        <f>OR('28 Populations and thresholds'!$J$222="CR",'28 Populations and thresholds'!$J$222="EN",'28 Populations and thresholds'!$J$222="VU")</f>
        <v>1</v>
      </c>
      <c r="N2235" s="75">
        <f>D2235/'28 Populations and thresholds'!$H$222</f>
        <v>0.20250000000000001</v>
      </c>
      <c r="O2235" s="263" t="str">
        <f t="shared" si="141"/>
        <v xml:space="preserve"> </v>
      </c>
      <c r="P2235" s="12" t="s">
        <v>4119</v>
      </c>
      <c r="Q2235" s="263" t="str">
        <f t="shared" si="142"/>
        <v xml:space="preserve"> </v>
      </c>
    </row>
    <row r="2236" spans="1:22" x14ac:dyDescent="0.2">
      <c r="A2236" s="143" t="s">
        <v>1498</v>
      </c>
      <c r="B2236" s="40" t="s">
        <v>4709</v>
      </c>
      <c r="C2236" s="4" t="s">
        <v>3766</v>
      </c>
      <c r="D2236" s="41">
        <v>1200</v>
      </c>
      <c r="E2236" s="46">
        <v>34851</v>
      </c>
      <c r="F2236" s="43"/>
      <c r="G2236" s="263" t="str">
        <f t="shared" si="139"/>
        <v xml:space="preserve"> </v>
      </c>
      <c r="H2236" s="143" t="s">
        <v>21</v>
      </c>
      <c r="I2236" s="143" t="s">
        <v>337</v>
      </c>
      <c r="J2236" s="263" t="str">
        <f t="shared" si="140"/>
        <v xml:space="preserve"> </v>
      </c>
      <c r="K2236" s="38" t="str">
        <f>IF(D2236&gt;=('28 Populations and thresholds'!$I$194),"YES"," ")</f>
        <v>YES</v>
      </c>
      <c r="L2236" s="38" t="str">
        <f>IF(K2236="YES"," ",IF(D2236&gt;=('28 Populations and thresholds'!$I$194)*0.25,"YES"))</f>
        <v xml:space="preserve"> </v>
      </c>
      <c r="M2236" s="38" t="b">
        <f>OR('28 Populations and thresholds'!$J$194="CR",'28 Populations and thresholds'!$J$194="EN",'28 Populations and thresholds'!$J$194="VU")</f>
        <v>0</v>
      </c>
      <c r="N2236" s="75">
        <f>D2236/'28 Populations and thresholds'!$H$194</f>
        <v>4.2105263157894736E-2</v>
      </c>
      <c r="O2236" s="263" t="str">
        <f t="shared" si="141"/>
        <v xml:space="preserve"> </v>
      </c>
      <c r="Q2236" s="263" t="str">
        <f t="shared" si="142"/>
        <v xml:space="preserve"> </v>
      </c>
    </row>
    <row r="2237" spans="1:22" x14ac:dyDescent="0.2">
      <c r="A2237" s="143" t="s">
        <v>1498</v>
      </c>
      <c r="B2237" s="40" t="s">
        <v>4709</v>
      </c>
      <c r="C2237" s="111" t="s">
        <v>3759</v>
      </c>
      <c r="D2237" s="41">
        <v>2700</v>
      </c>
      <c r="E2237" s="46">
        <v>34851</v>
      </c>
      <c r="F2237" s="43"/>
      <c r="G2237" s="263" t="str">
        <f t="shared" si="139"/>
        <v xml:space="preserve"> </v>
      </c>
      <c r="H2237" s="143" t="s">
        <v>21</v>
      </c>
      <c r="I2237" s="143" t="s">
        <v>337</v>
      </c>
      <c r="J2237" s="263" t="str">
        <f t="shared" si="140"/>
        <v xml:space="preserve"> </v>
      </c>
      <c r="K2237" s="38" t="str">
        <f>IF(D2237&gt;=('28 Populations and thresholds'!$I$182),"YES"," ")</f>
        <v>YES</v>
      </c>
      <c r="L2237" s="38" t="str">
        <f>IF(K2237="YES"," ",IF(D2237&gt;=('28 Populations and thresholds'!$I$182)*0.25,"YES"))</f>
        <v xml:space="preserve"> </v>
      </c>
      <c r="M2237" s="38" t="b">
        <f>OR('28 Populations and thresholds'!$J$182="CR",'28 Populations and thresholds'!$J$182="EN",'28 Populations and thresholds'!$J$182="VU")</f>
        <v>0</v>
      </c>
      <c r="N2237" s="75">
        <f>D2237/'28 Populations and thresholds'!$H$182</f>
        <v>0.108</v>
      </c>
      <c r="O2237" s="263" t="str">
        <f t="shared" si="141"/>
        <v xml:space="preserve"> </v>
      </c>
      <c r="Q2237" s="263" t="str">
        <f t="shared" si="142"/>
        <v xml:space="preserve"> </v>
      </c>
      <c r="R2237" s="4"/>
      <c r="S2237" s="4"/>
      <c r="T2237" s="4"/>
      <c r="U2237" s="4"/>
      <c r="V2237" s="4"/>
    </row>
    <row r="2238" spans="1:22" x14ac:dyDescent="0.2">
      <c r="A2238" s="143" t="s">
        <v>1498</v>
      </c>
      <c r="B2238" s="40" t="s">
        <v>4709</v>
      </c>
      <c r="C2238" s="111" t="s">
        <v>3771</v>
      </c>
      <c r="D2238" s="41">
        <v>22000</v>
      </c>
      <c r="E2238" s="46">
        <v>34851</v>
      </c>
      <c r="F2238" s="43"/>
      <c r="G2238" s="263" t="str">
        <f t="shared" si="139"/>
        <v xml:space="preserve"> </v>
      </c>
      <c r="H2238" s="143" t="s">
        <v>21</v>
      </c>
      <c r="I2238" s="143" t="s">
        <v>337</v>
      </c>
      <c r="J2238" s="263" t="str">
        <f t="shared" si="140"/>
        <v xml:space="preserve"> </v>
      </c>
      <c r="K2238" s="38" t="str">
        <f>IF(D2238&gt;=('28 Populations and thresholds'!$I$200),"YES"," ")</f>
        <v>YES</v>
      </c>
      <c r="L2238" s="38" t="str">
        <f>IF(K2238="YES"," ",IF(D2238&gt;=('28 Populations and thresholds'!$I$200)*0.25,"YES"))</f>
        <v xml:space="preserve"> </v>
      </c>
      <c r="M2238" s="38" t="b">
        <f>OR('28 Populations and thresholds'!$J$200="CR",'28 Populations and thresholds'!$J$200="EN",'28 Populations and thresholds'!$J$200="VU")</f>
        <v>0</v>
      </c>
      <c r="N2238" s="75">
        <f>D2238/'28 Populations and thresholds'!$H$200</f>
        <v>0.22</v>
      </c>
      <c r="O2238" s="263" t="str">
        <f t="shared" si="141"/>
        <v xml:space="preserve"> </v>
      </c>
      <c r="Q2238" s="263" t="str">
        <f t="shared" si="142"/>
        <v xml:space="preserve"> </v>
      </c>
      <c r="R2238" s="4"/>
      <c r="S2238" s="4"/>
      <c r="T2238" s="4"/>
      <c r="U2238" s="4"/>
      <c r="V2238" s="4"/>
    </row>
    <row r="2239" spans="1:22" x14ac:dyDescent="0.2">
      <c r="A2239" s="143" t="s">
        <v>1498</v>
      </c>
      <c r="B2239" s="40" t="s">
        <v>4709</v>
      </c>
      <c r="C2239" s="111" t="s">
        <v>3763</v>
      </c>
      <c r="D2239" s="41">
        <v>600</v>
      </c>
      <c r="E2239" s="46">
        <v>34851</v>
      </c>
      <c r="F2239" s="43"/>
      <c r="G2239" s="263" t="str">
        <f t="shared" si="139"/>
        <v xml:space="preserve"> </v>
      </c>
      <c r="H2239" s="143" t="s">
        <v>21</v>
      </c>
      <c r="I2239" s="143" t="s">
        <v>337</v>
      </c>
      <c r="J2239" s="263" t="str">
        <f t="shared" si="140"/>
        <v xml:space="preserve"> </v>
      </c>
      <c r="K2239" s="38" t="str">
        <f>IF(D2239&gt;=('28 Populations and thresholds'!$I$191),"YES"," ")</f>
        <v>YES</v>
      </c>
      <c r="L2239" s="38" t="str">
        <f>IF(K2239="YES"," ",IF(D2239&gt;=('28 Populations and thresholds'!$I$191)*0.25,"YES"))</f>
        <v xml:space="preserve"> </v>
      </c>
      <c r="M2239" s="38" t="b">
        <f>OR('28 Populations and thresholds'!$J$191="CR",'28 Populations and thresholds'!$J$191="EN",'28 Populations and thresholds'!$J$191="VU")</f>
        <v>0</v>
      </c>
      <c r="N2239" s="75">
        <f>D2239/'28 Populations and thresholds'!$H$191</f>
        <v>1.2E-2</v>
      </c>
      <c r="O2239" s="263" t="str">
        <f t="shared" si="141"/>
        <v xml:space="preserve"> </v>
      </c>
      <c r="Q2239" s="263" t="str">
        <f t="shared" si="142"/>
        <v xml:space="preserve"> </v>
      </c>
    </row>
    <row r="2240" spans="1:22" x14ac:dyDescent="0.2">
      <c r="A2240" s="143" t="s">
        <v>1498</v>
      </c>
      <c r="B2240" s="40" t="s">
        <v>4709</v>
      </c>
      <c r="C2240" s="111" t="s">
        <v>3758</v>
      </c>
      <c r="D2240" s="41">
        <v>800</v>
      </c>
      <c r="E2240" s="46">
        <v>34851</v>
      </c>
      <c r="F2240" s="43"/>
      <c r="G2240" s="263" t="str">
        <f t="shared" si="139"/>
        <v xml:space="preserve"> </v>
      </c>
      <c r="H2240" s="143" t="s">
        <v>21</v>
      </c>
      <c r="I2240" s="143" t="s">
        <v>337</v>
      </c>
      <c r="J2240" s="263" t="str">
        <f t="shared" si="140"/>
        <v xml:space="preserve"> </v>
      </c>
      <c r="K2240" s="38" t="str">
        <f>IF(D2240&gt;=('28 Populations and thresholds'!$I$179),"YES"," ")</f>
        <v>YES</v>
      </c>
      <c r="L2240" s="38" t="str">
        <f>IF(K2240="YES"," ",IF(D2240&gt;=('28 Populations and thresholds'!$I$179)*0.25,"YES"))</f>
        <v xml:space="preserve"> </v>
      </c>
      <c r="M2240" s="38" t="b">
        <f>OR('28 Populations and thresholds'!$J$179="CR",'28 Populations and thresholds'!$J$179="EN",'28 Populations and thresholds'!$J$179="VU")</f>
        <v>0</v>
      </c>
      <c r="N2240" s="75">
        <f>D2240/'28 Populations and thresholds'!$H$179</f>
        <v>1.4545454545454545E-2</v>
      </c>
      <c r="O2240" s="263" t="str">
        <f t="shared" si="141"/>
        <v xml:space="preserve"> </v>
      </c>
      <c r="Q2240" s="263" t="str">
        <f t="shared" si="142"/>
        <v xml:space="preserve"> </v>
      </c>
    </row>
    <row r="2241" spans="1:22" x14ac:dyDescent="0.2">
      <c r="A2241" s="143" t="s">
        <v>1498</v>
      </c>
      <c r="B2241" s="40" t="s">
        <v>4709</v>
      </c>
      <c r="C2241" s="160" t="s">
        <v>3473</v>
      </c>
      <c r="D2241" s="41">
        <v>20000</v>
      </c>
      <c r="E2241" s="46">
        <v>34851</v>
      </c>
      <c r="F2241" s="43"/>
      <c r="G2241" s="263" t="str">
        <f t="shared" ref="G2241:G2304" si="143">" "</f>
        <v xml:space="preserve"> </v>
      </c>
      <c r="H2241" s="143" t="s">
        <v>21</v>
      </c>
      <c r="I2241" s="143" t="s">
        <v>337</v>
      </c>
      <c r="J2241" s="263" t="str">
        <f t="shared" ref="J2241:J2304" si="144">" "</f>
        <v xml:space="preserve"> </v>
      </c>
      <c r="K2241" s="38" t="str">
        <f>IF(D2241&gt;=('28 Populations and thresholds'!$I$190),"YES"," ")</f>
        <v>YES</v>
      </c>
      <c r="L2241" s="38" t="str">
        <f>IF(K2241="YES"," ",IF(D2241&gt;=('28 Populations and thresholds'!$I$190)*0.25,"YES"))</f>
        <v xml:space="preserve"> </v>
      </c>
      <c r="M2241" s="38" t="b">
        <f>OR('28 Populations and thresholds'!$J$190="CR",'28 Populations and thresholds'!$J$190="EN",'28 Populations and thresholds'!$J$190="VU")</f>
        <v>0</v>
      </c>
      <c r="N2241" s="75">
        <f>D2241/'28 Populations and thresholds'!$H$190</f>
        <v>0.2</v>
      </c>
      <c r="O2241" s="263" t="str">
        <f t="shared" ref="O2241:O2304" si="145">" "</f>
        <v xml:space="preserve"> </v>
      </c>
      <c r="Q2241" s="263" t="str">
        <f t="shared" ref="Q2241:Q2304" si="146">" "</f>
        <v xml:space="preserve"> </v>
      </c>
    </row>
    <row r="2242" spans="1:22" x14ac:dyDescent="0.2">
      <c r="A2242" s="275" t="s">
        <v>1498</v>
      </c>
      <c r="B2242" s="325" t="s">
        <v>4030</v>
      </c>
      <c r="C2242" s="269" t="s">
        <v>3719</v>
      </c>
      <c r="D2242" s="279">
        <v>105</v>
      </c>
      <c r="E2242" s="274" t="s">
        <v>4031</v>
      </c>
      <c r="F2242" s="272"/>
      <c r="G2242" s="263" t="str">
        <f t="shared" si="143"/>
        <v xml:space="preserve"> </v>
      </c>
      <c r="H2242" s="275" t="s">
        <v>4019</v>
      </c>
      <c r="I2242" s="275"/>
      <c r="J2242" s="263" t="str">
        <f t="shared" si="144"/>
        <v xml:space="preserve"> </v>
      </c>
      <c r="K2242" s="272" t="str">
        <f>IF(D2242&gt;=('28 Populations and thresholds'!$I$32),"YES"," ")</f>
        <v>YES</v>
      </c>
      <c r="L2242" s="272" t="str">
        <f>IF(K2242="YES"," ",IF(D2242&gt;=('28 Populations and thresholds'!$I$32)*0.25,"YES"))</f>
        <v xml:space="preserve"> </v>
      </c>
      <c r="M2242" s="272" t="b">
        <f>OR('28 Populations and thresholds'!$J$32="CR",'28 Populations and thresholds'!$J$32="EN",'28 Populations and thresholds'!$J$32="VU")</f>
        <v>1</v>
      </c>
      <c r="N2242" s="273">
        <f>D2242/'28 Populations and thresholds'!$H$32</f>
        <v>2.5609756097560974E-2</v>
      </c>
      <c r="O2242" s="263" t="str">
        <f t="shared" si="145"/>
        <v xml:space="preserve"> </v>
      </c>
      <c r="P2242" s="275"/>
      <c r="Q2242" s="263" t="str">
        <f t="shared" si="146"/>
        <v xml:space="preserve"> </v>
      </c>
    </row>
    <row r="2243" spans="1:22" x14ac:dyDescent="0.2">
      <c r="A2243" s="143" t="s">
        <v>1498</v>
      </c>
      <c r="B2243" s="40" t="s">
        <v>1519</v>
      </c>
      <c r="C2243" s="111" t="s">
        <v>3649</v>
      </c>
      <c r="D2243" s="41">
        <v>300</v>
      </c>
      <c r="E2243" s="47" t="s">
        <v>1330</v>
      </c>
      <c r="F2243" s="43"/>
      <c r="G2243" s="263" t="str">
        <f t="shared" si="143"/>
        <v xml:space="preserve"> </v>
      </c>
      <c r="H2243" s="143" t="s">
        <v>15</v>
      </c>
      <c r="I2243" s="143" t="s">
        <v>1520</v>
      </c>
      <c r="J2243" s="263" t="str">
        <f t="shared" si="144"/>
        <v xml:space="preserve"> </v>
      </c>
      <c r="K2243" s="38" t="str">
        <f>IF(D2243&gt;=('28 Populations and thresholds'!$I$111),"YES"," ")</f>
        <v>YES</v>
      </c>
      <c r="L2243" s="38" t="str">
        <f>IF(K2243="YES"," ",IF(D2243&gt;=('28 Populations and thresholds'!$I$111)*0.25,"YES"))</f>
        <v xml:space="preserve"> </v>
      </c>
      <c r="M2243" s="38" t="b">
        <f>OR('28 Populations and thresholds'!$J$111="CR",'28 Populations and thresholds'!$J$111="EN",'28 Populations and thresholds'!$J$111="VU")</f>
        <v>1</v>
      </c>
      <c r="N2243" s="75">
        <f>D2243/'28 Populations and thresholds'!$H$111</f>
        <v>0.03</v>
      </c>
      <c r="O2243" s="263" t="str">
        <f t="shared" si="145"/>
        <v xml:space="preserve"> </v>
      </c>
      <c r="Q2243" s="263" t="str">
        <f t="shared" si="146"/>
        <v xml:space="preserve"> </v>
      </c>
    </row>
    <row r="2244" spans="1:22" x14ac:dyDescent="0.2">
      <c r="A2244" s="267" t="s">
        <v>1498</v>
      </c>
      <c r="B2244" s="268" t="s">
        <v>1521</v>
      </c>
      <c r="C2244" s="268" t="s">
        <v>3797</v>
      </c>
      <c r="D2244" s="270">
        <v>16000</v>
      </c>
      <c r="E2244" s="294" t="s">
        <v>1523</v>
      </c>
      <c r="F2244" s="276"/>
      <c r="G2244" s="263" t="str">
        <f t="shared" si="143"/>
        <v xml:space="preserve"> </v>
      </c>
      <c r="H2244" s="267" t="s">
        <v>15</v>
      </c>
      <c r="I2244" s="267" t="s">
        <v>1522</v>
      </c>
      <c r="J2244" s="263" t="str">
        <f t="shared" si="144"/>
        <v xml:space="preserve"> </v>
      </c>
      <c r="K2244" s="272" t="str">
        <f>IF(D2244&gt;=(('28 Populations and thresholds'!$I$66)+('28 Populations and thresholds'!$I$67)+('28 Populations and thresholds'!$I$68)),"YES"," ")</f>
        <v>YES</v>
      </c>
      <c r="L2244" s="272" t="str">
        <f>IF(K2244="YES"," ",IF(D2244&gt;=(('28 Populations and thresholds'!$I$66)+('28 Populations and thresholds'!$I$67)+('28 Populations and thresholds'!$I$68))*0.25,"YES"))</f>
        <v xml:space="preserve"> </v>
      </c>
      <c r="M2244" s="272" t="b">
        <f>OR('28 Populations and thresholds'!$J$68="CR",'28 Populations and thresholds'!$J$68="EN",'28 Populations and thresholds'!$J$68="VU")</f>
        <v>0</v>
      </c>
      <c r="N2244" s="273">
        <f>D2244/(('28 Populations and thresholds'!$H$66)+('28 Populations and thresholds'!$H$67)+('28 Populations and thresholds'!$H$68))</f>
        <v>4.8765620237732399E-2</v>
      </c>
      <c r="O2244" s="263" t="str">
        <f t="shared" si="145"/>
        <v xml:space="preserve"> </v>
      </c>
      <c r="P2244" s="275" t="s">
        <v>4568</v>
      </c>
      <c r="Q2244" s="263" t="str">
        <f t="shared" si="146"/>
        <v xml:space="preserve"> </v>
      </c>
    </row>
    <row r="2245" spans="1:22" x14ac:dyDescent="0.2">
      <c r="A2245" s="143" t="s">
        <v>1498</v>
      </c>
      <c r="B2245" s="40" t="s">
        <v>945</v>
      </c>
      <c r="C2245" s="4" t="s">
        <v>3756</v>
      </c>
      <c r="D2245" s="41">
        <v>5000</v>
      </c>
      <c r="E2245" s="46">
        <v>30520</v>
      </c>
      <c r="F2245" s="43"/>
      <c r="G2245" s="263" t="str">
        <f t="shared" si="143"/>
        <v xml:space="preserve"> </v>
      </c>
      <c r="H2245" s="143" t="s">
        <v>21</v>
      </c>
      <c r="I2245" s="143" t="s">
        <v>534</v>
      </c>
      <c r="J2245" s="263" t="str">
        <f t="shared" si="144"/>
        <v xml:space="preserve"> </v>
      </c>
      <c r="K2245" s="38" t="str">
        <f>IF(D2245&gt;=('28 Populations and thresholds'!$I$175),"YES"," ")</f>
        <v>YES</v>
      </c>
      <c r="L2245" s="38" t="str">
        <f>IF(K2245="YES"," ",IF(D2245&gt;=('28 Populations and thresholds'!$I$175)*0.25,"YES"))</f>
        <v xml:space="preserve"> </v>
      </c>
      <c r="M2245" s="38" t="b">
        <f>OR('28 Populations and thresholds'!$J$175="CR",'28 Populations and thresholds'!$J$175="EN",'28 Populations and thresholds'!$J$175="VU")</f>
        <v>0</v>
      </c>
      <c r="N2245" s="75">
        <f>D2245/'28 Populations and thresholds'!$H$175</f>
        <v>3.5971223021582732E-2</v>
      </c>
      <c r="O2245" s="263" t="str">
        <f t="shared" si="145"/>
        <v xml:space="preserve"> </v>
      </c>
      <c r="P2245" s="9"/>
      <c r="Q2245" s="263" t="str">
        <f t="shared" si="146"/>
        <v xml:space="preserve"> </v>
      </c>
    </row>
    <row r="2246" spans="1:22" x14ac:dyDescent="0.2">
      <c r="A2246" s="143" t="s">
        <v>1498</v>
      </c>
      <c r="B2246" s="40" t="s">
        <v>945</v>
      </c>
      <c r="C2246" s="4" t="s">
        <v>3767</v>
      </c>
      <c r="D2246" s="41">
        <v>4500</v>
      </c>
      <c r="E2246" s="46">
        <v>30520</v>
      </c>
      <c r="F2246" s="43"/>
      <c r="G2246" s="263" t="str">
        <f t="shared" si="143"/>
        <v xml:space="preserve"> </v>
      </c>
      <c r="H2246" s="143" t="s">
        <v>21</v>
      </c>
      <c r="I2246" s="143" t="s">
        <v>534</v>
      </c>
      <c r="J2246" s="263" t="str">
        <f t="shared" si="144"/>
        <v xml:space="preserve"> </v>
      </c>
      <c r="K2246" s="38" t="str">
        <f>IF(D2246&gt;=('28 Populations and thresholds'!$I$195),"YES"," ")</f>
        <v>YES</v>
      </c>
      <c r="L2246" s="38" t="str">
        <f>IF(K2246="YES"," ",IF(D2246&gt;=('28 Populations and thresholds'!$I$195)*0.25,"YES"))</f>
        <v xml:space="preserve"> </v>
      </c>
      <c r="M2246" s="38" t="b">
        <f>OR('28 Populations and thresholds'!$J$195="CR",'28 Populations and thresholds'!$J$195="EN",'28 Populations and thresholds'!$J$195="VU")</f>
        <v>1</v>
      </c>
      <c r="N2246" s="75">
        <f>D2246/'28 Populations and thresholds'!$H$195</f>
        <v>1.5517241379310345E-2</v>
      </c>
      <c r="O2246" s="263" t="str">
        <f t="shared" si="145"/>
        <v xml:space="preserve"> </v>
      </c>
      <c r="P2246" s="9"/>
      <c r="Q2246" s="263" t="str">
        <f t="shared" si="146"/>
        <v xml:space="preserve"> </v>
      </c>
    </row>
    <row r="2247" spans="1:22" x14ac:dyDescent="0.2">
      <c r="A2247" s="275" t="s">
        <v>1498</v>
      </c>
      <c r="B2247" s="269" t="s">
        <v>4708</v>
      </c>
      <c r="C2247" s="280" t="s">
        <v>3400</v>
      </c>
      <c r="D2247" s="279">
        <v>55</v>
      </c>
      <c r="E2247" s="274" t="s">
        <v>4078</v>
      </c>
      <c r="F2247" s="272" t="s">
        <v>6038</v>
      </c>
      <c r="G2247" s="263" t="str">
        <f t="shared" si="143"/>
        <v xml:space="preserve"> </v>
      </c>
      <c r="H2247" s="275"/>
      <c r="I2247" s="275" t="s">
        <v>4019</v>
      </c>
      <c r="J2247" s="263" t="str">
        <f t="shared" si="144"/>
        <v xml:space="preserve"> </v>
      </c>
      <c r="K2247" s="272" t="str">
        <f>IF(D2247&gt;=(('28 Populations and thresholds'!$I$123)+('28 Populations and thresholds'!$I$124)),"YES"," ")</f>
        <v>YES</v>
      </c>
      <c r="L2247" s="272" t="str">
        <f>IF(K2247="YES"," ",IF(D2247&gt;=(('28 Populations and thresholds'!$I$123)+('28 Populations and thresholds'!$I$124))*0.25,"YES"))</f>
        <v xml:space="preserve"> </v>
      </c>
      <c r="M2247" s="272" t="b">
        <f>OR('28 Populations and thresholds'!$J$124="CR",'28 Populations and thresholds'!$J$124="EN",'28 Populations and thresholds'!$J$124="VU")</f>
        <v>1</v>
      </c>
      <c r="N2247" s="273">
        <f>D2247/(('28 Populations and thresholds'!$H$123)+('28 Populations and thresholds'!$H$124))</f>
        <v>3.5483870967741936E-2</v>
      </c>
      <c r="O2247" s="263" t="str">
        <f t="shared" si="145"/>
        <v xml:space="preserve"> </v>
      </c>
      <c r="P2247" s="275" t="s">
        <v>4568</v>
      </c>
      <c r="Q2247" s="263" t="str">
        <f t="shared" si="146"/>
        <v xml:space="preserve"> </v>
      </c>
    </row>
    <row r="2248" spans="1:22" x14ac:dyDescent="0.2">
      <c r="A2248" s="275" t="s">
        <v>1498</v>
      </c>
      <c r="B2248" s="269" t="s">
        <v>4708</v>
      </c>
      <c r="C2248" s="280" t="s">
        <v>3741</v>
      </c>
      <c r="D2248" s="279">
        <v>2</v>
      </c>
      <c r="E2248" s="274" t="s">
        <v>4095</v>
      </c>
      <c r="F2248" s="272"/>
      <c r="G2248" s="263" t="str">
        <f t="shared" si="143"/>
        <v xml:space="preserve"> </v>
      </c>
      <c r="H2248" s="275" t="s">
        <v>4019</v>
      </c>
      <c r="I2248" s="275"/>
      <c r="J2248" s="263" t="str">
        <f t="shared" si="144"/>
        <v xml:space="preserve"> </v>
      </c>
      <c r="K2248" s="272" t="str">
        <f>IF(D2248&gt;=('28 Populations and thresholds'!$I$125),"YES"," ")</f>
        <v>YES</v>
      </c>
      <c r="L2248" s="272" t="str">
        <f>IF(K2248="YES"," ",IF(D2248&gt;=('28 Populations and thresholds'!$I$125)*0.25,"YES"))</f>
        <v xml:space="preserve"> </v>
      </c>
      <c r="M2248" s="272" t="b">
        <f>OR('28 Populations and thresholds'!$J$125="CR",'28 Populations and thresholds'!$J$125="EN",'28 Populations and thresholds'!$J$125="VU")</f>
        <v>1</v>
      </c>
      <c r="N2248" s="273">
        <f>D2248/'28 Populations and thresholds'!$H$125</f>
        <v>2.0000000000000001E-4</v>
      </c>
      <c r="O2248" s="263" t="str">
        <f t="shared" si="145"/>
        <v xml:space="preserve"> </v>
      </c>
      <c r="P2248" s="275" t="s">
        <v>4096</v>
      </c>
      <c r="Q2248" s="263" t="str">
        <f t="shared" si="146"/>
        <v xml:space="preserve"> </v>
      </c>
      <c r="R2248" s="4"/>
      <c r="S2248" s="4"/>
      <c r="T2248" s="4"/>
      <c r="U2248" s="4"/>
      <c r="V2248" s="4"/>
    </row>
    <row r="2249" spans="1:22" x14ac:dyDescent="0.2">
      <c r="A2249" s="275" t="s">
        <v>1498</v>
      </c>
      <c r="B2249" s="269" t="s">
        <v>4708</v>
      </c>
      <c r="C2249" s="296" t="s">
        <v>3403</v>
      </c>
      <c r="D2249" s="279">
        <v>300</v>
      </c>
      <c r="E2249" s="274" t="s">
        <v>4476</v>
      </c>
      <c r="F2249" s="272"/>
      <c r="G2249" s="263" t="str">
        <f t="shared" si="143"/>
        <v xml:space="preserve"> </v>
      </c>
      <c r="H2249" s="275"/>
      <c r="I2249" s="275" t="s">
        <v>4019</v>
      </c>
      <c r="J2249" s="263" t="str">
        <f t="shared" si="144"/>
        <v xml:space="preserve"> </v>
      </c>
      <c r="K2249" s="272" t="str">
        <f>IF(D2249&gt;=(('28 Populations and thresholds'!$I$117)+('28 Populations and thresholds'!$I$118)),"YES"," ")</f>
        <v>YES</v>
      </c>
      <c r="L2249" s="272" t="str">
        <f>IF(K2249="YES"," ",IF(D2249&gt;=(('28 Populations and thresholds'!$I$117)+('28 Populations and thresholds'!$I$118))*0.25,"YES"))</f>
        <v xml:space="preserve"> </v>
      </c>
      <c r="M2249" s="272" t="b">
        <f>OR('28 Populations and thresholds'!$J$118="CR",'28 Populations and thresholds'!$J$118="EN",'28 Populations and thresholds'!$J$118="VU")</f>
        <v>1</v>
      </c>
      <c r="N2249" s="273">
        <f>D2249/(('28 Populations and thresholds'!$H$117)+('28 Populations and thresholds'!$H$118))</f>
        <v>4.6153846153846156E-2</v>
      </c>
      <c r="O2249" s="263" t="str">
        <f t="shared" si="145"/>
        <v xml:space="preserve"> </v>
      </c>
      <c r="P2249" s="275" t="s">
        <v>4568</v>
      </c>
      <c r="Q2249" s="263" t="str">
        <f t="shared" si="146"/>
        <v xml:space="preserve"> </v>
      </c>
    </row>
    <row r="2250" spans="1:22" x14ac:dyDescent="0.2">
      <c r="A2250" s="143" t="s">
        <v>1498</v>
      </c>
      <c r="B2250" s="40" t="s">
        <v>927</v>
      </c>
      <c r="C2250" s="4" t="s">
        <v>3666</v>
      </c>
      <c r="D2250" s="41">
        <v>4000</v>
      </c>
      <c r="E2250" s="47" t="s">
        <v>1526</v>
      </c>
      <c r="F2250" s="43"/>
      <c r="G2250" s="263" t="str">
        <f t="shared" si="143"/>
        <v xml:space="preserve"> </v>
      </c>
      <c r="H2250" s="143" t="s">
        <v>15</v>
      </c>
      <c r="I2250" s="143" t="s">
        <v>1525</v>
      </c>
      <c r="J2250" s="263" t="str">
        <f t="shared" si="144"/>
        <v xml:space="preserve"> </v>
      </c>
      <c r="K2250" s="38" t="str">
        <f>IF(D2250&gt;=(('28 Populations and thresholds'!$I$61)+('28 Populations and thresholds'!$I$64)),"YES"," ")</f>
        <v>YES</v>
      </c>
      <c r="L2250" s="38" t="str">
        <f>IF(K2250="YES"," ",IF(D2250&gt;=(('28 Populations and thresholds'!$I$61)+('28 Populations and thresholds'!$I$64))*0.25,"YES"))</f>
        <v xml:space="preserve"> </v>
      </c>
      <c r="M2250" s="38" t="b">
        <f>OR('28 Populations and thresholds'!$J$61="CR",'28 Populations and thresholds'!$J$61="EN",'28 Populations and thresholds'!$J$61="VU")</f>
        <v>0</v>
      </c>
      <c r="N2250" s="75">
        <f>D2250/(('28 Populations and thresholds'!$H$61)+('28 Populations and thresholds'!$H$64))</f>
        <v>0.23809523809523808</v>
      </c>
      <c r="O2250" s="263" t="str">
        <f t="shared" si="145"/>
        <v xml:space="preserve"> </v>
      </c>
      <c r="P2250" s="12" t="s">
        <v>4551</v>
      </c>
      <c r="Q2250" s="263" t="str">
        <f t="shared" si="146"/>
        <v xml:space="preserve"> </v>
      </c>
    </row>
    <row r="2251" spans="1:22" x14ac:dyDescent="0.2">
      <c r="A2251" s="143" t="s">
        <v>1498</v>
      </c>
      <c r="B2251" s="40" t="s">
        <v>927</v>
      </c>
      <c r="C2251" s="4" t="s">
        <v>3756</v>
      </c>
      <c r="D2251" s="41">
        <v>1355</v>
      </c>
      <c r="E2251" s="46">
        <v>36303</v>
      </c>
      <c r="F2251" s="43"/>
      <c r="G2251" s="263" t="str">
        <f t="shared" si="143"/>
        <v xml:space="preserve"> </v>
      </c>
      <c r="H2251" s="143" t="s">
        <v>21</v>
      </c>
      <c r="I2251" s="143" t="s">
        <v>323</v>
      </c>
      <c r="J2251" s="263" t="str">
        <f t="shared" si="144"/>
        <v xml:space="preserve"> </v>
      </c>
      <c r="K2251" s="38" t="str">
        <f>IF(D2251&gt;=('28 Populations and thresholds'!$I$175),"YES"," ")</f>
        <v xml:space="preserve"> </v>
      </c>
      <c r="L2251" s="38" t="str">
        <f>IF(K2251="YES"," ",IF(D2251&gt;=('28 Populations and thresholds'!$I$175)*0.25,"YES"))</f>
        <v>YES</v>
      </c>
      <c r="M2251" s="38" t="b">
        <f>OR('28 Populations and thresholds'!$J$175="CR",'28 Populations and thresholds'!$J$175="EN",'28 Populations and thresholds'!$J$175="VU")</f>
        <v>0</v>
      </c>
      <c r="N2251" s="75">
        <f>D2251/'28 Populations and thresholds'!$H$175</f>
        <v>9.7482014388489205E-3</v>
      </c>
      <c r="O2251" s="263" t="str">
        <f t="shared" si="145"/>
        <v xml:space="preserve"> </v>
      </c>
      <c r="P2251" s="9"/>
      <c r="Q2251" s="263" t="str">
        <f t="shared" si="146"/>
        <v xml:space="preserve"> </v>
      </c>
    </row>
    <row r="2252" spans="1:22" x14ac:dyDescent="0.2">
      <c r="A2252" s="143" t="s">
        <v>1498</v>
      </c>
      <c r="B2252" s="40" t="s">
        <v>927</v>
      </c>
      <c r="C2252" s="4" t="s">
        <v>3761</v>
      </c>
      <c r="D2252" s="41">
        <v>500</v>
      </c>
      <c r="E2252" s="46">
        <v>36303</v>
      </c>
      <c r="F2252" s="43"/>
      <c r="G2252" s="263" t="str">
        <f t="shared" si="143"/>
        <v xml:space="preserve"> </v>
      </c>
      <c r="H2252" s="143" t="s">
        <v>21</v>
      </c>
      <c r="I2252" s="143" t="s">
        <v>323</v>
      </c>
      <c r="J2252" s="263" t="str">
        <f t="shared" si="144"/>
        <v xml:space="preserve"> </v>
      </c>
      <c r="K2252" s="38" t="str">
        <f>IF(D2252&gt;=('28 Populations and thresholds'!$I$187),"YES"," ")</f>
        <v xml:space="preserve"> </v>
      </c>
      <c r="L2252" s="38" t="str">
        <f>IF(K2252="YES"," ",IF(D2252&gt;=('28 Populations and thresholds'!$I$187)*0.25,"YES"))</f>
        <v>YES</v>
      </c>
      <c r="M2252" s="38" t="b">
        <f>OR('28 Populations and thresholds'!$J$187="CR",'28 Populations and thresholds'!$J$187="EN",'28 Populations and thresholds'!$J$187="VU")</f>
        <v>0</v>
      </c>
      <c r="N2252" s="75">
        <f>D2252/'28 Populations and thresholds'!$H$187</f>
        <v>5.0000000000000001E-3</v>
      </c>
      <c r="O2252" s="263" t="str">
        <f t="shared" si="145"/>
        <v xml:space="preserve"> </v>
      </c>
      <c r="P2252" s="9"/>
      <c r="Q2252" s="263" t="str">
        <f t="shared" si="146"/>
        <v xml:space="preserve"> </v>
      </c>
    </row>
    <row r="2253" spans="1:22" x14ac:dyDescent="0.2">
      <c r="A2253" s="143" t="s">
        <v>1498</v>
      </c>
      <c r="B2253" s="40" t="s">
        <v>927</v>
      </c>
      <c r="C2253" s="160" t="s">
        <v>3754</v>
      </c>
      <c r="D2253" s="41">
        <v>5000</v>
      </c>
      <c r="E2253" s="46">
        <v>36303</v>
      </c>
      <c r="F2253" s="43"/>
      <c r="G2253" s="263" t="str">
        <f t="shared" si="143"/>
        <v xml:space="preserve"> </v>
      </c>
      <c r="H2253" s="143" t="s">
        <v>21</v>
      </c>
      <c r="I2253" s="143" t="s">
        <v>323</v>
      </c>
      <c r="J2253" s="263" t="str">
        <f t="shared" si="144"/>
        <v xml:space="preserve"> </v>
      </c>
      <c r="K2253" s="38" t="str">
        <f>IF(D2253&gt;=('28 Populations and thresholds'!$I$173),"YES"," ")</f>
        <v>YES</v>
      </c>
      <c r="L2253" s="38" t="str">
        <f>IF(K2253="YES"," ",IF(D2253&gt;=('28 Populations and thresholds'!$I$173)*0.25,"YES"))</f>
        <v xml:space="preserve"> </v>
      </c>
      <c r="M2253" s="38" t="b">
        <f>OR('28 Populations and thresholds'!$J$173="CR",'28 Populations and thresholds'!$J$173="EN",'28 Populations and thresholds'!$J$173="VU")</f>
        <v>0</v>
      </c>
      <c r="N2253" s="75">
        <f>D2253/'28 Populations and thresholds'!$H$173</f>
        <v>5.0000000000000001E-3</v>
      </c>
      <c r="O2253" s="263" t="str">
        <f t="shared" si="145"/>
        <v xml:space="preserve"> </v>
      </c>
      <c r="P2253" s="9"/>
      <c r="Q2253" s="263" t="str">
        <f t="shared" si="146"/>
        <v xml:space="preserve"> </v>
      </c>
    </row>
    <row r="2254" spans="1:22" x14ac:dyDescent="0.2">
      <c r="A2254" s="143" t="s">
        <v>1498</v>
      </c>
      <c r="B2254" s="40" t="s">
        <v>927</v>
      </c>
      <c r="C2254" s="111" t="s">
        <v>3482</v>
      </c>
      <c r="D2254" s="41">
        <v>2650</v>
      </c>
      <c r="E2254" s="46">
        <v>36304</v>
      </c>
      <c r="F2254" s="43"/>
      <c r="G2254" s="263" t="str">
        <f t="shared" si="143"/>
        <v xml:space="preserve"> </v>
      </c>
      <c r="H2254" s="143" t="s">
        <v>21</v>
      </c>
      <c r="I2254" s="143" t="s">
        <v>323</v>
      </c>
      <c r="J2254" s="263" t="str">
        <f t="shared" si="144"/>
        <v xml:space="preserve"> </v>
      </c>
      <c r="K2254" s="38" t="str">
        <f>IF(D2254&gt;=(('28 Populations and thresholds'!$I$205)+('28 Populations and thresholds'!$I$206)+('28 Populations and thresholds'!$I$207)+('28 Populations and thresholds'!$I$208)),"YES"," ")</f>
        <v xml:space="preserve"> </v>
      </c>
      <c r="L2254" s="38" t="str">
        <f>IF(K2254="YES"," ",IF(D2254&gt;=(('28 Populations and thresholds'!$I$205)+('28 Populations and thresholds'!$I$206)+('28 Populations and thresholds'!$I$207)+('28 Populations and thresholds'!$I$208))*0.25,"YES"))</f>
        <v>YES</v>
      </c>
      <c r="M2254" s="38" t="b">
        <f>OR('28 Populations and thresholds'!$J$206="CR",'28 Populations and thresholds'!$J$206="EN",'28 Populations and thresholds'!$J$206="VU")</f>
        <v>0</v>
      </c>
      <c r="N2254" s="75">
        <f>D2254/(('28 Populations and thresholds'!$H$205)+('28 Populations and thresholds'!$H$206)+('28 Populations and thresholds'!$H$207)+('28 Populations and thresholds'!$H$208))</f>
        <v>9.9069124079404847E-4</v>
      </c>
      <c r="O2254" s="263" t="str">
        <f t="shared" si="145"/>
        <v xml:space="preserve"> </v>
      </c>
      <c r="P2254" s="12" t="s">
        <v>4568</v>
      </c>
      <c r="Q2254" s="263" t="str">
        <f t="shared" si="146"/>
        <v xml:space="preserve"> </v>
      </c>
    </row>
    <row r="2255" spans="1:22" x14ac:dyDescent="0.2">
      <c r="A2255" s="143" t="s">
        <v>1498</v>
      </c>
      <c r="B2255" s="40" t="s">
        <v>927</v>
      </c>
      <c r="C2255" s="40" t="s">
        <v>3797</v>
      </c>
      <c r="D2255" s="41">
        <v>10000</v>
      </c>
      <c r="E2255" s="47" t="s">
        <v>1540</v>
      </c>
      <c r="F2255" s="43"/>
      <c r="G2255" s="263" t="str">
        <f t="shared" si="143"/>
        <v xml:space="preserve"> </v>
      </c>
      <c r="H2255" s="143" t="s">
        <v>15</v>
      </c>
      <c r="I2255" s="143" t="s">
        <v>1539</v>
      </c>
      <c r="J2255" s="263" t="str">
        <f t="shared" si="144"/>
        <v xml:space="preserve"> </v>
      </c>
      <c r="K2255" s="38" t="str">
        <f>IF(D2255&gt;=(('28 Populations and thresholds'!$I$66)+('28 Populations and thresholds'!$I$67)+('28 Populations and thresholds'!$I$68)),"YES"," ")</f>
        <v>YES</v>
      </c>
      <c r="L2255" s="38" t="str">
        <f>IF(K2255="YES"," ",IF(D2255&gt;=(('28 Populations and thresholds'!$I$66)+('28 Populations and thresholds'!$I$67)+('28 Populations and thresholds'!$I$68))*0.25,"YES"))</f>
        <v xml:space="preserve"> </v>
      </c>
      <c r="M2255" s="38" t="b">
        <f>OR('28 Populations and thresholds'!$J$68="CR",'28 Populations and thresholds'!$J$68="EN",'28 Populations and thresholds'!$J$68="VU")</f>
        <v>0</v>
      </c>
      <c r="N2255" s="75">
        <f>D2255/(('28 Populations and thresholds'!$H$66)+('28 Populations and thresholds'!$H$67)+('28 Populations and thresholds'!$H$68))</f>
        <v>3.0478512648582749E-2</v>
      </c>
      <c r="O2255" s="263" t="str">
        <f t="shared" si="145"/>
        <v xml:space="preserve"> </v>
      </c>
      <c r="P2255" s="12" t="s">
        <v>4568</v>
      </c>
      <c r="Q2255" s="263" t="str">
        <f t="shared" si="146"/>
        <v xml:space="preserve"> </v>
      </c>
    </row>
    <row r="2256" spans="1:22" x14ac:dyDescent="0.2">
      <c r="A2256" s="143" t="s">
        <v>1498</v>
      </c>
      <c r="B2256" s="40" t="s">
        <v>927</v>
      </c>
      <c r="C2256" s="4" t="s">
        <v>3729</v>
      </c>
      <c r="D2256" s="41">
        <v>400</v>
      </c>
      <c r="E2256" s="47" t="s">
        <v>1526</v>
      </c>
      <c r="F2256" s="43"/>
      <c r="G2256" s="263" t="str">
        <f t="shared" si="143"/>
        <v xml:space="preserve"> </v>
      </c>
      <c r="H2256" s="143" t="s">
        <v>15</v>
      </c>
      <c r="I2256" s="143" t="s">
        <v>1525</v>
      </c>
      <c r="J2256" s="263" t="str">
        <f t="shared" si="144"/>
        <v xml:space="preserve"> </v>
      </c>
      <c r="K2256" s="38" t="str">
        <f>IF(D2256&gt;=('28 Populations and thresholds'!$I$69),"YES"," ")</f>
        <v>YES</v>
      </c>
      <c r="L2256" s="38" t="str">
        <f>IF(K2256="YES"," ",IF(D2256&gt;=('28 Populations and thresholds'!$I$69)*0.25,"YES"))</f>
        <v xml:space="preserve"> </v>
      </c>
      <c r="M2256" s="38" t="b">
        <f>OR('28 Populations and thresholds'!$J$69="CR",'28 Populations and thresholds'!$J$69="EN",'28 Populations and thresholds'!$J$69="VU")</f>
        <v>1</v>
      </c>
      <c r="N2256" s="75">
        <f>D2256/'28 Populations and thresholds'!$H$69</f>
        <v>1.4285714285714285E-2</v>
      </c>
      <c r="O2256" s="263" t="str">
        <f t="shared" si="145"/>
        <v xml:space="preserve"> </v>
      </c>
      <c r="Q2256" s="263" t="str">
        <f t="shared" si="146"/>
        <v xml:space="preserve"> </v>
      </c>
    </row>
    <row r="2257" spans="1:22" x14ac:dyDescent="0.2">
      <c r="A2257" s="143" t="s">
        <v>1498</v>
      </c>
      <c r="B2257" s="40" t="s">
        <v>927</v>
      </c>
      <c r="C2257" s="4" t="s">
        <v>3772</v>
      </c>
      <c r="D2257" s="41">
        <v>1000</v>
      </c>
      <c r="E2257" s="46">
        <v>36304</v>
      </c>
      <c r="F2257" s="43"/>
      <c r="G2257" s="263" t="str">
        <f t="shared" si="143"/>
        <v xml:space="preserve"> </v>
      </c>
      <c r="H2257" s="143" t="s">
        <v>21</v>
      </c>
      <c r="I2257" s="143" t="s">
        <v>323</v>
      </c>
      <c r="J2257" s="263" t="str">
        <f t="shared" si="144"/>
        <v xml:space="preserve"> </v>
      </c>
      <c r="K2257" s="38" t="str">
        <f>IF(D2257&gt;=('28 Populations and thresholds'!$I$201),"YES"," ")</f>
        <v>YES</v>
      </c>
      <c r="L2257" s="38" t="str">
        <f>IF(K2257="YES"," ",IF(D2257&gt;=('28 Populations and thresholds'!$I$201)*0.25,"YES"))</f>
        <v xml:space="preserve"> </v>
      </c>
      <c r="M2257" s="38" t="b">
        <f>OR('28 Populations and thresholds'!$J$201="CR",'28 Populations and thresholds'!$J$201="EN",'28 Populations and thresholds'!$J$201="VU")</f>
        <v>0</v>
      </c>
      <c r="N2257" s="75">
        <f>D2257/'28 Populations and thresholds'!$H$201</f>
        <v>0.04</v>
      </c>
      <c r="O2257" s="263" t="str">
        <f t="shared" si="145"/>
        <v xml:space="preserve"> </v>
      </c>
      <c r="P2257" s="9"/>
      <c r="Q2257" s="263" t="str">
        <f t="shared" si="146"/>
        <v xml:space="preserve"> </v>
      </c>
    </row>
    <row r="2258" spans="1:22" x14ac:dyDescent="0.2">
      <c r="A2258" s="143" t="s">
        <v>1498</v>
      </c>
      <c r="B2258" s="40" t="s">
        <v>927</v>
      </c>
      <c r="C2258" s="111" t="s">
        <v>3522</v>
      </c>
      <c r="D2258" s="45">
        <v>2000</v>
      </c>
      <c r="E2258" s="47" t="s">
        <v>1320</v>
      </c>
      <c r="F2258" s="43"/>
      <c r="G2258" s="263" t="str">
        <f t="shared" si="143"/>
        <v xml:space="preserve"> </v>
      </c>
      <c r="H2258" s="143" t="s">
        <v>15</v>
      </c>
      <c r="I2258" s="143" t="s">
        <v>1524</v>
      </c>
      <c r="J2258" s="263" t="str">
        <f t="shared" si="144"/>
        <v xml:space="preserve"> </v>
      </c>
      <c r="K2258" s="38" t="str">
        <f>IF(D2258&gt;=('28 Populations and thresholds'!$I$58),"YES"," ")</f>
        <v>YES</v>
      </c>
      <c r="L2258" s="38" t="str">
        <f>IF(K2258="YES"," ",IF(D2258&gt;=('28 Populations and thresholds'!$I$58)*0.25,"YES"))</f>
        <v xml:space="preserve"> </v>
      </c>
      <c r="M2258" s="38" t="b">
        <f>OR('28 Populations and thresholds'!$J$58="CR",'28 Populations and thresholds'!$J$58="EN",'28 Populations and thresholds'!$J$58="VU")</f>
        <v>0</v>
      </c>
      <c r="N2258" s="75">
        <f>D2258/'28 Populations and thresholds'!$H$58</f>
        <v>3.3333333333333333E-2</v>
      </c>
      <c r="O2258" s="263" t="str">
        <f t="shared" si="145"/>
        <v xml:space="preserve"> </v>
      </c>
      <c r="Q2258" s="263" t="str">
        <f t="shared" si="146"/>
        <v xml:space="preserve"> </v>
      </c>
    </row>
    <row r="2259" spans="1:22" x14ac:dyDescent="0.2">
      <c r="A2259" s="143" t="s">
        <v>1498</v>
      </c>
      <c r="B2259" s="40" t="s">
        <v>927</v>
      </c>
      <c r="C2259" s="111" t="s">
        <v>3473</v>
      </c>
      <c r="D2259" s="41">
        <v>1314</v>
      </c>
      <c r="E2259" s="46">
        <v>36304</v>
      </c>
      <c r="F2259" s="43"/>
      <c r="G2259" s="263" t="str">
        <f t="shared" si="143"/>
        <v xml:space="preserve"> </v>
      </c>
      <c r="H2259" s="143" t="s">
        <v>21</v>
      </c>
      <c r="I2259" s="143" t="s">
        <v>323</v>
      </c>
      <c r="J2259" s="263" t="str">
        <f t="shared" si="144"/>
        <v xml:space="preserve"> </v>
      </c>
      <c r="K2259" s="38" t="str">
        <f>IF(D2259&gt;=('28 Populations and thresholds'!$I$190),"YES"," ")</f>
        <v>YES</v>
      </c>
      <c r="L2259" s="38" t="str">
        <f>IF(K2259="YES"," ",IF(D2259&gt;=('28 Populations and thresholds'!$I$190)*0.25,"YES"))</f>
        <v xml:space="preserve"> </v>
      </c>
      <c r="M2259" s="38" t="b">
        <f>OR('28 Populations and thresholds'!$J$190="CR",'28 Populations and thresholds'!$J$190="EN",'28 Populations and thresholds'!$J$190="VU")</f>
        <v>0</v>
      </c>
      <c r="N2259" s="75">
        <f>D2259/'28 Populations and thresholds'!$H$190</f>
        <v>1.3140000000000001E-2</v>
      </c>
      <c r="O2259" s="263" t="str">
        <f t="shared" si="145"/>
        <v xml:space="preserve"> </v>
      </c>
      <c r="Q2259" s="263" t="str">
        <f t="shared" si="146"/>
        <v xml:space="preserve"> </v>
      </c>
    </row>
    <row r="2260" spans="1:22" x14ac:dyDescent="0.2">
      <c r="A2260" s="275" t="s">
        <v>1498</v>
      </c>
      <c r="B2260" s="301" t="s">
        <v>2389</v>
      </c>
      <c r="C2260" s="280" t="s">
        <v>3400</v>
      </c>
      <c r="D2260" s="279">
        <v>100</v>
      </c>
      <c r="E2260" s="274" t="s">
        <v>4078</v>
      </c>
      <c r="F2260" s="272" t="s">
        <v>6038</v>
      </c>
      <c r="G2260" s="263" t="str">
        <f t="shared" si="143"/>
        <v xml:space="preserve"> </v>
      </c>
      <c r="H2260" s="275"/>
      <c r="I2260" s="275" t="s">
        <v>4019</v>
      </c>
      <c r="J2260" s="263" t="str">
        <f t="shared" si="144"/>
        <v xml:space="preserve"> </v>
      </c>
      <c r="K2260" s="272" t="str">
        <f>IF(D2260&gt;=(('28 Populations and thresholds'!$I$123)+('28 Populations and thresholds'!$I$124)),"YES"," ")</f>
        <v>YES</v>
      </c>
      <c r="L2260" s="272" t="str">
        <f>IF(K2260="YES"," ",IF(D2260&gt;=(('28 Populations and thresholds'!$I$123)+('28 Populations and thresholds'!$I$124))*0.25,"YES"))</f>
        <v xml:space="preserve"> </v>
      </c>
      <c r="M2260" s="272" t="b">
        <f>OR('28 Populations and thresholds'!$J$124="CR",'28 Populations and thresholds'!$J$124="EN",'28 Populations and thresholds'!$J$124="VU")</f>
        <v>1</v>
      </c>
      <c r="N2260" s="273">
        <f>D2260/(('28 Populations and thresholds'!$H$123)+('28 Populations and thresholds'!$H$124))</f>
        <v>6.4516129032258063E-2</v>
      </c>
      <c r="O2260" s="263" t="str">
        <f t="shared" si="145"/>
        <v xml:space="preserve"> </v>
      </c>
      <c r="P2260" s="275" t="s">
        <v>4568</v>
      </c>
      <c r="Q2260" s="263" t="str">
        <f t="shared" si="146"/>
        <v xml:space="preserve"> </v>
      </c>
    </row>
    <row r="2261" spans="1:22" x14ac:dyDescent="0.2">
      <c r="A2261" s="275" t="s">
        <v>1498</v>
      </c>
      <c r="B2261" s="301" t="s">
        <v>2389</v>
      </c>
      <c r="C2261" s="269" t="s">
        <v>3741</v>
      </c>
      <c r="D2261" s="279">
        <v>1</v>
      </c>
      <c r="E2261" s="281">
        <v>34820</v>
      </c>
      <c r="F2261" s="272"/>
      <c r="G2261" s="263" t="str">
        <f t="shared" si="143"/>
        <v xml:space="preserve"> </v>
      </c>
      <c r="H2261" s="275" t="s">
        <v>4019</v>
      </c>
      <c r="I2261" s="275"/>
      <c r="J2261" s="263" t="str">
        <f t="shared" si="144"/>
        <v xml:space="preserve"> </v>
      </c>
      <c r="K2261" s="272" t="str">
        <f>IF(D2261&gt;=('28 Populations and thresholds'!$I$125),"YES"," ")</f>
        <v>YES</v>
      </c>
      <c r="L2261" s="272" t="str">
        <f>IF(K2261="YES"," ",IF(D2261&gt;=('28 Populations and thresholds'!$I$125)*0.25,"YES"))</f>
        <v xml:space="preserve"> </v>
      </c>
      <c r="M2261" s="272" t="b">
        <f>OR('28 Populations and thresholds'!$J$125="CR",'28 Populations and thresholds'!$J$125="EN",'28 Populations and thresholds'!$J$125="VU")</f>
        <v>1</v>
      </c>
      <c r="N2261" s="273">
        <f>D2261/'28 Populations and thresholds'!$H$125</f>
        <v>1E-4</v>
      </c>
      <c r="O2261" s="263" t="str">
        <f t="shared" si="145"/>
        <v xml:space="preserve"> </v>
      </c>
      <c r="P2261" s="275"/>
      <c r="Q2261" s="263" t="str">
        <f t="shared" si="146"/>
        <v xml:space="preserve"> </v>
      </c>
      <c r="R2261" s="4"/>
      <c r="S2261" s="4"/>
      <c r="T2261" s="4"/>
      <c r="U2261" s="4"/>
      <c r="V2261" s="4"/>
    </row>
    <row r="2262" spans="1:22" x14ac:dyDescent="0.2">
      <c r="A2262" s="275" t="s">
        <v>1498</v>
      </c>
      <c r="B2262" s="301" t="s">
        <v>2389</v>
      </c>
      <c r="C2262" s="296" t="s">
        <v>3403</v>
      </c>
      <c r="D2262" s="279">
        <v>60</v>
      </c>
      <c r="E2262" s="274" t="s">
        <v>4078</v>
      </c>
      <c r="F2262" s="272"/>
      <c r="G2262" s="263" t="str">
        <f t="shared" si="143"/>
        <v xml:space="preserve"> </v>
      </c>
      <c r="H2262" s="275"/>
      <c r="I2262" s="275" t="s">
        <v>4019</v>
      </c>
      <c r="J2262" s="263" t="str">
        <f t="shared" si="144"/>
        <v xml:space="preserve"> </v>
      </c>
      <c r="K2262" s="272" t="str">
        <f>IF(D2262&gt;=(('28 Populations and thresholds'!$I$117)+('28 Populations and thresholds'!$I$118)),"YES"," ")</f>
        <v>YES</v>
      </c>
      <c r="L2262" s="272" t="str">
        <f>IF(K2262="YES"," ",IF(D2262&gt;=(('28 Populations and thresholds'!$I$117)+('28 Populations and thresholds'!$I$118))*0.25,"YES"))</f>
        <v xml:space="preserve"> </v>
      </c>
      <c r="M2262" s="272" t="b">
        <f>OR('28 Populations and thresholds'!$J$118="CR",'28 Populations and thresholds'!$J$118="EN",'28 Populations and thresholds'!$J$118="VU")</f>
        <v>1</v>
      </c>
      <c r="N2262" s="273">
        <f>D2262/(('28 Populations and thresholds'!$H$117)+('28 Populations and thresholds'!$H$118))</f>
        <v>9.2307692307692316E-3</v>
      </c>
      <c r="O2262" s="263" t="str">
        <f t="shared" si="145"/>
        <v xml:space="preserve"> </v>
      </c>
      <c r="P2262" s="275" t="s">
        <v>4568</v>
      </c>
      <c r="Q2262" s="263" t="str">
        <f t="shared" si="146"/>
        <v xml:space="preserve"> </v>
      </c>
    </row>
    <row r="2263" spans="1:22" x14ac:dyDescent="0.2">
      <c r="A2263" s="143" t="s">
        <v>1498</v>
      </c>
      <c r="B2263" s="40" t="s">
        <v>1528</v>
      </c>
      <c r="C2263" s="4" t="s">
        <v>3726</v>
      </c>
      <c r="D2263" s="41">
        <v>2500</v>
      </c>
      <c r="E2263" s="47" t="s">
        <v>1531</v>
      </c>
      <c r="F2263" s="43"/>
      <c r="G2263" s="263" t="str">
        <f t="shared" si="143"/>
        <v xml:space="preserve"> </v>
      </c>
      <c r="H2263" s="143" t="s">
        <v>15</v>
      </c>
      <c r="I2263" s="143" t="s">
        <v>1510</v>
      </c>
      <c r="J2263" s="263" t="str">
        <f t="shared" si="144"/>
        <v xml:space="preserve"> </v>
      </c>
      <c r="K2263" s="38" t="str">
        <f>IF(D2263&gt;=('28 Populations and thresholds'!$I$62),"YES"," ")</f>
        <v>YES</v>
      </c>
      <c r="L2263" s="38" t="str">
        <f>IF(K2263="YES"," ",IF(D2263&gt;=('28 Populations and thresholds'!$I$62)*0.25,"YES"))</f>
        <v xml:space="preserve"> </v>
      </c>
      <c r="M2263" s="38" t="b">
        <f>OR('28 Populations and thresholds'!$J$62="CR",'28 Populations and thresholds'!$J$62="EN",'28 Populations and thresholds'!$J$62="VU")</f>
        <v>0</v>
      </c>
      <c r="N2263" s="75">
        <f>D2263/('28 Populations and thresholds'!$H$62)</f>
        <v>0.125</v>
      </c>
      <c r="O2263" s="263" t="str">
        <f t="shared" si="145"/>
        <v xml:space="preserve"> </v>
      </c>
      <c r="P2263" s="121"/>
      <c r="Q2263" s="263" t="str">
        <f t="shared" si="146"/>
        <v xml:space="preserve"> </v>
      </c>
    </row>
    <row r="2264" spans="1:22" x14ac:dyDescent="0.2">
      <c r="A2264" s="143" t="s">
        <v>1498</v>
      </c>
      <c r="B2264" s="40" t="s">
        <v>1528</v>
      </c>
      <c r="C2264" s="4" t="s">
        <v>3546</v>
      </c>
      <c r="D2264" s="41">
        <v>60</v>
      </c>
      <c r="E2264" s="47" t="s">
        <v>1533</v>
      </c>
      <c r="F2264" s="43"/>
      <c r="G2264" s="263" t="str">
        <f t="shared" si="143"/>
        <v xml:space="preserve"> </v>
      </c>
      <c r="H2264" s="143" t="s">
        <v>15</v>
      </c>
      <c r="I2264" s="143" t="s">
        <v>1532</v>
      </c>
      <c r="J2264" s="263" t="str">
        <f t="shared" si="144"/>
        <v xml:space="preserve"> </v>
      </c>
      <c r="K2264" s="38" t="str">
        <f>IF(D2264&gt;=('28 Populations and thresholds'!$I$72),"YES"," ")</f>
        <v>YES</v>
      </c>
      <c r="L2264" s="38" t="str">
        <f>IF(K2264="YES"," ",IF(D2264&gt;=('28 Populations and thresholds'!$I$72)*0.25,"YES"))</f>
        <v xml:space="preserve"> </v>
      </c>
      <c r="M2264" s="38" t="b">
        <f>OR('28 Populations and thresholds'!$J$72="CR",'28 Populations and thresholds'!$J$72="EN",'28 Populations and thresholds'!$J$72="VU")</f>
        <v>0</v>
      </c>
      <c r="N2264" s="75">
        <f>D2264/'28 Populations and thresholds'!$H$72</f>
        <v>1.1538461538461537</v>
      </c>
      <c r="O2264" s="263" t="str">
        <f t="shared" si="145"/>
        <v xml:space="preserve"> </v>
      </c>
      <c r="Q2264" s="263" t="str">
        <f t="shared" si="146"/>
        <v xml:space="preserve"> </v>
      </c>
      <c r="R2264" s="4"/>
      <c r="S2264" s="4"/>
      <c r="T2264" s="4"/>
      <c r="U2264" s="4"/>
      <c r="V2264" s="4"/>
    </row>
    <row r="2265" spans="1:22" x14ac:dyDescent="0.2">
      <c r="A2265" s="143" t="s">
        <v>1498</v>
      </c>
      <c r="B2265" s="40" t="s">
        <v>1528</v>
      </c>
      <c r="C2265" s="111" t="s">
        <v>3528</v>
      </c>
      <c r="D2265" s="41">
        <v>10000</v>
      </c>
      <c r="E2265" s="47" t="s">
        <v>1530</v>
      </c>
      <c r="F2265" s="43"/>
      <c r="G2265" s="263" t="str">
        <f t="shared" si="143"/>
        <v xml:space="preserve"> </v>
      </c>
      <c r="H2265" s="143" t="s">
        <v>15</v>
      </c>
      <c r="I2265" s="143" t="s">
        <v>1529</v>
      </c>
      <c r="J2265" s="263" t="str">
        <f t="shared" si="144"/>
        <v xml:space="preserve"> </v>
      </c>
      <c r="K2265" s="38" t="str">
        <f>IF(D2265&gt;=('28 Populations and thresholds'!$I$59),"YES"," ")</f>
        <v>YES</v>
      </c>
      <c r="L2265" s="38" t="str">
        <f>IF(K2265="YES"," ",IF(D2265&gt;=('28 Populations and thresholds'!$I$59)*0.25,"YES"))</f>
        <v xml:space="preserve"> </v>
      </c>
      <c r="M2265" s="38" t="b">
        <f>OR('28 Populations and thresholds'!$J$59="CR",'28 Populations and thresholds'!$J$59="EN",'28 Populations and thresholds'!$J$59="VU")</f>
        <v>0</v>
      </c>
      <c r="N2265" s="75">
        <f>D2265/'28 Populations and thresholds'!$H$59</f>
        <v>9.0909090909090912E-2</v>
      </c>
      <c r="O2265" s="263" t="str">
        <f t="shared" si="145"/>
        <v xml:space="preserve"> </v>
      </c>
      <c r="P2265" s="9"/>
      <c r="Q2265" s="263" t="str">
        <f t="shared" si="146"/>
        <v xml:space="preserve"> </v>
      </c>
    </row>
    <row r="2266" spans="1:22" x14ac:dyDescent="0.2">
      <c r="A2266" s="267" t="s">
        <v>1498</v>
      </c>
      <c r="B2266" s="268" t="s">
        <v>1534</v>
      </c>
      <c r="C2266" s="269" t="s">
        <v>3731</v>
      </c>
      <c r="D2266" s="270">
        <v>3500</v>
      </c>
      <c r="E2266" s="294" t="s">
        <v>1535</v>
      </c>
      <c r="F2266" s="276"/>
      <c r="G2266" s="263" t="str">
        <f t="shared" si="143"/>
        <v xml:space="preserve"> </v>
      </c>
      <c r="H2266" s="267" t="s">
        <v>15</v>
      </c>
      <c r="I2266" s="267" t="s">
        <v>1510</v>
      </c>
      <c r="J2266" s="263" t="str">
        <f t="shared" si="144"/>
        <v xml:space="preserve"> </v>
      </c>
      <c r="K2266" s="272" t="str">
        <f>IF(D2266&gt;=('28 Populations and thresholds'!$I$74),"YES"," ")</f>
        <v>YES</v>
      </c>
      <c r="L2266" s="272" t="str">
        <f>IF(K2266="YES"," ",IF(D2266&gt;=('28 Populations and thresholds'!$I$74)*0.25,"YES"))</f>
        <v xml:space="preserve"> </v>
      </c>
      <c r="M2266" s="272" t="b">
        <f>OR('28 Populations and thresholds'!$J$74="CR",'28 Populations and thresholds'!$J$74="EN",'28 Populations and thresholds'!$J$74="VU")</f>
        <v>0</v>
      </c>
      <c r="N2266" s="273">
        <f>D2266/'28 Populations and thresholds'!$H$74</f>
        <v>4.716981132075472E-2</v>
      </c>
      <c r="O2266" s="263" t="str">
        <f t="shared" si="145"/>
        <v xml:space="preserve"> </v>
      </c>
      <c r="P2266" s="275"/>
      <c r="Q2266" s="263" t="str">
        <f t="shared" si="146"/>
        <v xml:space="preserve"> </v>
      </c>
    </row>
    <row r="2267" spans="1:22" x14ac:dyDescent="0.2">
      <c r="A2267" s="143" t="s">
        <v>1498</v>
      </c>
      <c r="B2267" s="40" t="s">
        <v>1095</v>
      </c>
      <c r="C2267" s="4" t="s">
        <v>3763</v>
      </c>
      <c r="D2267" s="41">
        <v>3850</v>
      </c>
      <c r="E2267" s="46">
        <v>32723</v>
      </c>
      <c r="F2267" s="43"/>
      <c r="G2267" s="263" t="str">
        <f t="shared" si="143"/>
        <v xml:space="preserve"> </v>
      </c>
      <c r="H2267" s="143" t="s">
        <v>21</v>
      </c>
      <c r="I2267" s="143" t="s">
        <v>667</v>
      </c>
      <c r="J2267" s="263" t="str">
        <f t="shared" si="144"/>
        <v xml:space="preserve"> </v>
      </c>
      <c r="K2267" s="38" t="str">
        <f>IF(D2267&gt;=('28 Populations and thresholds'!$I$191),"YES"," ")</f>
        <v>YES</v>
      </c>
      <c r="L2267" s="38" t="str">
        <f>IF(K2267="YES"," ",IF(D2267&gt;=('28 Populations and thresholds'!$I$191)*0.25,"YES"))</f>
        <v xml:space="preserve"> </v>
      </c>
      <c r="M2267" s="38" t="b">
        <f>OR('28 Populations and thresholds'!$J$191="CR",'28 Populations and thresholds'!$J$191="EN",'28 Populations and thresholds'!$J$191="VU")</f>
        <v>0</v>
      </c>
      <c r="N2267" s="75">
        <f>D2267/'28 Populations and thresholds'!$H$191</f>
        <v>7.6999999999999999E-2</v>
      </c>
      <c r="O2267" s="263" t="str">
        <f t="shared" si="145"/>
        <v xml:space="preserve"> </v>
      </c>
      <c r="Q2267" s="263" t="str">
        <f t="shared" si="146"/>
        <v xml:space="preserve"> </v>
      </c>
    </row>
    <row r="2268" spans="1:22" x14ac:dyDescent="0.2">
      <c r="A2268" s="267" t="s">
        <v>1498</v>
      </c>
      <c r="B2268" s="268" t="s">
        <v>1013</v>
      </c>
      <c r="C2268" s="280" t="s">
        <v>3758</v>
      </c>
      <c r="D2268" s="270">
        <v>6000</v>
      </c>
      <c r="E2268" s="271">
        <v>30827</v>
      </c>
      <c r="F2268" s="276"/>
      <c r="G2268" s="263" t="str">
        <f t="shared" si="143"/>
        <v xml:space="preserve"> </v>
      </c>
      <c r="H2268" s="267" t="s">
        <v>21</v>
      </c>
      <c r="I2268" s="267" t="s">
        <v>537</v>
      </c>
      <c r="J2268" s="263" t="str">
        <f t="shared" si="144"/>
        <v xml:space="preserve"> </v>
      </c>
      <c r="K2268" s="272" t="str">
        <f>IF(D2268&gt;=('28 Populations and thresholds'!$I$179),"YES"," ")</f>
        <v>YES</v>
      </c>
      <c r="L2268" s="272" t="str">
        <f>IF(K2268="YES"," ",IF(D2268&gt;=('28 Populations and thresholds'!$I$179)*0.25,"YES"))</f>
        <v xml:space="preserve"> </v>
      </c>
      <c r="M2268" s="272" t="b">
        <f>OR('28 Populations and thresholds'!$J$179="CR",'28 Populations and thresholds'!$J$179="EN",'28 Populations and thresholds'!$J$179="VU")</f>
        <v>0</v>
      </c>
      <c r="N2268" s="273">
        <f>D2268/'28 Populations and thresholds'!$H$179</f>
        <v>0.10909090909090909</v>
      </c>
      <c r="O2268" s="263" t="str">
        <f t="shared" si="145"/>
        <v xml:space="preserve"> </v>
      </c>
      <c r="P2268" s="275"/>
      <c r="Q2268" s="263" t="str">
        <f t="shared" si="146"/>
        <v xml:space="preserve"> </v>
      </c>
    </row>
    <row r="2269" spans="1:22" x14ac:dyDescent="0.2">
      <c r="A2269" s="143" t="s">
        <v>1498</v>
      </c>
      <c r="B2269" s="40" t="s">
        <v>1536</v>
      </c>
      <c r="C2269" s="111" t="s">
        <v>3738</v>
      </c>
      <c r="D2269" s="41">
        <v>4250</v>
      </c>
      <c r="E2269" s="47" t="s">
        <v>1366</v>
      </c>
      <c r="F2269" s="43"/>
      <c r="G2269" s="263" t="str">
        <f t="shared" si="143"/>
        <v xml:space="preserve"> </v>
      </c>
      <c r="H2269" s="143" t="s">
        <v>15</v>
      </c>
      <c r="I2269" s="143" t="s">
        <v>1537</v>
      </c>
      <c r="J2269" s="263" t="str">
        <f t="shared" si="144"/>
        <v xml:space="preserve"> </v>
      </c>
      <c r="K2269" s="38" t="str">
        <f>IF(D2269&gt;=('28 Populations and thresholds'!$I$103),"YES"," ")</f>
        <v>YES</v>
      </c>
      <c r="L2269" s="38" t="str">
        <f>IF(K2269="YES"," ",IF(D2269&gt;=('28 Populations and thresholds'!$I$103)*0.25,"YES"))</f>
        <v xml:space="preserve"> </v>
      </c>
      <c r="M2269" s="38" t="b">
        <f>OR('28 Populations and thresholds'!$J$103="CR",'28 Populations and thresholds'!$J$103="EN",'28 Populations and thresholds'!$J$103="VU")</f>
        <v>1</v>
      </c>
      <c r="N2269" s="75">
        <f>D2269/'28 Populations and thresholds'!$H$103</f>
        <v>2.361111111111111E-2</v>
      </c>
      <c r="O2269" s="263" t="str">
        <f t="shared" si="145"/>
        <v xml:space="preserve"> </v>
      </c>
      <c r="Q2269" s="263" t="str">
        <f t="shared" si="146"/>
        <v xml:space="preserve"> </v>
      </c>
      <c r="R2269" s="4"/>
      <c r="S2269" s="4"/>
      <c r="T2269" s="4"/>
      <c r="U2269" s="4"/>
      <c r="V2269" s="4"/>
    </row>
    <row r="2270" spans="1:22" x14ac:dyDescent="0.2">
      <c r="A2270" s="267" t="s">
        <v>1498</v>
      </c>
      <c r="B2270" s="268" t="s">
        <v>1538</v>
      </c>
      <c r="C2270" s="269" t="s">
        <v>3594</v>
      </c>
      <c r="D2270" s="270">
        <v>5000</v>
      </c>
      <c r="E2270" s="294" t="s">
        <v>1535</v>
      </c>
      <c r="F2270" s="276"/>
      <c r="G2270" s="263" t="str">
        <f t="shared" si="143"/>
        <v xml:space="preserve"> </v>
      </c>
      <c r="H2270" s="267" t="s">
        <v>15</v>
      </c>
      <c r="I2270" s="267" t="s">
        <v>1506</v>
      </c>
      <c r="J2270" s="263" t="str">
        <f t="shared" si="144"/>
        <v xml:space="preserve"> </v>
      </c>
      <c r="K2270" s="272" t="str">
        <f>IF(D2270&gt;=('28 Populations and thresholds'!$I$87),"YES"," ")</f>
        <v>YES</v>
      </c>
      <c r="L2270" s="272" t="str">
        <f>IF(K2270="YES"," ",IF(D2270&gt;=('28 Populations and thresholds'!$I$87)*0.25,"YES"))</f>
        <v xml:space="preserve"> </v>
      </c>
      <c r="M2270" s="272" t="b">
        <f>OR('28 Populations and thresholds'!$J$87="CR",'28 Populations and thresholds'!$J$87="EN",'28 Populations and thresholds'!$J$87="VU")</f>
        <v>0</v>
      </c>
      <c r="N2270" s="273">
        <f>D2270/'28 Populations and thresholds'!$H$87</f>
        <v>5.0000000000000001E-3</v>
      </c>
      <c r="O2270" s="263" t="str">
        <f t="shared" si="145"/>
        <v xml:space="preserve"> </v>
      </c>
      <c r="P2270" s="275"/>
      <c r="Q2270" s="263" t="str">
        <f t="shared" si="146"/>
        <v xml:space="preserve"> </v>
      </c>
    </row>
    <row r="2271" spans="1:22" x14ac:dyDescent="0.2">
      <c r="A2271" s="267" t="s">
        <v>1498</v>
      </c>
      <c r="B2271" s="268" t="s">
        <v>1538</v>
      </c>
      <c r="C2271" s="280" t="s">
        <v>3666</v>
      </c>
      <c r="D2271" s="270">
        <v>3000</v>
      </c>
      <c r="E2271" s="294" t="s">
        <v>1535</v>
      </c>
      <c r="F2271" s="276"/>
      <c r="G2271" s="263" t="str">
        <f t="shared" si="143"/>
        <v xml:space="preserve"> </v>
      </c>
      <c r="H2271" s="267" t="s">
        <v>15</v>
      </c>
      <c r="I2271" s="267" t="s">
        <v>1506</v>
      </c>
      <c r="J2271" s="263" t="str">
        <f t="shared" si="144"/>
        <v xml:space="preserve"> </v>
      </c>
      <c r="K2271" s="272" t="str">
        <f>IF(D2271&gt;=(('28 Populations and thresholds'!$I$61)+('28 Populations and thresholds'!$I$62)),"YES"," ")</f>
        <v>YES</v>
      </c>
      <c r="L2271" s="272" t="str">
        <f>IF(K2271="YES"," ",IF(D2271&gt;=(('28 Populations and thresholds'!$I$61)+('28 Populations and thresholds'!$I$62))*0.25,"YES"))</f>
        <v xml:space="preserve"> </v>
      </c>
      <c r="M2271" s="272" t="b">
        <f>OR('28 Populations and thresholds'!$J$61="CR",'28 Populations and thresholds'!$J$61="EN",'28 Populations and thresholds'!$J$61="VU")</f>
        <v>0</v>
      </c>
      <c r="N2271" s="273">
        <f>D2271/(('28 Populations and thresholds'!$H$61)+('28 Populations and thresholds'!$H$62))</f>
        <v>0.1</v>
      </c>
      <c r="O2271" s="263" t="str">
        <f t="shared" si="145"/>
        <v xml:space="preserve"> </v>
      </c>
      <c r="P2271" s="275" t="s">
        <v>4557</v>
      </c>
      <c r="Q2271" s="263" t="str">
        <f t="shared" si="146"/>
        <v xml:space="preserve"> </v>
      </c>
    </row>
    <row r="2272" spans="1:22" x14ac:dyDescent="0.2">
      <c r="A2272" s="267" t="s">
        <v>1498</v>
      </c>
      <c r="B2272" s="268" t="s">
        <v>1538</v>
      </c>
      <c r="C2272" s="269" t="s">
        <v>3589</v>
      </c>
      <c r="D2272" s="270">
        <v>20000</v>
      </c>
      <c r="E2272" s="294" t="s">
        <v>1535</v>
      </c>
      <c r="F2272" s="276"/>
      <c r="G2272" s="263" t="str">
        <f t="shared" si="143"/>
        <v xml:space="preserve"> </v>
      </c>
      <c r="H2272" s="267" t="s">
        <v>15</v>
      </c>
      <c r="I2272" s="267" t="s">
        <v>1506</v>
      </c>
      <c r="J2272" s="263" t="str">
        <f t="shared" si="144"/>
        <v xml:space="preserve"> </v>
      </c>
      <c r="K2272" s="272" t="str">
        <f>IF(D2272&gt;=('28 Populations and thresholds'!$I$84),"YES"," ")</f>
        <v>YES</v>
      </c>
      <c r="L2272" s="272" t="str">
        <f>IF(K2272="YES"," ",IF(D2272&gt;=('28 Populations and thresholds'!$I$84)*0.25,"YES"))</f>
        <v xml:space="preserve"> </v>
      </c>
      <c r="M2272" s="272" t="b">
        <f>OR('28 Populations and thresholds'!$J$84="CR",'28 Populations and thresholds'!$J$84="EN",'28 Populations and thresholds'!$J$84="VU")</f>
        <v>0</v>
      </c>
      <c r="N2272" s="273">
        <f>D2272/'28 Populations and thresholds'!$H$84</f>
        <v>0.02</v>
      </c>
      <c r="O2272" s="263" t="str">
        <f t="shared" si="145"/>
        <v xml:space="preserve"> </v>
      </c>
      <c r="P2272" s="269"/>
      <c r="Q2272" s="263" t="str">
        <f t="shared" si="146"/>
        <v xml:space="preserve"> </v>
      </c>
    </row>
    <row r="2273" spans="1:22" x14ac:dyDescent="0.2">
      <c r="A2273" s="267" t="s">
        <v>1498</v>
      </c>
      <c r="B2273" s="268" t="s">
        <v>1538</v>
      </c>
      <c r="C2273" s="268" t="s">
        <v>3797</v>
      </c>
      <c r="D2273" s="270">
        <v>100000</v>
      </c>
      <c r="E2273" s="294" t="s">
        <v>1535</v>
      </c>
      <c r="F2273" s="276"/>
      <c r="G2273" s="263" t="str">
        <f t="shared" si="143"/>
        <v xml:space="preserve"> </v>
      </c>
      <c r="H2273" s="267" t="s">
        <v>15</v>
      </c>
      <c r="I2273" s="267" t="s">
        <v>1506</v>
      </c>
      <c r="J2273" s="263" t="str">
        <f t="shared" si="144"/>
        <v xml:space="preserve"> </v>
      </c>
      <c r="K2273" s="272" t="str">
        <f>IF(D2273&gt;=(('28 Populations and thresholds'!$I$66)+('28 Populations and thresholds'!$I$67)+('28 Populations and thresholds'!$I$68)),"YES"," ")</f>
        <v>YES</v>
      </c>
      <c r="L2273" s="272" t="str">
        <f>IF(K2273="YES"," ",IF(D2273&gt;=(('28 Populations and thresholds'!$I$66)+('28 Populations and thresholds'!$I$67)+('28 Populations and thresholds'!$I$68))*0.25,"YES"))</f>
        <v xml:space="preserve"> </v>
      </c>
      <c r="M2273" s="272" t="b">
        <f>OR('28 Populations and thresholds'!$J$68="CR",'28 Populations and thresholds'!$J$68="EN",'28 Populations and thresholds'!$J$68="VU")</f>
        <v>0</v>
      </c>
      <c r="N2273" s="273">
        <f>D2273/(('28 Populations and thresholds'!$H$66)+('28 Populations and thresholds'!$H$67)+('28 Populations and thresholds'!$H$68))</f>
        <v>0.30478512648582751</v>
      </c>
      <c r="O2273" s="263" t="str">
        <f t="shared" si="145"/>
        <v xml:space="preserve"> </v>
      </c>
      <c r="P2273" s="275" t="s">
        <v>4568</v>
      </c>
      <c r="Q2273" s="263" t="str">
        <f t="shared" si="146"/>
        <v xml:space="preserve"> </v>
      </c>
    </row>
    <row r="2274" spans="1:22" x14ac:dyDescent="0.2">
      <c r="A2274" s="267" t="s">
        <v>1498</v>
      </c>
      <c r="B2274" s="268" t="s">
        <v>1538</v>
      </c>
      <c r="C2274" s="269" t="s">
        <v>3729</v>
      </c>
      <c r="D2274" s="270">
        <v>5000</v>
      </c>
      <c r="E2274" s="294" t="s">
        <v>1535</v>
      </c>
      <c r="F2274" s="276"/>
      <c r="G2274" s="263" t="str">
        <f t="shared" si="143"/>
        <v xml:space="preserve"> </v>
      </c>
      <c r="H2274" s="267" t="s">
        <v>15</v>
      </c>
      <c r="I2274" s="267" t="s">
        <v>1506</v>
      </c>
      <c r="J2274" s="263" t="str">
        <f t="shared" si="144"/>
        <v xml:space="preserve"> </v>
      </c>
      <c r="K2274" s="272" t="str">
        <f>IF(D2274&gt;=('28 Populations and thresholds'!$I$69),"YES"," ")</f>
        <v>YES</v>
      </c>
      <c r="L2274" s="272" t="str">
        <f>IF(K2274="YES"," ",IF(D2274&gt;=('28 Populations and thresholds'!$I$69)*0.25,"YES"))</f>
        <v xml:space="preserve"> </v>
      </c>
      <c r="M2274" s="272" t="b">
        <f>OR('28 Populations and thresholds'!$J$69="CR",'28 Populations and thresholds'!$J$69="EN",'28 Populations and thresholds'!$J$69="VU")</f>
        <v>1</v>
      </c>
      <c r="N2274" s="273">
        <f>D2274/'28 Populations and thresholds'!$H$69</f>
        <v>0.17857142857142858</v>
      </c>
      <c r="O2274" s="263" t="str">
        <f t="shared" si="145"/>
        <v xml:space="preserve"> </v>
      </c>
      <c r="P2274" s="275"/>
      <c r="Q2274" s="263" t="str">
        <f t="shared" si="146"/>
        <v xml:space="preserve"> </v>
      </c>
    </row>
    <row r="2275" spans="1:22" x14ac:dyDescent="0.2">
      <c r="A2275" s="267" t="s">
        <v>1498</v>
      </c>
      <c r="B2275" s="268" t="s">
        <v>1538</v>
      </c>
      <c r="C2275" s="269" t="s">
        <v>3644</v>
      </c>
      <c r="D2275" s="270">
        <v>10000</v>
      </c>
      <c r="E2275" s="294" t="s">
        <v>1535</v>
      </c>
      <c r="F2275" s="276"/>
      <c r="G2275" s="263" t="str">
        <f t="shared" si="143"/>
        <v xml:space="preserve"> </v>
      </c>
      <c r="H2275" s="267" t="s">
        <v>15</v>
      </c>
      <c r="I2275" s="267" t="s">
        <v>1506</v>
      </c>
      <c r="J2275" s="263" t="str">
        <f t="shared" si="144"/>
        <v xml:space="preserve"> </v>
      </c>
      <c r="K2275" s="272" t="str">
        <f>IF(D2275&gt;=('28 Populations and thresholds'!$I$109),"YES"," ")</f>
        <v>YES</v>
      </c>
      <c r="L2275" s="272" t="str">
        <f>IF(K2275="YES"," ",IF(D2275&gt;=('28 Populations and thresholds'!$I$109)*0.25,"YES"))</f>
        <v xml:space="preserve"> </v>
      </c>
      <c r="M2275" s="272" t="b">
        <f>OR('28 Populations and thresholds'!$J$109="CR",'28 Populations and thresholds'!$J$109="EN",'28 Populations and thresholds'!$J$109="VU")</f>
        <v>0</v>
      </c>
      <c r="N2275" s="273">
        <f>D2275/'28 Populations and thresholds'!$H$109</f>
        <v>0.4</v>
      </c>
      <c r="O2275" s="263" t="str">
        <f t="shared" si="145"/>
        <v xml:space="preserve"> </v>
      </c>
      <c r="P2275" s="269"/>
      <c r="Q2275" s="263" t="str">
        <f t="shared" si="146"/>
        <v xml:space="preserve"> </v>
      </c>
      <c r="R2275" s="4"/>
      <c r="S2275" s="4"/>
      <c r="T2275" s="4"/>
      <c r="U2275" s="4"/>
      <c r="V2275" s="4"/>
    </row>
    <row r="2276" spans="1:22" x14ac:dyDescent="0.2">
      <c r="A2276" s="267" t="s">
        <v>1498</v>
      </c>
      <c r="B2276" s="268" t="s">
        <v>1538</v>
      </c>
      <c r="C2276" s="280" t="s">
        <v>3522</v>
      </c>
      <c r="D2276" s="270">
        <v>5000</v>
      </c>
      <c r="E2276" s="294" t="s">
        <v>1535</v>
      </c>
      <c r="F2276" s="276"/>
      <c r="G2276" s="263" t="str">
        <f t="shared" si="143"/>
        <v xml:space="preserve"> </v>
      </c>
      <c r="H2276" s="267" t="s">
        <v>15</v>
      </c>
      <c r="I2276" s="267" t="s">
        <v>1506</v>
      </c>
      <c r="J2276" s="263" t="str">
        <f t="shared" si="144"/>
        <v xml:space="preserve"> </v>
      </c>
      <c r="K2276" s="272" t="str">
        <f>IF(D2276&gt;=('28 Populations and thresholds'!$I$58),"YES"," ")</f>
        <v>YES</v>
      </c>
      <c r="L2276" s="272" t="str">
        <f>IF(K2276="YES"," ",IF(D2276&gt;=('28 Populations and thresholds'!$I$58)*0.25,"YES"))</f>
        <v xml:space="preserve"> </v>
      </c>
      <c r="M2276" s="272" t="b">
        <f>OR('28 Populations and thresholds'!$J$58="CR",'28 Populations and thresholds'!$J$58="EN",'28 Populations and thresholds'!$J$58="VU")</f>
        <v>0</v>
      </c>
      <c r="N2276" s="273">
        <f>D2276/'28 Populations and thresholds'!$H$58</f>
        <v>8.3333333333333329E-2</v>
      </c>
      <c r="O2276" s="263" t="str">
        <f t="shared" si="145"/>
        <v xml:space="preserve"> </v>
      </c>
      <c r="P2276" s="275"/>
      <c r="Q2276" s="263" t="str">
        <f t="shared" si="146"/>
        <v xml:space="preserve"> </v>
      </c>
    </row>
    <row r="2277" spans="1:22" x14ac:dyDescent="0.2">
      <c r="A2277" s="143" t="s">
        <v>1498</v>
      </c>
      <c r="B2277" s="40" t="s">
        <v>957</v>
      </c>
      <c r="C2277" s="4" t="s">
        <v>3756</v>
      </c>
      <c r="D2277" s="41">
        <v>1948</v>
      </c>
      <c r="E2277" s="46">
        <v>32365</v>
      </c>
      <c r="F2277" s="43"/>
      <c r="G2277" s="263" t="str">
        <f t="shared" si="143"/>
        <v xml:space="preserve"> </v>
      </c>
      <c r="H2277" s="143" t="s">
        <v>21</v>
      </c>
      <c r="I2277" s="143" t="s">
        <v>667</v>
      </c>
      <c r="J2277" s="263" t="str">
        <f t="shared" si="144"/>
        <v xml:space="preserve"> </v>
      </c>
      <c r="K2277" s="38" t="str">
        <f>IF(D2277&gt;=('28 Populations and thresholds'!$I$175),"YES"," ")</f>
        <v>YES</v>
      </c>
      <c r="L2277" s="38" t="str">
        <f>IF(K2277="YES"," ",IF(D2277&gt;=('28 Populations and thresholds'!$I$175)*0.25,"YES"))</f>
        <v xml:space="preserve"> </v>
      </c>
      <c r="M2277" s="38" t="b">
        <f>OR('28 Populations and thresholds'!$J$175="CR",'28 Populations and thresholds'!$J$175="EN",'28 Populations and thresholds'!$J$175="VU")</f>
        <v>0</v>
      </c>
      <c r="N2277" s="75">
        <f>D2277/'28 Populations and thresholds'!$H$175</f>
        <v>1.4014388489208633E-2</v>
      </c>
      <c r="O2277" s="263" t="str">
        <f t="shared" si="145"/>
        <v xml:space="preserve"> </v>
      </c>
      <c r="P2277" s="9"/>
      <c r="Q2277" s="263" t="str">
        <f t="shared" si="146"/>
        <v xml:space="preserve"> </v>
      </c>
    </row>
    <row r="2278" spans="1:22" x14ac:dyDescent="0.2">
      <c r="A2278" s="12" t="s">
        <v>1498</v>
      </c>
      <c r="B2278" s="40" t="s">
        <v>957</v>
      </c>
      <c r="C2278" s="4" t="s">
        <v>3723</v>
      </c>
      <c r="D2278" s="5">
        <v>82</v>
      </c>
      <c r="E2278" s="148">
        <v>30560</v>
      </c>
      <c r="G2278" s="263" t="str">
        <f t="shared" si="143"/>
        <v xml:space="preserve"> </v>
      </c>
      <c r="H2278" s="13" t="s">
        <v>4019</v>
      </c>
      <c r="J2278" s="263" t="str">
        <f t="shared" si="144"/>
        <v xml:space="preserve"> </v>
      </c>
      <c r="K2278" s="38" t="str">
        <f>IF(D2278&gt;=('28 Populations and thresholds'!$I$45),"YES"," ")</f>
        <v>YES</v>
      </c>
      <c r="L2278" s="38" t="str">
        <f>IF(K2278="YES"," ",IF(D2278&gt;=('28 Populations and thresholds'!$I$45)*0.25,"YES"))</f>
        <v xml:space="preserve"> </v>
      </c>
      <c r="M2278" s="38" t="b">
        <f>OR('28 Populations and thresholds'!$J$45="CR",'28 Populations and thresholds'!$J$45="EN",'28 Populations and thresholds'!$J$45="VU")</f>
        <v>1</v>
      </c>
      <c r="N2278" s="75">
        <f>D2278/'28 Populations and thresholds'!$H$45</f>
        <v>2.7333333333333334E-2</v>
      </c>
      <c r="O2278" s="263" t="str">
        <f t="shared" si="145"/>
        <v xml:space="preserve"> </v>
      </c>
      <c r="Q2278" s="263" t="str">
        <f t="shared" si="146"/>
        <v xml:space="preserve"> </v>
      </c>
      <c r="R2278" s="4"/>
      <c r="S2278" s="4"/>
      <c r="T2278" s="4"/>
      <c r="U2278" s="4"/>
      <c r="V2278" s="4"/>
    </row>
    <row r="2279" spans="1:22" x14ac:dyDescent="0.2">
      <c r="A2279" s="143" t="s">
        <v>1498</v>
      </c>
      <c r="B2279" s="40" t="s">
        <v>957</v>
      </c>
      <c r="C2279" s="4" t="s">
        <v>3745</v>
      </c>
      <c r="D2279" s="41">
        <v>264</v>
      </c>
      <c r="E2279" s="46">
        <v>32431</v>
      </c>
      <c r="F2279" s="43"/>
      <c r="G2279" s="263" t="str">
        <f t="shared" si="143"/>
        <v xml:space="preserve"> </v>
      </c>
      <c r="H2279" s="143" t="s">
        <v>21</v>
      </c>
      <c r="I2279" s="143" t="s">
        <v>667</v>
      </c>
      <c r="J2279" s="263" t="str">
        <f t="shared" si="144"/>
        <v xml:space="preserve"> </v>
      </c>
      <c r="K2279" s="38" t="str">
        <f>IF(D2279&gt;=('28 Populations and thresholds'!$I$152),"YES"," ")</f>
        <v xml:space="preserve"> </v>
      </c>
      <c r="L2279" s="38" t="str">
        <f>IF(K2279="YES"," ",IF(D2279&gt;=('28 Populations and thresholds'!$I$152)*0.25,"YES"))</f>
        <v>YES</v>
      </c>
      <c r="M2279" s="38" t="b">
        <f>OR('28 Populations and thresholds'!$J$152="CR",'28 Populations and thresholds'!$J$152="EN",'28 Populations and thresholds'!$J$152="VU")</f>
        <v>0</v>
      </c>
      <c r="N2279" s="75">
        <f>D2279/'28 Populations and thresholds'!$H$152</f>
        <v>2.64E-3</v>
      </c>
      <c r="O2279" s="263" t="str">
        <f t="shared" si="145"/>
        <v xml:space="preserve"> </v>
      </c>
      <c r="Q2279" s="263" t="str">
        <f t="shared" si="146"/>
        <v xml:space="preserve"> </v>
      </c>
      <c r="R2279" s="4"/>
      <c r="S2279" s="4"/>
      <c r="T2279" s="4"/>
      <c r="U2279" s="4"/>
      <c r="V2279" s="4"/>
    </row>
    <row r="2280" spans="1:22" x14ac:dyDescent="0.2">
      <c r="A2280" s="143" t="s">
        <v>1498</v>
      </c>
      <c r="B2280" s="40" t="s">
        <v>957</v>
      </c>
      <c r="C2280" s="111" t="s">
        <v>3759</v>
      </c>
      <c r="D2280" s="41">
        <v>311</v>
      </c>
      <c r="E2280" s="46">
        <v>32278</v>
      </c>
      <c r="F2280" s="43"/>
      <c r="G2280" s="263" t="str">
        <f t="shared" si="143"/>
        <v xml:space="preserve"> </v>
      </c>
      <c r="H2280" s="143" t="s">
        <v>21</v>
      </c>
      <c r="I2280" s="143" t="s">
        <v>667</v>
      </c>
      <c r="J2280" s="263" t="str">
        <f t="shared" si="144"/>
        <v xml:space="preserve"> </v>
      </c>
      <c r="K2280" s="38" t="str">
        <f>IF(D2280&gt;=('28 Populations and thresholds'!$I$182),"YES"," ")</f>
        <v>YES</v>
      </c>
      <c r="L2280" s="38" t="str">
        <f>IF(K2280="YES"," ",IF(D2280&gt;=('28 Populations and thresholds'!$I$182)*0.25,"YES"))</f>
        <v xml:space="preserve"> </v>
      </c>
      <c r="M2280" s="38" t="b">
        <f>OR('28 Populations and thresholds'!$J$182="CR",'28 Populations and thresholds'!$J$182="EN",'28 Populations and thresholds'!$J$182="VU")</f>
        <v>0</v>
      </c>
      <c r="N2280" s="75">
        <f>D2280/'28 Populations and thresholds'!$H$182</f>
        <v>1.244E-2</v>
      </c>
      <c r="O2280" s="263" t="str">
        <f t="shared" si="145"/>
        <v xml:space="preserve"> </v>
      </c>
      <c r="Q2280" s="263" t="str">
        <f t="shared" si="146"/>
        <v xml:space="preserve"> </v>
      </c>
      <c r="R2280" s="4"/>
      <c r="S2280" s="4"/>
      <c r="T2280" s="4"/>
      <c r="U2280" s="4"/>
      <c r="V2280" s="4"/>
    </row>
    <row r="2281" spans="1:22" x14ac:dyDescent="0.2">
      <c r="A2281" s="143" t="s">
        <v>1498</v>
      </c>
      <c r="B2281" s="40" t="s">
        <v>957</v>
      </c>
      <c r="C2281" s="160" t="s">
        <v>3473</v>
      </c>
      <c r="D2281" s="41">
        <v>1578</v>
      </c>
      <c r="E2281" s="46">
        <v>32365</v>
      </c>
      <c r="F2281" s="43"/>
      <c r="G2281" s="263" t="str">
        <f t="shared" si="143"/>
        <v xml:space="preserve"> </v>
      </c>
      <c r="H2281" s="143" t="s">
        <v>21</v>
      </c>
      <c r="I2281" s="143" t="s">
        <v>667</v>
      </c>
      <c r="J2281" s="263" t="str">
        <f t="shared" si="144"/>
        <v xml:space="preserve"> </v>
      </c>
      <c r="K2281" s="38" t="str">
        <f>IF(D2281&gt;=('28 Populations and thresholds'!$I$190),"YES"," ")</f>
        <v>YES</v>
      </c>
      <c r="L2281" s="38" t="str">
        <f>IF(K2281="YES"," ",IF(D2281&gt;=('28 Populations and thresholds'!$I$190)*0.25,"YES"))</f>
        <v xml:space="preserve"> </v>
      </c>
      <c r="M2281" s="38" t="b">
        <f>OR('28 Populations and thresholds'!$J$190="CR",'28 Populations and thresholds'!$J$190="EN",'28 Populations and thresholds'!$J$190="VU")</f>
        <v>0</v>
      </c>
      <c r="N2281" s="75">
        <f>D2281/'28 Populations and thresholds'!$H$190</f>
        <v>1.5779999999999999E-2</v>
      </c>
      <c r="O2281" s="263" t="str">
        <f t="shared" si="145"/>
        <v xml:space="preserve"> </v>
      </c>
      <c r="Q2281" s="263" t="str">
        <f t="shared" si="146"/>
        <v xml:space="preserve"> </v>
      </c>
    </row>
    <row r="2282" spans="1:22" x14ac:dyDescent="0.2">
      <c r="A2282" s="267" t="s">
        <v>1498</v>
      </c>
      <c r="B2282" s="268" t="s">
        <v>1542</v>
      </c>
      <c r="C2282" s="268" t="s">
        <v>3796</v>
      </c>
      <c r="D2282" s="270">
        <v>127</v>
      </c>
      <c r="E2282" s="294" t="s">
        <v>1527</v>
      </c>
      <c r="F2282" s="276" t="s">
        <v>6038</v>
      </c>
      <c r="G2282" s="263" t="str">
        <f t="shared" si="143"/>
        <v xml:space="preserve"> </v>
      </c>
      <c r="H2282" s="267" t="s">
        <v>15</v>
      </c>
      <c r="I2282" s="267" t="s">
        <v>1541</v>
      </c>
      <c r="J2282" s="263" t="str">
        <f t="shared" si="144"/>
        <v xml:space="preserve"> </v>
      </c>
      <c r="K2282" s="272" t="str">
        <f>IF(D2282&gt;=(('28 Populations and thresholds'!$I$75)+('28 Populations and thresholds'!$I$76)),"YES"," ")</f>
        <v>YES</v>
      </c>
      <c r="L2282" s="272" t="str">
        <f>IF(K2282="YES"," ",IF(D2282&gt;=(('28 Populations and thresholds'!$I$75)+('28 Populations and thresholds'!$I$76))*0.25,"YES"))</f>
        <v xml:space="preserve"> </v>
      </c>
      <c r="M2282" s="272" t="b">
        <f>OR('28 Populations and thresholds'!$J$76="CR",'28 Populations and thresholds'!$J$76="EN",'28 Populations and thresholds'!$J$76="VU")</f>
        <v>0</v>
      </c>
      <c r="N2282" s="273">
        <f>D2282/(('28 Populations and thresholds'!$H$75)+('28 Populations and thresholds'!$H$76))</f>
        <v>1.4597701149425288E-2</v>
      </c>
      <c r="O2282" s="263" t="str">
        <f t="shared" si="145"/>
        <v xml:space="preserve"> </v>
      </c>
      <c r="P2282" s="275" t="s">
        <v>4568</v>
      </c>
      <c r="Q2282" s="263" t="str">
        <f t="shared" si="146"/>
        <v xml:space="preserve"> </v>
      </c>
    </row>
    <row r="2283" spans="1:22" x14ac:dyDescent="0.2">
      <c r="A2283" s="267" t="s">
        <v>1498</v>
      </c>
      <c r="B2283" s="268" t="s">
        <v>1542</v>
      </c>
      <c r="C2283" s="268" t="s">
        <v>3797</v>
      </c>
      <c r="D2283" s="270">
        <v>14000</v>
      </c>
      <c r="E2283" s="294" t="s">
        <v>1523</v>
      </c>
      <c r="F2283" s="276"/>
      <c r="G2283" s="263" t="str">
        <f t="shared" si="143"/>
        <v xml:space="preserve"> </v>
      </c>
      <c r="H2283" s="267" t="s">
        <v>15</v>
      </c>
      <c r="I2283" s="267" t="s">
        <v>1543</v>
      </c>
      <c r="J2283" s="263" t="str">
        <f t="shared" si="144"/>
        <v xml:space="preserve"> </v>
      </c>
      <c r="K2283" s="272" t="str">
        <f>IF(D2283&gt;=(('28 Populations and thresholds'!$I$66)+('28 Populations and thresholds'!$I$67)+('28 Populations and thresholds'!$I$68)),"YES"," ")</f>
        <v>YES</v>
      </c>
      <c r="L2283" s="272" t="str">
        <f>IF(K2283="YES"," ",IF(D2283&gt;=(('28 Populations and thresholds'!$I$66)+('28 Populations and thresholds'!$I$67)+('28 Populations and thresholds'!$I$68))*0.25,"YES"))</f>
        <v xml:space="preserve"> </v>
      </c>
      <c r="M2283" s="272" t="b">
        <f>OR('28 Populations and thresholds'!$J$68="CR",'28 Populations and thresholds'!$J$68="EN",'28 Populations and thresholds'!$J$68="VU")</f>
        <v>0</v>
      </c>
      <c r="N2283" s="273">
        <f>D2283/(('28 Populations and thresholds'!$H$66)+('28 Populations and thresholds'!$H$67)+('28 Populations and thresholds'!$H$68))</f>
        <v>4.2669917708015849E-2</v>
      </c>
      <c r="O2283" s="263" t="str">
        <f t="shared" si="145"/>
        <v xml:space="preserve"> </v>
      </c>
      <c r="P2283" s="275" t="s">
        <v>4568</v>
      </c>
      <c r="Q2283" s="263" t="str">
        <f t="shared" si="146"/>
        <v xml:space="preserve"> </v>
      </c>
    </row>
    <row r="2284" spans="1:22" x14ac:dyDescent="0.2">
      <c r="A2284" s="143" t="s">
        <v>1498</v>
      </c>
      <c r="B2284" s="40" t="s">
        <v>1038</v>
      </c>
      <c r="C2284" s="4" t="s">
        <v>3470</v>
      </c>
      <c r="D2284" s="41">
        <v>100</v>
      </c>
      <c r="E2284" s="46">
        <v>33016</v>
      </c>
      <c r="F2284" s="43"/>
      <c r="G2284" s="263" t="str">
        <f t="shared" si="143"/>
        <v xml:space="preserve"> </v>
      </c>
      <c r="H2284" s="143" t="s">
        <v>21</v>
      </c>
      <c r="I2284" s="143" t="s">
        <v>630</v>
      </c>
      <c r="J2284" s="263" t="str">
        <f t="shared" si="144"/>
        <v xml:space="preserve"> </v>
      </c>
      <c r="K2284" s="38" t="str">
        <f>IF(D2284&gt;=('28 Populations and thresholds'!$I$181),"YES"," ")</f>
        <v xml:space="preserve"> </v>
      </c>
      <c r="L2284" s="38" t="str">
        <f>IF(K2284="YES"," ",IF(D2284&gt;=('28 Populations and thresholds'!$I$181)*0.25,"YES"))</f>
        <v>YES</v>
      </c>
      <c r="M2284" s="38" t="b">
        <f>OR('28 Populations and thresholds'!$J$181="CR",'28 Populations and thresholds'!$J$181="EN",'28 Populations and thresholds'!$J$181="VU")</f>
        <v>1</v>
      </c>
      <c r="N2284" s="75">
        <f>D2284/'28 Populations and thresholds'!$H$181</f>
        <v>3.1250000000000002E-3</v>
      </c>
      <c r="O2284" s="263" t="str">
        <f t="shared" si="145"/>
        <v xml:space="preserve"> </v>
      </c>
      <c r="P2284" s="9"/>
      <c r="Q2284" s="263" t="str">
        <f t="shared" si="146"/>
        <v xml:space="preserve"> </v>
      </c>
    </row>
    <row r="2285" spans="1:22" x14ac:dyDescent="0.2">
      <c r="A2285" s="143" t="s">
        <v>1498</v>
      </c>
      <c r="B2285" s="40" t="s">
        <v>1038</v>
      </c>
      <c r="C2285" s="4" t="s">
        <v>3765</v>
      </c>
      <c r="D2285" s="41">
        <v>1500</v>
      </c>
      <c r="E2285" s="46">
        <v>37842</v>
      </c>
      <c r="F2285" s="43"/>
      <c r="G2285" s="263" t="str">
        <f t="shared" si="143"/>
        <v xml:space="preserve"> </v>
      </c>
      <c r="H2285" s="143" t="s">
        <v>21</v>
      </c>
      <c r="I2285" s="143" t="s">
        <v>392</v>
      </c>
      <c r="J2285" s="263" t="str">
        <f t="shared" si="144"/>
        <v xml:space="preserve"> </v>
      </c>
      <c r="K2285" s="38" t="str">
        <f>IF(D2285&gt;=('28 Populations and thresholds'!$I$193),"YES"," ")</f>
        <v>YES</v>
      </c>
      <c r="L2285" s="38" t="str">
        <f>IF(K2285="YES"," ",IF(D2285&gt;=('28 Populations and thresholds'!$I$193)*0.25,"YES"))</f>
        <v xml:space="preserve"> </v>
      </c>
      <c r="M2285" s="38" t="b">
        <f>OR('28 Populations and thresholds'!$J$193="CR",'28 Populations and thresholds'!$J$193="EN",'28 Populations and thresholds'!$J$193="VU")</f>
        <v>0</v>
      </c>
      <c r="N2285" s="75">
        <f>D2285/'28 Populations and thresholds'!$H$193</f>
        <v>3.4090909090909088E-2</v>
      </c>
      <c r="O2285" s="263" t="str">
        <f t="shared" si="145"/>
        <v xml:space="preserve"> </v>
      </c>
      <c r="Q2285" s="263" t="str">
        <f t="shared" si="146"/>
        <v xml:space="preserve"> </v>
      </c>
    </row>
    <row r="2286" spans="1:22" x14ac:dyDescent="0.2">
      <c r="A2286" s="143" t="s">
        <v>1498</v>
      </c>
      <c r="B2286" s="40" t="s">
        <v>1038</v>
      </c>
      <c r="C2286" s="4" t="s">
        <v>3459</v>
      </c>
      <c r="D2286" s="41">
        <v>600</v>
      </c>
      <c r="E2286" s="46">
        <v>27902</v>
      </c>
      <c r="F2286" s="43"/>
      <c r="G2286" s="263" t="str">
        <f t="shared" si="143"/>
        <v xml:space="preserve"> </v>
      </c>
      <c r="H2286" s="143" t="s">
        <v>21</v>
      </c>
      <c r="I2286" s="143" t="s">
        <v>630</v>
      </c>
      <c r="J2286" s="263" t="str">
        <f t="shared" si="144"/>
        <v xml:space="preserve"> </v>
      </c>
      <c r="K2286" s="38" t="str">
        <f>IF(D2286&gt;=(('28 Populations and thresholds'!$I$160)+('28 Populations and thresholds'!$I$163)),"YES"," ")</f>
        <v>YES</v>
      </c>
      <c r="L2286" s="38" t="str">
        <f>IF(K2286="YES"," ",IF(D2286&gt;=(('28 Populations and thresholds'!$I$160)+('28 Populations and thresholds'!$I$163))*0.25,"YES"))</f>
        <v xml:space="preserve"> </v>
      </c>
      <c r="M2286" s="38" t="b">
        <f>OR('28 Populations and thresholds'!$J$160="CR",'28 Populations and thresholds'!$J$160="EN",'28 Populations and thresholds'!$J$160="VU")</f>
        <v>0</v>
      </c>
      <c r="N2286" s="75">
        <f>D2286/(('28 Populations and thresholds'!$H$160)+('28 Populations and thresholds'!$H$163))</f>
        <v>1.5584415584415584E-2</v>
      </c>
      <c r="O2286" s="263" t="str">
        <f t="shared" si="145"/>
        <v xml:space="preserve"> </v>
      </c>
      <c r="P2286" s="121" t="s">
        <v>4563</v>
      </c>
      <c r="Q2286" s="263" t="str">
        <f t="shared" si="146"/>
        <v xml:space="preserve"> </v>
      </c>
    </row>
    <row r="2287" spans="1:22" x14ac:dyDescent="0.2">
      <c r="A2287" s="143" t="s">
        <v>1498</v>
      </c>
      <c r="B2287" s="40" t="s">
        <v>1038</v>
      </c>
      <c r="C2287" s="4" t="s">
        <v>3772</v>
      </c>
      <c r="D2287" s="41">
        <v>200</v>
      </c>
      <c r="E2287" s="46">
        <v>29359</v>
      </c>
      <c r="F2287" s="43"/>
      <c r="G2287" s="263" t="str">
        <f t="shared" si="143"/>
        <v xml:space="preserve"> </v>
      </c>
      <c r="H2287" s="143" t="s">
        <v>21</v>
      </c>
      <c r="I2287" s="143" t="s">
        <v>630</v>
      </c>
      <c r="J2287" s="263" t="str">
        <f t="shared" si="144"/>
        <v xml:space="preserve"> </v>
      </c>
      <c r="K2287" s="38" t="str">
        <f>IF(D2287&gt;=('28 Populations and thresholds'!$I$201),"YES"," ")</f>
        <v xml:space="preserve"> </v>
      </c>
      <c r="L2287" s="38" t="str">
        <f>IF(K2287="YES"," ",IF(D2287&gt;=('28 Populations and thresholds'!$I$201)*0.25,"YES"))</f>
        <v>YES</v>
      </c>
      <c r="M2287" s="38" t="b">
        <f>OR('28 Populations and thresholds'!$J$201="CR",'28 Populations and thresholds'!$J$201="EN",'28 Populations and thresholds'!$J$201="VU")</f>
        <v>0</v>
      </c>
      <c r="N2287" s="75">
        <f>D2287/'28 Populations and thresholds'!$H$201</f>
        <v>8.0000000000000002E-3</v>
      </c>
      <c r="O2287" s="263" t="str">
        <f t="shared" si="145"/>
        <v xml:space="preserve"> </v>
      </c>
      <c r="P2287" s="9"/>
      <c r="Q2287" s="263" t="str">
        <f t="shared" si="146"/>
        <v xml:space="preserve"> </v>
      </c>
    </row>
    <row r="2288" spans="1:22" x14ac:dyDescent="0.2">
      <c r="A2288" s="143" t="s">
        <v>1498</v>
      </c>
      <c r="B2288" s="40" t="s">
        <v>1038</v>
      </c>
      <c r="C2288" s="4" t="s">
        <v>3770</v>
      </c>
      <c r="D2288" s="41">
        <v>3000</v>
      </c>
      <c r="E2288" s="46">
        <v>31192</v>
      </c>
      <c r="F2288" s="43"/>
      <c r="G2288" s="263" t="str">
        <f t="shared" si="143"/>
        <v xml:space="preserve"> </v>
      </c>
      <c r="H2288" s="143" t="s">
        <v>21</v>
      </c>
      <c r="I2288" s="143" t="s">
        <v>630</v>
      </c>
      <c r="J2288" s="263" t="str">
        <f t="shared" si="144"/>
        <v xml:space="preserve"> </v>
      </c>
      <c r="K2288" s="38" t="str">
        <f>IF(D2288&gt;=('28 Populations and thresholds'!$I$199),"YES"," ")</f>
        <v xml:space="preserve"> </v>
      </c>
      <c r="L2288" s="38" t="str">
        <f>IF(K2288="YES"," ",IF(D2288&gt;=('28 Populations and thresholds'!$I$199)*0.25,"YES"))</f>
        <v>YES</v>
      </c>
      <c r="M2288" s="38" t="b">
        <f>OR('28 Populations and thresholds'!$J$199="CR",'28 Populations and thresholds'!$J$199="EN",'28 Populations and thresholds'!$J$199="VU")</f>
        <v>0</v>
      </c>
      <c r="N2288" s="75">
        <f>D2288/'28 Populations and thresholds'!$H$199</f>
        <v>9.5238095238095247E-3</v>
      </c>
      <c r="O2288" s="263" t="str">
        <f t="shared" si="145"/>
        <v xml:space="preserve"> </v>
      </c>
      <c r="P2288" s="9"/>
      <c r="Q2288" s="263" t="str">
        <f t="shared" si="146"/>
        <v xml:space="preserve"> </v>
      </c>
    </row>
    <row r="2289" spans="1:22" x14ac:dyDescent="0.2">
      <c r="A2289" s="143" t="s">
        <v>1498</v>
      </c>
      <c r="B2289" s="40" t="s">
        <v>1038</v>
      </c>
      <c r="C2289" s="4" t="s">
        <v>3766</v>
      </c>
      <c r="D2289" s="41">
        <v>100</v>
      </c>
      <c r="E2289" s="46">
        <v>29005</v>
      </c>
      <c r="F2289" s="43"/>
      <c r="G2289" s="263" t="str">
        <f t="shared" si="143"/>
        <v xml:space="preserve"> </v>
      </c>
      <c r="H2289" s="143" t="s">
        <v>21</v>
      </c>
      <c r="I2289" s="143" t="s">
        <v>630</v>
      </c>
      <c r="J2289" s="263" t="str">
        <f t="shared" si="144"/>
        <v xml:space="preserve"> </v>
      </c>
      <c r="K2289" s="38" t="str">
        <f>IF(D2289&gt;=('28 Populations and thresholds'!$I$194),"YES"," ")</f>
        <v xml:space="preserve"> </v>
      </c>
      <c r="L2289" s="38" t="str">
        <f>IF(K2289="YES"," ",IF(D2289&gt;=('28 Populations and thresholds'!$I$194)*0.25,"YES"))</f>
        <v>YES</v>
      </c>
      <c r="M2289" s="38" t="b">
        <f>OR('28 Populations and thresholds'!$J$194="CR",'28 Populations and thresholds'!$J$194="EN",'28 Populations and thresholds'!$J$194="VU")</f>
        <v>0</v>
      </c>
      <c r="N2289" s="75">
        <f>D2289/'28 Populations and thresholds'!$H$194</f>
        <v>3.5087719298245615E-3</v>
      </c>
      <c r="O2289" s="263" t="str">
        <f t="shared" si="145"/>
        <v xml:space="preserve"> </v>
      </c>
      <c r="P2289" s="9"/>
      <c r="Q2289" s="263" t="str">
        <f t="shared" si="146"/>
        <v xml:space="preserve"> </v>
      </c>
    </row>
    <row r="2290" spans="1:22" x14ac:dyDescent="0.2">
      <c r="A2290" s="143" t="s">
        <v>1498</v>
      </c>
      <c r="B2290" s="40" t="s">
        <v>1038</v>
      </c>
      <c r="C2290" s="111" t="s">
        <v>3484</v>
      </c>
      <c r="D2290" s="41">
        <v>200</v>
      </c>
      <c r="E2290" s="46">
        <v>29005</v>
      </c>
      <c r="F2290" s="43"/>
      <c r="G2290" s="263" t="str">
        <f t="shared" si="143"/>
        <v xml:space="preserve"> </v>
      </c>
      <c r="H2290" s="143" t="s">
        <v>21</v>
      </c>
      <c r="I2290" s="143" t="s">
        <v>630</v>
      </c>
      <c r="J2290" s="263" t="str">
        <f t="shared" si="144"/>
        <v xml:space="preserve"> </v>
      </c>
      <c r="K2290" s="38" t="str">
        <f>IF(D2290&gt;=('28 Populations and thresholds'!$I$209),"YES"," ")</f>
        <v>YES</v>
      </c>
      <c r="L2290" s="38" t="str">
        <f>IF(K2290="YES"," ",IF(D2290&gt;=('28 Populations and thresholds'!$I$209)*0.25,"YES"))</f>
        <v xml:space="preserve"> </v>
      </c>
      <c r="M2290" s="38" t="b">
        <f>OR('28 Populations and thresholds'!$J$209="CR",'28 Populations and thresholds'!$J$209="EN",'28 Populations and thresholds'!$J$209="VU")</f>
        <v>1</v>
      </c>
      <c r="N2290" s="75">
        <f>D2290/'28 Populations and thresholds'!$H$209</f>
        <v>0.41666666666666669</v>
      </c>
      <c r="O2290" s="263" t="str">
        <f t="shared" si="145"/>
        <v xml:space="preserve"> </v>
      </c>
      <c r="Q2290" s="263" t="str">
        <f t="shared" si="146"/>
        <v xml:space="preserve"> </v>
      </c>
      <c r="R2290" s="4"/>
      <c r="S2290" s="4"/>
      <c r="T2290" s="4"/>
      <c r="U2290" s="4"/>
      <c r="V2290" s="4"/>
    </row>
    <row r="2291" spans="1:22" x14ac:dyDescent="0.2">
      <c r="A2291" s="143" t="s">
        <v>1498</v>
      </c>
      <c r="B2291" s="40" t="s">
        <v>1038</v>
      </c>
      <c r="C2291" s="111" t="s">
        <v>3472</v>
      </c>
      <c r="D2291" s="41">
        <v>5</v>
      </c>
      <c r="E2291" s="46">
        <v>33381</v>
      </c>
      <c r="F2291" s="43"/>
      <c r="G2291" s="263" t="str">
        <f t="shared" si="143"/>
        <v xml:space="preserve"> </v>
      </c>
      <c r="H2291" s="143" t="s">
        <v>21</v>
      </c>
      <c r="I2291" s="143" t="s">
        <v>630</v>
      </c>
      <c r="J2291" s="263" t="str">
        <f t="shared" si="144"/>
        <v xml:space="preserve"> </v>
      </c>
      <c r="K2291" s="38" t="str">
        <f>IF(D2291&gt;=('28 Populations and thresholds'!$I$188),"YES"," ")</f>
        <v>YES</v>
      </c>
      <c r="L2291" s="38" t="str">
        <f>IF(K2291="YES"," ",IF(D2291&gt;=('28 Populations and thresholds'!$I$188)*0.25,"YES"))</f>
        <v xml:space="preserve"> </v>
      </c>
      <c r="M2291" s="38" t="b">
        <f>OR('28 Populations and thresholds'!$J$188="CR",'28 Populations and thresholds'!$J$188="EN",'28 Populations and thresholds'!$J$188="VU")</f>
        <v>1</v>
      </c>
      <c r="N2291" s="75">
        <f>D2291/'28 Populations and thresholds'!$H$188</f>
        <v>8.3333333333333332E-3</v>
      </c>
      <c r="O2291" s="263" t="str">
        <f t="shared" si="145"/>
        <v xml:space="preserve"> </v>
      </c>
      <c r="P2291" s="9"/>
      <c r="Q2291" s="263" t="str">
        <f t="shared" si="146"/>
        <v xml:space="preserve"> </v>
      </c>
      <c r="R2291" s="4"/>
      <c r="S2291" s="4"/>
      <c r="T2291" s="4"/>
      <c r="U2291" s="4"/>
      <c r="V2291" s="4"/>
    </row>
    <row r="2292" spans="1:22" x14ac:dyDescent="0.2">
      <c r="A2292" s="143" t="s">
        <v>1498</v>
      </c>
      <c r="B2292" s="40" t="s">
        <v>1038</v>
      </c>
      <c r="C2292" s="111" t="s">
        <v>3758</v>
      </c>
      <c r="D2292" s="41">
        <v>300</v>
      </c>
      <c r="E2292" s="46">
        <v>31924</v>
      </c>
      <c r="F2292" s="43"/>
      <c r="G2292" s="263" t="str">
        <f t="shared" si="143"/>
        <v xml:space="preserve"> </v>
      </c>
      <c r="H2292" s="143" t="s">
        <v>21</v>
      </c>
      <c r="I2292" s="143" t="s">
        <v>630</v>
      </c>
      <c r="J2292" s="263" t="str">
        <f t="shared" si="144"/>
        <v xml:space="preserve"> </v>
      </c>
      <c r="K2292" s="38" t="str">
        <f>IF(D2292&gt;=('28 Populations and thresholds'!$I$179),"YES"," ")</f>
        <v xml:space="preserve"> </v>
      </c>
      <c r="L2292" s="38" t="str">
        <f>IF(K2292="YES"," ",IF(D2292&gt;=('28 Populations and thresholds'!$I$179)*0.25,"YES"))</f>
        <v>YES</v>
      </c>
      <c r="M2292" s="38" t="b">
        <f>OR('28 Populations and thresholds'!$J$179="CR",'28 Populations and thresholds'!$J$179="EN",'28 Populations and thresholds'!$J$179="VU")</f>
        <v>0</v>
      </c>
      <c r="N2292" s="75">
        <f>D2292/'28 Populations and thresholds'!$H$179</f>
        <v>5.454545454545455E-3</v>
      </c>
      <c r="O2292" s="263" t="str">
        <f t="shared" si="145"/>
        <v xml:space="preserve"> </v>
      </c>
      <c r="Q2292" s="263" t="str">
        <f t="shared" si="146"/>
        <v xml:space="preserve"> </v>
      </c>
    </row>
    <row r="2293" spans="1:22" x14ac:dyDescent="0.2">
      <c r="A2293" s="143" t="s">
        <v>1498</v>
      </c>
      <c r="B2293" s="40" t="s">
        <v>1038</v>
      </c>
      <c r="C2293" s="111" t="s">
        <v>3473</v>
      </c>
      <c r="D2293" s="41">
        <v>500</v>
      </c>
      <c r="E2293" s="46">
        <v>29451</v>
      </c>
      <c r="F2293" s="43"/>
      <c r="G2293" s="263" t="str">
        <f t="shared" si="143"/>
        <v xml:space="preserve"> </v>
      </c>
      <c r="H2293" s="143" t="s">
        <v>21</v>
      </c>
      <c r="I2293" s="143" t="s">
        <v>630</v>
      </c>
      <c r="J2293" s="263" t="str">
        <f t="shared" si="144"/>
        <v xml:space="preserve"> </v>
      </c>
      <c r="K2293" s="38" t="str">
        <f>IF(D2293&gt;=('28 Populations and thresholds'!$I$190),"YES"," ")</f>
        <v xml:space="preserve"> </v>
      </c>
      <c r="L2293" s="38" t="str">
        <f>IF(K2293="YES"," ",IF(D2293&gt;=('28 Populations and thresholds'!$I$190)*0.25,"YES"))</f>
        <v>YES</v>
      </c>
      <c r="M2293" s="38" t="b">
        <f>OR('28 Populations and thresholds'!$J$190="CR",'28 Populations and thresholds'!$J$190="EN",'28 Populations and thresholds'!$J$190="VU")</f>
        <v>0</v>
      </c>
      <c r="N2293" s="75">
        <f>D2293/'28 Populations and thresholds'!$H$190</f>
        <v>5.0000000000000001E-3</v>
      </c>
      <c r="O2293" s="263" t="str">
        <f t="shared" si="145"/>
        <v xml:space="preserve"> </v>
      </c>
      <c r="Q2293" s="263" t="str">
        <f t="shared" si="146"/>
        <v xml:space="preserve"> </v>
      </c>
    </row>
    <row r="2294" spans="1:22" x14ac:dyDescent="0.2">
      <c r="A2294" s="267" t="s">
        <v>1498</v>
      </c>
      <c r="B2294" s="268" t="s">
        <v>1546</v>
      </c>
      <c r="C2294" s="268" t="s">
        <v>3796</v>
      </c>
      <c r="D2294" s="270">
        <v>5000</v>
      </c>
      <c r="E2294" s="294" t="s">
        <v>1547</v>
      </c>
      <c r="F2294" s="276"/>
      <c r="G2294" s="263" t="str">
        <f t="shared" si="143"/>
        <v xml:space="preserve"> </v>
      </c>
      <c r="H2294" s="267" t="s">
        <v>15</v>
      </c>
      <c r="I2294" s="267" t="s">
        <v>1524</v>
      </c>
      <c r="J2294" s="263" t="str">
        <f t="shared" si="144"/>
        <v xml:space="preserve"> </v>
      </c>
      <c r="K2294" s="272" t="str">
        <f>IF(D2294&gt;=(('28 Populations and thresholds'!$I$75)+('28 Populations and thresholds'!$I$76)),"YES"," ")</f>
        <v>YES</v>
      </c>
      <c r="L2294" s="272" t="str">
        <f>IF(K2294="YES"," ",IF(D2294&gt;=(('28 Populations and thresholds'!$I$75)+('28 Populations and thresholds'!$I$76))*0.25,"YES"))</f>
        <v xml:space="preserve"> </v>
      </c>
      <c r="M2294" s="272" t="b">
        <f>OR('28 Populations and thresholds'!$J$76="CR",'28 Populations and thresholds'!$J$76="EN",'28 Populations and thresholds'!$J$76="VU")</f>
        <v>0</v>
      </c>
      <c r="N2294" s="273">
        <f>D2294/(('28 Populations and thresholds'!$H$75)+('28 Populations and thresholds'!$H$76))</f>
        <v>0.57471264367816088</v>
      </c>
      <c r="O2294" s="263" t="str">
        <f t="shared" si="145"/>
        <v xml:space="preserve"> </v>
      </c>
      <c r="P2294" s="275" t="s">
        <v>4568</v>
      </c>
      <c r="Q2294" s="263" t="str">
        <f t="shared" si="146"/>
        <v xml:space="preserve"> </v>
      </c>
    </row>
    <row r="2295" spans="1:22" x14ac:dyDescent="0.2">
      <c r="A2295" s="267" t="s">
        <v>1498</v>
      </c>
      <c r="B2295" s="268" t="s">
        <v>1546</v>
      </c>
      <c r="C2295" s="268" t="s">
        <v>3797</v>
      </c>
      <c r="D2295" s="270">
        <v>10000</v>
      </c>
      <c r="E2295" s="294" t="s">
        <v>1547</v>
      </c>
      <c r="F2295" s="276"/>
      <c r="G2295" s="263" t="str">
        <f t="shared" si="143"/>
        <v xml:space="preserve"> </v>
      </c>
      <c r="H2295" s="267" t="s">
        <v>15</v>
      </c>
      <c r="I2295" s="267" t="s">
        <v>1501</v>
      </c>
      <c r="J2295" s="263" t="str">
        <f t="shared" si="144"/>
        <v xml:space="preserve"> </v>
      </c>
      <c r="K2295" s="272" t="str">
        <f>IF(D2295&gt;=(('28 Populations and thresholds'!$I$66)+('28 Populations and thresholds'!$I$67)+('28 Populations and thresholds'!$I$68)),"YES"," ")</f>
        <v>YES</v>
      </c>
      <c r="L2295" s="272" t="str">
        <f>IF(K2295="YES"," ",IF(D2295&gt;=(('28 Populations and thresholds'!$I$66)+('28 Populations and thresholds'!$I$67)+('28 Populations and thresholds'!$I$68))*0.25,"YES"))</f>
        <v xml:space="preserve"> </v>
      </c>
      <c r="M2295" s="272" t="b">
        <f>OR('28 Populations and thresholds'!$J$68="CR",'28 Populations and thresholds'!$J$68="EN",'28 Populations and thresholds'!$J$68="VU")</f>
        <v>0</v>
      </c>
      <c r="N2295" s="273">
        <f>D2295/(('28 Populations and thresholds'!$H$66)+('28 Populations and thresholds'!$H$67)+('28 Populations and thresholds'!$H$68))</f>
        <v>3.0478512648582749E-2</v>
      </c>
      <c r="O2295" s="263" t="str">
        <f t="shared" si="145"/>
        <v xml:space="preserve"> </v>
      </c>
      <c r="P2295" s="275" t="s">
        <v>4568</v>
      </c>
      <c r="Q2295" s="263" t="str">
        <f t="shared" si="146"/>
        <v xml:space="preserve"> </v>
      </c>
    </row>
    <row r="2296" spans="1:22" s="4" customFormat="1" x14ac:dyDescent="0.2">
      <c r="A2296" s="143" t="s">
        <v>1498</v>
      </c>
      <c r="B2296" s="40" t="s">
        <v>1087</v>
      </c>
      <c r="C2296" s="4" t="s">
        <v>3472</v>
      </c>
      <c r="D2296" s="41">
        <v>10</v>
      </c>
      <c r="E2296" s="46">
        <v>35665</v>
      </c>
      <c r="F2296" s="43"/>
      <c r="G2296" s="263" t="str">
        <f t="shared" si="143"/>
        <v xml:space="preserve"> </v>
      </c>
      <c r="H2296" s="143" t="s">
        <v>21</v>
      </c>
      <c r="I2296" s="143" t="s">
        <v>457</v>
      </c>
      <c r="J2296" s="263" t="str">
        <f t="shared" si="144"/>
        <v xml:space="preserve"> </v>
      </c>
      <c r="K2296" s="38" t="str">
        <f>IF(D2296&gt;=('28 Populations and thresholds'!$I$188),"YES"," ")</f>
        <v>YES</v>
      </c>
      <c r="L2296" s="38" t="str">
        <f>IF(K2296="YES"," ",IF(D2296&gt;=('28 Populations and thresholds'!$I$188)*0.25,"YES"))</f>
        <v xml:space="preserve"> </v>
      </c>
      <c r="M2296" s="38" t="b">
        <f>OR('28 Populations and thresholds'!$J$188="CR",'28 Populations and thresholds'!$J$188="EN",'28 Populations and thresholds'!$J$188="VU")</f>
        <v>1</v>
      </c>
      <c r="N2296" s="75">
        <f>D2296/'28 Populations and thresholds'!$H$188</f>
        <v>1.6666666666666666E-2</v>
      </c>
      <c r="O2296" s="263" t="str">
        <f t="shared" si="145"/>
        <v xml:space="preserve"> </v>
      </c>
      <c r="Q2296" s="263" t="str">
        <f t="shared" si="146"/>
        <v xml:space="preserve"> </v>
      </c>
    </row>
    <row r="2297" spans="1:22" x14ac:dyDescent="0.2">
      <c r="A2297" s="267" t="s">
        <v>1498</v>
      </c>
      <c r="B2297" s="268" t="s">
        <v>937</v>
      </c>
      <c r="C2297" s="268" t="s">
        <v>3795</v>
      </c>
      <c r="D2297" s="270">
        <v>50000</v>
      </c>
      <c r="E2297" s="271">
        <v>33100</v>
      </c>
      <c r="F2297" s="276" t="s">
        <v>6038</v>
      </c>
      <c r="G2297" s="263" t="str">
        <f t="shared" si="143"/>
        <v xml:space="preserve"> </v>
      </c>
      <c r="H2297" s="267" t="s">
        <v>21</v>
      </c>
      <c r="I2297" s="267" t="s">
        <v>316</v>
      </c>
      <c r="J2297" s="263" t="str">
        <f t="shared" si="144"/>
        <v xml:space="preserve"> </v>
      </c>
      <c r="K2297" s="272" t="str">
        <f>IF(D2297&gt;=(('28 Populations and thresholds'!$I$176)+('28 Populations and thresholds'!$I$177)),"YES"," ")</f>
        <v>YES</v>
      </c>
      <c r="L2297" s="272" t="str">
        <f>IF(K2297="YES"," ",IF(D2297&gt;=(('28 Populations and thresholds'!$I$176)+('28 Populations and thresholds'!$I$177))*0.25,"YES"))</f>
        <v xml:space="preserve"> </v>
      </c>
      <c r="M2297" s="272" t="b">
        <f>OR('28 Populations and thresholds'!$J$176="CR",'28 Populations and thresholds'!$J$176="EN",'28 Populations and thresholds'!$J$176="VU")</f>
        <v>0</v>
      </c>
      <c r="N2297" s="273">
        <f>D2297/(('28 Populations and thresholds'!$H$176)+('28 Populations and thresholds'!$H$177))</f>
        <v>0.17921146953405018</v>
      </c>
      <c r="O2297" s="263" t="str">
        <f t="shared" si="145"/>
        <v xml:space="preserve"> </v>
      </c>
      <c r="P2297" s="275" t="s">
        <v>4568</v>
      </c>
      <c r="Q2297" s="263" t="str">
        <f t="shared" si="146"/>
        <v xml:space="preserve"> </v>
      </c>
    </row>
    <row r="2298" spans="1:22" x14ac:dyDescent="0.2">
      <c r="A2298" s="267" t="s">
        <v>1498</v>
      </c>
      <c r="B2298" s="268" t="s">
        <v>937</v>
      </c>
      <c r="C2298" s="332" t="s">
        <v>3725</v>
      </c>
      <c r="D2298" s="270">
        <v>6000</v>
      </c>
      <c r="E2298" s="294" t="s">
        <v>1478</v>
      </c>
      <c r="F2298" s="276"/>
      <c r="G2298" s="263" t="str">
        <f t="shared" si="143"/>
        <v xml:space="preserve"> </v>
      </c>
      <c r="H2298" s="267" t="s">
        <v>15</v>
      </c>
      <c r="I2298" s="267" t="s">
        <v>1501</v>
      </c>
      <c r="J2298" s="263" t="str">
        <f t="shared" si="144"/>
        <v xml:space="preserve"> </v>
      </c>
      <c r="K2298" s="272" t="str">
        <f>IF(D2298&gt;=('28 Populations and thresholds'!$I$61),"YES"," ")</f>
        <v>YES</v>
      </c>
      <c r="L2298" s="272" t="str">
        <f>IF(K2298="YES"," ",IF(D2298&gt;=('28 Populations and thresholds'!$I$61)*0.25,"YES"))</f>
        <v xml:space="preserve"> </v>
      </c>
      <c r="M2298" s="272" t="b">
        <f>OR('28 Populations and thresholds'!$J$61="CR",'28 Populations and thresholds'!$J$61="EN",'28 Populations and thresholds'!$J$61="VU")</f>
        <v>0</v>
      </c>
      <c r="N2298" s="273">
        <f>D2298/('28 Populations and thresholds'!$H$61)</f>
        <v>0.6</v>
      </c>
      <c r="O2298" s="263" t="str">
        <f t="shared" si="145"/>
        <v xml:space="preserve"> </v>
      </c>
      <c r="P2298" s="300"/>
      <c r="Q2298" s="263" t="str">
        <f t="shared" si="146"/>
        <v xml:space="preserve"> </v>
      </c>
    </row>
    <row r="2299" spans="1:22" x14ac:dyDescent="0.2">
      <c r="A2299" s="267" t="s">
        <v>1498</v>
      </c>
      <c r="B2299" s="268" t="s">
        <v>937</v>
      </c>
      <c r="C2299" s="280" t="s">
        <v>3756</v>
      </c>
      <c r="D2299" s="270">
        <v>10000</v>
      </c>
      <c r="E2299" s="271">
        <v>33100</v>
      </c>
      <c r="F2299" s="276"/>
      <c r="G2299" s="263" t="str">
        <f t="shared" si="143"/>
        <v xml:space="preserve"> </v>
      </c>
      <c r="H2299" s="267" t="s">
        <v>21</v>
      </c>
      <c r="I2299" s="267" t="s">
        <v>294</v>
      </c>
      <c r="J2299" s="263" t="str">
        <f t="shared" si="144"/>
        <v xml:space="preserve"> </v>
      </c>
      <c r="K2299" s="272" t="str">
        <f>IF(D2299&gt;=('28 Populations and thresholds'!$I$175),"YES"," ")</f>
        <v>YES</v>
      </c>
      <c r="L2299" s="272" t="str">
        <f>IF(K2299="YES"," ",IF(D2299&gt;=('28 Populations and thresholds'!$I$175)*0.25,"YES"))</f>
        <v xml:space="preserve"> </v>
      </c>
      <c r="M2299" s="272" t="b">
        <f>OR('28 Populations and thresholds'!$J$175="CR",'28 Populations and thresholds'!$J$175="EN",'28 Populations and thresholds'!$J$175="VU")</f>
        <v>0</v>
      </c>
      <c r="N2299" s="273">
        <f>D2299/'28 Populations and thresholds'!$H$175</f>
        <v>7.1942446043165464E-2</v>
      </c>
      <c r="O2299" s="263" t="str">
        <f t="shared" si="145"/>
        <v xml:space="preserve"> </v>
      </c>
      <c r="P2299" s="269"/>
      <c r="Q2299" s="263" t="str">
        <f t="shared" si="146"/>
        <v xml:space="preserve"> </v>
      </c>
    </row>
    <row r="2300" spans="1:22" x14ac:dyDescent="0.2">
      <c r="A2300" s="267" t="s">
        <v>1498</v>
      </c>
      <c r="B2300" s="268" t="s">
        <v>937</v>
      </c>
      <c r="C2300" s="269" t="s">
        <v>3482</v>
      </c>
      <c r="D2300" s="270">
        <v>350000</v>
      </c>
      <c r="E2300" s="271">
        <v>33100</v>
      </c>
      <c r="F2300" s="276"/>
      <c r="G2300" s="263" t="str">
        <f t="shared" si="143"/>
        <v xml:space="preserve"> </v>
      </c>
      <c r="H2300" s="267" t="s">
        <v>21</v>
      </c>
      <c r="I2300" s="267" t="s">
        <v>294</v>
      </c>
      <c r="J2300" s="263" t="str">
        <f t="shared" si="144"/>
        <v xml:space="preserve"> </v>
      </c>
      <c r="K2300" s="272" t="str">
        <f>IF(D2300&gt;=(('28 Populations and thresholds'!$I$205)+('28 Populations and thresholds'!$I$206)+('28 Populations and thresholds'!$I$207)+('28 Populations and thresholds'!$I$208)),"YES"," ")</f>
        <v>YES</v>
      </c>
      <c r="L2300" s="272" t="str">
        <f>IF(K2300="YES"," ",IF(D2300&gt;=(('28 Populations and thresholds'!$I$205)+('28 Populations and thresholds'!$I$206)+('28 Populations and thresholds'!$I$207)+('28 Populations and thresholds'!$I$208))*0.25,"YES"))</f>
        <v xml:space="preserve"> </v>
      </c>
      <c r="M2300" s="272" t="b">
        <f>OR('28 Populations and thresholds'!$J$206="CR",'28 Populations and thresholds'!$J$206="EN",'28 Populations and thresholds'!$J$206="VU")</f>
        <v>0</v>
      </c>
      <c r="N2300" s="273">
        <f>D2300/(('28 Populations and thresholds'!$H$205)+('28 Populations and thresholds'!$H$206)+('28 Populations and thresholds'!$H$207)+('28 Populations and thresholds'!$H$208))</f>
        <v>0.13084601293506298</v>
      </c>
      <c r="O2300" s="263" t="str">
        <f t="shared" si="145"/>
        <v xml:space="preserve"> </v>
      </c>
      <c r="P2300" s="275" t="s">
        <v>4568</v>
      </c>
      <c r="Q2300" s="263" t="str">
        <f t="shared" si="146"/>
        <v xml:space="preserve"> </v>
      </c>
    </row>
    <row r="2301" spans="1:22" x14ac:dyDescent="0.2">
      <c r="A2301" s="267" t="s">
        <v>1498</v>
      </c>
      <c r="B2301" s="268" t="s">
        <v>937</v>
      </c>
      <c r="C2301" s="269" t="s">
        <v>3446</v>
      </c>
      <c r="D2301" s="270">
        <v>1000</v>
      </c>
      <c r="E2301" s="271">
        <v>36410</v>
      </c>
      <c r="F2301" s="276"/>
      <c r="G2301" s="263" t="str">
        <f t="shared" si="143"/>
        <v xml:space="preserve"> </v>
      </c>
      <c r="H2301" s="267" t="s">
        <v>21</v>
      </c>
      <c r="I2301" s="267" t="s">
        <v>294</v>
      </c>
      <c r="J2301" s="263" t="str">
        <f t="shared" si="144"/>
        <v xml:space="preserve"> </v>
      </c>
      <c r="K2301" s="272" t="str">
        <f>IF(D2301&gt;=('28 Populations and thresholds'!$I$144),"YES"," ")</f>
        <v>YES</v>
      </c>
      <c r="L2301" s="272" t="str">
        <f>IF(K2301="YES"," ",IF(D2301&gt;=('28 Populations and thresholds'!$I$144)*0.25,"YES"))</f>
        <v xml:space="preserve"> </v>
      </c>
      <c r="M2301" s="272" t="b">
        <f>OR('28 Populations and thresholds'!$J$144="CR",'28 Populations and thresholds'!$J$144="EN",'28 Populations and thresholds'!$J$144="VU")</f>
        <v>0</v>
      </c>
      <c r="N2301" s="273">
        <f>D2301/'28 Populations and thresholds'!$H$144</f>
        <v>0.1</v>
      </c>
      <c r="O2301" s="263" t="str">
        <f t="shared" si="145"/>
        <v xml:space="preserve"> </v>
      </c>
      <c r="P2301" s="269"/>
      <c r="Q2301" s="263" t="str">
        <f t="shared" si="146"/>
        <v xml:space="preserve"> </v>
      </c>
    </row>
    <row r="2302" spans="1:22" x14ac:dyDescent="0.2">
      <c r="A2302" s="267" t="s">
        <v>1498</v>
      </c>
      <c r="B2302" s="268" t="s">
        <v>937</v>
      </c>
      <c r="C2302" s="269" t="s">
        <v>3470</v>
      </c>
      <c r="D2302" s="270">
        <v>1000</v>
      </c>
      <c r="E2302" s="271">
        <v>33100</v>
      </c>
      <c r="F2302" s="276"/>
      <c r="G2302" s="263" t="str">
        <f t="shared" si="143"/>
        <v xml:space="preserve"> </v>
      </c>
      <c r="H2302" s="267" t="s">
        <v>21</v>
      </c>
      <c r="I2302" s="267" t="s">
        <v>294</v>
      </c>
      <c r="J2302" s="263" t="str">
        <f t="shared" si="144"/>
        <v xml:space="preserve"> </v>
      </c>
      <c r="K2302" s="272" t="str">
        <f>IF(D2302&gt;=('28 Populations and thresholds'!$I$181),"YES"," ")</f>
        <v>YES</v>
      </c>
      <c r="L2302" s="272" t="str">
        <f>IF(K2302="YES"," ",IF(D2302&gt;=('28 Populations and thresholds'!$I$181)*0.25,"YES"))</f>
        <v xml:space="preserve"> </v>
      </c>
      <c r="M2302" s="272" t="b">
        <f>OR('28 Populations and thresholds'!$J$181="CR",'28 Populations and thresholds'!$J$181="EN",'28 Populations and thresholds'!$J$181="VU")</f>
        <v>1</v>
      </c>
      <c r="N2302" s="273">
        <f>D2302/'28 Populations and thresholds'!$H$181</f>
        <v>3.125E-2</v>
      </c>
      <c r="O2302" s="263" t="str">
        <f t="shared" si="145"/>
        <v xml:space="preserve"> </v>
      </c>
      <c r="P2302" s="269"/>
      <c r="Q2302" s="263" t="str">
        <f t="shared" si="146"/>
        <v xml:space="preserve"> </v>
      </c>
    </row>
    <row r="2303" spans="1:22" x14ac:dyDescent="0.2">
      <c r="A2303" s="267" t="s">
        <v>1498</v>
      </c>
      <c r="B2303" s="268" t="s">
        <v>937</v>
      </c>
      <c r="C2303" s="269" t="s">
        <v>3767</v>
      </c>
      <c r="D2303" s="270">
        <v>100000</v>
      </c>
      <c r="E2303" s="271">
        <v>33100</v>
      </c>
      <c r="F2303" s="276"/>
      <c r="G2303" s="263" t="str">
        <f t="shared" si="143"/>
        <v xml:space="preserve"> </v>
      </c>
      <c r="H2303" s="267" t="s">
        <v>21</v>
      </c>
      <c r="I2303" s="267" t="s">
        <v>294</v>
      </c>
      <c r="J2303" s="263" t="str">
        <f t="shared" si="144"/>
        <v xml:space="preserve"> </v>
      </c>
      <c r="K2303" s="272" t="str">
        <f>IF(D2303&gt;=('28 Populations and thresholds'!$I$195),"YES"," ")</f>
        <v>YES</v>
      </c>
      <c r="L2303" s="272" t="str">
        <f>IF(K2303="YES"," ",IF(D2303&gt;=('28 Populations and thresholds'!$I$195)*0.25,"YES"))</f>
        <v xml:space="preserve"> </v>
      </c>
      <c r="M2303" s="272" t="b">
        <f>OR('28 Populations and thresholds'!$J$195="CR",'28 Populations and thresholds'!$J$195="EN",'28 Populations and thresholds'!$J$195="VU")</f>
        <v>1</v>
      </c>
      <c r="N2303" s="273">
        <f>D2303/'28 Populations and thresholds'!$H$195</f>
        <v>0.34482758620689657</v>
      </c>
      <c r="O2303" s="263" t="str">
        <f t="shared" si="145"/>
        <v xml:space="preserve"> </v>
      </c>
      <c r="P2303" s="269"/>
      <c r="Q2303" s="263" t="str">
        <f t="shared" si="146"/>
        <v xml:space="preserve"> </v>
      </c>
    </row>
    <row r="2304" spans="1:22" x14ac:dyDescent="0.2">
      <c r="A2304" s="267" t="s">
        <v>1498</v>
      </c>
      <c r="B2304" s="268" t="s">
        <v>937</v>
      </c>
      <c r="C2304" s="269" t="s">
        <v>3459</v>
      </c>
      <c r="D2304" s="270">
        <v>1000</v>
      </c>
      <c r="E2304" s="271">
        <v>33008</v>
      </c>
      <c r="F2304" s="276"/>
      <c r="G2304" s="263" t="str">
        <f t="shared" si="143"/>
        <v xml:space="preserve"> </v>
      </c>
      <c r="H2304" s="267" t="s">
        <v>21</v>
      </c>
      <c r="I2304" s="267" t="s">
        <v>294</v>
      </c>
      <c r="J2304" s="263" t="str">
        <f t="shared" si="144"/>
        <v xml:space="preserve"> </v>
      </c>
      <c r="K2304" s="272" t="str">
        <f>IF(D2304&gt;=('28 Populations and thresholds'!$I$163),"YES"," ")</f>
        <v>YES</v>
      </c>
      <c r="L2304" s="272" t="str">
        <f>IF(K2304="YES"," ",IF(D2304&gt;=('28 Populations and thresholds'!$I$163)*0.25,"YES"))</f>
        <v xml:space="preserve"> </v>
      </c>
      <c r="M2304" s="272" t="b">
        <f>OR('28 Populations and thresholds'!$J$163="CR",'28 Populations and thresholds'!$J$163="EN",'28 Populations and thresholds'!$J$163="VU")</f>
        <v>0</v>
      </c>
      <c r="N2304" s="273">
        <f>D2304/'28 Populations and thresholds'!$H$163</f>
        <v>7.6923076923076927E-2</v>
      </c>
      <c r="O2304" s="263" t="str">
        <f t="shared" si="145"/>
        <v xml:space="preserve"> </v>
      </c>
      <c r="P2304" s="275" t="s">
        <v>4561</v>
      </c>
      <c r="Q2304" s="263" t="str">
        <f t="shared" si="146"/>
        <v xml:space="preserve"> </v>
      </c>
    </row>
    <row r="2305" spans="1:22" x14ac:dyDescent="0.2">
      <c r="A2305" s="275" t="s">
        <v>1498</v>
      </c>
      <c r="B2305" s="268" t="s">
        <v>937</v>
      </c>
      <c r="C2305" s="278" t="s">
        <v>3778</v>
      </c>
      <c r="D2305" s="279">
        <v>714</v>
      </c>
      <c r="E2305" s="285">
        <v>38215</v>
      </c>
      <c r="F2305" s="272"/>
      <c r="G2305" s="263" t="str">
        <f t="shared" ref="G2305:G2368" si="147">" "</f>
        <v xml:space="preserve"> </v>
      </c>
      <c r="H2305" s="275"/>
      <c r="I2305" s="275" t="s">
        <v>4270</v>
      </c>
      <c r="J2305" s="263" t="str">
        <f t="shared" ref="J2305:J2368" si="148">" "</f>
        <v xml:space="preserve"> </v>
      </c>
      <c r="K2305" s="272" t="str">
        <f>IF(D2305&gt;=('28 Populations and thresholds'!$I$213),"YES"," ")</f>
        <v>YES</v>
      </c>
      <c r="L2305" s="272" t="str">
        <f>IF(K2305="YES"," ",IF(D2305&gt;=('28 Populations and thresholds'!$I$213)*0.25,"YES"))</f>
        <v xml:space="preserve"> </v>
      </c>
      <c r="M2305" s="272" t="b">
        <f>OR('28 Populations and thresholds'!$J$213="CR",'28 Populations and thresholds'!$J$213="EN",'28 Populations and thresholds'!$J$213="VU")</f>
        <v>0</v>
      </c>
      <c r="N2305" s="273">
        <f>D2305/'28 Populations and thresholds'!$H$213</f>
        <v>7.1399999999999996E-3</v>
      </c>
      <c r="O2305" s="263" t="str">
        <f t="shared" ref="O2305:O2368" si="149">" "</f>
        <v xml:space="preserve"> </v>
      </c>
      <c r="P2305" s="275"/>
      <c r="Q2305" s="263" t="str">
        <f t="shared" ref="Q2305:Q2368" si="150">" "</f>
        <v xml:space="preserve"> </v>
      </c>
      <c r="R2305" s="4"/>
      <c r="S2305" s="4"/>
      <c r="T2305" s="4"/>
      <c r="U2305" s="4"/>
      <c r="V2305" s="4"/>
    </row>
    <row r="2306" spans="1:22" x14ac:dyDescent="0.2">
      <c r="A2306" s="267" t="s">
        <v>1498</v>
      </c>
      <c r="B2306" s="268" t="s">
        <v>937</v>
      </c>
      <c r="C2306" s="268" t="s">
        <v>3799</v>
      </c>
      <c r="D2306" s="270">
        <v>3000</v>
      </c>
      <c r="E2306" s="271">
        <v>35930</v>
      </c>
      <c r="F2306" s="276"/>
      <c r="G2306" s="263" t="str">
        <f t="shared" si="147"/>
        <v xml:space="preserve"> </v>
      </c>
      <c r="H2306" s="267" t="s">
        <v>21</v>
      </c>
      <c r="I2306" s="267" t="s">
        <v>316</v>
      </c>
      <c r="J2306" s="263" t="str">
        <f t="shared" si="148"/>
        <v xml:space="preserve"> </v>
      </c>
      <c r="K2306" s="272" t="str">
        <f>IF(D2306&gt;=(('28 Populations and thresholds'!$I$196)+('28 Populations and thresholds'!$I$197)),"YES"," ")</f>
        <v>YES</v>
      </c>
      <c r="L2306" s="272" t="str">
        <f>IF(K2306="YES"," ",IF(D2306&gt;=(('28 Populations and thresholds'!$I$196)+('28 Populations and thresholds'!$I$197))*0.25,"YES"))</f>
        <v xml:space="preserve"> </v>
      </c>
      <c r="M2306" s="272" t="b">
        <f>OR('28 Populations and thresholds'!$J$197="CR",'28 Populations and thresholds'!$J$197="EN",'28 Populations and thresholds'!$J$197="VU")</f>
        <v>0</v>
      </c>
      <c r="N2306" s="273">
        <f>D2306/(('28 Populations and thresholds'!$H$196)+('28 Populations and thresholds'!$H$197))</f>
        <v>2.4590163934426229E-2</v>
      </c>
      <c r="O2306" s="263" t="str">
        <f t="shared" si="149"/>
        <v xml:space="preserve"> </v>
      </c>
      <c r="P2306" s="275" t="s">
        <v>4568</v>
      </c>
      <c r="Q2306" s="263" t="str">
        <f t="shared" si="150"/>
        <v xml:space="preserve"> </v>
      </c>
    </row>
    <row r="2307" spans="1:22" x14ac:dyDescent="0.2">
      <c r="A2307" s="267" t="s">
        <v>1498</v>
      </c>
      <c r="B2307" s="268" t="s">
        <v>937</v>
      </c>
      <c r="C2307" s="332" t="s">
        <v>3770</v>
      </c>
      <c r="D2307" s="270">
        <v>300000</v>
      </c>
      <c r="E2307" s="276"/>
      <c r="F2307" s="276"/>
      <c r="G2307" s="263" t="str">
        <f t="shared" si="147"/>
        <v xml:space="preserve"> </v>
      </c>
      <c r="H2307" s="267" t="s">
        <v>21</v>
      </c>
      <c r="I2307" s="267" t="s">
        <v>294</v>
      </c>
      <c r="J2307" s="263" t="str">
        <f t="shared" si="148"/>
        <v xml:space="preserve"> </v>
      </c>
      <c r="K2307" s="272" t="str">
        <f>IF(D2307&gt;=('28 Populations and thresholds'!$I$199),"YES"," ")</f>
        <v>YES</v>
      </c>
      <c r="L2307" s="272" t="str">
        <f>IF(K2307="YES"," ",IF(D2307&gt;=('28 Populations and thresholds'!$I$199)*0.25,"YES"))</f>
        <v xml:space="preserve"> </v>
      </c>
      <c r="M2307" s="272" t="b">
        <f>OR('28 Populations and thresholds'!$J$199="CR",'28 Populations and thresholds'!$J$199="EN",'28 Populations and thresholds'!$J$199="VU")</f>
        <v>0</v>
      </c>
      <c r="N2307" s="273">
        <f>D2307/'28 Populations and thresholds'!$H$199</f>
        <v>0.95238095238095233</v>
      </c>
      <c r="O2307" s="263" t="str">
        <f t="shared" si="149"/>
        <v xml:space="preserve"> </v>
      </c>
      <c r="P2307" s="269"/>
      <c r="Q2307" s="263" t="str">
        <f t="shared" si="150"/>
        <v xml:space="preserve"> </v>
      </c>
    </row>
    <row r="2308" spans="1:22" x14ac:dyDescent="0.2">
      <c r="A2308" s="275" t="s">
        <v>1498</v>
      </c>
      <c r="B2308" s="268" t="s">
        <v>937</v>
      </c>
      <c r="C2308" s="277" t="s">
        <v>3780</v>
      </c>
      <c r="D2308" s="279">
        <v>621</v>
      </c>
      <c r="E2308" s="285">
        <v>38215</v>
      </c>
      <c r="F2308" s="272"/>
      <c r="G2308" s="263" t="str">
        <f t="shared" si="147"/>
        <v xml:space="preserve"> </v>
      </c>
      <c r="H2308" s="275"/>
      <c r="I2308" s="275" t="s">
        <v>4270</v>
      </c>
      <c r="J2308" s="263" t="str">
        <f t="shared" si="148"/>
        <v xml:space="preserve"> </v>
      </c>
      <c r="K2308" s="272" t="str">
        <f>IF(D2308&gt;=('28 Populations and thresholds'!$I$218),"YES"," ")</f>
        <v>YES</v>
      </c>
      <c r="L2308" s="272" t="str">
        <f>IF(K2308="YES"," ",IF(D2308&gt;=('28 Populations and thresholds'!$I$218)*0.25,"YES"))</f>
        <v xml:space="preserve"> </v>
      </c>
      <c r="M2308" s="272" t="b">
        <f>OR('28 Populations and thresholds'!$J$218="CR",'28 Populations and thresholds'!$J$218="EN",'28 Populations and thresholds'!$J$218="VU")</f>
        <v>0</v>
      </c>
      <c r="N2308" s="273">
        <f>D2308/'28 Populations and thresholds'!$H$218</f>
        <v>6.2100000000000002E-4</v>
      </c>
      <c r="O2308" s="263" t="str">
        <f t="shared" si="149"/>
        <v xml:space="preserve"> </v>
      </c>
      <c r="P2308" s="275"/>
      <c r="Q2308" s="263" t="str">
        <f t="shared" si="150"/>
        <v xml:space="preserve"> </v>
      </c>
      <c r="R2308" s="4"/>
      <c r="S2308" s="4"/>
      <c r="T2308" s="4"/>
      <c r="U2308" s="4"/>
      <c r="V2308" s="4"/>
    </row>
    <row r="2309" spans="1:22" x14ac:dyDescent="0.2">
      <c r="A2309" s="267" t="s">
        <v>1498</v>
      </c>
      <c r="B2309" s="268" t="s">
        <v>937</v>
      </c>
      <c r="C2309" s="269" t="s">
        <v>3484</v>
      </c>
      <c r="D2309" s="270">
        <v>500</v>
      </c>
      <c r="E2309" s="271">
        <v>33008</v>
      </c>
      <c r="F2309" s="276"/>
      <c r="G2309" s="263" t="str">
        <f t="shared" si="147"/>
        <v xml:space="preserve"> </v>
      </c>
      <c r="H2309" s="267" t="s">
        <v>21</v>
      </c>
      <c r="I2309" s="267" t="s">
        <v>294</v>
      </c>
      <c r="J2309" s="263" t="str">
        <f t="shared" si="148"/>
        <v xml:space="preserve"> </v>
      </c>
      <c r="K2309" s="272" t="str">
        <f>IF(D2309&gt;=('28 Populations and thresholds'!$I$209),"YES"," ")</f>
        <v>YES</v>
      </c>
      <c r="L2309" s="272" t="str">
        <f>IF(K2309="YES"," ",IF(D2309&gt;=('28 Populations and thresholds'!$I$209)*0.25,"YES"))</f>
        <v xml:space="preserve"> </v>
      </c>
      <c r="M2309" s="272" t="b">
        <f>OR('28 Populations and thresholds'!$J$209="CR",'28 Populations and thresholds'!$J$209="EN",'28 Populations and thresholds'!$J$209="VU")</f>
        <v>1</v>
      </c>
      <c r="N2309" s="273">
        <f>D2309/'28 Populations and thresholds'!$H$209</f>
        <v>1.0416666666666667</v>
      </c>
      <c r="O2309" s="263" t="str">
        <f t="shared" si="149"/>
        <v xml:space="preserve"> </v>
      </c>
      <c r="P2309" s="275"/>
      <c r="Q2309" s="263" t="str">
        <f t="shared" si="150"/>
        <v xml:space="preserve"> </v>
      </c>
      <c r="R2309" s="4"/>
      <c r="S2309" s="4"/>
      <c r="T2309" s="4"/>
      <c r="U2309" s="4"/>
      <c r="V2309" s="4"/>
    </row>
    <row r="2310" spans="1:22" x14ac:dyDescent="0.2">
      <c r="A2310" s="267" t="s">
        <v>1498</v>
      </c>
      <c r="B2310" s="268" t="s">
        <v>937</v>
      </c>
      <c r="C2310" s="280" t="s">
        <v>3763</v>
      </c>
      <c r="D2310" s="270">
        <v>200</v>
      </c>
      <c r="E2310" s="271">
        <v>33018</v>
      </c>
      <c r="F2310" s="276"/>
      <c r="G2310" s="263" t="str">
        <f t="shared" si="147"/>
        <v xml:space="preserve"> </v>
      </c>
      <c r="H2310" s="267" t="s">
        <v>21</v>
      </c>
      <c r="I2310" s="267" t="s">
        <v>298</v>
      </c>
      <c r="J2310" s="263" t="str">
        <f t="shared" si="148"/>
        <v xml:space="preserve"> </v>
      </c>
      <c r="K2310" s="272" t="str">
        <f>IF(D2310&gt;=('28 Populations and thresholds'!$I$191),"YES"," ")</f>
        <v xml:space="preserve"> </v>
      </c>
      <c r="L2310" s="272" t="str">
        <f>IF(K2310="YES"," ",IF(D2310&gt;=('28 Populations and thresholds'!$I$191)*0.25,"YES"))</f>
        <v>YES</v>
      </c>
      <c r="M2310" s="272" t="b">
        <f>OR('28 Populations and thresholds'!$J$191="CR",'28 Populations and thresholds'!$J$191="EN",'28 Populations and thresholds'!$J$191="VU")</f>
        <v>0</v>
      </c>
      <c r="N2310" s="273">
        <f>D2310/'28 Populations and thresholds'!$H$191</f>
        <v>4.0000000000000001E-3</v>
      </c>
      <c r="O2310" s="263" t="str">
        <f t="shared" si="149"/>
        <v xml:space="preserve"> </v>
      </c>
      <c r="P2310" s="275"/>
      <c r="Q2310" s="263" t="str">
        <f t="shared" si="150"/>
        <v xml:space="preserve"> </v>
      </c>
    </row>
    <row r="2311" spans="1:22" x14ac:dyDescent="0.2">
      <c r="A2311" s="267" t="s">
        <v>1498</v>
      </c>
      <c r="B2311" s="268" t="s">
        <v>937</v>
      </c>
      <c r="C2311" s="269" t="s">
        <v>3758</v>
      </c>
      <c r="D2311" s="270">
        <v>20000</v>
      </c>
      <c r="E2311" s="271">
        <v>33086</v>
      </c>
      <c r="F2311" s="276"/>
      <c r="G2311" s="263" t="str">
        <f t="shared" si="147"/>
        <v xml:space="preserve"> </v>
      </c>
      <c r="H2311" s="267" t="s">
        <v>21</v>
      </c>
      <c r="I2311" s="267" t="s">
        <v>294</v>
      </c>
      <c r="J2311" s="263" t="str">
        <f t="shared" si="148"/>
        <v xml:space="preserve"> </v>
      </c>
      <c r="K2311" s="272" t="str">
        <f>IF(D2311&gt;=('28 Populations and thresholds'!$I$179),"YES"," ")</f>
        <v>YES</v>
      </c>
      <c r="L2311" s="272" t="str">
        <f>IF(K2311="YES"," ",IF(D2311&gt;=('28 Populations and thresholds'!$I$179)*0.25,"YES"))</f>
        <v xml:space="preserve"> </v>
      </c>
      <c r="M2311" s="272" t="b">
        <f>OR('28 Populations and thresholds'!$J$179="CR",'28 Populations and thresholds'!$J$179="EN",'28 Populations and thresholds'!$J$179="VU")</f>
        <v>0</v>
      </c>
      <c r="N2311" s="273">
        <f>D2311/'28 Populations and thresholds'!$H$179</f>
        <v>0.36363636363636365</v>
      </c>
      <c r="O2311" s="263" t="str">
        <f t="shared" si="149"/>
        <v xml:space="preserve"> </v>
      </c>
      <c r="P2311" s="275"/>
      <c r="Q2311" s="263" t="str">
        <f t="shared" si="150"/>
        <v xml:space="preserve"> </v>
      </c>
    </row>
    <row r="2312" spans="1:22" x14ac:dyDescent="0.2">
      <c r="A2312" s="267" t="s">
        <v>1498</v>
      </c>
      <c r="B2312" s="268" t="s">
        <v>937</v>
      </c>
      <c r="C2312" s="280" t="s">
        <v>3522</v>
      </c>
      <c r="D2312" s="270">
        <v>2000</v>
      </c>
      <c r="E2312" s="294" t="s">
        <v>1320</v>
      </c>
      <c r="F2312" s="276"/>
      <c r="G2312" s="263" t="str">
        <f t="shared" si="147"/>
        <v xml:space="preserve"> </v>
      </c>
      <c r="H2312" s="267" t="s">
        <v>15</v>
      </c>
      <c r="I2312" s="267" t="s">
        <v>1524</v>
      </c>
      <c r="J2312" s="263" t="str">
        <f t="shared" si="148"/>
        <v xml:space="preserve"> </v>
      </c>
      <c r="K2312" s="272" t="str">
        <f>IF(D2312&gt;=('28 Populations and thresholds'!$I$58),"YES"," ")</f>
        <v>YES</v>
      </c>
      <c r="L2312" s="272" t="str">
        <f>IF(K2312="YES"," ",IF(D2312&gt;=('28 Populations and thresholds'!$I$58)*0.25,"YES"))</f>
        <v xml:space="preserve"> </v>
      </c>
      <c r="M2312" s="272" t="b">
        <f>OR('28 Populations and thresholds'!$J$58="CR",'28 Populations and thresholds'!$J$58="EN",'28 Populations and thresholds'!$J$58="VU")</f>
        <v>0</v>
      </c>
      <c r="N2312" s="273">
        <f>D2312/'28 Populations and thresholds'!$H$58</f>
        <v>3.3333333333333333E-2</v>
      </c>
      <c r="O2312" s="263" t="str">
        <f t="shared" si="149"/>
        <v xml:space="preserve"> </v>
      </c>
      <c r="P2312" s="275"/>
      <c r="Q2312" s="263" t="str">
        <f t="shared" si="150"/>
        <v xml:space="preserve"> </v>
      </c>
    </row>
    <row r="2313" spans="1:22" x14ac:dyDescent="0.2">
      <c r="A2313" s="143" t="s">
        <v>1498</v>
      </c>
      <c r="B2313" s="40" t="s">
        <v>967</v>
      </c>
      <c r="C2313" s="111" t="s">
        <v>3756</v>
      </c>
      <c r="D2313" s="41">
        <v>400</v>
      </c>
      <c r="E2313" s="46">
        <v>31612</v>
      </c>
      <c r="F2313" s="43"/>
      <c r="G2313" s="263" t="str">
        <f t="shared" si="147"/>
        <v xml:space="preserve"> </v>
      </c>
      <c r="H2313" s="143" t="s">
        <v>21</v>
      </c>
      <c r="I2313" s="143" t="s">
        <v>630</v>
      </c>
      <c r="J2313" s="263" t="str">
        <f t="shared" si="148"/>
        <v xml:space="preserve"> </v>
      </c>
      <c r="K2313" s="38" t="str">
        <f>IF(D2313&gt;=('28 Populations and thresholds'!$I$175),"YES"," ")</f>
        <v xml:space="preserve"> </v>
      </c>
      <c r="L2313" s="38" t="str">
        <f>IF(K2313="YES"," ",IF(D2313&gt;=('28 Populations and thresholds'!$I$175)*0.25,"YES"))</f>
        <v>YES</v>
      </c>
      <c r="M2313" s="38" t="b">
        <f>OR('28 Populations and thresholds'!$J$175="CR",'28 Populations and thresholds'!$J$175="EN",'28 Populations and thresholds'!$J$175="VU")</f>
        <v>0</v>
      </c>
      <c r="N2313" s="75">
        <f>D2313/'28 Populations and thresholds'!$H$175</f>
        <v>2.8776978417266188E-3</v>
      </c>
      <c r="O2313" s="263" t="str">
        <f t="shared" si="149"/>
        <v xml:space="preserve"> </v>
      </c>
      <c r="P2313" s="9"/>
      <c r="Q2313" s="263" t="str">
        <f t="shared" si="150"/>
        <v xml:space="preserve"> </v>
      </c>
    </row>
    <row r="2314" spans="1:22" x14ac:dyDescent="0.2">
      <c r="A2314" s="143" t="s">
        <v>1498</v>
      </c>
      <c r="B2314" s="40" t="s">
        <v>967</v>
      </c>
      <c r="C2314" s="4" t="s">
        <v>3472</v>
      </c>
      <c r="D2314" s="41">
        <v>10</v>
      </c>
      <c r="E2314" s="46">
        <v>30883</v>
      </c>
      <c r="F2314" s="43"/>
      <c r="G2314" s="263" t="str">
        <f t="shared" si="147"/>
        <v xml:space="preserve"> </v>
      </c>
      <c r="H2314" s="143" t="s">
        <v>21</v>
      </c>
      <c r="I2314" s="143" t="s">
        <v>630</v>
      </c>
      <c r="J2314" s="263" t="str">
        <f t="shared" si="148"/>
        <v xml:space="preserve"> </v>
      </c>
      <c r="K2314" s="38" t="str">
        <f>IF(D2314&gt;=('28 Populations and thresholds'!$I$188),"YES"," ")</f>
        <v>YES</v>
      </c>
      <c r="L2314" s="38" t="str">
        <f>IF(K2314="YES"," ",IF(D2314&gt;=('28 Populations and thresholds'!$I$188)*0.25,"YES"))</f>
        <v xml:space="preserve"> </v>
      </c>
      <c r="M2314" s="38" t="b">
        <f>OR('28 Populations and thresholds'!$J$188="CR",'28 Populations and thresholds'!$J$188="EN",'28 Populations and thresholds'!$J$188="VU")</f>
        <v>1</v>
      </c>
      <c r="N2314" s="75">
        <f>D2314/'28 Populations and thresholds'!$H$188</f>
        <v>1.6666666666666666E-2</v>
      </c>
      <c r="O2314" s="263" t="str">
        <f t="shared" si="149"/>
        <v xml:space="preserve"> </v>
      </c>
      <c r="P2314" s="9"/>
      <c r="Q2314" s="263" t="str">
        <f t="shared" si="150"/>
        <v xml:space="preserve"> </v>
      </c>
      <c r="R2314" s="4"/>
      <c r="S2314" s="4"/>
      <c r="T2314" s="4"/>
      <c r="U2314" s="4"/>
      <c r="V2314" s="4"/>
    </row>
    <row r="2315" spans="1:22" x14ac:dyDescent="0.2">
      <c r="A2315" s="275" t="s">
        <v>1498</v>
      </c>
      <c r="B2315" s="277" t="s">
        <v>4212</v>
      </c>
      <c r="C2315" s="333" t="s">
        <v>3756</v>
      </c>
      <c r="D2315" s="279">
        <v>15000</v>
      </c>
      <c r="E2315" s="285">
        <v>40008</v>
      </c>
      <c r="F2315" s="272"/>
      <c r="G2315" s="263" t="str">
        <f t="shared" si="147"/>
        <v xml:space="preserve"> </v>
      </c>
      <c r="H2315" s="275"/>
      <c r="I2315" s="275" t="s">
        <v>4222</v>
      </c>
      <c r="J2315" s="263" t="str">
        <f t="shared" si="148"/>
        <v xml:space="preserve"> </v>
      </c>
      <c r="K2315" s="272" t="str">
        <f>IF(D2315&gt;=('28 Populations and thresholds'!$I$175),"YES"," ")</f>
        <v>YES</v>
      </c>
      <c r="L2315" s="272" t="str">
        <f>IF(K2315="YES"," ",IF(D2315&gt;=('28 Populations and thresholds'!$I$175)*0.25,"YES"))</f>
        <v xml:space="preserve"> </v>
      </c>
      <c r="M2315" s="272" t="b">
        <f>OR('28 Populations and thresholds'!$J$175="CR",'28 Populations and thresholds'!$J$175="EN",'28 Populations and thresholds'!$J$175="VU")</f>
        <v>0</v>
      </c>
      <c r="N2315" s="273">
        <f>D2315/'28 Populations and thresholds'!$H$175</f>
        <v>0.1079136690647482</v>
      </c>
      <c r="O2315" s="263" t="str">
        <f t="shared" si="149"/>
        <v xml:space="preserve"> </v>
      </c>
      <c r="P2315" s="275"/>
      <c r="Q2315" s="263" t="str">
        <f t="shared" si="150"/>
        <v xml:space="preserve"> </v>
      </c>
    </row>
    <row r="2316" spans="1:22" x14ac:dyDescent="0.2">
      <c r="A2316" s="275" t="s">
        <v>1498</v>
      </c>
      <c r="B2316" s="277" t="s">
        <v>4212</v>
      </c>
      <c r="C2316" s="278" t="s">
        <v>3482</v>
      </c>
      <c r="D2316" s="279">
        <v>9500</v>
      </c>
      <c r="E2316" s="285">
        <v>40065</v>
      </c>
      <c r="F2316" s="272"/>
      <c r="G2316" s="263" t="str">
        <f t="shared" si="147"/>
        <v xml:space="preserve"> </v>
      </c>
      <c r="H2316" s="275"/>
      <c r="I2316" s="275" t="s">
        <v>4222</v>
      </c>
      <c r="J2316" s="263" t="str">
        <f t="shared" si="148"/>
        <v xml:space="preserve"> </v>
      </c>
      <c r="K2316" s="272" t="str">
        <f>IF(D2316&gt;=(('28 Populations and thresholds'!$I$205)+('28 Populations and thresholds'!$I$206)+('28 Populations and thresholds'!$I$207)+('28 Populations and thresholds'!$I$208)),"YES"," ")</f>
        <v>YES</v>
      </c>
      <c r="L2316" s="272" t="str">
        <f>IF(K2316="YES"," ",IF(D2316&gt;=(('28 Populations and thresholds'!$I$205)+('28 Populations and thresholds'!$I$206)+('28 Populations and thresholds'!$I$207)+('28 Populations and thresholds'!$I$208))*0.25,"YES"))</f>
        <v xml:space="preserve"> </v>
      </c>
      <c r="M2316" s="272" t="b">
        <f>OR('28 Populations and thresholds'!$J$206="CR",'28 Populations and thresholds'!$J$206="EN",'28 Populations and thresholds'!$J$206="VU")</f>
        <v>0</v>
      </c>
      <c r="N2316" s="273">
        <f>D2316/(('28 Populations and thresholds'!$H$205)+('28 Populations and thresholds'!$H$206)+('28 Populations and thresholds'!$H$207)+('28 Populations and thresholds'!$H$208))</f>
        <v>3.5515346368088525E-3</v>
      </c>
      <c r="O2316" s="263" t="str">
        <f t="shared" si="149"/>
        <v xml:space="preserve"> </v>
      </c>
      <c r="P2316" s="275" t="s">
        <v>4568</v>
      </c>
      <c r="Q2316" s="263" t="str">
        <f t="shared" si="150"/>
        <v xml:space="preserve"> </v>
      </c>
    </row>
    <row r="2317" spans="1:22" x14ac:dyDescent="0.2">
      <c r="A2317" s="275" t="s">
        <v>1498</v>
      </c>
      <c r="B2317" s="277" t="s">
        <v>4212</v>
      </c>
      <c r="C2317" s="278" t="s">
        <v>3767</v>
      </c>
      <c r="D2317" s="279">
        <v>11500</v>
      </c>
      <c r="E2317" s="285">
        <v>40003</v>
      </c>
      <c r="F2317" s="272"/>
      <c r="G2317" s="263" t="str">
        <f t="shared" si="147"/>
        <v xml:space="preserve"> </v>
      </c>
      <c r="H2317" s="275"/>
      <c r="I2317" s="275" t="s">
        <v>4222</v>
      </c>
      <c r="J2317" s="263" t="str">
        <f t="shared" si="148"/>
        <v xml:space="preserve"> </v>
      </c>
      <c r="K2317" s="272" t="str">
        <f>IF(D2317&gt;=('28 Populations and thresholds'!$I$195),"YES"," ")</f>
        <v>YES</v>
      </c>
      <c r="L2317" s="272" t="str">
        <f>IF(K2317="YES"," ",IF(D2317&gt;=('28 Populations and thresholds'!$I$195)*0.25,"YES"))</f>
        <v xml:space="preserve"> </v>
      </c>
      <c r="M2317" s="272" t="b">
        <f>OR('28 Populations and thresholds'!$J$195="CR",'28 Populations and thresholds'!$J$195="EN",'28 Populations and thresholds'!$J$195="VU")</f>
        <v>1</v>
      </c>
      <c r="N2317" s="273">
        <f>D2317/'28 Populations and thresholds'!$H$195</f>
        <v>3.9655172413793106E-2</v>
      </c>
      <c r="O2317" s="263" t="str">
        <f t="shared" si="149"/>
        <v xml:space="preserve"> </v>
      </c>
      <c r="P2317" s="275"/>
      <c r="Q2317" s="263" t="str">
        <f t="shared" si="150"/>
        <v xml:space="preserve"> </v>
      </c>
    </row>
    <row r="2318" spans="1:22" x14ac:dyDescent="0.2">
      <c r="A2318" s="275" t="s">
        <v>1498</v>
      </c>
      <c r="B2318" s="277" t="s">
        <v>4212</v>
      </c>
      <c r="C2318" s="278" t="s">
        <v>3799</v>
      </c>
      <c r="D2318" s="279">
        <v>2000</v>
      </c>
      <c r="E2318" s="285">
        <v>40003</v>
      </c>
      <c r="F2318" s="272"/>
      <c r="G2318" s="263" t="str">
        <f t="shared" si="147"/>
        <v xml:space="preserve"> </v>
      </c>
      <c r="H2318" s="275"/>
      <c r="I2318" s="275" t="s">
        <v>4222</v>
      </c>
      <c r="J2318" s="263" t="str">
        <f t="shared" si="148"/>
        <v xml:space="preserve"> </v>
      </c>
      <c r="K2318" s="272" t="str">
        <f>IF(D2318&gt;=(('28 Populations and thresholds'!$I$196)+('28 Populations and thresholds'!$I$197)),"YES"," ")</f>
        <v>YES</v>
      </c>
      <c r="L2318" s="272" t="str">
        <f>IF(K2318="YES"," ",IF(D2318&gt;=(('28 Populations and thresholds'!$I$196)+('28 Populations and thresholds'!$I$197))*0.25,"YES"))</f>
        <v xml:space="preserve"> </v>
      </c>
      <c r="M2318" s="272" t="b">
        <f>OR('28 Populations and thresholds'!$J$197="CR",'28 Populations and thresholds'!$J$197="EN",'28 Populations and thresholds'!$J$197="VU")</f>
        <v>0</v>
      </c>
      <c r="N2318" s="273">
        <f>D2318/(('28 Populations and thresholds'!$H$196)+('28 Populations and thresholds'!$H$197))</f>
        <v>1.6393442622950821E-2</v>
      </c>
      <c r="O2318" s="263" t="str">
        <f t="shared" si="149"/>
        <v xml:space="preserve"> </v>
      </c>
      <c r="P2318" s="275" t="s">
        <v>4568</v>
      </c>
      <c r="Q2318" s="263" t="str">
        <f t="shared" si="150"/>
        <v xml:space="preserve"> </v>
      </c>
    </row>
    <row r="2319" spans="1:22" x14ac:dyDescent="0.2">
      <c r="A2319" s="275" t="s">
        <v>1498</v>
      </c>
      <c r="B2319" s="277" t="s">
        <v>4212</v>
      </c>
      <c r="C2319" s="333" t="s">
        <v>3770</v>
      </c>
      <c r="D2319" s="279">
        <v>15000</v>
      </c>
      <c r="E2319" s="285">
        <v>40008</v>
      </c>
      <c r="F2319" s="272"/>
      <c r="G2319" s="263" t="str">
        <f t="shared" si="147"/>
        <v xml:space="preserve"> </v>
      </c>
      <c r="H2319" s="275"/>
      <c r="I2319" s="275" t="s">
        <v>4222</v>
      </c>
      <c r="J2319" s="263" t="str">
        <f t="shared" si="148"/>
        <v xml:space="preserve"> </v>
      </c>
      <c r="K2319" s="272" t="str">
        <f>IF(D2319&gt;=('28 Populations and thresholds'!$I$199),"YES"," ")</f>
        <v>YES</v>
      </c>
      <c r="L2319" s="272" t="str">
        <f>IF(K2319="YES"," ",IF(D2319&gt;=('28 Populations and thresholds'!$I$199)*0.25,"YES"))</f>
        <v xml:space="preserve"> </v>
      </c>
      <c r="M2319" s="272" t="b">
        <f>OR('28 Populations and thresholds'!$J$199="CR",'28 Populations and thresholds'!$J$199="EN",'28 Populations and thresholds'!$J$199="VU")</f>
        <v>0</v>
      </c>
      <c r="N2319" s="273">
        <f>D2319/'28 Populations and thresholds'!$H$199</f>
        <v>4.7619047619047616E-2</v>
      </c>
      <c r="O2319" s="263" t="str">
        <f t="shared" si="149"/>
        <v xml:space="preserve"> </v>
      </c>
      <c r="P2319" s="275"/>
      <c r="Q2319" s="263" t="str">
        <f t="shared" si="150"/>
        <v xml:space="preserve"> </v>
      </c>
    </row>
    <row r="2320" spans="1:22" x14ac:dyDescent="0.2">
      <c r="A2320" s="275" t="s">
        <v>1498</v>
      </c>
      <c r="B2320" s="277" t="s">
        <v>4212</v>
      </c>
      <c r="C2320" s="333" t="s">
        <v>3474</v>
      </c>
      <c r="D2320" s="279">
        <v>420</v>
      </c>
      <c r="E2320" s="274" t="s">
        <v>4215</v>
      </c>
      <c r="F2320" s="272"/>
      <c r="G2320" s="263" t="str">
        <f t="shared" si="147"/>
        <v xml:space="preserve"> </v>
      </c>
      <c r="H2320" s="275"/>
      <c r="I2320" s="275" t="s">
        <v>4221</v>
      </c>
      <c r="J2320" s="263" t="str">
        <f t="shared" si="148"/>
        <v xml:space="preserve"> </v>
      </c>
      <c r="K2320" s="272" t="str">
        <f>IF(D2320&gt;=('28 Populations and thresholds'!$I$198),"YES"," ")</f>
        <v>YES</v>
      </c>
      <c r="L2320" s="272" t="str">
        <f>IF(K2320="YES"," ",IF(D2320&gt;=('28 Populations and thresholds'!$I$198)*0.25,"YES"))</f>
        <v xml:space="preserve"> </v>
      </c>
      <c r="M2320" s="272" t="b">
        <f>OR('28 Populations and thresholds'!$J$198="CR",'28 Populations and thresholds'!$J$198="EN",'28 Populations and thresholds'!$J$198="VU")</f>
        <v>0</v>
      </c>
      <c r="N2320" s="273">
        <f>D2320/'28 Populations and thresholds'!$H$198</f>
        <v>1.9090909090909092E-2</v>
      </c>
      <c r="O2320" s="263" t="str">
        <f t="shared" si="149"/>
        <v xml:space="preserve"> </v>
      </c>
      <c r="P2320" s="275"/>
      <c r="Q2320" s="263" t="str">
        <f t="shared" si="150"/>
        <v xml:space="preserve"> </v>
      </c>
    </row>
    <row r="2321" spans="1:22" x14ac:dyDescent="0.2">
      <c r="A2321" s="275" t="s">
        <v>1498</v>
      </c>
      <c r="B2321" s="277" t="s">
        <v>4212</v>
      </c>
      <c r="C2321" s="277" t="s">
        <v>3484</v>
      </c>
      <c r="D2321" s="279">
        <v>1</v>
      </c>
      <c r="E2321" s="274" t="s">
        <v>4223</v>
      </c>
      <c r="F2321" s="272"/>
      <c r="G2321" s="263" t="str">
        <f t="shared" si="147"/>
        <v xml:space="preserve"> </v>
      </c>
      <c r="H2321" s="275"/>
      <c r="I2321" s="275" t="s">
        <v>4222</v>
      </c>
      <c r="J2321" s="263" t="str">
        <f t="shared" si="148"/>
        <v xml:space="preserve"> </v>
      </c>
      <c r="K2321" s="272" t="s">
        <v>4558</v>
      </c>
      <c r="L2321" s="272" t="str">
        <f>IF(K2321="YES"," ",IF(D2321&gt;=('28 Populations and thresholds'!$I$209)*0.25,"YES"))</f>
        <v xml:space="preserve"> </v>
      </c>
      <c r="M2321" s="272" t="b">
        <f>OR('28 Populations and thresholds'!$J$209="CR",'28 Populations and thresholds'!$J$209="EN",'28 Populations and thresholds'!$J$209="VU")</f>
        <v>1</v>
      </c>
      <c r="N2321" s="273">
        <f>D2321/'28 Populations and thresholds'!$H$209</f>
        <v>2.0833333333333333E-3</v>
      </c>
      <c r="O2321" s="263" t="str">
        <f t="shared" si="149"/>
        <v xml:space="preserve"> </v>
      </c>
      <c r="P2321" s="275" t="s">
        <v>4566</v>
      </c>
      <c r="Q2321" s="263" t="str">
        <f t="shared" si="150"/>
        <v xml:space="preserve"> </v>
      </c>
      <c r="R2321" s="4"/>
      <c r="S2321" s="4"/>
      <c r="T2321" s="4"/>
      <c r="U2321" s="4"/>
      <c r="V2321" s="4"/>
    </row>
    <row r="2322" spans="1:22" x14ac:dyDescent="0.2">
      <c r="A2322" s="143" t="s">
        <v>1498</v>
      </c>
      <c r="B2322" s="40" t="s">
        <v>1549</v>
      </c>
      <c r="C2322" s="40" t="s">
        <v>3796</v>
      </c>
      <c r="D2322" s="41">
        <v>60</v>
      </c>
      <c r="E2322" s="47" t="s">
        <v>1551</v>
      </c>
      <c r="F2322" s="43"/>
      <c r="G2322" s="263" t="str">
        <f t="shared" si="147"/>
        <v xml:space="preserve"> </v>
      </c>
      <c r="H2322" s="143" t="s">
        <v>15</v>
      </c>
      <c r="I2322" s="143" t="s">
        <v>1550</v>
      </c>
      <c r="J2322" s="263" t="str">
        <f t="shared" si="148"/>
        <v xml:space="preserve"> </v>
      </c>
      <c r="K2322" s="38" t="str">
        <f>IF(D2322&gt;=(('28 Populations and thresholds'!$I$75)+('28 Populations and thresholds'!$I$76)),"YES"," ")</f>
        <v>YES</v>
      </c>
      <c r="L2322" s="38" t="str">
        <f>IF(K2322="YES"," ",IF(D2322&gt;=(('28 Populations and thresholds'!$I$75)+('28 Populations and thresholds'!$I$76))*0.25,"YES"))</f>
        <v xml:space="preserve"> </v>
      </c>
      <c r="M2322" s="38" t="b">
        <f>OR('28 Populations and thresholds'!$J$76="CR",'28 Populations and thresholds'!$J$76="EN",'28 Populations and thresholds'!$J$76="VU")</f>
        <v>0</v>
      </c>
      <c r="N2322" s="75">
        <f>D2322/(('28 Populations and thresholds'!$H$75)+('28 Populations and thresholds'!$H$76))</f>
        <v>6.8965517241379309E-3</v>
      </c>
      <c r="O2322" s="263" t="str">
        <f t="shared" si="149"/>
        <v xml:space="preserve"> </v>
      </c>
      <c r="P2322" s="12" t="s">
        <v>4568</v>
      </c>
      <c r="Q2322" s="263" t="str">
        <f t="shared" si="150"/>
        <v xml:space="preserve"> </v>
      </c>
    </row>
    <row r="2323" spans="1:22" x14ac:dyDescent="0.2">
      <c r="A2323" s="267" t="s">
        <v>1498</v>
      </c>
      <c r="B2323" s="268" t="s">
        <v>1232</v>
      </c>
      <c r="C2323" s="280" t="s">
        <v>3482</v>
      </c>
      <c r="D2323" s="270">
        <v>32380</v>
      </c>
      <c r="E2323" s="271">
        <v>34475</v>
      </c>
      <c r="F2323" s="276"/>
      <c r="G2323" s="263" t="str">
        <f t="shared" si="147"/>
        <v xml:space="preserve"> </v>
      </c>
      <c r="H2323" s="267" t="s">
        <v>21</v>
      </c>
      <c r="I2323" s="267" t="s">
        <v>303</v>
      </c>
      <c r="J2323" s="263" t="str">
        <f t="shared" si="148"/>
        <v xml:space="preserve"> </v>
      </c>
      <c r="K2323" s="272" t="str">
        <f>IF(D2323&gt;=(('28 Populations and thresholds'!$I$205)+('28 Populations and thresholds'!$I$206)+('28 Populations and thresholds'!$I$207)+('28 Populations and thresholds'!$I$208)),"YES"," ")</f>
        <v>YES</v>
      </c>
      <c r="L2323" s="272" t="str">
        <f>IF(K2323="YES"," ",IF(D2323&gt;=(('28 Populations and thresholds'!$I$205)+('28 Populations and thresholds'!$I$206)+('28 Populations and thresholds'!$I$207)+('28 Populations and thresholds'!$I$208))*0.25,"YES"))</f>
        <v xml:space="preserve"> </v>
      </c>
      <c r="M2323" s="272" t="b">
        <f>OR('28 Populations and thresholds'!$J$206="CR",'28 Populations and thresholds'!$J$206="EN",'28 Populations and thresholds'!$J$206="VU")</f>
        <v>0</v>
      </c>
      <c r="N2323" s="273">
        <f>D2323/(('28 Populations and thresholds'!$H$205)+('28 Populations and thresholds'!$H$206)+('28 Populations and thresholds'!$H$207)+('28 Populations and thresholds'!$H$208))</f>
        <v>1.2105125425249542E-2</v>
      </c>
      <c r="O2323" s="263" t="str">
        <f t="shared" si="149"/>
        <v xml:space="preserve"> </v>
      </c>
      <c r="P2323" s="275" t="s">
        <v>4568</v>
      </c>
      <c r="Q2323" s="263" t="str">
        <f t="shared" si="150"/>
        <v xml:space="preserve"> </v>
      </c>
    </row>
    <row r="2324" spans="1:22" x14ac:dyDescent="0.2">
      <c r="A2324" s="143" t="s">
        <v>1498</v>
      </c>
      <c r="B2324" s="40" t="s">
        <v>1065</v>
      </c>
      <c r="C2324" s="4" t="s">
        <v>3482</v>
      </c>
      <c r="D2324" s="41">
        <v>40172</v>
      </c>
      <c r="E2324" s="46">
        <v>37871</v>
      </c>
      <c r="F2324" s="43"/>
      <c r="G2324" s="263" t="str">
        <f t="shared" si="147"/>
        <v xml:space="preserve"> </v>
      </c>
      <c r="H2324" s="143" t="s">
        <v>21</v>
      </c>
      <c r="I2324" s="143" t="s">
        <v>314</v>
      </c>
      <c r="J2324" s="263" t="str">
        <f t="shared" si="148"/>
        <v xml:space="preserve"> </v>
      </c>
      <c r="K2324" s="38" t="str">
        <f>IF(D2324&gt;=(('28 Populations and thresholds'!$I$205)+('28 Populations and thresholds'!$I$206)+('28 Populations and thresholds'!$I$207)+('28 Populations and thresholds'!$I$208)),"YES"," ")</f>
        <v>YES</v>
      </c>
      <c r="L2324" s="38" t="str">
        <f>IF(K2324="YES"," ",IF(D2324&gt;=(('28 Populations and thresholds'!$I$205)+('28 Populations and thresholds'!$I$206)+('28 Populations and thresholds'!$I$207)+('28 Populations and thresholds'!$I$208))*0.25,"YES"))</f>
        <v xml:space="preserve"> </v>
      </c>
      <c r="M2324" s="38" t="b">
        <f>OR('28 Populations and thresholds'!$J$206="CR",'28 Populations and thresholds'!$J$206="EN",'28 Populations and thresholds'!$J$206="VU")</f>
        <v>0</v>
      </c>
      <c r="N2324" s="75">
        <f>D2324/(('28 Populations and thresholds'!$H$205)+('28 Populations and thresholds'!$H$206)+('28 Populations and thresholds'!$H$207)+('28 Populations and thresholds'!$H$208))</f>
        <v>1.5018131518935288E-2</v>
      </c>
      <c r="O2324" s="263" t="str">
        <f t="shared" si="149"/>
        <v xml:space="preserve"> </v>
      </c>
      <c r="P2324" s="12" t="s">
        <v>4568</v>
      </c>
      <c r="Q2324" s="263" t="str">
        <f t="shared" si="150"/>
        <v xml:space="preserve"> </v>
      </c>
    </row>
    <row r="2325" spans="1:22" x14ac:dyDescent="0.2">
      <c r="A2325" s="143" t="s">
        <v>1498</v>
      </c>
      <c r="B2325" s="40" t="s">
        <v>1065</v>
      </c>
      <c r="C2325" s="4" t="s">
        <v>3777</v>
      </c>
      <c r="D2325" s="41">
        <v>3461</v>
      </c>
      <c r="E2325" s="46">
        <v>37472</v>
      </c>
      <c r="F2325" s="43"/>
      <c r="G2325" s="263" t="str">
        <f t="shared" si="147"/>
        <v xml:space="preserve"> </v>
      </c>
      <c r="H2325" s="143" t="s">
        <v>21</v>
      </c>
      <c r="I2325" s="143" t="s">
        <v>311</v>
      </c>
      <c r="J2325" s="263" t="str">
        <f t="shared" si="148"/>
        <v xml:space="preserve"> </v>
      </c>
      <c r="K2325" s="38" t="str">
        <f>IF(D2325&gt;=('28 Populations and thresholds'!$I$211),"YES"," ")</f>
        <v>YES</v>
      </c>
      <c r="L2325" s="38" t="str">
        <f>IF(K2325="YES"," ",IF(D2325&gt;=('28 Populations and thresholds'!$I$211)*0.25,"YES"))</f>
        <v xml:space="preserve"> </v>
      </c>
      <c r="M2325" s="38" t="b">
        <f>OR('28 Populations and thresholds'!$J$211="CR",'28 Populations and thresholds'!$J$211="EN",'28 Populations and thresholds'!$J$211="VU")</f>
        <v>0</v>
      </c>
      <c r="N2325" s="75">
        <f>D2325/'28 Populations and thresholds'!$H$211</f>
        <v>3.4610000000000001E-3</v>
      </c>
      <c r="O2325" s="263" t="str">
        <f t="shared" si="149"/>
        <v xml:space="preserve"> </v>
      </c>
      <c r="P2325" s="9"/>
      <c r="Q2325" s="263" t="str">
        <f t="shared" si="150"/>
        <v xml:space="preserve"> </v>
      </c>
    </row>
    <row r="2326" spans="1:22" x14ac:dyDescent="0.2">
      <c r="A2326" s="143" t="s">
        <v>1498</v>
      </c>
      <c r="B2326" s="40" t="s">
        <v>1065</v>
      </c>
      <c r="C2326" s="160" t="s">
        <v>3770</v>
      </c>
      <c r="D2326" s="41">
        <v>10412</v>
      </c>
      <c r="E2326" s="46">
        <v>37465</v>
      </c>
      <c r="F2326" s="43"/>
      <c r="G2326" s="263" t="str">
        <f t="shared" si="147"/>
        <v xml:space="preserve"> </v>
      </c>
      <c r="H2326" s="143" t="s">
        <v>21</v>
      </c>
      <c r="I2326" s="143" t="s">
        <v>311</v>
      </c>
      <c r="J2326" s="263" t="str">
        <f t="shared" si="148"/>
        <v xml:space="preserve"> </v>
      </c>
      <c r="K2326" s="38" t="str">
        <f>IF(D2326&gt;=('28 Populations and thresholds'!$I$199),"YES"," ")</f>
        <v>YES</v>
      </c>
      <c r="L2326" s="38" t="str">
        <f>IF(K2326="YES"," ",IF(D2326&gt;=('28 Populations and thresholds'!$I$199)*0.25,"YES"))</f>
        <v xml:space="preserve"> </v>
      </c>
      <c r="M2326" s="38" t="b">
        <f>OR('28 Populations and thresholds'!$J$199="CR",'28 Populations and thresholds'!$J$199="EN",'28 Populations and thresholds'!$J$199="VU")</f>
        <v>0</v>
      </c>
      <c r="N2326" s="75">
        <f>D2326/'28 Populations and thresholds'!$H$199</f>
        <v>3.3053968253968252E-2</v>
      </c>
      <c r="O2326" s="263" t="str">
        <f t="shared" si="149"/>
        <v xml:space="preserve"> </v>
      </c>
      <c r="P2326" s="9"/>
      <c r="Q2326" s="263" t="str">
        <f t="shared" si="150"/>
        <v xml:space="preserve"> </v>
      </c>
    </row>
    <row r="2327" spans="1:22" x14ac:dyDescent="0.2">
      <c r="A2327" s="143" t="s">
        <v>1498</v>
      </c>
      <c r="B2327" s="40" t="s">
        <v>1065</v>
      </c>
      <c r="C2327" s="4" t="s">
        <v>3759</v>
      </c>
      <c r="D2327" s="41">
        <v>253</v>
      </c>
      <c r="E2327" s="46">
        <v>37856</v>
      </c>
      <c r="F2327" s="43"/>
      <c r="G2327" s="263" t="str">
        <f t="shared" si="147"/>
        <v xml:space="preserve"> </v>
      </c>
      <c r="H2327" s="143" t="s">
        <v>21</v>
      </c>
      <c r="I2327" s="143" t="s">
        <v>314</v>
      </c>
      <c r="J2327" s="263" t="str">
        <f t="shared" si="148"/>
        <v xml:space="preserve"> </v>
      </c>
      <c r="K2327" s="38" t="str">
        <f>IF(D2327&gt;=('28 Populations and thresholds'!$I$182),"YES"," ")</f>
        <v>YES</v>
      </c>
      <c r="L2327" s="38" t="str">
        <f>IF(K2327="YES"," ",IF(D2327&gt;=('28 Populations and thresholds'!$I$182)*0.25,"YES"))</f>
        <v xml:space="preserve"> </v>
      </c>
      <c r="M2327" s="38" t="b">
        <f>OR('28 Populations and thresholds'!$J$182="CR",'28 Populations and thresholds'!$J$182="EN",'28 Populations and thresholds'!$J$182="VU")</f>
        <v>0</v>
      </c>
      <c r="N2327" s="75">
        <f>D2327/'28 Populations and thresholds'!$H$182</f>
        <v>1.0120000000000001E-2</v>
      </c>
      <c r="O2327" s="263" t="str">
        <f t="shared" si="149"/>
        <v xml:space="preserve"> </v>
      </c>
      <c r="Q2327" s="263" t="str">
        <f t="shared" si="150"/>
        <v xml:space="preserve"> </v>
      </c>
      <c r="R2327" s="4"/>
      <c r="S2327" s="4"/>
      <c r="T2327" s="4"/>
      <c r="U2327" s="4"/>
      <c r="V2327" s="4"/>
    </row>
    <row r="2328" spans="1:22" x14ac:dyDescent="0.2">
      <c r="A2328" s="267" t="s">
        <v>1498</v>
      </c>
      <c r="B2328" s="334" t="s">
        <v>1552</v>
      </c>
      <c r="C2328" s="269" t="s">
        <v>4720</v>
      </c>
      <c r="D2328" s="270">
        <v>40000</v>
      </c>
      <c r="E2328" s="271" t="s">
        <v>4721</v>
      </c>
      <c r="F2328" s="276"/>
      <c r="G2328" s="263" t="str">
        <f t="shared" si="147"/>
        <v xml:space="preserve"> </v>
      </c>
      <c r="H2328" s="267" t="s">
        <v>15</v>
      </c>
      <c r="I2328" s="331" t="s">
        <v>1553</v>
      </c>
      <c r="J2328" s="263" t="str">
        <f t="shared" si="148"/>
        <v xml:space="preserve"> </v>
      </c>
      <c r="K2328" s="272" t="str">
        <f>IF(D2328&gt;=('28 Populations and thresholds'!$I$107),"YES"," ")</f>
        <v>YES</v>
      </c>
      <c r="L2328" s="272" t="str">
        <f>IF(K2328="YES"," ",IF(D2328&gt;=('28 Populations and thresholds'!$I$107)*0.25,"YES"))</f>
        <v xml:space="preserve"> </v>
      </c>
      <c r="M2328" s="272" t="b">
        <f>OR('28 Populations and thresholds'!$J$107="CR",'28 Populations and thresholds'!$J$107="EN",'28 Populations and thresholds'!$J$107="VU")</f>
        <v>0</v>
      </c>
      <c r="N2328" s="273">
        <f>D2328/'28 Populations and thresholds'!$H$107</f>
        <v>0.04</v>
      </c>
      <c r="O2328" s="263" t="str">
        <f t="shared" si="149"/>
        <v xml:space="preserve"> </v>
      </c>
      <c r="P2328" s="275"/>
      <c r="Q2328" s="263" t="str">
        <f t="shared" si="150"/>
        <v xml:space="preserve"> </v>
      </c>
      <c r="R2328" s="4"/>
      <c r="S2328" s="4"/>
      <c r="T2328" s="4"/>
      <c r="U2328" s="4"/>
      <c r="V2328" s="4"/>
    </row>
    <row r="2329" spans="1:22" x14ac:dyDescent="0.2">
      <c r="A2329" s="143" t="s">
        <v>1498</v>
      </c>
      <c r="B2329" s="40" t="s">
        <v>1182</v>
      </c>
      <c r="C2329" s="4" t="s">
        <v>3474</v>
      </c>
      <c r="D2329" s="41">
        <v>60</v>
      </c>
      <c r="E2329" s="46">
        <v>29069</v>
      </c>
      <c r="F2329" s="43"/>
      <c r="G2329" s="263" t="str">
        <f t="shared" si="147"/>
        <v xml:space="preserve"> </v>
      </c>
      <c r="H2329" s="143" t="s">
        <v>21</v>
      </c>
      <c r="I2329" s="143" t="s">
        <v>630</v>
      </c>
      <c r="J2329" s="263" t="str">
        <f t="shared" si="148"/>
        <v xml:space="preserve"> </v>
      </c>
      <c r="K2329" s="38" t="str">
        <f>IF(D2329&gt;=('28 Populations and thresholds'!$I$198),"YES"," ")</f>
        <v xml:space="preserve"> </v>
      </c>
      <c r="L2329" s="38" t="str">
        <f>IF(K2329="YES"," ",IF(D2329&gt;=('28 Populations and thresholds'!$I$198)*0.25,"YES"))</f>
        <v>YES</v>
      </c>
      <c r="M2329" s="38" t="b">
        <f>OR('28 Populations and thresholds'!$J$198="CR",'28 Populations and thresholds'!$J$198="EN",'28 Populations and thresholds'!$J$198="VU")</f>
        <v>0</v>
      </c>
      <c r="N2329" s="75">
        <f>D2329/'28 Populations and thresholds'!$H$198</f>
        <v>2.7272727272727275E-3</v>
      </c>
      <c r="O2329" s="263" t="str">
        <f t="shared" si="149"/>
        <v xml:space="preserve"> </v>
      </c>
      <c r="P2329" s="9"/>
      <c r="Q2329" s="263" t="str">
        <f t="shared" si="150"/>
        <v xml:space="preserve"> </v>
      </c>
    </row>
    <row r="2330" spans="1:22" x14ac:dyDescent="0.2">
      <c r="A2330" s="267" t="s">
        <v>1498</v>
      </c>
      <c r="B2330" s="268" t="s">
        <v>1001</v>
      </c>
      <c r="C2330" s="268" t="s">
        <v>3795</v>
      </c>
      <c r="D2330" s="270">
        <v>953</v>
      </c>
      <c r="E2330" s="271">
        <v>37500</v>
      </c>
      <c r="F2330" s="276"/>
      <c r="G2330" s="263" t="str">
        <f t="shared" si="147"/>
        <v xml:space="preserve"> </v>
      </c>
      <c r="H2330" s="267" t="s">
        <v>21</v>
      </c>
      <c r="I2330" s="267" t="s">
        <v>34</v>
      </c>
      <c r="J2330" s="263" t="str">
        <f t="shared" si="148"/>
        <v xml:space="preserve"> </v>
      </c>
      <c r="K2330" s="272" t="str">
        <f>IF(D2330&gt;=(('28 Populations and thresholds'!$I$176)+('28 Populations and thresholds'!$I$177)),"YES"," ")</f>
        <v xml:space="preserve"> </v>
      </c>
      <c r="L2330" s="272" t="str">
        <f>IF(K2330="YES"," ",IF(D2330&gt;=(('28 Populations and thresholds'!$I$176)+('28 Populations and thresholds'!$I$177))*0.25,"YES"))</f>
        <v>YES</v>
      </c>
      <c r="M2330" s="272" t="b">
        <f>OR('28 Populations and thresholds'!$J$176="CR",'28 Populations and thresholds'!$J$176="EN",'28 Populations and thresholds'!$J$176="VU")</f>
        <v>0</v>
      </c>
      <c r="N2330" s="273">
        <f>D2330/(('28 Populations and thresholds'!$H$176)+('28 Populations and thresholds'!$H$177))</f>
        <v>3.4157706093189966E-3</v>
      </c>
      <c r="O2330" s="263" t="str">
        <f t="shared" si="149"/>
        <v xml:space="preserve"> </v>
      </c>
      <c r="P2330" s="275" t="s">
        <v>4568</v>
      </c>
      <c r="Q2330" s="263" t="str">
        <f t="shared" si="150"/>
        <v xml:space="preserve"> </v>
      </c>
    </row>
    <row r="2331" spans="1:22" x14ac:dyDescent="0.2">
      <c r="A2331" s="267" t="s">
        <v>1498</v>
      </c>
      <c r="B2331" s="268" t="s">
        <v>1001</v>
      </c>
      <c r="C2331" s="269" t="s">
        <v>3482</v>
      </c>
      <c r="D2331" s="270">
        <v>4867</v>
      </c>
      <c r="E2331" s="271">
        <v>37500</v>
      </c>
      <c r="F2331" s="276"/>
      <c r="G2331" s="263" t="str">
        <f t="shared" si="147"/>
        <v xml:space="preserve"> </v>
      </c>
      <c r="H2331" s="267" t="s">
        <v>21</v>
      </c>
      <c r="I2331" s="267" t="s">
        <v>34</v>
      </c>
      <c r="J2331" s="263" t="str">
        <f t="shared" si="148"/>
        <v xml:space="preserve"> </v>
      </c>
      <c r="K2331" s="272" t="str">
        <f>IF(D2331&gt;=(('28 Populations and thresholds'!$I$205)+('28 Populations and thresholds'!$I$206)+('28 Populations and thresholds'!$I$207)+('28 Populations and thresholds'!$I$208)),"YES"," ")</f>
        <v xml:space="preserve"> </v>
      </c>
      <c r="L2331" s="272" t="str">
        <f>IF(K2331="YES"," ",IF(D2331&gt;=(('28 Populations and thresholds'!$I$205)+('28 Populations and thresholds'!$I$206)+('28 Populations and thresholds'!$I$207)+('28 Populations and thresholds'!$I$208))*0.25,"YES"))</f>
        <v>YES</v>
      </c>
      <c r="M2331" s="272" t="b">
        <f>OR('28 Populations and thresholds'!$J$206="CR",'28 Populations and thresholds'!$J$206="EN",'28 Populations and thresholds'!$J$206="VU")</f>
        <v>0</v>
      </c>
      <c r="N2331" s="273">
        <f>D2331/(('28 Populations and thresholds'!$H$205)+('28 Populations and thresholds'!$H$206)+('28 Populations and thresholds'!$H$207)+('28 Populations and thresholds'!$H$208))</f>
        <v>1.8195072712998616E-3</v>
      </c>
      <c r="O2331" s="263" t="str">
        <f t="shared" si="149"/>
        <v xml:space="preserve"> </v>
      </c>
      <c r="P2331" s="275" t="s">
        <v>4568</v>
      </c>
      <c r="Q2331" s="263" t="str">
        <f t="shared" si="150"/>
        <v xml:space="preserve"> </v>
      </c>
    </row>
    <row r="2332" spans="1:22" x14ac:dyDescent="0.2">
      <c r="A2332" s="267" t="s">
        <v>1498</v>
      </c>
      <c r="B2332" s="268" t="s">
        <v>1001</v>
      </c>
      <c r="C2332" s="269" t="s">
        <v>3767</v>
      </c>
      <c r="D2332" s="270">
        <v>1374</v>
      </c>
      <c r="E2332" s="271">
        <v>37500</v>
      </c>
      <c r="F2332" s="276"/>
      <c r="G2332" s="263" t="str">
        <f t="shared" si="147"/>
        <v xml:space="preserve"> </v>
      </c>
      <c r="H2332" s="267" t="s">
        <v>21</v>
      </c>
      <c r="I2332" s="267" t="s">
        <v>34</v>
      </c>
      <c r="J2332" s="263" t="str">
        <f t="shared" si="148"/>
        <v xml:space="preserve"> </v>
      </c>
      <c r="K2332" s="272" t="str">
        <f>IF(D2332&gt;=('28 Populations and thresholds'!$I$195),"YES"," ")</f>
        <v xml:space="preserve"> </v>
      </c>
      <c r="L2332" s="272" t="str">
        <f>IF(K2332="YES"," ",IF(D2332&gt;=('28 Populations and thresholds'!$I$195)*0.25,"YES"))</f>
        <v>YES</v>
      </c>
      <c r="M2332" s="272" t="b">
        <f>OR('28 Populations and thresholds'!$J$195="CR",'28 Populations and thresholds'!$J$195="EN",'28 Populations and thresholds'!$J$195="VU")</f>
        <v>1</v>
      </c>
      <c r="N2332" s="273">
        <f>D2332/'28 Populations and thresholds'!$H$195</f>
        <v>4.7379310344827586E-3</v>
      </c>
      <c r="O2332" s="263" t="str">
        <f t="shared" si="149"/>
        <v xml:space="preserve"> </v>
      </c>
      <c r="P2332" s="269"/>
      <c r="Q2332" s="263" t="str">
        <f t="shared" si="150"/>
        <v xml:space="preserve"> </v>
      </c>
    </row>
    <row r="2333" spans="1:22" x14ac:dyDescent="0.2">
      <c r="A2333" s="267" t="s">
        <v>1498</v>
      </c>
      <c r="B2333" s="268" t="s">
        <v>1001</v>
      </c>
      <c r="C2333" s="269" t="s">
        <v>3459</v>
      </c>
      <c r="D2333" s="270">
        <v>906</v>
      </c>
      <c r="E2333" s="271">
        <v>37500</v>
      </c>
      <c r="F2333" s="276"/>
      <c r="G2333" s="263" t="str">
        <f t="shared" si="147"/>
        <v xml:space="preserve"> </v>
      </c>
      <c r="H2333" s="267" t="s">
        <v>21</v>
      </c>
      <c r="I2333" s="267" t="s">
        <v>34</v>
      </c>
      <c r="J2333" s="263" t="str">
        <f t="shared" si="148"/>
        <v xml:space="preserve"> </v>
      </c>
      <c r="K2333" s="272" t="str">
        <f>IF(D2333&gt;=(('28 Populations and thresholds'!$I$160)+('28 Populations and thresholds'!$I$163)),"YES"," ")</f>
        <v>YES</v>
      </c>
      <c r="L2333" s="272" t="str">
        <f>IF(K2333="YES"," ",IF(D2333&gt;=(('28 Populations and thresholds'!$I$160)+('28 Populations and thresholds'!$I$163))*0.25,"YES"))</f>
        <v xml:space="preserve"> </v>
      </c>
      <c r="M2333" s="272" t="b">
        <f>OR('28 Populations and thresholds'!$J$160="CR",'28 Populations and thresholds'!$J$160="EN",'28 Populations and thresholds'!$J$160="VU")</f>
        <v>0</v>
      </c>
      <c r="N2333" s="273">
        <f>D2333/(('28 Populations and thresholds'!$H$160)+('28 Populations and thresholds'!$H$163))</f>
        <v>2.3532467532467533E-2</v>
      </c>
      <c r="O2333" s="263" t="str">
        <f t="shared" si="149"/>
        <v xml:space="preserve"> </v>
      </c>
      <c r="P2333" s="282" t="s">
        <v>4563</v>
      </c>
      <c r="Q2333" s="263" t="str">
        <f t="shared" si="150"/>
        <v xml:space="preserve"> </v>
      </c>
    </row>
    <row r="2334" spans="1:22" x14ac:dyDescent="0.2">
      <c r="A2334" s="267" t="s">
        <v>1498</v>
      </c>
      <c r="B2334" s="268" t="s">
        <v>1001</v>
      </c>
      <c r="C2334" s="269" t="s">
        <v>3770</v>
      </c>
      <c r="D2334" s="270">
        <v>4789</v>
      </c>
      <c r="E2334" s="271">
        <v>37500</v>
      </c>
      <c r="F2334" s="276"/>
      <c r="G2334" s="263" t="str">
        <f t="shared" si="147"/>
        <v xml:space="preserve"> </v>
      </c>
      <c r="H2334" s="267" t="s">
        <v>21</v>
      </c>
      <c r="I2334" s="267" t="s">
        <v>34</v>
      </c>
      <c r="J2334" s="263" t="str">
        <f t="shared" si="148"/>
        <v xml:space="preserve"> </v>
      </c>
      <c r="K2334" s="272" t="str">
        <f>IF(D2334&gt;=('28 Populations and thresholds'!$I$199),"YES"," ")</f>
        <v>YES</v>
      </c>
      <c r="L2334" s="272" t="str">
        <f>IF(K2334="YES"," ",IF(D2334&gt;=('28 Populations and thresholds'!$I$199)*0.25,"YES"))</f>
        <v xml:space="preserve"> </v>
      </c>
      <c r="M2334" s="272" t="b">
        <f>OR('28 Populations and thresholds'!$J$199="CR",'28 Populations and thresholds'!$J$199="EN",'28 Populations and thresholds'!$J$199="VU")</f>
        <v>0</v>
      </c>
      <c r="N2334" s="273">
        <f>D2334/'28 Populations and thresholds'!$H$199</f>
        <v>1.5203174603174604E-2</v>
      </c>
      <c r="O2334" s="263" t="str">
        <f t="shared" si="149"/>
        <v xml:space="preserve"> </v>
      </c>
      <c r="P2334" s="269"/>
      <c r="Q2334" s="263" t="str">
        <f t="shared" si="150"/>
        <v xml:space="preserve"> </v>
      </c>
    </row>
    <row r="2335" spans="1:22" x14ac:dyDescent="0.2">
      <c r="A2335" s="267" t="s">
        <v>1498</v>
      </c>
      <c r="B2335" s="268" t="s">
        <v>1001</v>
      </c>
      <c r="C2335" s="280" t="s">
        <v>3766</v>
      </c>
      <c r="D2335" s="270">
        <v>573</v>
      </c>
      <c r="E2335" s="271">
        <v>37500</v>
      </c>
      <c r="F2335" s="276"/>
      <c r="G2335" s="263" t="str">
        <f t="shared" si="147"/>
        <v xml:space="preserve"> </v>
      </c>
      <c r="H2335" s="267" t="s">
        <v>21</v>
      </c>
      <c r="I2335" s="267" t="s">
        <v>34</v>
      </c>
      <c r="J2335" s="263" t="str">
        <f t="shared" si="148"/>
        <v xml:space="preserve"> </v>
      </c>
      <c r="K2335" s="272" t="str">
        <f>IF(D2335&gt;=('28 Populations and thresholds'!$I$194),"YES"," ")</f>
        <v>YES</v>
      </c>
      <c r="L2335" s="272" t="str">
        <f>IF(K2335="YES"," ",IF(D2335&gt;=('28 Populations and thresholds'!$I$194)*0.25,"YES"))</f>
        <v xml:space="preserve"> </v>
      </c>
      <c r="M2335" s="272" t="b">
        <f>OR('28 Populations and thresholds'!$J$194="CR",'28 Populations and thresholds'!$J$194="EN",'28 Populations and thresholds'!$J$194="VU")</f>
        <v>0</v>
      </c>
      <c r="N2335" s="273">
        <f>D2335/'28 Populations and thresholds'!$H$194</f>
        <v>2.0105263157894737E-2</v>
      </c>
      <c r="O2335" s="263" t="str">
        <f t="shared" si="149"/>
        <v xml:space="preserve"> </v>
      </c>
      <c r="P2335" s="269"/>
      <c r="Q2335" s="263" t="str">
        <f t="shared" si="150"/>
        <v xml:space="preserve"> </v>
      </c>
    </row>
    <row r="2336" spans="1:22" x14ac:dyDescent="0.2">
      <c r="A2336" s="267" t="s">
        <v>1498</v>
      </c>
      <c r="B2336" s="268" t="s">
        <v>1001</v>
      </c>
      <c r="C2336" s="269" t="s">
        <v>3758</v>
      </c>
      <c r="D2336" s="270">
        <v>4325</v>
      </c>
      <c r="E2336" s="271">
        <v>37500</v>
      </c>
      <c r="F2336" s="276"/>
      <c r="G2336" s="263" t="str">
        <f t="shared" si="147"/>
        <v xml:space="preserve"> </v>
      </c>
      <c r="H2336" s="267" t="s">
        <v>21</v>
      </c>
      <c r="I2336" s="267" t="s">
        <v>34</v>
      </c>
      <c r="J2336" s="263" t="str">
        <f t="shared" si="148"/>
        <v xml:space="preserve"> </v>
      </c>
      <c r="K2336" s="272" t="str">
        <f>IF(D2336&gt;=('28 Populations and thresholds'!$I$179),"YES"," ")</f>
        <v>YES</v>
      </c>
      <c r="L2336" s="272" t="str">
        <f>IF(K2336="YES"," ",IF(D2336&gt;=('28 Populations and thresholds'!$I$179)*0.25,"YES"))</f>
        <v xml:space="preserve"> </v>
      </c>
      <c r="M2336" s="272" t="b">
        <f>OR('28 Populations and thresholds'!$J$179="CR",'28 Populations and thresholds'!$J$179="EN",'28 Populations and thresholds'!$J$179="VU")</f>
        <v>0</v>
      </c>
      <c r="N2336" s="273">
        <f>D2336/'28 Populations and thresholds'!$H$179</f>
        <v>7.8636363636363643E-2</v>
      </c>
      <c r="O2336" s="263" t="str">
        <f t="shared" si="149"/>
        <v xml:space="preserve"> </v>
      </c>
      <c r="P2336" s="269"/>
      <c r="Q2336" s="263" t="str">
        <f t="shared" si="150"/>
        <v xml:space="preserve"> </v>
      </c>
    </row>
    <row r="2337" spans="1:22" x14ac:dyDescent="0.2">
      <c r="A2337" s="143" t="s">
        <v>1498</v>
      </c>
      <c r="B2337" s="40" t="s">
        <v>1554</v>
      </c>
      <c r="C2337" s="111" t="s">
        <v>3522</v>
      </c>
      <c r="D2337" s="41">
        <v>2700</v>
      </c>
      <c r="E2337" s="47" t="s">
        <v>1556</v>
      </c>
      <c r="F2337" s="43"/>
      <c r="G2337" s="263" t="str">
        <f t="shared" si="147"/>
        <v xml:space="preserve"> </v>
      </c>
      <c r="H2337" s="143" t="s">
        <v>15</v>
      </c>
      <c r="I2337" s="143" t="s">
        <v>1555</v>
      </c>
      <c r="J2337" s="263" t="str">
        <f t="shared" si="148"/>
        <v xml:space="preserve"> </v>
      </c>
      <c r="K2337" s="38" t="str">
        <f>IF(D2337&gt;=('28 Populations and thresholds'!$I$58),"YES"," ")</f>
        <v>YES</v>
      </c>
      <c r="L2337" s="38" t="str">
        <f>IF(K2337="YES"," ",IF(D2337&gt;=('28 Populations and thresholds'!$I$58)*0.25,"YES"))</f>
        <v xml:space="preserve"> </v>
      </c>
      <c r="M2337" s="38" t="b">
        <f>OR('28 Populations and thresholds'!$J$58="CR",'28 Populations and thresholds'!$J$58="EN",'28 Populations and thresholds'!$J$58="VU")</f>
        <v>0</v>
      </c>
      <c r="N2337" s="75">
        <f>D2337/'28 Populations and thresholds'!$H$58</f>
        <v>4.4999999999999998E-2</v>
      </c>
      <c r="O2337" s="263" t="str">
        <f t="shared" si="149"/>
        <v xml:space="preserve"> </v>
      </c>
      <c r="Q2337" s="263" t="str">
        <f t="shared" si="150"/>
        <v xml:space="preserve"> </v>
      </c>
    </row>
    <row r="2338" spans="1:22" x14ac:dyDescent="0.2">
      <c r="A2338" s="267" t="s">
        <v>1498</v>
      </c>
      <c r="B2338" s="268" t="s">
        <v>1557</v>
      </c>
      <c r="C2338" s="269" t="s">
        <v>3641</v>
      </c>
      <c r="D2338" s="270">
        <v>8600</v>
      </c>
      <c r="E2338" s="294" t="s">
        <v>1559</v>
      </c>
      <c r="F2338" s="276" t="s">
        <v>6038</v>
      </c>
      <c r="G2338" s="263" t="str">
        <f t="shared" si="147"/>
        <v xml:space="preserve"> </v>
      </c>
      <c r="H2338" s="267" t="s">
        <v>15</v>
      </c>
      <c r="I2338" s="267" t="s">
        <v>1558</v>
      </c>
      <c r="J2338" s="263" t="str">
        <f t="shared" si="148"/>
        <v xml:space="preserve"> </v>
      </c>
      <c r="K2338" s="272" t="str">
        <f>IF(D2338&gt;=('28 Populations and thresholds'!$I$108),"YES"," ")</f>
        <v>YES</v>
      </c>
      <c r="L2338" s="272" t="str">
        <f>IF(K2338="YES"," ",IF(D2338&gt;=('28 Populations and thresholds'!$I$108)*0.25,"YES"))</f>
        <v xml:space="preserve"> </v>
      </c>
      <c r="M2338" s="272" t="b">
        <f>OR('28 Populations and thresholds'!$J$108="CR",'28 Populations and thresholds'!$J$108="EN",'28 Populations and thresholds'!$J$108="VU")</f>
        <v>0</v>
      </c>
      <c r="N2338" s="273">
        <f>D2338/'28 Populations and thresholds'!$H$108</f>
        <v>8.6E-3</v>
      </c>
      <c r="O2338" s="263" t="str">
        <f t="shared" si="149"/>
        <v xml:space="preserve"> </v>
      </c>
      <c r="P2338" s="275"/>
      <c r="Q2338" s="263" t="str">
        <f t="shared" si="150"/>
        <v xml:space="preserve"> </v>
      </c>
    </row>
    <row r="2339" spans="1:22" x14ac:dyDescent="0.2">
      <c r="A2339" s="267" t="s">
        <v>1498</v>
      </c>
      <c r="B2339" s="268" t="s">
        <v>1557</v>
      </c>
      <c r="C2339" s="269" t="s">
        <v>3617</v>
      </c>
      <c r="D2339" s="270">
        <v>6500</v>
      </c>
      <c r="E2339" s="294" t="s">
        <v>1559</v>
      </c>
      <c r="F2339" s="276"/>
      <c r="G2339" s="263" t="str">
        <f t="shared" si="147"/>
        <v xml:space="preserve"> </v>
      </c>
      <c r="H2339" s="267" t="s">
        <v>15</v>
      </c>
      <c r="I2339" s="267" t="s">
        <v>1558</v>
      </c>
      <c r="J2339" s="263" t="str">
        <f t="shared" si="148"/>
        <v xml:space="preserve"> </v>
      </c>
      <c r="K2339" s="272" t="str">
        <f>IF(D2339&gt;=('28 Populations and thresholds'!$I$95),"YES"," ")</f>
        <v>YES</v>
      </c>
      <c r="L2339" s="272" t="str">
        <f>IF(K2339="YES"," ",IF(D2339&gt;=('28 Populations and thresholds'!$I$95)*0.25,"YES"))</f>
        <v xml:space="preserve"> </v>
      </c>
      <c r="M2339" s="272" t="b">
        <f>OR('28 Populations and thresholds'!$J$95="CR",'28 Populations and thresholds'!$J$95="EN",'28 Populations and thresholds'!$J$95="VU")</f>
        <v>0</v>
      </c>
      <c r="N2339" s="273">
        <f>D2339/'28 Populations and thresholds'!$H$95</f>
        <v>2.1666666666666667E-2</v>
      </c>
      <c r="O2339" s="263" t="str">
        <f t="shared" si="149"/>
        <v xml:space="preserve"> </v>
      </c>
      <c r="P2339" s="275"/>
      <c r="Q2339" s="263" t="str">
        <f t="shared" si="150"/>
        <v xml:space="preserve"> </v>
      </c>
    </row>
    <row r="2340" spans="1:22" x14ac:dyDescent="0.2">
      <c r="A2340" s="267" t="s">
        <v>1498</v>
      </c>
      <c r="B2340" s="268" t="s">
        <v>1557</v>
      </c>
      <c r="C2340" s="269" t="s">
        <v>3589</v>
      </c>
      <c r="D2340" s="270">
        <v>17800</v>
      </c>
      <c r="E2340" s="294" t="s">
        <v>1559</v>
      </c>
      <c r="F2340" s="276"/>
      <c r="G2340" s="263" t="str">
        <f t="shared" si="147"/>
        <v xml:space="preserve"> </v>
      </c>
      <c r="H2340" s="267" t="s">
        <v>15</v>
      </c>
      <c r="I2340" s="267" t="s">
        <v>1558</v>
      </c>
      <c r="J2340" s="263" t="str">
        <f t="shared" si="148"/>
        <v xml:space="preserve"> </v>
      </c>
      <c r="K2340" s="272" t="str">
        <f>IF(D2340&gt;=('28 Populations and thresholds'!$I$84),"YES"," ")</f>
        <v>YES</v>
      </c>
      <c r="L2340" s="272" t="str">
        <f>IF(K2340="YES"," ",IF(D2340&gt;=('28 Populations and thresholds'!$I$84)*0.25,"YES"))</f>
        <v xml:space="preserve"> </v>
      </c>
      <c r="M2340" s="272" t="b">
        <f>OR('28 Populations and thresholds'!$J$84="CR",'28 Populations and thresholds'!$J$84="EN",'28 Populations and thresholds'!$J$84="VU")</f>
        <v>0</v>
      </c>
      <c r="N2340" s="273">
        <f>D2340/'28 Populations and thresholds'!$H$84</f>
        <v>1.78E-2</v>
      </c>
      <c r="O2340" s="263" t="str">
        <f t="shared" si="149"/>
        <v xml:space="preserve"> </v>
      </c>
      <c r="P2340" s="269"/>
      <c r="Q2340" s="263" t="str">
        <f t="shared" si="150"/>
        <v xml:space="preserve"> </v>
      </c>
    </row>
    <row r="2341" spans="1:22" x14ac:dyDescent="0.2">
      <c r="A2341" s="267" t="s">
        <v>1498</v>
      </c>
      <c r="B2341" s="268" t="s">
        <v>1557</v>
      </c>
      <c r="C2341" s="269" t="s">
        <v>3644</v>
      </c>
      <c r="D2341" s="270">
        <v>3000</v>
      </c>
      <c r="E2341" s="294" t="s">
        <v>1559</v>
      </c>
      <c r="F2341" s="276"/>
      <c r="G2341" s="263" t="str">
        <f t="shared" si="147"/>
        <v xml:space="preserve"> </v>
      </c>
      <c r="H2341" s="267" t="s">
        <v>15</v>
      </c>
      <c r="I2341" s="267" t="s">
        <v>1558</v>
      </c>
      <c r="J2341" s="263" t="str">
        <f t="shared" si="148"/>
        <v xml:space="preserve"> </v>
      </c>
      <c r="K2341" s="272" t="str">
        <f>IF(D2341&gt;=('28 Populations and thresholds'!$I$109),"YES"," ")</f>
        <v>YES</v>
      </c>
      <c r="L2341" s="272" t="str">
        <f>IF(K2341="YES"," ",IF(D2341&gt;=('28 Populations and thresholds'!$I$109)*0.25,"YES"))</f>
        <v xml:space="preserve"> </v>
      </c>
      <c r="M2341" s="272" t="b">
        <f>OR('28 Populations and thresholds'!$J$109="CR",'28 Populations and thresholds'!$J$109="EN",'28 Populations and thresholds'!$J$109="VU")</f>
        <v>0</v>
      </c>
      <c r="N2341" s="273">
        <f>D2341/'28 Populations and thresholds'!$H$109</f>
        <v>0.12</v>
      </c>
      <c r="O2341" s="263" t="str">
        <f t="shared" si="149"/>
        <v xml:space="preserve"> </v>
      </c>
      <c r="P2341" s="269"/>
      <c r="Q2341" s="263" t="str">
        <f t="shared" si="150"/>
        <v xml:space="preserve"> </v>
      </c>
      <c r="R2341" s="4"/>
      <c r="S2341" s="4"/>
      <c r="T2341" s="4"/>
      <c r="U2341" s="4"/>
      <c r="V2341" s="4"/>
    </row>
    <row r="2342" spans="1:22" x14ac:dyDescent="0.2">
      <c r="A2342" s="267" t="s">
        <v>1498</v>
      </c>
      <c r="B2342" s="268" t="s">
        <v>1557</v>
      </c>
      <c r="C2342" s="269" t="s">
        <v>3626</v>
      </c>
      <c r="D2342" s="298">
        <v>6800</v>
      </c>
      <c r="E2342" s="294" t="s">
        <v>1559</v>
      </c>
      <c r="F2342" s="276"/>
      <c r="G2342" s="263" t="str">
        <f t="shared" si="147"/>
        <v xml:space="preserve"> </v>
      </c>
      <c r="H2342" s="267" t="s">
        <v>15</v>
      </c>
      <c r="I2342" s="267" t="s">
        <v>1558</v>
      </c>
      <c r="J2342" s="263" t="str">
        <f t="shared" si="148"/>
        <v xml:space="preserve"> </v>
      </c>
      <c r="K2342" s="272" t="str">
        <f>IF(D2342&gt;=('28 Populations and thresholds'!$I$98),"YES"," ")</f>
        <v>YES</v>
      </c>
      <c r="L2342" s="272" t="str">
        <f>IF(K2342="YES"," ",IF(D2342&gt;=('28 Populations and thresholds'!$I$98)*0.25,"YES"))</f>
        <v xml:space="preserve"> </v>
      </c>
      <c r="M2342" s="272" t="b">
        <f>OR('28 Populations and thresholds'!$J$98="CR",'28 Populations and thresholds'!$J$98="EN",'28 Populations and thresholds'!$J$98="VU")</f>
        <v>0</v>
      </c>
      <c r="N2342" s="273">
        <f>D2342/'28 Populations and thresholds'!$H$98</f>
        <v>2.2666666666666668E-2</v>
      </c>
      <c r="O2342" s="263" t="str">
        <f t="shared" si="149"/>
        <v xml:space="preserve"> </v>
      </c>
      <c r="P2342" s="275"/>
      <c r="Q2342" s="263" t="str">
        <f t="shared" si="150"/>
        <v xml:space="preserve"> </v>
      </c>
    </row>
    <row r="2343" spans="1:22" x14ac:dyDescent="0.2">
      <c r="A2343" s="143" t="s">
        <v>1498</v>
      </c>
      <c r="B2343" s="40" t="s">
        <v>1560</v>
      </c>
      <c r="C2343" s="4" t="s">
        <v>3641</v>
      </c>
      <c r="D2343" s="45">
        <v>1000</v>
      </c>
      <c r="E2343" s="47" t="s">
        <v>1562</v>
      </c>
      <c r="F2343" s="43"/>
      <c r="G2343" s="263" t="str">
        <f t="shared" si="147"/>
        <v xml:space="preserve"> </v>
      </c>
      <c r="H2343" s="143" t="s">
        <v>15</v>
      </c>
      <c r="I2343" s="143" t="s">
        <v>1561</v>
      </c>
      <c r="J2343" s="263" t="str">
        <f t="shared" si="148"/>
        <v xml:space="preserve"> </v>
      </c>
      <c r="K2343" s="38" t="str">
        <f>IF(D2343&gt;=('28 Populations and thresholds'!$I$108),"YES"," ")</f>
        <v>YES</v>
      </c>
      <c r="L2343" s="38" t="str">
        <f>IF(K2343="YES"," ",IF(D2343&gt;=('28 Populations and thresholds'!$I$108)*0.25,"YES"))</f>
        <v xml:space="preserve"> </v>
      </c>
      <c r="M2343" s="38" t="b">
        <f>OR('28 Populations and thresholds'!$J$108="CR",'28 Populations and thresholds'!$J$108="EN",'28 Populations and thresholds'!$J$108="VU")</f>
        <v>0</v>
      </c>
      <c r="N2343" s="75">
        <f>D2343/'28 Populations and thresholds'!$H$108</f>
        <v>1E-3</v>
      </c>
      <c r="O2343" s="263" t="str">
        <f t="shared" si="149"/>
        <v xml:space="preserve"> </v>
      </c>
      <c r="Q2343" s="263" t="str">
        <f t="shared" si="150"/>
        <v xml:space="preserve"> </v>
      </c>
    </row>
    <row r="2344" spans="1:22" x14ac:dyDescent="0.2">
      <c r="A2344" s="143" t="s">
        <v>1498</v>
      </c>
      <c r="B2344" s="40" t="s">
        <v>1560</v>
      </c>
      <c r="C2344" s="4" t="s">
        <v>3652</v>
      </c>
      <c r="D2344" s="41">
        <v>1000</v>
      </c>
      <c r="E2344" s="47" t="s">
        <v>1562</v>
      </c>
      <c r="F2344" s="43"/>
      <c r="G2344" s="263" t="str">
        <f t="shared" si="147"/>
        <v xml:space="preserve"> </v>
      </c>
      <c r="H2344" s="143" t="s">
        <v>15</v>
      </c>
      <c r="I2344" s="143" t="s">
        <v>1561</v>
      </c>
      <c r="J2344" s="263" t="str">
        <f t="shared" si="148"/>
        <v xml:space="preserve"> </v>
      </c>
      <c r="K2344" s="38" t="str">
        <f>IF(D2344&gt;=('28 Populations and thresholds'!$I$112),"YES"," ")</f>
        <v>YES</v>
      </c>
      <c r="L2344" s="38" t="str">
        <f>IF(K2344="YES"," ",IF(D2344&gt;=('28 Populations and thresholds'!$I$112)*0.25,"YES"))</f>
        <v xml:space="preserve"> </v>
      </c>
      <c r="M2344" s="38" t="b">
        <f>OR('28 Populations and thresholds'!$J$112="CR",'28 Populations and thresholds'!$J$112="EN",'28 Populations and thresholds'!$J$112="VU")</f>
        <v>0</v>
      </c>
      <c r="N2344" s="75">
        <f>D2344/'28 Populations and thresholds'!$H$112</f>
        <v>0.01</v>
      </c>
      <c r="O2344" s="263" t="str">
        <f t="shared" si="149"/>
        <v xml:space="preserve"> </v>
      </c>
      <c r="P2344" s="9"/>
      <c r="Q2344" s="263" t="str">
        <f t="shared" si="150"/>
        <v xml:space="preserve"> </v>
      </c>
    </row>
    <row r="2345" spans="1:22" x14ac:dyDescent="0.2">
      <c r="A2345" s="143" t="s">
        <v>1498</v>
      </c>
      <c r="B2345" s="40" t="s">
        <v>1560</v>
      </c>
      <c r="C2345" s="4" t="s">
        <v>3739</v>
      </c>
      <c r="D2345" s="41">
        <v>3000</v>
      </c>
      <c r="E2345" s="47" t="s">
        <v>1562</v>
      </c>
      <c r="F2345" s="43"/>
      <c r="G2345" s="263" t="str">
        <f t="shared" si="147"/>
        <v xml:space="preserve"> </v>
      </c>
      <c r="H2345" s="143" t="s">
        <v>15</v>
      </c>
      <c r="I2345" s="143" t="s">
        <v>1561</v>
      </c>
      <c r="J2345" s="263" t="str">
        <f t="shared" si="148"/>
        <v xml:space="preserve"> </v>
      </c>
      <c r="K2345" s="38" t="str">
        <f>IF(D2345&gt;=('28 Populations and thresholds'!$I$104),"YES"," ")</f>
        <v>YES</v>
      </c>
      <c r="L2345" s="38" t="str">
        <f>IF(K2345="YES"," ",IF(D2345&gt;=('28 Populations and thresholds'!$I$104)*0.25,"YES"))</f>
        <v xml:space="preserve"> </v>
      </c>
      <c r="M2345" s="38" t="b">
        <f>OR('28 Populations and thresholds'!$J$104="CR",'28 Populations and thresholds'!$J$104="EN",'28 Populations and thresholds'!$J$104="VU")</f>
        <v>0</v>
      </c>
      <c r="N2345" s="75">
        <f>D2345/'28 Populations and thresholds'!$H$104</f>
        <v>0.03</v>
      </c>
      <c r="O2345" s="263" t="str">
        <f t="shared" si="149"/>
        <v xml:space="preserve"> </v>
      </c>
      <c r="Q2345" s="263" t="str">
        <f t="shared" si="150"/>
        <v xml:space="preserve"> </v>
      </c>
    </row>
    <row r="2346" spans="1:22" x14ac:dyDescent="0.2">
      <c r="A2346" s="267" t="s">
        <v>1498</v>
      </c>
      <c r="B2346" s="268" t="s">
        <v>1088</v>
      </c>
      <c r="C2346" s="269" t="s">
        <v>3482</v>
      </c>
      <c r="D2346" s="270">
        <v>4020</v>
      </c>
      <c r="E2346" s="271">
        <v>35930</v>
      </c>
      <c r="F2346" s="276"/>
      <c r="G2346" s="263" t="str">
        <f t="shared" si="147"/>
        <v xml:space="preserve"> </v>
      </c>
      <c r="H2346" s="267" t="s">
        <v>21</v>
      </c>
      <c r="I2346" s="267" t="s">
        <v>320</v>
      </c>
      <c r="J2346" s="263" t="str">
        <f t="shared" si="148"/>
        <v xml:space="preserve"> </v>
      </c>
      <c r="K2346" s="272" t="str">
        <f>IF(D2346&gt;=(('28 Populations and thresholds'!$I$205)+('28 Populations and thresholds'!$I$206)+('28 Populations and thresholds'!$I$207)+('28 Populations and thresholds'!$I$208)),"YES"," ")</f>
        <v xml:space="preserve"> </v>
      </c>
      <c r="L2346" s="272" t="str">
        <f>IF(K2346="YES"," ",IF(D2346&gt;=(('28 Populations and thresholds'!$I$205)+('28 Populations and thresholds'!$I$206)+('28 Populations and thresholds'!$I$207)+('28 Populations and thresholds'!$I$208))*0.25,"YES"))</f>
        <v>YES</v>
      </c>
      <c r="M2346" s="272" t="b">
        <f>OR('28 Populations and thresholds'!$J$206="CR",'28 Populations and thresholds'!$J$206="EN",'28 Populations and thresholds'!$J$206="VU")</f>
        <v>0</v>
      </c>
      <c r="N2346" s="273">
        <f>D2346/(('28 Populations and thresholds'!$H$205)+('28 Populations and thresholds'!$H$206)+('28 Populations and thresholds'!$H$207)+('28 Populations and thresholds'!$H$208))</f>
        <v>1.5028599199970092E-3</v>
      </c>
      <c r="O2346" s="263" t="str">
        <f t="shared" si="149"/>
        <v xml:space="preserve"> </v>
      </c>
      <c r="P2346" s="275" t="s">
        <v>4568</v>
      </c>
      <c r="Q2346" s="263" t="str">
        <f t="shared" si="150"/>
        <v xml:space="preserve"> </v>
      </c>
    </row>
    <row r="2347" spans="1:22" x14ac:dyDescent="0.2">
      <c r="A2347" s="267" t="s">
        <v>1498</v>
      </c>
      <c r="B2347" s="268" t="s">
        <v>1088</v>
      </c>
      <c r="C2347" s="269" t="s">
        <v>3766</v>
      </c>
      <c r="D2347" s="270">
        <v>145</v>
      </c>
      <c r="E2347" s="271">
        <v>35940</v>
      </c>
      <c r="F2347" s="276"/>
      <c r="G2347" s="263" t="str">
        <f t="shared" si="147"/>
        <v xml:space="preserve"> </v>
      </c>
      <c r="H2347" s="267" t="s">
        <v>21</v>
      </c>
      <c r="I2347" s="267" t="s">
        <v>320</v>
      </c>
      <c r="J2347" s="263" t="str">
        <f t="shared" si="148"/>
        <v xml:space="preserve"> </v>
      </c>
      <c r="K2347" s="272" t="str">
        <f>IF(D2347&gt;=('28 Populations and thresholds'!$I$194),"YES"," ")</f>
        <v xml:space="preserve"> </v>
      </c>
      <c r="L2347" s="272" t="str">
        <f>IF(K2347="YES"," ",IF(D2347&gt;=('28 Populations and thresholds'!$I$194)*0.25,"YES"))</f>
        <v>YES</v>
      </c>
      <c r="M2347" s="272" t="b">
        <f>OR('28 Populations and thresholds'!$J$194="CR",'28 Populations and thresholds'!$J$194="EN",'28 Populations and thresholds'!$J$194="VU")</f>
        <v>0</v>
      </c>
      <c r="N2347" s="273">
        <f>D2347/'28 Populations and thresholds'!$H$194</f>
        <v>5.0877192982456141E-3</v>
      </c>
      <c r="O2347" s="263" t="str">
        <f t="shared" si="149"/>
        <v xml:space="preserve"> </v>
      </c>
      <c r="P2347" s="269"/>
      <c r="Q2347" s="263" t="str">
        <f t="shared" si="150"/>
        <v xml:space="preserve"> </v>
      </c>
    </row>
    <row r="2348" spans="1:22" x14ac:dyDescent="0.2">
      <c r="A2348" s="267" t="s">
        <v>1498</v>
      </c>
      <c r="B2348" s="268" t="s">
        <v>1088</v>
      </c>
      <c r="C2348" s="280" t="s">
        <v>3472</v>
      </c>
      <c r="D2348" s="270">
        <v>5</v>
      </c>
      <c r="E2348" s="271">
        <v>35940</v>
      </c>
      <c r="F2348" s="276"/>
      <c r="G2348" s="263" t="str">
        <f t="shared" si="147"/>
        <v xml:space="preserve"> </v>
      </c>
      <c r="H2348" s="267" t="s">
        <v>21</v>
      </c>
      <c r="I2348" s="267" t="s">
        <v>320</v>
      </c>
      <c r="J2348" s="263" t="str">
        <f t="shared" si="148"/>
        <v xml:space="preserve"> </v>
      </c>
      <c r="K2348" s="272" t="str">
        <f>IF(D2348&gt;=('28 Populations and thresholds'!$I$188),"YES"," ")</f>
        <v>YES</v>
      </c>
      <c r="L2348" s="272" t="str">
        <f>IF(K2348="YES"," ",IF(D2348&gt;=('28 Populations and thresholds'!$I$188)*0.25,"YES"))</f>
        <v xml:space="preserve"> </v>
      </c>
      <c r="M2348" s="272" t="b">
        <f>OR('28 Populations and thresholds'!$J$188="CR",'28 Populations and thresholds'!$J$188="EN",'28 Populations and thresholds'!$J$188="VU")</f>
        <v>1</v>
      </c>
      <c r="N2348" s="273">
        <f>D2348/'28 Populations and thresholds'!$H$188</f>
        <v>8.3333333333333332E-3</v>
      </c>
      <c r="O2348" s="263" t="str">
        <f t="shared" si="149"/>
        <v xml:space="preserve"> </v>
      </c>
      <c r="P2348" s="269"/>
      <c r="Q2348" s="263" t="str">
        <f t="shared" si="150"/>
        <v xml:space="preserve"> </v>
      </c>
      <c r="R2348" s="4"/>
      <c r="S2348" s="4"/>
      <c r="T2348" s="4"/>
      <c r="U2348" s="4"/>
      <c r="V2348" s="4"/>
    </row>
    <row r="2349" spans="1:22" x14ac:dyDescent="0.2">
      <c r="A2349" s="143" t="s">
        <v>1498</v>
      </c>
      <c r="B2349" s="40" t="s">
        <v>1563</v>
      </c>
      <c r="C2349" s="4" t="s">
        <v>3736</v>
      </c>
      <c r="D2349" s="41">
        <v>10000</v>
      </c>
      <c r="E2349" s="47" t="s">
        <v>1547</v>
      </c>
      <c r="F2349" s="43"/>
      <c r="G2349" s="263" t="str">
        <f t="shared" si="147"/>
        <v xml:space="preserve"> </v>
      </c>
      <c r="H2349" s="143" t="s">
        <v>15</v>
      </c>
      <c r="I2349" s="143" t="s">
        <v>1537</v>
      </c>
      <c r="J2349" s="263" t="str">
        <f t="shared" si="148"/>
        <v xml:space="preserve"> </v>
      </c>
      <c r="K2349" s="38" t="str">
        <f>IF(D2349&gt;=('28 Populations and thresholds'!$I$100),"YES"," ")</f>
        <v>YES</v>
      </c>
      <c r="L2349" s="38" t="str">
        <f>IF(K2349="YES"," ",IF(D2349&gt;=('28 Populations and thresholds'!$I$100)*0.25,"YES"))</f>
        <v xml:space="preserve"> </v>
      </c>
      <c r="M2349" s="38" t="b">
        <f>OR('28 Populations and thresholds'!$J$100="CR",'28 Populations and thresholds'!$J$100="EN",'28 Populations and thresholds'!$J$100="VU")</f>
        <v>0</v>
      </c>
      <c r="N2349" s="75">
        <f>D2349/'28 Populations and thresholds'!$H$100</f>
        <v>5.8823529411764705E-2</v>
      </c>
      <c r="O2349" s="263" t="str">
        <f t="shared" si="149"/>
        <v xml:space="preserve"> </v>
      </c>
      <c r="Q2349" s="263" t="str">
        <f t="shared" si="150"/>
        <v xml:space="preserve"> </v>
      </c>
    </row>
    <row r="2350" spans="1:22" x14ac:dyDescent="0.2">
      <c r="A2350" s="143" t="s">
        <v>1498</v>
      </c>
      <c r="B2350" s="40" t="s">
        <v>1563</v>
      </c>
      <c r="C2350" s="4" t="s">
        <v>3739</v>
      </c>
      <c r="D2350" s="41">
        <v>3500</v>
      </c>
      <c r="E2350" s="47" t="s">
        <v>1564</v>
      </c>
      <c r="F2350" s="43"/>
      <c r="G2350" s="263" t="str">
        <f t="shared" si="147"/>
        <v xml:space="preserve"> </v>
      </c>
      <c r="H2350" s="143" t="s">
        <v>15</v>
      </c>
      <c r="I2350" s="143" t="s">
        <v>1537</v>
      </c>
      <c r="J2350" s="263" t="str">
        <f t="shared" si="148"/>
        <v xml:space="preserve"> </v>
      </c>
      <c r="K2350" s="38" t="str">
        <f>IF(D2350&gt;=('28 Populations and thresholds'!$I$104),"YES"," ")</f>
        <v>YES</v>
      </c>
      <c r="L2350" s="38" t="str">
        <f>IF(K2350="YES"," ",IF(D2350&gt;=('28 Populations and thresholds'!$I$104)*0.25,"YES"))</f>
        <v xml:space="preserve"> </v>
      </c>
      <c r="M2350" s="38" t="b">
        <f>OR('28 Populations and thresholds'!$J$104="CR",'28 Populations and thresholds'!$J$104="EN",'28 Populations and thresholds'!$J$104="VU")</f>
        <v>0</v>
      </c>
      <c r="N2350" s="75">
        <f>D2350/'28 Populations and thresholds'!$H$104</f>
        <v>3.5000000000000003E-2</v>
      </c>
      <c r="O2350" s="263" t="str">
        <f t="shared" si="149"/>
        <v xml:space="preserve"> </v>
      </c>
      <c r="Q2350" s="263" t="str">
        <f t="shared" si="150"/>
        <v xml:space="preserve"> </v>
      </c>
    </row>
    <row r="2351" spans="1:22" x14ac:dyDescent="0.2">
      <c r="A2351" s="267" t="s">
        <v>1498</v>
      </c>
      <c r="B2351" s="268" t="s">
        <v>1565</v>
      </c>
      <c r="C2351" s="269" t="s">
        <v>3725</v>
      </c>
      <c r="D2351" s="270">
        <v>1000</v>
      </c>
      <c r="E2351" s="294" t="s">
        <v>1320</v>
      </c>
      <c r="F2351" s="276"/>
      <c r="G2351" s="263" t="str">
        <f t="shared" si="147"/>
        <v xml:space="preserve"> </v>
      </c>
      <c r="H2351" s="267" t="s">
        <v>15</v>
      </c>
      <c r="I2351" s="267" t="s">
        <v>1524</v>
      </c>
      <c r="J2351" s="263" t="str">
        <f t="shared" si="148"/>
        <v xml:space="preserve"> </v>
      </c>
      <c r="K2351" s="272" t="str">
        <f>IF(D2351&gt;=('28 Populations and thresholds'!$I$61),"YES"," ")</f>
        <v>YES</v>
      </c>
      <c r="L2351" s="272" t="str">
        <f>IF(K2351="YES"," ",IF(D2351&gt;=('28 Populations and thresholds'!$I$61)*0.25,"YES"))</f>
        <v xml:space="preserve"> </v>
      </c>
      <c r="M2351" s="272" t="b">
        <f>OR('28 Populations and thresholds'!$J$61="CR",'28 Populations and thresholds'!$J$61="EN",'28 Populations and thresholds'!$J$61="VU")</f>
        <v>0</v>
      </c>
      <c r="N2351" s="273">
        <f>D2351/('28 Populations and thresholds'!$H$61)</f>
        <v>0.1</v>
      </c>
      <c r="O2351" s="263" t="str">
        <f t="shared" si="149"/>
        <v xml:space="preserve"> </v>
      </c>
      <c r="P2351" s="300"/>
      <c r="Q2351" s="263" t="str">
        <f t="shared" si="150"/>
        <v xml:space="preserve"> </v>
      </c>
    </row>
    <row r="2352" spans="1:22" x14ac:dyDescent="0.2">
      <c r="A2352" s="267" t="s">
        <v>1498</v>
      </c>
      <c r="B2352" s="268" t="s">
        <v>1565</v>
      </c>
      <c r="C2352" s="269" t="s">
        <v>3727</v>
      </c>
      <c r="D2352" s="270">
        <v>1000</v>
      </c>
      <c r="E2352" s="294" t="s">
        <v>1320</v>
      </c>
      <c r="F2352" s="276"/>
      <c r="G2352" s="263" t="str">
        <f t="shared" si="147"/>
        <v xml:space="preserve"> </v>
      </c>
      <c r="H2352" s="267" t="s">
        <v>15</v>
      </c>
      <c r="I2352" s="267" t="s">
        <v>1524</v>
      </c>
      <c r="J2352" s="263" t="str">
        <f t="shared" si="148"/>
        <v xml:space="preserve"> </v>
      </c>
      <c r="K2352" s="272" t="str">
        <f>IF(D2352&gt;=('28 Populations and thresholds'!$I$64),"YES"," ")</f>
        <v>YES</v>
      </c>
      <c r="L2352" s="272" t="str">
        <f>IF(K2352="YES"," ",IF(D2352&gt;=('28 Populations and thresholds'!$I$64)*0.25,"YES"))</f>
        <v xml:space="preserve"> </v>
      </c>
      <c r="M2352" s="272" t="b">
        <f>OR('28 Populations and thresholds'!$J$64="CR",'28 Populations and thresholds'!$J$64="EN",'28 Populations and thresholds'!$J$64="VU")</f>
        <v>0</v>
      </c>
      <c r="N2352" s="273">
        <f>D2352/('28 Populations and thresholds'!$H$64)</f>
        <v>0.14705882352941177</v>
      </c>
      <c r="O2352" s="263" t="str">
        <f t="shared" si="149"/>
        <v xml:space="preserve"> </v>
      </c>
      <c r="P2352" s="300"/>
      <c r="Q2352" s="263" t="str">
        <f t="shared" si="150"/>
        <v xml:space="preserve"> </v>
      </c>
    </row>
    <row r="2353" spans="1:23" x14ac:dyDescent="0.2">
      <c r="A2353" s="143" t="s">
        <v>1498</v>
      </c>
      <c r="B2353" s="40" t="s">
        <v>1196</v>
      </c>
      <c r="C2353" s="4" t="s">
        <v>3777</v>
      </c>
      <c r="D2353" s="41">
        <v>300</v>
      </c>
      <c r="E2353" s="46">
        <v>29747</v>
      </c>
      <c r="F2353" s="43"/>
      <c r="G2353" s="263" t="str">
        <f t="shared" si="147"/>
        <v xml:space="preserve"> </v>
      </c>
      <c r="H2353" s="143" t="s">
        <v>21</v>
      </c>
      <c r="I2353" s="143" t="s">
        <v>630</v>
      </c>
      <c r="J2353" s="263" t="str">
        <f t="shared" si="148"/>
        <v xml:space="preserve"> </v>
      </c>
      <c r="K2353" s="38" t="str">
        <f>IF(D2353&gt;=('28 Populations and thresholds'!$I$211),"YES"," ")</f>
        <v xml:space="preserve"> </v>
      </c>
      <c r="L2353" s="38" t="str">
        <f>IF(K2353="YES"," ",IF(D2353&gt;=('28 Populations and thresholds'!$I$211)*0.25,"YES"))</f>
        <v>YES</v>
      </c>
      <c r="M2353" s="38" t="b">
        <f>OR('28 Populations and thresholds'!$J$211="CR",'28 Populations and thresholds'!$J$211="EN",'28 Populations and thresholds'!$J$211="VU")</f>
        <v>0</v>
      </c>
      <c r="N2353" s="75">
        <f>D2353/'28 Populations and thresholds'!$H$211</f>
        <v>2.9999999999999997E-4</v>
      </c>
      <c r="O2353" s="263" t="str">
        <f t="shared" si="149"/>
        <v xml:space="preserve"> </v>
      </c>
      <c r="P2353" s="9"/>
      <c r="Q2353" s="263" t="str">
        <f t="shared" si="150"/>
        <v xml:space="preserve"> </v>
      </c>
    </row>
    <row r="2354" spans="1:23" x14ac:dyDescent="0.2">
      <c r="A2354" s="143" t="s">
        <v>1498</v>
      </c>
      <c r="B2354" s="40" t="s">
        <v>1196</v>
      </c>
      <c r="C2354" s="4" t="s">
        <v>3770</v>
      </c>
      <c r="D2354" s="41">
        <v>4000</v>
      </c>
      <c r="E2354" s="46">
        <v>37490</v>
      </c>
      <c r="F2354" s="43"/>
      <c r="G2354" s="263" t="str">
        <f t="shared" si="147"/>
        <v xml:space="preserve"> </v>
      </c>
      <c r="H2354" s="143" t="s">
        <v>21</v>
      </c>
      <c r="I2354" s="143" t="s">
        <v>389</v>
      </c>
      <c r="J2354" s="263" t="str">
        <f t="shared" si="148"/>
        <v xml:space="preserve"> </v>
      </c>
      <c r="K2354" s="38" t="str">
        <f>IF(D2354&gt;=('28 Populations and thresholds'!$I$199),"YES"," ")</f>
        <v>YES</v>
      </c>
      <c r="L2354" s="38" t="str">
        <f>IF(K2354="YES"," ",IF(D2354&gt;=('28 Populations and thresholds'!$I$199)*0.25,"YES"))</f>
        <v xml:space="preserve"> </v>
      </c>
      <c r="M2354" s="38" t="b">
        <f>OR('28 Populations and thresholds'!$J$199="CR",'28 Populations and thresholds'!$J$199="EN",'28 Populations and thresholds'!$J$199="VU")</f>
        <v>0</v>
      </c>
      <c r="N2354" s="75">
        <f>D2354/'28 Populations and thresholds'!$H$199</f>
        <v>1.2698412698412698E-2</v>
      </c>
      <c r="O2354" s="263" t="str">
        <f t="shared" si="149"/>
        <v xml:space="preserve"> </v>
      </c>
      <c r="P2354" s="9"/>
      <c r="Q2354" s="263" t="str">
        <f t="shared" si="150"/>
        <v xml:space="preserve"> </v>
      </c>
    </row>
    <row r="2355" spans="1:23" x14ac:dyDescent="0.2">
      <c r="A2355" s="267" t="s">
        <v>1498</v>
      </c>
      <c r="B2355" s="268" t="s">
        <v>964</v>
      </c>
      <c r="C2355" s="332" t="s">
        <v>3756</v>
      </c>
      <c r="D2355" s="270">
        <v>680</v>
      </c>
      <c r="E2355" s="271">
        <v>33064</v>
      </c>
      <c r="F2355" s="276"/>
      <c r="G2355" s="263" t="str">
        <f t="shared" si="147"/>
        <v xml:space="preserve"> </v>
      </c>
      <c r="H2355" s="267" t="s">
        <v>21</v>
      </c>
      <c r="I2355" s="267" t="s">
        <v>667</v>
      </c>
      <c r="J2355" s="263" t="str">
        <f t="shared" si="148"/>
        <v xml:space="preserve"> </v>
      </c>
      <c r="K2355" s="272" t="str">
        <f>IF(D2355&gt;=('28 Populations and thresholds'!$I$175),"YES"," ")</f>
        <v xml:space="preserve"> </v>
      </c>
      <c r="L2355" s="272" t="str">
        <f>IF(K2355="YES"," ",IF(D2355&gt;=('28 Populations and thresholds'!$I$175)*0.25,"YES"))</f>
        <v>YES</v>
      </c>
      <c r="M2355" s="272" t="b">
        <f>OR('28 Populations and thresholds'!$J$175="CR",'28 Populations and thresholds'!$J$175="EN",'28 Populations and thresholds'!$J$175="VU")</f>
        <v>0</v>
      </c>
      <c r="N2355" s="273">
        <f>D2355/'28 Populations and thresholds'!$H$175</f>
        <v>4.8920863309352518E-3</v>
      </c>
      <c r="O2355" s="263" t="str">
        <f t="shared" si="149"/>
        <v xml:space="preserve"> </v>
      </c>
      <c r="P2355" s="269"/>
      <c r="Q2355" s="263" t="str">
        <f t="shared" si="150"/>
        <v xml:space="preserve"> </v>
      </c>
    </row>
    <row r="2356" spans="1:23" x14ac:dyDescent="0.2">
      <c r="A2356" s="267" t="s">
        <v>1498</v>
      </c>
      <c r="B2356" s="268" t="s">
        <v>964</v>
      </c>
      <c r="C2356" s="269" t="s">
        <v>3482</v>
      </c>
      <c r="D2356" s="270">
        <v>12610</v>
      </c>
      <c r="E2356" s="271">
        <v>33133</v>
      </c>
      <c r="F2356" s="276"/>
      <c r="G2356" s="263" t="str">
        <f t="shared" si="147"/>
        <v xml:space="preserve"> </v>
      </c>
      <c r="H2356" s="267" t="s">
        <v>21</v>
      </c>
      <c r="I2356" s="267" t="s">
        <v>667</v>
      </c>
      <c r="J2356" s="263" t="str">
        <f t="shared" si="148"/>
        <v xml:space="preserve"> </v>
      </c>
      <c r="K2356" s="272" t="str">
        <f>IF(D2356&gt;=(('28 Populations and thresholds'!$I$205)+('28 Populations and thresholds'!$I$206)+('28 Populations and thresholds'!$I$207)+('28 Populations and thresholds'!$I$208)),"YES"," ")</f>
        <v>YES</v>
      </c>
      <c r="L2356" s="272" t="str">
        <f>IF(K2356="YES"," ",IF(D2356&gt;=(('28 Populations and thresholds'!$I$205)+('28 Populations and thresholds'!$I$206)+('28 Populations and thresholds'!$I$207)+('28 Populations and thresholds'!$I$208))*0.25,"YES"))</f>
        <v xml:space="preserve"> </v>
      </c>
      <c r="M2356" s="272" t="b">
        <f>OR('28 Populations and thresholds'!$J$206="CR",'28 Populations and thresholds'!$J$206="EN",'28 Populations and thresholds'!$J$206="VU")</f>
        <v>0</v>
      </c>
      <c r="N2356" s="273">
        <f>D2356/(('28 Populations and thresholds'!$H$205)+('28 Populations and thresholds'!$H$206)+('28 Populations and thresholds'!$H$207)+('28 Populations and thresholds'!$H$208))</f>
        <v>4.7141949231746978E-3</v>
      </c>
      <c r="O2356" s="263" t="str">
        <f t="shared" si="149"/>
        <v xml:space="preserve"> </v>
      </c>
      <c r="P2356" s="275" t="s">
        <v>4568</v>
      </c>
      <c r="Q2356" s="263" t="str">
        <f t="shared" si="150"/>
        <v xml:space="preserve"> </v>
      </c>
    </row>
    <row r="2357" spans="1:23" x14ac:dyDescent="0.2">
      <c r="A2357" s="267" t="s">
        <v>1498</v>
      </c>
      <c r="B2357" s="268" t="s">
        <v>964</v>
      </c>
      <c r="C2357" s="269" t="s">
        <v>3767</v>
      </c>
      <c r="D2357" s="270">
        <v>9750</v>
      </c>
      <c r="E2357" s="271">
        <v>33113</v>
      </c>
      <c r="F2357" s="276"/>
      <c r="G2357" s="263" t="str">
        <f t="shared" si="147"/>
        <v xml:space="preserve"> </v>
      </c>
      <c r="H2357" s="267" t="s">
        <v>21</v>
      </c>
      <c r="I2357" s="267" t="s">
        <v>667</v>
      </c>
      <c r="J2357" s="263" t="str">
        <f t="shared" si="148"/>
        <v xml:space="preserve"> </v>
      </c>
      <c r="K2357" s="272" t="str">
        <f>IF(D2357&gt;=('28 Populations and thresholds'!$I$195),"YES"," ")</f>
        <v>YES</v>
      </c>
      <c r="L2357" s="272" t="str">
        <f>IF(K2357="YES"," ",IF(D2357&gt;=('28 Populations and thresholds'!$I$195)*0.25,"YES"))</f>
        <v xml:space="preserve"> </v>
      </c>
      <c r="M2357" s="272" t="b">
        <f>OR('28 Populations and thresholds'!$J$195="CR",'28 Populations and thresholds'!$J$195="EN",'28 Populations and thresholds'!$J$195="VU")</f>
        <v>1</v>
      </c>
      <c r="N2357" s="273">
        <f>D2357/'28 Populations and thresholds'!$H$195</f>
        <v>3.3620689655172412E-2</v>
      </c>
      <c r="O2357" s="263" t="str">
        <f t="shared" si="149"/>
        <v xml:space="preserve"> </v>
      </c>
      <c r="P2357" s="275"/>
      <c r="Q2357" s="263" t="str">
        <f t="shared" si="150"/>
        <v xml:space="preserve"> </v>
      </c>
    </row>
    <row r="2358" spans="1:23" x14ac:dyDescent="0.2">
      <c r="A2358" s="267" t="s">
        <v>1498</v>
      </c>
      <c r="B2358" s="268" t="s">
        <v>964</v>
      </c>
      <c r="C2358" s="269" t="s">
        <v>3759</v>
      </c>
      <c r="D2358" s="270">
        <v>290</v>
      </c>
      <c r="E2358" s="271">
        <v>33064</v>
      </c>
      <c r="F2358" s="276"/>
      <c r="G2358" s="263" t="str">
        <f t="shared" si="147"/>
        <v xml:space="preserve"> </v>
      </c>
      <c r="H2358" s="267" t="s">
        <v>21</v>
      </c>
      <c r="I2358" s="267" t="s">
        <v>667</v>
      </c>
      <c r="J2358" s="263" t="str">
        <f t="shared" si="148"/>
        <v xml:space="preserve"> </v>
      </c>
      <c r="K2358" s="272" t="str">
        <f>IF(D2358&gt;=('28 Populations and thresholds'!$I$182),"YES"," ")</f>
        <v>YES</v>
      </c>
      <c r="L2358" s="272" t="str">
        <f>IF(K2358="YES"," ",IF(D2358&gt;=('28 Populations and thresholds'!$I$182)*0.25,"YES"))</f>
        <v xml:space="preserve"> </v>
      </c>
      <c r="M2358" s="272" t="b">
        <f>OR('28 Populations and thresholds'!$J$182="CR",'28 Populations and thresholds'!$J$182="EN",'28 Populations and thresholds'!$J$182="VU")</f>
        <v>0</v>
      </c>
      <c r="N2358" s="273">
        <f>D2358/'28 Populations and thresholds'!$H$182</f>
        <v>1.1599999999999999E-2</v>
      </c>
      <c r="O2358" s="263" t="str">
        <f t="shared" si="149"/>
        <v xml:space="preserve"> </v>
      </c>
      <c r="P2358" s="275"/>
      <c r="Q2358" s="263" t="str">
        <f t="shared" si="150"/>
        <v xml:space="preserve"> </v>
      </c>
      <c r="R2358" s="4"/>
      <c r="S2358" s="4"/>
      <c r="T2358" s="4"/>
      <c r="U2358" s="4"/>
      <c r="V2358" s="4"/>
    </row>
    <row r="2359" spans="1:23" x14ac:dyDescent="0.2">
      <c r="A2359" s="267" t="s">
        <v>1498</v>
      </c>
      <c r="B2359" s="268" t="s">
        <v>964</v>
      </c>
      <c r="C2359" s="269" t="s">
        <v>3763</v>
      </c>
      <c r="D2359" s="270">
        <v>4500</v>
      </c>
      <c r="E2359" s="271">
        <v>33113</v>
      </c>
      <c r="F2359" s="276"/>
      <c r="G2359" s="263" t="str">
        <f t="shared" si="147"/>
        <v xml:space="preserve"> </v>
      </c>
      <c r="H2359" s="267" t="s">
        <v>21</v>
      </c>
      <c r="I2359" s="267" t="s">
        <v>667</v>
      </c>
      <c r="J2359" s="263" t="str">
        <f t="shared" si="148"/>
        <v xml:space="preserve"> </v>
      </c>
      <c r="K2359" s="272" t="str">
        <f>IF(D2359&gt;=('28 Populations and thresholds'!$I$191),"YES"," ")</f>
        <v>YES</v>
      </c>
      <c r="L2359" s="272" t="str">
        <f>IF(K2359="YES"," ",IF(D2359&gt;=('28 Populations and thresholds'!$I$191)*0.25,"YES"))</f>
        <v xml:space="preserve"> </v>
      </c>
      <c r="M2359" s="272" t="b">
        <f>OR('28 Populations and thresholds'!$J$191="CR",'28 Populations and thresholds'!$J$191="EN",'28 Populations and thresholds'!$J$191="VU")</f>
        <v>0</v>
      </c>
      <c r="N2359" s="273">
        <f>D2359/'28 Populations and thresholds'!$H$191</f>
        <v>0.09</v>
      </c>
      <c r="O2359" s="263" t="str">
        <f t="shared" si="149"/>
        <v xml:space="preserve"> </v>
      </c>
      <c r="P2359" s="275"/>
      <c r="Q2359" s="263" t="str">
        <f t="shared" si="150"/>
        <v xml:space="preserve"> </v>
      </c>
    </row>
    <row r="2360" spans="1:23" x14ac:dyDescent="0.2">
      <c r="A2360" s="143" t="s">
        <v>1498</v>
      </c>
      <c r="B2360" s="68" t="s">
        <v>2420</v>
      </c>
      <c r="C2360" s="4" t="s">
        <v>3676</v>
      </c>
      <c r="D2360" s="41">
        <v>70</v>
      </c>
      <c r="E2360" s="47" t="s">
        <v>1545</v>
      </c>
      <c r="F2360" s="43"/>
      <c r="G2360" s="263" t="str">
        <f t="shared" si="147"/>
        <v xml:space="preserve"> </v>
      </c>
      <c r="H2360" s="143" t="s">
        <v>15</v>
      </c>
      <c r="I2360" s="143" t="s">
        <v>1544</v>
      </c>
      <c r="J2360" s="263" t="str">
        <f t="shared" si="148"/>
        <v xml:space="preserve"> </v>
      </c>
      <c r="K2360" s="38" t="str">
        <f>IF(D2360&gt;=('28 Populations and thresholds'!$I$96),"YES"," ")</f>
        <v>YES</v>
      </c>
      <c r="L2360" s="38" t="str">
        <f>IF(K2360="YES"," ",IF(D2360&gt;=('28 Populations and thresholds'!$I$96)*0.25,"YES"))</f>
        <v xml:space="preserve"> </v>
      </c>
      <c r="M2360" s="38" t="b">
        <f>OR('28 Populations and thresholds'!$J$96="CR",'28 Populations and thresholds'!$J$96="EN",'28 Populations and thresholds'!$J$96="VU")</f>
        <v>1</v>
      </c>
      <c r="N2360" s="75">
        <f>D2360/'28 Populations and thresholds'!$H$96</f>
        <v>7.0000000000000007E-2</v>
      </c>
      <c r="O2360" s="263" t="str">
        <f t="shared" si="149"/>
        <v xml:space="preserve"> </v>
      </c>
      <c r="P2360" s="4"/>
      <c r="Q2360" s="263" t="str">
        <f t="shared" si="150"/>
        <v xml:space="preserve"> </v>
      </c>
      <c r="R2360" s="4"/>
      <c r="S2360" s="4"/>
      <c r="T2360" s="4"/>
      <c r="U2360" s="4"/>
      <c r="V2360" s="4"/>
      <c r="W2360" s="4"/>
    </row>
    <row r="2361" spans="1:23" s="4" customFormat="1" x14ac:dyDescent="0.2">
      <c r="A2361" s="12" t="s">
        <v>1498</v>
      </c>
      <c r="B2361" s="60" t="s">
        <v>2420</v>
      </c>
      <c r="C2361" s="4" t="s">
        <v>3400</v>
      </c>
      <c r="D2361" s="5">
        <v>55</v>
      </c>
      <c r="E2361" s="104">
        <v>1990</v>
      </c>
      <c r="F2361" s="38"/>
      <c r="G2361" s="263" t="str">
        <f t="shared" si="147"/>
        <v xml:space="preserve"> </v>
      </c>
      <c r="H2361" s="13"/>
      <c r="I2361" s="13" t="s">
        <v>4019</v>
      </c>
      <c r="J2361" s="263" t="str">
        <f t="shared" si="148"/>
        <v xml:space="preserve"> </v>
      </c>
      <c r="K2361" s="38" t="str">
        <f>IF(D2361&gt;=(('28 Populations and thresholds'!$I$123)+('28 Populations and thresholds'!$I$124)),"YES"," ")</f>
        <v>YES</v>
      </c>
      <c r="L2361" s="38" t="str">
        <f>IF(K2361="YES"," ",IF(D2361&gt;=(('28 Populations and thresholds'!$I$123)+('28 Populations and thresholds'!$I$124))*0.25,"YES"))</f>
        <v xml:space="preserve"> </v>
      </c>
      <c r="M2361" s="38" t="b">
        <f>OR('28 Populations and thresholds'!$J$124="CR",'28 Populations and thresholds'!$J$124="EN",'28 Populations and thresholds'!$J$124="VU")</f>
        <v>1</v>
      </c>
      <c r="N2361" s="75">
        <f>D2361/(('28 Populations and thresholds'!$H$123)+('28 Populations and thresholds'!$H$124))</f>
        <v>3.5483870967741936E-2</v>
      </c>
      <c r="O2361" s="263" t="str">
        <f t="shared" si="149"/>
        <v xml:space="preserve"> </v>
      </c>
      <c r="P2361" s="12" t="s">
        <v>4568</v>
      </c>
      <c r="Q2361" s="263" t="str">
        <f t="shared" si="150"/>
        <v xml:space="preserve"> </v>
      </c>
      <c r="R2361" s="9"/>
      <c r="S2361" s="9"/>
      <c r="T2361" s="9"/>
      <c r="U2361" s="9"/>
      <c r="V2361" s="9"/>
      <c r="W2361" s="9"/>
    </row>
    <row r="2362" spans="1:23" x14ac:dyDescent="0.2">
      <c r="A2362" s="267" t="s">
        <v>1498</v>
      </c>
      <c r="B2362" s="268" t="s">
        <v>1070</v>
      </c>
      <c r="C2362" s="269" t="s">
        <v>3471</v>
      </c>
      <c r="D2362" s="270">
        <v>221</v>
      </c>
      <c r="E2362" s="271">
        <v>32730</v>
      </c>
      <c r="F2362" s="276"/>
      <c r="G2362" s="263" t="str">
        <f t="shared" si="147"/>
        <v xml:space="preserve"> </v>
      </c>
      <c r="H2362" s="267" t="s">
        <v>21</v>
      </c>
      <c r="I2362" s="267" t="s">
        <v>667</v>
      </c>
      <c r="J2362" s="263" t="str">
        <f t="shared" si="148"/>
        <v xml:space="preserve"> </v>
      </c>
      <c r="K2362" s="272" t="str">
        <f>IF(D2362&gt;=(('28 Populations and thresholds'!$I$183)+('28 Populations and thresholds'!$I$184)+('28 Populations and thresholds'!$I$185)),"YES"," ")</f>
        <v xml:space="preserve"> </v>
      </c>
      <c r="L2362" s="272" t="str">
        <f>IF(K2362="YES"," ",IF(D2362&gt;=(('28 Populations and thresholds'!$I$183)+('28 Populations and thresholds'!$I$184)+('28 Populations and thresholds'!$I$185))*0.25,"YES"))</f>
        <v>YES</v>
      </c>
      <c r="M2362" s="272" t="b">
        <f>OR('28 Populations and thresholds'!$J$183="CR",'28 Populations and thresholds'!$J$183="EN",'28 Populations and thresholds'!$J$183="VU")</f>
        <v>0</v>
      </c>
      <c r="N2362" s="273">
        <f>D2362/(('28 Populations and thresholds'!$H$183)+('28 Populations and thresholds'!$H$184)+('28 Populations and thresholds'!$H$185))</f>
        <v>7.3666666666666672E-4</v>
      </c>
      <c r="O2362" s="263" t="str">
        <f t="shared" si="149"/>
        <v xml:space="preserve"> </v>
      </c>
      <c r="P2362" s="275" t="s">
        <v>4568</v>
      </c>
      <c r="Q2362" s="263" t="str">
        <f t="shared" si="150"/>
        <v xml:space="preserve"> </v>
      </c>
    </row>
    <row r="2363" spans="1:23" x14ac:dyDescent="0.2">
      <c r="A2363" s="12" t="s">
        <v>1498</v>
      </c>
      <c r="B2363" s="4" t="s">
        <v>4478</v>
      </c>
      <c r="C2363" s="4" t="s">
        <v>3396</v>
      </c>
      <c r="D2363" s="5">
        <v>300</v>
      </c>
      <c r="E2363" s="104" t="s">
        <v>4475</v>
      </c>
      <c r="G2363" s="263" t="str">
        <f t="shared" si="147"/>
        <v xml:space="preserve"> </v>
      </c>
      <c r="I2363" s="13" t="s">
        <v>4019</v>
      </c>
      <c r="J2363" s="263" t="str">
        <f t="shared" si="148"/>
        <v xml:space="preserve"> </v>
      </c>
      <c r="K2363" s="38" t="str">
        <f>IF(D2363&gt;=(('28 Populations and thresholds'!$I$121)+('28 Populations and thresholds'!$I$122)),"YES"," ")</f>
        <v>YES</v>
      </c>
      <c r="L2363" s="38" t="str">
        <f>IF(K2363="YES"," ",IF(D2363&gt;=(('28 Populations and thresholds'!$I$121)+('28 Populations and thresholds'!$I$122))*0.25,"YES"))</f>
        <v xml:space="preserve"> </v>
      </c>
      <c r="M2363" s="38" t="b">
        <f>OR('28 Populations and thresholds'!$J$122="CR",'28 Populations and thresholds'!$J$122="EN",'28 Populations and thresholds'!$J$122="VU")</f>
        <v>1</v>
      </c>
      <c r="N2363" s="75">
        <f>D2363/(('28 Populations and thresholds'!$H$121)+('28 Populations and thresholds'!$H$122))</f>
        <v>2.575107296137339E-2</v>
      </c>
      <c r="O2363" s="263" t="str">
        <f t="shared" si="149"/>
        <v xml:space="preserve"> </v>
      </c>
      <c r="P2363" s="12" t="s">
        <v>4568</v>
      </c>
      <c r="Q2363" s="263" t="str">
        <f t="shared" si="150"/>
        <v xml:space="preserve"> </v>
      </c>
    </row>
    <row r="2364" spans="1:23" x14ac:dyDescent="0.2">
      <c r="A2364" s="275" t="s">
        <v>1498</v>
      </c>
      <c r="B2364" s="325" t="s">
        <v>4021</v>
      </c>
      <c r="C2364" s="332" t="s">
        <v>3649</v>
      </c>
      <c r="D2364" s="279">
        <v>41</v>
      </c>
      <c r="E2364" s="281">
        <v>31959</v>
      </c>
      <c r="F2364" s="272"/>
      <c r="G2364" s="263" t="str">
        <f t="shared" si="147"/>
        <v xml:space="preserve"> </v>
      </c>
      <c r="H2364" s="275" t="s">
        <v>4019</v>
      </c>
      <c r="I2364" s="275"/>
      <c r="J2364" s="263" t="str">
        <f t="shared" si="148"/>
        <v xml:space="preserve"> </v>
      </c>
      <c r="K2364" s="272" t="str">
        <f>IF(D2364&gt;=('28 Populations and thresholds'!$I$111),"YES"," ")</f>
        <v>YES</v>
      </c>
      <c r="L2364" s="272" t="str">
        <f>IF(K2364="YES"," ",IF(D2364&gt;=('28 Populations and thresholds'!$I$111)*0.25,"YES"))</f>
        <v xml:space="preserve"> </v>
      </c>
      <c r="M2364" s="272" t="b">
        <f>OR('28 Populations and thresholds'!$J$111="CR",'28 Populations and thresholds'!$J$111="EN",'28 Populations and thresholds'!$J$111="VU")</f>
        <v>1</v>
      </c>
      <c r="N2364" s="273">
        <f>D2364/'28 Populations and thresholds'!$H$111</f>
        <v>4.1000000000000003E-3</v>
      </c>
      <c r="O2364" s="263" t="str">
        <f t="shared" si="149"/>
        <v xml:space="preserve"> </v>
      </c>
      <c r="P2364" s="275"/>
      <c r="Q2364" s="263" t="str">
        <f t="shared" si="150"/>
        <v xml:space="preserve"> </v>
      </c>
    </row>
    <row r="2365" spans="1:23" x14ac:dyDescent="0.2">
      <c r="A2365" s="12" t="s">
        <v>1498</v>
      </c>
      <c r="B2365" s="9" t="s">
        <v>3642</v>
      </c>
      <c r="C2365" s="4" t="s">
        <v>3641</v>
      </c>
      <c r="D2365" s="5">
        <v>10100</v>
      </c>
      <c r="E2365" s="104">
        <v>2005</v>
      </c>
      <c r="G2365" s="263" t="str">
        <f t="shared" si="147"/>
        <v xml:space="preserve"> </v>
      </c>
      <c r="H2365" s="12" t="s">
        <v>139</v>
      </c>
      <c r="I2365" s="12" t="s">
        <v>3388</v>
      </c>
      <c r="J2365" s="263" t="str">
        <f t="shared" si="148"/>
        <v xml:space="preserve"> </v>
      </c>
      <c r="K2365" s="38" t="str">
        <f>IF(D2365&gt;=('28 Populations and thresholds'!$I$108),"YES"," ")</f>
        <v>YES</v>
      </c>
      <c r="L2365" s="38" t="str">
        <f>IF(K2365="YES"," ",IF(D2365&gt;=('28 Populations and thresholds'!$I$108)*0.25,"YES"))</f>
        <v xml:space="preserve"> </v>
      </c>
      <c r="M2365" s="38" t="b">
        <f>OR('28 Populations and thresholds'!$J$108="CR",'28 Populations and thresholds'!$J$108="EN",'28 Populations and thresholds'!$J$108="VU")</f>
        <v>0</v>
      </c>
      <c r="N2365" s="75">
        <f>D2365/'28 Populations and thresholds'!$H$108</f>
        <v>1.01E-2</v>
      </c>
      <c r="O2365" s="263" t="str">
        <f t="shared" si="149"/>
        <v xml:space="preserve"> </v>
      </c>
      <c r="Q2365" s="263" t="str">
        <f t="shared" si="150"/>
        <v xml:space="preserve"> </v>
      </c>
    </row>
    <row r="2366" spans="1:23" x14ac:dyDescent="0.2">
      <c r="A2366" s="267" t="s">
        <v>1498</v>
      </c>
      <c r="B2366" s="268" t="s">
        <v>1569</v>
      </c>
      <c r="C2366" s="269" t="s">
        <v>3727</v>
      </c>
      <c r="D2366" s="270">
        <v>5000</v>
      </c>
      <c r="E2366" s="294" t="s">
        <v>1320</v>
      </c>
      <c r="F2366" s="276"/>
      <c r="G2366" s="263" t="str">
        <f t="shared" si="147"/>
        <v xml:space="preserve"> </v>
      </c>
      <c r="H2366" s="267" t="s">
        <v>15</v>
      </c>
      <c r="I2366" s="267" t="s">
        <v>1524</v>
      </c>
      <c r="J2366" s="263" t="str">
        <f t="shared" si="148"/>
        <v xml:space="preserve"> </v>
      </c>
      <c r="K2366" s="272" t="str">
        <f>IF(D2366&gt;=('28 Populations and thresholds'!$I$64),"YES"," ")</f>
        <v>YES</v>
      </c>
      <c r="L2366" s="272" t="str">
        <f>IF(K2366="YES"," ",IF(D2366&gt;=('28 Populations and thresholds'!$I$64)*0.25,"YES"))</f>
        <v xml:space="preserve"> </v>
      </c>
      <c r="M2366" s="272" t="b">
        <f>OR('28 Populations and thresholds'!$J$64="CR",'28 Populations and thresholds'!$J$64="EN",'28 Populations and thresholds'!$J$64="VU")</f>
        <v>0</v>
      </c>
      <c r="N2366" s="273">
        <f>D2366/('28 Populations and thresholds'!$H$64)</f>
        <v>0.73529411764705888</v>
      </c>
      <c r="O2366" s="263" t="str">
        <f t="shared" si="149"/>
        <v xml:space="preserve"> </v>
      </c>
      <c r="P2366" s="300"/>
      <c r="Q2366" s="263" t="str">
        <f t="shared" si="150"/>
        <v xml:space="preserve"> </v>
      </c>
    </row>
    <row r="2367" spans="1:23" x14ac:dyDescent="0.2">
      <c r="A2367" s="143" t="s">
        <v>1498</v>
      </c>
      <c r="B2367" s="40" t="s">
        <v>1016</v>
      </c>
      <c r="C2367" s="4" t="s">
        <v>3758</v>
      </c>
      <c r="D2367" s="41">
        <v>2500</v>
      </c>
      <c r="E2367" s="46">
        <v>33359</v>
      </c>
      <c r="F2367" s="43"/>
      <c r="G2367" s="263" t="str">
        <f t="shared" si="147"/>
        <v xml:space="preserve"> </v>
      </c>
      <c r="H2367" s="143" t="s">
        <v>21</v>
      </c>
      <c r="I2367" s="143" t="s">
        <v>316</v>
      </c>
      <c r="J2367" s="263" t="str">
        <f t="shared" si="148"/>
        <v xml:space="preserve"> </v>
      </c>
      <c r="K2367" s="38" t="str">
        <f>IF(D2367&gt;=('28 Populations and thresholds'!$I$179),"YES"," ")</f>
        <v>YES</v>
      </c>
      <c r="L2367" s="38" t="str">
        <f>IF(K2367="YES"," ",IF(D2367&gt;=('28 Populations and thresholds'!$I$179)*0.25,"YES"))</f>
        <v xml:space="preserve"> </v>
      </c>
      <c r="M2367" s="38" t="b">
        <f>OR('28 Populations and thresholds'!$J$179="CR",'28 Populations and thresholds'!$J$179="EN",'28 Populations and thresholds'!$J$179="VU")</f>
        <v>0</v>
      </c>
      <c r="N2367" s="75">
        <f>D2367/'28 Populations and thresholds'!$H$179</f>
        <v>4.5454545454545456E-2</v>
      </c>
      <c r="O2367" s="263" t="str">
        <f t="shared" si="149"/>
        <v xml:space="preserve"> </v>
      </c>
      <c r="P2367" s="9"/>
      <c r="Q2367" s="263" t="str">
        <f t="shared" si="150"/>
        <v xml:space="preserve"> </v>
      </c>
    </row>
    <row r="2368" spans="1:23" x14ac:dyDescent="0.2">
      <c r="A2368" s="267" t="s">
        <v>1498</v>
      </c>
      <c r="B2368" s="268" t="s">
        <v>1570</v>
      </c>
      <c r="C2368" s="269" t="s">
        <v>3731</v>
      </c>
      <c r="D2368" s="270">
        <v>2000</v>
      </c>
      <c r="E2368" s="294" t="s">
        <v>1571</v>
      </c>
      <c r="F2368" s="276"/>
      <c r="G2368" s="263" t="str">
        <f t="shared" si="147"/>
        <v xml:space="preserve"> </v>
      </c>
      <c r="H2368" s="267" t="s">
        <v>15</v>
      </c>
      <c r="I2368" s="267" t="s">
        <v>1510</v>
      </c>
      <c r="J2368" s="263" t="str">
        <f t="shared" si="148"/>
        <v xml:space="preserve"> </v>
      </c>
      <c r="K2368" s="272" t="str">
        <f>IF(D2368&gt;=('28 Populations and thresholds'!$I$74),"YES"," ")</f>
        <v>YES</v>
      </c>
      <c r="L2368" s="272" t="str">
        <f>IF(K2368="YES"," ",IF(D2368&gt;=('28 Populations and thresholds'!$I$74)*0.25,"YES"))</f>
        <v xml:space="preserve"> </v>
      </c>
      <c r="M2368" s="272" t="b">
        <f>OR('28 Populations and thresholds'!$J$74="CR",'28 Populations and thresholds'!$J$74="EN",'28 Populations and thresholds'!$J$74="VU")</f>
        <v>0</v>
      </c>
      <c r="N2368" s="273">
        <f>D2368/'28 Populations and thresholds'!$H$74</f>
        <v>2.6954177897574125E-2</v>
      </c>
      <c r="O2368" s="263" t="str">
        <f t="shared" si="149"/>
        <v xml:space="preserve"> </v>
      </c>
      <c r="P2368" s="275"/>
      <c r="Q2368" s="263" t="str">
        <f t="shared" si="150"/>
        <v xml:space="preserve"> </v>
      </c>
    </row>
    <row r="2369" spans="1:22" x14ac:dyDescent="0.2">
      <c r="A2369" s="143" t="s">
        <v>1498</v>
      </c>
      <c r="B2369" s="40" t="s">
        <v>1572</v>
      </c>
      <c r="C2369" s="40" t="s">
        <v>3796</v>
      </c>
      <c r="D2369" s="41">
        <v>4200</v>
      </c>
      <c r="E2369" s="47" t="s">
        <v>1330</v>
      </c>
      <c r="F2369" s="43"/>
      <c r="G2369" s="263" t="str">
        <f t="shared" ref="G2369:G2432" si="151">" "</f>
        <v xml:space="preserve"> </v>
      </c>
      <c r="H2369" s="143" t="s">
        <v>15</v>
      </c>
      <c r="I2369" s="143" t="s">
        <v>1573</v>
      </c>
      <c r="J2369" s="263" t="str">
        <f t="shared" ref="J2369:J2432" si="152">" "</f>
        <v xml:space="preserve"> </v>
      </c>
      <c r="K2369" s="38" t="str">
        <f>IF(D2369&gt;=(('28 Populations and thresholds'!$I$75)+('28 Populations and thresholds'!$I$76)),"YES"," ")</f>
        <v>YES</v>
      </c>
      <c r="L2369" s="38" t="str">
        <f>IF(K2369="YES"," ",IF(D2369&gt;=(('28 Populations and thresholds'!$I$75)+('28 Populations and thresholds'!$I$76))*0.25,"YES"))</f>
        <v xml:space="preserve"> </v>
      </c>
      <c r="M2369" s="38" t="b">
        <f>OR('28 Populations and thresholds'!$J$76="CR",'28 Populations and thresholds'!$J$76="EN",'28 Populations and thresholds'!$J$76="VU")</f>
        <v>0</v>
      </c>
      <c r="N2369" s="75">
        <f>D2369/(('28 Populations and thresholds'!$H$75)+('28 Populations and thresholds'!$H$76))</f>
        <v>0.48275862068965519</v>
      </c>
      <c r="O2369" s="263" t="str">
        <f t="shared" ref="O2369:O2432" si="153">" "</f>
        <v xml:space="preserve"> </v>
      </c>
      <c r="P2369" s="12" t="s">
        <v>4568</v>
      </c>
      <c r="Q2369" s="263" t="str">
        <f t="shared" ref="Q2369:Q2432" si="154">" "</f>
        <v xml:space="preserve"> </v>
      </c>
    </row>
    <row r="2370" spans="1:22" x14ac:dyDescent="0.2">
      <c r="A2370" s="267" t="s">
        <v>1498</v>
      </c>
      <c r="B2370" s="268" t="s">
        <v>1574</v>
      </c>
      <c r="C2370" s="268" t="s">
        <v>3797</v>
      </c>
      <c r="D2370" s="270">
        <v>44500</v>
      </c>
      <c r="E2370" s="294" t="s">
        <v>1523</v>
      </c>
      <c r="F2370" s="276"/>
      <c r="G2370" s="263" t="str">
        <f t="shared" si="151"/>
        <v xml:space="preserve"> </v>
      </c>
      <c r="H2370" s="267" t="s">
        <v>15</v>
      </c>
      <c r="I2370" s="267" t="s">
        <v>1522</v>
      </c>
      <c r="J2370" s="263" t="str">
        <f t="shared" si="152"/>
        <v xml:space="preserve"> </v>
      </c>
      <c r="K2370" s="272" t="str">
        <f>IF(D2370&gt;=(('28 Populations and thresholds'!$I$66)+('28 Populations and thresholds'!$I$67)+('28 Populations and thresholds'!$I$68)),"YES"," ")</f>
        <v>YES</v>
      </c>
      <c r="L2370" s="272" t="str">
        <f>IF(K2370="YES"," ",IF(D2370&gt;=(('28 Populations and thresholds'!$I$66)+('28 Populations and thresholds'!$I$67)+('28 Populations and thresholds'!$I$68))*0.25,"YES"))</f>
        <v xml:space="preserve"> </v>
      </c>
      <c r="M2370" s="272" t="b">
        <f>OR('28 Populations and thresholds'!$J$68="CR",'28 Populations and thresholds'!$J$68="EN",'28 Populations and thresholds'!$J$68="VU")</f>
        <v>0</v>
      </c>
      <c r="N2370" s="273">
        <f>D2370/(('28 Populations and thresholds'!$H$66)+('28 Populations and thresholds'!$H$67)+('28 Populations and thresholds'!$H$68))</f>
        <v>0.13562938128619323</v>
      </c>
      <c r="O2370" s="263" t="str">
        <f t="shared" si="153"/>
        <v xml:space="preserve"> </v>
      </c>
      <c r="P2370" s="275" t="s">
        <v>4568</v>
      </c>
      <c r="Q2370" s="263" t="str">
        <f t="shared" si="154"/>
        <v xml:space="preserve"> </v>
      </c>
    </row>
    <row r="2371" spans="1:22" x14ac:dyDescent="0.2">
      <c r="A2371" s="12" t="s">
        <v>1498</v>
      </c>
      <c r="B2371" s="74" t="s">
        <v>4020</v>
      </c>
      <c r="C2371" s="111" t="s">
        <v>3649</v>
      </c>
      <c r="D2371" s="5">
        <v>50</v>
      </c>
      <c r="E2371" s="104" t="s">
        <v>4023</v>
      </c>
      <c r="G2371" s="263" t="str">
        <f t="shared" si="151"/>
        <v xml:space="preserve"> </v>
      </c>
      <c r="H2371" s="13" t="s">
        <v>4019</v>
      </c>
      <c r="J2371" s="263" t="str">
        <f t="shared" si="152"/>
        <v xml:space="preserve"> </v>
      </c>
      <c r="K2371" s="38" t="str">
        <f>IF(D2371&gt;=('28 Populations and thresholds'!$I$111),"YES"," ")</f>
        <v>YES</v>
      </c>
      <c r="L2371" s="38" t="str">
        <f>IF(K2371="YES"," ",IF(D2371&gt;=('28 Populations and thresholds'!$I$111)*0.25,"YES"))</f>
        <v xml:space="preserve"> </v>
      </c>
      <c r="M2371" s="38" t="b">
        <f>OR('28 Populations and thresholds'!$J$111="CR",'28 Populations and thresholds'!$J$111="EN",'28 Populations and thresholds'!$J$111="VU")</f>
        <v>1</v>
      </c>
      <c r="N2371" s="75">
        <f>D2371/'28 Populations and thresholds'!$H$111</f>
        <v>5.0000000000000001E-3</v>
      </c>
      <c r="O2371" s="263" t="str">
        <f t="shared" si="153"/>
        <v xml:space="preserve"> </v>
      </c>
      <c r="P2371" s="12" t="s">
        <v>4026</v>
      </c>
      <c r="Q2371" s="263" t="str">
        <f t="shared" si="154"/>
        <v xml:space="preserve"> </v>
      </c>
    </row>
    <row r="2372" spans="1:22" x14ac:dyDescent="0.2">
      <c r="A2372" s="267" t="s">
        <v>1498</v>
      </c>
      <c r="B2372" s="268" t="s">
        <v>1576</v>
      </c>
      <c r="C2372" s="269" t="s">
        <v>3666</v>
      </c>
      <c r="D2372" s="270">
        <v>18000</v>
      </c>
      <c r="E2372" s="294" t="s">
        <v>1578</v>
      </c>
      <c r="F2372" s="276"/>
      <c r="G2372" s="263" t="str">
        <f t="shared" si="151"/>
        <v xml:space="preserve"> </v>
      </c>
      <c r="H2372" s="267" t="s">
        <v>15</v>
      </c>
      <c r="I2372" s="267" t="s">
        <v>1577</v>
      </c>
      <c r="J2372" s="263" t="str">
        <f t="shared" si="152"/>
        <v xml:space="preserve"> </v>
      </c>
      <c r="K2372" s="272" t="str">
        <f>IF(D2372&gt;=(('28 Populations and thresholds'!$I$61)+('28 Populations and thresholds'!$I$62)),"YES"," ")</f>
        <v>YES</v>
      </c>
      <c r="L2372" s="272" t="str">
        <f>IF(K2372="YES"," ",IF(D2372&gt;=(('28 Populations and thresholds'!$I$61)+('28 Populations and thresholds'!$I$62))*0.25,"YES"))</f>
        <v xml:space="preserve"> </v>
      </c>
      <c r="M2372" s="272" t="b">
        <f>OR('28 Populations and thresholds'!$J$61="CR",'28 Populations and thresholds'!$J$61="EN",'28 Populations and thresholds'!$J$61="VU")</f>
        <v>0</v>
      </c>
      <c r="N2372" s="273">
        <f>D2372/(('28 Populations and thresholds'!$H$61)+('28 Populations and thresholds'!$H$62))</f>
        <v>0.6</v>
      </c>
      <c r="O2372" s="263" t="str">
        <f t="shared" si="153"/>
        <v xml:space="preserve"> </v>
      </c>
      <c r="P2372" s="275" t="s">
        <v>4557</v>
      </c>
      <c r="Q2372" s="263" t="str">
        <f t="shared" si="154"/>
        <v xml:space="preserve"> </v>
      </c>
    </row>
    <row r="2373" spans="1:22" x14ac:dyDescent="0.2">
      <c r="A2373" s="267" t="s">
        <v>1498</v>
      </c>
      <c r="B2373" s="268" t="s">
        <v>1576</v>
      </c>
      <c r="C2373" s="268" t="s">
        <v>3797</v>
      </c>
      <c r="D2373" s="270">
        <v>65000</v>
      </c>
      <c r="E2373" s="294" t="s">
        <v>1578</v>
      </c>
      <c r="F2373" s="276"/>
      <c r="G2373" s="263" t="str">
        <f t="shared" si="151"/>
        <v xml:space="preserve"> </v>
      </c>
      <c r="H2373" s="267" t="s">
        <v>15</v>
      </c>
      <c r="I2373" s="267" t="s">
        <v>1577</v>
      </c>
      <c r="J2373" s="263" t="str">
        <f t="shared" si="152"/>
        <v xml:space="preserve"> </v>
      </c>
      <c r="K2373" s="272" t="str">
        <f>IF(D2373&gt;=(('28 Populations and thresholds'!$I$66)+('28 Populations and thresholds'!$I$67)+('28 Populations and thresholds'!$I$68)),"YES"," ")</f>
        <v>YES</v>
      </c>
      <c r="L2373" s="272" t="str">
        <f>IF(K2373="YES"," ",IF(D2373&gt;=(('28 Populations and thresholds'!$I$66)+('28 Populations and thresholds'!$I$67)+('28 Populations and thresholds'!$I$68))*0.25,"YES"))</f>
        <v xml:space="preserve"> </v>
      </c>
      <c r="M2373" s="272" t="b">
        <f>OR('28 Populations and thresholds'!$J$68="CR",'28 Populations and thresholds'!$J$68="EN",'28 Populations and thresholds'!$J$68="VU")</f>
        <v>0</v>
      </c>
      <c r="N2373" s="273">
        <f>D2373/(('28 Populations and thresholds'!$H$66)+('28 Populations and thresholds'!$H$67)+('28 Populations and thresholds'!$H$68))</f>
        <v>0.19811033221578786</v>
      </c>
      <c r="O2373" s="263" t="str">
        <f t="shared" si="153"/>
        <v xml:space="preserve"> </v>
      </c>
      <c r="P2373" s="275" t="s">
        <v>4568</v>
      </c>
      <c r="Q2373" s="263" t="str">
        <f t="shared" si="154"/>
        <v xml:space="preserve"> </v>
      </c>
    </row>
    <row r="2374" spans="1:22" x14ac:dyDescent="0.2">
      <c r="A2374" s="275" t="s">
        <v>1498</v>
      </c>
      <c r="B2374" s="293" t="s">
        <v>1576</v>
      </c>
      <c r="C2374" s="269" t="s">
        <v>3396</v>
      </c>
      <c r="D2374" s="279">
        <v>300</v>
      </c>
      <c r="E2374" s="274" t="s">
        <v>4078</v>
      </c>
      <c r="F2374" s="272"/>
      <c r="G2374" s="263" t="str">
        <f t="shared" si="151"/>
        <v xml:space="preserve"> </v>
      </c>
      <c r="H2374" s="275"/>
      <c r="I2374" s="275" t="s">
        <v>4019</v>
      </c>
      <c r="J2374" s="263" t="str">
        <f t="shared" si="152"/>
        <v xml:space="preserve"> </v>
      </c>
      <c r="K2374" s="272" t="str">
        <f>IF(D2374&gt;=(('28 Populations and thresholds'!$I$121)+('28 Populations and thresholds'!$I$122)),"YES"," ")</f>
        <v>YES</v>
      </c>
      <c r="L2374" s="272" t="str">
        <f>IF(K2374="YES"," ",IF(D2374&gt;=(('28 Populations and thresholds'!$I$121)+('28 Populations and thresholds'!$I$122))*0.25,"YES"))</f>
        <v xml:space="preserve"> </v>
      </c>
      <c r="M2374" s="272" t="b">
        <f>OR('28 Populations and thresholds'!$J$122="CR",'28 Populations and thresholds'!$J$122="EN",'28 Populations and thresholds'!$J$122="VU")</f>
        <v>1</v>
      </c>
      <c r="N2374" s="273">
        <f>D2374/(('28 Populations and thresholds'!$H$121)+('28 Populations and thresholds'!$H$122))</f>
        <v>2.575107296137339E-2</v>
      </c>
      <c r="O2374" s="263" t="str">
        <f t="shared" si="153"/>
        <v xml:space="preserve"> </v>
      </c>
      <c r="P2374" s="275" t="s">
        <v>4568</v>
      </c>
      <c r="Q2374" s="263" t="str">
        <f t="shared" si="154"/>
        <v xml:space="preserve"> </v>
      </c>
    </row>
    <row r="2375" spans="1:22" x14ac:dyDescent="0.2">
      <c r="A2375" s="267" t="s">
        <v>1498</v>
      </c>
      <c r="B2375" s="268" t="s">
        <v>1576</v>
      </c>
      <c r="C2375" s="269" t="s">
        <v>3729</v>
      </c>
      <c r="D2375" s="270">
        <v>3000</v>
      </c>
      <c r="E2375" s="294" t="s">
        <v>1578</v>
      </c>
      <c r="F2375" s="276"/>
      <c r="G2375" s="263" t="str">
        <f t="shared" si="151"/>
        <v xml:space="preserve"> </v>
      </c>
      <c r="H2375" s="267" t="s">
        <v>15</v>
      </c>
      <c r="I2375" s="267" t="s">
        <v>1577</v>
      </c>
      <c r="J2375" s="263" t="str">
        <f t="shared" si="152"/>
        <v xml:space="preserve"> </v>
      </c>
      <c r="K2375" s="272" t="str">
        <f>IF(D2375&gt;=('28 Populations and thresholds'!$I$69),"YES"," ")</f>
        <v>YES</v>
      </c>
      <c r="L2375" s="272" t="str">
        <f>IF(K2375="YES"," ",IF(D2375&gt;=('28 Populations and thresholds'!$I$69)*0.25,"YES"))</f>
        <v xml:space="preserve"> </v>
      </c>
      <c r="M2375" s="272" t="b">
        <f>OR('28 Populations and thresholds'!$J$69="CR",'28 Populations and thresholds'!$J$69="EN",'28 Populations and thresholds'!$J$69="VU")</f>
        <v>1</v>
      </c>
      <c r="N2375" s="273">
        <f>D2375/'28 Populations and thresholds'!$H$69</f>
        <v>0.10714285714285714</v>
      </c>
      <c r="O2375" s="263" t="str">
        <f t="shared" si="153"/>
        <v xml:space="preserve"> </v>
      </c>
      <c r="P2375" s="269"/>
      <c r="Q2375" s="263" t="str">
        <f t="shared" si="154"/>
        <v xml:space="preserve"> </v>
      </c>
    </row>
    <row r="2376" spans="1:22" x14ac:dyDescent="0.2">
      <c r="A2376" s="275" t="s">
        <v>1498</v>
      </c>
      <c r="B2376" s="293" t="s">
        <v>1576</v>
      </c>
      <c r="C2376" s="269" t="s">
        <v>3723</v>
      </c>
      <c r="D2376" s="279">
        <v>40</v>
      </c>
      <c r="E2376" s="274">
        <v>1986</v>
      </c>
      <c r="F2376" s="272"/>
      <c r="G2376" s="263" t="str">
        <f t="shared" si="151"/>
        <v xml:space="preserve"> </v>
      </c>
      <c r="H2376" s="275" t="s">
        <v>4019</v>
      </c>
      <c r="I2376" s="275"/>
      <c r="J2376" s="263" t="str">
        <f t="shared" si="152"/>
        <v xml:space="preserve"> </v>
      </c>
      <c r="K2376" s="272" t="str">
        <f>IF(D2376&gt;=('28 Populations and thresholds'!$I$45),"YES"," ")</f>
        <v>YES</v>
      </c>
      <c r="L2376" s="272" t="str">
        <f>IF(K2376="YES"," ",IF(D2376&gt;=('28 Populations and thresholds'!$I$45)*0.25,"YES"))</f>
        <v xml:space="preserve"> </v>
      </c>
      <c r="M2376" s="272" t="b">
        <f>OR('28 Populations and thresholds'!$J$45="CR",'28 Populations and thresholds'!$J$45="EN",'28 Populations and thresholds'!$J$45="VU")</f>
        <v>1</v>
      </c>
      <c r="N2376" s="273">
        <f>D2376/'28 Populations and thresholds'!$H$45</f>
        <v>1.3333333333333334E-2</v>
      </c>
      <c r="O2376" s="263" t="str">
        <f t="shared" si="153"/>
        <v xml:space="preserve"> </v>
      </c>
      <c r="P2376" s="275" t="s">
        <v>4073</v>
      </c>
      <c r="Q2376" s="263" t="str">
        <f t="shared" si="154"/>
        <v xml:space="preserve"> </v>
      </c>
      <c r="R2376" s="4"/>
      <c r="S2376" s="4"/>
      <c r="T2376" s="4"/>
      <c r="U2376" s="4"/>
      <c r="V2376" s="4"/>
    </row>
    <row r="2377" spans="1:22" x14ac:dyDescent="0.2">
      <c r="A2377" s="143" t="s">
        <v>1498</v>
      </c>
      <c r="B2377" s="40" t="s">
        <v>1579</v>
      </c>
      <c r="C2377" s="40" t="s">
        <v>3797</v>
      </c>
      <c r="D2377" s="41">
        <v>10000</v>
      </c>
      <c r="E2377" s="47" t="s">
        <v>1580</v>
      </c>
      <c r="F2377" s="43"/>
      <c r="G2377" s="263" t="str">
        <f t="shared" si="151"/>
        <v xml:space="preserve"> </v>
      </c>
      <c r="H2377" s="143" t="s">
        <v>15</v>
      </c>
      <c r="I2377" s="143" t="s">
        <v>1501</v>
      </c>
      <c r="J2377" s="263" t="str">
        <f t="shared" si="152"/>
        <v xml:space="preserve"> </v>
      </c>
      <c r="K2377" s="38" t="str">
        <f>IF(D2377&gt;=(('28 Populations and thresholds'!$I$66)+('28 Populations and thresholds'!$I$67)+('28 Populations and thresholds'!$I$68)),"YES"," ")</f>
        <v>YES</v>
      </c>
      <c r="L2377" s="38" t="str">
        <f>IF(K2377="YES"," ",IF(D2377&gt;=(('28 Populations and thresholds'!$I$66)+('28 Populations and thresholds'!$I$67)+('28 Populations and thresholds'!$I$68))*0.25,"YES"))</f>
        <v xml:space="preserve"> </v>
      </c>
      <c r="M2377" s="38" t="b">
        <f>OR('28 Populations and thresholds'!$J$68="CR",'28 Populations and thresholds'!$J$68="EN",'28 Populations and thresholds'!$J$68="VU")</f>
        <v>0</v>
      </c>
      <c r="N2377" s="75">
        <f>D2377/(('28 Populations and thresholds'!$H$66)+('28 Populations and thresholds'!$H$67)+('28 Populations and thresholds'!$H$68))</f>
        <v>3.0478512648582749E-2</v>
      </c>
      <c r="O2377" s="263" t="str">
        <f t="shared" si="153"/>
        <v xml:space="preserve"> </v>
      </c>
      <c r="P2377" s="12" t="s">
        <v>4568</v>
      </c>
      <c r="Q2377" s="263" t="str">
        <f t="shared" si="154"/>
        <v xml:space="preserve"> </v>
      </c>
    </row>
    <row r="2378" spans="1:22" x14ac:dyDescent="0.2">
      <c r="A2378" s="275" t="s">
        <v>2428</v>
      </c>
      <c r="B2378" s="269" t="s">
        <v>761</v>
      </c>
      <c r="C2378" s="296" t="s">
        <v>3471</v>
      </c>
      <c r="D2378" s="279">
        <v>683</v>
      </c>
      <c r="E2378" s="281">
        <v>36770</v>
      </c>
      <c r="F2378" s="272"/>
      <c r="G2378" s="263" t="str">
        <f t="shared" si="151"/>
        <v xml:space="preserve"> </v>
      </c>
      <c r="H2378" s="275"/>
      <c r="I2378" s="275" t="s">
        <v>4162</v>
      </c>
      <c r="J2378" s="263" t="str">
        <f t="shared" si="152"/>
        <v xml:space="preserve"> </v>
      </c>
      <c r="K2378" s="272" t="str">
        <f>IF(D2378&gt;=(('28 Populations and thresholds'!$I$183)+('28 Populations and thresholds'!$I$184)+('28 Populations and thresholds'!$I$185)),"YES"," ")</f>
        <v>YES</v>
      </c>
      <c r="L2378" s="272" t="str">
        <f>IF(K2378="YES"," ",IF(D2378&gt;=(('28 Populations and thresholds'!$I$183)+('28 Populations and thresholds'!$I$184)+('28 Populations and thresholds'!$I$185))*0.25,"YES"))</f>
        <v xml:space="preserve"> </v>
      </c>
      <c r="M2378" s="272" t="b">
        <f>OR('28 Populations and thresholds'!$J$183="CR",'28 Populations and thresholds'!$J$183="EN",'28 Populations and thresholds'!$J$183="VU")</f>
        <v>0</v>
      </c>
      <c r="N2378" s="273">
        <f>D2378/(('28 Populations and thresholds'!$H$183)+('28 Populations and thresholds'!$H$184)+('28 Populations and thresholds'!$H$185))</f>
        <v>2.2766666666666669E-3</v>
      </c>
      <c r="O2378" s="263" t="str">
        <f t="shared" si="153"/>
        <v xml:space="preserve"> </v>
      </c>
      <c r="P2378" s="275" t="s">
        <v>4568</v>
      </c>
      <c r="Q2378" s="263" t="str">
        <f t="shared" si="154"/>
        <v xml:space="preserve"> </v>
      </c>
    </row>
    <row r="2379" spans="1:22" x14ac:dyDescent="0.2">
      <c r="A2379" s="313" t="s">
        <v>2428</v>
      </c>
      <c r="B2379" s="269" t="s">
        <v>761</v>
      </c>
      <c r="C2379" s="313" t="s">
        <v>3745</v>
      </c>
      <c r="D2379" s="327">
        <v>2000</v>
      </c>
      <c r="E2379" s="328">
        <v>38353</v>
      </c>
      <c r="F2379" s="454"/>
      <c r="G2379" s="263" t="str">
        <f t="shared" si="151"/>
        <v xml:space="preserve"> </v>
      </c>
      <c r="H2379" s="275" t="s">
        <v>4498</v>
      </c>
      <c r="I2379" s="286" t="s">
        <v>4541</v>
      </c>
      <c r="J2379" s="263" t="str">
        <f t="shared" si="152"/>
        <v xml:space="preserve"> </v>
      </c>
      <c r="K2379" s="272" t="str">
        <f>IF(D2379&gt;=('28 Populations and thresholds'!$I$152),"YES"," ")</f>
        <v>YES</v>
      </c>
      <c r="L2379" s="272" t="str">
        <f>IF(K2379="YES"," ",IF(D2379&gt;=('28 Populations and thresholds'!$I$152)*0.25,"YES"))</f>
        <v xml:space="preserve"> </v>
      </c>
      <c r="M2379" s="272" t="b">
        <f>OR('28 Populations and thresholds'!$J$152="CR",'28 Populations and thresholds'!$J$152="EN",'28 Populations and thresholds'!$J$152="VU")</f>
        <v>0</v>
      </c>
      <c r="N2379" s="273">
        <f>D2379/'28 Populations and thresholds'!$H$152</f>
        <v>0.02</v>
      </c>
      <c r="O2379" s="263" t="str">
        <f t="shared" si="153"/>
        <v xml:space="preserve"> </v>
      </c>
      <c r="P2379" s="275"/>
      <c r="Q2379" s="263" t="str">
        <f t="shared" si="154"/>
        <v xml:space="preserve"> </v>
      </c>
      <c r="R2379" s="4"/>
      <c r="S2379" s="4"/>
      <c r="T2379" s="4"/>
      <c r="U2379" s="4"/>
      <c r="V2379" s="4"/>
    </row>
    <row r="2380" spans="1:22" x14ac:dyDescent="0.2">
      <c r="A2380" s="12" t="s">
        <v>1610</v>
      </c>
      <c r="B2380" s="9" t="s">
        <v>1710</v>
      </c>
      <c r="C2380" s="4" t="s">
        <v>1709</v>
      </c>
      <c r="D2380" s="5">
        <v>18550</v>
      </c>
      <c r="E2380" s="1" t="s">
        <v>130</v>
      </c>
      <c r="G2380" s="263" t="str">
        <f t="shared" si="151"/>
        <v xml:space="preserve"> </v>
      </c>
      <c r="H2380" s="13" t="s">
        <v>139</v>
      </c>
      <c r="J2380" s="263" t="str">
        <f t="shared" si="152"/>
        <v xml:space="preserve"> </v>
      </c>
      <c r="K2380" s="38" t="str">
        <f>IF(D2380&gt;=('28 Populations and thresholds'!$I$212),"YES"," ")</f>
        <v>YES</v>
      </c>
      <c r="L2380" s="38" t="str">
        <f>IF(K2380="YES"," ",IF(D2380&gt;=('28 Populations and thresholds'!$I$212)*0.25,"YES"))</f>
        <v xml:space="preserve"> </v>
      </c>
      <c r="M2380" s="38" t="b">
        <f>OR('28 Populations and thresholds'!$J$212="CR",'28 Populations and thresholds'!$J$212="EN",'28 Populations and thresholds'!$J$212="VU")</f>
        <v>0</v>
      </c>
      <c r="N2380" s="75">
        <f>D2380/'28 Populations and thresholds'!$H$212</f>
        <v>1.7666666666666667E-2</v>
      </c>
      <c r="O2380" s="263" t="str">
        <f t="shared" si="153"/>
        <v xml:space="preserve"> </v>
      </c>
      <c r="Q2380" s="263" t="str">
        <f t="shared" si="154"/>
        <v xml:space="preserve"> </v>
      </c>
    </row>
    <row r="2381" spans="1:22" x14ac:dyDescent="0.2">
      <c r="A2381" s="12" t="s">
        <v>1610</v>
      </c>
      <c r="B2381" s="4" t="s">
        <v>1710</v>
      </c>
      <c r="C2381" s="4" t="s">
        <v>3570</v>
      </c>
      <c r="D2381" s="5">
        <v>54</v>
      </c>
      <c r="E2381" s="104">
        <v>1999</v>
      </c>
      <c r="G2381" s="263" t="str">
        <f t="shared" si="151"/>
        <v xml:space="preserve"> </v>
      </c>
      <c r="H2381" s="12" t="s">
        <v>139</v>
      </c>
      <c r="I2381" s="12" t="s">
        <v>3388</v>
      </c>
      <c r="J2381" s="263" t="str">
        <f t="shared" si="152"/>
        <v xml:space="preserve"> </v>
      </c>
      <c r="K2381" s="38" t="str">
        <f>IF(D2381&gt;=('28 Populations and thresholds'!$I$82),"YES"," ")</f>
        <v>YES</v>
      </c>
      <c r="L2381" s="38" t="str">
        <f>IF(K2381="YES"," ",IF(D2381&gt;=('28 Populations and thresholds'!$I$82)*0.25,"YES"))</f>
        <v xml:space="preserve"> </v>
      </c>
      <c r="M2381" s="38" t="b">
        <f>OR('28 Populations and thresholds'!$J$82="CR",'28 Populations and thresholds'!$J$82="EN",'28 Populations and thresholds'!$J$82="VU")</f>
        <v>0</v>
      </c>
      <c r="N2381" s="75">
        <f>D2381/'28 Populations and thresholds'!$H$82</f>
        <v>1.35E-2</v>
      </c>
      <c r="O2381" s="263" t="str">
        <f t="shared" si="153"/>
        <v xml:space="preserve"> </v>
      </c>
      <c r="P2381" s="9"/>
      <c r="Q2381" s="263" t="str">
        <f t="shared" si="154"/>
        <v xml:space="preserve"> </v>
      </c>
    </row>
    <row r="2382" spans="1:22" x14ac:dyDescent="0.2">
      <c r="A2382" s="275" t="s">
        <v>1610</v>
      </c>
      <c r="B2382" s="269" t="s">
        <v>3647</v>
      </c>
      <c r="C2382" s="280" t="s">
        <v>3644</v>
      </c>
      <c r="D2382" s="279">
        <v>554</v>
      </c>
      <c r="E2382" s="274">
        <v>2002</v>
      </c>
      <c r="F2382" s="272"/>
      <c r="G2382" s="263" t="str">
        <f t="shared" si="151"/>
        <v xml:space="preserve"> </v>
      </c>
      <c r="H2382" s="275" t="s">
        <v>139</v>
      </c>
      <c r="I2382" s="275" t="s">
        <v>3388</v>
      </c>
      <c r="J2382" s="263" t="str">
        <f t="shared" si="152"/>
        <v xml:space="preserve"> </v>
      </c>
      <c r="K2382" s="272" t="str">
        <f>IF(D2382&gt;=('28 Populations and thresholds'!$I$109),"YES"," ")</f>
        <v>YES</v>
      </c>
      <c r="L2382" s="272" t="str">
        <f>IF(K2382="YES"," ",IF(D2382&gt;=('28 Populations and thresholds'!$I$109)*0.25,"YES"))</f>
        <v xml:space="preserve"> </v>
      </c>
      <c r="M2382" s="272" t="b">
        <f>OR('28 Populations and thresholds'!$J$109="CR",'28 Populations and thresholds'!$J$109="EN",'28 Populations and thresholds'!$J$109="VU")</f>
        <v>0</v>
      </c>
      <c r="N2382" s="273">
        <f>D2382/'28 Populations and thresholds'!$H$109</f>
        <v>2.2159999999999999E-2</v>
      </c>
      <c r="O2382" s="263" t="str">
        <f t="shared" si="153"/>
        <v xml:space="preserve"> </v>
      </c>
      <c r="P2382" s="269"/>
      <c r="Q2382" s="263" t="str">
        <f t="shared" si="154"/>
        <v xml:space="preserve"> </v>
      </c>
      <c r="R2382" s="4"/>
      <c r="S2382" s="4"/>
      <c r="T2382" s="4"/>
      <c r="U2382" s="4"/>
      <c r="V2382" s="4"/>
    </row>
    <row r="2383" spans="1:22" x14ac:dyDescent="0.2">
      <c r="A2383" s="12" t="s">
        <v>1610</v>
      </c>
      <c r="B2383" s="4" t="s">
        <v>3582</v>
      </c>
      <c r="C2383" s="4" t="s">
        <v>3570</v>
      </c>
      <c r="D2383" s="5">
        <v>293</v>
      </c>
      <c r="E2383" s="104">
        <v>2003</v>
      </c>
      <c r="G2383" s="263" t="str">
        <f t="shared" si="151"/>
        <v xml:space="preserve"> </v>
      </c>
      <c r="H2383" s="12" t="s">
        <v>139</v>
      </c>
      <c r="I2383" s="12" t="s">
        <v>3388</v>
      </c>
      <c r="J2383" s="263" t="str">
        <f t="shared" si="152"/>
        <v xml:space="preserve"> </v>
      </c>
      <c r="K2383" s="38" t="str">
        <f>IF(D2383&gt;=('28 Populations and thresholds'!$I$82),"YES"," ")</f>
        <v>YES</v>
      </c>
      <c r="L2383" s="38" t="str">
        <f>IF(K2383="YES"," ",IF(D2383&gt;=('28 Populations and thresholds'!$I$82)*0.25,"YES"))</f>
        <v xml:space="preserve"> </v>
      </c>
      <c r="M2383" s="38" t="b">
        <f>OR('28 Populations and thresholds'!$J$82="CR",'28 Populations and thresholds'!$J$82="EN",'28 Populations and thresholds'!$J$82="VU")</f>
        <v>0</v>
      </c>
      <c r="N2383" s="75">
        <f>D2383/'28 Populations and thresholds'!$H$82</f>
        <v>7.3249999999999996E-2</v>
      </c>
      <c r="O2383" s="263" t="str">
        <f t="shared" si="153"/>
        <v xml:space="preserve"> </v>
      </c>
      <c r="P2383" s="9"/>
      <c r="Q2383" s="263" t="str">
        <f t="shared" si="154"/>
        <v xml:space="preserve"> </v>
      </c>
    </row>
    <row r="2384" spans="1:22" x14ac:dyDescent="0.2">
      <c r="A2384" s="275" t="s">
        <v>1610</v>
      </c>
      <c r="B2384" s="269" t="s">
        <v>3661</v>
      </c>
      <c r="C2384" s="269" t="s">
        <v>3659</v>
      </c>
      <c r="D2384" s="279">
        <v>5400</v>
      </c>
      <c r="E2384" s="274">
        <v>2006</v>
      </c>
      <c r="F2384" s="272"/>
      <c r="G2384" s="263" t="str">
        <f t="shared" si="151"/>
        <v xml:space="preserve"> </v>
      </c>
      <c r="H2384" s="275" t="s">
        <v>139</v>
      </c>
      <c r="I2384" s="275" t="s">
        <v>3388</v>
      </c>
      <c r="J2384" s="263" t="str">
        <f t="shared" si="152"/>
        <v xml:space="preserve"> </v>
      </c>
      <c r="K2384" s="272" t="str">
        <f>IF(D2384&gt;=('28 Populations and thresholds'!$I$68),"YES"," ")</f>
        <v>YES</v>
      </c>
      <c r="L2384" s="272" t="str">
        <f>IF(K2384="YES"," ",IF(D2384&gt;=('28 Populations and thresholds'!$I$68)*0.25,"YES"))</f>
        <v xml:space="preserve"> </v>
      </c>
      <c r="M2384" s="272" t="b">
        <f>OR('28 Populations and thresholds'!$J$68="CR",'28 Populations and thresholds'!$J$68="EN",'28 Populations and thresholds'!$J$68="VU")</f>
        <v>0</v>
      </c>
      <c r="N2384" s="273">
        <f>D2384/'28 Populations and thresholds'!$H$68</f>
        <v>5.3999999999999999E-2</v>
      </c>
      <c r="O2384" s="263" t="str">
        <f t="shared" si="153"/>
        <v xml:space="preserve"> </v>
      </c>
      <c r="P2384" s="269"/>
      <c r="Q2384" s="263" t="str">
        <f t="shared" si="154"/>
        <v xml:space="preserve"> </v>
      </c>
    </row>
    <row r="2385" spans="1:23" x14ac:dyDescent="0.2">
      <c r="A2385" s="143" t="s">
        <v>1610</v>
      </c>
      <c r="B2385" s="40" t="s">
        <v>994</v>
      </c>
      <c r="C2385" s="40" t="s">
        <v>3795</v>
      </c>
      <c r="D2385" s="41">
        <v>2157</v>
      </c>
      <c r="E2385" s="46">
        <v>35916</v>
      </c>
      <c r="F2385" s="43"/>
      <c r="G2385" s="263" t="str">
        <f t="shared" si="151"/>
        <v xml:space="preserve"> </v>
      </c>
      <c r="H2385" s="143" t="s">
        <v>21</v>
      </c>
      <c r="I2385" s="143" t="s">
        <v>604</v>
      </c>
      <c r="J2385" s="263" t="str">
        <f t="shared" si="152"/>
        <v xml:space="preserve"> </v>
      </c>
      <c r="K2385" s="38" t="str">
        <f>IF(D2385&gt;=(('28 Populations and thresholds'!$I$176)+('28 Populations and thresholds'!$I$177)),"YES"," ")</f>
        <v xml:space="preserve"> </v>
      </c>
      <c r="L2385" s="38" t="str">
        <f>IF(K2385="YES"," ",IF(D2385&gt;=(('28 Populations and thresholds'!$I$176)+('28 Populations and thresholds'!$I$177))*0.25,"YES"))</f>
        <v>YES</v>
      </c>
      <c r="M2385" s="38" t="b">
        <f>OR('28 Populations and thresholds'!$J$176="CR",'28 Populations and thresholds'!$J$176="EN",'28 Populations and thresholds'!$J$176="VU")</f>
        <v>0</v>
      </c>
      <c r="N2385" s="75">
        <f>D2385/(('28 Populations and thresholds'!$H$176)+('28 Populations and thresholds'!$H$177))</f>
        <v>7.7311827956989248E-3</v>
      </c>
      <c r="O2385" s="263" t="str">
        <f t="shared" si="153"/>
        <v xml:space="preserve"> </v>
      </c>
      <c r="P2385" s="12" t="s">
        <v>4568</v>
      </c>
      <c r="Q2385" s="263" t="str">
        <f t="shared" si="154"/>
        <v xml:space="preserve"> </v>
      </c>
    </row>
    <row r="2386" spans="1:23" x14ac:dyDescent="0.2">
      <c r="A2386" s="12" t="s">
        <v>1610</v>
      </c>
      <c r="B2386" s="40" t="s">
        <v>994</v>
      </c>
      <c r="C2386" s="4" t="s">
        <v>3761</v>
      </c>
      <c r="D2386" s="41">
        <v>361</v>
      </c>
      <c r="E2386" s="46">
        <v>36038</v>
      </c>
      <c r="G2386" s="263" t="str">
        <f t="shared" si="151"/>
        <v xml:space="preserve"> </v>
      </c>
      <c r="H2386" s="143" t="s">
        <v>21</v>
      </c>
      <c r="I2386" s="143" t="s">
        <v>604</v>
      </c>
      <c r="J2386" s="263" t="str">
        <f t="shared" si="152"/>
        <v xml:space="preserve"> </v>
      </c>
      <c r="K2386" s="38" t="str">
        <f>IF(D2386&gt;=('28 Populations and thresholds'!$I$187),"YES"," ")</f>
        <v xml:space="preserve"> </v>
      </c>
      <c r="L2386" s="38" t="str">
        <f>IF(K2386="YES"," ",IF(D2386&gt;=('28 Populations and thresholds'!$I$187)*0.25,"YES"))</f>
        <v>YES</v>
      </c>
      <c r="M2386" s="38" t="b">
        <f>OR('28 Populations and thresholds'!$J$187="CR",'28 Populations and thresholds'!$J$187="EN",'28 Populations and thresholds'!$J$187="VU")</f>
        <v>0</v>
      </c>
      <c r="N2386" s="75">
        <f>D2386/'28 Populations and thresholds'!$H$187</f>
        <v>3.6099999999999999E-3</v>
      </c>
      <c r="O2386" s="263" t="str">
        <f t="shared" si="153"/>
        <v xml:space="preserve"> </v>
      </c>
      <c r="P2386" s="9"/>
      <c r="Q2386" s="263" t="str">
        <f t="shared" si="154"/>
        <v xml:space="preserve"> </v>
      </c>
    </row>
    <row r="2387" spans="1:23" x14ac:dyDescent="0.2">
      <c r="A2387" s="12" t="s">
        <v>1610</v>
      </c>
      <c r="B2387" s="56" t="s">
        <v>994</v>
      </c>
      <c r="C2387" s="4" t="s">
        <v>3564</v>
      </c>
      <c r="D2387" s="5">
        <v>1160</v>
      </c>
      <c r="E2387" s="104" t="s">
        <v>3938</v>
      </c>
      <c r="G2387" s="263" t="str">
        <f t="shared" si="151"/>
        <v xml:space="preserve"> </v>
      </c>
      <c r="I2387" s="13" t="s">
        <v>4429</v>
      </c>
      <c r="J2387" s="263" t="str">
        <f t="shared" si="152"/>
        <v xml:space="preserve"> </v>
      </c>
      <c r="K2387" s="38" t="str">
        <f>IF(D2387&gt;=('28 Populations and thresholds'!$I$79),"YES"," ")</f>
        <v>YES</v>
      </c>
      <c r="L2387" s="38" t="str">
        <f>IF(K2387="YES"," ",IF(D2387&gt;=('28 Populations and thresholds'!$I$79)*0.25,"YES"))</f>
        <v xml:space="preserve"> </v>
      </c>
      <c r="M2387" s="38" t="b">
        <f>OR('28 Populations and thresholds'!$J$79="CR",'28 Populations and thresholds'!$J$79="EN",'28 Populations and thresholds'!$J$79="VU")</f>
        <v>0</v>
      </c>
      <c r="N2387" s="75">
        <f>D2387/'28 Populations and thresholds'!$H$79</f>
        <v>7.7333333333333334E-3</v>
      </c>
      <c r="O2387" s="263" t="str">
        <f t="shared" si="153"/>
        <v xml:space="preserve"> </v>
      </c>
      <c r="P2387" s="9"/>
      <c r="Q2387" s="263" t="str">
        <f t="shared" si="154"/>
        <v xml:space="preserve"> </v>
      </c>
    </row>
    <row r="2388" spans="1:23" x14ac:dyDescent="0.2">
      <c r="A2388" s="12" t="s">
        <v>1610</v>
      </c>
      <c r="B2388" s="40" t="s">
        <v>994</v>
      </c>
      <c r="C2388" s="4" t="s">
        <v>3451</v>
      </c>
      <c r="D2388" s="41">
        <v>1184</v>
      </c>
      <c r="E2388" s="46">
        <v>35916</v>
      </c>
      <c r="G2388" s="263" t="str">
        <f t="shared" si="151"/>
        <v xml:space="preserve"> </v>
      </c>
      <c r="H2388" s="143" t="s">
        <v>21</v>
      </c>
      <c r="I2388" s="143" t="s">
        <v>604</v>
      </c>
      <c r="J2388" s="263" t="str">
        <f t="shared" si="152"/>
        <v xml:space="preserve"> </v>
      </c>
      <c r="K2388" s="38" t="str">
        <f>IF(D2388&gt;=('28 Populations and thresholds'!$I$154),"YES"," ")</f>
        <v>YES</v>
      </c>
      <c r="L2388" s="38" t="str">
        <f>IF(K2388="YES"," ",IF(D2388&gt;=('28 Populations and thresholds'!$I$154)*0.25,"YES"))</f>
        <v xml:space="preserve"> </v>
      </c>
      <c r="M2388" s="38" t="b">
        <f>OR('28 Populations and thresholds'!$J$154="CR",'28 Populations and thresholds'!$J$154="EN",'28 Populations and thresholds'!$J$154="VU")</f>
        <v>0</v>
      </c>
      <c r="N2388" s="75">
        <f>D2388/'28 Populations and thresholds'!$H$154</f>
        <v>1.1384615384615385E-2</v>
      </c>
      <c r="O2388" s="263" t="str">
        <f t="shared" si="153"/>
        <v xml:space="preserve"> </v>
      </c>
      <c r="P2388" s="9"/>
      <c r="Q2388" s="263" t="str">
        <f t="shared" si="154"/>
        <v xml:space="preserve"> </v>
      </c>
    </row>
    <row r="2389" spans="1:23" x14ac:dyDescent="0.2">
      <c r="A2389" s="12" t="s">
        <v>1610</v>
      </c>
      <c r="B2389" s="40" t="s">
        <v>994</v>
      </c>
      <c r="C2389" s="4" t="s">
        <v>3452</v>
      </c>
      <c r="D2389" s="41">
        <v>4332</v>
      </c>
      <c r="E2389" s="46">
        <v>36038</v>
      </c>
      <c r="G2389" s="263" t="str">
        <f t="shared" si="151"/>
        <v xml:space="preserve"> </v>
      </c>
      <c r="H2389" s="143" t="s">
        <v>21</v>
      </c>
      <c r="I2389" s="143" t="s">
        <v>604</v>
      </c>
      <c r="J2389" s="263" t="str">
        <f t="shared" si="152"/>
        <v xml:space="preserve"> </v>
      </c>
      <c r="K2389" s="38" t="str">
        <f>IF(D2389&gt;=('28 Populations and thresholds'!$I$158),"YES"," ")</f>
        <v>YES</v>
      </c>
      <c r="L2389" s="38" t="str">
        <f>IF(K2389="YES"," ",IF(D2389&gt;=('28 Populations and thresholds'!$I$158)*0.25,"YES"))</f>
        <v xml:space="preserve"> </v>
      </c>
      <c r="M2389" s="38" t="b">
        <f>OR('28 Populations and thresholds'!$J$158="CR",'28 Populations and thresholds'!$J$158="EN",'28 Populations and thresholds'!$J$158="VU")</f>
        <v>0</v>
      </c>
      <c r="N2389" s="75">
        <f>D2389/'28 Populations and thresholds'!$H$158</f>
        <v>4.3319999999999997E-2</v>
      </c>
      <c r="O2389" s="263" t="str">
        <f t="shared" si="153"/>
        <v xml:space="preserve"> </v>
      </c>
      <c r="P2389" s="9"/>
      <c r="Q2389" s="263" t="str">
        <f t="shared" si="154"/>
        <v xml:space="preserve"> </v>
      </c>
    </row>
    <row r="2390" spans="1:23" x14ac:dyDescent="0.2">
      <c r="A2390" s="12" t="s">
        <v>1610</v>
      </c>
      <c r="B2390" s="40" t="s">
        <v>994</v>
      </c>
      <c r="C2390" s="4" t="s">
        <v>3459</v>
      </c>
      <c r="D2390" s="41">
        <v>1144</v>
      </c>
      <c r="E2390" s="46">
        <v>35916</v>
      </c>
      <c r="G2390" s="263" t="str">
        <f t="shared" si="151"/>
        <v xml:space="preserve"> </v>
      </c>
      <c r="H2390" s="143" t="s">
        <v>21</v>
      </c>
      <c r="I2390" s="143" t="s">
        <v>604</v>
      </c>
      <c r="J2390" s="263" t="str">
        <f t="shared" si="152"/>
        <v xml:space="preserve"> </v>
      </c>
      <c r="K2390" s="38" t="str">
        <f>IF(D2390&gt;=(('28 Populations and thresholds'!$I$160)+('28 Populations and thresholds'!$I$163)),"YES"," ")</f>
        <v>YES</v>
      </c>
      <c r="L2390" s="38" t="str">
        <f>IF(K2390="YES"," ",IF(D2390&gt;=(('28 Populations and thresholds'!$I$160)+('28 Populations and thresholds'!$I$163))*0.25,"YES"))</f>
        <v xml:space="preserve"> </v>
      </c>
      <c r="M2390" s="38" t="b">
        <f>OR('28 Populations and thresholds'!$J$160="CR",'28 Populations and thresholds'!$J$160="EN",'28 Populations and thresholds'!$J$160="VU")</f>
        <v>0</v>
      </c>
      <c r="N2390" s="75">
        <f>D2390/(('28 Populations and thresholds'!$H$160)+('28 Populations and thresholds'!$H$163))</f>
        <v>2.9714285714285714E-2</v>
      </c>
      <c r="O2390" s="263" t="str">
        <f t="shared" si="153"/>
        <v xml:space="preserve"> </v>
      </c>
      <c r="P2390" s="121" t="s">
        <v>4563</v>
      </c>
      <c r="Q2390" s="263" t="str">
        <f t="shared" si="154"/>
        <v xml:space="preserve"> </v>
      </c>
    </row>
    <row r="2391" spans="1:23" x14ac:dyDescent="0.2">
      <c r="A2391" s="12" t="s">
        <v>1610</v>
      </c>
      <c r="B2391" s="40" t="s">
        <v>994</v>
      </c>
      <c r="C2391" s="4" t="s">
        <v>3770</v>
      </c>
      <c r="D2391" s="41">
        <v>931</v>
      </c>
      <c r="E2391" s="46">
        <v>35902</v>
      </c>
      <c r="G2391" s="263" t="str">
        <f t="shared" si="151"/>
        <v xml:space="preserve"> </v>
      </c>
      <c r="H2391" s="143" t="s">
        <v>21</v>
      </c>
      <c r="I2391" s="143" t="s">
        <v>604</v>
      </c>
      <c r="J2391" s="263" t="str">
        <f t="shared" si="152"/>
        <v xml:space="preserve"> </v>
      </c>
      <c r="K2391" s="38" t="str">
        <f>IF(D2391&gt;=('28 Populations and thresholds'!$I$199),"YES"," ")</f>
        <v xml:space="preserve"> </v>
      </c>
      <c r="L2391" s="38" t="str">
        <f>IF(K2391="YES"," ",IF(D2391&gt;=('28 Populations and thresholds'!$I$199)*0.25,"YES"))</f>
        <v>YES</v>
      </c>
      <c r="M2391" s="38" t="b">
        <f>OR('28 Populations and thresholds'!$J$199="CR",'28 Populations and thresholds'!$J$199="EN",'28 Populations and thresholds'!$J$199="VU")</f>
        <v>0</v>
      </c>
      <c r="N2391" s="75">
        <f>D2391/'28 Populations and thresholds'!$H$199</f>
        <v>2.9555555555555555E-3</v>
      </c>
      <c r="O2391" s="263" t="str">
        <f t="shared" si="153"/>
        <v xml:space="preserve"> </v>
      </c>
      <c r="P2391" s="9"/>
      <c r="Q2391" s="263" t="str">
        <f t="shared" si="154"/>
        <v xml:space="preserve"> </v>
      </c>
    </row>
    <row r="2392" spans="1:23" x14ac:dyDescent="0.2">
      <c r="A2392" s="12" t="s">
        <v>1610</v>
      </c>
      <c r="B2392" s="40" t="s">
        <v>994</v>
      </c>
      <c r="C2392" s="4" t="s">
        <v>3763</v>
      </c>
      <c r="D2392" s="41">
        <v>534</v>
      </c>
      <c r="E2392" s="46">
        <v>36038</v>
      </c>
      <c r="G2392" s="263" t="str">
        <f t="shared" si="151"/>
        <v xml:space="preserve"> </v>
      </c>
      <c r="H2392" s="143" t="s">
        <v>21</v>
      </c>
      <c r="I2392" s="143" t="s">
        <v>604</v>
      </c>
      <c r="J2392" s="263" t="str">
        <f t="shared" si="152"/>
        <v xml:space="preserve"> </v>
      </c>
      <c r="K2392" s="38" t="str">
        <f>IF(D2392&gt;=('28 Populations and thresholds'!$I$191),"YES"," ")</f>
        <v>YES</v>
      </c>
      <c r="L2392" s="38" t="str">
        <f>IF(K2392="YES"," ",IF(D2392&gt;=('28 Populations and thresholds'!$I$191)*0.25,"YES"))</f>
        <v xml:space="preserve"> </v>
      </c>
      <c r="M2392" s="38" t="b">
        <f>OR('28 Populations and thresholds'!$J$191="CR",'28 Populations and thresholds'!$J$191="EN",'28 Populations and thresholds'!$J$191="VU")</f>
        <v>0</v>
      </c>
      <c r="N2392" s="75">
        <f>D2392/'28 Populations and thresholds'!$H$191</f>
        <v>1.068E-2</v>
      </c>
      <c r="O2392" s="263" t="str">
        <f t="shared" si="153"/>
        <v xml:space="preserve"> </v>
      </c>
      <c r="Q2392" s="263" t="str">
        <f t="shared" si="154"/>
        <v xml:space="preserve"> </v>
      </c>
    </row>
    <row r="2393" spans="1:23" x14ac:dyDescent="0.2">
      <c r="A2393" s="275" t="s">
        <v>1610</v>
      </c>
      <c r="B2393" s="269" t="s">
        <v>4736</v>
      </c>
      <c r="C2393" s="269" t="s">
        <v>3594</v>
      </c>
      <c r="D2393" s="279">
        <v>69800</v>
      </c>
      <c r="E2393" s="274">
        <v>2007</v>
      </c>
      <c r="F2393" s="272"/>
      <c r="G2393" s="263" t="str">
        <f t="shared" si="151"/>
        <v xml:space="preserve"> </v>
      </c>
      <c r="H2393" s="275" t="s">
        <v>139</v>
      </c>
      <c r="I2393" s="275" t="s">
        <v>3388</v>
      </c>
      <c r="J2393" s="263" t="str">
        <f t="shared" si="152"/>
        <v xml:space="preserve"> </v>
      </c>
      <c r="K2393" s="272" t="str">
        <f>IF(D2393&gt;=('28 Populations and thresholds'!$I$87),"YES"," ")</f>
        <v>YES</v>
      </c>
      <c r="L2393" s="272" t="str">
        <f>IF(K2393="YES"," ",IF(D2393&gt;=('28 Populations and thresholds'!$I$87)*0.25,"YES"))</f>
        <v xml:space="preserve"> </v>
      </c>
      <c r="M2393" s="272" t="b">
        <f>OR('28 Populations and thresholds'!$J$87="CR",'28 Populations and thresholds'!$J$87="EN",'28 Populations and thresholds'!$J$87="VU")</f>
        <v>0</v>
      </c>
      <c r="N2393" s="273">
        <f>D2393/'28 Populations and thresholds'!$H$87</f>
        <v>6.9800000000000001E-2</v>
      </c>
      <c r="O2393" s="263" t="str">
        <f t="shared" si="153"/>
        <v xml:space="preserve"> </v>
      </c>
      <c r="P2393" s="269"/>
      <c r="Q2393" s="263" t="str">
        <f t="shared" si="154"/>
        <v xml:space="preserve"> </v>
      </c>
      <c r="W2393" s="4"/>
    </row>
    <row r="2394" spans="1:23" x14ac:dyDescent="0.2">
      <c r="A2394" s="267" t="s">
        <v>1610</v>
      </c>
      <c r="B2394" s="269" t="s">
        <v>4736</v>
      </c>
      <c r="C2394" s="268" t="s">
        <v>3795</v>
      </c>
      <c r="D2394" s="270">
        <v>3500</v>
      </c>
      <c r="E2394" s="271">
        <v>36266</v>
      </c>
      <c r="F2394" s="276"/>
      <c r="G2394" s="263" t="str">
        <f t="shared" si="151"/>
        <v xml:space="preserve"> </v>
      </c>
      <c r="H2394" s="267" t="s">
        <v>21</v>
      </c>
      <c r="I2394" s="267" t="s">
        <v>604</v>
      </c>
      <c r="J2394" s="263" t="str">
        <f t="shared" si="152"/>
        <v xml:space="preserve"> </v>
      </c>
      <c r="K2394" s="272" t="str">
        <f>IF(D2394&gt;=(('28 Populations and thresholds'!$I$176)+('28 Populations and thresholds'!$I$177)),"YES"," ")</f>
        <v>YES</v>
      </c>
      <c r="L2394" s="272" t="str">
        <f>IF(K2394="YES"," ",IF(D2394&gt;=(('28 Populations and thresholds'!$I$176)+('28 Populations and thresholds'!$I$177))*0.25,"YES"))</f>
        <v xml:space="preserve"> </v>
      </c>
      <c r="M2394" s="272" t="b">
        <f>OR('28 Populations and thresholds'!$J$176="CR",'28 Populations and thresholds'!$J$176="EN",'28 Populations and thresholds'!$J$176="VU")</f>
        <v>0</v>
      </c>
      <c r="N2394" s="273">
        <f>D2394/(('28 Populations and thresholds'!$H$176)+('28 Populations and thresholds'!$H$177))</f>
        <v>1.2544802867383513E-2</v>
      </c>
      <c r="O2394" s="263" t="str">
        <f t="shared" si="153"/>
        <v xml:space="preserve"> </v>
      </c>
      <c r="P2394" s="275" t="s">
        <v>4568</v>
      </c>
      <c r="Q2394" s="263" t="str">
        <f t="shared" si="154"/>
        <v xml:space="preserve"> </v>
      </c>
    </row>
    <row r="2395" spans="1:23" x14ac:dyDescent="0.2">
      <c r="A2395" s="275" t="s">
        <v>1610</v>
      </c>
      <c r="B2395" s="269" t="s">
        <v>4736</v>
      </c>
      <c r="C2395" s="269" t="s">
        <v>3666</v>
      </c>
      <c r="D2395" s="279">
        <v>3035</v>
      </c>
      <c r="E2395" s="274">
        <v>1999</v>
      </c>
      <c r="F2395" s="272"/>
      <c r="G2395" s="263" t="str">
        <f t="shared" si="151"/>
        <v xml:space="preserve"> </v>
      </c>
      <c r="H2395" s="275" t="s">
        <v>139</v>
      </c>
      <c r="I2395" s="275" t="s">
        <v>3388</v>
      </c>
      <c r="J2395" s="263" t="str">
        <f t="shared" si="152"/>
        <v xml:space="preserve"> </v>
      </c>
      <c r="K2395" s="272" t="str">
        <f>IF(D2395&gt;=(('28 Populations and thresholds'!$I$62)+('28 Populations and thresholds'!$I$65)),"YES"," ")</f>
        <v>YES</v>
      </c>
      <c r="L2395" s="272" t="str">
        <f>IF(K2395="YES"," ",IF(D2395&gt;=(('28 Populations and thresholds'!$I$62)+('28 Populations and thresholds'!$I$65))*0.25,"YES"))</f>
        <v xml:space="preserve"> </v>
      </c>
      <c r="M2395" s="272" t="b">
        <f>OR('28 Populations and thresholds'!$J$62="CR",'28 Populations and thresholds'!$J$62="EN",'28 Populations and thresholds'!$J$62="VU")</f>
        <v>0</v>
      </c>
      <c r="N2395" s="273">
        <f>D2395/(('28 Populations and thresholds'!$H$62)+('28 Populations and thresholds'!$H$65))</f>
        <v>1.7852941176470589E-2</v>
      </c>
      <c r="O2395" s="263" t="str">
        <f t="shared" si="153"/>
        <v xml:space="preserve"> </v>
      </c>
      <c r="P2395" s="275" t="s">
        <v>4741</v>
      </c>
      <c r="Q2395" s="263" t="str">
        <f t="shared" si="154"/>
        <v xml:space="preserve"> </v>
      </c>
    </row>
    <row r="2396" spans="1:23" x14ac:dyDescent="0.2">
      <c r="A2396" s="275" t="s">
        <v>1610</v>
      </c>
      <c r="B2396" s="269" t="s">
        <v>4736</v>
      </c>
      <c r="C2396" s="269" t="s">
        <v>3756</v>
      </c>
      <c r="D2396" s="270">
        <v>18282</v>
      </c>
      <c r="E2396" s="271">
        <v>35923</v>
      </c>
      <c r="F2396" s="272"/>
      <c r="G2396" s="263" t="str">
        <f t="shared" si="151"/>
        <v xml:space="preserve"> </v>
      </c>
      <c r="H2396" s="267" t="s">
        <v>21</v>
      </c>
      <c r="I2396" s="267" t="s">
        <v>604</v>
      </c>
      <c r="J2396" s="263" t="str">
        <f t="shared" si="152"/>
        <v xml:space="preserve"> </v>
      </c>
      <c r="K2396" s="272" t="str">
        <f>IF(D2396&gt;=('28 Populations and thresholds'!$I$175),"YES"," ")</f>
        <v>YES</v>
      </c>
      <c r="L2396" s="272" t="str">
        <f>IF(K2396="YES"," ",IF(D2396&gt;=('28 Populations and thresholds'!$I$175)*0.25,"YES"))</f>
        <v xml:space="preserve"> </v>
      </c>
      <c r="M2396" s="272" t="b">
        <f>OR('28 Populations and thresholds'!$J$175="CR",'28 Populations and thresholds'!$J$175="EN",'28 Populations and thresholds'!$J$175="VU")</f>
        <v>0</v>
      </c>
      <c r="N2396" s="273">
        <f>D2396/'28 Populations and thresholds'!$H$175</f>
        <v>0.13152517985611512</v>
      </c>
      <c r="O2396" s="263" t="str">
        <f t="shared" si="153"/>
        <v xml:space="preserve"> </v>
      </c>
      <c r="P2396" s="269"/>
      <c r="Q2396" s="263" t="str">
        <f t="shared" si="154"/>
        <v xml:space="preserve"> </v>
      </c>
    </row>
    <row r="2397" spans="1:23" x14ac:dyDescent="0.2">
      <c r="A2397" s="275" t="s">
        <v>1610</v>
      </c>
      <c r="B2397" s="269" t="s">
        <v>4736</v>
      </c>
      <c r="C2397" s="269" t="s">
        <v>3761</v>
      </c>
      <c r="D2397" s="270">
        <v>1450</v>
      </c>
      <c r="E2397" s="271">
        <v>36399</v>
      </c>
      <c r="F2397" s="272"/>
      <c r="G2397" s="263" t="str">
        <f t="shared" si="151"/>
        <v xml:space="preserve"> </v>
      </c>
      <c r="H2397" s="267" t="s">
        <v>21</v>
      </c>
      <c r="I2397" s="267" t="s">
        <v>82</v>
      </c>
      <c r="J2397" s="263" t="str">
        <f t="shared" si="152"/>
        <v xml:space="preserve"> </v>
      </c>
      <c r="K2397" s="272" t="str">
        <f>IF(D2397&gt;=('28 Populations and thresholds'!$I$187),"YES"," ")</f>
        <v>YES</v>
      </c>
      <c r="L2397" s="272" t="str">
        <f>IF(K2397="YES"," ",IF(D2397&gt;=('28 Populations and thresholds'!$I$187)*0.25,"YES"))</f>
        <v xml:space="preserve"> </v>
      </c>
      <c r="M2397" s="272" t="b">
        <f>OR('28 Populations and thresholds'!$J$187="CR",'28 Populations and thresholds'!$J$187="EN",'28 Populations and thresholds'!$J$187="VU")</f>
        <v>0</v>
      </c>
      <c r="N2397" s="273">
        <f>D2397/'28 Populations and thresholds'!$H$187</f>
        <v>1.4500000000000001E-2</v>
      </c>
      <c r="O2397" s="263" t="str">
        <f t="shared" si="153"/>
        <v xml:space="preserve"> </v>
      </c>
      <c r="P2397" s="269"/>
      <c r="Q2397" s="263" t="str">
        <f t="shared" si="154"/>
        <v xml:space="preserve"> </v>
      </c>
    </row>
    <row r="2398" spans="1:23" x14ac:dyDescent="0.2">
      <c r="A2398" s="275" t="s">
        <v>1610</v>
      </c>
      <c r="B2398" s="269" t="s">
        <v>4736</v>
      </c>
      <c r="C2398" s="269" t="s">
        <v>3482</v>
      </c>
      <c r="D2398" s="270">
        <v>14000</v>
      </c>
      <c r="E2398" s="276"/>
      <c r="F2398" s="272"/>
      <c r="G2398" s="263" t="str">
        <f t="shared" si="151"/>
        <v xml:space="preserve"> </v>
      </c>
      <c r="H2398" s="267" t="s">
        <v>21</v>
      </c>
      <c r="I2398" s="267" t="s">
        <v>82</v>
      </c>
      <c r="J2398" s="263" t="str">
        <f t="shared" si="152"/>
        <v xml:space="preserve"> </v>
      </c>
      <c r="K2398" s="272" t="str">
        <f>IF(D2398&gt;=(('28 Populations and thresholds'!$I$205)+('28 Populations and thresholds'!$I$206)+('28 Populations and thresholds'!$I$207)+('28 Populations and thresholds'!$I$208)),"YES"," ")</f>
        <v>YES</v>
      </c>
      <c r="L2398" s="272" t="str">
        <f>IF(K2398="YES"," ",IF(D2398&gt;=(('28 Populations and thresholds'!$I$205)+('28 Populations and thresholds'!$I$206)+('28 Populations and thresholds'!$I$207)+('28 Populations and thresholds'!$I$208))*0.25,"YES"))</f>
        <v xml:space="preserve"> </v>
      </c>
      <c r="M2398" s="272" t="b">
        <f>OR('28 Populations and thresholds'!$J$206="CR",'28 Populations and thresholds'!$J$206="EN",'28 Populations and thresholds'!$J$206="VU")</f>
        <v>0</v>
      </c>
      <c r="N2398" s="273">
        <f>D2398/(('28 Populations and thresholds'!$H$205)+('28 Populations and thresholds'!$H$206)+('28 Populations and thresholds'!$H$207)+('28 Populations and thresholds'!$H$208))</f>
        <v>5.2338405174025202E-3</v>
      </c>
      <c r="O2398" s="263" t="str">
        <f t="shared" si="153"/>
        <v xml:space="preserve"> </v>
      </c>
      <c r="P2398" s="275" t="s">
        <v>4568</v>
      </c>
      <c r="Q2398" s="263" t="str">
        <f t="shared" si="154"/>
        <v xml:space="preserve"> </v>
      </c>
    </row>
    <row r="2399" spans="1:23" x14ac:dyDescent="0.2">
      <c r="A2399" s="275" t="s">
        <v>1610</v>
      </c>
      <c r="B2399" s="269" t="s">
        <v>4736</v>
      </c>
      <c r="C2399" s="269" t="s">
        <v>3467</v>
      </c>
      <c r="D2399" s="270">
        <v>348</v>
      </c>
      <c r="E2399" s="271">
        <v>35339</v>
      </c>
      <c r="F2399" s="272"/>
      <c r="G2399" s="263" t="str">
        <f t="shared" si="151"/>
        <v xml:space="preserve"> </v>
      </c>
      <c r="H2399" s="267" t="s">
        <v>21</v>
      </c>
      <c r="I2399" s="267" t="s">
        <v>501</v>
      </c>
      <c r="J2399" s="263" t="str">
        <f t="shared" si="152"/>
        <v xml:space="preserve"> </v>
      </c>
      <c r="K2399" s="272" t="str">
        <f>IF(D2399&gt;=('28 Populations and thresholds'!$I$180),"YES"," ")</f>
        <v xml:space="preserve"> </v>
      </c>
      <c r="L2399" s="272" t="str">
        <f>IF(K2399="YES"," ",IF(D2399&gt;=('28 Populations and thresholds'!$I$180)*0.25,"YES"))</f>
        <v>YES</v>
      </c>
      <c r="M2399" s="272" t="b">
        <f>OR('28 Populations and thresholds'!$J$180="CR",'28 Populations and thresholds'!$J$180="EN",'28 Populations and thresholds'!$J$180="VU")</f>
        <v>0</v>
      </c>
      <c r="N2399" s="273">
        <f>D2399/'28 Populations and thresholds'!$H$180</f>
        <v>3.48E-3</v>
      </c>
      <c r="O2399" s="263" t="str">
        <f t="shared" si="153"/>
        <v xml:space="preserve"> </v>
      </c>
      <c r="P2399" s="269"/>
      <c r="Q2399" s="263" t="str">
        <f t="shared" si="154"/>
        <v xml:space="preserve"> </v>
      </c>
    </row>
    <row r="2400" spans="1:23" x14ac:dyDescent="0.2">
      <c r="A2400" s="275" t="s">
        <v>1610</v>
      </c>
      <c r="B2400" s="269" t="s">
        <v>4736</v>
      </c>
      <c r="C2400" s="269" t="s">
        <v>3470</v>
      </c>
      <c r="D2400" s="270">
        <v>1170</v>
      </c>
      <c r="E2400" s="271">
        <v>36266</v>
      </c>
      <c r="F2400" s="272"/>
      <c r="G2400" s="263" t="str">
        <f t="shared" si="151"/>
        <v xml:space="preserve"> </v>
      </c>
      <c r="H2400" s="267" t="s">
        <v>21</v>
      </c>
      <c r="I2400" s="267" t="s">
        <v>82</v>
      </c>
      <c r="J2400" s="263" t="str">
        <f t="shared" si="152"/>
        <v xml:space="preserve"> </v>
      </c>
      <c r="K2400" s="272" t="str">
        <f>IF(D2400&gt;=('28 Populations and thresholds'!$I$181),"YES"," ")</f>
        <v>YES</v>
      </c>
      <c r="L2400" s="272" t="str">
        <f>IF(K2400="YES"," ",IF(D2400&gt;=('28 Populations and thresholds'!$I$181)*0.25,"YES"))</f>
        <v xml:space="preserve"> </v>
      </c>
      <c r="M2400" s="272" t="b">
        <f>OR('28 Populations and thresholds'!$J$181="CR",'28 Populations and thresholds'!$J$181="EN",'28 Populations and thresholds'!$J$181="VU")</f>
        <v>1</v>
      </c>
      <c r="N2400" s="273">
        <f>D2400/'28 Populations and thresholds'!$H$181</f>
        <v>3.6562499999999998E-2</v>
      </c>
      <c r="O2400" s="263" t="str">
        <f t="shared" si="153"/>
        <v xml:space="preserve"> </v>
      </c>
      <c r="P2400" s="269"/>
      <c r="Q2400" s="263" t="str">
        <f t="shared" si="154"/>
        <v xml:space="preserve"> </v>
      </c>
    </row>
    <row r="2401" spans="1:23" x14ac:dyDescent="0.2">
      <c r="A2401" s="275" t="s">
        <v>1610</v>
      </c>
      <c r="B2401" s="269" t="s">
        <v>4736</v>
      </c>
      <c r="C2401" s="269" t="s">
        <v>3767</v>
      </c>
      <c r="D2401" s="270">
        <v>34000</v>
      </c>
      <c r="E2401" s="276"/>
      <c r="F2401" s="272"/>
      <c r="G2401" s="263" t="str">
        <f t="shared" si="151"/>
        <v xml:space="preserve"> </v>
      </c>
      <c r="H2401" s="267" t="s">
        <v>21</v>
      </c>
      <c r="I2401" s="267" t="s">
        <v>82</v>
      </c>
      <c r="J2401" s="263" t="str">
        <f t="shared" si="152"/>
        <v xml:space="preserve"> </v>
      </c>
      <c r="K2401" s="272" t="str">
        <f>IF(D2401&gt;=('28 Populations and thresholds'!$I$195),"YES"," ")</f>
        <v>YES</v>
      </c>
      <c r="L2401" s="272" t="str">
        <f>IF(K2401="YES"," ",IF(D2401&gt;=('28 Populations and thresholds'!$I$195)*0.25,"YES"))</f>
        <v xml:space="preserve"> </v>
      </c>
      <c r="M2401" s="272" t="b">
        <f>OR('28 Populations and thresholds'!$J$195="CR",'28 Populations and thresholds'!$J$195="EN",'28 Populations and thresholds'!$J$195="VU")</f>
        <v>1</v>
      </c>
      <c r="N2401" s="273">
        <f>D2401/'28 Populations and thresholds'!$H$195</f>
        <v>0.11724137931034483</v>
      </c>
      <c r="O2401" s="263" t="str">
        <f t="shared" si="153"/>
        <v xml:space="preserve"> </v>
      </c>
      <c r="P2401" s="275"/>
      <c r="Q2401" s="263" t="str">
        <f t="shared" si="154"/>
        <v xml:space="preserve"> </v>
      </c>
    </row>
    <row r="2402" spans="1:23" x14ac:dyDescent="0.2">
      <c r="A2402" s="275" t="s">
        <v>1610</v>
      </c>
      <c r="B2402" s="269" t="s">
        <v>4736</v>
      </c>
      <c r="C2402" s="269" t="s">
        <v>3659</v>
      </c>
      <c r="D2402" s="279">
        <v>4624</v>
      </c>
      <c r="E2402" s="274">
        <v>2005</v>
      </c>
      <c r="F2402" s="272"/>
      <c r="G2402" s="263" t="str">
        <f t="shared" si="151"/>
        <v xml:space="preserve"> </v>
      </c>
      <c r="H2402" s="275" t="s">
        <v>139</v>
      </c>
      <c r="I2402" s="275" t="s">
        <v>3388</v>
      </c>
      <c r="J2402" s="263" t="str">
        <f t="shared" si="152"/>
        <v xml:space="preserve"> </v>
      </c>
      <c r="K2402" s="272" t="str">
        <f>IF(D2402&gt;=('28 Populations and thresholds'!$I$68),"YES"," ")</f>
        <v>YES</v>
      </c>
      <c r="L2402" s="272" t="str">
        <f>IF(K2402="YES"," ",IF(D2402&gt;=('28 Populations and thresholds'!$I$68)*0.25,"YES"))</f>
        <v xml:space="preserve"> </v>
      </c>
      <c r="M2402" s="272" t="b">
        <f>OR('28 Populations and thresholds'!$J$68="CR",'28 Populations and thresholds'!$J$68="EN",'28 Populations and thresholds'!$J$68="VU")</f>
        <v>0</v>
      </c>
      <c r="N2402" s="273">
        <f>D2402/'28 Populations and thresholds'!$H$68</f>
        <v>4.6240000000000003E-2</v>
      </c>
      <c r="O2402" s="263" t="str">
        <f t="shared" si="153"/>
        <v xml:space="preserve"> </v>
      </c>
      <c r="P2402" s="269"/>
      <c r="Q2402" s="263" t="str">
        <f t="shared" si="154"/>
        <v xml:space="preserve"> </v>
      </c>
      <c r="W2402" s="4"/>
    </row>
    <row r="2403" spans="1:23" x14ac:dyDescent="0.2">
      <c r="A2403" s="275" t="s">
        <v>1610</v>
      </c>
      <c r="B2403" s="269" t="s">
        <v>4736</v>
      </c>
      <c r="C2403" s="269" t="s">
        <v>3451</v>
      </c>
      <c r="D2403" s="270">
        <v>2400</v>
      </c>
      <c r="E2403" s="271">
        <v>35916</v>
      </c>
      <c r="F2403" s="272"/>
      <c r="G2403" s="263" t="str">
        <f t="shared" si="151"/>
        <v xml:space="preserve"> </v>
      </c>
      <c r="H2403" s="267" t="s">
        <v>21</v>
      </c>
      <c r="I2403" s="267" t="s">
        <v>907</v>
      </c>
      <c r="J2403" s="263" t="str">
        <f t="shared" si="152"/>
        <v xml:space="preserve"> </v>
      </c>
      <c r="K2403" s="272" t="str">
        <f>IF(D2403&gt;=('28 Populations and thresholds'!$I$154),"YES"," ")</f>
        <v>YES</v>
      </c>
      <c r="L2403" s="272" t="str">
        <f>IF(K2403="YES"," ",IF(D2403&gt;=('28 Populations and thresholds'!$I$154)*0.25,"YES"))</f>
        <v xml:space="preserve"> </v>
      </c>
      <c r="M2403" s="272" t="b">
        <f>OR('28 Populations and thresholds'!$J$154="CR",'28 Populations and thresholds'!$J$154="EN",'28 Populations and thresholds'!$J$154="VU")</f>
        <v>0</v>
      </c>
      <c r="N2403" s="273">
        <f>D2403/'28 Populations and thresholds'!$H$154</f>
        <v>2.3076923076923078E-2</v>
      </c>
      <c r="O2403" s="263" t="str">
        <f t="shared" si="153"/>
        <v xml:space="preserve"> </v>
      </c>
      <c r="P2403" s="269"/>
      <c r="Q2403" s="263" t="str">
        <f t="shared" si="154"/>
        <v xml:space="preserve"> </v>
      </c>
    </row>
    <row r="2404" spans="1:23" x14ac:dyDescent="0.2">
      <c r="A2404" s="275" t="s">
        <v>1610</v>
      </c>
      <c r="B2404" s="269" t="s">
        <v>4736</v>
      </c>
      <c r="C2404" s="269" t="s">
        <v>3452</v>
      </c>
      <c r="D2404" s="270">
        <v>2100</v>
      </c>
      <c r="E2404" s="271">
        <v>35551</v>
      </c>
      <c r="F2404" s="272"/>
      <c r="G2404" s="263" t="str">
        <f t="shared" si="151"/>
        <v xml:space="preserve"> </v>
      </c>
      <c r="H2404" s="267" t="s">
        <v>21</v>
      </c>
      <c r="I2404" s="267" t="s">
        <v>907</v>
      </c>
      <c r="J2404" s="263" t="str">
        <f t="shared" si="152"/>
        <v xml:space="preserve"> </v>
      </c>
      <c r="K2404" s="272" t="str">
        <f>IF(D2404&gt;=('28 Populations and thresholds'!$I$158),"YES"," ")</f>
        <v>YES</v>
      </c>
      <c r="L2404" s="272" t="str">
        <f>IF(K2404="YES"," ",IF(D2404&gt;=('28 Populations and thresholds'!$I$158)*0.25,"YES"))</f>
        <v xml:space="preserve"> </v>
      </c>
      <c r="M2404" s="272" t="b">
        <f>OR('28 Populations and thresholds'!$J$158="CR",'28 Populations and thresholds'!$J$158="EN",'28 Populations and thresholds'!$J$158="VU")</f>
        <v>0</v>
      </c>
      <c r="N2404" s="273">
        <f>D2404/'28 Populations and thresholds'!$H$158</f>
        <v>2.1000000000000001E-2</v>
      </c>
      <c r="O2404" s="263" t="str">
        <f t="shared" si="153"/>
        <v xml:space="preserve"> </v>
      </c>
      <c r="P2404" s="269"/>
      <c r="Q2404" s="263" t="str">
        <f t="shared" si="154"/>
        <v xml:space="preserve"> </v>
      </c>
    </row>
    <row r="2405" spans="1:23" x14ac:dyDescent="0.2">
      <c r="A2405" s="275" t="s">
        <v>1610</v>
      </c>
      <c r="B2405" s="269" t="s">
        <v>4736</v>
      </c>
      <c r="C2405" s="269" t="s">
        <v>3459</v>
      </c>
      <c r="D2405" s="270">
        <v>400</v>
      </c>
      <c r="E2405" s="271">
        <v>35916</v>
      </c>
      <c r="F2405" s="272"/>
      <c r="G2405" s="263" t="str">
        <f t="shared" si="151"/>
        <v xml:space="preserve"> </v>
      </c>
      <c r="H2405" s="267" t="s">
        <v>21</v>
      </c>
      <c r="I2405" s="267" t="s">
        <v>907</v>
      </c>
      <c r="J2405" s="263" t="str">
        <f t="shared" si="152"/>
        <v xml:space="preserve"> </v>
      </c>
      <c r="K2405" s="272" t="str">
        <f>IF(D2405&gt;=(('28 Populations and thresholds'!$I$160)+('28 Populations and thresholds'!$I$163)),"YES"," ")</f>
        <v>YES</v>
      </c>
      <c r="L2405" s="272" t="str">
        <f>IF(K2405="YES"," ",IF(D2405&gt;=(('28 Populations and thresholds'!$I$160)+('28 Populations and thresholds'!$I$163))*0.25,"YES"))</f>
        <v xml:space="preserve"> </v>
      </c>
      <c r="M2405" s="272" t="b">
        <f>OR('28 Populations and thresholds'!$J$160="CR",'28 Populations and thresholds'!$J$160="EN",'28 Populations and thresholds'!$J$160="VU")</f>
        <v>0</v>
      </c>
      <c r="N2405" s="273">
        <f>D2405/(('28 Populations and thresholds'!$H$160)+('28 Populations and thresholds'!$H$163))</f>
        <v>1.038961038961039E-2</v>
      </c>
      <c r="O2405" s="263" t="str">
        <f t="shared" si="153"/>
        <v xml:space="preserve"> </v>
      </c>
      <c r="P2405" s="282" t="s">
        <v>4563</v>
      </c>
      <c r="Q2405" s="263" t="str">
        <f t="shared" si="154"/>
        <v xml:space="preserve"> </v>
      </c>
    </row>
    <row r="2406" spans="1:23" x14ac:dyDescent="0.2">
      <c r="A2406" s="267" t="s">
        <v>1610</v>
      </c>
      <c r="B2406" s="269" t="s">
        <v>4736</v>
      </c>
      <c r="C2406" s="269" t="s">
        <v>3603</v>
      </c>
      <c r="D2406" s="270">
        <v>95000</v>
      </c>
      <c r="E2406" s="294" t="s">
        <v>1316</v>
      </c>
      <c r="F2406" s="276"/>
      <c r="G2406" s="263" t="str">
        <f t="shared" si="151"/>
        <v xml:space="preserve"> </v>
      </c>
      <c r="H2406" s="267" t="s">
        <v>15</v>
      </c>
      <c r="I2406" s="267" t="s">
        <v>1315</v>
      </c>
      <c r="J2406" s="263" t="str">
        <f t="shared" si="152"/>
        <v xml:space="preserve"> </v>
      </c>
      <c r="K2406" s="272" t="str">
        <f>IF(D2406&gt;=('28 Populations and thresholds'!$I$89),"YES"," ")</f>
        <v>YES</v>
      </c>
      <c r="L2406" s="272" t="str">
        <f>IF(K2406="YES"," ",IF(D2406&gt;=('28 Populations and thresholds'!$I$89)*0.25,"YES"))</f>
        <v xml:space="preserve"> </v>
      </c>
      <c r="M2406" s="272" t="b">
        <f>OR('28 Populations and thresholds'!$J$89="CR",'28 Populations and thresholds'!$J$89="EN",'28 Populations and thresholds'!$J$89="VU")</f>
        <v>0</v>
      </c>
      <c r="N2406" s="273">
        <f>D2406/'28 Populations and thresholds'!$H$89</f>
        <v>6.3333333333333339E-2</v>
      </c>
      <c r="O2406" s="263" t="str">
        <f t="shared" si="153"/>
        <v xml:space="preserve"> </v>
      </c>
      <c r="P2406" s="275"/>
      <c r="Q2406" s="263" t="str">
        <f t="shared" si="154"/>
        <v xml:space="preserve"> </v>
      </c>
      <c r="W2406" s="4"/>
    </row>
    <row r="2407" spans="1:23" x14ac:dyDescent="0.2">
      <c r="A2407" s="267" t="s">
        <v>1610</v>
      </c>
      <c r="B2407" s="269" t="s">
        <v>4736</v>
      </c>
      <c r="C2407" s="269" t="s">
        <v>3607</v>
      </c>
      <c r="D2407" s="270">
        <v>20000</v>
      </c>
      <c r="E2407" s="294" t="s">
        <v>1327</v>
      </c>
      <c r="F2407" s="276"/>
      <c r="G2407" s="263" t="str">
        <f t="shared" si="151"/>
        <v xml:space="preserve"> </v>
      </c>
      <c r="H2407" s="267" t="s">
        <v>15</v>
      </c>
      <c r="I2407" s="267" t="s">
        <v>1315</v>
      </c>
      <c r="J2407" s="263" t="str">
        <f t="shared" si="152"/>
        <v xml:space="preserve"> </v>
      </c>
      <c r="K2407" s="272" t="str">
        <f>IF(D2407&gt;=('28 Populations and thresholds'!$I$92),"YES"," ")</f>
        <v>YES</v>
      </c>
      <c r="L2407" s="272" t="str">
        <f>IF(K2407="YES"," ",IF(D2407&gt;=('28 Populations and thresholds'!$I$92)*0.25,"YES"))</f>
        <v xml:space="preserve"> </v>
      </c>
      <c r="M2407" s="272" t="b">
        <f>OR('28 Populations and thresholds'!$J$92="CR",'28 Populations and thresholds'!$J$92="EN",'28 Populations and thresholds'!$J$92="VU")</f>
        <v>0</v>
      </c>
      <c r="N2407" s="273">
        <f>D2407/'28 Populations and thresholds'!$H$92</f>
        <v>6.6666666666666666E-2</v>
      </c>
      <c r="O2407" s="263" t="str">
        <f t="shared" si="153"/>
        <v xml:space="preserve"> </v>
      </c>
      <c r="P2407" s="269"/>
      <c r="Q2407" s="263" t="str">
        <f t="shared" si="154"/>
        <v xml:space="preserve"> </v>
      </c>
      <c r="W2407" s="4"/>
    </row>
    <row r="2408" spans="1:23" x14ac:dyDescent="0.2">
      <c r="A2408" s="275" t="s">
        <v>1610</v>
      </c>
      <c r="B2408" s="269" t="s">
        <v>4736</v>
      </c>
      <c r="C2408" s="269" t="s">
        <v>3616</v>
      </c>
      <c r="D2408" s="279">
        <v>6200</v>
      </c>
      <c r="E2408" s="274">
        <v>2007</v>
      </c>
      <c r="F2408" s="272"/>
      <c r="G2408" s="263" t="str">
        <f t="shared" si="151"/>
        <v xml:space="preserve"> </v>
      </c>
      <c r="H2408" s="275" t="s">
        <v>139</v>
      </c>
      <c r="I2408" s="275" t="s">
        <v>3388</v>
      </c>
      <c r="J2408" s="263" t="str">
        <f t="shared" si="152"/>
        <v xml:space="preserve"> </v>
      </c>
      <c r="K2408" s="272" t="str">
        <f>IF(D2408&gt;=('28 Populations and thresholds'!$I$94),"YES"," ")</f>
        <v>YES</v>
      </c>
      <c r="L2408" s="272" t="str">
        <f>IF(K2408="YES"," ",IF(D2408&gt;=('28 Populations and thresholds'!$I$94)*0.25,"YES"))</f>
        <v xml:space="preserve"> </v>
      </c>
      <c r="M2408" s="272" t="b">
        <f>OR('28 Populations and thresholds'!$J$94="CR",'28 Populations and thresholds'!$J$94="EN",'28 Populations and thresholds'!$J$94="VU")</f>
        <v>0</v>
      </c>
      <c r="N2408" s="273">
        <f>D2408/'28 Populations and thresholds'!$H$94</f>
        <v>1.24E-2</v>
      </c>
      <c r="O2408" s="263" t="str">
        <f t="shared" si="153"/>
        <v xml:space="preserve"> </v>
      </c>
      <c r="P2408" s="275"/>
      <c r="Q2408" s="263" t="str">
        <f t="shared" si="154"/>
        <v xml:space="preserve"> </v>
      </c>
    </row>
    <row r="2409" spans="1:23" x14ac:dyDescent="0.2">
      <c r="A2409" s="275" t="s">
        <v>1610</v>
      </c>
      <c r="B2409" s="269" t="s">
        <v>4736</v>
      </c>
      <c r="C2409" s="268" t="s">
        <v>3799</v>
      </c>
      <c r="D2409" s="270">
        <v>1000</v>
      </c>
      <c r="E2409" s="271">
        <v>35916</v>
      </c>
      <c r="F2409" s="272"/>
      <c r="G2409" s="263" t="str">
        <f t="shared" si="151"/>
        <v xml:space="preserve"> </v>
      </c>
      <c r="H2409" s="267" t="s">
        <v>21</v>
      </c>
      <c r="I2409" s="267" t="s">
        <v>907</v>
      </c>
      <c r="J2409" s="263" t="str">
        <f t="shared" si="152"/>
        <v xml:space="preserve"> </v>
      </c>
      <c r="K2409" s="272" t="str">
        <f>IF(D2409&gt;=(('28 Populations and thresholds'!$I$196)+('28 Populations and thresholds'!$I$197)),"YES"," ")</f>
        <v>YES</v>
      </c>
      <c r="L2409" s="272" t="str">
        <f>IF(K2409="YES"," ",IF(D2409&gt;=(('28 Populations and thresholds'!$I$196)+('28 Populations and thresholds'!$I$197))*0.25,"YES"))</f>
        <v xml:space="preserve"> </v>
      </c>
      <c r="M2409" s="272" t="b">
        <f>OR('28 Populations and thresholds'!$J$197="CR",'28 Populations and thresholds'!$J$197="EN",'28 Populations and thresholds'!$J$197="VU")</f>
        <v>0</v>
      </c>
      <c r="N2409" s="273">
        <f>D2409/(('28 Populations and thresholds'!$H$196)+('28 Populations and thresholds'!$H$197))</f>
        <v>8.1967213114754103E-3</v>
      </c>
      <c r="O2409" s="263" t="str">
        <f t="shared" si="153"/>
        <v xml:space="preserve"> </v>
      </c>
      <c r="P2409" s="275" t="s">
        <v>4568</v>
      </c>
      <c r="Q2409" s="263" t="str">
        <f t="shared" si="154"/>
        <v xml:space="preserve"> </v>
      </c>
    </row>
    <row r="2410" spans="1:23" s="4" customFormat="1" x14ac:dyDescent="0.2">
      <c r="A2410" s="275" t="s">
        <v>1610</v>
      </c>
      <c r="B2410" s="269" t="s">
        <v>4736</v>
      </c>
      <c r="C2410" s="269" t="s">
        <v>1732</v>
      </c>
      <c r="D2410" s="279">
        <v>650</v>
      </c>
      <c r="E2410" s="284" t="s">
        <v>71</v>
      </c>
      <c r="F2410" s="272"/>
      <c r="G2410" s="263" t="str">
        <f t="shared" si="151"/>
        <v xml:space="preserve"> </v>
      </c>
      <c r="H2410" s="275" t="s">
        <v>139</v>
      </c>
      <c r="I2410" s="275"/>
      <c r="J2410" s="263" t="str">
        <f t="shared" si="152"/>
        <v xml:space="preserve"> </v>
      </c>
      <c r="K2410" s="272" t="str">
        <f>IF(D2410&gt;=('28 Populations and thresholds'!$I$221),"YES"," ")</f>
        <v>YES</v>
      </c>
      <c r="L2410" s="272" t="str">
        <f>IF(K2410="YES"," ",IF(D2410&gt;=('28 Populations and thresholds'!$I$221)*0.25,"YES"))</f>
        <v xml:space="preserve"> </v>
      </c>
      <c r="M2410" s="272" t="b">
        <f>OR('28 Populations and thresholds'!$J$221="CR",'28 Populations and thresholds'!$J$221="EN",'28 Populations and thresholds'!$J$221="VU")</f>
        <v>1</v>
      </c>
      <c r="N2410" s="273">
        <f>D2410/'28 Populations and thresholds'!$H$221</f>
        <v>6.7708333333333329E-2</v>
      </c>
      <c r="O2410" s="263" t="str">
        <f t="shared" si="153"/>
        <v xml:space="preserve"> </v>
      </c>
      <c r="P2410" s="275"/>
      <c r="Q2410" s="263" t="str">
        <f t="shared" si="154"/>
        <v xml:space="preserve"> </v>
      </c>
      <c r="R2410" s="9"/>
      <c r="S2410" s="9"/>
      <c r="T2410" s="9"/>
      <c r="U2410" s="9"/>
      <c r="V2410" s="9"/>
      <c r="W2410" s="9"/>
    </row>
    <row r="2411" spans="1:23" s="4" customFormat="1" x14ac:dyDescent="0.2">
      <c r="A2411" s="275" t="s">
        <v>1610</v>
      </c>
      <c r="B2411" s="269" t="s">
        <v>4736</v>
      </c>
      <c r="C2411" s="280" t="s">
        <v>3472</v>
      </c>
      <c r="D2411" s="270">
        <v>12</v>
      </c>
      <c r="E2411" s="271">
        <v>35551</v>
      </c>
      <c r="F2411" s="272"/>
      <c r="G2411" s="263" t="str">
        <f t="shared" si="151"/>
        <v xml:space="preserve"> </v>
      </c>
      <c r="H2411" s="267" t="s">
        <v>21</v>
      </c>
      <c r="I2411" s="267" t="s">
        <v>907</v>
      </c>
      <c r="J2411" s="263" t="str">
        <f t="shared" si="152"/>
        <v xml:space="preserve"> </v>
      </c>
      <c r="K2411" s="272" t="str">
        <f>IF(D2411&gt;=('28 Populations and thresholds'!$I$188),"YES"," ")</f>
        <v>YES</v>
      </c>
      <c r="L2411" s="272" t="str">
        <f>IF(K2411="YES"," ",IF(D2411&gt;=('28 Populations and thresholds'!$I$188)*0.25,"YES"))</f>
        <v xml:space="preserve"> </v>
      </c>
      <c r="M2411" s="272" t="b">
        <f>OR('28 Populations and thresholds'!$J$188="CR",'28 Populations and thresholds'!$J$188="EN",'28 Populations and thresholds'!$J$188="VU")</f>
        <v>1</v>
      </c>
      <c r="N2411" s="273">
        <f>D2411/'28 Populations and thresholds'!$H$188</f>
        <v>0.02</v>
      </c>
      <c r="O2411" s="263" t="str">
        <f t="shared" si="153"/>
        <v xml:space="preserve"> </v>
      </c>
      <c r="P2411" s="269"/>
      <c r="Q2411" s="263" t="str">
        <f t="shared" si="154"/>
        <v xml:space="preserve"> </v>
      </c>
      <c r="W2411" s="9"/>
    </row>
    <row r="2412" spans="1:23" s="4" customFormat="1" x14ac:dyDescent="0.2">
      <c r="A2412" s="275" t="s">
        <v>1610</v>
      </c>
      <c r="B2412" s="269" t="s">
        <v>4736</v>
      </c>
      <c r="C2412" s="269" t="s">
        <v>3763</v>
      </c>
      <c r="D2412" s="270">
        <v>1420</v>
      </c>
      <c r="E2412" s="271">
        <v>36401</v>
      </c>
      <c r="F2412" s="272"/>
      <c r="G2412" s="263" t="str">
        <f t="shared" si="151"/>
        <v xml:space="preserve"> </v>
      </c>
      <c r="H2412" s="267" t="s">
        <v>21</v>
      </c>
      <c r="I2412" s="267" t="s">
        <v>82</v>
      </c>
      <c r="J2412" s="263" t="str">
        <f t="shared" si="152"/>
        <v xml:space="preserve"> </v>
      </c>
      <c r="K2412" s="272" t="str">
        <f>IF(D2412&gt;=('28 Populations and thresholds'!$I$191),"YES"," ")</f>
        <v>YES</v>
      </c>
      <c r="L2412" s="272" t="str">
        <f>IF(K2412="YES"," ",IF(D2412&gt;=('28 Populations and thresholds'!$I$191)*0.25,"YES"))</f>
        <v xml:space="preserve"> </v>
      </c>
      <c r="M2412" s="272" t="b">
        <f>OR('28 Populations and thresholds'!$J$191="CR",'28 Populations and thresholds'!$J$191="EN",'28 Populations and thresholds'!$J$191="VU")</f>
        <v>0</v>
      </c>
      <c r="N2412" s="273">
        <f>D2412/'28 Populations and thresholds'!$H$191</f>
        <v>2.8400000000000002E-2</v>
      </c>
      <c r="O2412" s="263" t="str">
        <f t="shared" si="153"/>
        <v xml:space="preserve"> </v>
      </c>
      <c r="P2412" s="275"/>
      <c r="Q2412" s="263" t="str">
        <f t="shared" si="154"/>
        <v xml:space="preserve"> </v>
      </c>
      <c r="R2412" s="9"/>
      <c r="S2412" s="9"/>
      <c r="T2412" s="9"/>
      <c r="U2412" s="9"/>
      <c r="V2412" s="9"/>
      <c r="W2412" s="9"/>
    </row>
    <row r="2413" spans="1:23" s="4" customFormat="1" x14ac:dyDescent="0.2">
      <c r="A2413" s="275" t="s">
        <v>1610</v>
      </c>
      <c r="B2413" s="269" t="s">
        <v>4736</v>
      </c>
      <c r="C2413" s="269" t="s">
        <v>3758</v>
      </c>
      <c r="D2413" s="270">
        <v>1310</v>
      </c>
      <c r="E2413" s="271">
        <v>35916</v>
      </c>
      <c r="F2413" s="272"/>
      <c r="G2413" s="263" t="str">
        <f t="shared" si="151"/>
        <v xml:space="preserve"> </v>
      </c>
      <c r="H2413" s="267" t="s">
        <v>21</v>
      </c>
      <c r="I2413" s="267" t="s">
        <v>907</v>
      </c>
      <c r="J2413" s="263" t="str">
        <f t="shared" si="152"/>
        <v xml:space="preserve"> </v>
      </c>
      <c r="K2413" s="272" t="str">
        <f>IF(D2413&gt;=('28 Populations and thresholds'!$I$179),"YES"," ")</f>
        <v>YES</v>
      </c>
      <c r="L2413" s="272" t="str">
        <f>IF(K2413="YES"," ",IF(D2413&gt;=('28 Populations and thresholds'!$I$179)*0.25,"YES"))</f>
        <v xml:space="preserve"> </v>
      </c>
      <c r="M2413" s="272" t="b">
        <f>OR('28 Populations and thresholds'!$J$179="CR",'28 Populations and thresholds'!$J$179="EN",'28 Populations and thresholds'!$J$179="VU")</f>
        <v>0</v>
      </c>
      <c r="N2413" s="273">
        <f>D2413/'28 Populations and thresholds'!$H$179</f>
        <v>2.3818181818181818E-2</v>
      </c>
      <c r="O2413" s="263" t="str">
        <f t="shared" si="153"/>
        <v xml:space="preserve"> </v>
      </c>
      <c r="P2413" s="269"/>
      <c r="Q2413" s="263" t="str">
        <f t="shared" si="154"/>
        <v xml:space="preserve"> </v>
      </c>
      <c r="R2413" s="9"/>
      <c r="S2413" s="9"/>
      <c r="T2413" s="9"/>
      <c r="U2413" s="9"/>
      <c r="V2413" s="9"/>
      <c r="W2413" s="9"/>
    </row>
    <row r="2414" spans="1:23" s="4" customFormat="1" x14ac:dyDescent="0.2">
      <c r="A2414" s="12" t="s">
        <v>1610</v>
      </c>
      <c r="B2414" s="56" t="s">
        <v>2436</v>
      </c>
      <c r="C2414" s="4" t="s">
        <v>3452</v>
      </c>
      <c r="D2414" s="41">
        <v>1020</v>
      </c>
      <c r="E2414" s="46">
        <v>34608</v>
      </c>
      <c r="F2414" s="38"/>
      <c r="G2414" s="263" t="str">
        <f t="shared" si="151"/>
        <v xml:space="preserve"> </v>
      </c>
      <c r="H2414" s="143" t="s">
        <v>21</v>
      </c>
      <c r="I2414" s="143" t="s">
        <v>82</v>
      </c>
      <c r="J2414" s="263" t="str">
        <f t="shared" si="152"/>
        <v xml:space="preserve"> </v>
      </c>
      <c r="K2414" s="38" t="str">
        <f>IF(D2414&gt;=('28 Populations and thresholds'!$I$158),"YES"," ")</f>
        <v>YES</v>
      </c>
      <c r="L2414" s="38" t="str">
        <f>IF(K2414="YES"," ",IF(D2414&gt;=('28 Populations and thresholds'!$I$158)*0.25,"YES"))</f>
        <v xml:space="preserve"> </v>
      </c>
      <c r="M2414" s="38" t="b">
        <f>OR('28 Populations and thresholds'!$J$158="CR",'28 Populations and thresholds'!$J$158="EN",'28 Populations and thresholds'!$J$158="VU")</f>
        <v>0</v>
      </c>
      <c r="N2414" s="75">
        <f>D2414/'28 Populations and thresholds'!$H$158</f>
        <v>1.0200000000000001E-2</v>
      </c>
      <c r="O2414" s="263" t="str">
        <f t="shared" si="153"/>
        <v xml:space="preserve"> </v>
      </c>
      <c r="P2414" s="9"/>
      <c r="Q2414" s="263" t="str">
        <f t="shared" si="154"/>
        <v xml:space="preserve"> </v>
      </c>
      <c r="R2414" s="9"/>
      <c r="S2414" s="9"/>
      <c r="T2414" s="9"/>
      <c r="U2414" s="9"/>
      <c r="V2414" s="9"/>
    </row>
    <row r="2415" spans="1:23" x14ac:dyDescent="0.2">
      <c r="A2415" s="275" t="s">
        <v>1610</v>
      </c>
      <c r="B2415" s="269" t="s">
        <v>3577</v>
      </c>
      <c r="C2415" s="269" t="s">
        <v>3570</v>
      </c>
      <c r="D2415" s="279">
        <v>68</v>
      </c>
      <c r="E2415" s="274">
        <v>2007</v>
      </c>
      <c r="F2415" s="272"/>
      <c r="G2415" s="263" t="str">
        <f t="shared" si="151"/>
        <v xml:space="preserve"> </v>
      </c>
      <c r="H2415" s="275" t="s">
        <v>139</v>
      </c>
      <c r="I2415" s="275" t="s">
        <v>3388</v>
      </c>
      <c r="J2415" s="263" t="str">
        <f t="shared" si="152"/>
        <v xml:space="preserve"> </v>
      </c>
      <c r="K2415" s="272" t="str">
        <f>IF(D2415&gt;=('28 Populations and thresholds'!$I$82),"YES"," ")</f>
        <v>YES</v>
      </c>
      <c r="L2415" s="272" t="str">
        <f>IF(K2415="YES"," ",IF(D2415&gt;=('28 Populations and thresholds'!$I$82)*0.25,"YES"))</f>
        <v xml:space="preserve"> </v>
      </c>
      <c r="M2415" s="272" t="b">
        <f>OR('28 Populations and thresholds'!$J$82="CR",'28 Populations and thresholds'!$J$82="EN",'28 Populations and thresholds'!$J$82="VU")</f>
        <v>0</v>
      </c>
      <c r="N2415" s="273">
        <f>D2415/'28 Populations and thresholds'!$H$82</f>
        <v>1.7000000000000001E-2</v>
      </c>
      <c r="O2415" s="263" t="str">
        <f t="shared" si="153"/>
        <v xml:space="preserve"> </v>
      </c>
      <c r="P2415" s="269"/>
      <c r="Q2415" s="263" t="str">
        <f t="shared" si="154"/>
        <v xml:space="preserve"> </v>
      </c>
    </row>
    <row r="2416" spans="1:23" x14ac:dyDescent="0.2">
      <c r="A2416" s="12" t="s">
        <v>1610</v>
      </c>
      <c r="B2416" s="9" t="s">
        <v>3650</v>
      </c>
      <c r="C2416" s="4" t="s">
        <v>3649</v>
      </c>
      <c r="D2416" s="5">
        <v>46</v>
      </c>
      <c r="E2416" s="104">
        <v>2006</v>
      </c>
      <c r="G2416" s="263" t="str">
        <f t="shared" si="151"/>
        <v xml:space="preserve"> </v>
      </c>
      <c r="H2416" s="12" t="s">
        <v>139</v>
      </c>
      <c r="I2416" s="12" t="s">
        <v>3388</v>
      </c>
      <c r="J2416" s="263" t="str">
        <f t="shared" si="152"/>
        <v xml:space="preserve"> </v>
      </c>
      <c r="K2416" s="38" t="str">
        <f>IF(D2416&gt;=('28 Populations and thresholds'!$I$111),"YES"," ")</f>
        <v>YES</v>
      </c>
      <c r="L2416" s="38" t="str">
        <f>IF(K2416="YES"," ",IF(D2416&gt;=('28 Populations and thresholds'!$I$111)*0.25,"YES"))</f>
        <v xml:space="preserve"> </v>
      </c>
      <c r="M2416" s="38" t="b">
        <f>OR('28 Populations and thresholds'!$J$111="CR",'28 Populations and thresholds'!$J$111="EN",'28 Populations and thresholds'!$J$111="VU")</f>
        <v>1</v>
      </c>
      <c r="N2416" s="75">
        <f>D2416/'28 Populations and thresholds'!$H$111</f>
        <v>4.5999999999999999E-3</v>
      </c>
      <c r="O2416" s="263" t="str">
        <f t="shared" si="153"/>
        <v xml:space="preserve"> </v>
      </c>
      <c r="Q2416" s="263" t="str">
        <f t="shared" si="154"/>
        <v xml:space="preserve"> </v>
      </c>
    </row>
    <row r="2417" spans="1:22" x14ac:dyDescent="0.2">
      <c r="A2417" s="275" t="s">
        <v>1610</v>
      </c>
      <c r="B2417" s="269" t="s">
        <v>3660</v>
      </c>
      <c r="C2417" s="269" t="s">
        <v>3666</v>
      </c>
      <c r="D2417" s="279">
        <v>1844</v>
      </c>
      <c r="E2417" s="274">
        <v>2005</v>
      </c>
      <c r="F2417" s="272"/>
      <c r="G2417" s="263" t="str">
        <f t="shared" si="151"/>
        <v xml:space="preserve"> </v>
      </c>
      <c r="H2417" s="275" t="s">
        <v>139</v>
      </c>
      <c r="I2417" s="275" t="s">
        <v>3388</v>
      </c>
      <c r="J2417" s="263" t="str">
        <f t="shared" si="152"/>
        <v xml:space="preserve"> </v>
      </c>
      <c r="K2417" s="272" t="str">
        <f>IF(D2417&gt;=(('28 Populations and thresholds'!$I$62)+('28 Populations and thresholds'!$I$65)),"YES"," ")</f>
        <v>YES</v>
      </c>
      <c r="L2417" s="272" t="str">
        <f>IF(K2417="YES"," ",IF(D2417&gt;=(('28 Populations and thresholds'!$I$62)+('28 Populations and thresholds'!$I$65))*0.25,"YES"))</f>
        <v xml:space="preserve"> </v>
      </c>
      <c r="M2417" s="272" t="b">
        <f>OR('28 Populations and thresholds'!$J$62="CR",'28 Populations and thresholds'!$J$62="EN",'28 Populations and thresholds'!$J$62="VU")</f>
        <v>0</v>
      </c>
      <c r="N2417" s="273">
        <f>D2417/(('28 Populations and thresholds'!$H$62)+('28 Populations and thresholds'!$H$65))</f>
        <v>1.0847058823529411E-2</v>
      </c>
      <c r="O2417" s="263" t="str">
        <f t="shared" si="153"/>
        <v xml:space="preserve"> </v>
      </c>
      <c r="P2417" s="275" t="s">
        <v>4552</v>
      </c>
      <c r="Q2417" s="263" t="str">
        <f t="shared" si="154"/>
        <v xml:space="preserve"> </v>
      </c>
    </row>
    <row r="2418" spans="1:22" x14ac:dyDescent="0.2">
      <c r="A2418" s="275" t="s">
        <v>1610</v>
      </c>
      <c r="B2418" s="269" t="s">
        <v>3660</v>
      </c>
      <c r="C2418" s="269" t="s">
        <v>3659</v>
      </c>
      <c r="D2418" s="279">
        <v>1916</v>
      </c>
      <c r="E2418" s="274">
        <v>2005</v>
      </c>
      <c r="F2418" s="272"/>
      <c r="G2418" s="263" t="str">
        <f t="shared" si="151"/>
        <v xml:space="preserve"> </v>
      </c>
      <c r="H2418" s="275" t="s">
        <v>139</v>
      </c>
      <c r="I2418" s="275" t="s">
        <v>3388</v>
      </c>
      <c r="J2418" s="263" t="str">
        <f t="shared" si="152"/>
        <v xml:space="preserve"> </v>
      </c>
      <c r="K2418" s="272" t="str">
        <f>IF(D2418&gt;=('28 Populations and thresholds'!$I$68),"YES"," ")</f>
        <v>YES</v>
      </c>
      <c r="L2418" s="272" t="str">
        <f>IF(K2418="YES"," ",IF(D2418&gt;=('28 Populations and thresholds'!$I$68)*0.25,"YES"))</f>
        <v xml:space="preserve"> </v>
      </c>
      <c r="M2418" s="272" t="b">
        <f>OR('28 Populations and thresholds'!$J$68="CR",'28 Populations and thresholds'!$J$68="EN",'28 Populations and thresholds'!$J$68="VU")</f>
        <v>0</v>
      </c>
      <c r="N2418" s="273">
        <f>D2418/'28 Populations and thresholds'!$H$68</f>
        <v>1.916E-2</v>
      </c>
      <c r="O2418" s="263" t="str">
        <f t="shared" si="153"/>
        <v xml:space="preserve"> </v>
      </c>
      <c r="P2418" s="269"/>
      <c r="Q2418" s="263" t="str">
        <f t="shared" si="154"/>
        <v xml:space="preserve"> </v>
      </c>
    </row>
    <row r="2419" spans="1:22" x14ac:dyDescent="0.2">
      <c r="A2419" s="12" t="s">
        <v>1610</v>
      </c>
      <c r="B2419" s="9" t="s">
        <v>1712</v>
      </c>
      <c r="C2419" s="4" t="s">
        <v>3778</v>
      </c>
      <c r="D2419" s="5">
        <v>9000</v>
      </c>
      <c r="E2419" s="1" t="s">
        <v>240</v>
      </c>
      <c r="G2419" s="263" t="str">
        <f t="shared" si="151"/>
        <v xml:space="preserve"> </v>
      </c>
      <c r="H2419" s="13" t="s">
        <v>139</v>
      </c>
      <c r="J2419" s="263" t="str">
        <f t="shared" si="152"/>
        <v xml:space="preserve"> </v>
      </c>
      <c r="K2419" s="38" t="str">
        <f>IF(D2419&gt;=('28 Populations and thresholds'!$I$213),"YES"," ")</f>
        <v>YES</v>
      </c>
      <c r="L2419" s="38" t="str">
        <f>IF(K2419="YES"," ",IF(D2419&gt;=('28 Populations and thresholds'!$I$213)*0.25,"YES"))</f>
        <v xml:space="preserve"> </v>
      </c>
      <c r="M2419" s="38" t="b">
        <f>OR('28 Populations and thresholds'!$J$213="CR",'28 Populations and thresholds'!$J$213="EN",'28 Populations and thresholds'!$J$213="VU")</f>
        <v>0</v>
      </c>
      <c r="N2419" s="75">
        <f>D2419/'28 Populations and thresholds'!$H$213</f>
        <v>0.09</v>
      </c>
      <c r="O2419" s="263" t="str">
        <f t="shared" si="153"/>
        <v xml:space="preserve"> </v>
      </c>
      <c r="Q2419" s="263" t="str">
        <f t="shared" si="154"/>
        <v xml:space="preserve"> </v>
      </c>
      <c r="R2419" s="4"/>
      <c r="S2419" s="4"/>
      <c r="T2419" s="4"/>
      <c r="U2419" s="4"/>
      <c r="V2419" s="4"/>
    </row>
    <row r="2420" spans="1:22" x14ac:dyDescent="0.2">
      <c r="A2420" s="275" t="s">
        <v>1610</v>
      </c>
      <c r="B2420" s="269" t="s">
        <v>3597</v>
      </c>
      <c r="C2420" s="269" t="s">
        <v>3594</v>
      </c>
      <c r="D2420" s="279">
        <v>18700</v>
      </c>
      <c r="E2420" s="274">
        <v>2006</v>
      </c>
      <c r="F2420" s="272"/>
      <c r="G2420" s="263" t="str">
        <f t="shared" si="151"/>
        <v xml:space="preserve"> </v>
      </c>
      <c r="H2420" s="275" t="s">
        <v>139</v>
      </c>
      <c r="I2420" s="275" t="s">
        <v>3388</v>
      </c>
      <c r="J2420" s="263" t="str">
        <f t="shared" si="152"/>
        <v xml:space="preserve"> </v>
      </c>
      <c r="K2420" s="272" t="str">
        <f>IF(D2420&gt;=('28 Populations and thresholds'!$I$87),"YES"," ")</f>
        <v>YES</v>
      </c>
      <c r="L2420" s="272" t="str">
        <f>IF(K2420="YES"," ",IF(D2420&gt;=('28 Populations and thresholds'!$I$87)*0.25,"YES"))</f>
        <v xml:space="preserve"> </v>
      </c>
      <c r="M2420" s="272" t="b">
        <f>OR('28 Populations and thresholds'!$J$87="CR",'28 Populations and thresholds'!$J$87="EN",'28 Populations and thresholds'!$J$87="VU")</f>
        <v>0</v>
      </c>
      <c r="N2420" s="273">
        <f>D2420/'28 Populations and thresholds'!$H$87</f>
        <v>1.8700000000000001E-2</v>
      </c>
      <c r="O2420" s="263" t="str">
        <f t="shared" si="153"/>
        <v xml:space="preserve"> </v>
      </c>
      <c r="P2420" s="275"/>
      <c r="Q2420" s="263" t="str">
        <f t="shared" si="154"/>
        <v xml:space="preserve"> </v>
      </c>
    </row>
    <row r="2421" spans="1:22" x14ac:dyDescent="0.2">
      <c r="A2421" s="275" t="s">
        <v>1610</v>
      </c>
      <c r="B2421" s="269" t="s">
        <v>3597</v>
      </c>
      <c r="C2421" s="269" t="s">
        <v>3603</v>
      </c>
      <c r="D2421" s="279">
        <v>23200</v>
      </c>
      <c r="E2421" s="274">
        <v>2000</v>
      </c>
      <c r="F2421" s="272"/>
      <c r="G2421" s="263" t="str">
        <f t="shared" si="151"/>
        <v xml:space="preserve"> </v>
      </c>
      <c r="H2421" s="275" t="s">
        <v>139</v>
      </c>
      <c r="I2421" s="275" t="s">
        <v>3388</v>
      </c>
      <c r="J2421" s="263" t="str">
        <f t="shared" si="152"/>
        <v xml:space="preserve"> </v>
      </c>
      <c r="K2421" s="272" t="str">
        <f>IF(D2421&gt;=('28 Populations and thresholds'!$I$89),"YES"," ")</f>
        <v>YES</v>
      </c>
      <c r="L2421" s="272" t="str">
        <f>IF(K2421="YES"," ",IF(D2421&gt;=('28 Populations and thresholds'!$I$89)*0.25,"YES"))</f>
        <v xml:space="preserve"> </v>
      </c>
      <c r="M2421" s="272" t="b">
        <f>OR('28 Populations and thresholds'!$J$89="CR",'28 Populations and thresholds'!$J$89="EN",'28 Populations and thresholds'!$J$89="VU")</f>
        <v>0</v>
      </c>
      <c r="N2421" s="273">
        <f>D2421/'28 Populations and thresholds'!$H$89</f>
        <v>1.5466666666666667E-2</v>
      </c>
      <c r="O2421" s="263" t="str">
        <f t="shared" si="153"/>
        <v xml:space="preserve"> </v>
      </c>
      <c r="P2421" s="269"/>
      <c r="Q2421" s="263" t="str">
        <f t="shared" si="154"/>
        <v xml:space="preserve"> </v>
      </c>
    </row>
    <row r="2422" spans="1:22" x14ac:dyDescent="0.2">
      <c r="A2422" s="12" t="s">
        <v>1610</v>
      </c>
      <c r="B2422" s="51" t="s">
        <v>4737</v>
      </c>
      <c r="C2422" s="4" t="s">
        <v>3594</v>
      </c>
      <c r="D2422" s="5">
        <v>61100</v>
      </c>
      <c r="E2422" s="104">
        <v>1997</v>
      </c>
      <c r="G2422" s="263" t="str">
        <f t="shared" si="151"/>
        <v xml:space="preserve"> </v>
      </c>
      <c r="H2422" s="12" t="s">
        <v>139</v>
      </c>
      <c r="I2422" s="12" t="s">
        <v>3388</v>
      </c>
      <c r="J2422" s="263" t="str">
        <f t="shared" si="152"/>
        <v xml:space="preserve"> </v>
      </c>
      <c r="K2422" s="38" t="str">
        <f>IF(D2422&gt;=('28 Populations and thresholds'!$I$87),"YES"," ")</f>
        <v>YES</v>
      </c>
      <c r="L2422" s="38" t="str">
        <f>IF(K2422="YES"," ",IF(D2422&gt;=('28 Populations and thresholds'!$I$87)*0.25,"YES"))</f>
        <v xml:space="preserve"> </v>
      </c>
      <c r="M2422" s="38" t="b">
        <f>OR('28 Populations and thresholds'!$J$87="CR",'28 Populations and thresholds'!$J$87="EN",'28 Populations and thresholds'!$J$87="VU")</f>
        <v>0</v>
      </c>
      <c r="N2422" s="75">
        <f>D2422/'28 Populations and thresholds'!$H$87</f>
        <v>6.1100000000000002E-2</v>
      </c>
      <c r="O2422" s="263" t="str">
        <f t="shared" si="153"/>
        <v xml:space="preserve"> </v>
      </c>
      <c r="Q2422" s="263" t="str">
        <f t="shared" si="154"/>
        <v xml:space="preserve"> </v>
      </c>
    </row>
    <row r="2423" spans="1:22" x14ac:dyDescent="0.2">
      <c r="A2423" s="143" t="s">
        <v>1610</v>
      </c>
      <c r="B2423" s="51" t="s">
        <v>4737</v>
      </c>
      <c r="C2423" s="40" t="s">
        <v>3795</v>
      </c>
      <c r="D2423" s="41">
        <v>1752</v>
      </c>
      <c r="E2423" s="46">
        <v>35900</v>
      </c>
      <c r="F2423" s="43"/>
      <c r="G2423" s="263" t="str">
        <f t="shared" si="151"/>
        <v xml:space="preserve"> </v>
      </c>
      <c r="H2423" s="143" t="s">
        <v>21</v>
      </c>
      <c r="I2423" s="143" t="s">
        <v>604</v>
      </c>
      <c r="J2423" s="263" t="str">
        <f t="shared" si="152"/>
        <v xml:space="preserve"> </v>
      </c>
      <c r="K2423" s="38" t="str">
        <f>IF(D2423&gt;=(('28 Populations and thresholds'!$I$176)+('28 Populations and thresholds'!$I$177)),"YES"," ")</f>
        <v xml:space="preserve"> </v>
      </c>
      <c r="L2423" s="38" t="str">
        <f>IF(K2423="YES"," ",IF(D2423&gt;=(('28 Populations and thresholds'!$I$176)+('28 Populations and thresholds'!$I$177))*0.25,"YES"))</f>
        <v>YES</v>
      </c>
      <c r="M2423" s="38" t="b">
        <f>OR('28 Populations and thresholds'!$J$176="CR",'28 Populations and thresholds'!$J$176="EN",'28 Populations and thresholds'!$J$176="VU")</f>
        <v>0</v>
      </c>
      <c r="N2423" s="75">
        <f>D2423/(('28 Populations and thresholds'!$H$176)+('28 Populations and thresholds'!$H$177))</f>
        <v>6.2795698924731184E-3</v>
      </c>
      <c r="O2423" s="263" t="str">
        <f t="shared" si="153"/>
        <v xml:space="preserve"> </v>
      </c>
      <c r="P2423" s="12" t="s">
        <v>4568</v>
      </c>
      <c r="Q2423" s="263" t="str">
        <f t="shared" si="154"/>
        <v xml:space="preserve"> </v>
      </c>
    </row>
    <row r="2424" spans="1:22" x14ac:dyDescent="0.2">
      <c r="A2424" s="12" t="s">
        <v>1610</v>
      </c>
      <c r="B2424" s="51" t="s">
        <v>4737</v>
      </c>
      <c r="C2424" s="111" t="s">
        <v>3666</v>
      </c>
      <c r="D2424" s="105">
        <v>28524</v>
      </c>
      <c r="E2424" s="106">
        <v>2005</v>
      </c>
      <c r="G2424" s="263" t="str">
        <f t="shared" si="151"/>
        <v xml:space="preserve"> </v>
      </c>
      <c r="H2424" s="12" t="s">
        <v>139</v>
      </c>
      <c r="I2424" s="12" t="s">
        <v>3388</v>
      </c>
      <c r="J2424" s="263" t="str">
        <f t="shared" si="152"/>
        <v xml:space="preserve"> </v>
      </c>
      <c r="K2424" s="38" t="str">
        <f>IF(D2424&gt;=(('28 Populations and thresholds'!$I$62)+('28 Populations and thresholds'!$I$65)),"YES"," ")</f>
        <v>YES</v>
      </c>
      <c r="L2424" s="38" t="str">
        <f>IF(K2424="YES"," ",IF(D2424&gt;=(('28 Populations and thresholds'!$I$62)+('28 Populations and thresholds'!$I$65))*0.25,"YES"))</f>
        <v xml:space="preserve"> </v>
      </c>
      <c r="M2424" s="38" t="b">
        <f>OR('28 Populations and thresholds'!$J$62="CR",'28 Populations and thresholds'!$J$62="EN",'28 Populations and thresholds'!$J$62="VU")</f>
        <v>0</v>
      </c>
      <c r="N2424" s="75">
        <f>D2424/(('28 Populations and thresholds'!$H$62)+('28 Populations and thresholds'!$H$65))</f>
        <v>0.16778823529411765</v>
      </c>
      <c r="O2424" s="263" t="str">
        <f t="shared" si="153"/>
        <v xml:space="preserve"> </v>
      </c>
      <c r="P2424" s="12" t="s">
        <v>4740</v>
      </c>
      <c r="Q2424" s="263" t="str">
        <f t="shared" si="154"/>
        <v xml:space="preserve"> </v>
      </c>
    </row>
    <row r="2425" spans="1:22" x14ac:dyDescent="0.2">
      <c r="A2425" s="12" t="s">
        <v>1610</v>
      </c>
      <c r="B2425" s="51" t="s">
        <v>4737</v>
      </c>
      <c r="C2425" s="4" t="s">
        <v>3756</v>
      </c>
      <c r="D2425" s="41">
        <v>3935</v>
      </c>
      <c r="E2425" s="46">
        <v>35197</v>
      </c>
      <c r="G2425" s="263" t="str">
        <f t="shared" si="151"/>
        <v xml:space="preserve"> </v>
      </c>
      <c r="H2425" s="143" t="s">
        <v>21</v>
      </c>
      <c r="I2425" s="143" t="s">
        <v>501</v>
      </c>
      <c r="J2425" s="263" t="str">
        <f t="shared" si="152"/>
        <v xml:space="preserve"> </v>
      </c>
      <c r="K2425" s="38" t="str">
        <f>IF(D2425&gt;=('28 Populations and thresholds'!$I$175),"YES"," ")</f>
        <v>YES</v>
      </c>
      <c r="L2425" s="38" t="str">
        <f>IF(K2425="YES"," ",IF(D2425&gt;=('28 Populations and thresholds'!$I$175)*0.25,"YES"))</f>
        <v xml:space="preserve"> </v>
      </c>
      <c r="M2425" s="38" t="b">
        <f>OR('28 Populations and thresholds'!$J$175="CR",'28 Populations and thresholds'!$J$175="EN",'28 Populations and thresholds'!$J$175="VU")</f>
        <v>0</v>
      </c>
      <c r="N2425" s="75">
        <f>D2425/'28 Populations and thresholds'!$H$175</f>
        <v>2.8309352517985612E-2</v>
      </c>
      <c r="O2425" s="263" t="str">
        <f t="shared" si="153"/>
        <v xml:space="preserve"> </v>
      </c>
      <c r="P2425" s="9"/>
      <c r="Q2425" s="263" t="str">
        <f t="shared" si="154"/>
        <v xml:space="preserve"> </v>
      </c>
    </row>
    <row r="2426" spans="1:22" x14ac:dyDescent="0.2">
      <c r="A2426" s="12" t="s">
        <v>1610</v>
      </c>
      <c r="B2426" s="51" t="s">
        <v>4737</v>
      </c>
      <c r="C2426" s="4" t="s">
        <v>3719</v>
      </c>
      <c r="D2426" s="5">
        <v>74</v>
      </c>
      <c r="E2426" s="104" t="s">
        <v>4045</v>
      </c>
      <c r="G2426" s="263" t="str">
        <f t="shared" si="151"/>
        <v xml:space="preserve"> </v>
      </c>
      <c r="H2426" s="13" t="s">
        <v>4019</v>
      </c>
      <c r="J2426" s="263" t="str">
        <f t="shared" si="152"/>
        <v xml:space="preserve"> </v>
      </c>
      <c r="K2426" s="38" t="str">
        <f>IF(D2426&gt;=('28 Populations and thresholds'!$I$32),"YES"," ")</f>
        <v>YES</v>
      </c>
      <c r="L2426" s="38" t="str">
        <f>IF(K2426="YES"," ",IF(D2426&gt;=('28 Populations and thresholds'!$I$32)*0.25,"YES"))</f>
        <v xml:space="preserve"> </v>
      </c>
      <c r="M2426" s="38" t="b">
        <f>OR('28 Populations and thresholds'!$J$32="CR",'28 Populations and thresholds'!$J$32="EN",'28 Populations and thresholds'!$J$32="VU")</f>
        <v>1</v>
      </c>
      <c r="N2426" s="75">
        <f>D2426/'28 Populations and thresholds'!$H$32</f>
        <v>1.8048780487804877E-2</v>
      </c>
      <c r="O2426" s="263" t="str">
        <f t="shared" si="153"/>
        <v xml:space="preserve"> </v>
      </c>
      <c r="Q2426" s="263" t="str">
        <f t="shared" si="154"/>
        <v xml:space="preserve"> </v>
      </c>
    </row>
    <row r="2427" spans="1:22" x14ac:dyDescent="0.2">
      <c r="A2427" s="12" t="s">
        <v>1610</v>
      </c>
      <c r="B2427" s="51" t="s">
        <v>4737</v>
      </c>
      <c r="C2427" s="4" t="s">
        <v>3761</v>
      </c>
      <c r="D2427" s="41">
        <v>963</v>
      </c>
      <c r="E2427" s="46">
        <v>35197</v>
      </c>
      <c r="G2427" s="263" t="str">
        <f t="shared" si="151"/>
        <v xml:space="preserve"> </v>
      </c>
      <c r="H2427" s="143" t="s">
        <v>21</v>
      </c>
      <c r="I2427" s="143" t="s">
        <v>501</v>
      </c>
      <c r="J2427" s="263" t="str">
        <f t="shared" si="152"/>
        <v xml:space="preserve"> </v>
      </c>
      <c r="K2427" s="38" t="str">
        <f>IF(D2427&gt;=('28 Populations and thresholds'!$I$187),"YES"," ")</f>
        <v xml:space="preserve"> </v>
      </c>
      <c r="L2427" s="38" t="str">
        <f>IF(K2427="YES"," ",IF(D2427&gt;=('28 Populations and thresholds'!$I$187)*0.25,"YES"))</f>
        <v>YES</v>
      </c>
      <c r="M2427" s="38" t="b">
        <f>OR('28 Populations and thresholds'!$J$187="CR",'28 Populations and thresholds'!$J$187="EN",'28 Populations and thresholds'!$J$187="VU")</f>
        <v>0</v>
      </c>
      <c r="N2427" s="75">
        <f>D2427/'28 Populations and thresholds'!$H$187</f>
        <v>9.6299999999999997E-3</v>
      </c>
      <c r="O2427" s="263" t="str">
        <f t="shared" si="153"/>
        <v xml:space="preserve"> </v>
      </c>
      <c r="P2427" s="9"/>
      <c r="Q2427" s="263" t="str">
        <f t="shared" si="154"/>
        <v xml:space="preserve"> </v>
      </c>
    </row>
    <row r="2428" spans="1:22" x14ac:dyDescent="0.2">
      <c r="A2428" s="143" t="s">
        <v>1610</v>
      </c>
      <c r="B2428" s="51" t="s">
        <v>4737</v>
      </c>
      <c r="C2428" s="4" t="s">
        <v>3735</v>
      </c>
      <c r="D2428" s="41">
        <v>12000</v>
      </c>
      <c r="E2428" s="47" t="s">
        <v>1333</v>
      </c>
      <c r="F2428" s="43"/>
      <c r="G2428" s="263" t="str">
        <f t="shared" si="151"/>
        <v xml:space="preserve"> </v>
      </c>
      <c r="H2428" s="143" t="s">
        <v>15</v>
      </c>
      <c r="I2428" s="143" t="s">
        <v>1315</v>
      </c>
      <c r="J2428" s="263" t="str">
        <f t="shared" si="152"/>
        <v xml:space="preserve"> </v>
      </c>
      <c r="K2428" s="38" t="str">
        <f>IF(D2428&gt;=('28 Populations and thresholds'!$I$86),"YES"," ")</f>
        <v>YES</v>
      </c>
      <c r="L2428" s="38" t="str">
        <f>IF(K2428="YES"," ",IF(D2428&gt;=('28 Populations and thresholds'!$I$86)*0.25,"YES"))</f>
        <v xml:space="preserve"> </v>
      </c>
      <c r="M2428" s="38" t="b">
        <f>OR('28 Populations and thresholds'!$J$86="CR",'28 Populations and thresholds'!$J$86="EN",'28 Populations and thresholds'!$J$86="VU")</f>
        <v>0</v>
      </c>
      <c r="N2428" s="75">
        <f>D2428/'28 Populations and thresholds'!$H$86</f>
        <v>1.2E-2</v>
      </c>
      <c r="O2428" s="263" t="str">
        <f t="shared" si="153"/>
        <v xml:space="preserve"> </v>
      </c>
      <c r="Q2428" s="263" t="str">
        <f t="shared" si="154"/>
        <v xml:space="preserve"> </v>
      </c>
    </row>
    <row r="2429" spans="1:22" x14ac:dyDescent="0.2">
      <c r="A2429" s="12" t="s">
        <v>1610</v>
      </c>
      <c r="B2429" s="51" t="s">
        <v>4737</v>
      </c>
      <c r="C2429" s="4" t="s">
        <v>1607</v>
      </c>
      <c r="D2429" s="5">
        <v>1103</v>
      </c>
      <c r="E2429" s="1" t="s">
        <v>71</v>
      </c>
      <c r="G2429" s="263" t="str">
        <f t="shared" si="151"/>
        <v xml:space="preserve"> </v>
      </c>
      <c r="H2429" s="13" t="s">
        <v>139</v>
      </c>
      <c r="J2429" s="263" t="str">
        <f t="shared" si="152"/>
        <v xml:space="preserve"> </v>
      </c>
      <c r="K2429" s="38" t="str">
        <f>IF(D2429&gt;=('28 Populations and thresholds'!$I$6),"YES"," ")</f>
        <v>YES</v>
      </c>
      <c r="L2429" s="38" t="str">
        <f>IF(K2429="YES"," ",IF(D2429&gt;=('28 Populations and thresholds'!$I$6)*0.25,"YES"))</f>
        <v xml:space="preserve"> </v>
      </c>
      <c r="M2429" s="38" t="b">
        <f>OR('28 Populations and thresholds'!$J$6="CR",'28 Populations and thresholds'!$J$6="EN",'28 Populations and thresholds'!$J$6="VU")</f>
        <v>0</v>
      </c>
      <c r="N2429" s="75">
        <f>D2429/'28 Populations and thresholds'!$H$6</f>
        <v>2.206E-2</v>
      </c>
      <c r="O2429" s="263" t="str">
        <f t="shared" si="153"/>
        <v xml:space="preserve"> </v>
      </c>
      <c r="Q2429" s="263" t="str">
        <f t="shared" si="154"/>
        <v xml:space="preserve"> </v>
      </c>
    </row>
    <row r="2430" spans="1:22" x14ac:dyDescent="0.2">
      <c r="A2430" s="12" t="s">
        <v>1610</v>
      </c>
      <c r="B2430" s="51" t="s">
        <v>4737</v>
      </c>
      <c r="C2430" s="4" t="s">
        <v>3717</v>
      </c>
      <c r="D2430" s="5">
        <v>445</v>
      </c>
      <c r="E2430" s="104" t="s">
        <v>3938</v>
      </c>
      <c r="G2430" s="263" t="str">
        <f t="shared" si="151"/>
        <v xml:space="preserve"> </v>
      </c>
      <c r="I2430" s="13" t="s">
        <v>4429</v>
      </c>
      <c r="J2430" s="263" t="str">
        <f t="shared" si="152"/>
        <v xml:space="preserve"> </v>
      </c>
      <c r="K2430" s="38" t="str">
        <f>IF(D2430&gt;=('28 Populations and thresholds'!$I$16),"YES"," ")</f>
        <v>YES</v>
      </c>
      <c r="L2430" s="38" t="str">
        <f>IF(K2430="YES"," ",IF(D2430&gt;=('28 Populations and thresholds'!$I$16)*0.25,"YES"))</f>
        <v xml:space="preserve"> </v>
      </c>
      <c r="M2430" s="38" t="b">
        <f>OR('28 Populations and thresholds'!$J$16="CR",'28 Populations and thresholds'!$J$16="EN",'28 Populations and thresholds'!$J$16="VU")</f>
        <v>0</v>
      </c>
      <c r="N2430" s="75">
        <f>D2430/'28 Populations and thresholds'!$H$16</f>
        <v>4.45E-3</v>
      </c>
      <c r="O2430" s="263" t="str">
        <f t="shared" si="153"/>
        <v xml:space="preserve"> </v>
      </c>
      <c r="P2430" s="9"/>
      <c r="Q2430" s="263" t="str">
        <f t="shared" si="154"/>
        <v xml:space="preserve"> </v>
      </c>
    </row>
    <row r="2431" spans="1:22" x14ac:dyDescent="0.2">
      <c r="A2431" s="12" t="s">
        <v>1610</v>
      </c>
      <c r="B2431" s="51" t="s">
        <v>4737</v>
      </c>
      <c r="C2431" s="4" t="s">
        <v>3659</v>
      </c>
      <c r="D2431" s="105">
        <v>9800</v>
      </c>
      <c r="E2431" s="106">
        <v>2006</v>
      </c>
      <c r="G2431" s="263" t="str">
        <f t="shared" si="151"/>
        <v xml:space="preserve"> </v>
      </c>
      <c r="H2431" s="12" t="s">
        <v>139</v>
      </c>
      <c r="I2431" s="12" t="s">
        <v>3388</v>
      </c>
      <c r="J2431" s="263" t="str">
        <f t="shared" si="152"/>
        <v xml:space="preserve"> </v>
      </c>
      <c r="K2431" s="38" t="str">
        <f>IF(D2431&gt;=('28 Populations and thresholds'!$I$68),"YES"," ")</f>
        <v>YES</v>
      </c>
      <c r="L2431" s="38" t="str">
        <f>IF(K2431="YES"," ",IF(D2431&gt;=('28 Populations and thresholds'!$I$68)*0.25,"YES"))</f>
        <v xml:space="preserve"> </v>
      </c>
      <c r="M2431" s="38" t="b">
        <f>OR('28 Populations and thresholds'!$J$68="CR",'28 Populations and thresholds'!$J$68="EN",'28 Populations and thresholds'!$J$68="VU")</f>
        <v>0</v>
      </c>
      <c r="N2431" s="75">
        <f>D2431/'28 Populations and thresholds'!$H$68</f>
        <v>9.8000000000000004E-2</v>
      </c>
      <c r="O2431" s="263" t="str">
        <f t="shared" si="153"/>
        <v xml:space="preserve"> </v>
      </c>
      <c r="P2431" s="9"/>
      <c r="Q2431" s="263" t="str">
        <f t="shared" si="154"/>
        <v xml:space="preserve"> </v>
      </c>
    </row>
    <row r="2432" spans="1:22" x14ac:dyDescent="0.2">
      <c r="A2432" s="12" t="s">
        <v>1610</v>
      </c>
      <c r="B2432" s="51" t="s">
        <v>4737</v>
      </c>
      <c r="C2432" s="4" t="s">
        <v>3452</v>
      </c>
      <c r="D2432" s="41">
        <v>318</v>
      </c>
      <c r="E2432" s="46">
        <v>35197</v>
      </c>
      <c r="G2432" s="263" t="str">
        <f t="shared" si="151"/>
        <v xml:space="preserve"> </v>
      </c>
      <c r="H2432" s="143" t="s">
        <v>21</v>
      </c>
      <c r="I2432" s="143" t="s">
        <v>501</v>
      </c>
      <c r="J2432" s="263" t="str">
        <f t="shared" si="152"/>
        <v xml:space="preserve"> </v>
      </c>
      <c r="K2432" s="38" t="str">
        <f>IF(D2432&gt;=('28 Populations and thresholds'!$I$158),"YES"," ")</f>
        <v xml:space="preserve"> </v>
      </c>
      <c r="L2432" s="38" t="str">
        <f>IF(K2432="YES"," ",IF(D2432&gt;=('28 Populations and thresholds'!$I$158)*0.25,"YES"))</f>
        <v>YES</v>
      </c>
      <c r="M2432" s="38" t="b">
        <f>OR('28 Populations and thresholds'!$J$158="CR",'28 Populations and thresholds'!$J$158="EN",'28 Populations and thresholds'!$J$158="VU")</f>
        <v>0</v>
      </c>
      <c r="N2432" s="75">
        <f>D2432/'28 Populations and thresholds'!$H$158</f>
        <v>3.1800000000000001E-3</v>
      </c>
      <c r="O2432" s="263" t="str">
        <f t="shared" si="153"/>
        <v xml:space="preserve"> </v>
      </c>
      <c r="P2432" s="9"/>
      <c r="Q2432" s="263" t="str">
        <f t="shared" si="154"/>
        <v xml:space="preserve"> </v>
      </c>
    </row>
    <row r="2433" spans="1:22" x14ac:dyDescent="0.2">
      <c r="A2433" s="143" t="s">
        <v>1610</v>
      </c>
      <c r="B2433" s="51" t="s">
        <v>4737</v>
      </c>
      <c r="C2433" s="4" t="s">
        <v>3603</v>
      </c>
      <c r="D2433" s="41">
        <v>94800</v>
      </c>
      <c r="E2433" s="47" t="s">
        <v>1341</v>
      </c>
      <c r="F2433" s="43"/>
      <c r="G2433" s="263" t="str">
        <f t="shared" ref="G2433:G2496" si="155">" "</f>
        <v xml:space="preserve"> </v>
      </c>
      <c r="H2433" s="143" t="s">
        <v>15</v>
      </c>
      <c r="I2433" s="143" t="s">
        <v>1315</v>
      </c>
      <c r="J2433" s="263" t="str">
        <f t="shared" ref="J2433:J2496" si="156">" "</f>
        <v xml:space="preserve"> </v>
      </c>
      <c r="K2433" s="38" t="str">
        <f>IF(D2433&gt;=('28 Populations and thresholds'!$I$89),"YES"," ")</f>
        <v>YES</v>
      </c>
      <c r="L2433" s="38" t="str">
        <f>IF(K2433="YES"," ",IF(D2433&gt;=('28 Populations and thresholds'!$I$89)*0.25,"YES"))</f>
        <v xml:space="preserve"> </v>
      </c>
      <c r="M2433" s="38" t="b">
        <f>OR('28 Populations and thresholds'!$J$89="CR",'28 Populations and thresholds'!$J$89="EN",'28 Populations and thresholds'!$J$89="VU")</f>
        <v>0</v>
      </c>
      <c r="N2433" s="75">
        <f>D2433/'28 Populations and thresholds'!$H$89</f>
        <v>6.3200000000000006E-2</v>
      </c>
      <c r="O2433" s="263" t="str">
        <f t="shared" ref="O2433:O2496" si="157">" "</f>
        <v xml:space="preserve"> </v>
      </c>
      <c r="P2433" s="9"/>
      <c r="Q2433" s="263" t="str">
        <f t="shared" ref="Q2433:Q2496" si="158">" "</f>
        <v xml:space="preserve"> </v>
      </c>
    </row>
    <row r="2434" spans="1:22" x14ac:dyDescent="0.2">
      <c r="A2434" s="143" t="s">
        <v>1610</v>
      </c>
      <c r="B2434" s="51" t="s">
        <v>4737</v>
      </c>
      <c r="C2434" s="4" t="s">
        <v>3607</v>
      </c>
      <c r="D2434" s="41">
        <v>11102</v>
      </c>
      <c r="E2434" s="47" t="s">
        <v>1469</v>
      </c>
      <c r="F2434" s="43"/>
      <c r="G2434" s="263" t="str">
        <f t="shared" si="155"/>
        <v xml:space="preserve"> </v>
      </c>
      <c r="H2434" s="143" t="s">
        <v>15</v>
      </c>
      <c r="I2434" s="143" t="s">
        <v>1468</v>
      </c>
      <c r="J2434" s="263" t="str">
        <f t="shared" si="156"/>
        <v xml:space="preserve"> </v>
      </c>
      <c r="K2434" s="38" t="str">
        <f>IF(D2434&gt;=('28 Populations and thresholds'!$I$92),"YES"," ")</f>
        <v>YES</v>
      </c>
      <c r="L2434" s="38" t="str">
        <f>IF(K2434="YES"," ",IF(D2434&gt;=('28 Populations and thresholds'!$I$92)*0.25,"YES"))</f>
        <v xml:space="preserve"> </v>
      </c>
      <c r="M2434" s="38" t="b">
        <f>OR('28 Populations and thresholds'!$J$92="CR",'28 Populations and thresholds'!$J$92="EN",'28 Populations and thresholds'!$J$92="VU")</f>
        <v>0</v>
      </c>
      <c r="N2434" s="75">
        <f>D2434/'28 Populations and thresholds'!$H$92</f>
        <v>3.7006666666666667E-2</v>
      </c>
      <c r="O2434" s="263" t="str">
        <f t="shared" si="157"/>
        <v xml:space="preserve"> </v>
      </c>
      <c r="P2434" s="9"/>
      <c r="Q2434" s="263" t="str">
        <f t="shared" si="158"/>
        <v xml:space="preserve"> </v>
      </c>
    </row>
    <row r="2435" spans="1:22" x14ac:dyDescent="0.2">
      <c r="A2435" s="143" t="s">
        <v>1610</v>
      </c>
      <c r="B2435" s="51" t="s">
        <v>4737</v>
      </c>
      <c r="C2435" s="4" t="s">
        <v>3552</v>
      </c>
      <c r="D2435" s="41">
        <v>767</v>
      </c>
      <c r="E2435" s="47" t="s">
        <v>1325</v>
      </c>
      <c r="F2435" s="43"/>
      <c r="G2435" s="263" t="str">
        <f t="shared" si="155"/>
        <v xml:space="preserve"> </v>
      </c>
      <c r="H2435" s="143" t="s">
        <v>15</v>
      </c>
      <c r="I2435" s="143" t="s">
        <v>1315</v>
      </c>
      <c r="J2435" s="263" t="str">
        <f t="shared" si="156"/>
        <v xml:space="preserve"> </v>
      </c>
      <c r="K2435" s="38" t="str">
        <f>IF(D2435&gt;=('28 Populations and thresholds'!$I$77),"YES"," ")</f>
        <v>YES</v>
      </c>
      <c r="L2435" s="38" t="str">
        <f>IF(K2435="YES"," ",IF(D2435&gt;=('28 Populations and thresholds'!$I$77)*0.25,"YES"))</f>
        <v xml:space="preserve"> </v>
      </c>
      <c r="M2435" s="38" t="b">
        <f>OR('28 Populations and thresholds'!$J$77="CR",'28 Populations and thresholds'!$J$77="EN",'28 Populations and thresholds'!$J$77="VU")</f>
        <v>0</v>
      </c>
      <c r="N2435" s="75">
        <f>D2435/'28 Populations and thresholds'!$H$77</f>
        <v>7.6699999999999997E-3</v>
      </c>
      <c r="O2435" s="263" t="str">
        <f t="shared" si="157"/>
        <v xml:space="preserve"> </v>
      </c>
      <c r="Q2435" s="263" t="str">
        <f t="shared" si="158"/>
        <v xml:space="preserve"> </v>
      </c>
    </row>
    <row r="2436" spans="1:22" x14ac:dyDescent="0.2">
      <c r="A2436" s="12" t="s">
        <v>1610</v>
      </c>
      <c r="B2436" s="51" t="s">
        <v>4737</v>
      </c>
      <c r="C2436" s="111" t="s">
        <v>1732</v>
      </c>
      <c r="D2436" s="5">
        <v>120</v>
      </c>
      <c r="E2436" s="1" t="s">
        <v>83</v>
      </c>
      <c r="G2436" s="263" t="str">
        <f t="shared" si="155"/>
        <v xml:space="preserve"> </v>
      </c>
      <c r="H2436" s="13" t="s">
        <v>139</v>
      </c>
      <c r="J2436" s="263" t="str">
        <f t="shared" si="156"/>
        <v xml:space="preserve"> </v>
      </c>
      <c r="K2436" s="38" t="str">
        <f>IF(D2436&gt;=('28 Populations and thresholds'!$I$221),"YES"," ")</f>
        <v>YES</v>
      </c>
      <c r="L2436" s="38" t="str">
        <f>IF(K2436="YES"," ",IF(D2436&gt;=('28 Populations and thresholds'!$I$221)*0.25,"YES"))</f>
        <v xml:space="preserve"> </v>
      </c>
      <c r="M2436" s="38" t="b">
        <f>OR('28 Populations and thresholds'!$J$221="CR",'28 Populations and thresholds'!$J$221="EN",'28 Populations and thresholds'!$J$221="VU")</f>
        <v>1</v>
      </c>
      <c r="N2436" s="75">
        <f>D2436/'28 Populations and thresholds'!$H$221</f>
        <v>1.2500000000000001E-2</v>
      </c>
      <c r="O2436" s="263" t="str">
        <f t="shared" si="157"/>
        <v xml:space="preserve"> </v>
      </c>
      <c r="Q2436" s="263" t="str">
        <f t="shared" si="158"/>
        <v xml:space="preserve"> </v>
      </c>
    </row>
    <row r="2437" spans="1:22" x14ac:dyDescent="0.2">
      <c r="A2437" s="143" t="s">
        <v>1610</v>
      </c>
      <c r="B2437" s="51" t="s">
        <v>4737</v>
      </c>
      <c r="C2437" s="111" t="s">
        <v>3644</v>
      </c>
      <c r="D2437" s="41">
        <v>743</v>
      </c>
      <c r="E2437" s="47" t="s">
        <v>1332</v>
      </c>
      <c r="F2437" s="43"/>
      <c r="G2437" s="263" t="str">
        <f t="shared" si="155"/>
        <v xml:space="preserve"> </v>
      </c>
      <c r="H2437" s="143" t="s">
        <v>15</v>
      </c>
      <c r="I2437" s="143" t="s">
        <v>1315</v>
      </c>
      <c r="J2437" s="263" t="str">
        <f t="shared" si="156"/>
        <v xml:space="preserve"> </v>
      </c>
      <c r="K2437" s="38" t="str">
        <f>IF(D2437&gt;=('28 Populations and thresholds'!$I$109),"YES"," ")</f>
        <v>YES</v>
      </c>
      <c r="L2437" s="38" t="str">
        <f>IF(K2437="YES"," ",IF(D2437&gt;=('28 Populations and thresholds'!$I$109)*0.25,"YES"))</f>
        <v xml:space="preserve"> </v>
      </c>
      <c r="M2437" s="38" t="b">
        <f>OR('28 Populations and thresholds'!$J$109="CR",'28 Populations and thresholds'!$J$109="EN",'28 Populations and thresholds'!$J$109="VU")</f>
        <v>0</v>
      </c>
      <c r="N2437" s="75">
        <f>D2437/'28 Populations and thresholds'!$H$109</f>
        <v>2.972E-2</v>
      </c>
      <c r="O2437" s="263" t="str">
        <f t="shared" si="157"/>
        <v xml:space="preserve"> </v>
      </c>
      <c r="P2437" s="9"/>
      <c r="Q2437" s="263" t="str">
        <f t="shared" si="158"/>
        <v xml:space="preserve"> </v>
      </c>
      <c r="R2437" s="4"/>
      <c r="S2437" s="4"/>
      <c r="T2437" s="4"/>
      <c r="U2437" s="4"/>
      <c r="V2437" s="4"/>
    </row>
    <row r="2438" spans="1:22" x14ac:dyDescent="0.2">
      <c r="A2438" s="12" t="s">
        <v>1610</v>
      </c>
      <c r="B2438" s="51" t="s">
        <v>4737</v>
      </c>
      <c r="C2438" s="4" t="s">
        <v>3546</v>
      </c>
      <c r="D2438" s="5">
        <v>1</v>
      </c>
      <c r="E2438" s="104">
        <v>2005</v>
      </c>
      <c r="G2438" s="263" t="str">
        <f t="shared" si="155"/>
        <v xml:space="preserve"> </v>
      </c>
      <c r="H2438" s="12" t="s">
        <v>139</v>
      </c>
      <c r="I2438" s="12" t="s">
        <v>3388</v>
      </c>
      <c r="J2438" s="263" t="str">
        <f t="shared" si="156"/>
        <v xml:space="preserve"> </v>
      </c>
      <c r="K2438" s="38" t="str">
        <f>IF(D2438&gt;=('28 Populations and thresholds'!$I$72),"YES"," ")</f>
        <v>YES</v>
      </c>
      <c r="L2438" s="38" t="str">
        <f>IF(K2438="YES"," ",IF(D2438&gt;=('28 Populations and thresholds'!$I$72)*0.25,"YES"))</f>
        <v xml:space="preserve"> </v>
      </c>
      <c r="M2438" s="38" t="b">
        <f>OR('28 Populations and thresholds'!$J$72="CR",'28 Populations and thresholds'!$J$72="EN",'28 Populations and thresholds'!$J$72="VU")</f>
        <v>0</v>
      </c>
      <c r="N2438" s="75">
        <f>D2438/'28 Populations and thresholds'!$H$72</f>
        <v>1.9230769230769232E-2</v>
      </c>
      <c r="O2438" s="263" t="str">
        <f t="shared" si="157"/>
        <v xml:space="preserve"> </v>
      </c>
      <c r="Q2438" s="263" t="str">
        <f t="shared" si="158"/>
        <v xml:space="preserve"> </v>
      </c>
      <c r="R2438" s="4"/>
      <c r="S2438" s="4"/>
      <c r="T2438" s="4"/>
      <c r="U2438" s="4"/>
      <c r="V2438" s="4"/>
    </row>
    <row r="2439" spans="1:22" x14ac:dyDescent="0.2">
      <c r="A2439" s="12" t="s">
        <v>1610</v>
      </c>
      <c r="B2439" s="51" t="s">
        <v>4737</v>
      </c>
      <c r="C2439" s="111" t="s">
        <v>3758</v>
      </c>
      <c r="D2439" s="41">
        <v>432</v>
      </c>
      <c r="E2439" s="46">
        <v>35916</v>
      </c>
      <c r="G2439" s="263" t="str">
        <f t="shared" si="155"/>
        <v xml:space="preserve"> </v>
      </c>
      <c r="H2439" s="143" t="s">
        <v>21</v>
      </c>
      <c r="I2439" s="143" t="s">
        <v>604</v>
      </c>
      <c r="J2439" s="263" t="str">
        <f t="shared" si="156"/>
        <v xml:space="preserve"> </v>
      </c>
      <c r="K2439" s="38" t="str">
        <f>IF(D2439&gt;=('28 Populations and thresholds'!$I$179),"YES"," ")</f>
        <v xml:space="preserve"> </v>
      </c>
      <c r="L2439" s="38" t="str">
        <f>IF(K2439="YES"," ",IF(D2439&gt;=('28 Populations and thresholds'!$I$179)*0.25,"YES"))</f>
        <v>YES</v>
      </c>
      <c r="M2439" s="38" t="b">
        <f>OR('28 Populations and thresholds'!$J$179="CR",'28 Populations and thresholds'!$J$179="EN",'28 Populations and thresholds'!$J$179="VU")</f>
        <v>0</v>
      </c>
      <c r="N2439" s="75">
        <f>D2439/'28 Populations and thresholds'!$H$179</f>
        <v>7.8545454545454543E-3</v>
      </c>
      <c r="O2439" s="263" t="str">
        <f t="shared" si="157"/>
        <v xml:space="preserve"> </v>
      </c>
      <c r="P2439" s="9"/>
      <c r="Q2439" s="263" t="str">
        <f t="shared" si="158"/>
        <v xml:space="preserve"> </v>
      </c>
    </row>
    <row r="2440" spans="1:22" x14ac:dyDescent="0.2">
      <c r="A2440" s="267" t="s">
        <v>1610</v>
      </c>
      <c r="B2440" s="269" t="s">
        <v>3420</v>
      </c>
      <c r="C2440" s="269" t="s">
        <v>3728</v>
      </c>
      <c r="D2440" s="270">
        <v>13000</v>
      </c>
      <c r="E2440" s="294" t="s">
        <v>1469</v>
      </c>
      <c r="F2440" s="276"/>
      <c r="G2440" s="263" t="str">
        <f t="shared" si="155"/>
        <v xml:space="preserve"> </v>
      </c>
      <c r="H2440" s="267" t="s">
        <v>15</v>
      </c>
      <c r="I2440" s="267" t="s">
        <v>1468</v>
      </c>
      <c r="J2440" s="263" t="str">
        <f t="shared" si="156"/>
        <v xml:space="preserve"> </v>
      </c>
      <c r="K2440" s="272" t="str">
        <f>IF(D2440&gt;=('28 Populations and thresholds'!$I$65),"YES"," ")</f>
        <v>YES</v>
      </c>
      <c r="L2440" s="272" t="str">
        <f>IF(K2440="YES"," ",IF(D2440&gt;=('28 Populations and thresholds'!$I$65)*0.25,"YES"))</f>
        <v xml:space="preserve"> </v>
      </c>
      <c r="M2440" s="272" t="b">
        <f>OR('28 Populations and thresholds'!$J$65="CR",'28 Populations and thresholds'!$J$65="EN",'28 Populations and thresholds'!$J$65="VU")</f>
        <v>0</v>
      </c>
      <c r="N2440" s="273">
        <f>D2440/('28 Populations and thresholds'!$H$65)</f>
        <v>8.666666666666667E-2</v>
      </c>
      <c r="O2440" s="263" t="str">
        <f t="shared" si="157"/>
        <v xml:space="preserve"> </v>
      </c>
      <c r="P2440" s="300"/>
      <c r="Q2440" s="263" t="str">
        <f t="shared" si="158"/>
        <v xml:space="preserve"> </v>
      </c>
    </row>
    <row r="2441" spans="1:22" x14ac:dyDescent="0.2">
      <c r="A2441" s="275" t="s">
        <v>1610</v>
      </c>
      <c r="B2441" s="269" t="s">
        <v>3420</v>
      </c>
      <c r="C2441" s="269" t="s">
        <v>3659</v>
      </c>
      <c r="D2441" s="279">
        <v>36000</v>
      </c>
      <c r="E2441" s="274">
        <v>1999</v>
      </c>
      <c r="F2441" s="272"/>
      <c r="G2441" s="263" t="str">
        <f t="shared" si="155"/>
        <v xml:space="preserve"> </v>
      </c>
      <c r="H2441" s="275" t="s">
        <v>139</v>
      </c>
      <c r="I2441" s="275" t="s">
        <v>3388</v>
      </c>
      <c r="J2441" s="263" t="str">
        <f t="shared" si="156"/>
        <v xml:space="preserve"> </v>
      </c>
      <c r="K2441" s="272" t="str">
        <f>IF(D2441&gt;=('28 Populations and thresholds'!$I$68),"YES"," ")</f>
        <v>YES</v>
      </c>
      <c r="L2441" s="272" t="str">
        <f>IF(K2441="YES"," ",IF(D2441&gt;=('28 Populations and thresholds'!$I$68)*0.25,"YES"))</f>
        <v xml:space="preserve"> </v>
      </c>
      <c r="M2441" s="272" t="b">
        <f>OR('28 Populations and thresholds'!$J$68="CR",'28 Populations and thresholds'!$J$68="EN",'28 Populations and thresholds'!$J$68="VU")</f>
        <v>0</v>
      </c>
      <c r="N2441" s="273">
        <f>D2441/'28 Populations and thresholds'!$H$68</f>
        <v>0.36</v>
      </c>
      <c r="O2441" s="263" t="str">
        <f t="shared" si="157"/>
        <v xml:space="preserve"> </v>
      </c>
      <c r="P2441" s="269"/>
      <c r="Q2441" s="263" t="str">
        <f t="shared" si="158"/>
        <v xml:space="preserve"> </v>
      </c>
    </row>
    <row r="2442" spans="1:22" x14ac:dyDescent="0.2">
      <c r="A2442" s="313" t="s">
        <v>1610</v>
      </c>
      <c r="B2442" s="340" t="s">
        <v>3420</v>
      </c>
      <c r="C2442" s="313" t="s">
        <v>3399</v>
      </c>
      <c r="D2442" s="327">
        <v>882</v>
      </c>
      <c r="E2442" s="328">
        <v>40179</v>
      </c>
      <c r="F2442" s="454"/>
      <c r="G2442" s="263" t="str">
        <f t="shared" si="155"/>
        <v xml:space="preserve"> </v>
      </c>
      <c r="H2442" s="275" t="s">
        <v>4498</v>
      </c>
      <c r="I2442" s="326" t="s">
        <v>4511</v>
      </c>
      <c r="J2442" s="263" t="str">
        <f t="shared" si="156"/>
        <v xml:space="preserve"> </v>
      </c>
      <c r="K2442" s="272" t="str">
        <f>IF(D2442&gt;=('28 Populations and thresholds'!$I$124),"YES"," ")</f>
        <v>YES</v>
      </c>
      <c r="L2442" s="272" t="str">
        <f>IF(K2442="YES"," ",IF(D2442&gt;=('28 Populations and thresholds'!$I$124)*0.25,"YES"))</f>
        <v xml:space="preserve"> </v>
      </c>
      <c r="M2442" s="272" t="b">
        <f>OR('28 Populations and thresholds'!$J$124="CR",'28 Populations and thresholds'!$J$124="EN",'28 Populations and thresholds'!$J$124="VU")</f>
        <v>1</v>
      </c>
      <c r="N2442" s="273">
        <f>D2442/'28 Populations and thresholds'!$H$124</f>
        <v>0.84</v>
      </c>
      <c r="O2442" s="263" t="str">
        <f t="shared" si="157"/>
        <v xml:space="preserve"> </v>
      </c>
      <c r="P2442" s="275"/>
      <c r="Q2442" s="263" t="str">
        <f t="shared" si="158"/>
        <v xml:space="preserve"> </v>
      </c>
    </row>
    <row r="2443" spans="1:22" x14ac:dyDescent="0.2">
      <c r="A2443" s="267" t="s">
        <v>1610</v>
      </c>
      <c r="B2443" s="269" t="s">
        <v>3420</v>
      </c>
      <c r="C2443" s="280" t="s">
        <v>3546</v>
      </c>
      <c r="D2443" s="270">
        <v>21</v>
      </c>
      <c r="E2443" s="294" t="s">
        <v>1469</v>
      </c>
      <c r="F2443" s="276"/>
      <c r="G2443" s="263" t="str">
        <f t="shared" si="155"/>
        <v xml:space="preserve"> </v>
      </c>
      <c r="H2443" s="267" t="s">
        <v>15</v>
      </c>
      <c r="I2443" s="267" t="s">
        <v>1468</v>
      </c>
      <c r="J2443" s="263" t="str">
        <f t="shared" si="156"/>
        <v xml:space="preserve"> </v>
      </c>
      <c r="K2443" s="272" t="str">
        <f>IF(D2443&gt;=('28 Populations and thresholds'!$I$72),"YES"," ")</f>
        <v>YES</v>
      </c>
      <c r="L2443" s="272" t="str">
        <f>IF(K2443="YES"," ",IF(D2443&gt;=('28 Populations and thresholds'!$I$72)*0.25,"YES"))</f>
        <v xml:space="preserve"> </v>
      </c>
      <c r="M2443" s="272" t="b">
        <f>OR('28 Populations and thresholds'!$J$72="CR",'28 Populations and thresholds'!$J$72="EN",'28 Populations and thresholds'!$J$72="VU")</f>
        <v>0</v>
      </c>
      <c r="N2443" s="273">
        <f>D2443/'28 Populations and thresholds'!$H$72</f>
        <v>0.40384615384615385</v>
      </c>
      <c r="O2443" s="263" t="str">
        <f t="shared" si="157"/>
        <v xml:space="preserve"> </v>
      </c>
      <c r="P2443" s="275"/>
      <c r="Q2443" s="263" t="str">
        <f t="shared" si="158"/>
        <v xml:space="preserve"> </v>
      </c>
      <c r="R2443" s="4"/>
      <c r="S2443" s="4"/>
      <c r="T2443" s="4"/>
      <c r="U2443" s="4"/>
      <c r="V2443" s="4"/>
    </row>
    <row r="2444" spans="1:22" x14ac:dyDescent="0.2">
      <c r="A2444" s="275" t="s">
        <v>1610</v>
      </c>
      <c r="B2444" s="269" t="s">
        <v>3420</v>
      </c>
      <c r="C2444" s="269" t="s">
        <v>3402</v>
      </c>
      <c r="D2444" s="279">
        <v>1464</v>
      </c>
      <c r="E2444" s="274" t="s">
        <v>3938</v>
      </c>
      <c r="F2444" s="272"/>
      <c r="G2444" s="263" t="str">
        <f t="shared" si="155"/>
        <v xml:space="preserve"> </v>
      </c>
      <c r="H2444" s="275"/>
      <c r="I2444" s="275" t="s">
        <v>4429</v>
      </c>
      <c r="J2444" s="263" t="str">
        <f t="shared" si="156"/>
        <v xml:space="preserve"> </v>
      </c>
      <c r="K2444" s="272" t="str">
        <f>IF(D2444&gt;=('28 Populations and thresholds'!$I$118),"YES"," ")</f>
        <v>YES</v>
      </c>
      <c r="L2444" s="272" t="str">
        <f>IF(K2444="YES"," ",IF(D2444&gt;=('28 Populations and thresholds'!$I$118)*0.25,"YES"))</f>
        <v xml:space="preserve"> </v>
      </c>
      <c r="M2444" s="272" t="b">
        <f>OR('28 Populations and thresholds'!$J$118="CR",'28 Populations and thresholds'!$J$118="EN",'28 Populations and thresholds'!$J$118="VU")</f>
        <v>1</v>
      </c>
      <c r="N2444" s="273">
        <f>D2444/'28 Populations and thresholds'!$H$118</f>
        <v>0.2928</v>
      </c>
      <c r="O2444" s="263" t="str">
        <f t="shared" si="157"/>
        <v xml:space="preserve"> </v>
      </c>
      <c r="P2444" s="275"/>
      <c r="Q2444" s="263" t="str">
        <f t="shared" si="158"/>
        <v xml:space="preserve"> </v>
      </c>
    </row>
    <row r="2445" spans="1:22" x14ac:dyDescent="0.2">
      <c r="A2445" s="12" t="s">
        <v>1610</v>
      </c>
      <c r="B2445" s="40" t="s">
        <v>1097</v>
      </c>
      <c r="C2445" s="111" t="s">
        <v>3763</v>
      </c>
      <c r="D2445" s="41">
        <v>446</v>
      </c>
      <c r="E2445" s="46">
        <v>36036</v>
      </c>
      <c r="G2445" s="263" t="str">
        <f t="shared" si="155"/>
        <v xml:space="preserve"> </v>
      </c>
      <c r="H2445" s="143" t="s">
        <v>21</v>
      </c>
      <c r="I2445" s="143" t="s">
        <v>604</v>
      </c>
      <c r="J2445" s="263" t="str">
        <f t="shared" si="156"/>
        <v xml:space="preserve"> </v>
      </c>
      <c r="K2445" s="38" t="str">
        <f>IF(D2445&gt;=('28 Populations and thresholds'!$I$191),"YES"," ")</f>
        <v xml:space="preserve"> </v>
      </c>
      <c r="L2445" s="38" t="str">
        <f>IF(K2445="YES"," ",IF(D2445&gt;=('28 Populations and thresholds'!$I$191)*0.25,"YES"))</f>
        <v>YES</v>
      </c>
      <c r="M2445" s="38" t="b">
        <f>OR('28 Populations and thresholds'!$J$191="CR",'28 Populations and thresholds'!$J$191="EN",'28 Populations and thresholds'!$J$191="VU")</f>
        <v>0</v>
      </c>
      <c r="N2445" s="75">
        <f>D2445/'28 Populations and thresholds'!$H$191</f>
        <v>8.9200000000000008E-3</v>
      </c>
      <c r="O2445" s="263" t="str">
        <f t="shared" si="157"/>
        <v xml:space="preserve"> </v>
      </c>
      <c r="Q2445" s="263" t="str">
        <f t="shared" si="158"/>
        <v xml:space="preserve"> </v>
      </c>
    </row>
    <row r="2446" spans="1:22" x14ac:dyDescent="0.2">
      <c r="A2446" s="275" t="s">
        <v>1610</v>
      </c>
      <c r="B2446" s="269" t="s">
        <v>2444</v>
      </c>
      <c r="C2446" s="297" t="s">
        <v>3966</v>
      </c>
      <c r="D2446" s="279">
        <v>26042</v>
      </c>
      <c r="E2446" s="274">
        <v>2008</v>
      </c>
      <c r="F2446" s="272"/>
      <c r="G2446" s="263" t="str">
        <f t="shared" si="155"/>
        <v xml:space="preserve"> </v>
      </c>
      <c r="H2446" s="275" t="s">
        <v>3957</v>
      </c>
      <c r="I2446" s="275"/>
      <c r="J2446" s="263" t="str">
        <f t="shared" si="156"/>
        <v xml:space="preserve"> </v>
      </c>
      <c r="K2446" s="272" t="str">
        <f>IF(D2446&gt;=('28 Populations and thresholds'!$I$259),"YES"," ")</f>
        <v>YES</v>
      </c>
      <c r="L2446" s="272" t="str">
        <f>IF(K2446="YES"," ",IF(D2446&gt;=('28 Populations and thresholds'!$I$259)*0.25,"YES"))</f>
        <v xml:space="preserve"> </v>
      </c>
      <c r="M2446" s="272" t="b">
        <f>OR('28 Populations and thresholds'!$J$259="CR",'28 Populations and thresholds'!$J$259="EN",'28 Populations and thresholds'!$J$259="VU")</f>
        <v>0</v>
      </c>
      <c r="N2446" s="273">
        <f>D2446/'28 Populations and thresholds'!$H$259</f>
        <v>6.6774358974358974E-2</v>
      </c>
      <c r="O2446" s="263" t="str">
        <f t="shared" si="157"/>
        <v xml:space="preserve"> </v>
      </c>
      <c r="P2446" s="275"/>
      <c r="Q2446" s="263" t="str">
        <f t="shared" si="158"/>
        <v xml:space="preserve"> </v>
      </c>
      <c r="R2446" s="4"/>
      <c r="S2446" s="4"/>
      <c r="T2446" s="4"/>
      <c r="U2446" s="4"/>
      <c r="V2446" s="4"/>
    </row>
    <row r="2447" spans="1:22" ht="14.25" customHeight="1" x14ac:dyDescent="0.2">
      <c r="A2447" s="12" t="s">
        <v>1610</v>
      </c>
      <c r="B2447" s="9" t="s">
        <v>1634</v>
      </c>
      <c r="C2447" s="4" t="s">
        <v>3719</v>
      </c>
      <c r="D2447" s="5">
        <v>440</v>
      </c>
      <c r="E2447" s="50" t="s">
        <v>1598</v>
      </c>
      <c r="G2447" s="263" t="str">
        <f t="shared" si="155"/>
        <v xml:space="preserve"> </v>
      </c>
      <c r="H2447" s="13" t="s">
        <v>4042</v>
      </c>
      <c r="I2447" s="12"/>
      <c r="J2447" s="263" t="str">
        <f t="shared" si="156"/>
        <v xml:space="preserve"> </v>
      </c>
      <c r="K2447" s="38" t="str">
        <f>IF(D2447&gt;=('28 Populations and thresholds'!$I$32),"YES"," ")</f>
        <v>YES</v>
      </c>
      <c r="L2447" s="38" t="str">
        <f>IF(K2447="YES"," ",IF(D2447&gt;=('28 Populations and thresholds'!$I$32)*0.25,"YES"))</f>
        <v xml:space="preserve"> </v>
      </c>
      <c r="M2447" s="38" t="b">
        <f>OR('28 Populations and thresholds'!$J$32="CR",'28 Populations and thresholds'!$J$32="EN",'28 Populations and thresholds'!$J$32="VU")</f>
        <v>1</v>
      </c>
      <c r="N2447" s="75">
        <f>D2447/'28 Populations and thresholds'!$H$32</f>
        <v>0.10731707317073171</v>
      </c>
      <c r="O2447" s="263" t="str">
        <f t="shared" si="157"/>
        <v xml:space="preserve"> </v>
      </c>
      <c r="Q2447" s="263" t="str">
        <f t="shared" si="158"/>
        <v xml:space="preserve"> </v>
      </c>
    </row>
    <row r="2448" spans="1:22" s="4" customFormat="1" x14ac:dyDescent="0.2">
      <c r="A2448" s="275" t="s">
        <v>1610</v>
      </c>
      <c r="B2448" s="269" t="s">
        <v>4729</v>
      </c>
      <c r="C2448" s="269" t="s">
        <v>3570</v>
      </c>
      <c r="D2448" s="279">
        <v>274</v>
      </c>
      <c r="E2448" s="274">
        <v>2000</v>
      </c>
      <c r="F2448" s="272"/>
      <c r="G2448" s="263" t="str">
        <f t="shared" si="155"/>
        <v xml:space="preserve"> </v>
      </c>
      <c r="H2448" s="275" t="s">
        <v>139</v>
      </c>
      <c r="I2448" s="275" t="s">
        <v>3388</v>
      </c>
      <c r="J2448" s="263" t="str">
        <f t="shared" si="156"/>
        <v xml:space="preserve"> </v>
      </c>
      <c r="K2448" s="272" t="str">
        <f>IF(D2448&gt;=('28 Populations and thresholds'!$I$82),"YES"," ")</f>
        <v>YES</v>
      </c>
      <c r="L2448" s="272" t="str">
        <f>IF(K2448="YES"," ",IF(D2448&gt;=('28 Populations and thresholds'!$I$82)*0.25,"YES"))</f>
        <v xml:space="preserve"> </v>
      </c>
      <c r="M2448" s="272" t="b">
        <f>OR('28 Populations and thresholds'!$J$82="CR",'28 Populations and thresholds'!$J$82="EN",'28 Populations and thresholds'!$J$82="VU")</f>
        <v>0</v>
      </c>
      <c r="N2448" s="273">
        <f>D2448/'28 Populations and thresholds'!$H$82</f>
        <v>6.8500000000000005E-2</v>
      </c>
      <c r="O2448" s="263" t="str">
        <f t="shared" si="157"/>
        <v xml:space="preserve"> </v>
      </c>
      <c r="P2448" s="275"/>
      <c r="Q2448" s="263" t="str">
        <f t="shared" si="158"/>
        <v xml:space="preserve"> </v>
      </c>
      <c r="R2448" s="9"/>
      <c r="S2448" s="9"/>
      <c r="T2448" s="9"/>
      <c r="U2448" s="9"/>
      <c r="V2448" s="9"/>
    </row>
    <row r="2449" spans="1:22" x14ac:dyDescent="0.2">
      <c r="A2449" s="12" t="s">
        <v>1610</v>
      </c>
      <c r="B2449" s="40" t="s">
        <v>1078</v>
      </c>
      <c r="C2449" s="4" t="s">
        <v>3719</v>
      </c>
      <c r="D2449" s="5">
        <v>148</v>
      </c>
      <c r="E2449" s="148">
        <v>36039</v>
      </c>
      <c r="G2449" s="263" t="str">
        <f t="shared" si="155"/>
        <v xml:space="preserve"> </v>
      </c>
      <c r="H2449" s="13" t="s">
        <v>4019</v>
      </c>
      <c r="J2449" s="263" t="str">
        <f t="shared" si="156"/>
        <v xml:space="preserve"> </v>
      </c>
      <c r="K2449" s="38" t="str">
        <f>IF(D2449&gt;=('28 Populations and thresholds'!$I$32),"YES"," ")</f>
        <v>YES</v>
      </c>
      <c r="L2449" s="38" t="str">
        <f>IF(K2449="YES"," ",IF(D2449&gt;=('28 Populations and thresholds'!$I$32)*0.25,"YES"))</f>
        <v xml:space="preserve"> </v>
      </c>
      <c r="M2449" s="38" t="b">
        <f>OR('28 Populations and thresholds'!$J$32="CR",'28 Populations and thresholds'!$J$32="EN",'28 Populations and thresholds'!$J$32="VU")</f>
        <v>1</v>
      </c>
      <c r="N2449" s="75">
        <f>D2449/'28 Populations and thresholds'!$H$32</f>
        <v>3.6097560975609753E-2</v>
      </c>
      <c r="O2449" s="263" t="str">
        <f t="shared" si="157"/>
        <v xml:space="preserve"> </v>
      </c>
      <c r="Q2449" s="263" t="str">
        <f t="shared" si="158"/>
        <v xml:space="preserve"> </v>
      </c>
    </row>
    <row r="2450" spans="1:22" x14ac:dyDescent="0.2">
      <c r="A2450" s="12" t="s">
        <v>1610</v>
      </c>
      <c r="B2450" s="40" t="s">
        <v>1078</v>
      </c>
      <c r="C2450" s="4" t="s">
        <v>3761</v>
      </c>
      <c r="D2450" s="41">
        <v>1209</v>
      </c>
      <c r="E2450" s="46">
        <v>36398</v>
      </c>
      <c r="G2450" s="263" t="str">
        <f t="shared" si="155"/>
        <v xml:space="preserve"> </v>
      </c>
      <c r="H2450" s="143" t="s">
        <v>21</v>
      </c>
      <c r="I2450" s="143" t="s">
        <v>82</v>
      </c>
      <c r="J2450" s="263" t="str">
        <f t="shared" si="156"/>
        <v xml:space="preserve"> </v>
      </c>
      <c r="K2450" s="38" t="str">
        <f>IF(D2450&gt;=('28 Populations and thresholds'!$I$187),"YES"," ")</f>
        <v>YES</v>
      </c>
      <c r="L2450" s="38" t="str">
        <f>IF(K2450="YES"," ",IF(D2450&gt;=('28 Populations and thresholds'!$I$187)*0.25,"YES"))</f>
        <v xml:space="preserve"> </v>
      </c>
      <c r="M2450" s="38" t="b">
        <f>OR('28 Populations and thresholds'!$J$187="CR",'28 Populations and thresholds'!$J$187="EN",'28 Populations and thresholds'!$J$187="VU")</f>
        <v>0</v>
      </c>
      <c r="N2450" s="75">
        <f>D2450/'28 Populations and thresholds'!$H$187</f>
        <v>1.209E-2</v>
      </c>
      <c r="O2450" s="263" t="str">
        <f t="shared" si="157"/>
        <v xml:space="preserve"> </v>
      </c>
      <c r="P2450" s="9"/>
      <c r="Q2450" s="263" t="str">
        <f t="shared" si="158"/>
        <v xml:space="preserve"> </v>
      </c>
    </row>
    <row r="2451" spans="1:22" x14ac:dyDescent="0.2">
      <c r="A2451" s="12" t="s">
        <v>1610</v>
      </c>
      <c r="B2451" s="4" t="s">
        <v>1078</v>
      </c>
      <c r="C2451" s="4" t="s">
        <v>3564</v>
      </c>
      <c r="D2451" s="5">
        <v>4100</v>
      </c>
      <c r="E2451" s="104">
        <v>2000</v>
      </c>
      <c r="G2451" s="263" t="str">
        <f t="shared" si="155"/>
        <v xml:space="preserve"> </v>
      </c>
      <c r="H2451" s="12" t="s">
        <v>139</v>
      </c>
      <c r="I2451" s="12" t="s">
        <v>3388</v>
      </c>
      <c r="J2451" s="263" t="str">
        <f t="shared" si="156"/>
        <v xml:space="preserve"> </v>
      </c>
      <c r="K2451" s="38" t="str">
        <f>IF(D2451&gt;=('28 Populations and thresholds'!$I$79),"YES"," ")</f>
        <v>YES</v>
      </c>
      <c r="L2451" s="38" t="str">
        <f>IF(K2451="YES"," ",IF(D2451&gt;=('28 Populations and thresholds'!$I$79)*0.25,"YES"))</f>
        <v xml:space="preserve"> </v>
      </c>
      <c r="M2451" s="38" t="b">
        <f>OR('28 Populations and thresholds'!$J$79="CR",'28 Populations and thresholds'!$J$79="EN",'28 Populations and thresholds'!$J$79="VU")</f>
        <v>0</v>
      </c>
      <c r="N2451" s="75">
        <f>D2451/'28 Populations and thresholds'!$H$79</f>
        <v>2.7333333333333334E-2</v>
      </c>
      <c r="O2451" s="263" t="str">
        <f t="shared" si="157"/>
        <v xml:space="preserve"> </v>
      </c>
      <c r="P2451" s="9"/>
      <c r="Q2451" s="263" t="str">
        <f t="shared" si="158"/>
        <v xml:space="preserve"> </v>
      </c>
    </row>
    <row r="2452" spans="1:22" x14ac:dyDescent="0.2">
      <c r="A2452" s="12" t="s">
        <v>1610</v>
      </c>
      <c r="B2452" s="40" t="s">
        <v>1078</v>
      </c>
      <c r="C2452" s="4" t="s">
        <v>3452</v>
      </c>
      <c r="D2452" s="41">
        <v>300</v>
      </c>
      <c r="E2452" s="46">
        <v>36039</v>
      </c>
      <c r="G2452" s="263" t="str">
        <f t="shared" si="155"/>
        <v xml:space="preserve"> </v>
      </c>
      <c r="H2452" s="143" t="s">
        <v>21</v>
      </c>
      <c r="I2452" s="143" t="s">
        <v>907</v>
      </c>
      <c r="J2452" s="263" t="str">
        <f t="shared" si="156"/>
        <v xml:space="preserve"> </v>
      </c>
      <c r="K2452" s="38" t="str">
        <f>IF(D2452&gt;=('28 Populations and thresholds'!$I$158),"YES"," ")</f>
        <v xml:space="preserve"> </v>
      </c>
      <c r="L2452" s="38" t="str">
        <f>IF(K2452="YES"," ",IF(D2452&gt;=('28 Populations and thresholds'!$I$158)*0.25,"YES"))</f>
        <v>YES</v>
      </c>
      <c r="M2452" s="38" t="b">
        <f>OR('28 Populations and thresholds'!$J$158="CR",'28 Populations and thresholds'!$J$158="EN",'28 Populations and thresholds'!$J$158="VU")</f>
        <v>0</v>
      </c>
      <c r="N2452" s="75">
        <f>D2452/'28 Populations and thresholds'!$H$158</f>
        <v>3.0000000000000001E-3</v>
      </c>
      <c r="O2452" s="263" t="str">
        <f t="shared" si="157"/>
        <v xml:space="preserve"> </v>
      </c>
      <c r="P2452" s="9"/>
      <c r="Q2452" s="263" t="str">
        <f t="shared" si="158"/>
        <v xml:space="preserve"> </v>
      </c>
    </row>
    <row r="2453" spans="1:22" x14ac:dyDescent="0.2">
      <c r="A2453" s="12" t="s">
        <v>1610</v>
      </c>
      <c r="B2453" s="40" t="s">
        <v>1078</v>
      </c>
      <c r="C2453" s="4" t="s">
        <v>3459</v>
      </c>
      <c r="D2453" s="41">
        <v>466</v>
      </c>
      <c r="E2453" s="46">
        <v>36026</v>
      </c>
      <c r="G2453" s="263" t="str">
        <f t="shared" si="155"/>
        <v xml:space="preserve"> </v>
      </c>
      <c r="H2453" s="143" t="s">
        <v>21</v>
      </c>
      <c r="I2453" s="143" t="s">
        <v>604</v>
      </c>
      <c r="J2453" s="263" t="str">
        <f t="shared" si="156"/>
        <v xml:space="preserve"> </v>
      </c>
      <c r="K2453" s="38" t="str">
        <f>IF(D2453&gt;=(('28 Populations and thresholds'!$I$160)+('28 Populations and thresholds'!$I$163)),"YES"," ")</f>
        <v>YES</v>
      </c>
      <c r="L2453" s="38" t="str">
        <f>IF(K2453="YES"," ",IF(D2453&gt;=(('28 Populations and thresholds'!$I$160)+('28 Populations and thresholds'!$I$163))*0.25,"YES"))</f>
        <v xml:space="preserve"> </v>
      </c>
      <c r="M2453" s="38" t="b">
        <f>OR('28 Populations and thresholds'!$J$160="CR",'28 Populations and thresholds'!$J$160="EN",'28 Populations and thresholds'!$J$160="VU")</f>
        <v>0</v>
      </c>
      <c r="N2453" s="75">
        <f>D2453/(('28 Populations and thresholds'!$H$160)+('28 Populations and thresholds'!$H$163))</f>
        <v>1.2103896103896105E-2</v>
      </c>
      <c r="O2453" s="263" t="str">
        <f t="shared" si="157"/>
        <v xml:space="preserve"> </v>
      </c>
      <c r="P2453" s="121" t="s">
        <v>4563</v>
      </c>
      <c r="Q2453" s="263" t="str">
        <f t="shared" si="158"/>
        <v xml:space="preserve"> </v>
      </c>
    </row>
    <row r="2454" spans="1:22" x14ac:dyDescent="0.2">
      <c r="A2454" s="12" t="s">
        <v>1610</v>
      </c>
      <c r="B2454" s="40" t="s">
        <v>1078</v>
      </c>
      <c r="C2454" s="4" t="s">
        <v>3763</v>
      </c>
      <c r="D2454" s="41">
        <v>203</v>
      </c>
      <c r="E2454" s="46">
        <v>36026</v>
      </c>
      <c r="G2454" s="263" t="str">
        <f t="shared" si="155"/>
        <v xml:space="preserve"> </v>
      </c>
      <c r="H2454" s="143" t="s">
        <v>21</v>
      </c>
      <c r="I2454" s="143" t="s">
        <v>604</v>
      </c>
      <c r="J2454" s="263" t="str">
        <f t="shared" si="156"/>
        <v xml:space="preserve"> </v>
      </c>
      <c r="K2454" s="38" t="str">
        <f>IF(D2454&gt;=('28 Populations and thresholds'!$I$191),"YES"," ")</f>
        <v xml:space="preserve"> </v>
      </c>
      <c r="L2454" s="38" t="str">
        <f>IF(K2454="YES"," ",IF(D2454&gt;=('28 Populations and thresholds'!$I$191)*0.25,"YES"))</f>
        <v>YES</v>
      </c>
      <c r="M2454" s="38" t="b">
        <f>OR('28 Populations and thresholds'!$J$191="CR",'28 Populations and thresholds'!$J$191="EN",'28 Populations and thresholds'!$J$191="VU")</f>
        <v>0</v>
      </c>
      <c r="N2454" s="75">
        <f>D2454/'28 Populations and thresholds'!$H$191</f>
        <v>4.0600000000000002E-3</v>
      </c>
      <c r="O2454" s="263" t="str">
        <f t="shared" si="157"/>
        <v xml:space="preserve"> </v>
      </c>
      <c r="Q2454" s="263" t="str">
        <f t="shared" si="158"/>
        <v xml:space="preserve"> </v>
      </c>
    </row>
    <row r="2455" spans="1:22" s="4" customFormat="1" x14ac:dyDescent="0.2">
      <c r="A2455" s="275" t="s">
        <v>1610</v>
      </c>
      <c r="B2455" s="269" t="s">
        <v>4730</v>
      </c>
      <c r="C2455" s="269" t="s">
        <v>3570</v>
      </c>
      <c r="D2455" s="279">
        <v>148</v>
      </c>
      <c r="E2455" s="274">
        <v>2004</v>
      </c>
      <c r="F2455" s="272"/>
      <c r="G2455" s="263" t="str">
        <f t="shared" si="155"/>
        <v xml:space="preserve"> </v>
      </c>
      <c r="H2455" s="275" t="s">
        <v>139</v>
      </c>
      <c r="I2455" s="275" t="s">
        <v>3388</v>
      </c>
      <c r="J2455" s="263" t="str">
        <f t="shared" si="156"/>
        <v xml:space="preserve"> </v>
      </c>
      <c r="K2455" s="272" t="str">
        <f>IF(D2455&gt;=('28 Populations and thresholds'!$I$82),"YES"," ")</f>
        <v>YES</v>
      </c>
      <c r="L2455" s="272" t="str">
        <f>IF(K2455="YES"," ",IF(D2455&gt;=('28 Populations and thresholds'!$I$82)*0.25,"YES"))</f>
        <v xml:space="preserve"> </v>
      </c>
      <c r="M2455" s="272" t="b">
        <f>OR('28 Populations and thresholds'!$J$82="CR",'28 Populations and thresholds'!$J$82="EN",'28 Populations and thresholds'!$J$82="VU")</f>
        <v>0</v>
      </c>
      <c r="N2455" s="273">
        <f>D2455/'28 Populations and thresholds'!$H$82</f>
        <v>3.6999999999999998E-2</v>
      </c>
      <c r="O2455" s="263" t="str">
        <f t="shared" si="157"/>
        <v xml:space="preserve"> </v>
      </c>
      <c r="P2455" s="275"/>
      <c r="Q2455" s="263" t="str">
        <f t="shared" si="158"/>
        <v xml:space="preserve"> </v>
      </c>
      <c r="R2455" s="9"/>
      <c r="S2455" s="9"/>
      <c r="T2455" s="9"/>
      <c r="U2455" s="9"/>
      <c r="V2455" s="9"/>
    </row>
    <row r="2456" spans="1:22" x14ac:dyDescent="0.2">
      <c r="A2456" s="12" t="s">
        <v>1610</v>
      </c>
      <c r="B2456" s="4" t="s">
        <v>3595</v>
      </c>
      <c r="C2456" s="111" t="s">
        <v>3594</v>
      </c>
      <c r="D2456" s="5">
        <v>25000</v>
      </c>
      <c r="E2456" s="104">
        <v>1998</v>
      </c>
      <c r="G2456" s="263" t="str">
        <f t="shared" si="155"/>
        <v xml:space="preserve"> </v>
      </c>
      <c r="H2456" s="12" t="s">
        <v>139</v>
      </c>
      <c r="I2456" s="12" t="s">
        <v>3388</v>
      </c>
      <c r="J2456" s="263" t="str">
        <f t="shared" si="156"/>
        <v xml:space="preserve"> </v>
      </c>
      <c r="K2456" s="38" t="str">
        <f>IF(D2456&gt;=('28 Populations and thresholds'!$I$87),"YES"," ")</f>
        <v>YES</v>
      </c>
      <c r="L2456" s="38" t="str">
        <f>IF(K2456="YES"," ",IF(D2456&gt;=('28 Populations and thresholds'!$I$87)*0.25,"YES"))</f>
        <v xml:space="preserve"> </v>
      </c>
      <c r="M2456" s="38" t="b">
        <f>OR('28 Populations and thresholds'!$J$87="CR",'28 Populations and thresholds'!$J$87="EN",'28 Populations and thresholds'!$J$87="VU")</f>
        <v>0</v>
      </c>
      <c r="N2456" s="75">
        <f>D2456/'28 Populations and thresholds'!$H$87</f>
        <v>2.5000000000000001E-2</v>
      </c>
      <c r="O2456" s="263" t="str">
        <f t="shared" si="157"/>
        <v xml:space="preserve"> </v>
      </c>
      <c r="Q2456" s="263" t="str">
        <f t="shared" si="158"/>
        <v xml:space="preserve"> </v>
      </c>
    </row>
    <row r="2457" spans="1:22" x14ac:dyDescent="0.2">
      <c r="A2457" s="12" t="s">
        <v>1610</v>
      </c>
      <c r="B2457" s="4" t="s">
        <v>3595</v>
      </c>
      <c r="C2457" s="4" t="s">
        <v>3666</v>
      </c>
      <c r="D2457" s="105">
        <v>2376</v>
      </c>
      <c r="E2457" s="106">
        <v>2003</v>
      </c>
      <c r="G2457" s="263" t="str">
        <f t="shared" si="155"/>
        <v xml:space="preserve"> </v>
      </c>
      <c r="H2457" s="12" t="s">
        <v>139</v>
      </c>
      <c r="I2457" s="12" t="s">
        <v>3388</v>
      </c>
      <c r="J2457" s="263" t="str">
        <f t="shared" si="156"/>
        <v xml:space="preserve"> </v>
      </c>
      <c r="K2457" s="38" t="str">
        <f>IF(D2457&gt;=(('28 Populations and thresholds'!$I$62)+('28 Populations and thresholds'!$I$65)),"YES"," ")</f>
        <v>YES</v>
      </c>
      <c r="L2457" s="38" t="str">
        <f>IF(K2457="YES"," ",IF(D2457&gt;=(('28 Populations and thresholds'!$I$62)+('28 Populations and thresholds'!$I$65))*0.25,"YES"))</f>
        <v xml:space="preserve"> </v>
      </c>
      <c r="M2457" s="38" t="b">
        <f>OR('28 Populations and thresholds'!$J$62="CR",'28 Populations and thresholds'!$J$62="EN",'28 Populations and thresholds'!$J$62="VU")</f>
        <v>0</v>
      </c>
      <c r="N2457" s="75">
        <f>D2457/(('28 Populations and thresholds'!$H$62)+('28 Populations and thresholds'!$H$65))</f>
        <v>1.3976470588235293E-2</v>
      </c>
      <c r="O2457" s="263" t="str">
        <f t="shared" si="157"/>
        <v xml:space="preserve"> </v>
      </c>
      <c r="P2457" s="12" t="s">
        <v>4760</v>
      </c>
      <c r="Q2457" s="263" t="str">
        <f t="shared" si="158"/>
        <v xml:space="preserve"> </v>
      </c>
      <c r="R2457" s="4"/>
    </row>
    <row r="2458" spans="1:22" x14ac:dyDescent="0.2">
      <c r="A2458" s="143" t="s">
        <v>1610</v>
      </c>
      <c r="B2458" s="4" t="s">
        <v>3595</v>
      </c>
      <c r="C2458" s="4" t="s">
        <v>3598</v>
      </c>
      <c r="D2458" s="41">
        <v>17801</v>
      </c>
      <c r="E2458" s="47" t="s">
        <v>1325</v>
      </c>
      <c r="F2458" s="43"/>
      <c r="G2458" s="263" t="str">
        <f t="shared" si="155"/>
        <v xml:space="preserve"> </v>
      </c>
      <c r="H2458" s="143" t="s">
        <v>15</v>
      </c>
      <c r="I2458" s="143" t="s">
        <v>1315</v>
      </c>
      <c r="J2458" s="263" t="str">
        <f t="shared" si="156"/>
        <v xml:space="preserve"> </v>
      </c>
      <c r="K2458" s="38" t="str">
        <f>IF(D2458&gt;=('28 Populations and thresholds'!$I$88),"YES"," ")</f>
        <v>YES</v>
      </c>
      <c r="L2458" s="38" t="str">
        <f>IF(K2458="YES"," ",IF(D2458&gt;=('28 Populations and thresholds'!$I$88)*0.25,"YES"))</f>
        <v xml:space="preserve"> </v>
      </c>
      <c r="M2458" s="38" t="b">
        <f>OR('28 Populations and thresholds'!$J$88="CR",'28 Populations and thresholds'!$J$88="EN",'28 Populations and thresholds'!$J$88="VU")</f>
        <v>0</v>
      </c>
      <c r="N2458" s="75">
        <f>D2458/'28 Populations and thresholds'!$H$88</f>
        <v>1.7801000000000001E-2</v>
      </c>
      <c r="O2458" s="263" t="str">
        <f t="shared" si="157"/>
        <v xml:space="preserve"> </v>
      </c>
      <c r="P2458" s="9"/>
      <c r="Q2458" s="263" t="str">
        <f t="shared" si="158"/>
        <v xml:space="preserve"> </v>
      </c>
    </row>
    <row r="2459" spans="1:22" x14ac:dyDescent="0.2">
      <c r="A2459" s="12" t="s">
        <v>1610</v>
      </c>
      <c r="B2459" s="4" t="s">
        <v>3595</v>
      </c>
      <c r="C2459" s="4" t="s">
        <v>3659</v>
      </c>
      <c r="D2459" s="105">
        <v>9805</v>
      </c>
      <c r="E2459" s="106">
        <v>2003</v>
      </c>
      <c r="G2459" s="263" t="str">
        <f t="shared" si="155"/>
        <v xml:space="preserve"> </v>
      </c>
      <c r="H2459" s="117" t="s">
        <v>139</v>
      </c>
      <c r="I2459" s="12" t="s">
        <v>3388</v>
      </c>
      <c r="J2459" s="263" t="str">
        <f t="shared" si="156"/>
        <v xml:space="preserve"> </v>
      </c>
      <c r="K2459" s="38" t="str">
        <f>IF(D2459&gt;=('28 Populations and thresholds'!$I$68),"YES"," ")</f>
        <v>YES</v>
      </c>
      <c r="L2459" s="38" t="str">
        <f>IF(K2459="YES"," ",IF(D2459&gt;=('28 Populations and thresholds'!$I$68)*0.25,"YES"))</f>
        <v xml:space="preserve"> </v>
      </c>
      <c r="M2459" s="38" t="b">
        <f>OR('28 Populations and thresholds'!$J$68="CR",'28 Populations and thresholds'!$J$68="EN",'28 Populations and thresholds'!$J$68="VU")</f>
        <v>0</v>
      </c>
      <c r="N2459" s="75">
        <f>D2459/'28 Populations and thresholds'!$H$68</f>
        <v>9.8049999999999998E-2</v>
      </c>
      <c r="O2459" s="263" t="str">
        <f t="shared" si="157"/>
        <v xml:space="preserve"> </v>
      </c>
      <c r="P2459" s="9"/>
      <c r="Q2459" s="263" t="str">
        <f t="shared" si="158"/>
        <v xml:space="preserve"> </v>
      </c>
    </row>
    <row r="2460" spans="1:22" x14ac:dyDescent="0.2">
      <c r="A2460" s="267" t="s">
        <v>1610</v>
      </c>
      <c r="B2460" s="269" t="s">
        <v>3421</v>
      </c>
      <c r="C2460" s="269" t="s">
        <v>3666</v>
      </c>
      <c r="D2460" s="270">
        <v>2650</v>
      </c>
      <c r="E2460" s="294" t="s">
        <v>1327</v>
      </c>
      <c r="F2460" s="276"/>
      <c r="G2460" s="263" t="str">
        <f t="shared" si="155"/>
        <v xml:space="preserve"> </v>
      </c>
      <c r="H2460" s="267" t="s">
        <v>15</v>
      </c>
      <c r="I2460" s="267" t="s">
        <v>1470</v>
      </c>
      <c r="J2460" s="263" t="str">
        <f t="shared" si="156"/>
        <v xml:space="preserve"> </v>
      </c>
      <c r="K2460" s="272" t="str">
        <f>IF(D2460&gt;=(('28 Populations and thresholds'!$I$62)+('28 Populations and thresholds'!$I$65)),"YES"," ")</f>
        <v>YES</v>
      </c>
      <c r="L2460" s="272" t="str">
        <f>IF(K2460="YES"," ",IF(D2460&gt;=(('28 Populations and thresholds'!$I$62)+('28 Populations and thresholds'!$I$65))*0.25,"YES"))</f>
        <v xml:space="preserve"> </v>
      </c>
      <c r="M2460" s="272" t="b">
        <f>OR('28 Populations and thresholds'!$J$62="CR",'28 Populations and thresholds'!$J$62="EN",'28 Populations and thresholds'!$J$62="VU")</f>
        <v>0</v>
      </c>
      <c r="N2460" s="273">
        <f>D2460/(('28 Populations and thresholds'!$H$62)+('28 Populations and thresholds'!$H$65))</f>
        <v>1.5588235294117648E-2</v>
      </c>
      <c r="O2460" s="263" t="str">
        <f t="shared" si="157"/>
        <v xml:space="preserve"> </v>
      </c>
      <c r="P2460" s="275" t="s">
        <v>4552</v>
      </c>
      <c r="Q2460" s="263" t="str">
        <f t="shared" si="158"/>
        <v xml:space="preserve"> </v>
      </c>
    </row>
    <row r="2461" spans="1:22" x14ac:dyDescent="0.2">
      <c r="A2461" s="267" t="s">
        <v>1610</v>
      </c>
      <c r="B2461" s="269" t="s">
        <v>3421</v>
      </c>
      <c r="C2461" s="269" t="s">
        <v>3659</v>
      </c>
      <c r="D2461" s="270">
        <v>1500</v>
      </c>
      <c r="E2461" s="294" t="s">
        <v>1327</v>
      </c>
      <c r="F2461" s="276"/>
      <c r="G2461" s="263" t="str">
        <f t="shared" si="155"/>
        <v xml:space="preserve"> </v>
      </c>
      <c r="H2461" s="267" t="s">
        <v>15</v>
      </c>
      <c r="I2461" s="267" t="s">
        <v>1470</v>
      </c>
      <c r="J2461" s="263" t="str">
        <f t="shared" si="156"/>
        <v xml:space="preserve"> </v>
      </c>
      <c r="K2461" s="272" t="str">
        <f>IF(D2461&gt;=('28 Populations and thresholds'!$I$68),"YES"," ")</f>
        <v>YES</v>
      </c>
      <c r="L2461" s="272" t="str">
        <f>IF(K2461="YES"," ",IF(D2461&gt;=('28 Populations and thresholds'!$I$68)*0.25,"YES"))</f>
        <v xml:space="preserve"> </v>
      </c>
      <c r="M2461" s="272" t="b">
        <f>OR('28 Populations and thresholds'!$J$68="CR",'28 Populations and thresholds'!$J$68="EN",'28 Populations and thresholds'!$J$68="VU")</f>
        <v>0</v>
      </c>
      <c r="N2461" s="273">
        <f>D2461/'28 Populations and thresholds'!$H$68</f>
        <v>1.4999999999999999E-2</v>
      </c>
      <c r="O2461" s="263" t="str">
        <f t="shared" si="157"/>
        <v xml:space="preserve"> </v>
      </c>
      <c r="P2461" s="269"/>
      <c r="Q2461" s="263" t="str">
        <f t="shared" si="158"/>
        <v xml:space="preserve"> </v>
      </c>
    </row>
    <row r="2462" spans="1:22" x14ac:dyDescent="0.2">
      <c r="A2462" s="267" t="s">
        <v>1610</v>
      </c>
      <c r="B2462" s="269" t="s">
        <v>3421</v>
      </c>
      <c r="C2462" s="278" t="s">
        <v>3570</v>
      </c>
      <c r="D2462" s="270">
        <v>100</v>
      </c>
      <c r="E2462" s="294" t="s">
        <v>1327</v>
      </c>
      <c r="F2462" s="276"/>
      <c r="G2462" s="263" t="str">
        <f t="shared" si="155"/>
        <v xml:space="preserve"> </v>
      </c>
      <c r="H2462" s="267" t="s">
        <v>15</v>
      </c>
      <c r="I2462" s="267" t="s">
        <v>1470</v>
      </c>
      <c r="J2462" s="263" t="str">
        <f t="shared" si="156"/>
        <v xml:space="preserve"> </v>
      </c>
      <c r="K2462" s="272" t="str">
        <f>IF(D2462&gt;=('28 Populations and thresholds'!$I$82),"YES"," ")</f>
        <v>YES</v>
      </c>
      <c r="L2462" s="272" t="str">
        <f>IF(K2462="YES"," ",IF(D2462&gt;=('28 Populations and thresholds'!$I$82)*0.25,"YES"))</f>
        <v xml:space="preserve"> </v>
      </c>
      <c r="M2462" s="272" t="b">
        <f>OR('28 Populations and thresholds'!$J$82="CR",'28 Populations and thresholds'!$J$82="EN",'28 Populations and thresholds'!$J$82="VU")</f>
        <v>0</v>
      </c>
      <c r="N2462" s="273">
        <f>D2462/'28 Populations and thresholds'!$H$82</f>
        <v>2.5000000000000001E-2</v>
      </c>
      <c r="O2462" s="263" t="str">
        <f t="shared" si="157"/>
        <v xml:space="preserve"> </v>
      </c>
      <c r="P2462" s="269"/>
      <c r="Q2462" s="263" t="str">
        <f t="shared" si="158"/>
        <v xml:space="preserve"> </v>
      </c>
    </row>
    <row r="2463" spans="1:22" x14ac:dyDescent="0.2">
      <c r="A2463" s="275" t="s">
        <v>1610</v>
      </c>
      <c r="B2463" s="269" t="s">
        <v>3421</v>
      </c>
      <c r="C2463" s="280" t="s">
        <v>3402</v>
      </c>
      <c r="D2463" s="279">
        <v>172</v>
      </c>
      <c r="E2463" s="274">
        <v>1988</v>
      </c>
      <c r="F2463" s="272"/>
      <c r="G2463" s="263" t="str">
        <f t="shared" si="155"/>
        <v xml:space="preserve"> </v>
      </c>
      <c r="H2463" s="295" t="s">
        <v>139</v>
      </c>
      <c r="I2463" s="275" t="s">
        <v>3388</v>
      </c>
      <c r="J2463" s="263" t="str">
        <f t="shared" si="156"/>
        <v xml:space="preserve"> </v>
      </c>
      <c r="K2463" s="272" t="str">
        <f>IF(D2463&gt;=('28 Populations and thresholds'!$I$118),"YES"," ")</f>
        <v>YES</v>
      </c>
      <c r="L2463" s="272" t="str">
        <f>IF(K2463="YES"," ",IF(D2463&gt;=('28 Populations and thresholds'!$I$118)*0.25,"YES"))</f>
        <v xml:space="preserve"> </v>
      </c>
      <c r="M2463" s="272" t="b">
        <f>OR('28 Populations and thresholds'!$J$118="CR",'28 Populations and thresholds'!$J$118="EN",'28 Populations and thresholds'!$J$118="VU")</f>
        <v>1</v>
      </c>
      <c r="N2463" s="273">
        <f>D2463/'28 Populations and thresholds'!$H$118</f>
        <v>3.44E-2</v>
      </c>
      <c r="O2463" s="263" t="str">
        <f t="shared" si="157"/>
        <v xml:space="preserve"> </v>
      </c>
      <c r="P2463" s="282"/>
      <c r="Q2463" s="263" t="str">
        <f t="shared" si="158"/>
        <v xml:space="preserve"> </v>
      </c>
    </row>
    <row r="2464" spans="1:22" x14ac:dyDescent="0.2">
      <c r="A2464" s="12" t="s">
        <v>1610</v>
      </c>
      <c r="B2464" s="4" t="s">
        <v>3636</v>
      </c>
      <c r="C2464" s="4" t="s">
        <v>3633</v>
      </c>
      <c r="D2464" s="5">
        <v>4980</v>
      </c>
      <c r="E2464" s="104">
        <v>2003</v>
      </c>
      <c r="G2464" s="263" t="str">
        <f t="shared" si="155"/>
        <v xml:space="preserve"> </v>
      </c>
      <c r="H2464" s="12" t="s">
        <v>139</v>
      </c>
      <c r="I2464" s="12" t="s">
        <v>3388</v>
      </c>
      <c r="J2464" s="263" t="str">
        <f t="shared" si="156"/>
        <v xml:space="preserve"> </v>
      </c>
      <c r="K2464" s="38" t="str">
        <f>IF(D2464&gt;=('28 Populations and thresholds'!$I$99),"YES"," ")</f>
        <v>YES</v>
      </c>
      <c r="L2464" s="38" t="str">
        <f>IF(K2464="YES"," ",IF(D2464&gt;=('28 Populations and thresholds'!$I$99)*0.25,"YES"))</f>
        <v xml:space="preserve"> </v>
      </c>
      <c r="M2464" s="38" t="b">
        <f>OR('28 Populations and thresholds'!$J$99="CR",'28 Populations and thresholds'!$J$99="EN",'28 Populations and thresholds'!$J$99="VU")</f>
        <v>0</v>
      </c>
      <c r="N2464" s="75">
        <f>D2464/'28 Populations and thresholds'!$H$99</f>
        <v>1.66E-2</v>
      </c>
      <c r="O2464" s="263" t="str">
        <f t="shared" si="157"/>
        <v xml:space="preserve"> </v>
      </c>
      <c r="Q2464" s="263" t="str">
        <f t="shared" si="158"/>
        <v xml:space="preserve"> </v>
      </c>
    </row>
    <row r="2465" spans="1:23" x14ac:dyDescent="0.2">
      <c r="A2465" s="275" t="s">
        <v>1610</v>
      </c>
      <c r="B2465" s="269" t="s">
        <v>3578</v>
      </c>
      <c r="C2465" s="269" t="s">
        <v>3570</v>
      </c>
      <c r="D2465" s="279">
        <v>283</v>
      </c>
      <c r="E2465" s="274">
        <v>2001</v>
      </c>
      <c r="F2465" s="272"/>
      <c r="G2465" s="263" t="str">
        <f t="shared" si="155"/>
        <v xml:space="preserve"> </v>
      </c>
      <c r="H2465" s="275" t="s">
        <v>139</v>
      </c>
      <c r="I2465" s="275" t="s">
        <v>3388</v>
      </c>
      <c r="J2465" s="263" t="str">
        <f t="shared" si="156"/>
        <v xml:space="preserve"> </v>
      </c>
      <c r="K2465" s="272" t="str">
        <f>IF(D2465&gt;=('28 Populations and thresholds'!$I$82),"YES"," ")</f>
        <v>YES</v>
      </c>
      <c r="L2465" s="272" t="str">
        <f>IF(K2465="YES"," ",IF(D2465&gt;=('28 Populations and thresholds'!$I$82)*0.25,"YES"))</f>
        <v xml:space="preserve"> </v>
      </c>
      <c r="M2465" s="272" t="b">
        <f>OR('28 Populations and thresholds'!$J$82="CR",'28 Populations and thresholds'!$J$82="EN",'28 Populations and thresholds'!$J$82="VU")</f>
        <v>0</v>
      </c>
      <c r="N2465" s="273">
        <f>D2465/'28 Populations and thresholds'!$H$82</f>
        <v>7.0749999999999993E-2</v>
      </c>
      <c r="O2465" s="263" t="str">
        <f t="shared" si="157"/>
        <v xml:space="preserve"> </v>
      </c>
      <c r="P2465" s="269"/>
      <c r="Q2465" s="263" t="str">
        <f t="shared" si="158"/>
        <v xml:space="preserve"> </v>
      </c>
    </row>
    <row r="2466" spans="1:23" x14ac:dyDescent="0.2">
      <c r="A2466" s="143" t="s">
        <v>1610</v>
      </c>
      <c r="B2466" s="4" t="s">
        <v>1741</v>
      </c>
      <c r="C2466" s="40" t="s">
        <v>3795</v>
      </c>
      <c r="D2466" s="41">
        <v>8430</v>
      </c>
      <c r="E2466" s="46">
        <v>35916</v>
      </c>
      <c r="F2466" s="43"/>
      <c r="G2466" s="263" t="str">
        <f t="shared" si="155"/>
        <v xml:space="preserve"> </v>
      </c>
      <c r="H2466" s="143" t="s">
        <v>21</v>
      </c>
      <c r="I2466" s="143" t="s">
        <v>907</v>
      </c>
      <c r="J2466" s="263" t="str">
        <f t="shared" si="156"/>
        <v xml:space="preserve"> </v>
      </c>
      <c r="K2466" s="38" t="str">
        <f>IF(D2466&gt;=(('28 Populations and thresholds'!$I$176)+('28 Populations and thresholds'!$I$177)),"YES"," ")</f>
        <v>YES</v>
      </c>
      <c r="L2466" s="38" t="str">
        <f>IF(K2466="YES"," ",IF(D2466&gt;=(('28 Populations and thresholds'!$I$176)+('28 Populations and thresholds'!$I$177))*0.25,"YES"))</f>
        <v xml:space="preserve"> </v>
      </c>
      <c r="M2466" s="38" t="b">
        <f>OR('28 Populations and thresholds'!$J$176="CR",'28 Populations and thresholds'!$J$176="EN",'28 Populations and thresholds'!$J$176="VU")</f>
        <v>0</v>
      </c>
      <c r="N2466" s="75">
        <f>D2466/(('28 Populations and thresholds'!$H$176)+('28 Populations and thresholds'!$H$177))</f>
        <v>3.0215053763440861E-2</v>
      </c>
      <c r="O2466" s="263" t="str">
        <f t="shared" si="157"/>
        <v xml:space="preserve"> </v>
      </c>
      <c r="P2466" s="12" t="s">
        <v>4568</v>
      </c>
      <c r="Q2466" s="263" t="str">
        <f t="shared" si="158"/>
        <v xml:space="preserve"> </v>
      </c>
    </row>
    <row r="2467" spans="1:23" x14ac:dyDescent="0.2">
      <c r="A2467" s="12" t="s">
        <v>1610</v>
      </c>
      <c r="B2467" s="4" t="s">
        <v>1741</v>
      </c>
      <c r="C2467" s="4" t="s">
        <v>3666</v>
      </c>
      <c r="D2467" s="5">
        <v>6223</v>
      </c>
      <c r="E2467" s="104" t="s">
        <v>3938</v>
      </c>
      <c r="G2467" s="263" t="str">
        <f t="shared" si="155"/>
        <v xml:space="preserve"> </v>
      </c>
      <c r="I2467" s="13" t="s">
        <v>4429</v>
      </c>
      <c r="J2467" s="263" t="str">
        <f t="shared" si="156"/>
        <v xml:space="preserve"> </v>
      </c>
      <c r="K2467" s="38" t="str">
        <f>IF(D2467&gt;=(('28 Populations and thresholds'!$I$62)+('28 Populations and thresholds'!$I$65)),"YES"," ")</f>
        <v>YES</v>
      </c>
      <c r="L2467" s="38" t="str">
        <f>IF(K2467="YES"," ",IF(D2467&gt;=(('28 Populations and thresholds'!$I$62)+('28 Populations and thresholds'!$I$65))*0.25,"YES"))</f>
        <v xml:space="preserve"> </v>
      </c>
      <c r="M2467" s="38" t="b">
        <f>OR('28 Populations and thresholds'!$J$62="CR",'28 Populations and thresholds'!$J$62="EN",'28 Populations and thresholds'!$J$62="VU")</f>
        <v>0</v>
      </c>
      <c r="N2467" s="75">
        <f>D2467/(('28 Populations and thresholds'!$H$62)+('28 Populations and thresholds'!$H$65))</f>
        <v>3.6605882352941176E-2</v>
      </c>
      <c r="O2467" s="263" t="str">
        <f t="shared" si="157"/>
        <v xml:space="preserve"> </v>
      </c>
      <c r="P2467" s="12" t="s">
        <v>4552</v>
      </c>
      <c r="Q2467" s="263" t="str">
        <f t="shared" si="158"/>
        <v xml:space="preserve"> </v>
      </c>
    </row>
    <row r="2468" spans="1:23" x14ac:dyDescent="0.2">
      <c r="A2468" s="12" t="s">
        <v>1610</v>
      </c>
      <c r="B2468" s="4" t="s">
        <v>1741</v>
      </c>
      <c r="C2468" s="4" t="s">
        <v>3756</v>
      </c>
      <c r="D2468" s="41">
        <v>2750</v>
      </c>
      <c r="E2468" s="46">
        <v>36039</v>
      </c>
      <c r="G2468" s="263" t="str">
        <f t="shared" si="155"/>
        <v xml:space="preserve"> </v>
      </c>
      <c r="H2468" s="143" t="s">
        <v>21</v>
      </c>
      <c r="I2468" s="143" t="s">
        <v>82</v>
      </c>
      <c r="J2468" s="263" t="str">
        <f t="shared" si="156"/>
        <v xml:space="preserve"> </v>
      </c>
      <c r="K2468" s="38" t="str">
        <f>IF(D2468&gt;=('28 Populations and thresholds'!$I$175),"YES"," ")</f>
        <v>YES</v>
      </c>
      <c r="L2468" s="38" t="str">
        <f>IF(K2468="YES"," ",IF(D2468&gt;=('28 Populations and thresholds'!$I$175)*0.25,"YES"))</f>
        <v xml:space="preserve"> </v>
      </c>
      <c r="M2468" s="38" t="b">
        <f>OR('28 Populations and thresholds'!$J$175="CR",'28 Populations and thresholds'!$J$175="EN",'28 Populations and thresholds'!$J$175="VU")</f>
        <v>0</v>
      </c>
      <c r="N2468" s="75">
        <f>D2468/'28 Populations and thresholds'!$H$175</f>
        <v>1.9784172661870502E-2</v>
      </c>
      <c r="O2468" s="263" t="str">
        <f t="shared" si="157"/>
        <v xml:space="preserve"> </v>
      </c>
      <c r="P2468" s="9"/>
      <c r="Q2468" s="263" t="str">
        <f t="shared" si="158"/>
        <v xml:space="preserve"> </v>
      </c>
      <c r="W2468" s="4"/>
    </row>
    <row r="2469" spans="1:23" x14ac:dyDescent="0.2">
      <c r="A2469" s="12" t="s">
        <v>1610</v>
      </c>
      <c r="B2469" s="4" t="s">
        <v>1741</v>
      </c>
      <c r="C2469" s="4" t="s">
        <v>3776</v>
      </c>
      <c r="D2469" s="41">
        <v>800</v>
      </c>
      <c r="E2469" s="46">
        <v>36436</v>
      </c>
      <c r="G2469" s="263" t="str">
        <f t="shared" si="155"/>
        <v xml:space="preserve"> </v>
      </c>
      <c r="H2469" s="143" t="s">
        <v>21</v>
      </c>
      <c r="I2469" s="143" t="s">
        <v>82</v>
      </c>
      <c r="J2469" s="263" t="str">
        <f t="shared" si="156"/>
        <v xml:space="preserve"> </v>
      </c>
      <c r="K2469" s="38" t="str">
        <f>IF(D2469&gt;=('28 Populations and thresholds'!$I$210),"YES"," ")</f>
        <v>YES</v>
      </c>
      <c r="L2469" s="38" t="str">
        <f>IF(K2469="YES"," ",IF(D2469&gt;=('28 Populations and thresholds'!$I$210)*0.25,"YES"))</f>
        <v xml:space="preserve"> </v>
      </c>
      <c r="M2469" s="38" t="b">
        <f>OR('28 Populations and thresholds'!$J$210="CR",'28 Populations and thresholds'!$J$210="EN",'28 Populations and thresholds'!$J$210="VU")</f>
        <v>0</v>
      </c>
      <c r="N2469" s="75">
        <f>D2469/'28 Populations and thresholds'!$H$210</f>
        <v>3.2000000000000001E-2</v>
      </c>
      <c r="O2469" s="263" t="str">
        <f t="shared" si="157"/>
        <v xml:space="preserve"> </v>
      </c>
      <c r="P2469" s="9"/>
      <c r="Q2469" s="263" t="str">
        <f t="shared" si="158"/>
        <v xml:space="preserve"> </v>
      </c>
    </row>
    <row r="2470" spans="1:23" x14ac:dyDescent="0.2">
      <c r="A2470" s="12" t="s">
        <v>1610</v>
      </c>
      <c r="B2470" s="4" t="s">
        <v>1741</v>
      </c>
      <c r="C2470" s="4" t="s">
        <v>3761</v>
      </c>
      <c r="D2470" s="41">
        <v>1585</v>
      </c>
      <c r="E2470" s="46">
        <v>36414</v>
      </c>
      <c r="G2470" s="263" t="str">
        <f t="shared" si="155"/>
        <v xml:space="preserve"> </v>
      </c>
      <c r="H2470" s="143" t="s">
        <v>21</v>
      </c>
      <c r="I2470" s="143" t="s">
        <v>82</v>
      </c>
      <c r="J2470" s="263" t="str">
        <f t="shared" si="156"/>
        <v xml:space="preserve"> </v>
      </c>
      <c r="K2470" s="38" t="str">
        <f>IF(D2470&gt;=('28 Populations and thresholds'!$I$187),"YES"," ")</f>
        <v>YES</v>
      </c>
      <c r="L2470" s="38" t="str">
        <f>IF(K2470="YES"," ",IF(D2470&gt;=('28 Populations and thresholds'!$I$187)*0.25,"YES"))</f>
        <v xml:space="preserve"> </v>
      </c>
      <c r="M2470" s="38" t="b">
        <f>OR('28 Populations and thresholds'!$J$187="CR",'28 Populations and thresholds'!$J$187="EN",'28 Populations and thresholds'!$J$187="VU")</f>
        <v>0</v>
      </c>
      <c r="N2470" s="75">
        <f>D2470/'28 Populations and thresholds'!$H$187</f>
        <v>1.585E-2</v>
      </c>
      <c r="O2470" s="263" t="str">
        <f t="shared" si="157"/>
        <v xml:space="preserve"> </v>
      </c>
      <c r="P2470" s="9"/>
      <c r="Q2470" s="263" t="str">
        <f t="shared" si="158"/>
        <v xml:space="preserve"> </v>
      </c>
    </row>
    <row r="2471" spans="1:23" x14ac:dyDescent="0.2">
      <c r="A2471" s="12" t="s">
        <v>1610</v>
      </c>
      <c r="B2471" s="4" t="s">
        <v>1741</v>
      </c>
      <c r="C2471" s="4" t="s">
        <v>3564</v>
      </c>
      <c r="D2471" s="5">
        <v>5820</v>
      </c>
      <c r="E2471" s="104">
        <v>2000</v>
      </c>
      <c r="G2471" s="263" t="str">
        <f t="shared" si="155"/>
        <v xml:space="preserve"> </v>
      </c>
      <c r="H2471" s="12" t="s">
        <v>139</v>
      </c>
      <c r="I2471" s="12" t="s">
        <v>3388</v>
      </c>
      <c r="J2471" s="263" t="str">
        <f t="shared" si="156"/>
        <v xml:space="preserve"> </v>
      </c>
      <c r="K2471" s="38" t="str">
        <f>IF(D2471&gt;=('28 Populations and thresholds'!$I$79),"YES"," ")</f>
        <v>YES</v>
      </c>
      <c r="L2471" s="38" t="str">
        <f>IF(K2471="YES"," ",IF(D2471&gt;=('28 Populations and thresholds'!$I$79)*0.25,"YES"))</f>
        <v xml:space="preserve"> </v>
      </c>
      <c r="M2471" s="38" t="b">
        <f>OR('28 Populations and thresholds'!$J$79="CR",'28 Populations and thresholds'!$J$79="EN",'28 Populations and thresholds'!$J$79="VU")</f>
        <v>0</v>
      </c>
      <c r="N2471" s="75">
        <f>D2471/'28 Populations and thresholds'!$H$79</f>
        <v>3.8800000000000001E-2</v>
      </c>
      <c r="O2471" s="263" t="str">
        <f t="shared" si="157"/>
        <v xml:space="preserve"> </v>
      </c>
      <c r="P2471" s="9"/>
      <c r="Q2471" s="263" t="str">
        <f t="shared" si="158"/>
        <v xml:space="preserve"> </v>
      </c>
    </row>
    <row r="2472" spans="1:23" x14ac:dyDescent="0.2">
      <c r="A2472" s="12" t="s">
        <v>1610</v>
      </c>
      <c r="B2472" s="4" t="s">
        <v>1741</v>
      </c>
      <c r="C2472" s="4" t="s">
        <v>3482</v>
      </c>
      <c r="D2472" s="41">
        <v>38850</v>
      </c>
      <c r="E2472" s="46">
        <v>35916</v>
      </c>
      <c r="G2472" s="263" t="str">
        <f t="shared" si="155"/>
        <v xml:space="preserve"> </v>
      </c>
      <c r="H2472" s="143" t="s">
        <v>21</v>
      </c>
      <c r="I2472" s="143" t="s">
        <v>907</v>
      </c>
      <c r="J2472" s="263" t="str">
        <f t="shared" si="156"/>
        <v xml:space="preserve"> </v>
      </c>
      <c r="K2472" s="38" t="str">
        <f>IF(D2472&gt;=(('28 Populations and thresholds'!$I$205)+('28 Populations and thresholds'!$I$206)+('28 Populations and thresholds'!$I$207)+('28 Populations and thresholds'!$I$208)),"YES"," ")</f>
        <v>YES</v>
      </c>
      <c r="L2472" s="38" t="str">
        <f>IF(K2472="YES"," ",IF(D2472&gt;=(('28 Populations and thresholds'!$I$205)+('28 Populations and thresholds'!$I$206)+('28 Populations and thresholds'!$I$207)+('28 Populations and thresholds'!$I$208))*0.25,"YES"))</f>
        <v xml:space="preserve"> </v>
      </c>
      <c r="M2472" s="38" t="b">
        <f>OR('28 Populations and thresholds'!$J$206="CR",'28 Populations and thresholds'!$J$206="EN",'28 Populations and thresholds'!$J$206="VU")</f>
        <v>0</v>
      </c>
      <c r="N2472" s="75">
        <f>D2472/(('28 Populations and thresholds'!$H$205)+('28 Populations and thresholds'!$H$206)+('28 Populations and thresholds'!$H$207)+('28 Populations and thresholds'!$H$208))</f>
        <v>1.4523907435791992E-2</v>
      </c>
      <c r="O2472" s="263" t="str">
        <f t="shared" si="157"/>
        <v xml:space="preserve"> </v>
      </c>
      <c r="P2472" s="12" t="s">
        <v>4568</v>
      </c>
      <c r="Q2472" s="263" t="str">
        <f t="shared" si="158"/>
        <v xml:space="preserve"> </v>
      </c>
    </row>
    <row r="2473" spans="1:23" s="4" customFormat="1" x14ac:dyDescent="0.2">
      <c r="A2473" s="12" t="s">
        <v>1610</v>
      </c>
      <c r="B2473" s="4" t="s">
        <v>1741</v>
      </c>
      <c r="C2473" s="4" t="s">
        <v>3606</v>
      </c>
      <c r="D2473" s="5">
        <v>16018</v>
      </c>
      <c r="E2473" s="104">
        <v>2000</v>
      </c>
      <c r="F2473" s="38"/>
      <c r="G2473" s="263" t="str">
        <f t="shared" si="155"/>
        <v xml:space="preserve"> </v>
      </c>
      <c r="H2473" s="12" t="s">
        <v>139</v>
      </c>
      <c r="I2473" s="12" t="s">
        <v>3388</v>
      </c>
      <c r="J2473" s="263" t="str">
        <f t="shared" si="156"/>
        <v xml:space="preserve"> </v>
      </c>
      <c r="K2473" s="38" t="str">
        <f>IF(D2473&gt;=('28 Populations and thresholds'!$I$91),"YES"," ")</f>
        <v>YES</v>
      </c>
      <c r="L2473" s="38" t="str">
        <f>IF(K2473="YES"," ",IF(D2473&gt;=('28 Populations and thresholds'!$I$91)*0.25,"YES"))</f>
        <v xml:space="preserve"> </v>
      </c>
      <c r="M2473" s="38" t="b">
        <f>OR('28 Populations and thresholds'!$J$91="CR",'28 Populations and thresholds'!$J$91="EN",'28 Populations and thresholds'!$J$91="VU")</f>
        <v>0</v>
      </c>
      <c r="N2473" s="75">
        <f>D2473/'28 Populations and thresholds'!$H$91</f>
        <v>1.0011249999999999E-2</v>
      </c>
      <c r="O2473" s="263" t="str">
        <f t="shared" si="157"/>
        <v xml:space="preserve"> </v>
      </c>
      <c r="P2473" s="12"/>
      <c r="Q2473" s="263" t="str">
        <f t="shared" si="158"/>
        <v xml:space="preserve"> </v>
      </c>
      <c r="R2473" s="9"/>
      <c r="S2473" s="9"/>
      <c r="T2473" s="9"/>
      <c r="U2473" s="9"/>
      <c r="V2473" s="9"/>
      <c r="W2473" s="9"/>
    </row>
    <row r="2474" spans="1:23" x14ac:dyDescent="0.2">
      <c r="A2474" s="12" t="s">
        <v>1610</v>
      </c>
      <c r="B2474" s="4" t="s">
        <v>1741</v>
      </c>
      <c r="C2474" s="4" t="s">
        <v>3467</v>
      </c>
      <c r="D2474" s="41">
        <v>775</v>
      </c>
      <c r="E2474" s="46">
        <v>36414</v>
      </c>
      <c r="G2474" s="263" t="str">
        <f t="shared" si="155"/>
        <v xml:space="preserve"> </v>
      </c>
      <c r="H2474" s="143" t="s">
        <v>21</v>
      </c>
      <c r="I2474" s="143" t="s">
        <v>82</v>
      </c>
      <c r="J2474" s="263" t="str">
        <f t="shared" si="156"/>
        <v xml:space="preserve"> </v>
      </c>
      <c r="K2474" s="38" t="str">
        <f>IF(D2474&gt;=('28 Populations and thresholds'!$I$180),"YES"," ")</f>
        <v xml:space="preserve"> </v>
      </c>
      <c r="L2474" s="38" t="str">
        <f>IF(K2474="YES"," ",IF(D2474&gt;=('28 Populations and thresholds'!$I$180)*0.25,"YES"))</f>
        <v>YES</v>
      </c>
      <c r="M2474" s="38" t="b">
        <f>OR('28 Populations and thresholds'!$J$180="CR",'28 Populations and thresholds'!$J$180="EN",'28 Populations and thresholds'!$J$180="VU")</f>
        <v>0</v>
      </c>
      <c r="N2474" s="75">
        <f>D2474/'28 Populations and thresholds'!$H$180</f>
        <v>7.7499999999999999E-3</v>
      </c>
      <c r="O2474" s="263" t="str">
        <f t="shared" si="157"/>
        <v xml:space="preserve"> </v>
      </c>
      <c r="P2474" s="9"/>
      <c r="Q2474" s="263" t="str">
        <f t="shared" si="158"/>
        <v xml:space="preserve"> </v>
      </c>
    </row>
    <row r="2475" spans="1:23" x14ac:dyDescent="0.2">
      <c r="A2475" s="12" t="s">
        <v>1610</v>
      </c>
      <c r="B2475" s="4" t="s">
        <v>1741</v>
      </c>
      <c r="C2475" s="4" t="s">
        <v>3470</v>
      </c>
      <c r="D2475" s="41">
        <v>1045</v>
      </c>
      <c r="E2475" s="46">
        <v>36267</v>
      </c>
      <c r="G2475" s="263" t="str">
        <f t="shared" si="155"/>
        <v xml:space="preserve"> </v>
      </c>
      <c r="H2475" s="143" t="s">
        <v>21</v>
      </c>
      <c r="I2475" s="143" t="s">
        <v>82</v>
      </c>
      <c r="J2475" s="263" t="str">
        <f t="shared" si="156"/>
        <v xml:space="preserve"> </v>
      </c>
      <c r="K2475" s="38" t="str">
        <f>IF(D2475&gt;=('28 Populations and thresholds'!$I$181),"YES"," ")</f>
        <v>YES</v>
      </c>
      <c r="L2475" s="38" t="str">
        <f>IF(K2475="YES"," ",IF(D2475&gt;=('28 Populations and thresholds'!$I$181)*0.25,"YES"))</f>
        <v xml:space="preserve"> </v>
      </c>
      <c r="M2475" s="38" t="b">
        <f>OR('28 Populations and thresholds'!$J$181="CR",'28 Populations and thresholds'!$J$181="EN",'28 Populations and thresholds'!$J$181="VU")</f>
        <v>1</v>
      </c>
      <c r="N2475" s="75">
        <f>D2475/'28 Populations and thresholds'!$H$181</f>
        <v>3.2656249999999998E-2</v>
      </c>
      <c r="O2475" s="263" t="str">
        <f t="shared" si="157"/>
        <v xml:space="preserve"> </v>
      </c>
      <c r="P2475" s="9"/>
      <c r="Q2475" s="263" t="str">
        <f t="shared" si="158"/>
        <v xml:space="preserve"> </v>
      </c>
    </row>
    <row r="2476" spans="1:23" x14ac:dyDescent="0.2">
      <c r="A2476" s="12" t="s">
        <v>1610</v>
      </c>
      <c r="B2476" s="4" t="s">
        <v>1741</v>
      </c>
      <c r="C2476" s="4" t="s">
        <v>3767</v>
      </c>
      <c r="D2476" s="41">
        <v>60000</v>
      </c>
      <c r="E2476" s="46">
        <v>35916</v>
      </c>
      <c r="G2476" s="263" t="str">
        <f t="shared" si="155"/>
        <v xml:space="preserve"> </v>
      </c>
      <c r="H2476" s="143" t="s">
        <v>21</v>
      </c>
      <c r="I2476" s="143" t="s">
        <v>907</v>
      </c>
      <c r="J2476" s="263" t="str">
        <f t="shared" si="156"/>
        <v xml:space="preserve"> </v>
      </c>
      <c r="K2476" s="38" t="str">
        <f>IF(D2476&gt;=('28 Populations and thresholds'!$I$195),"YES"," ")</f>
        <v>YES</v>
      </c>
      <c r="L2476" s="38" t="str">
        <f>IF(K2476="YES"," ",IF(D2476&gt;=('28 Populations and thresholds'!$I$195)*0.25,"YES"))</f>
        <v xml:space="preserve"> </v>
      </c>
      <c r="M2476" s="38" t="b">
        <f>OR('28 Populations and thresholds'!$J$195="CR",'28 Populations and thresholds'!$J$195="EN",'28 Populations and thresholds'!$J$195="VU")</f>
        <v>1</v>
      </c>
      <c r="N2476" s="75">
        <f>D2476/'28 Populations and thresholds'!$H$195</f>
        <v>0.20689655172413793</v>
      </c>
      <c r="O2476" s="263" t="str">
        <f t="shared" si="157"/>
        <v xml:space="preserve"> </v>
      </c>
      <c r="Q2476" s="263" t="str">
        <f t="shared" si="158"/>
        <v xml:space="preserve"> </v>
      </c>
    </row>
    <row r="2477" spans="1:23" x14ac:dyDescent="0.2">
      <c r="A2477" s="12" t="s">
        <v>1610</v>
      </c>
      <c r="B2477" s="4" t="s">
        <v>1741</v>
      </c>
      <c r="C2477" s="4" t="s">
        <v>3659</v>
      </c>
      <c r="D2477" s="105">
        <v>3723</v>
      </c>
      <c r="E2477" s="106">
        <v>2006</v>
      </c>
      <c r="G2477" s="263" t="str">
        <f t="shared" si="155"/>
        <v xml:space="preserve"> </v>
      </c>
      <c r="H2477" s="12" t="s">
        <v>139</v>
      </c>
      <c r="I2477" s="12" t="s">
        <v>3388</v>
      </c>
      <c r="J2477" s="263" t="str">
        <f t="shared" si="156"/>
        <v xml:space="preserve"> </v>
      </c>
      <c r="K2477" s="38" t="str">
        <f>IF(D2477&gt;=('28 Populations and thresholds'!$I$68),"YES"," ")</f>
        <v>YES</v>
      </c>
      <c r="L2477" s="38" t="str">
        <f>IF(K2477="YES"," ",IF(D2477&gt;=('28 Populations and thresholds'!$I$68)*0.25,"YES"))</f>
        <v xml:space="preserve"> </v>
      </c>
      <c r="M2477" s="38" t="b">
        <f>OR('28 Populations and thresholds'!$J$68="CR",'28 Populations and thresholds'!$J$68="EN",'28 Populations and thresholds'!$J$68="VU")</f>
        <v>0</v>
      </c>
      <c r="N2477" s="75">
        <f>D2477/'28 Populations and thresholds'!$H$68</f>
        <v>3.7229999999999999E-2</v>
      </c>
      <c r="O2477" s="263" t="str">
        <f t="shared" si="157"/>
        <v xml:space="preserve"> </v>
      </c>
      <c r="P2477" s="9"/>
      <c r="Q2477" s="263" t="str">
        <f t="shared" si="158"/>
        <v xml:space="preserve"> </v>
      </c>
    </row>
    <row r="2478" spans="1:23" x14ac:dyDescent="0.2">
      <c r="A2478" s="12" t="s">
        <v>1610</v>
      </c>
      <c r="B2478" s="4" t="s">
        <v>1741</v>
      </c>
      <c r="C2478" s="4" t="s">
        <v>3451</v>
      </c>
      <c r="D2478" s="41">
        <v>3601</v>
      </c>
      <c r="E2478" s="46">
        <v>35916</v>
      </c>
      <c r="G2478" s="263" t="str">
        <f t="shared" si="155"/>
        <v xml:space="preserve"> </v>
      </c>
      <c r="H2478" s="143" t="s">
        <v>21</v>
      </c>
      <c r="I2478" s="143" t="s">
        <v>907</v>
      </c>
      <c r="J2478" s="263" t="str">
        <f t="shared" si="156"/>
        <v xml:space="preserve"> </v>
      </c>
      <c r="K2478" s="38" t="str">
        <f>IF(D2478&gt;=('28 Populations and thresholds'!$I$154),"YES"," ")</f>
        <v>YES</v>
      </c>
      <c r="L2478" s="38" t="str">
        <f>IF(K2478="YES"," ",IF(D2478&gt;=('28 Populations and thresholds'!$I$154)*0.25,"YES"))</f>
        <v xml:space="preserve"> </v>
      </c>
      <c r="M2478" s="38" t="b">
        <f>OR('28 Populations and thresholds'!$J$154="CR",'28 Populations and thresholds'!$J$154="EN",'28 Populations and thresholds'!$J$154="VU")</f>
        <v>0</v>
      </c>
      <c r="N2478" s="75">
        <f>D2478/'28 Populations and thresholds'!$H$154</f>
        <v>3.4625000000000003E-2</v>
      </c>
      <c r="O2478" s="263" t="str">
        <f t="shared" si="157"/>
        <v xml:space="preserve"> </v>
      </c>
      <c r="P2478" s="9"/>
      <c r="Q2478" s="263" t="str">
        <f t="shared" si="158"/>
        <v xml:space="preserve"> </v>
      </c>
    </row>
    <row r="2479" spans="1:23" x14ac:dyDescent="0.2">
      <c r="A2479" s="12" t="s">
        <v>1610</v>
      </c>
      <c r="B2479" s="4" t="s">
        <v>1741</v>
      </c>
      <c r="C2479" s="4" t="s">
        <v>3452</v>
      </c>
      <c r="D2479" s="41">
        <v>8850</v>
      </c>
      <c r="E2479" s="46">
        <v>35674</v>
      </c>
      <c r="G2479" s="263" t="str">
        <f t="shared" si="155"/>
        <v xml:space="preserve"> </v>
      </c>
      <c r="H2479" s="143" t="s">
        <v>21</v>
      </c>
      <c r="I2479" s="143" t="s">
        <v>907</v>
      </c>
      <c r="J2479" s="263" t="str">
        <f t="shared" si="156"/>
        <v xml:space="preserve"> </v>
      </c>
      <c r="K2479" s="38" t="str">
        <f>IF(D2479&gt;=('28 Populations and thresholds'!$I$158),"YES"," ")</f>
        <v>YES</v>
      </c>
      <c r="L2479" s="38" t="str">
        <f>IF(K2479="YES"," ",IF(D2479&gt;=('28 Populations and thresholds'!$I$158)*0.25,"YES"))</f>
        <v xml:space="preserve"> </v>
      </c>
      <c r="M2479" s="38" t="b">
        <f>OR('28 Populations and thresholds'!$J$158="CR",'28 Populations and thresholds'!$J$158="EN",'28 Populations and thresholds'!$J$158="VU")</f>
        <v>0</v>
      </c>
      <c r="N2479" s="75">
        <f>D2479/'28 Populations and thresholds'!$H$158</f>
        <v>8.8499999999999995E-2</v>
      </c>
      <c r="O2479" s="263" t="str">
        <f t="shared" si="157"/>
        <v xml:space="preserve"> </v>
      </c>
      <c r="P2479" s="9"/>
      <c r="Q2479" s="263" t="str">
        <f t="shared" si="158"/>
        <v xml:space="preserve"> </v>
      </c>
      <c r="W2479" s="4"/>
    </row>
    <row r="2480" spans="1:23" x14ac:dyDescent="0.2">
      <c r="A2480" s="12" t="s">
        <v>1610</v>
      </c>
      <c r="B2480" s="4" t="s">
        <v>1741</v>
      </c>
      <c r="C2480" s="4" t="s">
        <v>3459</v>
      </c>
      <c r="D2480" s="41">
        <v>4320</v>
      </c>
      <c r="E2480" s="46">
        <v>35674</v>
      </c>
      <c r="G2480" s="263" t="str">
        <f t="shared" si="155"/>
        <v xml:space="preserve"> </v>
      </c>
      <c r="H2480" s="143" t="s">
        <v>21</v>
      </c>
      <c r="I2480" s="143" t="s">
        <v>907</v>
      </c>
      <c r="J2480" s="263" t="str">
        <f t="shared" si="156"/>
        <v xml:space="preserve"> </v>
      </c>
      <c r="K2480" s="38" t="str">
        <f>IF(D2480&gt;=(('28 Populations and thresholds'!$I$160)+('28 Populations and thresholds'!$I$163)),"YES"," ")</f>
        <v>YES</v>
      </c>
      <c r="L2480" s="38" t="str">
        <f>IF(K2480="YES"," ",IF(D2480&gt;=(('28 Populations and thresholds'!$I$160)+('28 Populations and thresholds'!$I$163))*0.25,"YES"))</f>
        <v xml:space="preserve"> </v>
      </c>
      <c r="M2480" s="38" t="b">
        <f>OR('28 Populations and thresholds'!$J$160="CR",'28 Populations and thresholds'!$J$160="EN",'28 Populations and thresholds'!$J$160="VU")</f>
        <v>0</v>
      </c>
      <c r="N2480" s="75">
        <f>D2480/(('28 Populations and thresholds'!$H$160)+('28 Populations and thresholds'!$H$163))</f>
        <v>0.11220779220779221</v>
      </c>
      <c r="O2480" s="263" t="str">
        <f t="shared" si="157"/>
        <v xml:space="preserve"> </v>
      </c>
      <c r="P2480" s="121" t="s">
        <v>4563</v>
      </c>
      <c r="Q2480" s="263" t="str">
        <f t="shared" si="158"/>
        <v xml:space="preserve"> </v>
      </c>
    </row>
    <row r="2481" spans="1:23" s="4" customFormat="1" x14ac:dyDescent="0.2">
      <c r="A2481" s="12" t="s">
        <v>1610</v>
      </c>
      <c r="B2481" s="4" t="s">
        <v>1741</v>
      </c>
      <c r="C2481" s="111" t="s">
        <v>3603</v>
      </c>
      <c r="D2481" s="5">
        <v>55508</v>
      </c>
      <c r="E2481" s="104">
        <v>2000</v>
      </c>
      <c r="F2481" s="38"/>
      <c r="G2481" s="263" t="str">
        <f t="shared" si="155"/>
        <v xml:space="preserve"> </v>
      </c>
      <c r="H2481" s="12" t="s">
        <v>139</v>
      </c>
      <c r="I2481" s="12" t="s">
        <v>3388</v>
      </c>
      <c r="J2481" s="263" t="str">
        <f t="shared" si="156"/>
        <v xml:space="preserve"> </v>
      </c>
      <c r="K2481" s="38" t="str">
        <f>IF(D2481&gt;=('28 Populations and thresholds'!$I$89),"YES"," ")</f>
        <v>YES</v>
      </c>
      <c r="L2481" s="38" t="str">
        <f>IF(K2481="YES"," ",IF(D2481&gt;=('28 Populations and thresholds'!$I$89)*0.25,"YES"))</f>
        <v xml:space="preserve"> </v>
      </c>
      <c r="M2481" s="38" t="b">
        <f>OR('28 Populations and thresholds'!$J$89="CR",'28 Populations and thresholds'!$J$89="EN",'28 Populations and thresholds'!$J$89="VU")</f>
        <v>0</v>
      </c>
      <c r="N2481" s="75">
        <f>D2481/'28 Populations and thresholds'!$H$89</f>
        <v>3.7005333333333335E-2</v>
      </c>
      <c r="O2481" s="263" t="str">
        <f t="shared" si="157"/>
        <v xml:space="preserve"> </v>
      </c>
      <c r="P2481" s="9"/>
      <c r="Q2481" s="263" t="str">
        <f t="shared" si="158"/>
        <v xml:space="preserve"> </v>
      </c>
      <c r="R2481" s="9"/>
      <c r="S2481" s="9"/>
      <c r="T2481" s="9"/>
      <c r="U2481" s="9"/>
      <c r="V2481" s="9"/>
      <c r="W2481" s="9"/>
    </row>
    <row r="2482" spans="1:23" x14ac:dyDescent="0.2">
      <c r="A2482" s="12" t="s">
        <v>1610</v>
      </c>
      <c r="B2482" s="4" t="s">
        <v>1741</v>
      </c>
      <c r="C2482" s="40" t="s">
        <v>3799</v>
      </c>
      <c r="D2482" s="41">
        <v>1500</v>
      </c>
      <c r="E2482" s="46">
        <v>35916</v>
      </c>
      <c r="G2482" s="263" t="str">
        <f t="shared" si="155"/>
        <v xml:space="preserve"> </v>
      </c>
      <c r="H2482" s="143" t="s">
        <v>21</v>
      </c>
      <c r="I2482" s="143" t="s">
        <v>907</v>
      </c>
      <c r="J2482" s="263" t="str">
        <f t="shared" si="156"/>
        <v xml:space="preserve"> </v>
      </c>
      <c r="K2482" s="38" t="str">
        <f>IF(D2482&gt;=(('28 Populations and thresholds'!$I$196)+('28 Populations and thresholds'!$I$197)),"YES"," ")</f>
        <v>YES</v>
      </c>
      <c r="L2482" s="38" t="str">
        <f>IF(K2482="YES"," ",IF(D2482&gt;=(('28 Populations and thresholds'!$I$196)+('28 Populations and thresholds'!$I$197))*0.25,"YES"))</f>
        <v xml:space="preserve"> </v>
      </c>
      <c r="M2482" s="38" t="b">
        <f>OR('28 Populations and thresholds'!$J$197="CR",'28 Populations and thresholds'!$J$197="EN",'28 Populations and thresholds'!$J$197="VU")</f>
        <v>0</v>
      </c>
      <c r="N2482" s="75">
        <f>D2482/(('28 Populations and thresholds'!$H$196)+('28 Populations and thresholds'!$H$197))</f>
        <v>1.2295081967213115E-2</v>
      </c>
      <c r="O2482" s="263" t="str">
        <f t="shared" si="157"/>
        <v xml:space="preserve"> </v>
      </c>
      <c r="P2482" s="12" t="s">
        <v>4568</v>
      </c>
      <c r="Q2482" s="263" t="str">
        <f t="shared" si="158"/>
        <v xml:space="preserve"> </v>
      </c>
    </row>
    <row r="2483" spans="1:23" x14ac:dyDescent="0.2">
      <c r="A2483" s="12" t="s">
        <v>1610</v>
      </c>
      <c r="B2483" s="4" t="s">
        <v>1741</v>
      </c>
      <c r="C2483" s="4" t="s">
        <v>3770</v>
      </c>
      <c r="D2483" s="41">
        <v>5000</v>
      </c>
      <c r="E2483" s="46">
        <v>35916</v>
      </c>
      <c r="G2483" s="263" t="str">
        <f t="shared" si="155"/>
        <v xml:space="preserve"> </v>
      </c>
      <c r="H2483" s="143" t="s">
        <v>21</v>
      </c>
      <c r="I2483" s="143" t="s">
        <v>907</v>
      </c>
      <c r="J2483" s="263" t="str">
        <f t="shared" si="156"/>
        <v xml:space="preserve"> </v>
      </c>
      <c r="K2483" s="38" t="str">
        <f>IF(D2483&gt;=('28 Populations and thresholds'!$I$199),"YES"," ")</f>
        <v>YES</v>
      </c>
      <c r="L2483" s="38" t="str">
        <f>IF(K2483="YES"," ",IF(D2483&gt;=('28 Populations and thresholds'!$I$199)*0.25,"YES"))</f>
        <v xml:space="preserve"> </v>
      </c>
      <c r="M2483" s="38" t="b">
        <f>OR('28 Populations and thresholds'!$J$199="CR",'28 Populations and thresholds'!$J$199="EN",'28 Populations and thresholds'!$J$199="VU")</f>
        <v>0</v>
      </c>
      <c r="N2483" s="75">
        <f>D2483/'28 Populations and thresholds'!$H$199</f>
        <v>1.5873015873015872E-2</v>
      </c>
      <c r="O2483" s="263" t="str">
        <f t="shared" si="157"/>
        <v xml:space="preserve"> </v>
      </c>
      <c r="P2483" s="9"/>
      <c r="Q2483" s="263" t="str">
        <f t="shared" si="158"/>
        <v xml:space="preserve"> </v>
      </c>
    </row>
    <row r="2484" spans="1:23" x14ac:dyDescent="0.2">
      <c r="A2484" s="12" t="s">
        <v>1610</v>
      </c>
      <c r="B2484" s="4" t="s">
        <v>1741</v>
      </c>
      <c r="C2484" s="111" t="s">
        <v>3766</v>
      </c>
      <c r="D2484" s="41">
        <v>450</v>
      </c>
      <c r="E2484" s="46">
        <v>35916</v>
      </c>
      <c r="G2484" s="263" t="str">
        <f t="shared" si="155"/>
        <v xml:space="preserve"> </v>
      </c>
      <c r="H2484" s="143" t="s">
        <v>21</v>
      </c>
      <c r="I2484" s="143" t="s">
        <v>907</v>
      </c>
      <c r="J2484" s="263" t="str">
        <f t="shared" si="156"/>
        <v xml:space="preserve"> </v>
      </c>
      <c r="K2484" s="38" t="str">
        <f>IF(D2484&gt;=('28 Populations and thresholds'!$I$194),"YES"," ")</f>
        <v>YES</v>
      </c>
      <c r="L2484" s="38" t="str">
        <f>IF(K2484="YES"," ",IF(D2484&gt;=('28 Populations and thresholds'!$I$194)*0.25,"YES"))</f>
        <v xml:space="preserve"> </v>
      </c>
      <c r="M2484" s="38" t="b">
        <f>OR('28 Populations and thresholds'!$J$194="CR",'28 Populations and thresholds'!$J$194="EN",'28 Populations and thresholds'!$J$194="VU")</f>
        <v>0</v>
      </c>
      <c r="N2484" s="75">
        <f>D2484/'28 Populations and thresholds'!$H$194</f>
        <v>1.5789473684210527E-2</v>
      </c>
      <c r="O2484" s="263" t="str">
        <f t="shared" si="157"/>
        <v xml:space="preserve"> </v>
      </c>
      <c r="P2484" s="9"/>
      <c r="Q2484" s="263" t="str">
        <f t="shared" si="158"/>
        <v xml:space="preserve"> </v>
      </c>
    </row>
    <row r="2485" spans="1:23" x14ac:dyDescent="0.2">
      <c r="A2485" s="12" t="s">
        <v>1610</v>
      </c>
      <c r="B2485" s="111" t="s">
        <v>1741</v>
      </c>
      <c r="C2485" s="111" t="s">
        <v>1732</v>
      </c>
      <c r="D2485" s="5">
        <v>308</v>
      </c>
      <c r="E2485" s="1" t="s">
        <v>32</v>
      </c>
      <c r="G2485" s="263" t="str">
        <f t="shared" si="155"/>
        <v xml:space="preserve"> </v>
      </c>
      <c r="H2485" s="13" t="s">
        <v>139</v>
      </c>
      <c r="J2485" s="263" t="str">
        <f t="shared" si="156"/>
        <v xml:space="preserve"> </v>
      </c>
      <c r="K2485" s="38" t="str">
        <f>IF(D2485&gt;=('28 Populations and thresholds'!$I$221),"YES"," ")</f>
        <v>YES</v>
      </c>
      <c r="L2485" s="38" t="str">
        <f>IF(K2485="YES"," ",IF(D2485&gt;=('28 Populations and thresholds'!$I$221)*0.25,"YES"))</f>
        <v xml:space="preserve"> </v>
      </c>
      <c r="M2485" s="38" t="b">
        <f>OR('28 Populations and thresholds'!$J$221="CR",'28 Populations and thresholds'!$J$221="EN",'28 Populations and thresholds'!$J$221="VU")</f>
        <v>1</v>
      </c>
      <c r="N2485" s="75">
        <f>D2485/'28 Populations and thresholds'!$H$221</f>
        <v>3.2083333333333332E-2</v>
      </c>
      <c r="O2485" s="263" t="str">
        <f t="shared" si="157"/>
        <v xml:space="preserve"> </v>
      </c>
      <c r="Q2485" s="263" t="str">
        <f t="shared" si="158"/>
        <v xml:space="preserve"> </v>
      </c>
    </row>
    <row r="2486" spans="1:23" x14ac:dyDescent="0.2">
      <c r="A2486" s="12" t="s">
        <v>1610</v>
      </c>
      <c r="B2486" s="4" t="s">
        <v>1741</v>
      </c>
      <c r="C2486" s="111" t="s">
        <v>3773</v>
      </c>
      <c r="D2486" s="41">
        <v>650</v>
      </c>
      <c r="E2486" s="46">
        <v>35916</v>
      </c>
      <c r="G2486" s="263" t="str">
        <f t="shared" si="155"/>
        <v xml:space="preserve"> </v>
      </c>
      <c r="H2486" s="143" t="s">
        <v>21</v>
      </c>
      <c r="I2486" s="143" t="s">
        <v>907</v>
      </c>
      <c r="J2486" s="263" t="str">
        <f t="shared" si="156"/>
        <v xml:space="preserve"> </v>
      </c>
      <c r="K2486" s="38" t="str">
        <f>IF(D2486&gt;=('28 Populations and thresholds'!$I$202),"YES"," ")</f>
        <v xml:space="preserve"> </v>
      </c>
      <c r="L2486" s="38" t="str">
        <f>IF(K2486="YES"," ",IF(D2486&gt;=('28 Populations and thresholds'!$I$202)*0.25,"YES"))</f>
        <v>YES</v>
      </c>
      <c r="M2486" s="38" t="b">
        <f>OR('28 Populations and thresholds'!$J$202="CR",'28 Populations and thresholds'!$J$202="EN",'28 Populations and thresholds'!$J$202="VU")</f>
        <v>0</v>
      </c>
      <c r="N2486" s="75">
        <f>D2486/'28 Populations and thresholds'!$H$202</f>
        <v>4.0625000000000001E-3</v>
      </c>
      <c r="O2486" s="263" t="str">
        <f t="shared" si="157"/>
        <v xml:space="preserve"> </v>
      </c>
      <c r="P2486" s="9"/>
      <c r="Q2486" s="263" t="str">
        <f t="shared" si="158"/>
        <v xml:space="preserve"> </v>
      </c>
      <c r="R2486" s="4"/>
      <c r="S2486" s="4"/>
      <c r="T2486" s="4"/>
      <c r="U2486" s="4"/>
      <c r="V2486" s="4"/>
    </row>
    <row r="2487" spans="1:23" x14ac:dyDescent="0.2">
      <c r="A2487" s="12" t="s">
        <v>1610</v>
      </c>
      <c r="B2487" s="4" t="s">
        <v>1741</v>
      </c>
      <c r="C2487" s="4" t="s">
        <v>3484</v>
      </c>
      <c r="D2487" s="41">
        <v>100</v>
      </c>
      <c r="E2487" s="46">
        <v>36801</v>
      </c>
      <c r="G2487" s="263" t="str">
        <f t="shared" si="155"/>
        <v xml:space="preserve"> </v>
      </c>
      <c r="H2487" s="143" t="s">
        <v>21</v>
      </c>
      <c r="I2487" s="143" t="s">
        <v>82</v>
      </c>
      <c r="J2487" s="263" t="str">
        <f t="shared" si="156"/>
        <v xml:space="preserve"> </v>
      </c>
      <c r="K2487" s="38" t="str">
        <f>IF(D2487&gt;=('28 Populations and thresholds'!$I$209),"YES"," ")</f>
        <v>YES</v>
      </c>
      <c r="L2487" s="38" t="str">
        <f>IF(K2487="YES"," ",IF(D2487&gt;=('28 Populations and thresholds'!$I$209)*0.25,"YES"))</f>
        <v xml:space="preserve"> </v>
      </c>
      <c r="M2487" s="38" t="b">
        <f>OR('28 Populations and thresholds'!$J$209="CR",'28 Populations and thresholds'!$J$209="EN",'28 Populations and thresholds'!$J$209="VU")</f>
        <v>1</v>
      </c>
      <c r="N2487" s="75">
        <f>D2487/'28 Populations and thresholds'!$H$209</f>
        <v>0.20833333333333334</v>
      </c>
      <c r="O2487" s="263" t="str">
        <f t="shared" si="157"/>
        <v xml:space="preserve"> </v>
      </c>
      <c r="Q2487" s="263" t="str">
        <f t="shared" si="158"/>
        <v xml:space="preserve"> </v>
      </c>
      <c r="R2487" s="4"/>
      <c r="S2487" s="4"/>
      <c r="T2487" s="4"/>
      <c r="U2487" s="4"/>
      <c r="V2487" s="4"/>
    </row>
    <row r="2488" spans="1:23" x14ac:dyDescent="0.2">
      <c r="A2488" s="12" t="s">
        <v>1610</v>
      </c>
      <c r="B2488" s="4" t="s">
        <v>1741</v>
      </c>
      <c r="C2488" s="111" t="s">
        <v>3472</v>
      </c>
      <c r="D2488" s="41">
        <v>59</v>
      </c>
      <c r="E2488" s="43"/>
      <c r="G2488" s="263" t="str">
        <f t="shared" si="155"/>
        <v xml:space="preserve"> </v>
      </c>
      <c r="H2488" s="143" t="s">
        <v>21</v>
      </c>
      <c r="I2488" s="143" t="s">
        <v>82</v>
      </c>
      <c r="J2488" s="263" t="str">
        <f t="shared" si="156"/>
        <v xml:space="preserve"> </v>
      </c>
      <c r="K2488" s="38" t="str">
        <f>IF(D2488&gt;=('28 Populations and thresholds'!$I$188),"YES"," ")</f>
        <v>YES</v>
      </c>
      <c r="L2488" s="38" t="str">
        <f>IF(K2488="YES"," ",IF(D2488&gt;=('28 Populations and thresholds'!$I$188)*0.25,"YES"))</f>
        <v xml:space="preserve"> </v>
      </c>
      <c r="M2488" s="38" t="b">
        <f>OR('28 Populations and thresholds'!$J$188="CR",'28 Populations and thresholds'!$J$188="EN",'28 Populations and thresholds'!$J$188="VU")</f>
        <v>1</v>
      </c>
      <c r="N2488" s="75">
        <f>D2488/'28 Populations and thresholds'!$H$188</f>
        <v>9.8333333333333328E-2</v>
      </c>
      <c r="O2488" s="263" t="str">
        <f t="shared" si="157"/>
        <v xml:space="preserve"> </v>
      </c>
      <c r="P2488" s="9"/>
      <c r="Q2488" s="263" t="str">
        <f t="shared" si="158"/>
        <v xml:space="preserve"> </v>
      </c>
      <c r="R2488" s="4"/>
      <c r="S2488" s="4"/>
      <c r="T2488" s="4"/>
      <c r="U2488" s="4"/>
      <c r="V2488" s="4"/>
    </row>
    <row r="2489" spans="1:23" x14ac:dyDescent="0.2">
      <c r="A2489" s="12" t="s">
        <v>1610</v>
      </c>
      <c r="B2489" s="4" t="s">
        <v>1741</v>
      </c>
      <c r="C2489" s="111" t="s">
        <v>3763</v>
      </c>
      <c r="D2489" s="41">
        <v>1600</v>
      </c>
      <c r="E2489" s="46">
        <v>35186</v>
      </c>
      <c r="G2489" s="263" t="str">
        <f t="shared" si="155"/>
        <v xml:space="preserve"> </v>
      </c>
      <c r="H2489" s="143" t="s">
        <v>21</v>
      </c>
      <c r="I2489" s="143" t="s">
        <v>501</v>
      </c>
      <c r="J2489" s="263" t="str">
        <f t="shared" si="156"/>
        <v xml:space="preserve"> </v>
      </c>
      <c r="K2489" s="38" t="str">
        <f>IF(D2489&gt;=('28 Populations and thresholds'!$I$191),"YES"," ")</f>
        <v>YES</v>
      </c>
      <c r="L2489" s="38" t="str">
        <f>IF(K2489="YES"," ",IF(D2489&gt;=('28 Populations and thresholds'!$I$191)*0.25,"YES"))</f>
        <v xml:space="preserve"> </v>
      </c>
      <c r="M2489" s="38" t="b">
        <f>OR('28 Populations and thresholds'!$J$191="CR",'28 Populations and thresholds'!$J$191="EN",'28 Populations and thresholds'!$J$191="VU")</f>
        <v>0</v>
      </c>
      <c r="N2489" s="75">
        <f>D2489/'28 Populations and thresholds'!$H$191</f>
        <v>3.2000000000000001E-2</v>
      </c>
      <c r="O2489" s="263" t="str">
        <f t="shared" si="157"/>
        <v xml:space="preserve"> </v>
      </c>
      <c r="Q2489" s="263" t="str">
        <f t="shared" si="158"/>
        <v xml:space="preserve"> </v>
      </c>
    </row>
    <row r="2490" spans="1:23" x14ac:dyDescent="0.2">
      <c r="A2490" s="12" t="s">
        <v>1610</v>
      </c>
      <c r="B2490" s="4" t="s">
        <v>1741</v>
      </c>
      <c r="C2490" s="111" t="s">
        <v>3758</v>
      </c>
      <c r="D2490" s="41">
        <v>1070</v>
      </c>
      <c r="E2490" s="46">
        <v>35916</v>
      </c>
      <c r="G2490" s="263" t="str">
        <f t="shared" si="155"/>
        <v xml:space="preserve"> </v>
      </c>
      <c r="H2490" s="143" t="s">
        <v>21</v>
      </c>
      <c r="I2490" s="143" t="s">
        <v>907</v>
      </c>
      <c r="J2490" s="263" t="str">
        <f t="shared" si="156"/>
        <v xml:space="preserve"> </v>
      </c>
      <c r="K2490" s="38" t="str">
        <f>IF(D2490&gt;=('28 Populations and thresholds'!$I$179),"YES"," ")</f>
        <v>YES</v>
      </c>
      <c r="L2490" s="38" t="str">
        <f>IF(K2490="YES"," ",IF(D2490&gt;=('28 Populations and thresholds'!$I$179)*0.25,"YES"))</f>
        <v xml:space="preserve"> </v>
      </c>
      <c r="M2490" s="38" t="b">
        <f>OR('28 Populations and thresholds'!$J$179="CR",'28 Populations and thresholds'!$J$179="EN",'28 Populations and thresholds'!$J$179="VU")</f>
        <v>0</v>
      </c>
      <c r="N2490" s="75">
        <f>D2490/'28 Populations and thresholds'!$H$179</f>
        <v>1.9454545454545454E-2</v>
      </c>
      <c r="O2490" s="263" t="str">
        <f t="shared" si="157"/>
        <v xml:space="preserve"> </v>
      </c>
      <c r="P2490" s="9"/>
      <c r="Q2490" s="263" t="str">
        <f t="shared" si="158"/>
        <v xml:space="preserve"> </v>
      </c>
    </row>
    <row r="2491" spans="1:23" x14ac:dyDescent="0.2">
      <c r="A2491" s="275" t="s">
        <v>1610</v>
      </c>
      <c r="B2491" s="269" t="s">
        <v>3596</v>
      </c>
      <c r="C2491" s="269" t="s">
        <v>3594</v>
      </c>
      <c r="D2491" s="279">
        <v>250000</v>
      </c>
      <c r="E2491" s="274">
        <v>2004</v>
      </c>
      <c r="F2491" s="272"/>
      <c r="G2491" s="263" t="str">
        <f t="shared" si="155"/>
        <v xml:space="preserve"> </v>
      </c>
      <c r="H2491" s="275" t="s">
        <v>139</v>
      </c>
      <c r="I2491" s="275" t="s">
        <v>3388</v>
      </c>
      <c r="J2491" s="263" t="str">
        <f t="shared" si="156"/>
        <v xml:space="preserve"> </v>
      </c>
      <c r="K2491" s="272" t="str">
        <f>IF(D2491&gt;=('28 Populations and thresholds'!$I$87),"YES"," ")</f>
        <v>YES</v>
      </c>
      <c r="L2491" s="272" t="str">
        <f>IF(K2491="YES"," ",IF(D2491&gt;=('28 Populations and thresholds'!$I$87)*0.25,"YES"))</f>
        <v xml:space="preserve"> </v>
      </c>
      <c r="M2491" s="272" t="b">
        <f>OR('28 Populations and thresholds'!$J$87="CR",'28 Populations and thresholds'!$J$87="EN",'28 Populations and thresholds'!$J$87="VU")</f>
        <v>0</v>
      </c>
      <c r="N2491" s="273">
        <f>D2491/'28 Populations and thresholds'!$H$87</f>
        <v>0.25</v>
      </c>
      <c r="O2491" s="263" t="str">
        <f t="shared" si="157"/>
        <v xml:space="preserve"> </v>
      </c>
      <c r="P2491" s="275"/>
      <c r="Q2491" s="263" t="str">
        <f t="shared" si="158"/>
        <v xml:space="preserve"> </v>
      </c>
    </row>
    <row r="2492" spans="1:23" x14ac:dyDescent="0.2">
      <c r="A2492" s="275" t="s">
        <v>1610</v>
      </c>
      <c r="B2492" s="269" t="s">
        <v>3674</v>
      </c>
      <c r="C2492" s="269" t="s">
        <v>3666</v>
      </c>
      <c r="D2492" s="279">
        <v>938</v>
      </c>
      <c r="E2492" s="274">
        <v>2005</v>
      </c>
      <c r="F2492" s="272"/>
      <c r="G2492" s="263" t="str">
        <f t="shared" si="155"/>
        <v xml:space="preserve"> </v>
      </c>
      <c r="H2492" s="275" t="s">
        <v>139</v>
      </c>
      <c r="I2492" s="275" t="s">
        <v>3388</v>
      </c>
      <c r="J2492" s="263" t="str">
        <f t="shared" si="156"/>
        <v xml:space="preserve"> </v>
      </c>
      <c r="K2492" s="272" t="str">
        <f>IF(D2492&gt;=(('28 Populations and thresholds'!$I$62)+('28 Populations and thresholds'!$I$65)),"YES"," ")</f>
        <v>YES</v>
      </c>
      <c r="L2492" s="272" t="str">
        <f>IF(K2492="YES"," ",IF(D2492&gt;=(('28 Populations and thresholds'!$I$62)+('28 Populations and thresholds'!$I$65))*0.25,"YES"))</f>
        <v xml:space="preserve"> </v>
      </c>
      <c r="M2492" s="272" t="b">
        <f>OR('28 Populations and thresholds'!$J$62="CR",'28 Populations and thresholds'!$J$62="EN",'28 Populations and thresholds'!$J$62="VU")</f>
        <v>0</v>
      </c>
      <c r="N2492" s="273">
        <f>D2492/(('28 Populations and thresholds'!$H$62)+('28 Populations and thresholds'!$H$65))</f>
        <v>5.517647058823529E-3</v>
      </c>
      <c r="O2492" s="263" t="str">
        <f t="shared" si="157"/>
        <v xml:space="preserve"> </v>
      </c>
      <c r="P2492" s="275" t="s">
        <v>4552</v>
      </c>
      <c r="Q2492" s="263" t="str">
        <f t="shared" si="158"/>
        <v xml:space="preserve"> </v>
      </c>
    </row>
    <row r="2493" spans="1:23" x14ac:dyDescent="0.2">
      <c r="A2493" s="12" t="s">
        <v>1610</v>
      </c>
      <c r="B2493" s="9" t="s">
        <v>1717</v>
      </c>
      <c r="C2493" s="4" t="s">
        <v>3778</v>
      </c>
      <c r="D2493" s="5">
        <v>3100</v>
      </c>
      <c r="E2493" s="1" t="s">
        <v>240</v>
      </c>
      <c r="G2493" s="263" t="str">
        <f t="shared" si="155"/>
        <v xml:space="preserve"> </v>
      </c>
      <c r="H2493" s="13" t="s">
        <v>139</v>
      </c>
      <c r="J2493" s="263" t="str">
        <f t="shared" si="156"/>
        <v xml:space="preserve"> </v>
      </c>
      <c r="K2493" s="38" t="str">
        <f>IF(D2493&gt;=('28 Populations and thresholds'!$I$213),"YES"," ")</f>
        <v>YES</v>
      </c>
      <c r="L2493" s="38" t="str">
        <f>IF(K2493="YES"," ",IF(D2493&gt;=('28 Populations and thresholds'!$I$213)*0.25,"YES"))</f>
        <v xml:space="preserve"> </v>
      </c>
      <c r="M2493" s="38" t="b">
        <f>OR('28 Populations and thresholds'!$J$213="CR",'28 Populations and thresholds'!$J$213="EN",'28 Populations and thresholds'!$J$213="VU")</f>
        <v>0</v>
      </c>
      <c r="N2493" s="75">
        <f>D2493/'28 Populations and thresholds'!$H$213</f>
        <v>3.1E-2</v>
      </c>
      <c r="O2493" s="263" t="str">
        <f t="shared" si="157"/>
        <v xml:space="preserve"> </v>
      </c>
      <c r="Q2493" s="263" t="str">
        <f t="shared" si="158"/>
        <v xml:space="preserve"> </v>
      </c>
      <c r="R2493" s="4"/>
      <c r="S2493" s="4"/>
      <c r="T2493" s="4"/>
      <c r="U2493" s="4"/>
      <c r="V2493" s="4"/>
    </row>
    <row r="2494" spans="1:23" x14ac:dyDescent="0.2">
      <c r="A2494" s="267" t="s">
        <v>1610</v>
      </c>
      <c r="B2494" s="268" t="s">
        <v>4738</v>
      </c>
      <c r="C2494" s="268" t="s">
        <v>3795</v>
      </c>
      <c r="D2494" s="270">
        <v>2200</v>
      </c>
      <c r="E2494" s="271">
        <v>35916</v>
      </c>
      <c r="F2494" s="276"/>
      <c r="G2494" s="263" t="str">
        <f t="shared" si="155"/>
        <v xml:space="preserve"> </v>
      </c>
      <c r="H2494" s="267" t="s">
        <v>21</v>
      </c>
      <c r="I2494" s="267" t="s">
        <v>907</v>
      </c>
      <c r="J2494" s="263" t="str">
        <f t="shared" si="156"/>
        <v xml:space="preserve"> </v>
      </c>
      <c r="K2494" s="272" t="str">
        <f>IF(D2494&gt;=(('28 Populations and thresholds'!$I$176)+('28 Populations and thresholds'!$I$177)),"YES"," ")</f>
        <v xml:space="preserve"> </v>
      </c>
      <c r="L2494" s="272" t="str">
        <f>IF(K2494="YES"," ",IF(D2494&gt;=(('28 Populations and thresholds'!$I$176)+('28 Populations and thresholds'!$I$177))*0.25,"YES"))</f>
        <v>YES</v>
      </c>
      <c r="M2494" s="272" t="b">
        <f>OR('28 Populations and thresholds'!$J$176="CR",'28 Populations and thresholds'!$J$176="EN",'28 Populations and thresholds'!$J$176="VU")</f>
        <v>0</v>
      </c>
      <c r="N2494" s="273">
        <f>D2494/(('28 Populations and thresholds'!$H$176)+('28 Populations and thresholds'!$H$177))</f>
        <v>7.8853046594982087E-3</v>
      </c>
      <c r="O2494" s="263" t="str">
        <f t="shared" si="157"/>
        <v xml:space="preserve"> </v>
      </c>
      <c r="P2494" s="275" t="s">
        <v>4568</v>
      </c>
      <c r="Q2494" s="263" t="str">
        <f t="shared" si="158"/>
        <v xml:space="preserve"> </v>
      </c>
    </row>
    <row r="2495" spans="1:23" x14ac:dyDescent="0.2">
      <c r="A2495" s="275" t="s">
        <v>1610</v>
      </c>
      <c r="B2495" s="268" t="s">
        <v>4738</v>
      </c>
      <c r="C2495" s="269" t="s">
        <v>3756</v>
      </c>
      <c r="D2495" s="270">
        <v>2915</v>
      </c>
      <c r="E2495" s="271">
        <v>35674</v>
      </c>
      <c r="F2495" s="272"/>
      <c r="G2495" s="263" t="str">
        <f t="shared" si="155"/>
        <v xml:space="preserve"> </v>
      </c>
      <c r="H2495" s="267" t="s">
        <v>21</v>
      </c>
      <c r="I2495" s="267" t="s">
        <v>907</v>
      </c>
      <c r="J2495" s="263" t="str">
        <f t="shared" si="156"/>
        <v xml:space="preserve"> </v>
      </c>
      <c r="K2495" s="272" t="str">
        <f>IF(D2495&gt;=('28 Populations and thresholds'!$I$175),"YES"," ")</f>
        <v>YES</v>
      </c>
      <c r="L2495" s="272" t="str">
        <f>IF(K2495="YES"," ",IF(D2495&gt;=('28 Populations and thresholds'!$I$175)*0.25,"YES"))</f>
        <v xml:space="preserve"> </v>
      </c>
      <c r="M2495" s="272" t="b">
        <f>OR('28 Populations and thresholds'!$J$175="CR",'28 Populations and thresholds'!$J$175="EN",'28 Populations and thresholds'!$J$175="VU")</f>
        <v>0</v>
      </c>
      <c r="N2495" s="273">
        <f>D2495/'28 Populations and thresholds'!$H$175</f>
        <v>2.0971223021582733E-2</v>
      </c>
      <c r="O2495" s="263" t="str">
        <f t="shared" si="157"/>
        <v xml:space="preserve"> </v>
      </c>
      <c r="P2495" s="269"/>
      <c r="Q2495" s="263" t="str">
        <f t="shared" si="158"/>
        <v xml:space="preserve"> </v>
      </c>
    </row>
    <row r="2496" spans="1:23" s="4" customFormat="1" x14ac:dyDescent="0.2">
      <c r="A2496" s="275" t="s">
        <v>1610</v>
      </c>
      <c r="B2496" s="268" t="s">
        <v>4738</v>
      </c>
      <c r="C2496" s="269" t="s">
        <v>3719</v>
      </c>
      <c r="D2496" s="279">
        <v>310</v>
      </c>
      <c r="E2496" s="281">
        <v>36373</v>
      </c>
      <c r="F2496" s="272"/>
      <c r="G2496" s="263" t="str">
        <f t="shared" si="155"/>
        <v xml:space="preserve"> </v>
      </c>
      <c r="H2496" s="275" t="s">
        <v>4019</v>
      </c>
      <c r="I2496" s="275"/>
      <c r="J2496" s="263" t="str">
        <f t="shared" si="156"/>
        <v xml:space="preserve"> </v>
      </c>
      <c r="K2496" s="272" t="str">
        <f>IF(D2496&gt;=('28 Populations and thresholds'!$I$32),"YES"," ")</f>
        <v>YES</v>
      </c>
      <c r="L2496" s="272" t="str">
        <f>IF(K2496="YES"," ",IF(D2496&gt;=('28 Populations and thresholds'!$I$32)*0.25,"YES"))</f>
        <v xml:space="preserve"> </v>
      </c>
      <c r="M2496" s="272" t="b">
        <f>OR('28 Populations and thresholds'!$J$32="CR",'28 Populations and thresholds'!$J$32="EN",'28 Populations and thresholds'!$J$32="VU")</f>
        <v>1</v>
      </c>
      <c r="N2496" s="273">
        <f>D2496/'28 Populations and thresholds'!$H$32</f>
        <v>7.5609756097560973E-2</v>
      </c>
      <c r="O2496" s="263" t="str">
        <f t="shared" si="157"/>
        <v xml:space="preserve"> </v>
      </c>
      <c r="P2496" s="275"/>
      <c r="Q2496" s="263" t="str">
        <f t="shared" si="158"/>
        <v xml:space="preserve"> </v>
      </c>
      <c r="R2496" s="9"/>
      <c r="S2496" s="9"/>
      <c r="T2496" s="9"/>
      <c r="U2496" s="9"/>
      <c r="V2496" s="9"/>
    </row>
    <row r="2497" spans="1:22" s="4" customFormat="1" x14ac:dyDescent="0.2">
      <c r="A2497" s="275" t="s">
        <v>1610</v>
      </c>
      <c r="B2497" s="268" t="s">
        <v>4738</v>
      </c>
      <c r="C2497" s="280" t="s">
        <v>3761</v>
      </c>
      <c r="D2497" s="270">
        <v>1000</v>
      </c>
      <c r="E2497" s="271">
        <v>35674</v>
      </c>
      <c r="F2497" s="272"/>
      <c r="G2497" s="263" t="str">
        <f t="shared" ref="G2497:G2560" si="159">" "</f>
        <v xml:space="preserve"> </v>
      </c>
      <c r="H2497" s="267" t="s">
        <v>21</v>
      </c>
      <c r="I2497" s="267" t="s">
        <v>907</v>
      </c>
      <c r="J2497" s="263" t="str">
        <f t="shared" ref="J2497:J2560" si="160">" "</f>
        <v xml:space="preserve"> </v>
      </c>
      <c r="K2497" s="272" t="str">
        <f>IF(D2497&gt;=('28 Populations and thresholds'!$I$187),"YES"," ")</f>
        <v>YES</v>
      </c>
      <c r="L2497" s="272" t="str">
        <f>IF(K2497="YES"," ",IF(D2497&gt;=('28 Populations and thresholds'!$I$187)*0.25,"YES"))</f>
        <v xml:space="preserve"> </v>
      </c>
      <c r="M2497" s="272" t="b">
        <f>OR('28 Populations and thresholds'!$J$187="CR",'28 Populations and thresholds'!$J$187="EN",'28 Populations and thresholds'!$J$187="VU")</f>
        <v>0</v>
      </c>
      <c r="N2497" s="273">
        <f>D2497/'28 Populations and thresholds'!$H$187</f>
        <v>0.01</v>
      </c>
      <c r="O2497" s="263" t="str">
        <f t="shared" ref="O2497:O2560" si="161">" "</f>
        <v xml:space="preserve"> </v>
      </c>
      <c r="P2497" s="269"/>
      <c r="Q2497" s="263" t="str">
        <f t="shared" ref="Q2497:Q2560" si="162">" "</f>
        <v xml:space="preserve"> </v>
      </c>
      <c r="R2497" s="9"/>
      <c r="S2497" s="9"/>
      <c r="T2497" s="9"/>
      <c r="U2497" s="9"/>
      <c r="V2497" s="9"/>
    </row>
    <row r="2498" spans="1:22" s="4" customFormat="1" x14ac:dyDescent="0.2">
      <c r="A2498" s="275" t="s">
        <v>1610</v>
      </c>
      <c r="B2498" s="268" t="s">
        <v>4738</v>
      </c>
      <c r="C2498" s="269" t="s">
        <v>3482</v>
      </c>
      <c r="D2498" s="270">
        <v>17000</v>
      </c>
      <c r="E2498" s="271">
        <v>35916</v>
      </c>
      <c r="F2498" s="272"/>
      <c r="G2498" s="263" t="str">
        <f t="shared" si="159"/>
        <v xml:space="preserve"> </v>
      </c>
      <c r="H2498" s="267" t="s">
        <v>21</v>
      </c>
      <c r="I2498" s="267" t="s">
        <v>907</v>
      </c>
      <c r="J2498" s="263" t="str">
        <f t="shared" si="160"/>
        <v xml:space="preserve"> </v>
      </c>
      <c r="K2498" s="272" t="str">
        <f>IF(D2498&gt;=(('28 Populations and thresholds'!$I$205)+('28 Populations and thresholds'!$I$206)+('28 Populations and thresholds'!$I$207)+('28 Populations and thresholds'!$I$208)),"YES"," ")</f>
        <v>YES</v>
      </c>
      <c r="L2498" s="272" t="str">
        <f>IF(K2498="YES"," ",IF(D2498&gt;=(('28 Populations and thresholds'!$I$205)+('28 Populations and thresholds'!$I$206)+('28 Populations and thresholds'!$I$207)+('28 Populations and thresholds'!$I$208))*0.25,"YES"))</f>
        <v xml:space="preserve"> </v>
      </c>
      <c r="M2498" s="272" t="b">
        <f>OR('28 Populations and thresholds'!$J$206="CR",'28 Populations and thresholds'!$J$206="EN",'28 Populations and thresholds'!$J$206="VU")</f>
        <v>0</v>
      </c>
      <c r="N2498" s="273">
        <f>D2498/(('28 Populations and thresholds'!$H$205)+('28 Populations and thresholds'!$H$206)+('28 Populations and thresholds'!$H$207)+('28 Populations and thresholds'!$H$208))</f>
        <v>6.3553777711316314E-3</v>
      </c>
      <c r="O2498" s="263" t="str">
        <f t="shared" si="161"/>
        <v xml:space="preserve"> </v>
      </c>
      <c r="P2498" s="275" t="s">
        <v>4568</v>
      </c>
      <c r="Q2498" s="263" t="str">
        <f t="shared" si="162"/>
        <v xml:space="preserve"> </v>
      </c>
      <c r="R2498" s="9"/>
      <c r="S2498" s="9"/>
      <c r="T2498" s="9"/>
      <c r="U2498" s="9"/>
      <c r="V2498" s="9"/>
    </row>
    <row r="2499" spans="1:22" s="4" customFormat="1" x14ac:dyDescent="0.2">
      <c r="A2499" s="275" t="s">
        <v>1610</v>
      </c>
      <c r="B2499" s="268" t="s">
        <v>4738</v>
      </c>
      <c r="C2499" s="269" t="s">
        <v>3470</v>
      </c>
      <c r="D2499" s="270">
        <v>2120</v>
      </c>
      <c r="E2499" s="271">
        <v>35916</v>
      </c>
      <c r="F2499" s="272"/>
      <c r="G2499" s="263" t="str">
        <f t="shared" si="159"/>
        <v xml:space="preserve"> </v>
      </c>
      <c r="H2499" s="267" t="s">
        <v>21</v>
      </c>
      <c r="I2499" s="267" t="s">
        <v>907</v>
      </c>
      <c r="J2499" s="263" t="str">
        <f t="shared" si="160"/>
        <v xml:space="preserve"> </v>
      </c>
      <c r="K2499" s="272" t="str">
        <f>IF(D2499&gt;=('28 Populations and thresholds'!$I$181),"YES"," ")</f>
        <v>YES</v>
      </c>
      <c r="L2499" s="272" t="str">
        <f>IF(K2499="YES"," ",IF(D2499&gt;=('28 Populations and thresholds'!$I$181)*0.25,"YES"))</f>
        <v xml:space="preserve"> </v>
      </c>
      <c r="M2499" s="272" t="b">
        <f>OR('28 Populations and thresholds'!$J$181="CR",'28 Populations and thresholds'!$J$181="EN",'28 Populations and thresholds'!$J$181="VU")</f>
        <v>1</v>
      </c>
      <c r="N2499" s="273">
        <f>D2499/'28 Populations and thresholds'!$H$181</f>
        <v>6.6250000000000003E-2</v>
      </c>
      <c r="O2499" s="263" t="str">
        <f t="shared" si="161"/>
        <v xml:space="preserve"> </v>
      </c>
      <c r="P2499" s="269"/>
      <c r="Q2499" s="263" t="str">
        <f t="shared" si="162"/>
        <v xml:space="preserve"> </v>
      </c>
      <c r="R2499" s="9"/>
      <c r="S2499" s="9"/>
      <c r="T2499" s="9"/>
      <c r="U2499" s="9"/>
      <c r="V2499" s="9"/>
    </row>
    <row r="2500" spans="1:22" s="4" customFormat="1" x14ac:dyDescent="0.2">
      <c r="A2500" s="275" t="s">
        <v>1610</v>
      </c>
      <c r="B2500" s="268" t="s">
        <v>4738</v>
      </c>
      <c r="C2500" s="269" t="s">
        <v>3767</v>
      </c>
      <c r="D2500" s="270">
        <v>3300</v>
      </c>
      <c r="E2500" s="271">
        <v>35916</v>
      </c>
      <c r="F2500" s="272"/>
      <c r="G2500" s="263" t="str">
        <f t="shared" si="159"/>
        <v xml:space="preserve"> </v>
      </c>
      <c r="H2500" s="267" t="s">
        <v>21</v>
      </c>
      <c r="I2500" s="267" t="s">
        <v>907</v>
      </c>
      <c r="J2500" s="263" t="str">
        <f t="shared" si="160"/>
        <v xml:space="preserve"> </v>
      </c>
      <c r="K2500" s="272" t="str">
        <f>IF(D2500&gt;=('28 Populations and thresholds'!$I$195),"YES"," ")</f>
        <v>YES</v>
      </c>
      <c r="L2500" s="272" t="str">
        <f>IF(K2500="YES"," ",IF(D2500&gt;=('28 Populations and thresholds'!$I$195)*0.25,"YES"))</f>
        <v xml:space="preserve"> </v>
      </c>
      <c r="M2500" s="272" t="b">
        <f>OR('28 Populations and thresholds'!$J$195="CR",'28 Populations and thresholds'!$J$195="EN",'28 Populations and thresholds'!$J$195="VU")</f>
        <v>1</v>
      </c>
      <c r="N2500" s="273">
        <f>D2500/'28 Populations and thresholds'!$H$195</f>
        <v>1.1379310344827587E-2</v>
      </c>
      <c r="O2500" s="263" t="str">
        <f t="shared" si="161"/>
        <v xml:space="preserve"> </v>
      </c>
      <c r="P2500" s="275"/>
      <c r="Q2500" s="263" t="str">
        <f t="shared" si="162"/>
        <v xml:space="preserve"> </v>
      </c>
      <c r="R2500" s="9"/>
      <c r="S2500" s="9"/>
      <c r="T2500" s="9"/>
      <c r="U2500" s="9"/>
      <c r="V2500" s="9"/>
    </row>
    <row r="2501" spans="1:22" s="4" customFormat="1" x14ac:dyDescent="0.2">
      <c r="A2501" s="275" t="s">
        <v>1610</v>
      </c>
      <c r="B2501" s="268" t="s">
        <v>4738</v>
      </c>
      <c r="C2501" s="269" t="s">
        <v>3659</v>
      </c>
      <c r="D2501" s="279">
        <v>8550</v>
      </c>
      <c r="E2501" s="274">
        <v>2006</v>
      </c>
      <c r="F2501" s="272"/>
      <c r="G2501" s="263" t="str">
        <f t="shared" si="159"/>
        <v xml:space="preserve"> </v>
      </c>
      <c r="H2501" s="275" t="s">
        <v>139</v>
      </c>
      <c r="I2501" s="275" t="s">
        <v>3388</v>
      </c>
      <c r="J2501" s="263" t="str">
        <f t="shared" si="160"/>
        <v xml:space="preserve"> </v>
      </c>
      <c r="K2501" s="272" t="str">
        <f>IF(D2501&gt;=('28 Populations and thresholds'!$I$68),"YES"," ")</f>
        <v>YES</v>
      </c>
      <c r="L2501" s="272" t="str">
        <f>IF(K2501="YES"," ",IF(D2501&gt;=('28 Populations and thresholds'!$I$68)*0.25,"YES"))</f>
        <v xml:space="preserve"> </v>
      </c>
      <c r="M2501" s="272" t="b">
        <f>OR('28 Populations and thresholds'!$J$68="CR",'28 Populations and thresholds'!$J$68="EN",'28 Populations and thresholds'!$J$68="VU")</f>
        <v>0</v>
      </c>
      <c r="N2501" s="273">
        <f>D2501/'28 Populations and thresholds'!$H$68</f>
        <v>8.5500000000000007E-2</v>
      </c>
      <c r="O2501" s="263" t="str">
        <f t="shared" si="161"/>
        <v xml:space="preserve"> </v>
      </c>
      <c r="P2501" s="269"/>
      <c r="Q2501" s="263" t="str">
        <f t="shared" si="162"/>
        <v xml:space="preserve"> </v>
      </c>
      <c r="R2501" s="9"/>
      <c r="S2501" s="9"/>
      <c r="T2501" s="9"/>
      <c r="U2501" s="9"/>
      <c r="V2501" s="9"/>
    </row>
    <row r="2502" spans="1:22" s="4" customFormat="1" x14ac:dyDescent="0.2">
      <c r="A2502" s="275" t="s">
        <v>1610</v>
      </c>
      <c r="B2502" s="268" t="s">
        <v>4738</v>
      </c>
      <c r="C2502" s="269" t="s">
        <v>3451</v>
      </c>
      <c r="D2502" s="270">
        <v>1145</v>
      </c>
      <c r="E2502" s="271">
        <v>35916</v>
      </c>
      <c r="F2502" s="272"/>
      <c r="G2502" s="263" t="str">
        <f t="shared" si="159"/>
        <v xml:space="preserve"> </v>
      </c>
      <c r="H2502" s="267" t="s">
        <v>21</v>
      </c>
      <c r="I2502" s="267" t="s">
        <v>907</v>
      </c>
      <c r="J2502" s="263" t="str">
        <f t="shared" si="160"/>
        <v xml:space="preserve"> </v>
      </c>
      <c r="K2502" s="272" t="str">
        <f>IF(D2502&gt;=('28 Populations and thresholds'!$I$154),"YES"," ")</f>
        <v>YES</v>
      </c>
      <c r="L2502" s="272" t="str">
        <f>IF(K2502="YES"," ",IF(D2502&gt;=('28 Populations and thresholds'!$I$154)*0.25,"YES"))</f>
        <v xml:space="preserve"> </v>
      </c>
      <c r="M2502" s="272" t="b">
        <f>OR('28 Populations and thresholds'!$J$154="CR",'28 Populations and thresholds'!$J$154="EN",'28 Populations and thresholds'!$J$154="VU")</f>
        <v>0</v>
      </c>
      <c r="N2502" s="273">
        <f>D2502/'28 Populations and thresholds'!$H$154</f>
        <v>1.1009615384615385E-2</v>
      </c>
      <c r="O2502" s="263" t="str">
        <f t="shared" si="161"/>
        <v xml:space="preserve"> </v>
      </c>
      <c r="P2502" s="269"/>
      <c r="Q2502" s="263" t="str">
        <f t="shared" si="162"/>
        <v xml:space="preserve"> </v>
      </c>
      <c r="R2502" s="9"/>
      <c r="S2502" s="9"/>
      <c r="T2502" s="9"/>
      <c r="U2502" s="9"/>
      <c r="V2502" s="9"/>
    </row>
    <row r="2503" spans="1:22" s="4" customFormat="1" x14ac:dyDescent="0.2">
      <c r="A2503" s="275" t="s">
        <v>1610</v>
      </c>
      <c r="B2503" s="268" t="s">
        <v>4738</v>
      </c>
      <c r="C2503" s="269" t="s">
        <v>3452</v>
      </c>
      <c r="D2503" s="270">
        <v>3500</v>
      </c>
      <c r="E2503" s="271">
        <v>35351</v>
      </c>
      <c r="F2503" s="272"/>
      <c r="G2503" s="263" t="str">
        <f t="shared" si="159"/>
        <v xml:space="preserve"> </v>
      </c>
      <c r="H2503" s="267" t="s">
        <v>21</v>
      </c>
      <c r="I2503" s="267" t="s">
        <v>501</v>
      </c>
      <c r="J2503" s="263" t="str">
        <f t="shared" si="160"/>
        <v xml:space="preserve"> </v>
      </c>
      <c r="K2503" s="272" t="str">
        <f>IF(D2503&gt;=('28 Populations and thresholds'!$I$158),"YES"," ")</f>
        <v>YES</v>
      </c>
      <c r="L2503" s="272" t="str">
        <f>IF(K2503="YES"," ",IF(D2503&gt;=('28 Populations and thresholds'!$I$158)*0.25,"YES"))</f>
        <v xml:space="preserve"> </v>
      </c>
      <c r="M2503" s="272" t="b">
        <f>OR('28 Populations and thresholds'!$J$158="CR",'28 Populations and thresholds'!$J$158="EN",'28 Populations and thresholds'!$J$158="VU")</f>
        <v>0</v>
      </c>
      <c r="N2503" s="273">
        <f>D2503/'28 Populations and thresholds'!$H$158</f>
        <v>3.5000000000000003E-2</v>
      </c>
      <c r="O2503" s="263" t="str">
        <f t="shared" si="161"/>
        <v xml:space="preserve"> </v>
      </c>
      <c r="P2503" s="269"/>
      <c r="Q2503" s="263" t="str">
        <f t="shared" si="162"/>
        <v xml:space="preserve"> </v>
      </c>
      <c r="R2503" s="9"/>
      <c r="S2503" s="9"/>
      <c r="T2503" s="9"/>
      <c r="U2503" s="9"/>
      <c r="V2503" s="9"/>
    </row>
    <row r="2504" spans="1:22" s="4" customFormat="1" x14ac:dyDescent="0.2">
      <c r="A2504" s="275" t="s">
        <v>1610</v>
      </c>
      <c r="B2504" s="268" t="s">
        <v>4738</v>
      </c>
      <c r="C2504" s="269" t="s">
        <v>3459</v>
      </c>
      <c r="D2504" s="270">
        <v>1700</v>
      </c>
      <c r="E2504" s="271">
        <v>35674</v>
      </c>
      <c r="F2504" s="272"/>
      <c r="G2504" s="263" t="str">
        <f t="shared" si="159"/>
        <v xml:space="preserve"> </v>
      </c>
      <c r="H2504" s="267" t="s">
        <v>21</v>
      </c>
      <c r="I2504" s="267" t="s">
        <v>907</v>
      </c>
      <c r="J2504" s="263" t="str">
        <f t="shared" si="160"/>
        <v xml:space="preserve"> </v>
      </c>
      <c r="K2504" s="272" t="str">
        <f>IF(D2504&gt;=(('28 Populations and thresholds'!$I$160)+('28 Populations and thresholds'!$I$163)),"YES"," ")</f>
        <v>YES</v>
      </c>
      <c r="L2504" s="272" t="str">
        <f>IF(K2504="YES"," ",IF(D2504&gt;=(('28 Populations and thresholds'!$I$160)+('28 Populations and thresholds'!$I$163))*0.25,"YES"))</f>
        <v xml:space="preserve"> </v>
      </c>
      <c r="M2504" s="272" t="b">
        <f>OR('28 Populations and thresholds'!$J$160="CR",'28 Populations and thresholds'!$J$160="EN",'28 Populations and thresholds'!$J$160="VU")</f>
        <v>0</v>
      </c>
      <c r="N2504" s="273">
        <f>D2504/(('28 Populations and thresholds'!$H$160)+('28 Populations and thresholds'!$H$163))</f>
        <v>4.4155844155844157E-2</v>
      </c>
      <c r="O2504" s="263" t="str">
        <f t="shared" si="161"/>
        <v xml:space="preserve"> </v>
      </c>
      <c r="P2504" s="282" t="s">
        <v>4563</v>
      </c>
      <c r="Q2504" s="263" t="str">
        <f t="shared" si="162"/>
        <v xml:space="preserve"> </v>
      </c>
      <c r="R2504" s="9"/>
      <c r="S2504" s="9"/>
      <c r="T2504" s="9"/>
      <c r="U2504" s="9"/>
      <c r="V2504" s="9"/>
    </row>
    <row r="2505" spans="1:22" s="4" customFormat="1" x14ac:dyDescent="0.2">
      <c r="A2505" s="275" t="s">
        <v>1610</v>
      </c>
      <c r="B2505" s="268" t="s">
        <v>4738</v>
      </c>
      <c r="C2505" s="280" t="s">
        <v>3399</v>
      </c>
      <c r="D2505" s="279">
        <v>23</v>
      </c>
      <c r="E2505" s="274">
        <v>1988</v>
      </c>
      <c r="F2505" s="272"/>
      <c r="G2505" s="263" t="str">
        <f t="shared" si="159"/>
        <v xml:space="preserve"> </v>
      </c>
      <c r="H2505" s="275" t="s">
        <v>139</v>
      </c>
      <c r="I2505" s="275" t="s">
        <v>3388</v>
      </c>
      <c r="J2505" s="263" t="str">
        <f t="shared" si="160"/>
        <v xml:space="preserve"> </v>
      </c>
      <c r="K2505" s="272" t="str">
        <f>IF(D2505&gt;=('28 Populations and thresholds'!$I$124),"YES"," ")</f>
        <v>YES</v>
      </c>
      <c r="L2505" s="272" t="str">
        <f>IF(K2505="YES"," ",IF(D2505&gt;=('28 Populations and thresholds'!$I$124)*0.25,"YES"))</f>
        <v xml:space="preserve"> </v>
      </c>
      <c r="M2505" s="272" t="b">
        <f>OR('28 Populations and thresholds'!$J$124="CR",'28 Populations and thresholds'!$J$124="EN",'28 Populations and thresholds'!$J$124="VU")</f>
        <v>1</v>
      </c>
      <c r="N2505" s="273">
        <f>D2505/'28 Populations and thresholds'!$H$124</f>
        <v>2.1904761904761906E-2</v>
      </c>
      <c r="O2505" s="263" t="str">
        <f t="shared" si="161"/>
        <v xml:space="preserve"> </v>
      </c>
      <c r="P2505" s="275"/>
      <c r="Q2505" s="263" t="str">
        <f t="shared" si="162"/>
        <v xml:space="preserve"> </v>
      </c>
      <c r="R2505" s="9"/>
      <c r="S2505" s="9"/>
      <c r="T2505" s="9"/>
      <c r="U2505" s="9"/>
      <c r="V2505" s="9"/>
    </row>
    <row r="2506" spans="1:22" s="4" customFormat="1" x14ac:dyDescent="0.2">
      <c r="A2506" s="275" t="s">
        <v>1610</v>
      </c>
      <c r="B2506" s="268" t="s">
        <v>4738</v>
      </c>
      <c r="C2506" s="269" t="s">
        <v>3770</v>
      </c>
      <c r="D2506" s="270">
        <v>1560</v>
      </c>
      <c r="E2506" s="276"/>
      <c r="F2506" s="272"/>
      <c r="G2506" s="263" t="str">
        <f t="shared" si="159"/>
        <v xml:space="preserve"> </v>
      </c>
      <c r="H2506" s="267" t="s">
        <v>21</v>
      </c>
      <c r="I2506" s="267" t="s">
        <v>907</v>
      </c>
      <c r="J2506" s="263" t="str">
        <f t="shared" si="160"/>
        <v xml:space="preserve"> </v>
      </c>
      <c r="K2506" s="272" t="str">
        <f>IF(D2506&gt;=('28 Populations and thresholds'!$I$199),"YES"," ")</f>
        <v xml:space="preserve"> </v>
      </c>
      <c r="L2506" s="272" t="str">
        <f>IF(K2506="YES"," ",IF(D2506&gt;=('28 Populations and thresholds'!$I$199)*0.25,"YES"))</f>
        <v>YES</v>
      </c>
      <c r="M2506" s="272" t="b">
        <f>OR('28 Populations and thresholds'!$J$199="CR",'28 Populations and thresholds'!$J$199="EN",'28 Populations and thresholds'!$J$199="VU")</f>
        <v>0</v>
      </c>
      <c r="N2506" s="273">
        <f>D2506/'28 Populations and thresholds'!$H$199</f>
        <v>4.952380952380952E-3</v>
      </c>
      <c r="O2506" s="263" t="str">
        <f t="shared" si="161"/>
        <v xml:space="preserve"> </v>
      </c>
      <c r="P2506" s="269"/>
      <c r="Q2506" s="263" t="str">
        <f t="shared" si="162"/>
        <v xml:space="preserve"> </v>
      </c>
      <c r="R2506" s="9"/>
      <c r="S2506" s="9"/>
      <c r="T2506" s="9"/>
      <c r="U2506" s="9"/>
      <c r="V2506" s="9"/>
    </row>
    <row r="2507" spans="1:22" s="4" customFormat="1" x14ac:dyDescent="0.2">
      <c r="A2507" s="275" t="s">
        <v>1610</v>
      </c>
      <c r="B2507" s="268" t="s">
        <v>4738</v>
      </c>
      <c r="C2507" s="269" t="s">
        <v>1732</v>
      </c>
      <c r="D2507" s="279">
        <v>100</v>
      </c>
      <c r="E2507" s="274" t="s">
        <v>4045</v>
      </c>
      <c r="F2507" s="272"/>
      <c r="G2507" s="263" t="str">
        <f t="shared" si="159"/>
        <v xml:space="preserve"> </v>
      </c>
      <c r="H2507" s="295" t="s">
        <v>4019</v>
      </c>
      <c r="I2507" s="275"/>
      <c r="J2507" s="263" t="str">
        <f t="shared" si="160"/>
        <v xml:space="preserve"> </v>
      </c>
      <c r="K2507" s="272" t="str">
        <f>IF(D2507&gt;=('28 Populations and thresholds'!$I$221),"YES"," ")</f>
        <v>YES</v>
      </c>
      <c r="L2507" s="272" t="str">
        <f>IF(K2507="YES"," ",IF(D2507&gt;=('28 Populations and thresholds'!$I$221)*0.25,"YES"))</f>
        <v xml:space="preserve"> </v>
      </c>
      <c r="M2507" s="272" t="b">
        <f>OR('28 Populations and thresholds'!$J$221="CR",'28 Populations and thresholds'!$J$221="EN",'28 Populations and thresholds'!$J$221="VU")</f>
        <v>1</v>
      </c>
      <c r="N2507" s="273">
        <f>D2507/'28 Populations and thresholds'!$H$221</f>
        <v>1.0416666666666666E-2</v>
      </c>
      <c r="O2507" s="263" t="str">
        <f t="shared" si="161"/>
        <v xml:space="preserve"> </v>
      </c>
      <c r="P2507" s="275"/>
      <c r="Q2507" s="263" t="str">
        <f t="shared" si="162"/>
        <v xml:space="preserve"> </v>
      </c>
      <c r="R2507" s="9"/>
      <c r="S2507" s="9"/>
      <c r="T2507" s="9"/>
      <c r="U2507" s="9"/>
      <c r="V2507" s="9"/>
    </row>
    <row r="2508" spans="1:22" s="4" customFormat="1" x14ac:dyDescent="0.2">
      <c r="A2508" s="275" t="s">
        <v>1610</v>
      </c>
      <c r="B2508" s="268" t="s">
        <v>4738</v>
      </c>
      <c r="C2508" s="280" t="s">
        <v>3546</v>
      </c>
      <c r="D2508" s="279">
        <v>2</v>
      </c>
      <c r="E2508" s="274">
        <v>2006</v>
      </c>
      <c r="F2508" s="272"/>
      <c r="G2508" s="263" t="str">
        <f t="shared" si="159"/>
        <v xml:space="preserve"> </v>
      </c>
      <c r="H2508" s="341" t="s">
        <v>139</v>
      </c>
      <c r="I2508" s="275" t="s">
        <v>3388</v>
      </c>
      <c r="J2508" s="263" t="str">
        <f t="shared" si="160"/>
        <v xml:space="preserve"> </v>
      </c>
      <c r="K2508" s="272" t="str">
        <f>IF(D2508&gt;=('28 Populations and thresholds'!$I$72),"YES"," ")</f>
        <v>YES</v>
      </c>
      <c r="L2508" s="272" t="str">
        <f>IF(K2508="YES"," ",IF(D2508&gt;=('28 Populations and thresholds'!$I$72)*0.25,"YES"))</f>
        <v xml:space="preserve"> </v>
      </c>
      <c r="M2508" s="272" t="b">
        <f>OR('28 Populations and thresholds'!$J$72="CR",'28 Populations and thresholds'!$J$72="EN",'28 Populations and thresholds'!$J$72="VU")</f>
        <v>0</v>
      </c>
      <c r="N2508" s="273">
        <f>D2508/'28 Populations and thresholds'!$H$72</f>
        <v>3.8461538461538464E-2</v>
      </c>
      <c r="O2508" s="263" t="str">
        <f t="shared" si="161"/>
        <v xml:space="preserve"> </v>
      </c>
      <c r="P2508" s="275"/>
      <c r="Q2508" s="263" t="str">
        <f t="shared" si="162"/>
        <v xml:space="preserve"> </v>
      </c>
    </row>
    <row r="2509" spans="1:22" s="4" customFormat="1" x14ac:dyDescent="0.2">
      <c r="A2509" s="275" t="s">
        <v>1610</v>
      </c>
      <c r="B2509" s="268" t="s">
        <v>4738</v>
      </c>
      <c r="C2509" s="332" t="s">
        <v>3472</v>
      </c>
      <c r="D2509" s="270">
        <v>40</v>
      </c>
      <c r="E2509" s="276"/>
      <c r="F2509" s="272"/>
      <c r="G2509" s="263" t="str">
        <f t="shared" si="159"/>
        <v xml:space="preserve"> </v>
      </c>
      <c r="H2509" s="267" t="s">
        <v>21</v>
      </c>
      <c r="I2509" s="267" t="s">
        <v>907</v>
      </c>
      <c r="J2509" s="263" t="str">
        <f t="shared" si="160"/>
        <v xml:space="preserve"> </v>
      </c>
      <c r="K2509" s="272" t="str">
        <f>IF(D2509&gt;=('28 Populations and thresholds'!$I$188),"YES"," ")</f>
        <v>YES</v>
      </c>
      <c r="L2509" s="272" t="str">
        <f>IF(K2509="YES"," ",IF(D2509&gt;=('28 Populations and thresholds'!$I$188)*0.25,"YES"))</f>
        <v xml:space="preserve"> </v>
      </c>
      <c r="M2509" s="272" t="b">
        <f>OR('28 Populations and thresholds'!$J$188="CR",'28 Populations and thresholds'!$J$188="EN",'28 Populations and thresholds'!$J$188="VU")</f>
        <v>1</v>
      </c>
      <c r="N2509" s="273">
        <f>D2509/'28 Populations and thresholds'!$H$188</f>
        <v>6.6666666666666666E-2</v>
      </c>
      <c r="O2509" s="263" t="str">
        <f t="shared" si="161"/>
        <v xml:space="preserve"> </v>
      </c>
      <c r="P2509" s="269"/>
      <c r="Q2509" s="263" t="str">
        <f t="shared" si="162"/>
        <v xml:space="preserve"> </v>
      </c>
    </row>
    <row r="2510" spans="1:22" s="4" customFormat="1" x14ac:dyDescent="0.2">
      <c r="A2510" s="275" t="s">
        <v>1610</v>
      </c>
      <c r="B2510" s="268" t="s">
        <v>4738</v>
      </c>
      <c r="C2510" s="269" t="s">
        <v>3763</v>
      </c>
      <c r="D2510" s="270">
        <v>2300</v>
      </c>
      <c r="E2510" s="271">
        <v>33477</v>
      </c>
      <c r="F2510" s="272"/>
      <c r="G2510" s="263" t="str">
        <f t="shared" si="159"/>
        <v xml:space="preserve"> </v>
      </c>
      <c r="H2510" s="267" t="s">
        <v>21</v>
      </c>
      <c r="I2510" s="267" t="s">
        <v>82</v>
      </c>
      <c r="J2510" s="263" t="str">
        <f t="shared" si="160"/>
        <v xml:space="preserve"> </v>
      </c>
      <c r="K2510" s="272" t="str">
        <f>IF(D2510&gt;=('28 Populations and thresholds'!$I$191),"YES"," ")</f>
        <v>YES</v>
      </c>
      <c r="L2510" s="272" t="str">
        <f>IF(K2510="YES"," ",IF(D2510&gt;=('28 Populations and thresholds'!$I$191)*0.25,"YES"))</f>
        <v xml:space="preserve"> </v>
      </c>
      <c r="M2510" s="272" t="b">
        <f>OR('28 Populations and thresholds'!$J$191="CR",'28 Populations and thresholds'!$J$191="EN",'28 Populations and thresholds'!$J$191="VU")</f>
        <v>0</v>
      </c>
      <c r="N2510" s="273">
        <f>D2510/'28 Populations and thresholds'!$H$191</f>
        <v>4.5999999999999999E-2</v>
      </c>
      <c r="O2510" s="263" t="str">
        <f t="shared" si="161"/>
        <v xml:space="preserve"> </v>
      </c>
      <c r="P2510" s="275"/>
      <c r="Q2510" s="263" t="str">
        <f t="shared" si="162"/>
        <v xml:space="preserve"> </v>
      </c>
      <c r="R2510" s="9"/>
      <c r="S2510" s="9"/>
      <c r="T2510" s="9"/>
      <c r="U2510" s="9"/>
      <c r="V2510" s="9"/>
    </row>
    <row r="2511" spans="1:22" s="4" customFormat="1" x14ac:dyDescent="0.2">
      <c r="A2511" s="275" t="s">
        <v>1610</v>
      </c>
      <c r="B2511" s="268" t="s">
        <v>4738</v>
      </c>
      <c r="C2511" s="280" t="s">
        <v>3758</v>
      </c>
      <c r="D2511" s="270">
        <v>485</v>
      </c>
      <c r="E2511" s="271">
        <v>35916</v>
      </c>
      <c r="F2511" s="272"/>
      <c r="G2511" s="263" t="str">
        <f t="shared" si="159"/>
        <v xml:space="preserve"> </v>
      </c>
      <c r="H2511" s="267" t="s">
        <v>21</v>
      </c>
      <c r="I2511" s="267" t="s">
        <v>907</v>
      </c>
      <c r="J2511" s="263" t="str">
        <f t="shared" si="160"/>
        <v xml:space="preserve"> </v>
      </c>
      <c r="K2511" s="272" t="str">
        <f>IF(D2511&gt;=('28 Populations and thresholds'!$I$179),"YES"," ")</f>
        <v xml:space="preserve"> </v>
      </c>
      <c r="L2511" s="272" t="str">
        <f>IF(K2511="YES"," ",IF(D2511&gt;=('28 Populations and thresholds'!$I$179)*0.25,"YES"))</f>
        <v>YES</v>
      </c>
      <c r="M2511" s="272" t="b">
        <f>OR('28 Populations and thresholds'!$J$179="CR",'28 Populations and thresholds'!$J$179="EN",'28 Populations and thresholds'!$J$179="VU")</f>
        <v>0</v>
      </c>
      <c r="N2511" s="273">
        <f>D2511/'28 Populations and thresholds'!$H$179</f>
        <v>8.8181818181818188E-3</v>
      </c>
      <c r="O2511" s="263" t="str">
        <f t="shared" si="161"/>
        <v xml:space="preserve"> </v>
      </c>
      <c r="P2511" s="269"/>
      <c r="Q2511" s="263" t="str">
        <f t="shared" si="162"/>
        <v xml:space="preserve"> </v>
      </c>
      <c r="R2511" s="9"/>
      <c r="S2511" s="9"/>
      <c r="T2511" s="9"/>
      <c r="U2511" s="9"/>
      <c r="V2511" s="9"/>
    </row>
    <row r="2512" spans="1:22" s="4" customFormat="1" x14ac:dyDescent="0.2">
      <c r="A2512" s="12" t="s">
        <v>1610</v>
      </c>
      <c r="B2512" s="4" t="s">
        <v>3527</v>
      </c>
      <c r="C2512" s="160" t="s">
        <v>3564</v>
      </c>
      <c r="D2512" s="5">
        <v>1474</v>
      </c>
      <c r="E2512" s="104">
        <v>2001</v>
      </c>
      <c r="F2512" s="38"/>
      <c r="G2512" s="263" t="str">
        <f t="shared" si="159"/>
        <v xml:space="preserve"> </v>
      </c>
      <c r="H2512" s="12" t="s">
        <v>139</v>
      </c>
      <c r="I2512" s="12" t="s">
        <v>3388</v>
      </c>
      <c r="J2512" s="263" t="str">
        <f t="shared" si="160"/>
        <v xml:space="preserve"> </v>
      </c>
      <c r="K2512" s="38" t="str">
        <f>IF(D2512&gt;=('28 Populations and thresholds'!$I$79),"YES"," ")</f>
        <v>YES</v>
      </c>
      <c r="L2512" s="38" t="str">
        <f>IF(K2512="YES"," ",IF(D2512&gt;=('28 Populations and thresholds'!$I$79)*0.25,"YES"))</f>
        <v xml:space="preserve"> </v>
      </c>
      <c r="M2512" s="38" t="b">
        <f>OR('28 Populations and thresholds'!$J$79="CR",'28 Populations and thresholds'!$J$79="EN",'28 Populations and thresholds'!$J$79="VU")</f>
        <v>0</v>
      </c>
      <c r="N2512" s="75">
        <f>D2512/'28 Populations and thresholds'!$H$79</f>
        <v>9.8266666666666658E-3</v>
      </c>
      <c r="O2512" s="263" t="str">
        <f t="shared" si="161"/>
        <v xml:space="preserve"> </v>
      </c>
      <c r="P2512" s="9"/>
      <c r="Q2512" s="263" t="str">
        <f t="shared" si="162"/>
        <v xml:space="preserve"> </v>
      </c>
      <c r="R2512" s="9"/>
      <c r="S2512" s="9"/>
      <c r="T2512" s="9"/>
      <c r="U2512" s="9"/>
      <c r="V2512" s="9"/>
    </row>
    <row r="2513" spans="1:22" s="4" customFormat="1" x14ac:dyDescent="0.2">
      <c r="A2513" s="12" t="s">
        <v>1610</v>
      </c>
      <c r="B2513" s="4" t="s">
        <v>3527</v>
      </c>
      <c r="C2513" s="111" t="s">
        <v>3522</v>
      </c>
      <c r="D2513" s="5">
        <v>630</v>
      </c>
      <c r="E2513" s="104">
        <v>2004</v>
      </c>
      <c r="F2513" s="38"/>
      <c r="G2513" s="263" t="str">
        <f t="shared" si="159"/>
        <v xml:space="preserve"> </v>
      </c>
      <c r="H2513" s="12" t="s">
        <v>139</v>
      </c>
      <c r="I2513" s="12" t="s">
        <v>3388</v>
      </c>
      <c r="J2513" s="263" t="str">
        <f t="shared" si="160"/>
        <v xml:space="preserve"> </v>
      </c>
      <c r="K2513" s="38" t="str">
        <f>IF(D2513&gt;=('28 Populations and thresholds'!$I$58),"YES"," ")</f>
        <v>YES</v>
      </c>
      <c r="L2513" s="38" t="str">
        <f>IF(K2513="YES"," ",IF(D2513&gt;=('28 Populations and thresholds'!$I$58)*0.25,"YES"))</f>
        <v xml:space="preserve"> </v>
      </c>
      <c r="M2513" s="38" t="b">
        <f>OR('28 Populations and thresholds'!$J$58="CR",'28 Populations and thresholds'!$J$58="EN",'28 Populations and thresholds'!$J$58="VU")</f>
        <v>0</v>
      </c>
      <c r="N2513" s="75">
        <f>D2513/'28 Populations and thresholds'!$H$58</f>
        <v>1.0500000000000001E-2</v>
      </c>
      <c r="O2513" s="263" t="str">
        <f t="shared" si="161"/>
        <v xml:space="preserve"> </v>
      </c>
      <c r="P2513" s="12"/>
      <c r="Q2513" s="263" t="str">
        <f t="shared" si="162"/>
        <v xml:space="preserve"> </v>
      </c>
      <c r="R2513" s="9"/>
      <c r="S2513" s="9"/>
      <c r="T2513" s="9"/>
      <c r="U2513" s="9"/>
      <c r="V2513" s="9"/>
    </row>
    <row r="2514" spans="1:22" s="4" customFormat="1" x14ac:dyDescent="0.2">
      <c r="A2514" s="275" t="s">
        <v>1610</v>
      </c>
      <c r="B2514" s="269" t="s">
        <v>1713</v>
      </c>
      <c r="C2514" s="269" t="s">
        <v>3778</v>
      </c>
      <c r="D2514" s="279">
        <v>11510</v>
      </c>
      <c r="E2514" s="284" t="s">
        <v>32</v>
      </c>
      <c r="F2514" s="272"/>
      <c r="G2514" s="263" t="str">
        <f t="shared" si="159"/>
        <v xml:space="preserve"> </v>
      </c>
      <c r="H2514" s="275" t="s">
        <v>139</v>
      </c>
      <c r="I2514" s="275"/>
      <c r="J2514" s="263" t="str">
        <f t="shared" si="160"/>
        <v xml:space="preserve"> </v>
      </c>
      <c r="K2514" s="272" t="str">
        <f>IF(D2514&gt;=('28 Populations and thresholds'!$I$213),"YES"," ")</f>
        <v>YES</v>
      </c>
      <c r="L2514" s="272" t="str">
        <f>IF(K2514="YES"," ",IF(D2514&gt;=('28 Populations and thresholds'!$I$213)*0.25,"YES"))</f>
        <v xml:space="preserve"> </v>
      </c>
      <c r="M2514" s="272" t="b">
        <f>OR('28 Populations and thresholds'!$J$213="CR",'28 Populations and thresholds'!$J$213="EN",'28 Populations and thresholds'!$J$213="VU")</f>
        <v>0</v>
      </c>
      <c r="N2514" s="273">
        <f>D2514/'28 Populations and thresholds'!$H$213</f>
        <v>0.11509999999999999</v>
      </c>
      <c r="O2514" s="263" t="str">
        <f t="shared" si="161"/>
        <v xml:space="preserve"> </v>
      </c>
      <c r="P2514" s="275"/>
      <c r="Q2514" s="263" t="str">
        <f t="shared" si="162"/>
        <v xml:space="preserve"> </v>
      </c>
    </row>
    <row r="2515" spans="1:22" s="4" customFormat="1" x14ac:dyDescent="0.2">
      <c r="A2515" s="12" t="s">
        <v>1610</v>
      </c>
      <c r="B2515" s="9" t="s">
        <v>1714</v>
      </c>
      <c r="C2515" s="4" t="s">
        <v>3778</v>
      </c>
      <c r="D2515" s="5">
        <v>1110</v>
      </c>
      <c r="E2515" s="1" t="s">
        <v>156</v>
      </c>
      <c r="F2515" s="38"/>
      <c r="G2515" s="263" t="str">
        <f t="shared" si="159"/>
        <v xml:space="preserve"> </v>
      </c>
      <c r="H2515" s="13" t="s">
        <v>139</v>
      </c>
      <c r="I2515" s="13"/>
      <c r="J2515" s="263" t="str">
        <f t="shared" si="160"/>
        <v xml:space="preserve"> </v>
      </c>
      <c r="K2515" s="38" t="str">
        <f>IF(D2515&gt;=('28 Populations and thresholds'!$I$213),"YES"," ")</f>
        <v>YES</v>
      </c>
      <c r="L2515" s="38" t="str">
        <f>IF(K2515="YES"," ",IF(D2515&gt;=('28 Populations and thresholds'!$I$213)*0.25,"YES"))</f>
        <v xml:space="preserve"> </v>
      </c>
      <c r="M2515" s="38" t="b">
        <f>OR('28 Populations and thresholds'!$J$213="CR",'28 Populations and thresholds'!$J$213="EN",'28 Populations and thresholds'!$J$213="VU")</f>
        <v>0</v>
      </c>
      <c r="N2515" s="75">
        <f>D2515/'28 Populations and thresholds'!$H$213</f>
        <v>1.11E-2</v>
      </c>
      <c r="O2515" s="263" t="str">
        <f t="shared" si="161"/>
        <v xml:space="preserve"> </v>
      </c>
      <c r="P2515" s="12"/>
      <c r="Q2515" s="263" t="str">
        <f t="shared" si="162"/>
        <v xml:space="preserve"> </v>
      </c>
    </row>
    <row r="2516" spans="1:22" s="4" customFormat="1" x14ac:dyDescent="0.2">
      <c r="A2516" s="12" t="s">
        <v>1610</v>
      </c>
      <c r="B2516" s="65" t="s">
        <v>1714</v>
      </c>
      <c r="C2516" s="4" t="s">
        <v>3780</v>
      </c>
      <c r="D2516" s="5">
        <v>481</v>
      </c>
      <c r="E2516" s="104" t="s">
        <v>3938</v>
      </c>
      <c r="F2516" s="38"/>
      <c r="G2516" s="263" t="str">
        <f t="shared" si="159"/>
        <v xml:space="preserve"> </v>
      </c>
      <c r="H2516" s="13"/>
      <c r="I2516" s="13" t="s">
        <v>4429</v>
      </c>
      <c r="J2516" s="263" t="str">
        <f t="shared" si="160"/>
        <v xml:space="preserve"> </v>
      </c>
      <c r="K2516" s="38" t="str">
        <f>IF(D2516&gt;=('28 Populations and thresholds'!$I$218),"YES"," ")</f>
        <v>YES</v>
      </c>
      <c r="L2516" s="38" t="str">
        <f>IF(K2516="YES"," ",IF(D2516&gt;=('28 Populations and thresholds'!$I$218)*0.25,"YES"))</f>
        <v xml:space="preserve"> </v>
      </c>
      <c r="M2516" s="38" t="b">
        <f>OR('28 Populations and thresholds'!$J$218="CR",'28 Populations and thresholds'!$J$218="EN",'28 Populations and thresholds'!$J$218="VU")</f>
        <v>0</v>
      </c>
      <c r="N2516" s="75">
        <f>D2516/'28 Populations and thresholds'!$H$218</f>
        <v>4.8099999999999998E-4</v>
      </c>
      <c r="O2516" s="263" t="str">
        <f t="shared" si="161"/>
        <v xml:space="preserve"> </v>
      </c>
      <c r="P2516" s="12"/>
      <c r="Q2516" s="263" t="str">
        <f t="shared" si="162"/>
        <v xml:space="preserve"> </v>
      </c>
    </row>
    <row r="2517" spans="1:22" s="4" customFormat="1" x14ac:dyDescent="0.2">
      <c r="A2517" s="275" t="s">
        <v>1610</v>
      </c>
      <c r="B2517" s="269" t="s">
        <v>3670</v>
      </c>
      <c r="C2517" s="269" t="s">
        <v>3666</v>
      </c>
      <c r="D2517" s="279">
        <v>7052</v>
      </c>
      <c r="E2517" s="274">
        <v>2007</v>
      </c>
      <c r="F2517" s="272"/>
      <c r="G2517" s="263" t="str">
        <f t="shared" si="159"/>
        <v xml:space="preserve"> </v>
      </c>
      <c r="H2517" s="275" t="s">
        <v>139</v>
      </c>
      <c r="I2517" s="275" t="s">
        <v>3388</v>
      </c>
      <c r="J2517" s="263" t="str">
        <f t="shared" si="160"/>
        <v xml:space="preserve"> </v>
      </c>
      <c r="K2517" s="272" t="str">
        <f>IF(D2517&gt;=(('28 Populations and thresholds'!$I$62)+('28 Populations and thresholds'!$I$65)),"YES"," ")</f>
        <v>YES</v>
      </c>
      <c r="L2517" s="272" t="str">
        <f>IF(K2517="YES"," ",IF(D2517&gt;=(('28 Populations and thresholds'!$I$62)+('28 Populations and thresholds'!$I$65))*0.25,"YES"))</f>
        <v xml:space="preserve"> </v>
      </c>
      <c r="M2517" s="272" t="b">
        <f>OR('28 Populations and thresholds'!$J$62="CR",'28 Populations and thresholds'!$J$62="EN",'28 Populations and thresholds'!$J$62="VU")</f>
        <v>0</v>
      </c>
      <c r="N2517" s="273">
        <f>D2517/(('28 Populations and thresholds'!$H$62)+('28 Populations and thresholds'!$H$65))</f>
        <v>4.148235294117647E-2</v>
      </c>
      <c r="O2517" s="263" t="str">
        <f t="shared" si="161"/>
        <v xml:space="preserve"> </v>
      </c>
      <c r="P2517" s="275" t="s">
        <v>4552</v>
      </c>
      <c r="Q2517" s="263" t="str">
        <f t="shared" si="162"/>
        <v xml:space="preserve"> </v>
      </c>
      <c r="R2517" s="9"/>
      <c r="S2517" s="9"/>
      <c r="T2517" s="9"/>
      <c r="U2517" s="9"/>
      <c r="V2517" s="9"/>
    </row>
    <row r="2518" spans="1:22" s="4" customFormat="1" x14ac:dyDescent="0.2">
      <c r="A2518" s="12" t="s">
        <v>1610</v>
      </c>
      <c r="B2518" s="4" t="s">
        <v>3637</v>
      </c>
      <c r="C2518" s="160" t="s">
        <v>3633</v>
      </c>
      <c r="D2518" s="5">
        <v>7338</v>
      </c>
      <c r="E2518" s="104">
        <v>2006</v>
      </c>
      <c r="F2518" s="38"/>
      <c r="G2518" s="263" t="str">
        <f t="shared" si="159"/>
        <v xml:space="preserve"> </v>
      </c>
      <c r="H2518" s="12" t="s">
        <v>139</v>
      </c>
      <c r="I2518" s="12" t="s">
        <v>3388</v>
      </c>
      <c r="J2518" s="263" t="str">
        <f t="shared" si="160"/>
        <v xml:space="preserve"> </v>
      </c>
      <c r="K2518" s="38" t="str">
        <f>IF(D2518&gt;=('28 Populations and thresholds'!$I$99),"YES"," ")</f>
        <v>YES</v>
      </c>
      <c r="L2518" s="38" t="str">
        <f>IF(K2518="YES"," ",IF(D2518&gt;=('28 Populations and thresholds'!$I$99)*0.25,"YES"))</f>
        <v xml:space="preserve"> </v>
      </c>
      <c r="M2518" s="38" t="b">
        <f>OR('28 Populations and thresholds'!$J$99="CR",'28 Populations and thresholds'!$J$99="EN",'28 Populations and thresholds'!$J$99="VU")</f>
        <v>0</v>
      </c>
      <c r="N2518" s="75">
        <f>D2518/'28 Populations and thresholds'!$H$99</f>
        <v>2.4459999999999999E-2</v>
      </c>
      <c r="O2518" s="263" t="str">
        <f t="shared" si="161"/>
        <v xml:space="preserve"> </v>
      </c>
      <c r="P2518" s="12"/>
      <c r="Q2518" s="263" t="str">
        <f t="shared" si="162"/>
        <v xml:space="preserve"> </v>
      </c>
      <c r="R2518" s="9"/>
      <c r="S2518" s="9"/>
      <c r="T2518" s="9"/>
      <c r="U2518" s="9"/>
      <c r="V2518" s="9"/>
    </row>
    <row r="2519" spans="1:22" s="4" customFormat="1" x14ac:dyDescent="0.2">
      <c r="A2519" s="275" t="s">
        <v>1610</v>
      </c>
      <c r="B2519" s="268" t="s">
        <v>4739</v>
      </c>
      <c r="C2519" s="280" t="s">
        <v>3594</v>
      </c>
      <c r="D2519" s="279">
        <v>740004</v>
      </c>
      <c r="E2519" s="274">
        <v>2007</v>
      </c>
      <c r="F2519" s="272"/>
      <c r="G2519" s="263" t="str">
        <f t="shared" si="159"/>
        <v xml:space="preserve"> </v>
      </c>
      <c r="H2519" s="275" t="s">
        <v>139</v>
      </c>
      <c r="I2519" s="275" t="s">
        <v>3388</v>
      </c>
      <c r="J2519" s="263" t="str">
        <f t="shared" si="160"/>
        <v xml:space="preserve"> </v>
      </c>
      <c r="K2519" s="272" t="str">
        <f>IF(D2519&gt;=('28 Populations and thresholds'!$I$87),"YES"," ")</f>
        <v>YES</v>
      </c>
      <c r="L2519" s="272" t="str">
        <f>IF(K2519="YES"," ",IF(D2519&gt;=('28 Populations and thresholds'!$I$87)*0.25,"YES"))</f>
        <v xml:space="preserve"> </v>
      </c>
      <c r="M2519" s="272" t="b">
        <f>OR('28 Populations and thresholds'!$J$87="CR",'28 Populations and thresholds'!$J$87="EN",'28 Populations and thresholds'!$J$87="VU")</f>
        <v>0</v>
      </c>
      <c r="N2519" s="273">
        <f>D2519/'28 Populations and thresholds'!$H$87</f>
        <v>0.740004</v>
      </c>
      <c r="O2519" s="263" t="str">
        <f t="shared" si="161"/>
        <v xml:space="preserve"> </v>
      </c>
      <c r="P2519" s="275"/>
      <c r="Q2519" s="263" t="str">
        <f t="shared" si="162"/>
        <v xml:space="preserve"> </v>
      </c>
      <c r="R2519" s="9"/>
      <c r="T2519" s="9"/>
      <c r="U2519" s="9"/>
      <c r="V2519" s="9"/>
    </row>
    <row r="2520" spans="1:22" s="4" customFormat="1" x14ac:dyDescent="0.2">
      <c r="A2520" s="275" t="s">
        <v>1610</v>
      </c>
      <c r="B2520" s="268" t="s">
        <v>4739</v>
      </c>
      <c r="C2520" s="296" t="s">
        <v>3795</v>
      </c>
      <c r="D2520" s="279">
        <v>12479</v>
      </c>
      <c r="E2520" s="274" t="s">
        <v>4280</v>
      </c>
      <c r="F2520" s="272"/>
      <c r="G2520" s="263" t="str">
        <f t="shared" si="159"/>
        <v xml:space="preserve"> </v>
      </c>
      <c r="H2520" s="275"/>
      <c r="I2520" s="275" t="s">
        <v>4284</v>
      </c>
      <c r="J2520" s="263" t="str">
        <f t="shared" si="160"/>
        <v xml:space="preserve"> </v>
      </c>
      <c r="K2520" s="272" t="str">
        <f>IF(D2520&gt;=(('28 Populations and thresholds'!$I$176)+('28 Populations and thresholds'!$I$177)),"YES"," ")</f>
        <v>YES</v>
      </c>
      <c r="L2520" s="272" t="str">
        <f>IF(K2520="YES"," ",IF(D2520&gt;=(('28 Populations and thresholds'!$I$176)+('28 Populations and thresholds'!$I$177))*0.25,"YES"))</f>
        <v xml:space="preserve"> </v>
      </c>
      <c r="M2520" s="272" t="b">
        <f>OR('28 Populations and thresholds'!$J$176="CR",'28 Populations and thresholds'!$J$176="EN",'28 Populations and thresholds'!$J$176="VU")</f>
        <v>0</v>
      </c>
      <c r="N2520" s="273">
        <f>D2520/(('28 Populations and thresholds'!$H$176)+('28 Populations and thresholds'!$H$177))</f>
        <v>4.4727598566308244E-2</v>
      </c>
      <c r="O2520" s="263" t="str">
        <f t="shared" si="161"/>
        <v xml:space="preserve"> </v>
      </c>
      <c r="P2520" s="275" t="s">
        <v>4568</v>
      </c>
      <c r="Q2520" s="263" t="str">
        <f t="shared" si="162"/>
        <v xml:space="preserve"> </v>
      </c>
      <c r="R2520" s="9"/>
      <c r="T2520" s="9"/>
      <c r="U2520" s="9"/>
      <c r="V2520" s="9"/>
    </row>
    <row r="2521" spans="1:22" s="4" customFormat="1" x14ac:dyDescent="0.2">
      <c r="A2521" s="313" t="s">
        <v>1610</v>
      </c>
      <c r="B2521" s="268" t="s">
        <v>4739</v>
      </c>
      <c r="C2521" s="176" t="s">
        <v>3666</v>
      </c>
      <c r="D2521" s="327">
        <v>66425</v>
      </c>
      <c r="E2521" s="342">
        <v>40179</v>
      </c>
      <c r="F2521" s="454"/>
      <c r="G2521" s="263" t="str">
        <f t="shared" si="159"/>
        <v xml:space="preserve"> </v>
      </c>
      <c r="H2521" s="275" t="s">
        <v>4498</v>
      </c>
      <c r="I2521" s="326" t="s">
        <v>4511</v>
      </c>
      <c r="J2521" s="263" t="str">
        <f t="shared" si="160"/>
        <v xml:space="preserve"> </v>
      </c>
      <c r="K2521" s="272" t="str">
        <f>IF(D2521&gt;=(('28 Populations and thresholds'!$I$62)+('28 Populations and thresholds'!$I$65)),"YES"," ")</f>
        <v>YES</v>
      </c>
      <c r="L2521" s="272" t="str">
        <f>IF(K2521="YES"," ",IF(D2521&gt;=(('28 Populations and thresholds'!$I$62)+('28 Populations and thresholds'!$I$65))*0.25,"YES"))</f>
        <v xml:space="preserve"> </v>
      </c>
      <c r="M2521" s="272" t="b">
        <f>OR('28 Populations and thresholds'!$J$62="CR",'28 Populations and thresholds'!$J$62="EN",'28 Populations and thresholds'!$J$62="VU")</f>
        <v>0</v>
      </c>
      <c r="N2521" s="273">
        <f>D2521/(('28 Populations and thresholds'!$H$62)+('28 Populations and thresholds'!$H$65))</f>
        <v>0.39073529411764707</v>
      </c>
      <c r="O2521" s="263" t="str">
        <f t="shared" si="161"/>
        <v xml:space="preserve"> </v>
      </c>
      <c r="P2521" s="275" t="s">
        <v>4742</v>
      </c>
      <c r="Q2521" s="263" t="str">
        <f t="shared" si="162"/>
        <v xml:space="preserve"> </v>
      </c>
      <c r="R2521" s="9"/>
      <c r="S2521" s="155"/>
      <c r="T2521" s="9"/>
      <c r="U2521" s="9"/>
      <c r="V2521" s="9"/>
    </row>
    <row r="2522" spans="1:22" s="4" customFormat="1" x14ac:dyDescent="0.2">
      <c r="A2522" s="275" t="s">
        <v>1610</v>
      </c>
      <c r="B2522" s="268" t="s">
        <v>4739</v>
      </c>
      <c r="C2522" s="269" t="s">
        <v>3756</v>
      </c>
      <c r="D2522" s="270">
        <v>2049</v>
      </c>
      <c r="E2522" s="271">
        <v>35921</v>
      </c>
      <c r="F2522" s="272"/>
      <c r="G2522" s="263" t="str">
        <f t="shared" si="159"/>
        <v xml:space="preserve"> </v>
      </c>
      <c r="H2522" s="267" t="s">
        <v>21</v>
      </c>
      <c r="I2522" s="267" t="s">
        <v>604</v>
      </c>
      <c r="J2522" s="263" t="str">
        <f t="shared" si="160"/>
        <v xml:space="preserve"> </v>
      </c>
      <c r="K2522" s="272" t="str">
        <f>IF(D2522&gt;=('28 Populations and thresholds'!$I$175),"YES"," ")</f>
        <v>YES</v>
      </c>
      <c r="L2522" s="272" t="str">
        <f>IF(K2522="YES"," ",IF(D2522&gt;=('28 Populations and thresholds'!$I$175)*0.25,"YES"))</f>
        <v xml:space="preserve"> </v>
      </c>
      <c r="M2522" s="272" t="b">
        <f>OR('28 Populations and thresholds'!$J$175="CR",'28 Populations and thresholds'!$J$175="EN",'28 Populations and thresholds'!$J$175="VU")</f>
        <v>0</v>
      </c>
      <c r="N2522" s="273">
        <f>D2522/'28 Populations and thresholds'!$H$175</f>
        <v>1.4741007194244603E-2</v>
      </c>
      <c r="O2522" s="263" t="str">
        <f t="shared" si="161"/>
        <v xml:space="preserve"> </v>
      </c>
      <c r="P2522" s="269"/>
      <c r="Q2522" s="263" t="str">
        <f t="shared" si="162"/>
        <v xml:space="preserve"> </v>
      </c>
      <c r="R2522" s="9"/>
      <c r="T2522" s="9"/>
      <c r="U2522" s="9"/>
      <c r="V2522" s="9"/>
    </row>
    <row r="2523" spans="1:22" s="4" customFormat="1" x14ac:dyDescent="0.2">
      <c r="A2523" s="275" t="s">
        <v>1610</v>
      </c>
      <c r="B2523" s="268" t="s">
        <v>4739</v>
      </c>
      <c r="C2523" s="278" t="s">
        <v>3761</v>
      </c>
      <c r="D2523" s="279">
        <v>1482</v>
      </c>
      <c r="E2523" s="274" t="s">
        <v>4279</v>
      </c>
      <c r="F2523" s="272"/>
      <c r="G2523" s="263" t="str">
        <f t="shared" si="159"/>
        <v xml:space="preserve"> </v>
      </c>
      <c r="H2523" s="275"/>
      <c r="I2523" s="275" t="s">
        <v>4284</v>
      </c>
      <c r="J2523" s="263" t="str">
        <f t="shared" si="160"/>
        <v xml:space="preserve"> </v>
      </c>
      <c r="K2523" s="272" t="str">
        <f>IF(D2523&gt;=('28 Populations and thresholds'!$I$187),"YES"," ")</f>
        <v>YES</v>
      </c>
      <c r="L2523" s="272" t="str">
        <f>IF(K2523="YES"," ",IF(D2523&gt;=('28 Populations and thresholds'!$I$187)*0.25,"YES"))</f>
        <v xml:space="preserve"> </v>
      </c>
      <c r="M2523" s="272" t="b">
        <f>OR('28 Populations and thresholds'!$J$187="CR",'28 Populations and thresholds'!$J$187="EN",'28 Populations and thresholds'!$J$187="VU")</f>
        <v>0</v>
      </c>
      <c r="N2523" s="273">
        <f>D2523/'28 Populations and thresholds'!$H$187</f>
        <v>1.482E-2</v>
      </c>
      <c r="O2523" s="263" t="str">
        <f t="shared" si="161"/>
        <v xml:space="preserve"> </v>
      </c>
      <c r="P2523" s="275"/>
      <c r="Q2523" s="263" t="str">
        <f t="shared" si="162"/>
        <v xml:space="preserve"> </v>
      </c>
      <c r="R2523" s="9"/>
      <c r="T2523" s="9"/>
      <c r="U2523" s="9"/>
      <c r="V2523" s="9"/>
    </row>
    <row r="2524" spans="1:22" s="4" customFormat="1" x14ac:dyDescent="0.2">
      <c r="A2524" s="275" t="s">
        <v>1610</v>
      </c>
      <c r="B2524" s="268" t="s">
        <v>4739</v>
      </c>
      <c r="C2524" s="269" t="s">
        <v>3564</v>
      </c>
      <c r="D2524" s="279">
        <v>10578</v>
      </c>
      <c r="E2524" s="274">
        <v>2001</v>
      </c>
      <c r="F2524" s="272"/>
      <c r="G2524" s="263" t="str">
        <f t="shared" si="159"/>
        <v xml:space="preserve"> </v>
      </c>
      <c r="H2524" s="275" t="s">
        <v>139</v>
      </c>
      <c r="I2524" s="275" t="s">
        <v>3388</v>
      </c>
      <c r="J2524" s="263" t="str">
        <f t="shared" si="160"/>
        <v xml:space="preserve"> </v>
      </c>
      <c r="K2524" s="272" t="str">
        <f>IF(D2524&gt;=('28 Populations and thresholds'!$I$79),"YES"," ")</f>
        <v>YES</v>
      </c>
      <c r="L2524" s="272" t="str">
        <f>IF(K2524="YES"," ",IF(D2524&gt;=('28 Populations and thresholds'!$I$79)*0.25,"YES"))</f>
        <v xml:space="preserve"> </v>
      </c>
      <c r="M2524" s="272" t="b">
        <f>OR('28 Populations and thresholds'!$J$79="CR",'28 Populations and thresholds'!$J$79="EN",'28 Populations and thresholds'!$J$79="VU")</f>
        <v>0</v>
      </c>
      <c r="N2524" s="273">
        <f>D2524/'28 Populations and thresholds'!$H$79</f>
        <v>7.0519999999999999E-2</v>
      </c>
      <c r="O2524" s="263" t="str">
        <f t="shared" si="161"/>
        <v xml:space="preserve"> </v>
      </c>
      <c r="P2524" s="269"/>
      <c r="Q2524" s="263" t="str">
        <f t="shared" si="162"/>
        <v xml:space="preserve"> </v>
      </c>
      <c r="R2524" s="9"/>
      <c r="T2524" s="9"/>
      <c r="U2524" s="9"/>
      <c r="V2524" s="9"/>
    </row>
    <row r="2525" spans="1:22" s="4" customFormat="1" x14ac:dyDescent="0.2">
      <c r="A2525" s="275" t="s">
        <v>1610</v>
      </c>
      <c r="B2525" s="268" t="s">
        <v>4739</v>
      </c>
      <c r="C2525" s="269" t="s">
        <v>3467</v>
      </c>
      <c r="D2525" s="270">
        <v>2800</v>
      </c>
      <c r="E2525" s="271">
        <v>36401</v>
      </c>
      <c r="F2525" s="272"/>
      <c r="G2525" s="263" t="str">
        <f t="shared" si="159"/>
        <v xml:space="preserve"> </v>
      </c>
      <c r="H2525" s="267" t="s">
        <v>21</v>
      </c>
      <c r="I2525" s="267" t="s">
        <v>82</v>
      </c>
      <c r="J2525" s="263" t="str">
        <f t="shared" si="160"/>
        <v xml:space="preserve"> </v>
      </c>
      <c r="K2525" s="272" t="str">
        <f>IF(D2525&gt;=('28 Populations and thresholds'!$I$180),"YES"," ")</f>
        <v>YES</v>
      </c>
      <c r="L2525" s="272" t="str">
        <f>IF(K2525="YES"," ",IF(D2525&gt;=('28 Populations and thresholds'!$I$180)*0.25,"YES"))</f>
        <v xml:space="preserve"> </v>
      </c>
      <c r="M2525" s="272" t="b">
        <f>OR('28 Populations and thresholds'!$J$180="CR",'28 Populations and thresholds'!$J$180="EN",'28 Populations and thresholds'!$J$180="VU")</f>
        <v>0</v>
      </c>
      <c r="N2525" s="273">
        <f>D2525/'28 Populations and thresholds'!$H$180</f>
        <v>2.8000000000000001E-2</v>
      </c>
      <c r="O2525" s="263" t="str">
        <f t="shared" si="161"/>
        <v xml:space="preserve"> </v>
      </c>
      <c r="P2525" s="269"/>
      <c r="Q2525" s="263" t="str">
        <f t="shared" si="162"/>
        <v xml:space="preserve"> </v>
      </c>
      <c r="R2525" s="9"/>
      <c r="T2525" s="9"/>
      <c r="U2525" s="9"/>
      <c r="V2525" s="9"/>
    </row>
    <row r="2526" spans="1:22" s="4" customFormat="1" x14ac:dyDescent="0.2">
      <c r="A2526" s="275" t="s">
        <v>1610</v>
      </c>
      <c r="B2526" s="268" t="s">
        <v>4739</v>
      </c>
      <c r="C2526" s="269" t="s">
        <v>3446</v>
      </c>
      <c r="D2526" s="270">
        <v>5700</v>
      </c>
      <c r="E2526" s="271">
        <v>36917</v>
      </c>
      <c r="F2526" s="272"/>
      <c r="G2526" s="263" t="str">
        <f t="shared" si="159"/>
        <v xml:space="preserve"> </v>
      </c>
      <c r="H2526" s="267" t="s">
        <v>21</v>
      </c>
      <c r="I2526" s="267" t="s">
        <v>82</v>
      </c>
      <c r="J2526" s="263" t="str">
        <f t="shared" si="160"/>
        <v xml:space="preserve"> </v>
      </c>
      <c r="K2526" s="272" t="str">
        <f>IF(D2526&gt;=('28 Populations and thresholds'!$I$144),"YES"," ")</f>
        <v>YES</v>
      </c>
      <c r="L2526" s="272" t="str">
        <f>IF(K2526="YES"," ",IF(D2526&gt;=('28 Populations and thresholds'!$I$144)*0.25,"YES"))</f>
        <v xml:space="preserve"> </v>
      </c>
      <c r="M2526" s="272" t="b">
        <f>OR('28 Populations and thresholds'!$J$144="CR",'28 Populations and thresholds'!$J$144="EN",'28 Populations and thresholds'!$J$144="VU")</f>
        <v>0</v>
      </c>
      <c r="N2526" s="273">
        <f>D2526/'28 Populations and thresholds'!$H$144</f>
        <v>0.56999999999999995</v>
      </c>
      <c r="O2526" s="263" t="str">
        <f t="shared" si="161"/>
        <v xml:space="preserve"> </v>
      </c>
      <c r="P2526" s="269"/>
      <c r="Q2526" s="263" t="str">
        <f t="shared" si="162"/>
        <v xml:space="preserve"> </v>
      </c>
      <c r="R2526" s="9"/>
      <c r="T2526" s="9"/>
      <c r="U2526" s="9"/>
      <c r="V2526" s="9"/>
    </row>
    <row r="2527" spans="1:22" s="4" customFormat="1" x14ac:dyDescent="0.2">
      <c r="A2527" s="275" t="s">
        <v>1610</v>
      </c>
      <c r="B2527" s="268" t="s">
        <v>4739</v>
      </c>
      <c r="C2527" s="278" t="s">
        <v>3470</v>
      </c>
      <c r="D2527" s="279">
        <v>2582</v>
      </c>
      <c r="E2527" s="274" t="s">
        <v>4279</v>
      </c>
      <c r="F2527" s="272"/>
      <c r="G2527" s="263" t="str">
        <f t="shared" si="159"/>
        <v xml:space="preserve"> </v>
      </c>
      <c r="H2527" s="275"/>
      <c r="I2527" s="275" t="s">
        <v>4284</v>
      </c>
      <c r="J2527" s="263" t="str">
        <f t="shared" si="160"/>
        <v xml:space="preserve"> </v>
      </c>
      <c r="K2527" s="272" t="str">
        <f>IF(D2527&gt;=('28 Populations and thresholds'!$I$181),"YES"," ")</f>
        <v>YES</v>
      </c>
      <c r="L2527" s="272" t="str">
        <f>IF(K2527="YES"," ",IF(D2527&gt;=('28 Populations and thresholds'!$I$181)*0.25,"YES"))</f>
        <v xml:space="preserve"> </v>
      </c>
      <c r="M2527" s="272" t="b">
        <f>OR('28 Populations and thresholds'!$J$181="CR",'28 Populations and thresholds'!$J$181="EN",'28 Populations and thresholds'!$J$181="VU")</f>
        <v>1</v>
      </c>
      <c r="N2527" s="273">
        <f>D2527/'28 Populations and thresholds'!$H$181</f>
        <v>8.0687499999999995E-2</v>
      </c>
      <c r="O2527" s="263" t="str">
        <f t="shared" si="161"/>
        <v xml:space="preserve"> </v>
      </c>
      <c r="P2527" s="275"/>
      <c r="Q2527" s="263" t="str">
        <f t="shared" si="162"/>
        <v xml:space="preserve"> </v>
      </c>
      <c r="R2527" s="9"/>
      <c r="S2527" s="160"/>
      <c r="T2527" s="9"/>
      <c r="U2527" s="9"/>
      <c r="V2527" s="9"/>
    </row>
    <row r="2528" spans="1:22" s="4" customFormat="1" x14ac:dyDescent="0.2">
      <c r="A2528" s="275" t="s">
        <v>1610</v>
      </c>
      <c r="B2528" s="268" t="s">
        <v>4739</v>
      </c>
      <c r="C2528" s="278" t="s">
        <v>3767</v>
      </c>
      <c r="D2528" s="279">
        <v>29838</v>
      </c>
      <c r="E2528" s="274" t="s">
        <v>4279</v>
      </c>
      <c r="F2528" s="272"/>
      <c r="G2528" s="263" t="str">
        <f t="shared" si="159"/>
        <v xml:space="preserve"> </v>
      </c>
      <c r="H2528" s="275"/>
      <c r="I2528" s="275" t="s">
        <v>4284</v>
      </c>
      <c r="J2528" s="263" t="str">
        <f t="shared" si="160"/>
        <v xml:space="preserve"> </v>
      </c>
      <c r="K2528" s="272" t="str">
        <f>IF(D2528&gt;=('28 Populations and thresholds'!$I$195),"YES"," ")</f>
        <v>YES</v>
      </c>
      <c r="L2528" s="272" t="str">
        <f>IF(K2528="YES"," ",IF(D2528&gt;=('28 Populations and thresholds'!$I$195)*0.25,"YES"))</f>
        <v xml:space="preserve"> </v>
      </c>
      <c r="M2528" s="272" t="b">
        <f>OR('28 Populations and thresholds'!$J$195="CR",'28 Populations and thresholds'!$J$195="EN",'28 Populations and thresholds'!$J$195="VU")</f>
        <v>1</v>
      </c>
      <c r="N2528" s="273">
        <f>D2528/'28 Populations and thresholds'!$H$195</f>
        <v>0.10288965517241379</v>
      </c>
      <c r="O2528" s="263" t="str">
        <f t="shared" si="161"/>
        <v xml:space="preserve"> </v>
      </c>
      <c r="P2528" s="275"/>
      <c r="Q2528" s="263" t="str">
        <f t="shared" si="162"/>
        <v xml:space="preserve"> </v>
      </c>
      <c r="R2528" s="9"/>
      <c r="S2528" s="111"/>
      <c r="T2528" s="9"/>
      <c r="U2528" s="9"/>
      <c r="V2528" s="9"/>
    </row>
    <row r="2529" spans="1:22" s="4" customFormat="1" x14ac:dyDescent="0.2">
      <c r="A2529" s="267" t="s">
        <v>1610</v>
      </c>
      <c r="B2529" s="268" t="s">
        <v>4739</v>
      </c>
      <c r="C2529" s="269" t="s">
        <v>3659</v>
      </c>
      <c r="D2529" s="270">
        <v>7470</v>
      </c>
      <c r="E2529" s="294" t="s">
        <v>1316</v>
      </c>
      <c r="F2529" s="276"/>
      <c r="G2529" s="263" t="str">
        <f t="shared" si="159"/>
        <v xml:space="preserve"> </v>
      </c>
      <c r="H2529" s="267" t="s">
        <v>15</v>
      </c>
      <c r="I2529" s="267" t="s">
        <v>1315</v>
      </c>
      <c r="J2529" s="263" t="str">
        <f t="shared" si="160"/>
        <v xml:space="preserve"> </v>
      </c>
      <c r="K2529" s="272" t="str">
        <f>IF(D2529&gt;=('28 Populations and thresholds'!$I$68),"YES"," ")</f>
        <v>YES</v>
      </c>
      <c r="L2529" s="272" t="str">
        <f>IF(K2529="YES"," ",IF(D2529&gt;=('28 Populations and thresholds'!$I$68)*0.25,"YES"))</f>
        <v xml:space="preserve"> </v>
      </c>
      <c r="M2529" s="272" t="b">
        <f>OR('28 Populations and thresholds'!$J$68="CR",'28 Populations and thresholds'!$J$68="EN",'28 Populations and thresholds'!$J$68="VU")</f>
        <v>0</v>
      </c>
      <c r="N2529" s="273">
        <f>D2529/'28 Populations and thresholds'!$H$68</f>
        <v>7.4700000000000003E-2</v>
      </c>
      <c r="O2529" s="263" t="str">
        <f t="shared" si="161"/>
        <v xml:space="preserve"> </v>
      </c>
      <c r="P2529" s="269"/>
      <c r="Q2529" s="263" t="str">
        <f t="shared" si="162"/>
        <v xml:space="preserve"> </v>
      </c>
      <c r="R2529" s="9"/>
      <c r="S2529" s="9"/>
      <c r="T2529" s="9"/>
      <c r="U2529" s="9"/>
      <c r="V2529" s="9"/>
    </row>
    <row r="2530" spans="1:22" s="4" customFormat="1" x14ac:dyDescent="0.2">
      <c r="A2530" s="275" t="s">
        <v>1610</v>
      </c>
      <c r="B2530" s="268" t="s">
        <v>4739</v>
      </c>
      <c r="C2530" s="278" t="s">
        <v>3451</v>
      </c>
      <c r="D2530" s="279">
        <v>3004</v>
      </c>
      <c r="E2530" s="274" t="s">
        <v>4279</v>
      </c>
      <c r="F2530" s="272"/>
      <c r="G2530" s="263" t="str">
        <f t="shared" si="159"/>
        <v xml:space="preserve"> </v>
      </c>
      <c r="H2530" s="275"/>
      <c r="I2530" s="275" t="s">
        <v>4284</v>
      </c>
      <c r="J2530" s="263" t="str">
        <f t="shared" si="160"/>
        <v xml:space="preserve"> </v>
      </c>
      <c r="K2530" s="272" t="str">
        <f>IF(D2530&gt;=('28 Populations and thresholds'!$I$154),"YES"," ")</f>
        <v>YES</v>
      </c>
      <c r="L2530" s="272" t="str">
        <f>IF(K2530="YES"," ",IF(D2530&gt;=('28 Populations and thresholds'!$I$154)*0.25,"YES"))</f>
        <v xml:space="preserve"> </v>
      </c>
      <c r="M2530" s="272" t="b">
        <f>OR('28 Populations and thresholds'!$J$154="CR",'28 Populations and thresholds'!$J$154="EN",'28 Populations and thresholds'!$J$154="VU")</f>
        <v>0</v>
      </c>
      <c r="N2530" s="273">
        <f>D2530/'28 Populations and thresholds'!$H$154</f>
        <v>2.8884615384615384E-2</v>
      </c>
      <c r="O2530" s="263" t="str">
        <f t="shared" si="161"/>
        <v xml:space="preserve"> </v>
      </c>
      <c r="P2530" s="275"/>
      <c r="Q2530" s="263" t="str">
        <f t="shared" si="162"/>
        <v xml:space="preserve"> </v>
      </c>
      <c r="R2530" s="9"/>
      <c r="S2530" s="9"/>
      <c r="T2530" s="9"/>
      <c r="U2530" s="9"/>
      <c r="V2530" s="9"/>
    </row>
    <row r="2531" spans="1:22" s="4" customFormat="1" x14ac:dyDescent="0.2">
      <c r="A2531" s="275" t="s">
        <v>1610</v>
      </c>
      <c r="B2531" s="268" t="s">
        <v>4739</v>
      </c>
      <c r="C2531" s="280" t="s">
        <v>3765</v>
      </c>
      <c r="D2531" s="270">
        <v>161</v>
      </c>
      <c r="E2531" s="271">
        <v>35937</v>
      </c>
      <c r="F2531" s="272"/>
      <c r="G2531" s="263" t="str">
        <f t="shared" si="159"/>
        <v xml:space="preserve"> </v>
      </c>
      <c r="H2531" s="267" t="s">
        <v>21</v>
      </c>
      <c r="I2531" s="267" t="s">
        <v>604</v>
      </c>
      <c r="J2531" s="263" t="str">
        <f t="shared" si="160"/>
        <v xml:space="preserve"> </v>
      </c>
      <c r="K2531" s="272" t="str">
        <f>IF(D2531&gt;=('28 Populations and thresholds'!$I$193),"YES"," ")</f>
        <v xml:space="preserve"> </v>
      </c>
      <c r="L2531" s="272" t="str">
        <f>IF(K2531="YES"," ",IF(D2531&gt;=('28 Populations and thresholds'!$I$193)*0.25,"YES"))</f>
        <v>YES</v>
      </c>
      <c r="M2531" s="272" t="b">
        <f>OR('28 Populations and thresholds'!$J$193="CR",'28 Populations and thresholds'!$J$193="EN",'28 Populations and thresholds'!$J$193="VU")</f>
        <v>0</v>
      </c>
      <c r="N2531" s="273">
        <f>D2531/'28 Populations and thresholds'!$H$193</f>
        <v>3.6590909090909091E-3</v>
      </c>
      <c r="O2531" s="263" t="str">
        <f t="shared" si="161"/>
        <v xml:space="preserve"> </v>
      </c>
      <c r="P2531" s="275"/>
      <c r="Q2531" s="263" t="str">
        <f t="shared" si="162"/>
        <v xml:space="preserve"> </v>
      </c>
      <c r="R2531" s="9"/>
      <c r="S2531" s="9"/>
      <c r="T2531" s="9"/>
      <c r="U2531" s="9"/>
      <c r="V2531" s="9"/>
    </row>
    <row r="2532" spans="1:22" s="4" customFormat="1" x14ac:dyDescent="0.2">
      <c r="A2532" s="275" t="s">
        <v>1610</v>
      </c>
      <c r="B2532" s="268" t="s">
        <v>4739</v>
      </c>
      <c r="C2532" s="280" t="s">
        <v>3452</v>
      </c>
      <c r="D2532" s="270">
        <v>2500</v>
      </c>
      <c r="E2532" s="271">
        <v>36401</v>
      </c>
      <c r="F2532" s="272"/>
      <c r="G2532" s="263" t="str">
        <f t="shared" si="159"/>
        <v xml:space="preserve"> </v>
      </c>
      <c r="H2532" s="267" t="s">
        <v>21</v>
      </c>
      <c r="I2532" s="267" t="s">
        <v>82</v>
      </c>
      <c r="J2532" s="263" t="str">
        <f t="shared" si="160"/>
        <v xml:space="preserve"> </v>
      </c>
      <c r="K2532" s="272" t="str">
        <f>IF(D2532&gt;=('28 Populations and thresholds'!$I$158),"YES"," ")</f>
        <v>YES</v>
      </c>
      <c r="L2532" s="272" t="str">
        <f>IF(K2532="YES"," ",IF(D2532&gt;=('28 Populations and thresholds'!$I$158)*0.25,"YES"))</f>
        <v xml:space="preserve"> </v>
      </c>
      <c r="M2532" s="272" t="b">
        <f>OR('28 Populations and thresholds'!$J$158="CR",'28 Populations and thresholds'!$J$158="EN",'28 Populations and thresholds'!$J$158="VU")</f>
        <v>0</v>
      </c>
      <c r="N2532" s="273">
        <f>D2532/'28 Populations and thresholds'!$H$158</f>
        <v>2.5000000000000001E-2</v>
      </c>
      <c r="O2532" s="263" t="str">
        <f t="shared" si="161"/>
        <v xml:space="preserve"> </v>
      </c>
      <c r="P2532" s="269"/>
      <c r="Q2532" s="263" t="str">
        <f t="shared" si="162"/>
        <v xml:space="preserve"> </v>
      </c>
      <c r="R2532" s="9"/>
      <c r="S2532" s="9"/>
      <c r="T2532" s="9"/>
      <c r="U2532" s="9"/>
      <c r="V2532" s="9"/>
    </row>
    <row r="2533" spans="1:22" s="4" customFormat="1" x14ac:dyDescent="0.2">
      <c r="A2533" s="275" t="s">
        <v>1610</v>
      </c>
      <c r="B2533" s="268" t="s">
        <v>4739</v>
      </c>
      <c r="C2533" s="296" t="s">
        <v>3459</v>
      </c>
      <c r="D2533" s="279">
        <v>1691</v>
      </c>
      <c r="E2533" s="274" t="s">
        <v>4279</v>
      </c>
      <c r="F2533" s="272"/>
      <c r="G2533" s="263" t="str">
        <f t="shared" si="159"/>
        <v xml:space="preserve"> </v>
      </c>
      <c r="H2533" s="275"/>
      <c r="I2533" s="275" t="s">
        <v>4284</v>
      </c>
      <c r="J2533" s="263" t="str">
        <f t="shared" si="160"/>
        <v xml:space="preserve"> </v>
      </c>
      <c r="K2533" s="272" t="str">
        <f>IF(D2533&gt;=(('28 Populations and thresholds'!$I$160)+('28 Populations and thresholds'!$I$163)),"YES"," ")</f>
        <v>YES</v>
      </c>
      <c r="L2533" s="272" t="str">
        <f>IF(K2533="YES"," ",IF(D2533&gt;=(('28 Populations and thresholds'!$I$160)+('28 Populations and thresholds'!$I$163))*0.25,"YES"))</f>
        <v xml:space="preserve"> </v>
      </c>
      <c r="M2533" s="272" t="b">
        <f>OR('28 Populations and thresholds'!$J$160="CR",'28 Populations and thresholds'!$J$160="EN",'28 Populations and thresholds'!$J$160="VU")</f>
        <v>0</v>
      </c>
      <c r="N2533" s="273">
        <f>D2533/(('28 Populations and thresholds'!$H$160)+('28 Populations and thresholds'!$H$163))</f>
        <v>4.3922077922077925E-2</v>
      </c>
      <c r="O2533" s="263" t="str">
        <f t="shared" si="161"/>
        <v xml:space="preserve"> </v>
      </c>
      <c r="P2533" s="282" t="s">
        <v>4563</v>
      </c>
      <c r="Q2533" s="263" t="str">
        <f t="shared" si="162"/>
        <v xml:space="preserve"> </v>
      </c>
      <c r="R2533" s="9"/>
      <c r="S2533" s="9"/>
      <c r="T2533" s="9"/>
      <c r="U2533" s="9"/>
      <c r="V2533" s="9"/>
    </row>
    <row r="2534" spans="1:22" s="4" customFormat="1" x14ac:dyDescent="0.2">
      <c r="A2534" s="267" t="s">
        <v>1610</v>
      </c>
      <c r="B2534" s="268" t="s">
        <v>4739</v>
      </c>
      <c r="C2534" s="269" t="s">
        <v>3603</v>
      </c>
      <c r="D2534" s="270">
        <v>42308</v>
      </c>
      <c r="E2534" s="294" t="s">
        <v>1325</v>
      </c>
      <c r="F2534" s="276"/>
      <c r="G2534" s="263" t="str">
        <f t="shared" si="159"/>
        <v xml:space="preserve"> </v>
      </c>
      <c r="H2534" s="267" t="s">
        <v>15</v>
      </c>
      <c r="I2534" s="267" t="s">
        <v>1315</v>
      </c>
      <c r="J2534" s="263" t="str">
        <f t="shared" si="160"/>
        <v xml:space="preserve"> </v>
      </c>
      <c r="K2534" s="272" t="str">
        <f>IF(D2534&gt;=('28 Populations and thresholds'!$I$89),"YES"," ")</f>
        <v>YES</v>
      </c>
      <c r="L2534" s="272" t="str">
        <f>IF(K2534="YES"," ",IF(D2534&gt;=('28 Populations and thresholds'!$I$89)*0.25,"YES"))</f>
        <v xml:space="preserve"> </v>
      </c>
      <c r="M2534" s="272" t="b">
        <f>OR('28 Populations and thresholds'!$J$89="CR",'28 Populations and thresholds'!$J$89="EN",'28 Populations and thresholds'!$J$89="VU")</f>
        <v>0</v>
      </c>
      <c r="N2534" s="273">
        <f>D2534/'28 Populations and thresholds'!$H$89</f>
        <v>2.8205333333333332E-2</v>
      </c>
      <c r="O2534" s="263" t="str">
        <f t="shared" si="161"/>
        <v xml:space="preserve"> </v>
      </c>
      <c r="P2534" s="269"/>
      <c r="Q2534" s="263" t="str">
        <f t="shared" si="162"/>
        <v xml:space="preserve"> </v>
      </c>
      <c r="R2534" s="9"/>
      <c r="S2534" s="9"/>
      <c r="T2534" s="9"/>
      <c r="U2534" s="9"/>
      <c r="V2534" s="9"/>
    </row>
    <row r="2535" spans="1:22" s="4" customFormat="1" x14ac:dyDescent="0.2">
      <c r="A2535" s="275" t="s">
        <v>1610</v>
      </c>
      <c r="B2535" s="268" t="s">
        <v>4739</v>
      </c>
      <c r="C2535" s="269" t="s">
        <v>3607</v>
      </c>
      <c r="D2535" s="279">
        <v>6245</v>
      </c>
      <c r="E2535" s="274">
        <v>2005</v>
      </c>
      <c r="F2535" s="272"/>
      <c r="G2535" s="263" t="str">
        <f t="shared" si="159"/>
        <v xml:space="preserve"> </v>
      </c>
      <c r="H2535" s="275" t="s">
        <v>139</v>
      </c>
      <c r="I2535" s="275" t="s">
        <v>3388</v>
      </c>
      <c r="J2535" s="263" t="str">
        <f t="shared" si="160"/>
        <v xml:space="preserve"> </v>
      </c>
      <c r="K2535" s="272" t="str">
        <f>IF(D2535&gt;=('28 Populations and thresholds'!$I$92),"YES"," ")</f>
        <v>YES</v>
      </c>
      <c r="L2535" s="272" t="str">
        <f>IF(K2535="YES"," ",IF(D2535&gt;=('28 Populations and thresholds'!$I$92)*0.25,"YES"))</f>
        <v xml:space="preserve"> </v>
      </c>
      <c r="M2535" s="272" t="b">
        <f>OR('28 Populations and thresholds'!$J$92="CR",'28 Populations and thresholds'!$J$92="EN",'28 Populations and thresholds'!$J$92="VU")</f>
        <v>0</v>
      </c>
      <c r="N2535" s="273">
        <f>D2535/'28 Populations and thresholds'!$H$92</f>
        <v>2.0816666666666667E-2</v>
      </c>
      <c r="O2535" s="263" t="str">
        <f t="shared" si="161"/>
        <v xml:space="preserve"> </v>
      </c>
      <c r="P2535" s="269"/>
      <c r="Q2535" s="263" t="str">
        <f t="shared" si="162"/>
        <v xml:space="preserve"> </v>
      </c>
      <c r="R2535" s="9"/>
      <c r="S2535" s="9"/>
      <c r="T2535" s="9"/>
      <c r="U2535" s="9"/>
      <c r="V2535" s="9"/>
    </row>
    <row r="2536" spans="1:22" s="4" customFormat="1" x14ac:dyDescent="0.2">
      <c r="A2536" s="275" t="s">
        <v>1610</v>
      </c>
      <c r="B2536" s="268" t="s">
        <v>4739</v>
      </c>
      <c r="C2536" s="277" t="s">
        <v>3766</v>
      </c>
      <c r="D2536" s="279">
        <v>695</v>
      </c>
      <c r="E2536" s="274" t="s">
        <v>4279</v>
      </c>
      <c r="F2536" s="272"/>
      <c r="G2536" s="263" t="str">
        <f t="shared" si="159"/>
        <v xml:space="preserve"> </v>
      </c>
      <c r="H2536" s="275"/>
      <c r="I2536" s="275" t="s">
        <v>4284</v>
      </c>
      <c r="J2536" s="263" t="str">
        <f t="shared" si="160"/>
        <v xml:space="preserve"> </v>
      </c>
      <c r="K2536" s="272" t="str">
        <f>IF(D2536&gt;=('28 Populations and thresholds'!$I$194),"YES"," ")</f>
        <v>YES</v>
      </c>
      <c r="L2536" s="272" t="str">
        <f>IF(K2536="YES"," ",IF(D2536&gt;=('28 Populations and thresholds'!$I$194)*0.25,"YES"))</f>
        <v xml:space="preserve"> </v>
      </c>
      <c r="M2536" s="272" t="b">
        <f>OR('28 Populations and thresholds'!$J$194="CR",'28 Populations and thresholds'!$J$194="EN",'28 Populations and thresholds'!$J$194="VU")</f>
        <v>0</v>
      </c>
      <c r="N2536" s="273">
        <f>D2536/'28 Populations and thresholds'!$H$194</f>
        <v>2.4385964912280702E-2</v>
      </c>
      <c r="O2536" s="263" t="str">
        <f t="shared" si="161"/>
        <v xml:space="preserve"> </v>
      </c>
      <c r="P2536" s="275"/>
      <c r="Q2536" s="263" t="str">
        <f t="shared" si="162"/>
        <v xml:space="preserve"> </v>
      </c>
      <c r="R2536" s="9"/>
      <c r="S2536" s="9"/>
      <c r="T2536" s="9"/>
      <c r="U2536" s="9"/>
      <c r="V2536" s="9"/>
    </row>
    <row r="2537" spans="1:22" s="4" customFormat="1" x14ac:dyDescent="0.2">
      <c r="A2537" s="275" t="s">
        <v>1610</v>
      </c>
      <c r="B2537" s="268" t="s">
        <v>4739</v>
      </c>
      <c r="C2537" s="280" t="s">
        <v>3474</v>
      </c>
      <c r="D2537" s="270">
        <v>300</v>
      </c>
      <c r="E2537" s="271">
        <v>36404</v>
      </c>
      <c r="F2537" s="272"/>
      <c r="G2537" s="263" t="str">
        <f t="shared" si="159"/>
        <v xml:space="preserve"> </v>
      </c>
      <c r="H2537" s="267" t="s">
        <v>21</v>
      </c>
      <c r="I2537" s="267" t="s">
        <v>82</v>
      </c>
      <c r="J2537" s="263" t="str">
        <f t="shared" si="160"/>
        <v xml:space="preserve"> </v>
      </c>
      <c r="K2537" s="272" t="str">
        <f>IF(D2537&gt;=('28 Populations and thresholds'!$I$198),"YES"," ")</f>
        <v>YES</v>
      </c>
      <c r="L2537" s="272" t="str">
        <f>IF(K2537="YES"," ",IF(D2537&gt;=('28 Populations and thresholds'!$I$198)*0.25,"YES"))</f>
        <v xml:space="preserve"> </v>
      </c>
      <c r="M2537" s="272" t="b">
        <f>OR('28 Populations and thresholds'!$J$198="CR",'28 Populations and thresholds'!$J$198="EN",'28 Populations and thresholds'!$J$198="VU")</f>
        <v>0</v>
      </c>
      <c r="N2537" s="273">
        <f>D2537/'28 Populations and thresholds'!$H$198</f>
        <v>1.3636363636363636E-2</v>
      </c>
      <c r="O2537" s="263" t="str">
        <f t="shared" si="161"/>
        <v xml:space="preserve"> </v>
      </c>
      <c r="P2537" s="269"/>
      <c r="Q2537" s="263" t="str">
        <f t="shared" si="162"/>
        <v xml:space="preserve"> </v>
      </c>
      <c r="R2537" s="9"/>
      <c r="S2537" s="9"/>
      <c r="T2537" s="9"/>
      <c r="U2537" s="9"/>
      <c r="V2537" s="9"/>
    </row>
    <row r="2538" spans="1:22" s="4" customFormat="1" x14ac:dyDescent="0.2">
      <c r="A2538" s="275" t="s">
        <v>1610</v>
      </c>
      <c r="B2538" s="268" t="s">
        <v>4739</v>
      </c>
      <c r="C2538" s="269" t="s">
        <v>1732</v>
      </c>
      <c r="D2538" s="279">
        <v>750</v>
      </c>
      <c r="E2538" s="281">
        <v>37987</v>
      </c>
      <c r="F2538" s="272"/>
      <c r="G2538" s="263" t="str">
        <f t="shared" si="159"/>
        <v xml:space="preserve"> </v>
      </c>
      <c r="H2538" s="275" t="s">
        <v>4069</v>
      </c>
      <c r="I2538" s="275"/>
      <c r="J2538" s="263" t="str">
        <f t="shared" si="160"/>
        <v xml:space="preserve"> </v>
      </c>
      <c r="K2538" s="272" t="str">
        <f>IF(D2538&gt;=('28 Populations and thresholds'!$I$221),"YES"," ")</f>
        <v>YES</v>
      </c>
      <c r="L2538" s="272" t="str">
        <f>IF(K2538="YES"," ",IF(D2538&gt;=('28 Populations and thresholds'!$I$221)*0.25,"YES"))</f>
        <v xml:space="preserve"> </v>
      </c>
      <c r="M2538" s="272" t="b">
        <f>OR('28 Populations and thresholds'!$J$221="CR",'28 Populations and thresholds'!$J$221="EN",'28 Populations and thresholds'!$J$221="VU")</f>
        <v>1</v>
      </c>
      <c r="N2538" s="273">
        <f>D2538/'28 Populations and thresholds'!$H$221</f>
        <v>7.8125E-2</v>
      </c>
      <c r="O2538" s="263" t="str">
        <f t="shared" si="161"/>
        <v xml:space="preserve"> </v>
      </c>
      <c r="P2538" s="275"/>
      <c r="Q2538" s="263" t="str">
        <f t="shared" si="162"/>
        <v xml:space="preserve"> </v>
      </c>
      <c r="R2538" s="9"/>
      <c r="S2538" s="9"/>
      <c r="T2538" s="9"/>
      <c r="U2538" s="9"/>
      <c r="V2538" s="9"/>
    </row>
    <row r="2539" spans="1:22" s="4" customFormat="1" x14ac:dyDescent="0.2">
      <c r="A2539" s="275" t="s">
        <v>1610</v>
      </c>
      <c r="B2539" s="268" t="s">
        <v>4739</v>
      </c>
      <c r="C2539" s="278" t="s">
        <v>3472</v>
      </c>
      <c r="D2539" s="279">
        <v>70</v>
      </c>
      <c r="E2539" s="274" t="s">
        <v>4279</v>
      </c>
      <c r="F2539" s="272"/>
      <c r="G2539" s="263" t="str">
        <f t="shared" si="159"/>
        <v xml:space="preserve"> </v>
      </c>
      <c r="H2539" s="275"/>
      <c r="I2539" s="275" t="s">
        <v>4284</v>
      </c>
      <c r="J2539" s="263" t="str">
        <f t="shared" si="160"/>
        <v xml:space="preserve"> </v>
      </c>
      <c r="K2539" s="272" t="str">
        <f>IF(D2539&gt;=('28 Populations and thresholds'!$I$188),"YES"," ")</f>
        <v>YES</v>
      </c>
      <c r="L2539" s="272" t="str">
        <f>IF(K2539="YES"," ",IF(D2539&gt;=('28 Populations and thresholds'!$I$188)*0.25,"YES"))</f>
        <v xml:space="preserve"> </v>
      </c>
      <c r="M2539" s="272" t="b">
        <f>OR('28 Populations and thresholds'!$J$188="CR",'28 Populations and thresholds'!$J$188="EN",'28 Populations and thresholds'!$J$188="VU")</f>
        <v>1</v>
      </c>
      <c r="N2539" s="273">
        <f>D2539/'28 Populations and thresholds'!$H$188</f>
        <v>0.11666666666666667</v>
      </c>
      <c r="O2539" s="263" t="str">
        <f t="shared" si="161"/>
        <v xml:space="preserve"> </v>
      </c>
      <c r="P2539" s="275"/>
      <c r="Q2539" s="263" t="str">
        <f t="shared" si="162"/>
        <v xml:space="preserve"> </v>
      </c>
    </row>
    <row r="2540" spans="1:22" s="4" customFormat="1" x14ac:dyDescent="0.2">
      <c r="A2540" s="275" t="s">
        <v>1610</v>
      </c>
      <c r="B2540" s="268" t="s">
        <v>4739</v>
      </c>
      <c r="C2540" s="280" t="s">
        <v>3763</v>
      </c>
      <c r="D2540" s="270">
        <v>1653</v>
      </c>
      <c r="E2540" s="271">
        <v>36032</v>
      </c>
      <c r="F2540" s="272"/>
      <c r="G2540" s="263" t="str">
        <f t="shared" si="159"/>
        <v xml:space="preserve"> </v>
      </c>
      <c r="H2540" s="267" t="s">
        <v>21</v>
      </c>
      <c r="I2540" s="267" t="s">
        <v>604</v>
      </c>
      <c r="J2540" s="263" t="str">
        <f t="shared" si="160"/>
        <v xml:space="preserve"> </v>
      </c>
      <c r="K2540" s="272" t="str">
        <f>IF(D2540&gt;=('28 Populations and thresholds'!$I$191),"YES"," ")</f>
        <v>YES</v>
      </c>
      <c r="L2540" s="272" t="str">
        <f>IF(K2540="YES"," ",IF(D2540&gt;=('28 Populations and thresholds'!$I$191)*0.25,"YES"))</f>
        <v xml:space="preserve"> </v>
      </c>
      <c r="M2540" s="272" t="b">
        <f>OR('28 Populations and thresholds'!$J$191="CR",'28 Populations and thresholds'!$J$191="EN",'28 Populations and thresholds'!$J$191="VU")</f>
        <v>0</v>
      </c>
      <c r="N2540" s="273">
        <f>D2540/'28 Populations and thresholds'!$H$191</f>
        <v>3.3059999999999999E-2</v>
      </c>
      <c r="O2540" s="263" t="str">
        <f t="shared" si="161"/>
        <v xml:space="preserve"> </v>
      </c>
      <c r="P2540" s="275"/>
      <c r="Q2540" s="263" t="str">
        <f t="shared" si="162"/>
        <v xml:space="preserve"> </v>
      </c>
      <c r="R2540" s="9"/>
      <c r="S2540" s="9"/>
      <c r="T2540" s="9"/>
      <c r="U2540" s="9"/>
      <c r="V2540" s="9"/>
    </row>
    <row r="2541" spans="1:22" s="4" customFormat="1" x14ac:dyDescent="0.2">
      <c r="A2541" s="275" t="s">
        <v>1610</v>
      </c>
      <c r="B2541" s="268" t="s">
        <v>4739</v>
      </c>
      <c r="C2541" s="278" t="s">
        <v>3758</v>
      </c>
      <c r="D2541" s="279">
        <v>1215</v>
      </c>
      <c r="E2541" s="274" t="s">
        <v>4279</v>
      </c>
      <c r="F2541" s="272"/>
      <c r="G2541" s="263" t="str">
        <f t="shared" si="159"/>
        <v xml:space="preserve"> </v>
      </c>
      <c r="H2541" s="275"/>
      <c r="I2541" s="275" t="s">
        <v>4284</v>
      </c>
      <c r="J2541" s="263" t="str">
        <f t="shared" si="160"/>
        <v xml:space="preserve"> </v>
      </c>
      <c r="K2541" s="272" t="str">
        <f>IF(D2541&gt;=('28 Populations and thresholds'!$I$179),"YES"," ")</f>
        <v>YES</v>
      </c>
      <c r="L2541" s="272" t="str">
        <f>IF(K2541="YES"," ",IF(D2541&gt;=('28 Populations and thresholds'!$I$179)*0.25,"YES"))</f>
        <v xml:space="preserve"> </v>
      </c>
      <c r="M2541" s="272" t="b">
        <f>OR('28 Populations and thresholds'!$J$179="CR",'28 Populations and thresholds'!$J$179="EN",'28 Populations and thresholds'!$J$179="VU")</f>
        <v>0</v>
      </c>
      <c r="N2541" s="273">
        <f>D2541/'28 Populations and thresholds'!$H$179</f>
        <v>2.2090909090909092E-2</v>
      </c>
      <c r="O2541" s="263" t="str">
        <f t="shared" si="161"/>
        <v xml:space="preserve"> </v>
      </c>
      <c r="P2541" s="269"/>
      <c r="Q2541" s="263" t="str">
        <f t="shared" si="162"/>
        <v xml:space="preserve"> </v>
      </c>
      <c r="R2541" s="9"/>
      <c r="S2541" s="9"/>
      <c r="T2541" s="9"/>
      <c r="U2541" s="9"/>
      <c r="V2541" s="9"/>
    </row>
    <row r="2542" spans="1:22" s="4" customFormat="1" x14ac:dyDescent="0.2">
      <c r="A2542" s="267" t="s">
        <v>1610</v>
      </c>
      <c r="B2542" s="268" t="s">
        <v>4739</v>
      </c>
      <c r="C2542" s="332" t="s">
        <v>3522</v>
      </c>
      <c r="D2542" s="270">
        <v>1212</v>
      </c>
      <c r="E2542" s="294" t="s">
        <v>1471</v>
      </c>
      <c r="F2542" s="276"/>
      <c r="G2542" s="263" t="str">
        <f t="shared" si="159"/>
        <v xml:space="preserve"> </v>
      </c>
      <c r="H2542" s="267" t="s">
        <v>15</v>
      </c>
      <c r="I2542" s="267" t="s">
        <v>1468</v>
      </c>
      <c r="J2542" s="263" t="str">
        <f t="shared" si="160"/>
        <v xml:space="preserve"> </v>
      </c>
      <c r="K2542" s="272" t="str">
        <f>IF(D2542&gt;=('28 Populations and thresholds'!$I$58),"YES"," ")</f>
        <v>YES</v>
      </c>
      <c r="L2542" s="272" t="str">
        <f>IF(K2542="YES"," ",IF(D2542&gt;=('28 Populations and thresholds'!$I$58)*0.25,"YES"))</f>
        <v xml:space="preserve"> </v>
      </c>
      <c r="M2542" s="272" t="b">
        <f>OR('28 Populations and thresholds'!$J$58="CR",'28 Populations and thresholds'!$J$58="EN",'28 Populations and thresholds'!$J$58="VU")</f>
        <v>0</v>
      </c>
      <c r="N2542" s="273">
        <f>D2542/'28 Populations and thresholds'!$H$58</f>
        <v>2.0199999999999999E-2</v>
      </c>
      <c r="O2542" s="263" t="str">
        <f t="shared" si="161"/>
        <v xml:space="preserve"> </v>
      </c>
      <c r="P2542" s="275"/>
      <c r="Q2542" s="263" t="str">
        <f t="shared" si="162"/>
        <v xml:space="preserve"> </v>
      </c>
      <c r="R2542" s="9"/>
      <c r="S2542" s="9"/>
      <c r="T2542" s="9"/>
      <c r="U2542" s="9"/>
      <c r="V2542" s="9"/>
    </row>
    <row r="2543" spans="1:22" s="4" customFormat="1" x14ac:dyDescent="0.2">
      <c r="A2543" s="12" t="s">
        <v>1610</v>
      </c>
      <c r="B2543" s="111" t="s">
        <v>3662</v>
      </c>
      <c r="C2543" s="4" t="s">
        <v>3666</v>
      </c>
      <c r="D2543" s="5">
        <v>2757</v>
      </c>
      <c r="E2543" s="104" t="s">
        <v>3938</v>
      </c>
      <c r="F2543" s="38"/>
      <c r="G2543" s="263" t="str">
        <f t="shared" si="159"/>
        <v xml:space="preserve"> </v>
      </c>
      <c r="H2543" s="13"/>
      <c r="I2543" s="13" t="s">
        <v>4429</v>
      </c>
      <c r="J2543" s="263" t="str">
        <f t="shared" si="160"/>
        <v xml:space="preserve"> </v>
      </c>
      <c r="K2543" s="38" t="str">
        <f>IF(D2543&gt;=(('28 Populations and thresholds'!$I$62)+('28 Populations and thresholds'!$I$65)),"YES"," ")</f>
        <v>YES</v>
      </c>
      <c r="L2543" s="38" t="str">
        <f>IF(K2543="YES"," ",IF(D2543&gt;=(('28 Populations and thresholds'!$I$62)+('28 Populations and thresholds'!$I$65))*0.25,"YES"))</f>
        <v xml:space="preserve"> </v>
      </c>
      <c r="M2543" s="38" t="b">
        <f>OR('28 Populations and thresholds'!$J$62="CR",'28 Populations and thresholds'!$J$62="EN",'28 Populations and thresholds'!$J$62="VU")</f>
        <v>0</v>
      </c>
      <c r="N2543" s="75">
        <f>D2543/(('28 Populations and thresholds'!$H$62)+('28 Populations and thresholds'!$H$65))</f>
        <v>1.6217647058823531E-2</v>
      </c>
      <c r="O2543" s="263" t="str">
        <f t="shared" si="161"/>
        <v xml:space="preserve"> </v>
      </c>
      <c r="P2543" s="12" t="s">
        <v>4552</v>
      </c>
      <c r="Q2543" s="263" t="str">
        <f t="shared" si="162"/>
        <v xml:space="preserve"> </v>
      </c>
      <c r="R2543" s="9"/>
      <c r="S2543" s="9"/>
      <c r="T2543" s="9"/>
      <c r="U2543" s="9"/>
      <c r="V2543" s="9"/>
    </row>
    <row r="2544" spans="1:22" s="4" customFormat="1" x14ac:dyDescent="0.2">
      <c r="A2544" s="12" t="s">
        <v>1610</v>
      </c>
      <c r="B2544" s="111" t="s">
        <v>3662</v>
      </c>
      <c r="C2544" s="4" t="s">
        <v>3606</v>
      </c>
      <c r="D2544" s="5">
        <v>18300</v>
      </c>
      <c r="E2544" s="104">
        <v>1999</v>
      </c>
      <c r="F2544" s="38"/>
      <c r="G2544" s="263" t="str">
        <f t="shared" si="159"/>
        <v xml:space="preserve"> </v>
      </c>
      <c r="H2544" s="12" t="s">
        <v>139</v>
      </c>
      <c r="I2544" s="12" t="s">
        <v>3388</v>
      </c>
      <c r="J2544" s="263" t="str">
        <f t="shared" si="160"/>
        <v xml:space="preserve"> </v>
      </c>
      <c r="K2544" s="38" t="str">
        <f>IF(D2544&gt;=('28 Populations and thresholds'!$I$91),"YES"," ")</f>
        <v>YES</v>
      </c>
      <c r="L2544" s="38" t="str">
        <f>IF(K2544="YES"," ",IF(D2544&gt;=('28 Populations and thresholds'!$I$91)*0.25,"YES"))</f>
        <v xml:space="preserve"> </v>
      </c>
      <c r="M2544" s="38" t="b">
        <f>OR('28 Populations and thresholds'!$J$91="CR",'28 Populations and thresholds'!$J$91="EN",'28 Populations and thresholds'!$J$91="VU")</f>
        <v>0</v>
      </c>
      <c r="N2544" s="75">
        <f>D2544/'28 Populations and thresholds'!$H$91</f>
        <v>1.14375E-2</v>
      </c>
      <c r="O2544" s="263" t="str">
        <f t="shared" si="161"/>
        <v xml:space="preserve"> </v>
      </c>
      <c r="P2544" s="12"/>
      <c r="Q2544" s="263" t="str">
        <f t="shared" si="162"/>
        <v xml:space="preserve"> </v>
      </c>
      <c r="R2544" s="9"/>
      <c r="S2544" s="9"/>
      <c r="T2544" s="9"/>
      <c r="U2544" s="9"/>
      <c r="V2544" s="9"/>
    </row>
    <row r="2545" spans="1:22" s="4" customFormat="1" x14ac:dyDescent="0.2">
      <c r="A2545" s="12" t="s">
        <v>1610</v>
      </c>
      <c r="B2545" s="111" t="s">
        <v>3662</v>
      </c>
      <c r="C2545" s="4" t="s">
        <v>1607</v>
      </c>
      <c r="D2545" s="5">
        <v>927</v>
      </c>
      <c r="E2545" s="104" t="s">
        <v>3938</v>
      </c>
      <c r="F2545" s="38"/>
      <c r="G2545" s="263" t="str">
        <f t="shared" si="159"/>
        <v xml:space="preserve"> </v>
      </c>
      <c r="H2545" s="13"/>
      <c r="I2545" s="13" t="s">
        <v>4429</v>
      </c>
      <c r="J2545" s="263" t="str">
        <f t="shared" si="160"/>
        <v xml:space="preserve"> </v>
      </c>
      <c r="K2545" s="38" t="str">
        <f>IF(D2545&gt;=('28 Populations and thresholds'!$I$6),"YES"," ")</f>
        <v>YES</v>
      </c>
      <c r="L2545" s="38" t="str">
        <f>IF(K2545="YES"," ",IF(D2545&gt;=('28 Populations and thresholds'!$I$6)*0.25,"YES"))</f>
        <v xml:space="preserve"> </v>
      </c>
      <c r="M2545" s="38" t="b">
        <f>OR('28 Populations and thresholds'!$J$6="CR",'28 Populations and thresholds'!$J$6="EN",'28 Populations and thresholds'!$J$6="VU")</f>
        <v>0</v>
      </c>
      <c r="N2545" s="75">
        <f>D2545/'28 Populations and thresholds'!$H$6</f>
        <v>1.8540000000000001E-2</v>
      </c>
      <c r="O2545" s="263" t="str">
        <f t="shared" si="161"/>
        <v xml:space="preserve"> </v>
      </c>
      <c r="P2545" s="9"/>
      <c r="Q2545" s="263" t="str">
        <f t="shared" si="162"/>
        <v xml:space="preserve"> </v>
      </c>
      <c r="R2545" s="9"/>
      <c r="S2545" s="9"/>
      <c r="T2545" s="9"/>
      <c r="U2545" s="9"/>
      <c r="V2545" s="9"/>
    </row>
    <row r="2546" spans="1:22" s="4" customFormat="1" x14ac:dyDescent="0.2">
      <c r="A2546" s="12" t="s">
        <v>1610</v>
      </c>
      <c r="B2546" s="4" t="s">
        <v>3662</v>
      </c>
      <c r="C2546" s="4" t="s">
        <v>3659</v>
      </c>
      <c r="D2546" s="105">
        <v>3200</v>
      </c>
      <c r="E2546" s="106">
        <v>1999</v>
      </c>
      <c r="F2546" s="38"/>
      <c r="G2546" s="263" t="str">
        <f t="shared" si="159"/>
        <v xml:space="preserve"> </v>
      </c>
      <c r="H2546" s="12" t="s">
        <v>139</v>
      </c>
      <c r="I2546" s="12" t="s">
        <v>3388</v>
      </c>
      <c r="J2546" s="263" t="str">
        <f t="shared" si="160"/>
        <v xml:space="preserve"> </v>
      </c>
      <c r="K2546" s="38" t="str">
        <f>IF(D2546&gt;=('28 Populations and thresholds'!$I$68),"YES"," ")</f>
        <v>YES</v>
      </c>
      <c r="L2546" s="38" t="str">
        <f>IF(K2546="YES"," ",IF(D2546&gt;=('28 Populations and thresholds'!$I$68)*0.25,"YES"))</f>
        <v xml:space="preserve"> </v>
      </c>
      <c r="M2546" s="38" t="b">
        <f>OR('28 Populations and thresholds'!$J$68="CR",'28 Populations and thresholds'!$J$68="EN",'28 Populations and thresholds'!$J$68="VU")</f>
        <v>0</v>
      </c>
      <c r="N2546" s="75">
        <f>D2546/'28 Populations and thresholds'!$H$68</f>
        <v>3.2000000000000001E-2</v>
      </c>
      <c r="O2546" s="263" t="str">
        <f t="shared" si="161"/>
        <v xml:space="preserve"> </v>
      </c>
      <c r="P2546" s="9"/>
      <c r="Q2546" s="263" t="str">
        <f t="shared" si="162"/>
        <v xml:space="preserve"> </v>
      </c>
      <c r="R2546" s="9"/>
      <c r="S2546" s="9"/>
      <c r="T2546" s="9"/>
      <c r="U2546" s="9"/>
      <c r="V2546" s="9"/>
    </row>
    <row r="2547" spans="1:22" s="4" customFormat="1" x14ac:dyDescent="0.2">
      <c r="A2547" s="275" t="s">
        <v>1610</v>
      </c>
      <c r="B2547" s="269" t="s">
        <v>3443</v>
      </c>
      <c r="C2547" s="269" t="s">
        <v>3395</v>
      </c>
      <c r="D2547" s="279">
        <v>210</v>
      </c>
      <c r="E2547" s="274">
        <v>1988</v>
      </c>
      <c r="F2547" s="272"/>
      <c r="G2547" s="263" t="str">
        <f t="shared" si="159"/>
        <v xml:space="preserve"> </v>
      </c>
      <c r="H2547" s="275" t="s">
        <v>139</v>
      </c>
      <c r="I2547" s="275" t="s">
        <v>3388</v>
      </c>
      <c r="J2547" s="263" t="str">
        <f t="shared" si="160"/>
        <v xml:space="preserve"> </v>
      </c>
      <c r="K2547" s="272" t="str">
        <f>IF(D2547&gt;=('28 Populations and thresholds'!$I$122),"YES"," ")</f>
        <v>YES</v>
      </c>
      <c r="L2547" s="272" t="str">
        <f>IF(K2547="YES"," ",IF(D2547&gt;=('28 Populations and thresholds'!$I$122)*0.25,"YES"))</f>
        <v xml:space="preserve"> </v>
      </c>
      <c r="M2547" s="272" t="b">
        <f>OR('28 Populations and thresholds'!$J$122="CR",'28 Populations and thresholds'!$J$122="EN",'28 Populations and thresholds'!$J$122="VU")</f>
        <v>1</v>
      </c>
      <c r="N2547" s="273">
        <f>D2547/'28 Populations and thresholds'!$H$122</f>
        <v>0.02</v>
      </c>
      <c r="O2547" s="263" t="str">
        <f t="shared" si="161"/>
        <v xml:space="preserve"> </v>
      </c>
      <c r="P2547" s="275"/>
      <c r="Q2547" s="263" t="str">
        <f t="shared" si="162"/>
        <v xml:space="preserve"> </v>
      </c>
      <c r="R2547" s="9"/>
      <c r="S2547" s="9"/>
      <c r="T2547" s="9"/>
      <c r="U2547" s="9"/>
      <c r="V2547" s="9"/>
    </row>
    <row r="2548" spans="1:22" s="4" customFormat="1" x14ac:dyDescent="0.2">
      <c r="A2548" s="12" t="s">
        <v>1610</v>
      </c>
      <c r="B2548" s="4" t="s">
        <v>3671</v>
      </c>
      <c r="C2548" s="4" t="s">
        <v>3666</v>
      </c>
      <c r="D2548" s="105">
        <v>3600</v>
      </c>
      <c r="E2548" s="106">
        <v>2007</v>
      </c>
      <c r="F2548" s="38"/>
      <c r="G2548" s="263" t="str">
        <f t="shared" si="159"/>
        <v xml:space="preserve"> </v>
      </c>
      <c r="H2548" s="12" t="s">
        <v>139</v>
      </c>
      <c r="I2548" s="12" t="s">
        <v>3388</v>
      </c>
      <c r="J2548" s="263" t="str">
        <f t="shared" si="160"/>
        <v xml:space="preserve"> </v>
      </c>
      <c r="K2548" s="38" t="str">
        <f>IF(D2548&gt;=(('28 Populations and thresholds'!$I$62)+('28 Populations and thresholds'!$I$65)),"YES"," ")</f>
        <v>YES</v>
      </c>
      <c r="L2548" s="38" t="str">
        <f>IF(K2548="YES"," ",IF(D2548&gt;=(('28 Populations and thresholds'!$I$62)+('28 Populations and thresholds'!$I$65))*0.25,"YES"))</f>
        <v xml:space="preserve"> </v>
      </c>
      <c r="M2548" s="38" t="b">
        <f>OR('28 Populations and thresholds'!$J$62="CR",'28 Populations and thresholds'!$J$62="EN",'28 Populations and thresholds'!$J$62="VU")</f>
        <v>0</v>
      </c>
      <c r="N2548" s="75">
        <f>D2548/(('28 Populations and thresholds'!$H$62)+('28 Populations and thresholds'!$H$65))</f>
        <v>2.1176470588235293E-2</v>
      </c>
      <c r="O2548" s="263" t="str">
        <f t="shared" si="161"/>
        <v xml:space="preserve"> </v>
      </c>
      <c r="P2548" s="12" t="s">
        <v>4552</v>
      </c>
      <c r="Q2548" s="263" t="str">
        <f t="shared" si="162"/>
        <v xml:space="preserve"> </v>
      </c>
      <c r="R2548" s="9"/>
      <c r="S2548" s="9"/>
      <c r="T2548" s="9"/>
      <c r="U2548" s="9"/>
      <c r="V2548" s="9"/>
    </row>
    <row r="2549" spans="1:22" s="4" customFormat="1" x14ac:dyDescent="0.2">
      <c r="A2549" s="275" t="s">
        <v>1610</v>
      </c>
      <c r="B2549" s="269" t="s">
        <v>3568</v>
      </c>
      <c r="C2549" s="269" t="s">
        <v>3594</v>
      </c>
      <c r="D2549" s="279">
        <v>200000</v>
      </c>
      <c r="E2549" s="274">
        <v>1999</v>
      </c>
      <c r="F2549" s="272"/>
      <c r="G2549" s="263" t="str">
        <f t="shared" si="159"/>
        <v xml:space="preserve"> </v>
      </c>
      <c r="H2549" s="275" t="s">
        <v>139</v>
      </c>
      <c r="I2549" s="275" t="s">
        <v>3388</v>
      </c>
      <c r="J2549" s="263" t="str">
        <f t="shared" si="160"/>
        <v xml:space="preserve"> </v>
      </c>
      <c r="K2549" s="272" t="str">
        <f>IF(D2549&gt;=('28 Populations and thresholds'!$I$87),"YES"," ")</f>
        <v>YES</v>
      </c>
      <c r="L2549" s="272" t="str">
        <f>IF(K2549="YES"," ",IF(D2549&gt;=('28 Populations and thresholds'!$I$87)*0.25,"YES"))</f>
        <v xml:space="preserve"> </v>
      </c>
      <c r="M2549" s="272" t="b">
        <f>OR('28 Populations and thresholds'!$J$87="CR",'28 Populations and thresholds'!$J$87="EN",'28 Populations and thresholds'!$J$87="VU")</f>
        <v>0</v>
      </c>
      <c r="N2549" s="273">
        <f>D2549/'28 Populations and thresholds'!$H$87</f>
        <v>0.2</v>
      </c>
      <c r="O2549" s="263" t="str">
        <f t="shared" si="161"/>
        <v xml:space="preserve"> </v>
      </c>
      <c r="P2549" s="275"/>
      <c r="Q2549" s="263" t="str">
        <f t="shared" si="162"/>
        <v xml:space="preserve"> </v>
      </c>
      <c r="R2549" s="9"/>
      <c r="S2549" s="9"/>
      <c r="T2549" s="9"/>
      <c r="U2549" s="9"/>
      <c r="V2549" s="9"/>
    </row>
    <row r="2550" spans="1:22" s="4" customFormat="1" x14ac:dyDescent="0.2">
      <c r="A2550" s="275" t="s">
        <v>1610</v>
      </c>
      <c r="B2550" s="269" t="s">
        <v>3568</v>
      </c>
      <c r="C2550" s="269" t="s">
        <v>3666</v>
      </c>
      <c r="D2550" s="279">
        <v>1500</v>
      </c>
      <c r="E2550" s="274">
        <v>2000</v>
      </c>
      <c r="F2550" s="272"/>
      <c r="G2550" s="263" t="str">
        <f t="shared" si="159"/>
        <v xml:space="preserve"> </v>
      </c>
      <c r="H2550" s="275" t="s">
        <v>139</v>
      </c>
      <c r="I2550" s="275" t="s">
        <v>3388</v>
      </c>
      <c r="J2550" s="263" t="str">
        <f t="shared" si="160"/>
        <v xml:space="preserve"> </v>
      </c>
      <c r="K2550" s="272" t="str">
        <f>IF(D2550&gt;=(('28 Populations and thresholds'!$I$62)+('28 Populations and thresholds'!$I$65)),"YES"," ")</f>
        <v>YES</v>
      </c>
      <c r="L2550" s="272" t="str">
        <f>IF(K2550="YES"," ",IF(D2550&gt;=(('28 Populations and thresholds'!$I$62)+('28 Populations and thresholds'!$I$65))*0.25,"YES"))</f>
        <v xml:space="preserve"> </v>
      </c>
      <c r="M2550" s="272" t="b">
        <f>OR('28 Populations and thresholds'!$J$62="CR",'28 Populations and thresholds'!$J$62="EN",'28 Populations and thresholds'!$J$62="VU")</f>
        <v>0</v>
      </c>
      <c r="N2550" s="273">
        <f>D2550/(('28 Populations and thresholds'!$H$62)+('28 Populations and thresholds'!$H$65))</f>
        <v>8.8235294117647058E-3</v>
      </c>
      <c r="O2550" s="263" t="str">
        <f t="shared" si="161"/>
        <v xml:space="preserve"> </v>
      </c>
      <c r="P2550" s="275" t="s">
        <v>4552</v>
      </c>
      <c r="Q2550" s="263" t="str">
        <f t="shared" si="162"/>
        <v xml:space="preserve"> </v>
      </c>
      <c r="R2550" s="9"/>
      <c r="S2550" s="9"/>
      <c r="T2550" s="9"/>
      <c r="U2550" s="9"/>
      <c r="V2550" s="9"/>
    </row>
    <row r="2551" spans="1:22" s="4" customFormat="1" x14ac:dyDescent="0.2">
      <c r="A2551" s="275" t="s">
        <v>1610</v>
      </c>
      <c r="B2551" s="269" t="s">
        <v>3568</v>
      </c>
      <c r="C2551" s="269" t="s">
        <v>3564</v>
      </c>
      <c r="D2551" s="279">
        <v>2005</v>
      </c>
      <c r="E2551" s="274">
        <v>1999</v>
      </c>
      <c r="F2551" s="272"/>
      <c r="G2551" s="263" t="str">
        <f t="shared" si="159"/>
        <v xml:space="preserve"> </v>
      </c>
      <c r="H2551" s="275" t="s">
        <v>139</v>
      </c>
      <c r="I2551" s="275" t="s">
        <v>3388</v>
      </c>
      <c r="J2551" s="263" t="str">
        <f t="shared" si="160"/>
        <v xml:space="preserve"> </v>
      </c>
      <c r="K2551" s="272" t="str">
        <f>IF(D2551&gt;=('28 Populations and thresholds'!$I$79),"YES"," ")</f>
        <v>YES</v>
      </c>
      <c r="L2551" s="272" t="str">
        <f>IF(K2551="YES"," ",IF(D2551&gt;=('28 Populations and thresholds'!$I$79)*0.25,"YES"))</f>
        <v xml:space="preserve"> </v>
      </c>
      <c r="M2551" s="272" t="b">
        <f>OR('28 Populations and thresholds'!$J$79="CR",'28 Populations and thresholds'!$J$79="EN",'28 Populations and thresholds'!$J$79="VU")</f>
        <v>0</v>
      </c>
      <c r="N2551" s="273">
        <f>D2551/'28 Populations and thresholds'!$H$79</f>
        <v>1.3366666666666667E-2</v>
      </c>
      <c r="O2551" s="263" t="str">
        <f t="shared" si="161"/>
        <v xml:space="preserve"> </v>
      </c>
      <c r="P2551" s="269"/>
      <c r="Q2551" s="263" t="str">
        <f t="shared" si="162"/>
        <v xml:space="preserve"> </v>
      </c>
      <c r="R2551" s="9"/>
      <c r="S2551" s="9"/>
      <c r="T2551" s="9"/>
      <c r="U2551" s="9"/>
      <c r="V2551" s="9"/>
    </row>
    <row r="2552" spans="1:22" s="4" customFormat="1" x14ac:dyDescent="0.2">
      <c r="A2552" s="275" t="s">
        <v>1610</v>
      </c>
      <c r="B2552" s="269" t="s">
        <v>3568</v>
      </c>
      <c r="C2552" s="269" t="s">
        <v>3659</v>
      </c>
      <c r="D2552" s="279">
        <v>2684</v>
      </c>
      <c r="E2552" s="274">
        <v>2001</v>
      </c>
      <c r="F2552" s="272"/>
      <c r="G2552" s="263" t="str">
        <f t="shared" si="159"/>
        <v xml:space="preserve"> </v>
      </c>
      <c r="H2552" s="275" t="s">
        <v>139</v>
      </c>
      <c r="I2552" s="275" t="s">
        <v>3388</v>
      </c>
      <c r="J2552" s="263" t="str">
        <f t="shared" si="160"/>
        <v xml:space="preserve"> </v>
      </c>
      <c r="K2552" s="272" t="str">
        <f>IF(D2552&gt;=('28 Populations and thresholds'!$I$68),"YES"," ")</f>
        <v>YES</v>
      </c>
      <c r="L2552" s="272" t="str">
        <f>IF(K2552="YES"," ",IF(D2552&gt;=('28 Populations and thresholds'!$I$68)*0.25,"YES"))</f>
        <v xml:space="preserve"> </v>
      </c>
      <c r="M2552" s="272" t="b">
        <f>OR('28 Populations and thresholds'!$J$68="CR",'28 Populations and thresholds'!$J$68="EN",'28 Populations and thresholds'!$J$68="VU")</f>
        <v>0</v>
      </c>
      <c r="N2552" s="273">
        <f>D2552/'28 Populations and thresholds'!$H$68</f>
        <v>2.6839999999999999E-2</v>
      </c>
      <c r="O2552" s="263" t="str">
        <f t="shared" si="161"/>
        <v xml:space="preserve"> </v>
      </c>
      <c r="P2552" s="269"/>
      <c r="Q2552" s="263" t="str">
        <f t="shared" si="162"/>
        <v xml:space="preserve"> </v>
      </c>
      <c r="R2552" s="9"/>
      <c r="S2552" s="9"/>
      <c r="T2552" s="9"/>
      <c r="U2552" s="9"/>
      <c r="V2552" s="9"/>
    </row>
    <row r="2553" spans="1:22" s="4" customFormat="1" x14ac:dyDescent="0.2">
      <c r="A2553" s="12" t="s">
        <v>1610</v>
      </c>
      <c r="B2553" s="64" t="s">
        <v>4435</v>
      </c>
      <c r="C2553" s="111" t="s">
        <v>3644</v>
      </c>
      <c r="D2553" s="5">
        <v>300</v>
      </c>
      <c r="E2553" s="104" t="s">
        <v>3938</v>
      </c>
      <c r="F2553" s="38"/>
      <c r="G2553" s="263" t="str">
        <f t="shared" si="159"/>
        <v xml:space="preserve"> </v>
      </c>
      <c r="H2553" s="13"/>
      <c r="I2553" s="13" t="s">
        <v>4429</v>
      </c>
      <c r="J2553" s="263" t="str">
        <f t="shared" si="160"/>
        <v xml:space="preserve"> </v>
      </c>
      <c r="K2553" s="38" t="str">
        <f>IF(D2553&gt;=('28 Populations and thresholds'!$I$109),"YES"," ")</f>
        <v>YES</v>
      </c>
      <c r="L2553" s="38" t="str">
        <f>IF(K2553="YES"," ",IF(D2553&gt;=('28 Populations and thresholds'!$I$109)*0.25,"YES"))</f>
        <v xml:space="preserve"> </v>
      </c>
      <c r="M2553" s="38" t="b">
        <f>OR('28 Populations and thresholds'!$J$109="CR",'28 Populations and thresholds'!$J$109="EN",'28 Populations and thresholds'!$J$109="VU")</f>
        <v>0</v>
      </c>
      <c r="N2553" s="75">
        <f>D2553/'28 Populations and thresholds'!$H$109</f>
        <v>1.2E-2</v>
      </c>
      <c r="O2553" s="263" t="str">
        <f t="shared" si="161"/>
        <v xml:space="preserve"> </v>
      </c>
      <c r="P2553" s="9"/>
      <c r="Q2553" s="263" t="str">
        <f t="shared" si="162"/>
        <v xml:space="preserve"> </v>
      </c>
    </row>
    <row r="2554" spans="1:22" s="4" customFormat="1" x14ac:dyDescent="0.2">
      <c r="A2554" s="275" t="s">
        <v>1610</v>
      </c>
      <c r="B2554" s="269" t="s">
        <v>4745</v>
      </c>
      <c r="C2554" s="269" t="s">
        <v>3717</v>
      </c>
      <c r="D2554" s="279">
        <v>254</v>
      </c>
      <c r="E2554" s="274" t="s">
        <v>3938</v>
      </c>
      <c r="F2554" s="272"/>
      <c r="G2554" s="263" t="str">
        <f t="shared" si="159"/>
        <v xml:space="preserve"> </v>
      </c>
      <c r="H2554" s="275"/>
      <c r="I2554" s="275" t="s">
        <v>4429</v>
      </c>
      <c r="J2554" s="263" t="str">
        <f t="shared" si="160"/>
        <v xml:space="preserve"> </v>
      </c>
      <c r="K2554" s="272" t="str">
        <f>IF(D2554&gt;=('28 Populations and thresholds'!$I$16),"YES"," ")</f>
        <v>YES</v>
      </c>
      <c r="L2554" s="272" t="str">
        <f>IF(K2554="YES"," ",IF(D2554&gt;=('28 Populations and thresholds'!$I$16)*0.25,"YES"))</f>
        <v xml:space="preserve"> </v>
      </c>
      <c r="M2554" s="272" t="b">
        <f>OR('28 Populations and thresholds'!$J$16="CR",'28 Populations and thresholds'!$J$16="EN",'28 Populations and thresholds'!$J$16="VU")</f>
        <v>0</v>
      </c>
      <c r="N2554" s="273">
        <f>D2554/'28 Populations and thresholds'!$H$16</f>
        <v>2.5400000000000002E-3</v>
      </c>
      <c r="O2554" s="263" t="str">
        <f t="shared" si="161"/>
        <v xml:space="preserve"> </v>
      </c>
      <c r="P2554" s="269"/>
      <c r="Q2554" s="263" t="str">
        <f t="shared" si="162"/>
        <v xml:space="preserve"> </v>
      </c>
      <c r="R2554" s="9"/>
      <c r="S2554" s="9"/>
      <c r="T2554" s="9"/>
      <c r="U2554" s="9"/>
      <c r="V2554" s="9"/>
    </row>
    <row r="2555" spans="1:22" s="4" customFormat="1" x14ac:dyDescent="0.2">
      <c r="A2555" s="275" t="s">
        <v>1610</v>
      </c>
      <c r="B2555" s="269" t="s">
        <v>4745</v>
      </c>
      <c r="C2555" s="269" t="s">
        <v>3452</v>
      </c>
      <c r="D2555" s="279">
        <v>1700</v>
      </c>
      <c r="E2555" s="281">
        <v>39022</v>
      </c>
      <c r="F2555" s="272"/>
      <c r="G2555" s="263" t="str">
        <f t="shared" si="159"/>
        <v xml:space="preserve"> </v>
      </c>
      <c r="H2555" s="275"/>
      <c r="I2555" s="275" t="s">
        <v>4458</v>
      </c>
      <c r="J2555" s="263" t="str">
        <f t="shared" si="160"/>
        <v xml:space="preserve"> </v>
      </c>
      <c r="K2555" s="272" t="str">
        <f>IF(D2555&gt;=('28 Populations and thresholds'!$I$158),"YES"," ")</f>
        <v>YES</v>
      </c>
      <c r="L2555" s="272" t="str">
        <f>IF(K2555="YES"," ",IF(D2555&gt;=('28 Populations and thresholds'!$I$158)*0.25,"YES"))</f>
        <v xml:space="preserve"> </v>
      </c>
      <c r="M2555" s="272" t="b">
        <f>OR('28 Populations and thresholds'!$J$158="CR",'28 Populations and thresholds'!$J$158="EN",'28 Populations and thresholds'!$J$158="VU")</f>
        <v>0</v>
      </c>
      <c r="N2555" s="273">
        <f>D2555/'28 Populations and thresholds'!$H$158</f>
        <v>1.7000000000000001E-2</v>
      </c>
      <c r="O2555" s="263" t="str">
        <f t="shared" si="161"/>
        <v xml:space="preserve"> </v>
      </c>
      <c r="P2555" s="275"/>
      <c r="Q2555" s="263" t="str">
        <f t="shared" si="162"/>
        <v xml:space="preserve"> </v>
      </c>
      <c r="R2555" s="9"/>
      <c r="S2555" s="9"/>
      <c r="T2555" s="9"/>
      <c r="U2555" s="9"/>
      <c r="V2555" s="9"/>
    </row>
    <row r="2556" spans="1:22" s="4" customFormat="1" x14ac:dyDescent="0.2">
      <c r="A2556" s="275" t="s">
        <v>1610</v>
      </c>
      <c r="B2556" s="269" t="s">
        <v>4745</v>
      </c>
      <c r="C2556" s="269" t="s">
        <v>3472</v>
      </c>
      <c r="D2556" s="270">
        <v>5</v>
      </c>
      <c r="E2556" s="271">
        <v>34608</v>
      </c>
      <c r="F2556" s="272"/>
      <c r="G2556" s="263" t="str">
        <f t="shared" si="159"/>
        <v xml:space="preserve"> </v>
      </c>
      <c r="H2556" s="267" t="s">
        <v>21</v>
      </c>
      <c r="I2556" s="267" t="s">
        <v>907</v>
      </c>
      <c r="J2556" s="263" t="str">
        <f t="shared" si="160"/>
        <v xml:space="preserve"> </v>
      </c>
      <c r="K2556" s="272" t="str">
        <f>IF(D2556&gt;=('28 Populations and thresholds'!$I$188),"YES"," ")</f>
        <v>YES</v>
      </c>
      <c r="L2556" s="272" t="str">
        <f>IF(K2556="YES"," ",IF(D2556&gt;=('28 Populations and thresholds'!$I$188)*0.25,"YES"))</f>
        <v xml:space="preserve"> </v>
      </c>
      <c r="M2556" s="272" t="b">
        <f>OR('28 Populations and thresholds'!$J$188="CR",'28 Populations and thresholds'!$J$188="EN",'28 Populations and thresholds'!$J$188="VU")</f>
        <v>1</v>
      </c>
      <c r="N2556" s="273">
        <f>D2556/'28 Populations and thresholds'!$H$188</f>
        <v>8.3333333333333332E-3</v>
      </c>
      <c r="O2556" s="263" t="str">
        <f t="shared" si="161"/>
        <v xml:space="preserve"> </v>
      </c>
      <c r="P2556" s="269"/>
      <c r="Q2556" s="263" t="str">
        <f t="shared" si="162"/>
        <v xml:space="preserve"> </v>
      </c>
    </row>
    <row r="2557" spans="1:22" s="4" customFormat="1" x14ac:dyDescent="0.2">
      <c r="A2557" s="275" t="s">
        <v>1610</v>
      </c>
      <c r="B2557" s="269" t="s">
        <v>4745</v>
      </c>
      <c r="C2557" s="277" t="s">
        <v>3758</v>
      </c>
      <c r="D2557" s="279">
        <v>609</v>
      </c>
      <c r="E2557" s="274" t="s">
        <v>4280</v>
      </c>
      <c r="F2557" s="272"/>
      <c r="G2557" s="263" t="str">
        <f t="shared" si="159"/>
        <v xml:space="preserve"> </v>
      </c>
      <c r="H2557" s="275"/>
      <c r="I2557" s="275" t="s">
        <v>4284</v>
      </c>
      <c r="J2557" s="263" t="str">
        <f t="shared" si="160"/>
        <v xml:space="preserve"> </v>
      </c>
      <c r="K2557" s="272" t="str">
        <f>IF(D2557&gt;=('28 Populations and thresholds'!$I$179),"YES"," ")</f>
        <v>YES</v>
      </c>
      <c r="L2557" s="272" t="str">
        <f>IF(K2557="YES"," ",IF(D2557&gt;=('28 Populations and thresholds'!$I$179)*0.25,"YES"))</f>
        <v xml:space="preserve"> </v>
      </c>
      <c r="M2557" s="272" t="b">
        <f>OR('28 Populations and thresholds'!$J$179="CR",'28 Populations and thresholds'!$J$179="EN",'28 Populations and thresholds'!$J$179="VU")</f>
        <v>0</v>
      </c>
      <c r="N2557" s="273">
        <f>D2557/'28 Populations and thresholds'!$H$179</f>
        <v>1.1072727272727272E-2</v>
      </c>
      <c r="O2557" s="263" t="str">
        <f t="shared" si="161"/>
        <v xml:space="preserve"> </v>
      </c>
      <c r="P2557" s="269"/>
      <c r="Q2557" s="263" t="str">
        <f t="shared" si="162"/>
        <v xml:space="preserve"> </v>
      </c>
      <c r="R2557" s="9"/>
      <c r="S2557" s="9"/>
      <c r="T2557" s="9"/>
      <c r="U2557" s="9"/>
      <c r="V2557" s="9"/>
    </row>
    <row r="2558" spans="1:22" s="4" customFormat="1" x14ac:dyDescent="0.2">
      <c r="A2558" s="12" t="s">
        <v>1610</v>
      </c>
      <c r="B2558" s="142" t="s">
        <v>4724</v>
      </c>
      <c r="C2558" s="160" t="s">
        <v>3659</v>
      </c>
      <c r="D2558" s="105">
        <v>12415</v>
      </c>
      <c r="E2558" s="106">
        <v>2006</v>
      </c>
      <c r="F2558" s="38"/>
      <c r="G2558" s="263" t="str">
        <f t="shared" si="159"/>
        <v xml:space="preserve"> </v>
      </c>
      <c r="H2558" s="12" t="s">
        <v>139</v>
      </c>
      <c r="I2558" s="12" t="s">
        <v>3388</v>
      </c>
      <c r="J2558" s="263" t="str">
        <f t="shared" si="160"/>
        <v xml:space="preserve"> </v>
      </c>
      <c r="K2558" s="38" t="str">
        <f>IF(D2558&gt;=('28 Populations and thresholds'!$I$68),"YES"," ")</f>
        <v>YES</v>
      </c>
      <c r="L2558" s="38" t="str">
        <f>IF(K2558="YES"," ",IF(D2558&gt;=('28 Populations and thresholds'!$I$68)*0.25,"YES"))</f>
        <v xml:space="preserve"> </v>
      </c>
      <c r="M2558" s="38" t="b">
        <f>OR('28 Populations and thresholds'!$J$68="CR",'28 Populations and thresholds'!$J$68="EN",'28 Populations and thresholds'!$J$68="VU")</f>
        <v>0</v>
      </c>
      <c r="N2558" s="75">
        <f>D2558/'28 Populations and thresholds'!$H$68</f>
        <v>0.12415</v>
      </c>
      <c r="O2558" s="263" t="str">
        <f t="shared" si="161"/>
        <v xml:space="preserve"> </v>
      </c>
      <c r="P2558" s="9" t="s">
        <v>4725</v>
      </c>
      <c r="Q2558" s="263" t="str">
        <f t="shared" si="162"/>
        <v xml:space="preserve"> </v>
      </c>
      <c r="R2558" s="9"/>
      <c r="S2558" s="9"/>
      <c r="T2558" s="9"/>
      <c r="U2558" s="9"/>
      <c r="V2558" s="9"/>
    </row>
    <row r="2559" spans="1:22" s="4" customFormat="1" x14ac:dyDescent="0.2">
      <c r="A2559" s="182" t="s">
        <v>1610</v>
      </c>
      <c r="B2559" s="142" t="s">
        <v>4724</v>
      </c>
      <c r="C2559" s="182" t="s">
        <v>3395</v>
      </c>
      <c r="D2559" s="185">
        <v>760</v>
      </c>
      <c r="E2559" s="188">
        <v>40817</v>
      </c>
      <c r="F2559" s="190"/>
      <c r="G2559" s="263" t="str">
        <f t="shared" si="159"/>
        <v xml:space="preserve"> </v>
      </c>
      <c r="H2559" s="12" t="s">
        <v>4498</v>
      </c>
      <c r="I2559" s="142" t="s">
        <v>4510</v>
      </c>
      <c r="J2559" s="263" t="str">
        <f t="shared" si="160"/>
        <v xml:space="preserve"> </v>
      </c>
      <c r="K2559" s="38" t="str">
        <f>IF(D2559&gt;=('28 Populations and thresholds'!$I$122),"YES"," ")</f>
        <v>YES</v>
      </c>
      <c r="L2559" s="38" t="str">
        <f>IF(K2559="YES"," ",IF(D2559&gt;=('28 Populations and thresholds'!$I$122)*0.25,"YES"))</f>
        <v xml:space="preserve"> </v>
      </c>
      <c r="M2559" s="38" t="b">
        <f>OR('28 Populations and thresholds'!$J$122="CR",'28 Populations and thresholds'!$J$122="EN",'28 Populations and thresholds'!$J$122="VU")</f>
        <v>1</v>
      </c>
      <c r="N2559" s="75">
        <f>D2559/'28 Populations and thresholds'!$H$122</f>
        <v>7.2380952380952379E-2</v>
      </c>
      <c r="O2559" s="263" t="str">
        <f t="shared" si="161"/>
        <v xml:space="preserve"> </v>
      </c>
      <c r="P2559" s="12"/>
      <c r="Q2559" s="263" t="str">
        <f t="shared" si="162"/>
        <v xml:space="preserve"> </v>
      </c>
      <c r="R2559" s="9"/>
      <c r="S2559" s="9"/>
      <c r="T2559" s="9"/>
      <c r="U2559" s="9"/>
      <c r="V2559" s="9"/>
    </row>
    <row r="2560" spans="1:22" s="4" customFormat="1" x14ac:dyDescent="0.2">
      <c r="A2560" s="12" t="s">
        <v>1610</v>
      </c>
      <c r="B2560" s="142" t="s">
        <v>4724</v>
      </c>
      <c r="C2560" s="111" t="s">
        <v>3570</v>
      </c>
      <c r="D2560" s="5">
        <v>146</v>
      </c>
      <c r="E2560" s="104">
        <v>2006</v>
      </c>
      <c r="F2560" s="38"/>
      <c r="G2560" s="263" t="str">
        <f t="shared" si="159"/>
        <v xml:space="preserve"> </v>
      </c>
      <c r="H2560" s="12" t="s">
        <v>139</v>
      </c>
      <c r="I2560" s="12" t="s">
        <v>3388</v>
      </c>
      <c r="J2560" s="263" t="str">
        <f t="shared" si="160"/>
        <v xml:space="preserve"> </v>
      </c>
      <c r="K2560" s="38" t="str">
        <f>IF(D2560&gt;=('28 Populations and thresholds'!$I$82),"YES"," ")</f>
        <v>YES</v>
      </c>
      <c r="L2560" s="38" t="str">
        <f>IF(K2560="YES"," ",IF(D2560&gt;=('28 Populations and thresholds'!$I$82)*0.25,"YES"))</f>
        <v xml:space="preserve"> </v>
      </c>
      <c r="M2560" s="38" t="b">
        <f>OR('28 Populations and thresholds'!$J$82="CR",'28 Populations and thresholds'!$J$82="EN",'28 Populations and thresholds'!$J$82="VU")</f>
        <v>0</v>
      </c>
      <c r="N2560" s="75">
        <f>D2560/'28 Populations and thresholds'!$H$82</f>
        <v>3.6499999999999998E-2</v>
      </c>
      <c r="O2560" s="263" t="str">
        <f t="shared" si="161"/>
        <v xml:space="preserve"> </v>
      </c>
      <c r="P2560" s="9" t="s">
        <v>4725</v>
      </c>
      <c r="Q2560" s="263" t="str">
        <f t="shared" si="162"/>
        <v xml:space="preserve"> </v>
      </c>
      <c r="R2560" s="9"/>
      <c r="S2560" s="9"/>
      <c r="T2560" s="9"/>
      <c r="U2560" s="9"/>
      <c r="V2560" s="9"/>
    </row>
    <row r="2561" spans="1:22" s="4" customFormat="1" x14ac:dyDescent="0.2">
      <c r="A2561" s="182" t="s">
        <v>1610</v>
      </c>
      <c r="B2561" s="142" t="s">
        <v>4724</v>
      </c>
      <c r="C2561" s="182" t="s">
        <v>3402</v>
      </c>
      <c r="D2561" s="185">
        <v>59</v>
      </c>
      <c r="E2561" s="189">
        <v>40179</v>
      </c>
      <c r="F2561" s="190"/>
      <c r="G2561" s="263" t="str">
        <f t="shared" ref="G2561:G2624" si="163">" "</f>
        <v xml:space="preserve"> </v>
      </c>
      <c r="H2561" s="12" t="s">
        <v>4498</v>
      </c>
      <c r="I2561" s="142" t="s">
        <v>4511</v>
      </c>
      <c r="J2561" s="263" t="str">
        <f t="shared" ref="J2561:J2624" si="164">" "</f>
        <v xml:space="preserve"> </v>
      </c>
      <c r="K2561" s="38" t="str">
        <f>IF(D2561&gt;=('28 Populations and thresholds'!$I$118),"YES"," ")</f>
        <v>YES</v>
      </c>
      <c r="L2561" s="38" t="str">
        <f>IF(K2561="YES"," ",IF(D2561&gt;=('28 Populations and thresholds'!$I$118)*0.25,"YES"))</f>
        <v xml:space="preserve"> </v>
      </c>
      <c r="M2561" s="38" t="b">
        <f>OR('28 Populations and thresholds'!$J$118="CR",'28 Populations and thresholds'!$J$118="EN",'28 Populations and thresholds'!$J$118="VU")</f>
        <v>1</v>
      </c>
      <c r="N2561" s="75">
        <f>D2561/'28 Populations and thresholds'!$H$118</f>
        <v>1.18E-2</v>
      </c>
      <c r="O2561" s="263" t="str">
        <f t="shared" ref="O2561:O2624" si="165">" "</f>
        <v xml:space="preserve"> </v>
      </c>
      <c r="P2561" s="121"/>
      <c r="Q2561" s="263" t="str">
        <f t="shared" ref="Q2561:Q2624" si="166">" "</f>
        <v xml:space="preserve"> </v>
      </c>
      <c r="R2561" s="9"/>
      <c r="S2561" s="9"/>
      <c r="T2561" s="9"/>
      <c r="U2561" s="9"/>
      <c r="V2561" s="9"/>
    </row>
    <row r="2562" spans="1:22" s="4" customFormat="1" x14ac:dyDescent="0.2">
      <c r="A2562" s="275" t="s">
        <v>1610</v>
      </c>
      <c r="B2562" s="269" t="s">
        <v>3675</v>
      </c>
      <c r="C2562" s="280" t="s">
        <v>3666</v>
      </c>
      <c r="D2562" s="279">
        <v>2890</v>
      </c>
      <c r="E2562" s="274">
        <v>2006</v>
      </c>
      <c r="F2562" s="272"/>
      <c r="G2562" s="263" t="str">
        <f t="shared" si="163"/>
        <v xml:space="preserve"> </v>
      </c>
      <c r="H2562" s="275" t="s">
        <v>139</v>
      </c>
      <c r="I2562" s="275" t="s">
        <v>3388</v>
      </c>
      <c r="J2562" s="263" t="str">
        <f t="shared" si="164"/>
        <v xml:space="preserve"> </v>
      </c>
      <c r="K2562" s="272" t="str">
        <f>IF(D2562&gt;=(('28 Populations and thresholds'!$I$62)+('28 Populations and thresholds'!$I$65)),"YES"," ")</f>
        <v>YES</v>
      </c>
      <c r="L2562" s="272" t="str">
        <f>IF(K2562="YES"," ",IF(D2562&gt;=(('28 Populations and thresholds'!$I$62)+('28 Populations and thresholds'!$I$65))*0.25,"YES"))</f>
        <v xml:space="preserve"> </v>
      </c>
      <c r="M2562" s="272" t="b">
        <f>OR('28 Populations and thresholds'!$J$62="CR",'28 Populations and thresholds'!$J$62="EN",'28 Populations and thresholds'!$J$62="VU")</f>
        <v>0</v>
      </c>
      <c r="N2562" s="273">
        <f>D2562/(('28 Populations and thresholds'!$H$62)+('28 Populations and thresholds'!$H$65))</f>
        <v>1.7000000000000001E-2</v>
      </c>
      <c r="O2562" s="263" t="str">
        <f t="shared" si="165"/>
        <v xml:space="preserve"> </v>
      </c>
      <c r="P2562" s="275" t="s">
        <v>4552</v>
      </c>
      <c r="Q2562" s="263" t="str">
        <f t="shared" si="166"/>
        <v xml:space="preserve"> </v>
      </c>
      <c r="R2562" s="9"/>
      <c r="S2562" s="9"/>
      <c r="T2562" s="9"/>
      <c r="U2562" s="9"/>
      <c r="V2562" s="9"/>
    </row>
    <row r="2563" spans="1:22" s="4" customFormat="1" x14ac:dyDescent="0.2">
      <c r="A2563" s="275" t="s">
        <v>1610</v>
      </c>
      <c r="B2563" s="280" t="s">
        <v>3675</v>
      </c>
      <c r="C2563" s="280" t="s">
        <v>3659</v>
      </c>
      <c r="D2563" s="279">
        <v>1250</v>
      </c>
      <c r="E2563" s="274" t="s">
        <v>3938</v>
      </c>
      <c r="F2563" s="272"/>
      <c r="G2563" s="263" t="str">
        <f t="shared" si="163"/>
        <v xml:space="preserve"> </v>
      </c>
      <c r="H2563" s="275"/>
      <c r="I2563" s="275" t="s">
        <v>4429</v>
      </c>
      <c r="J2563" s="263" t="str">
        <f t="shared" si="164"/>
        <v xml:space="preserve"> </v>
      </c>
      <c r="K2563" s="272" t="str">
        <f>IF(D2563&gt;=('28 Populations and thresholds'!$I$68),"YES"," ")</f>
        <v>YES</v>
      </c>
      <c r="L2563" s="272" t="str">
        <f>IF(K2563="YES"," ",IF(D2563&gt;=('28 Populations and thresholds'!$I$68)*0.25,"YES"))</f>
        <v xml:space="preserve"> </v>
      </c>
      <c r="M2563" s="272" t="b">
        <f>OR('28 Populations and thresholds'!$J$68="CR",'28 Populations and thresholds'!$J$68="EN",'28 Populations and thresholds'!$J$68="VU")</f>
        <v>0</v>
      </c>
      <c r="N2563" s="273">
        <f>D2563/'28 Populations and thresholds'!$H$68</f>
        <v>1.2500000000000001E-2</v>
      </c>
      <c r="O2563" s="263" t="str">
        <f t="shared" si="165"/>
        <v xml:space="preserve"> </v>
      </c>
      <c r="P2563" s="269"/>
      <c r="Q2563" s="263" t="str">
        <f t="shared" si="166"/>
        <v xml:space="preserve"> </v>
      </c>
      <c r="R2563" s="9"/>
      <c r="S2563" s="9"/>
      <c r="T2563" s="9"/>
      <c r="U2563" s="9"/>
      <c r="V2563" s="9"/>
    </row>
    <row r="2564" spans="1:22" s="4" customFormat="1" x14ac:dyDescent="0.2">
      <c r="A2564" s="12" t="s">
        <v>1610</v>
      </c>
      <c r="B2564" s="4" t="s">
        <v>1616</v>
      </c>
      <c r="C2564" s="111" t="s">
        <v>3712</v>
      </c>
      <c r="D2564" s="5">
        <v>1900</v>
      </c>
      <c r="E2564" s="1" t="s">
        <v>156</v>
      </c>
      <c r="F2564" s="38"/>
      <c r="G2564" s="263" t="str">
        <f t="shared" si="163"/>
        <v xml:space="preserve"> </v>
      </c>
      <c r="H2564" s="13" t="s">
        <v>139</v>
      </c>
      <c r="I2564" s="13"/>
      <c r="J2564" s="263" t="str">
        <f t="shared" si="164"/>
        <v xml:space="preserve"> </v>
      </c>
      <c r="K2564" s="38" t="str">
        <f>IF(D2564&gt;=('28 Populations and thresholds'!$I$8),"YES"," ")</f>
        <v>YES</v>
      </c>
      <c r="L2564" s="38" t="str">
        <f>IF(K2564="YES"," ",IF(D2564&gt;=('28 Populations and thresholds'!$I$8)*0.25,"YES"))</f>
        <v xml:space="preserve"> </v>
      </c>
      <c r="M2564" s="38" t="b">
        <f>OR('28 Populations and thresholds'!$J$8="CR",'28 Populations and thresholds'!$J$8="EN",'28 Populations and thresholds'!$J$8="VU")</f>
        <v>0</v>
      </c>
      <c r="N2564" s="75">
        <f>D2564/'28 Populations and thresholds'!$H$8</f>
        <v>1.9E-2</v>
      </c>
      <c r="O2564" s="263" t="str">
        <f t="shared" si="165"/>
        <v xml:space="preserve"> </v>
      </c>
      <c r="P2564" s="12"/>
      <c r="Q2564" s="263" t="str">
        <f t="shared" si="166"/>
        <v xml:space="preserve"> </v>
      </c>
      <c r="R2564" s="9"/>
      <c r="S2564" s="9"/>
      <c r="T2564" s="9"/>
      <c r="U2564" s="9"/>
      <c r="V2564" s="9"/>
    </row>
    <row r="2565" spans="1:22" s="4" customFormat="1" x14ac:dyDescent="0.2">
      <c r="A2565" s="12" t="s">
        <v>1610</v>
      </c>
      <c r="B2565" s="4" t="s">
        <v>1616</v>
      </c>
      <c r="C2565" s="111" t="s">
        <v>3549</v>
      </c>
      <c r="D2565" s="5">
        <v>328</v>
      </c>
      <c r="E2565" s="104">
        <v>2001</v>
      </c>
      <c r="F2565" s="38"/>
      <c r="G2565" s="263" t="str">
        <f t="shared" si="163"/>
        <v xml:space="preserve"> </v>
      </c>
      <c r="H2565" s="12" t="s">
        <v>139</v>
      </c>
      <c r="I2565" s="12" t="s">
        <v>3388</v>
      </c>
      <c r="J2565" s="263" t="str">
        <f t="shared" si="164"/>
        <v xml:space="preserve"> </v>
      </c>
      <c r="K2565" s="38" t="str">
        <f>IF(D2565&gt;=('28 Populations and thresholds'!$I$76),"YES"," ")</f>
        <v>YES</v>
      </c>
      <c r="L2565" s="38" t="str">
        <f>IF(K2565="YES"," ",IF(D2565&gt;=('28 Populations and thresholds'!$I$76)*0.25,"YES"))</f>
        <v xml:space="preserve"> </v>
      </c>
      <c r="M2565" s="38" t="b">
        <f>OR('28 Populations and thresholds'!$J$76="CR",'28 Populations and thresholds'!$J$76="EN",'28 Populations and thresholds'!$J$76="VU")</f>
        <v>0</v>
      </c>
      <c r="N2565" s="75">
        <f>D2565/'28 Populations and thresholds'!$H$76</f>
        <v>0.10933333333333334</v>
      </c>
      <c r="O2565" s="263" t="str">
        <f t="shared" si="165"/>
        <v xml:space="preserve"> </v>
      </c>
      <c r="P2565" s="12"/>
      <c r="Q2565" s="263" t="str">
        <f t="shared" si="166"/>
        <v xml:space="preserve"> </v>
      </c>
      <c r="R2565" s="9"/>
      <c r="S2565" s="9"/>
      <c r="T2565" s="9"/>
      <c r="U2565" s="9"/>
      <c r="V2565" s="9"/>
    </row>
    <row r="2566" spans="1:22" s="4" customFormat="1" x14ac:dyDescent="0.2">
      <c r="A2566" s="12" t="s">
        <v>1610</v>
      </c>
      <c r="B2566" s="4" t="s">
        <v>1616</v>
      </c>
      <c r="C2566" s="160" t="s">
        <v>3564</v>
      </c>
      <c r="D2566" s="5">
        <v>2471</v>
      </c>
      <c r="E2566" s="104">
        <v>2006</v>
      </c>
      <c r="F2566" s="38"/>
      <c r="G2566" s="263" t="str">
        <f t="shared" si="163"/>
        <v xml:space="preserve"> </v>
      </c>
      <c r="H2566" s="12" t="s">
        <v>139</v>
      </c>
      <c r="I2566" s="12" t="s">
        <v>3388</v>
      </c>
      <c r="J2566" s="263" t="str">
        <f t="shared" si="164"/>
        <v xml:space="preserve"> </v>
      </c>
      <c r="K2566" s="38" t="str">
        <f>IF(D2566&gt;=('28 Populations and thresholds'!$I$79),"YES"," ")</f>
        <v>YES</v>
      </c>
      <c r="L2566" s="38" t="str">
        <f>IF(K2566="YES"," ",IF(D2566&gt;=('28 Populations and thresholds'!$I$79)*0.25,"YES"))</f>
        <v xml:space="preserve"> </v>
      </c>
      <c r="M2566" s="38" t="b">
        <f>OR('28 Populations and thresholds'!$J$79="CR",'28 Populations and thresholds'!$J$79="EN",'28 Populations and thresholds'!$J$79="VU")</f>
        <v>0</v>
      </c>
      <c r="N2566" s="75">
        <f>D2566/'28 Populations and thresholds'!$H$79</f>
        <v>1.6473333333333333E-2</v>
      </c>
      <c r="O2566" s="263" t="str">
        <f t="shared" si="165"/>
        <v xml:space="preserve"> </v>
      </c>
      <c r="P2566" s="9"/>
      <c r="Q2566" s="263" t="str">
        <f t="shared" si="166"/>
        <v xml:space="preserve"> </v>
      </c>
      <c r="R2566" s="9"/>
      <c r="S2566" s="9"/>
      <c r="T2566" s="9"/>
      <c r="U2566" s="9"/>
      <c r="V2566" s="9"/>
    </row>
    <row r="2567" spans="1:22" s="4" customFormat="1" x14ac:dyDescent="0.2">
      <c r="A2567" s="12" t="s">
        <v>1610</v>
      </c>
      <c r="B2567" s="4" t="s">
        <v>1616</v>
      </c>
      <c r="C2567" s="160" t="s">
        <v>3633</v>
      </c>
      <c r="D2567" s="5">
        <v>2537</v>
      </c>
      <c r="E2567" s="104">
        <v>2001</v>
      </c>
      <c r="F2567" s="38"/>
      <c r="G2567" s="263" t="str">
        <f t="shared" si="163"/>
        <v xml:space="preserve"> </v>
      </c>
      <c r="H2567" s="12" t="s">
        <v>139</v>
      </c>
      <c r="I2567" s="12" t="s">
        <v>3388</v>
      </c>
      <c r="J2567" s="263" t="str">
        <f t="shared" si="164"/>
        <v xml:space="preserve"> </v>
      </c>
      <c r="K2567" s="38" t="str">
        <f>IF(D2567&gt;=('28 Populations and thresholds'!$I$99),"YES"," ")</f>
        <v>YES</v>
      </c>
      <c r="L2567" s="38" t="str">
        <f>IF(K2567="YES"," ",IF(D2567&gt;=('28 Populations and thresholds'!$I$99)*0.25,"YES"))</f>
        <v xml:space="preserve"> </v>
      </c>
      <c r="M2567" s="38" t="b">
        <f>OR('28 Populations and thresholds'!$J$99="CR",'28 Populations and thresholds'!$J$99="EN",'28 Populations and thresholds'!$J$99="VU")</f>
        <v>0</v>
      </c>
      <c r="N2567" s="75">
        <f>D2567/'28 Populations and thresholds'!$H$99</f>
        <v>8.4566666666666662E-3</v>
      </c>
      <c r="O2567" s="263" t="str">
        <f t="shared" si="165"/>
        <v xml:space="preserve"> </v>
      </c>
      <c r="P2567" s="12"/>
      <c r="Q2567" s="263" t="str">
        <f t="shared" si="166"/>
        <v xml:space="preserve"> </v>
      </c>
      <c r="R2567" s="9"/>
      <c r="S2567" s="9"/>
      <c r="T2567" s="9"/>
      <c r="U2567" s="9"/>
      <c r="V2567" s="9"/>
    </row>
    <row r="2568" spans="1:22" s="4" customFormat="1" x14ac:dyDescent="0.2">
      <c r="A2568" s="12" t="s">
        <v>1610</v>
      </c>
      <c r="B2568" s="4" t="s">
        <v>1616</v>
      </c>
      <c r="C2568" s="111" t="s">
        <v>1732</v>
      </c>
      <c r="D2568" s="5">
        <v>670</v>
      </c>
      <c r="E2568" s="148">
        <v>36161</v>
      </c>
      <c r="F2568" s="38"/>
      <c r="G2568" s="263" t="str">
        <f t="shared" si="163"/>
        <v xml:space="preserve"> </v>
      </c>
      <c r="H2568" s="13" t="s">
        <v>4019</v>
      </c>
      <c r="I2568" s="13"/>
      <c r="J2568" s="263" t="str">
        <f t="shared" si="164"/>
        <v xml:space="preserve"> </v>
      </c>
      <c r="K2568" s="38" t="str">
        <f>IF(D2568&gt;=('28 Populations and thresholds'!$I$221),"YES"," ")</f>
        <v>YES</v>
      </c>
      <c r="L2568" s="38" t="str">
        <f>IF(K2568="YES"," ",IF(D2568&gt;=('28 Populations and thresholds'!$I$221)*0.25,"YES"))</f>
        <v xml:space="preserve"> </v>
      </c>
      <c r="M2568" s="38" t="b">
        <f>OR('28 Populations and thresholds'!$J$221="CR",'28 Populations and thresholds'!$J$221="EN",'28 Populations and thresholds'!$J$221="VU")</f>
        <v>1</v>
      </c>
      <c r="N2568" s="75">
        <f>D2568/'28 Populations and thresholds'!$H$221</f>
        <v>6.9791666666666669E-2</v>
      </c>
      <c r="O2568" s="263" t="str">
        <f t="shared" si="165"/>
        <v xml:space="preserve"> </v>
      </c>
      <c r="P2568" s="12"/>
      <c r="Q2568" s="263" t="str">
        <f t="shared" si="166"/>
        <v xml:space="preserve"> </v>
      </c>
      <c r="R2568" s="9"/>
      <c r="S2568" s="9"/>
      <c r="T2568" s="9"/>
      <c r="U2568" s="9"/>
      <c r="V2568" s="9"/>
    </row>
    <row r="2569" spans="1:22" s="4" customFormat="1" x14ac:dyDescent="0.2">
      <c r="A2569" s="275" t="s">
        <v>1610</v>
      </c>
      <c r="B2569" s="277" t="s">
        <v>4432</v>
      </c>
      <c r="C2569" s="280" t="s">
        <v>3659</v>
      </c>
      <c r="D2569" s="279">
        <v>7215</v>
      </c>
      <c r="E2569" s="274" t="s">
        <v>3938</v>
      </c>
      <c r="F2569" s="272"/>
      <c r="G2569" s="263" t="str">
        <f t="shared" si="163"/>
        <v xml:space="preserve"> </v>
      </c>
      <c r="H2569" s="275"/>
      <c r="I2569" s="275" t="s">
        <v>4429</v>
      </c>
      <c r="J2569" s="263" t="str">
        <f t="shared" si="164"/>
        <v xml:space="preserve"> </v>
      </c>
      <c r="K2569" s="272" t="str">
        <f>IF(D2569&gt;=('28 Populations and thresholds'!$I$68),"YES"," ")</f>
        <v>YES</v>
      </c>
      <c r="L2569" s="272" t="str">
        <f>IF(K2569="YES"," ",IF(D2569&gt;=('28 Populations and thresholds'!$I$68)*0.25,"YES"))</f>
        <v xml:space="preserve"> </v>
      </c>
      <c r="M2569" s="272" t="b">
        <f>OR('28 Populations and thresholds'!$J$68="CR",'28 Populations and thresholds'!$J$68="EN",'28 Populations and thresholds'!$J$68="VU")</f>
        <v>0</v>
      </c>
      <c r="N2569" s="273">
        <f>D2569/'28 Populations and thresholds'!$H$68</f>
        <v>7.2150000000000006E-2</v>
      </c>
      <c r="O2569" s="263" t="str">
        <f t="shared" si="165"/>
        <v xml:space="preserve"> </v>
      </c>
      <c r="P2569" s="269"/>
      <c r="Q2569" s="263" t="str">
        <f t="shared" si="166"/>
        <v xml:space="preserve"> </v>
      </c>
      <c r="R2569" s="9"/>
      <c r="S2569" s="9"/>
      <c r="T2569" s="9"/>
      <c r="U2569" s="9"/>
      <c r="V2569" s="9"/>
    </row>
    <row r="2570" spans="1:22" s="4" customFormat="1" x14ac:dyDescent="0.2">
      <c r="A2570" s="12" t="s">
        <v>1610</v>
      </c>
      <c r="B2570" s="4" t="s">
        <v>3573</v>
      </c>
      <c r="C2570" s="111" t="s">
        <v>3570</v>
      </c>
      <c r="D2570" s="5">
        <v>52</v>
      </c>
      <c r="E2570" s="104">
        <v>2007</v>
      </c>
      <c r="F2570" s="38"/>
      <c r="G2570" s="263" t="str">
        <f t="shared" si="163"/>
        <v xml:space="preserve"> </v>
      </c>
      <c r="H2570" s="12" t="s">
        <v>139</v>
      </c>
      <c r="I2570" s="12" t="s">
        <v>3388</v>
      </c>
      <c r="J2570" s="263" t="str">
        <f t="shared" si="164"/>
        <v xml:space="preserve"> </v>
      </c>
      <c r="K2570" s="38" t="str">
        <f>IF(D2570&gt;=('28 Populations and thresholds'!$I$82),"YES"," ")</f>
        <v>YES</v>
      </c>
      <c r="L2570" s="38" t="str">
        <f>IF(K2570="YES"," ",IF(D2570&gt;=('28 Populations and thresholds'!$I$82)*0.25,"YES"))</f>
        <v xml:space="preserve"> </v>
      </c>
      <c r="M2570" s="38" t="b">
        <f>OR('28 Populations and thresholds'!$J$82="CR",'28 Populations and thresholds'!$J$82="EN",'28 Populations and thresholds'!$J$82="VU")</f>
        <v>0</v>
      </c>
      <c r="N2570" s="75">
        <f>D2570/'28 Populations and thresholds'!$H$82</f>
        <v>1.2999999999999999E-2</v>
      </c>
      <c r="O2570" s="263" t="str">
        <f t="shared" si="165"/>
        <v xml:space="preserve"> </v>
      </c>
      <c r="P2570" s="9"/>
      <c r="Q2570" s="263" t="str">
        <f t="shared" si="166"/>
        <v xml:space="preserve"> </v>
      </c>
      <c r="R2570" s="9"/>
      <c r="S2570" s="9"/>
      <c r="T2570" s="9"/>
      <c r="U2570" s="9"/>
      <c r="V2570" s="9"/>
    </row>
    <row r="2571" spans="1:22" s="4" customFormat="1" x14ac:dyDescent="0.2">
      <c r="A2571" s="267" t="s">
        <v>1610</v>
      </c>
      <c r="B2571" s="268" t="s">
        <v>999</v>
      </c>
      <c r="C2571" s="268" t="s">
        <v>3795</v>
      </c>
      <c r="D2571" s="270">
        <v>1272</v>
      </c>
      <c r="E2571" s="271">
        <v>35900</v>
      </c>
      <c r="F2571" s="276"/>
      <c r="G2571" s="263" t="str">
        <f t="shared" si="163"/>
        <v xml:space="preserve"> </v>
      </c>
      <c r="H2571" s="267" t="s">
        <v>21</v>
      </c>
      <c r="I2571" s="267" t="s">
        <v>604</v>
      </c>
      <c r="J2571" s="263" t="str">
        <f t="shared" si="164"/>
        <v xml:space="preserve"> </v>
      </c>
      <c r="K2571" s="272" t="str">
        <f>IF(D2571&gt;=(('28 Populations and thresholds'!$I$176)+('28 Populations and thresholds'!$I$177)),"YES"," ")</f>
        <v xml:space="preserve"> </v>
      </c>
      <c r="L2571" s="272" t="str">
        <f>IF(K2571="YES"," ",IF(D2571&gt;=(('28 Populations and thresholds'!$I$176)+('28 Populations and thresholds'!$I$177))*0.25,"YES"))</f>
        <v>YES</v>
      </c>
      <c r="M2571" s="272" t="b">
        <f>OR('28 Populations and thresholds'!$J$176="CR",'28 Populations and thresholds'!$J$176="EN",'28 Populations and thresholds'!$J$176="VU")</f>
        <v>0</v>
      </c>
      <c r="N2571" s="273">
        <f>D2571/(('28 Populations and thresholds'!$H$176)+('28 Populations and thresholds'!$H$177))</f>
        <v>4.5591397849462367E-3</v>
      </c>
      <c r="O2571" s="263" t="str">
        <f t="shared" si="165"/>
        <v xml:space="preserve"> </v>
      </c>
      <c r="P2571" s="275" t="s">
        <v>4568</v>
      </c>
      <c r="Q2571" s="263" t="str">
        <f t="shared" si="166"/>
        <v xml:space="preserve"> </v>
      </c>
      <c r="R2571" s="9"/>
      <c r="S2571" s="9"/>
      <c r="T2571" s="9"/>
      <c r="U2571" s="9"/>
      <c r="V2571" s="9"/>
    </row>
    <row r="2572" spans="1:22" s="4" customFormat="1" x14ac:dyDescent="0.2">
      <c r="A2572" s="275" t="s">
        <v>1610</v>
      </c>
      <c r="B2572" s="268" t="s">
        <v>999</v>
      </c>
      <c r="C2572" s="280" t="s">
        <v>3452</v>
      </c>
      <c r="D2572" s="270">
        <v>332</v>
      </c>
      <c r="E2572" s="271">
        <v>36037</v>
      </c>
      <c r="F2572" s="272"/>
      <c r="G2572" s="263" t="str">
        <f t="shared" si="163"/>
        <v xml:space="preserve"> </v>
      </c>
      <c r="H2572" s="267" t="s">
        <v>21</v>
      </c>
      <c r="I2572" s="267" t="s">
        <v>604</v>
      </c>
      <c r="J2572" s="263" t="str">
        <f t="shared" si="164"/>
        <v xml:space="preserve"> </v>
      </c>
      <c r="K2572" s="272" t="str">
        <f>IF(D2572&gt;=('28 Populations and thresholds'!$I$158),"YES"," ")</f>
        <v xml:space="preserve"> </v>
      </c>
      <c r="L2572" s="272" t="str">
        <f>IF(K2572="YES"," ",IF(D2572&gt;=('28 Populations and thresholds'!$I$158)*0.25,"YES"))</f>
        <v>YES</v>
      </c>
      <c r="M2572" s="272" t="b">
        <f>OR('28 Populations and thresholds'!$J$158="CR",'28 Populations and thresholds'!$J$158="EN",'28 Populations and thresholds'!$J$158="VU")</f>
        <v>0</v>
      </c>
      <c r="N2572" s="273">
        <f>D2572/'28 Populations and thresholds'!$H$158</f>
        <v>3.32E-3</v>
      </c>
      <c r="O2572" s="263" t="str">
        <f t="shared" si="165"/>
        <v xml:space="preserve"> </v>
      </c>
      <c r="P2572" s="269"/>
      <c r="Q2572" s="263" t="str">
        <f t="shared" si="166"/>
        <v xml:space="preserve"> </v>
      </c>
      <c r="R2572" s="9"/>
      <c r="S2572" s="9"/>
      <c r="T2572" s="9"/>
      <c r="U2572" s="9"/>
      <c r="V2572" s="9"/>
    </row>
    <row r="2573" spans="1:22" s="4" customFormat="1" x14ac:dyDescent="0.2">
      <c r="A2573" s="275" t="s">
        <v>1610</v>
      </c>
      <c r="B2573" s="268" t="s">
        <v>999</v>
      </c>
      <c r="C2573" s="280" t="s">
        <v>3472</v>
      </c>
      <c r="D2573" s="270">
        <v>4</v>
      </c>
      <c r="E2573" s="271">
        <v>36037</v>
      </c>
      <c r="F2573" s="272"/>
      <c r="G2573" s="263" t="str">
        <f t="shared" si="163"/>
        <v xml:space="preserve"> </v>
      </c>
      <c r="H2573" s="267" t="s">
        <v>21</v>
      </c>
      <c r="I2573" s="267" t="s">
        <v>604</v>
      </c>
      <c r="J2573" s="263" t="str">
        <f t="shared" si="164"/>
        <v xml:space="preserve"> </v>
      </c>
      <c r="K2573" s="272" t="str">
        <f>IF(D2573&gt;=('28 Populations and thresholds'!$I$188),"YES"," ")</f>
        <v>YES</v>
      </c>
      <c r="L2573" s="272" t="str">
        <f>IF(K2573="YES"," ",IF(D2573&gt;=('28 Populations and thresholds'!$I$188)*0.25,"YES"))</f>
        <v xml:space="preserve"> </v>
      </c>
      <c r="M2573" s="272" t="b">
        <f>OR('28 Populations and thresholds'!$J$188="CR",'28 Populations and thresholds'!$J$188="EN",'28 Populations and thresholds'!$J$188="VU")</f>
        <v>1</v>
      </c>
      <c r="N2573" s="273">
        <f>D2573/'28 Populations and thresholds'!$H$188</f>
        <v>6.6666666666666671E-3</v>
      </c>
      <c r="O2573" s="263" t="str">
        <f t="shared" si="165"/>
        <v xml:space="preserve"> </v>
      </c>
      <c r="P2573" s="269"/>
      <c r="Q2573" s="263" t="str">
        <f t="shared" si="166"/>
        <v xml:space="preserve"> </v>
      </c>
    </row>
    <row r="2574" spans="1:22" s="4" customFormat="1" x14ac:dyDescent="0.2">
      <c r="A2574" s="275" t="s">
        <v>1610</v>
      </c>
      <c r="B2574" s="268" t="s">
        <v>999</v>
      </c>
      <c r="C2574" s="280" t="s">
        <v>3763</v>
      </c>
      <c r="D2574" s="270">
        <v>412</v>
      </c>
      <c r="E2574" s="271">
        <v>36037</v>
      </c>
      <c r="F2574" s="272"/>
      <c r="G2574" s="263" t="str">
        <f t="shared" si="163"/>
        <v xml:space="preserve"> </v>
      </c>
      <c r="H2574" s="267" t="s">
        <v>21</v>
      </c>
      <c r="I2574" s="267" t="s">
        <v>604</v>
      </c>
      <c r="J2574" s="263" t="str">
        <f t="shared" si="164"/>
        <v xml:space="preserve"> </v>
      </c>
      <c r="K2574" s="272" t="str">
        <f>IF(D2574&gt;=('28 Populations and thresholds'!$I$191),"YES"," ")</f>
        <v xml:space="preserve"> </v>
      </c>
      <c r="L2574" s="272" t="str">
        <f>IF(K2574="YES"," ",IF(D2574&gt;=('28 Populations and thresholds'!$I$191)*0.25,"YES"))</f>
        <v>YES</v>
      </c>
      <c r="M2574" s="272" t="b">
        <f>OR('28 Populations and thresholds'!$J$191="CR",'28 Populations and thresholds'!$J$191="EN",'28 Populations and thresholds'!$J$191="VU")</f>
        <v>0</v>
      </c>
      <c r="N2574" s="273">
        <f>D2574/'28 Populations and thresholds'!$H$191</f>
        <v>8.2400000000000008E-3</v>
      </c>
      <c r="O2574" s="263" t="str">
        <f t="shared" si="165"/>
        <v xml:space="preserve"> </v>
      </c>
      <c r="P2574" s="275"/>
      <c r="Q2574" s="263" t="str">
        <f t="shared" si="166"/>
        <v xml:space="preserve"> </v>
      </c>
      <c r="R2574" s="9"/>
      <c r="S2574" s="9"/>
      <c r="T2574" s="9"/>
      <c r="U2574" s="9"/>
      <c r="V2574" s="9"/>
    </row>
    <row r="2575" spans="1:22" s="4" customFormat="1" x14ac:dyDescent="0.2">
      <c r="A2575" s="12" t="s">
        <v>1610</v>
      </c>
      <c r="B2575" s="4" t="s">
        <v>3710</v>
      </c>
      <c r="C2575" s="4" t="s">
        <v>3676</v>
      </c>
      <c r="D2575" s="5">
        <v>3</v>
      </c>
      <c r="E2575" s="104">
        <v>1991</v>
      </c>
      <c r="F2575" s="38"/>
      <c r="G2575" s="263" t="str">
        <f t="shared" si="163"/>
        <v xml:space="preserve"> </v>
      </c>
      <c r="H2575" s="12" t="s">
        <v>139</v>
      </c>
      <c r="I2575" s="12" t="s">
        <v>3388</v>
      </c>
      <c r="J2575" s="263" t="str">
        <f t="shared" si="164"/>
        <v xml:space="preserve"> </v>
      </c>
      <c r="K2575" s="38" t="str">
        <f>IF(D2575&gt;=('28 Populations and thresholds'!$I$96),"YES"," ")</f>
        <v>YES</v>
      </c>
      <c r="L2575" s="38" t="str">
        <f>IF(K2575="YES"," ",IF(D2575&gt;=('28 Populations and thresholds'!$I$96)*0.25,"YES"))</f>
        <v xml:space="preserve"> </v>
      </c>
      <c r="M2575" s="38" t="b">
        <f>OR('28 Populations and thresholds'!$J$96="CR",'28 Populations and thresholds'!$J$96="EN",'28 Populations and thresholds'!$J$96="VU")</f>
        <v>1</v>
      </c>
      <c r="N2575" s="75">
        <f>D2575/'28 Populations and thresholds'!$H$96</f>
        <v>3.0000000000000001E-3</v>
      </c>
      <c r="O2575" s="263" t="str">
        <f t="shared" si="165"/>
        <v xml:space="preserve"> </v>
      </c>
      <c r="P2575" s="9"/>
      <c r="Q2575" s="263" t="str">
        <f t="shared" si="166"/>
        <v xml:space="preserve"> </v>
      </c>
      <c r="R2575" s="9"/>
      <c r="S2575" s="9"/>
      <c r="T2575" s="9"/>
      <c r="U2575" s="9"/>
      <c r="V2575" s="9"/>
    </row>
    <row r="2576" spans="1:22" s="4" customFormat="1" x14ac:dyDescent="0.2">
      <c r="A2576" s="275" t="s">
        <v>1610</v>
      </c>
      <c r="B2576" s="269" t="s">
        <v>3579</v>
      </c>
      <c r="C2576" s="269" t="s">
        <v>3570</v>
      </c>
      <c r="D2576" s="279">
        <v>351</v>
      </c>
      <c r="E2576" s="274">
        <v>2006</v>
      </c>
      <c r="F2576" s="272"/>
      <c r="G2576" s="263" t="str">
        <f t="shared" si="163"/>
        <v xml:space="preserve"> </v>
      </c>
      <c r="H2576" s="275" t="s">
        <v>139</v>
      </c>
      <c r="I2576" s="275" t="s">
        <v>3388</v>
      </c>
      <c r="J2576" s="263" t="str">
        <f t="shared" si="164"/>
        <v xml:space="preserve"> </v>
      </c>
      <c r="K2576" s="272" t="str">
        <f>IF(D2576&gt;=('28 Populations and thresholds'!$I$82),"YES"," ")</f>
        <v>YES</v>
      </c>
      <c r="L2576" s="272" t="str">
        <f>IF(K2576="YES"," ",IF(D2576&gt;=('28 Populations and thresholds'!$I$82)*0.25,"YES"))</f>
        <v xml:space="preserve"> </v>
      </c>
      <c r="M2576" s="272" t="b">
        <f>OR('28 Populations and thresholds'!$J$82="CR",'28 Populations and thresholds'!$J$82="EN",'28 Populations and thresholds'!$J$82="VU")</f>
        <v>0</v>
      </c>
      <c r="N2576" s="273">
        <f>D2576/'28 Populations and thresholds'!$H$82</f>
        <v>8.7749999999999995E-2</v>
      </c>
      <c r="O2576" s="263" t="str">
        <f t="shared" si="165"/>
        <v xml:space="preserve"> </v>
      </c>
      <c r="P2576" s="269"/>
      <c r="Q2576" s="263" t="str">
        <f t="shared" si="166"/>
        <v xml:space="preserve"> </v>
      </c>
      <c r="R2576" s="9"/>
      <c r="S2576" s="9"/>
      <c r="T2576" s="9"/>
      <c r="U2576" s="9"/>
      <c r="V2576" s="9"/>
    </row>
    <row r="2577" spans="1:22" s="4" customFormat="1" x14ac:dyDescent="0.2">
      <c r="A2577" s="12" t="s">
        <v>1610</v>
      </c>
      <c r="B2577" s="9" t="s">
        <v>1614</v>
      </c>
      <c r="C2577" s="160" t="s">
        <v>1607</v>
      </c>
      <c r="D2577" s="5">
        <v>681</v>
      </c>
      <c r="E2577" s="1" t="s">
        <v>218</v>
      </c>
      <c r="F2577" s="38"/>
      <c r="G2577" s="263" t="str">
        <f t="shared" si="163"/>
        <v xml:space="preserve"> </v>
      </c>
      <c r="H2577" s="13" t="s">
        <v>139</v>
      </c>
      <c r="I2577" s="13"/>
      <c r="J2577" s="263" t="str">
        <f t="shared" si="164"/>
        <v xml:space="preserve"> </v>
      </c>
      <c r="K2577" s="38" t="str">
        <f>IF(D2577&gt;=('28 Populations and thresholds'!$I$6),"YES"," ")</f>
        <v>YES</v>
      </c>
      <c r="L2577" s="38" t="str">
        <f>IF(K2577="YES"," ",IF(D2577&gt;=('28 Populations and thresholds'!$I$6)*0.25,"YES"))</f>
        <v xml:space="preserve"> </v>
      </c>
      <c r="M2577" s="38" t="b">
        <f>OR('28 Populations and thresholds'!$J$6="CR",'28 Populations and thresholds'!$J$6="EN",'28 Populations and thresholds'!$J$6="VU")</f>
        <v>0</v>
      </c>
      <c r="N2577" s="75">
        <f>D2577/'28 Populations and thresholds'!$H$6</f>
        <v>1.362E-2</v>
      </c>
      <c r="O2577" s="263" t="str">
        <f t="shared" si="165"/>
        <v xml:space="preserve"> </v>
      </c>
      <c r="P2577" s="12"/>
      <c r="Q2577" s="263" t="str">
        <f t="shared" si="166"/>
        <v xml:space="preserve"> </v>
      </c>
      <c r="R2577" s="9"/>
      <c r="S2577" s="9"/>
      <c r="T2577" s="9"/>
      <c r="U2577" s="9"/>
      <c r="V2577" s="9"/>
    </row>
    <row r="2578" spans="1:22" s="4" customFormat="1" x14ac:dyDescent="0.2">
      <c r="A2578" s="275" t="s">
        <v>1610</v>
      </c>
      <c r="B2578" s="280" t="s">
        <v>3586</v>
      </c>
      <c r="C2578" s="269" t="s">
        <v>3714</v>
      </c>
      <c r="D2578" s="279">
        <v>568</v>
      </c>
      <c r="E2578" s="274" t="s">
        <v>3938</v>
      </c>
      <c r="F2578" s="272"/>
      <c r="G2578" s="263" t="str">
        <f t="shared" si="163"/>
        <v xml:space="preserve"> </v>
      </c>
      <c r="H2578" s="275"/>
      <c r="I2578" s="275" t="s">
        <v>4429</v>
      </c>
      <c r="J2578" s="263" t="str">
        <f t="shared" si="164"/>
        <v xml:space="preserve"> </v>
      </c>
      <c r="K2578" s="272" t="str">
        <f>IF(D2578&gt;=('28 Populations and thresholds'!$I$12),"YES"," ")</f>
        <v>YES</v>
      </c>
      <c r="L2578" s="272" t="str">
        <f>IF(K2578="YES"," ",IF(D2578&gt;=('28 Populations and thresholds'!$I$12)*0.25,"YES"))</f>
        <v xml:space="preserve"> </v>
      </c>
      <c r="M2578" s="272" t="b">
        <f>OR('28 Populations and thresholds'!$J$12="CR",'28 Populations and thresholds'!$J$12="EN",'28 Populations and thresholds'!$J$12="VU")</f>
        <v>0</v>
      </c>
      <c r="N2578" s="273">
        <f>D2578/'28 Populations and thresholds'!$H$12</f>
        <v>5.6800000000000002E-3</v>
      </c>
      <c r="O2578" s="263" t="str">
        <f t="shared" si="165"/>
        <v xml:space="preserve"> </v>
      </c>
      <c r="P2578" s="275"/>
      <c r="Q2578" s="263" t="str">
        <f t="shared" si="166"/>
        <v xml:space="preserve"> </v>
      </c>
      <c r="R2578" s="9"/>
      <c r="S2578" s="9"/>
      <c r="T2578" s="9"/>
      <c r="U2578" s="9"/>
      <c r="V2578" s="9"/>
    </row>
    <row r="2579" spans="1:22" s="4" customFormat="1" x14ac:dyDescent="0.2">
      <c r="A2579" s="275" t="s">
        <v>1610</v>
      </c>
      <c r="B2579" s="269" t="s">
        <v>3586</v>
      </c>
      <c r="C2579" s="269" t="s">
        <v>3570</v>
      </c>
      <c r="D2579" s="279">
        <v>420</v>
      </c>
      <c r="E2579" s="274">
        <v>2002</v>
      </c>
      <c r="F2579" s="272"/>
      <c r="G2579" s="263" t="str">
        <f t="shared" si="163"/>
        <v xml:space="preserve"> </v>
      </c>
      <c r="H2579" s="275" t="s">
        <v>139</v>
      </c>
      <c r="I2579" s="275" t="s">
        <v>3388</v>
      </c>
      <c r="J2579" s="263" t="str">
        <f t="shared" si="164"/>
        <v xml:space="preserve"> </v>
      </c>
      <c r="K2579" s="272" t="str">
        <f>IF(D2579&gt;=('28 Populations and thresholds'!$I$82),"YES"," ")</f>
        <v>YES</v>
      </c>
      <c r="L2579" s="272" t="str">
        <f>IF(K2579="YES"," ",IF(D2579&gt;=('28 Populations and thresholds'!$I$82)*0.25,"YES"))</f>
        <v xml:space="preserve"> </v>
      </c>
      <c r="M2579" s="272" t="b">
        <f>OR('28 Populations and thresholds'!$J$82="CR",'28 Populations and thresholds'!$J$82="EN",'28 Populations and thresholds'!$J$82="VU")</f>
        <v>0</v>
      </c>
      <c r="N2579" s="273">
        <f>D2579/'28 Populations and thresholds'!$H$82</f>
        <v>0.105</v>
      </c>
      <c r="O2579" s="263" t="str">
        <f t="shared" si="165"/>
        <v xml:space="preserve"> </v>
      </c>
      <c r="P2579" s="269"/>
      <c r="Q2579" s="263" t="str">
        <f t="shared" si="166"/>
        <v xml:space="preserve"> </v>
      </c>
      <c r="R2579" s="9"/>
      <c r="S2579" s="9"/>
      <c r="T2579" s="9"/>
      <c r="U2579" s="9"/>
      <c r="V2579" s="9"/>
    </row>
    <row r="2580" spans="1:22" s="4" customFormat="1" x14ac:dyDescent="0.2">
      <c r="A2580" s="12" t="s">
        <v>1610</v>
      </c>
      <c r="B2580" s="4" t="s">
        <v>3587</v>
      </c>
      <c r="C2580" s="4" t="s">
        <v>3570</v>
      </c>
      <c r="D2580" s="5">
        <v>2000</v>
      </c>
      <c r="E2580" s="104">
        <v>1999</v>
      </c>
      <c r="F2580" s="38"/>
      <c r="G2580" s="263" t="str">
        <f t="shared" si="163"/>
        <v xml:space="preserve"> </v>
      </c>
      <c r="H2580" s="12" t="s">
        <v>139</v>
      </c>
      <c r="I2580" s="12" t="s">
        <v>3388</v>
      </c>
      <c r="J2580" s="263" t="str">
        <f t="shared" si="164"/>
        <v xml:space="preserve"> </v>
      </c>
      <c r="K2580" s="38" t="str">
        <f>IF(D2580&gt;=('28 Populations and thresholds'!$I$82),"YES"," ")</f>
        <v>YES</v>
      </c>
      <c r="L2580" s="38" t="str">
        <f>IF(K2580="YES"," ",IF(D2580&gt;=('28 Populations and thresholds'!$I$82)*0.25,"YES"))</f>
        <v xml:space="preserve"> </v>
      </c>
      <c r="M2580" s="38" t="b">
        <f>OR('28 Populations and thresholds'!$J$82="CR",'28 Populations and thresholds'!$J$82="EN",'28 Populations and thresholds'!$J$82="VU")</f>
        <v>0</v>
      </c>
      <c r="N2580" s="75">
        <f>D2580/'28 Populations and thresholds'!$H$82</f>
        <v>0.5</v>
      </c>
      <c r="O2580" s="263" t="str">
        <f t="shared" si="165"/>
        <v xml:space="preserve"> </v>
      </c>
      <c r="P2580" s="9"/>
      <c r="Q2580" s="263" t="str">
        <f t="shared" si="166"/>
        <v xml:space="preserve"> </v>
      </c>
      <c r="R2580" s="9"/>
      <c r="S2580" s="9"/>
      <c r="T2580" s="9"/>
      <c r="U2580" s="9"/>
      <c r="V2580" s="9"/>
    </row>
    <row r="2581" spans="1:22" s="4" customFormat="1" x14ac:dyDescent="0.2">
      <c r="A2581" s="275" t="s">
        <v>1610</v>
      </c>
      <c r="B2581" s="268" t="s">
        <v>1081</v>
      </c>
      <c r="C2581" s="269" t="s">
        <v>3452</v>
      </c>
      <c r="D2581" s="270">
        <v>1830</v>
      </c>
      <c r="E2581" s="271">
        <v>36036</v>
      </c>
      <c r="F2581" s="272"/>
      <c r="G2581" s="263" t="str">
        <f t="shared" si="163"/>
        <v xml:space="preserve"> </v>
      </c>
      <c r="H2581" s="267" t="s">
        <v>21</v>
      </c>
      <c r="I2581" s="267" t="s">
        <v>604</v>
      </c>
      <c r="J2581" s="263" t="str">
        <f t="shared" si="164"/>
        <v xml:space="preserve"> </v>
      </c>
      <c r="K2581" s="272" t="str">
        <f>IF(D2581&gt;=('28 Populations and thresholds'!$I$158),"YES"," ")</f>
        <v>YES</v>
      </c>
      <c r="L2581" s="272" t="str">
        <f>IF(K2581="YES"," ",IF(D2581&gt;=('28 Populations and thresholds'!$I$158)*0.25,"YES"))</f>
        <v xml:space="preserve"> </v>
      </c>
      <c r="M2581" s="272" t="b">
        <f>OR('28 Populations and thresholds'!$J$158="CR",'28 Populations and thresholds'!$J$158="EN",'28 Populations and thresholds'!$J$158="VU")</f>
        <v>0</v>
      </c>
      <c r="N2581" s="273">
        <f>D2581/'28 Populations and thresholds'!$H$158</f>
        <v>1.83E-2</v>
      </c>
      <c r="O2581" s="263" t="str">
        <f t="shared" si="165"/>
        <v xml:space="preserve"> </v>
      </c>
      <c r="P2581" s="269"/>
      <c r="Q2581" s="263" t="str">
        <f t="shared" si="166"/>
        <v xml:space="preserve"> </v>
      </c>
      <c r="R2581" s="9"/>
      <c r="S2581" s="9"/>
      <c r="T2581" s="9"/>
      <c r="U2581" s="9"/>
      <c r="V2581" s="9"/>
    </row>
    <row r="2582" spans="1:22" s="4" customFormat="1" x14ac:dyDescent="0.2">
      <c r="A2582" s="275" t="s">
        <v>1610</v>
      </c>
      <c r="B2582" s="268" t="s">
        <v>1081</v>
      </c>
      <c r="C2582" s="269" t="s">
        <v>3459</v>
      </c>
      <c r="D2582" s="270">
        <v>410</v>
      </c>
      <c r="E2582" s="271">
        <v>36036</v>
      </c>
      <c r="F2582" s="272"/>
      <c r="G2582" s="263" t="str">
        <f t="shared" si="163"/>
        <v xml:space="preserve"> </v>
      </c>
      <c r="H2582" s="267" t="s">
        <v>21</v>
      </c>
      <c r="I2582" s="267" t="s">
        <v>604</v>
      </c>
      <c r="J2582" s="263" t="str">
        <f t="shared" si="164"/>
        <v xml:space="preserve"> </v>
      </c>
      <c r="K2582" s="272" t="str">
        <f>IF(D2582&gt;=(('28 Populations and thresholds'!$I$160)+('28 Populations and thresholds'!$I$163)),"YES"," ")</f>
        <v>YES</v>
      </c>
      <c r="L2582" s="272" t="str">
        <f>IF(K2582="YES"," ",IF(D2582&gt;=(('28 Populations and thresholds'!$I$160)+('28 Populations and thresholds'!$I$163))*0.25,"YES"))</f>
        <v xml:space="preserve"> </v>
      </c>
      <c r="M2582" s="272" t="b">
        <f>OR('28 Populations and thresholds'!$J$160="CR",'28 Populations and thresholds'!$J$160="EN",'28 Populations and thresholds'!$J$160="VU")</f>
        <v>0</v>
      </c>
      <c r="N2582" s="273">
        <f>D2582/(('28 Populations and thresholds'!$H$160)+('28 Populations and thresholds'!$H$163))</f>
        <v>1.064935064935065E-2</v>
      </c>
      <c r="O2582" s="263" t="str">
        <f t="shared" si="165"/>
        <v xml:space="preserve"> </v>
      </c>
      <c r="P2582" s="282" t="s">
        <v>4563</v>
      </c>
      <c r="Q2582" s="263" t="str">
        <f t="shared" si="166"/>
        <v xml:space="preserve"> </v>
      </c>
      <c r="R2582" s="9"/>
      <c r="S2582" s="9"/>
      <c r="T2582" s="9"/>
      <c r="U2582" s="9"/>
      <c r="V2582" s="9"/>
    </row>
    <row r="2583" spans="1:22" s="4" customFormat="1" x14ac:dyDescent="0.2">
      <c r="A2583" s="275" t="s">
        <v>1610</v>
      </c>
      <c r="B2583" s="268" t="s">
        <v>1081</v>
      </c>
      <c r="C2583" s="269" t="s">
        <v>3763</v>
      </c>
      <c r="D2583" s="270">
        <v>1496</v>
      </c>
      <c r="E2583" s="271">
        <v>36036</v>
      </c>
      <c r="F2583" s="272"/>
      <c r="G2583" s="263" t="str">
        <f t="shared" si="163"/>
        <v xml:space="preserve"> </v>
      </c>
      <c r="H2583" s="267" t="s">
        <v>21</v>
      </c>
      <c r="I2583" s="267" t="s">
        <v>604</v>
      </c>
      <c r="J2583" s="263" t="str">
        <f t="shared" si="164"/>
        <v xml:space="preserve"> </v>
      </c>
      <c r="K2583" s="272" t="str">
        <f>IF(D2583&gt;=('28 Populations and thresholds'!$I$191),"YES"," ")</f>
        <v>YES</v>
      </c>
      <c r="L2583" s="272" t="str">
        <f>IF(K2583="YES"," ",IF(D2583&gt;=('28 Populations and thresholds'!$I$191)*0.25,"YES"))</f>
        <v xml:space="preserve"> </v>
      </c>
      <c r="M2583" s="272" t="b">
        <f>OR('28 Populations and thresholds'!$J$191="CR",'28 Populations and thresholds'!$J$191="EN",'28 Populations and thresholds'!$J$191="VU")</f>
        <v>0</v>
      </c>
      <c r="N2583" s="273">
        <f>D2583/'28 Populations and thresholds'!$H$191</f>
        <v>2.9919999999999999E-2</v>
      </c>
      <c r="O2583" s="263" t="str">
        <f t="shared" si="165"/>
        <v xml:space="preserve"> </v>
      </c>
      <c r="P2583" s="275"/>
      <c r="Q2583" s="263" t="str">
        <f t="shared" si="166"/>
        <v xml:space="preserve"> </v>
      </c>
      <c r="R2583" s="9"/>
      <c r="S2583" s="9"/>
      <c r="T2583" s="9"/>
      <c r="U2583" s="9"/>
      <c r="V2583" s="9"/>
    </row>
    <row r="2584" spans="1:22" s="4" customFormat="1" x14ac:dyDescent="0.2">
      <c r="A2584" s="12" t="s">
        <v>1610</v>
      </c>
      <c r="B2584" s="4" t="s">
        <v>3653</v>
      </c>
      <c r="C2584" s="4" t="s">
        <v>3652</v>
      </c>
      <c r="D2584" s="5">
        <v>870</v>
      </c>
      <c r="E2584" s="104">
        <v>2006</v>
      </c>
      <c r="F2584" s="38"/>
      <c r="G2584" s="263" t="str">
        <f t="shared" si="163"/>
        <v xml:space="preserve"> </v>
      </c>
      <c r="H2584" s="12" t="s">
        <v>139</v>
      </c>
      <c r="I2584" s="12" t="s">
        <v>3388</v>
      </c>
      <c r="J2584" s="263" t="str">
        <f t="shared" si="164"/>
        <v xml:space="preserve"> </v>
      </c>
      <c r="K2584" s="38" t="str">
        <f>IF(D2584&gt;=('28 Populations and thresholds'!$I$112),"YES"," ")</f>
        <v>YES</v>
      </c>
      <c r="L2584" s="38" t="str">
        <f>IF(K2584="YES"," ",IF(D2584&gt;=('28 Populations and thresholds'!$I$112)*0.25,"YES"))</f>
        <v xml:space="preserve"> </v>
      </c>
      <c r="M2584" s="38" t="b">
        <f>OR('28 Populations and thresholds'!$J$112="CR",'28 Populations and thresholds'!$J$112="EN",'28 Populations and thresholds'!$J$112="VU")</f>
        <v>0</v>
      </c>
      <c r="N2584" s="75">
        <f>D2584/'28 Populations and thresholds'!$H$112</f>
        <v>8.6999999999999994E-3</v>
      </c>
      <c r="O2584" s="263" t="str">
        <f t="shared" si="165"/>
        <v xml:space="preserve"> </v>
      </c>
      <c r="P2584" s="9"/>
      <c r="Q2584" s="263" t="str">
        <f t="shared" si="166"/>
        <v xml:space="preserve"> </v>
      </c>
      <c r="R2584" s="9"/>
      <c r="S2584" s="9"/>
      <c r="T2584" s="9"/>
      <c r="U2584" s="9"/>
      <c r="V2584" s="9"/>
    </row>
    <row r="2585" spans="1:22" s="4" customFormat="1" x14ac:dyDescent="0.2">
      <c r="A2585" s="267" t="s">
        <v>1610</v>
      </c>
      <c r="B2585" s="293" t="s">
        <v>4746</v>
      </c>
      <c r="C2585" s="268" t="s">
        <v>3795</v>
      </c>
      <c r="D2585" s="270">
        <v>8000</v>
      </c>
      <c r="E2585" s="271">
        <v>36647</v>
      </c>
      <c r="F2585" s="276"/>
      <c r="G2585" s="263" t="str">
        <f t="shared" si="163"/>
        <v xml:space="preserve"> </v>
      </c>
      <c r="H2585" s="267" t="s">
        <v>21</v>
      </c>
      <c r="I2585" s="267" t="s">
        <v>718</v>
      </c>
      <c r="J2585" s="263" t="str">
        <f t="shared" si="164"/>
        <v xml:space="preserve"> </v>
      </c>
      <c r="K2585" s="272" t="str">
        <f>IF(D2585&gt;=(('28 Populations and thresholds'!$I$176)+('28 Populations and thresholds'!$I$177)),"YES"," ")</f>
        <v>YES</v>
      </c>
      <c r="L2585" s="272" t="str">
        <f>IF(K2585="YES"," ",IF(D2585&gt;=(('28 Populations and thresholds'!$I$176)+('28 Populations and thresholds'!$I$177))*0.25,"YES"))</f>
        <v xml:space="preserve"> </v>
      </c>
      <c r="M2585" s="272" t="b">
        <f>OR('28 Populations and thresholds'!$J$176="CR",'28 Populations and thresholds'!$J$176="EN",'28 Populations and thresholds'!$J$176="VU")</f>
        <v>0</v>
      </c>
      <c r="N2585" s="273">
        <f>D2585/(('28 Populations and thresholds'!$H$176)+('28 Populations and thresholds'!$H$177))</f>
        <v>2.8673835125448029E-2</v>
      </c>
      <c r="O2585" s="263" t="str">
        <f t="shared" si="165"/>
        <v xml:space="preserve"> </v>
      </c>
      <c r="P2585" s="275" t="s">
        <v>4568</v>
      </c>
      <c r="Q2585" s="263" t="str">
        <f t="shared" si="166"/>
        <v xml:space="preserve"> </v>
      </c>
      <c r="R2585" s="9"/>
      <c r="S2585" s="9"/>
      <c r="T2585" s="9"/>
      <c r="U2585" s="9"/>
      <c r="V2585" s="9"/>
    </row>
    <row r="2586" spans="1:22" s="4" customFormat="1" x14ac:dyDescent="0.2">
      <c r="A2586" s="275" t="s">
        <v>1610</v>
      </c>
      <c r="B2586" s="293" t="s">
        <v>4746</v>
      </c>
      <c r="C2586" s="269" t="s">
        <v>3666</v>
      </c>
      <c r="D2586" s="279">
        <v>34909</v>
      </c>
      <c r="E2586" s="274" t="s">
        <v>3938</v>
      </c>
      <c r="F2586" s="272"/>
      <c r="G2586" s="263" t="str">
        <f t="shared" si="163"/>
        <v xml:space="preserve"> </v>
      </c>
      <c r="H2586" s="275"/>
      <c r="I2586" s="275" t="s">
        <v>4429</v>
      </c>
      <c r="J2586" s="263" t="str">
        <f t="shared" si="164"/>
        <v xml:space="preserve"> </v>
      </c>
      <c r="K2586" s="272" t="str">
        <f>IF(D2586&gt;=(('28 Populations and thresholds'!$I$62)+('28 Populations and thresholds'!$I$65)),"YES"," ")</f>
        <v>YES</v>
      </c>
      <c r="L2586" s="272" t="str">
        <f>IF(K2586="YES"," ",IF(D2586&gt;=(('28 Populations and thresholds'!$I$62)+('28 Populations and thresholds'!$I$65))*0.25,"YES"))</f>
        <v xml:space="preserve"> </v>
      </c>
      <c r="M2586" s="272" t="b">
        <f>OR('28 Populations and thresholds'!$J$62="CR",'28 Populations and thresholds'!$J$62="EN",'28 Populations and thresholds'!$J$62="VU")</f>
        <v>0</v>
      </c>
      <c r="N2586" s="273">
        <f>D2586/(('28 Populations and thresholds'!$H$62)+('28 Populations and thresholds'!$H$65))</f>
        <v>0.20534705882352941</v>
      </c>
      <c r="O2586" s="263" t="str">
        <f t="shared" si="165"/>
        <v xml:space="preserve"> </v>
      </c>
      <c r="P2586" s="275" t="s">
        <v>4747</v>
      </c>
      <c r="Q2586" s="263" t="str">
        <f t="shared" si="166"/>
        <v xml:space="preserve"> </v>
      </c>
      <c r="R2586" s="9"/>
      <c r="S2586" s="9"/>
      <c r="T2586" s="9"/>
      <c r="U2586" s="9"/>
      <c r="V2586" s="9"/>
    </row>
    <row r="2587" spans="1:22" s="4" customFormat="1" x14ac:dyDescent="0.2">
      <c r="A2587" s="275" t="s">
        <v>1610</v>
      </c>
      <c r="B2587" s="293" t="s">
        <v>4746</v>
      </c>
      <c r="C2587" s="269" t="s">
        <v>3756</v>
      </c>
      <c r="D2587" s="270">
        <v>10500</v>
      </c>
      <c r="E2587" s="271">
        <v>36647</v>
      </c>
      <c r="F2587" s="272"/>
      <c r="G2587" s="263" t="str">
        <f t="shared" si="163"/>
        <v xml:space="preserve"> </v>
      </c>
      <c r="H2587" s="267" t="s">
        <v>21</v>
      </c>
      <c r="I2587" s="267" t="s">
        <v>718</v>
      </c>
      <c r="J2587" s="263" t="str">
        <f t="shared" si="164"/>
        <v xml:space="preserve"> </v>
      </c>
      <c r="K2587" s="272" t="str">
        <f>IF(D2587&gt;=('28 Populations and thresholds'!$I$175),"YES"," ")</f>
        <v>YES</v>
      </c>
      <c r="L2587" s="272" t="str">
        <f>IF(K2587="YES"," ",IF(D2587&gt;=('28 Populations and thresholds'!$I$175)*0.25,"YES"))</f>
        <v xml:space="preserve"> </v>
      </c>
      <c r="M2587" s="272" t="b">
        <f>OR('28 Populations and thresholds'!$J$175="CR",'28 Populations and thresholds'!$J$175="EN",'28 Populations and thresholds'!$J$175="VU")</f>
        <v>0</v>
      </c>
      <c r="N2587" s="273">
        <f>D2587/'28 Populations and thresholds'!$H$175</f>
        <v>7.5539568345323743E-2</v>
      </c>
      <c r="O2587" s="263" t="str">
        <f t="shared" si="165"/>
        <v xml:space="preserve"> </v>
      </c>
      <c r="P2587" s="269"/>
      <c r="Q2587" s="263" t="str">
        <f t="shared" si="166"/>
        <v xml:space="preserve"> </v>
      </c>
      <c r="R2587" s="9"/>
      <c r="S2587" s="9"/>
      <c r="T2587" s="9"/>
      <c r="U2587" s="9"/>
      <c r="V2587" s="9"/>
    </row>
    <row r="2588" spans="1:22" s="4" customFormat="1" x14ac:dyDescent="0.2">
      <c r="A2588" s="275" t="s">
        <v>1610</v>
      </c>
      <c r="B2588" s="293" t="s">
        <v>4746</v>
      </c>
      <c r="C2588" s="269" t="s">
        <v>3652</v>
      </c>
      <c r="D2588" s="279">
        <v>1810</v>
      </c>
      <c r="E2588" s="274">
        <v>2005</v>
      </c>
      <c r="F2588" s="272"/>
      <c r="G2588" s="263" t="str">
        <f t="shared" si="163"/>
        <v xml:space="preserve"> </v>
      </c>
      <c r="H2588" s="275" t="s">
        <v>139</v>
      </c>
      <c r="I2588" s="275" t="s">
        <v>3388</v>
      </c>
      <c r="J2588" s="263" t="str">
        <f t="shared" si="164"/>
        <v xml:space="preserve"> </v>
      </c>
      <c r="K2588" s="272" t="str">
        <f>IF(D2588&gt;=('28 Populations and thresholds'!$I$112),"YES"," ")</f>
        <v>YES</v>
      </c>
      <c r="L2588" s="272" t="str">
        <f>IF(K2588="YES"," ",IF(D2588&gt;=('28 Populations and thresholds'!$I$112)*0.25,"YES"))</f>
        <v xml:space="preserve"> </v>
      </c>
      <c r="M2588" s="272" t="b">
        <f>OR('28 Populations and thresholds'!$J$112="CR",'28 Populations and thresholds'!$J$112="EN",'28 Populations and thresholds'!$J$112="VU")</f>
        <v>0</v>
      </c>
      <c r="N2588" s="273">
        <f>D2588/'28 Populations and thresholds'!$H$112</f>
        <v>1.8100000000000002E-2</v>
      </c>
      <c r="O2588" s="263" t="str">
        <f t="shared" si="165"/>
        <v xml:space="preserve"> </v>
      </c>
      <c r="P2588" s="269"/>
      <c r="Q2588" s="263" t="str">
        <f t="shared" si="166"/>
        <v xml:space="preserve"> </v>
      </c>
      <c r="R2588" s="9"/>
      <c r="S2588" s="9"/>
      <c r="T2588" s="9"/>
      <c r="U2588" s="9"/>
      <c r="V2588" s="9"/>
    </row>
    <row r="2589" spans="1:22" s="4" customFormat="1" x14ac:dyDescent="0.2">
      <c r="A2589" s="267" t="s">
        <v>1610</v>
      </c>
      <c r="B2589" s="293" t="s">
        <v>4746</v>
      </c>
      <c r="C2589" s="269" t="s">
        <v>3617</v>
      </c>
      <c r="D2589" s="270">
        <v>15020</v>
      </c>
      <c r="E2589" s="294" t="s">
        <v>1325</v>
      </c>
      <c r="F2589" s="276"/>
      <c r="G2589" s="263" t="str">
        <f t="shared" si="163"/>
        <v xml:space="preserve"> </v>
      </c>
      <c r="H2589" s="267" t="s">
        <v>15</v>
      </c>
      <c r="I2589" s="267" t="s">
        <v>1315</v>
      </c>
      <c r="J2589" s="263" t="str">
        <f t="shared" si="164"/>
        <v xml:space="preserve"> </v>
      </c>
      <c r="K2589" s="272" t="str">
        <f>IF(D2589&gt;=('28 Populations and thresholds'!$I$95),"YES"," ")</f>
        <v>YES</v>
      </c>
      <c r="L2589" s="272" t="str">
        <f>IF(K2589="YES"," ",IF(D2589&gt;=('28 Populations and thresholds'!$I$95)*0.25,"YES"))</f>
        <v xml:space="preserve"> </v>
      </c>
      <c r="M2589" s="272" t="b">
        <f>OR('28 Populations and thresholds'!$J$95="CR",'28 Populations and thresholds'!$J$95="EN",'28 Populations and thresholds'!$J$95="VU")</f>
        <v>0</v>
      </c>
      <c r="N2589" s="273">
        <f>D2589/'28 Populations and thresholds'!$H$95</f>
        <v>5.0066666666666669E-2</v>
      </c>
      <c r="O2589" s="263" t="str">
        <f t="shared" si="165"/>
        <v xml:space="preserve"> </v>
      </c>
      <c r="P2589" s="275"/>
      <c r="Q2589" s="263" t="str">
        <f t="shared" si="166"/>
        <v xml:space="preserve"> </v>
      </c>
      <c r="R2589" s="9"/>
      <c r="S2589" s="9"/>
      <c r="T2589" s="9"/>
      <c r="U2589" s="9"/>
      <c r="V2589" s="9"/>
    </row>
    <row r="2590" spans="1:22" s="4" customFormat="1" x14ac:dyDescent="0.2">
      <c r="A2590" s="275" t="s">
        <v>1610</v>
      </c>
      <c r="B2590" s="293" t="s">
        <v>4746</v>
      </c>
      <c r="C2590" s="269" t="s">
        <v>3482</v>
      </c>
      <c r="D2590" s="270">
        <v>16400</v>
      </c>
      <c r="E2590" s="271">
        <v>36647</v>
      </c>
      <c r="F2590" s="272"/>
      <c r="G2590" s="263" t="str">
        <f t="shared" si="163"/>
        <v xml:space="preserve"> </v>
      </c>
      <c r="H2590" s="267" t="s">
        <v>21</v>
      </c>
      <c r="I2590" s="267" t="s">
        <v>718</v>
      </c>
      <c r="J2590" s="263" t="str">
        <f t="shared" si="164"/>
        <v xml:space="preserve"> </v>
      </c>
      <c r="K2590" s="272" t="str">
        <f>IF(D2590&gt;=(('28 Populations and thresholds'!$I$205)+('28 Populations and thresholds'!$I$206)+('28 Populations and thresholds'!$I$207)+('28 Populations and thresholds'!$I$208)),"YES"," ")</f>
        <v>YES</v>
      </c>
      <c r="L2590" s="272" t="str">
        <f>IF(K2590="YES"," ",IF(D2590&gt;=(('28 Populations and thresholds'!$I$205)+('28 Populations and thresholds'!$I$206)+('28 Populations and thresholds'!$I$207)+('28 Populations and thresholds'!$I$208))*0.25,"YES"))</f>
        <v xml:space="preserve"> </v>
      </c>
      <c r="M2590" s="272" t="b">
        <f>OR('28 Populations and thresholds'!$J$206="CR",'28 Populations and thresholds'!$J$206="EN",'28 Populations and thresholds'!$J$206="VU")</f>
        <v>0</v>
      </c>
      <c r="N2590" s="273">
        <f>D2590/(('28 Populations and thresholds'!$H$205)+('28 Populations and thresholds'!$H$206)+('28 Populations and thresholds'!$H$207)+('28 Populations and thresholds'!$H$208))</f>
        <v>6.1310703203858088E-3</v>
      </c>
      <c r="O2590" s="263" t="str">
        <f t="shared" si="165"/>
        <v xml:space="preserve"> </v>
      </c>
      <c r="P2590" s="275" t="s">
        <v>4568</v>
      </c>
      <c r="Q2590" s="263" t="str">
        <f t="shared" si="166"/>
        <v xml:space="preserve"> </v>
      </c>
      <c r="R2590" s="9"/>
      <c r="S2590" s="9"/>
      <c r="T2590" s="9"/>
      <c r="U2590" s="9"/>
      <c r="V2590" s="9"/>
    </row>
    <row r="2591" spans="1:22" s="4" customFormat="1" x14ac:dyDescent="0.2">
      <c r="A2591" s="275" t="s">
        <v>1610</v>
      </c>
      <c r="B2591" s="293" t="s">
        <v>4746</v>
      </c>
      <c r="C2591" s="269" t="s">
        <v>3767</v>
      </c>
      <c r="D2591" s="270">
        <v>7700</v>
      </c>
      <c r="E2591" s="271">
        <v>36647</v>
      </c>
      <c r="F2591" s="272"/>
      <c r="G2591" s="263" t="str">
        <f t="shared" si="163"/>
        <v xml:space="preserve"> </v>
      </c>
      <c r="H2591" s="267" t="s">
        <v>21</v>
      </c>
      <c r="I2591" s="267" t="s">
        <v>718</v>
      </c>
      <c r="J2591" s="263" t="str">
        <f t="shared" si="164"/>
        <v xml:space="preserve"> </v>
      </c>
      <c r="K2591" s="272" t="str">
        <f>IF(D2591&gt;=('28 Populations and thresholds'!$I$195),"YES"," ")</f>
        <v>YES</v>
      </c>
      <c r="L2591" s="272" t="str">
        <f>IF(K2591="YES"," ",IF(D2591&gt;=('28 Populations and thresholds'!$I$195)*0.25,"YES"))</f>
        <v xml:space="preserve"> </v>
      </c>
      <c r="M2591" s="272" t="b">
        <f>OR('28 Populations and thresholds'!$J$195="CR",'28 Populations and thresholds'!$J$195="EN",'28 Populations and thresholds'!$J$195="VU")</f>
        <v>1</v>
      </c>
      <c r="N2591" s="273">
        <f>D2591/'28 Populations and thresholds'!$H$195</f>
        <v>2.6551724137931033E-2</v>
      </c>
      <c r="O2591" s="263" t="str">
        <f t="shared" si="165"/>
        <v xml:space="preserve"> </v>
      </c>
      <c r="P2591" s="275"/>
      <c r="Q2591" s="263" t="str">
        <f t="shared" si="166"/>
        <v xml:space="preserve"> </v>
      </c>
      <c r="R2591" s="9"/>
      <c r="S2591" s="9"/>
      <c r="T2591" s="9"/>
      <c r="U2591" s="9"/>
      <c r="V2591" s="9"/>
    </row>
    <row r="2592" spans="1:22" s="4" customFormat="1" x14ac:dyDescent="0.2">
      <c r="A2592" s="275" t="s">
        <v>1610</v>
      </c>
      <c r="B2592" s="293" t="s">
        <v>4746</v>
      </c>
      <c r="C2592" s="269" t="s">
        <v>3659</v>
      </c>
      <c r="D2592" s="279">
        <v>13055</v>
      </c>
      <c r="E2592" s="274">
        <v>2005</v>
      </c>
      <c r="F2592" s="272"/>
      <c r="G2592" s="263" t="str">
        <f t="shared" si="163"/>
        <v xml:space="preserve"> </v>
      </c>
      <c r="H2592" s="275" t="s">
        <v>139</v>
      </c>
      <c r="I2592" s="275" t="s">
        <v>3388</v>
      </c>
      <c r="J2592" s="263" t="str">
        <f t="shared" si="164"/>
        <v xml:space="preserve"> </v>
      </c>
      <c r="K2592" s="272" t="str">
        <f>IF(D2592&gt;=('28 Populations and thresholds'!$I$68),"YES"," ")</f>
        <v>YES</v>
      </c>
      <c r="L2592" s="272" t="str">
        <f>IF(K2592="YES"," ",IF(D2592&gt;=('28 Populations and thresholds'!$I$68)*0.25,"YES"))</f>
        <v xml:space="preserve"> </v>
      </c>
      <c r="M2592" s="272" t="b">
        <f>OR('28 Populations and thresholds'!$J$68="CR",'28 Populations and thresholds'!$J$68="EN",'28 Populations and thresholds'!$J$68="VU")</f>
        <v>0</v>
      </c>
      <c r="N2592" s="273">
        <f>D2592/'28 Populations and thresholds'!$H$68</f>
        <v>0.13055</v>
      </c>
      <c r="O2592" s="263" t="str">
        <f t="shared" si="165"/>
        <v xml:space="preserve"> </v>
      </c>
      <c r="P2592" s="269"/>
      <c r="Q2592" s="263" t="str">
        <f t="shared" si="166"/>
        <v xml:space="preserve"> </v>
      </c>
      <c r="R2592" s="9"/>
      <c r="S2592" s="9"/>
      <c r="T2592" s="9"/>
      <c r="U2592" s="9"/>
      <c r="V2592" s="9"/>
    </row>
    <row r="2593" spans="1:22" s="4" customFormat="1" x14ac:dyDescent="0.2">
      <c r="A2593" s="275" t="s">
        <v>1610</v>
      </c>
      <c r="B2593" s="293" t="s">
        <v>4746</v>
      </c>
      <c r="C2593" s="269" t="s">
        <v>3451</v>
      </c>
      <c r="D2593" s="270">
        <v>2100</v>
      </c>
      <c r="E2593" s="271">
        <v>36647</v>
      </c>
      <c r="F2593" s="272"/>
      <c r="G2593" s="263" t="str">
        <f t="shared" si="163"/>
        <v xml:space="preserve"> </v>
      </c>
      <c r="H2593" s="267" t="s">
        <v>21</v>
      </c>
      <c r="I2593" s="267" t="s">
        <v>718</v>
      </c>
      <c r="J2593" s="263" t="str">
        <f t="shared" si="164"/>
        <v xml:space="preserve"> </v>
      </c>
      <c r="K2593" s="272" t="str">
        <f>IF(D2593&gt;=('28 Populations and thresholds'!$I$154),"YES"," ")</f>
        <v>YES</v>
      </c>
      <c r="L2593" s="272" t="str">
        <f>IF(K2593="YES"," ",IF(D2593&gt;=('28 Populations and thresholds'!$I$154)*0.25,"YES"))</f>
        <v xml:space="preserve"> </v>
      </c>
      <c r="M2593" s="272" t="b">
        <f>OR('28 Populations and thresholds'!$J$154="CR",'28 Populations and thresholds'!$J$154="EN",'28 Populations and thresholds'!$J$154="VU")</f>
        <v>0</v>
      </c>
      <c r="N2593" s="273">
        <f>D2593/'28 Populations and thresholds'!$H$154</f>
        <v>2.0192307692307693E-2</v>
      </c>
      <c r="O2593" s="263" t="str">
        <f t="shared" si="165"/>
        <v xml:space="preserve"> </v>
      </c>
      <c r="P2593" s="269"/>
      <c r="Q2593" s="263" t="str">
        <f t="shared" si="166"/>
        <v xml:space="preserve"> </v>
      </c>
      <c r="R2593" s="9"/>
      <c r="S2593" s="9"/>
      <c r="T2593" s="9"/>
      <c r="U2593" s="9"/>
      <c r="V2593" s="9"/>
    </row>
    <row r="2594" spans="1:22" s="4" customFormat="1" x14ac:dyDescent="0.2">
      <c r="A2594" s="275" t="s">
        <v>1610</v>
      </c>
      <c r="B2594" s="293" t="s">
        <v>4746</v>
      </c>
      <c r="C2594" s="269" t="s">
        <v>3459</v>
      </c>
      <c r="D2594" s="270">
        <v>3500</v>
      </c>
      <c r="E2594" s="271">
        <v>36647</v>
      </c>
      <c r="F2594" s="272"/>
      <c r="G2594" s="263" t="str">
        <f t="shared" si="163"/>
        <v xml:space="preserve"> </v>
      </c>
      <c r="H2594" s="267" t="s">
        <v>21</v>
      </c>
      <c r="I2594" s="267" t="s">
        <v>718</v>
      </c>
      <c r="J2594" s="263" t="str">
        <f t="shared" si="164"/>
        <v xml:space="preserve"> </v>
      </c>
      <c r="K2594" s="272" t="str">
        <f>IF(D2594&gt;=(('28 Populations and thresholds'!$I$160)+('28 Populations and thresholds'!$I$163)),"YES"," ")</f>
        <v>YES</v>
      </c>
      <c r="L2594" s="272" t="str">
        <f>IF(K2594="YES"," ",IF(D2594&gt;=(('28 Populations and thresholds'!$I$160)+('28 Populations and thresholds'!$I$163))*0.25,"YES"))</f>
        <v xml:space="preserve"> </v>
      </c>
      <c r="M2594" s="272" t="b">
        <f>OR('28 Populations and thresholds'!$J$160="CR",'28 Populations and thresholds'!$J$160="EN",'28 Populations and thresholds'!$J$160="VU")</f>
        <v>0</v>
      </c>
      <c r="N2594" s="273">
        <f>D2594/(('28 Populations and thresholds'!$H$160)+('28 Populations and thresholds'!$H$163))</f>
        <v>9.0909090909090912E-2</v>
      </c>
      <c r="O2594" s="263" t="str">
        <f t="shared" si="165"/>
        <v xml:space="preserve"> </v>
      </c>
      <c r="P2594" s="282" t="s">
        <v>4563</v>
      </c>
      <c r="Q2594" s="263" t="str">
        <f t="shared" si="166"/>
        <v xml:space="preserve"> </v>
      </c>
      <c r="R2594" s="9"/>
      <c r="S2594" s="9"/>
      <c r="T2594" s="9"/>
      <c r="U2594" s="9"/>
      <c r="V2594" s="9"/>
    </row>
    <row r="2595" spans="1:22" s="4" customFormat="1" x14ac:dyDescent="0.2">
      <c r="A2595" s="267" t="s">
        <v>1610</v>
      </c>
      <c r="B2595" s="293" t="s">
        <v>4746</v>
      </c>
      <c r="C2595" s="269" t="s">
        <v>3603</v>
      </c>
      <c r="D2595" s="298">
        <v>16075</v>
      </c>
      <c r="E2595" s="294" t="s">
        <v>1327</v>
      </c>
      <c r="F2595" s="276"/>
      <c r="G2595" s="263" t="str">
        <f t="shared" si="163"/>
        <v xml:space="preserve"> </v>
      </c>
      <c r="H2595" s="267" t="s">
        <v>15</v>
      </c>
      <c r="I2595" s="267" t="s">
        <v>1315</v>
      </c>
      <c r="J2595" s="263" t="str">
        <f t="shared" si="164"/>
        <v xml:space="preserve"> </v>
      </c>
      <c r="K2595" s="272" t="str">
        <f>IF(D2595&gt;=('28 Populations and thresholds'!$I$89),"YES"," ")</f>
        <v>YES</v>
      </c>
      <c r="L2595" s="272" t="str">
        <f>IF(K2595="YES"," ",IF(D2595&gt;=('28 Populations and thresholds'!$I$89)*0.25,"YES"))</f>
        <v xml:space="preserve"> </v>
      </c>
      <c r="M2595" s="272" t="b">
        <f>OR('28 Populations and thresholds'!$J$89="CR",'28 Populations and thresholds'!$J$89="EN",'28 Populations and thresholds'!$J$89="VU")</f>
        <v>0</v>
      </c>
      <c r="N2595" s="273">
        <f>D2595/'28 Populations and thresholds'!$H$89</f>
        <v>1.0716666666666666E-2</v>
      </c>
      <c r="O2595" s="263" t="str">
        <f t="shared" si="165"/>
        <v xml:space="preserve"> </v>
      </c>
      <c r="P2595" s="269"/>
      <c r="Q2595" s="263" t="str">
        <f t="shared" si="166"/>
        <v xml:space="preserve"> </v>
      </c>
      <c r="R2595" s="9"/>
      <c r="S2595" s="9"/>
      <c r="T2595" s="9"/>
      <c r="U2595" s="9"/>
      <c r="V2595" s="9"/>
    </row>
    <row r="2596" spans="1:22" s="4" customFormat="1" x14ac:dyDescent="0.2">
      <c r="A2596" s="275" t="s">
        <v>1610</v>
      </c>
      <c r="B2596" s="293" t="s">
        <v>4746</v>
      </c>
      <c r="C2596" s="269" t="s">
        <v>3770</v>
      </c>
      <c r="D2596" s="270">
        <v>2400</v>
      </c>
      <c r="E2596" s="271">
        <v>36647</v>
      </c>
      <c r="F2596" s="272"/>
      <c r="G2596" s="263" t="str">
        <f t="shared" si="163"/>
        <v xml:space="preserve"> </v>
      </c>
      <c r="H2596" s="267" t="s">
        <v>21</v>
      </c>
      <c r="I2596" s="267" t="s">
        <v>718</v>
      </c>
      <c r="J2596" s="263" t="str">
        <f t="shared" si="164"/>
        <v xml:space="preserve"> </v>
      </c>
      <c r="K2596" s="272" t="str">
        <f>IF(D2596&gt;=('28 Populations and thresholds'!$I$199),"YES"," ")</f>
        <v xml:space="preserve"> </v>
      </c>
      <c r="L2596" s="272" t="str">
        <f>IF(K2596="YES"," ",IF(D2596&gt;=('28 Populations and thresholds'!$I$199)*0.25,"YES"))</f>
        <v>YES</v>
      </c>
      <c r="M2596" s="272" t="b">
        <f>OR('28 Populations and thresholds'!$J$199="CR",'28 Populations and thresholds'!$J$199="EN",'28 Populations and thresholds'!$J$199="VU")</f>
        <v>0</v>
      </c>
      <c r="N2596" s="273">
        <f>D2596/'28 Populations and thresholds'!$H$199</f>
        <v>7.619047619047619E-3</v>
      </c>
      <c r="O2596" s="263" t="str">
        <f t="shared" si="165"/>
        <v xml:space="preserve"> </v>
      </c>
      <c r="P2596" s="269"/>
      <c r="Q2596" s="263" t="str">
        <f t="shared" si="166"/>
        <v xml:space="preserve"> </v>
      </c>
      <c r="R2596" s="9"/>
      <c r="S2596" s="9"/>
      <c r="T2596" s="9"/>
      <c r="U2596" s="9"/>
      <c r="V2596" s="9"/>
    </row>
    <row r="2597" spans="1:22" s="4" customFormat="1" x14ac:dyDescent="0.2">
      <c r="A2597" s="275" t="s">
        <v>1610</v>
      </c>
      <c r="B2597" s="293" t="s">
        <v>4746</v>
      </c>
      <c r="C2597" s="269" t="s">
        <v>3552</v>
      </c>
      <c r="D2597" s="279">
        <v>1692</v>
      </c>
      <c r="E2597" s="274">
        <v>2005</v>
      </c>
      <c r="F2597" s="272"/>
      <c r="G2597" s="263" t="str">
        <f t="shared" si="163"/>
        <v xml:space="preserve"> </v>
      </c>
      <c r="H2597" s="275" t="s">
        <v>139</v>
      </c>
      <c r="I2597" s="275" t="s">
        <v>3388</v>
      </c>
      <c r="J2597" s="263" t="str">
        <f t="shared" si="164"/>
        <v xml:space="preserve"> </v>
      </c>
      <c r="K2597" s="272" t="str">
        <f>IF(D2597&gt;=('28 Populations and thresholds'!$I$77),"YES"," ")</f>
        <v>YES</v>
      </c>
      <c r="L2597" s="272" t="str">
        <f>IF(K2597="YES"," ",IF(D2597&gt;=('28 Populations and thresholds'!$I$77)*0.25,"YES"))</f>
        <v xml:space="preserve"> </v>
      </c>
      <c r="M2597" s="272" t="b">
        <f>OR('28 Populations and thresholds'!$J$77="CR",'28 Populations and thresholds'!$J$77="EN",'28 Populations and thresholds'!$J$77="VU")</f>
        <v>0</v>
      </c>
      <c r="N2597" s="273">
        <f>D2597/'28 Populations and thresholds'!$H$77</f>
        <v>1.6920000000000001E-2</v>
      </c>
      <c r="O2597" s="263" t="str">
        <f t="shared" si="165"/>
        <v xml:space="preserve"> </v>
      </c>
      <c r="P2597" s="275"/>
      <c r="Q2597" s="263" t="str">
        <f t="shared" si="166"/>
        <v xml:space="preserve"> </v>
      </c>
      <c r="R2597" s="9"/>
      <c r="S2597" s="9"/>
      <c r="T2597" s="9"/>
      <c r="U2597" s="9"/>
      <c r="V2597" s="9"/>
    </row>
    <row r="2598" spans="1:22" s="4" customFormat="1" x14ac:dyDescent="0.2">
      <c r="A2598" s="267" t="s">
        <v>1610</v>
      </c>
      <c r="B2598" s="293" t="s">
        <v>4746</v>
      </c>
      <c r="C2598" s="269" t="s">
        <v>3644</v>
      </c>
      <c r="D2598" s="270">
        <v>454</v>
      </c>
      <c r="E2598" s="294" t="s">
        <v>1341</v>
      </c>
      <c r="F2598" s="276"/>
      <c r="G2598" s="263" t="str">
        <f t="shared" si="163"/>
        <v xml:space="preserve"> </v>
      </c>
      <c r="H2598" s="267" t="s">
        <v>15</v>
      </c>
      <c r="I2598" s="267" t="s">
        <v>1315</v>
      </c>
      <c r="J2598" s="263" t="str">
        <f t="shared" si="164"/>
        <v xml:space="preserve"> </v>
      </c>
      <c r="K2598" s="272" t="str">
        <f>IF(D2598&gt;=('28 Populations and thresholds'!$I$109),"YES"," ")</f>
        <v>YES</v>
      </c>
      <c r="L2598" s="272" t="str">
        <f>IF(K2598="YES"," ",IF(D2598&gt;=('28 Populations and thresholds'!$I$109)*0.25,"YES"))</f>
        <v xml:space="preserve"> </v>
      </c>
      <c r="M2598" s="272" t="b">
        <f>OR('28 Populations and thresholds'!$J$109="CR",'28 Populations and thresholds'!$J$109="EN",'28 Populations and thresholds'!$J$109="VU")</f>
        <v>0</v>
      </c>
      <c r="N2598" s="273">
        <f>D2598/'28 Populations and thresholds'!$H$109</f>
        <v>1.8159999999999999E-2</v>
      </c>
      <c r="O2598" s="263" t="str">
        <f t="shared" si="165"/>
        <v xml:space="preserve"> </v>
      </c>
      <c r="P2598" s="269"/>
      <c r="Q2598" s="263" t="str">
        <f t="shared" si="166"/>
        <v xml:space="preserve"> </v>
      </c>
    </row>
    <row r="2599" spans="1:22" s="4" customFormat="1" x14ac:dyDescent="0.2">
      <c r="A2599" s="275" t="s">
        <v>1610</v>
      </c>
      <c r="B2599" s="293" t="s">
        <v>4746</v>
      </c>
      <c r="C2599" s="269" t="s">
        <v>3546</v>
      </c>
      <c r="D2599" s="279">
        <v>3</v>
      </c>
      <c r="E2599" s="274">
        <v>2003</v>
      </c>
      <c r="F2599" s="272"/>
      <c r="G2599" s="263" t="str">
        <f t="shared" si="163"/>
        <v xml:space="preserve"> </v>
      </c>
      <c r="H2599" s="275" t="s">
        <v>139</v>
      </c>
      <c r="I2599" s="275" t="s">
        <v>3388</v>
      </c>
      <c r="J2599" s="263" t="str">
        <f t="shared" si="164"/>
        <v xml:space="preserve"> </v>
      </c>
      <c r="K2599" s="272" t="str">
        <f>IF(D2599&gt;=('28 Populations and thresholds'!$I$72),"YES"," ")</f>
        <v>YES</v>
      </c>
      <c r="L2599" s="272" t="str">
        <f>IF(K2599="YES"," ",IF(D2599&gt;=('28 Populations and thresholds'!$I$72)*0.25,"YES"))</f>
        <v xml:space="preserve"> </v>
      </c>
      <c r="M2599" s="272" t="b">
        <f>OR('28 Populations and thresholds'!$J$72="CR",'28 Populations and thresholds'!$J$72="EN",'28 Populations and thresholds'!$J$72="VU")</f>
        <v>0</v>
      </c>
      <c r="N2599" s="273">
        <f>D2599/'28 Populations and thresholds'!$H$72</f>
        <v>5.7692307692307696E-2</v>
      </c>
      <c r="O2599" s="263" t="str">
        <f t="shared" si="165"/>
        <v xml:space="preserve"> </v>
      </c>
      <c r="P2599" s="275"/>
      <c r="Q2599" s="263" t="str">
        <f t="shared" si="166"/>
        <v xml:space="preserve"> </v>
      </c>
    </row>
    <row r="2600" spans="1:22" s="4" customFormat="1" x14ac:dyDescent="0.2">
      <c r="A2600" s="275" t="s">
        <v>1610</v>
      </c>
      <c r="B2600" s="293" t="s">
        <v>4746</v>
      </c>
      <c r="C2600" s="280" t="s">
        <v>3472</v>
      </c>
      <c r="D2600" s="270">
        <v>79</v>
      </c>
      <c r="E2600" s="271">
        <v>36647</v>
      </c>
      <c r="F2600" s="272"/>
      <c r="G2600" s="263" t="str">
        <f t="shared" si="163"/>
        <v xml:space="preserve"> </v>
      </c>
      <c r="H2600" s="267" t="s">
        <v>21</v>
      </c>
      <c r="I2600" s="267" t="s">
        <v>718</v>
      </c>
      <c r="J2600" s="263" t="str">
        <f t="shared" si="164"/>
        <v xml:space="preserve"> </v>
      </c>
      <c r="K2600" s="272" t="str">
        <f>IF(D2600&gt;=('28 Populations and thresholds'!$I$188),"YES"," ")</f>
        <v>YES</v>
      </c>
      <c r="L2600" s="272" t="str">
        <f>IF(K2600="YES"," ",IF(D2600&gt;=('28 Populations and thresholds'!$I$188)*0.25,"YES"))</f>
        <v xml:space="preserve"> </v>
      </c>
      <c r="M2600" s="272" t="b">
        <f>OR('28 Populations and thresholds'!$J$188="CR",'28 Populations and thresholds'!$J$188="EN",'28 Populations and thresholds'!$J$188="VU")</f>
        <v>1</v>
      </c>
      <c r="N2600" s="273">
        <f>D2600/'28 Populations and thresholds'!$H$188</f>
        <v>0.13166666666666665</v>
      </c>
      <c r="O2600" s="263" t="str">
        <f t="shared" si="165"/>
        <v xml:space="preserve"> </v>
      </c>
      <c r="P2600" s="269"/>
      <c r="Q2600" s="263" t="str">
        <f t="shared" si="166"/>
        <v xml:space="preserve"> </v>
      </c>
    </row>
    <row r="2601" spans="1:22" s="4" customFormat="1" x14ac:dyDescent="0.2">
      <c r="A2601" s="275" t="s">
        <v>1610</v>
      </c>
      <c r="B2601" s="293" t="s">
        <v>4746</v>
      </c>
      <c r="C2601" s="269" t="s">
        <v>3763</v>
      </c>
      <c r="D2601" s="270">
        <v>480</v>
      </c>
      <c r="E2601" s="271">
        <v>36647</v>
      </c>
      <c r="F2601" s="272"/>
      <c r="G2601" s="263" t="str">
        <f t="shared" si="163"/>
        <v xml:space="preserve"> </v>
      </c>
      <c r="H2601" s="267" t="s">
        <v>21</v>
      </c>
      <c r="I2601" s="267" t="s">
        <v>718</v>
      </c>
      <c r="J2601" s="263" t="str">
        <f t="shared" si="164"/>
        <v xml:space="preserve"> </v>
      </c>
      <c r="K2601" s="272" t="str">
        <f>IF(D2601&gt;=('28 Populations and thresholds'!$I$191),"YES"," ")</f>
        <v xml:space="preserve"> </v>
      </c>
      <c r="L2601" s="272" t="str">
        <f>IF(K2601="YES"," ",IF(D2601&gt;=('28 Populations and thresholds'!$I$191)*0.25,"YES"))</f>
        <v>YES</v>
      </c>
      <c r="M2601" s="272" t="b">
        <f>OR('28 Populations and thresholds'!$J$191="CR",'28 Populations and thresholds'!$J$191="EN",'28 Populations and thresholds'!$J$191="VU")</f>
        <v>0</v>
      </c>
      <c r="N2601" s="273">
        <f>D2601/'28 Populations and thresholds'!$H$191</f>
        <v>9.5999999999999992E-3</v>
      </c>
      <c r="O2601" s="263" t="str">
        <f t="shared" si="165"/>
        <v xml:space="preserve"> </v>
      </c>
      <c r="P2601" s="275"/>
      <c r="Q2601" s="263" t="str">
        <f t="shared" si="166"/>
        <v xml:space="preserve"> </v>
      </c>
      <c r="R2601" s="9"/>
      <c r="S2601" s="9"/>
      <c r="T2601" s="9"/>
      <c r="U2601" s="9"/>
      <c r="V2601" s="9"/>
    </row>
    <row r="2602" spans="1:22" s="4" customFormat="1" x14ac:dyDescent="0.2">
      <c r="A2602" s="275" t="s">
        <v>1610</v>
      </c>
      <c r="B2602" s="293" t="s">
        <v>4746</v>
      </c>
      <c r="C2602" s="280" t="s">
        <v>3758</v>
      </c>
      <c r="D2602" s="270">
        <v>320</v>
      </c>
      <c r="E2602" s="271">
        <v>36647</v>
      </c>
      <c r="F2602" s="272"/>
      <c r="G2602" s="263" t="str">
        <f t="shared" si="163"/>
        <v xml:space="preserve"> </v>
      </c>
      <c r="H2602" s="267" t="s">
        <v>21</v>
      </c>
      <c r="I2602" s="267" t="s">
        <v>718</v>
      </c>
      <c r="J2602" s="263" t="str">
        <f t="shared" si="164"/>
        <v xml:space="preserve"> </v>
      </c>
      <c r="K2602" s="272" t="str">
        <f>IF(D2602&gt;=('28 Populations and thresholds'!$I$179),"YES"," ")</f>
        <v xml:space="preserve"> </v>
      </c>
      <c r="L2602" s="272" t="str">
        <f>IF(K2602="YES"," ",IF(D2602&gt;=('28 Populations and thresholds'!$I$179)*0.25,"YES"))</f>
        <v>YES</v>
      </c>
      <c r="M2602" s="272" t="b">
        <f>OR('28 Populations and thresholds'!$J$179="CR",'28 Populations and thresholds'!$J$179="EN",'28 Populations and thresholds'!$J$179="VU")</f>
        <v>0</v>
      </c>
      <c r="N2602" s="273">
        <f>D2602/'28 Populations and thresholds'!$H$179</f>
        <v>5.8181818181818178E-3</v>
      </c>
      <c r="O2602" s="263" t="str">
        <f t="shared" si="165"/>
        <v xml:space="preserve"> </v>
      </c>
      <c r="P2602" s="269"/>
      <c r="Q2602" s="263" t="str">
        <f t="shared" si="166"/>
        <v xml:space="preserve"> </v>
      </c>
      <c r="R2602" s="9"/>
      <c r="S2602" s="9"/>
      <c r="T2602" s="9"/>
      <c r="U2602" s="9"/>
      <c r="V2602" s="9"/>
    </row>
    <row r="2603" spans="1:22" s="4" customFormat="1" x14ac:dyDescent="0.2">
      <c r="A2603" s="275" t="s">
        <v>1610</v>
      </c>
      <c r="B2603" s="293" t="s">
        <v>4746</v>
      </c>
      <c r="C2603" s="332" t="s">
        <v>3402</v>
      </c>
      <c r="D2603" s="279">
        <v>155</v>
      </c>
      <c r="E2603" s="274">
        <v>1996</v>
      </c>
      <c r="F2603" s="272"/>
      <c r="G2603" s="263" t="str">
        <f t="shared" si="163"/>
        <v xml:space="preserve"> </v>
      </c>
      <c r="H2603" s="275" t="s">
        <v>139</v>
      </c>
      <c r="I2603" s="275" t="s">
        <v>3388</v>
      </c>
      <c r="J2603" s="263" t="str">
        <f t="shared" si="164"/>
        <v xml:space="preserve"> </v>
      </c>
      <c r="K2603" s="272" t="str">
        <f>IF(D2603&gt;=('28 Populations and thresholds'!$I$118),"YES"," ")</f>
        <v>YES</v>
      </c>
      <c r="L2603" s="272" t="str">
        <f>IF(K2603="YES"," ",IF(D2603&gt;=('28 Populations and thresholds'!$I$118)*0.25,"YES"))</f>
        <v xml:space="preserve"> </v>
      </c>
      <c r="M2603" s="272" t="b">
        <f>OR('28 Populations and thresholds'!$J$118="CR",'28 Populations and thresholds'!$J$118="EN",'28 Populations and thresholds'!$J$118="VU")</f>
        <v>1</v>
      </c>
      <c r="N2603" s="273">
        <f>D2603/'28 Populations and thresholds'!$H$118</f>
        <v>3.1E-2</v>
      </c>
      <c r="O2603" s="263" t="str">
        <f t="shared" si="165"/>
        <v xml:space="preserve"> </v>
      </c>
      <c r="P2603" s="275"/>
      <c r="Q2603" s="263" t="str">
        <f t="shared" si="166"/>
        <v xml:space="preserve"> </v>
      </c>
      <c r="R2603" s="9"/>
      <c r="S2603" s="9"/>
      <c r="T2603" s="9"/>
      <c r="U2603" s="9"/>
      <c r="V2603" s="9"/>
    </row>
    <row r="2604" spans="1:22" s="4" customFormat="1" x14ac:dyDescent="0.2">
      <c r="A2604" s="12" t="s">
        <v>1610</v>
      </c>
      <c r="B2604" s="40" t="s">
        <v>4726</v>
      </c>
      <c r="C2604" s="4" t="s">
        <v>3652</v>
      </c>
      <c r="D2604" s="5">
        <v>5474</v>
      </c>
      <c r="E2604" s="104" t="s">
        <v>3938</v>
      </c>
      <c r="F2604" s="38"/>
      <c r="G2604" s="263" t="str">
        <f t="shared" si="163"/>
        <v xml:space="preserve"> </v>
      </c>
      <c r="H2604" s="13"/>
      <c r="I2604" s="13" t="s">
        <v>4429</v>
      </c>
      <c r="J2604" s="263" t="str">
        <f t="shared" si="164"/>
        <v xml:space="preserve"> </v>
      </c>
      <c r="K2604" s="38" t="str">
        <f>IF(D2604&gt;=('28 Populations and thresholds'!$I$112),"YES"," ")</f>
        <v>YES</v>
      </c>
      <c r="L2604" s="38" t="str">
        <f>IF(K2604="YES"," ",IF(D2604&gt;=('28 Populations and thresholds'!$I$112)*0.25,"YES"))</f>
        <v xml:space="preserve"> </v>
      </c>
      <c r="M2604" s="38" t="b">
        <f>OR('28 Populations and thresholds'!$J$112="CR",'28 Populations and thresholds'!$J$112="EN",'28 Populations and thresholds'!$J$112="VU")</f>
        <v>0</v>
      </c>
      <c r="N2604" s="75">
        <f>D2604/'28 Populations and thresholds'!$H$112</f>
        <v>5.4739999999999997E-2</v>
      </c>
      <c r="O2604" s="263" t="str">
        <f t="shared" si="165"/>
        <v xml:space="preserve"> </v>
      </c>
      <c r="P2604" s="9"/>
      <c r="Q2604" s="263" t="str">
        <f t="shared" si="166"/>
        <v xml:space="preserve"> </v>
      </c>
      <c r="R2604" s="9"/>
      <c r="S2604" s="9"/>
      <c r="T2604" s="9"/>
      <c r="U2604" s="9"/>
      <c r="V2604" s="9"/>
    </row>
    <row r="2605" spans="1:22" s="4" customFormat="1" x14ac:dyDescent="0.2">
      <c r="A2605" s="143" t="s">
        <v>1610</v>
      </c>
      <c r="B2605" s="40" t="s">
        <v>4726</v>
      </c>
      <c r="C2605" s="4" t="s">
        <v>3617</v>
      </c>
      <c r="D2605" s="41">
        <v>13939</v>
      </c>
      <c r="E2605" s="47" t="s">
        <v>1359</v>
      </c>
      <c r="F2605" s="43"/>
      <c r="G2605" s="263" t="str">
        <f t="shared" si="163"/>
        <v xml:space="preserve"> </v>
      </c>
      <c r="H2605" s="143" t="s">
        <v>15</v>
      </c>
      <c r="I2605" s="143" t="s">
        <v>1468</v>
      </c>
      <c r="J2605" s="263" t="str">
        <f t="shared" si="164"/>
        <v xml:space="preserve"> </v>
      </c>
      <c r="K2605" s="38" t="str">
        <f>IF(D2605&gt;=('28 Populations and thresholds'!$I$95),"YES"," ")</f>
        <v>YES</v>
      </c>
      <c r="L2605" s="38" t="str">
        <f>IF(K2605="YES"," ",IF(D2605&gt;=('28 Populations and thresholds'!$I$95)*0.25,"YES"))</f>
        <v xml:space="preserve"> </v>
      </c>
      <c r="M2605" s="38" t="b">
        <f>OR('28 Populations and thresholds'!$J$95="CR",'28 Populations and thresholds'!$J$95="EN",'28 Populations and thresholds'!$J$95="VU")</f>
        <v>0</v>
      </c>
      <c r="N2605" s="75">
        <f>D2605/'28 Populations and thresholds'!$H$95</f>
        <v>4.6463333333333336E-2</v>
      </c>
      <c r="O2605" s="263" t="str">
        <f t="shared" si="165"/>
        <v xml:space="preserve"> </v>
      </c>
      <c r="P2605" s="12"/>
      <c r="Q2605" s="263" t="str">
        <f t="shared" si="166"/>
        <v xml:space="preserve"> </v>
      </c>
      <c r="R2605" s="9"/>
      <c r="S2605" s="9"/>
      <c r="T2605" s="9"/>
      <c r="U2605" s="9"/>
      <c r="V2605" s="9"/>
    </row>
    <row r="2606" spans="1:22" s="4" customFormat="1" x14ac:dyDescent="0.2">
      <c r="A2606" s="275" t="s">
        <v>1610</v>
      </c>
      <c r="B2606" s="269" t="s">
        <v>3583</v>
      </c>
      <c r="C2606" s="332" t="s">
        <v>3570</v>
      </c>
      <c r="D2606" s="279">
        <v>80</v>
      </c>
      <c r="E2606" s="274">
        <v>2004</v>
      </c>
      <c r="F2606" s="272"/>
      <c r="G2606" s="263" t="str">
        <f t="shared" si="163"/>
        <v xml:space="preserve"> </v>
      </c>
      <c r="H2606" s="275" t="s">
        <v>139</v>
      </c>
      <c r="I2606" s="275" t="s">
        <v>3388</v>
      </c>
      <c r="J2606" s="263" t="str">
        <f t="shared" si="164"/>
        <v xml:space="preserve"> </v>
      </c>
      <c r="K2606" s="272" t="str">
        <f>IF(D2606&gt;=('28 Populations and thresholds'!$I$82),"YES"," ")</f>
        <v>YES</v>
      </c>
      <c r="L2606" s="272" t="str">
        <f>IF(K2606="YES"," ",IF(D2606&gt;=('28 Populations and thresholds'!$I$82)*0.25,"YES"))</f>
        <v xml:space="preserve"> </v>
      </c>
      <c r="M2606" s="272" t="b">
        <f>OR('28 Populations and thresholds'!$J$82="CR",'28 Populations and thresholds'!$J$82="EN",'28 Populations and thresholds'!$J$82="VU")</f>
        <v>0</v>
      </c>
      <c r="N2606" s="273">
        <f>D2606/'28 Populations and thresholds'!$H$82</f>
        <v>0.02</v>
      </c>
      <c r="O2606" s="263" t="str">
        <f t="shared" si="165"/>
        <v xml:space="preserve"> </v>
      </c>
      <c r="P2606" s="269"/>
      <c r="Q2606" s="263" t="str">
        <f t="shared" si="166"/>
        <v xml:space="preserve"> </v>
      </c>
      <c r="R2606" s="9"/>
      <c r="S2606" s="9"/>
      <c r="T2606" s="9"/>
      <c r="U2606" s="9"/>
      <c r="V2606" s="9"/>
    </row>
    <row r="2607" spans="1:22" s="4" customFormat="1" x14ac:dyDescent="0.2">
      <c r="A2607" s="12" t="s">
        <v>1610</v>
      </c>
      <c r="B2607" s="40" t="s">
        <v>959</v>
      </c>
      <c r="C2607" s="160" t="s">
        <v>3756</v>
      </c>
      <c r="D2607" s="41">
        <v>1701</v>
      </c>
      <c r="E2607" s="46">
        <v>35551</v>
      </c>
      <c r="F2607" s="38"/>
      <c r="G2607" s="263" t="str">
        <f t="shared" si="163"/>
        <v xml:space="preserve"> </v>
      </c>
      <c r="H2607" s="143" t="s">
        <v>21</v>
      </c>
      <c r="I2607" s="143" t="s">
        <v>608</v>
      </c>
      <c r="J2607" s="263" t="str">
        <f t="shared" si="164"/>
        <v xml:space="preserve"> </v>
      </c>
      <c r="K2607" s="38" t="str">
        <f>IF(D2607&gt;=('28 Populations and thresholds'!$I$175),"YES"," ")</f>
        <v>YES</v>
      </c>
      <c r="L2607" s="38" t="str">
        <f>IF(K2607="YES"," ",IF(D2607&gt;=('28 Populations and thresholds'!$I$175)*0.25,"YES"))</f>
        <v xml:space="preserve"> </v>
      </c>
      <c r="M2607" s="38" t="b">
        <f>OR('28 Populations and thresholds'!$J$175="CR",'28 Populations and thresholds'!$J$175="EN",'28 Populations and thresholds'!$J$175="VU")</f>
        <v>0</v>
      </c>
      <c r="N2607" s="75">
        <f>D2607/'28 Populations and thresholds'!$H$175</f>
        <v>1.2237410071942446E-2</v>
      </c>
      <c r="O2607" s="263" t="str">
        <f t="shared" si="165"/>
        <v xml:space="preserve"> </v>
      </c>
      <c r="P2607" s="12"/>
      <c r="Q2607" s="263" t="str">
        <f t="shared" si="166"/>
        <v xml:space="preserve"> </v>
      </c>
      <c r="R2607" s="9"/>
      <c r="S2607" s="9"/>
      <c r="T2607" s="9"/>
      <c r="U2607" s="9"/>
      <c r="V2607" s="9"/>
    </row>
    <row r="2608" spans="1:22" s="4" customFormat="1" x14ac:dyDescent="0.2">
      <c r="A2608" s="267" t="s">
        <v>1610</v>
      </c>
      <c r="B2608" s="268" t="s">
        <v>1474</v>
      </c>
      <c r="C2608" s="332" t="s">
        <v>3521</v>
      </c>
      <c r="D2608" s="270">
        <v>47</v>
      </c>
      <c r="E2608" s="294" t="s">
        <v>1327</v>
      </c>
      <c r="F2608" s="276"/>
      <c r="G2608" s="263" t="str">
        <f t="shared" si="163"/>
        <v xml:space="preserve"> </v>
      </c>
      <c r="H2608" s="267" t="s">
        <v>15</v>
      </c>
      <c r="I2608" s="267" t="s">
        <v>1315</v>
      </c>
      <c r="J2608" s="263" t="str">
        <f t="shared" si="164"/>
        <v xml:space="preserve"> </v>
      </c>
      <c r="K2608" s="272" t="str">
        <f>IF(D2608&gt;=('28 Populations and thresholds'!$I$57),"YES"," ")</f>
        <v>YES</v>
      </c>
      <c r="L2608" s="272" t="str">
        <f>IF(K2608="YES"," ",IF(D2608&gt;=('28 Populations and thresholds'!$I$57)*0.25,"YES"))</f>
        <v xml:space="preserve"> </v>
      </c>
      <c r="M2608" s="272" t="b">
        <f>OR('28 Populations and thresholds'!$J$57="CR",'28 Populations and thresholds'!$J$57="EN",'28 Populations and thresholds'!$J$57="VU")</f>
        <v>0</v>
      </c>
      <c r="N2608" s="273">
        <f>D2608/'28 Populations and thresholds'!$H$57</f>
        <v>1.5666666666666666E-2</v>
      </c>
      <c r="O2608" s="263" t="str">
        <f t="shared" si="165"/>
        <v xml:space="preserve"> </v>
      </c>
      <c r="P2608" s="269"/>
      <c r="Q2608" s="263" t="str">
        <f t="shared" si="166"/>
        <v xml:space="preserve"> </v>
      </c>
      <c r="R2608" s="9"/>
      <c r="S2608" s="9"/>
      <c r="T2608" s="9"/>
      <c r="U2608" s="9"/>
      <c r="V2608" s="9"/>
    </row>
    <row r="2609" spans="1:22" s="4" customFormat="1" x14ac:dyDescent="0.2">
      <c r="A2609" s="12" t="s">
        <v>1610</v>
      </c>
      <c r="B2609" s="4" t="s">
        <v>3444</v>
      </c>
      <c r="C2609" s="160" t="s">
        <v>3395</v>
      </c>
      <c r="D2609" s="5">
        <v>300</v>
      </c>
      <c r="E2609" s="104">
        <v>1993</v>
      </c>
      <c r="F2609" s="38"/>
      <c r="G2609" s="263" t="str">
        <f t="shared" si="163"/>
        <v xml:space="preserve"> </v>
      </c>
      <c r="H2609" s="13" t="s">
        <v>139</v>
      </c>
      <c r="I2609" s="13" t="s">
        <v>3388</v>
      </c>
      <c r="J2609" s="263" t="str">
        <f t="shared" si="164"/>
        <v xml:space="preserve"> </v>
      </c>
      <c r="K2609" s="38" t="str">
        <f>IF(D2609&gt;=('28 Populations and thresholds'!$I$122),"YES"," ")</f>
        <v>YES</v>
      </c>
      <c r="L2609" s="38" t="str">
        <f>IF(K2609="YES"," ",IF(D2609&gt;=('28 Populations and thresholds'!$I$122)*0.25,"YES"))</f>
        <v xml:space="preserve"> </v>
      </c>
      <c r="M2609" s="38" t="b">
        <f>OR('28 Populations and thresholds'!$J$122="CR",'28 Populations and thresholds'!$J$122="EN",'28 Populations and thresholds'!$J$122="VU")</f>
        <v>1</v>
      </c>
      <c r="N2609" s="75">
        <f>D2609/'28 Populations and thresholds'!$H$122</f>
        <v>2.8571428571428571E-2</v>
      </c>
      <c r="O2609" s="263" t="str">
        <f t="shared" si="165"/>
        <v xml:space="preserve"> </v>
      </c>
      <c r="P2609" s="12"/>
      <c r="Q2609" s="263" t="str">
        <f t="shared" si="166"/>
        <v xml:space="preserve"> </v>
      </c>
      <c r="R2609" s="9"/>
      <c r="S2609" s="9"/>
      <c r="T2609" s="9"/>
      <c r="U2609" s="9"/>
      <c r="V2609" s="9"/>
    </row>
    <row r="2610" spans="1:22" s="4" customFormat="1" x14ac:dyDescent="0.2">
      <c r="A2610" s="275" t="s">
        <v>1610</v>
      </c>
      <c r="B2610" s="269" t="s">
        <v>3584</v>
      </c>
      <c r="C2610" s="332" t="s">
        <v>3570</v>
      </c>
      <c r="D2610" s="279">
        <v>125</v>
      </c>
      <c r="E2610" s="274">
        <v>2002</v>
      </c>
      <c r="F2610" s="272"/>
      <c r="G2610" s="263" t="str">
        <f t="shared" si="163"/>
        <v xml:space="preserve"> </v>
      </c>
      <c r="H2610" s="275" t="s">
        <v>139</v>
      </c>
      <c r="I2610" s="275" t="s">
        <v>3388</v>
      </c>
      <c r="J2610" s="263" t="str">
        <f t="shared" si="164"/>
        <v xml:space="preserve"> </v>
      </c>
      <c r="K2610" s="272" t="str">
        <f>IF(D2610&gt;=('28 Populations and thresholds'!$I$82),"YES"," ")</f>
        <v>YES</v>
      </c>
      <c r="L2610" s="272" t="str">
        <f>IF(K2610="YES"," ",IF(D2610&gt;=('28 Populations and thresholds'!$I$82)*0.25,"YES"))</f>
        <v xml:space="preserve"> </v>
      </c>
      <c r="M2610" s="272" t="b">
        <f>OR('28 Populations and thresholds'!$J$82="CR",'28 Populations and thresholds'!$J$82="EN",'28 Populations and thresholds'!$J$82="VU")</f>
        <v>0</v>
      </c>
      <c r="N2610" s="273">
        <f>D2610/'28 Populations and thresholds'!$H$82</f>
        <v>3.125E-2</v>
      </c>
      <c r="O2610" s="263" t="str">
        <f t="shared" si="165"/>
        <v xml:space="preserve"> </v>
      </c>
      <c r="P2610" s="269"/>
      <c r="Q2610" s="263" t="str">
        <f t="shared" si="166"/>
        <v xml:space="preserve"> </v>
      </c>
      <c r="R2610" s="9"/>
      <c r="S2610" s="9"/>
      <c r="T2610" s="9"/>
      <c r="U2610" s="9"/>
      <c r="V2610" s="9"/>
    </row>
    <row r="2611" spans="1:22" s="4" customFormat="1" x14ac:dyDescent="0.2">
      <c r="A2611" s="12" t="s">
        <v>1610</v>
      </c>
      <c r="B2611" s="4" t="s">
        <v>3569</v>
      </c>
      <c r="C2611" s="160" t="s">
        <v>3594</v>
      </c>
      <c r="D2611" s="5">
        <v>20037</v>
      </c>
      <c r="E2611" s="104">
        <v>2005</v>
      </c>
      <c r="F2611" s="38"/>
      <c r="G2611" s="263" t="str">
        <f t="shared" si="163"/>
        <v xml:space="preserve"> </v>
      </c>
      <c r="H2611" s="12" t="s">
        <v>139</v>
      </c>
      <c r="I2611" s="12" t="s">
        <v>3388</v>
      </c>
      <c r="J2611" s="263" t="str">
        <f t="shared" si="164"/>
        <v xml:space="preserve"> </v>
      </c>
      <c r="K2611" s="38" t="str">
        <f>IF(D2611&gt;=('28 Populations and thresholds'!$I$87),"YES"," ")</f>
        <v>YES</v>
      </c>
      <c r="L2611" s="38" t="str">
        <f>IF(K2611="YES"," ",IF(D2611&gt;=('28 Populations and thresholds'!$I$87)*0.25,"YES"))</f>
        <v xml:space="preserve"> </v>
      </c>
      <c r="M2611" s="38" t="b">
        <f>OR('28 Populations and thresholds'!$J$87="CR",'28 Populations and thresholds'!$J$87="EN",'28 Populations and thresholds'!$J$87="VU")</f>
        <v>0</v>
      </c>
      <c r="N2611" s="75">
        <f>D2611/'28 Populations and thresholds'!$H$87</f>
        <v>2.0036999999999999E-2</v>
      </c>
      <c r="O2611" s="263" t="str">
        <f t="shared" si="165"/>
        <v xml:space="preserve"> </v>
      </c>
      <c r="P2611" s="12"/>
      <c r="Q2611" s="263" t="str">
        <f t="shared" si="166"/>
        <v xml:space="preserve"> </v>
      </c>
      <c r="R2611" s="9"/>
      <c r="S2611" s="9"/>
      <c r="T2611" s="9"/>
      <c r="U2611" s="9"/>
      <c r="V2611" s="9"/>
    </row>
    <row r="2612" spans="1:22" s="4" customFormat="1" x14ac:dyDescent="0.2">
      <c r="A2612" s="12" t="s">
        <v>1610</v>
      </c>
      <c r="B2612" s="4" t="s">
        <v>3569</v>
      </c>
      <c r="C2612" s="160" t="s">
        <v>3564</v>
      </c>
      <c r="D2612" s="5">
        <v>10014</v>
      </c>
      <c r="E2612" s="104">
        <v>2004</v>
      </c>
      <c r="F2612" s="38"/>
      <c r="G2612" s="263" t="str">
        <f t="shared" si="163"/>
        <v xml:space="preserve"> </v>
      </c>
      <c r="H2612" s="12" t="s">
        <v>139</v>
      </c>
      <c r="I2612" s="12" t="s">
        <v>3388</v>
      </c>
      <c r="J2612" s="263" t="str">
        <f t="shared" si="164"/>
        <v xml:space="preserve"> </v>
      </c>
      <c r="K2612" s="38" t="str">
        <f>IF(D2612&gt;=('28 Populations and thresholds'!$I$79),"YES"," ")</f>
        <v>YES</v>
      </c>
      <c r="L2612" s="38" t="str">
        <f>IF(K2612="YES"," ",IF(D2612&gt;=('28 Populations and thresholds'!$I$79)*0.25,"YES"))</f>
        <v xml:space="preserve"> </v>
      </c>
      <c r="M2612" s="38" t="b">
        <f>OR('28 Populations and thresholds'!$J$79="CR",'28 Populations and thresholds'!$J$79="EN",'28 Populations and thresholds'!$J$79="VU")</f>
        <v>0</v>
      </c>
      <c r="N2612" s="75">
        <f>D2612/'28 Populations and thresholds'!$H$79</f>
        <v>6.676E-2</v>
      </c>
      <c r="O2612" s="263" t="str">
        <f t="shared" si="165"/>
        <v xml:space="preserve"> </v>
      </c>
      <c r="P2612" s="9"/>
      <c r="Q2612" s="263" t="str">
        <f t="shared" si="166"/>
        <v xml:space="preserve"> </v>
      </c>
      <c r="R2612" s="9"/>
      <c r="S2612" s="9"/>
      <c r="T2612" s="9"/>
      <c r="U2612" s="9"/>
      <c r="V2612" s="9"/>
    </row>
    <row r="2613" spans="1:22" s="4" customFormat="1" x14ac:dyDescent="0.2">
      <c r="A2613" s="275" t="s">
        <v>1610</v>
      </c>
      <c r="B2613" s="269" t="s">
        <v>3422</v>
      </c>
      <c r="C2613" s="332" t="s">
        <v>3666</v>
      </c>
      <c r="D2613" s="279">
        <v>5490</v>
      </c>
      <c r="E2613" s="274">
        <v>1999</v>
      </c>
      <c r="F2613" s="272"/>
      <c r="G2613" s="263" t="str">
        <f t="shared" si="163"/>
        <v xml:space="preserve"> </v>
      </c>
      <c r="H2613" s="275" t="s">
        <v>139</v>
      </c>
      <c r="I2613" s="275" t="s">
        <v>3388</v>
      </c>
      <c r="J2613" s="263" t="str">
        <f t="shared" si="164"/>
        <v xml:space="preserve"> </v>
      </c>
      <c r="K2613" s="272" t="str">
        <f>IF(D2613&gt;=(('28 Populations and thresholds'!$I$62)+('28 Populations and thresholds'!$I$65)),"YES"," ")</f>
        <v>YES</v>
      </c>
      <c r="L2613" s="272" t="str">
        <f>IF(K2613="YES"," ",IF(D2613&gt;=(('28 Populations and thresholds'!$I$62)+('28 Populations and thresholds'!$I$65))*0.25,"YES"))</f>
        <v xml:space="preserve"> </v>
      </c>
      <c r="M2613" s="272" t="b">
        <f>OR('28 Populations and thresholds'!$J$62="CR",'28 Populations and thresholds'!$J$62="EN",'28 Populations and thresholds'!$J$62="VU")</f>
        <v>0</v>
      </c>
      <c r="N2613" s="273">
        <f>D2613/(('28 Populations and thresholds'!$H$62)+('28 Populations and thresholds'!$H$65))</f>
        <v>3.229411764705882E-2</v>
      </c>
      <c r="O2613" s="263" t="str">
        <f t="shared" si="165"/>
        <v xml:space="preserve"> </v>
      </c>
      <c r="P2613" s="275" t="s">
        <v>4552</v>
      </c>
      <c r="Q2613" s="263" t="str">
        <f t="shared" si="166"/>
        <v xml:space="preserve"> </v>
      </c>
      <c r="R2613" s="9"/>
      <c r="S2613" s="9"/>
      <c r="T2613" s="9"/>
      <c r="U2613" s="9"/>
      <c r="V2613" s="9"/>
    </row>
    <row r="2614" spans="1:22" s="4" customFormat="1" x14ac:dyDescent="0.2">
      <c r="A2614" s="275" t="s">
        <v>1610</v>
      </c>
      <c r="B2614" s="269" t="s">
        <v>3422</v>
      </c>
      <c r="C2614" s="332" t="s">
        <v>3659</v>
      </c>
      <c r="D2614" s="279">
        <v>18292</v>
      </c>
      <c r="E2614" s="274">
        <v>2007</v>
      </c>
      <c r="F2614" s="272"/>
      <c r="G2614" s="263" t="str">
        <f t="shared" si="163"/>
        <v xml:space="preserve"> </v>
      </c>
      <c r="H2614" s="275" t="s">
        <v>139</v>
      </c>
      <c r="I2614" s="275" t="s">
        <v>3388</v>
      </c>
      <c r="J2614" s="263" t="str">
        <f t="shared" si="164"/>
        <v xml:space="preserve"> </v>
      </c>
      <c r="K2614" s="272" t="str">
        <f>IF(D2614&gt;=('28 Populations and thresholds'!$I$68),"YES"," ")</f>
        <v>YES</v>
      </c>
      <c r="L2614" s="272" t="str">
        <f>IF(K2614="YES"," ",IF(D2614&gt;=('28 Populations and thresholds'!$I$68)*0.25,"YES"))</f>
        <v xml:space="preserve"> </v>
      </c>
      <c r="M2614" s="272" t="b">
        <f>OR('28 Populations and thresholds'!$J$68="CR",'28 Populations and thresholds'!$J$68="EN",'28 Populations and thresholds'!$J$68="VU")</f>
        <v>0</v>
      </c>
      <c r="N2614" s="273">
        <f>D2614/'28 Populations and thresholds'!$H$68</f>
        <v>0.18292</v>
      </c>
      <c r="O2614" s="263" t="str">
        <f t="shared" si="165"/>
        <v xml:space="preserve"> </v>
      </c>
      <c r="P2614" s="269"/>
      <c r="Q2614" s="263" t="str">
        <f t="shared" si="166"/>
        <v xml:space="preserve"> </v>
      </c>
      <c r="R2614" s="9"/>
      <c r="S2614" s="9"/>
      <c r="T2614" s="9"/>
      <c r="U2614" s="9"/>
      <c r="V2614" s="9"/>
    </row>
    <row r="2615" spans="1:22" s="4" customFormat="1" x14ac:dyDescent="0.2">
      <c r="A2615" s="275" t="s">
        <v>1610</v>
      </c>
      <c r="B2615" s="280" t="s">
        <v>3422</v>
      </c>
      <c r="C2615" s="332" t="s">
        <v>3399</v>
      </c>
      <c r="D2615" s="279">
        <v>13</v>
      </c>
      <c r="E2615" s="274" t="s">
        <v>3938</v>
      </c>
      <c r="F2615" s="272"/>
      <c r="G2615" s="263" t="str">
        <f t="shared" si="163"/>
        <v xml:space="preserve"> </v>
      </c>
      <c r="H2615" s="275"/>
      <c r="I2615" s="275" t="s">
        <v>4429</v>
      </c>
      <c r="J2615" s="263" t="str">
        <f t="shared" si="164"/>
        <v xml:space="preserve"> </v>
      </c>
      <c r="K2615" s="272" t="str">
        <f>IF(D2615&gt;=('28 Populations and thresholds'!$I$124),"YES"," ")</f>
        <v>YES</v>
      </c>
      <c r="L2615" s="272" t="str">
        <f>IF(K2615="YES"," ",IF(D2615&gt;=('28 Populations and thresholds'!$I$124)*0.25,"YES"))</f>
        <v xml:space="preserve"> </v>
      </c>
      <c r="M2615" s="272" t="b">
        <f>OR('28 Populations and thresholds'!$J$124="CR",'28 Populations and thresholds'!$J$124="EN",'28 Populations and thresholds'!$J$124="VU")</f>
        <v>1</v>
      </c>
      <c r="N2615" s="273">
        <f>D2615/'28 Populations and thresholds'!$H$124</f>
        <v>1.2380952380952381E-2</v>
      </c>
      <c r="O2615" s="263" t="str">
        <f t="shared" si="165"/>
        <v xml:space="preserve"> </v>
      </c>
      <c r="P2615" s="269"/>
      <c r="Q2615" s="263" t="str">
        <f t="shared" si="166"/>
        <v xml:space="preserve"> </v>
      </c>
      <c r="R2615" s="9"/>
      <c r="S2615" s="9"/>
      <c r="T2615" s="9"/>
      <c r="U2615" s="9"/>
      <c r="V2615" s="9"/>
    </row>
    <row r="2616" spans="1:22" s="4" customFormat="1" x14ac:dyDescent="0.2">
      <c r="A2616" s="275" t="s">
        <v>1610</v>
      </c>
      <c r="B2616" s="269" t="s">
        <v>3422</v>
      </c>
      <c r="C2616" s="332" t="s">
        <v>3546</v>
      </c>
      <c r="D2616" s="279">
        <v>1</v>
      </c>
      <c r="E2616" s="274">
        <v>2006</v>
      </c>
      <c r="F2616" s="272"/>
      <c r="G2616" s="263" t="str">
        <f t="shared" si="163"/>
        <v xml:space="preserve"> </v>
      </c>
      <c r="H2616" s="275" t="s">
        <v>139</v>
      </c>
      <c r="I2616" s="275" t="s">
        <v>3388</v>
      </c>
      <c r="J2616" s="263" t="str">
        <f t="shared" si="164"/>
        <v xml:space="preserve"> </v>
      </c>
      <c r="K2616" s="272" t="str">
        <f>IF(D2616&gt;=('28 Populations and thresholds'!$I$72),"YES"," ")</f>
        <v>YES</v>
      </c>
      <c r="L2616" s="272" t="str">
        <f>IF(K2616="YES"," ",IF(D2616&gt;=('28 Populations and thresholds'!$I$72)*0.25,"YES"))</f>
        <v xml:space="preserve"> </v>
      </c>
      <c r="M2616" s="272" t="b">
        <f>OR('28 Populations and thresholds'!$J$72="CR",'28 Populations and thresholds'!$J$72="EN",'28 Populations and thresholds'!$J$72="VU")</f>
        <v>0</v>
      </c>
      <c r="N2616" s="273">
        <f>D2616/'28 Populations and thresholds'!$H$72</f>
        <v>1.9230769230769232E-2</v>
      </c>
      <c r="O2616" s="263" t="str">
        <f t="shared" si="165"/>
        <v xml:space="preserve"> </v>
      </c>
      <c r="P2616" s="275"/>
      <c r="Q2616" s="263" t="str">
        <f t="shared" si="166"/>
        <v xml:space="preserve"> </v>
      </c>
    </row>
    <row r="2617" spans="1:22" s="4" customFormat="1" x14ac:dyDescent="0.2">
      <c r="A2617" s="275" t="s">
        <v>1610</v>
      </c>
      <c r="B2617" s="269" t="s">
        <v>3422</v>
      </c>
      <c r="C2617" s="332" t="s">
        <v>3540</v>
      </c>
      <c r="D2617" s="279">
        <v>2500</v>
      </c>
      <c r="E2617" s="274">
        <v>1999</v>
      </c>
      <c r="F2617" s="272"/>
      <c r="G2617" s="263" t="str">
        <f t="shared" si="163"/>
        <v xml:space="preserve"> </v>
      </c>
      <c r="H2617" s="275" t="s">
        <v>139</v>
      </c>
      <c r="I2617" s="275" t="s">
        <v>3388</v>
      </c>
      <c r="J2617" s="263" t="str">
        <f t="shared" si="164"/>
        <v xml:space="preserve"> </v>
      </c>
      <c r="K2617" s="272" t="str">
        <f>IF(D2617&gt;=('28 Populations and thresholds'!$I$60),"YES"," ")</f>
        <v>YES</v>
      </c>
      <c r="L2617" s="272" t="str">
        <f>IF(K2617="YES"," ",IF(D2617&gt;=('28 Populations and thresholds'!$I$60)*0.25,"YES"))</f>
        <v xml:space="preserve"> </v>
      </c>
      <c r="M2617" s="272" t="b">
        <f>OR('28 Populations and thresholds'!$J$60="CR",'28 Populations and thresholds'!$J$60="EN",'28 Populations and thresholds'!$J$60="VU")</f>
        <v>1</v>
      </c>
      <c r="N2617" s="273">
        <f>D2617/'28 Populations and thresholds'!$H$60</f>
        <v>3.2051282051282048E-2</v>
      </c>
      <c r="O2617" s="263" t="str">
        <f t="shared" si="165"/>
        <v xml:space="preserve"> </v>
      </c>
      <c r="P2617" s="275"/>
      <c r="Q2617" s="263" t="str">
        <f t="shared" si="166"/>
        <v xml:space="preserve"> </v>
      </c>
    </row>
    <row r="2618" spans="1:22" s="4" customFormat="1" x14ac:dyDescent="0.2">
      <c r="A2618" s="275" t="s">
        <v>1610</v>
      </c>
      <c r="B2618" s="269" t="s">
        <v>3422</v>
      </c>
      <c r="C2618" s="332" t="s">
        <v>3402</v>
      </c>
      <c r="D2618" s="279">
        <v>79</v>
      </c>
      <c r="E2618" s="274">
        <v>2005</v>
      </c>
      <c r="F2618" s="272"/>
      <c r="G2618" s="263" t="str">
        <f t="shared" si="163"/>
        <v xml:space="preserve"> </v>
      </c>
      <c r="H2618" s="275" t="s">
        <v>139</v>
      </c>
      <c r="I2618" s="275" t="s">
        <v>3388</v>
      </c>
      <c r="J2618" s="263" t="str">
        <f t="shared" si="164"/>
        <v xml:space="preserve"> </v>
      </c>
      <c r="K2618" s="272" t="str">
        <f>IF(D2618&gt;=('28 Populations and thresholds'!$I$118),"YES"," ")</f>
        <v>YES</v>
      </c>
      <c r="L2618" s="272" t="str">
        <f>IF(K2618="YES"," ",IF(D2618&gt;=('28 Populations and thresholds'!$I$118)*0.25,"YES"))</f>
        <v xml:space="preserve"> </v>
      </c>
      <c r="M2618" s="272" t="b">
        <f>OR('28 Populations and thresholds'!$J$118="CR",'28 Populations and thresholds'!$J$118="EN",'28 Populations and thresholds'!$J$118="VU")</f>
        <v>1</v>
      </c>
      <c r="N2618" s="273">
        <f>D2618/'28 Populations and thresholds'!$H$118</f>
        <v>1.5800000000000002E-2</v>
      </c>
      <c r="O2618" s="263" t="str">
        <f t="shared" si="165"/>
        <v xml:space="preserve"> </v>
      </c>
      <c r="P2618" s="275"/>
      <c r="Q2618" s="263" t="str">
        <f t="shared" si="166"/>
        <v xml:space="preserve"> </v>
      </c>
      <c r="R2618" s="9"/>
      <c r="S2618" s="9"/>
      <c r="T2618" s="9"/>
      <c r="U2618" s="9"/>
      <c r="V2618" s="9"/>
    </row>
    <row r="2619" spans="1:22" s="4" customFormat="1" x14ac:dyDescent="0.2">
      <c r="A2619" s="12" t="s">
        <v>1610</v>
      </c>
      <c r="B2619" s="4" t="s">
        <v>3672</v>
      </c>
      <c r="C2619" s="160" t="s">
        <v>3666</v>
      </c>
      <c r="D2619" s="105">
        <v>1522</v>
      </c>
      <c r="E2619" s="106">
        <v>2005</v>
      </c>
      <c r="F2619" s="38"/>
      <c r="G2619" s="263" t="str">
        <f t="shared" si="163"/>
        <v xml:space="preserve"> </v>
      </c>
      <c r="H2619" s="12" t="s">
        <v>139</v>
      </c>
      <c r="I2619" s="12" t="s">
        <v>3388</v>
      </c>
      <c r="J2619" s="263" t="str">
        <f t="shared" si="164"/>
        <v xml:space="preserve"> </v>
      </c>
      <c r="K2619" s="38" t="str">
        <f>IF(D2619&gt;=(('28 Populations and thresholds'!$I$62)+('28 Populations and thresholds'!$I$65)),"YES"," ")</f>
        <v>YES</v>
      </c>
      <c r="L2619" s="38" t="str">
        <f>IF(K2619="YES"," ",IF(D2619&gt;=(('28 Populations and thresholds'!$I$62)+('28 Populations and thresholds'!$I$65))*0.25,"YES"))</f>
        <v xml:space="preserve"> </v>
      </c>
      <c r="M2619" s="38" t="b">
        <f>OR('28 Populations and thresholds'!$J$62="CR",'28 Populations and thresholds'!$J$62="EN",'28 Populations and thresholds'!$J$62="VU")</f>
        <v>0</v>
      </c>
      <c r="N2619" s="75">
        <f>D2619/(('28 Populations and thresholds'!$H$62)+('28 Populations and thresholds'!$H$65))</f>
        <v>8.9529411764705889E-3</v>
      </c>
      <c r="O2619" s="263" t="str">
        <f t="shared" si="165"/>
        <v xml:space="preserve"> </v>
      </c>
      <c r="P2619" s="12" t="s">
        <v>4552</v>
      </c>
      <c r="Q2619" s="263" t="str">
        <f t="shared" si="166"/>
        <v xml:space="preserve"> </v>
      </c>
      <c r="R2619" s="9"/>
      <c r="S2619" s="9"/>
      <c r="T2619" s="9"/>
      <c r="U2619" s="9"/>
      <c r="V2619" s="9"/>
    </row>
    <row r="2620" spans="1:22" s="4" customFormat="1" x14ac:dyDescent="0.2">
      <c r="A2620" s="12" t="s">
        <v>1610</v>
      </c>
      <c r="B2620" s="111" t="s">
        <v>3672</v>
      </c>
      <c r="C2620" s="160" t="s">
        <v>3659</v>
      </c>
      <c r="D2620" s="5">
        <v>1750</v>
      </c>
      <c r="E2620" s="104" t="s">
        <v>3938</v>
      </c>
      <c r="F2620" s="38"/>
      <c r="G2620" s="263" t="str">
        <f t="shared" si="163"/>
        <v xml:space="preserve"> </v>
      </c>
      <c r="H2620" s="13"/>
      <c r="I2620" s="13" t="s">
        <v>4429</v>
      </c>
      <c r="J2620" s="263" t="str">
        <f t="shared" si="164"/>
        <v xml:space="preserve"> </v>
      </c>
      <c r="K2620" s="38" t="str">
        <f>IF(D2620&gt;=('28 Populations and thresholds'!$I$68),"YES"," ")</f>
        <v>YES</v>
      </c>
      <c r="L2620" s="38" t="str">
        <f>IF(K2620="YES"," ",IF(D2620&gt;=('28 Populations and thresholds'!$I$68)*0.25,"YES"))</f>
        <v xml:space="preserve"> </v>
      </c>
      <c r="M2620" s="38" t="b">
        <f>OR('28 Populations and thresholds'!$J$68="CR",'28 Populations and thresholds'!$J$68="EN",'28 Populations and thresholds'!$J$68="VU")</f>
        <v>0</v>
      </c>
      <c r="N2620" s="75">
        <f>D2620/'28 Populations and thresholds'!$H$68</f>
        <v>1.7500000000000002E-2</v>
      </c>
      <c r="O2620" s="263" t="str">
        <f t="shared" si="165"/>
        <v xml:space="preserve"> </v>
      </c>
      <c r="P2620" s="9"/>
      <c r="Q2620" s="263" t="str">
        <f t="shared" si="166"/>
        <v xml:space="preserve"> </v>
      </c>
      <c r="R2620" s="9"/>
      <c r="S2620" s="9"/>
      <c r="T2620" s="9"/>
      <c r="U2620" s="9"/>
      <c r="V2620" s="9"/>
    </row>
    <row r="2621" spans="1:22" s="4" customFormat="1" x14ac:dyDescent="0.2">
      <c r="A2621" s="275" t="s">
        <v>1610</v>
      </c>
      <c r="B2621" s="269" t="s">
        <v>3566</v>
      </c>
      <c r="C2621" s="269" t="s">
        <v>3564</v>
      </c>
      <c r="D2621" s="279">
        <v>2151</v>
      </c>
      <c r="E2621" s="274">
        <v>2004</v>
      </c>
      <c r="F2621" s="272"/>
      <c r="G2621" s="263" t="str">
        <f t="shared" si="163"/>
        <v xml:space="preserve"> </v>
      </c>
      <c r="H2621" s="275" t="s">
        <v>139</v>
      </c>
      <c r="I2621" s="275" t="s">
        <v>3388</v>
      </c>
      <c r="J2621" s="263" t="str">
        <f t="shared" si="164"/>
        <v xml:space="preserve"> </v>
      </c>
      <c r="K2621" s="272" t="str">
        <f>IF(D2621&gt;=('28 Populations and thresholds'!$I$79),"YES"," ")</f>
        <v>YES</v>
      </c>
      <c r="L2621" s="272" t="str">
        <f>IF(K2621="YES"," ",IF(D2621&gt;=('28 Populations and thresholds'!$I$79)*0.25,"YES"))</f>
        <v xml:space="preserve"> </v>
      </c>
      <c r="M2621" s="272" t="b">
        <f>OR('28 Populations and thresholds'!$J$79="CR",'28 Populations and thresholds'!$J$79="EN",'28 Populations and thresholds'!$J$79="VU")</f>
        <v>0</v>
      </c>
      <c r="N2621" s="273">
        <f>D2621/'28 Populations and thresholds'!$H$79</f>
        <v>1.434E-2</v>
      </c>
      <c r="O2621" s="263" t="str">
        <f t="shared" si="165"/>
        <v xml:space="preserve"> </v>
      </c>
      <c r="P2621" s="269"/>
      <c r="Q2621" s="263" t="str">
        <f t="shared" si="166"/>
        <v xml:space="preserve"> </v>
      </c>
      <c r="R2621" s="9"/>
      <c r="S2621" s="9"/>
      <c r="T2621" s="9"/>
      <c r="U2621" s="9"/>
      <c r="V2621" s="9"/>
    </row>
    <row r="2622" spans="1:22" s="4" customFormat="1" x14ac:dyDescent="0.2">
      <c r="A2622" s="275" t="s">
        <v>1610</v>
      </c>
      <c r="B2622" s="269" t="s">
        <v>1739</v>
      </c>
      <c r="C2622" s="269" t="s">
        <v>3446</v>
      </c>
      <c r="D2622" s="279">
        <v>2463</v>
      </c>
      <c r="E2622" s="274">
        <v>2003</v>
      </c>
      <c r="F2622" s="272"/>
      <c r="G2622" s="263" t="str">
        <f t="shared" si="163"/>
        <v xml:space="preserve"> </v>
      </c>
      <c r="H2622" s="275" t="s">
        <v>139</v>
      </c>
      <c r="I2622" s="275" t="s">
        <v>3388</v>
      </c>
      <c r="J2622" s="263" t="str">
        <f t="shared" si="164"/>
        <v xml:space="preserve"> </v>
      </c>
      <c r="K2622" s="272" t="str">
        <f>IF(D2622&gt;=('28 Populations and thresholds'!$I$144),"YES"," ")</f>
        <v>YES</v>
      </c>
      <c r="L2622" s="272" t="str">
        <f>IF(K2622="YES"," ",IF(D2622&gt;=('28 Populations and thresholds'!$I$144)*0.25,"YES"))</f>
        <v xml:space="preserve"> </v>
      </c>
      <c r="M2622" s="272" t="b">
        <f>OR('28 Populations and thresholds'!$J$144="CR",'28 Populations and thresholds'!$J$144="EN",'28 Populations and thresholds'!$J$144="VU")</f>
        <v>0</v>
      </c>
      <c r="N2622" s="273">
        <f>D2622/'28 Populations and thresholds'!$H$144</f>
        <v>0.24629999999999999</v>
      </c>
      <c r="O2622" s="263" t="str">
        <f t="shared" si="165"/>
        <v xml:space="preserve"> </v>
      </c>
      <c r="P2622" s="269"/>
      <c r="Q2622" s="263" t="str">
        <f t="shared" si="166"/>
        <v xml:space="preserve"> </v>
      </c>
      <c r="R2622" s="9"/>
      <c r="S2622" s="9"/>
      <c r="T2622" s="9"/>
      <c r="U2622" s="9"/>
      <c r="V2622" s="9"/>
    </row>
    <row r="2623" spans="1:22" s="4" customFormat="1" x14ac:dyDescent="0.2">
      <c r="A2623" s="275" t="s">
        <v>1610</v>
      </c>
      <c r="B2623" s="269" t="s">
        <v>1739</v>
      </c>
      <c r="C2623" s="269" t="s">
        <v>1732</v>
      </c>
      <c r="D2623" s="279">
        <v>94</v>
      </c>
      <c r="E2623" s="284" t="s">
        <v>83</v>
      </c>
      <c r="F2623" s="272"/>
      <c r="G2623" s="263" t="str">
        <f t="shared" si="163"/>
        <v xml:space="preserve"> </v>
      </c>
      <c r="H2623" s="275" t="s">
        <v>139</v>
      </c>
      <c r="I2623" s="275"/>
      <c r="J2623" s="263" t="str">
        <f t="shared" si="164"/>
        <v xml:space="preserve"> </v>
      </c>
      <c r="K2623" s="272" t="str">
        <f>IF(D2623&gt;=('28 Populations and thresholds'!$I$221),"YES"," ")</f>
        <v>YES</v>
      </c>
      <c r="L2623" s="272" t="str">
        <f>IF(K2623="YES"," ",IF(D2623&gt;=('28 Populations and thresholds'!$I$221)*0.25,"YES"))</f>
        <v xml:space="preserve"> </v>
      </c>
      <c r="M2623" s="272" t="b">
        <f>OR('28 Populations and thresholds'!$J$221="CR",'28 Populations and thresholds'!$J$221="EN",'28 Populations and thresholds'!$J$221="VU")</f>
        <v>1</v>
      </c>
      <c r="N2623" s="273">
        <f>D2623/'28 Populations and thresholds'!$H$221</f>
        <v>9.7916666666666673E-3</v>
      </c>
      <c r="O2623" s="263" t="str">
        <f t="shared" si="165"/>
        <v xml:space="preserve"> </v>
      </c>
      <c r="P2623" s="275"/>
      <c r="Q2623" s="263" t="str">
        <f t="shared" si="166"/>
        <v xml:space="preserve"> </v>
      </c>
      <c r="R2623" s="9"/>
      <c r="S2623" s="9"/>
      <c r="T2623" s="9"/>
      <c r="U2623" s="9"/>
      <c r="V2623" s="9"/>
    </row>
    <row r="2624" spans="1:22" s="4" customFormat="1" x14ac:dyDescent="0.2">
      <c r="A2624" s="12" t="s">
        <v>1610</v>
      </c>
      <c r="B2624" s="111" t="s">
        <v>3585</v>
      </c>
      <c r="C2624" s="4" t="s">
        <v>3652</v>
      </c>
      <c r="D2624" s="5">
        <v>1090</v>
      </c>
      <c r="E2624" s="104" t="s">
        <v>3938</v>
      </c>
      <c r="F2624" s="38"/>
      <c r="G2624" s="263" t="str">
        <f t="shared" si="163"/>
        <v xml:space="preserve"> </v>
      </c>
      <c r="H2624" s="13"/>
      <c r="I2624" s="13" t="s">
        <v>4429</v>
      </c>
      <c r="J2624" s="263" t="str">
        <f t="shared" si="164"/>
        <v xml:space="preserve"> </v>
      </c>
      <c r="K2624" s="38" t="str">
        <f>IF(D2624&gt;=('28 Populations and thresholds'!$I$112),"YES"," ")</f>
        <v>YES</v>
      </c>
      <c r="L2624" s="38" t="str">
        <f>IF(K2624="YES"," ",IF(D2624&gt;=('28 Populations and thresholds'!$I$112)*0.25,"YES"))</f>
        <v xml:space="preserve"> </v>
      </c>
      <c r="M2624" s="38" t="b">
        <f>OR('28 Populations and thresholds'!$J$112="CR",'28 Populations and thresholds'!$J$112="EN",'28 Populations and thresholds'!$J$112="VU")</f>
        <v>0</v>
      </c>
      <c r="N2624" s="75">
        <f>D2624/'28 Populations and thresholds'!$H$112</f>
        <v>1.09E-2</v>
      </c>
      <c r="O2624" s="263" t="str">
        <f t="shared" si="165"/>
        <v xml:space="preserve"> </v>
      </c>
      <c r="P2624" s="12"/>
      <c r="Q2624" s="263" t="str">
        <f t="shared" si="166"/>
        <v xml:space="preserve"> </v>
      </c>
      <c r="R2624" s="9"/>
      <c r="S2624" s="9"/>
      <c r="T2624" s="9"/>
      <c r="U2624" s="9"/>
      <c r="V2624" s="9"/>
    </row>
    <row r="2625" spans="1:22" s="4" customFormat="1" x14ac:dyDescent="0.2">
      <c r="A2625" s="12" t="s">
        <v>1610</v>
      </c>
      <c r="B2625" s="4" t="s">
        <v>3585</v>
      </c>
      <c r="C2625" s="4" t="s">
        <v>3570</v>
      </c>
      <c r="D2625" s="5">
        <v>160</v>
      </c>
      <c r="E2625" s="104">
        <v>2003</v>
      </c>
      <c r="F2625" s="38"/>
      <c r="G2625" s="263" t="str">
        <f t="shared" ref="G2625:G2688" si="167">" "</f>
        <v xml:space="preserve"> </v>
      </c>
      <c r="H2625" s="12" t="s">
        <v>139</v>
      </c>
      <c r="I2625" s="12" t="s">
        <v>3388</v>
      </c>
      <c r="J2625" s="263" t="str">
        <f t="shared" ref="J2625:J2688" si="168">" "</f>
        <v xml:space="preserve"> </v>
      </c>
      <c r="K2625" s="38" t="str">
        <f>IF(D2625&gt;=('28 Populations and thresholds'!$I$82),"YES"," ")</f>
        <v>YES</v>
      </c>
      <c r="L2625" s="38" t="str">
        <f>IF(K2625="YES"," ",IF(D2625&gt;=('28 Populations and thresholds'!$I$82)*0.25,"YES"))</f>
        <v xml:space="preserve"> </v>
      </c>
      <c r="M2625" s="38" t="b">
        <f>OR('28 Populations and thresholds'!$J$82="CR",'28 Populations and thresholds'!$J$82="EN",'28 Populations and thresholds'!$J$82="VU")</f>
        <v>0</v>
      </c>
      <c r="N2625" s="75">
        <f>D2625/'28 Populations and thresholds'!$H$82</f>
        <v>0.04</v>
      </c>
      <c r="O2625" s="263" t="str">
        <f t="shared" ref="O2625:O2688" si="169">" "</f>
        <v xml:space="preserve"> </v>
      </c>
      <c r="P2625" s="12"/>
      <c r="Q2625" s="263" t="str">
        <f t="shared" ref="Q2625:Q2688" si="170">" "</f>
        <v xml:space="preserve"> </v>
      </c>
      <c r="R2625" s="9"/>
      <c r="S2625" s="9"/>
      <c r="T2625" s="9"/>
      <c r="U2625" s="9"/>
      <c r="V2625" s="9"/>
    </row>
    <row r="2626" spans="1:22" s="4" customFormat="1" x14ac:dyDescent="0.2">
      <c r="A2626" s="275" t="s">
        <v>1610</v>
      </c>
      <c r="B2626" s="292" t="s">
        <v>1715</v>
      </c>
      <c r="C2626" s="269" t="s">
        <v>3778</v>
      </c>
      <c r="D2626" s="279">
        <v>7416</v>
      </c>
      <c r="E2626" s="274" t="s">
        <v>3938</v>
      </c>
      <c r="F2626" s="272"/>
      <c r="G2626" s="263" t="str">
        <f t="shared" si="167"/>
        <v xml:space="preserve"> </v>
      </c>
      <c r="H2626" s="275"/>
      <c r="I2626" s="275" t="s">
        <v>4429</v>
      </c>
      <c r="J2626" s="263" t="str">
        <f t="shared" si="168"/>
        <v xml:space="preserve"> </v>
      </c>
      <c r="K2626" s="272" t="str">
        <f>IF(D2626&gt;=('28 Populations and thresholds'!$I$213),"YES"," ")</f>
        <v>YES</v>
      </c>
      <c r="L2626" s="272" t="str">
        <f>IF(K2626="YES"," ",IF(D2626&gt;=('28 Populations and thresholds'!$I$213)*0.25,"YES"))</f>
        <v xml:space="preserve"> </v>
      </c>
      <c r="M2626" s="272" t="b">
        <f>OR('28 Populations and thresholds'!$J$213="CR",'28 Populations and thresholds'!$J$213="EN",'28 Populations and thresholds'!$J$213="VU")</f>
        <v>0</v>
      </c>
      <c r="N2626" s="273">
        <f>D2626/'28 Populations and thresholds'!$H$213</f>
        <v>7.4160000000000004E-2</v>
      </c>
      <c r="O2626" s="263" t="str">
        <f t="shared" si="169"/>
        <v xml:space="preserve"> </v>
      </c>
      <c r="P2626" s="275"/>
      <c r="Q2626" s="263" t="str">
        <f t="shared" si="170"/>
        <v xml:space="preserve"> </v>
      </c>
    </row>
    <row r="2627" spans="1:22" s="4" customFormat="1" x14ac:dyDescent="0.2">
      <c r="A2627" s="12" t="s">
        <v>1610</v>
      </c>
      <c r="B2627" s="40" t="s">
        <v>4748</v>
      </c>
      <c r="C2627" s="159" t="s">
        <v>3594</v>
      </c>
      <c r="D2627" s="5">
        <v>50450</v>
      </c>
      <c r="E2627" s="148">
        <v>39052</v>
      </c>
      <c r="F2627" s="38"/>
      <c r="G2627" s="263" t="str">
        <f t="shared" si="167"/>
        <v xml:space="preserve"> </v>
      </c>
      <c r="H2627" s="13" t="s">
        <v>3974</v>
      </c>
      <c r="I2627" s="13"/>
      <c r="J2627" s="263" t="str">
        <f t="shared" si="168"/>
        <v xml:space="preserve"> </v>
      </c>
      <c r="K2627" s="38" t="str">
        <f>IF(D2627&gt;=('28 Populations and thresholds'!$I$87),"YES"," ")</f>
        <v>YES</v>
      </c>
      <c r="L2627" s="38" t="str">
        <f>IF(K2627="YES"," ",IF(D2627&gt;=('28 Populations and thresholds'!$I$87)*0.25,"YES"))</f>
        <v xml:space="preserve"> </v>
      </c>
      <c r="M2627" s="38" t="b">
        <f>OR('28 Populations and thresholds'!$J$87="CR",'28 Populations and thresholds'!$J$87="EN",'28 Populations and thresholds'!$J$87="VU")</f>
        <v>0</v>
      </c>
      <c r="N2627" s="75">
        <f>D2627/'28 Populations and thresholds'!$H$87</f>
        <v>5.0450000000000002E-2</v>
      </c>
      <c r="O2627" s="263" t="str">
        <f t="shared" si="169"/>
        <v xml:space="preserve"> </v>
      </c>
      <c r="P2627" s="12"/>
      <c r="Q2627" s="263" t="str">
        <f t="shared" si="170"/>
        <v xml:space="preserve"> </v>
      </c>
      <c r="R2627" s="9"/>
      <c r="S2627" s="9"/>
      <c r="T2627" s="9"/>
      <c r="U2627" s="9"/>
      <c r="V2627" s="9"/>
    </row>
    <row r="2628" spans="1:22" s="4" customFormat="1" x14ac:dyDescent="0.2">
      <c r="A2628" s="143" t="s">
        <v>1610</v>
      </c>
      <c r="B2628" s="40" t="s">
        <v>4748</v>
      </c>
      <c r="C2628" s="4" t="s">
        <v>3726</v>
      </c>
      <c r="D2628" s="41">
        <v>5959</v>
      </c>
      <c r="E2628" s="47" t="s">
        <v>1475</v>
      </c>
      <c r="F2628" s="43"/>
      <c r="G2628" s="263" t="str">
        <f t="shared" si="167"/>
        <v xml:space="preserve"> </v>
      </c>
      <c r="H2628" s="143" t="s">
        <v>15</v>
      </c>
      <c r="I2628" s="143" t="s">
        <v>1468</v>
      </c>
      <c r="J2628" s="263" t="str">
        <f t="shared" si="168"/>
        <v xml:space="preserve"> </v>
      </c>
      <c r="K2628" s="38" t="str">
        <f>IF(D2628&gt;=('28 Populations and thresholds'!$I$62),"YES"," ")</f>
        <v>YES</v>
      </c>
      <c r="L2628" s="38" t="str">
        <f>IF(K2628="YES"," ",IF(D2628&gt;=('28 Populations and thresholds'!$I$62)*0.25,"YES"))</f>
        <v xml:space="preserve"> </v>
      </c>
      <c r="M2628" s="38" t="b">
        <f>OR('28 Populations and thresholds'!$J$62="CR",'28 Populations and thresholds'!$J$62="EN",'28 Populations and thresholds'!$J$62="VU")</f>
        <v>0</v>
      </c>
      <c r="N2628" s="75">
        <f>D2628/('28 Populations and thresholds'!$H$62)</f>
        <v>0.29794999999999999</v>
      </c>
      <c r="O2628" s="263" t="str">
        <f t="shared" si="169"/>
        <v xml:space="preserve"> </v>
      </c>
      <c r="P2628" s="120"/>
      <c r="Q2628" s="263" t="str">
        <f t="shared" si="170"/>
        <v xml:space="preserve"> </v>
      </c>
      <c r="R2628" s="9"/>
      <c r="S2628" s="9"/>
      <c r="T2628" s="9"/>
      <c r="U2628" s="9"/>
      <c r="V2628" s="9"/>
    </row>
    <row r="2629" spans="1:22" s="4" customFormat="1" x14ac:dyDescent="0.2">
      <c r="A2629" s="143" t="s">
        <v>1610</v>
      </c>
      <c r="B2629" s="40" t="s">
        <v>4748</v>
      </c>
      <c r="C2629" s="4" t="s">
        <v>3589</v>
      </c>
      <c r="D2629" s="41">
        <v>12000</v>
      </c>
      <c r="E2629" s="47" t="s">
        <v>1478</v>
      </c>
      <c r="F2629" s="43"/>
      <c r="G2629" s="263" t="str">
        <f t="shared" si="167"/>
        <v xml:space="preserve"> </v>
      </c>
      <c r="H2629" s="143" t="s">
        <v>15</v>
      </c>
      <c r="I2629" s="143" t="s">
        <v>1470</v>
      </c>
      <c r="J2629" s="263" t="str">
        <f t="shared" si="168"/>
        <v xml:space="preserve"> </v>
      </c>
      <c r="K2629" s="38" t="str">
        <f>IF(D2629&gt;=('28 Populations and thresholds'!$I$84),"YES"," ")</f>
        <v>YES</v>
      </c>
      <c r="L2629" s="38" t="str">
        <f>IF(K2629="YES"," ",IF(D2629&gt;=('28 Populations and thresholds'!$I$84)*0.25,"YES"))</f>
        <v xml:space="preserve"> </v>
      </c>
      <c r="M2629" s="38" t="b">
        <f>OR('28 Populations and thresholds'!$J$84="CR",'28 Populations and thresholds'!$J$84="EN",'28 Populations and thresholds'!$J$84="VU")</f>
        <v>0</v>
      </c>
      <c r="N2629" s="75">
        <f>D2629/'28 Populations and thresholds'!$H$84</f>
        <v>1.2E-2</v>
      </c>
      <c r="O2629" s="263" t="str">
        <f t="shared" si="169"/>
        <v xml:space="preserve"> </v>
      </c>
      <c r="P2629" s="9"/>
      <c r="Q2629" s="263" t="str">
        <f t="shared" si="170"/>
        <v xml:space="preserve"> </v>
      </c>
      <c r="R2629" s="9"/>
      <c r="S2629" s="9"/>
      <c r="T2629" s="9"/>
      <c r="U2629" s="9"/>
      <c r="V2629" s="9"/>
    </row>
    <row r="2630" spans="1:22" s="4" customFormat="1" x14ac:dyDescent="0.2">
      <c r="A2630" s="143" t="s">
        <v>1610</v>
      </c>
      <c r="B2630" s="40" t="s">
        <v>4748</v>
      </c>
      <c r="C2630" s="4" t="s">
        <v>3590</v>
      </c>
      <c r="D2630" s="41">
        <v>6766</v>
      </c>
      <c r="E2630" s="47" t="s">
        <v>1341</v>
      </c>
      <c r="F2630" s="43"/>
      <c r="G2630" s="263" t="str">
        <f t="shared" si="167"/>
        <v xml:space="preserve"> </v>
      </c>
      <c r="H2630" s="143" t="s">
        <v>15</v>
      </c>
      <c r="I2630" s="143" t="s">
        <v>1315</v>
      </c>
      <c r="J2630" s="263" t="str">
        <f t="shared" si="168"/>
        <v xml:space="preserve"> </v>
      </c>
      <c r="K2630" s="38" t="str">
        <f>IF(D2630&gt;=('28 Populations and thresholds'!$I$85),"YES"," ")</f>
        <v>YES</v>
      </c>
      <c r="L2630" s="38" t="str">
        <f>IF(K2630="YES"," ",IF(D2630&gt;=('28 Populations and thresholds'!$I$85)*0.25,"YES"))</f>
        <v xml:space="preserve"> </v>
      </c>
      <c r="M2630" s="38" t="b">
        <f>OR('28 Populations and thresholds'!$J$85="CR",'28 Populations and thresholds'!$J$85="EN",'28 Populations and thresholds'!$J$85="VU")</f>
        <v>0</v>
      </c>
      <c r="N2630" s="75">
        <f>D2630/'28 Populations and thresholds'!$H$85</f>
        <v>7.6022471910112355E-2</v>
      </c>
      <c r="O2630" s="263" t="str">
        <f t="shared" si="169"/>
        <v xml:space="preserve"> </v>
      </c>
      <c r="P2630" s="9"/>
      <c r="Q2630" s="263" t="str">
        <f t="shared" si="170"/>
        <v xml:space="preserve"> </v>
      </c>
      <c r="R2630" s="9"/>
      <c r="S2630" s="9"/>
      <c r="T2630" s="9"/>
      <c r="U2630" s="9"/>
      <c r="V2630" s="9"/>
    </row>
    <row r="2631" spans="1:22" s="4" customFormat="1" x14ac:dyDescent="0.2">
      <c r="A2631" s="143" t="s">
        <v>1610</v>
      </c>
      <c r="B2631" s="40" t="s">
        <v>4748</v>
      </c>
      <c r="C2631" s="4" t="s">
        <v>3659</v>
      </c>
      <c r="D2631" s="41">
        <v>2470</v>
      </c>
      <c r="E2631" s="47" t="s">
        <v>1475</v>
      </c>
      <c r="F2631" s="43"/>
      <c r="G2631" s="263" t="str">
        <f t="shared" si="167"/>
        <v xml:space="preserve"> </v>
      </c>
      <c r="H2631" s="143" t="s">
        <v>15</v>
      </c>
      <c r="I2631" s="143" t="s">
        <v>1468</v>
      </c>
      <c r="J2631" s="263" t="str">
        <f t="shared" si="168"/>
        <v xml:space="preserve"> </v>
      </c>
      <c r="K2631" s="38" t="str">
        <f>IF(D2631&gt;=('28 Populations and thresholds'!$I$68),"YES"," ")</f>
        <v>YES</v>
      </c>
      <c r="L2631" s="38" t="str">
        <f>IF(K2631="YES"," ",IF(D2631&gt;=('28 Populations and thresholds'!$I$68)*0.25,"YES"))</f>
        <v xml:space="preserve"> </v>
      </c>
      <c r="M2631" s="38" t="b">
        <f>OR('28 Populations and thresholds'!$J$68="CR",'28 Populations and thresholds'!$J$68="EN",'28 Populations and thresholds'!$J$68="VU")</f>
        <v>0</v>
      </c>
      <c r="N2631" s="75">
        <f>D2631/'28 Populations and thresholds'!$H$68</f>
        <v>2.47E-2</v>
      </c>
      <c r="O2631" s="263" t="str">
        <f t="shared" si="169"/>
        <v xml:space="preserve"> </v>
      </c>
      <c r="P2631" s="9"/>
      <c r="Q2631" s="263" t="str">
        <f t="shared" si="170"/>
        <v xml:space="preserve"> </v>
      </c>
      <c r="R2631" s="9"/>
      <c r="S2631" s="9"/>
      <c r="T2631" s="9"/>
      <c r="U2631" s="9"/>
      <c r="V2631" s="9"/>
    </row>
    <row r="2632" spans="1:22" s="4" customFormat="1" x14ac:dyDescent="0.2">
      <c r="A2632" s="12" t="s">
        <v>1610</v>
      </c>
      <c r="B2632" s="40" t="s">
        <v>4748</v>
      </c>
      <c r="C2632" s="4" t="s">
        <v>3395</v>
      </c>
      <c r="D2632" s="5">
        <v>253</v>
      </c>
      <c r="E2632" s="148">
        <v>38657</v>
      </c>
      <c r="F2632" s="38"/>
      <c r="G2632" s="263" t="str">
        <f t="shared" si="167"/>
        <v xml:space="preserve"> </v>
      </c>
      <c r="H2632" s="13" t="s">
        <v>3974</v>
      </c>
      <c r="I2632" s="13"/>
      <c r="J2632" s="263" t="str">
        <f t="shared" si="168"/>
        <v xml:space="preserve"> </v>
      </c>
      <c r="K2632" s="38" t="str">
        <f>IF(D2632&gt;=('28 Populations and thresholds'!$I$122),"YES"," ")</f>
        <v>YES</v>
      </c>
      <c r="L2632" s="38" t="str">
        <f>IF(K2632="YES"," ",IF(D2632&gt;=('28 Populations and thresholds'!$I$122)*0.25,"YES"))</f>
        <v xml:space="preserve"> </v>
      </c>
      <c r="M2632" s="38" t="b">
        <f>OR('28 Populations and thresholds'!$J$122="CR",'28 Populations and thresholds'!$J$122="EN",'28 Populations and thresholds'!$J$122="VU")</f>
        <v>1</v>
      </c>
      <c r="N2632" s="75">
        <f>D2632/'28 Populations and thresholds'!$H$122</f>
        <v>2.4095238095238097E-2</v>
      </c>
      <c r="O2632" s="263" t="str">
        <f t="shared" si="169"/>
        <v xml:space="preserve"> </v>
      </c>
      <c r="P2632" s="12"/>
      <c r="Q2632" s="263" t="str">
        <f t="shared" si="170"/>
        <v xml:space="preserve"> </v>
      </c>
      <c r="R2632" s="9"/>
      <c r="S2632" s="9"/>
      <c r="T2632" s="9"/>
      <c r="U2632" s="9"/>
      <c r="V2632" s="9"/>
    </row>
    <row r="2633" spans="1:22" s="4" customFormat="1" x14ac:dyDescent="0.2">
      <c r="A2633" s="12" t="s">
        <v>1610</v>
      </c>
      <c r="B2633" s="40" t="s">
        <v>4748</v>
      </c>
      <c r="C2633" s="111" t="s">
        <v>3546</v>
      </c>
      <c r="D2633" s="5">
        <v>1</v>
      </c>
      <c r="E2633" s="104">
        <v>2003</v>
      </c>
      <c r="F2633" s="38"/>
      <c r="G2633" s="263" t="str">
        <f t="shared" si="167"/>
        <v xml:space="preserve"> </v>
      </c>
      <c r="H2633" s="12" t="s">
        <v>139</v>
      </c>
      <c r="I2633" s="12" t="s">
        <v>3388</v>
      </c>
      <c r="J2633" s="263" t="str">
        <f t="shared" si="168"/>
        <v xml:space="preserve"> </v>
      </c>
      <c r="K2633" s="38" t="str">
        <f>IF(D2633&gt;=('28 Populations and thresholds'!$I$72),"YES"," ")</f>
        <v>YES</v>
      </c>
      <c r="L2633" s="38" t="str">
        <f>IF(K2633="YES"," ",IF(D2633&gt;=('28 Populations and thresholds'!$I$72)*0.25,"YES"))</f>
        <v xml:space="preserve"> </v>
      </c>
      <c r="M2633" s="38" t="b">
        <f>OR('28 Populations and thresholds'!$J$72="CR",'28 Populations and thresholds'!$J$72="EN",'28 Populations and thresholds'!$J$72="VU")</f>
        <v>0</v>
      </c>
      <c r="N2633" s="75">
        <f>D2633/'28 Populations and thresholds'!$H$72</f>
        <v>1.9230769230769232E-2</v>
      </c>
      <c r="O2633" s="263" t="str">
        <f t="shared" si="169"/>
        <v xml:space="preserve"> </v>
      </c>
      <c r="P2633" s="12"/>
      <c r="Q2633" s="263" t="str">
        <f t="shared" si="170"/>
        <v xml:space="preserve"> </v>
      </c>
    </row>
    <row r="2634" spans="1:22" s="4" customFormat="1" x14ac:dyDescent="0.2">
      <c r="A2634" s="12" t="s">
        <v>1610</v>
      </c>
      <c r="B2634" s="40" t="s">
        <v>4748</v>
      </c>
      <c r="C2634" s="111" t="s">
        <v>3402</v>
      </c>
      <c r="D2634" s="5">
        <v>223</v>
      </c>
      <c r="E2634" s="148">
        <v>39022</v>
      </c>
      <c r="F2634" s="38"/>
      <c r="G2634" s="263" t="str">
        <f t="shared" si="167"/>
        <v xml:space="preserve"> </v>
      </c>
      <c r="H2634" s="13" t="s">
        <v>3974</v>
      </c>
      <c r="I2634" s="13"/>
      <c r="J2634" s="263" t="str">
        <f t="shared" si="168"/>
        <v xml:space="preserve"> </v>
      </c>
      <c r="K2634" s="38" t="str">
        <f>IF(D2634&gt;=('28 Populations and thresholds'!$I$118),"YES"," ")</f>
        <v>YES</v>
      </c>
      <c r="L2634" s="38" t="str">
        <f>IF(K2634="YES"," ",IF(D2634&gt;=('28 Populations and thresholds'!$I$118)*0.25,"YES"))</f>
        <v xml:space="preserve"> </v>
      </c>
      <c r="M2634" s="38" t="b">
        <f>OR('28 Populations and thresholds'!$J$118="CR",'28 Populations and thresholds'!$J$118="EN",'28 Populations and thresholds'!$J$118="VU")</f>
        <v>1</v>
      </c>
      <c r="N2634" s="75">
        <f>D2634/'28 Populations and thresholds'!$H$118</f>
        <v>4.4600000000000001E-2</v>
      </c>
      <c r="O2634" s="263" t="str">
        <f t="shared" si="169"/>
        <v xml:space="preserve"> </v>
      </c>
      <c r="P2634" s="12"/>
      <c r="Q2634" s="263" t="str">
        <f t="shared" si="170"/>
        <v xml:space="preserve"> </v>
      </c>
      <c r="R2634" s="9"/>
      <c r="S2634" s="9"/>
      <c r="T2634" s="9"/>
      <c r="U2634" s="9"/>
      <c r="V2634" s="9"/>
    </row>
    <row r="2635" spans="1:22" s="4" customFormat="1" x14ac:dyDescent="0.2">
      <c r="A2635" s="12" t="s">
        <v>1610</v>
      </c>
      <c r="B2635" s="40" t="s">
        <v>4748</v>
      </c>
      <c r="C2635" s="4" t="s">
        <v>3522</v>
      </c>
      <c r="D2635" s="5">
        <v>1034</v>
      </c>
      <c r="E2635" s="104">
        <v>2003</v>
      </c>
      <c r="F2635" s="38"/>
      <c r="G2635" s="263" t="str">
        <f t="shared" si="167"/>
        <v xml:space="preserve"> </v>
      </c>
      <c r="H2635" s="12" t="s">
        <v>139</v>
      </c>
      <c r="I2635" s="12" t="s">
        <v>3388</v>
      </c>
      <c r="J2635" s="263" t="str">
        <f t="shared" si="168"/>
        <v xml:space="preserve"> </v>
      </c>
      <c r="K2635" s="38" t="str">
        <f>IF(D2635&gt;=('28 Populations and thresholds'!$I$58),"YES"," ")</f>
        <v>YES</v>
      </c>
      <c r="L2635" s="38" t="str">
        <f>IF(K2635="YES"," ",IF(D2635&gt;=('28 Populations and thresholds'!$I$58)*0.25,"YES"))</f>
        <v xml:space="preserve"> </v>
      </c>
      <c r="M2635" s="38" t="b">
        <f>OR('28 Populations and thresholds'!$J$58="CR",'28 Populations and thresholds'!$J$58="EN",'28 Populations and thresholds'!$J$58="VU")</f>
        <v>0</v>
      </c>
      <c r="N2635" s="75">
        <f>D2635/'28 Populations and thresholds'!$H$58</f>
        <v>1.7233333333333333E-2</v>
      </c>
      <c r="O2635" s="263" t="str">
        <f t="shared" si="169"/>
        <v xml:space="preserve"> </v>
      </c>
      <c r="P2635" s="12"/>
      <c r="Q2635" s="263" t="str">
        <f t="shared" si="170"/>
        <v xml:space="preserve"> </v>
      </c>
      <c r="R2635" s="9"/>
      <c r="S2635" s="9"/>
      <c r="T2635" s="9"/>
      <c r="U2635" s="9"/>
      <c r="V2635" s="9"/>
    </row>
    <row r="2636" spans="1:22" s="4" customFormat="1" x14ac:dyDescent="0.2">
      <c r="A2636" s="275" t="s">
        <v>1610</v>
      </c>
      <c r="B2636" s="269" t="s">
        <v>3628</v>
      </c>
      <c r="C2636" s="280" t="s">
        <v>3626</v>
      </c>
      <c r="D2636" s="279">
        <v>2574</v>
      </c>
      <c r="E2636" s="274">
        <v>2003</v>
      </c>
      <c r="F2636" s="272"/>
      <c r="G2636" s="263" t="str">
        <f t="shared" si="167"/>
        <v xml:space="preserve"> </v>
      </c>
      <c r="H2636" s="275" t="s">
        <v>139</v>
      </c>
      <c r="I2636" s="275" t="s">
        <v>3388</v>
      </c>
      <c r="J2636" s="263" t="str">
        <f t="shared" si="168"/>
        <v xml:space="preserve"> </v>
      </c>
      <c r="K2636" s="272" t="str">
        <f>IF(D2636&gt;=('28 Populations and thresholds'!$I$98),"YES"," ")</f>
        <v>YES</v>
      </c>
      <c r="L2636" s="272" t="str">
        <f>IF(K2636="YES"," ",IF(D2636&gt;=('28 Populations and thresholds'!$I$98)*0.25,"YES"))</f>
        <v xml:space="preserve"> </v>
      </c>
      <c r="M2636" s="272" t="b">
        <f>OR('28 Populations and thresholds'!$J$98="CR",'28 Populations and thresholds'!$J$98="EN",'28 Populations and thresholds'!$J$98="VU")</f>
        <v>0</v>
      </c>
      <c r="N2636" s="273">
        <f>D2636/'28 Populations and thresholds'!$H$98</f>
        <v>8.5800000000000008E-3</v>
      </c>
      <c r="O2636" s="263" t="str">
        <f t="shared" si="169"/>
        <v xml:space="preserve"> </v>
      </c>
      <c r="P2636" s="275"/>
      <c r="Q2636" s="263" t="str">
        <f t="shared" si="170"/>
        <v xml:space="preserve"> </v>
      </c>
      <c r="R2636" s="9"/>
      <c r="S2636" s="9"/>
      <c r="T2636" s="9"/>
      <c r="U2636" s="9"/>
      <c r="V2636" s="9"/>
    </row>
    <row r="2637" spans="1:22" s="4" customFormat="1" x14ac:dyDescent="0.2">
      <c r="A2637" s="143" t="s">
        <v>1610</v>
      </c>
      <c r="B2637" s="4" t="s">
        <v>4731</v>
      </c>
      <c r="C2637" s="40" t="s">
        <v>3795</v>
      </c>
      <c r="D2637" s="41">
        <v>3350</v>
      </c>
      <c r="E2637" s="46">
        <v>35916</v>
      </c>
      <c r="F2637" s="43"/>
      <c r="G2637" s="263" t="str">
        <f t="shared" si="167"/>
        <v xml:space="preserve"> </v>
      </c>
      <c r="H2637" s="143" t="s">
        <v>21</v>
      </c>
      <c r="I2637" s="143" t="s">
        <v>907</v>
      </c>
      <c r="J2637" s="263" t="str">
        <f t="shared" si="168"/>
        <v xml:space="preserve"> </v>
      </c>
      <c r="K2637" s="38" t="str">
        <f>IF(D2637&gt;=(('28 Populations and thresholds'!$I$176)+('28 Populations and thresholds'!$I$177)),"YES"," ")</f>
        <v>YES</v>
      </c>
      <c r="L2637" s="38" t="str">
        <f>IF(K2637="YES"," ",IF(D2637&gt;=(('28 Populations and thresholds'!$I$176)+('28 Populations and thresholds'!$I$177))*0.25,"YES"))</f>
        <v xml:space="preserve"> </v>
      </c>
      <c r="M2637" s="38" t="b">
        <f>OR('28 Populations and thresholds'!$J$176="CR",'28 Populations and thresholds'!$J$176="EN",'28 Populations and thresholds'!$J$176="VU")</f>
        <v>0</v>
      </c>
      <c r="N2637" s="75">
        <f>D2637/(('28 Populations and thresholds'!$H$176)+('28 Populations and thresholds'!$H$177))</f>
        <v>1.2007168458781362E-2</v>
      </c>
      <c r="O2637" s="263" t="str">
        <f t="shared" si="169"/>
        <v xml:space="preserve"> </v>
      </c>
      <c r="P2637" s="12" t="s">
        <v>4568</v>
      </c>
      <c r="Q2637" s="263" t="str">
        <f t="shared" si="170"/>
        <v xml:space="preserve"> </v>
      </c>
      <c r="R2637" s="9"/>
      <c r="S2637" s="9"/>
      <c r="T2637" s="9"/>
      <c r="U2637" s="9"/>
      <c r="V2637" s="9"/>
    </row>
    <row r="2638" spans="1:22" s="4" customFormat="1" x14ac:dyDescent="0.2">
      <c r="A2638" s="12" t="s">
        <v>1610</v>
      </c>
      <c r="B2638" s="4" t="s">
        <v>4731</v>
      </c>
      <c r="C2638" s="4" t="s">
        <v>3666</v>
      </c>
      <c r="D2638" s="105">
        <v>1700</v>
      </c>
      <c r="E2638" s="106">
        <v>2005</v>
      </c>
      <c r="F2638" s="38"/>
      <c r="G2638" s="263" t="str">
        <f t="shared" si="167"/>
        <v xml:space="preserve"> </v>
      </c>
      <c r="H2638" s="12" t="s">
        <v>139</v>
      </c>
      <c r="I2638" s="12" t="s">
        <v>3388</v>
      </c>
      <c r="J2638" s="263" t="str">
        <f t="shared" si="168"/>
        <v xml:space="preserve"> </v>
      </c>
      <c r="K2638" s="38" t="str">
        <f>IF(D2638&gt;=(('28 Populations and thresholds'!$I$62)+('28 Populations and thresholds'!$I$65)),"YES"," ")</f>
        <v>YES</v>
      </c>
      <c r="L2638" s="38" t="str">
        <f>IF(K2638="YES"," ",IF(D2638&gt;=(('28 Populations and thresholds'!$I$62)+('28 Populations and thresholds'!$I$65))*0.25,"YES"))</f>
        <v xml:space="preserve"> </v>
      </c>
      <c r="M2638" s="38" t="b">
        <f>OR('28 Populations and thresholds'!$J$62="CR",'28 Populations and thresholds'!$J$62="EN",'28 Populations and thresholds'!$J$62="VU")</f>
        <v>0</v>
      </c>
      <c r="N2638" s="75">
        <f>D2638/(('28 Populations and thresholds'!$H$62)+('28 Populations and thresholds'!$H$65))</f>
        <v>0.01</v>
      </c>
      <c r="O2638" s="263" t="str">
        <f t="shared" si="169"/>
        <v xml:space="preserve"> </v>
      </c>
      <c r="P2638" s="12" t="s">
        <v>4552</v>
      </c>
      <c r="Q2638" s="263" t="str">
        <f t="shared" si="170"/>
        <v xml:space="preserve"> </v>
      </c>
      <c r="R2638" s="9"/>
      <c r="S2638" s="9"/>
      <c r="T2638" s="9"/>
      <c r="U2638" s="9"/>
      <c r="V2638" s="9"/>
    </row>
    <row r="2639" spans="1:22" s="4" customFormat="1" x14ac:dyDescent="0.2">
      <c r="A2639" s="12" t="s">
        <v>1610</v>
      </c>
      <c r="B2639" s="4" t="s">
        <v>4731</v>
      </c>
      <c r="C2639" s="4" t="s">
        <v>3756</v>
      </c>
      <c r="D2639" s="41">
        <v>8008</v>
      </c>
      <c r="E2639" s="46">
        <v>36039</v>
      </c>
      <c r="F2639" s="38"/>
      <c r="G2639" s="263" t="str">
        <f t="shared" si="167"/>
        <v xml:space="preserve"> </v>
      </c>
      <c r="H2639" s="143" t="s">
        <v>21</v>
      </c>
      <c r="I2639" s="143" t="s">
        <v>907</v>
      </c>
      <c r="J2639" s="263" t="str">
        <f t="shared" si="168"/>
        <v xml:space="preserve"> </v>
      </c>
      <c r="K2639" s="38" t="str">
        <f>IF(D2639&gt;=('28 Populations and thresholds'!$I$175),"YES"," ")</f>
        <v>YES</v>
      </c>
      <c r="L2639" s="38" t="str">
        <f>IF(K2639="YES"," ",IF(D2639&gt;=('28 Populations and thresholds'!$I$175)*0.25,"YES"))</f>
        <v xml:space="preserve"> </v>
      </c>
      <c r="M2639" s="38" t="b">
        <f>OR('28 Populations and thresholds'!$J$175="CR",'28 Populations and thresholds'!$J$175="EN",'28 Populations and thresholds'!$J$175="VU")</f>
        <v>0</v>
      </c>
      <c r="N2639" s="75">
        <f>D2639/'28 Populations and thresholds'!$H$175</f>
        <v>5.7611510791366907E-2</v>
      </c>
      <c r="O2639" s="263" t="str">
        <f t="shared" si="169"/>
        <v xml:space="preserve"> </v>
      </c>
      <c r="P2639" s="12"/>
      <c r="Q2639" s="263" t="str">
        <f t="shared" si="170"/>
        <v xml:space="preserve"> </v>
      </c>
      <c r="R2639" s="9"/>
      <c r="S2639" s="9"/>
      <c r="T2639" s="9"/>
      <c r="U2639" s="9"/>
      <c r="V2639" s="9"/>
    </row>
    <row r="2640" spans="1:22" s="4" customFormat="1" x14ac:dyDescent="0.2">
      <c r="A2640" s="12" t="s">
        <v>1610</v>
      </c>
      <c r="B2640" s="4" t="s">
        <v>4731</v>
      </c>
      <c r="C2640" s="4" t="s">
        <v>3776</v>
      </c>
      <c r="D2640" s="41">
        <v>700</v>
      </c>
      <c r="E2640" s="46">
        <v>36436</v>
      </c>
      <c r="F2640" s="38"/>
      <c r="G2640" s="263" t="str">
        <f t="shared" si="167"/>
        <v xml:space="preserve"> </v>
      </c>
      <c r="H2640" s="143" t="s">
        <v>21</v>
      </c>
      <c r="I2640" s="143" t="s">
        <v>82</v>
      </c>
      <c r="J2640" s="263" t="str">
        <f t="shared" si="168"/>
        <v xml:space="preserve"> </v>
      </c>
      <c r="K2640" s="38" t="str">
        <f>IF(D2640&gt;=('28 Populations and thresholds'!$I$210),"YES"," ")</f>
        <v>YES</v>
      </c>
      <c r="L2640" s="38" t="str">
        <f>IF(K2640="YES"," ",IF(D2640&gt;=('28 Populations and thresholds'!$I$210)*0.25,"YES"))</f>
        <v xml:space="preserve"> </v>
      </c>
      <c r="M2640" s="38" t="b">
        <f>OR('28 Populations and thresholds'!$J$210="CR",'28 Populations and thresholds'!$J$210="EN",'28 Populations and thresholds'!$J$210="VU")</f>
        <v>0</v>
      </c>
      <c r="N2640" s="75">
        <f>D2640/'28 Populations and thresholds'!$H$210</f>
        <v>2.8000000000000001E-2</v>
      </c>
      <c r="O2640" s="263" t="str">
        <f t="shared" si="169"/>
        <v xml:space="preserve"> </v>
      </c>
      <c r="P2640" s="9"/>
      <c r="Q2640" s="263" t="str">
        <f t="shared" si="170"/>
        <v xml:space="preserve"> </v>
      </c>
      <c r="R2640" s="9"/>
      <c r="S2640" s="9"/>
      <c r="T2640" s="9"/>
      <c r="U2640" s="9"/>
      <c r="V2640" s="9"/>
    </row>
    <row r="2641" spans="1:22" s="4" customFormat="1" x14ac:dyDescent="0.2">
      <c r="A2641" s="12" t="s">
        <v>1610</v>
      </c>
      <c r="B2641" s="4" t="s">
        <v>4731</v>
      </c>
      <c r="C2641" s="4" t="s">
        <v>3617</v>
      </c>
      <c r="D2641" s="5">
        <v>4793</v>
      </c>
      <c r="E2641" s="104" t="s">
        <v>3938</v>
      </c>
      <c r="F2641" s="38"/>
      <c r="G2641" s="263" t="str">
        <f t="shared" si="167"/>
        <v xml:space="preserve"> </v>
      </c>
      <c r="H2641" s="13"/>
      <c r="I2641" s="13" t="s">
        <v>4429</v>
      </c>
      <c r="J2641" s="263" t="str">
        <f t="shared" si="168"/>
        <v xml:space="preserve"> </v>
      </c>
      <c r="K2641" s="38" t="str">
        <f>IF(D2641&gt;=('28 Populations and thresholds'!$I$95),"YES"," ")</f>
        <v>YES</v>
      </c>
      <c r="L2641" s="38" t="str">
        <f>IF(K2641="YES"," ",IF(D2641&gt;=('28 Populations and thresholds'!$I$95)*0.25,"YES"))</f>
        <v xml:space="preserve"> </v>
      </c>
      <c r="M2641" s="38" t="b">
        <f>OR('28 Populations and thresholds'!$J$95="CR",'28 Populations and thresholds'!$J$95="EN",'28 Populations and thresholds'!$J$95="VU")</f>
        <v>0</v>
      </c>
      <c r="N2641" s="75">
        <f>D2641/'28 Populations and thresholds'!$H$95</f>
        <v>1.5976666666666667E-2</v>
      </c>
      <c r="O2641" s="263" t="str">
        <f t="shared" si="169"/>
        <v xml:space="preserve"> </v>
      </c>
      <c r="P2641" s="9"/>
      <c r="Q2641" s="263" t="str">
        <f t="shared" si="170"/>
        <v xml:space="preserve"> </v>
      </c>
      <c r="R2641" s="9"/>
      <c r="S2641" s="9"/>
      <c r="T2641" s="9"/>
      <c r="U2641" s="9"/>
      <c r="V2641" s="9"/>
    </row>
    <row r="2642" spans="1:22" s="4" customFormat="1" x14ac:dyDescent="0.2">
      <c r="A2642" s="12" t="s">
        <v>1610</v>
      </c>
      <c r="B2642" s="4" t="s">
        <v>4731</v>
      </c>
      <c r="C2642" s="4" t="s">
        <v>3564</v>
      </c>
      <c r="D2642" s="5">
        <v>3159</v>
      </c>
      <c r="E2642" s="104" t="s">
        <v>3938</v>
      </c>
      <c r="F2642" s="38"/>
      <c r="G2642" s="263" t="str">
        <f t="shared" si="167"/>
        <v xml:space="preserve"> </v>
      </c>
      <c r="H2642" s="13"/>
      <c r="I2642" s="13" t="s">
        <v>4429</v>
      </c>
      <c r="J2642" s="263" t="str">
        <f t="shared" si="168"/>
        <v xml:space="preserve"> </v>
      </c>
      <c r="K2642" s="38" t="str">
        <f>IF(D2642&gt;=('28 Populations and thresholds'!$I$79),"YES"," ")</f>
        <v>YES</v>
      </c>
      <c r="L2642" s="38" t="str">
        <f>IF(K2642="YES"," ",IF(D2642&gt;=('28 Populations and thresholds'!$I$79)*0.25,"YES"))</f>
        <v xml:space="preserve"> </v>
      </c>
      <c r="M2642" s="38" t="b">
        <f>OR('28 Populations and thresholds'!$J$79="CR",'28 Populations and thresholds'!$J$79="EN",'28 Populations and thresholds'!$J$79="VU")</f>
        <v>0</v>
      </c>
      <c r="N2642" s="75">
        <f>D2642/'28 Populations and thresholds'!$H$79</f>
        <v>2.1059999999999999E-2</v>
      </c>
      <c r="O2642" s="263" t="str">
        <f t="shared" si="169"/>
        <v xml:space="preserve"> </v>
      </c>
      <c r="P2642" s="9"/>
      <c r="Q2642" s="263" t="str">
        <f t="shared" si="170"/>
        <v xml:space="preserve"> </v>
      </c>
      <c r="R2642" s="9"/>
      <c r="S2642" s="9"/>
      <c r="T2642" s="9"/>
      <c r="U2642" s="9"/>
      <c r="V2642" s="9"/>
    </row>
    <row r="2643" spans="1:22" s="4" customFormat="1" x14ac:dyDescent="0.2">
      <c r="A2643" s="12" t="s">
        <v>1610</v>
      </c>
      <c r="B2643" s="4" t="s">
        <v>4731</v>
      </c>
      <c r="C2643" s="4" t="s">
        <v>3482</v>
      </c>
      <c r="D2643" s="41">
        <v>47650</v>
      </c>
      <c r="E2643" s="46">
        <v>36269</v>
      </c>
      <c r="F2643" s="38"/>
      <c r="G2643" s="263" t="str">
        <f t="shared" si="167"/>
        <v xml:space="preserve"> </v>
      </c>
      <c r="H2643" s="143" t="s">
        <v>21</v>
      </c>
      <c r="I2643" s="143" t="s">
        <v>82</v>
      </c>
      <c r="J2643" s="263" t="str">
        <f t="shared" si="168"/>
        <v xml:space="preserve"> </v>
      </c>
      <c r="K2643" s="38" t="str">
        <f>IF(D2643&gt;=(('28 Populations and thresholds'!$I$205)+('28 Populations and thresholds'!$I$206)+('28 Populations and thresholds'!$I$207)+('28 Populations and thresholds'!$I$208)),"YES"," ")</f>
        <v>YES</v>
      </c>
      <c r="L2643" s="38" t="str">
        <f>IF(K2643="YES"," ",IF(D2643&gt;=(('28 Populations and thresholds'!$I$205)+('28 Populations and thresholds'!$I$206)+('28 Populations and thresholds'!$I$207)+('28 Populations and thresholds'!$I$208))*0.25,"YES"))</f>
        <v xml:space="preserve"> </v>
      </c>
      <c r="M2643" s="38" t="b">
        <f>OR('28 Populations and thresholds'!$J$206="CR",'28 Populations and thresholds'!$J$206="EN",'28 Populations and thresholds'!$J$206="VU")</f>
        <v>0</v>
      </c>
      <c r="N2643" s="75">
        <f>D2643/(('28 Populations and thresholds'!$H$205)+('28 Populations and thresholds'!$H$206)+('28 Populations and thresholds'!$H$207)+('28 Populations and thresholds'!$H$208))</f>
        <v>1.781375004673072E-2</v>
      </c>
      <c r="O2643" s="263" t="str">
        <f t="shared" si="169"/>
        <v xml:space="preserve"> </v>
      </c>
      <c r="P2643" s="12" t="s">
        <v>4568</v>
      </c>
      <c r="Q2643" s="263" t="str">
        <f t="shared" si="170"/>
        <v xml:space="preserve"> </v>
      </c>
      <c r="R2643" s="9"/>
      <c r="S2643" s="9"/>
      <c r="T2643" s="9"/>
      <c r="U2643" s="9"/>
      <c r="V2643" s="9"/>
    </row>
    <row r="2644" spans="1:22" s="4" customFormat="1" x14ac:dyDescent="0.2">
      <c r="A2644" s="12" t="s">
        <v>1610</v>
      </c>
      <c r="B2644" s="4" t="s">
        <v>4731</v>
      </c>
      <c r="C2644" s="4" t="s">
        <v>3467</v>
      </c>
      <c r="D2644" s="41">
        <v>530</v>
      </c>
      <c r="E2644" s="46">
        <v>36039</v>
      </c>
      <c r="F2644" s="38"/>
      <c r="G2644" s="263" t="str">
        <f t="shared" si="167"/>
        <v xml:space="preserve"> </v>
      </c>
      <c r="H2644" s="143" t="s">
        <v>21</v>
      </c>
      <c r="I2644" s="143" t="s">
        <v>907</v>
      </c>
      <c r="J2644" s="263" t="str">
        <f t="shared" si="168"/>
        <v xml:space="preserve"> </v>
      </c>
      <c r="K2644" s="38" t="str">
        <f>IF(D2644&gt;=('28 Populations and thresholds'!$I$180),"YES"," ")</f>
        <v xml:space="preserve"> </v>
      </c>
      <c r="L2644" s="38" t="str">
        <f>IF(K2644="YES"," ",IF(D2644&gt;=('28 Populations and thresholds'!$I$180)*0.25,"YES"))</f>
        <v>YES</v>
      </c>
      <c r="M2644" s="38" t="b">
        <f>OR('28 Populations and thresholds'!$J$180="CR",'28 Populations and thresholds'!$J$180="EN",'28 Populations and thresholds'!$J$180="VU")</f>
        <v>0</v>
      </c>
      <c r="N2644" s="75">
        <f>D2644/'28 Populations and thresholds'!$H$180</f>
        <v>5.3E-3</v>
      </c>
      <c r="O2644" s="263" t="str">
        <f t="shared" si="169"/>
        <v xml:space="preserve"> </v>
      </c>
      <c r="P2644" s="9"/>
      <c r="Q2644" s="263" t="str">
        <f t="shared" si="170"/>
        <v xml:space="preserve"> </v>
      </c>
      <c r="R2644" s="9"/>
      <c r="S2644" s="9"/>
      <c r="T2644" s="9"/>
      <c r="U2644" s="9"/>
      <c r="V2644" s="9"/>
    </row>
    <row r="2645" spans="1:22" s="4" customFormat="1" x14ac:dyDescent="0.2">
      <c r="A2645" s="12" t="s">
        <v>1610</v>
      </c>
      <c r="B2645" s="4" t="s">
        <v>4731</v>
      </c>
      <c r="C2645" s="4" t="s">
        <v>3470</v>
      </c>
      <c r="D2645" s="41">
        <v>1100</v>
      </c>
      <c r="E2645" s="46">
        <v>36436</v>
      </c>
      <c r="F2645" s="38"/>
      <c r="G2645" s="263" t="str">
        <f t="shared" si="167"/>
        <v xml:space="preserve"> </v>
      </c>
      <c r="H2645" s="143" t="s">
        <v>21</v>
      </c>
      <c r="I2645" s="143" t="s">
        <v>82</v>
      </c>
      <c r="J2645" s="263" t="str">
        <f t="shared" si="168"/>
        <v xml:space="preserve"> </v>
      </c>
      <c r="K2645" s="38" t="str">
        <f>IF(D2645&gt;=('28 Populations and thresholds'!$I$181),"YES"," ")</f>
        <v>YES</v>
      </c>
      <c r="L2645" s="38" t="str">
        <f>IF(K2645="YES"," ",IF(D2645&gt;=('28 Populations and thresholds'!$I$181)*0.25,"YES"))</f>
        <v xml:space="preserve"> </v>
      </c>
      <c r="M2645" s="38" t="b">
        <f>OR('28 Populations and thresholds'!$J$181="CR",'28 Populations and thresholds'!$J$181="EN",'28 Populations and thresholds'!$J$181="VU")</f>
        <v>1</v>
      </c>
      <c r="N2645" s="75">
        <f>D2645/'28 Populations and thresholds'!$H$181</f>
        <v>3.4375000000000003E-2</v>
      </c>
      <c r="O2645" s="263" t="str">
        <f t="shared" si="169"/>
        <v xml:space="preserve"> </v>
      </c>
      <c r="P2645" s="9"/>
      <c r="Q2645" s="263" t="str">
        <f t="shared" si="170"/>
        <v xml:space="preserve"> </v>
      </c>
      <c r="R2645" s="9"/>
      <c r="S2645" s="9"/>
      <c r="T2645" s="9"/>
      <c r="U2645" s="9"/>
      <c r="V2645" s="9"/>
    </row>
    <row r="2646" spans="1:22" s="4" customFormat="1" x14ac:dyDescent="0.2">
      <c r="A2646" s="12" t="s">
        <v>1610</v>
      </c>
      <c r="B2646" s="4" t="s">
        <v>4731</v>
      </c>
      <c r="C2646" s="4" t="s">
        <v>3767</v>
      </c>
      <c r="D2646" s="41">
        <v>59000</v>
      </c>
      <c r="E2646" s="46">
        <v>36283</v>
      </c>
      <c r="F2646" s="38"/>
      <c r="G2646" s="263" t="str">
        <f t="shared" si="167"/>
        <v xml:space="preserve"> </v>
      </c>
      <c r="H2646" s="143" t="s">
        <v>21</v>
      </c>
      <c r="I2646" s="143" t="s">
        <v>82</v>
      </c>
      <c r="J2646" s="263" t="str">
        <f t="shared" si="168"/>
        <v xml:space="preserve"> </v>
      </c>
      <c r="K2646" s="38" t="str">
        <f>IF(D2646&gt;=('28 Populations and thresholds'!$I$195),"YES"," ")</f>
        <v>YES</v>
      </c>
      <c r="L2646" s="38" t="str">
        <f>IF(K2646="YES"," ",IF(D2646&gt;=('28 Populations and thresholds'!$I$195)*0.25,"YES"))</f>
        <v xml:space="preserve"> </v>
      </c>
      <c r="M2646" s="38" t="b">
        <f>OR('28 Populations and thresholds'!$J$195="CR",'28 Populations and thresholds'!$J$195="EN",'28 Populations and thresholds'!$J$195="VU")</f>
        <v>1</v>
      </c>
      <c r="N2646" s="75">
        <f>D2646/'28 Populations and thresholds'!$H$195</f>
        <v>0.20344827586206896</v>
      </c>
      <c r="O2646" s="263" t="str">
        <f t="shared" si="169"/>
        <v xml:space="preserve"> </v>
      </c>
      <c r="P2646" s="12"/>
      <c r="Q2646" s="263" t="str">
        <f t="shared" si="170"/>
        <v xml:space="preserve"> </v>
      </c>
      <c r="R2646" s="9"/>
      <c r="S2646" s="9"/>
      <c r="T2646" s="9"/>
      <c r="U2646" s="9"/>
      <c r="V2646" s="9"/>
    </row>
    <row r="2647" spans="1:22" s="4" customFormat="1" x14ac:dyDescent="0.2">
      <c r="A2647" s="12" t="s">
        <v>1610</v>
      </c>
      <c r="B2647" s="4" t="s">
        <v>4731</v>
      </c>
      <c r="C2647" s="4" t="s">
        <v>3633</v>
      </c>
      <c r="D2647" s="5">
        <v>25130</v>
      </c>
      <c r="E2647" s="104" t="s">
        <v>3938</v>
      </c>
      <c r="F2647" s="38"/>
      <c r="G2647" s="263" t="str">
        <f t="shared" si="167"/>
        <v xml:space="preserve"> </v>
      </c>
      <c r="H2647" s="13"/>
      <c r="I2647" s="13" t="s">
        <v>4429</v>
      </c>
      <c r="J2647" s="263" t="str">
        <f t="shared" si="168"/>
        <v xml:space="preserve"> </v>
      </c>
      <c r="K2647" s="38" t="str">
        <f>IF(D2647&gt;=('28 Populations and thresholds'!$I$99),"YES"," ")</f>
        <v>YES</v>
      </c>
      <c r="L2647" s="38" t="str">
        <f>IF(K2647="YES"," ",IF(D2647&gt;=('28 Populations and thresholds'!$I$99)*0.25,"YES"))</f>
        <v xml:space="preserve"> </v>
      </c>
      <c r="M2647" s="38" t="b">
        <f>OR('28 Populations and thresholds'!$J$99="CR",'28 Populations and thresholds'!$J$99="EN",'28 Populations and thresholds'!$J$99="VU")</f>
        <v>0</v>
      </c>
      <c r="N2647" s="75">
        <f>D2647/'28 Populations and thresholds'!$H$99</f>
        <v>8.376666666666667E-2</v>
      </c>
      <c r="O2647" s="263" t="str">
        <f t="shared" si="169"/>
        <v xml:space="preserve"> </v>
      </c>
      <c r="P2647" s="9"/>
      <c r="Q2647" s="263" t="str">
        <f t="shared" si="170"/>
        <v xml:space="preserve"> </v>
      </c>
      <c r="R2647" s="9"/>
      <c r="S2647" s="9"/>
      <c r="T2647" s="9"/>
      <c r="U2647" s="9"/>
      <c r="V2647" s="9"/>
    </row>
    <row r="2648" spans="1:22" s="4" customFormat="1" x14ac:dyDescent="0.2">
      <c r="A2648" s="12" t="s">
        <v>1610</v>
      </c>
      <c r="B2648" s="4" t="s">
        <v>4731</v>
      </c>
      <c r="C2648" s="4" t="s">
        <v>3659</v>
      </c>
      <c r="D2648" s="105">
        <v>5670</v>
      </c>
      <c r="E2648" s="106">
        <v>2007</v>
      </c>
      <c r="F2648" s="38"/>
      <c r="G2648" s="263" t="str">
        <f t="shared" si="167"/>
        <v xml:space="preserve"> </v>
      </c>
      <c r="H2648" s="12" t="s">
        <v>139</v>
      </c>
      <c r="I2648" s="12" t="s">
        <v>3388</v>
      </c>
      <c r="J2648" s="263" t="str">
        <f t="shared" si="168"/>
        <v xml:space="preserve"> </v>
      </c>
      <c r="K2648" s="38" t="str">
        <f>IF(D2648&gt;=('28 Populations and thresholds'!$I$68),"YES"," ")</f>
        <v>YES</v>
      </c>
      <c r="L2648" s="38" t="str">
        <f>IF(K2648="YES"," ",IF(D2648&gt;=('28 Populations and thresholds'!$I$68)*0.25,"YES"))</f>
        <v xml:space="preserve"> </v>
      </c>
      <c r="M2648" s="38" t="b">
        <f>OR('28 Populations and thresholds'!$J$68="CR",'28 Populations and thresholds'!$J$68="EN",'28 Populations and thresholds'!$J$68="VU")</f>
        <v>0</v>
      </c>
      <c r="N2648" s="75">
        <f>D2648/'28 Populations and thresholds'!$H$68</f>
        <v>5.67E-2</v>
      </c>
      <c r="O2648" s="263" t="str">
        <f t="shared" si="169"/>
        <v xml:space="preserve"> </v>
      </c>
      <c r="P2648" s="9"/>
      <c r="Q2648" s="263" t="str">
        <f t="shared" si="170"/>
        <v xml:space="preserve"> </v>
      </c>
      <c r="R2648" s="9"/>
      <c r="S2648" s="9"/>
      <c r="T2648" s="9"/>
      <c r="U2648" s="9"/>
      <c r="V2648" s="9"/>
    </row>
    <row r="2649" spans="1:22" s="4" customFormat="1" x14ac:dyDescent="0.2">
      <c r="A2649" s="12" t="s">
        <v>1610</v>
      </c>
      <c r="B2649" s="4" t="s">
        <v>4731</v>
      </c>
      <c r="C2649" s="4" t="s">
        <v>3451</v>
      </c>
      <c r="D2649" s="41">
        <v>4700</v>
      </c>
      <c r="E2649" s="46">
        <v>36434</v>
      </c>
      <c r="F2649" s="38"/>
      <c r="G2649" s="263" t="str">
        <f t="shared" si="167"/>
        <v xml:space="preserve"> </v>
      </c>
      <c r="H2649" s="143" t="s">
        <v>21</v>
      </c>
      <c r="I2649" s="143" t="s">
        <v>82</v>
      </c>
      <c r="J2649" s="263" t="str">
        <f t="shared" si="168"/>
        <v xml:space="preserve"> </v>
      </c>
      <c r="K2649" s="38" t="str">
        <f>IF(D2649&gt;=('28 Populations and thresholds'!$I$154),"YES"," ")</f>
        <v>YES</v>
      </c>
      <c r="L2649" s="38" t="str">
        <f>IF(K2649="YES"," ",IF(D2649&gt;=('28 Populations and thresholds'!$I$154)*0.25,"YES"))</f>
        <v xml:space="preserve"> </v>
      </c>
      <c r="M2649" s="38" t="b">
        <f>OR('28 Populations and thresholds'!$J$154="CR",'28 Populations and thresholds'!$J$154="EN",'28 Populations and thresholds'!$J$154="VU")</f>
        <v>0</v>
      </c>
      <c r="N2649" s="75">
        <f>D2649/'28 Populations and thresholds'!$H$154</f>
        <v>4.5192307692307691E-2</v>
      </c>
      <c r="O2649" s="263" t="str">
        <f t="shared" si="169"/>
        <v xml:space="preserve"> </v>
      </c>
      <c r="P2649" s="9"/>
      <c r="Q2649" s="263" t="str">
        <f t="shared" si="170"/>
        <v xml:space="preserve"> </v>
      </c>
      <c r="R2649" s="9"/>
      <c r="S2649" s="9"/>
      <c r="T2649" s="9"/>
      <c r="U2649" s="9"/>
      <c r="V2649" s="9"/>
    </row>
    <row r="2650" spans="1:22" s="4" customFormat="1" x14ac:dyDescent="0.2">
      <c r="A2650" s="12" t="s">
        <v>1610</v>
      </c>
      <c r="B2650" s="4" t="s">
        <v>4731</v>
      </c>
      <c r="C2650" s="4" t="s">
        <v>3452</v>
      </c>
      <c r="D2650" s="41">
        <v>11000</v>
      </c>
      <c r="E2650" s="46">
        <v>36436</v>
      </c>
      <c r="F2650" s="38"/>
      <c r="G2650" s="263" t="str">
        <f t="shared" si="167"/>
        <v xml:space="preserve"> </v>
      </c>
      <c r="H2650" s="143" t="s">
        <v>21</v>
      </c>
      <c r="I2650" s="143" t="s">
        <v>82</v>
      </c>
      <c r="J2650" s="263" t="str">
        <f t="shared" si="168"/>
        <v xml:space="preserve"> </v>
      </c>
      <c r="K2650" s="38" t="str">
        <f>IF(D2650&gt;=('28 Populations and thresholds'!$I$158),"YES"," ")</f>
        <v>YES</v>
      </c>
      <c r="L2650" s="38" t="str">
        <f>IF(K2650="YES"," ",IF(D2650&gt;=('28 Populations and thresholds'!$I$158)*0.25,"YES"))</f>
        <v xml:space="preserve"> </v>
      </c>
      <c r="M2650" s="38" t="b">
        <f>OR('28 Populations and thresholds'!$J$158="CR",'28 Populations and thresholds'!$J$158="EN",'28 Populations and thresholds'!$J$158="VU")</f>
        <v>0</v>
      </c>
      <c r="N2650" s="75">
        <f>D2650/'28 Populations and thresholds'!$H$158</f>
        <v>0.11</v>
      </c>
      <c r="O2650" s="263" t="str">
        <f t="shared" si="169"/>
        <v xml:space="preserve"> </v>
      </c>
      <c r="P2650" s="9"/>
      <c r="Q2650" s="263" t="str">
        <f t="shared" si="170"/>
        <v xml:space="preserve"> </v>
      </c>
      <c r="R2650" s="9"/>
      <c r="S2650" s="9"/>
      <c r="T2650" s="9"/>
      <c r="U2650" s="9"/>
      <c r="V2650" s="9"/>
    </row>
    <row r="2651" spans="1:22" s="4" customFormat="1" x14ac:dyDescent="0.2">
      <c r="A2651" s="12" t="s">
        <v>1610</v>
      </c>
      <c r="B2651" s="4" t="s">
        <v>4731</v>
      </c>
      <c r="C2651" s="111" t="s">
        <v>3459</v>
      </c>
      <c r="D2651" s="41">
        <v>4100</v>
      </c>
      <c r="E2651" s="46">
        <v>35674</v>
      </c>
      <c r="F2651" s="38"/>
      <c r="G2651" s="263" t="str">
        <f t="shared" si="167"/>
        <v xml:space="preserve"> </v>
      </c>
      <c r="H2651" s="143" t="s">
        <v>21</v>
      </c>
      <c r="I2651" s="143" t="s">
        <v>907</v>
      </c>
      <c r="J2651" s="263" t="str">
        <f t="shared" si="168"/>
        <v xml:space="preserve"> </v>
      </c>
      <c r="K2651" s="38" t="str">
        <f>IF(D2651&gt;=(('28 Populations and thresholds'!$I$160)+('28 Populations and thresholds'!$I$163)),"YES"," ")</f>
        <v>YES</v>
      </c>
      <c r="L2651" s="38" t="str">
        <f>IF(K2651="YES"," ",IF(D2651&gt;=(('28 Populations and thresholds'!$I$160)+('28 Populations and thresholds'!$I$163))*0.25,"YES"))</f>
        <v xml:space="preserve"> </v>
      </c>
      <c r="M2651" s="38" t="b">
        <f>OR('28 Populations and thresholds'!$J$160="CR",'28 Populations and thresholds'!$J$160="EN",'28 Populations and thresholds'!$J$160="VU")</f>
        <v>0</v>
      </c>
      <c r="N2651" s="75">
        <f>D2651/(('28 Populations and thresholds'!$H$160)+('28 Populations and thresholds'!$H$163))</f>
        <v>0.10649350649350649</v>
      </c>
      <c r="O2651" s="263" t="str">
        <f t="shared" si="169"/>
        <v xml:space="preserve"> </v>
      </c>
      <c r="P2651" s="121" t="s">
        <v>4563</v>
      </c>
      <c r="Q2651" s="263" t="str">
        <f t="shared" si="170"/>
        <v xml:space="preserve"> </v>
      </c>
      <c r="R2651" s="9"/>
      <c r="S2651" s="9"/>
      <c r="T2651" s="9"/>
      <c r="U2651" s="9"/>
      <c r="V2651" s="9"/>
    </row>
    <row r="2652" spans="1:22" s="4" customFormat="1" x14ac:dyDescent="0.2">
      <c r="A2652" s="12" t="s">
        <v>1610</v>
      </c>
      <c r="B2652" s="4" t="s">
        <v>4731</v>
      </c>
      <c r="C2652" s="4" t="s">
        <v>3603</v>
      </c>
      <c r="D2652" s="5">
        <v>72100</v>
      </c>
      <c r="E2652" s="104">
        <v>2001</v>
      </c>
      <c r="F2652" s="38"/>
      <c r="G2652" s="263" t="str">
        <f t="shared" si="167"/>
        <v xml:space="preserve"> </v>
      </c>
      <c r="H2652" s="12" t="s">
        <v>139</v>
      </c>
      <c r="I2652" s="12" t="s">
        <v>3388</v>
      </c>
      <c r="J2652" s="263" t="str">
        <f t="shared" si="168"/>
        <v xml:space="preserve"> </v>
      </c>
      <c r="K2652" s="38" t="str">
        <f>IF(D2652&gt;=('28 Populations and thresholds'!$I$89),"YES"," ")</f>
        <v>YES</v>
      </c>
      <c r="L2652" s="38" t="str">
        <f>IF(K2652="YES"," ",IF(D2652&gt;=('28 Populations and thresholds'!$I$89)*0.25,"YES"))</f>
        <v xml:space="preserve"> </v>
      </c>
      <c r="M2652" s="38" t="b">
        <f>OR('28 Populations and thresholds'!$J$89="CR",'28 Populations and thresholds'!$J$89="EN",'28 Populations and thresholds'!$J$89="VU")</f>
        <v>0</v>
      </c>
      <c r="N2652" s="75">
        <f>D2652/'28 Populations and thresholds'!$H$89</f>
        <v>4.8066666666666667E-2</v>
      </c>
      <c r="O2652" s="263" t="str">
        <f t="shared" si="169"/>
        <v xml:space="preserve"> </v>
      </c>
      <c r="P2652" s="9"/>
      <c r="Q2652" s="263" t="str">
        <f t="shared" si="170"/>
        <v xml:space="preserve"> </v>
      </c>
      <c r="R2652" s="9"/>
      <c r="S2652" s="9"/>
      <c r="T2652" s="9"/>
      <c r="U2652" s="9"/>
      <c r="V2652" s="9"/>
    </row>
    <row r="2653" spans="1:22" s="4" customFormat="1" x14ac:dyDescent="0.2">
      <c r="A2653" s="12" t="s">
        <v>1610</v>
      </c>
      <c r="B2653" s="4" t="s">
        <v>4731</v>
      </c>
      <c r="C2653" s="4" t="s">
        <v>3770</v>
      </c>
      <c r="D2653" s="41">
        <v>5023</v>
      </c>
      <c r="E2653" s="46">
        <v>35186</v>
      </c>
      <c r="F2653" s="38"/>
      <c r="G2653" s="263" t="str">
        <f t="shared" si="167"/>
        <v xml:space="preserve"> </v>
      </c>
      <c r="H2653" s="143" t="s">
        <v>21</v>
      </c>
      <c r="I2653" s="143" t="s">
        <v>501</v>
      </c>
      <c r="J2653" s="263" t="str">
        <f t="shared" si="168"/>
        <v xml:space="preserve"> </v>
      </c>
      <c r="K2653" s="38" t="str">
        <f>IF(D2653&gt;=('28 Populations and thresholds'!$I$199),"YES"," ")</f>
        <v>YES</v>
      </c>
      <c r="L2653" s="38" t="str">
        <f>IF(K2653="YES"," ",IF(D2653&gt;=('28 Populations and thresholds'!$I$199)*0.25,"YES"))</f>
        <v xml:space="preserve"> </v>
      </c>
      <c r="M2653" s="38" t="b">
        <f>OR('28 Populations and thresholds'!$J$199="CR",'28 Populations and thresholds'!$J$199="EN",'28 Populations and thresholds'!$J$199="VU")</f>
        <v>0</v>
      </c>
      <c r="N2653" s="75">
        <f>D2653/'28 Populations and thresholds'!$H$199</f>
        <v>1.5946031746031746E-2</v>
      </c>
      <c r="O2653" s="263" t="str">
        <f t="shared" si="169"/>
        <v xml:space="preserve"> </v>
      </c>
      <c r="P2653" s="9"/>
      <c r="Q2653" s="263" t="str">
        <f t="shared" si="170"/>
        <v xml:space="preserve"> </v>
      </c>
      <c r="R2653" s="9"/>
      <c r="S2653" s="9"/>
      <c r="T2653" s="9"/>
      <c r="U2653" s="9"/>
      <c r="V2653" s="9"/>
    </row>
    <row r="2654" spans="1:22" s="4" customFormat="1" x14ac:dyDescent="0.2">
      <c r="A2654" s="12" t="s">
        <v>1610</v>
      </c>
      <c r="B2654" s="4" t="s">
        <v>4731</v>
      </c>
      <c r="C2654" s="4" t="s">
        <v>3766</v>
      </c>
      <c r="D2654" s="41">
        <v>400</v>
      </c>
      <c r="E2654" s="46">
        <v>35916</v>
      </c>
      <c r="F2654" s="38"/>
      <c r="G2654" s="263" t="str">
        <f t="shared" si="167"/>
        <v xml:space="preserve"> </v>
      </c>
      <c r="H2654" s="143" t="s">
        <v>21</v>
      </c>
      <c r="I2654" s="143" t="s">
        <v>907</v>
      </c>
      <c r="J2654" s="263" t="str">
        <f t="shared" si="168"/>
        <v xml:space="preserve"> </v>
      </c>
      <c r="K2654" s="38" t="str">
        <f>IF(D2654&gt;=('28 Populations and thresholds'!$I$194),"YES"," ")</f>
        <v>YES</v>
      </c>
      <c r="L2654" s="38" t="str">
        <f>IF(K2654="YES"," ",IF(D2654&gt;=('28 Populations and thresholds'!$I$194)*0.25,"YES"))</f>
        <v xml:space="preserve"> </v>
      </c>
      <c r="M2654" s="38" t="b">
        <f>OR('28 Populations and thresholds'!$J$194="CR",'28 Populations and thresholds'!$J$194="EN",'28 Populations and thresholds'!$J$194="VU")</f>
        <v>0</v>
      </c>
      <c r="N2654" s="75">
        <f>D2654/'28 Populations and thresholds'!$H$194</f>
        <v>1.4035087719298246E-2</v>
      </c>
      <c r="O2654" s="263" t="str">
        <f t="shared" si="169"/>
        <v xml:space="preserve"> </v>
      </c>
      <c r="P2654" s="9"/>
      <c r="Q2654" s="263" t="str">
        <f t="shared" si="170"/>
        <v xml:space="preserve"> </v>
      </c>
      <c r="R2654" s="9"/>
      <c r="S2654" s="9"/>
      <c r="T2654" s="9"/>
      <c r="U2654" s="9"/>
      <c r="V2654" s="9"/>
    </row>
    <row r="2655" spans="1:22" s="4" customFormat="1" x14ac:dyDescent="0.2">
      <c r="A2655" s="12" t="s">
        <v>1610</v>
      </c>
      <c r="B2655" s="4" t="s">
        <v>4731</v>
      </c>
      <c r="C2655" s="111" t="s">
        <v>1732</v>
      </c>
      <c r="D2655" s="5">
        <v>550</v>
      </c>
      <c r="E2655" s="1" t="s">
        <v>71</v>
      </c>
      <c r="F2655" s="38"/>
      <c r="G2655" s="263" t="str">
        <f t="shared" si="167"/>
        <v xml:space="preserve"> </v>
      </c>
      <c r="H2655" s="13" t="s">
        <v>139</v>
      </c>
      <c r="I2655" s="13"/>
      <c r="J2655" s="263" t="str">
        <f t="shared" si="168"/>
        <v xml:space="preserve"> </v>
      </c>
      <c r="K2655" s="38" t="str">
        <f>IF(D2655&gt;=('28 Populations and thresholds'!$I$221),"YES"," ")</f>
        <v>YES</v>
      </c>
      <c r="L2655" s="38" t="str">
        <f>IF(K2655="YES"," ",IF(D2655&gt;=('28 Populations and thresholds'!$I$221)*0.25,"YES"))</f>
        <v xml:space="preserve"> </v>
      </c>
      <c r="M2655" s="38" t="b">
        <f>OR('28 Populations and thresholds'!$J$221="CR",'28 Populations and thresholds'!$J$221="EN",'28 Populations and thresholds'!$J$221="VU")</f>
        <v>1</v>
      </c>
      <c r="N2655" s="75">
        <f>D2655/'28 Populations and thresholds'!$H$221</f>
        <v>5.7291666666666664E-2</v>
      </c>
      <c r="O2655" s="263" t="str">
        <f t="shared" si="169"/>
        <v xml:space="preserve"> </v>
      </c>
      <c r="P2655" s="12"/>
      <c r="Q2655" s="263" t="str">
        <f t="shared" si="170"/>
        <v xml:space="preserve"> </v>
      </c>
      <c r="R2655" s="9"/>
      <c r="S2655" s="9"/>
      <c r="T2655" s="9"/>
      <c r="U2655" s="9"/>
      <c r="V2655" s="9"/>
    </row>
    <row r="2656" spans="1:22" s="4" customFormat="1" x14ac:dyDescent="0.2">
      <c r="A2656" s="12" t="s">
        <v>1610</v>
      </c>
      <c r="B2656" s="4" t="s">
        <v>4731</v>
      </c>
      <c r="C2656" s="4" t="s">
        <v>3484</v>
      </c>
      <c r="D2656" s="41">
        <v>180</v>
      </c>
      <c r="E2656" s="46">
        <v>36409</v>
      </c>
      <c r="F2656" s="38"/>
      <c r="G2656" s="263" t="str">
        <f t="shared" si="167"/>
        <v xml:space="preserve"> </v>
      </c>
      <c r="H2656" s="143" t="s">
        <v>21</v>
      </c>
      <c r="I2656" s="143" t="s">
        <v>643</v>
      </c>
      <c r="J2656" s="263" t="str">
        <f t="shared" si="168"/>
        <v xml:space="preserve"> </v>
      </c>
      <c r="K2656" s="38" t="str">
        <f>IF(D2656&gt;=('28 Populations and thresholds'!$I$209),"YES"," ")</f>
        <v>YES</v>
      </c>
      <c r="L2656" s="38" t="str">
        <f>IF(K2656="YES"," ",IF(D2656&gt;=('28 Populations and thresholds'!$I$209)*0.25,"YES"))</f>
        <v xml:space="preserve"> </v>
      </c>
      <c r="M2656" s="38" t="b">
        <f>OR('28 Populations and thresholds'!$J$209="CR",'28 Populations and thresholds'!$J$209="EN",'28 Populations and thresholds'!$J$209="VU")</f>
        <v>1</v>
      </c>
      <c r="N2656" s="75">
        <f>D2656/'28 Populations and thresholds'!$H$209</f>
        <v>0.375</v>
      </c>
      <c r="O2656" s="263" t="str">
        <f t="shared" si="169"/>
        <v xml:space="preserve"> </v>
      </c>
      <c r="P2656" s="12"/>
      <c r="Q2656" s="263" t="str">
        <f t="shared" si="170"/>
        <v xml:space="preserve"> </v>
      </c>
    </row>
    <row r="2657" spans="1:22" s="4" customFormat="1" x14ac:dyDescent="0.2">
      <c r="A2657" s="12" t="s">
        <v>1610</v>
      </c>
      <c r="B2657" s="4" t="s">
        <v>4731</v>
      </c>
      <c r="C2657" s="4" t="s">
        <v>3472</v>
      </c>
      <c r="D2657" s="41">
        <v>52</v>
      </c>
      <c r="E2657" s="43"/>
      <c r="F2657" s="38"/>
      <c r="G2657" s="263" t="str">
        <f t="shared" si="167"/>
        <v xml:space="preserve"> </v>
      </c>
      <c r="H2657" s="143" t="s">
        <v>21</v>
      </c>
      <c r="I2657" s="143" t="s">
        <v>82</v>
      </c>
      <c r="J2657" s="263" t="str">
        <f t="shared" si="168"/>
        <v xml:space="preserve"> </v>
      </c>
      <c r="K2657" s="38" t="str">
        <f>IF(D2657&gt;=('28 Populations and thresholds'!$I$188),"YES"," ")</f>
        <v>YES</v>
      </c>
      <c r="L2657" s="38" t="str">
        <f>IF(K2657="YES"," ",IF(D2657&gt;=('28 Populations and thresholds'!$I$188)*0.25,"YES"))</f>
        <v xml:space="preserve"> </v>
      </c>
      <c r="M2657" s="38" t="b">
        <f>OR('28 Populations and thresholds'!$J$188="CR",'28 Populations and thresholds'!$J$188="EN",'28 Populations and thresholds'!$J$188="VU")</f>
        <v>1</v>
      </c>
      <c r="N2657" s="75">
        <f>D2657/'28 Populations and thresholds'!$H$188</f>
        <v>8.666666666666667E-2</v>
      </c>
      <c r="O2657" s="263" t="str">
        <f t="shared" si="169"/>
        <v xml:space="preserve"> </v>
      </c>
      <c r="P2657" s="9"/>
      <c r="Q2657" s="263" t="str">
        <f t="shared" si="170"/>
        <v xml:space="preserve"> </v>
      </c>
    </row>
    <row r="2658" spans="1:22" s="4" customFormat="1" x14ac:dyDescent="0.2">
      <c r="A2658" s="12" t="s">
        <v>1610</v>
      </c>
      <c r="B2658" s="4" t="s">
        <v>4731</v>
      </c>
      <c r="C2658" s="111" t="s">
        <v>3763</v>
      </c>
      <c r="D2658" s="41">
        <v>1040</v>
      </c>
      <c r="E2658" s="46">
        <v>35674</v>
      </c>
      <c r="F2658" s="38"/>
      <c r="G2658" s="263" t="str">
        <f t="shared" si="167"/>
        <v xml:space="preserve"> </v>
      </c>
      <c r="H2658" s="143" t="s">
        <v>21</v>
      </c>
      <c r="I2658" s="143" t="s">
        <v>907</v>
      </c>
      <c r="J2658" s="263" t="str">
        <f t="shared" si="168"/>
        <v xml:space="preserve"> </v>
      </c>
      <c r="K2658" s="38" t="str">
        <f>IF(D2658&gt;=('28 Populations and thresholds'!$I$191),"YES"," ")</f>
        <v>YES</v>
      </c>
      <c r="L2658" s="38" t="str">
        <f>IF(K2658="YES"," ",IF(D2658&gt;=('28 Populations and thresholds'!$I$191)*0.25,"YES"))</f>
        <v xml:space="preserve"> </v>
      </c>
      <c r="M2658" s="38" t="b">
        <f>OR('28 Populations and thresholds'!$J$191="CR",'28 Populations and thresholds'!$J$191="EN",'28 Populations and thresholds'!$J$191="VU")</f>
        <v>0</v>
      </c>
      <c r="N2658" s="75">
        <f>D2658/'28 Populations and thresholds'!$H$191</f>
        <v>2.0799999999999999E-2</v>
      </c>
      <c r="O2658" s="263" t="str">
        <f t="shared" si="169"/>
        <v xml:space="preserve"> </v>
      </c>
      <c r="P2658" s="12"/>
      <c r="Q2658" s="263" t="str">
        <f t="shared" si="170"/>
        <v xml:space="preserve"> </v>
      </c>
      <c r="R2658" s="9"/>
      <c r="S2658" s="9"/>
      <c r="T2658" s="9"/>
      <c r="U2658" s="9"/>
      <c r="V2658" s="9"/>
    </row>
    <row r="2659" spans="1:22" s="4" customFormat="1" x14ac:dyDescent="0.2">
      <c r="A2659" s="12" t="s">
        <v>1610</v>
      </c>
      <c r="B2659" s="4" t="s">
        <v>4731</v>
      </c>
      <c r="C2659" s="4" t="s">
        <v>3758</v>
      </c>
      <c r="D2659" s="41">
        <v>620</v>
      </c>
      <c r="E2659" s="46">
        <v>35916</v>
      </c>
      <c r="F2659" s="38"/>
      <c r="G2659" s="263" t="str">
        <f t="shared" si="167"/>
        <v xml:space="preserve"> </v>
      </c>
      <c r="H2659" s="143" t="s">
        <v>21</v>
      </c>
      <c r="I2659" s="143" t="s">
        <v>907</v>
      </c>
      <c r="J2659" s="263" t="str">
        <f t="shared" si="168"/>
        <v xml:space="preserve"> </v>
      </c>
      <c r="K2659" s="38" t="str">
        <f>IF(D2659&gt;=('28 Populations and thresholds'!$I$179),"YES"," ")</f>
        <v>YES</v>
      </c>
      <c r="L2659" s="38" t="str">
        <f>IF(K2659="YES"," ",IF(D2659&gt;=('28 Populations and thresholds'!$I$179)*0.25,"YES"))</f>
        <v xml:space="preserve"> </v>
      </c>
      <c r="M2659" s="38" t="b">
        <f>OR('28 Populations and thresholds'!$J$179="CR",'28 Populations and thresholds'!$J$179="EN",'28 Populations and thresholds'!$J$179="VU")</f>
        <v>0</v>
      </c>
      <c r="N2659" s="75">
        <f>D2659/'28 Populations and thresholds'!$H$179</f>
        <v>1.1272727272727273E-2</v>
      </c>
      <c r="O2659" s="263" t="str">
        <f t="shared" si="169"/>
        <v xml:space="preserve"> </v>
      </c>
      <c r="P2659" s="9"/>
      <c r="Q2659" s="263" t="str">
        <f t="shared" si="170"/>
        <v xml:space="preserve"> </v>
      </c>
      <c r="R2659" s="9"/>
      <c r="S2659" s="9"/>
      <c r="T2659" s="9"/>
      <c r="U2659" s="9"/>
      <c r="V2659" s="9"/>
    </row>
    <row r="2660" spans="1:22" s="4" customFormat="1" x14ac:dyDescent="0.2">
      <c r="A2660" s="275" t="s">
        <v>1610</v>
      </c>
      <c r="B2660" s="268" t="s">
        <v>4758</v>
      </c>
      <c r="C2660" s="269" t="s">
        <v>3452</v>
      </c>
      <c r="D2660" s="270">
        <v>1345</v>
      </c>
      <c r="E2660" s="271">
        <v>36036</v>
      </c>
      <c r="F2660" s="272"/>
      <c r="G2660" s="263" t="str">
        <f t="shared" si="167"/>
        <v xml:space="preserve"> </v>
      </c>
      <c r="H2660" s="267" t="s">
        <v>21</v>
      </c>
      <c r="I2660" s="267" t="s">
        <v>604</v>
      </c>
      <c r="J2660" s="263" t="str">
        <f t="shared" si="168"/>
        <v xml:space="preserve"> </v>
      </c>
      <c r="K2660" s="272" t="str">
        <f>IF(D2660&gt;=('28 Populations and thresholds'!$I$158),"YES"," ")</f>
        <v>YES</v>
      </c>
      <c r="L2660" s="272" t="str">
        <f>IF(K2660="YES"," ",IF(D2660&gt;=('28 Populations and thresholds'!$I$158)*0.25,"YES"))</f>
        <v xml:space="preserve"> </v>
      </c>
      <c r="M2660" s="272" t="b">
        <f>OR('28 Populations and thresholds'!$J$158="CR",'28 Populations and thresholds'!$J$158="EN",'28 Populations and thresholds'!$J$158="VU")</f>
        <v>0</v>
      </c>
      <c r="N2660" s="273">
        <f>D2660/'28 Populations and thresholds'!$H$158</f>
        <v>1.345E-2</v>
      </c>
      <c r="O2660" s="263" t="str">
        <f t="shared" si="169"/>
        <v xml:space="preserve"> </v>
      </c>
      <c r="P2660" s="269"/>
      <c r="Q2660" s="263" t="str">
        <f t="shared" si="170"/>
        <v xml:space="preserve"> </v>
      </c>
      <c r="R2660" s="9"/>
      <c r="S2660" s="9"/>
      <c r="T2660" s="9"/>
      <c r="U2660" s="9"/>
      <c r="V2660" s="9"/>
    </row>
    <row r="2661" spans="1:22" s="4" customFormat="1" x14ac:dyDescent="0.2">
      <c r="A2661" s="275" t="s">
        <v>1610</v>
      </c>
      <c r="B2661" s="268" t="s">
        <v>4758</v>
      </c>
      <c r="C2661" s="269" t="s">
        <v>3459</v>
      </c>
      <c r="D2661" s="270">
        <v>862</v>
      </c>
      <c r="E2661" s="271">
        <v>36036</v>
      </c>
      <c r="F2661" s="272"/>
      <c r="G2661" s="263" t="str">
        <f t="shared" si="167"/>
        <v xml:space="preserve"> </v>
      </c>
      <c r="H2661" s="267" t="s">
        <v>21</v>
      </c>
      <c r="I2661" s="267" t="s">
        <v>604</v>
      </c>
      <c r="J2661" s="263" t="str">
        <f t="shared" si="168"/>
        <v xml:space="preserve"> </v>
      </c>
      <c r="K2661" s="272" t="str">
        <f>IF(D2661&gt;=(('28 Populations and thresholds'!$I$160)+('28 Populations and thresholds'!$I$163)),"YES"," ")</f>
        <v>YES</v>
      </c>
      <c r="L2661" s="272" t="str">
        <f>IF(K2661="YES"," ",IF(D2661&gt;=(('28 Populations and thresholds'!$I$160)+('28 Populations and thresholds'!$I$163))*0.25,"YES"))</f>
        <v xml:space="preserve"> </v>
      </c>
      <c r="M2661" s="272" t="b">
        <f>OR('28 Populations and thresholds'!$J$160="CR",'28 Populations and thresholds'!$J$160="EN",'28 Populations and thresholds'!$J$160="VU")</f>
        <v>0</v>
      </c>
      <c r="N2661" s="273">
        <f>D2661/(('28 Populations and thresholds'!$H$160)+('28 Populations and thresholds'!$H$163))</f>
        <v>2.238961038961039E-2</v>
      </c>
      <c r="O2661" s="263" t="str">
        <f t="shared" si="169"/>
        <v xml:space="preserve"> </v>
      </c>
      <c r="P2661" s="282" t="s">
        <v>4563</v>
      </c>
      <c r="Q2661" s="263" t="str">
        <f t="shared" si="170"/>
        <v xml:space="preserve"> </v>
      </c>
      <c r="R2661" s="9"/>
      <c r="S2661" s="9"/>
      <c r="T2661" s="9"/>
      <c r="U2661" s="9"/>
      <c r="V2661" s="9"/>
    </row>
    <row r="2662" spans="1:22" s="4" customFormat="1" x14ac:dyDescent="0.2">
      <c r="A2662" s="275" t="s">
        <v>1610</v>
      </c>
      <c r="B2662" s="268" t="s">
        <v>4758</v>
      </c>
      <c r="C2662" s="280" t="s">
        <v>3763</v>
      </c>
      <c r="D2662" s="270">
        <v>1628</v>
      </c>
      <c r="E2662" s="271">
        <v>36036</v>
      </c>
      <c r="F2662" s="272"/>
      <c r="G2662" s="263" t="str">
        <f t="shared" si="167"/>
        <v xml:space="preserve"> </v>
      </c>
      <c r="H2662" s="267" t="s">
        <v>21</v>
      </c>
      <c r="I2662" s="267" t="s">
        <v>604</v>
      </c>
      <c r="J2662" s="263" t="str">
        <f t="shared" si="168"/>
        <v xml:space="preserve"> </v>
      </c>
      <c r="K2662" s="272" t="str">
        <f>IF(D2662&gt;=('28 Populations and thresholds'!$I$191),"YES"," ")</f>
        <v>YES</v>
      </c>
      <c r="L2662" s="272" t="str">
        <f>IF(K2662="YES"," ",IF(D2662&gt;=('28 Populations and thresholds'!$I$191)*0.25,"YES"))</f>
        <v xml:space="preserve"> </v>
      </c>
      <c r="M2662" s="272" t="b">
        <f>OR('28 Populations and thresholds'!$J$191="CR",'28 Populations and thresholds'!$J$191="EN",'28 Populations and thresholds'!$J$191="VU")</f>
        <v>0</v>
      </c>
      <c r="N2662" s="273">
        <f>D2662/'28 Populations and thresholds'!$H$191</f>
        <v>3.2559999999999999E-2</v>
      </c>
      <c r="O2662" s="263" t="str">
        <f t="shared" si="169"/>
        <v xml:space="preserve"> </v>
      </c>
      <c r="P2662" s="275"/>
      <c r="Q2662" s="263" t="str">
        <f t="shared" si="170"/>
        <v xml:space="preserve"> </v>
      </c>
      <c r="R2662" s="9"/>
      <c r="S2662" s="9"/>
      <c r="T2662" s="9"/>
      <c r="U2662" s="9"/>
      <c r="V2662" s="9"/>
    </row>
    <row r="2663" spans="1:22" s="4" customFormat="1" x14ac:dyDescent="0.2">
      <c r="A2663" s="12" t="s">
        <v>1610</v>
      </c>
      <c r="B2663" s="111" t="s">
        <v>966</v>
      </c>
      <c r="C2663" s="4" t="s">
        <v>3666</v>
      </c>
      <c r="D2663" s="5">
        <v>3767</v>
      </c>
      <c r="E2663" s="104">
        <v>2006</v>
      </c>
      <c r="F2663" s="38"/>
      <c r="G2663" s="263" t="str">
        <f t="shared" si="167"/>
        <v xml:space="preserve"> </v>
      </c>
      <c r="H2663" s="13" t="s">
        <v>3974</v>
      </c>
      <c r="I2663" s="13"/>
      <c r="J2663" s="263" t="str">
        <f t="shared" si="168"/>
        <v xml:space="preserve"> </v>
      </c>
      <c r="K2663" s="38" t="str">
        <f>IF(D2663&gt;=(('28 Populations and thresholds'!$I$62)+('28 Populations and thresholds'!$I$65)),"YES"," ")</f>
        <v>YES</v>
      </c>
      <c r="L2663" s="38" t="str">
        <f>IF(K2663="YES"," ",IF(D2663&gt;=(('28 Populations and thresholds'!$I$62)+('28 Populations and thresholds'!$I$65))*0.25,"YES"))</f>
        <v xml:space="preserve"> </v>
      </c>
      <c r="M2663" s="38" t="b">
        <f>OR('28 Populations and thresholds'!$J$62="CR",'28 Populations and thresholds'!$J$62="EN",'28 Populations and thresholds'!$J$62="VU")</f>
        <v>0</v>
      </c>
      <c r="N2663" s="75">
        <f>D2663/(('28 Populations and thresholds'!$H$62)+('28 Populations and thresholds'!$H$65))</f>
        <v>2.2158823529411766E-2</v>
      </c>
      <c r="O2663" s="263" t="str">
        <f t="shared" si="169"/>
        <v xml:space="preserve"> </v>
      </c>
      <c r="P2663" s="12" t="s">
        <v>4749</v>
      </c>
      <c r="Q2663" s="263" t="str">
        <f t="shared" si="170"/>
        <v xml:space="preserve"> </v>
      </c>
      <c r="R2663" s="9"/>
      <c r="S2663" s="9"/>
      <c r="T2663" s="9"/>
      <c r="U2663" s="9"/>
      <c r="V2663" s="9"/>
    </row>
    <row r="2664" spans="1:22" s="4" customFormat="1" x14ac:dyDescent="0.2">
      <c r="A2664" s="12" t="s">
        <v>1610</v>
      </c>
      <c r="B2664" s="40" t="s">
        <v>966</v>
      </c>
      <c r="C2664" s="4" t="s">
        <v>3756</v>
      </c>
      <c r="D2664" s="41">
        <v>450</v>
      </c>
      <c r="E2664" s="46">
        <v>30560</v>
      </c>
      <c r="F2664" s="38"/>
      <c r="G2664" s="263" t="str">
        <f t="shared" si="167"/>
        <v xml:space="preserve"> </v>
      </c>
      <c r="H2664" s="143" t="s">
        <v>21</v>
      </c>
      <c r="I2664" s="143" t="s">
        <v>718</v>
      </c>
      <c r="J2664" s="263" t="str">
        <f t="shared" si="168"/>
        <v xml:space="preserve"> </v>
      </c>
      <c r="K2664" s="38" t="str">
        <f>IF(D2664&gt;=('28 Populations and thresholds'!$I$175),"YES"," ")</f>
        <v xml:space="preserve"> </v>
      </c>
      <c r="L2664" s="38" t="str">
        <f>IF(K2664="YES"," ",IF(D2664&gt;=('28 Populations and thresholds'!$I$175)*0.25,"YES"))</f>
        <v>YES</v>
      </c>
      <c r="M2664" s="38" t="b">
        <f>OR('28 Populations and thresholds'!$J$175="CR",'28 Populations and thresholds'!$J$175="EN",'28 Populations and thresholds'!$J$175="VU")</f>
        <v>0</v>
      </c>
      <c r="N2664" s="75">
        <f>D2664/'28 Populations and thresholds'!$H$175</f>
        <v>3.237410071942446E-3</v>
      </c>
      <c r="O2664" s="263" t="str">
        <f t="shared" si="169"/>
        <v xml:space="preserve"> </v>
      </c>
      <c r="P2664" s="12"/>
      <c r="Q2664" s="263" t="str">
        <f t="shared" si="170"/>
        <v xml:space="preserve"> </v>
      </c>
      <c r="R2664" s="9"/>
      <c r="S2664" s="9"/>
      <c r="T2664" s="9"/>
      <c r="U2664" s="9"/>
      <c r="V2664" s="9"/>
    </row>
    <row r="2665" spans="1:22" s="4" customFormat="1" x14ac:dyDescent="0.2">
      <c r="A2665" s="12" t="s">
        <v>1610</v>
      </c>
      <c r="B2665" s="40" t="s">
        <v>966</v>
      </c>
      <c r="C2665" s="4" t="s">
        <v>3761</v>
      </c>
      <c r="D2665" s="41">
        <v>400</v>
      </c>
      <c r="E2665" s="46">
        <v>30560</v>
      </c>
      <c r="F2665" s="38"/>
      <c r="G2665" s="263" t="str">
        <f t="shared" si="167"/>
        <v xml:space="preserve"> </v>
      </c>
      <c r="H2665" s="143" t="s">
        <v>21</v>
      </c>
      <c r="I2665" s="143" t="s">
        <v>718</v>
      </c>
      <c r="J2665" s="263" t="str">
        <f t="shared" si="168"/>
        <v xml:space="preserve"> </v>
      </c>
      <c r="K2665" s="38" t="str">
        <f>IF(D2665&gt;=('28 Populations and thresholds'!$I$187),"YES"," ")</f>
        <v xml:space="preserve"> </v>
      </c>
      <c r="L2665" s="38" t="str">
        <f>IF(K2665="YES"," ",IF(D2665&gt;=('28 Populations and thresholds'!$I$187)*0.25,"YES"))</f>
        <v>YES</v>
      </c>
      <c r="M2665" s="38" t="b">
        <f>OR('28 Populations and thresholds'!$J$187="CR",'28 Populations and thresholds'!$J$187="EN",'28 Populations and thresholds'!$J$187="VU")</f>
        <v>0</v>
      </c>
      <c r="N2665" s="75">
        <f>D2665/'28 Populations and thresholds'!$H$187</f>
        <v>4.0000000000000001E-3</v>
      </c>
      <c r="O2665" s="263" t="str">
        <f t="shared" si="169"/>
        <v xml:space="preserve"> </v>
      </c>
      <c r="P2665" s="9"/>
      <c r="Q2665" s="263" t="str">
        <f t="shared" si="170"/>
        <v xml:space="preserve"> </v>
      </c>
      <c r="R2665" s="9"/>
      <c r="S2665" s="9"/>
      <c r="T2665" s="9"/>
      <c r="U2665" s="9"/>
      <c r="V2665" s="9"/>
    </row>
    <row r="2666" spans="1:22" s="4" customFormat="1" x14ac:dyDescent="0.2">
      <c r="A2666" s="143" t="s">
        <v>1610</v>
      </c>
      <c r="B2666" s="111" t="s">
        <v>966</v>
      </c>
      <c r="C2666" s="4" t="s">
        <v>3617</v>
      </c>
      <c r="D2666" s="45">
        <v>9338</v>
      </c>
      <c r="E2666" s="47" t="s">
        <v>1341</v>
      </c>
      <c r="F2666" s="43"/>
      <c r="G2666" s="263" t="str">
        <f t="shared" si="167"/>
        <v xml:space="preserve"> </v>
      </c>
      <c r="H2666" s="143" t="s">
        <v>15</v>
      </c>
      <c r="I2666" s="143" t="s">
        <v>1315</v>
      </c>
      <c r="J2666" s="263" t="str">
        <f t="shared" si="168"/>
        <v xml:space="preserve"> </v>
      </c>
      <c r="K2666" s="38" t="str">
        <f>IF(D2666&gt;=('28 Populations and thresholds'!$I$95),"YES"," ")</f>
        <v>YES</v>
      </c>
      <c r="L2666" s="38" t="str">
        <f>IF(K2666="YES"," ",IF(D2666&gt;=('28 Populations and thresholds'!$I$95)*0.25,"YES"))</f>
        <v xml:space="preserve"> </v>
      </c>
      <c r="M2666" s="38" t="b">
        <f>OR('28 Populations and thresholds'!$J$95="CR",'28 Populations and thresholds'!$J$95="EN",'28 Populations and thresholds'!$J$95="VU")</f>
        <v>0</v>
      </c>
      <c r="N2666" s="75">
        <f>D2666/'28 Populations and thresholds'!$H$95</f>
        <v>3.1126666666666667E-2</v>
      </c>
      <c r="O2666" s="263" t="str">
        <f t="shared" si="169"/>
        <v xml:space="preserve"> </v>
      </c>
      <c r="P2666" s="12"/>
      <c r="Q2666" s="263" t="str">
        <f t="shared" si="170"/>
        <v xml:space="preserve"> </v>
      </c>
      <c r="R2666" s="9"/>
      <c r="S2666" s="9"/>
      <c r="T2666" s="9"/>
      <c r="U2666" s="9"/>
      <c r="V2666" s="9"/>
    </row>
    <row r="2667" spans="1:22" s="4" customFormat="1" x14ac:dyDescent="0.2">
      <c r="A2667" s="12" t="s">
        <v>1610</v>
      </c>
      <c r="B2667" s="111" t="s">
        <v>966</v>
      </c>
      <c r="C2667" s="159" t="s">
        <v>3564</v>
      </c>
      <c r="D2667" s="5">
        <v>8224</v>
      </c>
      <c r="E2667" s="104">
        <v>2006</v>
      </c>
      <c r="F2667" s="38"/>
      <c r="G2667" s="263" t="str">
        <f t="shared" si="167"/>
        <v xml:space="preserve"> </v>
      </c>
      <c r="H2667" s="13" t="s">
        <v>3974</v>
      </c>
      <c r="I2667" s="13"/>
      <c r="J2667" s="263" t="str">
        <f t="shared" si="168"/>
        <v xml:space="preserve"> </v>
      </c>
      <c r="K2667" s="38" t="str">
        <f>IF(D2667&gt;=('28 Populations and thresholds'!$I$79),"YES"," ")</f>
        <v>YES</v>
      </c>
      <c r="L2667" s="38" t="str">
        <f>IF(K2667="YES"," ",IF(D2667&gt;=('28 Populations and thresholds'!$I$79)*0.25,"YES"))</f>
        <v xml:space="preserve"> </v>
      </c>
      <c r="M2667" s="38" t="b">
        <f>OR('28 Populations and thresholds'!$J$79="CR",'28 Populations and thresholds'!$J$79="EN",'28 Populations and thresholds'!$J$79="VU")</f>
        <v>0</v>
      </c>
      <c r="N2667" s="75">
        <f>D2667/'28 Populations and thresholds'!$H$79</f>
        <v>5.4826666666666669E-2</v>
      </c>
      <c r="O2667" s="263" t="str">
        <f t="shared" si="169"/>
        <v xml:space="preserve"> </v>
      </c>
      <c r="P2667" s="9"/>
      <c r="Q2667" s="263" t="str">
        <f t="shared" si="170"/>
        <v xml:space="preserve"> </v>
      </c>
      <c r="R2667" s="9"/>
      <c r="S2667" s="9"/>
      <c r="T2667" s="9"/>
      <c r="U2667" s="9"/>
      <c r="V2667" s="9"/>
    </row>
    <row r="2668" spans="1:22" s="4" customFormat="1" x14ac:dyDescent="0.2">
      <c r="A2668" s="12" t="s">
        <v>1610</v>
      </c>
      <c r="B2668" s="40" t="s">
        <v>966</v>
      </c>
      <c r="C2668" s="4" t="s">
        <v>3467</v>
      </c>
      <c r="D2668" s="41">
        <v>1010</v>
      </c>
      <c r="E2668" s="46">
        <v>36178</v>
      </c>
      <c r="F2668" s="38"/>
      <c r="G2668" s="263" t="str">
        <f t="shared" si="167"/>
        <v xml:space="preserve"> </v>
      </c>
      <c r="H2668" s="143" t="s">
        <v>21</v>
      </c>
      <c r="I2668" s="143" t="s">
        <v>604</v>
      </c>
      <c r="J2668" s="263" t="str">
        <f t="shared" si="168"/>
        <v xml:space="preserve"> </v>
      </c>
      <c r="K2668" s="38" t="str">
        <f>IF(D2668&gt;=('28 Populations and thresholds'!$I$180),"YES"," ")</f>
        <v>YES</v>
      </c>
      <c r="L2668" s="38" t="str">
        <f>IF(K2668="YES"," ",IF(D2668&gt;=('28 Populations and thresholds'!$I$180)*0.25,"YES"))</f>
        <v xml:space="preserve"> </v>
      </c>
      <c r="M2668" s="38" t="b">
        <f>OR('28 Populations and thresholds'!$J$180="CR",'28 Populations and thresholds'!$J$180="EN",'28 Populations and thresholds'!$J$180="VU")</f>
        <v>0</v>
      </c>
      <c r="N2668" s="75">
        <f>D2668/'28 Populations and thresholds'!$H$180</f>
        <v>1.01E-2</v>
      </c>
      <c r="O2668" s="263" t="str">
        <f t="shared" si="169"/>
        <v xml:space="preserve"> </v>
      </c>
      <c r="P2668" s="9"/>
      <c r="Q2668" s="263" t="str">
        <f t="shared" si="170"/>
        <v xml:space="preserve"> </v>
      </c>
      <c r="R2668" s="9"/>
      <c r="S2668" s="9"/>
      <c r="T2668" s="9"/>
      <c r="U2668" s="9"/>
      <c r="V2668" s="9"/>
    </row>
    <row r="2669" spans="1:22" s="4" customFormat="1" x14ac:dyDescent="0.2">
      <c r="A2669" s="12" t="s">
        <v>1610</v>
      </c>
      <c r="B2669" s="111" t="s">
        <v>966</v>
      </c>
      <c r="C2669" s="4" t="s">
        <v>3590</v>
      </c>
      <c r="D2669" s="5">
        <v>4345</v>
      </c>
      <c r="E2669" s="148" t="s">
        <v>3975</v>
      </c>
      <c r="F2669" s="38"/>
      <c r="G2669" s="263" t="str">
        <f t="shared" si="167"/>
        <v xml:space="preserve"> </v>
      </c>
      <c r="H2669" s="13" t="s">
        <v>3974</v>
      </c>
      <c r="I2669" s="13"/>
      <c r="J2669" s="263" t="str">
        <f t="shared" si="168"/>
        <v xml:space="preserve"> </v>
      </c>
      <c r="K2669" s="38" t="str">
        <f>IF(D2669&gt;=('28 Populations and thresholds'!$I$85),"YES"," ")</f>
        <v>YES</v>
      </c>
      <c r="L2669" s="38" t="str">
        <f>IF(K2669="YES"," ",IF(D2669&gt;=('28 Populations and thresholds'!$I$85)*0.25,"YES"))</f>
        <v xml:space="preserve"> </v>
      </c>
      <c r="M2669" s="38" t="b">
        <f>OR('28 Populations and thresholds'!$J$85="CR",'28 Populations and thresholds'!$J$85="EN",'28 Populations and thresholds'!$J$85="VU")</f>
        <v>0</v>
      </c>
      <c r="N2669" s="75">
        <f>D2669/'28 Populations and thresholds'!$H$85</f>
        <v>4.8820224719101121E-2</v>
      </c>
      <c r="O2669" s="263" t="str">
        <f t="shared" si="169"/>
        <v xml:space="preserve"> </v>
      </c>
      <c r="P2669" s="9"/>
      <c r="Q2669" s="263" t="str">
        <f t="shared" si="170"/>
        <v xml:space="preserve"> </v>
      </c>
      <c r="R2669" s="9"/>
      <c r="S2669" s="9"/>
      <c r="T2669" s="9"/>
      <c r="U2669" s="9"/>
      <c r="V2669" s="9"/>
    </row>
    <row r="2670" spans="1:22" s="4" customFormat="1" x14ac:dyDescent="0.2">
      <c r="A2670" s="12" t="s">
        <v>1610</v>
      </c>
      <c r="B2670" s="40" t="s">
        <v>966</v>
      </c>
      <c r="C2670" s="4" t="s">
        <v>3470</v>
      </c>
      <c r="D2670" s="41">
        <v>635</v>
      </c>
      <c r="E2670" s="46">
        <v>30560</v>
      </c>
      <c r="F2670" s="38"/>
      <c r="G2670" s="263" t="str">
        <f t="shared" si="167"/>
        <v xml:space="preserve"> </v>
      </c>
      <c r="H2670" s="143" t="s">
        <v>21</v>
      </c>
      <c r="I2670" s="143" t="s">
        <v>718</v>
      </c>
      <c r="J2670" s="263" t="str">
        <f t="shared" si="168"/>
        <v xml:space="preserve"> </v>
      </c>
      <c r="K2670" s="38" t="str">
        <f>IF(D2670&gt;=('28 Populations and thresholds'!$I$181),"YES"," ")</f>
        <v>YES</v>
      </c>
      <c r="L2670" s="38" t="str">
        <f>IF(K2670="YES"," ",IF(D2670&gt;=('28 Populations and thresholds'!$I$181)*0.25,"YES"))</f>
        <v xml:space="preserve"> </v>
      </c>
      <c r="M2670" s="38" t="b">
        <f>OR('28 Populations and thresholds'!$J$181="CR",'28 Populations and thresholds'!$J$181="EN",'28 Populations and thresholds'!$J$181="VU")</f>
        <v>1</v>
      </c>
      <c r="N2670" s="75">
        <f>D2670/'28 Populations and thresholds'!$H$181</f>
        <v>1.984375E-2</v>
      </c>
      <c r="O2670" s="263" t="str">
        <f t="shared" si="169"/>
        <v xml:space="preserve"> </v>
      </c>
      <c r="P2670" s="9"/>
      <c r="Q2670" s="263" t="str">
        <f t="shared" si="170"/>
        <v xml:space="preserve"> </v>
      </c>
      <c r="R2670" s="9"/>
      <c r="S2670" s="9"/>
      <c r="T2670" s="9"/>
      <c r="U2670" s="9"/>
      <c r="V2670" s="9"/>
    </row>
    <row r="2671" spans="1:22" s="4" customFormat="1" x14ac:dyDescent="0.2">
      <c r="A2671" s="12" t="s">
        <v>1610</v>
      </c>
      <c r="B2671" s="111" t="s">
        <v>966</v>
      </c>
      <c r="C2671" s="4" t="s">
        <v>1625</v>
      </c>
      <c r="D2671" s="5">
        <v>1919</v>
      </c>
      <c r="E2671" s="104">
        <v>2006</v>
      </c>
      <c r="F2671" s="38"/>
      <c r="G2671" s="263" t="str">
        <f t="shared" si="167"/>
        <v xml:space="preserve"> </v>
      </c>
      <c r="H2671" s="13" t="s">
        <v>3974</v>
      </c>
      <c r="I2671" s="13"/>
      <c r="J2671" s="263" t="str">
        <f t="shared" si="168"/>
        <v xml:space="preserve"> </v>
      </c>
      <c r="K2671" s="38" t="str">
        <f>IF(D2671&gt;=('28 Populations and thresholds'!$I$11),"YES"," ")</f>
        <v>YES</v>
      </c>
      <c r="L2671" s="38" t="str">
        <f>IF(K2671="YES"," ",IF(D2671&gt;=('28 Populations and thresholds'!$I$11)*0.25,"YES"))</f>
        <v xml:space="preserve"> </v>
      </c>
      <c r="M2671" s="38" t="b">
        <f>OR('28 Populations and thresholds'!$J$11="CR",'28 Populations and thresholds'!$J$11="EN",'28 Populations and thresholds'!$J$11="VU")</f>
        <v>0</v>
      </c>
      <c r="N2671" s="75">
        <f>D2671/'28 Populations and thresholds'!$H$11</f>
        <v>1.9189999999999999E-2</v>
      </c>
      <c r="O2671" s="263" t="str">
        <f t="shared" si="169"/>
        <v xml:space="preserve"> </v>
      </c>
      <c r="P2671" s="12"/>
      <c r="Q2671" s="263" t="str">
        <f t="shared" si="170"/>
        <v xml:space="preserve"> </v>
      </c>
      <c r="R2671" s="9"/>
      <c r="S2671" s="9"/>
      <c r="T2671" s="9"/>
      <c r="U2671" s="9"/>
      <c r="V2671" s="9"/>
    </row>
    <row r="2672" spans="1:22" s="4" customFormat="1" x14ac:dyDescent="0.2">
      <c r="A2672" s="12" t="s">
        <v>1610</v>
      </c>
      <c r="B2672" s="40" t="s">
        <v>966</v>
      </c>
      <c r="C2672" s="4" t="s">
        <v>3767</v>
      </c>
      <c r="D2672" s="41">
        <v>1240</v>
      </c>
      <c r="E2672" s="46">
        <v>30560</v>
      </c>
      <c r="F2672" s="38"/>
      <c r="G2672" s="263" t="str">
        <f t="shared" si="167"/>
        <v xml:space="preserve"> </v>
      </c>
      <c r="H2672" s="143" t="s">
        <v>21</v>
      </c>
      <c r="I2672" s="143" t="s">
        <v>718</v>
      </c>
      <c r="J2672" s="263" t="str">
        <f t="shared" si="168"/>
        <v xml:space="preserve"> </v>
      </c>
      <c r="K2672" s="38" t="str">
        <f>IF(D2672&gt;=('28 Populations and thresholds'!$I$195),"YES"," ")</f>
        <v xml:space="preserve"> </v>
      </c>
      <c r="L2672" s="38" t="str">
        <f>IF(K2672="YES"," ",IF(D2672&gt;=('28 Populations and thresholds'!$I$195)*0.25,"YES"))</f>
        <v>YES</v>
      </c>
      <c r="M2672" s="38" t="b">
        <f>OR('28 Populations and thresholds'!$J$195="CR",'28 Populations and thresholds'!$J$195="EN",'28 Populations and thresholds'!$J$195="VU")</f>
        <v>1</v>
      </c>
      <c r="N2672" s="75">
        <f>D2672/'28 Populations and thresholds'!$H$195</f>
        <v>4.2758620689655174E-3</v>
      </c>
      <c r="O2672" s="263" t="str">
        <f t="shared" si="169"/>
        <v xml:space="preserve"> </v>
      </c>
      <c r="P2672" s="12"/>
      <c r="Q2672" s="263" t="str">
        <f t="shared" si="170"/>
        <v xml:space="preserve"> </v>
      </c>
      <c r="R2672" s="9"/>
      <c r="S2672" s="9"/>
      <c r="T2672" s="9"/>
      <c r="U2672" s="9"/>
      <c r="V2672" s="9"/>
    </row>
    <row r="2673" spans="1:22" s="4" customFormat="1" x14ac:dyDescent="0.2">
      <c r="A2673" s="143" t="s">
        <v>1610</v>
      </c>
      <c r="B2673" s="111" t="s">
        <v>966</v>
      </c>
      <c r="C2673" s="4" t="s">
        <v>3659</v>
      </c>
      <c r="D2673" s="41">
        <v>1469</v>
      </c>
      <c r="E2673" s="47" t="s">
        <v>1316</v>
      </c>
      <c r="F2673" s="43"/>
      <c r="G2673" s="263" t="str">
        <f t="shared" si="167"/>
        <v xml:space="preserve"> </v>
      </c>
      <c r="H2673" s="143" t="s">
        <v>15</v>
      </c>
      <c r="I2673" s="143" t="s">
        <v>1315</v>
      </c>
      <c r="J2673" s="263" t="str">
        <f t="shared" si="168"/>
        <v xml:space="preserve"> </v>
      </c>
      <c r="K2673" s="38" t="str">
        <f>IF(D2673&gt;=('28 Populations and thresholds'!$I$68),"YES"," ")</f>
        <v>YES</v>
      </c>
      <c r="L2673" s="38" t="str">
        <f>IF(K2673="YES"," ",IF(D2673&gt;=('28 Populations and thresholds'!$I$68)*0.25,"YES"))</f>
        <v xml:space="preserve"> </v>
      </c>
      <c r="M2673" s="38" t="b">
        <f>OR('28 Populations and thresholds'!$J$68="CR",'28 Populations and thresholds'!$J$68="EN",'28 Populations and thresholds'!$J$68="VU")</f>
        <v>0</v>
      </c>
      <c r="N2673" s="75">
        <f>D2673/'28 Populations and thresholds'!$H$68</f>
        <v>1.469E-2</v>
      </c>
      <c r="O2673" s="263" t="str">
        <f t="shared" si="169"/>
        <v xml:space="preserve"> </v>
      </c>
      <c r="P2673" s="9"/>
      <c r="Q2673" s="263" t="str">
        <f t="shared" si="170"/>
        <v xml:space="preserve"> </v>
      </c>
      <c r="R2673" s="9"/>
      <c r="S2673" s="9"/>
      <c r="T2673" s="9"/>
      <c r="U2673" s="9"/>
      <c r="V2673" s="9"/>
    </row>
    <row r="2674" spans="1:22" s="4" customFormat="1" x14ac:dyDescent="0.2">
      <c r="A2674" s="12" t="s">
        <v>1610</v>
      </c>
      <c r="B2674" s="111" t="s">
        <v>966</v>
      </c>
      <c r="C2674" s="4" t="s">
        <v>3765</v>
      </c>
      <c r="D2674" s="5">
        <v>966</v>
      </c>
      <c r="E2674" s="148" t="s">
        <v>3975</v>
      </c>
      <c r="F2674" s="38"/>
      <c r="G2674" s="263" t="str">
        <f t="shared" si="167"/>
        <v xml:space="preserve"> </v>
      </c>
      <c r="H2674" s="13" t="s">
        <v>3974</v>
      </c>
      <c r="I2674" s="13"/>
      <c r="J2674" s="263" t="str">
        <f t="shared" si="168"/>
        <v xml:space="preserve"> </v>
      </c>
      <c r="K2674" s="38" t="str">
        <f>IF(D2674&gt;=('28 Populations and thresholds'!$I$193),"YES"," ")</f>
        <v>YES</v>
      </c>
      <c r="L2674" s="38" t="str">
        <f>IF(K2674="YES"," ",IF(D2674&gt;=('28 Populations and thresholds'!$I$193)*0.25,"YES"))</f>
        <v xml:space="preserve"> </v>
      </c>
      <c r="M2674" s="38" t="b">
        <f>OR('28 Populations and thresholds'!$J$193="CR",'28 Populations and thresholds'!$J$193="EN",'28 Populations and thresholds'!$J$193="VU")</f>
        <v>0</v>
      </c>
      <c r="N2674" s="75">
        <f>D2674/'28 Populations and thresholds'!$H$193</f>
        <v>2.1954545454545456E-2</v>
      </c>
      <c r="O2674" s="263" t="str">
        <f t="shared" si="169"/>
        <v xml:space="preserve"> </v>
      </c>
      <c r="P2674" s="12"/>
      <c r="Q2674" s="263" t="str">
        <f t="shared" si="170"/>
        <v xml:space="preserve"> </v>
      </c>
      <c r="R2674" s="9"/>
      <c r="S2674" s="9"/>
      <c r="T2674" s="9"/>
      <c r="U2674" s="9"/>
      <c r="V2674" s="9"/>
    </row>
    <row r="2675" spans="1:22" s="4" customFormat="1" x14ac:dyDescent="0.2">
      <c r="A2675" s="12" t="s">
        <v>1610</v>
      </c>
      <c r="B2675" s="40" t="s">
        <v>966</v>
      </c>
      <c r="C2675" s="4" t="s">
        <v>3452</v>
      </c>
      <c r="D2675" s="41">
        <v>2561</v>
      </c>
      <c r="E2675" s="46">
        <v>30926</v>
      </c>
      <c r="F2675" s="38"/>
      <c r="G2675" s="263" t="str">
        <f t="shared" si="167"/>
        <v xml:space="preserve"> </v>
      </c>
      <c r="H2675" s="143" t="s">
        <v>21</v>
      </c>
      <c r="I2675" s="143" t="s">
        <v>660</v>
      </c>
      <c r="J2675" s="263" t="str">
        <f t="shared" si="168"/>
        <v xml:space="preserve"> </v>
      </c>
      <c r="K2675" s="38" t="str">
        <f>IF(D2675&gt;=('28 Populations and thresholds'!$I$158),"YES"," ")</f>
        <v>YES</v>
      </c>
      <c r="L2675" s="38" t="str">
        <f>IF(K2675="YES"," ",IF(D2675&gt;=('28 Populations and thresholds'!$I$158)*0.25,"YES"))</f>
        <v xml:space="preserve"> </v>
      </c>
      <c r="M2675" s="38" t="b">
        <f>OR('28 Populations and thresholds'!$J$158="CR",'28 Populations and thresholds'!$J$158="EN",'28 Populations and thresholds'!$J$158="VU")</f>
        <v>0</v>
      </c>
      <c r="N2675" s="75">
        <f>D2675/'28 Populations and thresholds'!$H$158</f>
        <v>2.5610000000000001E-2</v>
      </c>
      <c r="O2675" s="263" t="str">
        <f t="shared" si="169"/>
        <v xml:space="preserve"> </v>
      </c>
      <c r="P2675" s="9"/>
      <c r="Q2675" s="263" t="str">
        <f t="shared" si="170"/>
        <v xml:space="preserve"> </v>
      </c>
      <c r="R2675" s="9"/>
      <c r="S2675" s="9"/>
      <c r="T2675" s="9"/>
      <c r="U2675" s="9"/>
      <c r="V2675" s="9"/>
    </row>
    <row r="2676" spans="1:22" s="4" customFormat="1" x14ac:dyDescent="0.2">
      <c r="A2676" s="12" t="s">
        <v>1610</v>
      </c>
      <c r="B2676" s="40" t="s">
        <v>966</v>
      </c>
      <c r="C2676" s="4" t="s">
        <v>3459</v>
      </c>
      <c r="D2676" s="41">
        <v>443</v>
      </c>
      <c r="E2676" s="46">
        <v>30926</v>
      </c>
      <c r="F2676" s="38"/>
      <c r="G2676" s="263" t="str">
        <f t="shared" si="167"/>
        <v xml:space="preserve"> </v>
      </c>
      <c r="H2676" s="143" t="s">
        <v>21</v>
      </c>
      <c r="I2676" s="143" t="s">
        <v>660</v>
      </c>
      <c r="J2676" s="263" t="str">
        <f t="shared" si="168"/>
        <v xml:space="preserve"> </v>
      </c>
      <c r="K2676" s="38" t="str">
        <f>IF(D2676&gt;=(('28 Populations and thresholds'!$I$160)+('28 Populations and thresholds'!$I$163)),"YES"," ")</f>
        <v>YES</v>
      </c>
      <c r="L2676" s="38" t="str">
        <f>IF(K2676="YES"," ",IF(D2676&gt;=(('28 Populations and thresholds'!$I$160)+('28 Populations and thresholds'!$I$163))*0.25,"YES"))</f>
        <v xml:space="preserve"> </v>
      </c>
      <c r="M2676" s="38" t="b">
        <f>OR('28 Populations and thresholds'!$J$160="CR",'28 Populations and thresholds'!$J$160="EN",'28 Populations and thresholds'!$J$160="VU")</f>
        <v>0</v>
      </c>
      <c r="N2676" s="75">
        <f>D2676/(('28 Populations and thresholds'!$H$160)+('28 Populations and thresholds'!$H$163))</f>
        <v>1.1506493506493506E-2</v>
      </c>
      <c r="O2676" s="263" t="str">
        <f t="shared" si="169"/>
        <v xml:space="preserve"> </v>
      </c>
      <c r="P2676" s="121" t="s">
        <v>4563</v>
      </c>
      <c r="Q2676" s="263" t="str">
        <f t="shared" si="170"/>
        <v xml:space="preserve"> </v>
      </c>
      <c r="R2676" s="9"/>
      <c r="S2676" s="9"/>
      <c r="T2676" s="9"/>
      <c r="U2676" s="9"/>
      <c r="V2676" s="9"/>
    </row>
    <row r="2677" spans="1:22" s="4" customFormat="1" x14ac:dyDescent="0.2">
      <c r="A2677" s="12" t="s">
        <v>1610</v>
      </c>
      <c r="B2677" s="111" t="s">
        <v>966</v>
      </c>
      <c r="C2677" s="4" t="s">
        <v>3788</v>
      </c>
      <c r="D2677" s="5">
        <v>5207</v>
      </c>
      <c r="E2677" s="148" t="s">
        <v>3975</v>
      </c>
      <c r="F2677" s="38"/>
      <c r="G2677" s="263" t="str">
        <f t="shared" si="167"/>
        <v xml:space="preserve"> </v>
      </c>
      <c r="H2677" s="13" t="s">
        <v>3974</v>
      </c>
      <c r="I2677" s="13"/>
      <c r="J2677" s="263" t="str">
        <f t="shared" si="168"/>
        <v xml:space="preserve"> </v>
      </c>
      <c r="K2677" s="38" t="str">
        <f>IF(D2677&gt;=('28 Populations and thresholds'!$I$242),"YES"," ")</f>
        <v>YES</v>
      </c>
      <c r="L2677" s="38" t="str">
        <f>IF(K2677="YES"," ",IF(D2677&gt;=('28 Populations and thresholds'!$I$242)*0.25,"YES"))</f>
        <v xml:space="preserve"> </v>
      </c>
      <c r="M2677" s="38" t="b">
        <f>OR('28 Populations and thresholds'!$J$242="CR",'28 Populations and thresholds'!$J$242="EN",'28 Populations and thresholds'!$J$242="VU")</f>
        <v>0</v>
      </c>
      <c r="N2677" s="75">
        <f>D2677/'28 Populations and thresholds'!$H$242</f>
        <v>5.2069999999999998E-2</v>
      </c>
      <c r="O2677" s="263" t="str">
        <f t="shared" si="169"/>
        <v xml:space="preserve"> </v>
      </c>
      <c r="P2677" s="12"/>
      <c r="Q2677" s="263" t="str">
        <f t="shared" si="170"/>
        <v xml:space="preserve"> </v>
      </c>
      <c r="R2677" s="9"/>
      <c r="S2677" s="9"/>
      <c r="T2677" s="9"/>
      <c r="U2677" s="9"/>
      <c r="V2677" s="9"/>
    </row>
    <row r="2678" spans="1:22" s="4" customFormat="1" x14ac:dyDescent="0.2">
      <c r="A2678" s="143" t="s">
        <v>1610</v>
      </c>
      <c r="B2678" s="111" t="s">
        <v>966</v>
      </c>
      <c r="C2678" s="4" t="s">
        <v>3603</v>
      </c>
      <c r="D2678" s="41">
        <v>30401</v>
      </c>
      <c r="E2678" s="47" t="s">
        <v>1327</v>
      </c>
      <c r="F2678" s="43"/>
      <c r="G2678" s="263" t="str">
        <f t="shared" si="167"/>
        <v xml:space="preserve"> </v>
      </c>
      <c r="H2678" s="143" t="s">
        <v>15</v>
      </c>
      <c r="I2678" s="143" t="s">
        <v>1470</v>
      </c>
      <c r="J2678" s="263" t="str">
        <f t="shared" si="168"/>
        <v xml:space="preserve"> </v>
      </c>
      <c r="K2678" s="38" t="str">
        <f>IF(D2678&gt;=('28 Populations and thresholds'!$I$89),"YES"," ")</f>
        <v>YES</v>
      </c>
      <c r="L2678" s="38" t="str">
        <f>IF(K2678="YES"," ",IF(D2678&gt;=('28 Populations and thresholds'!$I$89)*0.25,"YES"))</f>
        <v xml:space="preserve"> </v>
      </c>
      <c r="M2678" s="38" t="b">
        <f>OR('28 Populations and thresholds'!$J$89="CR",'28 Populations and thresholds'!$J$89="EN",'28 Populations and thresholds'!$J$89="VU")</f>
        <v>0</v>
      </c>
      <c r="N2678" s="75">
        <f>D2678/'28 Populations and thresholds'!$H$89</f>
        <v>2.0267333333333332E-2</v>
      </c>
      <c r="O2678" s="263" t="str">
        <f t="shared" si="169"/>
        <v xml:space="preserve"> </v>
      </c>
      <c r="P2678" s="9"/>
      <c r="Q2678" s="263" t="str">
        <f t="shared" si="170"/>
        <v xml:space="preserve"> </v>
      </c>
      <c r="R2678" s="9"/>
      <c r="S2678" s="9"/>
      <c r="T2678" s="9"/>
      <c r="U2678" s="9"/>
      <c r="V2678" s="9"/>
    </row>
    <row r="2679" spans="1:22" s="4" customFormat="1" x14ac:dyDescent="0.2">
      <c r="A2679" s="12" t="s">
        <v>1610</v>
      </c>
      <c r="B2679" s="9" t="s">
        <v>966</v>
      </c>
      <c r="C2679" s="4" t="s">
        <v>3778</v>
      </c>
      <c r="D2679" s="5">
        <v>1863</v>
      </c>
      <c r="E2679" s="1" t="s">
        <v>207</v>
      </c>
      <c r="F2679" s="38"/>
      <c r="G2679" s="263" t="str">
        <f t="shared" si="167"/>
        <v xml:space="preserve"> </v>
      </c>
      <c r="H2679" s="13" t="s">
        <v>139</v>
      </c>
      <c r="I2679" s="13"/>
      <c r="J2679" s="263" t="str">
        <f t="shared" si="168"/>
        <v xml:space="preserve"> </v>
      </c>
      <c r="K2679" s="38" t="str">
        <f>IF(D2679&gt;=('28 Populations and thresholds'!$I$213),"YES"," ")</f>
        <v>YES</v>
      </c>
      <c r="L2679" s="38" t="str">
        <f>IF(K2679="YES"," ",IF(D2679&gt;=('28 Populations and thresholds'!$I$213)*0.25,"YES"))</f>
        <v xml:space="preserve"> </v>
      </c>
      <c r="M2679" s="38" t="b">
        <f>OR('28 Populations and thresholds'!$J$213="CR",'28 Populations and thresholds'!$J$213="EN",'28 Populations and thresholds'!$J$213="VU")</f>
        <v>0</v>
      </c>
      <c r="N2679" s="75">
        <f>D2679/'28 Populations and thresholds'!$H$213</f>
        <v>1.8630000000000001E-2</v>
      </c>
      <c r="O2679" s="263" t="str">
        <f t="shared" si="169"/>
        <v xml:space="preserve"> </v>
      </c>
      <c r="P2679" s="12"/>
      <c r="Q2679" s="263" t="str">
        <f t="shared" si="170"/>
        <v xml:space="preserve"> </v>
      </c>
    </row>
    <row r="2680" spans="1:22" s="4" customFormat="1" x14ac:dyDescent="0.2">
      <c r="A2680" s="143" t="s">
        <v>1610</v>
      </c>
      <c r="B2680" s="40" t="s">
        <v>966</v>
      </c>
      <c r="C2680" s="4" t="s">
        <v>3648</v>
      </c>
      <c r="D2680" s="41">
        <v>573</v>
      </c>
      <c r="E2680" s="47" t="s">
        <v>1316</v>
      </c>
      <c r="F2680" s="43"/>
      <c r="G2680" s="263" t="str">
        <f t="shared" si="167"/>
        <v xml:space="preserve"> </v>
      </c>
      <c r="H2680" s="143" t="s">
        <v>15</v>
      </c>
      <c r="I2680" s="143" t="s">
        <v>1315</v>
      </c>
      <c r="J2680" s="263" t="str">
        <f t="shared" si="168"/>
        <v xml:space="preserve"> </v>
      </c>
      <c r="K2680" s="38" t="str">
        <f>IF(D2681&gt;=('28 Populations and thresholds'!$I$110),"YES"," ")</f>
        <v>YES</v>
      </c>
      <c r="L2680" s="38" t="str">
        <f>IF(K2680="YES"," ",IF(D2681&gt;=('28 Populations and thresholds'!$I$110)*0.25,"YES"))</f>
        <v xml:space="preserve"> </v>
      </c>
      <c r="M2680" s="38" t="b">
        <f>OR('28 Populations and thresholds'!$J$110="CR",'28 Populations and thresholds'!$J$110="EN",'28 Populations and thresholds'!$J$110="VU")</f>
        <v>0</v>
      </c>
      <c r="N2680" s="75">
        <f>D2681/'28 Populations and thresholds'!$H$110</f>
        <v>0.109</v>
      </c>
      <c r="O2680" s="263" t="str">
        <f t="shared" si="169"/>
        <v xml:space="preserve"> </v>
      </c>
      <c r="P2680" s="12"/>
      <c r="Q2680" s="263" t="str">
        <f t="shared" si="170"/>
        <v xml:space="preserve"> </v>
      </c>
      <c r="R2680" s="9"/>
      <c r="S2680" s="9"/>
      <c r="T2680" s="9"/>
      <c r="U2680" s="9"/>
      <c r="V2680" s="9"/>
    </row>
    <row r="2681" spans="1:22" s="4" customFormat="1" x14ac:dyDescent="0.2">
      <c r="A2681" s="12" t="s">
        <v>1610</v>
      </c>
      <c r="B2681" s="40" t="s">
        <v>966</v>
      </c>
      <c r="C2681" s="4" t="s">
        <v>3770</v>
      </c>
      <c r="D2681" s="41">
        <v>10900</v>
      </c>
      <c r="E2681" s="46">
        <v>30560</v>
      </c>
      <c r="F2681" s="38"/>
      <c r="G2681" s="263" t="str">
        <f t="shared" si="167"/>
        <v xml:space="preserve"> </v>
      </c>
      <c r="H2681" s="143" t="s">
        <v>21</v>
      </c>
      <c r="I2681" s="143" t="s">
        <v>718</v>
      </c>
      <c r="J2681" s="263" t="str">
        <f t="shared" si="168"/>
        <v xml:space="preserve"> </v>
      </c>
      <c r="K2681" s="38" t="str">
        <f>IF(D2681&gt;=('28 Populations and thresholds'!$I$199),"YES"," ")</f>
        <v>YES</v>
      </c>
      <c r="L2681" s="38" t="str">
        <f>IF(K2681="YES"," ",IF(D2681&gt;=('28 Populations and thresholds'!$I$199)*0.25,"YES"))</f>
        <v xml:space="preserve"> </v>
      </c>
      <c r="M2681" s="38" t="b">
        <f>OR('28 Populations and thresholds'!$J$199="CR",'28 Populations and thresholds'!$J$199="EN",'28 Populations and thresholds'!$J$199="VU")</f>
        <v>0</v>
      </c>
      <c r="N2681" s="75">
        <f>D2681/'28 Populations and thresholds'!$H$199</f>
        <v>3.4603174603174601E-2</v>
      </c>
      <c r="O2681" s="263" t="str">
        <f t="shared" si="169"/>
        <v xml:space="preserve"> </v>
      </c>
      <c r="P2681" s="9"/>
      <c r="Q2681" s="263" t="str">
        <f t="shared" si="170"/>
        <v xml:space="preserve"> </v>
      </c>
      <c r="R2681" s="9"/>
      <c r="S2681" s="9"/>
      <c r="T2681" s="9"/>
      <c r="U2681" s="9"/>
      <c r="V2681" s="9"/>
    </row>
    <row r="2682" spans="1:22" s="4" customFormat="1" x14ac:dyDescent="0.2">
      <c r="A2682" s="12" t="s">
        <v>1610</v>
      </c>
      <c r="B2682" s="40" t="s">
        <v>966</v>
      </c>
      <c r="C2682" s="4" t="s">
        <v>3474</v>
      </c>
      <c r="D2682" s="41">
        <v>1300</v>
      </c>
      <c r="E2682" s="46">
        <v>30560</v>
      </c>
      <c r="F2682" s="38"/>
      <c r="G2682" s="263" t="str">
        <f t="shared" si="167"/>
        <v xml:space="preserve"> </v>
      </c>
      <c r="H2682" s="143" t="s">
        <v>21</v>
      </c>
      <c r="I2682" s="143" t="s">
        <v>718</v>
      </c>
      <c r="J2682" s="263" t="str">
        <f t="shared" si="168"/>
        <v xml:space="preserve"> </v>
      </c>
      <c r="K2682" s="38" t="str">
        <f>IF(D2682&gt;=('28 Populations and thresholds'!$I$198),"YES"," ")</f>
        <v>YES</v>
      </c>
      <c r="L2682" s="38" t="str">
        <f>IF(K2682="YES"," ",IF(D2682&gt;=('28 Populations and thresholds'!$I$198)*0.25,"YES"))</f>
        <v xml:space="preserve"> </v>
      </c>
      <c r="M2682" s="38" t="b">
        <f>OR('28 Populations and thresholds'!$J$198="CR",'28 Populations and thresholds'!$J$198="EN",'28 Populations and thresholds'!$J$198="VU")</f>
        <v>0</v>
      </c>
      <c r="N2682" s="75">
        <f>D2682/'28 Populations and thresholds'!$H$198</f>
        <v>5.909090909090909E-2</v>
      </c>
      <c r="O2682" s="263" t="str">
        <f t="shared" si="169"/>
        <v xml:space="preserve"> </v>
      </c>
      <c r="P2682" s="12"/>
      <c r="Q2682" s="263" t="str">
        <f t="shared" si="170"/>
        <v xml:space="preserve"> </v>
      </c>
      <c r="R2682" s="9"/>
      <c r="S2682" s="9"/>
      <c r="T2682" s="9"/>
      <c r="U2682" s="9"/>
      <c r="V2682" s="9"/>
    </row>
    <row r="2683" spans="1:22" s="4" customFormat="1" x14ac:dyDescent="0.2">
      <c r="A2683" s="12" t="s">
        <v>1610</v>
      </c>
      <c r="B2683" s="111" t="s">
        <v>966</v>
      </c>
      <c r="C2683" s="4" t="s">
        <v>1732</v>
      </c>
      <c r="D2683" s="5">
        <v>402</v>
      </c>
      <c r="E2683" s="104">
        <v>2006</v>
      </c>
      <c r="F2683" s="38"/>
      <c r="G2683" s="263" t="str">
        <f t="shared" si="167"/>
        <v xml:space="preserve"> </v>
      </c>
      <c r="H2683" s="13" t="s">
        <v>3974</v>
      </c>
      <c r="I2683" s="13"/>
      <c r="J2683" s="263" t="str">
        <f t="shared" si="168"/>
        <v xml:space="preserve"> </v>
      </c>
      <c r="K2683" s="38" t="str">
        <f>IF(D2683&gt;=('28 Populations and thresholds'!$I$221),"YES"," ")</f>
        <v>YES</v>
      </c>
      <c r="L2683" s="38" t="str">
        <f>IF(K2683="YES"," ",IF(D2683&gt;=('28 Populations and thresholds'!$I$221)*0.25,"YES"))</f>
        <v xml:space="preserve"> </v>
      </c>
      <c r="M2683" s="38" t="b">
        <f>OR('28 Populations and thresholds'!$J$221="CR",'28 Populations and thresholds'!$J$221="EN",'28 Populations and thresholds'!$J$221="VU")</f>
        <v>1</v>
      </c>
      <c r="N2683" s="75">
        <f>D2683/'28 Populations and thresholds'!$H$221</f>
        <v>4.1875000000000002E-2</v>
      </c>
      <c r="O2683" s="263" t="str">
        <f t="shared" si="169"/>
        <v xml:space="preserve"> </v>
      </c>
      <c r="P2683" s="12"/>
      <c r="Q2683" s="263" t="str">
        <f t="shared" si="170"/>
        <v xml:space="preserve"> </v>
      </c>
      <c r="R2683" s="9"/>
      <c r="S2683" s="9"/>
      <c r="T2683" s="9"/>
      <c r="U2683" s="9"/>
      <c r="V2683" s="9"/>
    </row>
    <row r="2684" spans="1:22" s="4" customFormat="1" x14ac:dyDescent="0.2">
      <c r="A2684" s="12" t="s">
        <v>1610</v>
      </c>
      <c r="B2684" s="40" t="s">
        <v>966</v>
      </c>
      <c r="C2684" s="111" t="s">
        <v>3773</v>
      </c>
      <c r="D2684" s="41">
        <v>3100</v>
      </c>
      <c r="E2684" s="46">
        <v>31898</v>
      </c>
      <c r="F2684" s="38"/>
      <c r="G2684" s="263" t="str">
        <f t="shared" si="167"/>
        <v xml:space="preserve"> </v>
      </c>
      <c r="H2684" s="143" t="s">
        <v>21</v>
      </c>
      <c r="I2684" s="143" t="s">
        <v>614</v>
      </c>
      <c r="J2684" s="263" t="str">
        <f t="shared" si="168"/>
        <v xml:space="preserve"> </v>
      </c>
      <c r="K2684" s="38" t="str">
        <f>IF(D2684&gt;=('28 Populations and thresholds'!$I$202),"YES"," ")</f>
        <v>YES</v>
      </c>
      <c r="L2684" s="38" t="str">
        <f>IF(K2684="YES"," ",IF(D2684&gt;=('28 Populations and thresholds'!$I$202)*0.25,"YES"))</f>
        <v xml:space="preserve"> </v>
      </c>
      <c r="M2684" s="38" t="b">
        <f>OR('28 Populations and thresholds'!$J$202="CR",'28 Populations and thresholds'!$J$202="EN",'28 Populations and thresholds'!$J$202="VU")</f>
        <v>0</v>
      </c>
      <c r="N2684" s="75">
        <f>D2684/'28 Populations and thresholds'!$H$202</f>
        <v>1.9375E-2</v>
      </c>
      <c r="O2684" s="263" t="str">
        <f t="shared" si="169"/>
        <v xml:space="preserve"> </v>
      </c>
      <c r="P2684" s="9"/>
      <c r="Q2684" s="263" t="str">
        <f t="shared" si="170"/>
        <v xml:space="preserve"> </v>
      </c>
    </row>
    <row r="2685" spans="1:22" s="4" customFormat="1" x14ac:dyDescent="0.2">
      <c r="A2685" s="12" t="s">
        <v>1610</v>
      </c>
      <c r="B2685" s="111" t="s">
        <v>966</v>
      </c>
      <c r="C2685" s="4" t="s">
        <v>3484</v>
      </c>
      <c r="D2685" s="5">
        <v>14</v>
      </c>
      <c r="E2685" s="104">
        <v>2006</v>
      </c>
      <c r="F2685" s="38"/>
      <c r="G2685" s="263" t="str">
        <f t="shared" si="167"/>
        <v xml:space="preserve"> </v>
      </c>
      <c r="H2685" s="13" t="s">
        <v>3974</v>
      </c>
      <c r="I2685" s="13"/>
      <c r="J2685" s="263" t="str">
        <f t="shared" si="168"/>
        <v xml:space="preserve"> </v>
      </c>
      <c r="K2685" s="38" t="str">
        <f>IF(D2685&gt;=('28 Populations and thresholds'!$I$209),"YES"," ")</f>
        <v>YES</v>
      </c>
      <c r="L2685" s="38" t="str">
        <f>IF(K2685="YES"," ",IF(D2685&gt;=('28 Populations and thresholds'!$I$209)*0.25,"YES"))</f>
        <v xml:space="preserve"> </v>
      </c>
      <c r="M2685" s="38" t="b">
        <f>OR('28 Populations and thresholds'!$J$209="CR",'28 Populations and thresholds'!$J$209="EN",'28 Populations and thresholds'!$J$209="VU")</f>
        <v>1</v>
      </c>
      <c r="N2685" s="75">
        <f>D2685/'28 Populations and thresholds'!$H$209</f>
        <v>2.9166666666666667E-2</v>
      </c>
      <c r="O2685" s="263" t="str">
        <f t="shared" si="169"/>
        <v xml:space="preserve"> </v>
      </c>
      <c r="P2685" s="12"/>
      <c r="Q2685" s="263" t="str">
        <f t="shared" si="170"/>
        <v xml:space="preserve"> </v>
      </c>
    </row>
    <row r="2686" spans="1:22" s="4" customFormat="1" x14ac:dyDescent="0.2">
      <c r="A2686" s="12" t="s">
        <v>1610</v>
      </c>
      <c r="B2686" s="40" t="s">
        <v>966</v>
      </c>
      <c r="C2686" s="111" t="s">
        <v>3763</v>
      </c>
      <c r="D2686" s="41">
        <v>790</v>
      </c>
      <c r="E2686" s="46">
        <v>30560</v>
      </c>
      <c r="F2686" s="38"/>
      <c r="G2686" s="263" t="str">
        <f t="shared" si="167"/>
        <v xml:space="preserve"> </v>
      </c>
      <c r="H2686" s="143" t="s">
        <v>21</v>
      </c>
      <c r="I2686" s="143" t="s">
        <v>718</v>
      </c>
      <c r="J2686" s="263" t="str">
        <f t="shared" si="168"/>
        <v xml:space="preserve"> </v>
      </c>
      <c r="K2686" s="38" t="str">
        <f>IF(D2686&gt;=('28 Populations and thresholds'!$I$191),"YES"," ")</f>
        <v>YES</v>
      </c>
      <c r="L2686" s="38" t="str">
        <f>IF(K2686="YES"," ",IF(D2686&gt;=('28 Populations and thresholds'!$I$191)*0.25,"YES"))</f>
        <v xml:space="preserve"> </v>
      </c>
      <c r="M2686" s="38" t="b">
        <f>OR('28 Populations and thresholds'!$J$191="CR",'28 Populations and thresholds'!$J$191="EN",'28 Populations and thresholds'!$J$191="VU")</f>
        <v>0</v>
      </c>
      <c r="N2686" s="75">
        <f>D2686/'28 Populations and thresholds'!$H$191</f>
        <v>1.5800000000000002E-2</v>
      </c>
      <c r="O2686" s="263" t="str">
        <f t="shared" si="169"/>
        <v xml:space="preserve"> </v>
      </c>
      <c r="P2686" s="12"/>
      <c r="Q2686" s="263" t="str">
        <f t="shared" si="170"/>
        <v xml:space="preserve"> </v>
      </c>
      <c r="R2686" s="9"/>
      <c r="S2686" s="9"/>
      <c r="T2686" s="9"/>
      <c r="U2686" s="9"/>
      <c r="V2686" s="9"/>
    </row>
    <row r="2687" spans="1:22" s="4" customFormat="1" x14ac:dyDescent="0.2">
      <c r="A2687" s="143" t="s">
        <v>1610</v>
      </c>
      <c r="B2687" s="40" t="s">
        <v>966</v>
      </c>
      <c r="C2687" s="111" t="s">
        <v>3626</v>
      </c>
      <c r="D2687" s="41">
        <v>11892</v>
      </c>
      <c r="E2687" s="47" t="s">
        <v>1317</v>
      </c>
      <c r="F2687" s="43"/>
      <c r="G2687" s="263" t="str">
        <f t="shared" si="167"/>
        <v xml:space="preserve"> </v>
      </c>
      <c r="H2687" s="143" t="s">
        <v>15</v>
      </c>
      <c r="I2687" s="143" t="s">
        <v>1315</v>
      </c>
      <c r="J2687" s="263" t="str">
        <f t="shared" si="168"/>
        <v xml:space="preserve"> </v>
      </c>
      <c r="K2687" s="38" t="str">
        <f>IF(D2687&gt;=('28 Populations and thresholds'!$I$98),"YES"," ")</f>
        <v>YES</v>
      </c>
      <c r="L2687" s="38" t="str">
        <f>IF(K2687="YES"," ",IF(D2687&gt;=('28 Populations and thresholds'!$I$98)*0.25,"YES"))</f>
        <v xml:space="preserve"> </v>
      </c>
      <c r="M2687" s="38" t="b">
        <f>OR('28 Populations and thresholds'!$J$98="CR",'28 Populations and thresholds'!$J$98="EN",'28 Populations and thresholds'!$J$98="VU")</f>
        <v>0</v>
      </c>
      <c r="N2687" s="75">
        <f>D2687/'28 Populations and thresholds'!$H$98</f>
        <v>3.9640000000000002E-2</v>
      </c>
      <c r="O2687" s="263" t="str">
        <f t="shared" si="169"/>
        <v xml:space="preserve"> </v>
      </c>
      <c r="P2687" s="12"/>
      <c r="Q2687" s="263" t="str">
        <f t="shared" si="170"/>
        <v xml:space="preserve"> </v>
      </c>
      <c r="R2687" s="9"/>
      <c r="S2687" s="9"/>
      <c r="T2687" s="9"/>
      <c r="U2687" s="9"/>
      <c r="V2687" s="9"/>
    </row>
    <row r="2688" spans="1:22" s="4" customFormat="1" x14ac:dyDescent="0.2">
      <c r="A2688" s="143" t="s">
        <v>1610</v>
      </c>
      <c r="B2688" s="111" t="s">
        <v>966</v>
      </c>
      <c r="C2688" s="111" t="s">
        <v>3528</v>
      </c>
      <c r="D2688" s="41">
        <v>1130</v>
      </c>
      <c r="E2688" s="47" t="s">
        <v>1475</v>
      </c>
      <c r="F2688" s="43"/>
      <c r="G2688" s="263" t="str">
        <f t="shared" si="167"/>
        <v xml:space="preserve"> </v>
      </c>
      <c r="H2688" s="143" t="s">
        <v>15</v>
      </c>
      <c r="I2688" s="143" t="s">
        <v>1468</v>
      </c>
      <c r="J2688" s="263" t="str">
        <f t="shared" si="168"/>
        <v xml:space="preserve"> </v>
      </c>
      <c r="K2688" s="38" t="str">
        <f>IF(D2688&gt;=('28 Populations and thresholds'!$I$59),"YES"," ")</f>
        <v>YES</v>
      </c>
      <c r="L2688" s="38" t="str">
        <f>IF(K2688="YES"," ",IF(D2688&gt;=('28 Populations and thresholds'!$I$59)*0.25,"YES"))</f>
        <v xml:space="preserve"> </v>
      </c>
      <c r="M2688" s="38" t="b">
        <f>OR('28 Populations and thresholds'!$J$59="CR",'28 Populations and thresholds'!$J$59="EN",'28 Populations and thresholds'!$J$59="VU")</f>
        <v>0</v>
      </c>
      <c r="N2688" s="75">
        <f>D2688/'28 Populations and thresholds'!$H$59</f>
        <v>1.0272727272727272E-2</v>
      </c>
      <c r="O2688" s="263" t="str">
        <f t="shared" si="169"/>
        <v xml:space="preserve"> </v>
      </c>
      <c r="P2688" s="9"/>
      <c r="Q2688" s="263" t="str">
        <f t="shared" si="170"/>
        <v xml:space="preserve"> </v>
      </c>
      <c r="R2688" s="9"/>
      <c r="S2688" s="9"/>
      <c r="T2688" s="9"/>
      <c r="U2688" s="9"/>
      <c r="V2688" s="9"/>
    </row>
    <row r="2689" spans="1:22" s="4" customFormat="1" x14ac:dyDescent="0.2">
      <c r="A2689" s="12" t="s">
        <v>1610</v>
      </c>
      <c r="B2689" s="111" t="s">
        <v>966</v>
      </c>
      <c r="C2689" s="111" t="s">
        <v>3402</v>
      </c>
      <c r="D2689" s="5">
        <v>205</v>
      </c>
      <c r="E2689" s="104">
        <v>2006</v>
      </c>
      <c r="F2689" s="38"/>
      <c r="G2689" s="263" t="str">
        <f t="shared" ref="G2689:G2752" si="171">" "</f>
        <v xml:space="preserve"> </v>
      </c>
      <c r="H2689" s="13" t="s">
        <v>3974</v>
      </c>
      <c r="I2689" s="13"/>
      <c r="J2689" s="263" t="str">
        <f t="shared" ref="J2689:J2752" si="172">" "</f>
        <v xml:space="preserve"> </v>
      </c>
      <c r="K2689" s="38" t="str">
        <f>IF(D2689&gt;=('28 Populations and thresholds'!$I$118),"YES"," ")</f>
        <v>YES</v>
      </c>
      <c r="L2689" s="38" t="str">
        <f>IF(K2689="YES"," ",IF(D2689&gt;=('28 Populations and thresholds'!$I$118)*0.25,"YES"))</f>
        <v xml:space="preserve"> </v>
      </c>
      <c r="M2689" s="38" t="b">
        <f>OR('28 Populations and thresholds'!$J$118="CR",'28 Populations and thresholds'!$J$118="EN",'28 Populations and thresholds'!$J$118="VU")</f>
        <v>1</v>
      </c>
      <c r="N2689" s="75">
        <f>D2689/'28 Populations and thresholds'!$H$118</f>
        <v>4.1000000000000002E-2</v>
      </c>
      <c r="O2689" s="263" t="str">
        <f t="shared" ref="O2689:O2752" si="173">" "</f>
        <v xml:space="preserve"> </v>
      </c>
      <c r="P2689" s="12"/>
      <c r="Q2689" s="263" t="str">
        <f t="shared" ref="Q2689:Q2752" si="174">" "</f>
        <v xml:space="preserve"> </v>
      </c>
      <c r="R2689" s="9"/>
      <c r="S2689" s="9"/>
      <c r="T2689" s="9"/>
      <c r="U2689" s="9"/>
      <c r="V2689" s="9"/>
    </row>
    <row r="2690" spans="1:22" s="4" customFormat="1" x14ac:dyDescent="0.2">
      <c r="A2690" s="12" t="s">
        <v>1610</v>
      </c>
      <c r="B2690" s="111" t="s">
        <v>966</v>
      </c>
      <c r="C2690" s="111" t="s">
        <v>3522</v>
      </c>
      <c r="D2690" s="5">
        <v>3413</v>
      </c>
      <c r="E2690" s="148" t="s">
        <v>3975</v>
      </c>
      <c r="F2690" s="38"/>
      <c r="G2690" s="263" t="str">
        <f t="shared" si="171"/>
        <v xml:space="preserve"> </v>
      </c>
      <c r="H2690" s="13" t="s">
        <v>3974</v>
      </c>
      <c r="I2690" s="13"/>
      <c r="J2690" s="263" t="str">
        <f t="shared" si="172"/>
        <v xml:space="preserve"> </v>
      </c>
      <c r="K2690" s="38" t="str">
        <f>IF(D2690&gt;=('28 Populations and thresholds'!$I$58),"YES"," ")</f>
        <v>YES</v>
      </c>
      <c r="L2690" s="38" t="str">
        <f>IF(K2690="YES"," ",IF(D2690&gt;=('28 Populations and thresholds'!$I$58)*0.25,"YES"))</f>
        <v xml:space="preserve"> </v>
      </c>
      <c r="M2690" s="38" t="b">
        <f>OR('28 Populations and thresholds'!$J$58="CR",'28 Populations and thresholds'!$J$58="EN",'28 Populations and thresholds'!$J$58="VU")</f>
        <v>0</v>
      </c>
      <c r="N2690" s="75">
        <f>D2690/'28 Populations and thresholds'!$H$58</f>
        <v>5.6883333333333334E-2</v>
      </c>
      <c r="O2690" s="263" t="str">
        <f t="shared" si="173"/>
        <v xml:space="preserve"> </v>
      </c>
      <c r="P2690" s="12"/>
      <c r="Q2690" s="263" t="str">
        <f t="shared" si="174"/>
        <v xml:space="preserve"> </v>
      </c>
      <c r="R2690" s="9"/>
      <c r="S2690" s="9"/>
      <c r="T2690" s="9"/>
      <c r="U2690" s="9"/>
      <c r="V2690" s="9"/>
    </row>
    <row r="2691" spans="1:22" s="4" customFormat="1" x14ac:dyDescent="0.2">
      <c r="A2691" s="275" t="s">
        <v>1610</v>
      </c>
      <c r="B2691" s="292" t="s">
        <v>1611</v>
      </c>
      <c r="C2691" s="269" t="s">
        <v>3666</v>
      </c>
      <c r="D2691" s="279">
        <v>4099</v>
      </c>
      <c r="E2691" s="274" t="s">
        <v>3938</v>
      </c>
      <c r="F2691" s="272"/>
      <c r="G2691" s="263" t="str">
        <f t="shared" si="171"/>
        <v xml:space="preserve"> </v>
      </c>
      <c r="H2691" s="275"/>
      <c r="I2691" s="275" t="s">
        <v>4429</v>
      </c>
      <c r="J2691" s="263" t="str">
        <f t="shared" si="172"/>
        <v xml:space="preserve"> </v>
      </c>
      <c r="K2691" s="272" t="str">
        <f>IF(D2691&gt;=(('28 Populations and thresholds'!$I$62)+('28 Populations and thresholds'!$I$65)),"YES"," ")</f>
        <v>YES</v>
      </c>
      <c r="L2691" s="272" t="str">
        <f>IF(K2691="YES"," ",IF(D2691&gt;=(('28 Populations and thresholds'!$I$62)+('28 Populations and thresholds'!$I$65))*0.25,"YES"))</f>
        <v xml:space="preserve"> </v>
      </c>
      <c r="M2691" s="272" t="b">
        <f>OR('28 Populations and thresholds'!$J$62="CR",'28 Populations and thresholds'!$J$62="EN",'28 Populations and thresholds'!$J$62="VU")</f>
        <v>0</v>
      </c>
      <c r="N2691" s="273">
        <f>D2691/(('28 Populations and thresholds'!$H$62)+('28 Populations and thresholds'!$H$65))</f>
        <v>2.4111764705882353E-2</v>
      </c>
      <c r="O2691" s="263" t="str">
        <f t="shared" si="173"/>
        <v xml:space="preserve"> </v>
      </c>
      <c r="P2691" s="275" t="s">
        <v>4552</v>
      </c>
      <c r="Q2691" s="263" t="str">
        <f t="shared" si="174"/>
        <v xml:space="preserve"> </v>
      </c>
      <c r="R2691" s="9"/>
      <c r="S2691" s="9"/>
      <c r="T2691" s="9"/>
      <c r="U2691" s="9"/>
      <c r="V2691" s="9"/>
    </row>
    <row r="2692" spans="1:22" s="4" customFormat="1" x14ac:dyDescent="0.2">
      <c r="A2692" s="275" t="s">
        <v>1610</v>
      </c>
      <c r="B2692" s="269" t="s">
        <v>1611</v>
      </c>
      <c r="C2692" s="269" t="s">
        <v>1607</v>
      </c>
      <c r="D2692" s="279">
        <v>606</v>
      </c>
      <c r="E2692" s="284" t="s">
        <v>156</v>
      </c>
      <c r="F2692" s="272"/>
      <c r="G2692" s="263" t="str">
        <f t="shared" si="171"/>
        <v xml:space="preserve"> </v>
      </c>
      <c r="H2692" s="275" t="s">
        <v>139</v>
      </c>
      <c r="I2692" s="275"/>
      <c r="J2692" s="263" t="str">
        <f t="shared" si="172"/>
        <v xml:space="preserve"> </v>
      </c>
      <c r="K2692" s="272" t="str">
        <f>IF(D2692&gt;=('28 Populations and thresholds'!$I$6),"YES"," ")</f>
        <v>YES</v>
      </c>
      <c r="L2692" s="272" t="str">
        <f>IF(K2692="YES"," ",IF(D2692&gt;=('28 Populations and thresholds'!$I$6)*0.25,"YES"))</f>
        <v xml:space="preserve"> </v>
      </c>
      <c r="M2692" s="272" t="b">
        <f>OR('28 Populations and thresholds'!$J$6="CR",'28 Populations and thresholds'!$J$6="EN",'28 Populations and thresholds'!$J$6="VU")</f>
        <v>0</v>
      </c>
      <c r="N2692" s="273">
        <f>D2692/'28 Populations and thresholds'!$H$6</f>
        <v>1.2120000000000001E-2</v>
      </c>
      <c r="O2692" s="263" t="str">
        <f t="shared" si="173"/>
        <v xml:space="preserve"> </v>
      </c>
      <c r="P2692" s="275"/>
      <c r="Q2692" s="263" t="str">
        <f t="shared" si="174"/>
        <v xml:space="preserve"> </v>
      </c>
      <c r="R2692" s="9"/>
      <c r="S2692" s="9"/>
      <c r="T2692" s="9"/>
      <c r="U2692" s="9"/>
      <c r="V2692" s="9"/>
    </row>
    <row r="2693" spans="1:22" s="4" customFormat="1" x14ac:dyDescent="0.2">
      <c r="A2693" s="275" t="s">
        <v>1610</v>
      </c>
      <c r="B2693" s="292" t="s">
        <v>1611</v>
      </c>
      <c r="C2693" s="269" t="s">
        <v>3607</v>
      </c>
      <c r="D2693" s="279">
        <v>2364</v>
      </c>
      <c r="E2693" s="274" t="s">
        <v>3938</v>
      </c>
      <c r="F2693" s="272"/>
      <c r="G2693" s="263" t="str">
        <f t="shared" si="171"/>
        <v xml:space="preserve"> </v>
      </c>
      <c r="H2693" s="275"/>
      <c r="I2693" s="275" t="s">
        <v>4429</v>
      </c>
      <c r="J2693" s="263" t="str">
        <f t="shared" si="172"/>
        <v xml:space="preserve"> </v>
      </c>
      <c r="K2693" s="272" t="str">
        <f>IF(D2693&gt;=('28 Populations and thresholds'!$I$92),"YES"," ")</f>
        <v>YES</v>
      </c>
      <c r="L2693" s="272" t="str">
        <f>IF(K2693="YES"," ",IF(D2693&gt;=('28 Populations and thresholds'!$I$92)*0.25,"YES"))</f>
        <v xml:space="preserve"> </v>
      </c>
      <c r="M2693" s="272" t="b">
        <f>OR('28 Populations and thresholds'!$J$92="CR",'28 Populations and thresholds'!$J$92="EN",'28 Populations and thresholds'!$J$92="VU")</f>
        <v>0</v>
      </c>
      <c r="N2693" s="273">
        <f>D2693/'28 Populations and thresholds'!$H$92</f>
        <v>7.8799999999999999E-3</v>
      </c>
      <c r="O2693" s="263" t="str">
        <f t="shared" si="173"/>
        <v xml:space="preserve"> </v>
      </c>
      <c r="P2693" s="275"/>
      <c r="Q2693" s="263" t="str">
        <f t="shared" si="174"/>
        <v xml:space="preserve"> </v>
      </c>
      <c r="R2693" s="9"/>
      <c r="S2693" s="9"/>
      <c r="T2693" s="9"/>
      <c r="U2693" s="9"/>
      <c r="V2693" s="9"/>
    </row>
    <row r="2694" spans="1:22" s="4" customFormat="1" x14ac:dyDescent="0.2">
      <c r="A2694" s="275" t="s">
        <v>1610</v>
      </c>
      <c r="B2694" s="269" t="s">
        <v>1611</v>
      </c>
      <c r="C2694" s="269" t="s">
        <v>3616</v>
      </c>
      <c r="D2694" s="279">
        <v>5199</v>
      </c>
      <c r="E2694" s="274">
        <v>2006</v>
      </c>
      <c r="F2694" s="272"/>
      <c r="G2694" s="263" t="str">
        <f t="shared" si="171"/>
        <v xml:space="preserve"> </v>
      </c>
      <c r="H2694" s="275" t="s">
        <v>139</v>
      </c>
      <c r="I2694" s="275" t="s">
        <v>3388</v>
      </c>
      <c r="J2694" s="263" t="str">
        <f t="shared" si="172"/>
        <v xml:space="preserve"> </v>
      </c>
      <c r="K2694" s="272" t="str">
        <f>IF(D2694&gt;=('28 Populations and thresholds'!$I$94),"YES"," ")</f>
        <v>YES</v>
      </c>
      <c r="L2694" s="272" t="str">
        <f>IF(K2694="YES"," ",IF(D2694&gt;=('28 Populations and thresholds'!$I$94)*0.25,"YES"))</f>
        <v xml:space="preserve"> </v>
      </c>
      <c r="M2694" s="272" t="b">
        <f>OR('28 Populations and thresholds'!$J$94="CR",'28 Populations and thresholds'!$J$94="EN",'28 Populations and thresholds'!$J$94="VU")</f>
        <v>0</v>
      </c>
      <c r="N2694" s="273">
        <f>D2694/'28 Populations and thresholds'!$H$94</f>
        <v>1.0397999999999999E-2</v>
      </c>
      <c r="O2694" s="263" t="str">
        <f t="shared" si="173"/>
        <v xml:space="preserve"> </v>
      </c>
      <c r="P2694" s="275"/>
      <c r="Q2694" s="263" t="str">
        <f t="shared" si="174"/>
        <v xml:space="preserve"> </v>
      </c>
      <c r="R2694" s="9"/>
      <c r="S2694" s="9"/>
      <c r="T2694" s="9"/>
      <c r="U2694" s="9"/>
      <c r="V2694" s="9"/>
    </row>
    <row r="2695" spans="1:22" s="4" customFormat="1" x14ac:dyDescent="0.2">
      <c r="A2695" s="12" t="s">
        <v>1610</v>
      </c>
      <c r="B2695" s="171" t="s">
        <v>4154</v>
      </c>
      <c r="C2695" s="115" t="s">
        <v>1696</v>
      </c>
      <c r="D2695" s="105">
        <v>120</v>
      </c>
      <c r="E2695" s="168">
        <v>2012</v>
      </c>
      <c r="F2695" s="38"/>
      <c r="G2695" s="263" t="str">
        <f t="shared" si="171"/>
        <v xml:space="preserve"> </v>
      </c>
      <c r="H2695" s="12"/>
      <c r="I2695" s="13" t="s">
        <v>4042</v>
      </c>
      <c r="J2695" s="263" t="str">
        <f t="shared" si="172"/>
        <v xml:space="preserve"> </v>
      </c>
      <c r="K2695" s="38" t="str">
        <f>IF(D2695&gt;=('28 Populations and thresholds'!$I$51),"YES"," ")</f>
        <v>YES</v>
      </c>
      <c r="L2695" s="38" t="str">
        <f>IF(K2695="YES"," ",IF(D2695&gt;=('28 Populations and thresholds'!$I$51)*0.25,"YES"))</f>
        <v xml:space="preserve"> </v>
      </c>
      <c r="M2695" s="38" t="b">
        <f>OR('28 Populations and thresholds'!$J$51="CR",'28 Populations and thresholds'!$J$51="EN",'28 Populations and thresholds'!$J$51="VU")</f>
        <v>1</v>
      </c>
      <c r="N2695" s="75">
        <f>D2695/'28 Populations and thresholds'!$H$51</f>
        <v>4.4444444444444446E-2</v>
      </c>
      <c r="O2695" s="263" t="str">
        <f t="shared" si="173"/>
        <v xml:space="preserve"> </v>
      </c>
      <c r="P2695" s="12"/>
      <c r="Q2695" s="263" t="str">
        <f t="shared" si="174"/>
        <v xml:space="preserve"> </v>
      </c>
      <c r="R2695" s="9"/>
      <c r="S2695" s="9"/>
      <c r="T2695" s="9"/>
      <c r="U2695" s="9"/>
      <c r="V2695" s="9"/>
    </row>
    <row r="2696" spans="1:22" s="4" customFormat="1" x14ac:dyDescent="0.2">
      <c r="A2696" s="275" t="s">
        <v>1610</v>
      </c>
      <c r="B2696" s="268" t="s">
        <v>1032</v>
      </c>
      <c r="C2696" s="269" t="s">
        <v>3765</v>
      </c>
      <c r="D2696" s="270">
        <v>347</v>
      </c>
      <c r="E2696" s="271">
        <v>36019</v>
      </c>
      <c r="F2696" s="272"/>
      <c r="G2696" s="263" t="str">
        <f t="shared" si="171"/>
        <v xml:space="preserve"> </v>
      </c>
      <c r="H2696" s="267" t="s">
        <v>21</v>
      </c>
      <c r="I2696" s="267" t="s">
        <v>604</v>
      </c>
      <c r="J2696" s="263" t="str">
        <f t="shared" si="172"/>
        <v xml:space="preserve"> </v>
      </c>
      <c r="K2696" s="272" t="str">
        <f>IF(D2696&gt;=('28 Populations and thresholds'!$I$193),"YES"," ")</f>
        <v xml:space="preserve"> </v>
      </c>
      <c r="L2696" s="272" t="str">
        <f>IF(K2696="YES"," ",IF(D2696&gt;=('28 Populations and thresholds'!$I$193)*0.25,"YES"))</f>
        <v>YES</v>
      </c>
      <c r="M2696" s="272" t="b">
        <f>OR('28 Populations and thresholds'!$J$193="CR",'28 Populations and thresholds'!$J$193="EN",'28 Populations and thresholds'!$J$193="VU")</f>
        <v>0</v>
      </c>
      <c r="N2696" s="273">
        <f>D2696/'28 Populations and thresholds'!$H$193</f>
        <v>7.8863636363636358E-3</v>
      </c>
      <c r="O2696" s="263" t="str">
        <f t="shared" si="173"/>
        <v xml:space="preserve"> </v>
      </c>
      <c r="P2696" s="275"/>
      <c r="Q2696" s="263" t="str">
        <f t="shared" si="174"/>
        <v xml:space="preserve"> </v>
      </c>
      <c r="R2696" s="9"/>
      <c r="S2696" s="9"/>
      <c r="T2696" s="9"/>
      <c r="U2696" s="9"/>
      <c r="V2696" s="9"/>
    </row>
    <row r="2697" spans="1:22" s="4" customFormat="1" x14ac:dyDescent="0.2">
      <c r="A2697" s="275" t="s">
        <v>1610</v>
      </c>
      <c r="B2697" s="268" t="s">
        <v>1032</v>
      </c>
      <c r="C2697" s="280" t="s">
        <v>3758</v>
      </c>
      <c r="D2697" s="270">
        <v>407</v>
      </c>
      <c r="E2697" s="271">
        <v>35930</v>
      </c>
      <c r="F2697" s="272"/>
      <c r="G2697" s="263" t="str">
        <f t="shared" si="171"/>
        <v xml:space="preserve"> </v>
      </c>
      <c r="H2697" s="267" t="s">
        <v>21</v>
      </c>
      <c r="I2697" s="267" t="s">
        <v>604</v>
      </c>
      <c r="J2697" s="263" t="str">
        <f t="shared" si="172"/>
        <v xml:space="preserve"> </v>
      </c>
      <c r="K2697" s="272" t="str">
        <f>IF(D2697&gt;=('28 Populations and thresholds'!$I$179),"YES"," ")</f>
        <v xml:space="preserve"> </v>
      </c>
      <c r="L2697" s="272" t="str">
        <f>IF(K2697="YES"," ",IF(D2697&gt;=('28 Populations and thresholds'!$I$179)*0.25,"YES"))</f>
        <v>YES</v>
      </c>
      <c r="M2697" s="272" t="b">
        <f>OR('28 Populations and thresholds'!$J$179="CR",'28 Populations and thresholds'!$J$179="EN",'28 Populations and thresholds'!$J$179="VU")</f>
        <v>0</v>
      </c>
      <c r="N2697" s="273">
        <f>D2697/'28 Populations and thresholds'!$H$179</f>
        <v>7.4000000000000003E-3</v>
      </c>
      <c r="O2697" s="263" t="str">
        <f t="shared" si="173"/>
        <v xml:space="preserve"> </v>
      </c>
      <c r="P2697" s="269"/>
      <c r="Q2697" s="263" t="str">
        <f t="shared" si="174"/>
        <v xml:space="preserve"> </v>
      </c>
      <c r="R2697" s="9"/>
      <c r="S2697" s="9"/>
      <c r="T2697" s="9"/>
      <c r="U2697" s="9"/>
      <c r="V2697" s="9"/>
    </row>
    <row r="2698" spans="1:22" s="4" customFormat="1" x14ac:dyDescent="0.2">
      <c r="A2698" s="12" t="s">
        <v>1610</v>
      </c>
      <c r="B2698" s="4" t="s">
        <v>3580</v>
      </c>
      <c r="C2698" s="4" t="s">
        <v>3570</v>
      </c>
      <c r="D2698" s="5">
        <v>341</v>
      </c>
      <c r="E2698" s="104">
        <v>2003</v>
      </c>
      <c r="F2698" s="38"/>
      <c r="G2698" s="263" t="str">
        <f t="shared" si="171"/>
        <v xml:space="preserve"> </v>
      </c>
      <c r="H2698" s="12" t="s">
        <v>139</v>
      </c>
      <c r="I2698" s="12" t="s">
        <v>3388</v>
      </c>
      <c r="J2698" s="263" t="str">
        <f t="shared" si="172"/>
        <v xml:space="preserve"> </v>
      </c>
      <c r="K2698" s="38" t="str">
        <f>IF(D2698&gt;=('28 Populations and thresholds'!$I$82),"YES"," ")</f>
        <v>YES</v>
      </c>
      <c r="L2698" s="38" t="str">
        <f>IF(K2698="YES"," ",IF(D2698&gt;=('28 Populations and thresholds'!$I$82)*0.25,"YES"))</f>
        <v xml:space="preserve"> </v>
      </c>
      <c r="M2698" s="38" t="b">
        <f>OR('28 Populations and thresholds'!$J$82="CR",'28 Populations and thresholds'!$J$82="EN",'28 Populations and thresholds'!$J$82="VU")</f>
        <v>0</v>
      </c>
      <c r="N2698" s="75">
        <f>D2698/'28 Populations and thresholds'!$H$82</f>
        <v>8.5250000000000006E-2</v>
      </c>
      <c r="O2698" s="263" t="str">
        <f t="shared" si="173"/>
        <v xml:space="preserve"> </v>
      </c>
      <c r="P2698" s="12"/>
      <c r="Q2698" s="263" t="str">
        <f t="shared" si="174"/>
        <v xml:space="preserve"> </v>
      </c>
      <c r="R2698" s="9"/>
      <c r="S2698" s="9"/>
      <c r="T2698" s="9"/>
      <c r="U2698" s="9"/>
      <c r="V2698" s="9"/>
    </row>
    <row r="2699" spans="1:22" s="4" customFormat="1" x14ac:dyDescent="0.2">
      <c r="A2699" s="275" t="s">
        <v>1610</v>
      </c>
      <c r="B2699" s="277" t="s">
        <v>4444</v>
      </c>
      <c r="C2699" s="269" t="s">
        <v>3594</v>
      </c>
      <c r="D2699" s="279">
        <v>5000</v>
      </c>
      <c r="E2699" s="274" t="s">
        <v>3938</v>
      </c>
      <c r="F2699" s="272"/>
      <c r="G2699" s="263" t="str">
        <f t="shared" si="171"/>
        <v xml:space="preserve"> </v>
      </c>
      <c r="H2699" s="275"/>
      <c r="I2699" s="275" t="s">
        <v>4429</v>
      </c>
      <c r="J2699" s="263" t="str">
        <f t="shared" si="172"/>
        <v xml:space="preserve"> </v>
      </c>
      <c r="K2699" s="272" t="str">
        <f>IF(D2699&gt;=('28 Populations and thresholds'!$I$87),"YES"," ")</f>
        <v>YES</v>
      </c>
      <c r="L2699" s="272" t="str">
        <f>IF(K2699="YES"," ",IF(D2699&gt;=('28 Populations and thresholds'!$I$87)*0.25,"YES"))</f>
        <v xml:space="preserve"> </v>
      </c>
      <c r="M2699" s="272" t="b">
        <f>OR('28 Populations and thresholds'!$J$87="CR",'28 Populations and thresholds'!$J$87="EN",'28 Populations and thresholds'!$J$87="VU")</f>
        <v>0</v>
      </c>
      <c r="N2699" s="273">
        <f>D2699/'28 Populations and thresholds'!$H$87</f>
        <v>5.0000000000000001E-3</v>
      </c>
      <c r="O2699" s="263" t="str">
        <f t="shared" si="173"/>
        <v xml:space="preserve"> </v>
      </c>
      <c r="P2699" s="275"/>
      <c r="Q2699" s="263" t="str">
        <f t="shared" si="174"/>
        <v xml:space="preserve"> </v>
      </c>
      <c r="R2699" s="9"/>
      <c r="S2699" s="9"/>
      <c r="T2699" s="9"/>
      <c r="U2699" s="9"/>
      <c r="V2699" s="9"/>
    </row>
    <row r="2700" spans="1:22" s="4" customFormat="1" x14ac:dyDescent="0.2">
      <c r="A2700" s="143" t="s">
        <v>1610</v>
      </c>
      <c r="B2700" s="40" t="s">
        <v>953</v>
      </c>
      <c r="C2700" s="265" t="s">
        <v>3795</v>
      </c>
      <c r="D2700" s="41">
        <v>5800</v>
      </c>
      <c r="E2700" s="46">
        <v>35916</v>
      </c>
      <c r="F2700" s="43"/>
      <c r="G2700" s="263" t="str">
        <f t="shared" si="171"/>
        <v xml:space="preserve"> </v>
      </c>
      <c r="H2700" s="143" t="s">
        <v>21</v>
      </c>
      <c r="I2700" s="143" t="s">
        <v>907</v>
      </c>
      <c r="J2700" s="263" t="str">
        <f t="shared" si="172"/>
        <v xml:space="preserve"> </v>
      </c>
      <c r="K2700" s="38" t="str">
        <f>IF(D2700&gt;=(('28 Populations and thresholds'!$I$176)+('28 Populations and thresholds'!$I$177)),"YES"," ")</f>
        <v>YES</v>
      </c>
      <c r="L2700" s="38" t="str">
        <f>IF(K2700="YES"," ",IF(D2700&gt;=(('28 Populations and thresholds'!$I$176)+('28 Populations and thresholds'!$I$177))*0.25,"YES"))</f>
        <v xml:space="preserve"> </v>
      </c>
      <c r="M2700" s="38" t="b">
        <f>OR('28 Populations and thresholds'!$J$176="CR",'28 Populations and thresholds'!$J$176="EN",'28 Populations and thresholds'!$J$176="VU")</f>
        <v>0</v>
      </c>
      <c r="N2700" s="75">
        <f>D2700/(('28 Populations and thresholds'!$H$176)+('28 Populations and thresholds'!$H$177))</f>
        <v>2.078853046594982E-2</v>
      </c>
      <c r="O2700" s="263" t="str">
        <f t="shared" si="173"/>
        <v xml:space="preserve"> </v>
      </c>
      <c r="P2700" s="12" t="s">
        <v>4568</v>
      </c>
      <c r="Q2700" s="263" t="str">
        <f t="shared" si="174"/>
        <v xml:space="preserve"> </v>
      </c>
      <c r="R2700" s="9"/>
      <c r="S2700" s="9"/>
      <c r="T2700" s="9"/>
      <c r="U2700" s="9"/>
      <c r="V2700" s="9"/>
    </row>
    <row r="2701" spans="1:22" s="4" customFormat="1" x14ac:dyDescent="0.2">
      <c r="A2701" s="12" t="s">
        <v>1610</v>
      </c>
      <c r="B2701" s="40" t="s">
        <v>953</v>
      </c>
      <c r="C2701" s="160" t="s">
        <v>3756</v>
      </c>
      <c r="D2701" s="41">
        <v>2020</v>
      </c>
      <c r="E2701" s="46">
        <v>37012</v>
      </c>
      <c r="F2701" s="38"/>
      <c r="G2701" s="263" t="str">
        <f t="shared" si="171"/>
        <v xml:space="preserve"> </v>
      </c>
      <c r="H2701" s="143" t="s">
        <v>21</v>
      </c>
      <c r="I2701" s="143" t="s">
        <v>907</v>
      </c>
      <c r="J2701" s="263" t="str">
        <f t="shared" si="172"/>
        <v xml:space="preserve"> </v>
      </c>
      <c r="K2701" s="38" t="str">
        <f>IF(D2701&gt;=('28 Populations and thresholds'!$I$175),"YES"," ")</f>
        <v>YES</v>
      </c>
      <c r="L2701" s="38" t="str">
        <f>IF(K2701="YES"," ",IF(D2701&gt;=('28 Populations and thresholds'!$I$175)*0.25,"YES"))</f>
        <v xml:space="preserve"> </v>
      </c>
      <c r="M2701" s="38" t="b">
        <f>OR('28 Populations and thresholds'!$J$175="CR",'28 Populations and thresholds'!$J$175="EN",'28 Populations and thresholds'!$J$175="VU")</f>
        <v>0</v>
      </c>
      <c r="N2701" s="75">
        <f>D2701/'28 Populations and thresholds'!$H$175</f>
        <v>1.4532374100719425E-2</v>
      </c>
      <c r="O2701" s="263" t="str">
        <f t="shared" si="173"/>
        <v xml:space="preserve"> </v>
      </c>
      <c r="P2701" s="12"/>
      <c r="Q2701" s="263" t="str">
        <f t="shared" si="174"/>
        <v xml:space="preserve"> </v>
      </c>
      <c r="R2701" s="9"/>
      <c r="S2701" s="9"/>
      <c r="T2701" s="9"/>
      <c r="U2701" s="9"/>
      <c r="V2701" s="9"/>
    </row>
    <row r="2702" spans="1:22" s="4" customFormat="1" x14ac:dyDescent="0.2">
      <c r="A2702" s="12" t="s">
        <v>1610</v>
      </c>
      <c r="B2702" s="4" t="s">
        <v>953</v>
      </c>
      <c r="C2702" s="4" t="s">
        <v>3719</v>
      </c>
      <c r="D2702" s="5">
        <v>42</v>
      </c>
      <c r="E2702" s="148">
        <v>36373</v>
      </c>
      <c r="F2702" s="38"/>
      <c r="G2702" s="263" t="str">
        <f t="shared" si="171"/>
        <v xml:space="preserve"> </v>
      </c>
      <c r="H2702" s="13" t="s">
        <v>4019</v>
      </c>
      <c r="I2702" s="13"/>
      <c r="J2702" s="263" t="str">
        <f t="shared" si="172"/>
        <v xml:space="preserve"> </v>
      </c>
      <c r="K2702" s="38" t="str">
        <f>IF(D2702&gt;=('28 Populations and thresholds'!$I$32),"YES"," ")</f>
        <v>YES</v>
      </c>
      <c r="L2702" s="38" t="str">
        <f>IF(K2702="YES"," ",IF(D2702&gt;=('28 Populations and thresholds'!$I$32)*0.25,"YES"))</f>
        <v xml:space="preserve"> </v>
      </c>
      <c r="M2702" s="38" t="b">
        <f>OR('28 Populations and thresholds'!$J$32="CR",'28 Populations and thresholds'!$J$32="EN",'28 Populations and thresholds'!$J$32="VU")</f>
        <v>1</v>
      </c>
      <c r="N2702" s="75">
        <f>D2702/'28 Populations and thresholds'!$H$32</f>
        <v>1.0243902439024391E-2</v>
      </c>
      <c r="O2702" s="263" t="str">
        <f t="shared" si="173"/>
        <v xml:space="preserve"> </v>
      </c>
      <c r="P2702" s="12"/>
      <c r="Q2702" s="263" t="str">
        <f t="shared" si="174"/>
        <v xml:space="preserve"> </v>
      </c>
      <c r="R2702" s="9"/>
      <c r="S2702" s="9"/>
      <c r="T2702" s="9"/>
      <c r="U2702" s="9"/>
      <c r="V2702" s="9"/>
    </row>
    <row r="2703" spans="1:22" s="4" customFormat="1" x14ac:dyDescent="0.2">
      <c r="A2703" s="12" t="s">
        <v>1610</v>
      </c>
      <c r="B2703" s="40" t="s">
        <v>953</v>
      </c>
      <c r="C2703" s="4" t="s">
        <v>3761</v>
      </c>
      <c r="D2703" s="41">
        <v>460</v>
      </c>
      <c r="E2703" s="46">
        <v>35674</v>
      </c>
      <c r="F2703" s="38"/>
      <c r="G2703" s="263" t="str">
        <f t="shared" si="171"/>
        <v xml:space="preserve"> </v>
      </c>
      <c r="H2703" s="143" t="s">
        <v>21</v>
      </c>
      <c r="I2703" s="143" t="s">
        <v>907</v>
      </c>
      <c r="J2703" s="263" t="str">
        <f t="shared" si="172"/>
        <v xml:space="preserve"> </v>
      </c>
      <c r="K2703" s="38" t="str">
        <f>IF(D2703&gt;=('28 Populations and thresholds'!$I$187),"YES"," ")</f>
        <v xml:space="preserve"> </v>
      </c>
      <c r="L2703" s="38" t="str">
        <f>IF(K2703="YES"," ",IF(D2703&gt;=('28 Populations and thresholds'!$I$187)*0.25,"YES"))</f>
        <v>YES</v>
      </c>
      <c r="M2703" s="38" t="b">
        <f>OR('28 Populations and thresholds'!$J$187="CR",'28 Populations and thresholds'!$J$187="EN",'28 Populations and thresholds'!$J$187="VU")</f>
        <v>0</v>
      </c>
      <c r="N2703" s="75">
        <f>D2703/'28 Populations and thresholds'!$H$187</f>
        <v>4.5999999999999999E-3</v>
      </c>
      <c r="O2703" s="263" t="str">
        <f t="shared" si="173"/>
        <v xml:space="preserve"> </v>
      </c>
      <c r="P2703" s="9"/>
      <c r="Q2703" s="263" t="str">
        <f t="shared" si="174"/>
        <v xml:space="preserve"> </v>
      </c>
      <c r="R2703" s="9"/>
      <c r="S2703" s="9"/>
      <c r="T2703" s="9"/>
      <c r="U2703" s="9"/>
      <c r="V2703" s="9"/>
    </row>
    <row r="2704" spans="1:22" s="4" customFormat="1" x14ac:dyDescent="0.2">
      <c r="A2704" s="12" t="s">
        <v>1610</v>
      </c>
      <c r="B2704" s="4" t="s">
        <v>953</v>
      </c>
      <c r="C2704" s="4" t="s">
        <v>3564</v>
      </c>
      <c r="D2704" s="5">
        <v>7500</v>
      </c>
      <c r="E2704" s="104">
        <v>2005</v>
      </c>
      <c r="F2704" s="38"/>
      <c r="G2704" s="263" t="str">
        <f t="shared" si="171"/>
        <v xml:space="preserve"> </v>
      </c>
      <c r="H2704" s="12" t="s">
        <v>139</v>
      </c>
      <c r="I2704" s="12" t="s">
        <v>3388</v>
      </c>
      <c r="J2704" s="263" t="str">
        <f t="shared" si="172"/>
        <v xml:space="preserve"> </v>
      </c>
      <c r="K2704" s="38" t="str">
        <f>IF(D2704&gt;=('28 Populations and thresholds'!$I$79),"YES"," ")</f>
        <v>YES</v>
      </c>
      <c r="L2704" s="38" t="str">
        <f>IF(K2704="YES"," ",IF(D2704&gt;=('28 Populations and thresholds'!$I$79)*0.25,"YES"))</f>
        <v xml:space="preserve"> </v>
      </c>
      <c r="M2704" s="38" t="b">
        <f>OR('28 Populations and thresholds'!$J$79="CR",'28 Populations and thresholds'!$J$79="EN",'28 Populations and thresholds'!$J$79="VU")</f>
        <v>0</v>
      </c>
      <c r="N2704" s="75">
        <f>D2704/'28 Populations and thresholds'!$H$79</f>
        <v>0.05</v>
      </c>
      <c r="O2704" s="263" t="str">
        <f t="shared" si="173"/>
        <v xml:space="preserve"> </v>
      </c>
      <c r="P2704" s="9"/>
      <c r="Q2704" s="263" t="str">
        <f t="shared" si="174"/>
        <v xml:space="preserve"> </v>
      </c>
      <c r="R2704" s="9"/>
      <c r="S2704" s="9"/>
      <c r="T2704" s="9"/>
      <c r="U2704" s="9"/>
      <c r="V2704" s="9"/>
    </row>
    <row r="2705" spans="1:22" s="4" customFormat="1" x14ac:dyDescent="0.2">
      <c r="A2705" s="12" t="s">
        <v>1610</v>
      </c>
      <c r="B2705" s="40" t="s">
        <v>953</v>
      </c>
      <c r="C2705" s="4" t="s">
        <v>3482</v>
      </c>
      <c r="D2705" s="41">
        <v>15200</v>
      </c>
      <c r="E2705" s="46">
        <v>36266</v>
      </c>
      <c r="F2705" s="38"/>
      <c r="G2705" s="263" t="str">
        <f t="shared" si="171"/>
        <v xml:space="preserve"> </v>
      </c>
      <c r="H2705" s="143" t="s">
        <v>21</v>
      </c>
      <c r="I2705" s="143" t="s">
        <v>82</v>
      </c>
      <c r="J2705" s="263" t="str">
        <f t="shared" si="172"/>
        <v xml:space="preserve"> </v>
      </c>
      <c r="K2705" s="38" t="str">
        <f>IF(D2705&gt;=(('28 Populations and thresholds'!$I$205)+('28 Populations and thresholds'!$I$206)+('28 Populations and thresholds'!$I$207)+('28 Populations and thresholds'!$I$208)),"YES"," ")</f>
        <v>YES</v>
      </c>
      <c r="L2705" s="38" t="str">
        <f>IF(K2705="YES"," ",IF(D2705&gt;=(('28 Populations and thresholds'!$I$205)+('28 Populations and thresholds'!$I$206)+('28 Populations and thresholds'!$I$207)+('28 Populations and thresholds'!$I$208))*0.25,"YES"))</f>
        <v xml:space="preserve"> </v>
      </c>
      <c r="M2705" s="38" t="b">
        <f>OR('28 Populations and thresholds'!$J$206="CR",'28 Populations and thresholds'!$J$206="EN",'28 Populations and thresholds'!$J$206="VU")</f>
        <v>0</v>
      </c>
      <c r="N2705" s="75">
        <f>D2705/(('28 Populations and thresholds'!$H$205)+('28 Populations and thresholds'!$H$206)+('28 Populations and thresholds'!$H$207)+('28 Populations and thresholds'!$H$208))</f>
        <v>5.6824554188941645E-3</v>
      </c>
      <c r="O2705" s="263" t="str">
        <f t="shared" si="173"/>
        <v xml:space="preserve"> </v>
      </c>
      <c r="P2705" s="12" t="s">
        <v>4568</v>
      </c>
      <c r="Q2705" s="263" t="str">
        <f t="shared" si="174"/>
        <v xml:space="preserve"> </v>
      </c>
      <c r="R2705" s="9"/>
      <c r="S2705" s="9"/>
      <c r="T2705" s="9"/>
      <c r="U2705" s="9"/>
      <c r="V2705" s="9"/>
    </row>
    <row r="2706" spans="1:22" s="4" customFormat="1" x14ac:dyDescent="0.2">
      <c r="A2706" s="12" t="s">
        <v>1610</v>
      </c>
      <c r="B2706" s="40" t="s">
        <v>953</v>
      </c>
      <c r="C2706" s="4" t="s">
        <v>3467</v>
      </c>
      <c r="D2706" s="41">
        <v>2451</v>
      </c>
      <c r="E2706" s="46">
        <v>35551</v>
      </c>
      <c r="F2706" s="38"/>
      <c r="G2706" s="263" t="str">
        <f t="shared" si="171"/>
        <v xml:space="preserve"> </v>
      </c>
      <c r="H2706" s="143" t="s">
        <v>21</v>
      </c>
      <c r="I2706" s="143" t="s">
        <v>907</v>
      </c>
      <c r="J2706" s="263" t="str">
        <f t="shared" si="172"/>
        <v xml:space="preserve"> </v>
      </c>
      <c r="K2706" s="38" t="str">
        <f>IF(D2706&gt;=('28 Populations and thresholds'!$I$180),"YES"," ")</f>
        <v>YES</v>
      </c>
      <c r="L2706" s="38" t="str">
        <f>IF(K2706="YES"," ",IF(D2706&gt;=('28 Populations and thresholds'!$I$180)*0.25,"YES"))</f>
        <v xml:space="preserve"> </v>
      </c>
      <c r="M2706" s="38" t="b">
        <f>OR('28 Populations and thresholds'!$J$180="CR",'28 Populations and thresholds'!$J$180="EN",'28 Populations and thresholds'!$J$180="VU")</f>
        <v>0</v>
      </c>
      <c r="N2706" s="75">
        <f>D2706/'28 Populations and thresholds'!$H$180</f>
        <v>2.4510000000000001E-2</v>
      </c>
      <c r="O2706" s="263" t="str">
        <f t="shared" si="173"/>
        <v xml:space="preserve"> </v>
      </c>
      <c r="P2706" s="9"/>
      <c r="Q2706" s="263" t="str">
        <f t="shared" si="174"/>
        <v xml:space="preserve"> </v>
      </c>
      <c r="R2706" s="9"/>
      <c r="S2706" s="9"/>
      <c r="T2706" s="9"/>
      <c r="U2706" s="9"/>
      <c r="V2706" s="9"/>
    </row>
    <row r="2707" spans="1:22" s="4" customFormat="1" x14ac:dyDescent="0.2">
      <c r="A2707" s="12" t="s">
        <v>1610</v>
      </c>
      <c r="B2707" s="40" t="s">
        <v>953</v>
      </c>
      <c r="C2707" s="4" t="s">
        <v>3446</v>
      </c>
      <c r="D2707" s="41">
        <v>220</v>
      </c>
      <c r="E2707" s="46">
        <v>36039</v>
      </c>
      <c r="F2707" s="38"/>
      <c r="G2707" s="263" t="str">
        <f t="shared" si="171"/>
        <v xml:space="preserve"> </v>
      </c>
      <c r="H2707" s="143" t="s">
        <v>21</v>
      </c>
      <c r="I2707" s="143" t="s">
        <v>907</v>
      </c>
      <c r="J2707" s="263" t="str">
        <f t="shared" si="172"/>
        <v xml:space="preserve"> </v>
      </c>
      <c r="K2707" s="38" t="str">
        <f>IF(D2707&gt;=('28 Populations and thresholds'!$I$144),"YES"," ")</f>
        <v>YES</v>
      </c>
      <c r="L2707" s="38" t="str">
        <f>IF(K2707="YES"," ",IF(D2707&gt;=('28 Populations and thresholds'!$I$144)*0.25,"YES"))</f>
        <v xml:space="preserve"> </v>
      </c>
      <c r="M2707" s="38" t="b">
        <f>OR('28 Populations and thresholds'!$J$144="CR",'28 Populations and thresholds'!$J$144="EN",'28 Populations and thresholds'!$J$144="VU")</f>
        <v>0</v>
      </c>
      <c r="N2707" s="75">
        <f>D2707/'28 Populations and thresholds'!$H$144</f>
        <v>2.1999999999999999E-2</v>
      </c>
      <c r="O2707" s="263" t="str">
        <f t="shared" si="173"/>
        <v xml:space="preserve"> </v>
      </c>
      <c r="P2707" s="9"/>
      <c r="Q2707" s="263" t="str">
        <f t="shared" si="174"/>
        <v xml:space="preserve"> </v>
      </c>
      <c r="R2707" s="9"/>
      <c r="S2707" s="9"/>
      <c r="T2707" s="9"/>
      <c r="U2707" s="9"/>
      <c r="V2707" s="9"/>
    </row>
    <row r="2708" spans="1:22" s="4" customFormat="1" x14ac:dyDescent="0.2">
      <c r="A2708" s="12" t="s">
        <v>1610</v>
      </c>
      <c r="B2708" s="40" t="s">
        <v>953</v>
      </c>
      <c r="C2708" s="4" t="s">
        <v>3470</v>
      </c>
      <c r="D2708" s="41">
        <v>280</v>
      </c>
      <c r="E2708" s="46">
        <v>35551</v>
      </c>
      <c r="F2708" s="38"/>
      <c r="G2708" s="263" t="str">
        <f t="shared" si="171"/>
        <v xml:space="preserve"> </v>
      </c>
      <c r="H2708" s="143" t="s">
        <v>21</v>
      </c>
      <c r="I2708" s="143" t="s">
        <v>907</v>
      </c>
      <c r="J2708" s="263" t="str">
        <f t="shared" si="172"/>
        <v xml:space="preserve"> </v>
      </c>
      <c r="K2708" s="38" t="str">
        <f>IF(D2708&gt;=('28 Populations and thresholds'!$I$181),"YES"," ")</f>
        <v xml:space="preserve"> </v>
      </c>
      <c r="L2708" s="38" t="str">
        <f>IF(K2708="YES"," ",IF(D2708&gt;=('28 Populations and thresholds'!$I$181)*0.25,"YES"))</f>
        <v>YES</v>
      </c>
      <c r="M2708" s="38" t="b">
        <f>OR('28 Populations and thresholds'!$J$181="CR",'28 Populations and thresholds'!$J$181="EN",'28 Populations and thresholds'!$J$181="VU")</f>
        <v>1</v>
      </c>
      <c r="N2708" s="75">
        <f>D2708/'28 Populations and thresholds'!$H$181</f>
        <v>8.7500000000000008E-3</v>
      </c>
      <c r="O2708" s="263" t="str">
        <f t="shared" si="173"/>
        <v xml:space="preserve"> </v>
      </c>
      <c r="P2708" s="9"/>
      <c r="Q2708" s="263" t="str">
        <f t="shared" si="174"/>
        <v xml:space="preserve"> </v>
      </c>
      <c r="R2708" s="9"/>
      <c r="S2708" s="9"/>
      <c r="T2708" s="9"/>
      <c r="U2708" s="9"/>
      <c r="V2708" s="9"/>
    </row>
    <row r="2709" spans="1:22" s="4" customFormat="1" x14ac:dyDescent="0.2">
      <c r="A2709" s="12" t="s">
        <v>1610</v>
      </c>
      <c r="B2709" s="40" t="s">
        <v>953</v>
      </c>
      <c r="C2709" s="4" t="s">
        <v>3767</v>
      </c>
      <c r="D2709" s="41">
        <v>21000</v>
      </c>
      <c r="E2709" s="46">
        <v>35916</v>
      </c>
      <c r="F2709" s="38"/>
      <c r="G2709" s="263" t="str">
        <f t="shared" si="171"/>
        <v xml:space="preserve"> </v>
      </c>
      <c r="H2709" s="143" t="s">
        <v>21</v>
      </c>
      <c r="I2709" s="143" t="s">
        <v>907</v>
      </c>
      <c r="J2709" s="263" t="str">
        <f t="shared" si="172"/>
        <v xml:space="preserve"> </v>
      </c>
      <c r="K2709" s="38" t="str">
        <f>IF(D2709&gt;=('28 Populations and thresholds'!$I$195),"YES"," ")</f>
        <v>YES</v>
      </c>
      <c r="L2709" s="38" t="str">
        <f>IF(K2709="YES"," ",IF(D2709&gt;=('28 Populations and thresholds'!$I$195)*0.25,"YES"))</f>
        <v xml:space="preserve"> </v>
      </c>
      <c r="M2709" s="38" t="b">
        <f>OR('28 Populations and thresholds'!$J$195="CR",'28 Populations and thresholds'!$J$195="EN",'28 Populations and thresholds'!$J$195="VU")</f>
        <v>1</v>
      </c>
      <c r="N2709" s="75">
        <f>D2709/'28 Populations and thresholds'!$H$195</f>
        <v>7.2413793103448282E-2</v>
      </c>
      <c r="O2709" s="263" t="str">
        <f t="shared" si="173"/>
        <v xml:space="preserve"> </v>
      </c>
      <c r="P2709" s="12"/>
      <c r="Q2709" s="263" t="str">
        <f t="shared" si="174"/>
        <v xml:space="preserve"> </v>
      </c>
      <c r="R2709" s="9"/>
      <c r="S2709" s="9"/>
      <c r="T2709" s="9"/>
      <c r="U2709" s="9"/>
      <c r="V2709" s="9"/>
    </row>
    <row r="2710" spans="1:22" s="4" customFormat="1" x14ac:dyDescent="0.2">
      <c r="A2710" s="12" t="s">
        <v>1610</v>
      </c>
      <c r="B2710" s="40" t="s">
        <v>953</v>
      </c>
      <c r="C2710" s="4" t="s">
        <v>3451</v>
      </c>
      <c r="D2710" s="41">
        <v>2265</v>
      </c>
      <c r="E2710" s="46">
        <v>35916</v>
      </c>
      <c r="F2710" s="38"/>
      <c r="G2710" s="263" t="str">
        <f t="shared" si="171"/>
        <v xml:space="preserve"> </v>
      </c>
      <c r="H2710" s="143" t="s">
        <v>21</v>
      </c>
      <c r="I2710" s="143" t="s">
        <v>82</v>
      </c>
      <c r="J2710" s="263" t="str">
        <f t="shared" si="172"/>
        <v xml:space="preserve"> </v>
      </c>
      <c r="K2710" s="38" t="str">
        <f>IF(D2710&gt;=('28 Populations and thresholds'!$I$154),"YES"," ")</f>
        <v>YES</v>
      </c>
      <c r="L2710" s="38" t="str">
        <f>IF(K2710="YES"," ",IF(D2710&gt;=('28 Populations and thresholds'!$I$154)*0.25,"YES"))</f>
        <v xml:space="preserve"> </v>
      </c>
      <c r="M2710" s="38" t="b">
        <f>OR('28 Populations and thresholds'!$J$154="CR",'28 Populations and thresholds'!$J$154="EN",'28 Populations and thresholds'!$J$154="VU")</f>
        <v>0</v>
      </c>
      <c r="N2710" s="75">
        <f>D2710/'28 Populations and thresholds'!$H$154</f>
        <v>2.1778846153846156E-2</v>
      </c>
      <c r="O2710" s="263" t="str">
        <f t="shared" si="173"/>
        <v xml:space="preserve"> </v>
      </c>
      <c r="P2710" s="9"/>
      <c r="Q2710" s="263" t="str">
        <f t="shared" si="174"/>
        <v xml:space="preserve"> </v>
      </c>
      <c r="R2710" s="9"/>
      <c r="S2710" s="9"/>
      <c r="T2710" s="9"/>
      <c r="U2710" s="9"/>
      <c r="V2710" s="9"/>
    </row>
    <row r="2711" spans="1:22" s="4" customFormat="1" x14ac:dyDescent="0.2">
      <c r="A2711" s="12" t="s">
        <v>1610</v>
      </c>
      <c r="B2711" s="40" t="s">
        <v>953</v>
      </c>
      <c r="C2711" s="4" t="s">
        <v>3452</v>
      </c>
      <c r="D2711" s="41">
        <v>4600</v>
      </c>
      <c r="E2711" s="46">
        <v>35916</v>
      </c>
      <c r="F2711" s="38"/>
      <c r="G2711" s="263" t="str">
        <f t="shared" si="171"/>
        <v xml:space="preserve"> </v>
      </c>
      <c r="H2711" s="143" t="s">
        <v>21</v>
      </c>
      <c r="I2711" s="143" t="s">
        <v>907</v>
      </c>
      <c r="J2711" s="263" t="str">
        <f t="shared" si="172"/>
        <v xml:space="preserve"> </v>
      </c>
      <c r="K2711" s="38" t="str">
        <f>IF(D2711&gt;=('28 Populations and thresholds'!$I$158),"YES"," ")</f>
        <v>YES</v>
      </c>
      <c r="L2711" s="38" t="str">
        <f>IF(K2711="YES"," ",IF(D2711&gt;=('28 Populations and thresholds'!$I$158)*0.25,"YES"))</f>
        <v xml:space="preserve"> </v>
      </c>
      <c r="M2711" s="38" t="b">
        <f>OR('28 Populations and thresholds'!$J$158="CR",'28 Populations and thresholds'!$J$158="EN",'28 Populations and thresholds'!$J$158="VU")</f>
        <v>0</v>
      </c>
      <c r="N2711" s="75">
        <f>D2711/'28 Populations and thresholds'!$H$158</f>
        <v>4.5999999999999999E-2</v>
      </c>
      <c r="O2711" s="263" t="str">
        <f t="shared" si="173"/>
        <v xml:space="preserve"> </v>
      </c>
      <c r="P2711" s="9"/>
      <c r="Q2711" s="263" t="str">
        <f t="shared" si="174"/>
        <v xml:space="preserve"> </v>
      </c>
      <c r="R2711" s="9"/>
      <c r="S2711" s="9"/>
      <c r="T2711" s="9"/>
      <c r="U2711" s="9"/>
      <c r="V2711" s="9"/>
    </row>
    <row r="2712" spans="1:22" s="4" customFormat="1" x14ac:dyDescent="0.2">
      <c r="A2712" s="12" t="s">
        <v>1610</v>
      </c>
      <c r="B2712" s="40" t="s">
        <v>953</v>
      </c>
      <c r="C2712" s="4" t="s">
        <v>3459</v>
      </c>
      <c r="D2712" s="41">
        <v>1610</v>
      </c>
      <c r="E2712" s="46">
        <v>35674</v>
      </c>
      <c r="F2712" s="38"/>
      <c r="G2712" s="263" t="str">
        <f t="shared" si="171"/>
        <v xml:space="preserve"> </v>
      </c>
      <c r="H2712" s="143" t="s">
        <v>21</v>
      </c>
      <c r="I2712" s="143" t="s">
        <v>907</v>
      </c>
      <c r="J2712" s="263" t="str">
        <f t="shared" si="172"/>
        <v xml:space="preserve"> </v>
      </c>
      <c r="K2712" s="38" t="str">
        <f>IF(D2712&gt;=(('28 Populations and thresholds'!$I$160)+('28 Populations and thresholds'!$I$163)),"YES"," ")</f>
        <v>YES</v>
      </c>
      <c r="L2712" s="38" t="str">
        <f>IF(K2712="YES"," ",IF(D2712&gt;=(('28 Populations and thresholds'!$I$160)+('28 Populations and thresholds'!$I$163))*0.25,"YES"))</f>
        <v xml:space="preserve"> </v>
      </c>
      <c r="M2712" s="38" t="b">
        <f>OR('28 Populations and thresholds'!$J$160="CR",'28 Populations and thresholds'!$J$160="EN",'28 Populations and thresholds'!$J$160="VU")</f>
        <v>0</v>
      </c>
      <c r="N2712" s="75">
        <f>D2712/(('28 Populations and thresholds'!$H$160)+('28 Populations and thresholds'!$H$163))</f>
        <v>4.1818181818181817E-2</v>
      </c>
      <c r="O2712" s="263" t="str">
        <f t="shared" si="173"/>
        <v xml:space="preserve"> </v>
      </c>
      <c r="P2712" s="121" t="s">
        <v>4563</v>
      </c>
      <c r="Q2712" s="263" t="str">
        <f t="shared" si="174"/>
        <v xml:space="preserve"> </v>
      </c>
      <c r="R2712" s="9"/>
      <c r="S2712" s="9"/>
      <c r="T2712" s="9"/>
      <c r="U2712" s="9"/>
      <c r="V2712" s="9"/>
    </row>
    <row r="2713" spans="1:22" s="4" customFormat="1" x14ac:dyDescent="0.2">
      <c r="A2713" s="12" t="s">
        <v>1610</v>
      </c>
      <c r="B2713" s="2" t="s">
        <v>3557</v>
      </c>
      <c r="C2713" s="111" t="s">
        <v>3603</v>
      </c>
      <c r="D2713" s="5">
        <v>27306</v>
      </c>
      <c r="E2713" s="104">
        <v>2006</v>
      </c>
      <c r="F2713" s="38"/>
      <c r="G2713" s="263" t="str">
        <f t="shared" si="171"/>
        <v xml:space="preserve"> </v>
      </c>
      <c r="H2713" s="12" t="s">
        <v>139</v>
      </c>
      <c r="I2713" s="12" t="s">
        <v>3388</v>
      </c>
      <c r="J2713" s="263" t="str">
        <f t="shared" si="172"/>
        <v xml:space="preserve"> </v>
      </c>
      <c r="K2713" s="38" t="str">
        <f>IF(D2713&gt;=('28 Populations and thresholds'!$I$89),"YES"," ")</f>
        <v>YES</v>
      </c>
      <c r="L2713" s="38" t="str">
        <f>IF(K2713="YES"," ",IF(D2713&gt;=('28 Populations and thresholds'!$I$89)*0.25,"YES"))</f>
        <v xml:space="preserve"> </v>
      </c>
      <c r="M2713" s="38" t="b">
        <f>OR('28 Populations and thresholds'!$J$89="CR",'28 Populations and thresholds'!$J$89="EN",'28 Populations and thresholds'!$J$89="VU")</f>
        <v>0</v>
      </c>
      <c r="N2713" s="75">
        <f>D2713/'28 Populations and thresholds'!$H$89</f>
        <v>1.8204000000000001E-2</v>
      </c>
      <c r="O2713" s="263" t="str">
        <f t="shared" si="173"/>
        <v xml:space="preserve"> </v>
      </c>
      <c r="P2713" s="4" t="s">
        <v>4750</v>
      </c>
      <c r="Q2713" s="263" t="str">
        <f t="shared" si="174"/>
        <v xml:space="preserve"> </v>
      </c>
      <c r="R2713" s="9"/>
      <c r="S2713" s="9"/>
      <c r="T2713" s="9"/>
      <c r="U2713" s="9"/>
      <c r="V2713" s="9"/>
    </row>
    <row r="2714" spans="1:22" s="4" customFormat="1" x14ac:dyDescent="0.2">
      <c r="A2714" s="12" t="s">
        <v>1610</v>
      </c>
      <c r="B2714" s="40" t="s">
        <v>953</v>
      </c>
      <c r="C2714" s="40" t="s">
        <v>3799</v>
      </c>
      <c r="D2714" s="41">
        <v>580</v>
      </c>
      <c r="E2714" s="46">
        <v>35551</v>
      </c>
      <c r="F2714" s="38"/>
      <c r="G2714" s="263" t="str">
        <f t="shared" si="171"/>
        <v xml:space="preserve"> </v>
      </c>
      <c r="H2714" s="143" t="s">
        <v>21</v>
      </c>
      <c r="I2714" s="143" t="s">
        <v>907</v>
      </c>
      <c r="J2714" s="263" t="str">
        <f t="shared" si="172"/>
        <v xml:space="preserve"> </v>
      </c>
      <c r="K2714" s="38" t="str">
        <f>IF(D2714&gt;=(('28 Populations and thresholds'!$I$196)+('28 Populations and thresholds'!$I$197)),"YES"," ")</f>
        <v xml:space="preserve"> </v>
      </c>
      <c r="L2714" s="38" t="str">
        <f>IF(K2714="YES"," ",IF(D2714&gt;=(('28 Populations and thresholds'!$I$196)+('28 Populations and thresholds'!$I$197))*0.25,"YES"))</f>
        <v>YES</v>
      </c>
      <c r="M2714" s="38" t="b">
        <f>OR('28 Populations and thresholds'!$J$197="CR",'28 Populations and thresholds'!$J$197="EN",'28 Populations and thresholds'!$J$197="VU")</f>
        <v>0</v>
      </c>
      <c r="N2714" s="75">
        <f>D2714/(('28 Populations and thresholds'!$H$196)+('28 Populations and thresholds'!$H$197))</f>
        <v>4.7540983606557379E-3</v>
      </c>
      <c r="O2714" s="263" t="str">
        <f t="shared" si="173"/>
        <v xml:space="preserve"> </v>
      </c>
      <c r="P2714" s="12" t="s">
        <v>4568</v>
      </c>
      <c r="Q2714" s="263" t="str">
        <f t="shared" si="174"/>
        <v xml:space="preserve"> </v>
      </c>
      <c r="R2714" s="9"/>
      <c r="S2714" s="9"/>
      <c r="T2714" s="9"/>
      <c r="U2714" s="9"/>
      <c r="V2714" s="9"/>
    </row>
    <row r="2715" spans="1:22" s="4" customFormat="1" x14ac:dyDescent="0.2">
      <c r="A2715" s="12" t="s">
        <v>1610</v>
      </c>
      <c r="B2715" s="2" t="s">
        <v>3557</v>
      </c>
      <c r="C2715" s="4" t="s">
        <v>3552</v>
      </c>
      <c r="D2715" s="5">
        <v>1181</v>
      </c>
      <c r="E2715" s="104">
        <v>2007</v>
      </c>
      <c r="F2715" s="38"/>
      <c r="G2715" s="263" t="str">
        <f t="shared" si="171"/>
        <v xml:space="preserve"> </v>
      </c>
      <c r="H2715" s="12" t="s">
        <v>139</v>
      </c>
      <c r="I2715" s="12" t="s">
        <v>3388</v>
      </c>
      <c r="J2715" s="263" t="str">
        <f t="shared" si="172"/>
        <v xml:space="preserve"> </v>
      </c>
      <c r="K2715" s="38" t="str">
        <f>IF(D2715&gt;=('28 Populations and thresholds'!$I$77),"YES"," ")</f>
        <v>YES</v>
      </c>
      <c r="L2715" s="38" t="str">
        <f>IF(K2715="YES"," ",IF(D2715&gt;=('28 Populations and thresholds'!$I$77)*0.25,"YES"))</f>
        <v xml:space="preserve"> </v>
      </c>
      <c r="M2715" s="38" t="b">
        <f>OR('28 Populations and thresholds'!$J$77="CR",'28 Populations and thresholds'!$J$77="EN",'28 Populations and thresholds'!$J$77="VU")</f>
        <v>0</v>
      </c>
      <c r="N2715" s="75">
        <f>D2715/'28 Populations and thresholds'!$H$77</f>
        <v>1.1809999999999999E-2</v>
      </c>
      <c r="O2715" s="263" t="str">
        <f t="shared" si="173"/>
        <v xml:space="preserve"> </v>
      </c>
      <c r="P2715" s="9"/>
      <c r="Q2715" s="263" t="str">
        <f t="shared" si="174"/>
        <v xml:space="preserve"> </v>
      </c>
      <c r="R2715" s="9"/>
      <c r="S2715" s="9"/>
      <c r="T2715" s="9"/>
      <c r="U2715" s="9"/>
      <c r="V2715" s="9"/>
    </row>
    <row r="2716" spans="1:22" s="4" customFormat="1" x14ac:dyDescent="0.2">
      <c r="A2716" s="12" t="s">
        <v>1610</v>
      </c>
      <c r="B2716" s="40" t="s">
        <v>953</v>
      </c>
      <c r="C2716" s="4" t="s">
        <v>3766</v>
      </c>
      <c r="D2716" s="41">
        <v>1533</v>
      </c>
      <c r="E2716" s="46">
        <v>35674</v>
      </c>
      <c r="F2716" s="38"/>
      <c r="G2716" s="263" t="str">
        <f t="shared" si="171"/>
        <v xml:space="preserve"> </v>
      </c>
      <c r="H2716" s="143" t="s">
        <v>21</v>
      </c>
      <c r="I2716" s="143" t="s">
        <v>907</v>
      </c>
      <c r="J2716" s="263" t="str">
        <f t="shared" si="172"/>
        <v xml:space="preserve"> </v>
      </c>
      <c r="K2716" s="38" t="str">
        <f>IF(D2716&gt;=('28 Populations and thresholds'!$I$194),"YES"," ")</f>
        <v>YES</v>
      </c>
      <c r="L2716" s="38" t="str">
        <f>IF(K2716="YES"," ",IF(D2716&gt;=('28 Populations and thresholds'!$I$194)*0.25,"YES"))</f>
        <v xml:space="preserve"> </v>
      </c>
      <c r="M2716" s="38" t="b">
        <f>OR('28 Populations and thresholds'!$J$194="CR",'28 Populations and thresholds'!$J$194="EN",'28 Populations and thresholds'!$J$194="VU")</f>
        <v>0</v>
      </c>
      <c r="N2716" s="75">
        <f>D2716/'28 Populations and thresholds'!$H$194</f>
        <v>5.3789473684210526E-2</v>
      </c>
      <c r="O2716" s="263" t="str">
        <f t="shared" si="173"/>
        <v xml:space="preserve"> </v>
      </c>
      <c r="P2716" s="9"/>
      <c r="Q2716" s="263" t="str">
        <f t="shared" si="174"/>
        <v xml:space="preserve"> </v>
      </c>
      <c r="R2716" s="9"/>
      <c r="S2716" s="9"/>
      <c r="T2716" s="9"/>
      <c r="U2716" s="9"/>
      <c r="V2716" s="9"/>
    </row>
    <row r="2717" spans="1:22" s="4" customFormat="1" x14ac:dyDescent="0.2">
      <c r="A2717" s="12" t="s">
        <v>1610</v>
      </c>
      <c r="B2717" s="9" t="s">
        <v>953</v>
      </c>
      <c r="C2717" s="111" t="s">
        <v>1732</v>
      </c>
      <c r="D2717" s="5">
        <v>100</v>
      </c>
      <c r="E2717" s="148">
        <v>34335</v>
      </c>
      <c r="F2717" s="38"/>
      <c r="G2717" s="263" t="str">
        <f t="shared" si="171"/>
        <v xml:space="preserve"> </v>
      </c>
      <c r="H2717" s="13" t="s">
        <v>4019</v>
      </c>
      <c r="I2717" s="13"/>
      <c r="J2717" s="263" t="str">
        <f t="shared" si="172"/>
        <v xml:space="preserve"> </v>
      </c>
      <c r="K2717" s="38" t="str">
        <f>IF(D2717&gt;=('28 Populations and thresholds'!$I$221),"YES"," ")</f>
        <v>YES</v>
      </c>
      <c r="L2717" s="38" t="str">
        <f>IF(K2717="YES"," ",IF(D2717&gt;=('28 Populations and thresholds'!$I$221)*0.25,"YES"))</f>
        <v xml:space="preserve"> </v>
      </c>
      <c r="M2717" s="38" t="b">
        <f>OR('28 Populations and thresholds'!$J$221="CR",'28 Populations and thresholds'!$J$221="EN",'28 Populations and thresholds'!$J$221="VU")</f>
        <v>1</v>
      </c>
      <c r="N2717" s="75">
        <f>D2717/'28 Populations and thresholds'!$H$221</f>
        <v>1.0416666666666666E-2</v>
      </c>
      <c r="O2717" s="263" t="str">
        <f t="shared" si="173"/>
        <v xml:space="preserve"> </v>
      </c>
      <c r="P2717" s="12"/>
      <c r="Q2717" s="263" t="str">
        <f t="shared" si="174"/>
        <v xml:space="preserve"> </v>
      </c>
      <c r="R2717" s="9"/>
      <c r="S2717" s="9"/>
      <c r="T2717" s="9"/>
      <c r="U2717" s="9"/>
      <c r="V2717" s="9"/>
    </row>
    <row r="2718" spans="1:22" s="4" customFormat="1" x14ac:dyDescent="0.2">
      <c r="A2718" s="12" t="s">
        <v>1610</v>
      </c>
      <c r="B2718" s="40" t="s">
        <v>953</v>
      </c>
      <c r="C2718" s="4" t="s">
        <v>3773</v>
      </c>
      <c r="D2718" s="41">
        <v>1139</v>
      </c>
      <c r="E2718" s="46">
        <v>35203</v>
      </c>
      <c r="F2718" s="38"/>
      <c r="G2718" s="263" t="str">
        <f t="shared" si="171"/>
        <v xml:space="preserve"> </v>
      </c>
      <c r="H2718" s="143" t="s">
        <v>21</v>
      </c>
      <c r="I2718" s="143" t="s">
        <v>501</v>
      </c>
      <c r="J2718" s="263" t="str">
        <f t="shared" si="172"/>
        <v xml:space="preserve"> </v>
      </c>
      <c r="K2718" s="38" t="str">
        <f>IF(D2718&gt;=('28 Populations and thresholds'!$I$202),"YES"," ")</f>
        <v xml:space="preserve"> </v>
      </c>
      <c r="L2718" s="38" t="str">
        <f>IF(K2718="YES"," ",IF(D2718&gt;=('28 Populations and thresholds'!$I$202)*0.25,"YES"))</f>
        <v>YES</v>
      </c>
      <c r="M2718" s="38" t="b">
        <f>OR('28 Populations and thresholds'!$J$202="CR",'28 Populations and thresholds'!$J$202="EN",'28 Populations and thresholds'!$J$202="VU")</f>
        <v>0</v>
      </c>
      <c r="N2718" s="75">
        <f>D2718/'28 Populations and thresholds'!$H$202</f>
        <v>7.1187500000000001E-3</v>
      </c>
      <c r="O2718" s="263" t="str">
        <f t="shared" si="173"/>
        <v xml:space="preserve"> </v>
      </c>
      <c r="P2718" s="9"/>
      <c r="Q2718" s="263" t="str">
        <f t="shared" si="174"/>
        <v xml:space="preserve"> </v>
      </c>
    </row>
    <row r="2719" spans="1:22" s="4" customFormat="1" x14ac:dyDescent="0.2">
      <c r="A2719" s="12" t="s">
        <v>1610</v>
      </c>
      <c r="B2719" s="40" t="s">
        <v>953</v>
      </c>
      <c r="C2719" s="4" t="s">
        <v>3472</v>
      </c>
      <c r="D2719" s="41">
        <v>57</v>
      </c>
      <c r="E2719" s="46">
        <v>36282</v>
      </c>
      <c r="F2719" s="38"/>
      <c r="G2719" s="263" t="str">
        <f t="shared" si="171"/>
        <v xml:space="preserve"> </v>
      </c>
      <c r="H2719" s="143" t="s">
        <v>21</v>
      </c>
      <c r="I2719" s="143" t="s">
        <v>82</v>
      </c>
      <c r="J2719" s="263" t="str">
        <f t="shared" si="172"/>
        <v xml:space="preserve"> </v>
      </c>
      <c r="K2719" s="38" t="str">
        <f>IF(D2719&gt;=('28 Populations and thresholds'!$I$188),"YES"," ")</f>
        <v>YES</v>
      </c>
      <c r="L2719" s="38" t="str">
        <f>IF(K2719="YES"," ",IF(D2719&gt;=('28 Populations and thresholds'!$I$188)*0.25,"YES"))</f>
        <v xml:space="preserve"> </v>
      </c>
      <c r="M2719" s="38" t="b">
        <f>OR('28 Populations and thresholds'!$J$188="CR",'28 Populations and thresholds'!$J$188="EN",'28 Populations and thresholds'!$J$188="VU")</f>
        <v>1</v>
      </c>
      <c r="N2719" s="75">
        <f>D2719/'28 Populations and thresholds'!$H$188</f>
        <v>9.5000000000000001E-2</v>
      </c>
      <c r="O2719" s="263" t="str">
        <f t="shared" si="173"/>
        <v xml:space="preserve"> </v>
      </c>
      <c r="P2719" s="9"/>
      <c r="Q2719" s="263" t="str">
        <f t="shared" si="174"/>
        <v xml:space="preserve"> </v>
      </c>
    </row>
    <row r="2720" spans="1:22" s="4" customFormat="1" x14ac:dyDescent="0.2">
      <c r="A2720" s="12" t="s">
        <v>1610</v>
      </c>
      <c r="B2720" s="40" t="s">
        <v>953</v>
      </c>
      <c r="C2720" s="111" t="s">
        <v>3763</v>
      </c>
      <c r="D2720" s="41">
        <v>1420</v>
      </c>
      <c r="E2720" s="46">
        <v>36399</v>
      </c>
      <c r="F2720" s="38"/>
      <c r="G2720" s="263" t="str">
        <f t="shared" si="171"/>
        <v xml:space="preserve"> </v>
      </c>
      <c r="H2720" s="143" t="s">
        <v>21</v>
      </c>
      <c r="I2720" s="143" t="s">
        <v>82</v>
      </c>
      <c r="J2720" s="263" t="str">
        <f t="shared" si="172"/>
        <v xml:space="preserve"> </v>
      </c>
      <c r="K2720" s="38" t="str">
        <f>IF(D2720&gt;=('28 Populations and thresholds'!$I$191),"YES"," ")</f>
        <v>YES</v>
      </c>
      <c r="L2720" s="38" t="str">
        <f>IF(K2720="YES"," ",IF(D2720&gt;=('28 Populations and thresholds'!$I$191)*0.25,"YES"))</f>
        <v xml:space="preserve"> </v>
      </c>
      <c r="M2720" s="38" t="b">
        <f>OR('28 Populations and thresholds'!$J$191="CR",'28 Populations and thresholds'!$J$191="EN",'28 Populations and thresholds'!$J$191="VU")</f>
        <v>0</v>
      </c>
      <c r="N2720" s="75">
        <f>D2720/'28 Populations and thresholds'!$H$191</f>
        <v>2.8400000000000002E-2</v>
      </c>
      <c r="O2720" s="263" t="str">
        <f t="shared" si="173"/>
        <v xml:space="preserve"> </v>
      </c>
      <c r="P2720" s="12"/>
      <c r="Q2720" s="263" t="str">
        <f t="shared" si="174"/>
        <v xml:space="preserve"> </v>
      </c>
      <c r="R2720" s="9"/>
      <c r="S2720" s="9"/>
      <c r="T2720" s="9"/>
      <c r="U2720" s="9"/>
      <c r="V2720" s="9"/>
    </row>
    <row r="2721" spans="1:22" s="4" customFormat="1" x14ac:dyDescent="0.2">
      <c r="A2721" s="12" t="s">
        <v>1610</v>
      </c>
      <c r="B2721" s="40" t="s">
        <v>953</v>
      </c>
      <c r="C2721" s="111" t="s">
        <v>3758</v>
      </c>
      <c r="D2721" s="41">
        <v>740</v>
      </c>
      <c r="E2721" s="46">
        <v>36282</v>
      </c>
      <c r="F2721" s="38"/>
      <c r="G2721" s="263" t="str">
        <f t="shared" si="171"/>
        <v xml:space="preserve"> </v>
      </c>
      <c r="H2721" s="143" t="s">
        <v>21</v>
      </c>
      <c r="I2721" s="143" t="s">
        <v>82</v>
      </c>
      <c r="J2721" s="263" t="str">
        <f t="shared" si="172"/>
        <v xml:space="preserve"> </v>
      </c>
      <c r="K2721" s="38" t="str">
        <f>IF(D2721&gt;=('28 Populations and thresholds'!$I$179),"YES"," ")</f>
        <v>YES</v>
      </c>
      <c r="L2721" s="38" t="str">
        <f>IF(K2721="YES"," ",IF(D2721&gt;=('28 Populations and thresholds'!$I$179)*0.25,"YES"))</f>
        <v xml:space="preserve"> </v>
      </c>
      <c r="M2721" s="38" t="b">
        <f>OR('28 Populations and thresholds'!$J$179="CR",'28 Populations and thresholds'!$J$179="EN",'28 Populations and thresholds'!$J$179="VU")</f>
        <v>0</v>
      </c>
      <c r="N2721" s="75">
        <f>D2721/'28 Populations and thresholds'!$H$179</f>
        <v>1.3454545454545455E-2</v>
      </c>
      <c r="O2721" s="263" t="str">
        <f t="shared" si="173"/>
        <v xml:space="preserve"> </v>
      </c>
      <c r="P2721" s="9"/>
      <c r="Q2721" s="263" t="str">
        <f t="shared" si="174"/>
        <v xml:space="preserve"> </v>
      </c>
      <c r="R2721" s="9"/>
      <c r="S2721" s="9"/>
      <c r="T2721" s="9"/>
      <c r="U2721" s="9"/>
      <c r="V2721" s="9"/>
    </row>
    <row r="2722" spans="1:22" s="4" customFormat="1" x14ac:dyDescent="0.2">
      <c r="A2722" s="275" t="s">
        <v>1610</v>
      </c>
      <c r="B2722" s="268" t="s">
        <v>1476</v>
      </c>
      <c r="C2722" s="269" t="s">
        <v>3594</v>
      </c>
      <c r="D2722" s="298">
        <v>60000</v>
      </c>
      <c r="E2722" s="294" t="s">
        <v>1473</v>
      </c>
      <c r="F2722" s="272"/>
      <c r="G2722" s="263" t="str">
        <f t="shared" si="171"/>
        <v xml:space="preserve"> </v>
      </c>
      <c r="H2722" s="267" t="s">
        <v>15</v>
      </c>
      <c r="I2722" s="267" t="s">
        <v>1472</v>
      </c>
      <c r="J2722" s="263" t="str">
        <f t="shared" si="172"/>
        <v xml:space="preserve"> </v>
      </c>
      <c r="K2722" s="272" t="str">
        <f>IF(D2722&gt;=('28 Populations and thresholds'!$I$87),"YES"," ")</f>
        <v>YES</v>
      </c>
      <c r="L2722" s="272" t="str">
        <f>IF(K2722="YES"," ",IF(D2722&gt;=('28 Populations and thresholds'!$I$87)*0.25,"YES"))</f>
        <v xml:space="preserve"> </v>
      </c>
      <c r="M2722" s="272" t="b">
        <f>OR('28 Populations and thresholds'!$J$87="CR",'28 Populations and thresholds'!$J$87="EN",'28 Populations and thresholds'!$J$87="VU")</f>
        <v>0</v>
      </c>
      <c r="N2722" s="273">
        <f>D2722/'28 Populations and thresholds'!$H$87</f>
        <v>0.06</v>
      </c>
      <c r="O2722" s="263" t="str">
        <f t="shared" si="173"/>
        <v xml:space="preserve"> </v>
      </c>
      <c r="P2722" s="269"/>
      <c r="Q2722" s="263" t="str">
        <f t="shared" si="174"/>
        <v xml:space="preserve"> </v>
      </c>
      <c r="R2722" s="9"/>
      <c r="S2722" s="9"/>
      <c r="T2722" s="9"/>
      <c r="U2722" s="9"/>
      <c r="V2722" s="9"/>
    </row>
    <row r="2723" spans="1:22" s="4" customFormat="1" x14ac:dyDescent="0.2">
      <c r="A2723" s="275" t="s">
        <v>1610</v>
      </c>
      <c r="B2723" s="269" t="s">
        <v>1476</v>
      </c>
      <c r="C2723" s="269" t="s">
        <v>3570</v>
      </c>
      <c r="D2723" s="279">
        <v>110</v>
      </c>
      <c r="E2723" s="274">
        <v>2002</v>
      </c>
      <c r="F2723" s="272"/>
      <c r="G2723" s="263" t="str">
        <f t="shared" si="171"/>
        <v xml:space="preserve"> </v>
      </c>
      <c r="H2723" s="275" t="s">
        <v>139</v>
      </c>
      <c r="I2723" s="275" t="s">
        <v>3388</v>
      </c>
      <c r="J2723" s="263" t="str">
        <f t="shared" si="172"/>
        <v xml:space="preserve"> </v>
      </c>
      <c r="K2723" s="272" t="str">
        <f>IF(D2723&gt;=('28 Populations and thresholds'!$I$82),"YES"," ")</f>
        <v>YES</v>
      </c>
      <c r="L2723" s="272" t="str">
        <f>IF(K2723="YES"," ",IF(D2723&gt;=('28 Populations and thresholds'!$I$82)*0.25,"YES"))</f>
        <v xml:space="preserve"> </v>
      </c>
      <c r="M2723" s="272" t="b">
        <f>OR('28 Populations and thresholds'!$J$82="CR",'28 Populations and thresholds'!$J$82="EN",'28 Populations and thresholds'!$J$82="VU")</f>
        <v>0</v>
      </c>
      <c r="N2723" s="273">
        <f>D2723/'28 Populations and thresholds'!$H$82</f>
        <v>2.75E-2</v>
      </c>
      <c r="O2723" s="263" t="str">
        <f t="shared" si="173"/>
        <v xml:space="preserve"> </v>
      </c>
      <c r="P2723" s="269"/>
      <c r="Q2723" s="263" t="str">
        <f t="shared" si="174"/>
        <v xml:space="preserve"> </v>
      </c>
      <c r="R2723" s="9"/>
      <c r="S2723" s="9"/>
      <c r="T2723" s="9"/>
      <c r="U2723" s="9"/>
      <c r="V2723" s="9"/>
    </row>
    <row r="2724" spans="1:22" s="4" customFormat="1" x14ac:dyDescent="0.2">
      <c r="A2724" s="143" t="s">
        <v>1610</v>
      </c>
      <c r="B2724" s="40" t="s">
        <v>1477</v>
      </c>
      <c r="C2724" s="115" t="s">
        <v>3570</v>
      </c>
      <c r="D2724" s="41">
        <v>82</v>
      </c>
      <c r="E2724" s="47" t="s">
        <v>1354</v>
      </c>
      <c r="F2724" s="43"/>
      <c r="G2724" s="263" t="str">
        <f t="shared" si="171"/>
        <v xml:space="preserve"> </v>
      </c>
      <c r="H2724" s="143" t="s">
        <v>15</v>
      </c>
      <c r="I2724" s="143" t="s">
        <v>1468</v>
      </c>
      <c r="J2724" s="263" t="str">
        <f t="shared" si="172"/>
        <v xml:space="preserve"> </v>
      </c>
      <c r="K2724" s="38" t="str">
        <f>IF(D2724&gt;=('28 Populations and thresholds'!$I$82),"YES"," ")</f>
        <v>YES</v>
      </c>
      <c r="L2724" s="38" t="str">
        <f>IF(K2724="YES"," ",IF(D2724&gt;=('28 Populations and thresholds'!$I$82)*0.25,"YES"))</f>
        <v xml:space="preserve"> </v>
      </c>
      <c r="M2724" s="38" t="b">
        <f>OR('28 Populations and thresholds'!$J$82="CR",'28 Populations and thresholds'!$J$82="EN",'28 Populations and thresholds'!$J$82="VU")</f>
        <v>0</v>
      </c>
      <c r="N2724" s="75">
        <f>D2724/'28 Populations and thresholds'!$H$82</f>
        <v>2.0500000000000001E-2</v>
      </c>
      <c r="O2724" s="263" t="str">
        <f t="shared" si="173"/>
        <v xml:space="preserve"> </v>
      </c>
      <c r="P2724" s="9"/>
      <c r="Q2724" s="263" t="str">
        <f t="shared" si="174"/>
        <v xml:space="preserve"> </v>
      </c>
      <c r="R2724" s="9"/>
      <c r="S2724" s="9"/>
      <c r="T2724" s="9"/>
      <c r="U2724" s="9"/>
      <c r="V2724" s="9"/>
    </row>
    <row r="2725" spans="1:22" s="4" customFormat="1" x14ac:dyDescent="0.2">
      <c r="A2725" s="275" t="s">
        <v>1610</v>
      </c>
      <c r="B2725" s="269" t="s">
        <v>4581</v>
      </c>
      <c r="C2725" s="269" t="s">
        <v>3570</v>
      </c>
      <c r="D2725" s="279">
        <v>58</v>
      </c>
      <c r="E2725" s="274">
        <v>2003</v>
      </c>
      <c r="F2725" s="272"/>
      <c r="G2725" s="263" t="str">
        <f t="shared" si="171"/>
        <v xml:space="preserve"> </v>
      </c>
      <c r="H2725" s="275" t="s">
        <v>139</v>
      </c>
      <c r="I2725" s="275" t="s">
        <v>3388</v>
      </c>
      <c r="J2725" s="263" t="str">
        <f t="shared" si="172"/>
        <v xml:space="preserve"> </v>
      </c>
      <c r="K2725" s="272" t="str">
        <f>IF(D2725&gt;=('28 Populations and thresholds'!$I$82),"YES"," ")</f>
        <v>YES</v>
      </c>
      <c r="L2725" s="272" t="str">
        <f>IF(K2725="YES"," ",IF(D2725&gt;=('28 Populations and thresholds'!$I$82)*0.25,"YES"))</f>
        <v xml:space="preserve"> </v>
      </c>
      <c r="M2725" s="272" t="b">
        <f>OR('28 Populations and thresholds'!$J$82="CR",'28 Populations and thresholds'!$J$82="EN",'28 Populations and thresholds'!$J$82="VU")</f>
        <v>0</v>
      </c>
      <c r="N2725" s="273">
        <f>D2725/'28 Populations and thresholds'!$H$82</f>
        <v>1.4500000000000001E-2</v>
      </c>
      <c r="O2725" s="263" t="str">
        <f t="shared" si="173"/>
        <v xml:space="preserve"> </v>
      </c>
      <c r="P2725" s="269"/>
      <c r="Q2725" s="263" t="str">
        <f t="shared" si="174"/>
        <v xml:space="preserve"> </v>
      </c>
      <c r="R2725" s="9"/>
      <c r="S2725" s="9"/>
      <c r="T2725" s="9"/>
      <c r="U2725" s="9"/>
      <c r="V2725" s="9"/>
    </row>
    <row r="2726" spans="1:22" s="4" customFormat="1" x14ac:dyDescent="0.2">
      <c r="A2726" s="12" t="s">
        <v>1610</v>
      </c>
      <c r="B2726" s="64" t="s">
        <v>4438</v>
      </c>
      <c r="C2726" s="4" t="s">
        <v>3781</v>
      </c>
      <c r="D2726" s="5">
        <v>2693</v>
      </c>
      <c r="E2726" s="104" t="s">
        <v>3938</v>
      </c>
      <c r="F2726" s="38"/>
      <c r="G2726" s="263" t="str">
        <f t="shared" si="171"/>
        <v xml:space="preserve"> </v>
      </c>
      <c r="H2726" s="13"/>
      <c r="I2726" s="13" t="s">
        <v>4429</v>
      </c>
      <c r="J2726" s="263" t="str">
        <f t="shared" si="172"/>
        <v xml:space="preserve"> </v>
      </c>
      <c r="K2726" s="38" t="str">
        <f>IF(D2726&gt;=('28 Populations and thresholds'!$I$220),"YES"," ")</f>
        <v>YES</v>
      </c>
      <c r="L2726" s="38" t="str">
        <f>IF(K2726="YES"," ",IF(D2726&gt;=('28 Populations and thresholds'!$I$220)*0.25,"YES"))</f>
        <v xml:space="preserve"> </v>
      </c>
      <c r="M2726" s="38" t="b">
        <f>OR('28 Populations and thresholds'!$J$220="CR",'28 Populations and thresholds'!$J$220="EN",'28 Populations and thresholds'!$J$220="VU")</f>
        <v>0</v>
      </c>
      <c r="N2726" s="75">
        <f>D2726/'28 Populations and thresholds'!$H$220</f>
        <v>2.6929973070026932E-3</v>
      </c>
      <c r="O2726" s="263" t="str">
        <f t="shared" si="173"/>
        <v xml:space="preserve"> </v>
      </c>
      <c r="P2726" s="12"/>
      <c r="Q2726" s="263" t="str">
        <f t="shared" si="174"/>
        <v xml:space="preserve"> </v>
      </c>
      <c r="R2726" s="9"/>
      <c r="S2726" s="9"/>
      <c r="T2726" s="9"/>
      <c r="U2726" s="9"/>
      <c r="V2726" s="9"/>
    </row>
    <row r="2727" spans="1:22" s="4" customFormat="1" x14ac:dyDescent="0.2">
      <c r="A2727" s="12" t="s">
        <v>1610</v>
      </c>
      <c r="B2727" s="64" t="s">
        <v>4438</v>
      </c>
      <c r="C2727" s="4" t="s">
        <v>1607</v>
      </c>
      <c r="D2727" s="5">
        <v>410</v>
      </c>
      <c r="E2727" s="104" t="s">
        <v>3938</v>
      </c>
      <c r="F2727" s="38"/>
      <c r="G2727" s="263" t="str">
        <f t="shared" si="171"/>
        <v xml:space="preserve"> </v>
      </c>
      <c r="H2727" s="13"/>
      <c r="I2727" s="13" t="s">
        <v>4429</v>
      </c>
      <c r="J2727" s="263" t="str">
        <f t="shared" si="172"/>
        <v xml:space="preserve"> </v>
      </c>
      <c r="K2727" s="38" t="str">
        <f>IF(D2727&gt;=('28 Populations and thresholds'!$I$6),"YES"," ")</f>
        <v>YES</v>
      </c>
      <c r="L2727" s="38" t="str">
        <f>IF(K2727="YES"," ",IF(D2727&gt;=('28 Populations and thresholds'!$I$6)*0.25,"YES"))</f>
        <v xml:space="preserve"> </v>
      </c>
      <c r="M2727" s="38" t="b">
        <f>OR('28 Populations and thresholds'!$J$6="CR",'28 Populations and thresholds'!$J$6="EN",'28 Populations and thresholds'!$J$6="VU")</f>
        <v>0</v>
      </c>
      <c r="N2727" s="75">
        <f>D2727/'28 Populations and thresholds'!$H$6</f>
        <v>8.2000000000000007E-3</v>
      </c>
      <c r="O2727" s="263" t="str">
        <f t="shared" si="173"/>
        <v xml:space="preserve"> </v>
      </c>
      <c r="P2727" s="12"/>
      <c r="Q2727" s="263" t="str">
        <f t="shared" si="174"/>
        <v xml:space="preserve"> </v>
      </c>
      <c r="R2727" s="9"/>
      <c r="S2727" s="9"/>
      <c r="T2727" s="9"/>
      <c r="U2727" s="9"/>
      <c r="V2727" s="9"/>
    </row>
    <row r="2728" spans="1:22" s="4" customFormat="1" x14ac:dyDescent="0.2">
      <c r="A2728" s="275" t="s">
        <v>1610</v>
      </c>
      <c r="B2728" s="277" t="s">
        <v>4433</v>
      </c>
      <c r="C2728" s="269" t="s">
        <v>3659</v>
      </c>
      <c r="D2728" s="279">
        <v>730</v>
      </c>
      <c r="E2728" s="274" t="s">
        <v>3938</v>
      </c>
      <c r="F2728" s="272"/>
      <c r="G2728" s="263" t="str">
        <f t="shared" si="171"/>
        <v xml:space="preserve"> </v>
      </c>
      <c r="H2728" s="275"/>
      <c r="I2728" s="275" t="s">
        <v>4429</v>
      </c>
      <c r="J2728" s="263" t="str">
        <f t="shared" si="172"/>
        <v xml:space="preserve"> </v>
      </c>
      <c r="K2728" s="272" t="str">
        <f>IF(D2728&gt;=('28 Populations and thresholds'!$I$68),"YES"," ")</f>
        <v>YES</v>
      </c>
      <c r="L2728" s="272" t="str">
        <f>IF(K2728="YES"," ",IF(D2728&gt;=('28 Populations and thresholds'!$I$68)*0.25,"YES"))</f>
        <v xml:space="preserve"> </v>
      </c>
      <c r="M2728" s="272" t="b">
        <f>OR('28 Populations and thresholds'!$J$68="CR",'28 Populations and thresholds'!$J$68="EN",'28 Populations and thresholds'!$J$68="VU")</f>
        <v>0</v>
      </c>
      <c r="N2728" s="273">
        <f>D2728/'28 Populations and thresholds'!$H$68</f>
        <v>7.3000000000000001E-3</v>
      </c>
      <c r="O2728" s="263" t="str">
        <f t="shared" si="173"/>
        <v xml:space="preserve"> </v>
      </c>
      <c r="P2728" s="269"/>
      <c r="Q2728" s="263" t="str">
        <f t="shared" si="174"/>
        <v xml:space="preserve"> </v>
      </c>
      <c r="R2728" s="9"/>
      <c r="S2728" s="9"/>
      <c r="T2728" s="9"/>
      <c r="U2728" s="9"/>
      <c r="V2728" s="9"/>
    </row>
    <row r="2729" spans="1:22" s="4" customFormat="1" x14ac:dyDescent="0.2">
      <c r="A2729" s="12" t="s">
        <v>1610</v>
      </c>
      <c r="B2729" s="54" t="s">
        <v>4440</v>
      </c>
      <c r="C2729" s="4" t="s">
        <v>3712</v>
      </c>
      <c r="D2729" s="5">
        <v>216</v>
      </c>
      <c r="E2729" s="104" t="s">
        <v>3938</v>
      </c>
      <c r="F2729" s="38"/>
      <c r="G2729" s="263" t="str">
        <f t="shared" si="171"/>
        <v xml:space="preserve"> </v>
      </c>
      <c r="H2729" s="13"/>
      <c r="I2729" s="13" t="s">
        <v>4429</v>
      </c>
      <c r="J2729" s="263" t="str">
        <f t="shared" si="172"/>
        <v xml:space="preserve"> </v>
      </c>
      <c r="K2729" s="38" t="str">
        <f>IF(D2729&gt;=('28 Populations and thresholds'!$I$8),"YES"," ")</f>
        <v>YES</v>
      </c>
      <c r="L2729" s="38" t="str">
        <f>IF(K2729="YES"," ",IF(D2729&gt;=('28 Populations and thresholds'!$I$8)*0.25,"YES"))</f>
        <v xml:space="preserve"> </v>
      </c>
      <c r="M2729" s="38" t="b">
        <f>OR('28 Populations and thresholds'!$J$8="CR",'28 Populations and thresholds'!$J$8="EN",'28 Populations and thresholds'!$J$8="VU")</f>
        <v>0</v>
      </c>
      <c r="N2729" s="75">
        <f>D2729/'28 Populations and thresholds'!$H$8</f>
        <v>2.16E-3</v>
      </c>
      <c r="O2729" s="263" t="str">
        <f t="shared" si="173"/>
        <v xml:space="preserve"> </v>
      </c>
      <c r="P2729" s="12"/>
      <c r="Q2729" s="263" t="str">
        <f t="shared" si="174"/>
        <v xml:space="preserve"> </v>
      </c>
      <c r="R2729" s="9"/>
      <c r="S2729" s="9"/>
      <c r="T2729" s="9"/>
      <c r="U2729" s="9"/>
      <c r="V2729" s="9"/>
    </row>
    <row r="2730" spans="1:22" s="4" customFormat="1" x14ac:dyDescent="0.2">
      <c r="A2730" s="12" t="s">
        <v>1610</v>
      </c>
      <c r="B2730" s="54" t="s">
        <v>4440</v>
      </c>
      <c r="C2730" s="4" t="s">
        <v>3780</v>
      </c>
      <c r="D2730" s="5">
        <v>324</v>
      </c>
      <c r="E2730" s="104" t="s">
        <v>3938</v>
      </c>
      <c r="F2730" s="38"/>
      <c r="G2730" s="263" t="str">
        <f t="shared" si="171"/>
        <v xml:space="preserve"> </v>
      </c>
      <c r="H2730" s="13"/>
      <c r="I2730" s="13" t="s">
        <v>4429</v>
      </c>
      <c r="J2730" s="263" t="str">
        <f t="shared" si="172"/>
        <v xml:space="preserve"> </v>
      </c>
      <c r="K2730" s="38" t="str">
        <f>IF(D2730&gt;=('28 Populations and thresholds'!$I$218),"YES"," ")</f>
        <v>YES</v>
      </c>
      <c r="L2730" s="38" t="str">
        <f>IF(K2730="YES"," ",IF(D2730&gt;=('28 Populations and thresholds'!$I$218)*0.25,"YES"))</f>
        <v xml:space="preserve"> </v>
      </c>
      <c r="M2730" s="38" t="b">
        <f>OR('28 Populations and thresholds'!$J$218="CR",'28 Populations and thresholds'!$J$218="EN",'28 Populations and thresholds'!$J$218="VU")</f>
        <v>0</v>
      </c>
      <c r="N2730" s="75">
        <f>D2730/'28 Populations and thresholds'!$H$218</f>
        <v>3.2400000000000001E-4</v>
      </c>
      <c r="O2730" s="263" t="str">
        <f t="shared" si="173"/>
        <v xml:space="preserve"> </v>
      </c>
      <c r="P2730" s="12"/>
      <c r="Q2730" s="263" t="str">
        <f t="shared" si="174"/>
        <v xml:space="preserve"> </v>
      </c>
    </row>
    <row r="2731" spans="1:22" s="4" customFormat="1" x14ac:dyDescent="0.2">
      <c r="A2731" s="275" t="s">
        <v>1610</v>
      </c>
      <c r="B2731" s="278" t="s">
        <v>3567</v>
      </c>
      <c r="C2731" s="269" t="s">
        <v>3564</v>
      </c>
      <c r="D2731" s="279">
        <v>1467</v>
      </c>
      <c r="E2731" s="274">
        <v>2002</v>
      </c>
      <c r="F2731" s="272"/>
      <c r="G2731" s="263" t="str">
        <f t="shared" si="171"/>
        <v xml:space="preserve"> </v>
      </c>
      <c r="H2731" s="275" t="s">
        <v>139</v>
      </c>
      <c r="I2731" s="275" t="s">
        <v>3388</v>
      </c>
      <c r="J2731" s="263" t="str">
        <f t="shared" si="172"/>
        <v xml:space="preserve"> </v>
      </c>
      <c r="K2731" s="272" t="str">
        <f>IF(D2731&gt;=('28 Populations and thresholds'!$I$79),"YES"," ")</f>
        <v>YES</v>
      </c>
      <c r="L2731" s="272" t="str">
        <f>IF(K2731="YES"," ",IF(D2731&gt;=('28 Populations and thresholds'!$I$79)*0.25,"YES"))</f>
        <v xml:space="preserve"> </v>
      </c>
      <c r="M2731" s="272" t="b">
        <f>OR('28 Populations and thresholds'!$J$79="CR",'28 Populations and thresholds'!$J$79="EN",'28 Populations and thresholds'!$J$79="VU")</f>
        <v>0</v>
      </c>
      <c r="N2731" s="273">
        <f>D2731/'28 Populations and thresholds'!$H$79</f>
        <v>9.7800000000000005E-3</v>
      </c>
      <c r="O2731" s="263" t="str">
        <f t="shared" si="173"/>
        <v xml:space="preserve"> </v>
      </c>
      <c r="P2731" s="269"/>
      <c r="Q2731" s="263" t="str">
        <f t="shared" si="174"/>
        <v xml:space="preserve"> </v>
      </c>
      <c r="R2731" s="9"/>
      <c r="S2731" s="9"/>
      <c r="T2731" s="9"/>
      <c r="U2731" s="9"/>
      <c r="V2731" s="9"/>
    </row>
    <row r="2732" spans="1:22" s="4" customFormat="1" x14ac:dyDescent="0.2">
      <c r="A2732" s="12" t="s">
        <v>1610</v>
      </c>
      <c r="B2732" s="4" t="s">
        <v>3673</v>
      </c>
      <c r="C2732" s="4" t="s">
        <v>3666</v>
      </c>
      <c r="D2732" s="105">
        <v>857</v>
      </c>
      <c r="E2732" s="106">
        <v>2007</v>
      </c>
      <c r="F2732" s="38"/>
      <c r="G2732" s="263" t="str">
        <f t="shared" si="171"/>
        <v xml:space="preserve"> </v>
      </c>
      <c r="H2732" s="12" t="s">
        <v>139</v>
      </c>
      <c r="I2732" s="12" t="s">
        <v>3388</v>
      </c>
      <c r="J2732" s="263" t="str">
        <f t="shared" si="172"/>
        <v xml:space="preserve"> </v>
      </c>
      <c r="K2732" s="38" t="str">
        <f>IF(D2732&gt;=(('28 Populations and thresholds'!$I$62)+('28 Populations and thresholds'!$I$65)),"YES"," ")</f>
        <v>YES</v>
      </c>
      <c r="L2732" s="38" t="str">
        <f>IF(K2732="YES"," ",IF(D2732&gt;=(('28 Populations and thresholds'!$I$62)+('28 Populations and thresholds'!$I$65))*0.25,"YES"))</f>
        <v xml:space="preserve"> </v>
      </c>
      <c r="M2732" s="38" t="b">
        <f>OR('28 Populations and thresholds'!$J$62="CR",'28 Populations and thresholds'!$J$62="EN",'28 Populations and thresholds'!$J$62="VU")</f>
        <v>0</v>
      </c>
      <c r="N2732" s="75">
        <f>D2732/(('28 Populations and thresholds'!$H$62)+('28 Populations and thresholds'!$H$65))</f>
        <v>5.0411764705882356E-3</v>
      </c>
      <c r="O2732" s="263" t="str">
        <f t="shared" si="173"/>
        <v xml:space="preserve"> </v>
      </c>
      <c r="P2732" s="12" t="s">
        <v>4552</v>
      </c>
      <c r="Q2732" s="263" t="str">
        <f t="shared" si="174"/>
        <v xml:space="preserve"> </v>
      </c>
      <c r="R2732" s="9"/>
      <c r="S2732" s="9"/>
      <c r="T2732" s="9"/>
      <c r="U2732" s="9"/>
      <c r="V2732" s="9"/>
    </row>
    <row r="2733" spans="1:22" s="4" customFormat="1" x14ac:dyDescent="0.2">
      <c r="A2733" s="275" t="s">
        <v>1610</v>
      </c>
      <c r="B2733" s="292" t="s">
        <v>1716</v>
      </c>
      <c r="C2733" s="269" t="s">
        <v>1607</v>
      </c>
      <c r="D2733" s="279">
        <v>481</v>
      </c>
      <c r="E2733" s="274" t="s">
        <v>3938</v>
      </c>
      <c r="F2733" s="272"/>
      <c r="G2733" s="263" t="str">
        <f t="shared" si="171"/>
        <v xml:space="preserve"> </v>
      </c>
      <c r="H2733" s="275"/>
      <c r="I2733" s="275" t="s">
        <v>4429</v>
      </c>
      <c r="J2733" s="263" t="str">
        <f t="shared" si="172"/>
        <v xml:space="preserve"> </v>
      </c>
      <c r="K2733" s="272" t="str">
        <f>IF(D2733&gt;=('28 Populations and thresholds'!$I$6),"YES"," ")</f>
        <v>YES</v>
      </c>
      <c r="L2733" s="272" t="str">
        <f>IF(K2733="YES"," ",IF(D2733&gt;=('28 Populations and thresholds'!$I$6)*0.25,"YES"))</f>
        <v xml:space="preserve"> </v>
      </c>
      <c r="M2733" s="272" t="b">
        <f>OR('28 Populations and thresholds'!$J$6="CR",'28 Populations and thresholds'!$J$6="EN",'28 Populations and thresholds'!$J$6="VU")</f>
        <v>0</v>
      </c>
      <c r="N2733" s="273">
        <f>D2733/'28 Populations and thresholds'!$H$6</f>
        <v>9.6200000000000001E-3</v>
      </c>
      <c r="O2733" s="263" t="str">
        <f t="shared" si="173"/>
        <v xml:space="preserve"> </v>
      </c>
      <c r="P2733" s="275"/>
      <c r="Q2733" s="263" t="str">
        <f t="shared" si="174"/>
        <v xml:space="preserve"> </v>
      </c>
      <c r="R2733" s="9"/>
      <c r="S2733" s="9"/>
      <c r="T2733" s="9"/>
      <c r="U2733" s="9"/>
      <c r="V2733" s="9"/>
    </row>
    <row r="2734" spans="1:22" s="4" customFormat="1" x14ac:dyDescent="0.2">
      <c r="A2734" s="275" t="s">
        <v>1610</v>
      </c>
      <c r="B2734" s="269" t="s">
        <v>1716</v>
      </c>
      <c r="C2734" s="269" t="s">
        <v>3778</v>
      </c>
      <c r="D2734" s="279">
        <v>1411</v>
      </c>
      <c r="E2734" s="284" t="s">
        <v>156</v>
      </c>
      <c r="F2734" s="272"/>
      <c r="G2734" s="263" t="str">
        <f t="shared" si="171"/>
        <v xml:space="preserve"> </v>
      </c>
      <c r="H2734" s="275" t="s">
        <v>139</v>
      </c>
      <c r="I2734" s="275"/>
      <c r="J2734" s="263" t="str">
        <f t="shared" si="172"/>
        <v xml:space="preserve"> </v>
      </c>
      <c r="K2734" s="272" t="str">
        <f>IF(D2734&gt;=('28 Populations and thresholds'!$I$213),"YES"," ")</f>
        <v>YES</v>
      </c>
      <c r="L2734" s="272" t="str">
        <f>IF(K2734="YES"," ",IF(D2734&gt;=('28 Populations and thresholds'!$I$213)*0.25,"YES"))</f>
        <v xml:space="preserve"> </v>
      </c>
      <c r="M2734" s="272" t="b">
        <f>OR('28 Populations and thresholds'!$J$213="CR",'28 Populations and thresholds'!$J$213="EN",'28 Populations and thresholds'!$J$213="VU")</f>
        <v>0</v>
      </c>
      <c r="N2734" s="273">
        <f>D2734/'28 Populations and thresholds'!$H$213</f>
        <v>1.4109999999999999E-2</v>
      </c>
      <c r="O2734" s="263" t="str">
        <f t="shared" si="173"/>
        <v xml:space="preserve"> </v>
      </c>
      <c r="P2734" s="275"/>
      <c r="Q2734" s="263" t="str">
        <f t="shared" si="174"/>
        <v xml:space="preserve"> </v>
      </c>
    </row>
    <row r="2735" spans="1:22" s="4" customFormat="1" x14ac:dyDescent="0.2">
      <c r="A2735" s="12" t="s">
        <v>1610</v>
      </c>
      <c r="B2735" s="111" t="s">
        <v>3638</v>
      </c>
      <c r="C2735" s="4" t="s">
        <v>3594</v>
      </c>
      <c r="D2735" s="5">
        <v>70000</v>
      </c>
      <c r="E2735" s="104" t="s">
        <v>3938</v>
      </c>
      <c r="F2735" s="38"/>
      <c r="G2735" s="263" t="str">
        <f t="shared" si="171"/>
        <v xml:space="preserve"> </v>
      </c>
      <c r="H2735" s="13"/>
      <c r="I2735" s="13" t="s">
        <v>4429</v>
      </c>
      <c r="J2735" s="263" t="str">
        <f t="shared" si="172"/>
        <v xml:space="preserve"> </v>
      </c>
      <c r="K2735" s="38" t="str">
        <f>IF(D2735&gt;=('28 Populations and thresholds'!$I$87),"YES"," ")</f>
        <v>YES</v>
      </c>
      <c r="L2735" s="38" t="str">
        <f>IF(K2735="YES"," ",IF(D2735&gt;=('28 Populations and thresholds'!$I$87)*0.25,"YES"))</f>
        <v xml:space="preserve"> </v>
      </c>
      <c r="M2735" s="38" t="b">
        <f>OR('28 Populations and thresholds'!$J$87="CR",'28 Populations and thresholds'!$J$87="EN",'28 Populations and thresholds'!$J$87="VU")</f>
        <v>0</v>
      </c>
      <c r="N2735" s="75">
        <f>D2735/'28 Populations and thresholds'!$H$87</f>
        <v>7.0000000000000007E-2</v>
      </c>
      <c r="O2735" s="263" t="str">
        <f t="shared" si="173"/>
        <v xml:space="preserve"> </v>
      </c>
      <c r="P2735" s="9"/>
      <c r="Q2735" s="263" t="str">
        <f t="shared" si="174"/>
        <v xml:space="preserve"> </v>
      </c>
      <c r="R2735" s="9"/>
      <c r="S2735" s="9"/>
      <c r="T2735" s="9"/>
      <c r="U2735" s="9"/>
      <c r="V2735" s="9"/>
    </row>
    <row r="2736" spans="1:22" s="4" customFormat="1" x14ac:dyDescent="0.2">
      <c r="A2736" s="12" t="s">
        <v>1610</v>
      </c>
      <c r="B2736" s="4" t="s">
        <v>3638</v>
      </c>
      <c r="C2736" s="4" t="s">
        <v>3633</v>
      </c>
      <c r="D2736" s="5">
        <v>3500</v>
      </c>
      <c r="E2736" s="104">
        <v>2005</v>
      </c>
      <c r="F2736" s="38"/>
      <c r="G2736" s="263" t="str">
        <f t="shared" si="171"/>
        <v xml:space="preserve"> </v>
      </c>
      <c r="H2736" s="12" t="s">
        <v>139</v>
      </c>
      <c r="I2736" s="12" t="s">
        <v>3388</v>
      </c>
      <c r="J2736" s="263" t="str">
        <f t="shared" si="172"/>
        <v xml:space="preserve"> </v>
      </c>
      <c r="K2736" s="38" t="str">
        <f>IF(D2736&gt;=('28 Populations and thresholds'!$I$99),"YES"," ")</f>
        <v>YES</v>
      </c>
      <c r="L2736" s="38" t="str">
        <f>IF(K2736="YES"," ",IF(D2736&gt;=('28 Populations and thresholds'!$I$99)*0.25,"YES"))</f>
        <v xml:space="preserve"> </v>
      </c>
      <c r="M2736" s="38" t="b">
        <f>OR('28 Populations and thresholds'!$J$99="CR",'28 Populations and thresholds'!$J$99="EN",'28 Populations and thresholds'!$J$99="VU")</f>
        <v>0</v>
      </c>
      <c r="N2736" s="75">
        <f>D2736/'28 Populations and thresholds'!$H$99</f>
        <v>1.1666666666666667E-2</v>
      </c>
      <c r="O2736" s="263" t="str">
        <f t="shared" si="173"/>
        <v xml:space="preserve"> </v>
      </c>
      <c r="P2736" s="12"/>
      <c r="Q2736" s="263" t="str">
        <f t="shared" si="174"/>
        <v xml:space="preserve"> </v>
      </c>
      <c r="R2736" s="9"/>
      <c r="S2736" s="9"/>
      <c r="T2736" s="9"/>
      <c r="U2736" s="9"/>
      <c r="V2736" s="9"/>
    </row>
    <row r="2737" spans="1:22" s="4" customFormat="1" x14ac:dyDescent="0.2">
      <c r="A2737" s="275" t="s">
        <v>1610</v>
      </c>
      <c r="B2737" s="269" t="s">
        <v>3556</v>
      </c>
      <c r="C2737" s="269" t="s">
        <v>3594</v>
      </c>
      <c r="D2737" s="279">
        <v>5600</v>
      </c>
      <c r="E2737" s="274">
        <v>2005</v>
      </c>
      <c r="F2737" s="272"/>
      <c r="G2737" s="263" t="str">
        <f t="shared" si="171"/>
        <v xml:space="preserve"> </v>
      </c>
      <c r="H2737" s="275" t="s">
        <v>139</v>
      </c>
      <c r="I2737" s="275" t="s">
        <v>3388</v>
      </c>
      <c r="J2737" s="263" t="str">
        <f t="shared" si="172"/>
        <v xml:space="preserve"> </v>
      </c>
      <c r="K2737" s="272" t="str">
        <f>IF(D2737&gt;=('28 Populations and thresholds'!$I$87),"YES"," ")</f>
        <v>YES</v>
      </c>
      <c r="L2737" s="272" t="str">
        <f>IF(K2737="YES"," ",IF(D2737&gt;=('28 Populations and thresholds'!$I$87)*0.25,"YES"))</f>
        <v xml:space="preserve"> </v>
      </c>
      <c r="M2737" s="272" t="b">
        <f>OR('28 Populations and thresholds'!$J$87="CR",'28 Populations and thresholds'!$J$87="EN",'28 Populations and thresholds'!$J$87="VU")</f>
        <v>0</v>
      </c>
      <c r="N2737" s="273">
        <f>D2737/'28 Populations and thresholds'!$H$87</f>
        <v>5.5999999999999999E-3</v>
      </c>
      <c r="O2737" s="263" t="str">
        <f t="shared" si="173"/>
        <v xml:space="preserve"> </v>
      </c>
      <c r="P2737" s="269"/>
      <c r="Q2737" s="263" t="str">
        <f t="shared" si="174"/>
        <v xml:space="preserve"> </v>
      </c>
      <c r="R2737" s="9"/>
      <c r="S2737" s="9"/>
      <c r="T2737" s="9"/>
      <c r="U2737" s="9"/>
      <c r="V2737" s="9"/>
    </row>
    <row r="2738" spans="1:22" s="4" customFormat="1" x14ac:dyDescent="0.2">
      <c r="A2738" s="275" t="s">
        <v>1610</v>
      </c>
      <c r="B2738" s="269" t="s">
        <v>3556</v>
      </c>
      <c r="C2738" s="269" t="s">
        <v>3666</v>
      </c>
      <c r="D2738" s="279">
        <v>5290</v>
      </c>
      <c r="E2738" s="274">
        <v>2005</v>
      </c>
      <c r="F2738" s="272"/>
      <c r="G2738" s="263" t="str">
        <f t="shared" si="171"/>
        <v xml:space="preserve"> </v>
      </c>
      <c r="H2738" s="275" t="s">
        <v>139</v>
      </c>
      <c r="I2738" s="275" t="s">
        <v>3388</v>
      </c>
      <c r="J2738" s="263" t="str">
        <f t="shared" si="172"/>
        <v xml:space="preserve"> </v>
      </c>
      <c r="K2738" s="272" t="str">
        <f>IF(D2738&gt;=(('28 Populations and thresholds'!$I$62)+('28 Populations and thresholds'!$I$65)),"YES"," ")</f>
        <v>YES</v>
      </c>
      <c r="L2738" s="272" t="str">
        <f>IF(K2738="YES"," ",IF(D2738&gt;=(('28 Populations and thresholds'!$I$62)+('28 Populations and thresholds'!$I$65))*0.25,"YES"))</f>
        <v xml:space="preserve"> </v>
      </c>
      <c r="M2738" s="272" t="b">
        <f>OR('28 Populations and thresholds'!$J$62="CR",'28 Populations and thresholds'!$J$62="EN",'28 Populations and thresholds'!$J$62="VU")</f>
        <v>0</v>
      </c>
      <c r="N2738" s="273">
        <f>D2738/(('28 Populations and thresholds'!$H$62)+('28 Populations and thresholds'!$H$65))</f>
        <v>3.1117647058823531E-2</v>
      </c>
      <c r="O2738" s="263" t="str">
        <f t="shared" si="173"/>
        <v xml:space="preserve"> </v>
      </c>
      <c r="P2738" s="275" t="s">
        <v>4552</v>
      </c>
      <c r="Q2738" s="263" t="str">
        <f t="shared" si="174"/>
        <v xml:space="preserve"> </v>
      </c>
      <c r="R2738" s="9"/>
      <c r="S2738" s="9"/>
      <c r="T2738" s="9"/>
      <c r="U2738" s="9"/>
      <c r="V2738" s="9"/>
    </row>
    <row r="2739" spans="1:22" s="4" customFormat="1" x14ac:dyDescent="0.2">
      <c r="A2739" s="275" t="s">
        <v>1610</v>
      </c>
      <c r="B2739" s="269" t="s">
        <v>3556</v>
      </c>
      <c r="C2739" s="269" t="s">
        <v>3659</v>
      </c>
      <c r="D2739" s="279">
        <v>5440</v>
      </c>
      <c r="E2739" s="274">
        <v>2007</v>
      </c>
      <c r="F2739" s="272"/>
      <c r="G2739" s="263" t="str">
        <f t="shared" si="171"/>
        <v xml:space="preserve"> </v>
      </c>
      <c r="H2739" s="275" t="s">
        <v>139</v>
      </c>
      <c r="I2739" s="275" t="s">
        <v>3388</v>
      </c>
      <c r="J2739" s="263" t="str">
        <f t="shared" si="172"/>
        <v xml:space="preserve"> </v>
      </c>
      <c r="K2739" s="272" t="str">
        <f>IF(D2739&gt;=('28 Populations and thresholds'!$I$68),"YES"," ")</f>
        <v>YES</v>
      </c>
      <c r="L2739" s="272" t="str">
        <f>IF(K2739="YES"," ",IF(D2739&gt;=('28 Populations and thresholds'!$I$68)*0.25,"YES"))</f>
        <v xml:space="preserve"> </v>
      </c>
      <c r="M2739" s="272" t="b">
        <f>OR('28 Populations and thresholds'!$J$68="CR",'28 Populations and thresholds'!$J$68="EN",'28 Populations and thresholds'!$J$68="VU")</f>
        <v>0</v>
      </c>
      <c r="N2739" s="273">
        <f>D2739/'28 Populations and thresholds'!$H$68</f>
        <v>5.4399999999999997E-2</v>
      </c>
      <c r="O2739" s="263" t="str">
        <f t="shared" si="173"/>
        <v xml:space="preserve"> </v>
      </c>
      <c r="P2739" s="269"/>
      <c r="Q2739" s="263" t="str">
        <f t="shared" si="174"/>
        <v xml:space="preserve"> </v>
      </c>
      <c r="R2739" s="9"/>
      <c r="S2739" s="9"/>
      <c r="T2739" s="9"/>
      <c r="U2739" s="9"/>
      <c r="V2739" s="9"/>
    </row>
    <row r="2740" spans="1:22" s="4" customFormat="1" x14ac:dyDescent="0.2">
      <c r="A2740" s="275" t="s">
        <v>1610</v>
      </c>
      <c r="B2740" s="269" t="s">
        <v>3556</v>
      </c>
      <c r="C2740" s="269" t="s">
        <v>3552</v>
      </c>
      <c r="D2740" s="279">
        <v>1760</v>
      </c>
      <c r="E2740" s="274">
        <v>2006</v>
      </c>
      <c r="F2740" s="272"/>
      <c r="G2740" s="263" t="str">
        <f t="shared" si="171"/>
        <v xml:space="preserve"> </v>
      </c>
      <c r="H2740" s="275" t="s">
        <v>139</v>
      </c>
      <c r="I2740" s="275" t="s">
        <v>3388</v>
      </c>
      <c r="J2740" s="263" t="str">
        <f t="shared" si="172"/>
        <v xml:space="preserve"> </v>
      </c>
      <c r="K2740" s="272" t="str">
        <f>IF(D2740&gt;=('28 Populations and thresholds'!$I$77),"YES"," ")</f>
        <v>YES</v>
      </c>
      <c r="L2740" s="272" t="str">
        <f>IF(K2740="YES"," ",IF(D2740&gt;=('28 Populations and thresholds'!$I$77)*0.25,"YES"))</f>
        <v xml:space="preserve"> </v>
      </c>
      <c r="M2740" s="272" t="b">
        <f>OR('28 Populations and thresholds'!$J$77="CR",'28 Populations and thresholds'!$J$77="EN",'28 Populations and thresholds'!$J$77="VU")</f>
        <v>0</v>
      </c>
      <c r="N2740" s="273">
        <f>D2740/'28 Populations and thresholds'!$H$77</f>
        <v>1.7600000000000001E-2</v>
      </c>
      <c r="O2740" s="263" t="str">
        <f t="shared" si="173"/>
        <v xml:space="preserve"> </v>
      </c>
      <c r="P2740" s="269"/>
      <c r="Q2740" s="263" t="str">
        <f t="shared" si="174"/>
        <v xml:space="preserve"> </v>
      </c>
      <c r="R2740" s="9"/>
      <c r="S2740" s="9"/>
      <c r="T2740" s="9"/>
      <c r="U2740" s="9"/>
      <c r="V2740" s="9"/>
    </row>
    <row r="2741" spans="1:22" s="4" customFormat="1" x14ac:dyDescent="0.2">
      <c r="A2741" s="12" t="s">
        <v>1610</v>
      </c>
      <c r="B2741" s="54" t="s">
        <v>4431</v>
      </c>
      <c r="C2741" s="4" t="s">
        <v>3659</v>
      </c>
      <c r="D2741" s="5">
        <v>1205</v>
      </c>
      <c r="E2741" s="104" t="s">
        <v>3938</v>
      </c>
      <c r="F2741" s="38"/>
      <c r="G2741" s="263" t="str">
        <f t="shared" si="171"/>
        <v xml:space="preserve"> </v>
      </c>
      <c r="H2741" s="13"/>
      <c r="I2741" s="13" t="s">
        <v>4429</v>
      </c>
      <c r="J2741" s="263" t="str">
        <f t="shared" si="172"/>
        <v xml:space="preserve"> </v>
      </c>
      <c r="K2741" s="38" t="str">
        <f>IF(D2741&gt;=('28 Populations and thresholds'!$I$68),"YES"," ")</f>
        <v>YES</v>
      </c>
      <c r="L2741" s="38" t="str">
        <f>IF(K2741="YES"," ",IF(D2741&gt;=('28 Populations and thresholds'!$I$68)*0.25,"YES"))</f>
        <v xml:space="preserve"> </v>
      </c>
      <c r="M2741" s="38" t="b">
        <f>OR('28 Populations and thresholds'!$J$68="CR",'28 Populations and thresholds'!$J$68="EN",'28 Populations and thresholds'!$J$68="VU")</f>
        <v>0</v>
      </c>
      <c r="N2741" s="75">
        <f>D2741/'28 Populations and thresholds'!$H$68</f>
        <v>1.205E-2</v>
      </c>
      <c r="O2741" s="263" t="str">
        <f t="shared" si="173"/>
        <v xml:space="preserve"> </v>
      </c>
      <c r="P2741" s="9"/>
      <c r="Q2741" s="263" t="str">
        <f t="shared" si="174"/>
        <v xml:space="preserve"> </v>
      </c>
      <c r="R2741" s="9"/>
      <c r="S2741" s="9"/>
      <c r="T2741" s="9"/>
      <c r="U2741" s="9"/>
      <c r="V2741" s="9"/>
    </row>
    <row r="2742" spans="1:22" s="4" customFormat="1" x14ac:dyDescent="0.2">
      <c r="A2742" s="275" t="s">
        <v>1610</v>
      </c>
      <c r="B2742" s="269" t="s">
        <v>4759</v>
      </c>
      <c r="C2742" s="269" t="s">
        <v>3570</v>
      </c>
      <c r="D2742" s="279">
        <v>850</v>
      </c>
      <c r="E2742" s="274">
        <v>2002</v>
      </c>
      <c r="F2742" s="272"/>
      <c r="G2742" s="263" t="str">
        <f t="shared" si="171"/>
        <v xml:space="preserve"> </v>
      </c>
      <c r="H2742" s="275" t="s">
        <v>139</v>
      </c>
      <c r="I2742" s="275" t="s">
        <v>3388</v>
      </c>
      <c r="J2742" s="263" t="str">
        <f t="shared" si="172"/>
        <v xml:space="preserve"> </v>
      </c>
      <c r="K2742" s="272" t="str">
        <f>IF(D2742&gt;=('28 Populations and thresholds'!$I$82),"YES"," ")</f>
        <v>YES</v>
      </c>
      <c r="L2742" s="272" t="str">
        <f>IF(K2742="YES"," ",IF(D2742&gt;=('28 Populations and thresholds'!$I$82)*0.25,"YES"))</f>
        <v xml:space="preserve"> </v>
      </c>
      <c r="M2742" s="272" t="b">
        <f>OR('28 Populations and thresholds'!$J$82="CR",'28 Populations and thresholds'!$J$82="EN",'28 Populations and thresholds'!$J$82="VU")</f>
        <v>0</v>
      </c>
      <c r="N2742" s="273">
        <f>D2742/'28 Populations and thresholds'!$H$82</f>
        <v>0.21249999999999999</v>
      </c>
      <c r="O2742" s="263" t="str">
        <f t="shared" si="173"/>
        <v xml:space="preserve"> </v>
      </c>
      <c r="P2742" s="269"/>
      <c r="Q2742" s="263" t="str">
        <f t="shared" si="174"/>
        <v xml:space="preserve"> </v>
      </c>
      <c r="R2742" s="9"/>
      <c r="S2742" s="9"/>
      <c r="T2742" s="9"/>
      <c r="U2742" s="9"/>
      <c r="V2742" s="9"/>
    </row>
    <row r="2743" spans="1:22" s="4" customFormat="1" x14ac:dyDescent="0.2">
      <c r="A2743" s="12" t="s">
        <v>1610</v>
      </c>
      <c r="B2743" s="111" t="s">
        <v>4732</v>
      </c>
      <c r="C2743" s="4" t="s">
        <v>3570</v>
      </c>
      <c r="D2743" s="5">
        <v>350</v>
      </c>
      <c r="E2743" s="104">
        <v>2001</v>
      </c>
      <c r="F2743" s="38"/>
      <c r="G2743" s="263" t="str">
        <f t="shared" si="171"/>
        <v xml:space="preserve"> </v>
      </c>
      <c r="H2743" s="12" t="s">
        <v>139</v>
      </c>
      <c r="I2743" s="12" t="s">
        <v>3388</v>
      </c>
      <c r="J2743" s="263" t="str">
        <f t="shared" si="172"/>
        <v xml:space="preserve"> </v>
      </c>
      <c r="K2743" s="38" t="str">
        <f>IF(D2743&gt;=('28 Populations and thresholds'!$I$82),"YES"," ")</f>
        <v>YES</v>
      </c>
      <c r="L2743" s="38" t="str">
        <f>IF(K2743="YES"," ",IF(D2743&gt;=('28 Populations and thresholds'!$I$82)*0.25,"YES"))</f>
        <v xml:space="preserve"> </v>
      </c>
      <c r="M2743" s="38" t="b">
        <f>OR('28 Populations and thresholds'!$J$82="CR",'28 Populations and thresholds'!$J$82="EN",'28 Populations and thresholds'!$J$82="VU")</f>
        <v>0</v>
      </c>
      <c r="N2743" s="75">
        <f>D2743/'28 Populations and thresholds'!$H$82</f>
        <v>8.7499999999999994E-2</v>
      </c>
      <c r="O2743" s="263" t="str">
        <f t="shared" si="173"/>
        <v xml:space="preserve"> </v>
      </c>
      <c r="P2743" s="9"/>
      <c r="Q2743" s="263" t="str">
        <f t="shared" si="174"/>
        <v xml:space="preserve"> </v>
      </c>
      <c r="R2743" s="9"/>
      <c r="S2743" s="9"/>
      <c r="T2743" s="9"/>
      <c r="U2743" s="9"/>
      <c r="V2743" s="9"/>
    </row>
    <row r="2744" spans="1:22" s="4" customFormat="1" x14ac:dyDescent="0.2">
      <c r="A2744" s="275" t="s">
        <v>1610</v>
      </c>
      <c r="B2744" s="269" t="s">
        <v>4041</v>
      </c>
      <c r="C2744" s="269" t="s">
        <v>3719</v>
      </c>
      <c r="D2744" s="279">
        <v>100</v>
      </c>
      <c r="E2744" s="285">
        <v>40693</v>
      </c>
      <c r="F2744" s="272"/>
      <c r="G2744" s="263" t="str">
        <f t="shared" si="171"/>
        <v xml:space="preserve"> </v>
      </c>
      <c r="H2744" s="275" t="s">
        <v>4042</v>
      </c>
      <c r="I2744" s="275"/>
      <c r="J2744" s="263" t="str">
        <f t="shared" si="172"/>
        <v xml:space="preserve"> </v>
      </c>
      <c r="K2744" s="272" t="str">
        <f>IF(D2744&gt;=('28 Populations and thresholds'!$I$32),"YES"," ")</f>
        <v>YES</v>
      </c>
      <c r="L2744" s="272" t="str">
        <f>IF(K2744="YES"," ",IF(D2744&gt;=('28 Populations and thresholds'!$I$32)*0.25,"YES"))</f>
        <v xml:space="preserve"> </v>
      </c>
      <c r="M2744" s="272" t="b">
        <f>OR('28 Populations and thresholds'!$J$32="CR",'28 Populations and thresholds'!$J$32="EN",'28 Populations and thresholds'!$J$32="VU")</f>
        <v>1</v>
      </c>
      <c r="N2744" s="273">
        <f>D2744/'28 Populations and thresholds'!$H$32</f>
        <v>2.4390243902439025E-2</v>
      </c>
      <c r="O2744" s="263" t="str">
        <f t="shared" si="173"/>
        <v xml:space="preserve"> </v>
      </c>
      <c r="P2744" s="275" t="s">
        <v>4043</v>
      </c>
      <c r="Q2744" s="263" t="str">
        <f t="shared" si="174"/>
        <v xml:space="preserve"> </v>
      </c>
      <c r="R2744" s="9"/>
      <c r="S2744" s="9"/>
      <c r="T2744" s="9"/>
      <c r="U2744" s="9"/>
      <c r="V2744" s="9"/>
    </row>
    <row r="2745" spans="1:22" s="4" customFormat="1" x14ac:dyDescent="0.2">
      <c r="A2745" s="12" t="s">
        <v>1610</v>
      </c>
      <c r="B2745" s="4" t="s">
        <v>3610</v>
      </c>
      <c r="C2745" s="4" t="s">
        <v>3594</v>
      </c>
      <c r="D2745" s="5">
        <v>60000</v>
      </c>
      <c r="E2745" s="104" t="s">
        <v>3938</v>
      </c>
      <c r="F2745" s="38"/>
      <c r="G2745" s="263" t="str">
        <f t="shared" si="171"/>
        <v xml:space="preserve"> </v>
      </c>
      <c r="H2745" s="13"/>
      <c r="I2745" s="13" t="s">
        <v>4429</v>
      </c>
      <c r="J2745" s="263" t="str">
        <f t="shared" si="172"/>
        <v xml:space="preserve"> </v>
      </c>
      <c r="K2745" s="38" t="str">
        <f>IF(D2745&gt;=('28 Populations and thresholds'!$I$87),"YES"," ")</f>
        <v>YES</v>
      </c>
      <c r="L2745" s="38" t="str">
        <f>IF(K2745="YES"," ",IF(D2745&gt;=('28 Populations and thresholds'!$I$87)*0.25,"YES"))</f>
        <v xml:space="preserve"> </v>
      </c>
      <c r="M2745" s="38" t="b">
        <f>OR('28 Populations and thresholds'!$J$87="CR",'28 Populations and thresholds'!$J$87="EN",'28 Populations and thresholds'!$J$87="VU")</f>
        <v>0</v>
      </c>
      <c r="N2745" s="75">
        <f>D2745/'28 Populations and thresholds'!$H$87</f>
        <v>0.06</v>
      </c>
      <c r="O2745" s="263" t="str">
        <f t="shared" si="173"/>
        <v xml:space="preserve"> </v>
      </c>
      <c r="P2745" s="9"/>
      <c r="Q2745" s="263" t="str">
        <f t="shared" si="174"/>
        <v xml:space="preserve"> </v>
      </c>
      <c r="R2745" s="9"/>
      <c r="S2745" s="9"/>
      <c r="T2745" s="9"/>
      <c r="U2745" s="9"/>
      <c r="V2745" s="9"/>
    </row>
    <row r="2746" spans="1:22" s="4" customFormat="1" x14ac:dyDescent="0.2">
      <c r="A2746" s="12" t="s">
        <v>1610</v>
      </c>
      <c r="B2746" s="4" t="s">
        <v>3610</v>
      </c>
      <c r="C2746" s="4" t="s">
        <v>3666</v>
      </c>
      <c r="D2746" s="105">
        <v>1130</v>
      </c>
      <c r="E2746" s="106">
        <v>2007</v>
      </c>
      <c r="F2746" s="38"/>
      <c r="G2746" s="263" t="str">
        <f t="shared" si="171"/>
        <v xml:space="preserve"> </v>
      </c>
      <c r="H2746" s="12" t="s">
        <v>139</v>
      </c>
      <c r="I2746" s="12" t="s">
        <v>3388</v>
      </c>
      <c r="J2746" s="263" t="str">
        <f t="shared" si="172"/>
        <v xml:space="preserve"> </v>
      </c>
      <c r="K2746" s="38" t="str">
        <f>IF(D2746&gt;=(('28 Populations and thresholds'!$I$62)+('28 Populations and thresholds'!$I$65)),"YES"," ")</f>
        <v>YES</v>
      </c>
      <c r="L2746" s="38" t="str">
        <f>IF(K2746="YES"," ",IF(D2746&gt;=(('28 Populations and thresholds'!$I$62)+('28 Populations and thresholds'!$I$65))*0.25,"YES"))</f>
        <v xml:space="preserve"> </v>
      </c>
      <c r="M2746" s="38" t="b">
        <f>OR('28 Populations and thresholds'!$J$62="CR",'28 Populations and thresholds'!$J$62="EN",'28 Populations and thresholds'!$J$62="VU")</f>
        <v>0</v>
      </c>
      <c r="N2746" s="75">
        <f>D2746/(('28 Populations and thresholds'!$H$62)+('28 Populations and thresholds'!$H$65))</f>
        <v>6.6470588235294122E-3</v>
      </c>
      <c r="O2746" s="263" t="str">
        <f t="shared" si="173"/>
        <v xml:space="preserve"> </v>
      </c>
      <c r="P2746" s="12" t="s">
        <v>4552</v>
      </c>
      <c r="Q2746" s="263" t="str">
        <f t="shared" si="174"/>
        <v xml:space="preserve"> </v>
      </c>
      <c r="R2746" s="9"/>
      <c r="S2746" s="9"/>
      <c r="T2746" s="9"/>
      <c r="U2746" s="9"/>
      <c r="V2746" s="9"/>
    </row>
    <row r="2747" spans="1:22" s="4" customFormat="1" x14ac:dyDescent="0.2">
      <c r="A2747" s="12" t="s">
        <v>1610</v>
      </c>
      <c r="B2747" s="4" t="s">
        <v>3610</v>
      </c>
      <c r="C2747" s="4" t="s">
        <v>3659</v>
      </c>
      <c r="D2747" s="105">
        <v>9970</v>
      </c>
      <c r="E2747" s="106">
        <v>2007</v>
      </c>
      <c r="F2747" s="38"/>
      <c r="G2747" s="263" t="str">
        <f t="shared" si="171"/>
        <v xml:space="preserve"> </v>
      </c>
      <c r="H2747" s="12" t="s">
        <v>139</v>
      </c>
      <c r="I2747" s="12" t="s">
        <v>3388</v>
      </c>
      <c r="J2747" s="263" t="str">
        <f t="shared" si="172"/>
        <v xml:space="preserve"> </v>
      </c>
      <c r="K2747" s="38" t="str">
        <f>IF(D2747&gt;=('28 Populations and thresholds'!$I$68),"YES"," ")</f>
        <v>YES</v>
      </c>
      <c r="L2747" s="38" t="str">
        <f>IF(K2747="YES"," ",IF(D2747&gt;=('28 Populations and thresholds'!$I$68)*0.25,"YES"))</f>
        <v xml:space="preserve"> </v>
      </c>
      <c r="M2747" s="38" t="b">
        <f>OR('28 Populations and thresholds'!$J$68="CR",'28 Populations and thresholds'!$J$68="EN",'28 Populations and thresholds'!$J$68="VU")</f>
        <v>0</v>
      </c>
      <c r="N2747" s="75">
        <f>D2747/'28 Populations and thresholds'!$H$68</f>
        <v>9.9699999999999997E-2</v>
      </c>
      <c r="O2747" s="263" t="str">
        <f t="shared" si="173"/>
        <v xml:space="preserve"> </v>
      </c>
      <c r="P2747" s="9"/>
      <c r="Q2747" s="263" t="str">
        <f t="shared" si="174"/>
        <v xml:space="preserve"> </v>
      </c>
      <c r="R2747" s="9"/>
      <c r="S2747" s="9"/>
      <c r="T2747" s="9"/>
      <c r="U2747" s="9"/>
      <c r="V2747" s="9"/>
    </row>
    <row r="2748" spans="1:22" s="4" customFormat="1" x14ac:dyDescent="0.2">
      <c r="A2748" s="12" t="s">
        <v>1610</v>
      </c>
      <c r="B2748" s="2" t="s">
        <v>3610</v>
      </c>
      <c r="C2748" s="160" t="s">
        <v>3607</v>
      </c>
      <c r="D2748" s="5">
        <v>3200</v>
      </c>
      <c r="E2748" s="104">
        <v>2007</v>
      </c>
      <c r="F2748" s="38"/>
      <c r="G2748" s="263" t="str">
        <f t="shared" si="171"/>
        <v xml:space="preserve"> </v>
      </c>
      <c r="H2748" s="12" t="s">
        <v>139</v>
      </c>
      <c r="I2748" s="12" t="s">
        <v>3388</v>
      </c>
      <c r="J2748" s="263" t="str">
        <f t="shared" si="172"/>
        <v xml:space="preserve"> </v>
      </c>
      <c r="K2748" s="38" t="str">
        <f>IF(D2748&gt;=('28 Populations and thresholds'!$I$92),"YES"," ")</f>
        <v>YES</v>
      </c>
      <c r="L2748" s="38" t="str">
        <f>IF(K2748="YES"," ",IF(D2748&gt;=('28 Populations and thresholds'!$I$92)*0.25,"YES"))</f>
        <v xml:space="preserve"> </v>
      </c>
      <c r="M2748" s="38" t="b">
        <f>OR('28 Populations and thresholds'!$J$92="CR",'28 Populations and thresholds'!$J$92="EN",'28 Populations and thresholds'!$J$92="VU")</f>
        <v>0</v>
      </c>
      <c r="N2748" s="75">
        <f>D2748/'28 Populations and thresholds'!$H$92</f>
        <v>1.0666666666666666E-2</v>
      </c>
      <c r="O2748" s="263" t="str">
        <f t="shared" si="173"/>
        <v xml:space="preserve"> </v>
      </c>
      <c r="P2748" s="9"/>
      <c r="Q2748" s="263" t="str">
        <f t="shared" si="174"/>
        <v xml:space="preserve"> </v>
      </c>
      <c r="R2748" s="9"/>
      <c r="S2748" s="9"/>
      <c r="T2748" s="9"/>
      <c r="U2748" s="9"/>
      <c r="V2748" s="9"/>
    </row>
    <row r="2749" spans="1:22" s="4" customFormat="1" x14ac:dyDescent="0.2">
      <c r="A2749" s="275" t="s">
        <v>1610</v>
      </c>
      <c r="B2749" s="269" t="s">
        <v>1702</v>
      </c>
      <c r="C2749" s="269" t="s">
        <v>1696</v>
      </c>
      <c r="D2749" s="279">
        <v>24</v>
      </c>
      <c r="E2749" s="284" t="s">
        <v>83</v>
      </c>
      <c r="F2749" s="272"/>
      <c r="G2749" s="263" t="str">
        <f t="shared" si="171"/>
        <v xml:space="preserve"> </v>
      </c>
      <c r="H2749" s="275" t="s">
        <v>139</v>
      </c>
      <c r="I2749" s="275"/>
      <c r="J2749" s="263" t="str">
        <f t="shared" si="172"/>
        <v xml:space="preserve"> </v>
      </c>
      <c r="K2749" s="272" t="str">
        <f>IF(D2749&gt;=('28 Populations and thresholds'!$I$51),"YES"," ")</f>
        <v>YES</v>
      </c>
      <c r="L2749" s="272" t="str">
        <f>IF(K2749="YES"," ",IF(D2749&gt;=('28 Populations and thresholds'!$I$51)*0.25,"YES"))</f>
        <v xml:space="preserve"> </v>
      </c>
      <c r="M2749" s="272" t="b">
        <f>OR('28 Populations and thresholds'!$J$51="CR",'28 Populations and thresholds'!$J$51="EN",'28 Populations and thresholds'!$J$51="VU")</f>
        <v>1</v>
      </c>
      <c r="N2749" s="273">
        <f>D2749/'28 Populations and thresholds'!$H$51</f>
        <v>8.8888888888888889E-3</v>
      </c>
      <c r="O2749" s="263" t="str">
        <f t="shared" si="173"/>
        <v xml:space="preserve"> </v>
      </c>
      <c r="P2749" s="275"/>
      <c r="Q2749" s="263" t="str">
        <f t="shared" si="174"/>
        <v xml:space="preserve"> </v>
      </c>
      <c r="R2749" s="9"/>
      <c r="S2749" s="9"/>
      <c r="T2749" s="9"/>
      <c r="U2749" s="9"/>
      <c r="V2749" s="9"/>
    </row>
    <row r="2750" spans="1:22" s="4" customFormat="1" x14ac:dyDescent="0.2">
      <c r="A2750" s="143" t="s">
        <v>1610</v>
      </c>
      <c r="B2750" s="40" t="s">
        <v>941</v>
      </c>
      <c r="C2750" s="40" t="s">
        <v>3795</v>
      </c>
      <c r="D2750" s="41">
        <v>1732</v>
      </c>
      <c r="E2750" s="46">
        <v>35551</v>
      </c>
      <c r="F2750" s="43"/>
      <c r="G2750" s="263" t="str">
        <f t="shared" si="171"/>
        <v xml:space="preserve"> </v>
      </c>
      <c r="H2750" s="143" t="s">
        <v>21</v>
      </c>
      <c r="I2750" s="143" t="s">
        <v>608</v>
      </c>
      <c r="J2750" s="263" t="str">
        <f t="shared" si="172"/>
        <v xml:space="preserve"> </v>
      </c>
      <c r="K2750" s="38" t="str">
        <f>IF(D2750&gt;=(('28 Populations and thresholds'!$I$176)+('28 Populations and thresholds'!$I$177)),"YES"," ")</f>
        <v xml:space="preserve"> </v>
      </c>
      <c r="L2750" s="38" t="str">
        <f>IF(K2750="YES"," ",IF(D2750&gt;=(('28 Populations and thresholds'!$I$176)+('28 Populations and thresholds'!$I$177))*0.25,"YES"))</f>
        <v>YES</v>
      </c>
      <c r="M2750" s="38" t="b">
        <f>OR('28 Populations and thresholds'!$J$176="CR",'28 Populations and thresholds'!$J$176="EN",'28 Populations and thresholds'!$J$176="VU")</f>
        <v>0</v>
      </c>
      <c r="N2750" s="75">
        <f>D2750/(('28 Populations and thresholds'!$H$176)+('28 Populations and thresholds'!$H$177))</f>
        <v>6.2078853046594979E-3</v>
      </c>
      <c r="O2750" s="263" t="str">
        <f t="shared" si="173"/>
        <v xml:space="preserve"> </v>
      </c>
      <c r="P2750" s="12" t="s">
        <v>4568</v>
      </c>
      <c r="Q2750" s="263" t="str">
        <f t="shared" si="174"/>
        <v xml:space="preserve"> </v>
      </c>
      <c r="R2750" s="9"/>
      <c r="S2750" s="9"/>
      <c r="T2750" s="9"/>
      <c r="U2750" s="9"/>
      <c r="V2750" s="9"/>
    </row>
    <row r="2751" spans="1:22" s="4" customFormat="1" x14ac:dyDescent="0.2">
      <c r="A2751" s="12" t="s">
        <v>1610</v>
      </c>
      <c r="B2751" s="40" t="s">
        <v>941</v>
      </c>
      <c r="C2751" s="4" t="s">
        <v>3756</v>
      </c>
      <c r="D2751" s="41">
        <v>6006</v>
      </c>
      <c r="E2751" s="46">
        <v>35916</v>
      </c>
      <c r="F2751" s="38"/>
      <c r="G2751" s="263" t="str">
        <f t="shared" si="171"/>
        <v xml:space="preserve"> </v>
      </c>
      <c r="H2751" s="143" t="s">
        <v>21</v>
      </c>
      <c r="I2751" s="143" t="s">
        <v>907</v>
      </c>
      <c r="J2751" s="263" t="str">
        <f t="shared" si="172"/>
        <v xml:space="preserve"> </v>
      </c>
      <c r="K2751" s="38" t="str">
        <f>IF(D2751&gt;=('28 Populations and thresholds'!$I$175),"YES"," ")</f>
        <v>YES</v>
      </c>
      <c r="L2751" s="38" t="str">
        <f>IF(K2751="YES"," ",IF(D2751&gt;=('28 Populations and thresholds'!$I$175)*0.25,"YES"))</f>
        <v xml:space="preserve"> </v>
      </c>
      <c r="M2751" s="38" t="b">
        <f>OR('28 Populations and thresholds'!$J$175="CR",'28 Populations and thresholds'!$J$175="EN",'28 Populations and thresholds'!$J$175="VU")</f>
        <v>0</v>
      </c>
      <c r="N2751" s="75">
        <f>D2751/'28 Populations and thresholds'!$H$175</f>
        <v>4.3208633093525177E-2</v>
      </c>
      <c r="O2751" s="263" t="str">
        <f t="shared" si="173"/>
        <v xml:space="preserve"> </v>
      </c>
      <c r="P2751" s="12"/>
      <c r="Q2751" s="263" t="str">
        <f t="shared" si="174"/>
        <v xml:space="preserve"> </v>
      </c>
      <c r="R2751" s="9"/>
      <c r="S2751" s="9"/>
      <c r="T2751" s="9"/>
      <c r="U2751" s="9"/>
      <c r="V2751" s="9"/>
    </row>
    <row r="2752" spans="1:22" s="4" customFormat="1" x14ac:dyDescent="0.2">
      <c r="A2752" s="12" t="s">
        <v>1610</v>
      </c>
      <c r="B2752" s="40" t="s">
        <v>941</v>
      </c>
      <c r="C2752" s="4" t="s">
        <v>3761</v>
      </c>
      <c r="D2752" s="41">
        <v>963</v>
      </c>
      <c r="E2752" s="46">
        <v>34831</v>
      </c>
      <c r="F2752" s="38"/>
      <c r="G2752" s="263" t="str">
        <f t="shared" si="171"/>
        <v xml:space="preserve"> </v>
      </c>
      <c r="H2752" s="143" t="s">
        <v>21</v>
      </c>
      <c r="I2752" s="143" t="s">
        <v>907</v>
      </c>
      <c r="J2752" s="263" t="str">
        <f t="shared" si="172"/>
        <v xml:space="preserve"> </v>
      </c>
      <c r="K2752" s="38" t="str">
        <f>IF(D2752&gt;=('28 Populations and thresholds'!$I$187),"YES"," ")</f>
        <v xml:space="preserve"> </v>
      </c>
      <c r="L2752" s="38" t="str">
        <f>IF(K2752="YES"," ",IF(D2752&gt;=('28 Populations and thresholds'!$I$187)*0.25,"YES"))</f>
        <v>YES</v>
      </c>
      <c r="M2752" s="38" t="b">
        <f>OR('28 Populations and thresholds'!$J$187="CR",'28 Populations and thresholds'!$J$187="EN",'28 Populations and thresholds'!$J$187="VU")</f>
        <v>0</v>
      </c>
      <c r="N2752" s="75">
        <f>D2752/'28 Populations and thresholds'!$H$187</f>
        <v>9.6299999999999997E-3</v>
      </c>
      <c r="O2752" s="263" t="str">
        <f t="shared" si="173"/>
        <v xml:space="preserve"> </v>
      </c>
      <c r="P2752" s="9"/>
      <c r="Q2752" s="263" t="str">
        <f t="shared" si="174"/>
        <v xml:space="preserve"> </v>
      </c>
      <c r="R2752" s="9"/>
      <c r="S2752" s="9"/>
      <c r="T2752" s="9"/>
      <c r="U2752" s="9"/>
      <c r="V2752" s="9"/>
    </row>
    <row r="2753" spans="1:22" s="4" customFormat="1" x14ac:dyDescent="0.2">
      <c r="A2753" s="12" t="s">
        <v>1610</v>
      </c>
      <c r="B2753" s="40" t="s">
        <v>941</v>
      </c>
      <c r="C2753" s="4" t="s">
        <v>3452</v>
      </c>
      <c r="D2753" s="41">
        <v>1063</v>
      </c>
      <c r="E2753" s="43"/>
      <c r="F2753" s="38"/>
      <c r="G2753" s="263" t="str">
        <f t="shared" ref="G2753:G2816" si="175">" "</f>
        <v xml:space="preserve"> </v>
      </c>
      <c r="H2753" s="143" t="s">
        <v>21</v>
      </c>
      <c r="I2753" s="143" t="s">
        <v>907</v>
      </c>
      <c r="J2753" s="263" t="str">
        <f t="shared" ref="J2753:J2816" si="176">" "</f>
        <v xml:space="preserve"> </v>
      </c>
      <c r="K2753" s="38" t="str">
        <f>IF(D2753&gt;=('28 Populations and thresholds'!$I$158),"YES"," ")</f>
        <v>YES</v>
      </c>
      <c r="L2753" s="38" t="str">
        <f>IF(K2753="YES"," ",IF(D2753&gt;=('28 Populations and thresholds'!$I$158)*0.25,"YES"))</f>
        <v xml:space="preserve"> </v>
      </c>
      <c r="M2753" s="38" t="b">
        <f>OR('28 Populations and thresholds'!$J$158="CR",'28 Populations and thresholds'!$J$158="EN",'28 Populations and thresholds'!$J$158="VU")</f>
        <v>0</v>
      </c>
      <c r="N2753" s="75">
        <f>D2753/'28 Populations and thresholds'!$H$158</f>
        <v>1.0630000000000001E-2</v>
      </c>
      <c r="O2753" s="263" t="str">
        <f t="shared" ref="O2753:O2816" si="177">" "</f>
        <v xml:space="preserve"> </v>
      </c>
      <c r="P2753" s="9"/>
      <c r="Q2753" s="263" t="str">
        <f t="shared" ref="Q2753:Q2776" si="178">" "</f>
        <v xml:space="preserve"> </v>
      </c>
      <c r="R2753" s="9"/>
      <c r="S2753" s="9"/>
      <c r="T2753" s="9"/>
      <c r="U2753" s="9"/>
      <c r="V2753" s="9"/>
    </row>
    <row r="2754" spans="1:22" s="4" customFormat="1" x14ac:dyDescent="0.2">
      <c r="A2754" s="12" t="s">
        <v>1610</v>
      </c>
      <c r="B2754" s="40" t="s">
        <v>941</v>
      </c>
      <c r="C2754" s="4" t="s">
        <v>3770</v>
      </c>
      <c r="D2754" s="41">
        <v>1867</v>
      </c>
      <c r="E2754" s="46">
        <v>35551</v>
      </c>
      <c r="F2754" s="38"/>
      <c r="G2754" s="263" t="str">
        <f t="shared" si="175"/>
        <v xml:space="preserve"> </v>
      </c>
      <c r="H2754" s="143" t="s">
        <v>21</v>
      </c>
      <c r="I2754" s="143" t="s">
        <v>907</v>
      </c>
      <c r="J2754" s="263" t="str">
        <f t="shared" si="176"/>
        <v xml:space="preserve"> </v>
      </c>
      <c r="K2754" s="38" t="str">
        <f>IF(D2754&gt;=('28 Populations and thresholds'!$I$199),"YES"," ")</f>
        <v xml:space="preserve"> </v>
      </c>
      <c r="L2754" s="38" t="str">
        <f>IF(K2754="YES"," ",IF(D2754&gt;=('28 Populations and thresholds'!$I$199)*0.25,"YES"))</f>
        <v>YES</v>
      </c>
      <c r="M2754" s="38" t="b">
        <f>OR('28 Populations and thresholds'!$J$199="CR",'28 Populations and thresholds'!$J$199="EN",'28 Populations and thresholds'!$J$199="VU")</f>
        <v>0</v>
      </c>
      <c r="N2754" s="75">
        <f>D2754/'28 Populations and thresholds'!$H$199</f>
        <v>5.9269841269841269E-3</v>
      </c>
      <c r="O2754" s="263" t="str">
        <f t="shared" si="177"/>
        <v xml:space="preserve"> </v>
      </c>
      <c r="P2754" s="9"/>
      <c r="Q2754" s="263" t="str">
        <f t="shared" si="178"/>
        <v xml:space="preserve"> </v>
      </c>
      <c r="R2754" s="9"/>
      <c r="S2754" s="9"/>
      <c r="T2754" s="9"/>
      <c r="U2754" s="9"/>
      <c r="V2754" s="9"/>
    </row>
    <row r="2755" spans="1:22" s="4" customFormat="1" x14ac:dyDescent="0.2">
      <c r="A2755" s="12" t="s">
        <v>1610</v>
      </c>
      <c r="B2755" s="40" t="s">
        <v>941</v>
      </c>
      <c r="C2755" s="111" t="s">
        <v>3758</v>
      </c>
      <c r="D2755" s="41">
        <v>432</v>
      </c>
      <c r="E2755" s="46">
        <v>35551</v>
      </c>
      <c r="F2755" s="38"/>
      <c r="G2755" s="263" t="str">
        <f t="shared" si="175"/>
        <v xml:space="preserve"> </v>
      </c>
      <c r="H2755" s="143" t="s">
        <v>21</v>
      </c>
      <c r="I2755" s="143" t="s">
        <v>608</v>
      </c>
      <c r="J2755" s="263" t="str">
        <f t="shared" si="176"/>
        <v xml:space="preserve"> </v>
      </c>
      <c r="K2755" s="38" t="str">
        <f>IF(D2755&gt;=('28 Populations and thresholds'!$I$179),"YES"," ")</f>
        <v xml:space="preserve"> </v>
      </c>
      <c r="L2755" s="38" t="str">
        <f>IF(K2755="YES"," ",IF(D2755&gt;=('28 Populations and thresholds'!$I$179)*0.25,"YES"))</f>
        <v>YES</v>
      </c>
      <c r="M2755" s="38" t="b">
        <f>OR('28 Populations and thresholds'!$J$179="CR",'28 Populations and thresholds'!$J$179="EN",'28 Populations and thresholds'!$J$179="VU")</f>
        <v>0</v>
      </c>
      <c r="N2755" s="75">
        <f>D2755/'28 Populations and thresholds'!$H$179</f>
        <v>7.8545454545454543E-3</v>
      </c>
      <c r="O2755" s="263" t="str">
        <f t="shared" si="177"/>
        <v xml:space="preserve"> </v>
      </c>
      <c r="P2755" s="9"/>
      <c r="Q2755" s="263" t="str">
        <f t="shared" si="178"/>
        <v xml:space="preserve"> </v>
      </c>
      <c r="R2755" s="9"/>
      <c r="S2755" s="9"/>
      <c r="T2755" s="9"/>
      <c r="U2755" s="9"/>
      <c r="V2755" s="9"/>
    </row>
    <row r="2756" spans="1:22" x14ac:dyDescent="0.2">
      <c r="A2756" s="275" t="s">
        <v>1610</v>
      </c>
      <c r="B2756" s="269" t="s">
        <v>4039</v>
      </c>
      <c r="C2756" s="269" t="s">
        <v>3719</v>
      </c>
      <c r="D2756" s="279">
        <v>386</v>
      </c>
      <c r="E2756" s="274">
        <v>1991</v>
      </c>
      <c r="F2756" s="272"/>
      <c r="G2756" s="263" t="str">
        <f t="shared" si="175"/>
        <v xml:space="preserve"> </v>
      </c>
      <c r="H2756" s="275" t="s">
        <v>4019</v>
      </c>
      <c r="I2756" s="275"/>
      <c r="J2756" s="263" t="str">
        <f t="shared" si="176"/>
        <v xml:space="preserve"> </v>
      </c>
      <c r="K2756" s="272" t="str">
        <f>IF(D2756&gt;=('28 Populations and thresholds'!$I$32),"YES"," ")</f>
        <v>YES</v>
      </c>
      <c r="L2756" s="272" t="str">
        <f>IF(K2756="YES"," ",IF(D2756&gt;=('28 Populations and thresholds'!$I$32)*0.25,"YES"))</f>
        <v xml:space="preserve"> </v>
      </c>
      <c r="M2756" s="272" t="b">
        <f>OR('28 Populations and thresholds'!$J$32="CR",'28 Populations and thresholds'!$J$32="EN",'28 Populations and thresholds'!$J$32="VU")</f>
        <v>1</v>
      </c>
      <c r="N2756" s="273">
        <f>D2756/'28 Populations and thresholds'!$H$32</f>
        <v>9.4146341463414634E-2</v>
      </c>
      <c r="O2756" s="263" t="str">
        <f t="shared" si="177"/>
        <v xml:space="preserve"> </v>
      </c>
      <c r="P2756" s="275" t="s">
        <v>4040</v>
      </c>
      <c r="Q2756" s="263" t="str">
        <f t="shared" si="178"/>
        <v xml:space="preserve"> </v>
      </c>
    </row>
    <row r="2757" spans="1:22" x14ac:dyDescent="0.2">
      <c r="A2757" s="12" t="s">
        <v>1610</v>
      </c>
      <c r="B2757" s="4" t="s">
        <v>3588</v>
      </c>
      <c r="C2757" s="4" t="s">
        <v>3570</v>
      </c>
      <c r="D2757" s="5">
        <v>650</v>
      </c>
      <c r="E2757" s="104">
        <v>2001</v>
      </c>
      <c r="G2757" s="263" t="str">
        <f t="shared" si="175"/>
        <v xml:space="preserve"> </v>
      </c>
      <c r="H2757" s="12" t="s">
        <v>139</v>
      </c>
      <c r="I2757" s="12" t="s">
        <v>3388</v>
      </c>
      <c r="J2757" s="263" t="str">
        <f t="shared" si="176"/>
        <v xml:space="preserve"> </v>
      </c>
      <c r="K2757" s="38" t="str">
        <f>IF(D2757&gt;=('28 Populations and thresholds'!$I$82),"YES"," ")</f>
        <v>YES</v>
      </c>
      <c r="L2757" s="38" t="str">
        <f>IF(K2757="YES"," ",IF(D2757&gt;=('28 Populations and thresholds'!$I$82)*0.25,"YES"))</f>
        <v xml:space="preserve"> </v>
      </c>
      <c r="M2757" s="38" t="b">
        <f>OR('28 Populations and thresholds'!$J$82="CR",'28 Populations and thresholds'!$J$82="EN",'28 Populations and thresholds'!$J$82="VU")</f>
        <v>0</v>
      </c>
      <c r="N2757" s="75">
        <f>D2757/'28 Populations and thresholds'!$H$82</f>
        <v>0.16250000000000001</v>
      </c>
      <c r="O2757" s="263" t="str">
        <f t="shared" si="177"/>
        <v xml:space="preserve"> </v>
      </c>
      <c r="P2757" s="9"/>
      <c r="Q2757" s="263" t="str">
        <f t="shared" si="178"/>
        <v xml:space="preserve"> </v>
      </c>
    </row>
    <row r="2758" spans="1:22" x14ac:dyDescent="0.2">
      <c r="A2758" s="275" t="s">
        <v>1610</v>
      </c>
      <c r="B2758" s="269" t="s">
        <v>4751</v>
      </c>
      <c r="C2758" s="269" t="s">
        <v>3666</v>
      </c>
      <c r="D2758" s="279">
        <v>955</v>
      </c>
      <c r="E2758" s="274">
        <v>2001</v>
      </c>
      <c r="F2758" s="272"/>
      <c r="G2758" s="263" t="str">
        <f t="shared" si="175"/>
        <v xml:space="preserve"> </v>
      </c>
      <c r="H2758" s="275" t="s">
        <v>139</v>
      </c>
      <c r="I2758" s="275" t="s">
        <v>3388</v>
      </c>
      <c r="J2758" s="263" t="str">
        <f t="shared" si="176"/>
        <v xml:space="preserve"> </v>
      </c>
      <c r="K2758" s="272" t="str">
        <f>IF(D2758&gt;=(('28 Populations and thresholds'!$I$62)+('28 Populations and thresholds'!$I$65)),"YES"," ")</f>
        <v>YES</v>
      </c>
      <c r="L2758" s="272" t="str">
        <f>IF(K2758="YES"," ",IF(D2758&gt;=(('28 Populations and thresholds'!$I$62)+('28 Populations and thresholds'!$I$65))*0.25,"YES"))</f>
        <v xml:space="preserve"> </v>
      </c>
      <c r="M2758" s="272" t="b">
        <f>OR('28 Populations and thresholds'!$J$62="CR",'28 Populations and thresholds'!$J$62="EN",'28 Populations and thresholds'!$J$62="VU")</f>
        <v>0</v>
      </c>
      <c r="N2758" s="273">
        <f>D2758/(('28 Populations and thresholds'!$H$62)+('28 Populations and thresholds'!$H$65))</f>
        <v>5.6176470588235293E-3</v>
      </c>
      <c r="O2758" s="263" t="str">
        <f t="shared" si="177"/>
        <v xml:space="preserve"> </v>
      </c>
      <c r="P2758" s="275" t="s">
        <v>4552</v>
      </c>
      <c r="Q2758" s="263" t="str">
        <f t="shared" si="178"/>
        <v xml:space="preserve"> </v>
      </c>
    </row>
    <row r="2759" spans="1:22" x14ac:dyDescent="0.2">
      <c r="A2759" s="275" t="s">
        <v>1610</v>
      </c>
      <c r="B2759" s="269" t="s">
        <v>4751</v>
      </c>
      <c r="C2759" s="269" t="s">
        <v>3641</v>
      </c>
      <c r="D2759" s="279">
        <v>12300</v>
      </c>
      <c r="E2759" s="274">
        <v>2006</v>
      </c>
      <c r="F2759" s="272"/>
      <c r="G2759" s="263" t="str">
        <f t="shared" si="175"/>
        <v xml:space="preserve"> </v>
      </c>
      <c r="H2759" s="275" t="s">
        <v>139</v>
      </c>
      <c r="I2759" s="275" t="s">
        <v>3388</v>
      </c>
      <c r="J2759" s="263" t="str">
        <f t="shared" si="176"/>
        <v xml:space="preserve"> </v>
      </c>
      <c r="K2759" s="272" t="str">
        <f>IF(D2759&gt;=('28 Populations and thresholds'!$I$108),"YES"," ")</f>
        <v>YES</v>
      </c>
      <c r="L2759" s="272" t="str">
        <f>IF(K2759="YES"," ",IF(D2759&gt;=('28 Populations and thresholds'!$I$108)*0.25,"YES"))</f>
        <v xml:space="preserve"> </v>
      </c>
      <c r="M2759" s="272" t="b">
        <f>OR('28 Populations and thresholds'!$J$108="CR",'28 Populations and thresholds'!$J$108="EN",'28 Populations and thresholds'!$J$108="VU")</f>
        <v>0</v>
      </c>
      <c r="N2759" s="273">
        <f>D2759/'28 Populations and thresholds'!$H$108</f>
        <v>1.23E-2</v>
      </c>
      <c r="O2759" s="263" t="str">
        <f t="shared" si="177"/>
        <v xml:space="preserve"> </v>
      </c>
      <c r="P2759" s="269"/>
      <c r="Q2759" s="263" t="str">
        <f t="shared" si="178"/>
        <v xml:space="preserve"> </v>
      </c>
    </row>
    <row r="2760" spans="1:22" x14ac:dyDescent="0.2">
      <c r="A2760" s="275" t="s">
        <v>1610</v>
      </c>
      <c r="B2760" s="269" t="s">
        <v>4751</v>
      </c>
      <c r="C2760" s="269" t="s">
        <v>3652</v>
      </c>
      <c r="D2760" s="279">
        <v>893</v>
      </c>
      <c r="E2760" s="274">
        <v>2002</v>
      </c>
      <c r="F2760" s="272"/>
      <c r="G2760" s="263" t="str">
        <f t="shared" si="175"/>
        <v xml:space="preserve"> </v>
      </c>
      <c r="H2760" s="275" t="s">
        <v>139</v>
      </c>
      <c r="I2760" s="275" t="s">
        <v>3388</v>
      </c>
      <c r="J2760" s="263" t="str">
        <f t="shared" si="176"/>
        <v xml:space="preserve"> </v>
      </c>
      <c r="K2760" s="272" t="str">
        <f>IF(D2760&gt;=('28 Populations and thresholds'!$I$112),"YES"," ")</f>
        <v>YES</v>
      </c>
      <c r="L2760" s="272" t="str">
        <f>IF(K2760="YES"," ",IF(D2760&gt;=('28 Populations and thresholds'!$I$112)*0.25,"YES"))</f>
        <v xml:space="preserve"> </v>
      </c>
      <c r="M2760" s="272" t="b">
        <f>OR('28 Populations and thresholds'!$J$112="CR",'28 Populations and thresholds'!$J$112="EN",'28 Populations and thresholds'!$J$112="VU")</f>
        <v>0</v>
      </c>
      <c r="N2760" s="273">
        <f>D2760/'28 Populations and thresholds'!$H$112</f>
        <v>8.9300000000000004E-3</v>
      </c>
      <c r="O2760" s="263" t="str">
        <f t="shared" si="177"/>
        <v xml:space="preserve"> </v>
      </c>
      <c r="P2760" s="269"/>
      <c r="Q2760" s="263" t="str">
        <f t="shared" si="178"/>
        <v xml:space="preserve"> </v>
      </c>
    </row>
    <row r="2761" spans="1:22" x14ac:dyDescent="0.2">
      <c r="A2761" s="275" t="s">
        <v>1610</v>
      </c>
      <c r="B2761" s="269" t="s">
        <v>4751</v>
      </c>
      <c r="C2761" s="269" t="s">
        <v>3617</v>
      </c>
      <c r="D2761" s="279">
        <v>36370</v>
      </c>
      <c r="E2761" s="274">
        <v>2000</v>
      </c>
      <c r="F2761" s="272"/>
      <c r="G2761" s="263" t="str">
        <f t="shared" si="175"/>
        <v xml:space="preserve"> </v>
      </c>
      <c r="H2761" s="275" t="s">
        <v>139</v>
      </c>
      <c r="I2761" s="275" t="s">
        <v>3388</v>
      </c>
      <c r="J2761" s="263" t="str">
        <f t="shared" si="176"/>
        <v xml:space="preserve"> </v>
      </c>
      <c r="K2761" s="272" t="str">
        <f>IF(D2761&gt;=('28 Populations and thresholds'!$I$95),"YES"," ")</f>
        <v>YES</v>
      </c>
      <c r="L2761" s="272" t="str">
        <f>IF(K2761="YES"," ",IF(D2761&gt;=('28 Populations and thresholds'!$I$95)*0.25,"YES"))</f>
        <v xml:space="preserve"> </v>
      </c>
      <c r="M2761" s="272" t="b">
        <f>OR('28 Populations and thresholds'!$J$95="CR",'28 Populations and thresholds'!$J$95="EN",'28 Populations and thresholds'!$J$95="VU")</f>
        <v>0</v>
      </c>
      <c r="N2761" s="273">
        <f>D2761/'28 Populations and thresholds'!$H$95</f>
        <v>0.12123333333333333</v>
      </c>
      <c r="O2761" s="263" t="str">
        <f t="shared" si="177"/>
        <v xml:space="preserve"> </v>
      </c>
      <c r="P2761" s="275"/>
      <c r="Q2761" s="263" t="str">
        <f t="shared" si="178"/>
        <v xml:space="preserve"> </v>
      </c>
    </row>
    <row r="2762" spans="1:22" x14ac:dyDescent="0.2">
      <c r="A2762" s="275" t="s">
        <v>1610</v>
      </c>
      <c r="B2762" s="269" t="s">
        <v>4751</v>
      </c>
      <c r="C2762" s="269" t="s">
        <v>3564</v>
      </c>
      <c r="D2762" s="279">
        <v>1913</v>
      </c>
      <c r="E2762" s="274">
        <v>2000</v>
      </c>
      <c r="F2762" s="272"/>
      <c r="G2762" s="263" t="str">
        <f t="shared" si="175"/>
        <v xml:space="preserve"> </v>
      </c>
      <c r="H2762" s="275" t="s">
        <v>139</v>
      </c>
      <c r="I2762" s="275" t="s">
        <v>3388</v>
      </c>
      <c r="J2762" s="263" t="str">
        <f t="shared" si="176"/>
        <v xml:space="preserve"> </v>
      </c>
      <c r="K2762" s="272" t="str">
        <f>IF(D2762&gt;=('28 Populations and thresholds'!$I$79),"YES"," ")</f>
        <v>YES</v>
      </c>
      <c r="L2762" s="272" t="str">
        <f>IF(K2762="YES"," ",IF(D2762&gt;=('28 Populations and thresholds'!$I$79)*0.25,"YES"))</f>
        <v xml:space="preserve"> </v>
      </c>
      <c r="M2762" s="272" t="b">
        <f>OR('28 Populations and thresholds'!$J$79="CR",'28 Populations and thresholds'!$J$79="EN",'28 Populations and thresholds'!$J$79="VU")</f>
        <v>0</v>
      </c>
      <c r="N2762" s="273">
        <f>D2762/'28 Populations and thresholds'!$H$79</f>
        <v>1.2753333333333334E-2</v>
      </c>
      <c r="O2762" s="263" t="str">
        <f t="shared" si="177"/>
        <v xml:space="preserve"> </v>
      </c>
      <c r="P2762" s="269"/>
      <c r="Q2762" s="263" t="str">
        <f t="shared" si="178"/>
        <v xml:space="preserve"> </v>
      </c>
    </row>
    <row r="2763" spans="1:22" x14ac:dyDescent="0.2">
      <c r="A2763" s="275" t="s">
        <v>1610</v>
      </c>
      <c r="B2763" s="269" t="s">
        <v>4751</v>
      </c>
      <c r="C2763" s="269" t="s">
        <v>3598</v>
      </c>
      <c r="D2763" s="279">
        <v>15000</v>
      </c>
      <c r="E2763" s="274">
        <v>1999</v>
      </c>
      <c r="F2763" s="272"/>
      <c r="G2763" s="263" t="str">
        <f t="shared" si="175"/>
        <v xml:space="preserve"> </v>
      </c>
      <c r="H2763" s="275" t="s">
        <v>139</v>
      </c>
      <c r="I2763" s="275" t="s">
        <v>3388</v>
      </c>
      <c r="J2763" s="263" t="str">
        <f t="shared" si="176"/>
        <v xml:space="preserve"> </v>
      </c>
      <c r="K2763" s="272" t="str">
        <f>IF(D2763&gt;=('28 Populations and thresholds'!$I$88),"YES"," ")</f>
        <v>YES</v>
      </c>
      <c r="L2763" s="272" t="str">
        <f>IF(K2763="YES"," ",IF(D2763&gt;=('28 Populations and thresholds'!$I$88)*0.25,"YES"))</f>
        <v xml:space="preserve"> </v>
      </c>
      <c r="M2763" s="272" t="b">
        <f>OR('28 Populations and thresholds'!$J$88="CR",'28 Populations and thresholds'!$J$88="EN",'28 Populations and thresholds'!$J$88="VU")</f>
        <v>0</v>
      </c>
      <c r="N2763" s="273">
        <f>D2763/'28 Populations and thresholds'!$H$88</f>
        <v>1.4999999999999999E-2</v>
      </c>
      <c r="O2763" s="263" t="str">
        <f t="shared" si="177"/>
        <v xml:space="preserve"> </v>
      </c>
      <c r="P2763" s="269"/>
      <c r="Q2763" s="263" t="str">
        <f t="shared" si="178"/>
        <v xml:space="preserve"> </v>
      </c>
    </row>
    <row r="2764" spans="1:22" x14ac:dyDescent="0.2">
      <c r="A2764" s="275" t="s">
        <v>1610</v>
      </c>
      <c r="B2764" s="269" t="s">
        <v>4751</v>
      </c>
      <c r="C2764" s="269" t="s">
        <v>3606</v>
      </c>
      <c r="D2764" s="279">
        <v>42688</v>
      </c>
      <c r="E2764" s="274">
        <v>2001</v>
      </c>
      <c r="F2764" s="272"/>
      <c r="G2764" s="263" t="str">
        <f t="shared" si="175"/>
        <v xml:space="preserve"> </v>
      </c>
      <c r="H2764" s="275" t="s">
        <v>139</v>
      </c>
      <c r="I2764" s="275" t="s">
        <v>3388</v>
      </c>
      <c r="J2764" s="263" t="str">
        <f t="shared" si="176"/>
        <v xml:space="preserve"> </v>
      </c>
      <c r="K2764" s="272" t="str">
        <f>IF(D2764&gt;=('28 Populations and thresholds'!$I$91),"YES"," ")</f>
        <v>YES</v>
      </c>
      <c r="L2764" s="272" t="str">
        <f>IF(K2764="YES"," ",IF(D2764&gt;=('28 Populations and thresholds'!$I$91)*0.25,"YES"))</f>
        <v xml:space="preserve"> </v>
      </c>
      <c r="M2764" s="272" t="b">
        <f>OR('28 Populations and thresholds'!$J$91="CR",'28 Populations and thresholds'!$J$91="EN",'28 Populations and thresholds'!$J$91="VU")</f>
        <v>0</v>
      </c>
      <c r="N2764" s="273">
        <f>D2764/'28 Populations and thresholds'!$H$91</f>
        <v>2.6679999999999999E-2</v>
      </c>
      <c r="O2764" s="263" t="str">
        <f t="shared" si="177"/>
        <v xml:space="preserve"> </v>
      </c>
      <c r="P2764" s="275"/>
      <c r="Q2764" s="263" t="str">
        <f t="shared" si="178"/>
        <v xml:space="preserve"> </v>
      </c>
    </row>
    <row r="2765" spans="1:22" x14ac:dyDescent="0.2">
      <c r="A2765" s="275" t="s">
        <v>1610</v>
      </c>
      <c r="B2765" s="269" t="s">
        <v>4751</v>
      </c>
      <c r="C2765" s="269" t="s">
        <v>3590</v>
      </c>
      <c r="D2765" s="279">
        <v>2530</v>
      </c>
      <c r="E2765" s="274" t="s">
        <v>3938</v>
      </c>
      <c r="F2765" s="272"/>
      <c r="G2765" s="263" t="str">
        <f t="shared" si="175"/>
        <v xml:space="preserve"> </v>
      </c>
      <c r="H2765" s="275"/>
      <c r="I2765" s="275" t="s">
        <v>4429</v>
      </c>
      <c r="J2765" s="263" t="str">
        <f t="shared" si="176"/>
        <v xml:space="preserve"> </v>
      </c>
      <c r="K2765" s="272" t="str">
        <f>IF(D2765&gt;=('28 Populations and thresholds'!$I$85),"YES"," ")</f>
        <v>YES</v>
      </c>
      <c r="L2765" s="272" t="str">
        <f>IF(K2765="YES"," ",IF(D2765&gt;=('28 Populations and thresholds'!$I$85)*0.25,"YES"))</f>
        <v xml:space="preserve"> </v>
      </c>
      <c r="M2765" s="272" t="b">
        <f>OR('28 Populations and thresholds'!$J$85="CR",'28 Populations and thresholds'!$J$85="EN",'28 Populations and thresholds'!$J$85="VU")</f>
        <v>0</v>
      </c>
      <c r="N2765" s="273">
        <f>D2765/'28 Populations and thresholds'!$H$85</f>
        <v>2.8426966292134832E-2</v>
      </c>
      <c r="O2765" s="263" t="str">
        <f t="shared" si="177"/>
        <v xml:space="preserve"> </v>
      </c>
      <c r="P2765" s="269"/>
      <c r="Q2765" s="263" t="str">
        <f t="shared" si="178"/>
        <v xml:space="preserve"> </v>
      </c>
    </row>
    <row r="2766" spans="1:22" x14ac:dyDescent="0.2">
      <c r="A2766" s="275" t="s">
        <v>1610</v>
      </c>
      <c r="B2766" s="269" t="s">
        <v>4751</v>
      </c>
      <c r="C2766" s="269" t="s">
        <v>3633</v>
      </c>
      <c r="D2766" s="279">
        <v>7210</v>
      </c>
      <c r="E2766" s="274" t="s">
        <v>3938</v>
      </c>
      <c r="F2766" s="272"/>
      <c r="G2766" s="263" t="str">
        <f t="shared" si="175"/>
        <v xml:space="preserve"> </v>
      </c>
      <c r="H2766" s="275"/>
      <c r="I2766" s="275" t="s">
        <v>4429</v>
      </c>
      <c r="J2766" s="263" t="str">
        <f t="shared" si="176"/>
        <v xml:space="preserve"> </v>
      </c>
      <c r="K2766" s="272" t="str">
        <f>IF(D2766&gt;=('28 Populations and thresholds'!$I$99),"YES"," ")</f>
        <v>YES</v>
      </c>
      <c r="L2766" s="272" t="str">
        <f>IF(K2766="YES"," ",IF(D2766&gt;=('28 Populations and thresholds'!$I$99)*0.25,"YES"))</f>
        <v xml:space="preserve"> </v>
      </c>
      <c r="M2766" s="272" t="b">
        <f>OR('28 Populations and thresholds'!$J$99="CR",'28 Populations and thresholds'!$J$99="EN",'28 Populations and thresholds'!$J$99="VU")</f>
        <v>0</v>
      </c>
      <c r="N2766" s="273">
        <f>D2766/'28 Populations and thresholds'!$H$99</f>
        <v>2.4033333333333334E-2</v>
      </c>
      <c r="O2766" s="263" t="str">
        <f t="shared" si="177"/>
        <v xml:space="preserve"> </v>
      </c>
      <c r="P2766" s="269"/>
      <c r="Q2766" s="263" t="str">
        <f t="shared" si="178"/>
        <v xml:space="preserve"> </v>
      </c>
    </row>
    <row r="2767" spans="1:22" x14ac:dyDescent="0.2">
      <c r="A2767" s="275" t="s">
        <v>1610</v>
      </c>
      <c r="B2767" s="269" t="s">
        <v>4751</v>
      </c>
      <c r="C2767" s="332" t="s">
        <v>3603</v>
      </c>
      <c r="D2767" s="279">
        <v>44923</v>
      </c>
      <c r="E2767" s="274">
        <v>2001</v>
      </c>
      <c r="F2767" s="272"/>
      <c r="G2767" s="263" t="str">
        <f t="shared" si="175"/>
        <v xml:space="preserve"> </v>
      </c>
      <c r="H2767" s="275" t="s">
        <v>139</v>
      </c>
      <c r="I2767" s="275" t="s">
        <v>3388</v>
      </c>
      <c r="J2767" s="263" t="str">
        <f t="shared" si="176"/>
        <v xml:space="preserve"> </v>
      </c>
      <c r="K2767" s="272" t="str">
        <f>IF(D2767&gt;=('28 Populations and thresholds'!$I$89),"YES"," ")</f>
        <v>YES</v>
      </c>
      <c r="L2767" s="272" t="str">
        <f>IF(K2767="YES"," ",IF(D2767&gt;=('28 Populations and thresholds'!$I$89)*0.25,"YES"))</f>
        <v xml:space="preserve"> </v>
      </c>
      <c r="M2767" s="272" t="b">
        <f>OR('28 Populations and thresholds'!$J$89="CR",'28 Populations and thresholds'!$J$89="EN",'28 Populations and thresholds'!$J$89="VU")</f>
        <v>0</v>
      </c>
      <c r="N2767" s="273">
        <f>D2767/'28 Populations and thresholds'!$H$89</f>
        <v>2.9948666666666665E-2</v>
      </c>
      <c r="O2767" s="263" t="str">
        <f t="shared" si="177"/>
        <v xml:space="preserve"> </v>
      </c>
      <c r="P2767" s="275"/>
      <c r="Q2767" s="263" t="str">
        <f t="shared" si="178"/>
        <v xml:space="preserve"> </v>
      </c>
    </row>
    <row r="2768" spans="1:22" x14ac:dyDescent="0.2">
      <c r="A2768" s="275" t="s">
        <v>1610</v>
      </c>
      <c r="B2768" s="269" t="s">
        <v>4751</v>
      </c>
      <c r="C2768" s="269" t="s">
        <v>3607</v>
      </c>
      <c r="D2768" s="279">
        <v>15260</v>
      </c>
      <c r="E2768" s="274">
        <v>2006</v>
      </c>
      <c r="F2768" s="272"/>
      <c r="G2768" s="263" t="str">
        <f t="shared" si="175"/>
        <v xml:space="preserve"> </v>
      </c>
      <c r="H2768" s="275" t="s">
        <v>139</v>
      </c>
      <c r="I2768" s="275" t="s">
        <v>3388</v>
      </c>
      <c r="J2768" s="263" t="str">
        <f t="shared" si="176"/>
        <v xml:space="preserve"> </v>
      </c>
      <c r="K2768" s="272" t="str">
        <f>IF(D2768&gt;=('28 Populations and thresholds'!$I$92),"YES"," ")</f>
        <v>YES</v>
      </c>
      <c r="L2768" s="272" t="str">
        <f>IF(K2768="YES"," ",IF(D2768&gt;=('28 Populations and thresholds'!$I$92)*0.25,"YES"))</f>
        <v xml:space="preserve"> </v>
      </c>
      <c r="M2768" s="272" t="b">
        <f>OR('28 Populations and thresholds'!$J$92="CR",'28 Populations and thresholds'!$J$92="EN",'28 Populations and thresholds'!$J$92="VU")</f>
        <v>0</v>
      </c>
      <c r="N2768" s="273">
        <f>D2768/'28 Populations and thresholds'!$H$92</f>
        <v>5.0866666666666664E-2</v>
      </c>
      <c r="O2768" s="263" t="str">
        <f t="shared" si="177"/>
        <v xml:space="preserve"> </v>
      </c>
      <c r="P2768" s="269"/>
      <c r="Q2768" s="263" t="str">
        <f t="shared" si="178"/>
        <v xml:space="preserve"> </v>
      </c>
    </row>
    <row r="2769" spans="1:22" x14ac:dyDescent="0.2">
      <c r="A2769" s="275" t="s">
        <v>1610</v>
      </c>
      <c r="B2769" s="269" t="s">
        <v>4751</v>
      </c>
      <c r="C2769" s="269" t="s">
        <v>3552</v>
      </c>
      <c r="D2769" s="279">
        <v>7500</v>
      </c>
      <c r="E2769" s="274">
        <v>2000</v>
      </c>
      <c r="F2769" s="272"/>
      <c r="G2769" s="263" t="str">
        <f t="shared" si="175"/>
        <v xml:space="preserve"> </v>
      </c>
      <c r="H2769" s="275" t="s">
        <v>139</v>
      </c>
      <c r="I2769" s="275" t="s">
        <v>3388</v>
      </c>
      <c r="J2769" s="263" t="str">
        <f t="shared" si="176"/>
        <v xml:space="preserve"> </v>
      </c>
      <c r="K2769" s="272" t="str">
        <f>IF(D2769&gt;=('28 Populations and thresholds'!$I$77),"YES"," ")</f>
        <v>YES</v>
      </c>
      <c r="L2769" s="272" t="str">
        <f>IF(K2769="YES"," ",IF(D2769&gt;=('28 Populations and thresholds'!$I$77)*0.25,"YES"))</f>
        <v xml:space="preserve"> </v>
      </c>
      <c r="M2769" s="272" t="b">
        <f>OR('28 Populations and thresholds'!$J$77="CR",'28 Populations and thresholds'!$J$77="EN",'28 Populations and thresholds'!$J$77="VU")</f>
        <v>0</v>
      </c>
      <c r="N2769" s="273">
        <f>D2769/'28 Populations and thresholds'!$H$77</f>
        <v>7.4999999999999997E-2</v>
      </c>
      <c r="O2769" s="263" t="str">
        <f t="shared" si="177"/>
        <v xml:space="preserve"> </v>
      </c>
      <c r="P2769" s="269"/>
      <c r="Q2769" s="263" t="str">
        <f t="shared" si="178"/>
        <v xml:space="preserve"> </v>
      </c>
    </row>
    <row r="2770" spans="1:22" x14ac:dyDescent="0.2">
      <c r="A2770" s="275" t="s">
        <v>1610</v>
      </c>
      <c r="B2770" s="269" t="s">
        <v>4751</v>
      </c>
      <c r="C2770" s="269" t="s">
        <v>1732</v>
      </c>
      <c r="D2770" s="279">
        <v>102</v>
      </c>
      <c r="E2770" s="281">
        <v>35916</v>
      </c>
      <c r="F2770" s="272"/>
      <c r="G2770" s="263" t="str">
        <f t="shared" si="175"/>
        <v xml:space="preserve"> </v>
      </c>
      <c r="H2770" s="275" t="s">
        <v>4019</v>
      </c>
      <c r="I2770" s="275"/>
      <c r="J2770" s="263" t="str">
        <f t="shared" si="176"/>
        <v xml:space="preserve"> </v>
      </c>
      <c r="K2770" s="272" t="str">
        <f>IF(D2770&gt;=('28 Populations and thresholds'!$I$221),"YES"," ")</f>
        <v>YES</v>
      </c>
      <c r="L2770" s="272" t="str">
        <f>IF(K2770="YES"," ",IF(D2770&gt;=('28 Populations and thresholds'!$I$221)*0.25,"YES"))</f>
        <v xml:space="preserve"> </v>
      </c>
      <c r="M2770" s="272" t="b">
        <f>OR('28 Populations and thresholds'!$J$221="CR",'28 Populations and thresholds'!$J$221="EN",'28 Populations and thresholds'!$J$221="VU")</f>
        <v>1</v>
      </c>
      <c r="N2770" s="273">
        <f>D2770/'28 Populations and thresholds'!$H$221</f>
        <v>1.0625000000000001E-2</v>
      </c>
      <c r="O2770" s="263" t="str">
        <f t="shared" si="177"/>
        <v xml:space="preserve"> </v>
      </c>
      <c r="P2770" s="275"/>
      <c r="Q2770" s="263" t="str">
        <f t="shared" si="178"/>
        <v xml:space="preserve"> </v>
      </c>
    </row>
    <row r="2771" spans="1:22" x14ac:dyDescent="0.2">
      <c r="A2771" s="275" t="s">
        <v>1610</v>
      </c>
      <c r="B2771" s="269" t="s">
        <v>4751</v>
      </c>
      <c r="C2771" s="280" t="s">
        <v>3626</v>
      </c>
      <c r="D2771" s="279">
        <v>2540</v>
      </c>
      <c r="E2771" s="274">
        <v>2004</v>
      </c>
      <c r="F2771" s="272"/>
      <c r="G2771" s="263" t="str">
        <f t="shared" si="175"/>
        <v xml:space="preserve"> </v>
      </c>
      <c r="H2771" s="275" t="s">
        <v>139</v>
      </c>
      <c r="I2771" s="275" t="s">
        <v>3388</v>
      </c>
      <c r="J2771" s="263" t="str">
        <f t="shared" si="176"/>
        <v xml:space="preserve"> </v>
      </c>
      <c r="K2771" s="272" t="str">
        <f>IF(D2771&gt;=('28 Populations and thresholds'!$I$98),"YES"," ")</f>
        <v>YES</v>
      </c>
      <c r="L2771" s="272" t="str">
        <f>IF(K2771="YES"," ",IF(D2771&gt;=('28 Populations and thresholds'!$I$98)*0.25,"YES"))</f>
        <v xml:space="preserve"> </v>
      </c>
      <c r="M2771" s="272" t="b">
        <f>OR('28 Populations and thresholds'!$J$98="CR",'28 Populations and thresholds'!$J$98="EN",'28 Populations and thresholds'!$J$98="VU")</f>
        <v>0</v>
      </c>
      <c r="N2771" s="273">
        <f>D2771/'28 Populations and thresholds'!$H$98</f>
        <v>8.4666666666666675E-3</v>
      </c>
      <c r="O2771" s="263" t="str">
        <f t="shared" si="177"/>
        <v xml:space="preserve"> </v>
      </c>
      <c r="P2771" s="275"/>
      <c r="Q2771" s="263" t="str">
        <f t="shared" si="178"/>
        <v xml:space="preserve"> </v>
      </c>
    </row>
    <row r="2772" spans="1:22" x14ac:dyDescent="0.2">
      <c r="A2772" s="12" t="s">
        <v>1610</v>
      </c>
      <c r="B2772" s="9" t="s">
        <v>1612</v>
      </c>
      <c r="C2772" s="4" t="s">
        <v>1607</v>
      </c>
      <c r="D2772" s="5">
        <v>1030</v>
      </c>
      <c r="E2772" s="1" t="s">
        <v>149</v>
      </c>
      <c r="G2772" s="263" t="str">
        <f t="shared" si="175"/>
        <v xml:space="preserve"> </v>
      </c>
      <c r="H2772" s="13" t="s">
        <v>139</v>
      </c>
      <c r="J2772" s="263" t="str">
        <f t="shared" si="176"/>
        <v xml:space="preserve"> </v>
      </c>
      <c r="K2772" s="38" t="str">
        <f>IF(D2772&gt;=('28 Populations and thresholds'!$I$6),"YES"," ")</f>
        <v>YES</v>
      </c>
      <c r="L2772" s="38" t="str">
        <f>IF(K2772="YES"," ",IF(D2772&gt;=('28 Populations and thresholds'!$I$6)*0.25,"YES"))</f>
        <v xml:space="preserve"> </v>
      </c>
      <c r="M2772" s="38" t="b">
        <f>OR('28 Populations and thresholds'!$J$6="CR",'28 Populations and thresholds'!$J$6="EN",'28 Populations and thresholds'!$J$6="VU")</f>
        <v>0</v>
      </c>
      <c r="N2772" s="75">
        <f>D2772/'28 Populations and thresholds'!$H$6</f>
        <v>2.06E-2</v>
      </c>
      <c r="O2772" s="263" t="str">
        <f t="shared" si="177"/>
        <v xml:space="preserve"> </v>
      </c>
      <c r="Q2772" s="263" t="str">
        <f t="shared" si="178"/>
        <v xml:space="preserve"> </v>
      </c>
    </row>
    <row r="2773" spans="1:22" x14ac:dyDescent="0.2">
      <c r="A2773" s="12" t="s">
        <v>1610</v>
      </c>
      <c r="B2773" s="65" t="s">
        <v>1612</v>
      </c>
      <c r="C2773" s="4" t="s">
        <v>3778</v>
      </c>
      <c r="D2773" s="5">
        <v>4325</v>
      </c>
      <c r="E2773" s="104" t="s">
        <v>3938</v>
      </c>
      <c r="G2773" s="263" t="str">
        <f t="shared" si="175"/>
        <v xml:space="preserve"> </v>
      </c>
      <c r="I2773" s="13" t="s">
        <v>4429</v>
      </c>
      <c r="J2773" s="263" t="str">
        <f t="shared" si="176"/>
        <v xml:space="preserve"> </v>
      </c>
      <c r="K2773" s="38" t="str">
        <f>IF(D2773&gt;=('28 Populations and thresholds'!$I$213),"YES"," ")</f>
        <v>YES</v>
      </c>
      <c r="L2773" s="38" t="str">
        <f>IF(K2773="YES"," ",IF(D2773&gt;=('28 Populations and thresholds'!$I$213)*0.25,"YES"))</f>
        <v xml:space="preserve"> </v>
      </c>
      <c r="M2773" s="38" t="b">
        <f>OR('28 Populations and thresholds'!$J$213="CR",'28 Populations and thresholds'!$J$213="EN",'28 Populations and thresholds'!$J$213="VU")</f>
        <v>0</v>
      </c>
      <c r="N2773" s="75">
        <f>D2773/'28 Populations and thresholds'!$H$213</f>
        <v>4.3249999999999997E-2</v>
      </c>
      <c r="O2773" s="263" t="str">
        <f t="shared" si="177"/>
        <v xml:space="preserve"> </v>
      </c>
      <c r="Q2773" s="263" t="str">
        <f t="shared" si="178"/>
        <v xml:space="preserve"> </v>
      </c>
      <c r="R2773" s="4"/>
      <c r="S2773" s="4"/>
      <c r="T2773" s="4"/>
      <c r="U2773" s="4"/>
      <c r="V2773" s="4"/>
    </row>
    <row r="2774" spans="1:22" x14ac:dyDescent="0.2">
      <c r="A2774" s="12" t="s">
        <v>1610</v>
      </c>
      <c r="B2774" s="65" t="s">
        <v>1612</v>
      </c>
      <c r="C2774" s="4" t="s">
        <v>3715</v>
      </c>
      <c r="D2774" s="5">
        <v>675</v>
      </c>
      <c r="E2774" s="104" t="s">
        <v>3938</v>
      </c>
      <c r="G2774" s="263" t="str">
        <f t="shared" si="175"/>
        <v xml:space="preserve"> </v>
      </c>
      <c r="I2774" s="13" t="s">
        <v>4429</v>
      </c>
      <c r="J2774" s="263" t="str">
        <f t="shared" si="176"/>
        <v xml:space="preserve"> </v>
      </c>
      <c r="K2774" s="38" t="str">
        <f>IF(D2774&gt;=('28 Populations and thresholds'!$I$13),"YES"," ")</f>
        <v>YES</v>
      </c>
      <c r="L2774" s="38" t="str">
        <f>IF(K2774="YES"," ",IF(D2774&gt;=('28 Populations and thresholds'!$I$13)*0.25,"YES"))</f>
        <v xml:space="preserve"> </v>
      </c>
      <c r="M2774" s="38" t="b">
        <f>OR('28 Populations and thresholds'!$J$13="CR",'28 Populations and thresholds'!$J$13="EN",'28 Populations and thresholds'!$J$13="VU")</f>
        <v>0</v>
      </c>
      <c r="N2774" s="75">
        <f>D2774/'28 Populations and thresholds'!$H$13</f>
        <v>2.7E-2</v>
      </c>
      <c r="O2774" s="263" t="str">
        <f t="shared" si="177"/>
        <v xml:space="preserve"> </v>
      </c>
      <c r="Q2774" s="263" t="str">
        <f t="shared" si="178"/>
        <v xml:space="preserve"> </v>
      </c>
    </row>
    <row r="2775" spans="1:22" x14ac:dyDescent="0.2">
      <c r="A2775" s="12" t="s">
        <v>1610</v>
      </c>
      <c r="B2775" s="65" t="s">
        <v>1612</v>
      </c>
      <c r="C2775" s="4" t="s">
        <v>3648</v>
      </c>
      <c r="D2775" s="5">
        <v>264</v>
      </c>
      <c r="E2775" s="104" t="s">
        <v>3938</v>
      </c>
      <c r="G2775" s="263" t="str">
        <f t="shared" si="175"/>
        <v xml:space="preserve"> </v>
      </c>
      <c r="I2775" s="13" t="s">
        <v>4429</v>
      </c>
      <c r="J2775" s="263" t="str">
        <f t="shared" si="176"/>
        <v xml:space="preserve"> </v>
      </c>
      <c r="K2775" s="38" t="str">
        <f>IF(D2776&gt;=('28 Populations and thresholds'!$I$110),"YES"," ")</f>
        <v>YES</v>
      </c>
      <c r="L2775" s="38" t="str">
        <f>IF(K2775="YES"," ",IF(D2776&gt;=('28 Populations and thresholds'!$I$110)*0.25,"YES"))</f>
        <v xml:space="preserve"> </v>
      </c>
      <c r="M2775" s="38" t="b">
        <f>OR('28 Populations and thresholds'!$J$110="CR",'28 Populations and thresholds'!$J$110="EN",'28 Populations and thresholds'!$J$110="VU")</f>
        <v>0</v>
      </c>
      <c r="N2775" s="75">
        <f>D2776/'28 Populations and thresholds'!$H$110</f>
        <v>7.5500000000000003E-3</v>
      </c>
      <c r="O2775" s="263" t="str">
        <f t="shared" si="177"/>
        <v xml:space="preserve"> </v>
      </c>
      <c r="Q2775" s="263" t="str">
        <f t="shared" si="178"/>
        <v xml:space="preserve"> </v>
      </c>
    </row>
    <row r="2776" spans="1:22" x14ac:dyDescent="0.2">
      <c r="A2776" s="12" t="s">
        <v>1610</v>
      </c>
      <c r="B2776" s="65" t="s">
        <v>1612</v>
      </c>
      <c r="C2776" s="4" t="s">
        <v>3780</v>
      </c>
      <c r="D2776" s="5">
        <v>755</v>
      </c>
      <c r="E2776" s="104" t="s">
        <v>3938</v>
      </c>
      <c r="G2776" s="263" t="str">
        <f t="shared" si="175"/>
        <v xml:space="preserve"> </v>
      </c>
      <c r="I2776" s="13" t="s">
        <v>4429</v>
      </c>
      <c r="J2776" s="263" t="str">
        <f t="shared" si="176"/>
        <v xml:space="preserve"> </v>
      </c>
      <c r="K2776" s="38" t="str">
        <f>IF(D2776&gt;=('28 Populations and thresholds'!$I$218),"YES"," ")</f>
        <v>YES</v>
      </c>
      <c r="L2776" s="38" t="str">
        <f>IF(K2776="YES"," ",IF(D2776&gt;=('28 Populations and thresholds'!$I$218)*0.25,"YES"))</f>
        <v xml:space="preserve"> </v>
      </c>
      <c r="M2776" s="38" t="b">
        <f>OR('28 Populations and thresholds'!$J$218="CR",'28 Populations and thresholds'!$J$218="EN",'28 Populations and thresholds'!$J$218="VU")</f>
        <v>0</v>
      </c>
      <c r="N2776" s="75">
        <f>D2776/'28 Populations and thresholds'!$H$218</f>
        <v>7.5500000000000003E-4</v>
      </c>
      <c r="O2776" s="263" t="str">
        <f t="shared" si="177"/>
        <v xml:space="preserve"> </v>
      </c>
      <c r="Q2776" s="263" t="str">
        <f t="shared" si="178"/>
        <v xml:space="preserve"> </v>
      </c>
      <c r="R2776" s="4"/>
      <c r="S2776" s="4"/>
      <c r="T2776" s="4"/>
      <c r="U2776" s="4"/>
      <c r="V2776" s="4"/>
    </row>
    <row r="2777" spans="1:22" x14ac:dyDescent="0.2">
      <c r="A2777" s="275" t="s">
        <v>1610</v>
      </c>
      <c r="B2777" s="268" t="s">
        <v>4733</v>
      </c>
      <c r="C2777" s="280" t="s">
        <v>1696</v>
      </c>
      <c r="D2777" s="270">
        <v>58</v>
      </c>
      <c r="E2777" s="271" t="s">
        <v>3389</v>
      </c>
      <c r="F2777" s="272"/>
      <c r="G2777" s="263" t="str">
        <f t="shared" si="175"/>
        <v xml:space="preserve"> </v>
      </c>
      <c r="H2777" s="267"/>
      <c r="I2777" s="267" t="s">
        <v>4761</v>
      </c>
      <c r="J2777" s="263" t="str">
        <f t="shared" si="176"/>
        <v xml:space="preserve"> </v>
      </c>
      <c r="K2777" s="272" t="str">
        <f>IF(D2777&gt;=('28 Populations and thresholds'!$I$51),"YES"," ")</f>
        <v>YES</v>
      </c>
      <c r="L2777" s="272"/>
      <c r="M2777" s="272" t="b">
        <f>OR('28 Populations and thresholds'!$J$51="CR",'28 Populations and thresholds'!$J$51="EN",'28 Populations and thresholds'!$J$51="VU")</f>
        <v>1</v>
      </c>
      <c r="N2777" s="273">
        <f>D2777/'28 Populations and thresholds'!$H$51</f>
        <v>2.148148148148148E-2</v>
      </c>
      <c r="O2777" s="263" t="str">
        <f t="shared" si="177"/>
        <v xml:space="preserve"> </v>
      </c>
      <c r="P2777" s="275"/>
      <c r="Q2777" s="263" t="str">
        <f>" "</f>
        <v xml:space="preserve"> </v>
      </c>
    </row>
    <row r="2778" spans="1:22" x14ac:dyDescent="0.2">
      <c r="A2778" s="275" t="s">
        <v>1610</v>
      </c>
      <c r="B2778" s="268" t="s">
        <v>4733</v>
      </c>
      <c r="C2778" s="280" t="s">
        <v>3756</v>
      </c>
      <c r="D2778" s="270">
        <v>7950</v>
      </c>
      <c r="E2778" s="271" t="s">
        <v>3389</v>
      </c>
      <c r="F2778" s="272"/>
      <c r="G2778" s="263" t="str">
        <f t="shared" si="175"/>
        <v xml:space="preserve"> </v>
      </c>
      <c r="H2778" s="267"/>
      <c r="I2778" s="267" t="s">
        <v>4761</v>
      </c>
      <c r="J2778" s="263" t="str">
        <f t="shared" si="176"/>
        <v xml:space="preserve"> </v>
      </c>
      <c r="K2778" s="272" t="str">
        <f>IF(D2778&gt;=('28 Populations and thresholds'!$I$175),"YES"," ")</f>
        <v>YES</v>
      </c>
      <c r="L2778" s="272" t="str">
        <f>IF(K2778="YES"," ",IF(D2778&gt;=('28 Populations and thresholds'!$I$175)*0.25,"YES"))</f>
        <v xml:space="preserve"> </v>
      </c>
      <c r="M2778" s="272" t="b">
        <f>OR('28 Populations and thresholds'!$J$175="CR",'28 Populations and thresholds'!$J$175="EN",'28 Populations and thresholds'!$J$175="VU")</f>
        <v>0</v>
      </c>
      <c r="N2778" s="273">
        <f>D2778/'28 Populations and thresholds'!$H$175</f>
        <v>5.7194244604316546E-2</v>
      </c>
      <c r="O2778" s="263" t="str">
        <f t="shared" si="177"/>
        <v xml:space="preserve"> </v>
      </c>
      <c r="P2778" s="275"/>
      <c r="Q2778" s="263" t="str">
        <f>" "</f>
        <v xml:space="preserve"> </v>
      </c>
    </row>
    <row r="2779" spans="1:22" x14ac:dyDescent="0.2">
      <c r="A2779" s="275" t="s">
        <v>1610</v>
      </c>
      <c r="B2779" s="268" t="s">
        <v>4733</v>
      </c>
      <c r="C2779" s="280" t="s">
        <v>3761</v>
      </c>
      <c r="D2779" s="270">
        <v>3000</v>
      </c>
      <c r="E2779" s="271" t="s">
        <v>3389</v>
      </c>
      <c r="F2779" s="272"/>
      <c r="G2779" s="263" t="str">
        <f t="shared" si="175"/>
        <v xml:space="preserve"> </v>
      </c>
      <c r="H2779" s="267"/>
      <c r="I2779" s="267" t="s">
        <v>4761</v>
      </c>
      <c r="J2779" s="263" t="str">
        <f t="shared" si="176"/>
        <v xml:space="preserve"> </v>
      </c>
      <c r="K2779" s="272" t="str">
        <f>IF(D2779&gt;=('28 Populations and thresholds'!$I$187),"YES"," ")</f>
        <v>YES</v>
      </c>
      <c r="L2779" s="272" t="str">
        <f>IF(K2779="YES"," ",IF(D2779&gt;=('28 Populations and thresholds'!$I$187)*0.25,"YES"))</f>
        <v xml:space="preserve"> </v>
      </c>
      <c r="M2779" s="272" t="b">
        <f>OR('28 Populations and thresholds'!$J$187="CR",'28 Populations and thresholds'!$J$187="EN",'28 Populations and thresholds'!$J$187="VU")</f>
        <v>0</v>
      </c>
      <c r="N2779" s="273">
        <f>D2779/'28 Populations and thresholds'!$H$187</f>
        <v>0.03</v>
      </c>
      <c r="O2779" s="263" t="str">
        <f t="shared" si="177"/>
        <v xml:space="preserve"> </v>
      </c>
      <c r="P2779" s="275"/>
      <c r="Q2779" s="243"/>
    </row>
    <row r="2780" spans="1:22" x14ac:dyDescent="0.2">
      <c r="A2780" s="275" t="s">
        <v>1610</v>
      </c>
      <c r="B2780" s="268" t="s">
        <v>4733</v>
      </c>
      <c r="C2780" s="280" t="s">
        <v>3482</v>
      </c>
      <c r="D2780" s="270">
        <v>14800</v>
      </c>
      <c r="E2780" s="271" t="s">
        <v>3389</v>
      </c>
      <c r="F2780" s="272"/>
      <c r="G2780" s="263" t="str">
        <f t="shared" si="175"/>
        <v xml:space="preserve"> </v>
      </c>
      <c r="H2780" s="267"/>
      <c r="I2780" s="267" t="s">
        <v>4761</v>
      </c>
      <c r="J2780" s="263" t="str">
        <f t="shared" si="176"/>
        <v xml:space="preserve"> </v>
      </c>
      <c r="K2780" s="272" t="str">
        <f>IF(D2780&gt;=(('28 Populations and thresholds'!$I$205)+('28 Populations and thresholds'!$I$206)+('28 Populations and thresholds'!$I$207)+('28 Populations and thresholds'!$I$208)),"YES"," ")</f>
        <v>YES</v>
      </c>
      <c r="L2780" s="272" t="str">
        <f>IF(K2780="YES"," ",IF(D2780&gt;=(('28 Populations and thresholds'!$I$205)+('28 Populations and thresholds'!$I$206)+('28 Populations and thresholds'!$I$207)+('28 Populations and thresholds'!$I$208))*0.25,"YES"))</f>
        <v xml:space="preserve"> </v>
      </c>
      <c r="M2780" s="272" t="b">
        <f>OR('28 Populations and thresholds'!$J$206="CR",'28 Populations and thresholds'!$J$206="EN",'28 Populations and thresholds'!$J$206="VU")</f>
        <v>0</v>
      </c>
      <c r="N2780" s="273">
        <f>D2780/(('28 Populations and thresholds'!$H$205)+('28 Populations and thresholds'!$H$206)+('28 Populations and thresholds'!$H$207)+('28 Populations and thresholds'!$H$208))</f>
        <v>5.5329171183969494E-3</v>
      </c>
      <c r="O2780" s="263" t="str">
        <f t="shared" si="177"/>
        <v xml:space="preserve"> </v>
      </c>
      <c r="P2780" s="275" t="s">
        <v>4568</v>
      </c>
      <c r="Q2780" s="263" t="str">
        <f>" "</f>
        <v xml:space="preserve"> </v>
      </c>
    </row>
    <row r="2781" spans="1:22" x14ac:dyDescent="0.2">
      <c r="A2781" s="275" t="s">
        <v>1610</v>
      </c>
      <c r="B2781" s="268" t="s">
        <v>4733</v>
      </c>
      <c r="C2781" s="280" t="s">
        <v>3467</v>
      </c>
      <c r="D2781" s="270">
        <v>1000</v>
      </c>
      <c r="E2781" s="271" t="s">
        <v>3389</v>
      </c>
      <c r="F2781" s="272"/>
      <c r="G2781" s="263" t="str">
        <f t="shared" si="175"/>
        <v xml:space="preserve"> </v>
      </c>
      <c r="H2781" s="267"/>
      <c r="I2781" s="267" t="s">
        <v>4761</v>
      </c>
      <c r="J2781" s="263" t="str">
        <f t="shared" si="176"/>
        <v xml:space="preserve"> </v>
      </c>
      <c r="K2781" s="272" t="str">
        <f>IF(D2781&gt;=('28 Populations and thresholds'!$I$180),"YES"," ")</f>
        <v>YES</v>
      </c>
      <c r="L2781" s="272" t="str">
        <f>IF(K2781="YES"," ",IF(D2781&gt;=('28 Populations and thresholds'!$I$180)*0.25,"YES"))</f>
        <v xml:space="preserve"> </v>
      </c>
      <c r="M2781" s="272" t="b">
        <f>OR('28 Populations and thresholds'!$J$180="CR",'28 Populations and thresholds'!$J$180="EN",'28 Populations and thresholds'!$J$180="VU")</f>
        <v>0</v>
      </c>
      <c r="N2781" s="273">
        <f>D2781/'28 Populations and thresholds'!$H$180</f>
        <v>0.01</v>
      </c>
      <c r="O2781" s="263" t="str">
        <f t="shared" si="177"/>
        <v xml:space="preserve"> </v>
      </c>
      <c r="P2781" s="275"/>
      <c r="Q2781" s="263" t="str">
        <f>" "</f>
        <v xml:space="preserve"> </v>
      </c>
    </row>
    <row r="2782" spans="1:22" x14ac:dyDescent="0.2">
      <c r="A2782" s="275" t="s">
        <v>1610</v>
      </c>
      <c r="B2782" s="268" t="s">
        <v>4733</v>
      </c>
      <c r="C2782" s="332" t="s">
        <v>3446</v>
      </c>
      <c r="D2782" s="270">
        <v>108</v>
      </c>
      <c r="E2782" s="271" t="s">
        <v>3389</v>
      </c>
      <c r="F2782" s="272"/>
      <c r="G2782" s="263" t="str">
        <f t="shared" si="175"/>
        <v xml:space="preserve"> </v>
      </c>
      <c r="H2782" s="267"/>
      <c r="I2782" s="267" t="s">
        <v>4761</v>
      </c>
      <c r="J2782" s="263" t="str">
        <f t="shared" si="176"/>
        <v xml:space="preserve"> </v>
      </c>
      <c r="K2782" s="272" t="str">
        <f>IF(D2782&gt;=('28 Populations and thresholds'!$I$144),"YES"," ")</f>
        <v>YES</v>
      </c>
      <c r="L2782" s="272" t="str">
        <f>IF(K2782="YES"," ",IF(D2782&gt;=('28 Populations and thresholds'!$I$144)*0.25,"YES"))</f>
        <v xml:space="preserve"> </v>
      </c>
      <c r="M2782" s="272" t="b">
        <f>OR('28 Populations and thresholds'!$J$144="CR",'28 Populations and thresholds'!$J$144="EN",'28 Populations and thresholds'!$J$144="VU")</f>
        <v>0</v>
      </c>
      <c r="N2782" s="273">
        <f>D2782/'28 Populations and thresholds'!$H$144</f>
        <v>1.0800000000000001E-2</v>
      </c>
      <c r="O2782" s="263" t="str">
        <f t="shared" si="177"/>
        <v xml:space="preserve"> </v>
      </c>
      <c r="P2782" s="275"/>
      <c r="Q2782" s="263" t="str">
        <f>" "</f>
        <v xml:space="preserve"> </v>
      </c>
    </row>
    <row r="2783" spans="1:22" x14ac:dyDescent="0.2">
      <c r="A2783" s="275" t="s">
        <v>1610</v>
      </c>
      <c r="B2783" s="268" t="s">
        <v>4733</v>
      </c>
      <c r="C2783" s="269" t="s">
        <v>3470</v>
      </c>
      <c r="D2783" s="270">
        <v>870</v>
      </c>
      <c r="E2783" s="271" t="s">
        <v>3389</v>
      </c>
      <c r="F2783" s="272"/>
      <c r="G2783" s="263" t="str">
        <f t="shared" si="175"/>
        <v xml:space="preserve"> </v>
      </c>
      <c r="H2783" s="267"/>
      <c r="I2783" s="267" t="s">
        <v>4761</v>
      </c>
      <c r="J2783" s="263" t="str">
        <f t="shared" si="176"/>
        <v xml:space="preserve"> </v>
      </c>
      <c r="K2783" s="272" t="str">
        <f>IF(D2783&gt;=('28 Populations and thresholds'!$I$181),"YES"," ")</f>
        <v>YES</v>
      </c>
      <c r="L2783" s="272" t="str">
        <f>IF(K2783="YES"," ",IF(D2783&gt;=('28 Populations and thresholds'!$I$181)*0.25,"YES"))</f>
        <v xml:space="preserve"> </v>
      </c>
      <c r="M2783" s="272" t="b">
        <f>OR('28 Populations and thresholds'!$J$181="CR",'28 Populations and thresholds'!$J$181="EN",'28 Populations and thresholds'!$J$181="VU")</f>
        <v>1</v>
      </c>
      <c r="N2783" s="273">
        <f>D2783/'28 Populations and thresholds'!$H$181</f>
        <v>2.71875E-2</v>
      </c>
      <c r="O2783" s="263" t="str">
        <f t="shared" si="177"/>
        <v xml:space="preserve"> </v>
      </c>
      <c r="P2783" s="269"/>
      <c r="Q2783" s="263" t="str">
        <f>" "</f>
        <v xml:space="preserve"> </v>
      </c>
    </row>
    <row r="2784" spans="1:22" x14ac:dyDescent="0.2">
      <c r="A2784" s="275" t="s">
        <v>1610</v>
      </c>
      <c r="B2784" s="268" t="s">
        <v>4733</v>
      </c>
      <c r="C2784" s="280" t="s">
        <v>3767</v>
      </c>
      <c r="D2784" s="270">
        <v>8000</v>
      </c>
      <c r="E2784" s="271" t="s">
        <v>3389</v>
      </c>
      <c r="F2784" s="272"/>
      <c r="G2784" s="263" t="str">
        <f t="shared" si="175"/>
        <v xml:space="preserve"> </v>
      </c>
      <c r="H2784" s="267"/>
      <c r="I2784" s="267" t="s">
        <v>4761</v>
      </c>
      <c r="J2784" s="263" t="str">
        <f t="shared" si="176"/>
        <v xml:space="preserve"> </v>
      </c>
      <c r="K2784" s="272" t="str">
        <f>IF(D2784&gt;=('28 Populations and thresholds'!$I$195),"YES"," ")</f>
        <v>YES</v>
      </c>
      <c r="L2784" s="272" t="str">
        <f>IF(K2784="YES"," ",IF(D2784&gt;=('28 Populations and thresholds'!$I$195)*0.25,"YES"))</f>
        <v xml:space="preserve"> </v>
      </c>
      <c r="M2784" s="272" t="b">
        <f>OR('28 Populations and thresholds'!$J$195="CR",'28 Populations and thresholds'!$J$195="EN",'28 Populations and thresholds'!$J$195="VU")</f>
        <v>1</v>
      </c>
      <c r="N2784" s="273">
        <f>D2784/'28 Populations and thresholds'!$H$195</f>
        <v>2.7586206896551724E-2</v>
      </c>
      <c r="O2784" s="263" t="str">
        <f t="shared" si="177"/>
        <v xml:space="preserve"> </v>
      </c>
      <c r="P2784" s="275"/>
      <c r="Q2784" s="243"/>
    </row>
    <row r="2785" spans="1:22" x14ac:dyDescent="0.2">
      <c r="A2785" s="275" t="s">
        <v>1610</v>
      </c>
      <c r="B2785" s="268" t="s">
        <v>4733</v>
      </c>
      <c r="C2785" s="269" t="s">
        <v>3452</v>
      </c>
      <c r="D2785" s="270">
        <v>324</v>
      </c>
      <c r="E2785" s="271">
        <v>36025</v>
      </c>
      <c r="F2785" s="272"/>
      <c r="G2785" s="263" t="str">
        <f t="shared" si="175"/>
        <v xml:space="preserve"> </v>
      </c>
      <c r="H2785" s="267" t="s">
        <v>21</v>
      </c>
      <c r="I2785" s="267" t="s">
        <v>604</v>
      </c>
      <c r="J2785" s="263" t="str">
        <f t="shared" si="176"/>
        <v xml:space="preserve"> </v>
      </c>
      <c r="K2785" s="272" t="str">
        <f>IF(D2785&gt;=('28 Populations and thresholds'!$I$158),"YES"," ")</f>
        <v xml:space="preserve"> </v>
      </c>
      <c r="L2785" s="272" t="str">
        <f>IF(K2785="YES"," ",IF(D2785&gt;=('28 Populations and thresholds'!$I$158)*0.25,"YES"))</f>
        <v>YES</v>
      </c>
      <c r="M2785" s="272" t="b">
        <f>OR('28 Populations and thresholds'!$J$158="CR",'28 Populations and thresholds'!$J$158="EN",'28 Populations and thresholds'!$J$158="VU")</f>
        <v>0</v>
      </c>
      <c r="N2785" s="273">
        <f>D2785/'28 Populations and thresholds'!$H$158</f>
        <v>3.2399999999999998E-3</v>
      </c>
      <c r="O2785" s="263" t="str">
        <f t="shared" si="177"/>
        <v xml:space="preserve"> </v>
      </c>
      <c r="P2785" s="269"/>
      <c r="Q2785" s="263" t="str">
        <f>" "</f>
        <v xml:space="preserve"> </v>
      </c>
    </row>
    <row r="2786" spans="1:22" x14ac:dyDescent="0.2">
      <c r="A2786" s="275" t="s">
        <v>1610</v>
      </c>
      <c r="B2786" s="268" t="s">
        <v>4733</v>
      </c>
      <c r="C2786" s="296" t="s">
        <v>3459</v>
      </c>
      <c r="D2786" s="270">
        <v>1000</v>
      </c>
      <c r="E2786" s="271" t="s">
        <v>3389</v>
      </c>
      <c r="F2786" s="272"/>
      <c r="G2786" s="263" t="str">
        <f t="shared" si="175"/>
        <v xml:space="preserve"> </v>
      </c>
      <c r="H2786" s="267"/>
      <c r="I2786" s="267" t="s">
        <v>4761</v>
      </c>
      <c r="J2786" s="263" t="str">
        <f t="shared" si="176"/>
        <v xml:space="preserve"> </v>
      </c>
      <c r="K2786" s="272" t="str">
        <f>IF(D2786&gt;=(('28 Populations and thresholds'!$I$160)+('28 Populations and thresholds'!$I$163)),"YES"," ")</f>
        <v>YES</v>
      </c>
      <c r="L2786" s="272" t="str">
        <f>IF(K2786="YES"," ",IF(D2786&gt;=(('28 Populations and thresholds'!$I$160)+('28 Populations and thresholds'!$I$163))*0.25,"YES"))</f>
        <v xml:space="preserve"> </v>
      </c>
      <c r="M2786" s="272" t="b">
        <f>OR('28 Populations and thresholds'!$J$160="CR",'28 Populations and thresholds'!$J$160="EN",'28 Populations and thresholds'!$J$160="VU")</f>
        <v>0</v>
      </c>
      <c r="N2786" s="273">
        <f>D2786/(('28 Populations and thresholds'!$H$160)+('28 Populations and thresholds'!$H$163))</f>
        <v>2.5974025974025976E-2</v>
      </c>
      <c r="O2786" s="263" t="str">
        <f t="shared" si="177"/>
        <v xml:space="preserve"> </v>
      </c>
      <c r="P2786" s="282" t="s">
        <v>4563</v>
      </c>
      <c r="Q2786" s="263" t="str">
        <f>" "</f>
        <v xml:space="preserve"> </v>
      </c>
    </row>
    <row r="2787" spans="1:22" x14ac:dyDescent="0.2">
      <c r="A2787" s="275" t="s">
        <v>1610</v>
      </c>
      <c r="B2787" s="268" t="s">
        <v>4733</v>
      </c>
      <c r="C2787" s="269" t="s">
        <v>1732</v>
      </c>
      <c r="D2787" s="270">
        <v>480</v>
      </c>
      <c r="E2787" s="271" t="s">
        <v>3389</v>
      </c>
      <c r="F2787" s="272"/>
      <c r="G2787" s="263" t="str">
        <f t="shared" si="175"/>
        <v xml:space="preserve"> </v>
      </c>
      <c r="H2787" s="267"/>
      <c r="I2787" s="267" t="s">
        <v>4761</v>
      </c>
      <c r="J2787" s="263" t="str">
        <f t="shared" si="176"/>
        <v xml:space="preserve"> </v>
      </c>
      <c r="K2787" s="272" t="str">
        <f>IF(D2787&gt;=('28 Populations and thresholds'!$I$221),"YES"," ")</f>
        <v>YES</v>
      </c>
      <c r="L2787" s="272" t="str">
        <f>IF(K2787="YES"," ",IF(D2787&gt;=('28 Populations and thresholds'!$I$221)*0.25,"YES"))</f>
        <v xml:space="preserve"> </v>
      </c>
      <c r="M2787" s="272" t="b">
        <f>OR('28 Populations and thresholds'!$J$221="CR",'28 Populations and thresholds'!$J$221="EN",'28 Populations and thresholds'!$J$221="VU")</f>
        <v>1</v>
      </c>
      <c r="N2787" s="273">
        <f>D2787/'28 Populations and thresholds'!$H$221</f>
        <v>0.05</v>
      </c>
      <c r="O2787" s="263" t="str">
        <f t="shared" si="177"/>
        <v xml:space="preserve"> </v>
      </c>
      <c r="P2787" s="275"/>
      <c r="Q2787" s="243"/>
    </row>
    <row r="2788" spans="1:22" x14ac:dyDescent="0.2">
      <c r="A2788" s="275" t="s">
        <v>1610</v>
      </c>
      <c r="B2788" s="268" t="s">
        <v>4733</v>
      </c>
      <c r="C2788" s="280" t="s">
        <v>3472</v>
      </c>
      <c r="D2788" s="270">
        <v>11</v>
      </c>
      <c r="E2788" s="271" t="s">
        <v>3389</v>
      </c>
      <c r="F2788" s="272"/>
      <c r="G2788" s="263" t="str">
        <f t="shared" si="175"/>
        <v xml:space="preserve"> </v>
      </c>
      <c r="H2788" s="267"/>
      <c r="I2788" s="267" t="s">
        <v>4761</v>
      </c>
      <c r="J2788" s="263" t="str">
        <f t="shared" si="176"/>
        <v xml:space="preserve"> </v>
      </c>
      <c r="K2788" s="272" t="str">
        <f>IF(D2788&gt;=('28 Populations and thresholds'!$I$188),"YES"," ")</f>
        <v>YES</v>
      </c>
      <c r="L2788" s="272" t="str">
        <f>IF(K2788="YES"," ",IF(D2788&gt;=('28 Populations and thresholds'!$I$188)*0.25,"YES"))</f>
        <v xml:space="preserve"> </v>
      </c>
      <c r="M2788" s="272" t="b">
        <f>OR('28 Populations and thresholds'!$J$188="CR",'28 Populations and thresholds'!$J$188="EN",'28 Populations and thresholds'!$J$188="VU")</f>
        <v>1</v>
      </c>
      <c r="N2788" s="273">
        <f>D2788/'28 Populations and thresholds'!$H$188</f>
        <v>1.8333333333333333E-2</v>
      </c>
      <c r="O2788" s="263" t="str">
        <f t="shared" si="177"/>
        <v xml:space="preserve"> </v>
      </c>
      <c r="P2788" s="275"/>
      <c r="Q2788" s="243"/>
    </row>
    <row r="2789" spans="1:22" x14ac:dyDescent="0.2">
      <c r="A2789" s="275" t="s">
        <v>1610</v>
      </c>
      <c r="B2789" s="268" t="s">
        <v>4733</v>
      </c>
      <c r="C2789" s="280" t="s">
        <v>3763</v>
      </c>
      <c r="D2789" s="270">
        <v>268</v>
      </c>
      <c r="E2789" s="271">
        <v>36025</v>
      </c>
      <c r="F2789" s="272"/>
      <c r="G2789" s="263" t="str">
        <f t="shared" si="175"/>
        <v xml:space="preserve"> </v>
      </c>
      <c r="H2789" s="267" t="s">
        <v>21</v>
      </c>
      <c r="I2789" s="267" t="s">
        <v>604</v>
      </c>
      <c r="J2789" s="263" t="str">
        <f t="shared" si="176"/>
        <v xml:space="preserve"> </v>
      </c>
      <c r="K2789" s="272" t="str">
        <f>IF(D2789&gt;=('28 Populations and thresholds'!$I$191),"YES"," ")</f>
        <v xml:space="preserve"> </v>
      </c>
      <c r="L2789" s="272" t="str">
        <f>IF(K2789="YES"," ",IF(D2789&gt;=('28 Populations and thresholds'!$I$191)*0.25,"YES"))</f>
        <v>YES</v>
      </c>
      <c r="M2789" s="272" t="b">
        <f>OR('28 Populations and thresholds'!$J$191="CR",'28 Populations and thresholds'!$J$191="EN",'28 Populations and thresholds'!$J$191="VU")</f>
        <v>0</v>
      </c>
      <c r="N2789" s="273">
        <f>D2789/'28 Populations and thresholds'!$H$191</f>
        <v>5.3600000000000002E-3</v>
      </c>
      <c r="O2789" s="263" t="str">
        <f t="shared" si="177"/>
        <v xml:space="preserve"> </v>
      </c>
      <c r="P2789" s="275"/>
      <c r="Q2789" s="263" t="str">
        <f t="shared" ref="Q2789:Q2802" si="179">" "</f>
        <v xml:space="preserve"> </v>
      </c>
    </row>
    <row r="2790" spans="1:22" x14ac:dyDescent="0.2">
      <c r="A2790" s="182" t="s">
        <v>1610</v>
      </c>
      <c r="B2790" s="187" t="s">
        <v>4505</v>
      </c>
      <c r="C2790" s="182" t="s">
        <v>3594</v>
      </c>
      <c r="D2790" s="185">
        <v>30000</v>
      </c>
      <c r="E2790" s="190" t="s">
        <v>4506</v>
      </c>
      <c r="F2790" s="190"/>
      <c r="G2790" s="263" t="str">
        <f t="shared" si="175"/>
        <v xml:space="preserve"> </v>
      </c>
      <c r="H2790" s="12" t="s">
        <v>4498</v>
      </c>
      <c r="I2790" s="142" t="s">
        <v>4508</v>
      </c>
      <c r="J2790" s="263" t="str">
        <f t="shared" si="176"/>
        <v xml:space="preserve"> </v>
      </c>
      <c r="K2790" s="38" t="str">
        <f>IF(D2790&gt;=('28 Populations and thresholds'!$I$87),"YES"," ")</f>
        <v>YES</v>
      </c>
      <c r="L2790" s="38" t="str">
        <f>IF(K2790="YES"," ",IF(D2790&gt;=('28 Populations and thresholds'!$I$87)*0.25,"YES"))</f>
        <v xml:space="preserve"> </v>
      </c>
      <c r="M2790" s="38" t="b">
        <f>OR('28 Populations and thresholds'!$J$87="CR",'28 Populations and thresholds'!$J$87="EN",'28 Populations and thresholds'!$J$87="VU")</f>
        <v>0</v>
      </c>
      <c r="N2790" s="75">
        <f>D2790/'28 Populations and thresholds'!$H$87</f>
        <v>0.03</v>
      </c>
      <c r="O2790" s="263" t="str">
        <f t="shared" si="177"/>
        <v xml:space="preserve"> </v>
      </c>
      <c r="Q2790" s="243" t="str">
        <f t="shared" si="179"/>
        <v xml:space="preserve"> </v>
      </c>
    </row>
    <row r="2791" spans="1:22" x14ac:dyDescent="0.2">
      <c r="A2791" s="143" t="s">
        <v>1610</v>
      </c>
      <c r="B2791" s="40" t="s">
        <v>997</v>
      </c>
      <c r="C2791" s="40" t="s">
        <v>3795</v>
      </c>
      <c r="D2791" s="41">
        <v>1868</v>
      </c>
      <c r="E2791" s="46">
        <v>35900</v>
      </c>
      <c r="F2791" s="43"/>
      <c r="G2791" s="263" t="str">
        <f t="shared" si="175"/>
        <v xml:space="preserve"> </v>
      </c>
      <c r="H2791" s="143" t="s">
        <v>21</v>
      </c>
      <c r="I2791" s="143" t="s">
        <v>604</v>
      </c>
      <c r="J2791" s="263" t="str">
        <f t="shared" si="176"/>
        <v xml:space="preserve"> </v>
      </c>
      <c r="K2791" s="38" t="str">
        <f>IF(D2791&gt;=(('28 Populations and thresholds'!$I$176)+('28 Populations and thresholds'!$I$177)),"YES"," ")</f>
        <v xml:space="preserve"> </v>
      </c>
      <c r="L2791" s="38" t="str">
        <f>IF(K2791="YES"," ",IF(D2791&gt;=(('28 Populations and thresholds'!$I$176)+('28 Populations and thresholds'!$I$177))*0.25,"YES"))</f>
        <v>YES</v>
      </c>
      <c r="M2791" s="38" t="b">
        <f>OR('28 Populations and thresholds'!$J$176="CR",'28 Populations and thresholds'!$J$176="EN",'28 Populations and thresholds'!$J$176="VU")</f>
        <v>0</v>
      </c>
      <c r="N2791" s="75">
        <f>D2791/(('28 Populations and thresholds'!$H$176)+('28 Populations and thresholds'!$H$177))</f>
        <v>6.6953405017921149E-3</v>
      </c>
      <c r="O2791" s="263" t="str">
        <f t="shared" si="177"/>
        <v xml:space="preserve"> </v>
      </c>
      <c r="P2791" s="12" t="s">
        <v>4568</v>
      </c>
      <c r="Q2791" s="243" t="str">
        <f t="shared" si="179"/>
        <v xml:space="preserve"> </v>
      </c>
    </row>
    <row r="2792" spans="1:22" x14ac:dyDescent="0.2">
      <c r="A2792" s="12" t="s">
        <v>1610</v>
      </c>
      <c r="B2792" s="40" t="s">
        <v>997</v>
      </c>
      <c r="C2792" s="4" t="s">
        <v>3761</v>
      </c>
      <c r="D2792" s="41">
        <v>548</v>
      </c>
      <c r="E2792" s="46">
        <v>36040</v>
      </c>
      <c r="G2792" s="263" t="str">
        <f t="shared" si="175"/>
        <v xml:space="preserve"> </v>
      </c>
      <c r="H2792" s="143" t="s">
        <v>21</v>
      </c>
      <c r="I2792" s="143" t="s">
        <v>604</v>
      </c>
      <c r="J2792" s="263" t="str">
        <f t="shared" si="176"/>
        <v xml:space="preserve"> </v>
      </c>
      <c r="K2792" s="38" t="str">
        <f>IF(D2792&gt;=('28 Populations and thresholds'!$I$187),"YES"," ")</f>
        <v xml:space="preserve"> </v>
      </c>
      <c r="L2792" s="38" t="str">
        <f>IF(K2792="YES"," ",IF(D2792&gt;=('28 Populations and thresholds'!$I$187)*0.25,"YES"))</f>
        <v>YES</v>
      </c>
      <c r="M2792" s="38" t="b">
        <f>OR('28 Populations and thresholds'!$J$187="CR",'28 Populations and thresholds'!$J$187="EN",'28 Populations and thresholds'!$J$187="VU")</f>
        <v>0</v>
      </c>
      <c r="N2792" s="75">
        <f>D2792/'28 Populations and thresholds'!$H$187</f>
        <v>5.4799999999999996E-3</v>
      </c>
      <c r="O2792" s="263" t="str">
        <f t="shared" si="177"/>
        <v xml:space="preserve"> </v>
      </c>
      <c r="P2792" s="9"/>
      <c r="Q2792" s="243" t="str">
        <f t="shared" si="179"/>
        <v xml:space="preserve"> </v>
      </c>
    </row>
    <row r="2793" spans="1:22" x14ac:dyDescent="0.2">
      <c r="A2793" s="182" t="s">
        <v>1610</v>
      </c>
      <c r="B2793" s="187" t="s">
        <v>4505</v>
      </c>
      <c r="C2793" s="182" t="s">
        <v>3564</v>
      </c>
      <c r="D2793" s="185">
        <v>1720</v>
      </c>
      <c r="E2793" s="190" t="s">
        <v>4506</v>
      </c>
      <c r="F2793" s="190"/>
      <c r="G2793" s="263" t="str">
        <f t="shared" si="175"/>
        <v xml:space="preserve"> </v>
      </c>
      <c r="H2793" s="12" t="s">
        <v>4498</v>
      </c>
      <c r="I2793" s="142" t="s">
        <v>4508</v>
      </c>
      <c r="J2793" s="263" t="str">
        <f t="shared" si="176"/>
        <v xml:space="preserve"> </v>
      </c>
      <c r="K2793" s="38" t="str">
        <f>IF(D2793&gt;=('28 Populations and thresholds'!$I$79),"YES"," ")</f>
        <v>YES</v>
      </c>
      <c r="L2793" s="38" t="str">
        <f>IF(K2793="YES"," ",IF(D2793&gt;=('28 Populations and thresholds'!$I$79)*0.25,"YES"))</f>
        <v xml:space="preserve"> </v>
      </c>
      <c r="M2793" s="38" t="b">
        <f>OR('28 Populations and thresholds'!$J$79="CR",'28 Populations and thresholds'!$J$79="EN",'28 Populations and thresholds'!$J$79="VU")</f>
        <v>0</v>
      </c>
      <c r="N2793" s="75">
        <f>D2793/'28 Populations and thresholds'!$H$79</f>
        <v>1.1466666666666667E-2</v>
      </c>
      <c r="O2793" s="263" t="str">
        <f t="shared" si="177"/>
        <v xml:space="preserve"> </v>
      </c>
      <c r="Q2793" s="243" t="str">
        <f t="shared" si="179"/>
        <v xml:space="preserve"> </v>
      </c>
    </row>
    <row r="2794" spans="1:22" x14ac:dyDescent="0.2">
      <c r="A2794" s="12" t="s">
        <v>1610</v>
      </c>
      <c r="B2794" s="56" t="s">
        <v>997</v>
      </c>
      <c r="C2794" s="4" t="s">
        <v>3659</v>
      </c>
      <c r="D2794" s="5">
        <v>700</v>
      </c>
      <c r="E2794" s="104" t="s">
        <v>3938</v>
      </c>
      <c r="G2794" s="263" t="str">
        <f t="shared" si="175"/>
        <v xml:space="preserve"> </v>
      </c>
      <c r="I2794" s="13" t="s">
        <v>4429</v>
      </c>
      <c r="J2794" s="263" t="str">
        <f t="shared" si="176"/>
        <v xml:space="preserve"> </v>
      </c>
      <c r="K2794" s="38" t="str">
        <f>IF(D2794&gt;=('28 Populations and thresholds'!$I$68),"YES"," ")</f>
        <v>YES</v>
      </c>
      <c r="L2794" s="38" t="str">
        <f>IF(K2794="YES"," ",IF(D2794&gt;=('28 Populations and thresholds'!$I$68)*0.25,"YES"))</f>
        <v xml:space="preserve"> </v>
      </c>
      <c r="M2794" s="38" t="b">
        <f>OR('28 Populations and thresholds'!$J$68="CR",'28 Populations and thresholds'!$J$68="EN",'28 Populations and thresholds'!$J$68="VU")</f>
        <v>0</v>
      </c>
      <c r="N2794" s="75">
        <f>D2794/'28 Populations and thresholds'!$H$68</f>
        <v>7.0000000000000001E-3</v>
      </c>
      <c r="O2794" s="263" t="str">
        <f t="shared" si="177"/>
        <v xml:space="preserve"> </v>
      </c>
      <c r="Q2794" s="243" t="str">
        <f t="shared" si="179"/>
        <v xml:space="preserve"> </v>
      </c>
    </row>
    <row r="2795" spans="1:22" x14ac:dyDescent="0.2">
      <c r="A2795" s="12" t="s">
        <v>1610</v>
      </c>
      <c r="B2795" s="40" t="s">
        <v>997</v>
      </c>
      <c r="C2795" s="4" t="s">
        <v>3765</v>
      </c>
      <c r="D2795" s="41">
        <v>429</v>
      </c>
      <c r="E2795" s="46">
        <v>35929</v>
      </c>
      <c r="G2795" s="263" t="str">
        <f t="shared" si="175"/>
        <v xml:space="preserve"> </v>
      </c>
      <c r="H2795" s="143" t="s">
        <v>21</v>
      </c>
      <c r="I2795" s="143" t="s">
        <v>604</v>
      </c>
      <c r="J2795" s="263" t="str">
        <f t="shared" si="176"/>
        <v xml:space="preserve"> </v>
      </c>
      <c r="K2795" s="38" t="str">
        <f>IF(D2795&gt;=('28 Populations and thresholds'!$I$193),"YES"," ")</f>
        <v xml:space="preserve"> </v>
      </c>
      <c r="L2795" s="38" t="str">
        <f>IF(K2795="YES"," ",IF(D2795&gt;=('28 Populations and thresholds'!$I$193)*0.25,"YES"))</f>
        <v>YES</v>
      </c>
      <c r="M2795" s="38" t="b">
        <f>OR('28 Populations and thresholds'!$J$193="CR",'28 Populations and thresholds'!$J$193="EN",'28 Populations and thresholds'!$J$193="VU")</f>
        <v>0</v>
      </c>
      <c r="N2795" s="75">
        <f>D2795/'28 Populations and thresholds'!$H$193</f>
        <v>9.75E-3</v>
      </c>
      <c r="O2795" s="263" t="str">
        <f t="shared" si="177"/>
        <v xml:space="preserve"> </v>
      </c>
      <c r="Q2795" s="243" t="str">
        <f t="shared" si="179"/>
        <v xml:space="preserve"> </v>
      </c>
    </row>
    <row r="2796" spans="1:22" x14ac:dyDescent="0.2">
      <c r="A2796" s="12" t="s">
        <v>1610</v>
      </c>
      <c r="B2796" s="56" t="s">
        <v>997</v>
      </c>
      <c r="C2796" s="4" t="s">
        <v>3395</v>
      </c>
      <c r="D2796" s="5">
        <v>342</v>
      </c>
      <c r="E2796" s="104" t="s">
        <v>3938</v>
      </c>
      <c r="G2796" s="263" t="str">
        <f t="shared" si="175"/>
        <v xml:space="preserve"> </v>
      </c>
      <c r="I2796" s="13" t="s">
        <v>4429</v>
      </c>
      <c r="J2796" s="263" t="str">
        <f t="shared" si="176"/>
        <v xml:space="preserve"> </v>
      </c>
      <c r="K2796" s="38" t="str">
        <f>IF(D2796&gt;=('28 Populations and thresholds'!$I$122),"YES"," ")</f>
        <v>YES</v>
      </c>
      <c r="L2796" s="38" t="str">
        <f>IF(K2796="YES"," ",IF(D2796&gt;=('28 Populations and thresholds'!$I$122)*0.25,"YES"))</f>
        <v xml:space="preserve"> </v>
      </c>
      <c r="M2796" s="38" t="b">
        <f>OR('28 Populations and thresholds'!$J$122="CR",'28 Populations and thresholds'!$J$122="EN",'28 Populations and thresholds'!$J$122="VU")</f>
        <v>1</v>
      </c>
      <c r="N2796" s="75">
        <f>D2796/'28 Populations and thresholds'!$H$122</f>
        <v>3.2571428571428571E-2</v>
      </c>
      <c r="O2796" s="263" t="str">
        <f t="shared" si="177"/>
        <v xml:space="preserve"> </v>
      </c>
      <c r="Q2796" s="243" t="str">
        <f t="shared" si="179"/>
        <v xml:space="preserve"> </v>
      </c>
    </row>
    <row r="2797" spans="1:22" x14ac:dyDescent="0.2">
      <c r="A2797" s="12" t="s">
        <v>1610</v>
      </c>
      <c r="B2797" s="40" t="s">
        <v>997</v>
      </c>
      <c r="C2797" s="4" t="s">
        <v>3452</v>
      </c>
      <c r="D2797" s="41">
        <v>1230</v>
      </c>
      <c r="E2797" s="46">
        <v>36771</v>
      </c>
      <c r="G2797" s="263" t="str">
        <f t="shared" si="175"/>
        <v xml:space="preserve"> </v>
      </c>
      <c r="H2797" s="143" t="s">
        <v>21</v>
      </c>
      <c r="I2797" s="143" t="s">
        <v>82</v>
      </c>
      <c r="J2797" s="263" t="str">
        <f t="shared" si="176"/>
        <v xml:space="preserve"> </v>
      </c>
      <c r="K2797" s="38" t="str">
        <f>IF(D2797&gt;=('28 Populations and thresholds'!$I$158),"YES"," ")</f>
        <v>YES</v>
      </c>
      <c r="L2797" s="38" t="str">
        <f>IF(K2797="YES"," ",IF(D2797&gt;=('28 Populations and thresholds'!$I$158)*0.25,"YES"))</f>
        <v xml:space="preserve"> </v>
      </c>
      <c r="M2797" s="38" t="b">
        <f>OR('28 Populations and thresholds'!$J$158="CR",'28 Populations and thresholds'!$J$158="EN",'28 Populations and thresholds'!$J$158="VU")</f>
        <v>0</v>
      </c>
      <c r="N2797" s="75">
        <f>D2797/'28 Populations and thresholds'!$H$158</f>
        <v>1.23E-2</v>
      </c>
      <c r="O2797" s="263" t="str">
        <f t="shared" si="177"/>
        <v xml:space="preserve"> </v>
      </c>
      <c r="P2797" s="9"/>
      <c r="Q2797" s="243" t="str">
        <f t="shared" si="179"/>
        <v xml:space="preserve"> </v>
      </c>
    </row>
    <row r="2798" spans="1:22" x14ac:dyDescent="0.2">
      <c r="A2798" s="12" t="s">
        <v>1610</v>
      </c>
      <c r="B2798" s="9" t="s">
        <v>997</v>
      </c>
      <c r="C2798" s="4" t="s">
        <v>1732</v>
      </c>
      <c r="D2798" s="5">
        <v>2000</v>
      </c>
      <c r="E2798" s="148">
        <v>36192</v>
      </c>
      <c r="G2798" s="263" t="str">
        <f t="shared" si="175"/>
        <v xml:space="preserve"> </v>
      </c>
      <c r="H2798" s="13" t="s">
        <v>4019</v>
      </c>
      <c r="J2798" s="263" t="str">
        <f t="shared" si="176"/>
        <v xml:space="preserve"> </v>
      </c>
      <c r="K2798" s="38" t="str">
        <f>IF(D2798&gt;=('28 Populations and thresholds'!$I$221),"YES"," ")</f>
        <v>YES</v>
      </c>
      <c r="L2798" s="38" t="str">
        <f>IF(K2798="YES"," ",IF(D2798&gt;=('28 Populations and thresholds'!$I$221)*0.25,"YES"))</f>
        <v xml:space="preserve"> </v>
      </c>
      <c r="M2798" s="38" t="b">
        <f>OR('28 Populations and thresholds'!$J$221="CR",'28 Populations and thresholds'!$J$221="EN",'28 Populations and thresholds'!$J$221="VU")</f>
        <v>1</v>
      </c>
      <c r="N2798" s="75">
        <f>D2798/'28 Populations and thresholds'!$H$221</f>
        <v>0.20833333333333334</v>
      </c>
      <c r="O2798" s="263" t="str">
        <f t="shared" si="177"/>
        <v xml:space="preserve"> </v>
      </c>
      <c r="Q2798" s="243" t="str">
        <f t="shared" si="179"/>
        <v xml:space="preserve"> </v>
      </c>
    </row>
    <row r="2799" spans="1:22" x14ac:dyDescent="0.2">
      <c r="A2799" s="182" t="s">
        <v>1610</v>
      </c>
      <c r="B2799" s="187" t="s">
        <v>4505</v>
      </c>
      <c r="C2799" s="182" t="s">
        <v>3484</v>
      </c>
      <c r="D2799" s="185">
        <v>1</v>
      </c>
      <c r="E2799" s="190"/>
      <c r="F2799" s="190"/>
      <c r="G2799" s="263" t="str">
        <f t="shared" si="175"/>
        <v xml:space="preserve"> </v>
      </c>
      <c r="H2799" s="12" t="s">
        <v>4498</v>
      </c>
      <c r="I2799" s="187"/>
      <c r="J2799" s="263" t="str">
        <f t="shared" si="176"/>
        <v xml:space="preserve"> </v>
      </c>
      <c r="K2799" s="38" t="s">
        <v>4558</v>
      </c>
      <c r="L2799" s="38" t="str">
        <f>IF(K2799="YES"," ",IF(D2799&gt;=('28 Populations and thresholds'!$I$209)*0.25,"YES"))</f>
        <v xml:space="preserve"> </v>
      </c>
      <c r="M2799" s="38" t="b">
        <f>OR('28 Populations and thresholds'!$J$209="CR",'28 Populations and thresholds'!$J$209="EN",'28 Populations and thresholds'!$J$209="VU")</f>
        <v>1</v>
      </c>
      <c r="N2799" s="75">
        <f>D2799/'28 Populations and thresholds'!$H$209</f>
        <v>2.0833333333333333E-3</v>
      </c>
      <c r="O2799" s="263" t="str">
        <f t="shared" si="177"/>
        <v xml:space="preserve"> </v>
      </c>
      <c r="Q2799" s="243" t="str">
        <f t="shared" si="179"/>
        <v xml:space="preserve"> </v>
      </c>
      <c r="R2799" s="4"/>
      <c r="S2799" s="4"/>
      <c r="T2799" s="4"/>
      <c r="U2799" s="4"/>
      <c r="V2799" s="4"/>
    </row>
    <row r="2800" spans="1:22" x14ac:dyDescent="0.2">
      <c r="A2800" s="12" t="s">
        <v>1610</v>
      </c>
      <c r="B2800" s="40" t="s">
        <v>997</v>
      </c>
      <c r="C2800" s="111" t="s">
        <v>3472</v>
      </c>
      <c r="D2800" s="41">
        <v>26</v>
      </c>
      <c r="E2800" s="46">
        <v>36041</v>
      </c>
      <c r="G2800" s="263" t="str">
        <f t="shared" si="175"/>
        <v xml:space="preserve"> </v>
      </c>
      <c r="H2800" s="143" t="s">
        <v>21</v>
      </c>
      <c r="I2800" s="143" t="s">
        <v>604</v>
      </c>
      <c r="J2800" s="263" t="str">
        <f t="shared" si="176"/>
        <v xml:space="preserve"> </v>
      </c>
      <c r="K2800" s="38" t="str">
        <f>IF(D2800&gt;=('28 Populations and thresholds'!$I$188),"YES"," ")</f>
        <v>YES</v>
      </c>
      <c r="L2800" s="38" t="str">
        <f>IF(K2800="YES"," ",IF(D2800&gt;=('28 Populations and thresholds'!$I$188)*0.25,"YES"))</f>
        <v xml:space="preserve"> </v>
      </c>
      <c r="M2800" s="38" t="b">
        <f>OR('28 Populations and thresholds'!$J$188="CR",'28 Populations and thresholds'!$J$188="EN",'28 Populations and thresholds'!$J$188="VU")</f>
        <v>1</v>
      </c>
      <c r="N2800" s="75">
        <f>D2800/'28 Populations and thresholds'!$H$188</f>
        <v>4.3333333333333335E-2</v>
      </c>
      <c r="O2800" s="263" t="str">
        <f t="shared" si="177"/>
        <v xml:space="preserve"> </v>
      </c>
      <c r="P2800" s="9"/>
      <c r="Q2800" s="243" t="str">
        <f t="shared" si="179"/>
        <v xml:space="preserve"> </v>
      </c>
      <c r="R2800" s="4"/>
      <c r="S2800" s="4"/>
      <c r="T2800" s="4"/>
      <c r="U2800" s="4"/>
      <c r="V2800" s="4"/>
    </row>
    <row r="2801" spans="1:22" x14ac:dyDescent="0.2">
      <c r="A2801" s="12" t="s">
        <v>1610</v>
      </c>
      <c r="B2801" s="40" t="s">
        <v>997</v>
      </c>
      <c r="C2801" s="111" t="s">
        <v>3763</v>
      </c>
      <c r="D2801" s="41">
        <v>1046</v>
      </c>
      <c r="E2801" s="46">
        <v>35929</v>
      </c>
      <c r="G2801" s="263" t="str">
        <f t="shared" si="175"/>
        <v xml:space="preserve"> </v>
      </c>
      <c r="H2801" s="143" t="s">
        <v>21</v>
      </c>
      <c r="I2801" s="143" t="s">
        <v>604</v>
      </c>
      <c r="J2801" s="263" t="str">
        <f t="shared" si="176"/>
        <v xml:space="preserve"> </v>
      </c>
      <c r="K2801" s="38" t="str">
        <f>IF(D2801&gt;=('28 Populations and thresholds'!$I$191),"YES"," ")</f>
        <v>YES</v>
      </c>
      <c r="L2801" s="38" t="str">
        <f>IF(K2801="YES"," ",IF(D2801&gt;=('28 Populations and thresholds'!$I$191)*0.25,"YES"))</f>
        <v xml:space="preserve"> </v>
      </c>
      <c r="M2801" s="38" t="b">
        <f>OR('28 Populations and thresholds'!$J$191="CR",'28 Populations and thresholds'!$J$191="EN",'28 Populations and thresholds'!$J$191="VU")</f>
        <v>0</v>
      </c>
      <c r="N2801" s="75">
        <f>D2801/'28 Populations and thresholds'!$H$191</f>
        <v>2.0920000000000001E-2</v>
      </c>
      <c r="O2801" s="263" t="str">
        <f t="shared" si="177"/>
        <v xml:space="preserve"> </v>
      </c>
      <c r="Q2801" s="243" t="str">
        <f t="shared" si="179"/>
        <v xml:space="preserve"> </v>
      </c>
    </row>
    <row r="2802" spans="1:22" x14ac:dyDescent="0.2">
      <c r="A2802" s="12" t="s">
        <v>1610</v>
      </c>
      <c r="B2802" s="40" t="s">
        <v>997</v>
      </c>
      <c r="C2802" s="111" t="s">
        <v>3758</v>
      </c>
      <c r="D2802" s="41">
        <v>528</v>
      </c>
      <c r="E2802" s="46">
        <v>35929</v>
      </c>
      <c r="G2802" s="263" t="str">
        <f t="shared" si="175"/>
        <v xml:space="preserve"> </v>
      </c>
      <c r="H2802" s="143" t="s">
        <v>21</v>
      </c>
      <c r="I2802" s="143" t="s">
        <v>604</v>
      </c>
      <c r="J2802" s="263" t="str">
        <f t="shared" si="176"/>
        <v xml:space="preserve"> </v>
      </c>
      <c r="K2802" s="38" t="str">
        <f>IF(D2802&gt;=('28 Populations and thresholds'!$I$179),"YES"," ")</f>
        <v xml:space="preserve"> </v>
      </c>
      <c r="L2802" s="38" t="str">
        <f>IF(K2802="YES"," ",IF(D2802&gt;=('28 Populations and thresholds'!$I$179)*0.25,"YES"))</f>
        <v>YES</v>
      </c>
      <c r="M2802" s="38" t="b">
        <f>OR('28 Populations and thresholds'!$J$179="CR",'28 Populations and thresholds'!$J$179="EN",'28 Populations and thresholds'!$J$179="VU")</f>
        <v>0</v>
      </c>
      <c r="N2802" s="75">
        <f>D2802/'28 Populations and thresholds'!$H$179</f>
        <v>9.5999999999999992E-3</v>
      </c>
      <c r="O2802" s="263" t="str">
        <f t="shared" si="177"/>
        <v xml:space="preserve"> </v>
      </c>
      <c r="P2802" s="9"/>
      <c r="Q2802" s="243" t="str">
        <f t="shared" si="179"/>
        <v xml:space="preserve"> </v>
      </c>
    </row>
    <row r="2803" spans="1:22" x14ac:dyDescent="0.2">
      <c r="A2803" s="275" t="s">
        <v>1610</v>
      </c>
      <c r="B2803" s="280" t="s">
        <v>3619</v>
      </c>
      <c r="C2803" s="280" t="s">
        <v>3781</v>
      </c>
      <c r="D2803" s="279">
        <v>1037</v>
      </c>
      <c r="E2803" s="274" t="s">
        <v>3938</v>
      </c>
      <c r="F2803" s="272"/>
      <c r="G2803" s="263" t="str">
        <f t="shared" si="175"/>
        <v xml:space="preserve"> </v>
      </c>
      <c r="H2803" s="275"/>
      <c r="I2803" s="275" t="s">
        <v>4429</v>
      </c>
      <c r="J2803" s="263" t="str">
        <f t="shared" si="176"/>
        <v xml:space="preserve"> </v>
      </c>
      <c r="K2803" s="272" t="str">
        <f>IF(D2803&gt;=('28 Populations and thresholds'!$I$220),"YES"," ")</f>
        <v>YES</v>
      </c>
      <c r="L2803" s="272" t="str">
        <f>IF(K2803="YES"," ",IF(D2803&gt;=('28 Populations and thresholds'!$I$220)*0.25,"YES"))</f>
        <v xml:space="preserve"> </v>
      </c>
      <c r="M2803" s="272" t="b">
        <f>OR('28 Populations and thresholds'!$J$220="CR",'28 Populations and thresholds'!$J$220="EN",'28 Populations and thresholds'!$J$220="VU")</f>
        <v>0</v>
      </c>
      <c r="N2803" s="273">
        <f>D2803/'28 Populations and thresholds'!$H$220</f>
        <v>1.0369989630010369E-3</v>
      </c>
      <c r="O2803" s="263" t="str">
        <f t="shared" si="177"/>
        <v xml:space="preserve"> </v>
      </c>
      <c r="P2803" s="275"/>
      <c r="Q2803" s="243" t="str">
        <f t="shared" ref="Q2803:Q2830" si="180">" "</f>
        <v xml:space="preserve"> </v>
      </c>
    </row>
    <row r="2804" spans="1:22" x14ac:dyDescent="0.2">
      <c r="A2804" s="275" t="s">
        <v>1610</v>
      </c>
      <c r="B2804" s="269" t="s">
        <v>3619</v>
      </c>
      <c r="C2804" s="280" t="s">
        <v>3617</v>
      </c>
      <c r="D2804" s="279">
        <v>6878</v>
      </c>
      <c r="E2804" s="274">
        <v>2002</v>
      </c>
      <c r="F2804" s="272"/>
      <c r="G2804" s="263" t="str">
        <f t="shared" si="175"/>
        <v xml:space="preserve"> </v>
      </c>
      <c r="H2804" s="275" t="s">
        <v>139</v>
      </c>
      <c r="I2804" s="275" t="s">
        <v>3388</v>
      </c>
      <c r="J2804" s="263" t="str">
        <f t="shared" si="176"/>
        <v xml:space="preserve"> </v>
      </c>
      <c r="K2804" s="272" t="str">
        <f>IF(D2804&gt;=('28 Populations and thresholds'!$I$95),"YES"," ")</f>
        <v>YES</v>
      </c>
      <c r="L2804" s="272" t="str">
        <f>IF(K2804="YES"," ",IF(D2804&gt;=('28 Populations and thresholds'!$I$95)*0.25,"YES"))</f>
        <v xml:space="preserve"> </v>
      </c>
      <c r="M2804" s="272" t="b">
        <f>OR('28 Populations and thresholds'!$J$95="CR",'28 Populations and thresholds'!$J$95="EN",'28 Populations and thresholds'!$J$95="VU")</f>
        <v>0</v>
      </c>
      <c r="N2804" s="273">
        <f>D2804/'28 Populations and thresholds'!$H$95</f>
        <v>2.2926666666666668E-2</v>
      </c>
      <c r="O2804" s="263" t="str">
        <f t="shared" si="177"/>
        <v xml:space="preserve"> </v>
      </c>
      <c r="P2804" s="275"/>
      <c r="Q2804" s="243" t="str">
        <f t="shared" si="180"/>
        <v xml:space="preserve"> </v>
      </c>
    </row>
    <row r="2805" spans="1:22" x14ac:dyDescent="0.2">
      <c r="A2805" s="12" t="s">
        <v>1610</v>
      </c>
      <c r="B2805" s="9" t="s">
        <v>3574</v>
      </c>
      <c r="C2805" s="4" t="s">
        <v>3652</v>
      </c>
      <c r="D2805" s="5">
        <v>881</v>
      </c>
      <c r="E2805" s="104">
        <v>2005</v>
      </c>
      <c r="G2805" s="263" t="str">
        <f t="shared" si="175"/>
        <v xml:space="preserve"> </v>
      </c>
      <c r="H2805" s="12" t="s">
        <v>139</v>
      </c>
      <c r="I2805" s="12" t="s">
        <v>3388</v>
      </c>
      <c r="J2805" s="263" t="str">
        <f t="shared" si="176"/>
        <v xml:space="preserve"> </v>
      </c>
      <c r="K2805" s="38" t="str">
        <f>IF(D2805&gt;=('28 Populations and thresholds'!$I$112),"YES"," ")</f>
        <v>YES</v>
      </c>
      <c r="L2805" s="38" t="str">
        <f>IF(K2805="YES"," ",IF(D2805&gt;=('28 Populations and thresholds'!$I$112)*0.25,"YES"))</f>
        <v xml:space="preserve"> </v>
      </c>
      <c r="M2805" s="38" t="b">
        <f>OR('28 Populations and thresholds'!$J$112="CR",'28 Populations and thresholds'!$J$112="EN",'28 Populations and thresholds'!$J$112="VU")</f>
        <v>0</v>
      </c>
      <c r="N2805" s="75">
        <f>D2805/'28 Populations and thresholds'!$H$112</f>
        <v>8.8100000000000001E-3</v>
      </c>
      <c r="O2805" s="263" t="str">
        <f t="shared" si="177"/>
        <v xml:space="preserve"> </v>
      </c>
      <c r="P2805" s="9"/>
      <c r="Q2805" s="243" t="str">
        <f t="shared" si="180"/>
        <v xml:space="preserve"> </v>
      </c>
    </row>
    <row r="2806" spans="1:22" x14ac:dyDescent="0.2">
      <c r="A2806" s="12" t="s">
        <v>1610</v>
      </c>
      <c r="B2806" s="4" t="s">
        <v>3574</v>
      </c>
      <c r="C2806" s="4" t="s">
        <v>3570</v>
      </c>
      <c r="D2806" s="5">
        <v>361</v>
      </c>
      <c r="E2806" s="104">
        <v>2001</v>
      </c>
      <c r="G2806" s="263" t="str">
        <f t="shared" si="175"/>
        <v xml:space="preserve"> </v>
      </c>
      <c r="H2806" s="12" t="s">
        <v>139</v>
      </c>
      <c r="I2806" s="12" t="s">
        <v>3388</v>
      </c>
      <c r="J2806" s="263" t="str">
        <f t="shared" si="176"/>
        <v xml:space="preserve"> </v>
      </c>
      <c r="K2806" s="38" t="str">
        <f>IF(D2806&gt;=('28 Populations and thresholds'!$I$82),"YES"," ")</f>
        <v>YES</v>
      </c>
      <c r="L2806" s="38" t="str">
        <f>IF(K2806="YES"," ",IF(D2806&gt;=('28 Populations and thresholds'!$I$82)*0.25,"YES"))</f>
        <v xml:space="preserve"> </v>
      </c>
      <c r="M2806" s="38" t="b">
        <f>OR('28 Populations and thresholds'!$J$82="CR",'28 Populations and thresholds'!$J$82="EN",'28 Populations and thresholds'!$J$82="VU")</f>
        <v>0</v>
      </c>
      <c r="N2806" s="75">
        <f>D2806/'28 Populations and thresholds'!$H$82</f>
        <v>9.0249999999999997E-2</v>
      </c>
      <c r="O2806" s="263" t="str">
        <f t="shared" si="177"/>
        <v xml:space="preserve"> </v>
      </c>
      <c r="P2806" s="9"/>
      <c r="Q2806" s="243" t="str">
        <f t="shared" si="180"/>
        <v xml:space="preserve"> </v>
      </c>
    </row>
    <row r="2807" spans="1:22" x14ac:dyDescent="0.2">
      <c r="A2807" s="275" t="s">
        <v>1610</v>
      </c>
      <c r="B2807" s="277" t="s">
        <v>4441</v>
      </c>
      <c r="C2807" s="269" t="s">
        <v>1607</v>
      </c>
      <c r="D2807" s="279">
        <v>493</v>
      </c>
      <c r="E2807" s="274" t="s">
        <v>3938</v>
      </c>
      <c r="F2807" s="272"/>
      <c r="G2807" s="263" t="str">
        <f t="shared" si="175"/>
        <v xml:space="preserve"> </v>
      </c>
      <c r="H2807" s="275"/>
      <c r="I2807" s="275" t="s">
        <v>4429</v>
      </c>
      <c r="J2807" s="263" t="str">
        <f t="shared" si="176"/>
        <v xml:space="preserve"> </v>
      </c>
      <c r="K2807" s="272" t="str">
        <f>IF(D2807&gt;=('28 Populations and thresholds'!$I$6),"YES"," ")</f>
        <v>YES</v>
      </c>
      <c r="L2807" s="272" t="str">
        <f>IF(K2807="YES"," ",IF(D2807&gt;=('28 Populations and thresholds'!$I$6)*0.25,"YES"))</f>
        <v xml:space="preserve"> </v>
      </c>
      <c r="M2807" s="272" t="b">
        <f>OR('28 Populations and thresholds'!$J$6="CR",'28 Populations and thresholds'!$J$6="EN",'28 Populations and thresholds'!$J$6="VU")</f>
        <v>0</v>
      </c>
      <c r="N2807" s="273">
        <f>D2807/'28 Populations and thresholds'!$H$6</f>
        <v>9.8600000000000007E-3</v>
      </c>
      <c r="O2807" s="263" t="str">
        <f t="shared" si="177"/>
        <v xml:space="preserve"> </v>
      </c>
      <c r="P2807" s="275"/>
      <c r="Q2807" s="243" t="str">
        <f t="shared" si="180"/>
        <v xml:space="preserve"> </v>
      </c>
    </row>
    <row r="2808" spans="1:22" x14ac:dyDescent="0.2">
      <c r="A2808" s="275" t="s">
        <v>1610</v>
      </c>
      <c r="B2808" s="277" t="s">
        <v>4441</v>
      </c>
      <c r="C2808" s="269" t="s">
        <v>3648</v>
      </c>
      <c r="D2808" s="279">
        <v>733</v>
      </c>
      <c r="E2808" s="274" t="s">
        <v>3938</v>
      </c>
      <c r="F2808" s="272"/>
      <c r="G2808" s="263" t="str">
        <f t="shared" si="175"/>
        <v xml:space="preserve"> </v>
      </c>
      <c r="H2808" s="275"/>
      <c r="I2808" s="275" t="s">
        <v>4429</v>
      </c>
      <c r="J2808" s="263" t="str">
        <f t="shared" si="176"/>
        <v xml:space="preserve"> </v>
      </c>
      <c r="K2808" s="272" t="str">
        <f>IF(D2809&gt;=('28 Populations and thresholds'!$I$110),"YES"," ")</f>
        <v>YES</v>
      </c>
      <c r="L2808" s="272" t="str">
        <f>IF(K2808="YES"," ",IF(D2809&gt;=('28 Populations and thresholds'!$I$110)*0.25,"YES"))</f>
        <v xml:space="preserve"> </v>
      </c>
      <c r="M2808" s="272" t="b">
        <f>OR('28 Populations and thresholds'!$J$110="CR",'28 Populations and thresholds'!$J$110="EN",'28 Populations and thresholds'!$J$110="VU")</f>
        <v>0</v>
      </c>
      <c r="N2808" s="273">
        <f>D2809/'28 Populations and thresholds'!$H$110</f>
        <v>1.6750000000000001E-2</v>
      </c>
      <c r="O2808" s="263" t="str">
        <f t="shared" si="177"/>
        <v xml:space="preserve"> </v>
      </c>
      <c r="P2808" s="275"/>
      <c r="Q2808" s="243" t="str">
        <f t="shared" si="180"/>
        <v xml:space="preserve"> </v>
      </c>
    </row>
    <row r="2809" spans="1:22" x14ac:dyDescent="0.2">
      <c r="A2809" s="275" t="s">
        <v>1610</v>
      </c>
      <c r="B2809" s="277" t="s">
        <v>4441</v>
      </c>
      <c r="C2809" s="269" t="s">
        <v>3780</v>
      </c>
      <c r="D2809" s="279">
        <v>1675</v>
      </c>
      <c r="E2809" s="274" t="s">
        <v>3938</v>
      </c>
      <c r="F2809" s="272"/>
      <c r="G2809" s="263" t="str">
        <f t="shared" si="175"/>
        <v xml:space="preserve"> </v>
      </c>
      <c r="H2809" s="275"/>
      <c r="I2809" s="275" t="s">
        <v>4429</v>
      </c>
      <c r="J2809" s="263" t="str">
        <f t="shared" si="176"/>
        <v xml:space="preserve"> </v>
      </c>
      <c r="K2809" s="272" t="str">
        <f>IF(D2809&gt;=('28 Populations and thresholds'!$I$218),"YES"," ")</f>
        <v>YES</v>
      </c>
      <c r="L2809" s="272" t="str">
        <f>IF(K2809="YES"," ",IF(D2809&gt;=('28 Populations and thresholds'!$I$218)*0.25,"YES"))</f>
        <v xml:space="preserve"> </v>
      </c>
      <c r="M2809" s="272" t="b">
        <f>OR('28 Populations and thresholds'!$J$218="CR",'28 Populations and thresholds'!$J$218="EN",'28 Populations and thresholds'!$J$218="VU")</f>
        <v>0</v>
      </c>
      <c r="N2809" s="273">
        <f>D2809/'28 Populations and thresholds'!$H$218</f>
        <v>1.6750000000000001E-3</v>
      </c>
      <c r="O2809" s="263" t="str">
        <f t="shared" si="177"/>
        <v xml:space="preserve"> </v>
      </c>
      <c r="P2809" s="275"/>
      <c r="Q2809" s="243" t="str">
        <f t="shared" si="180"/>
        <v xml:space="preserve"> </v>
      </c>
      <c r="R2809" s="4"/>
      <c r="S2809" s="4"/>
      <c r="T2809" s="4"/>
      <c r="U2809" s="4"/>
      <c r="V2809" s="4"/>
    </row>
    <row r="2810" spans="1:22" x14ac:dyDescent="0.2">
      <c r="A2810" s="12" t="s">
        <v>1610</v>
      </c>
      <c r="B2810" s="64" t="s">
        <v>4437</v>
      </c>
      <c r="C2810" s="4" t="s">
        <v>1607</v>
      </c>
      <c r="D2810" s="5">
        <v>265</v>
      </c>
      <c r="E2810" s="104" t="s">
        <v>3938</v>
      </c>
      <c r="G2810" s="263" t="str">
        <f t="shared" si="175"/>
        <v xml:space="preserve"> </v>
      </c>
      <c r="I2810" s="13" t="s">
        <v>4429</v>
      </c>
      <c r="J2810" s="263" t="str">
        <f t="shared" si="176"/>
        <v xml:space="preserve"> </v>
      </c>
      <c r="K2810" s="38" t="str">
        <f>IF(D2810&gt;=('28 Populations and thresholds'!$I$6),"YES"," ")</f>
        <v>YES</v>
      </c>
      <c r="L2810" s="38" t="str">
        <f>IF(K2810="YES"," ",IF(D2810&gt;=('28 Populations and thresholds'!$I$6)*0.25,"YES"))</f>
        <v xml:space="preserve"> </v>
      </c>
      <c r="M2810" s="38" t="b">
        <f>OR('28 Populations and thresholds'!$J$6="CR",'28 Populations and thresholds'!$J$6="EN",'28 Populations and thresholds'!$J$6="VU")</f>
        <v>0</v>
      </c>
      <c r="N2810" s="75">
        <f>D2810/'28 Populations and thresholds'!$H$6</f>
        <v>5.3E-3</v>
      </c>
      <c r="O2810" s="263" t="str">
        <f t="shared" si="177"/>
        <v xml:space="preserve"> </v>
      </c>
      <c r="Q2810" s="243" t="str">
        <f t="shared" si="180"/>
        <v xml:space="preserve"> </v>
      </c>
    </row>
    <row r="2811" spans="1:22" x14ac:dyDescent="0.2">
      <c r="A2811" s="275" t="s">
        <v>1610</v>
      </c>
      <c r="B2811" s="277" t="s">
        <v>4436</v>
      </c>
      <c r="C2811" s="269" t="s">
        <v>3781</v>
      </c>
      <c r="D2811" s="279">
        <v>5570</v>
      </c>
      <c r="E2811" s="274" t="s">
        <v>3938</v>
      </c>
      <c r="F2811" s="272"/>
      <c r="G2811" s="263" t="str">
        <f t="shared" si="175"/>
        <v xml:space="preserve"> </v>
      </c>
      <c r="H2811" s="275"/>
      <c r="I2811" s="275" t="s">
        <v>4429</v>
      </c>
      <c r="J2811" s="263" t="str">
        <f t="shared" si="176"/>
        <v xml:space="preserve"> </v>
      </c>
      <c r="K2811" s="272" t="str">
        <f>IF(D2811&gt;=('28 Populations and thresholds'!$I$220),"YES"," ")</f>
        <v>YES</v>
      </c>
      <c r="L2811" s="272" t="str">
        <f>IF(K2811="YES"," ",IF(D2811&gt;=('28 Populations and thresholds'!$I$220)*0.25,"YES"))</f>
        <v xml:space="preserve"> </v>
      </c>
      <c r="M2811" s="272" t="b">
        <f>OR('28 Populations and thresholds'!$J$220="CR",'28 Populations and thresholds'!$J$220="EN",'28 Populations and thresholds'!$J$220="VU")</f>
        <v>0</v>
      </c>
      <c r="N2811" s="273">
        <f>D2811/'28 Populations and thresholds'!$H$220</f>
        <v>5.5699944300055702E-3</v>
      </c>
      <c r="O2811" s="263" t="str">
        <f t="shared" si="177"/>
        <v xml:space="preserve"> </v>
      </c>
      <c r="P2811" s="275"/>
      <c r="Q2811" s="243" t="str">
        <f t="shared" si="180"/>
        <v xml:space="preserve"> </v>
      </c>
    </row>
    <row r="2812" spans="1:22" x14ac:dyDescent="0.2">
      <c r="A2812" s="275" t="s">
        <v>1610</v>
      </c>
      <c r="B2812" s="277" t="s">
        <v>4436</v>
      </c>
      <c r="C2812" s="269" t="s">
        <v>3780</v>
      </c>
      <c r="D2812" s="279">
        <v>410</v>
      </c>
      <c r="E2812" s="274" t="s">
        <v>3938</v>
      </c>
      <c r="F2812" s="272"/>
      <c r="G2812" s="263" t="str">
        <f t="shared" si="175"/>
        <v xml:space="preserve"> </v>
      </c>
      <c r="H2812" s="275"/>
      <c r="I2812" s="275" t="s">
        <v>4429</v>
      </c>
      <c r="J2812" s="263" t="str">
        <f t="shared" si="176"/>
        <v xml:space="preserve"> </v>
      </c>
      <c r="K2812" s="272" t="str">
        <f>IF(D2812&gt;=('28 Populations and thresholds'!$I$218),"YES"," ")</f>
        <v>YES</v>
      </c>
      <c r="L2812" s="272" t="str">
        <f>IF(K2812="YES"," ",IF(D2812&gt;=('28 Populations and thresholds'!$I$218)*0.25,"YES"))</f>
        <v xml:space="preserve"> </v>
      </c>
      <c r="M2812" s="272" t="b">
        <f>OR('28 Populations and thresholds'!$J$218="CR",'28 Populations and thresholds'!$J$218="EN",'28 Populations and thresholds'!$J$218="VU")</f>
        <v>0</v>
      </c>
      <c r="N2812" s="273">
        <f>D2812/'28 Populations and thresholds'!$H$218</f>
        <v>4.0999999999999999E-4</v>
      </c>
      <c r="O2812" s="263" t="str">
        <f t="shared" si="177"/>
        <v xml:space="preserve"> </v>
      </c>
      <c r="P2812" s="275"/>
      <c r="Q2812" s="243" t="str">
        <f t="shared" si="180"/>
        <v xml:space="preserve"> </v>
      </c>
      <c r="R2812" s="4"/>
      <c r="S2812" s="4"/>
      <c r="T2812" s="4"/>
      <c r="U2812" s="4"/>
      <c r="V2812" s="4"/>
    </row>
    <row r="2813" spans="1:22" x14ac:dyDescent="0.2">
      <c r="A2813" s="12" t="s">
        <v>1610</v>
      </c>
      <c r="B2813" s="111" t="s">
        <v>3973</v>
      </c>
      <c r="C2813" s="4" t="s">
        <v>3728</v>
      </c>
      <c r="D2813" s="5">
        <v>5569</v>
      </c>
      <c r="E2813" s="148">
        <v>39417</v>
      </c>
      <c r="G2813" s="263" t="str">
        <f t="shared" si="175"/>
        <v xml:space="preserve"> </v>
      </c>
      <c r="H2813" s="13" t="s">
        <v>3974</v>
      </c>
      <c r="J2813" s="263" t="str">
        <f t="shared" si="176"/>
        <v xml:space="preserve"> </v>
      </c>
      <c r="K2813" s="38" t="str">
        <f>IF(D2813&gt;=('28 Populations and thresholds'!$I$65),"YES"," ")</f>
        <v>YES</v>
      </c>
      <c r="L2813" s="38" t="str">
        <f>IF(K2813="YES"," ",IF(D2813&gt;=('28 Populations and thresholds'!$I$65)*0.25,"YES"))</f>
        <v xml:space="preserve"> </v>
      </c>
      <c r="M2813" s="38" t="b">
        <f>OR('28 Populations and thresholds'!$J$65="CR",'28 Populations and thresholds'!$J$65="EN",'28 Populations and thresholds'!$J$65="VU")</f>
        <v>0</v>
      </c>
      <c r="N2813" s="75">
        <f>D2813/('28 Populations and thresholds'!$H$65)</f>
        <v>3.7126666666666669E-2</v>
      </c>
      <c r="O2813" s="263" t="str">
        <f t="shared" si="177"/>
        <v xml:space="preserve"> </v>
      </c>
      <c r="Q2813" s="243" t="str">
        <f t="shared" si="180"/>
        <v xml:space="preserve"> </v>
      </c>
    </row>
    <row r="2814" spans="1:22" x14ac:dyDescent="0.2">
      <c r="A2814" s="12" t="s">
        <v>1610</v>
      </c>
      <c r="B2814" s="111" t="s">
        <v>3973</v>
      </c>
      <c r="C2814" s="159" t="s">
        <v>3590</v>
      </c>
      <c r="D2814" s="5">
        <v>2700</v>
      </c>
      <c r="E2814" s="148">
        <v>36800</v>
      </c>
      <c r="G2814" s="263" t="str">
        <f t="shared" si="175"/>
        <v xml:space="preserve"> </v>
      </c>
      <c r="H2814" s="13" t="s">
        <v>3974</v>
      </c>
      <c r="J2814" s="263" t="str">
        <f t="shared" si="176"/>
        <v xml:space="preserve"> </v>
      </c>
      <c r="K2814" s="38" t="str">
        <f>IF(D2814&gt;=('28 Populations and thresholds'!$I$85),"YES"," ")</f>
        <v>YES</v>
      </c>
      <c r="L2814" s="38" t="str">
        <f>IF(K2814="YES"," ",IF(D2814&gt;=('28 Populations and thresholds'!$I$85)*0.25,"YES"))</f>
        <v xml:space="preserve"> </v>
      </c>
      <c r="M2814" s="38" t="b">
        <f>OR('28 Populations and thresholds'!$J$85="CR",'28 Populations and thresholds'!$J$85="EN",'28 Populations and thresholds'!$J$85="VU")</f>
        <v>0</v>
      </c>
      <c r="N2814" s="75">
        <f>D2814/'28 Populations and thresholds'!$H$85</f>
        <v>3.0337078651685393E-2</v>
      </c>
      <c r="O2814" s="263" t="str">
        <f t="shared" si="177"/>
        <v xml:space="preserve"> </v>
      </c>
      <c r="P2814" s="9"/>
      <c r="Q2814" s="243" t="str">
        <f t="shared" si="180"/>
        <v xml:space="preserve"> </v>
      </c>
    </row>
    <row r="2815" spans="1:22" x14ac:dyDescent="0.2">
      <c r="A2815" s="275" t="s">
        <v>1610</v>
      </c>
      <c r="B2815" s="269" t="s">
        <v>3575</v>
      </c>
      <c r="C2815" s="269" t="s">
        <v>3570</v>
      </c>
      <c r="D2815" s="279">
        <v>381</v>
      </c>
      <c r="E2815" s="274">
        <v>2000</v>
      </c>
      <c r="F2815" s="272"/>
      <c r="G2815" s="263" t="str">
        <f t="shared" si="175"/>
        <v xml:space="preserve"> </v>
      </c>
      <c r="H2815" s="275" t="s">
        <v>139</v>
      </c>
      <c r="I2815" s="275" t="s">
        <v>3388</v>
      </c>
      <c r="J2815" s="263" t="str">
        <f t="shared" si="176"/>
        <v xml:space="preserve"> </v>
      </c>
      <c r="K2815" s="272" t="str">
        <f>IF(D2815&gt;=('28 Populations and thresholds'!$I$82),"YES"," ")</f>
        <v>YES</v>
      </c>
      <c r="L2815" s="272" t="str">
        <f>IF(K2815="YES"," ",IF(D2815&gt;=('28 Populations and thresholds'!$I$82)*0.25,"YES"))</f>
        <v xml:space="preserve"> </v>
      </c>
      <c r="M2815" s="272" t="b">
        <f>OR('28 Populations and thresholds'!$J$82="CR",'28 Populations and thresholds'!$J$82="EN",'28 Populations and thresholds'!$J$82="VU")</f>
        <v>0</v>
      </c>
      <c r="N2815" s="273">
        <f>D2815/'28 Populations and thresholds'!$H$82</f>
        <v>9.5250000000000001E-2</v>
      </c>
      <c r="O2815" s="263" t="str">
        <f t="shared" si="177"/>
        <v xml:space="preserve"> </v>
      </c>
      <c r="P2815" s="269"/>
      <c r="Q2815" s="243" t="str">
        <f t="shared" si="180"/>
        <v xml:space="preserve"> </v>
      </c>
    </row>
    <row r="2816" spans="1:22" x14ac:dyDescent="0.2">
      <c r="A2816" s="12" t="s">
        <v>1610</v>
      </c>
      <c r="B2816" s="40" t="s">
        <v>965</v>
      </c>
      <c r="C2816" s="4" t="s">
        <v>3756</v>
      </c>
      <c r="D2816" s="41">
        <v>450</v>
      </c>
      <c r="E2816" s="46">
        <v>34213</v>
      </c>
      <c r="G2816" s="263" t="str">
        <f t="shared" si="175"/>
        <v xml:space="preserve"> </v>
      </c>
      <c r="H2816" s="143" t="s">
        <v>21</v>
      </c>
      <c r="I2816" s="143" t="s">
        <v>608</v>
      </c>
      <c r="J2816" s="263" t="str">
        <f t="shared" si="176"/>
        <v xml:space="preserve"> </v>
      </c>
      <c r="K2816" s="38" t="str">
        <f>IF(D2816&gt;=('28 Populations and thresholds'!$I$175),"YES"," ")</f>
        <v xml:space="preserve"> </v>
      </c>
      <c r="L2816" s="38" t="str">
        <f>IF(K2816="YES"," ",IF(D2816&gt;=('28 Populations and thresholds'!$I$175)*0.25,"YES"))</f>
        <v>YES</v>
      </c>
      <c r="M2816" s="38" t="b">
        <f>OR('28 Populations and thresholds'!$J$175="CR",'28 Populations and thresholds'!$J$175="EN",'28 Populations and thresholds'!$J$175="VU")</f>
        <v>0</v>
      </c>
      <c r="N2816" s="75">
        <f>D2816/'28 Populations and thresholds'!$H$175</f>
        <v>3.237410071942446E-3</v>
      </c>
      <c r="O2816" s="263" t="str">
        <f t="shared" si="177"/>
        <v xml:space="preserve"> </v>
      </c>
      <c r="Q2816" s="243" t="str">
        <f t="shared" si="180"/>
        <v xml:space="preserve"> </v>
      </c>
    </row>
    <row r="2817" spans="1:22" x14ac:dyDescent="0.2">
      <c r="A2817" s="275" t="s">
        <v>1610</v>
      </c>
      <c r="B2817" s="269" t="s">
        <v>1613</v>
      </c>
      <c r="C2817" s="280" t="s">
        <v>1607</v>
      </c>
      <c r="D2817" s="279">
        <v>380</v>
      </c>
      <c r="E2817" s="284" t="s">
        <v>74</v>
      </c>
      <c r="F2817" s="272"/>
      <c r="G2817" s="263" t="str">
        <f t="shared" ref="G2817:G2880" si="181">" "</f>
        <v xml:space="preserve"> </v>
      </c>
      <c r="H2817" s="275" t="s">
        <v>139</v>
      </c>
      <c r="I2817" s="275"/>
      <c r="J2817" s="263" t="str">
        <f t="shared" ref="J2817:J2880" si="182">" "</f>
        <v xml:space="preserve"> </v>
      </c>
      <c r="K2817" s="272" t="str">
        <f>IF(D2817&gt;=('28 Populations and thresholds'!$I$6),"YES"," ")</f>
        <v>YES</v>
      </c>
      <c r="L2817" s="272" t="str">
        <f>IF(K2817="YES"," ",IF(D2817&gt;=('28 Populations and thresholds'!$I$6)*0.25,"YES"))</f>
        <v xml:space="preserve"> </v>
      </c>
      <c r="M2817" s="272" t="b">
        <f>OR('28 Populations and thresholds'!$J$6="CR",'28 Populations and thresholds'!$J$6="EN",'28 Populations and thresholds'!$J$6="VU")</f>
        <v>0</v>
      </c>
      <c r="N2817" s="273">
        <f>D2817/'28 Populations and thresholds'!$H$6</f>
        <v>7.6E-3</v>
      </c>
      <c r="O2817" s="263" t="str">
        <f t="shared" ref="O2817:O2880" si="183">" "</f>
        <v xml:space="preserve"> </v>
      </c>
      <c r="P2817" s="275"/>
      <c r="Q2817" s="243" t="str">
        <f t="shared" si="180"/>
        <v xml:space="preserve"> </v>
      </c>
    </row>
    <row r="2818" spans="1:22" x14ac:dyDescent="0.2">
      <c r="A2818" s="275" t="s">
        <v>1610</v>
      </c>
      <c r="B2818" s="292" t="s">
        <v>1613</v>
      </c>
      <c r="C2818" s="269" t="s">
        <v>3780</v>
      </c>
      <c r="D2818" s="279">
        <v>3551</v>
      </c>
      <c r="E2818" s="274" t="s">
        <v>3938</v>
      </c>
      <c r="F2818" s="272"/>
      <c r="G2818" s="263" t="str">
        <f t="shared" si="181"/>
        <v xml:space="preserve"> </v>
      </c>
      <c r="H2818" s="275"/>
      <c r="I2818" s="275" t="s">
        <v>4429</v>
      </c>
      <c r="J2818" s="263" t="str">
        <f t="shared" si="182"/>
        <v xml:space="preserve"> </v>
      </c>
      <c r="K2818" s="272" t="str">
        <f>IF(D2818&gt;=('28 Populations and thresholds'!$I$218),"YES"," ")</f>
        <v>YES</v>
      </c>
      <c r="L2818" s="272" t="str">
        <f>IF(K2818="YES"," ",IF(D2818&gt;=('28 Populations and thresholds'!$I$218)*0.25,"YES"))</f>
        <v xml:space="preserve"> </v>
      </c>
      <c r="M2818" s="272" t="b">
        <f>OR('28 Populations and thresholds'!$J$218="CR",'28 Populations and thresholds'!$J$218="EN",'28 Populations and thresholds'!$J$218="VU")</f>
        <v>0</v>
      </c>
      <c r="N2818" s="273">
        <f>D2818/'28 Populations and thresholds'!$H$218</f>
        <v>3.5509999999999999E-3</v>
      </c>
      <c r="O2818" s="263" t="str">
        <f t="shared" si="183"/>
        <v xml:space="preserve"> </v>
      </c>
      <c r="P2818" s="275"/>
      <c r="Q2818" s="243" t="str">
        <f t="shared" si="180"/>
        <v xml:space="preserve"> </v>
      </c>
      <c r="R2818" s="4"/>
      <c r="S2818" s="4"/>
      <c r="T2818" s="4"/>
      <c r="U2818" s="4"/>
      <c r="V2818" s="4"/>
    </row>
    <row r="2819" spans="1:22" x14ac:dyDescent="0.2">
      <c r="A2819" s="12" t="s">
        <v>1610</v>
      </c>
      <c r="B2819" s="64" t="s">
        <v>4442</v>
      </c>
      <c r="C2819" s="4" t="s">
        <v>3778</v>
      </c>
      <c r="D2819" s="5">
        <v>650</v>
      </c>
      <c r="E2819" s="104" t="s">
        <v>3938</v>
      </c>
      <c r="G2819" s="263" t="str">
        <f t="shared" si="181"/>
        <v xml:space="preserve"> </v>
      </c>
      <c r="I2819" s="13" t="s">
        <v>4429</v>
      </c>
      <c r="J2819" s="263" t="str">
        <f t="shared" si="182"/>
        <v xml:space="preserve"> </v>
      </c>
      <c r="K2819" s="38" t="str">
        <f>IF(D2819&gt;=('28 Populations and thresholds'!$I$213),"YES"," ")</f>
        <v>YES</v>
      </c>
      <c r="L2819" s="38" t="str">
        <f>IF(K2819="YES"," ",IF(D2819&gt;=('28 Populations and thresholds'!$I$213)*0.25,"YES"))</f>
        <v xml:space="preserve"> </v>
      </c>
      <c r="M2819" s="38" t="b">
        <f>OR('28 Populations and thresholds'!$J$213="CR",'28 Populations and thresholds'!$J$213="EN",'28 Populations and thresholds'!$J$213="VU")</f>
        <v>0</v>
      </c>
      <c r="N2819" s="75">
        <f>D2819/'28 Populations and thresholds'!$H$213</f>
        <v>6.4999999999999997E-3</v>
      </c>
      <c r="O2819" s="263" t="str">
        <f t="shared" si="183"/>
        <v xml:space="preserve"> </v>
      </c>
      <c r="Q2819" s="243" t="str">
        <f t="shared" si="180"/>
        <v xml:space="preserve"> </v>
      </c>
      <c r="R2819" s="4"/>
      <c r="S2819" s="4"/>
      <c r="T2819" s="4"/>
      <c r="U2819" s="4"/>
      <c r="V2819" s="4"/>
    </row>
    <row r="2820" spans="1:22" x14ac:dyDescent="0.2">
      <c r="A2820" s="275" t="s">
        <v>1610</v>
      </c>
      <c r="B2820" s="269" t="s">
        <v>3576</v>
      </c>
      <c r="C2820" s="269" t="s">
        <v>3570</v>
      </c>
      <c r="D2820" s="279">
        <v>151</v>
      </c>
      <c r="E2820" s="274">
        <v>2005</v>
      </c>
      <c r="F2820" s="272"/>
      <c r="G2820" s="263" t="str">
        <f t="shared" si="181"/>
        <v xml:space="preserve"> </v>
      </c>
      <c r="H2820" s="275" t="s">
        <v>139</v>
      </c>
      <c r="I2820" s="275" t="s">
        <v>3388</v>
      </c>
      <c r="J2820" s="263" t="str">
        <f t="shared" si="182"/>
        <v xml:space="preserve"> </v>
      </c>
      <c r="K2820" s="272" t="str">
        <f>IF(D2820&gt;=('28 Populations and thresholds'!$I$82),"YES"," ")</f>
        <v>YES</v>
      </c>
      <c r="L2820" s="272" t="str">
        <f>IF(K2820="YES"," ",IF(D2820&gt;=('28 Populations and thresholds'!$I$82)*0.25,"YES"))</f>
        <v xml:space="preserve"> </v>
      </c>
      <c r="M2820" s="272" t="b">
        <f>OR('28 Populations and thresholds'!$J$82="CR",'28 Populations and thresholds'!$J$82="EN",'28 Populations and thresholds'!$J$82="VU")</f>
        <v>0</v>
      </c>
      <c r="N2820" s="273">
        <f>D2820/'28 Populations and thresholds'!$H$82</f>
        <v>3.7749999999999999E-2</v>
      </c>
      <c r="O2820" s="263" t="str">
        <f t="shared" si="183"/>
        <v xml:space="preserve"> </v>
      </c>
      <c r="P2820" s="269"/>
      <c r="Q2820" s="243" t="str">
        <f t="shared" si="180"/>
        <v xml:space="preserve"> </v>
      </c>
    </row>
    <row r="2821" spans="1:22" x14ac:dyDescent="0.2">
      <c r="A2821" s="12" t="s">
        <v>1610</v>
      </c>
      <c r="B2821" s="2" t="s">
        <v>3423</v>
      </c>
      <c r="C2821" s="4" t="s">
        <v>3730</v>
      </c>
      <c r="D2821" s="5">
        <v>1</v>
      </c>
      <c r="E2821" s="104" t="s">
        <v>3938</v>
      </c>
      <c r="G2821" s="263" t="str">
        <f t="shared" si="181"/>
        <v xml:space="preserve"> </v>
      </c>
      <c r="I2821" s="13" t="s">
        <v>4429</v>
      </c>
      <c r="J2821" s="263" t="str">
        <f t="shared" si="182"/>
        <v xml:space="preserve"> </v>
      </c>
      <c r="K2821" s="38" t="str">
        <f>IF(D2821&gt;=('28 Populations and thresholds'!$I$73),"YES"," ")</f>
        <v>YES</v>
      </c>
      <c r="L2821" s="38" t="str">
        <f>IF(K2821="YES"," ",IF(D2821&gt;=('28 Populations and thresholds'!$I$73)*0.25,"YES"))</f>
        <v xml:space="preserve"> </v>
      </c>
      <c r="M2821" s="38" t="b">
        <f>OR('28 Populations and thresholds'!$J$73="CR",'28 Populations and thresholds'!$J$73="EN",'28 Populations and thresholds'!$J$73="VU")</f>
        <v>0</v>
      </c>
      <c r="N2821" s="75">
        <f>D2821/'28 Populations and thresholds'!$H$73</f>
        <v>4.0000000000000001E-3</v>
      </c>
      <c r="O2821" s="263" t="str">
        <f t="shared" si="183"/>
        <v xml:space="preserve"> </v>
      </c>
      <c r="Q2821" s="243" t="str">
        <f t="shared" si="180"/>
        <v xml:space="preserve"> </v>
      </c>
    </row>
    <row r="2822" spans="1:22" x14ac:dyDescent="0.2">
      <c r="A2822" s="12" t="s">
        <v>1610</v>
      </c>
      <c r="B2822" s="2" t="s">
        <v>3423</v>
      </c>
      <c r="C2822" s="4" t="s">
        <v>3659</v>
      </c>
      <c r="D2822" s="5">
        <v>15196</v>
      </c>
      <c r="E2822" s="104" t="s">
        <v>3938</v>
      </c>
      <c r="G2822" s="263" t="str">
        <f t="shared" si="181"/>
        <v xml:space="preserve"> </v>
      </c>
      <c r="I2822" s="13" t="s">
        <v>4429</v>
      </c>
      <c r="J2822" s="263" t="str">
        <f t="shared" si="182"/>
        <v xml:space="preserve"> </v>
      </c>
      <c r="K2822" s="38" t="str">
        <f>IF(D2822&gt;=('28 Populations and thresholds'!$I$68),"YES"," ")</f>
        <v>YES</v>
      </c>
      <c r="L2822" s="38" t="str">
        <f>IF(K2822="YES"," ",IF(D2822&gt;=('28 Populations and thresholds'!$I$68)*0.25,"YES"))</f>
        <v xml:space="preserve"> </v>
      </c>
      <c r="M2822" s="38" t="b">
        <f>OR('28 Populations and thresholds'!$J$68="CR",'28 Populations and thresholds'!$J$68="EN",'28 Populations and thresholds'!$J$68="VU")</f>
        <v>0</v>
      </c>
      <c r="N2822" s="75">
        <f>D2822/'28 Populations and thresholds'!$H$68</f>
        <v>0.15196000000000001</v>
      </c>
      <c r="O2822" s="263" t="str">
        <f t="shared" si="183"/>
        <v xml:space="preserve"> </v>
      </c>
      <c r="Q2822" s="243" t="str">
        <f t="shared" si="180"/>
        <v xml:space="preserve"> </v>
      </c>
    </row>
    <row r="2823" spans="1:22" x14ac:dyDescent="0.2">
      <c r="A2823" s="12" t="s">
        <v>1610</v>
      </c>
      <c r="B2823" s="2" t="s">
        <v>3423</v>
      </c>
      <c r="C2823" s="4" t="s">
        <v>3399</v>
      </c>
      <c r="D2823" s="5">
        <v>183</v>
      </c>
      <c r="E2823" s="104" t="s">
        <v>3938</v>
      </c>
      <c r="G2823" s="263" t="str">
        <f t="shared" si="181"/>
        <v xml:space="preserve"> </v>
      </c>
      <c r="I2823" s="13" t="s">
        <v>4429</v>
      </c>
      <c r="J2823" s="263" t="str">
        <f t="shared" si="182"/>
        <v xml:space="preserve"> </v>
      </c>
      <c r="K2823" s="38" t="str">
        <f>IF(D2823&gt;=('28 Populations and thresholds'!$I$124),"YES"," ")</f>
        <v>YES</v>
      </c>
      <c r="L2823" s="38" t="str">
        <f>IF(K2823="YES"," ",IF(D2823&gt;=('28 Populations and thresholds'!$I$124)*0.25,"YES"))</f>
        <v xml:space="preserve"> </v>
      </c>
      <c r="M2823" s="38" t="b">
        <f>OR('28 Populations and thresholds'!$J$124="CR",'28 Populations and thresholds'!$J$124="EN",'28 Populations and thresholds'!$J$124="VU")</f>
        <v>1</v>
      </c>
      <c r="N2823" s="75">
        <f>D2823/'28 Populations and thresholds'!$H$124</f>
        <v>0.17428571428571429</v>
      </c>
      <c r="O2823" s="263" t="str">
        <f t="shared" si="183"/>
        <v xml:space="preserve"> </v>
      </c>
      <c r="Q2823" s="243" t="str">
        <f t="shared" si="180"/>
        <v xml:space="preserve"> </v>
      </c>
    </row>
    <row r="2824" spans="1:22" x14ac:dyDescent="0.2">
      <c r="A2824" s="12" t="s">
        <v>1610</v>
      </c>
      <c r="B2824" s="4" t="s">
        <v>3423</v>
      </c>
      <c r="C2824" s="111" t="s">
        <v>3546</v>
      </c>
      <c r="D2824" s="5">
        <v>1</v>
      </c>
      <c r="E2824" s="104">
        <v>2005</v>
      </c>
      <c r="G2824" s="263" t="str">
        <f t="shared" si="181"/>
        <v xml:space="preserve"> </v>
      </c>
      <c r="H2824" s="12" t="s">
        <v>139</v>
      </c>
      <c r="I2824" s="12" t="s">
        <v>3388</v>
      </c>
      <c r="J2824" s="263" t="str">
        <f t="shared" si="182"/>
        <v xml:space="preserve"> </v>
      </c>
      <c r="K2824" s="38" t="str">
        <f>IF(D2824&gt;=('28 Populations and thresholds'!$I$72),"YES"," ")</f>
        <v>YES</v>
      </c>
      <c r="L2824" s="38" t="str">
        <f>IF(K2824="YES"," ",IF(D2824&gt;=('28 Populations and thresholds'!$I$72)*0.25,"YES"))</f>
        <v xml:space="preserve"> </v>
      </c>
      <c r="M2824" s="38" t="b">
        <f>OR('28 Populations and thresholds'!$J$72="CR",'28 Populations and thresholds'!$J$72="EN",'28 Populations and thresholds'!$J$72="VU")</f>
        <v>0</v>
      </c>
      <c r="N2824" s="75">
        <f>D2824/'28 Populations and thresholds'!$H$72</f>
        <v>1.9230769230769232E-2</v>
      </c>
      <c r="O2824" s="263" t="str">
        <f t="shared" si="183"/>
        <v xml:space="preserve"> </v>
      </c>
      <c r="Q2824" s="243" t="str">
        <f t="shared" si="180"/>
        <v xml:space="preserve"> </v>
      </c>
      <c r="R2824" s="4"/>
      <c r="S2824" s="4"/>
      <c r="T2824" s="4"/>
      <c r="U2824" s="4"/>
      <c r="V2824" s="4"/>
    </row>
    <row r="2825" spans="1:22" x14ac:dyDescent="0.2">
      <c r="A2825" s="12" t="s">
        <v>1610</v>
      </c>
      <c r="B2825" s="9" t="s">
        <v>3423</v>
      </c>
      <c r="C2825" s="111" t="s">
        <v>3402</v>
      </c>
      <c r="D2825" s="5">
        <v>161</v>
      </c>
      <c r="E2825" s="104">
        <v>2005</v>
      </c>
      <c r="G2825" s="263" t="str">
        <f t="shared" si="181"/>
        <v xml:space="preserve"> </v>
      </c>
      <c r="H2825" s="13" t="s">
        <v>139</v>
      </c>
      <c r="I2825" s="13" t="s">
        <v>3388</v>
      </c>
      <c r="J2825" s="263" t="str">
        <f t="shared" si="182"/>
        <v xml:space="preserve"> </v>
      </c>
      <c r="K2825" s="38" t="str">
        <f>IF(D2825&gt;=('28 Populations and thresholds'!$I$118),"YES"," ")</f>
        <v>YES</v>
      </c>
      <c r="L2825" s="38" t="str">
        <f>IF(K2825="YES"," ",IF(D2825&gt;=('28 Populations and thresholds'!$I$118)*0.25,"YES"))</f>
        <v xml:space="preserve"> </v>
      </c>
      <c r="M2825" s="38" t="b">
        <f>OR('28 Populations and thresholds'!$J$118="CR",'28 Populations and thresholds'!$J$118="EN",'28 Populations and thresholds'!$J$118="VU")</f>
        <v>1</v>
      </c>
      <c r="N2825" s="75">
        <f>D2825/'28 Populations and thresholds'!$H$118</f>
        <v>3.2199999999999999E-2</v>
      </c>
      <c r="O2825" s="263" t="str">
        <f t="shared" si="183"/>
        <v xml:space="preserve"> </v>
      </c>
      <c r="Q2825" s="243" t="str">
        <f t="shared" si="180"/>
        <v xml:space="preserve"> </v>
      </c>
    </row>
    <row r="2826" spans="1:22" x14ac:dyDescent="0.2">
      <c r="A2826" s="275" t="s">
        <v>1610</v>
      </c>
      <c r="B2826" s="277" t="s">
        <v>4434</v>
      </c>
      <c r="C2826" s="269" t="s">
        <v>3594</v>
      </c>
      <c r="D2826" s="279">
        <v>435000</v>
      </c>
      <c r="E2826" s="274" t="s">
        <v>3938</v>
      </c>
      <c r="F2826" s="272"/>
      <c r="G2826" s="263" t="str">
        <f t="shared" si="181"/>
        <v xml:space="preserve"> </v>
      </c>
      <c r="H2826" s="275"/>
      <c r="I2826" s="275" t="s">
        <v>4429</v>
      </c>
      <c r="J2826" s="263" t="str">
        <f t="shared" si="182"/>
        <v xml:space="preserve"> </v>
      </c>
      <c r="K2826" s="272" t="str">
        <f>IF(D2826&gt;=('28 Populations and thresholds'!$I$87),"YES"," ")</f>
        <v>YES</v>
      </c>
      <c r="L2826" s="272" t="str">
        <f>IF(K2826="YES"," ",IF(D2826&gt;=('28 Populations and thresholds'!$I$87)*0.25,"YES"))</f>
        <v xml:space="preserve"> </v>
      </c>
      <c r="M2826" s="272" t="b">
        <f>OR('28 Populations and thresholds'!$J$87="CR",'28 Populations and thresholds'!$J$87="EN",'28 Populations and thresholds'!$J$87="VU")</f>
        <v>0</v>
      </c>
      <c r="N2826" s="273">
        <f>D2826/'28 Populations and thresholds'!$H$87</f>
        <v>0.435</v>
      </c>
      <c r="O2826" s="263" t="str">
        <f t="shared" si="183"/>
        <v xml:space="preserve"> </v>
      </c>
      <c r="P2826" s="269"/>
      <c r="Q2826" s="243" t="str">
        <f t="shared" si="180"/>
        <v xml:space="preserve"> </v>
      </c>
    </row>
    <row r="2827" spans="1:22" x14ac:dyDescent="0.2">
      <c r="A2827" s="275" t="s">
        <v>1610</v>
      </c>
      <c r="B2827" s="277" t="s">
        <v>4434</v>
      </c>
      <c r="C2827" s="269" t="s">
        <v>3666</v>
      </c>
      <c r="D2827" s="279">
        <v>2468</v>
      </c>
      <c r="E2827" s="274" t="s">
        <v>3938</v>
      </c>
      <c r="F2827" s="272"/>
      <c r="G2827" s="263" t="str">
        <f t="shared" si="181"/>
        <v xml:space="preserve"> </v>
      </c>
      <c r="H2827" s="275"/>
      <c r="I2827" s="275" t="s">
        <v>4429</v>
      </c>
      <c r="J2827" s="263" t="str">
        <f t="shared" si="182"/>
        <v xml:space="preserve"> </v>
      </c>
      <c r="K2827" s="272" t="str">
        <f>IF(D2827&gt;=(('28 Populations and thresholds'!$I$62)+('28 Populations and thresholds'!$I$65)),"YES"," ")</f>
        <v>YES</v>
      </c>
      <c r="L2827" s="272" t="str">
        <f>IF(K2827="YES"," ",IF(D2827&gt;=(('28 Populations and thresholds'!$I$62)+('28 Populations and thresholds'!$I$65))*0.25,"YES"))</f>
        <v xml:space="preserve"> </v>
      </c>
      <c r="M2827" s="272" t="b">
        <f>OR('28 Populations and thresholds'!$J$62="CR",'28 Populations and thresholds'!$J$62="EN",'28 Populations and thresholds'!$J$62="VU")</f>
        <v>0</v>
      </c>
      <c r="N2827" s="273">
        <f>D2827/(('28 Populations and thresholds'!$H$62)+('28 Populations and thresholds'!$H$65))</f>
        <v>1.4517647058823529E-2</v>
      </c>
      <c r="O2827" s="263" t="str">
        <f t="shared" si="183"/>
        <v xml:space="preserve"> </v>
      </c>
      <c r="P2827" s="275" t="s">
        <v>4552</v>
      </c>
      <c r="Q2827" s="243" t="str">
        <f t="shared" si="180"/>
        <v xml:space="preserve"> </v>
      </c>
    </row>
    <row r="2828" spans="1:22" x14ac:dyDescent="0.2">
      <c r="A2828" s="275" t="s">
        <v>1610</v>
      </c>
      <c r="B2828" s="277" t="s">
        <v>4434</v>
      </c>
      <c r="C2828" s="269" t="s">
        <v>1607</v>
      </c>
      <c r="D2828" s="279">
        <v>680</v>
      </c>
      <c r="E2828" s="274" t="s">
        <v>3938</v>
      </c>
      <c r="F2828" s="272"/>
      <c r="G2828" s="263" t="str">
        <f t="shared" si="181"/>
        <v xml:space="preserve"> </v>
      </c>
      <c r="H2828" s="275"/>
      <c r="I2828" s="275" t="s">
        <v>4429</v>
      </c>
      <c r="J2828" s="263" t="str">
        <f t="shared" si="182"/>
        <v xml:space="preserve"> </v>
      </c>
      <c r="K2828" s="272" t="str">
        <f>IF(D2828&gt;=('28 Populations and thresholds'!$I$6),"YES"," ")</f>
        <v>YES</v>
      </c>
      <c r="L2828" s="272" t="str">
        <f>IF(K2828="YES"," ",IF(D2828&gt;=('28 Populations and thresholds'!$I$6)*0.25,"YES"))</f>
        <v xml:space="preserve"> </v>
      </c>
      <c r="M2828" s="272" t="b">
        <f>OR('28 Populations and thresholds'!$J$6="CR",'28 Populations and thresholds'!$J$6="EN",'28 Populations and thresholds'!$J$6="VU")</f>
        <v>0</v>
      </c>
      <c r="N2828" s="273">
        <f>D2828/'28 Populations and thresholds'!$H$6</f>
        <v>1.3599999999999999E-2</v>
      </c>
      <c r="O2828" s="263" t="str">
        <f t="shared" si="183"/>
        <v xml:space="preserve"> </v>
      </c>
      <c r="P2828" s="269"/>
      <c r="Q2828" s="243" t="str">
        <f t="shared" si="180"/>
        <v xml:space="preserve"> </v>
      </c>
    </row>
    <row r="2829" spans="1:22" x14ac:dyDescent="0.2">
      <c r="A2829" s="12" t="s">
        <v>1610</v>
      </c>
      <c r="B2829" s="64" t="s">
        <v>4439</v>
      </c>
      <c r="C2829" s="4" t="s">
        <v>1607</v>
      </c>
      <c r="D2829" s="5">
        <v>295</v>
      </c>
      <c r="E2829" s="104" t="s">
        <v>3938</v>
      </c>
      <c r="G2829" s="263" t="str">
        <f t="shared" si="181"/>
        <v xml:space="preserve"> </v>
      </c>
      <c r="I2829" s="13" t="s">
        <v>4429</v>
      </c>
      <c r="J2829" s="263" t="str">
        <f t="shared" si="182"/>
        <v xml:space="preserve"> </v>
      </c>
      <c r="K2829" s="38" t="str">
        <f>IF(D2829&gt;=('28 Populations and thresholds'!$I$6),"YES"," ")</f>
        <v>YES</v>
      </c>
      <c r="L2829" s="38" t="str">
        <f>IF(K2829="YES"," ",IF(D2829&gt;=('28 Populations and thresholds'!$I$6)*0.25,"YES"))</f>
        <v xml:space="preserve"> </v>
      </c>
      <c r="M2829" s="38" t="b">
        <f>OR('28 Populations and thresholds'!$J$6="CR",'28 Populations and thresholds'!$J$6="EN",'28 Populations and thresholds'!$J$6="VU")</f>
        <v>0</v>
      </c>
      <c r="N2829" s="75">
        <f>D2829/'28 Populations and thresholds'!$H$6</f>
        <v>5.8999999999999999E-3</v>
      </c>
      <c r="O2829" s="263" t="str">
        <f t="shared" si="183"/>
        <v xml:space="preserve"> </v>
      </c>
      <c r="Q2829" s="243" t="str">
        <f t="shared" si="180"/>
        <v xml:space="preserve"> </v>
      </c>
    </row>
    <row r="2830" spans="1:22" x14ac:dyDescent="0.2">
      <c r="A2830" s="12" t="s">
        <v>1610</v>
      </c>
      <c r="B2830" s="64" t="s">
        <v>4439</v>
      </c>
      <c r="C2830" s="4" t="s">
        <v>3780</v>
      </c>
      <c r="D2830" s="5">
        <v>903</v>
      </c>
      <c r="E2830" s="104" t="s">
        <v>3938</v>
      </c>
      <c r="G2830" s="263" t="str">
        <f t="shared" si="181"/>
        <v xml:space="preserve"> </v>
      </c>
      <c r="I2830" s="13" t="s">
        <v>4429</v>
      </c>
      <c r="J2830" s="263" t="str">
        <f t="shared" si="182"/>
        <v xml:space="preserve"> </v>
      </c>
      <c r="K2830" s="38" t="str">
        <f>IF(D2830&gt;=('28 Populations and thresholds'!$I$218),"YES"," ")</f>
        <v>YES</v>
      </c>
      <c r="L2830" s="38" t="str">
        <f>IF(K2830="YES"," ",IF(D2830&gt;=('28 Populations and thresholds'!$I$218)*0.25,"YES"))</f>
        <v xml:space="preserve"> </v>
      </c>
      <c r="M2830" s="38" t="b">
        <f>OR('28 Populations and thresholds'!$J$218="CR",'28 Populations and thresholds'!$J$218="EN",'28 Populations and thresholds'!$J$218="VU")</f>
        <v>0</v>
      </c>
      <c r="N2830" s="75">
        <f>D2830/'28 Populations and thresholds'!$H$218</f>
        <v>9.0300000000000005E-4</v>
      </c>
      <c r="O2830" s="263" t="str">
        <f t="shared" si="183"/>
        <v xml:space="preserve"> </v>
      </c>
      <c r="Q2830" s="243" t="str">
        <f t="shared" si="180"/>
        <v xml:space="preserve"> </v>
      </c>
      <c r="R2830" s="4"/>
      <c r="S2830" s="4"/>
      <c r="T2830" s="4"/>
      <c r="U2830" s="4"/>
      <c r="V2830" s="4"/>
    </row>
    <row r="2831" spans="1:22" x14ac:dyDescent="0.2">
      <c r="A2831" s="267" t="s">
        <v>1610</v>
      </c>
      <c r="B2831" s="283" t="s">
        <v>4575</v>
      </c>
      <c r="C2831" s="268" t="s">
        <v>3795</v>
      </c>
      <c r="D2831" s="270">
        <v>3500</v>
      </c>
      <c r="E2831" s="271">
        <v>36280</v>
      </c>
      <c r="F2831" s="276"/>
      <c r="G2831" s="263" t="str">
        <f t="shared" si="181"/>
        <v xml:space="preserve"> </v>
      </c>
      <c r="H2831" s="267" t="s">
        <v>21</v>
      </c>
      <c r="I2831" s="267" t="s">
        <v>82</v>
      </c>
      <c r="J2831" s="263" t="str">
        <f t="shared" si="182"/>
        <v xml:space="preserve"> </v>
      </c>
      <c r="K2831" s="272" t="str">
        <f>IF(D2831&gt;=(('28 Populations and thresholds'!$I$176)+('28 Populations and thresholds'!$I$177)),"YES"," ")</f>
        <v>YES</v>
      </c>
      <c r="L2831" s="272" t="str">
        <f>IF(K2831="YES"," ",IF(D2831&gt;=(('28 Populations and thresholds'!$I$176)+('28 Populations and thresholds'!$I$177))*0.25,"YES"))</f>
        <v xml:space="preserve"> </v>
      </c>
      <c r="M2831" s="272" t="b">
        <f>OR('28 Populations and thresholds'!$J$176="CR",'28 Populations and thresholds'!$J$176="EN",'28 Populations and thresholds'!$J$176="VU")</f>
        <v>0</v>
      </c>
      <c r="N2831" s="273">
        <f>D2831/(('28 Populations and thresholds'!$H$176)+('28 Populations and thresholds'!$H$177))</f>
        <v>1.2544802867383513E-2</v>
      </c>
      <c r="O2831" s="263" t="str">
        <f t="shared" si="183"/>
        <v xml:space="preserve"> </v>
      </c>
      <c r="P2831" s="275" t="s">
        <v>4568</v>
      </c>
      <c r="Q2831" s="243" t="str">
        <f t="shared" ref="Q2831:Q2853" si="184">" "</f>
        <v xml:space="preserve"> </v>
      </c>
    </row>
    <row r="2832" spans="1:22" x14ac:dyDescent="0.2">
      <c r="A2832" s="275" t="s">
        <v>1610</v>
      </c>
      <c r="B2832" s="283" t="s">
        <v>4575</v>
      </c>
      <c r="C2832" s="269" t="s">
        <v>3666</v>
      </c>
      <c r="D2832" s="279">
        <v>1765</v>
      </c>
      <c r="E2832" s="274">
        <v>2005</v>
      </c>
      <c r="F2832" s="272"/>
      <c r="G2832" s="263" t="str">
        <f t="shared" si="181"/>
        <v xml:space="preserve"> </v>
      </c>
      <c r="H2832" s="275" t="s">
        <v>139</v>
      </c>
      <c r="I2832" s="275" t="s">
        <v>3388</v>
      </c>
      <c r="J2832" s="263" t="str">
        <f t="shared" si="182"/>
        <v xml:space="preserve"> </v>
      </c>
      <c r="K2832" s="272" t="str">
        <f>IF(D2832&gt;=(('28 Populations and thresholds'!$I$62)+('28 Populations and thresholds'!$I$65)),"YES"," ")</f>
        <v>YES</v>
      </c>
      <c r="L2832" s="272" t="str">
        <f>IF(K2832="YES"," ",IF(D2832&gt;=(('28 Populations and thresholds'!$I$62)+('28 Populations and thresholds'!$I$65))*0.25,"YES"))</f>
        <v xml:space="preserve"> </v>
      </c>
      <c r="M2832" s="272" t="b">
        <f>OR('28 Populations and thresholds'!$J$62="CR",'28 Populations and thresholds'!$J$62="EN",'28 Populations and thresholds'!$J$62="VU")</f>
        <v>0</v>
      </c>
      <c r="N2832" s="273">
        <f>D2832/(('28 Populations and thresholds'!$H$62)+('28 Populations and thresholds'!$H$65))</f>
        <v>1.0382352941176471E-2</v>
      </c>
      <c r="O2832" s="263" t="str">
        <f t="shared" si="183"/>
        <v xml:space="preserve"> </v>
      </c>
      <c r="P2832" s="275" t="s">
        <v>4735</v>
      </c>
      <c r="Q2832" s="243" t="str">
        <f t="shared" si="184"/>
        <v xml:space="preserve"> </v>
      </c>
    </row>
    <row r="2833" spans="1:22" x14ac:dyDescent="0.2">
      <c r="A2833" s="275" t="s">
        <v>1610</v>
      </c>
      <c r="B2833" s="283" t="s">
        <v>4575</v>
      </c>
      <c r="C2833" s="278" t="s">
        <v>1696</v>
      </c>
      <c r="D2833" s="279">
        <v>80</v>
      </c>
      <c r="E2833" s="285">
        <v>41138</v>
      </c>
      <c r="F2833" s="272"/>
      <c r="G2833" s="263" t="str">
        <f t="shared" si="181"/>
        <v xml:space="preserve"> </v>
      </c>
      <c r="H2833" s="275"/>
      <c r="I2833" s="275" t="s">
        <v>4042</v>
      </c>
      <c r="J2833" s="263" t="str">
        <f t="shared" si="182"/>
        <v xml:space="preserve"> </v>
      </c>
      <c r="K2833" s="272" t="str">
        <f>IF(D2833&gt;=('28 Populations and thresholds'!$I$51),"YES"," ")</f>
        <v>YES</v>
      </c>
      <c r="L2833" s="272" t="str">
        <f>IF(K2833="YES"," ",IF(D2833&gt;=('28 Populations and thresholds'!$I$51)*0.25,"YES"))</f>
        <v xml:space="preserve"> </v>
      </c>
      <c r="M2833" s="272" t="b">
        <f>OR('28 Populations and thresholds'!$J$51="CR",'28 Populations and thresholds'!$J$51="EN",'28 Populations and thresholds'!$J$51="VU")</f>
        <v>1</v>
      </c>
      <c r="N2833" s="273">
        <f>D2833/'28 Populations and thresholds'!$H$51</f>
        <v>2.9629629629629631E-2</v>
      </c>
      <c r="O2833" s="263" t="str">
        <f t="shared" si="183"/>
        <v xml:space="preserve"> </v>
      </c>
      <c r="P2833" s="275"/>
      <c r="Q2833" s="243" t="str">
        <f t="shared" si="184"/>
        <v xml:space="preserve"> </v>
      </c>
    </row>
    <row r="2834" spans="1:22" x14ac:dyDescent="0.2">
      <c r="A2834" s="275" t="s">
        <v>1610</v>
      </c>
      <c r="B2834" s="283" t="s">
        <v>4575</v>
      </c>
      <c r="C2834" s="269" t="s">
        <v>3756</v>
      </c>
      <c r="D2834" s="270">
        <v>800</v>
      </c>
      <c r="E2834" s="271">
        <v>33848</v>
      </c>
      <c r="F2834" s="272"/>
      <c r="G2834" s="263" t="str">
        <f t="shared" si="181"/>
        <v xml:space="preserve"> </v>
      </c>
      <c r="H2834" s="267" t="s">
        <v>21</v>
      </c>
      <c r="I2834" s="267" t="s">
        <v>281</v>
      </c>
      <c r="J2834" s="263" t="str">
        <f t="shared" si="182"/>
        <v xml:space="preserve"> </v>
      </c>
      <c r="K2834" s="272" t="str">
        <f>IF(D2834&gt;=('28 Populations and thresholds'!$I$175),"YES"," ")</f>
        <v xml:space="preserve"> </v>
      </c>
      <c r="L2834" s="272" t="str">
        <f>IF(K2834="YES"," ",IF(D2834&gt;=('28 Populations and thresholds'!$I$175)*0.25,"YES"))</f>
        <v>YES</v>
      </c>
      <c r="M2834" s="272" t="b">
        <f>OR('28 Populations and thresholds'!$J$175="CR",'28 Populations and thresholds'!$J$175="EN",'28 Populations and thresholds'!$J$175="VU")</f>
        <v>0</v>
      </c>
      <c r="N2834" s="273">
        <f>D2834/'28 Populations and thresholds'!$H$175</f>
        <v>5.7553956834532375E-3</v>
      </c>
      <c r="O2834" s="263" t="str">
        <f t="shared" si="183"/>
        <v xml:space="preserve"> </v>
      </c>
      <c r="P2834" s="275"/>
      <c r="Q2834" s="243" t="str">
        <f t="shared" si="184"/>
        <v xml:space="preserve"> </v>
      </c>
    </row>
    <row r="2835" spans="1:22" x14ac:dyDescent="0.2">
      <c r="A2835" s="275" t="s">
        <v>1610</v>
      </c>
      <c r="B2835" s="283" t="s">
        <v>4575</v>
      </c>
      <c r="C2835" s="269" t="s">
        <v>3719</v>
      </c>
      <c r="D2835" s="279">
        <v>40</v>
      </c>
      <c r="E2835" s="284">
        <v>40405</v>
      </c>
      <c r="F2835" s="272"/>
      <c r="G2835" s="263" t="str">
        <f t="shared" si="181"/>
        <v xml:space="preserve"> </v>
      </c>
      <c r="H2835" s="275" t="s">
        <v>4042</v>
      </c>
      <c r="I2835" s="275"/>
      <c r="J2835" s="263" t="str">
        <f t="shared" si="182"/>
        <v xml:space="preserve"> </v>
      </c>
      <c r="K2835" s="272" t="str">
        <f>IF(D2835&gt;=('28 Populations and thresholds'!$I$32),"YES"," ")</f>
        <v>YES</v>
      </c>
      <c r="L2835" s="272" t="str">
        <f>IF(K2835="YES"," ",IF(D2835&gt;=('28 Populations and thresholds'!$I$32)*0.25,"YES"))</f>
        <v xml:space="preserve"> </v>
      </c>
      <c r="M2835" s="272" t="b">
        <f>OR('28 Populations and thresholds'!$J$32="CR",'28 Populations and thresholds'!$J$32="EN",'28 Populations and thresholds'!$J$32="VU")</f>
        <v>1</v>
      </c>
      <c r="N2835" s="273">
        <f>D2835/'28 Populations and thresholds'!$H$32</f>
        <v>9.7560975609756097E-3</v>
      </c>
      <c r="O2835" s="263" t="str">
        <f t="shared" si="183"/>
        <v xml:space="preserve"> </v>
      </c>
      <c r="P2835" s="275"/>
      <c r="Q2835" s="243" t="str">
        <f t="shared" si="184"/>
        <v xml:space="preserve"> </v>
      </c>
    </row>
    <row r="2836" spans="1:22" x14ac:dyDescent="0.2">
      <c r="A2836" s="275" t="s">
        <v>1610</v>
      </c>
      <c r="B2836" s="283" t="s">
        <v>4575</v>
      </c>
      <c r="C2836" s="269" t="s">
        <v>3761</v>
      </c>
      <c r="D2836" s="270">
        <v>474</v>
      </c>
      <c r="E2836" s="276"/>
      <c r="F2836" s="272"/>
      <c r="G2836" s="263" t="str">
        <f t="shared" si="181"/>
        <v xml:space="preserve"> </v>
      </c>
      <c r="H2836" s="267" t="s">
        <v>21</v>
      </c>
      <c r="I2836" s="267" t="s">
        <v>907</v>
      </c>
      <c r="J2836" s="263" t="str">
        <f t="shared" si="182"/>
        <v xml:space="preserve"> </v>
      </c>
      <c r="K2836" s="272" t="str">
        <f>IF(D2836&gt;=('28 Populations and thresholds'!$I$187),"YES"," ")</f>
        <v xml:space="preserve"> </v>
      </c>
      <c r="L2836" s="272" t="str">
        <f>IF(K2836="YES"," ",IF(D2836&gt;=('28 Populations and thresholds'!$I$187)*0.25,"YES"))</f>
        <v>YES</v>
      </c>
      <c r="M2836" s="272" t="b">
        <f>OR('28 Populations and thresholds'!$J$187="CR",'28 Populations and thresholds'!$J$187="EN",'28 Populations and thresholds'!$J$187="VU")</f>
        <v>0</v>
      </c>
      <c r="N2836" s="273">
        <f>D2836/'28 Populations and thresholds'!$H$187</f>
        <v>4.7400000000000003E-3</v>
      </c>
      <c r="O2836" s="263" t="str">
        <f t="shared" si="183"/>
        <v xml:space="preserve"> </v>
      </c>
      <c r="P2836" s="269"/>
      <c r="Q2836" s="243" t="str">
        <f t="shared" si="184"/>
        <v xml:space="preserve"> </v>
      </c>
    </row>
    <row r="2837" spans="1:22" x14ac:dyDescent="0.2">
      <c r="A2837" s="275" t="s">
        <v>1610</v>
      </c>
      <c r="B2837" s="283" t="s">
        <v>4575</v>
      </c>
      <c r="C2837" s="269" t="s">
        <v>3482</v>
      </c>
      <c r="D2837" s="270">
        <v>16800</v>
      </c>
      <c r="E2837" s="271">
        <v>33848</v>
      </c>
      <c r="F2837" s="272"/>
      <c r="G2837" s="263" t="str">
        <f t="shared" si="181"/>
        <v xml:space="preserve"> </v>
      </c>
      <c r="H2837" s="267" t="s">
        <v>21</v>
      </c>
      <c r="I2837" s="267" t="s">
        <v>281</v>
      </c>
      <c r="J2837" s="263" t="str">
        <f t="shared" si="182"/>
        <v xml:space="preserve"> </v>
      </c>
      <c r="K2837" s="272" t="str">
        <f>IF(D2837&gt;=(('28 Populations and thresholds'!$I$205)+('28 Populations and thresholds'!$I$206)+('28 Populations and thresholds'!$I$207)+('28 Populations and thresholds'!$I$208)),"YES"," ")</f>
        <v>YES</v>
      </c>
      <c r="L2837" s="272" t="str">
        <f>IF(K2837="YES"," ",IF(D2837&gt;=(('28 Populations and thresholds'!$I$205)+('28 Populations and thresholds'!$I$206)+('28 Populations and thresholds'!$I$207)+('28 Populations and thresholds'!$I$208))*0.25,"YES"))</f>
        <v xml:space="preserve"> </v>
      </c>
      <c r="M2837" s="272" t="b">
        <f>OR('28 Populations and thresholds'!$J$206="CR",'28 Populations and thresholds'!$J$206="EN",'28 Populations and thresholds'!$J$206="VU")</f>
        <v>0</v>
      </c>
      <c r="N2837" s="273">
        <f>D2837/(('28 Populations and thresholds'!$H$205)+('28 Populations and thresholds'!$H$206)+('28 Populations and thresholds'!$H$207)+('28 Populations and thresholds'!$H$208))</f>
        <v>6.2806086208830238E-3</v>
      </c>
      <c r="O2837" s="263" t="str">
        <f t="shared" si="183"/>
        <v xml:space="preserve"> </v>
      </c>
      <c r="P2837" s="275" t="s">
        <v>4568</v>
      </c>
      <c r="Q2837" s="243" t="str">
        <f t="shared" si="184"/>
        <v xml:space="preserve"> </v>
      </c>
    </row>
    <row r="2838" spans="1:22" x14ac:dyDescent="0.2">
      <c r="A2838" s="275" t="s">
        <v>1610</v>
      </c>
      <c r="B2838" s="283" t="s">
        <v>4575</v>
      </c>
      <c r="C2838" s="269" t="s">
        <v>3467</v>
      </c>
      <c r="D2838" s="270">
        <v>327</v>
      </c>
      <c r="E2838" s="271">
        <v>36039</v>
      </c>
      <c r="F2838" s="272"/>
      <c r="G2838" s="263" t="str">
        <f t="shared" si="181"/>
        <v xml:space="preserve"> </v>
      </c>
      <c r="H2838" s="267" t="s">
        <v>21</v>
      </c>
      <c r="I2838" s="267" t="s">
        <v>907</v>
      </c>
      <c r="J2838" s="263" t="str">
        <f t="shared" si="182"/>
        <v xml:space="preserve"> </v>
      </c>
      <c r="K2838" s="272" t="str">
        <f>IF(D2838&gt;=('28 Populations and thresholds'!$I$180),"YES"," ")</f>
        <v xml:space="preserve"> </v>
      </c>
      <c r="L2838" s="272" t="str">
        <f>IF(K2838="YES"," ",IF(D2838&gt;=('28 Populations and thresholds'!$I$180)*0.25,"YES"))</f>
        <v>YES</v>
      </c>
      <c r="M2838" s="272" t="b">
        <f>OR('28 Populations and thresholds'!$J$180="CR",'28 Populations and thresholds'!$J$180="EN",'28 Populations and thresholds'!$J$180="VU")</f>
        <v>0</v>
      </c>
      <c r="N2838" s="273">
        <f>D2838/'28 Populations and thresholds'!$H$180</f>
        <v>3.2699999999999999E-3</v>
      </c>
      <c r="O2838" s="263" t="str">
        <f t="shared" si="183"/>
        <v xml:space="preserve"> </v>
      </c>
      <c r="P2838" s="269"/>
      <c r="Q2838" s="243" t="str">
        <f t="shared" si="184"/>
        <v xml:space="preserve"> </v>
      </c>
    </row>
    <row r="2839" spans="1:22" x14ac:dyDescent="0.2">
      <c r="A2839" s="275" t="s">
        <v>1610</v>
      </c>
      <c r="B2839" s="283" t="s">
        <v>4575</v>
      </c>
      <c r="C2839" s="280" t="s">
        <v>3470</v>
      </c>
      <c r="D2839" s="270">
        <v>1620</v>
      </c>
      <c r="E2839" s="271">
        <v>36398</v>
      </c>
      <c r="F2839" s="272"/>
      <c r="G2839" s="263" t="str">
        <f t="shared" si="181"/>
        <v xml:space="preserve"> </v>
      </c>
      <c r="H2839" s="267" t="s">
        <v>21</v>
      </c>
      <c r="I2839" s="267" t="s">
        <v>82</v>
      </c>
      <c r="J2839" s="263" t="str">
        <f t="shared" si="182"/>
        <v xml:space="preserve"> </v>
      </c>
      <c r="K2839" s="272" t="str">
        <f>IF(D2839&gt;=('28 Populations and thresholds'!$I$181),"YES"," ")</f>
        <v>YES</v>
      </c>
      <c r="L2839" s="272" t="str">
        <f>IF(K2839="YES"," ",IF(D2839&gt;=('28 Populations and thresholds'!$I$181)*0.25,"YES"))</f>
        <v xml:space="preserve"> </v>
      </c>
      <c r="M2839" s="272" t="b">
        <f>OR('28 Populations and thresholds'!$J$181="CR",'28 Populations and thresholds'!$J$181="EN",'28 Populations and thresholds'!$J$181="VU")</f>
        <v>1</v>
      </c>
      <c r="N2839" s="273">
        <f>D2839/'28 Populations and thresholds'!$H$181</f>
        <v>5.0625000000000003E-2</v>
      </c>
      <c r="O2839" s="263" t="str">
        <f t="shared" si="183"/>
        <v xml:space="preserve"> </v>
      </c>
      <c r="P2839" s="269"/>
      <c r="Q2839" s="243" t="str">
        <f t="shared" si="184"/>
        <v xml:space="preserve"> </v>
      </c>
    </row>
    <row r="2840" spans="1:22" x14ac:dyDescent="0.2">
      <c r="A2840" s="275" t="s">
        <v>1610</v>
      </c>
      <c r="B2840" s="283" t="s">
        <v>4575</v>
      </c>
      <c r="C2840" s="269" t="s">
        <v>3767</v>
      </c>
      <c r="D2840" s="270">
        <v>6000</v>
      </c>
      <c r="E2840" s="271">
        <v>36039</v>
      </c>
      <c r="F2840" s="272"/>
      <c r="G2840" s="263" t="str">
        <f t="shared" si="181"/>
        <v xml:space="preserve"> </v>
      </c>
      <c r="H2840" s="267" t="s">
        <v>21</v>
      </c>
      <c r="I2840" s="267" t="s">
        <v>907</v>
      </c>
      <c r="J2840" s="263" t="str">
        <f t="shared" si="182"/>
        <v xml:space="preserve"> </v>
      </c>
      <c r="K2840" s="272" t="str">
        <f>IF(D2840&gt;=('28 Populations and thresholds'!$I$195),"YES"," ")</f>
        <v>YES</v>
      </c>
      <c r="L2840" s="272" t="str">
        <f>IF(K2840="YES"," ",IF(D2840&gt;=('28 Populations and thresholds'!$I$195)*0.25,"YES"))</f>
        <v xml:space="preserve"> </v>
      </c>
      <c r="M2840" s="272" t="b">
        <f>OR('28 Populations and thresholds'!$J$195="CR",'28 Populations and thresholds'!$J$195="EN",'28 Populations and thresholds'!$J$195="VU")</f>
        <v>1</v>
      </c>
      <c r="N2840" s="273">
        <f>D2840/'28 Populations and thresholds'!$H$195</f>
        <v>2.0689655172413793E-2</v>
      </c>
      <c r="O2840" s="263" t="str">
        <f t="shared" si="183"/>
        <v xml:space="preserve"> </v>
      </c>
      <c r="P2840" s="275"/>
      <c r="Q2840" s="243" t="str">
        <f t="shared" si="184"/>
        <v xml:space="preserve"> </v>
      </c>
    </row>
    <row r="2841" spans="1:22" x14ac:dyDescent="0.2">
      <c r="A2841" s="275" t="s">
        <v>1610</v>
      </c>
      <c r="B2841" s="283" t="s">
        <v>4575</v>
      </c>
      <c r="C2841" s="280" t="s">
        <v>3451</v>
      </c>
      <c r="D2841" s="270">
        <v>2280</v>
      </c>
      <c r="E2841" s="271">
        <v>35916</v>
      </c>
      <c r="F2841" s="272"/>
      <c r="G2841" s="263" t="str">
        <f t="shared" si="181"/>
        <v xml:space="preserve"> </v>
      </c>
      <c r="H2841" s="267" t="s">
        <v>21</v>
      </c>
      <c r="I2841" s="267" t="s">
        <v>907</v>
      </c>
      <c r="J2841" s="263" t="str">
        <f t="shared" si="182"/>
        <v xml:space="preserve"> </v>
      </c>
      <c r="K2841" s="272" t="str">
        <f>IF(D2841&gt;=('28 Populations and thresholds'!$I$154),"YES"," ")</f>
        <v>YES</v>
      </c>
      <c r="L2841" s="272" t="str">
        <f>IF(K2841="YES"," ",IF(D2841&gt;=('28 Populations and thresholds'!$I$154)*0.25,"YES"))</f>
        <v xml:space="preserve"> </v>
      </c>
      <c r="M2841" s="272" t="b">
        <f>OR('28 Populations and thresholds'!$J$154="CR",'28 Populations and thresholds'!$J$154="EN",'28 Populations and thresholds'!$J$154="VU")</f>
        <v>0</v>
      </c>
      <c r="N2841" s="273">
        <f>D2841/'28 Populations and thresholds'!$H$154</f>
        <v>2.1923076923076924E-2</v>
      </c>
      <c r="O2841" s="263" t="str">
        <f t="shared" si="183"/>
        <v xml:space="preserve"> </v>
      </c>
      <c r="P2841" s="269"/>
      <c r="Q2841" s="243" t="str">
        <f t="shared" si="184"/>
        <v xml:space="preserve"> </v>
      </c>
    </row>
    <row r="2842" spans="1:22" x14ac:dyDescent="0.2">
      <c r="A2842" s="275" t="s">
        <v>1610</v>
      </c>
      <c r="B2842" s="283" t="s">
        <v>4575</v>
      </c>
      <c r="C2842" s="269" t="s">
        <v>3452</v>
      </c>
      <c r="D2842" s="270">
        <v>3048</v>
      </c>
      <c r="E2842" s="276"/>
      <c r="F2842" s="272"/>
      <c r="G2842" s="263" t="str">
        <f t="shared" si="181"/>
        <v xml:space="preserve"> </v>
      </c>
      <c r="H2842" s="267" t="s">
        <v>21</v>
      </c>
      <c r="I2842" s="267" t="s">
        <v>907</v>
      </c>
      <c r="J2842" s="263" t="str">
        <f t="shared" si="182"/>
        <v xml:space="preserve"> </v>
      </c>
      <c r="K2842" s="272" t="str">
        <f>IF(D2842&gt;=('28 Populations and thresholds'!$I$158),"YES"," ")</f>
        <v>YES</v>
      </c>
      <c r="L2842" s="272" t="str">
        <f>IF(K2842="YES"," ",IF(D2842&gt;=('28 Populations and thresholds'!$I$158)*0.25,"YES"))</f>
        <v xml:space="preserve"> </v>
      </c>
      <c r="M2842" s="272" t="b">
        <f>OR('28 Populations and thresholds'!$J$158="CR",'28 Populations and thresholds'!$J$158="EN",'28 Populations and thresholds'!$J$158="VU")</f>
        <v>0</v>
      </c>
      <c r="N2842" s="273">
        <f>D2842/'28 Populations and thresholds'!$H$158</f>
        <v>3.048E-2</v>
      </c>
      <c r="O2842" s="263" t="str">
        <f t="shared" si="183"/>
        <v xml:space="preserve"> </v>
      </c>
      <c r="P2842" s="269"/>
      <c r="Q2842" s="243" t="str">
        <f t="shared" si="184"/>
        <v xml:space="preserve"> </v>
      </c>
    </row>
    <row r="2843" spans="1:22" x14ac:dyDescent="0.2">
      <c r="A2843" s="275" t="s">
        <v>1610</v>
      </c>
      <c r="B2843" s="283" t="s">
        <v>4575</v>
      </c>
      <c r="C2843" s="280" t="s">
        <v>3459</v>
      </c>
      <c r="D2843" s="270">
        <v>2060</v>
      </c>
      <c r="E2843" s="271">
        <v>35674</v>
      </c>
      <c r="F2843" s="272"/>
      <c r="G2843" s="263" t="str">
        <f t="shared" si="181"/>
        <v xml:space="preserve"> </v>
      </c>
      <c r="H2843" s="267" t="s">
        <v>21</v>
      </c>
      <c r="I2843" s="267" t="s">
        <v>907</v>
      </c>
      <c r="J2843" s="263" t="str">
        <f t="shared" si="182"/>
        <v xml:space="preserve"> </v>
      </c>
      <c r="K2843" s="272" t="str">
        <f>IF(D2843&gt;=(('28 Populations and thresholds'!$I$160)+('28 Populations and thresholds'!$I$163)),"YES"," ")</f>
        <v>YES</v>
      </c>
      <c r="L2843" s="272" t="str">
        <f>IF(K2843="YES"," ",IF(D2843&gt;=(('28 Populations and thresholds'!$I$160)+('28 Populations and thresholds'!$I$163))*0.25,"YES"))</f>
        <v xml:space="preserve"> </v>
      </c>
      <c r="M2843" s="272" t="b">
        <f>OR('28 Populations and thresholds'!$J$160="CR",'28 Populations and thresholds'!$J$160="EN",'28 Populations and thresholds'!$J$160="VU")</f>
        <v>0</v>
      </c>
      <c r="N2843" s="273">
        <f>D2843/(('28 Populations and thresholds'!$H$160)+('28 Populations and thresholds'!$H$163))</f>
        <v>5.3506493506493509E-2</v>
      </c>
      <c r="O2843" s="263" t="str">
        <f t="shared" si="183"/>
        <v xml:space="preserve"> </v>
      </c>
      <c r="P2843" s="282" t="s">
        <v>4563</v>
      </c>
      <c r="Q2843" s="243" t="str">
        <f t="shared" si="184"/>
        <v xml:space="preserve"> </v>
      </c>
    </row>
    <row r="2844" spans="1:22" x14ac:dyDescent="0.2">
      <c r="A2844" s="275" t="s">
        <v>1610</v>
      </c>
      <c r="B2844" s="283" t="s">
        <v>4575</v>
      </c>
      <c r="C2844" s="269" t="s">
        <v>3770</v>
      </c>
      <c r="D2844" s="270">
        <v>1150</v>
      </c>
      <c r="E2844" s="271">
        <v>35551</v>
      </c>
      <c r="F2844" s="272"/>
      <c r="G2844" s="263" t="str">
        <f t="shared" si="181"/>
        <v xml:space="preserve"> </v>
      </c>
      <c r="H2844" s="267" t="s">
        <v>21</v>
      </c>
      <c r="I2844" s="267" t="s">
        <v>907</v>
      </c>
      <c r="J2844" s="263" t="str">
        <f t="shared" si="182"/>
        <v xml:space="preserve"> </v>
      </c>
      <c r="K2844" s="272" t="str">
        <f>IF(D2844&gt;=('28 Populations and thresholds'!$I$199),"YES"," ")</f>
        <v xml:space="preserve"> </v>
      </c>
      <c r="L2844" s="272" t="str">
        <f>IF(K2844="YES"," ",IF(D2844&gt;=('28 Populations and thresholds'!$I$199)*0.25,"YES"))</f>
        <v>YES</v>
      </c>
      <c r="M2844" s="272" t="b">
        <f>OR('28 Populations and thresholds'!$J$199="CR",'28 Populations and thresholds'!$J$199="EN",'28 Populations and thresholds'!$J$199="VU")</f>
        <v>0</v>
      </c>
      <c r="N2844" s="273">
        <f>D2844/'28 Populations and thresholds'!$H$199</f>
        <v>3.650793650793651E-3</v>
      </c>
      <c r="O2844" s="263" t="str">
        <f t="shared" si="183"/>
        <v xml:space="preserve"> </v>
      </c>
      <c r="P2844" s="275"/>
      <c r="Q2844" s="243" t="str">
        <f t="shared" si="184"/>
        <v xml:space="preserve"> </v>
      </c>
    </row>
    <row r="2845" spans="1:22" x14ac:dyDescent="0.2">
      <c r="A2845" s="275" t="s">
        <v>1610</v>
      </c>
      <c r="B2845" s="283" t="s">
        <v>4575</v>
      </c>
      <c r="C2845" s="269" t="s">
        <v>3766</v>
      </c>
      <c r="D2845" s="270">
        <v>180</v>
      </c>
      <c r="E2845" s="271">
        <v>35551</v>
      </c>
      <c r="F2845" s="272"/>
      <c r="G2845" s="263" t="str">
        <f t="shared" si="181"/>
        <v xml:space="preserve"> </v>
      </c>
      <c r="H2845" s="267" t="s">
        <v>21</v>
      </c>
      <c r="I2845" s="267" t="s">
        <v>907</v>
      </c>
      <c r="J2845" s="263" t="str">
        <f t="shared" si="182"/>
        <v xml:space="preserve"> </v>
      </c>
      <c r="K2845" s="272" t="str">
        <f>IF(D2845&gt;=('28 Populations and thresholds'!$I$194),"YES"," ")</f>
        <v xml:space="preserve"> </v>
      </c>
      <c r="L2845" s="272" t="str">
        <f>IF(K2845="YES"," ",IF(D2845&gt;=('28 Populations and thresholds'!$I$194)*0.25,"YES"))</f>
        <v>YES</v>
      </c>
      <c r="M2845" s="272" t="b">
        <f>OR('28 Populations and thresholds'!$J$194="CR",'28 Populations and thresholds'!$J$194="EN",'28 Populations and thresholds'!$J$194="VU")</f>
        <v>0</v>
      </c>
      <c r="N2845" s="273">
        <f>D2845/'28 Populations and thresholds'!$H$194</f>
        <v>6.3157894736842104E-3</v>
      </c>
      <c r="O2845" s="263" t="str">
        <f t="shared" si="183"/>
        <v xml:space="preserve"> </v>
      </c>
      <c r="P2845" s="269"/>
      <c r="Q2845" s="243" t="str">
        <f t="shared" si="184"/>
        <v xml:space="preserve"> </v>
      </c>
    </row>
    <row r="2846" spans="1:22" x14ac:dyDescent="0.2">
      <c r="A2846" s="275" t="s">
        <v>1610</v>
      </c>
      <c r="B2846" s="283" t="s">
        <v>4575</v>
      </c>
      <c r="C2846" s="269" t="s">
        <v>1732</v>
      </c>
      <c r="D2846" s="279">
        <v>200</v>
      </c>
      <c r="E2846" s="274" t="s">
        <v>4125</v>
      </c>
      <c r="F2846" s="272"/>
      <c r="G2846" s="263" t="str">
        <f t="shared" si="181"/>
        <v xml:space="preserve"> </v>
      </c>
      <c r="H2846" s="275" t="s">
        <v>4019</v>
      </c>
      <c r="I2846" s="275"/>
      <c r="J2846" s="263" t="str">
        <f t="shared" si="182"/>
        <v xml:space="preserve"> </v>
      </c>
      <c r="K2846" s="272" t="str">
        <f>IF(D2846&gt;=('28 Populations and thresholds'!$I$221),"YES"," ")</f>
        <v>YES</v>
      </c>
      <c r="L2846" s="272" t="str">
        <f>IF(K2846="YES"," ",IF(D2846&gt;=('28 Populations and thresholds'!$I$221)*0.25,"YES"))</f>
        <v xml:space="preserve"> </v>
      </c>
      <c r="M2846" s="272" t="b">
        <f>OR('28 Populations and thresholds'!$J$221="CR",'28 Populations and thresholds'!$J$221="EN",'28 Populations and thresholds'!$J$221="VU")</f>
        <v>1</v>
      </c>
      <c r="N2846" s="273">
        <f>D2846/'28 Populations and thresholds'!$H$221</f>
        <v>2.0833333333333332E-2</v>
      </c>
      <c r="O2846" s="263" t="str">
        <f t="shared" si="183"/>
        <v xml:space="preserve"> </v>
      </c>
      <c r="P2846" s="275"/>
      <c r="Q2846" s="243" t="str">
        <f t="shared" si="184"/>
        <v xml:space="preserve"> </v>
      </c>
    </row>
    <row r="2847" spans="1:22" x14ac:dyDescent="0.2">
      <c r="A2847" s="275" t="s">
        <v>1610</v>
      </c>
      <c r="B2847" s="283" t="s">
        <v>4575</v>
      </c>
      <c r="C2847" s="280" t="s">
        <v>3546</v>
      </c>
      <c r="D2847" s="279">
        <v>1</v>
      </c>
      <c r="E2847" s="274">
        <v>2007</v>
      </c>
      <c r="F2847" s="272"/>
      <c r="G2847" s="263" t="str">
        <f t="shared" si="181"/>
        <v xml:space="preserve"> </v>
      </c>
      <c r="H2847" s="275" t="s">
        <v>139</v>
      </c>
      <c r="I2847" s="275" t="s">
        <v>3388</v>
      </c>
      <c r="J2847" s="263" t="str">
        <f t="shared" si="182"/>
        <v xml:space="preserve"> </v>
      </c>
      <c r="K2847" s="272" t="str">
        <f>IF(D2847&gt;=('28 Populations and thresholds'!$I$72),"YES"," ")</f>
        <v>YES</v>
      </c>
      <c r="L2847" s="272" t="str">
        <f>IF(K2847="YES"," ",IF(D2847&gt;=('28 Populations and thresholds'!$I$72)*0.25,"YES"))</f>
        <v xml:space="preserve"> </v>
      </c>
      <c r="M2847" s="272" t="b">
        <f>OR('28 Populations and thresholds'!$J$72="CR",'28 Populations and thresholds'!$J$72="EN",'28 Populations and thresholds'!$J$72="VU")</f>
        <v>0</v>
      </c>
      <c r="N2847" s="273">
        <f>D2847/'28 Populations and thresholds'!$H$72</f>
        <v>1.9230769230769232E-2</v>
      </c>
      <c r="O2847" s="263" t="str">
        <f t="shared" si="183"/>
        <v xml:space="preserve"> </v>
      </c>
      <c r="P2847" s="275" t="s">
        <v>4734</v>
      </c>
      <c r="Q2847" s="243" t="str">
        <f t="shared" si="184"/>
        <v xml:space="preserve"> </v>
      </c>
      <c r="R2847" s="4"/>
      <c r="S2847" s="4"/>
      <c r="T2847" s="4"/>
      <c r="U2847" s="4"/>
      <c r="V2847" s="4"/>
    </row>
    <row r="2848" spans="1:22" x14ac:dyDescent="0.2">
      <c r="A2848" s="275" t="s">
        <v>1610</v>
      </c>
      <c r="B2848" s="283" t="s">
        <v>4575</v>
      </c>
      <c r="C2848" s="332" t="s">
        <v>3472</v>
      </c>
      <c r="D2848" s="270">
        <v>7</v>
      </c>
      <c r="E2848" s="271">
        <v>36024</v>
      </c>
      <c r="F2848" s="272"/>
      <c r="G2848" s="263" t="str">
        <f t="shared" si="181"/>
        <v xml:space="preserve"> </v>
      </c>
      <c r="H2848" s="267" t="s">
        <v>21</v>
      </c>
      <c r="I2848" s="267" t="s">
        <v>907</v>
      </c>
      <c r="J2848" s="263" t="str">
        <f t="shared" si="182"/>
        <v xml:space="preserve"> </v>
      </c>
      <c r="K2848" s="272" t="str">
        <f>IF(D2848&gt;=('28 Populations and thresholds'!$I$188),"YES"," ")</f>
        <v>YES</v>
      </c>
      <c r="L2848" s="272" t="str">
        <f>IF(K2848="YES"," ",IF(D2848&gt;=('28 Populations and thresholds'!$I$188)*0.25,"YES"))</f>
        <v xml:space="preserve"> </v>
      </c>
      <c r="M2848" s="272" t="b">
        <f>OR('28 Populations and thresholds'!$J$188="CR",'28 Populations and thresholds'!$J$188="EN",'28 Populations and thresholds'!$J$188="VU")</f>
        <v>1</v>
      </c>
      <c r="N2848" s="273">
        <f>D2848/'28 Populations and thresholds'!$H$188</f>
        <v>1.1666666666666667E-2</v>
      </c>
      <c r="O2848" s="263" t="str">
        <f t="shared" si="183"/>
        <v xml:space="preserve"> </v>
      </c>
      <c r="P2848" s="269"/>
      <c r="Q2848" s="243" t="str">
        <f t="shared" si="184"/>
        <v xml:space="preserve"> </v>
      </c>
      <c r="R2848" s="4"/>
      <c r="S2848" s="4"/>
      <c r="T2848" s="4"/>
      <c r="U2848" s="4"/>
      <c r="V2848" s="4"/>
    </row>
    <row r="2849" spans="1:17" x14ac:dyDescent="0.2">
      <c r="A2849" s="275" t="s">
        <v>1610</v>
      </c>
      <c r="B2849" s="283" t="s">
        <v>4575</v>
      </c>
      <c r="C2849" s="332" t="s">
        <v>3763</v>
      </c>
      <c r="D2849" s="270">
        <v>1358</v>
      </c>
      <c r="E2849" s="271">
        <v>36024</v>
      </c>
      <c r="F2849" s="272"/>
      <c r="G2849" s="263" t="str">
        <f t="shared" si="181"/>
        <v xml:space="preserve"> </v>
      </c>
      <c r="H2849" s="267" t="s">
        <v>21</v>
      </c>
      <c r="I2849" s="267" t="s">
        <v>604</v>
      </c>
      <c r="J2849" s="263" t="str">
        <f t="shared" si="182"/>
        <v xml:space="preserve"> </v>
      </c>
      <c r="K2849" s="272" t="str">
        <f>IF(D2849&gt;=('28 Populations and thresholds'!$I$191),"YES"," ")</f>
        <v>YES</v>
      </c>
      <c r="L2849" s="272" t="str">
        <f>IF(K2849="YES"," ",IF(D2849&gt;=('28 Populations and thresholds'!$I$191)*0.25,"YES"))</f>
        <v xml:space="preserve"> </v>
      </c>
      <c r="M2849" s="272" t="b">
        <f>OR('28 Populations and thresholds'!$J$191="CR",'28 Populations and thresholds'!$J$191="EN",'28 Populations and thresholds'!$J$191="VU")</f>
        <v>0</v>
      </c>
      <c r="N2849" s="273">
        <f>D2849/'28 Populations and thresholds'!$H$191</f>
        <v>2.716E-2</v>
      </c>
      <c r="O2849" s="263" t="str">
        <f t="shared" si="183"/>
        <v xml:space="preserve"> </v>
      </c>
      <c r="P2849" s="275"/>
      <c r="Q2849" s="243" t="str">
        <f t="shared" si="184"/>
        <v xml:space="preserve"> </v>
      </c>
    </row>
    <row r="2850" spans="1:17" x14ac:dyDescent="0.2">
      <c r="A2850" s="275" t="s">
        <v>1610</v>
      </c>
      <c r="B2850" s="283" t="s">
        <v>4575</v>
      </c>
      <c r="C2850" s="269" t="s">
        <v>3758</v>
      </c>
      <c r="D2850" s="270">
        <v>825</v>
      </c>
      <c r="E2850" s="271">
        <v>35916</v>
      </c>
      <c r="F2850" s="272"/>
      <c r="G2850" s="263" t="str">
        <f t="shared" si="181"/>
        <v xml:space="preserve"> </v>
      </c>
      <c r="H2850" s="267" t="s">
        <v>21</v>
      </c>
      <c r="I2850" s="267" t="s">
        <v>907</v>
      </c>
      <c r="J2850" s="263" t="str">
        <f t="shared" si="182"/>
        <v xml:space="preserve"> </v>
      </c>
      <c r="K2850" s="272" t="str">
        <f>IF(D2850&gt;=('28 Populations and thresholds'!$I$179),"YES"," ")</f>
        <v>YES</v>
      </c>
      <c r="L2850" s="272" t="str">
        <f>IF(K2850="YES"," ",IF(D2850&gt;=('28 Populations and thresholds'!$I$179)*0.25,"YES"))</f>
        <v xml:space="preserve"> </v>
      </c>
      <c r="M2850" s="272" t="b">
        <f>OR('28 Populations and thresholds'!$J$179="CR",'28 Populations and thresholds'!$J$179="EN",'28 Populations and thresholds'!$J$179="VU")</f>
        <v>0</v>
      </c>
      <c r="N2850" s="273">
        <f>D2850/'28 Populations and thresholds'!$H$179</f>
        <v>1.4999999999999999E-2</v>
      </c>
      <c r="O2850" s="263" t="str">
        <f t="shared" si="183"/>
        <v xml:space="preserve"> </v>
      </c>
      <c r="P2850" s="269"/>
      <c r="Q2850" s="243" t="str">
        <f t="shared" si="184"/>
        <v xml:space="preserve"> </v>
      </c>
    </row>
    <row r="2851" spans="1:17" x14ac:dyDescent="0.2">
      <c r="A2851" s="12" t="s">
        <v>1610</v>
      </c>
      <c r="B2851" s="4" t="s">
        <v>1742</v>
      </c>
      <c r="C2851" s="4" t="s">
        <v>3564</v>
      </c>
      <c r="D2851" s="5">
        <v>10019</v>
      </c>
      <c r="E2851" s="104">
        <v>2000</v>
      </c>
      <c r="G2851" s="263" t="str">
        <f t="shared" si="181"/>
        <v xml:space="preserve"> </v>
      </c>
      <c r="H2851" s="12" t="s">
        <v>139</v>
      </c>
      <c r="I2851" s="12" t="s">
        <v>3388</v>
      </c>
      <c r="J2851" s="263" t="str">
        <f t="shared" si="182"/>
        <v xml:space="preserve"> </v>
      </c>
      <c r="K2851" s="38" t="str">
        <f>IF(D2851&gt;=('28 Populations and thresholds'!$I$79),"YES"," ")</f>
        <v>YES</v>
      </c>
      <c r="L2851" s="38" t="str">
        <f>IF(K2851="YES"," ",IF(D2851&gt;=('28 Populations and thresholds'!$I$79)*0.25,"YES"))</f>
        <v xml:space="preserve"> </v>
      </c>
      <c r="M2851" s="38" t="b">
        <f>OR('28 Populations and thresholds'!$J$79="CR",'28 Populations and thresholds'!$J$79="EN",'28 Populations and thresholds'!$J$79="VU")</f>
        <v>0</v>
      </c>
      <c r="N2851" s="75">
        <f>D2851/'28 Populations and thresholds'!$H$79</f>
        <v>6.679333333333333E-2</v>
      </c>
      <c r="O2851" s="263" t="str">
        <f t="shared" si="183"/>
        <v xml:space="preserve"> </v>
      </c>
      <c r="P2851" s="9"/>
      <c r="Q2851" s="243" t="str">
        <f t="shared" si="184"/>
        <v xml:space="preserve"> </v>
      </c>
    </row>
    <row r="2852" spans="1:17" x14ac:dyDescent="0.2">
      <c r="A2852" s="12" t="s">
        <v>1610</v>
      </c>
      <c r="B2852" s="9" t="s">
        <v>3639</v>
      </c>
      <c r="C2852" s="4" t="s">
        <v>3633</v>
      </c>
      <c r="D2852" s="5">
        <v>3960</v>
      </c>
      <c r="E2852" s="104">
        <v>2002</v>
      </c>
      <c r="G2852" s="263" t="str">
        <f t="shared" si="181"/>
        <v xml:space="preserve"> </v>
      </c>
      <c r="H2852" s="12" t="s">
        <v>139</v>
      </c>
      <c r="I2852" s="12" t="s">
        <v>3388</v>
      </c>
      <c r="J2852" s="263" t="str">
        <f t="shared" si="182"/>
        <v xml:space="preserve"> </v>
      </c>
      <c r="K2852" s="38" t="str">
        <f>IF(D2852&gt;=('28 Populations and thresholds'!$I$99),"YES"," ")</f>
        <v>YES</v>
      </c>
      <c r="L2852" s="38" t="str">
        <f>IF(K2852="YES"," ",IF(D2852&gt;=('28 Populations and thresholds'!$I$99)*0.25,"YES"))</f>
        <v xml:space="preserve"> </v>
      </c>
      <c r="M2852" s="38" t="b">
        <f>OR('28 Populations and thresholds'!$J$99="CR",'28 Populations and thresholds'!$J$99="EN",'28 Populations and thresholds'!$J$99="VU")</f>
        <v>0</v>
      </c>
      <c r="N2852" s="75">
        <f>D2852/'28 Populations and thresholds'!$H$99</f>
        <v>1.32E-2</v>
      </c>
      <c r="O2852" s="263" t="str">
        <f t="shared" si="183"/>
        <v xml:space="preserve"> </v>
      </c>
      <c r="Q2852" s="243" t="str">
        <f t="shared" si="184"/>
        <v xml:space="preserve"> </v>
      </c>
    </row>
    <row r="2853" spans="1:17" x14ac:dyDescent="0.2">
      <c r="A2853" s="12" t="s">
        <v>1610</v>
      </c>
      <c r="B2853" s="9" t="s">
        <v>1742</v>
      </c>
      <c r="C2853" s="4" t="s">
        <v>1732</v>
      </c>
      <c r="D2853" s="5">
        <v>392</v>
      </c>
      <c r="E2853" s="1" t="s">
        <v>156</v>
      </c>
      <c r="G2853" s="263" t="str">
        <f t="shared" si="181"/>
        <v xml:space="preserve"> </v>
      </c>
      <c r="H2853" s="13" t="s">
        <v>139</v>
      </c>
      <c r="J2853" s="263" t="str">
        <f t="shared" si="182"/>
        <v xml:space="preserve"> </v>
      </c>
      <c r="K2853" s="38" t="str">
        <f>IF(D2853&gt;=('28 Populations and thresholds'!$I$221),"YES"," ")</f>
        <v>YES</v>
      </c>
      <c r="L2853" s="38" t="str">
        <f>IF(K2853="YES"," ",IF(D2853&gt;=('28 Populations and thresholds'!$I$221)*0.25,"YES"))</f>
        <v xml:space="preserve"> </v>
      </c>
      <c r="M2853" s="38" t="b">
        <f>OR('28 Populations and thresholds'!$J$221="CR",'28 Populations and thresholds'!$J$221="EN",'28 Populations and thresholds'!$J$221="VU")</f>
        <v>1</v>
      </c>
      <c r="N2853" s="75">
        <f>D2853/'28 Populations and thresholds'!$H$221</f>
        <v>4.0833333333333333E-2</v>
      </c>
      <c r="O2853" s="263" t="str">
        <f t="shared" si="183"/>
        <v xml:space="preserve"> </v>
      </c>
      <c r="Q2853" s="243" t="str">
        <f t="shared" si="184"/>
        <v xml:space="preserve"> </v>
      </c>
    </row>
    <row r="2854" spans="1:17" x14ac:dyDescent="0.2">
      <c r="A2854" s="275" t="s">
        <v>1610</v>
      </c>
      <c r="B2854" s="269" t="s">
        <v>4044</v>
      </c>
      <c r="C2854" s="269" t="s">
        <v>3719</v>
      </c>
      <c r="D2854" s="279">
        <v>81</v>
      </c>
      <c r="E2854" s="281">
        <v>35916</v>
      </c>
      <c r="F2854" s="272"/>
      <c r="G2854" s="263" t="str">
        <f t="shared" si="181"/>
        <v xml:space="preserve"> </v>
      </c>
      <c r="H2854" s="275" t="s">
        <v>4019</v>
      </c>
      <c r="I2854" s="275"/>
      <c r="J2854" s="263" t="str">
        <f t="shared" si="182"/>
        <v xml:space="preserve"> </v>
      </c>
      <c r="K2854" s="272" t="str">
        <f>IF(D2854&gt;=('28 Populations and thresholds'!$I$32),"YES"," ")</f>
        <v>YES</v>
      </c>
      <c r="L2854" s="272" t="str">
        <f>IF(K2854="YES"," ",IF(D2854&gt;=('28 Populations and thresholds'!$I$32)*0.25,"YES"))</f>
        <v xml:space="preserve"> </v>
      </c>
      <c r="M2854" s="272" t="b">
        <f>OR('28 Populations and thresholds'!$J$32="CR",'28 Populations and thresholds'!$J$32="EN",'28 Populations and thresholds'!$J$32="VU")</f>
        <v>1</v>
      </c>
      <c r="N2854" s="273">
        <f>D2854/'28 Populations and thresholds'!$H$32</f>
        <v>1.975609756097561E-2</v>
      </c>
      <c r="O2854" s="263" t="str">
        <f t="shared" si="183"/>
        <v xml:space="preserve"> </v>
      </c>
      <c r="P2854" s="275"/>
      <c r="Q2854" s="243" t="str">
        <f t="shared" ref="Q2854:Q2890" si="185">" "</f>
        <v xml:space="preserve"> </v>
      </c>
    </row>
    <row r="2855" spans="1:17" x14ac:dyDescent="0.2">
      <c r="A2855" s="12" t="s">
        <v>1610</v>
      </c>
      <c r="B2855" s="9" t="s">
        <v>4752</v>
      </c>
      <c r="C2855" s="111" t="s">
        <v>3594</v>
      </c>
      <c r="D2855" s="5">
        <v>90000</v>
      </c>
      <c r="E2855" s="104">
        <v>2000</v>
      </c>
      <c r="G2855" s="263" t="str">
        <f t="shared" si="181"/>
        <v xml:space="preserve"> </v>
      </c>
      <c r="H2855" s="12" t="s">
        <v>139</v>
      </c>
      <c r="I2855" s="12" t="s">
        <v>3388</v>
      </c>
      <c r="J2855" s="263" t="str">
        <f t="shared" si="182"/>
        <v xml:space="preserve"> </v>
      </c>
      <c r="K2855" s="38" t="str">
        <f>IF(D2855&gt;=('28 Populations and thresholds'!$I$87),"YES"," ")</f>
        <v>YES</v>
      </c>
      <c r="L2855" s="38" t="str">
        <f>IF(K2855="YES"," ",IF(D2855&gt;=('28 Populations and thresholds'!$I$87)*0.25,"YES"))</f>
        <v xml:space="preserve"> </v>
      </c>
      <c r="M2855" s="38" t="b">
        <f>OR('28 Populations and thresholds'!$J$87="CR",'28 Populations and thresholds'!$J$87="EN",'28 Populations and thresholds'!$J$87="VU")</f>
        <v>0</v>
      </c>
      <c r="N2855" s="75">
        <f>D2855/'28 Populations and thresholds'!$H$87</f>
        <v>0.09</v>
      </c>
      <c r="O2855" s="263" t="str">
        <f t="shared" si="183"/>
        <v xml:space="preserve"> </v>
      </c>
      <c r="P2855" s="9"/>
      <c r="Q2855" s="243" t="str">
        <f t="shared" ref="Q2855:Q2871" si="186">" "</f>
        <v xml:space="preserve"> </v>
      </c>
    </row>
    <row r="2856" spans="1:17" x14ac:dyDescent="0.2">
      <c r="A2856" s="12" t="s">
        <v>1610</v>
      </c>
      <c r="B2856" s="9" t="s">
        <v>4752</v>
      </c>
      <c r="C2856" s="4" t="s">
        <v>1707</v>
      </c>
      <c r="D2856" s="5">
        <v>1144</v>
      </c>
      <c r="E2856" s="104" t="s">
        <v>3938</v>
      </c>
      <c r="G2856" s="263" t="str">
        <f t="shared" si="181"/>
        <v xml:space="preserve"> </v>
      </c>
      <c r="I2856" s="13" t="s">
        <v>4429</v>
      </c>
      <c r="J2856" s="263" t="str">
        <f t="shared" si="182"/>
        <v xml:space="preserve"> </v>
      </c>
      <c r="K2856" s="38" t="str">
        <f>IF(D2856&gt;=('28 Populations and thresholds'!$I$140),"YES"," ")</f>
        <v>YES</v>
      </c>
      <c r="L2856" s="38" t="str">
        <f>IF(K2856="YES"," ",IF(D2856&gt;=('28 Populations and thresholds'!$I$140)*0.25,"YES"))</f>
        <v xml:space="preserve"> </v>
      </c>
      <c r="M2856" s="38" t="b">
        <f>OR('28 Populations and thresholds'!$J$140="CR",'28 Populations and thresholds'!$J$140="EN",'28 Populations and thresholds'!$J$140="VU")</f>
        <v>0</v>
      </c>
      <c r="N2856" s="75">
        <f>D2856/'28 Populations and thresholds'!$H$140</f>
        <v>1.1439988560011439E-3</v>
      </c>
      <c r="O2856" s="263" t="str">
        <f t="shared" si="183"/>
        <v xml:space="preserve"> </v>
      </c>
      <c r="P2856" s="9"/>
      <c r="Q2856" s="243" t="str">
        <f t="shared" si="186"/>
        <v xml:space="preserve"> </v>
      </c>
    </row>
    <row r="2857" spans="1:17" x14ac:dyDescent="0.2">
      <c r="A2857" s="12" t="s">
        <v>1610</v>
      </c>
      <c r="B2857" s="9" t="s">
        <v>4752</v>
      </c>
      <c r="C2857" s="111" t="s">
        <v>3606</v>
      </c>
      <c r="D2857" s="5">
        <v>15000</v>
      </c>
      <c r="E2857" s="104">
        <v>2000</v>
      </c>
      <c r="G2857" s="263" t="str">
        <f t="shared" si="181"/>
        <v xml:space="preserve"> </v>
      </c>
      <c r="H2857" s="12" t="s">
        <v>139</v>
      </c>
      <c r="I2857" s="12" t="s">
        <v>3388</v>
      </c>
      <c r="J2857" s="263" t="str">
        <f t="shared" si="182"/>
        <v xml:space="preserve"> </v>
      </c>
      <c r="K2857" s="38" t="str">
        <f>IF(D2857&gt;=('28 Populations and thresholds'!$I$91),"YES"," ")</f>
        <v>YES</v>
      </c>
      <c r="L2857" s="38" t="str">
        <f>IF(K2857="YES"," ",IF(D2857&gt;=('28 Populations and thresholds'!$I$91)*0.25,"YES"))</f>
        <v xml:space="preserve"> </v>
      </c>
      <c r="M2857" s="38" t="b">
        <f>OR('28 Populations and thresholds'!$J$91="CR",'28 Populations and thresholds'!$J$91="EN",'28 Populations and thresholds'!$J$91="VU")</f>
        <v>0</v>
      </c>
      <c r="N2857" s="75">
        <f>D2857/'28 Populations and thresholds'!$H$91</f>
        <v>9.3749999999999997E-3</v>
      </c>
      <c r="O2857" s="263" t="str">
        <f t="shared" si="183"/>
        <v xml:space="preserve"> </v>
      </c>
      <c r="Q2857" s="243" t="str">
        <f t="shared" si="186"/>
        <v xml:space="preserve"> </v>
      </c>
    </row>
    <row r="2858" spans="1:17" x14ac:dyDescent="0.2">
      <c r="A2858" s="12" t="s">
        <v>1610</v>
      </c>
      <c r="B2858" s="9" t="s">
        <v>4752</v>
      </c>
      <c r="C2858" s="111" t="s">
        <v>3589</v>
      </c>
      <c r="D2858" s="5">
        <v>11283</v>
      </c>
      <c r="E2858" s="104">
        <v>1999</v>
      </c>
      <c r="G2858" s="263" t="str">
        <f t="shared" si="181"/>
        <v xml:space="preserve"> </v>
      </c>
      <c r="H2858" s="12" t="s">
        <v>139</v>
      </c>
      <c r="I2858" s="12" t="s">
        <v>3388</v>
      </c>
      <c r="J2858" s="263" t="str">
        <f t="shared" si="182"/>
        <v xml:space="preserve"> </v>
      </c>
      <c r="K2858" s="38" t="str">
        <f>IF(D2858&gt;=('28 Populations and thresholds'!$I$84),"YES"," ")</f>
        <v>YES</v>
      </c>
      <c r="L2858" s="38" t="str">
        <f>IF(K2858="YES"," ",IF(D2858&gt;=('28 Populations and thresholds'!$I$84)*0.25,"YES"))</f>
        <v xml:space="preserve"> </v>
      </c>
      <c r="M2858" s="38" t="b">
        <f>OR('28 Populations and thresholds'!$J$84="CR",'28 Populations and thresholds'!$J$84="EN",'28 Populations and thresholds'!$J$84="VU")</f>
        <v>0</v>
      </c>
      <c r="N2858" s="75">
        <f>D2858/'28 Populations and thresholds'!$H$84</f>
        <v>1.1283E-2</v>
      </c>
      <c r="O2858" s="263" t="str">
        <f t="shared" si="183"/>
        <v xml:space="preserve"> </v>
      </c>
      <c r="P2858" s="9"/>
      <c r="Q2858" s="243" t="str">
        <f t="shared" si="186"/>
        <v xml:space="preserve"> </v>
      </c>
    </row>
    <row r="2859" spans="1:17" x14ac:dyDescent="0.2">
      <c r="A2859" s="12" t="s">
        <v>1610</v>
      </c>
      <c r="B2859" s="9" t="s">
        <v>4752</v>
      </c>
      <c r="C2859" s="4" t="s">
        <v>1607</v>
      </c>
      <c r="D2859" s="5">
        <v>927</v>
      </c>
      <c r="E2859" s="104" t="s">
        <v>3938</v>
      </c>
      <c r="G2859" s="263" t="str">
        <f t="shared" si="181"/>
        <v xml:space="preserve"> </v>
      </c>
      <c r="I2859" s="13" t="s">
        <v>4429</v>
      </c>
      <c r="J2859" s="263" t="str">
        <f t="shared" si="182"/>
        <v xml:space="preserve"> </v>
      </c>
      <c r="K2859" s="38" t="str">
        <f>IF(D2859&gt;=('28 Populations and thresholds'!$I$6),"YES"," ")</f>
        <v>YES</v>
      </c>
      <c r="L2859" s="38" t="str">
        <f>IF(K2859="YES"," ",IF(D2859&gt;=('28 Populations and thresholds'!$I$6)*0.25,"YES"))</f>
        <v xml:space="preserve"> </v>
      </c>
      <c r="M2859" s="38" t="b">
        <f>OR('28 Populations and thresholds'!$J$6="CR",'28 Populations and thresholds'!$J$6="EN",'28 Populations and thresholds'!$J$6="VU")</f>
        <v>0</v>
      </c>
      <c r="N2859" s="75">
        <f>D2859/'28 Populations and thresholds'!$H$6</f>
        <v>1.8540000000000001E-2</v>
      </c>
      <c r="O2859" s="263" t="str">
        <f t="shared" si="183"/>
        <v xml:space="preserve"> </v>
      </c>
      <c r="P2859" s="9"/>
      <c r="Q2859" s="243" t="str">
        <f t="shared" si="186"/>
        <v xml:space="preserve"> </v>
      </c>
    </row>
    <row r="2860" spans="1:17" x14ac:dyDescent="0.2">
      <c r="A2860" s="12" t="s">
        <v>1610</v>
      </c>
      <c r="B2860" s="9" t="s">
        <v>4752</v>
      </c>
      <c r="C2860" s="111" t="s">
        <v>3659</v>
      </c>
      <c r="D2860" s="105">
        <v>2114</v>
      </c>
      <c r="E2860" s="106">
        <v>2004</v>
      </c>
      <c r="G2860" s="263" t="str">
        <f t="shared" si="181"/>
        <v xml:space="preserve"> </v>
      </c>
      <c r="H2860" s="12" t="s">
        <v>139</v>
      </c>
      <c r="I2860" s="12" t="s">
        <v>3388</v>
      </c>
      <c r="J2860" s="263" t="str">
        <f t="shared" si="182"/>
        <v xml:space="preserve"> </v>
      </c>
      <c r="K2860" s="38" t="str">
        <f>IF(D2860&gt;=('28 Populations and thresholds'!$I$68),"YES"," ")</f>
        <v>YES</v>
      </c>
      <c r="L2860" s="38" t="str">
        <f>IF(K2860="YES"," ",IF(D2860&gt;=('28 Populations and thresholds'!$I$68)*0.25,"YES"))</f>
        <v xml:space="preserve"> </v>
      </c>
      <c r="M2860" s="38" t="b">
        <f>OR('28 Populations and thresholds'!$J$68="CR",'28 Populations and thresholds'!$J$68="EN",'28 Populations and thresholds'!$J$68="VU")</f>
        <v>0</v>
      </c>
      <c r="N2860" s="75">
        <f>D2860/'28 Populations and thresholds'!$H$68</f>
        <v>2.1139999999999999E-2</v>
      </c>
      <c r="O2860" s="263" t="str">
        <f t="shared" si="183"/>
        <v xml:space="preserve"> </v>
      </c>
      <c r="P2860" s="9"/>
      <c r="Q2860" s="243" t="str">
        <f t="shared" si="186"/>
        <v xml:space="preserve"> </v>
      </c>
    </row>
    <row r="2861" spans="1:17" x14ac:dyDescent="0.2">
      <c r="A2861" s="12" t="s">
        <v>1610</v>
      </c>
      <c r="B2861" s="9" t="s">
        <v>4752</v>
      </c>
      <c r="C2861" s="111" t="s">
        <v>3603</v>
      </c>
      <c r="D2861" s="5">
        <v>45500</v>
      </c>
      <c r="E2861" s="104">
        <v>2003</v>
      </c>
      <c r="G2861" s="263" t="str">
        <f t="shared" si="181"/>
        <v xml:space="preserve"> </v>
      </c>
      <c r="H2861" s="12" t="s">
        <v>139</v>
      </c>
      <c r="I2861" s="12" t="s">
        <v>3388</v>
      </c>
      <c r="J2861" s="263" t="str">
        <f t="shared" si="182"/>
        <v xml:space="preserve"> </v>
      </c>
      <c r="K2861" s="38" t="str">
        <f>IF(D2861&gt;=('28 Populations and thresholds'!$I$89),"YES"," ")</f>
        <v>YES</v>
      </c>
      <c r="L2861" s="38" t="str">
        <f>IF(K2861="YES"," ",IF(D2861&gt;=('28 Populations and thresholds'!$I$89)*0.25,"YES"))</f>
        <v xml:space="preserve"> </v>
      </c>
      <c r="M2861" s="38" t="b">
        <f>OR('28 Populations and thresholds'!$J$89="CR",'28 Populations and thresholds'!$J$89="EN",'28 Populations and thresholds'!$J$89="VU")</f>
        <v>0</v>
      </c>
      <c r="N2861" s="75">
        <f>D2861/'28 Populations and thresholds'!$H$89</f>
        <v>3.0333333333333334E-2</v>
      </c>
      <c r="O2861" s="263" t="str">
        <f t="shared" si="183"/>
        <v xml:space="preserve"> </v>
      </c>
      <c r="Q2861" s="243" t="str">
        <f t="shared" si="186"/>
        <v xml:space="preserve"> </v>
      </c>
    </row>
    <row r="2862" spans="1:17" x14ac:dyDescent="0.2">
      <c r="A2862" s="275" t="s">
        <v>1610</v>
      </c>
      <c r="B2862" s="269" t="s">
        <v>1740</v>
      </c>
      <c r="C2862" s="269" t="s">
        <v>3795</v>
      </c>
      <c r="D2862" s="279">
        <v>4756</v>
      </c>
      <c r="E2862" s="284">
        <v>40297</v>
      </c>
      <c r="F2862" s="272"/>
      <c r="G2862" s="263" t="str">
        <f t="shared" si="181"/>
        <v xml:space="preserve"> </v>
      </c>
      <c r="H2862" s="275" t="s">
        <v>3960</v>
      </c>
      <c r="I2862" s="275" t="s">
        <v>3967</v>
      </c>
      <c r="J2862" s="263" t="str">
        <f t="shared" si="182"/>
        <v xml:space="preserve"> </v>
      </c>
      <c r="K2862" s="272" t="str">
        <f>IF(D2862&gt;=(('28 Populations and thresholds'!$I$176)+('28 Populations and thresholds'!$I$177)),"YES"," ")</f>
        <v>YES</v>
      </c>
      <c r="L2862" s="272" t="str">
        <f>IF(K2862="YES"," ",IF(D2862&gt;=(('28 Populations and thresholds'!$I$176)+('28 Populations and thresholds'!$I$177))*0.25,"YES"))</f>
        <v xml:space="preserve"> </v>
      </c>
      <c r="M2862" s="272" t="b">
        <f>OR('28 Populations and thresholds'!$J$176="CR",'28 Populations and thresholds'!$J$176="EN",'28 Populations and thresholds'!$J$176="VU")</f>
        <v>0</v>
      </c>
      <c r="N2862" s="273">
        <f>D2862/(('28 Populations and thresholds'!$H$176)+('28 Populations and thresholds'!$H$177))</f>
        <v>1.7046594982078854E-2</v>
      </c>
      <c r="O2862" s="263" t="str">
        <f t="shared" si="183"/>
        <v xml:space="preserve"> </v>
      </c>
      <c r="P2862" s="275" t="s">
        <v>4568</v>
      </c>
      <c r="Q2862" s="243" t="str">
        <f t="shared" si="186"/>
        <v xml:space="preserve"> </v>
      </c>
    </row>
    <row r="2863" spans="1:17" x14ac:dyDescent="0.2">
      <c r="A2863" s="275" t="s">
        <v>1610</v>
      </c>
      <c r="B2863" s="269" t="s">
        <v>1740</v>
      </c>
      <c r="C2863" s="269" t="s">
        <v>3564</v>
      </c>
      <c r="D2863" s="279">
        <v>4200</v>
      </c>
      <c r="E2863" s="274">
        <v>2000</v>
      </c>
      <c r="F2863" s="272"/>
      <c r="G2863" s="263" t="str">
        <f t="shared" si="181"/>
        <v xml:space="preserve"> </v>
      </c>
      <c r="H2863" s="275" t="s">
        <v>139</v>
      </c>
      <c r="I2863" s="275" t="s">
        <v>3388</v>
      </c>
      <c r="J2863" s="263" t="str">
        <f t="shared" si="182"/>
        <v xml:space="preserve"> </v>
      </c>
      <c r="K2863" s="272" t="str">
        <f>IF(D2863&gt;=('28 Populations and thresholds'!$I$79),"YES"," ")</f>
        <v>YES</v>
      </c>
      <c r="L2863" s="272" t="str">
        <f>IF(K2863="YES"," ",IF(D2863&gt;=('28 Populations and thresholds'!$I$79)*0.25,"YES"))</f>
        <v xml:space="preserve"> </v>
      </c>
      <c r="M2863" s="272" t="b">
        <f>OR('28 Populations and thresholds'!$J$79="CR",'28 Populations and thresholds'!$J$79="EN",'28 Populations and thresholds'!$J$79="VU")</f>
        <v>0</v>
      </c>
      <c r="N2863" s="273">
        <f>D2863/'28 Populations and thresholds'!$H$79</f>
        <v>2.8000000000000001E-2</v>
      </c>
      <c r="O2863" s="263" t="str">
        <f t="shared" si="183"/>
        <v xml:space="preserve"> </v>
      </c>
      <c r="P2863" s="269"/>
      <c r="Q2863" s="243" t="str">
        <f t="shared" si="186"/>
        <v xml:space="preserve"> </v>
      </c>
    </row>
    <row r="2864" spans="1:17" x14ac:dyDescent="0.2">
      <c r="A2864" s="275" t="s">
        <v>1610</v>
      </c>
      <c r="B2864" s="269" t="s">
        <v>1740</v>
      </c>
      <c r="C2864" s="296" t="s">
        <v>3482</v>
      </c>
      <c r="D2864" s="279">
        <v>46382</v>
      </c>
      <c r="E2864" s="284">
        <v>40297</v>
      </c>
      <c r="F2864" s="272"/>
      <c r="G2864" s="263" t="str">
        <f t="shared" si="181"/>
        <v xml:space="preserve"> </v>
      </c>
      <c r="H2864" s="275" t="s">
        <v>3960</v>
      </c>
      <c r="I2864" s="275" t="s">
        <v>3967</v>
      </c>
      <c r="J2864" s="263" t="str">
        <f t="shared" si="182"/>
        <v xml:space="preserve"> </v>
      </c>
      <c r="K2864" s="272" t="str">
        <f>IF(D2864&gt;=(('28 Populations and thresholds'!$I$205)+('28 Populations and thresholds'!$I$206)+('28 Populations and thresholds'!$I$207)+('28 Populations and thresholds'!$I$208)),"YES"," ")</f>
        <v>YES</v>
      </c>
      <c r="L2864" s="272" t="str">
        <f>IF(K2864="YES"," ",IF(D2864&gt;=(('28 Populations and thresholds'!$I$205)+('28 Populations and thresholds'!$I$206)+('28 Populations and thresholds'!$I$207)+('28 Populations and thresholds'!$I$208))*0.25,"YES"))</f>
        <v xml:space="preserve"> </v>
      </c>
      <c r="M2864" s="272" t="b">
        <f>OR('28 Populations and thresholds'!$J$206="CR",'28 Populations and thresholds'!$J$206="EN",'28 Populations and thresholds'!$J$206="VU")</f>
        <v>0</v>
      </c>
      <c r="N2864" s="273">
        <f>D2864/(('28 Populations and thresholds'!$H$205)+('28 Populations and thresholds'!$H$206)+('28 Populations and thresholds'!$H$207)+('28 Populations and thresholds'!$H$208))</f>
        <v>1.7339713634154548E-2</v>
      </c>
      <c r="O2864" s="263" t="str">
        <f t="shared" si="183"/>
        <v xml:space="preserve"> </v>
      </c>
      <c r="P2864" s="275" t="s">
        <v>4568</v>
      </c>
      <c r="Q2864" s="243" t="str">
        <f t="shared" si="186"/>
        <v xml:space="preserve"> </v>
      </c>
    </row>
    <row r="2865" spans="1:22" x14ac:dyDescent="0.2">
      <c r="A2865" s="275" t="s">
        <v>1610</v>
      </c>
      <c r="B2865" s="269" t="s">
        <v>1740</v>
      </c>
      <c r="C2865" s="269" t="s">
        <v>3467</v>
      </c>
      <c r="D2865" s="279">
        <v>4355</v>
      </c>
      <c r="E2865" s="284">
        <v>40517</v>
      </c>
      <c r="F2865" s="272"/>
      <c r="G2865" s="263" t="str">
        <f t="shared" si="181"/>
        <v xml:space="preserve"> </v>
      </c>
      <c r="H2865" s="275" t="s">
        <v>3960</v>
      </c>
      <c r="I2865" s="275" t="s">
        <v>3967</v>
      </c>
      <c r="J2865" s="263" t="str">
        <f t="shared" si="182"/>
        <v xml:space="preserve"> </v>
      </c>
      <c r="K2865" s="272" t="str">
        <f>IF(D2865&gt;=('28 Populations and thresholds'!$I$180),"YES"," ")</f>
        <v>YES</v>
      </c>
      <c r="L2865" s="272" t="str">
        <f>IF(K2865="YES"," ",IF(D2865&gt;=('28 Populations and thresholds'!$I$180)*0.25,"YES"))</f>
        <v xml:space="preserve"> </v>
      </c>
      <c r="M2865" s="272" t="b">
        <f>OR('28 Populations and thresholds'!$J$180="CR",'28 Populations and thresholds'!$J$180="EN",'28 Populations and thresholds'!$J$180="VU")</f>
        <v>0</v>
      </c>
      <c r="N2865" s="273">
        <f>D2865/'28 Populations and thresholds'!$H$180</f>
        <v>4.3549999999999998E-2</v>
      </c>
      <c r="O2865" s="263" t="str">
        <f t="shared" si="183"/>
        <v xml:space="preserve"> </v>
      </c>
      <c r="P2865" s="269"/>
      <c r="Q2865" s="243" t="str">
        <f t="shared" si="186"/>
        <v xml:space="preserve"> </v>
      </c>
    </row>
    <row r="2866" spans="1:22" x14ac:dyDescent="0.2">
      <c r="A2866" s="275" t="s">
        <v>1610</v>
      </c>
      <c r="B2866" s="269" t="s">
        <v>1740</v>
      </c>
      <c r="C2866" s="269" t="s">
        <v>3446</v>
      </c>
      <c r="D2866" s="279">
        <v>3600</v>
      </c>
      <c r="E2866" s="284">
        <v>40488</v>
      </c>
      <c r="F2866" s="272"/>
      <c r="G2866" s="263" t="str">
        <f t="shared" si="181"/>
        <v xml:space="preserve"> </v>
      </c>
      <c r="H2866" s="275" t="s">
        <v>3960</v>
      </c>
      <c r="I2866" s="275" t="s">
        <v>3967</v>
      </c>
      <c r="J2866" s="263" t="str">
        <f t="shared" si="182"/>
        <v xml:space="preserve"> </v>
      </c>
      <c r="K2866" s="272" t="str">
        <f>IF(D2866&gt;=('28 Populations and thresholds'!$I$144),"YES"," ")</f>
        <v>YES</v>
      </c>
      <c r="L2866" s="272" t="str">
        <f>IF(K2866="YES"," ",IF(D2866&gt;=('28 Populations and thresholds'!$I$144)*0.25,"YES"))</f>
        <v xml:space="preserve"> </v>
      </c>
      <c r="M2866" s="272" t="b">
        <f>OR('28 Populations and thresholds'!$J$144="CR",'28 Populations and thresholds'!$J$144="EN",'28 Populations and thresholds'!$J$144="VU")</f>
        <v>0</v>
      </c>
      <c r="N2866" s="273">
        <f>D2866/'28 Populations and thresholds'!$H$144</f>
        <v>0.36</v>
      </c>
      <c r="O2866" s="263" t="str">
        <f t="shared" si="183"/>
        <v xml:space="preserve"> </v>
      </c>
      <c r="P2866" s="275"/>
      <c r="Q2866" s="243" t="str">
        <f t="shared" si="186"/>
        <v xml:space="preserve"> </v>
      </c>
    </row>
    <row r="2867" spans="1:22" x14ac:dyDescent="0.2">
      <c r="A2867" s="275" t="s">
        <v>1610</v>
      </c>
      <c r="B2867" s="269" t="s">
        <v>1740</v>
      </c>
      <c r="C2867" s="269" t="s">
        <v>3470</v>
      </c>
      <c r="D2867" s="279">
        <v>438</v>
      </c>
      <c r="E2867" s="284">
        <v>40297</v>
      </c>
      <c r="F2867" s="272"/>
      <c r="G2867" s="263" t="str">
        <f t="shared" si="181"/>
        <v xml:space="preserve"> </v>
      </c>
      <c r="H2867" s="275" t="s">
        <v>3960</v>
      </c>
      <c r="I2867" s="275" t="s">
        <v>3967</v>
      </c>
      <c r="J2867" s="263" t="str">
        <f t="shared" si="182"/>
        <v xml:space="preserve"> </v>
      </c>
      <c r="K2867" s="272" t="str">
        <f>IF(D2867&gt;=('28 Populations and thresholds'!$I$181),"YES"," ")</f>
        <v>YES</v>
      </c>
      <c r="L2867" s="272" t="str">
        <f>IF(K2867="YES"," ",IF(D2867&gt;=('28 Populations and thresholds'!$I$181)*0.25,"YES"))</f>
        <v xml:space="preserve"> </v>
      </c>
      <c r="M2867" s="272" t="b">
        <f>OR('28 Populations and thresholds'!$J$181="CR",'28 Populations and thresholds'!$J$181="EN",'28 Populations and thresholds'!$J$181="VU")</f>
        <v>1</v>
      </c>
      <c r="N2867" s="273">
        <f>D2867/'28 Populations and thresholds'!$H$181</f>
        <v>1.36875E-2</v>
      </c>
      <c r="O2867" s="263" t="str">
        <f t="shared" si="183"/>
        <v xml:space="preserve"> </v>
      </c>
      <c r="P2867" s="269"/>
      <c r="Q2867" s="243" t="str">
        <f t="shared" si="186"/>
        <v xml:space="preserve"> </v>
      </c>
    </row>
    <row r="2868" spans="1:22" x14ac:dyDescent="0.2">
      <c r="A2868" s="275" t="s">
        <v>1610</v>
      </c>
      <c r="B2868" s="269" t="s">
        <v>1740</v>
      </c>
      <c r="C2868" s="269" t="s">
        <v>3451</v>
      </c>
      <c r="D2868" s="279">
        <v>2558</v>
      </c>
      <c r="E2868" s="284">
        <v>40517</v>
      </c>
      <c r="F2868" s="272"/>
      <c r="G2868" s="263" t="str">
        <f t="shared" si="181"/>
        <v xml:space="preserve"> </v>
      </c>
      <c r="H2868" s="275" t="s">
        <v>3960</v>
      </c>
      <c r="I2868" s="275" t="s">
        <v>3967</v>
      </c>
      <c r="J2868" s="263" t="str">
        <f t="shared" si="182"/>
        <v xml:space="preserve"> </v>
      </c>
      <c r="K2868" s="272" t="str">
        <f>IF(D2868&gt;=('28 Populations and thresholds'!$I$154),"YES"," ")</f>
        <v>YES</v>
      </c>
      <c r="L2868" s="272" t="str">
        <f>IF(K2868="YES"," ",IF(D2868&gt;=('28 Populations and thresholds'!$I$154)*0.25,"YES"))</f>
        <v xml:space="preserve"> </v>
      </c>
      <c r="M2868" s="272" t="b">
        <f>OR('28 Populations and thresholds'!$J$154="CR",'28 Populations and thresholds'!$J$154="EN",'28 Populations and thresholds'!$J$154="VU")</f>
        <v>0</v>
      </c>
      <c r="N2868" s="273">
        <f>D2868/'28 Populations and thresholds'!$H$154</f>
        <v>2.4596153846153847E-2</v>
      </c>
      <c r="O2868" s="263" t="str">
        <f t="shared" si="183"/>
        <v xml:space="preserve"> </v>
      </c>
      <c r="P2868" s="269"/>
      <c r="Q2868" s="243" t="str">
        <f t="shared" si="186"/>
        <v xml:space="preserve"> </v>
      </c>
    </row>
    <row r="2869" spans="1:22" x14ac:dyDescent="0.2">
      <c r="A2869" s="275" t="s">
        <v>1610</v>
      </c>
      <c r="B2869" s="269" t="s">
        <v>1740</v>
      </c>
      <c r="C2869" s="269" t="s">
        <v>3459</v>
      </c>
      <c r="D2869" s="279">
        <v>685</v>
      </c>
      <c r="E2869" s="284">
        <v>40418</v>
      </c>
      <c r="F2869" s="272"/>
      <c r="G2869" s="263" t="str">
        <f t="shared" si="181"/>
        <v xml:space="preserve"> </v>
      </c>
      <c r="H2869" s="275" t="s">
        <v>3960</v>
      </c>
      <c r="I2869" s="275" t="s">
        <v>3967</v>
      </c>
      <c r="J2869" s="263" t="str">
        <f t="shared" si="182"/>
        <v xml:space="preserve"> </v>
      </c>
      <c r="K2869" s="272" t="str">
        <f>IF(D2869&gt;=(('28 Populations and thresholds'!$I$160)+('28 Populations and thresholds'!$I$163)),"YES"," ")</f>
        <v>YES</v>
      </c>
      <c r="L2869" s="272" t="str">
        <f>IF(K2869="YES"," ",IF(D2869&gt;=(('28 Populations and thresholds'!$I$160)+('28 Populations and thresholds'!$I$163))*0.25,"YES"))</f>
        <v xml:space="preserve"> </v>
      </c>
      <c r="M2869" s="272" t="b">
        <f>OR('28 Populations and thresholds'!$J$160="CR",'28 Populations and thresholds'!$J$160="EN",'28 Populations and thresholds'!$J$160="VU")</f>
        <v>0</v>
      </c>
      <c r="N2869" s="273">
        <f>D2869/(('28 Populations and thresholds'!$H$160)+('28 Populations and thresholds'!$H$163))</f>
        <v>1.7792207792207793E-2</v>
      </c>
      <c r="O2869" s="263" t="str">
        <f t="shared" si="183"/>
        <v xml:space="preserve"> </v>
      </c>
      <c r="P2869" s="282" t="s">
        <v>4563</v>
      </c>
      <c r="Q2869" s="243" t="str">
        <f t="shared" si="186"/>
        <v xml:space="preserve"> </v>
      </c>
    </row>
    <row r="2870" spans="1:22" x14ac:dyDescent="0.2">
      <c r="A2870" s="275" t="s">
        <v>1610</v>
      </c>
      <c r="B2870" s="269" t="s">
        <v>1740</v>
      </c>
      <c r="C2870" s="332" t="s">
        <v>1732</v>
      </c>
      <c r="D2870" s="279">
        <v>650</v>
      </c>
      <c r="E2870" s="284" t="s">
        <v>156</v>
      </c>
      <c r="F2870" s="272"/>
      <c r="G2870" s="263" t="str">
        <f t="shared" si="181"/>
        <v xml:space="preserve"> </v>
      </c>
      <c r="H2870" s="275" t="s">
        <v>139</v>
      </c>
      <c r="I2870" s="275"/>
      <c r="J2870" s="263" t="str">
        <f t="shared" si="182"/>
        <v xml:space="preserve"> </v>
      </c>
      <c r="K2870" s="272" t="str">
        <f>IF(D2870&gt;=('28 Populations and thresholds'!$I$221),"YES"," ")</f>
        <v>YES</v>
      </c>
      <c r="L2870" s="272" t="str">
        <f>IF(K2870="YES"," ",IF(D2870&gt;=('28 Populations and thresholds'!$I$221)*0.25,"YES"))</f>
        <v xml:space="preserve"> </v>
      </c>
      <c r="M2870" s="272" t="b">
        <f>OR('28 Populations and thresholds'!$J$221="CR",'28 Populations and thresholds'!$J$221="EN",'28 Populations and thresholds'!$J$221="VU")</f>
        <v>1</v>
      </c>
      <c r="N2870" s="273">
        <f>D2870/'28 Populations and thresholds'!$H$221</f>
        <v>6.7708333333333329E-2</v>
      </c>
      <c r="O2870" s="263" t="str">
        <f t="shared" si="183"/>
        <v xml:space="preserve"> </v>
      </c>
      <c r="P2870" s="275"/>
      <c r="Q2870" s="243" t="str">
        <f t="shared" si="186"/>
        <v xml:space="preserve"> </v>
      </c>
    </row>
    <row r="2871" spans="1:22" x14ac:dyDescent="0.2">
      <c r="A2871" s="275" t="s">
        <v>1610</v>
      </c>
      <c r="B2871" s="269" t="s">
        <v>1740</v>
      </c>
      <c r="C2871" s="280" t="s">
        <v>3484</v>
      </c>
      <c r="D2871" s="279">
        <v>4</v>
      </c>
      <c r="E2871" s="284">
        <v>40316</v>
      </c>
      <c r="F2871" s="272"/>
      <c r="G2871" s="263" t="str">
        <f t="shared" si="181"/>
        <v xml:space="preserve"> </v>
      </c>
      <c r="H2871" s="275" t="s">
        <v>3960</v>
      </c>
      <c r="I2871" s="275" t="s">
        <v>3967</v>
      </c>
      <c r="J2871" s="263" t="str">
        <f t="shared" si="182"/>
        <v xml:space="preserve"> </v>
      </c>
      <c r="K2871" s="272" t="str">
        <f>IF(D2871&gt;=('28 Populations and thresholds'!$I$209),"YES"," ")</f>
        <v>YES</v>
      </c>
      <c r="L2871" s="272" t="str">
        <f>IF(K2871="YES"," ",IF(D2871&gt;=('28 Populations and thresholds'!$I$209)*0.25,"YES"))</f>
        <v xml:space="preserve"> </v>
      </c>
      <c r="M2871" s="272" t="b">
        <f>OR('28 Populations and thresholds'!$J$209="CR",'28 Populations and thresholds'!$J$209="EN",'28 Populations and thresholds'!$J$209="VU")</f>
        <v>1</v>
      </c>
      <c r="N2871" s="273">
        <f>D2871/'28 Populations and thresholds'!$H$209</f>
        <v>8.3333333333333332E-3</v>
      </c>
      <c r="O2871" s="263" t="str">
        <f t="shared" si="183"/>
        <v xml:space="preserve"> </v>
      </c>
      <c r="P2871" s="275"/>
      <c r="Q2871" s="243" t="str">
        <f t="shared" si="186"/>
        <v xml:space="preserve"> </v>
      </c>
      <c r="R2871" s="4"/>
      <c r="S2871" s="4"/>
      <c r="T2871" s="4"/>
      <c r="U2871" s="4"/>
      <c r="V2871" s="4"/>
    </row>
    <row r="2872" spans="1:22" x14ac:dyDescent="0.2">
      <c r="A2872" s="12" t="s">
        <v>1610</v>
      </c>
      <c r="B2872" s="9" t="s">
        <v>3548</v>
      </c>
      <c r="C2872" s="4" t="s">
        <v>3594</v>
      </c>
      <c r="D2872" s="5">
        <v>8061</v>
      </c>
      <c r="E2872" s="104">
        <v>2005</v>
      </c>
      <c r="G2872" s="263" t="str">
        <f t="shared" si="181"/>
        <v xml:space="preserve"> </v>
      </c>
      <c r="H2872" s="12" t="s">
        <v>139</v>
      </c>
      <c r="I2872" s="12" t="s">
        <v>3388</v>
      </c>
      <c r="J2872" s="263" t="str">
        <f t="shared" si="182"/>
        <v xml:space="preserve"> </v>
      </c>
      <c r="K2872" s="38" t="str">
        <f>IF(D2872&gt;=('28 Populations and thresholds'!$I$87),"YES"," ")</f>
        <v>YES</v>
      </c>
      <c r="L2872" s="38" t="str">
        <f>IF(K2872="YES"," ",IF(D2872&gt;=('28 Populations and thresholds'!$I$87)*0.25,"YES"))</f>
        <v xml:space="preserve"> </v>
      </c>
      <c r="M2872" s="38" t="b">
        <f>OR('28 Populations and thresholds'!$J$87="CR",'28 Populations and thresholds'!$J$87="EN",'28 Populations and thresholds'!$J$87="VU")</f>
        <v>0</v>
      </c>
      <c r="N2872" s="75">
        <f>D2872/'28 Populations and thresholds'!$H$87</f>
        <v>8.0610000000000005E-3</v>
      </c>
      <c r="O2872" s="263" t="str">
        <f t="shared" si="183"/>
        <v xml:space="preserve"> </v>
      </c>
      <c r="P2872" s="9"/>
      <c r="Q2872" s="243" t="str">
        <f t="shared" si="185"/>
        <v xml:space="preserve"> </v>
      </c>
    </row>
    <row r="2873" spans="1:22" x14ac:dyDescent="0.2">
      <c r="A2873" s="12" t="s">
        <v>1610</v>
      </c>
      <c r="B2873" s="4" t="s">
        <v>3548</v>
      </c>
      <c r="C2873" s="4" t="s">
        <v>3666</v>
      </c>
      <c r="D2873" s="105">
        <v>4804</v>
      </c>
      <c r="E2873" s="106">
        <v>2006</v>
      </c>
      <c r="G2873" s="263" t="str">
        <f t="shared" si="181"/>
        <v xml:space="preserve"> </v>
      </c>
      <c r="H2873" s="12" t="s">
        <v>139</v>
      </c>
      <c r="I2873" s="12" t="s">
        <v>3388</v>
      </c>
      <c r="J2873" s="263" t="str">
        <f t="shared" si="182"/>
        <v xml:space="preserve"> </v>
      </c>
      <c r="K2873" s="38" t="str">
        <f>IF(D2873&gt;=(('28 Populations and thresholds'!$I$62)+('28 Populations and thresholds'!$I$65)),"YES"," ")</f>
        <v>YES</v>
      </c>
      <c r="L2873" s="38" t="str">
        <f>IF(K2873="YES"," ",IF(D2873&gt;=(('28 Populations and thresholds'!$I$62)+('28 Populations and thresholds'!$I$65))*0.25,"YES"))</f>
        <v xml:space="preserve"> </v>
      </c>
      <c r="M2873" s="38" t="b">
        <f>OR('28 Populations and thresholds'!$J$62="CR",'28 Populations and thresholds'!$J$62="EN",'28 Populations and thresholds'!$J$62="VU")</f>
        <v>0</v>
      </c>
      <c r="N2873" s="75">
        <f>D2873/(('28 Populations and thresholds'!$H$62)+('28 Populations and thresholds'!$H$65))</f>
        <v>2.8258823529411763E-2</v>
      </c>
      <c r="O2873" s="263" t="str">
        <f t="shared" si="183"/>
        <v xml:space="preserve"> </v>
      </c>
      <c r="P2873" s="12" t="s">
        <v>4552</v>
      </c>
      <c r="Q2873" s="243" t="str">
        <f t="shared" si="185"/>
        <v xml:space="preserve"> </v>
      </c>
    </row>
    <row r="2874" spans="1:22" x14ac:dyDescent="0.2">
      <c r="A2874" s="12" t="s">
        <v>1610</v>
      </c>
      <c r="B2874" s="4" t="s">
        <v>3548</v>
      </c>
      <c r="C2874" s="4" t="s">
        <v>3659</v>
      </c>
      <c r="D2874" s="105">
        <v>4746</v>
      </c>
      <c r="E2874" s="106">
        <v>2003</v>
      </c>
      <c r="G2874" s="263" t="str">
        <f t="shared" si="181"/>
        <v xml:space="preserve"> </v>
      </c>
      <c r="H2874" s="12" t="s">
        <v>139</v>
      </c>
      <c r="I2874" s="12" t="s">
        <v>3388</v>
      </c>
      <c r="J2874" s="263" t="str">
        <f t="shared" si="182"/>
        <v xml:space="preserve"> </v>
      </c>
      <c r="K2874" s="38" t="str">
        <f>IF(D2874&gt;=('28 Populations and thresholds'!$I$68),"YES"," ")</f>
        <v>YES</v>
      </c>
      <c r="L2874" s="38" t="str">
        <f>IF(K2874="YES"," ",IF(D2874&gt;=('28 Populations and thresholds'!$I$68)*0.25,"YES"))</f>
        <v xml:space="preserve"> </v>
      </c>
      <c r="M2874" s="38" t="b">
        <f>OR('28 Populations and thresholds'!$J$68="CR",'28 Populations and thresholds'!$J$68="EN",'28 Populations and thresholds'!$J$68="VU")</f>
        <v>0</v>
      </c>
      <c r="N2874" s="75">
        <f>D2874/'28 Populations and thresholds'!$H$68</f>
        <v>4.7460000000000002E-2</v>
      </c>
      <c r="O2874" s="263" t="str">
        <f t="shared" si="183"/>
        <v xml:space="preserve"> </v>
      </c>
      <c r="P2874" s="9"/>
      <c r="Q2874" s="243" t="str">
        <f t="shared" si="185"/>
        <v xml:space="preserve"> </v>
      </c>
    </row>
    <row r="2875" spans="1:22" x14ac:dyDescent="0.2">
      <c r="A2875" s="12" t="s">
        <v>1610</v>
      </c>
      <c r="B2875" s="4" t="s">
        <v>3548</v>
      </c>
      <c r="C2875" s="111" t="s">
        <v>3546</v>
      </c>
      <c r="D2875" s="5">
        <v>1</v>
      </c>
      <c r="E2875" s="104">
        <v>2000</v>
      </c>
      <c r="G2875" s="263" t="str">
        <f t="shared" si="181"/>
        <v xml:space="preserve"> </v>
      </c>
      <c r="H2875" s="12" t="s">
        <v>139</v>
      </c>
      <c r="I2875" s="12" t="s">
        <v>3388</v>
      </c>
      <c r="J2875" s="263" t="str">
        <f t="shared" si="182"/>
        <v xml:space="preserve"> </v>
      </c>
      <c r="K2875" s="38" t="str">
        <f>IF(D2875&gt;=('28 Populations and thresholds'!$I$72),"YES"," ")</f>
        <v>YES</v>
      </c>
      <c r="L2875" s="38" t="str">
        <f>IF(K2875="YES"," ",IF(D2875&gt;=('28 Populations and thresholds'!$I$72)*0.25,"YES"))</f>
        <v xml:space="preserve"> </v>
      </c>
      <c r="M2875" s="38" t="b">
        <f>OR('28 Populations and thresholds'!$J$72="CR",'28 Populations and thresholds'!$J$72="EN",'28 Populations and thresholds'!$J$72="VU")</f>
        <v>0</v>
      </c>
      <c r="N2875" s="75">
        <f>D2875/'28 Populations and thresholds'!$H$72</f>
        <v>1.9230769230769232E-2</v>
      </c>
      <c r="O2875" s="263" t="str">
        <f t="shared" si="183"/>
        <v xml:space="preserve"> </v>
      </c>
      <c r="Q2875" s="243" t="str">
        <f t="shared" si="185"/>
        <v xml:space="preserve"> </v>
      </c>
      <c r="R2875" s="4"/>
      <c r="S2875" s="4"/>
      <c r="T2875" s="4"/>
      <c r="U2875" s="4"/>
      <c r="V2875" s="4"/>
    </row>
    <row r="2876" spans="1:22" x14ac:dyDescent="0.2">
      <c r="A2876" s="267" t="s">
        <v>1582</v>
      </c>
      <c r="B2876" s="268" t="s">
        <v>1581</v>
      </c>
      <c r="C2876" s="269" t="s">
        <v>3612</v>
      </c>
      <c r="D2876" s="270">
        <v>10500</v>
      </c>
      <c r="E2876" s="294" t="s">
        <v>1316</v>
      </c>
      <c r="F2876" s="276"/>
      <c r="G2876" s="263" t="str">
        <f t="shared" si="181"/>
        <v xml:space="preserve"> </v>
      </c>
      <c r="H2876" s="267" t="s">
        <v>15</v>
      </c>
      <c r="I2876" s="267" t="s">
        <v>1315</v>
      </c>
      <c r="J2876" s="263" t="str">
        <f t="shared" si="182"/>
        <v xml:space="preserve"> </v>
      </c>
      <c r="K2876" s="272" t="str">
        <f>IF(D2876&gt;=('28 Populations and thresholds'!$I$93),"YES"," ")</f>
        <v>YES</v>
      </c>
      <c r="L2876" s="272" t="str">
        <f>IF(K2876="YES"," ",IF(D2876&gt;=('28 Populations and thresholds'!$I$93)*0.25,"YES"))</f>
        <v xml:space="preserve"> </v>
      </c>
      <c r="M2876" s="272" t="b">
        <f>OR('28 Populations and thresholds'!$J$93="CR",'28 Populations and thresholds'!$J$93="EN",'28 Populations and thresholds'!$J$93="VU")</f>
        <v>0</v>
      </c>
      <c r="N2876" s="273">
        <f>D2876/'28 Populations and thresholds'!$H$93</f>
        <v>5.2499999999999998E-2</v>
      </c>
      <c r="O2876" s="263" t="str">
        <f t="shared" si="183"/>
        <v xml:space="preserve"> </v>
      </c>
      <c r="P2876" s="275"/>
      <c r="Q2876" s="243" t="str">
        <f t="shared" si="185"/>
        <v xml:space="preserve"> </v>
      </c>
    </row>
    <row r="2877" spans="1:22" x14ac:dyDescent="0.2">
      <c r="A2877" s="12" t="s">
        <v>1582</v>
      </c>
      <c r="B2877" s="40" t="s">
        <v>1583</v>
      </c>
      <c r="C2877" s="4" t="s">
        <v>3722</v>
      </c>
      <c r="D2877" s="5">
        <v>52613</v>
      </c>
      <c r="E2877" s="1" t="s">
        <v>74</v>
      </c>
      <c r="G2877" s="263" t="str">
        <f t="shared" si="181"/>
        <v xml:space="preserve"> </v>
      </c>
      <c r="H2877" s="13" t="s">
        <v>139</v>
      </c>
      <c r="J2877" s="263" t="str">
        <f t="shared" si="182"/>
        <v xml:space="preserve"> </v>
      </c>
      <c r="K2877" s="38" t="str">
        <f>IF(D2877&gt;=('28 Populations and thresholds'!$I$43),"YES"," ")</f>
        <v>YES</v>
      </c>
      <c r="L2877" s="38" t="str">
        <f>IF(K2877="YES"," ",IF(D2877&gt;=('28 Populations and thresholds'!$I$43)*0.25,"YES"))</f>
        <v xml:space="preserve"> </v>
      </c>
      <c r="M2877" s="38" t="b">
        <f>OR('28 Populations and thresholds'!$J$43="CR",'28 Populations and thresholds'!$J$43="EN",'28 Populations and thresholds'!$J$43="VU")</f>
        <v>0</v>
      </c>
      <c r="N2877" s="75">
        <f>D2877/'28 Populations and thresholds'!$H$43</f>
        <v>0.17537666666666665</v>
      </c>
      <c r="O2877" s="263" t="str">
        <f t="shared" si="183"/>
        <v xml:space="preserve"> </v>
      </c>
      <c r="Q2877" s="243" t="str">
        <f>" "</f>
        <v xml:space="preserve"> </v>
      </c>
      <c r="R2877" s="4"/>
      <c r="S2877" s="4"/>
      <c r="T2877" s="4"/>
      <c r="U2877" s="4"/>
      <c r="V2877" s="4"/>
    </row>
    <row r="2878" spans="1:22" x14ac:dyDescent="0.2">
      <c r="A2878" s="143" t="s">
        <v>1582</v>
      </c>
      <c r="B2878" s="40" t="s">
        <v>1583</v>
      </c>
      <c r="C2878" s="4" t="s">
        <v>3676</v>
      </c>
      <c r="D2878" s="41">
        <v>426</v>
      </c>
      <c r="E2878" s="47" t="s">
        <v>1317</v>
      </c>
      <c r="F2878" s="43"/>
      <c r="G2878" s="263" t="str">
        <f t="shared" si="181"/>
        <v xml:space="preserve"> </v>
      </c>
      <c r="H2878" s="143" t="s">
        <v>15</v>
      </c>
      <c r="I2878" s="143" t="s">
        <v>1315</v>
      </c>
      <c r="J2878" s="263" t="str">
        <f t="shared" si="182"/>
        <v xml:space="preserve"> </v>
      </c>
      <c r="K2878" s="38" t="str">
        <f>IF(D2878&gt;=('28 Populations and thresholds'!$I$96),"YES"," ")</f>
        <v>YES</v>
      </c>
      <c r="L2878" s="38" t="str">
        <f>IF(K2878="YES"," ",IF(D2878&gt;=('28 Populations and thresholds'!$I$96)*0.25,"YES"))</f>
        <v xml:space="preserve"> </v>
      </c>
      <c r="M2878" s="38" t="b">
        <f>OR('28 Populations and thresholds'!$J$96="CR",'28 Populations and thresholds'!$J$96="EN",'28 Populations and thresholds'!$J$96="VU")</f>
        <v>1</v>
      </c>
      <c r="N2878" s="75">
        <f>D2878/'28 Populations and thresholds'!$H$96</f>
        <v>0.42599999999999999</v>
      </c>
      <c r="O2878" s="263" t="str">
        <f t="shared" si="183"/>
        <v xml:space="preserve"> </v>
      </c>
      <c r="P2878" s="9"/>
      <c r="Q2878" s="243" t="str">
        <f>" "</f>
        <v xml:space="preserve"> </v>
      </c>
    </row>
    <row r="2879" spans="1:22" x14ac:dyDescent="0.2">
      <c r="A2879" s="143" t="s">
        <v>1582</v>
      </c>
      <c r="B2879" s="40" t="s">
        <v>1583</v>
      </c>
      <c r="C2879" s="4" t="s">
        <v>3612</v>
      </c>
      <c r="D2879" s="41">
        <v>15000</v>
      </c>
      <c r="E2879" s="47" t="s">
        <v>1354</v>
      </c>
      <c r="F2879" s="43"/>
      <c r="G2879" s="263" t="str">
        <f t="shared" si="181"/>
        <v xml:space="preserve"> </v>
      </c>
      <c r="H2879" s="143" t="s">
        <v>15</v>
      </c>
      <c r="I2879" s="143" t="s">
        <v>1315</v>
      </c>
      <c r="J2879" s="263" t="str">
        <f t="shared" si="182"/>
        <v xml:space="preserve"> </v>
      </c>
      <c r="K2879" s="38" t="str">
        <f>IF(D2879&gt;=('28 Populations and thresholds'!$I$93),"YES"," ")</f>
        <v>YES</v>
      </c>
      <c r="L2879" s="38" t="str">
        <f>IF(K2879="YES"," ",IF(D2879&gt;=('28 Populations and thresholds'!$I$93)*0.25,"YES"))</f>
        <v xml:space="preserve"> </v>
      </c>
      <c r="M2879" s="38" t="b">
        <f>OR('28 Populations and thresholds'!$J$93="CR",'28 Populations and thresholds'!$J$93="EN",'28 Populations and thresholds'!$J$93="VU")</f>
        <v>0</v>
      </c>
      <c r="N2879" s="75">
        <f>D2879/'28 Populations and thresholds'!$H$93</f>
        <v>7.4999999999999997E-2</v>
      </c>
      <c r="O2879" s="263" t="str">
        <f t="shared" si="183"/>
        <v xml:space="preserve"> </v>
      </c>
      <c r="Q2879" s="243" t="str">
        <f>" "</f>
        <v xml:space="preserve"> </v>
      </c>
    </row>
    <row r="2880" spans="1:22" x14ac:dyDescent="0.2">
      <c r="A2880" s="12" t="s">
        <v>1582</v>
      </c>
      <c r="B2880" s="40" t="s">
        <v>1583</v>
      </c>
      <c r="C2880" s="4" t="s">
        <v>3519</v>
      </c>
      <c r="D2880" s="5">
        <v>86204</v>
      </c>
      <c r="E2880" s="104">
        <v>2004</v>
      </c>
      <c r="G2880" s="263" t="str">
        <f t="shared" si="181"/>
        <v xml:space="preserve"> </v>
      </c>
      <c r="H2880" s="12" t="s">
        <v>139</v>
      </c>
      <c r="I2880" s="12" t="s">
        <v>3388</v>
      </c>
      <c r="J2880" s="263" t="str">
        <f t="shared" si="182"/>
        <v xml:space="preserve"> </v>
      </c>
      <c r="K2880" s="38" t="str">
        <f>IF(D2880&gt;=('28 Populations and thresholds'!$I$56),"YES"," ")</f>
        <v>YES</v>
      </c>
      <c r="L2880" s="38" t="str">
        <f>IF(K2880="YES"," ",IF(D2880&gt;=('28 Populations and thresholds'!$I$56)*0.25,"YES"))</f>
        <v xml:space="preserve"> </v>
      </c>
      <c r="M2880" s="38" t="b">
        <f>OR('28 Populations and thresholds'!$J$56="CR",'28 Populations and thresholds'!$J$56="EN",'28 Populations and thresholds'!$J$56="VU")</f>
        <v>0</v>
      </c>
      <c r="N2880" s="75">
        <f>D2880/'28 Populations and thresholds'!$H$56</f>
        <v>8.6204000000000003E-2</v>
      </c>
      <c r="O2880" s="263" t="str">
        <f t="shared" si="183"/>
        <v xml:space="preserve"> </v>
      </c>
      <c r="Q2880" s="243" t="str">
        <f>" "</f>
        <v xml:space="preserve"> </v>
      </c>
    </row>
    <row r="2881" spans="1:22" x14ac:dyDescent="0.2">
      <c r="A2881" s="267" t="s">
        <v>1582</v>
      </c>
      <c r="B2881" s="268" t="s">
        <v>1584</v>
      </c>
      <c r="C2881" s="269" t="s">
        <v>3676</v>
      </c>
      <c r="D2881" s="270">
        <v>59</v>
      </c>
      <c r="E2881" s="294" t="s">
        <v>1349</v>
      </c>
      <c r="F2881" s="276"/>
      <c r="G2881" s="263" t="str">
        <f t="shared" ref="G2881:G2944" si="187">" "</f>
        <v xml:space="preserve"> </v>
      </c>
      <c r="H2881" s="267" t="s">
        <v>15</v>
      </c>
      <c r="I2881" s="267" t="s">
        <v>1315</v>
      </c>
      <c r="J2881" s="263" t="str">
        <f t="shared" ref="J2881:J2944" si="188">" "</f>
        <v xml:space="preserve"> </v>
      </c>
      <c r="K2881" s="272" t="str">
        <f>IF(D2881&gt;=('28 Populations and thresholds'!$I$96),"YES"," ")</f>
        <v>YES</v>
      </c>
      <c r="L2881" s="272" t="str">
        <f>IF(K2881="YES"," ",IF(D2881&gt;=('28 Populations and thresholds'!$I$96)*0.25,"YES"))</f>
        <v xml:space="preserve"> </v>
      </c>
      <c r="M2881" s="272" t="b">
        <f>OR('28 Populations and thresholds'!$J$96="CR",'28 Populations and thresholds'!$J$96="EN",'28 Populations and thresholds'!$J$96="VU")</f>
        <v>1</v>
      </c>
      <c r="N2881" s="273">
        <f>D2881/'28 Populations and thresholds'!$H$96</f>
        <v>5.8999999999999997E-2</v>
      </c>
      <c r="O2881" s="263" t="str">
        <f t="shared" ref="O2881:O2944" si="189">" "</f>
        <v xml:space="preserve"> </v>
      </c>
      <c r="P2881" s="269"/>
      <c r="Q2881" s="243" t="str">
        <f t="shared" si="185"/>
        <v xml:space="preserve"> </v>
      </c>
    </row>
    <row r="2882" spans="1:22" x14ac:dyDescent="0.2">
      <c r="A2882" s="110" t="s">
        <v>1582</v>
      </c>
      <c r="B2882" s="108" t="s">
        <v>3490</v>
      </c>
      <c r="C2882" s="111" t="s">
        <v>3472</v>
      </c>
      <c r="D2882" s="108">
        <v>4</v>
      </c>
      <c r="E2882" s="109">
        <v>2007</v>
      </c>
      <c r="F2882" s="109"/>
      <c r="G2882" s="263" t="str">
        <f t="shared" si="187"/>
        <v xml:space="preserve"> </v>
      </c>
      <c r="H2882" s="12" t="s">
        <v>139</v>
      </c>
      <c r="I2882" s="12" t="s">
        <v>3388</v>
      </c>
      <c r="J2882" s="263" t="str">
        <f t="shared" si="188"/>
        <v xml:space="preserve"> </v>
      </c>
      <c r="K2882" s="38" t="str">
        <f>IF(D2882&gt;=('28 Populations and thresholds'!$I$188),"YES"," ")</f>
        <v>YES</v>
      </c>
      <c r="L2882" s="38" t="str">
        <f>IF(K2882="YES"," ",IF(D2882&gt;=('28 Populations and thresholds'!$I$188)*0.25,"YES"))</f>
        <v xml:space="preserve"> </v>
      </c>
      <c r="M2882" s="38" t="b">
        <f>OR('28 Populations and thresholds'!$J$188="CR",'28 Populations and thresholds'!$J$188="EN",'28 Populations and thresholds'!$J$188="VU")</f>
        <v>1</v>
      </c>
      <c r="N2882" s="75">
        <f>D2882/'28 Populations and thresholds'!$H$188</f>
        <v>6.6666666666666671E-3</v>
      </c>
      <c r="O2882" s="263" t="str">
        <f t="shared" si="189"/>
        <v xml:space="preserve"> </v>
      </c>
      <c r="P2882" s="9"/>
      <c r="Q2882" s="243" t="str">
        <f t="shared" si="185"/>
        <v xml:space="preserve"> </v>
      </c>
      <c r="R2882" s="4"/>
      <c r="S2882" s="4"/>
      <c r="T2882" s="4"/>
      <c r="U2882" s="4"/>
      <c r="V2882" s="4"/>
    </row>
    <row r="2883" spans="1:22" x14ac:dyDescent="0.2">
      <c r="A2883" s="267" t="s">
        <v>1582</v>
      </c>
      <c r="B2883" s="268" t="s">
        <v>4767</v>
      </c>
      <c r="C2883" s="269" t="s">
        <v>3612</v>
      </c>
      <c r="D2883" s="270">
        <v>5320</v>
      </c>
      <c r="E2883" s="294" t="s">
        <v>1354</v>
      </c>
      <c r="F2883" s="276"/>
      <c r="G2883" s="263" t="str">
        <f t="shared" si="187"/>
        <v xml:space="preserve"> </v>
      </c>
      <c r="H2883" s="267" t="s">
        <v>15</v>
      </c>
      <c r="I2883" s="267" t="s">
        <v>1315</v>
      </c>
      <c r="J2883" s="263" t="str">
        <f t="shared" si="188"/>
        <v xml:space="preserve"> </v>
      </c>
      <c r="K2883" s="272" t="str">
        <f>IF(D2883&gt;=('28 Populations and thresholds'!$I$93),"YES"," ")</f>
        <v>YES</v>
      </c>
      <c r="L2883" s="272" t="str">
        <f>IF(K2883="YES"," ",IF(D2883&gt;=('28 Populations and thresholds'!$I$93)*0.25,"YES"))</f>
        <v xml:space="preserve"> </v>
      </c>
      <c r="M2883" s="272" t="b">
        <f>OR('28 Populations and thresholds'!$J$93="CR",'28 Populations and thresholds'!$J$93="EN",'28 Populations and thresholds'!$J$93="VU")</f>
        <v>0</v>
      </c>
      <c r="N2883" s="273">
        <f>D2883/'28 Populations and thresholds'!$H$93</f>
        <v>2.6599999999999999E-2</v>
      </c>
      <c r="O2883" s="263" t="str">
        <f t="shared" si="189"/>
        <v xml:space="preserve"> </v>
      </c>
      <c r="P2883" s="275"/>
      <c r="Q2883" s="243" t="str">
        <f>" "</f>
        <v xml:space="preserve"> </v>
      </c>
    </row>
    <row r="2884" spans="1:22" x14ac:dyDescent="0.2">
      <c r="A2884" s="267" t="s">
        <v>1582</v>
      </c>
      <c r="B2884" s="268" t="s">
        <v>4767</v>
      </c>
      <c r="C2884" s="269" t="s">
        <v>3519</v>
      </c>
      <c r="D2884" s="270">
        <v>32000</v>
      </c>
      <c r="E2884" s="294" t="s">
        <v>1354</v>
      </c>
      <c r="F2884" s="276"/>
      <c r="G2884" s="263" t="str">
        <f t="shared" si="187"/>
        <v xml:space="preserve"> </v>
      </c>
      <c r="H2884" s="267" t="s">
        <v>15</v>
      </c>
      <c r="I2884" s="267" t="s">
        <v>1315</v>
      </c>
      <c r="J2884" s="263" t="str">
        <f t="shared" si="188"/>
        <v xml:space="preserve"> </v>
      </c>
      <c r="K2884" s="272" t="str">
        <f>IF(D2884&gt;=('28 Populations and thresholds'!$I$56),"YES"," ")</f>
        <v>YES</v>
      </c>
      <c r="L2884" s="272" t="str">
        <f>IF(K2884="YES"," ",IF(D2884&gt;=('28 Populations and thresholds'!$I$56)*0.25,"YES"))</f>
        <v xml:space="preserve"> </v>
      </c>
      <c r="M2884" s="272" t="b">
        <f>OR('28 Populations and thresholds'!$J$56="CR",'28 Populations and thresholds'!$J$56="EN",'28 Populations and thresholds'!$J$56="VU")</f>
        <v>0</v>
      </c>
      <c r="N2884" s="273">
        <f>D2884/'28 Populations and thresholds'!$H$56</f>
        <v>3.2000000000000001E-2</v>
      </c>
      <c r="O2884" s="263" t="str">
        <f t="shared" si="189"/>
        <v xml:space="preserve"> </v>
      </c>
      <c r="P2884" s="275"/>
      <c r="Q2884" s="243" t="str">
        <f>" "</f>
        <v xml:space="preserve"> </v>
      </c>
    </row>
    <row r="2885" spans="1:22" x14ac:dyDescent="0.2">
      <c r="A2885" s="110" t="s">
        <v>1582</v>
      </c>
      <c r="B2885" s="108" t="s">
        <v>3489</v>
      </c>
      <c r="C2885" s="111" t="s">
        <v>3472</v>
      </c>
      <c r="D2885" s="108">
        <v>5</v>
      </c>
      <c r="E2885" s="109">
        <v>2005</v>
      </c>
      <c r="F2885" s="109"/>
      <c r="G2885" s="263" t="str">
        <f t="shared" si="187"/>
        <v xml:space="preserve"> </v>
      </c>
      <c r="H2885" s="12" t="s">
        <v>139</v>
      </c>
      <c r="I2885" s="12" t="s">
        <v>3388</v>
      </c>
      <c r="J2885" s="263" t="str">
        <f t="shared" si="188"/>
        <v xml:space="preserve"> </v>
      </c>
      <c r="K2885" s="38" t="str">
        <f>IF(D2885&gt;=('28 Populations and thresholds'!$I$188),"YES"," ")</f>
        <v>YES</v>
      </c>
      <c r="L2885" s="38" t="str">
        <f>IF(K2885="YES"," ",IF(D2885&gt;=('28 Populations and thresholds'!$I$188)*0.25,"YES"))</f>
        <v xml:space="preserve"> </v>
      </c>
      <c r="M2885" s="38" t="b">
        <f>OR('28 Populations and thresholds'!$J$188="CR",'28 Populations and thresholds'!$J$188="EN",'28 Populations and thresholds'!$J$188="VU")</f>
        <v>1</v>
      </c>
      <c r="N2885" s="75">
        <f>D2885/'28 Populations and thresholds'!$H$188</f>
        <v>8.3333333333333332E-3</v>
      </c>
      <c r="O2885" s="263" t="str">
        <f t="shared" si="189"/>
        <v xml:space="preserve"> </v>
      </c>
      <c r="P2885" s="9"/>
      <c r="Q2885" s="243" t="str">
        <f t="shared" si="185"/>
        <v xml:space="preserve"> </v>
      </c>
      <c r="R2885" s="4"/>
      <c r="S2885" s="4"/>
      <c r="T2885" s="4"/>
      <c r="U2885" s="4"/>
      <c r="V2885" s="4"/>
    </row>
    <row r="2886" spans="1:22" x14ac:dyDescent="0.2">
      <c r="A2886" s="275" t="s">
        <v>1582</v>
      </c>
      <c r="B2886" s="269" t="s">
        <v>1656</v>
      </c>
      <c r="C2886" s="269" t="s">
        <v>1636</v>
      </c>
      <c r="D2886" s="279">
        <v>1600</v>
      </c>
      <c r="E2886" s="284" t="s">
        <v>156</v>
      </c>
      <c r="F2886" s="272"/>
      <c r="G2886" s="263" t="str">
        <f t="shared" si="187"/>
        <v xml:space="preserve"> </v>
      </c>
      <c r="H2886" s="275" t="s">
        <v>139</v>
      </c>
      <c r="I2886" s="275"/>
      <c r="J2886" s="263" t="str">
        <f t="shared" si="188"/>
        <v xml:space="preserve"> </v>
      </c>
      <c r="K2886" s="272" t="str">
        <f>IF(D2886&gt;=('28 Populations and thresholds'!$I$18),"YES"," ")</f>
        <v>YES</v>
      </c>
      <c r="L2886" s="272" t="str">
        <f>IF(K2886="YES"," ",IF(D2886&gt;=('28 Populations and thresholds'!$I$18)*0.25,"YES"))</f>
        <v xml:space="preserve"> </v>
      </c>
      <c r="M2886" s="272" t="b">
        <f>OR('28 Populations and thresholds'!$J$18="CR",'28 Populations and thresholds'!$J$18="EN",'28 Populations and thresholds'!$J$18="VU")</f>
        <v>0</v>
      </c>
      <c r="N2886" s="273">
        <f>D2886/'28 Populations and thresholds'!$H$18</f>
        <v>1.6E-2</v>
      </c>
      <c r="O2886" s="263" t="str">
        <f t="shared" si="189"/>
        <v xml:space="preserve"> </v>
      </c>
      <c r="P2886" s="275"/>
      <c r="Q2886" s="243" t="str">
        <f t="shared" si="185"/>
        <v xml:space="preserve"> </v>
      </c>
    </row>
    <row r="2887" spans="1:22" x14ac:dyDescent="0.2">
      <c r="A2887" s="12" t="s">
        <v>1582</v>
      </c>
      <c r="B2887" s="4" t="s">
        <v>3701</v>
      </c>
      <c r="C2887" s="4" t="s">
        <v>3676</v>
      </c>
      <c r="D2887" s="5">
        <v>4</v>
      </c>
      <c r="E2887" s="104">
        <v>1989</v>
      </c>
      <c r="G2887" s="263" t="str">
        <f t="shared" si="187"/>
        <v xml:space="preserve"> </v>
      </c>
      <c r="H2887" s="12" t="s">
        <v>139</v>
      </c>
      <c r="I2887" s="12" t="s">
        <v>3388</v>
      </c>
      <c r="J2887" s="263" t="str">
        <f t="shared" si="188"/>
        <v xml:space="preserve"> </v>
      </c>
      <c r="K2887" s="38" t="str">
        <f>IF(D2887&gt;=('28 Populations and thresholds'!$I$96),"YES"," ")</f>
        <v>YES</v>
      </c>
      <c r="L2887" s="38" t="str">
        <f>IF(K2887="YES"," ",IF(D2887&gt;=('28 Populations and thresholds'!$I$96)*0.25,"YES"))</f>
        <v xml:space="preserve"> </v>
      </c>
      <c r="M2887" s="38" t="b">
        <f>OR('28 Populations and thresholds'!$J$96="CR",'28 Populations and thresholds'!$J$96="EN",'28 Populations and thresholds'!$J$96="VU")</f>
        <v>1</v>
      </c>
      <c r="N2887" s="75">
        <f>D2887/'28 Populations and thresholds'!$H$96</f>
        <v>4.0000000000000001E-3</v>
      </c>
      <c r="O2887" s="263" t="str">
        <f t="shared" si="189"/>
        <v xml:space="preserve"> </v>
      </c>
      <c r="P2887" s="9"/>
      <c r="Q2887" s="243" t="str">
        <f t="shared" si="185"/>
        <v xml:space="preserve"> </v>
      </c>
    </row>
    <row r="2888" spans="1:22" x14ac:dyDescent="0.2">
      <c r="A2888" s="267" t="s">
        <v>1582</v>
      </c>
      <c r="B2888" s="268" t="s">
        <v>1300</v>
      </c>
      <c r="C2888" s="269" t="s">
        <v>3447</v>
      </c>
      <c r="D2888" s="270">
        <v>450</v>
      </c>
      <c r="E2888" s="271">
        <v>32564</v>
      </c>
      <c r="F2888" s="276"/>
      <c r="G2888" s="263" t="str">
        <f t="shared" si="187"/>
        <v xml:space="preserve"> </v>
      </c>
      <c r="H2888" s="267" t="s">
        <v>21</v>
      </c>
      <c r="I2888" s="267" t="s">
        <v>853</v>
      </c>
      <c r="J2888" s="263" t="str">
        <f t="shared" si="188"/>
        <v xml:space="preserve"> </v>
      </c>
      <c r="K2888" s="272" t="str">
        <f>IF(D2888&gt;=('28 Populations and thresholds'!$I$145),"YES"," ")</f>
        <v>YES</v>
      </c>
      <c r="L2888" s="272" t="str">
        <f>IF(K2888="YES"," ",IF(D2888&gt;=('28 Populations and thresholds'!$I$145)*0.25,"YES"))</f>
        <v xml:space="preserve"> </v>
      </c>
      <c r="M2888" s="272" t="b">
        <f>OR('28 Populations and thresholds'!$J$145="CR",'28 Populations and thresholds'!$J$145="EN",'28 Populations and thresholds'!$J$145="VU")</f>
        <v>0</v>
      </c>
      <c r="N2888" s="273">
        <f>D2888/'28 Populations and thresholds'!$H$145</f>
        <v>4.4999999999999997E-3</v>
      </c>
      <c r="O2888" s="263" t="str">
        <f t="shared" si="189"/>
        <v xml:space="preserve"> </v>
      </c>
      <c r="P2888" s="269"/>
      <c r="Q2888" s="243" t="str">
        <f t="shared" si="185"/>
        <v xml:space="preserve"> </v>
      </c>
    </row>
    <row r="2889" spans="1:22" x14ac:dyDescent="0.2">
      <c r="A2889" s="12" t="s">
        <v>1582</v>
      </c>
      <c r="B2889" s="9" t="s">
        <v>1655</v>
      </c>
      <c r="C2889" s="4" t="s">
        <v>1636</v>
      </c>
      <c r="D2889" s="5">
        <v>2500</v>
      </c>
      <c r="E2889" s="1" t="s">
        <v>218</v>
      </c>
      <c r="G2889" s="263" t="str">
        <f t="shared" si="187"/>
        <v xml:space="preserve"> </v>
      </c>
      <c r="H2889" s="13" t="s">
        <v>139</v>
      </c>
      <c r="J2889" s="263" t="str">
        <f t="shared" si="188"/>
        <v xml:space="preserve"> </v>
      </c>
      <c r="K2889" s="38" t="str">
        <f>IF(D2889&gt;=('28 Populations and thresholds'!$I$18),"YES"," ")</f>
        <v>YES</v>
      </c>
      <c r="L2889" s="38" t="str">
        <f>IF(K2889="YES"," ",IF(D2889&gt;=('28 Populations and thresholds'!$I$18)*0.25,"YES"))</f>
        <v xml:space="preserve"> </v>
      </c>
      <c r="M2889" s="38" t="b">
        <f>OR('28 Populations and thresholds'!$J$18="CR",'28 Populations and thresholds'!$J$18="EN",'28 Populations and thresholds'!$J$18="VU")</f>
        <v>0</v>
      </c>
      <c r="N2889" s="75">
        <f>D2889/'28 Populations and thresholds'!$H$18</f>
        <v>2.5000000000000001E-2</v>
      </c>
      <c r="O2889" s="263" t="str">
        <f t="shared" si="189"/>
        <v xml:space="preserve"> </v>
      </c>
      <c r="Q2889" s="243" t="str">
        <f t="shared" si="185"/>
        <v xml:space="preserve"> </v>
      </c>
    </row>
    <row r="2890" spans="1:22" x14ac:dyDescent="0.2">
      <c r="A2890" s="12" t="s">
        <v>1582</v>
      </c>
      <c r="B2890" s="4" t="s">
        <v>1655</v>
      </c>
      <c r="C2890" s="4" t="s">
        <v>3519</v>
      </c>
      <c r="D2890" s="5">
        <v>14009</v>
      </c>
      <c r="E2890" s="104">
        <v>2003</v>
      </c>
      <c r="G2890" s="263" t="str">
        <f t="shared" si="187"/>
        <v xml:space="preserve"> </v>
      </c>
      <c r="H2890" s="12" t="s">
        <v>139</v>
      </c>
      <c r="I2890" s="12" t="s">
        <v>3388</v>
      </c>
      <c r="J2890" s="263" t="str">
        <f t="shared" si="188"/>
        <v xml:space="preserve"> </v>
      </c>
      <c r="K2890" s="38" t="str">
        <f>IF(D2890&gt;=('28 Populations and thresholds'!$I$56),"YES"," ")</f>
        <v>YES</v>
      </c>
      <c r="L2890" s="38" t="str">
        <f>IF(K2890="YES"," ",IF(D2890&gt;=('28 Populations and thresholds'!$I$56)*0.25,"YES"))</f>
        <v xml:space="preserve"> </v>
      </c>
      <c r="M2890" s="38" t="b">
        <f>OR('28 Populations and thresholds'!$J$56="CR",'28 Populations and thresholds'!$J$56="EN",'28 Populations and thresholds'!$J$56="VU")</f>
        <v>0</v>
      </c>
      <c r="N2890" s="75">
        <f>D2890/'28 Populations and thresholds'!$H$56</f>
        <v>1.4009000000000001E-2</v>
      </c>
      <c r="O2890" s="263" t="str">
        <f t="shared" si="189"/>
        <v xml:space="preserve"> </v>
      </c>
      <c r="Q2890" s="243" t="str">
        <f t="shared" si="185"/>
        <v xml:space="preserve"> </v>
      </c>
    </row>
    <row r="2891" spans="1:22" x14ac:dyDescent="0.2">
      <c r="A2891" s="267" t="s">
        <v>1582</v>
      </c>
      <c r="B2891" s="268" t="s">
        <v>958</v>
      </c>
      <c r="C2891" s="269" t="s">
        <v>3755</v>
      </c>
      <c r="D2891" s="270">
        <v>600</v>
      </c>
      <c r="E2891" s="271">
        <v>32620</v>
      </c>
      <c r="F2891" s="276"/>
      <c r="G2891" s="263" t="str">
        <f t="shared" si="187"/>
        <v xml:space="preserve"> </v>
      </c>
      <c r="H2891" s="267"/>
      <c r="I2891" s="267" t="s">
        <v>4281</v>
      </c>
      <c r="J2891" s="263" t="str">
        <f t="shared" si="188"/>
        <v xml:space="preserve"> </v>
      </c>
      <c r="K2891" s="272" t="str">
        <f>IF(D2891&gt;=('28 Populations and thresholds'!$I$174),"YES"," ")</f>
        <v>YES</v>
      </c>
      <c r="L2891" s="272" t="str">
        <f>IF(K2891="YES"," ",IF(D2891&gt;=('28 Populations and thresholds'!$I$174)*0.25,"YES"))</f>
        <v xml:space="preserve"> </v>
      </c>
      <c r="M2891" s="272" t="b">
        <f>OR('28 Populations and thresholds'!$J$174="CR",'28 Populations and thresholds'!$J$174="EN",'28 Populations and thresholds'!$J$174="VU")</f>
        <v>0</v>
      </c>
      <c r="N2891" s="273">
        <f>D2891/'28 Populations and thresholds'!$H$174</f>
        <v>2.6086956521739129E-2</v>
      </c>
      <c r="O2891" s="263" t="str">
        <f t="shared" si="189"/>
        <v xml:space="preserve"> </v>
      </c>
      <c r="P2891" s="275"/>
      <c r="Q2891" s="243" t="str">
        <f t="shared" ref="Q2891:Q2917" si="190">" "</f>
        <v xml:space="preserve"> </v>
      </c>
    </row>
    <row r="2892" spans="1:22" x14ac:dyDescent="0.2">
      <c r="A2892" s="275" t="s">
        <v>1582</v>
      </c>
      <c r="B2892" s="325" t="s">
        <v>958</v>
      </c>
      <c r="C2892" s="269" t="s">
        <v>3756</v>
      </c>
      <c r="D2892" s="279">
        <v>8439</v>
      </c>
      <c r="E2892" s="274" t="s">
        <v>4014</v>
      </c>
      <c r="F2892" s="272"/>
      <c r="G2892" s="263" t="str">
        <f t="shared" si="187"/>
        <v xml:space="preserve"> </v>
      </c>
      <c r="H2892" s="275"/>
      <c r="I2892" s="275" t="s">
        <v>4015</v>
      </c>
      <c r="J2892" s="263" t="str">
        <f t="shared" si="188"/>
        <v xml:space="preserve"> </v>
      </c>
      <c r="K2892" s="272" t="str">
        <f>IF(D2892&gt;=('28 Populations and thresholds'!$I$175),"YES"," ")</f>
        <v>YES</v>
      </c>
      <c r="L2892" s="272" t="str">
        <f>IF(K2892="YES"," ",IF(D2892&gt;=('28 Populations and thresholds'!$I$175)*0.25,"YES"))</f>
        <v xml:space="preserve"> </v>
      </c>
      <c r="M2892" s="272" t="b">
        <f>OR('28 Populations and thresholds'!$J$175="CR",'28 Populations and thresholds'!$J$175="EN",'28 Populations and thresholds'!$J$175="VU")</f>
        <v>0</v>
      </c>
      <c r="N2892" s="273">
        <f>D2892/'28 Populations and thresholds'!$H$175</f>
        <v>6.0712230215827341E-2</v>
      </c>
      <c r="O2892" s="263" t="str">
        <f t="shared" si="189"/>
        <v xml:space="preserve"> </v>
      </c>
      <c r="P2892" s="275"/>
      <c r="Q2892" s="243" t="str">
        <f t="shared" si="190"/>
        <v xml:space="preserve"> </v>
      </c>
    </row>
    <row r="2893" spans="1:22" x14ac:dyDescent="0.2">
      <c r="A2893" s="275" t="s">
        <v>1582</v>
      </c>
      <c r="B2893" s="325" t="s">
        <v>958</v>
      </c>
      <c r="C2893" s="278" t="s">
        <v>3447</v>
      </c>
      <c r="D2893" s="279">
        <v>2726</v>
      </c>
      <c r="E2893" s="274" t="s">
        <v>3389</v>
      </c>
      <c r="F2893" s="272"/>
      <c r="G2893" s="263" t="str">
        <f t="shared" si="187"/>
        <v xml:space="preserve"> </v>
      </c>
      <c r="H2893" s="275"/>
      <c r="I2893" s="275" t="s">
        <v>4281</v>
      </c>
      <c r="J2893" s="263" t="str">
        <f t="shared" si="188"/>
        <v xml:space="preserve"> </v>
      </c>
      <c r="K2893" s="272" t="str">
        <f>IF(D2893&gt;=('28 Populations and thresholds'!$I$145),"YES"," ")</f>
        <v>YES</v>
      </c>
      <c r="L2893" s="272" t="str">
        <f>IF(K2893="YES"," ",IF(D2893&gt;=('28 Populations and thresholds'!$I$145)*0.25,"YES"))</f>
        <v xml:space="preserve"> </v>
      </c>
      <c r="M2893" s="272" t="b">
        <f>OR('28 Populations and thresholds'!$J$145="CR",'28 Populations and thresholds'!$J$145="EN",'28 Populations and thresholds'!$J$145="VU")</f>
        <v>0</v>
      </c>
      <c r="N2893" s="273">
        <f>D2893/'28 Populations and thresholds'!$H$145</f>
        <v>2.726E-2</v>
      </c>
      <c r="O2893" s="263" t="str">
        <f t="shared" si="189"/>
        <v xml:space="preserve"> </v>
      </c>
      <c r="P2893" s="269"/>
      <c r="Q2893" s="243" t="str">
        <f t="shared" si="190"/>
        <v xml:space="preserve"> </v>
      </c>
    </row>
    <row r="2894" spans="1:22" x14ac:dyDescent="0.2">
      <c r="A2894" s="267" t="s">
        <v>1582</v>
      </c>
      <c r="B2894" s="268" t="s">
        <v>958</v>
      </c>
      <c r="C2894" s="269" t="s">
        <v>3776</v>
      </c>
      <c r="D2894" s="270">
        <v>790</v>
      </c>
      <c r="E2894" s="271">
        <v>31469</v>
      </c>
      <c r="F2894" s="276"/>
      <c r="G2894" s="263" t="str">
        <f t="shared" si="187"/>
        <v xml:space="preserve"> </v>
      </c>
      <c r="H2894" s="267" t="s">
        <v>21</v>
      </c>
      <c r="I2894" s="267" t="s">
        <v>853</v>
      </c>
      <c r="J2894" s="263" t="str">
        <f t="shared" si="188"/>
        <v xml:space="preserve"> </v>
      </c>
      <c r="K2894" s="272" t="str">
        <f>IF(D2894&gt;=('28 Populations and thresholds'!$I$210),"YES"," ")</f>
        <v>YES</v>
      </c>
      <c r="L2894" s="272" t="str">
        <f>IF(K2894="YES"," ",IF(D2894&gt;=('28 Populations and thresholds'!$I$210)*0.25,"YES"))</f>
        <v xml:space="preserve"> </v>
      </c>
      <c r="M2894" s="272" t="b">
        <f>OR('28 Populations and thresholds'!$J$210="CR",'28 Populations and thresholds'!$J$210="EN",'28 Populations and thresholds'!$J$210="VU")</f>
        <v>0</v>
      </c>
      <c r="N2894" s="273">
        <f>D2894/'28 Populations and thresholds'!$H$210</f>
        <v>3.1600000000000003E-2</v>
      </c>
      <c r="O2894" s="263" t="str">
        <f t="shared" si="189"/>
        <v xml:space="preserve"> </v>
      </c>
      <c r="P2894" s="269"/>
      <c r="Q2894" s="243" t="str">
        <f t="shared" si="190"/>
        <v xml:space="preserve"> </v>
      </c>
    </row>
    <row r="2895" spans="1:22" x14ac:dyDescent="0.2">
      <c r="A2895" s="275" t="s">
        <v>1582</v>
      </c>
      <c r="B2895" s="325" t="s">
        <v>958</v>
      </c>
      <c r="C2895" s="269" t="s">
        <v>1718</v>
      </c>
      <c r="D2895" s="279">
        <v>5205</v>
      </c>
      <c r="E2895" s="284" t="s">
        <v>130</v>
      </c>
      <c r="F2895" s="272"/>
      <c r="G2895" s="263" t="str">
        <f t="shared" si="187"/>
        <v xml:space="preserve"> </v>
      </c>
      <c r="H2895" s="275" t="s">
        <v>139</v>
      </c>
      <c r="I2895" s="275"/>
      <c r="J2895" s="263" t="str">
        <f t="shared" si="188"/>
        <v xml:space="preserve"> </v>
      </c>
      <c r="K2895" s="272" t="str">
        <f>IF(D2895&gt;=('28 Populations and thresholds'!$I$219),"YES"," ")</f>
        <v>YES</v>
      </c>
      <c r="L2895" s="272" t="str">
        <f>IF(K2895="YES"," ",IF(D2895&gt;=('28 Populations and thresholds'!$I$219)*0.25,"YES"))</f>
        <v xml:space="preserve"> </v>
      </c>
      <c r="M2895" s="272" t="b">
        <f>OR('28 Populations and thresholds'!$J$219="CR",'28 Populations and thresholds'!$J$219="EN",'28 Populations and thresholds'!$J$219="VU")</f>
        <v>0</v>
      </c>
      <c r="N2895" s="273">
        <f>D2895/'28 Populations and thresholds'!$H$219</f>
        <v>2.6025E-2</v>
      </c>
      <c r="O2895" s="263" t="str">
        <f t="shared" si="189"/>
        <v xml:space="preserve"> </v>
      </c>
      <c r="P2895" s="275"/>
      <c r="Q2895" s="243" t="str">
        <f t="shared" si="190"/>
        <v xml:space="preserve"> </v>
      </c>
    </row>
    <row r="2896" spans="1:22" x14ac:dyDescent="0.2">
      <c r="A2896" s="267" t="s">
        <v>1582</v>
      </c>
      <c r="B2896" s="268" t="s">
        <v>958</v>
      </c>
      <c r="C2896" s="269" t="s">
        <v>3471</v>
      </c>
      <c r="D2896" s="270">
        <v>1523</v>
      </c>
      <c r="E2896" s="271">
        <v>36540</v>
      </c>
      <c r="F2896" s="276"/>
      <c r="G2896" s="263" t="str">
        <f t="shared" si="187"/>
        <v xml:space="preserve"> </v>
      </c>
      <c r="H2896" s="267" t="s">
        <v>21</v>
      </c>
      <c r="I2896" s="267" t="s">
        <v>277</v>
      </c>
      <c r="J2896" s="263" t="str">
        <f t="shared" si="188"/>
        <v xml:space="preserve"> </v>
      </c>
      <c r="K2896" s="272" t="str">
        <f>IF(D2896&gt;=(('28 Populations and thresholds'!$I$183)+('28 Populations and thresholds'!$I$184)+('28 Populations and thresholds'!$I$185)),"YES"," ")</f>
        <v>YES</v>
      </c>
      <c r="L2896" s="272" t="str">
        <f>IF(K2896="YES"," ",IF(D2896&gt;=(('28 Populations and thresholds'!$I$183)+('28 Populations and thresholds'!$I$184)+('28 Populations and thresholds'!$I$185))*0.25,"YES"))</f>
        <v xml:space="preserve"> </v>
      </c>
      <c r="M2896" s="272" t="b">
        <f>OR('28 Populations and thresholds'!$J$183="CR",'28 Populations and thresholds'!$J$183="EN",'28 Populations and thresholds'!$J$183="VU")</f>
        <v>0</v>
      </c>
      <c r="N2896" s="273">
        <f>D2896/(('28 Populations and thresholds'!$H$183)+('28 Populations and thresholds'!$H$184)+('28 Populations and thresholds'!$H$185))</f>
        <v>5.0766666666666668E-3</v>
      </c>
      <c r="O2896" s="263" t="str">
        <f t="shared" si="189"/>
        <v xml:space="preserve"> </v>
      </c>
      <c r="P2896" s="275" t="s">
        <v>4568</v>
      </c>
      <c r="Q2896" s="243" t="str">
        <f t="shared" si="190"/>
        <v xml:space="preserve"> </v>
      </c>
    </row>
    <row r="2897" spans="1:22" x14ac:dyDescent="0.2">
      <c r="A2897" s="267" t="s">
        <v>1582</v>
      </c>
      <c r="B2897" s="268" t="s">
        <v>958</v>
      </c>
      <c r="C2897" s="269" t="s">
        <v>3480</v>
      </c>
      <c r="D2897" s="270">
        <v>2524</v>
      </c>
      <c r="E2897" s="271">
        <v>36540</v>
      </c>
      <c r="F2897" s="276"/>
      <c r="G2897" s="263" t="str">
        <f t="shared" si="187"/>
        <v xml:space="preserve"> </v>
      </c>
      <c r="H2897" s="267" t="s">
        <v>21</v>
      </c>
      <c r="I2897" s="267" t="s">
        <v>687</v>
      </c>
      <c r="J2897" s="263" t="str">
        <f t="shared" si="188"/>
        <v xml:space="preserve"> </v>
      </c>
      <c r="K2897" s="272" t="str">
        <f>IF(D2897&gt;=('28 Populations and thresholds'!$I$203),"YES"," ")</f>
        <v>YES</v>
      </c>
      <c r="L2897" s="272" t="str">
        <f>IF(K2897="YES"," ",IF(D2897&gt;=('28 Populations and thresholds'!$I$203)*0.25,"YES"))</f>
        <v xml:space="preserve"> </v>
      </c>
      <c r="M2897" s="272" t="b">
        <f>OR('28 Populations and thresholds'!$J$203="CR",'28 Populations and thresholds'!$J$203="EN",'28 Populations and thresholds'!$J$203="VU")</f>
        <v>0</v>
      </c>
      <c r="N2897" s="273">
        <f>D2897/'28 Populations and thresholds'!$H$203</f>
        <v>1.8696296296296298E-2</v>
      </c>
      <c r="O2897" s="263" t="str">
        <f t="shared" si="189"/>
        <v xml:space="preserve"> </v>
      </c>
      <c r="P2897" s="275"/>
      <c r="Q2897" s="243" t="str">
        <f t="shared" si="190"/>
        <v xml:space="preserve"> </v>
      </c>
    </row>
    <row r="2898" spans="1:22" x14ac:dyDescent="0.2">
      <c r="A2898" s="275" t="s">
        <v>1582</v>
      </c>
      <c r="B2898" s="325" t="s">
        <v>958</v>
      </c>
      <c r="C2898" s="278" t="s">
        <v>3461</v>
      </c>
      <c r="D2898" s="279">
        <v>1945</v>
      </c>
      <c r="E2898" s="274" t="s">
        <v>3389</v>
      </c>
      <c r="F2898" s="272"/>
      <c r="G2898" s="263" t="str">
        <f t="shared" si="187"/>
        <v xml:space="preserve"> </v>
      </c>
      <c r="H2898" s="275"/>
      <c r="I2898" s="275" t="s">
        <v>4281</v>
      </c>
      <c r="J2898" s="263" t="str">
        <f t="shared" si="188"/>
        <v xml:space="preserve"> </v>
      </c>
      <c r="K2898" s="272" t="str">
        <f>IF(D2898&gt;=('28 Populations and thresholds'!$I$164),"YES"," ")</f>
        <v>YES</v>
      </c>
      <c r="L2898" s="272" t="str">
        <f>IF(K2898="YES"," ",IF(D2898&gt;=('28 Populations and thresholds'!$I$164)*0.25,"YES"))</f>
        <v xml:space="preserve"> </v>
      </c>
      <c r="M2898" s="272" t="b">
        <f>OR('28 Populations and thresholds'!$J$164="CR",'28 Populations and thresholds'!$J$164="EN",'28 Populations and thresholds'!$J$164="VU")</f>
        <v>0</v>
      </c>
      <c r="N2898" s="273">
        <f>D2898/'28 Populations and thresholds'!$H$164</f>
        <v>2.4620253164556963E-2</v>
      </c>
      <c r="O2898" s="263" t="str">
        <f t="shared" si="189"/>
        <v xml:space="preserve"> </v>
      </c>
      <c r="P2898" s="275"/>
      <c r="Q2898" s="243" t="str">
        <f t="shared" si="190"/>
        <v xml:space="preserve"> </v>
      </c>
    </row>
    <row r="2899" spans="1:22" x14ac:dyDescent="0.2">
      <c r="A2899" s="275" t="s">
        <v>1582</v>
      </c>
      <c r="B2899" s="325" t="s">
        <v>958</v>
      </c>
      <c r="C2899" s="296" t="s">
        <v>3459</v>
      </c>
      <c r="D2899" s="279">
        <v>6298</v>
      </c>
      <c r="E2899" s="274" t="s">
        <v>3389</v>
      </c>
      <c r="F2899" s="272"/>
      <c r="G2899" s="263" t="str">
        <f t="shared" si="187"/>
        <v xml:space="preserve"> </v>
      </c>
      <c r="H2899" s="275"/>
      <c r="I2899" s="275" t="s">
        <v>4281</v>
      </c>
      <c r="J2899" s="263" t="str">
        <f t="shared" si="188"/>
        <v xml:space="preserve"> </v>
      </c>
      <c r="K2899" s="272" t="str">
        <f>IF(D2899&gt;=(('28 Populations and thresholds'!$I$161)+('28 Populations and thresholds'!$I$162)),"YES"," ")</f>
        <v>YES</v>
      </c>
      <c r="L2899" s="272" t="str">
        <f>IF(K2899="YES"," ",IF(D2899&gt;=(('28 Populations and thresholds'!$I$161)+('28 Populations and thresholds'!$I$162))*0.25,"YES"))</f>
        <v xml:space="preserve"> </v>
      </c>
      <c r="M2899" s="272" t="b">
        <f>OR('28 Populations and thresholds'!$J$161="CR",'28 Populations and thresholds'!$J$161="EN",'28 Populations and thresholds'!$J$161="VU")</f>
        <v>0</v>
      </c>
      <c r="N2899" s="273">
        <f>D2899/(('28 Populations and thresholds'!$H$161)+('28 Populations and thresholds'!$H$162))</f>
        <v>3.4988888888888889E-2</v>
      </c>
      <c r="O2899" s="263" t="str">
        <f t="shared" si="189"/>
        <v xml:space="preserve"> </v>
      </c>
      <c r="P2899" s="282" t="s">
        <v>4564</v>
      </c>
      <c r="Q2899" s="243" t="str">
        <f t="shared" si="190"/>
        <v xml:space="preserve"> </v>
      </c>
    </row>
    <row r="2900" spans="1:22" x14ac:dyDescent="0.2">
      <c r="A2900" s="267" t="s">
        <v>1582</v>
      </c>
      <c r="B2900" s="268" t="s">
        <v>958</v>
      </c>
      <c r="C2900" s="332" t="s">
        <v>3748</v>
      </c>
      <c r="D2900" s="270">
        <v>440</v>
      </c>
      <c r="E2900" s="271">
        <v>36540</v>
      </c>
      <c r="F2900" s="276"/>
      <c r="G2900" s="263" t="str">
        <f t="shared" si="187"/>
        <v xml:space="preserve"> </v>
      </c>
      <c r="H2900" s="267" t="s">
        <v>21</v>
      </c>
      <c r="I2900" s="267" t="s">
        <v>687</v>
      </c>
      <c r="J2900" s="263" t="str">
        <f t="shared" si="188"/>
        <v xml:space="preserve"> </v>
      </c>
      <c r="K2900" s="272" t="str">
        <f>IF(D2900&gt;=('28 Populations and thresholds'!$I$156),"YES"," ")</f>
        <v>YES</v>
      </c>
      <c r="L2900" s="272" t="str">
        <f>IF(K2900="YES"," ",IF(D2900&gt;=('28 Populations and thresholds'!$I$156)*0.25,"YES"))</f>
        <v xml:space="preserve"> </v>
      </c>
      <c r="M2900" s="272" t="b">
        <f>OR('28 Populations and thresholds'!$J$156="CR",'28 Populations and thresholds'!$J$156="EN",'28 Populations and thresholds'!$J$156="VU")</f>
        <v>0</v>
      </c>
      <c r="N2900" s="273">
        <f>D2900/'28 Populations and thresholds'!$H$156</f>
        <v>1.7600000000000001E-2</v>
      </c>
      <c r="O2900" s="263" t="str">
        <f t="shared" si="189"/>
        <v xml:space="preserve"> </v>
      </c>
      <c r="P2900" s="275" t="s">
        <v>4583</v>
      </c>
      <c r="Q2900" s="243" t="str">
        <f t="shared" si="190"/>
        <v xml:space="preserve"> </v>
      </c>
      <c r="R2900" s="4"/>
      <c r="S2900" s="4"/>
      <c r="T2900" s="4"/>
      <c r="U2900" s="4"/>
      <c r="V2900" s="4"/>
    </row>
    <row r="2901" spans="1:22" x14ac:dyDescent="0.2">
      <c r="A2901" s="267" t="s">
        <v>1582</v>
      </c>
      <c r="B2901" s="268" t="s">
        <v>958</v>
      </c>
      <c r="C2901" s="332" t="s">
        <v>3772</v>
      </c>
      <c r="D2901" s="270">
        <v>777</v>
      </c>
      <c r="E2901" s="271">
        <v>31017</v>
      </c>
      <c r="F2901" s="276"/>
      <c r="G2901" s="263" t="str">
        <f t="shared" si="187"/>
        <v xml:space="preserve"> </v>
      </c>
      <c r="H2901" s="267" t="s">
        <v>21</v>
      </c>
      <c r="I2901" s="267" t="s">
        <v>134</v>
      </c>
      <c r="J2901" s="263" t="str">
        <f t="shared" si="188"/>
        <v xml:space="preserve"> </v>
      </c>
      <c r="K2901" s="272" t="str">
        <f>IF(D2901&gt;=('28 Populations and thresholds'!$I$201),"YES"," ")</f>
        <v>YES</v>
      </c>
      <c r="L2901" s="272" t="str">
        <f>IF(K2901="YES"," ",IF(D2901&gt;=('28 Populations and thresholds'!$I$201)*0.25,"YES"))</f>
        <v xml:space="preserve"> </v>
      </c>
      <c r="M2901" s="272" t="b">
        <f>OR('28 Populations and thresholds'!$J$201="CR",'28 Populations and thresholds'!$J$201="EN",'28 Populations and thresholds'!$J$201="VU")</f>
        <v>0</v>
      </c>
      <c r="N2901" s="273">
        <f>D2901/'28 Populations and thresholds'!$H$201</f>
        <v>3.108E-2</v>
      </c>
      <c r="O2901" s="263" t="str">
        <f t="shared" si="189"/>
        <v xml:space="preserve"> </v>
      </c>
      <c r="P2901" s="269"/>
      <c r="Q2901" s="243" t="str">
        <f t="shared" si="190"/>
        <v xml:space="preserve"> </v>
      </c>
    </row>
    <row r="2902" spans="1:22" x14ac:dyDescent="0.2">
      <c r="A2902" s="275" t="s">
        <v>1582</v>
      </c>
      <c r="B2902" s="325" t="s">
        <v>958</v>
      </c>
      <c r="C2902" s="333" t="s">
        <v>3760</v>
      </c>
      <c r="D2902" s="279">
        <v>2324</v>
      </c>
      <c r="E2902" s="274" t="s">
        <v>3389</v>
      </c>
      <c r="F2902" s="272"/>
      <c r="G2902" s="263" t="str">
        <f t="shared" si="187"/>
        <v xml:space="preserve"> </v>
      </c>
      <c r="H2902" s="275"/>
      <c r="I2902" s="275" t="s">
        <v>4281</v>
      </c>
      <c r="J2902" s="263" t="str">
        <f t="shared" si="188"/>
        <v xml:space="preserve"> </v>
      </c>
      <c r="K2902" s="272" t="str">
        <f>IF(D2902&gt;=('28 Populations and thresholds'!$I$186),"YES"," ")</f>
        <v>YES</v>
      </c>
      <c r="L2902" s="272" t="str">
        <f>IF(K2902="YES"," ",IF(D2902&gt;=('28 Populations and thresholds'!$I$186)*0.25,"YES"))</f>
        <v xml:space="preserve"> </v>
      </c>
      <c r="M2902" s="272" t="b">
        <f>OR('28 Populations and thresholds'!$J$186="CR",'28 Populations and thresholds'!$J$186="EN",'28 Populations and thresholds'!$J$186="VU")</f>
        <v>0</v>
      </c>
      <c r="N2902" s="273">
        <f>D2902/'28 Populations and thresholds'!$H$186</f>
        <v>2.3240000000000001E-3</v>
      </c>
      <c r="O2902" s="263" t="str">
        <f t="shared" si="189"/>
        <v xml:space="preserve"> </v>
      </c>
      <c r="P2902" s="275"/>
      <c r="Q2902" s="243" t="str">
        <f t="shared" si="190"/>
        <v xml:space="preserve"> </v>
      </c>
    </row>
    <row r="2903" spans="1:22" x14ac:dyDescent="0.2">
      <c r="A2903" s="267" t="s">
        <v>1582</v>
      </c>
      <c r="B2903" s="268" t="s">
        <v>958</v>
      </c>
      <c r="C2903" s="280" t="s">
        <v>3745</v>
      </c>
      <c r="D2903" s="270">
        <v>2000</v>
      </c>
      <c r="E2903" s="271">
        <v>36540</v>
      </c>
      <c r="F2903" s="276"/>
      <c r="G2903" s="263" t="str">
        <f t="shared" si="187"/>
        <v xml:space="preserve"> </v>
      </c>
      <c r="H2903" s="267" t="s">
        <v>21</v>
      </c>
      <c r="I2903" s="267" t="s">
        <v>687</v>
      </c>
      <c r="J2903" s="263" t="str">
        <f t="shared" si="188"/>
        <v xml:space="preserve"> </v>
      </c>
      <c r="K2903" s="272" t="str">
        <f>IF(D2903&gt;=('28 Populations and thresholds'!$I$152),"YES"," ")</f>
        <v>YES</v>
      </c>
      <c r="L2903" s="272" t="str">
        <f>IF(K2903="YES"," ",IF(D2903&gt;=('28 Populations and thresholds'!$I$152)*0.25,"YES"))</f>
        <v xml:space="preserve"> </v>
      </c>
      <c r="M2903" s="272" t="b">
        <f>OR('28 Populations and thresholds'!$J$152="CR",'28 Populations and thresholds'!$J$152="EN",'28 Populations and thresholds'!$J$152="VU")</f>
        <v>0</v>
      </c>
      <c r="N2903" s="273">
        <f>D2903/'28 Populations and thresholds'!$H$152</f>
        <v>0.02</v>
      </c>
      <c r="O2903" s="263" t="str">
        <f t="shared" si="189"/>
        <v xml:space="preserve"> </v>
      </c>
      <c r="P2903" s="275"/>
      <c r="Q2903" s="243" t="str">
        <f t="shared" si="190"/>
        <v xml:space="preserve"> </v>
      </c>
      <c r="R2903" s="4"/>
      <c r="S2903" s="4"/>
      <c r="T2903" s="4"/>
      <c r="U2903" s="4"/>
      <c r="V2903" s="4"/>
    </row>
    <row r="2904" spans="1:22" x14ac:dyDescent="0.2">
      <c r="A2904" s="275" t="s">
        <v>1582</v>
      </c>
      <c r="B2904" s="325" t="s">
        <v>958</v>
      </c>
      <c r="C2904" s="278" t="s">
        <v>3770</v>
      </c>
      <c r="D2904" s="279">
        <v>3447</v>
      </c>
      <c r="E2904" s="274" t="s">
        <v>3389</v>
      </c>
      <c r="F2904" s="272"/>
      <c r="G2904" s="263" t="str">
        <f t="shared" si="187"/>
        <v xml:space="preserve"> </v>
      </c>
      <c r="H2904" s="275"/>
      <c r="I2904" s="275" t="s">
        <v>4281</v>
      </c>
      <c r="J2904" s="263" t="str">
        <f t="shared" si="188"/>
        <v xml:space="preserve"> </v>
      </c>
      <c r="K2904" s="272" t="str">
        <f>IF(D2904&gt;=('28 Populations and thresholds'!$I$199),"YES"," ")</f>
        <v>YES</v>
      </c>
      <c r="L2904" s="272" t="str">
        <f>IF(K2904="YES"," ",IF(D2904&gt;=('28 Populations and thresholds'!$I$199)*0.25,"YES"))</f>
        <v xml:space="preserve"> </v>
      </c>
      <c r="M2904" s="272" t="b">
        <f>OR('28 Populations and thresholds'!$J$199="CR",'28 Populations and thresholds'!$J$199="EN",'28 Populations and thresholds'!$J$199="VU")</f>
        <v>0</v>
      </c>
      <c r="N2904" s="273">
        <f>D2904/'28 Populations and thresholds'!$H$199</f>
        <v>1.0942857142857143E-2</v>
      </c>
      <c r="O2904" s="263" t="str">
        <f t="shared" si="189"/>
        <v xml:space="preserve"> </v>
      </c>
      <c r="P2904" s="275"/>
      <c r="Q2904" s="243" t="str">
        <f t="shared" si="190"/>
        <v xml:space="preserve"> </v>
      </c>
    </row>
    <row r="2905" spans="1:22" x14ac:dyDescent="0.2">
      <c r="A2905" s="275" t="s">
        <v>1582</v>
      </c>
      <c r="B2905" s="325" t="s">
        <v>958</v>
      </c>
      <c r="C2905" s="277" t="s">
        <v>3484</v>
      </c>
      <c r="D2905" s="279">
        <v>16</v>
      </c>
      <c r="E2905" s="274" t="s">
        <v>3389</v>
      </c>
      <c r="F2905" s="272"/>
      <c r="G2905" s="263" t="str">
        <f t="shared" si="187"/>
        <v xml:space="preserve"> </v>
      </c>
      <c r="H2905" s="275"/>
      <c r="I2905" s="275" t="s">
        <v>4281</v>
      </c>
      <c r="J2905" s="263" t="str">
        <f t="shared" si="188"/>
        <v xml:space="preserve"> </v>
      </c>
      <c r="K2905" s="272" t="str">
        <f>IF(D2905&gt;=('28 Populations and thresholds'!$I$209),"YES"," ")</f>
        <v>YES</v>
      </c>
      <c r="L2905" s="272" t="str">
        <f>IF(K2905="YES"," ",IF(D2905&gt;=('28 Populations and thresholds'!$I$209)*0.25,"YES"))</f>
        <v xml:space="preserve"> </v>
      </c>
      <c r="M2905" s="272" t="b">
        <f>OR('28 Populations and thresholds'!$J$209="CR",'28 Populations and thresholds'!$J$209="EN",'28 Populations and thresholds'!$J$209="VU")</f>
        <v>1</v>
      </c>
      <c r="N2905" s="273">
        <f>D2905/'28 Populations and thresholds'!$H$209</f>
        <v>3.3333333333333333E-2</v>
      </c>
      <c r="O2905" s="263" t="str">
        <f t="shared" si="189"/>
        <v xml:space="preserve"> </v>
      </c>
      <c r="P2905" s="275"/>
      <c r="Q2905" s="243" t="str">
        <f t="shared" si="190"/>
        <v xml:space="preserve"> </v>
      </c>
      <c r="R2905" s="4"/>
      <c r="S2905" s="4"/>
      <c r="T2905" s="4"/>
      <c r="U2905" s="4"/>
      <c r="V2905" s="4"/>
    </row>
    <row r="2906" spans="1:22" x14ac:dyDescent="0.2">
      <c r="A2906" s="275" t="s">
        <v>1582</v>
      </c>
      <c r="B2906" s="325" t="s">
        <v>958</v>
      </c>
      <c r="C2906" s="277" t="s">
        <v>3472</v>
      </c>
      <c r="D2906" s="279">
        <v>60</v>
      </c>
      <c r="E2906" s="274" t="s">
        <v>3389</v>
      </c>
      <c r="F2906" s="272"/>
      <c r="G2906" s="263" t="str">
        <f t="shared" si="187"/>
        <v xml:space="preserve"> </v>
      </c>
      <c r="H2906" s="275"/>
      <c r="I2906" s="275" t="s">
        <v>4281</v>
      </c>
      <c r="J2906" s="263" t="str">
        <f t="shared" si="188"/>
        <v xml:space="preserve"> </v>
      </c>
      <c r="K2906" s="272" t="str">
        <f>IF(D2906&gt;=('28 Populations and thresholds'!$I$188),"YES"," ")</f>
        <v>YES</v>
      </c>
      <c r="L2906" s="272" t="str">
        <f>IF(K2906="YES"," ",IF(D2906&gt;=('28 Populations and thresholds'!$I$188)*0.25,"YES"))</f>
        <v xml:space="preserve"> </v>
      </c>
      <c r="M2906" s="272" t="b">
        <f>OR('28 Populations and thresholds'!$J$188="CR",'28 Populations and thresholds'!$J$188="EN",'28 Populations and thresholds'!$J$188="VU")</f>
        <v>1</v>
      </c>
      <c r="N2906" s="273">
        <f>D2906/'28 Populations and thresholds'!$H$188</f>
        <v>0.1</v>
      </c>
      <c r="O2906" s="263" t="str">
        <f t="shared" si="189"/>
        <v xml:space="preserve"> </v>
      </c>
      <c r="P2906" s="275"/>
      <c r="Q2906" s="243" t="str">
        <f t="shared" si="190"/>
        <v xml:space="preserve"> </v>
      </c>
      <c r="R2906" s="4"/>
      <c r="S2906" s="4"/>
      <c r="T2906" s="4"/>
      <c r="U2906" s="4"/>
      <c r="V2906" s="4"/>
    </row>
    <row r="2907" spans="1:22" x14ac:dyDescent="0.2">
      <c r="A2907" s="267" t="s">
        <v>1582</v>
      </c>
      <c r="B2907" s="268" t="s">
        <v>958</v>
      </c>
      <c r="C2907" s="269" t="s">
        <v>3759</v>
      </c>
      <c r="D2907" s="270">
        <v>870</v>
      </c>
      <c r="E2907" s="271">
        <v>36540</v>
      </c>
      <c r="F2907" s="276"/>
      <c r="G2907" s="263" t="str">
        <f t="shared" si="187"/>
        <v xml:space="preserve"> </v>
      </c>
      <c r="H2907" s="267" t="s">
        <v>21</v>
      </c>
      <c r="I2907" s="267" t="s">
        <v>687</v>
      </c>
      <c r="J2907" s="263" t="str">
        <f t="shared" si="188"/>
        <v xml:space="preserve"> </v>
      </c>
      <c r="K2907" s="272" t="str">
        <f>IF(D2907&gt;=('28 Populations and thresholds'!$I$182),"YES"," ")</f>
        <v>YES</v>
      </c>
      <c r="L2907" s="272" t="str">
        <f>IF(K2907="YES"," ",IF(D2907&gt;=('28 Populations and thresholds'!$I$182)*0.25,"YES"))</f>
        <v xml:space="preserve"> </v>
      </c>
      <c r="M2907" s="272" t="b">
        <f>OR('28 Populations and thresholds'!$J$182="CR",'28 Populations and thresholds'!$J$182="EN",'28 Populations and thresholds'!$J$182="VU")</f>
        <v>0</v>
      </c>
      <c r="N2907" s="273">
        <f>D2907/'28 Populations and thresholds'!$H$182</f>
        <v>3.4799999999999998E-2</v>
      </c>
      <c r="O2907" s="263" t="str">
        <f t="shared" si="189"/>
        <v xml:space="preserve"> </v>
      </c>
      <c r="P2907" s="275"/>
      <c r="Q2907" s="243" t="str">
        <f t="shared" si="190"/>
        <v xml:space="preserve"> </v>
      </c>
      <c r="R2907" s="4"/>
      <c r="S2907" s="4"/>
      <c r="T2907" s="4"/>
      <c r="U2907" s="4"/>
      <c r="V2907" s="4"/>
    </row>
    <row r="2908" spans="1:22" x14ac:dyDescent="0.2">
      <c r="A2908" s="275" t="s">
        <v>1582</v>
      </c>
      <c r="B2908" s="325" t="s">
        <v>958</v>
      </c>
      <c r="C2908" s="277" t="s">
        <v>3758</v>
      </c>
      <c r="D2908" s="279">
        <v>750</v>
      </c>
      <c r="E2908" s="274" t="s">
        <v>3389</v>
      </c>
      <c r="F2908" s="272"/>
      <c r="G2908" s="263" t="str">
        <f t="shared" si="187"/>
        <v xml:space="preserve"> </v>
      </c>
      <c r="H2908" s="275"/>
      <c r="I2908" s="275" t="s">
        <v>4281</v>
      </c>
      <c r="J2908" s="263" t="str">
        <f t="shared" si="188"/>
        <v xml:space="preserve"> </v>
      </c>
      <c r="K2908" s="272" t="str">
        <f>IF(D2908&gt;=('28 Populations and thresholds'!$I$179),"YES"," ")</f>
        <v>YES</v>
      </c>
      <c r="L2908" s="272" t="str">
        <f>IF(K2908="YES"," ",IF(D2908&gt;=('28 Populations and thresholds'!$I$179)*0.25,"YES"))</f>
        <v xml:space="preserve"> </v>
      </c>
      <c r="M2908" s="272" t="b">
        <f>OR('28 Populations and thresholds'!$J$179="CR",'28 Populations and thresholds'!$J$179="EN",'28 Populations and thresholds'!$J$179="VU")</f>
        <v>0</v>
      </c>
      <c r="N2908" s="273">
        <f>D2908/'28 Populations and thresholds'!$H$179</f>
        <v>1.3636363636363636E-2</v>
      </c>
      <c r="O2908" s="263" t="str">
        <f t="shared" si="189"/>
        <v xml:space="preserve"> </v>
      </c>
      <c r="P2908" s="275"/>
      <c r="Q2908" s="243" t="str">
        <f t="shared" si="190"/>
        <v xml:space="preserve"> </v>
      </c>
    </row>
    <row r="2909" spans="1:22" x14ac:dyDescent="0.2">
      <c r="A2909" s="12" t="s">
        <v>1582</v>
      </c>
      <c r="B2909" s="9" t="s">
        <v>1729</v>
      </c>
      <c r="C2909" s="160" t="s">
        <v>1718</v>
      </c>
      <c r="D2909" s="5">
        <v>8500</v>
      </c>
      <c r="E2909" s="1" t="s">
        <v>36</v>
      </c>
      <c r="G2909" s="263" t="str">
        <f t="shared" si="187"/>
        <v xml:space="preserve"> </v>
      </c>
      <c r="H2909" s="13" t="s">
        <v>139</v>
      </c>
      <c r="J2909" s="263" t="str">
        <f t="shared" si="188"/>
        <v xml:space="preserve"> </v>
      </c>
      <c r="K2909" s="38" t="str">
        <f>IF(D2909&gt;=('28 Populations and thresholds'!$I$219),"YES"," ")</f>
        <v>YES</v>
      </c>
      <c r="L2909" s="38" t="str">
        <f>IF(K2909="YES"," ",IF(D2909&gt;=('28 Populations and thresholds'!$I$219)*0.25,"YES"))</f>
        <v xml:space="preserve"> </v>
      </c>
      <c r="M2909" s="38" t="b">
        <f>OR('28 Populations and thresholds'!$J$219="CR",'28 Populations and thresholds'!$J$219="EN",'28 Populations and thresholds'!$J$219="VU")</f>
        <v>0</v>
      </c>
      <c r="N2909" s="75">
        <f>D2909/'28 Populations and thresholds'!$H$219</f>
        <v>4.2500000000000003E-2</v>
      </c>
      <c r="O2909" s="263" t="str">
        <f t="shared" si="189"/>
        <v xml:space="preserve"> </v>
      </c>
      <c r="Q2909" s="243" t="str">
        <f t="shared" si="190"/>
        <v xml:space="preserve"> </v>
      </c>
    </row>
    <row r="2910" spans="1:22" x14ac:dyDescent="0.2">
      <c r="A2910" s="275" t="s">
        <v>1582</v>
      </c>
      <c r="B2910" s="269" t="s">
        <v>1730</v>
      </c>
      <c r="C2910" s="332" t="s">
        <v>1718</v>
      </c>
      <c r="D2910" s="279">
        <v>1500</v>
      </c>
      <c r="E2910" s="284" t="s">
        <v>1598</v>
      </c>
      <c r="F2910" s="272"/>
      <c r="G2910" s="263" t="str">
        <f t="shared" si="187"/>
        <v xml:space="preserve"> </v>
      </c>
      <c r="H2910" s="275" t="s">
        <v>139</v>
      </c>
      <c r="I2910" s="275"/>
      <c r="J2910" s="263" t="str">
        <f t="shared" si="188"/>
        <v xml:space="preserve"> </v>
      </c>
      <c r="K2910" s="272" t="str">
        <f>IF(D2910&gt;=('28 Populations and thresholds'!$I$219),"YES"," ")</f>
        <v>YES</v>
      </c>
      <c r="L2910" s="272" t="str">
        <f>IF(K2910="YES"," ",IF(D2910&gt;=('28 Populations and thresholds'!$I$219)*0.25,"YES"))</f>
        <v xml:space="preserve"> </v>
      </c>
      <c r="M2910" s="272" t="b">
        <f>OR('28 Populations and thresholds'!$J$219="CR",'28 Populations and thresholds'!$J$219="EN",'28 Populations and thresholds'!$J$219="VU")</f>
        <v>0</v>
      </c>
      <c r="N2910" s="273">
        <f>D2910/'28 Populations and thresholds'!$H$219</f>
        <v>7.4999999999999997E-3</v>
      </c>
      <c r="O2910" s="263" t="str">
        <f t="shared" si="189"/>
        <v xml:space="preserve"> </v>
      </c>
      <c r="P2910" s="275"/>
      <c r="Q2910" s="243" t="str">
        <f t="shared" si="190"/>
        <v xml:space="preserve"> </v>
      </c>
    </row>
    <row r="2911" spans="1:22" x14ac:dyDescent="0.2">
      <c r="A2911" s="144" t="s">
        <v>1582</v>
      </c>
      <c r="B2911" s="32" t="s">
        <v>3499</v>
      </c>
      <c r="C2911" s="160" t="s">
        <v>3484</v>
      </c>
      <c r="D2911" s="254">
        <v>3</v>
      </c>
      <c r="E2911" s="38">
        <v>2003</v>
      </c>
      <c r="F2911" s="165"/>
      <c r="G2911" s="263" t="str">
        <f t="shared" si="187"/>
        <v xml:space="preserve"> </v>
      </c>
      <c r="H2911" s="12" t="s">
        <v>139</v>
      </c>
      <c r="I2911" s="12" t="s">
        <v>3388</v>
      </c>
      <c r="J2911" s="263" t="str">
        <f t="shared" si="188"/>
        <v xml:space="preserve"> </v>
      </c>
      <c r="K2911" s="38" t="str">
        <f>IF(D2911&gt;=('28 Populations and thresholds'!$I$209),"YES"," ")</f>
        <v>YES</v>
      </c>
      <c r="L2911" s="38" t="str">
        <f>IF(K2911="YES"," ",IF(D2911&gt;=('28 Populations and thresholds'!$I$209)*0.25,"YES"))</f>
        <v xml:space="preserve"> </v>
      </c>
      <c r="M2911" s="38" t="b">
        <f>OR('28 Populations and thresholds'!$J$209="CR",'28 Populations and thresholds'!$J$209="EN",'28 Populations and thresholds'!$J$209="VU")</f>
        <v>1</v>
      </c>
      <c r="N2911" s="75">
        <f>D2911/'28 Populations and thresholds'!$H$209</f>
        <v>6.2500000000000003E-3</v>
      </c>
      <c r="O2911" s="263" t="str">
        <f t="shared" si="189"/>
        <v xml:space="preserve"> </v>
      </c>
      <c r="Q2911" s="243" t="str">
        <f t="shared" si="190"/>
        <v xml:space="preserve"> </v>
      </c>
      <c r="R2911" s="4"/>
      <c r="S2911" s="4"/>
      <c r="T2911" s="4"/>
      <c r="U2911" s="4"/>
      <c r="V2911" s="4"/>
    </row>
    <row r="2912" spans="1:22" x14ac:dyDescent="0.2">
      <c r="A2912" s="110" t="s">
        <v>1582</v>
      </c>
      <c r="B2912" s="108" t="s">
        <v>3486</v>
      </c>
      <c r="C2912" s="160" t="s">
        <v>3472</v>
      </c>
      <c r="D2912" s="108">
        <v>28</v>
      </c>
      <c r="E2912" s="109">
        <v>2004</v>
      </c>
      <c r="F2912" s="109"/>
      <c r="G2912" s="263" t="str">
        <f t="shared" si="187"/>
        <v xml:space="preserve"> </v>
      </c>
      <c r="H2912" s="12" t="s">
        <v>139</v>
      </c>
      <c r="I2912" s="12" t="s">
        <v>3388</v>
      </c>
      <c r="J2912" s="263" t="str">
        <f t="shared" si="188"/>
        <v xml:space="preserve"> </v>
      </c>
      <c r="K2912" s="38" t="str">
        <f>IF(D2912&gt;=('28 Populations and thresholds'!$I$188),"YES"," ")</f>
        <v>YES</v>
      </c>
      <c r="L2912" s="38" t="str">
        <f>IF(K2912="YES"," ",IF(D2912&gt;=('28 Populations and thresholds'!$I$188)*0.25,"YES"))</f>
        <v xml:space="preserve"> </v>
      </c>
      <c r="M2912" s="38" t="b">
        <f>OR('28 Populations and thresholds'!$J$188="CR",'28 Populations and thresholds'!$J$188="EN",'28 Populations and thresholds'!$J$188="VU")</f>
        <v>1</v>
      </c>
      <c r="N2912" s="75">
        <f>D2912/'28 Populations and thresholds'!$H$188</f>
        <v>4.6666666666666669E-2</v>
      </c>
      <c r="O2912" s="263" t="str">
        <f t="shared" si="189"/>
        <v xml:space="preserve"> </v>
      </c>
      <c r="P2912" s="9"/>
      <c r="Q2912" s="243" t="str">
        <f t="shared" si="190"/>
        <v xml:space="preserve"> </v>
      </c>
      <c r="R2912" s="4"/>
      <c r="S2912" s="4"/>
      <c r="T2912" s="4"/>
      <c r="U2912" s="4"/>
      <c r="V2912" s="4"/>
    </row>
    <row r="2913" spans="1:22" x14ac:dyDescent="0.2">
      <c r="A2913" s="275" t="s">
        <v>1582</v>
      </c>
      <c r="B2913" s="269" t="s">
        <v>1728</v>
      </c>
      <c r="C2913" s="332" t="s">
        <v>1718</v>
      </c>
      <c r="D2913" s="279">
        <v>2076</v>
      </c>
      <c r="E2913" s="284" t="s">
        <v>156</v>
      </c>
      <c r="F2913" s="272"/>
      <c r="G2913" s="263" t="str">
        <f t="shared" si="187"/>
        <v xml:space="preserve"> </v>
      </c>
      <c r="H2913" s="275" t="s">
        <v>139</v>
      </c>
      <c r="I2913" s="275"/>
      <c r="J2913" s="263" t="str">
        <f t="shared" si="188"/>
        <v xml:space="preserve"> </v>
      </c>
      <c r="K2913" s="272" t="str">
        <f>IF(D2913&gt;=('28 Populations and thresholds'!$I$219),"YES"," ")</f>
        <v>YES</v>
      </c>
      <c r="L2913" s="272" t="str">
        <f>IF(K2913="YES"," ",IF(D2913&gt;=('28 Populations and thresholds'!$I$219)*0.25,"YES"))</f>
        <v xml:space="preserve"> </v>
      </c>
      <c r="M2913" s="272" t="b">
        <f>OR('28 Populations and thresholds'!$J$219="CR",'28 Populations and thresholds'!$J$219="EN",'28 Populations and thresholds'!$J$219="VU")</f>
        <v>0</v>
      </c>
      <c r="N2913" s="273">
        <f>D2913/'28 Populations and thresholds'!$H$219</f>
        <v>1.038E-2</v>
      </c>
      <c r="O2913" s="263" t="str">
        <f t="shared" si="189"/>
        <v xml:space="preserve"> </v>
      </c>
      <c r="P2913" s="275"/>
      <c r="Q2913" s="243" t="str">
        <f t="shared" si="190"/>
        <v xml:space="preserve"> </v>
      </c>
    </row>
    <row r="2914" spans="1:22" x14ac:dyDescent="0.2">
      <c r="A2914" s="311" t="s">
        <v>1582</v>
      </c>
      <c r="B2914" s="310" t="s">
        <v>3488</v>
      </c>
      <c r="C2914" s="280" t="s">
        <v>3472</v>
      </c>
      <c r="D2914" s="310">
        <v>7</v>
      </c>
      <c r="E2914" s="312">
        <v>2006</v>
      </c>
      <c r="F2914" s="312"/>
      <c r="G2914" s="263" t="str">
        <f t="shared" si="187"/>
        <v xml:space="preserve"> </v>
      </c>
      <c r="H2914" s="275" t="s">
        <v>139</v>
      </c>
      <c r="I2914" s="275" t="s">
        <v>3388</v>
      </c>
      <c r="J2914" s="263" t="str">
        <f t="shared" si="188"/>
        <v xml:space="preserve"> </v>
      </c>
      <c r="K2914" s="272" t="str">
        <f>IF(D2914&gt;=('28 Populations and thresholds'!$I$188),"YES"," ")</f>
        <v>YES</v>
      </c>
      <c r="L2914" s="272" t="str">
        <f>IF(K2914="YES"," ",IF(D2914&gt;=('28 Populations and thresholds'!$I$188)*0.25,"YES"))</f>
        <v xml:space="preserve"> </v>
      </c>
      <c r="M2914" s="272" t="b">
        <f>OR('28 Populations and thresholds'!$J$188="CR",'28 Populations and thresholds'!$J$188="EN",'28 Populations and thresholds'!$J$188="VU")</f>
        <v>1</v>
      </c>
      <c r="N2914" s="273">
        <f>D2914/'28 Populations and thresholds'!$H$188</f>
        <v>1.1666666666666667E-2</v>
      </c>
      <c r="O2914" s="263" t="str">
        <f t="shared" si="189"/>
        <v xml:space="preserve"> </v>
      </c>
      <c r="P2914" s="269"/>
      <c r="Q2914" s="243" t="str">
        <f t="shared" si="190"/>
        <v xml:space="preserve"> </v>
      </c>
      <c r="R2914" s="4"/>
      <c r="S2914" s="4"/>
      <c r="T2914" s="4"/>
      <c r="U2914" s="4"/>
      <c r="V2914" s="4"/>
    </row>
    <row r="2915" spans="1:22" x14ac:dyDescent="0.2">
      <c r="A2915" s="144" t="s">
        <v>1582</v>
      </c>
      <c r="B2915" s="32" t="s">
        <v>3485</v>
      </c>
      <c r="C2915" s="4" t="s">
        <v>3484</v>
      </c>
      <c r="D2915" s="119">
        <v>2</v>
      </c>
      <c r="E2915" s="10">
        <v>2007</v>
      </c>
      <c r="F2915" s="165"/>
      <c r="G2915" s="263" t="str">
        <f t="shared" si="187"/>
        <v xml:space="preserve"> </v>
      </c>
      <c r="H2915" s="12" t="s">
        <v>139</v>
      </c>
      <c r="I2915" s="12" t="s">
        <v>3388</v>
      </c>
      <c r="J2915" s="263" t="str">
        <f t="shared" si="188"/>
        <v xml:space="preserve"> </v>
      </c>
      <c r="K2915" s="38" t="str">
        <f>IF(D2915&gt;=('28 Populations and thresholds'!$I$209),"YES"," ")</f>
        <v>YES</v>
      </c>
      <c r="L2915" s="38" t="str">
        <f>IF(K2915="YES"," ",IF(D2915&gt;=('28 Populations and thresholds'!$I$209)*0.25,"YES"))</f>
        <v xml:space="preserve"> </v>
      </c>
      <c r="M2915" s="38" t="b">
        <f>OR('28 Populations and thresholds'!$J$209="CR",'28 Populations and thresholds'!$J$209="EN",'28 Populations and thresholds'!$J$209="VU")</f>
        <v>1</v>
      </c>
      <c r="N2915" s="75">
        <f>D2915/'28 Populations and thresholds'!$H$209</f>
        <v>4.1666666666666666E-3</v>
      </c>
      <c r="O2915" s="263" t="str">
        <f t="shared" si="189"/>
        <v xml:space="preserve"> </v>
      </c>
      <c r="Q2915" s="243" t="str">
        <f t="shared" si="190"/>
        <v xml:space="preserve"> </v>
      </c>
      <c r="R2915" s="4"/>
      <c r="S2915" s="4"/>
      <c r="T2915" s="4"/>
      <c r="U2915" s="4"/>
      <c r="V2915" s="4"/>
    </row>
    <row r="2916" spans="1:22" x14ac:dyDescent="0.2">
      <c r="A2916" s="110" t="s">
        <v>1582</v>
      </c>
      <c r="B2916" s="108" t="s">
        <v>3485</v>
      </c>
      <c r="C2916" s="111" t="s">
        <v>3472</v>
      </c>
      <c r="D2916" s="108">
        <v>20</v>
      </c>
      <c r="E2916" s="109">
        <v>2007</v>
      </c>
      <c r="F2916" s="109"/>
      <c r="G2916" s="263" t="str">
        <f t="shared" si="187"/>
        <v xml:space="preserve"> </v>
      </c>
      <c r="H2916" s="12" t="s">
        <v>139</v>
      </c>
      <c r="I2916" s="12" t="s">
        <v>3388</v>
      </c>
      <c r="J2916" s="263" t="str">
        <f t="shared" si="188"/>
        <v xml:space="preserve"> </v>
      </c>
      <c r="K2916" s="38" t="str">
        <f>IF(D2916&gt;=('28 Populations and thresholds'!$I$188),"YES"," ")</f>
        <v>YES</v>
      </c>
      <c r="L2916" s="38" t="str">
        <f>IF(K2916="YES"," ",IF(D2916&gt;=('28 Populations and thresholds'!$I$188)*0.25,"YES"))</f>
        <v xml:space="preserve"> </v>
      </c>
      <c r="M2916" s="38" t="b">
        <f>OR('28 Populations and thresholds'!$J$188="CR",'28 Populations and thresholds'!$J$188="EN",'28 Populations and thresholds'!$J$188="VU")</f>
        <v>1</v>
      </c>
      <c r="N2916" s="75">
        <f>D2916/'28 Populations and thresholds'!$H$188</f>
        <v>3.3333333333333333E-2</v>
      </c>
      <c r="O2916" s="263" t="str">
        <f t="shared" si="189"/>
        <v xml:space="preserve"> </v>
      </c>
      <c r="P2916" s="9"/>
      <c r="Q2916" s="243" t="str">
        <f t="shared" si="190"/>
        <v xml:space="preserve"> </v>
      </c>
      <c r="R2916" s="4"/>
      <c r="S2916" s="4"/>
      <c r="T2916" s="4"/>
      <c r="U2916" s="4"/>
      <c r="V2916" s="4"/>
    </row>
    <row r="2917" spans="1:22" x14ac:dyDescent="0.2">
      <c r="A2917" s="275" t="s">
        <v>1582</v>
      </c>
      <c r="B2917" s="269" t="s">
        <v>4765</v>
      </c>
      <c r="C2917" s="280" t="s">
        <v>3724</v>
      </c>
      <c r="D2917" s="279">
        <v>2</v>
      </c>
      <c r="E2917" s="281">
        <v>34304</v>
      </c>
      <c r="F2917" s="272"/>
      <c r="G2917" s="263" t="str">
        <f t="shared" si="187"/>
        <v xml:space="preserve"> </v>
      </c>
      <c r="H2917" s="275" t="s">
        <v>4019</v>
      </c>
      <c r="I2917" s="275"/>
      <c r="J2917" s="263" t="str">
        <f t="shared" si="188"/>
        <v xml:space="preserve"> </v>
      </c>
      <c r="K2917" s="272" t="str">
        <f>IF(D2917&gt;=('28 Populations and thresholds'!$I$46),"YES"," ")</f>
        <v>YES</v>
      </c>
      <c r="L2917" s="272" t="str">
        <f>IF(K2917="YES"," ",IF(D2917&gt;=('28 Populations and thresholds'!$I$46)*0.25,"YES"))</f>
        <v xml:space="preserve"> </v>
      </c>
      <c r="M2917" s="272" t="b">
        <f>OR('28 Populations and thresholds'!$J$46="CR",'28 Populations and thresholds'!$J$46="EN",'28 Populations and thresholds'!$J$46="VU")</f>
        <v>1</v>
      </c>
      <c r="N2917" s="273">
        <f>D2917/'28 Populations and thresholds'!$H$46</f>
        <v>0.01</v>
      </c>
      <c r="O2917" s="263" t="str">
        <f t="shared" si="189"/>
        <v xml:space="preserve"> </v>
      </c>
      <c r="P2917" s="275"/>
      <c r="Q2917" s="243" t="str">
        <f t="shared" si="190"/>
        <v xml:space="preserve"> </v>
      </c>
    </row>
    <row r="2918" spans="1:22" x14ac:dyDescent="0.2">
      <c r="A2918" s="143" t="s">
        <v>1582</v>
      </c>
      <c r="B2918" s="40" t="s">
        <v>1585</v>
      </c>
      <c r="C2918" s="4" t="s">
        <v>3612</v>
      </c>
      <c r="D2918" s="41">
        <v>25000</v>
      </c>
      <c r="E2918" s="47" t="s">
        <v>1333</v>
      </c>
      <c r="F2918" s="43"/>
      <c r="G2918" s="263" t="str">
        <f t="shared" si="187"/>
        <v xml:space="preserve"> </v>
      </c>
      <c r="H2918" s="143" t="s">
        <v>15</v>
      </c>
      <c r="I2918" s="143" t="s">
        <v>1315</v>
      </c>
      <c r="J2918" s="263" t="str">
        <f t="shared" si="188"/>
        <v xml:space="preserve"> </v>
      </c>
      <c r="K2918" s="38" t="str">
        <f>IF(D2918&gt;=('28 Populations and thresholds'!$I$93),"YES"," ")</f>
        <v>YES</v>
      </c>
      <c r="L2918" s="38" t="str">
        <f>IF(K2918="YES"," ",IF(D2918&gt;=('28 Populations and thresholds'!$I$93)*0.25,"YES"))</f>
        <v xml:space="preserve"> </v>
      </c>
      <c r="M2918" s="38" t="b">
        <f>OR('28 Populations and thresholds'!$J$93="CR",'28 Populations and thresholds'!$J$93="EN",'28 Populations and thresholds'!$J$93="VU")</f>
        <v>0</v>
      </c>
      <c r="N2918" s="75">
        <f>D2918/'28 Populations and thresholds'!$H$93</f>
        <v>0.125</v>
      </c>
      <c r="O2918" s="263" t="str">
        <f t="shared" si="189"/>
        <v xml:space="preserve"> </v>
      </c>
      <c r="Q2918" s="243" t="str">
        <f t="shared" ref="Q2918:Q2969" si="191">" "</f>
        <v xml:space="preserve"> </v>
      </c>
    </row>
    <row r="2919" spans="1:22" x14ac:dyDescent="0.2">
      <c r="A2919" s="143" t="s">
        <v>1582</v>
      </c>
      <c r="B2919" s="40" t="s">
        <v>1585</v>
      </c>
      <c r="C2919" s="4" t="s">
        <v>3519</v>
      </c>
      <c r="D2919" s="41">
        <v>9000</v>
      </c>
      <c r="E2919" s="47" t="s">
        <v>1333</v>
      </c>
      <c r="F2919" s="43"/>
      <c r="G2919" s="263" t="str">
        <f t="shared" si="187"/>
        <v xml:space="preserve"> </v>
      </c>
      <c r="H2919" s="143" t="s">
        <v>15</v>
      </c>
      <c r="I2919" s="143" t="s">
        <v>1315</v>
      </c>
      <c r="J2919" s="263" t="str">
        <f t="shared" si="188"/>
        <v xml:space="preserve"> </v>
      </c>
      <c r="K2919" s="38" t="str">
        <f>IF(D2919&gt;=('28 Populations and thresholds'!$I$56),"YES"," ")</f>
        <v>YES</v>
      </c>
      <c r="L2919" s="38" t="str">
        <f>IF(K2919="YES"," ",IF(D2919&gt;=('28 Populations and thresholds'!$I$56)*0.25,"YES"))</f>
        <v xml:space="preserve"> </v>
      </c>
      <c r="M2919" s="38" t="b">
        <f>OR('28 Populations and thresholds'!$J$56="CR",'28 Populations and thresholds'!$J$56="EN",'28 Populations and thresholds'!$J$56="VU")</f>
        <v>0</v>
      </c>
      <c r="N2919" s="75">
        <f>D2919/'28 Populations and thresholds'!$H$56</f>
        <v>8.9999999999999993E-3</v>
      </c>
      <c r="O2919" s="263" t="str">
        <f t="shared" si="189"/>
        <v xml:space="preserve"> </v>
      </c>
      <c r="Q2919" s="243" t="str">
        <f t="shared" si="191"/>
        <v xml:space="preserve"> </v>
      </c>
    </row>
    <row r="2920" spans="1:22" x14ac:dyDescent="0.2">
      <c r="A2920" s="267" t="s">
        <v>1582</v>
      </c>
      <c r="B2920" s="268" t="s">
        <v>1586</v>
      </c>
      <c r="C2920" s="280" t="s">
        <v>3612</v>
      </c>
      <c r="D2920" s="270">
        <v>7000</v>
      </c>
      <c r="E2920" s="294" t="s">
        <v>1333</v>
      </c>
      <c r="F2920" s="276"/>
      <c r="G2920" s="263" t="str">
        <f t="shared" si="187"/>
        <v xml:space="preserve"> </v>
      </c>
      <c r="H2920" s="267" t="s">
        <v>15</v>
      </c>
      <c r="I2920" s="267" t="s">
        <v>1315</v>
      </c>
      <c r="J2920" s="263" t="str">
        <f t="shared" si="188"/>
        <v xml:space="preserve"> </v>
      </c>
      <c r="K2920" s="272" t="str">
        <f>IF(D2920&gt;=('28 Populations and thresholds'!$I$93),"YES"," ")</f>
        <v>YES</v>
      </c>
      <c r="L2920" s="272" t="str">
        <f>IF(K2920="YES"," ",IF(D2920&gt;=('28 Populations and thresholds'!$I$93)*0.25,"YES"))</f>
        <v xml:space="preserve"> </v>
      </c>
      <c r="M2920" s="272" t="b">
        <f>OR('28 Populations and thresholds'!$J$93="CR",'28 Populations and thresholds'!$J$93="EN",'28 Populations and thresholds'!$J$93="VU")</f>
        <v>0</v>
      </c>
      <c r="N2920" s="273">
        <f>D2920/'28 Populations and thresholds'!$H$93</f>
        <v>3.5000000000000003E-2</v>
      </c>
      <c r="O2920" s="263" t="str">
        <f t="shared" si="189"/>
        <v xml:space="preserve"> </v>
      </c>
      <c r="P2920" s="275"/>
      <c r="Q2920" s="243" t="str">
        <f>" "</f>
        <v xml:space="preserve"> </v>
      </c>
    </row>
    <row r="2921" spans="1:22" x14ac:dyDescent="0.2">
      <c r="A2921" s="267" t="s">
        <v>1582</v>
      </c>
      <c r="B2921" s="268" t="s">
        <v>1586</v>
      </c>
      <c r="C2921" s="269" t="s">
        <v>3748</v>
      </c>
      <c r="D2921" s="270">
        <v>1028</v>
      </c>
      <c r="E2921" s="271">
        <v>31017</v>
      </c>
      <c r="F2921" s="276"/>
      <c r="G2921" s="263" t="str">
        <f t="shared" si="187"/>
        <v xml:space="preserve"> </v>
      </c>
      <c r="H2921" s="267" t="s">
        <v>21</v>
      </c>
      <c r="I2921" s="267" t="s">
        <v>134</v>
      </c>
      <c r="J2921" s="263" t="str">
        <f t="shared" si="188"/>
        <v xml:space="preserve"> </v>
      </c>
      <c r="K2921" s="272" t="str">
        <f>IF(D2921&gt;=('28 Populations and thresholds'!$I$156),"YES"," ")</f>
        <v>YES</v>
      </c>
      <c r="L2921" s="272" t="str">
        <f>IF(K2921="YES"," ",IF(D2921&gt;=('28 Populations and thresholds'!$I$156)*0.25,"YES"))</f>
        <v xml:space="preserve"> </v>
      </c>
      <c r="M2921" s="272" t="b">
        <f>OR('28 Populations and thresholds'!$J$156="CR",'28 Populations and thresholds'!$J$156="EN",'28 Populations and thresholds'!$J$156="VU")</f>
        <v>0</v>
      </c>
      <c r="N2921" s="273">
        <f>D2921/'28 Populations and thresholds'!$H$156</f>
        <v>4.1119999999999997E-2</v>
      </c>
      <c r="O2921" s="263" t="str">
        <f t="shared" si="189"/>
        <v xml:space="preserve"> </v>
      </c>
      <c r="P2921" s="275" t="s">
        <v>4583</v>
      </c>
      <c r="Q2921" s="243" t="str">
        <f>" "</f>
        <v xml:space="preserve"> </v>
      </c>
      <c r="R2921" s="4"/>
      <c r="S2921" s="4"/>
      <c r="T2921" s="4"/>
      <c r="U2921" s="4"/>
      <c r="V2921" s="4"/>
    </row>
    <row r="2922" spans="1:22" x14ac:dyDescent="0.2">
      <c r="A2922" s="267" t="s">
        <v>1582</v>
      </c>
      <c r="B2922" s="268" t="s">
        <v>1586</v>
      </c>
      <c r="C2922" s="269" t="s">
        <v>3772</v>
      </c>
      <c r="D2922" s="270">
        <v>535</v>
      </c>
      <c r="E2922" s="271">
        <v>31017</v>
      </c>
      <c r="F2922" s="276"/>
      <c r="G2922" s="263" t="str">
        <f t="shared" si="187"/>
        <v xml:space="preserve"> </v>
      </c>
      <c r="H2922" s="267" t="s">
        <v>21</v>
      </c>
      <c r="I2922" s="267" t="s">
        <v>134</v>
      </c>
      <c r="J2922" s="263" t="str">
        <f t="shared" si="188"/>
        <v xml:space="preserve"> </v>
      </c>
      <c r="K2922" s="272" t="str">
        <f>IF(D2922&gt;=('28 Populations and thresholds'!$I$201),"YES"," ")</f>
        <v>YES</v>
      </c>
      <c r="L2922" s="272" t="str">
        <f>IF(K2922="YES"," ",IF(D2922&gt;=('28 Populations and thresholds'!$I$201)*0.25,"YES"))</f>
        <v xml:space="preserve"> </v>
      </c>
      <c r="M2922" s="272" t="b">
        <f>OR('28 Populations and thresholds'!$J$201="CR",'28 Populations and thresholds'!$J$201="EN",'28 Populations and thresholds'!$J$201="VU")</f>
        <v>0</v>
      </c>
      <c r="N2922" s="273">
        <f>D2922/'28 Populations and thresholds'!$H$201</f>
        <v>2.1399999999999999E-2</v>
      </c>
      <c r="O2922" s="263" t="str">
        <f t="shared" si="189"/>
        <v xml:space="preserve"> </v>
      </c>
      <c r="P2922" s="269"/>
      <c r="Q2922" s="243" t="str">
        <f>" "</f>
        <v xml:space="preserve"> </v>
      </c>
    </row>
    <row r="2923" spans="1:22" x14ac:dyDescent="0.2">
      <c r="A2923" s="267" t="s">
        <v>1582</v>
      </c>
      <c r="B2923" s="268" t="s">
        <v>1586</v>
      </c>
      <c r="C2923" s="280" t="s">
        <v>3771</v>
      </c>
      <c r="D2923" s="270">
        <v>281</v>
      </c>
      <c r="E2923" s="271">
        <v>31017</v>
      </c>
      <c r="F2923" s="276"/>
      <c r="G2923" s="263" t="str">
        <f t="shared" si="187"/>
        <v xml:space="preserve"> </v>
      </c>
      <c r="H2923" s="267" t="s">
        <v>21</v>
      </c>
      <c r="I2923" s="267" t="s">
        <v>134</v>
      </c>
      <c r="J2923" s="263" t="str">
        <f t="shared" si="188"/>
        <v xml:space="preserve"> </v>
      </c>
      <c r="K2923" s="272" t="str">
        <f>IF(D2923&gt;=('28 Populations and thresholds'!$I$200),"YES"," ")</f>
        <v>YES</v>
      </c>
      <c r="L2923" s="272" t="str">
        <f>IF(K2923="YES"," ",IF(D2923&gt;=('28 Populations and thresholds'!$I$200)*0.25,"YES"))</f>
        <v xml:space="preserve"> </v>
      </c>
      <c r="M2923" s="272" t="b">
        <f>OR('28 Populations and thresholds'!$J$200="CR",'28 Populations and thresholds'!$J$200="EN",'28 Populations and thresholds'!$J$200="VU")</f>
        <v>0</v>
      </c>
      <c r="N2923" s="273">
        <f>D2923/'28 Populations and thresholds'!$H$200</f>
        <v>2.81E-3</v>
      </c>
      <c r="O2923" s="263" t="str">
        <f t="shared" si="189"/>
        <v xml:space="preserve"> </v>
      </c>
      <c r="P2923" s="275"/>
      <c r="Q2923" s="243" t="str">
        <f>" "</f>
        <v xml:space="preserve"> </v>
      </c>
      <c r="R2923" s="4"/>
      <c r="S2923" s="4"/>
      <c r="T2923" s="4"/>
      <c r="U2923" s="4"/>
      <c r="V2923" s="4"/>
    </row>
    <row r="2924" spans="1:22" x14ac:dyDescent="0.2">
      <c r="A2924" s="12" t="s">
        <v>1582</v>
      </c>
      <c r="B2924" s="4" t="s">
        <v>4084</v>
      </c>
      <c r="C2924" s="4" t="s">
        <v>3724</v>
      </c>
      <c r="D2924" s="5">
        <v>8</v>
      </c>
      <c r="E2924" s="148">
        <v>33025</v>
      </c>
      <c r="G2924" s="263" t="str">
        <f t="shared" si="187"/>
        <v xml:space="preserve"> </v>
      </c>
      <c r="H2924" s="13" t="s">
        <v>4019</v>
      </c>
      <c r="J2924" s="263" t="str">
        <f t="shared" si="188"/>
        <v xml:space="preserve"> </v>
      </c>
      <c r="K2924" s="38" t="str">
        <f>IF(D2924&gt;=('28 Populations and thresholds'!$I$46),"YES"," ")</f>
        <v>YES</v>
      </c>
      <c r="L2924" s="38" t="str">
        <f>IF(K2924="YES"," ",IF(D2924&gt;=('28 Populations and thresholds'!$I$46)*0.25,"YES"))</f>
        <v xml:space="preserve"> </v>
      </c>
      <c r="M2924" s="38" t="b">
        <f>OR('28 Populations and thresholds'!$J$46="CR",'28 Populations and thresholds'!$J$46="EN",'28 Populations and thresholds'!$J$46="VU")</f>
        <v>1</v>
      </c>
      <c r="N2924" s="75">
        <f>D2924/'28 Populations and thresholds'!$H$46</f>
        <v>0.04</v>
      </c>
      <c r="O2924" s="263" t="str">
        <f t="shared" si="189"/>
        <v xml:space="preserve"> </v>
      </c>
      <c r="Q2924" s="243" t="str">
        <f t="shared" si="191"/>
        <v xml:space="preserve"> </v>
      </c>
    </row>
    <row r="2925" spans="1:22" x14ac:dyDescent="0.2">
      <c r="A2925" s="267" t="s">
        <v>1582</v>
      </c>
      <c r="B2925" s="268" t="s">
        <v>1086</v>
      </c>
      <c r="C2925" s="280" t="s">
        <v>3472</v>
      </c>
      <c r="D2925" s="270">
        <v>11</v>
      </c>
      <c r="E2925" s="271">
        <v>31017</v>
      </c>
      <c r="F2925" s="276"/>
      <c r="G2925" s="263" t="str">
        <f t="shared" si="187"/>
        <v xml:space="preserve"> </v>
      </c>
      <c r="H2925" s="267" t="s">
        <v>21</v>
      </c>
      <c r="I2925" s="267" t="s">
        <v>614</v>
      </c>
      <c r="J2925" s="263" t="str">
        <f t="shared" si="188"/>
        <v xml:space="preserve"> </v>
      </c>
      <c r="K2925" s="272" t="str">
        <f>IF(D2925&gt;=('28 Populations and thresholds'!$I$188),"YES"," ")</f>
        <v>YES</v>
      </c>
      <c r="L2925" s="272" t="str">
        <f>IF(K2925="YES"," ",IF(D2925&gt;=('28 Populations and thresholds'!$I$188)*0.25,"YES"))</f>
        <v xml:space="preserve"> </v>
      </c>
      <c r="M2925" s="272" t="b">
        <f>OR('28 Populations and thresholds'!$J$188="CR",'28 Populations and thresholds'!$J$188="EN",'28 Populations and thresholds'!$J$188="VU")</f>
        <v>1</v>
      </c>
      <c r="N2925" s="273">
        <f>D2925/'28 Populations and thresholds'!$H$188</f>
        <v>1.8333333333333333E-2</v>
      </c>
      <c r="O2925" s="263" t="str">
        <f t="shared" si="189"/>
        <v xml:space="preserve"> </v>
      </c>
      <c r="P2925" s="269"/>
      <c r="Q2925" s="243" t="str">
        <f t="shared" si="191"/>
        <v xml:space="preserve"> </v>
      </c>
      <c r="R2925" s="4"/>
      <c r="S2925" s="4"/>
      <c r="T2925" s="4"/>
      <c r="U2925" s="4"/>
      <c r="V2925" s="4"/>
    </row>
    <row r="2926" spans="1:22" x14ac:dyDescent="0.2">
      <c r="A2926" s="182" t="s">
        <v>1582</v>
      </c>
      <c r="B2926" s="186" t="s">
        <v>4507</v>
      </c>
      <c r="C2926" s="192" t="s">
        <v>3786</v>
      </c>
      <c r="D2926" s="180">
        <v>2000</v>
      </c>
      <c r="E2926" s="190"/>
      <c r="F2926" s="190"/>
      <c r="G2926" s="263" t="str">
        <f t="shared" si="187"/>
        <v xml:space="preserve"> </v>
      </c>
      <c r="H2926" s="12" t="s">
        <v>4498</v>
      </c>
      <c r="I2926" s="187"/>
      <c r="J2926" s="263" t="str">
        <f t="shared" si="188"/>
        <v xml:space="preserve"> </v>
      </c>
      <c r="K2926" s="38" t="str">
        <f>IF(D2926&gt;=('28 Populations and thresholds'!$I$238),"YES"," ")</f>
        <v>YES</v>
      </c>
      <c r="L2926" s="38" t="str">
        <f>IF(K2926="YES"," ",IF(D2926&gt;=('28 Populations and thresholds'!$I$238)*0.25,"YES"))</f>
        <v xml:space="preserve"> </v>
      </c>
      <c r="M2926" s="38" t="b">
        <f>OR('28 Populations and thresholds'!$J$238="CR",'28 Populations and thresholds'!$J$238="EN",'28 Populations and thresholds'!$J$238="VU")</f>
        <v>0</v>
      </c>
      <c r="N2926" s="75">
        <f>D2926/'28 Populations and thresholds'!$H$238</f>
        <v>2.8571428571428571E-2</v>
      </c>
      <c r="O2926" s="263" t="str">
        <f t="shared" si="189"/>
        <v xml:space="preserve"> </v>
      </c>
      <c r="P2926" s="12" t="s">
        <v>4567</v>
      </c>
      <c r="Q2926" s="243" t="str">
        <f>" "</f>
        <v xml:space="preserve"> </v>
      </c>
    </row>
    <row r="2927" spans="1:22" x14ac:dyDescent="0.2">
      <c r="A2927" s="182" t="s">
        <v>1582</v>
      </c>
      <c r="B2927" s="186" t="s">
        <v>4507</v>
      </c>
      <c r="C2927" s="177" t="s">
        <v>3782</v>
      </c>
      <c r="D2927" s="180">
        <v>1200</v>
      </c>
      <c r="E2927" s="190"/>
      <c r="F2927" s="190"/>
      <c r="G2927" s="263" t="str">
        <f t="shared" si="187"/>
        <v xml:space="preserve"> </v>
      </c>
      <c r="H2927" s="12" t="s">
        <v>4498</v>
      </c>
      <c r="I2927" s="187"/>
      <c r="J2927" s="263" t="str">
        <f t="shared" si="188"/>
        <v xml:space="preserve"> </v>
      </c>
      <c r="K2927" s="38" t="str">
        <f>IF(D2927&gt;=('28 Populations and thresholds'!$I$227),"YES"," ")</f>
        <v>YES</v>
      </c>
      <c r="L2927" s="38" t="str">
        <f>IF(K2927="YES"," ",IF(D2927&gt;=('28 Populations and thresholds'!$I$227)*0.25,"YES"))</f>
        <v xml:space="preserve"> </v>
      </c>
      <c r="M2927" s="38" t="b">
        <f>OR('28 Populations and thresholds'!$J$227="CR",'28 Populations and thresholds'!$J$227="EN",'28 Populations and thresholds'!$J$227="VU")</f>
        <v>0</v>
      </c>
      <c r="N2927" s="75">
        <f>D2927/'28 Populations and thresholds'!$H$227</f>
        <v>1.2E-2</v>
      </c>
      <c r="O2927" s="263" t="str">
        <f t="shared" si="189"/>
        <v xml:space="preserve"> </v>
      </c>
      <c r="Q2927" s="243" t="str">
        <f>" "</f>
        <v xml:space="preserve"> </v>
      </c>
    </row>
    <row r="2928" spans="1:22" x14ac:dyDescent="0.2">
      <c r="A2928" s="143" t="s">
        <v>1582</v>
      </c>
      <c r="B2928" s="186" t="s">
        <v>4507</v>
      </c>
      <c r="C2928" s="111" t="s">
        <v>3472</v>
      </c>
      <c r="D2928" s="41">
        <v>20</v>
      </c>
      <c r="E2928" s="46">
        <v>33303</v>
      </c>
      <c r="F2928" s="43"/>
      <c r="G2928" s="263" t="str">
        <f t="shared" si="187"/>
        <v xml:space="preserve"> </v>
      </c>
      <c r="H2928" s="143" t="s">
        <v>21</v>
      </c>
      <c r="I2928" s="143" t="s">
        <v>853</v>
      </c>
      <c r="J2928" s="263" t="str">
        <f t="shared" si="188"/>
        <v xml:space="preserve"> </v>
      </c>
      <c r="K2928" s="38" t="str">
        <f>IF(D2928&gt;=('28 Populations and thresholds'!$I$188),"YES"," ")</f>
        <v>YES</v>
      </c>
      <c r="L2928" s="38" t="str">
        <f>IF(K2928="YES"," ",IF(D2928&gt;=('28 Populations and thresholds'!$I$188)*0.25,"YES"))</f>
        <v xml:space="preserve"> </v>
      </c>
      <c r="M2928" s="38" t="b">
        <f>OR('28 Populations and thresholds'!$J$188="CR",'28 Populations and thresholds'!$J$188="EN",'28 Populations and thresholds'!$J$188="VU")</f>
        <v>1</v>
      </c>
      <c r="N2928" s="75">
        <f>D2928/'28 Populations and thresholds'!$H$188</f>
        <v>3.3333333333333333E-2</v>
      </c>
      <c r="O2928" s="263" t="str">
        <f t="shared" si="189"/>
        <v xml:space="preserve"> </v>
      </c>
      <c r="P2928" s="9"/>
      <c r="Q2928" s="243" t="str">
        <f>" "</f>
        <v xml:space="preserve"> </v>
      </c>
      <c r="R2928" s="4"/>
      <c r="S2928" s="4"/>
      <c r="T2928" s="4"/>
      <c r="U2928" s="4"/>
      <c r="V2928" s="4"/>
    </row>
    <row r="2929" spans="1:22" x14ac:dyDescent="0.2">
      <c r="A2929" s="275" t="s">
        <v>1582</v>
      </c>
      <c r="B2929" s="269" t="s">
        <v>1673</v>
      </c>
      <c r="C2929" s="269" t="s">
        <v>3722</v>
      </c>
      <c r="D2929" s="279">
        <v>136196</v>
      </c>
      <c r="E2929" s="284" t="s">
        <v>156</v>
      </c>
      <c r="F2929" s="272"/>
      <c r="G2929" s="263" t="str">
        <f t="shared" si="187"/>
        <v xml:space="preserve"> </v>
      </c>
      <c r="H2929" s="275" t="s">
        <v>139</v>
      </c>
      <c r="I2929" s="275"/>
      <c r="J2929" s="263" t="str">
        <f t="shared" si="188"/>
        <v xml:space="preserve"> </v>
      </c>
      <c r="K2929" s="272" t="str">
        <f>IF(D2929&gt;=('28 Populations and thresholds'!$I$43),"YES"," ")</f>
        <v>YES</v>
      </c>
      <c r="L2929" s="272" t="str">
        <f>IF(K2929="YES"," ",IF(D2929&gt;=('28 Populations and thresholds'!$I$43)*0.25,"YES"))</f>
        <v xml:space="preserve"> </v>
      </c>
      <c r="M2929" s="272" t="b">
        <f>OR('28 Populations and thresholds'!$J$43="CR",'28 Populations and thresholds'!$J$43="EN",'28 Populations and thresholds'!$J$43="VU")</f>
        <v>0</v>
      </c>
      <c r="N2929" s="273">
        <f>D2929/'28 Populations and thresholds'!$H$43</f>
        <v>0.45398666666666665</v>
      </c>
      <c r="O2929" s="263" t="str">
        <f t="shared" si="189"/>
        <v xml:space="preserve"> </v>
      </c>
      <c r="P2929" s="275"/>
      <c r="Q2929" s="243" t="str">
        <f t="shared" si="191"/>
        <v xml:space="preserve"> </v>
      </c>
      <c r="R2929" s="4"/>
      <c r="S2929" s="4"/>
      <c r="T2929" s="4"/>
      <c r="U2929" s="4"/>
      <c r="V2929" s="4"/>
    </row>
    <row r="2930" spans="1:22" x14ac:dyDescent="0.2">
      <c r="A2930" s="275" t="s">
        <v>1582</v>
      </c>
      <c r="B2930" s="269" t="s">
        <v>1673</v>
      </c>
      <c r="C2930" s="269" t="s">
        <v>1672</v>
      </c>
      <c r="D2930" s="279">
        <v>109</v>
      </c>
      <c r="E2930" s="284" t="s">
        <v>156</v>
      </c>
      <c r="F2930" s="272"/>
      <c r="G2930" s="263" t="str">
        <f t="shared" si="187"/>
        <v xml:space="preserve"> </v>
      </c>
      <c r="H2930" s="275" t="s">
        <v>139</v>
      </c>
      <c r="I2930" s="275"/>
      <c r="J2930" s="263" t="str">
        <f t="shared" si="188"/>
        <v xml:space="preserve"> </v>
      </c>
      <c r="K2930" s="272" t="str">
        <f>IF(D2930&gt;=('28 Populations and thresholds'!$I$42),"YES"," ")</f>
        <v>YES</v>
      </c>
      <c r="L2930" s="272" t="str">
        <f>IF(K2930="YES"," ",IF(D2930&gt;=('28 Populations and thresholds'!$I$42)*0.25,"YES"))</f>
        <v xml:space="preserve"> </v>
      </c>
      <c r="M2930" s="272" t="b">
        <f>OR('28 Populations and thresholds'!$J$42="CR",'28 Populations and thresholds'!$J$42="EN",'28 Populations and thresholds'!$J$42="VU")</f>
        <v>0</v>
      </c>
      <c r="N2930" s="273">
        <f>D2930/'28 Populations and thresholds'!$H$42</f>
        <v>1.09E-2</v>
      </c>
      <c r="O2930" s="263" t="str">
        <f t="shared" si="189"/>
        <v xml:space="preserve"> </v>
      </c>
      <c r="P2930" s="275"/>
      <c r="Q2930" s="243" t="str">
        <f t="shared" si="191"/>
        <v xml:space="preserve"> </v>
      </c>
    </row>
    <row r="2931" spans="1:22" x14ac:dyDescent="0.2">
      <c r="A2931" s="12" t="s">
        <v>1582</v>
      </c>
      <c r="B2931" s="4" t="s">
        <v>3704</v>
      </c>
      <c r="C2931" s="4" t="s">
        <v>3676</v>
      </c>
      <c r="D2931" s="5">
        <v>16</v>
      </c>
      <c r="E2931" s="104">
        <v>2000</v>
      </c>
      <c r="G2931" s="263" t="str">
        <f t="shared" si="187"/>
        <v xml:space="preserve"> </v>
      </c>
      <c r="H2931" s="12" t="s">
        <v>139</v>
      </c>
      <c r="I2931" s="12" t="s">
        <v>3388</v>
      </c>
      <c r="J2931" s="263" t="str">
        <f t="shared" si="188"/>
        <v xml:space="preserve"> </v>
      </c>
      <c r="K2931" s="38" t="str">
        <f>IF(D2931&gt;=('28 Populations and thresholds'!$I$96),"YES"," ")</f>
        <v>YES</v>
      </c>
      <c r="L2931" s="38" t="str">
        <f>IF(K2931="YES"," ",IF(D2931&gt;=('28 Populations and thresholds'!$I$96)*0.25,"YES"))</f>
        <v xml:space="preserve"> </v>
      </c>
      <c r="M2931" s="38" t="b">
        <f>OR('28 Populations and thresholds'!$J$96="CR",'28 Populations and thresholds'!$J$96="EN",'28 Populations and thresholds'!$J$96="VU")</f>
        <v>1</v>
      </c>
      <c r="N2931" s="75">
        <f>D2931/'28 Populations and thresholds'!$H$96</f>
        <v>1.6E-2</v>
      </c>
      <c r="O2931" s="263" t="str">
        <f t="shared" si="189"/>
        <v xml:space="preserve"> </v>
      </c>
      <c r="P2931" s="9"/>
      <c r="Q2931" s="243" t="str">
        <f t="shared" si="191"/>
        <v xml:space="preserve"> </v>
      </c>
    </row>
    <row r="2932" spans="1:22" x14ac:dyDescent="0.2">
      <c r="A2932" s="275" t="s">
        <v>1582</v>
      </c>
      <c r="B2932" s="269" t="s">
        <v>3700</v>
      </c>
      <c r="C2932" s="269" t="s">
        <v>3676</v>
      </c>
      <c r="D2932" s="279">
        <v>3</v>
      </c>
      <c r="E2932" s="274">
        <v>1989</v>
      </c>
      <c r="F2932" s="272"/>
      <c r="G2932" s="263" t="str">
        <f t="shared" si="187"/>
        <v xml:space="preserve"> </v>
      </c>
      <c r="H2932" s="275" t="s">
        <v>139</v>
      </c>
      <c r="I2932" s="275" t="s">
        <v>3388</v>
      </c>
      <c r="J2932" s="263" t="str">
        <f t="shared" si="188"/>
        <v xml:space="preserve"> </v>
      </c>
      <c r="K2932" s="272" t="str">
        <f>IF(D2932&gt;=('28 Populations and thresholds'!$I$96),"YES"," ")</f>
        <v>YES</v>
      </c>
      <c r="L2932" s="272" t="str">
        <f>IF(K2932="YES"," ",IF(D2932&gt;=('28 Populations and thresholds'!$I$96)*0.25,"YES"))</f>
        <v xml:space="preserve"> </v>
      </c>
      <c r="M2932" s="272" t="b">
        <f>OR('28 Populations and thresholds'!$J$96="CR",'28 Populations and thresholds'!$J$96="EN",'28 Populations and thresholds'!$J$96="VU")</f>
        <v>1</v>
      </c>
      <c r="N2932" s="273">
        <f>D2932/'28 Populations and thresholds'!$H$96</f>
        <v>3.0000000000000001E-3</v>
      </c>
      <c r="O2932" s="263" t="str">
        <f t="shared" si="189"/>
        <v xml:space="preserve"> </v>
      </c>
      <c r="P2932" s="269"/>
      <c r="Q2932" s="243" t="str">
        <f t="shared" si="191"/>
        <v xml:space="preserve"> </v>
      </c>
    </row>
    <row r="2933" spans="1:22" x14ac:dyDescent="0.2">
      <c r="A2933" s="143" t="s">
        <v>1582</v>
      </c>
      <c r="B2933" s="40" t="s">
        <v>932</v>
      </c>
      <c r="C2933" s="4" t="s">
        <v>3748</v>
      </c>
      <c r="D2933" s="41">
        <v>300</v>
      </c>
      <c r="E2933" s="46">
        <v>32514</v>
      </c>
      <c r="F2933" s="43"/>
      <c r="G2933" s="263" t="str">
        <f t="shared" si="187"/>
        <v xml:space="preserve"> </v>
      </c>
      <c r="H2933" s="143" t="s">
        <v>21</v>
      </c>
      <c r="I2933" s="143" t="s">
        <v>853</v>
      </c>
      <c r="J2933" s="263" t="str">
        <f t="shared" si="188"/>
        <v xml:space="preserve"> </v>
      </c>
      <c r="K2933" s="38" t="str">
        <f>IF(D2933&gt;=('28 Populations and thresholds'!$I$156),"YES"," ")</f>
        <v>YES</v>
      </c>
      <c r="L2933" s="38" t="str">
        <f>IF(K2933="YES"," ",IF(D2933&gt;=('28 Populations and thresholds'!$I$156)*0.25,"YES"))</f>
        <v xml:space="preserve"> </v>
      </c>
      <c r="M2933" s="38" t="b">
        <f>OR('28 Populations and thresholds'!$J$156="CR",'28 Populations and thresholds'!$J$156="EN",'28 Populations and thresholds'!$J$156="VU")</f>
        <v>0</v>
      </c>
      <c r="N2933" s="75">
        <f>D2933/'28 Populations and thresholds'!$H$156</f>
        <v>1.2E-2</v>
      </c>
      <c r="O2933" s="263" t="str">
        <f t="shared" si="189"/>
        <v xml:space="preserve"> </v>
      </c>
      <c r="P2933" s="12" t="s">
        <v>4583</v>
      </c>
      <c r="Q2933" s="243" t="str">
        <f t="shared" si="191"/>
        <v xml:space="preserve"> </v>
      </c>
      <c r="R2933" s="4"/>
      <c r="S2933" s="4"/>
      <c r="T2933" s="4"/>
      <c r="U2933" s="4"/>
      <c r="V2933" s="4"/>
    </row>
    <row r="2934" spans="1:22" x14ac:dyDescent="0.2">
      <c r="A2934" s="143" t="s">
        <v>1582</v>
      </c>
      <c r="B2934" s="40" t="s">
        <v>932</v>
      </c>
      <c r="C2934" s="4" t="s">
        <v>3753</v>
      </c>
      <c r="D2934" s="41">
        <v>250</v>
      </c>
      <c r="E2934" s="46">
        <v>32514</v>
      </c>
      <c r="F2934" s="43"/>
      <c r="G2934" s="263" t="str">
        <f t="shared" si="187"/>
        <v xml:space="preserve"> </v>
      </c>
      <c r="H2934" s="143" t="s">
        <v>21</v>
      </c>
      <c r="I2934" s="143" t="s">
        <v>853</v>
      </c>
      <c r="J2934" s="263" t="str">
        <f t="shared" si="188"/>
        <v xml:space="preserve"> </v>
      </c>
      <c r="K2934" s="38" t="str">
        <f>IF(D2934&gt;=('28 Populations and thresholds'!$I$171),"YES"," ")</f>
        <v>YES</v>
      </c>
      <c r="L2934" s="38" t="str">
        <f>IF(K2934="YES"," ",IF(D2934&gt;=('28 Populations and thresholds'!$I$171)*0.25,"YES"))</f>
        <v xml:space="preserve"> </v>
      </c>
      <c r="M2934" s="38" t="b">
        <f>OR('28 Populations and thresholds'!$J$171="CR",'28 Populations and thresholds'!$J$171="EN",'28 Populations and thresholds'!$J$171="VU")</f>
        <v>0</v>
      </c>
      <c r="N2934" s="75">
        <f>D2934/'28 Populations and thresholds'!$H$171</f>
        <v>2.5000000000000001E-4</v>
      </c>
      <c r="O2934" s="263" t="str">
        <f t="shared" si="189"/>
        <v xml:space="preserve"> </v>
      </c>
      <c r="Q2934" s="243" t="str">
        <f t="shared" si="191"/>
        <v xml:space="preserve"> </v>
      </c>
    </row>
    <row r="2935" spans="1:22" x14ac:dyDescent="0.2">
      <c r="A2935" s="143" t="s">
        <v>1582</v>
      </c>
      <c r="B2935" s="40" t="s">
        <v>932</v>
      </c>
      <c r="C2935" s="111" t="s">
        <v>3473</v>
      </c>
      <c r="D2935" s="41">
        <v>1000</v>
      </c>
      <c r="E2935" s="46">
        <v>32514</v>
      </c>
      <c r="F2935" s="43"/>
      <c r="G2935" s="263" t="str">
        <f t="shared" si="187"/>
        <v xml:space="preserve"> </v>
      </c>
      <c r="H2935" s="143" t="s">
        <v>21</v>
      </c>
      <c r="I2935" s="143" t="s">
        <v>853</v>
      </c>
      <c r="J2935" s="263" t="str">
        <f t="shared" si="188"/>
        <v xml:space="preserve"> </v>
      </c>
      <c r="K2935" s="38" t="str">
        <f>IF(D2935&gt;=('28 Populations and thresholds'!$I$190),"YES"," ")</f>
        <v>YES</v>
      </c>
      <c r="L2935" s="38" t="str">
        <f>IF(K2935="YES"," ",IF(D2935&gt;=('28 Populations and thresholds'!$I$190)*0.25,"YES"))</f>
        <v xml:space="preserve"> </v>
      </c>
      <c r="M2935" s="38" t="b">
        <f>OR('28 Populations and thresholds'!$J$190="CR",'28 Populations and thresholds'!$J$190="EN",'28 Populations and thresholds'!$J$190="VU")</f>
        <v>0</v>
      </c>
      <c r="N2935" s="75">
        <f>D2935/'28 Populations and thresholds'!$H$190</f>
        <v>0.01</v>
      </c>
      <c r="O2935" s="263" t="str">
        <f t="shared" si="189"/>
        <v xml:space="preserve"> </v>
      </c>
      <c r="Q2935" s="243" t="str">
        <f t="shared" si="191"/>
        <v xml:space="preserve"> </v>
      </c>
    </row>
    <row r="2936" spans="1:22" x14ac:dyDescent="0.2">
      <c r="A2936" s="275" t="s">
        <v>1582</v>
      </c>
      <c r="B2936" s="269" t="s">
        <v>3702</v>
      </c>
      <c r="C2936" s="269" t="s">
        <v>3676</v>
      </c>
      <c r="D2936" s="279">
        <v>30</v>
      </c>
      <c r="E2936" s="274">
        <v>1989</v>
      </c>
      <c r="F2936" s="272"/>
      <c r="G2936" s="263" t="str">
        <f t="shared" si="187"/>
        <v xml:space="preserve"> </v>
      </c>
      <c r="H2936" s="275" t="s">
        <v>139</v>
      </c>
      <c r="I2936" s="275" t="s">
        <v>3388</v>
      </c>
      <c r="J2936" s="263" t="str">
        <f t="shared" si="188"/>
        <v xml:space="preserve"> </v>
      </c>
      <c r="K2936" s="272" t="str">
        <f>IF(D2936&gt;=('28 Populations and thresholds'!$I$96),"YES"," ")</f>
        <v>YES</v>
      </c>
      <c r="L2936" s="272" t="str">
        <f>IF(K2936="YES"," ",IF(D2936&gt;=('28 Populations and thresholds'!$I$96)*0.25,"YES"))</f>
        <v xml:space="preserve"> </v>
      </c>
      <c r="M2936" s="272" t="b">
        <f>OR('28 Populations and thresholds'!$J$96="CR",'28 Populations and thresholds'!$J$96="EN",'28 Populations and thresholds'!$J$96="VU")</f>
        <v>1</v>
      </c>
      <c r="N2936" s="273">
        <f>D2936/'28 Populations and thresholds'!$H$96</f>
        <v>0.03</v>
      </c>
      <c r="O2936" s="263" t="str">
        <f t="shared" si="189"/>
        <v xml:space="preserve"> </v>
      </c>
      <c r="P2936" s="269"/>
      <c r="Q2936" s="243" t="str">
        <f t="shared" si="191"/>
        <v xml:space="preserve"> </v>
      </c>
    </row>
    <row r="2937" spans="1:22" x14ac:dyDescent="0.2">
      <c r="A2937" s="12" t="s">
        <v>1582</v>
      </c>
      <c r="B2937" s="4" t="s">
        <v>3703</v>
      </c>
      <c r="C2937" s="4" t="s">
        <v>3676</v>
      </c>
      <c r="D2937" s="5">
        <v>15</v>
      </c>
      <c r="E2937" s="104">
        <v>1993</v>
      </c>
      <c r="G2937" s="263" t="str">
        <f t="shared" si="187"/>
        <v xml:space="preserve"> </v>
      </c>
      <c r="H2937" s="12" t="s">
        <v>139</v>
      </c>
      <c r="I2937" s="12" t="s">
        <v>3388</v>
      </c>
      <c r="J2937" s="263" t="str">
        <f t="shared" si="188"/>
        <v xml:space="preserve"> </v>
      </c>
      <c r="K2937" s="38" t="str">
        <f>IF(D2937&gt;=('28 Populations and thresholds'!$I$96),"YES"," ")</f>
        <v>YES</v>
      </c>
      <c r="L2937" s="38" t="str">
        <f>IF(K2937="YES"," ",IF(D2937&gt;=('28 Populations and thresholds'!$I$96)*0.25,"YES"))</f>
        <v xml:space="preserve"> </v>
      </c>
      <c r="M2937" s="38" t="b">
        <f>OR('28 Populations and thresholds'!$J$96="CR",'28 Populations and thresholds'!$J$96="EN",'28 Populations and thresholds'!$J$96="VU")</f>
        <v>1</v>
      </c>
      <c r="N2937" s="75">
        <f>D2937/'28 Populations and thresholds'!$H$96</f>
        <v>1.4999999999999999E-2</v>
      </c>
      <c r="O2937" s="263" t="str">
        <f t="shared" si="189"/>
        <v xml:space="preserve"> </v>
      </c>
      <c r="P2937" s="9"/>
      <c r="Q2937" s="243" t="str">
        <f t="shared" si="191"/>
        <v xml:space="preserve"> </v>
      </c>
    </row>
    <row r="2938" spans="1:22" x14ac:dyDescent="0.2">
      <c r="A2938" s="275" t="s">
        <v>1582</v>
      </c>
      <c r="B2938" s="269" t="s">
        <v>1262</v>
      </c>
      <c r="C2938" s="269" t="s">
        <v>3676</v>
      </c>
      <c r="D2938" s="279">
        <v>10</v>
      </c>
      <c r="E2938" s="274">
        <v>1989</v>
      </c>
      <c r="F2938" s="272"/>
      <c r="G2938" s="263" t="str">
        <f t="shared" si="187"/>
        <v xml:space="preserve"> </v>
      </c>
      <c r="H2938" s="275" t="s">
        <v>139</v>
      </c>
      <c r="I2938" s="275" t="s">
        <v>3388</v>
      </c>
      <c r="J2938" s="263" t="str">
        <f t="shared" si="188"/>
        <v xml:space="preserve"> </v>
      </c>
      <c r="K2938" s="272" t="str">
        <f>IF(D2938&gt;=('28 Populations and thresholds'!$I$96),"YES"," ")</f>
        <v>YES</v>
      </c>
      <c r="L2938" s="272" t="str">
        <f>IF(K2938="YES"," ",IF(D2938&gt;=('28 Populations and thresholds'!$I$96)*0.25,"YES"))</f>
        <v xml:space="preserve"> </v>
      </c>
      <c r="M2938" s="272" t="b">
        <f>OR('28 Populations and thresholds'!$J$96="CR",'28 Populations and thresholds'!$J$96="EN",'28 Populations and thresholds'!$J$96="VU")</f>
        <v>1</v>
      </c>
      <c r="N2938" s="273">
        <f>D2938/'28 Populations and thresholds'!$H$96</f>
        <v>0.01</v>
      </c>
      <c r="O2938" s="263" t="str">
        <f t="shared" si="189"/>
        <v xml:space="preserve"> </v>
      </c>
      <c r="P2938" s="269"/>
      <c r="Q2938" s="243" t="str">
        <f t="shared" si="191"/>
        <v xml:space="preserve"> </v>
      </c>
    </row>
    <row r="2939" spans="1:22" x14ac:dyDescent="0.2">
      <c r="A2939" s="267" t="s">
        <v>1582</v>
      </c>
      <c r="B2939" s="268" t="s">
        <v>1262</v>
      </c>
      <c r="C2939" s="269" t="s">
        <v>3748</v>
      </c>
      <c r="D2939" s="270">
        <v>370</v>
      </c>
      <c r="E2939" s="271">
        <v>32478</v>
      </c>
      <c r="F2939" s="276"/>
      <c r="G2939" s="263" t="str">
        <f t="shared" si="187"/>
        <v xml:space="preserve"> </v>
      </c>
      <c r="H2939" s="267" t="s">
        <v>21</v>
      </c>
      <c r="I2939" s="267" t="s">
        <v>1263</v>
      </c>
      <c r="J2939" s="263" t="str">
        <f t="shared" si="188"/>
        <v xml:space="preserve"> </v>
      </c>
      <c r="K2939" s="272" t="str">
        <f>IF(D2939&gt;=('28 Populations and thresholds'!$I$156),"YES"," ")</f>
        <v>YES</v>
      </c>
      <c r="L2939" s="272" t="str">
        <f>IF(K2939="YES"," ",IF(D2939&gt;=('28 Populations and thresholds'!$I$156)*0.25,"YES"))</f>
        <v xml:space="preserve"> </v>
      </c>
      <c r="M2939" s="272" t="b">
        <f>OR('28 Populations and thresholds'!$J$156="CR",'28 Populations and thresholds'!$J$156="EN",'28 Populations and thresholds'!$J$156="VU")</f>
        <v>0</v>
      </c>
      <c r="N2939" s="273">
        <f>D2939/'28 Populations and thresholds'!$H$156</f>
        <v>1.4800000000000001E-2</v>
      </c>
      <c r="O2939" s="263" t="str">
        <f t="shared" si="189"/>
        <v xml:space="preserve"> </v>
      </c>
      <c r="P2939" s="275" t="s">
        <v>4583</v>
      </c>
      <c r="Q2939" s="243" t="str">
        <f t="shared" si="191"/>
        <v xml:space="preserve"> </v>
      </c>
      <c r="R2939" s="4"/>
      <c r="S2939" s="4"/>
      <c r="T2939" s="4"/>
      <c r="U2939" s="4"/>
      <c r="V2939" s="4"/>
    </row>
    <row r="2940" spans="1:22" x14ac:dyDescent="0.2">
      <c r="A2940" s="143" t="s">
        <v>1582</v>
      </c>
      <c r="B2940" s="40" t="s">
        <v>1588</v>
      </c>
      <c r="C2940" s="4" t="s">
        <v>3676</v>
      </c>
      <c r="D2940" s="41">
        <v>170</v>
      </c>
      <c r="E2940" s="47" t="s">
        <v>1317</v>
      </c>
      <c r="F2940" s="43"/>
      <c r="G2940" s="263" t="str">
        <f t="shared" si="187"/>
        <v xml:space="preserve"> </v>
      </c>
      <c r="H2940" s="143" t="s">
        <v>15</v>
      </c>
      <c r="I2940" s="143" t="s">
        <v>1315</v>
      </c>
      <c r="J2940" s="263" t="str">
        <f t="shared" si="188"/>
        <v xml:space="preserve"> </v>
      </c>
      <c r="K2940" s="38" t="str">
        <f>IF(D2940&gt;=('28 Populations and thresholds'!$I$96),"YES"," ")</f>
        <v>YES</v>
      </c>
      <c r="L2940" s="38" t="str">
        <f>IF(K2940="YES"," ",IF(D2940&gt;=('28 Populations and thresholds'!$I$96)*0.25,"YES"))</f>
        <v xml:space="preserve"> </v>
      </c>
      <c r="M2940" s="38" t="b">
        <f>OR('28 Populations and thresholds'!$J$96="CR",'28 Populations and thresholds'!$J$96="EN",'28 Populations and thresholds'!$J$96="VU")</f>
        <v>1</v>
      </c>
      <c r="N2940" s="75">
        <f>D2940/'28 Populations and thresholds'!$H$96</f>
        <v>0.17</v>
      </c>
      <c r="O2940" s="263" t="str">
        <f t="shared" si="189"/>
        <v xml:space="preserve"> </v>
      </c>
      <c r="P2940" s="9"/>
      <c r="Q2940" s="243" t="str">
        <f>" "</f>
        <v xml:space="preserve"> </v>
      </c>
    </row>
    <row r="2941" spans="1:22" x14ac:dyDescent="0.2">
      <c r="A2941" s="143" t="s">
        <v>1582</v>
      </c>
      <c r="B2941" s="40" t="s">
        <v>1588</v>
      </c>
      <c r="C2941" s="4" t="s">
        <v>3612</v>
      </c>
      <c r="D2941" s="41">
        <v>4740</v>
      </c>
      <c r="E2941" s="47" t="s">
        <v>1317</v>
      </c>
      <c r="F2941" s="43"/>
      <c r="G2941" s="263" t="str">
        <f t="shared" si="187"/>
        <v xml:space="preserve"> </v>
      </c>
      <c r="H2941" s="143" t="s">
        <v>15</v>
      </c>
      <c r="I2941" s="143" t="s">
        <v>1315</v>
      </c>
      <c r="J2941" s="263" t="str">
        <f t="shared" si="188"/>
        <v xml:space="preserve"> </v>
      </c>
      <c r="K2941" s="38" t="str">
        <f>IF(D2941&gt;=('28 Populations and thresholds'!$I$93),"YES"," ")</f>
        <v>YES</v>
      </c>
      <c r="L2941" s="38" t="str">
        <f>IF(K2941="YES"," ",IF(D2941&gt;=('28 Populations and thresholds'!$I$93)*0.25,"YES"))</f>
        <v xml:space="preserve"> </v>
      </c>
      <c r="M2941" s="38" t="b">
        <f>OR('28 Populations and thresholds'!$J$93="CR",'28 Populations and thresholds'!$J$93="EN",'28 Populations and thresholds'!$J$93="VU")</f>
        <v>0</v>
      </c>
      <c r="N2941" s="75">
        <f>D2941/'28 Populations and thresholds'!$H$93</f>
        <v>2.3699999999999999E-2</v>
      </c>
      <c r="O2941" s="263" t="str">
        <f t="shared" si="189"/>
        <v xml:space="preserve"> </v>
      </c>
      <c r="Q2941" s="243" t="str">
        <f>" "</f>
        <v xml:space="preserve"> </v>
      </c>
    </row>
    <row r="2942" spans="1:22" x14ac:dyDescent="0.2">
      <c r="A2942" s="143" t="s">
        <v>1582</v>
      </c>
      <c r="B2942" s="40" t="s">
        <v>1588</v>
      </c>
      <c r="C2942" s="4" t="s">
        <v>3519</v>
      </c>
      <c r="D2942" s="41">
        <v>9535</v>
      </c>
      <c r="E2942" s="47" t="s">
        <v>1349</v>
      </c>
      <c r="F2942" s="43"/>
      <c r="G2942" s="263" t="str">
        <f t="shared" si="187"/>
        <v xml:space="preserve"> </v>
      </c>
      <c r="H2942" s="143" t="s">
        <v>15</v>
      </c>
      <c r="I2942" s="143" t="s">
        <v>1315</v>
      </c>
      <c r="J2942" s="263" t="str">
        <f t="shared" si="188"/>
        <v xml:space="preserve"> </v>
      </c>
      <c r="K2942" s="38" t="str">
        <f>IF(D2942&gt;=('28 Populations and thresholds'!$I$56),"YES"," ")</f>
        <v>YES</v>
      </c>
      <c r="L2942" s="38" t="str">
        <f>IF(K2942="YES"," ",IF(D2942&gt;=('28 Populations and thresholds'!$I$56)*0.25,"YES"))</f>
        <v xml:space="preserve"> </v>
      </c>
      <c r="M2942" s="38" t="b">
        <f>OR('28 Populations and thresholds'!$J$56="CR",'28 Populations and thresholds'!$J$56="EN",'28 Populations and thresholds'!$J$56="VU")</f>
        <v>0</v>
      </c>
      <c r="N2942" s="75">
        <f>D2942/'28 Populations and thresholds'!$H$56</f>
        <v>9.5350000000000001E-3</v>
      </c>
      <c r="O2942" s="263" t="str">
        <f t="shared" si="189"/>
        <v xml:space="preserve"> </v>
      </c>
      <c r="Q2942" s="243" t="str">
        <f>" "</f>
        <v xml:space="preserve"> </v>
      </c>
    </row>
    <row r="2943" spans="1:22" x14ac:dyDescent="0.2">
      <c r="A2943" s="275" t="s">
        <v>1582</v>
      </c>
      <c r="B2943" s="269" t="s">
        <v>3698</v>
      </c>
      <c r="C2943" s="269" t="s">
        <v>3676</v>
      </c>
      <c r="D2943" s="279">
        <v>4</v>
      </c>
      <c r="E2943" s="274">
        <v>1992</v>
      </c>
      <c r="F2943" s="272"/>
      <c r="G2943" s="263" t="str">
        <f t="shared" si="187"/>
        <v xml:space="preserve"> </v>
      </c>
      <c r="H2943" s="275" t="s">
        <v>139</v>
      </c>
      <c r="I2943" s="275" t="s">
        <v>3388</v>
      </c>
      <c r="J2943" s="263" t="str">
        <f t="shared" si="188"/>
        <v xml:space="preserve"> </v>
      </c>
      <c r="K2943" s="272" t="str">
        <f>IF(D2943&gt;=('28 Populations and thresholds'!$I$96),"YES"," ")</f>
        <v>YES</v>
      </c>
      <c r="L2943" s="272" t="str">
        <f>IF(K2943="YES"," ",IF(D2943&gt;=('28 Populations and thresholds'!$I$96)*0.25,"YES"))</f>
        <v xml:space="preserve"> </v>
      </c>
      <c r="M2943" s="272" t="b">
        <f>OR('28 Populations and thresholds'!$J$96="CR",'28 Populations and thresholds'!$J$96="EN",'28 Populations and thresholds'!$J$96="VU")</f>
        <v>1</v>
      </c>
      <c r="N2943" s="273">
        <f>D2943/'28 Populations and thresholds'!$H$96</f>
        <v>4.0000000000000001E-3</v>
      </c>
      <c r="O2943" s="263" t="str">
        <f t="shared" si="189"/>
        <v xml:space="preserve"> </v>
      </c>
      <c r="P2943" s="269"/>
      <c r="Q2943" s="243" t="str">
        <f t="shared" si="191"/>
        <v xml:space="preserve"> </v>
      </c>
    </row>
    <row r="2944" spans="1:22" x14ac:dyDescent="0.2">
      <c r="A2944" s="12" t="s">
        <v>1582</v>
      </c>
      <c r="B2944" s="4" t="s">
        <v>1589</v>
      </c>
      <c r="C2944" s="4" t="s">
        <v>3676</v>
      </c>
      <c r="D2944" s="5">
        <v>10</v>
      </c>
      <c r="E2944" s="104">
        <v>1989</v>
      </c>
      <c r="G2944" s="263" t="str">
        <f t="shared" si="187"/>
        <v xml:space="preserve"> </v>
      </c>
      <c r="H2944" s="12" t="s">
        <v>139</v>
      </c>
      <c r="I2944" s="12" t="s">
        <v>3388</v>
      </c>
      <c r="J2944" s="263" t="str">
        <f t="shared" si="188"/>
        <v xml:space="preserve"> </v>
      </c>
      <c r="K2944" s="38" t="str">
        <f>IF(D2944&gt;=('28 Populations and thresholds'!$I$96),"YES"," ")</f>
        <v>YES</v>
      </c>
      <c r="L2944" s="38" t="str">
        <f>IF(K2944="YES"," ",IF(D2944&gt;=('28 Populations and thresholds'!$I$96)*0.25,"YES"))</f>
        <v xml:space="preserve"> </v>
      </c>
      <c r="M2944" s="38" t="b">
        <f>OR('28 Populations and thresholds'!$J$96="CR",'28 Populations and thresholds'!$J$96="EN",'28 Populations and thresholds'!$J$96="VU")</f>
        <v>1</v>
      </c>
      <c r="N2944" s="75">
        <f>D2944/'28 Populations and thresholds'!$H$96</f>
        <v>0.01</v>
      </c>
      <c r="O2944" s="263" t="str">
        <f t="shared" si="189"/>
        <v xml:space="preserve"> </v>
      </c>
      <c r="P2944" s="9"/>
      <c r="Q2944" s="243" t="str">
        <f t="shared" si="191"/>
        <v xml:space="preserve"> </v>
      </c>
    </row>
    <row r="2945" spans="1:22" x14ac:dyDescent="0.2">
      <c r="A2945" s="12" t="s">
        <v>1582</v>
      </c>
      <c r="B2945" s="4" t="s">
        <v>1589</v>
      </c>
      <c r="C2945" s="4" t="s">
        <v>3519</v>
      </c>
      <c r="D2945" s="5">
        <v>35000</v>
      </c>
      <c r="E2945" s="104">
        <v>2005</v>
      </c>
      <c r="G2945" s="263" t="str">
        <f t="shared" ref="G2945:G3008" si="192">" "</f>
        <v xml:space="preserve"> </v>
      </c>
      <c r="H2945" s="12" t="s">
        <v>139</v>
      </c>
      <c r="I2945" s="12" t="s">
        <v>3388</v>
      </c>
      <c r="J2945" s="263" t="str">
        <f t="shared" ref="J2945:J3008" si="193">" "</f>
        <v xml:space="preserve"> </v>
      </c>
      <c r="K2945" s="38" t="str">
        <f>IF(D2945&gt;=('28 Populations and thresholds'!$I$56),"YES"," ")</f>
        <v>YES</v>
      </c>
      <c r="L2945" s="38" t="str">
        <f>IF(K2945="YES"," ",IF(D2945&gt;=('28 Populations and thresholds'!$I$56)*0.25,"YES"))</f>
        <v xml:space="preserve"> </v>
      </c>
      <c r="M2945" s="38" t="b">
        <f>OR('28 Populations and thresholds'!$J$56="CR",'28 Populations and thresholds'!$J$56="EN",'28 Populations and thresholds'!$J$56="VU")</f>
        <v>0</v>
      </c>
      <c r="N2945" s="75">
        <f>D2945/'28 Populations and thresholds'!$H$56</f>
        <v>3.5000000000000003E-2</v>
      </c>
      <c r="O2945" s="263" t="str">
        <f t="shared" ref="O2945:O3008" si="194">" "</f>
        <v xml:space="preserve"> </v>
      </c>
      <c r="Q2945" s="243" t="str">
        <f t="shared" si="191"/>
        <v xml:space="preserve"> </v>
      </c>
    </row>
    <row r="2946" spans="1:22" x14ac:dyDescent="0.2">
      <c r="A2946" s="275" t="s">
        <v>1582</v>
      </c>
      <c r="B2946" s="269" t="s">
        <v>4085</v>
      </c>
      <c r="C2946" s="269" t="s">
        <v>3724</v>
      </c>
      <c r="D2946" s="279">
        <v>3</v>
      </c>
      <c r="E2946" s="281">
        <v>34243</v>
      </c>
      <c r="F2946" s="272"/>
      <c r="G2946" s="263" t="str">
        <f t="shared" si="192"/>
        <v xml:space="preserve"> </v>
      </c>
      <c r="H2946" s="275" t="s">
        <v>4019</v>
      </c>
      <c r="I2946" s="275"/>
      <c r="J2946" s="263" t="str">
        <f t="shared" si="193"/>
        <v xml:space="preserve"> </v>
      </c>
      <c r="K2946" s="272" t="str">
        <f>IF(D2946&gt;=('28 Populations and thresholds'!$I$46),"YES"," ")</f>
        <v>YES</v>
      </c>
      <c r="L2946" s="272" t="str">
        <f>IF(K2946="YES"," ",IF(D2946&gt;=('28 Populations and thresholds'!$I$46)*0.25,"YES"))</f>
        <v xml:space="preserve"> </v>
      </c>
      <c r="M2946" s="272" t="b">
        <f>OR('28 Populations and thresholds'!$J$46="CR",'28 Populations and thresholds'!$J$46="EN",'28 Populations and thresholds'!$J$46="VU")</f>
        <v>1</v>
      </c>
      <c r="N2946" s="273">
        <f>D2946/'28 Populations and thresholds'!$H$46</f>
        <v>1.4999999999999999E-2</v>
      </c>
      <c r="O2946" s="263" t="str">
        <f t="shared" si="194"/>
        <v xml:space="preserve"> </v>
      </c>
      <c r="P2946" s="275"/>
      <c r="Q2946" s="243" t="str">
        <f t="shared" si="191"/>
        <v xml:space="preserve"> </v>
      </c>
    </row>
    <row r="2947" spans="1:22" x14ac:dyDescent="0.2">
      <c r="A2947" s="143" t="s">
        <v>1582</v>
      </c>
      <c r="B2947" s="40" t="s">
        <v>1076</v>
      </c>
      <c r="C2947" s="4" t="s">
        <v>3447</v>
      </c>
      <c r="D2947" s="41">
        <v>300</v>
      </c>
      <c r="E2947" s="46">
        <v>33992</v>
      </c>
      <c r="F2947" s="43"/>
      <c r="G2947" s="263" t="str">
        <f t="shared" si="192"/>
        <v xml:space="preserve"> </v>
      </c>
      <c r="H2947" s="143" t="s">
        <v>21</v>
      </c>
      <c r="I2947" s="143" t="s">
        <v>853</v>
      </c>
      <c r="J2947" s="263" t="str">
        <f t="shared" si="193"/>
        <v xml:space="preserve"> </v>
      </c>
      <c r="K2947" s="38" t="str">
        <f>IF(D2947&gt;=('28 Populations and thresholds'!$I$145),"YES"," ")</f>
        <v>YES</v>
      </c>
      <c r="L2947" s="38" t="str">
        <f>IF(K2947="YES"," ",IF(D2947&gt;=('28 Populations and thresholds'!$I$145)*0.25,"YES"))</f>
        <v xml:space="preserve"> </v>
      </c>
      <c r="M2947" s="38" t="b">
        <f>OR('28 Populations and thresholds'!$J$145="CR",'28 Populations and thresholds'!$J$145="EN",'28 Populations and thresholds'!$J$145="VU")</f>
        <v>0</v>
      </c>
      <c r="N2947" s="75">
        <f>D2947/'28 Populations and thresholds'!$H$145</f>
        <v>3.0000000000000001E-3</v>
      </c>
      <c r="O2947" s="263" t="str">
        <f t="shared" si="194"/>
        <v xml:space="preserve"> </v>
      </c>
      <c r="Q2947" s="243" t="str">
        <f t="shared" si="191"/>
        <v xml:space="preserve"> </v>
      </c>
    </row>
    <row r="2948" spans="1:22" x14ac:dyDescent="0.2">
      <c r="A2948" s="143" t="s">
        <v>1582</v>
      </c>
      <c r="B2948" s="40" t="s">
        <v>1076</v>
      </c>
      <c r="C2948" s="4" t="s">
        <v>3748</v>
      </c>
      <c r="D2948" s="41">
        <v>768</v>
      </c>
      <c r="E2948" s="46">
        <v>32112</v>
      </c>
      <c r="F2948" s="43"/>
      <c r="G2948" s="263" t="str">
        <f t="shared" si="192"/>
        <v xml:space="preserve"> </v>
      </c>
      <c r="H2948" s="143" t="s">
        <v>21</v>
      </c>
      <c r="I2948" s="143" t="s">
        <v>696</v>
      </c>
      <c r="J2948" s="263" t="str">
        <f t="shared" si="193"/>
        <v xml:space="preserve"> </v>
      </c>
      <c r="K2948" s="38" t="str">
        <f>IF(D2948&gt;=(('28 Populations and thresholds'!$I$156)+('28 Populations and thresholds'!$I$157)),"YES"," ")</f>
        <v>YES</v>
      </c>
      <c r="L2948" s="38" t="str">
        <f>IF(K2948="YES"," ",IF(D2948&gt;=(('28 Populations and thresholds'!$I$156)+('28 Populations and thresholds'!$I$157))*0.25,"YES"))</f>
        <v xml:space="preserve"> </v>
      </c>
      <c r="M2948" s="38" t="b">
        <f>OR('28 Populations and thresholds'!$J$156="CR",'28 Populations and thresholds'!$J$156="EN",'28 Populations and thresholds'!$J$156="VU")</f>
        <v>0</v>
      </c>
      <c r="N2948" s="75">
        <f>D2948/(('28 Populations and thresholds'!$H$156)+('28 Populations and thresholds'!$H$157))</f>
        <v>6.1440000000000002E-3</v>
      </c>
      <c r="O2948" s="263" t="str">
        <f t="shared" si="194"/>
        <v xml:space="preserve"> </v>
      </c>
      <c r="P2948" s="12" t="s">
        <v>4583</v>
      </c>
      <c r="Q2948" s="243" t="str">
        <f t="shared" si="191"/>
        <v xml:space="preserve"> </v>
      </c>
    </row>
    <row r="2949" spans="1:22" x14ac:dyDescent="0.2">
      <c r="A2949" s="143" t="s">
        <v>1582</v>
      </c>
      <c r="B2949" s="40" t="s">
        <v>1076</v>
      </c>
      <c r="C2949" s="4" t="s">
        <v>3772</v>
      </c>
      <c r="D2949" s="41">
        <v>681</v>
      </c>
      <c r="E2949" s="46">
        <v>32112</v>
      </c>
      <c r="F2949" s="43"/>
      <c r="G2949" s="263" t="str">
        <f t="shared" si="192"/>
        <v xml:space="preserve"> </v>
      </c>
      <c r="H2949" s="143" t="s">
        <v>21</v>
      </c>
      <c r="I2949" s="143" t="s">
        <v>696</v>
      </c>
      <c r="J2949" s="263" t="str">
        <f t="shared" si="193"/>
        <v xml:space="preserve"> </v>
      </c>
      <c r="K2949" s="38" t="str">
        <f>IF(D2949&gt;=('28 Populations and thresholds'!$I$201),"YES"," ")</f>
        <v>YES</v>
      </c>
      <c r="L2949" s="38" t="str">
        <f>IF(K2949="YES"," ",IF(D2949&gt;=('28 Populations and thresholds'!$I$201)*0.25,"YES"))</f>
        <v xml:space="preserve"> </v>
      </c>
      <c r="M2949" s="38" t="b">
        <f>OR('28 Populations and thresholds'!$J$201="CR",'28 Populations and thresholds'!$J$201="EN",'28 Populations and thresholds'!$J$201="VU")</f>
        <v>0</v>
      </c>
      <c r="N2949" s="75">
        <f>D2949/'28 Populations and thresholds'!$H$201</f>
        <v>2.724E-2</v>
      </c>
      <c r="O2949" s="263" t="str">
        <f t="shared" si="194"/>
        <v xml:space="preserve"> </v>
      </c>
      <c r="P2949" s="9"/>
      <c r="Q2949" s="243" t="str">
        <f t="shared" si="191"/>
        <v xml:space="preserve"> </v>
      </c>
    </row>
    <row r="2950" spans="1:22" x14ac:dyDescent="0.2">
      <c r="A2950" s="143" t="s">
        <v>1582</v>
      </c>
      <c r="B2950" s="40" t="s">
        <v>1076</v>
      </c>
      <c r="C2950" s="4" t="s">
        <v>3760</v>
      </c>
      <c r="D2950" s="41">
        <v>803</v>
      </c>
      <c r="E2950" s="46">
        <v>32021</v>
      </c>
      <c r="F2950" s="43"/>
      <c r="G2950" s="263" t="str">
        <f t="shared" si="192"/>
        <v xml:space="preserve"> </v>
      </c>
      <c r="H2950" s="143" t="s">
        <v>21</v>
      </c>
      <c r="I2950" s="143" t="s">
        <v>696</v>
      </c>
      <c r="J2950" s="263" t="str">
        <f t="shared" si="193"/>
        <v xml:space="preserve"> </v>
      </c>
      <c r="K2950" s="38" t="str">
        <f>IF(D2950&gt;=('28 Populations and thresholds'!$I$186),"YES"," ")</f>
        <v xml:space="preserve"> </v>
      </c>
      <c r="L2950" s="38" t="str">
        <f>IF(K2950="YES"," ",IF(D2950&gt;=('28 Populations and thresholds'!$I$186)*0.25,"YES"))</f>
        <v>YES</v>
      </c>
      <c r="M2950" s="38" t="b">
        <f>OR('28 Populations and thresholds'!$J$186="CR",'28 Populations and thresholds'!$J$186="EN",'28 Populations and thresholds'!$J$186="VU")</f>
        <v>0</v>
      </c>
      <c r="N2950" s="75">
        <f>D2950/'28 Populations and thresholds'!$H$186</f>
        <v>8.03E-4</v>
      </c>
      <c r="O2950" s="263" t="str">
        <f t="shared" si="194"/>
        <v xml:space="preserve"> </v>
      </c>
      <c r="Q2950" s="243" t="str">
        <f t="shared" si="191"/>
        <v xml:space="preserve"> </v>
      </c>
    </row>
    <row r="2951" spans="1:22" x14ac:dyDescent="0.2">
      <c r="A2951" s="143" t="s">
        <v>1582</v>
      </c>
      <c r="B2951" s="40" t="s">
        <v>1076</v>
      </c>
      <c r="C2951" s="4" t="s">
        <v>3770</v>
      </c>
      <c r="D2951" s="41">
        <v>1348</v>
      </c>
      <c r="E2951" s="46">
        <v>32021</v>
      </c>
      <c r="F2951" s="43"/>
      <c r="G2951" s="263" t="str">
        <f t="shared" si="192"/>
        <v xml:space="preserve"> </v>
      </c>
      <c r="H2951" s="143" t="s">
        <v>21</v>
      </c>
      <c r="I2951" s="143" t="s">
        <v>696</v>
      </c>
      <c r="J2951" s="263" t="str">
        <f t="shared" si="193"/>
        <v xml:space="preserve"> </v>
      </c>
      <c r="K2951" s="38" t="str">
        <f>IF(D2951&gt;=('28 Populations and thresholds'!$I$199),"YES"," ")</f>
        <v xml:space="preserve"> </v>
      </c>
      <c r="L2951" s="38" t="str">
        <f>IF(K2951="YES"," ",IF(D2951&gt;=('28 Populations and thresholds'!$I$199)*0.25,"YES"))</f>
        <v>YES</v>
      </c>
      <c r="M2951" s="38" t="b">
        <f>OR('28 Populations and thresholds'!$J$199="CR",'28 Populations and thresholds'!$J$199="EN",'28 Populations and thresholds'!$J$199="VU")</f>
        <v>0</v>
      </c>
      <c r="N2951" s="75">
        <f>D2951/'28 Populations and thresholds'!$H$199</f>
        <v>4.279365079365079E-3</v>
      </c>
      <c r="O2951" s="263" t="str">
        <f t="shared" si="194"/>
        <v xml:space="preserve"> </v>
      </c>
      <c r="Q2951" s="243" t="str">
        <f t="shared" si="191"/>
        <v xml:space="preserve"> </v>
      </c>
    </row>
    <row r="2952" spans="1:22" x14ac:dyDescent="0.2">
      <c r="A2952" s="110" t="s">
        <v>1582</v>
      </c>
      <c r="B2952" s="108" t="s">
        <v>3491</v>
      </c>
      <c r="C2952" s="111" t="s">
        <v>3472</v>
      </c>
      <c r="D2952" s="108">
        <v>4</v>
      </c>
      <c r="E2952" s="109">
        <v>2007</v>
      </c>
      <c r="F2952" s="109"/>
      <c r="G2952" s="263" t="str">
        <f t="shared" si="192"/>
        <v xml:space="preserve"> </v>
      </c>
      <c r="H2952" s="12" t="s">
        <v>139</v>
      </c>
      <c r="I2952" s="12" t="s">
        <v>3388</v>
      </c>
      <c r="J2952" s="263" t="str">
        <f t="shared" si="193"/>
        <v xml:space="preserve"> </v>
      </c>
      <c r="K2952" s="38" t="str">
        <f>IF(D2952&gt;=('28 Populations and thresholds'!$I$188),"YES"," ")</f>
        <v>YES</v>
      </c>
      <c r="L2952" s="38" t="str">
        <f>IF(K2952="YES"," ",IF(D2952&gt;=('28 Populations and thresholds'!$I$188)*0.25,"YES"))</f>
        <v xml:space="preserve"> </v>
      </c>
      <c r="M2952" s="38" t="b">
        <f>OR('28 Populations and thresholds'!$J$188="CR",'28 Populations and thresholds'!$J$188="EN",'28 Populations and thresholds'!$J$188="VU")</f>
        <v>1</v>
      </c>
      <c r="N2952" s="75">
        <f>D2952/'28 Populations and thresholds'!$H$188</f>
        <v>6.6666666666666671E-3</v>
      </c>
      <c r="O2952" s="263" t="str">
        <f t="shared" si="194"/>
        <v xml:space="preserve"> </v>
      </c>
      <c r="P2952" s="9"/>
      <c r="Q2952" s="243" t="str">
        <f t="shared" si="191"/>
        <v xml:space="preserve"> </v>
      </c>
      <c r="R2952" s="4"/>
      <c r="S2952" s="4"/>
      <c r="T2952" s="4"/>
      <c r="U2952" s="4"/>
      <c r="V2952" s="4"/>
    </row>
    <row r="2953" spans="1:22" x14ac:dyDescent="0.2">
      <c r="A2953" s="275" t="s">
        <v>1582</v>
      </c>
      <c r="B2953" s="269" t="s">
        <v>3699</v>
      </c>
      <c r="C2953" s="269" t="s">
        <v>3676</v>
      </c>
      <c r="D2953" s="279">
        <v>4</v>
      </c>
      <c r="E2953" s="274">
        <v>1992</v>
      </c>
      <c r="F2953" s="272"/>
      <c r="G2953" s="263" t="str">
        <f t="shared" si="192"/>
        <v xml:space="preserve"> </v>
      </c>
      <c r="H2953" s="275" t="s">
        <v>139</v>
      </c>
      <c r="I2953" s="275" t="s">
        <v>3388</v>
      </c>
      <c r="J2953" s="263" t="str">
        <f t="shared" si="193"/>
        <v xml:space="preserve"> </v>
      </c>
      <c r="K2953" s="272" t="str">
        <f>IF(D2953&gt;=('28 Populations and thresholds'!$I$96),"YES"," ")</f>
        <v>YES</v>
      </c>
      <c r="L2953" s="272" t="str">
        <f>IF(K2953="YES"," ",IF(D2953&gt;=('28 Populations and thresholds'!$I$96)*0.25,"YES"))</f>
        <v xml:space="preserve"> </v>
      </c>
      <c r="M2953" s="272" t="b">
        <f>OR('28 Populations and thresholds'!$J$96="CR",'28 Populations and thresholds'!$J$96="EN",'28 Populations and thresholds'!$J$96="VU")</f>
        <v>1</v>
      </c>
      <c r="N2953" s="273">
        <f>D2953/'28 Populations and thresholds'!$H$96</f>
        <v>4.0000000000000001E-3</v>
      </c>
      <c r="O2953" s="263" t="str">
        <f t="shared" si="194"/>
        <v xml:space="preserve"> </v>
      </c>
      <c r="P2953" s="275"/>
      <c r="Q2953" s="243" t="str">
        <f t="shared" si="191"/>
        <v xml:space="preserve"> </v>
      </c>
    </row>
    <row r="2954" spans="1:22" x14ac:dyDescent="0.2">
      <c r="A2954" s="275" t="s">
        <v>1582</v>
      </c>
      <c r="B2954" s="269" t="s">
        <v>1654</v>
      </c>
      <c r="C2954" s="269" t="s">
        <v>3717</v>
      </c>
      <c r="D2954" s="279">
        <v>2470</v>
      </c>
      <c r="E2954" s="284" t="s">
        <v>74</v>
      </c>
      <c r="F2954" s="272"/>
      <c r="G2954" s="263" t="str">
        <f t="shared" si="192"/>
        <v xml:space="preserve"> </v>
      </c>
      <c r="H2954" s="275" t="s">
        <v>139</v>
      </c>
      <c r="I2954" s="275"/>
      <c r="J2954" s="263" t="str">
        <f t="shared" si="193"/>
        <v xml:space="preserve"> </v>
      </c>
      <c r="K2954" s="272" t="str">
        <f>IF(D2954&gt;=('28 Populations and thresholds'!$I$16),"YES"," ")</f>
        <v>YES</v>
      </c>
      <c r="L2954" s="272" t="str">
        <f>IF(K2954="YES"," ",IF(D2954&gt;=('28 Populations and thresholds'!$I$16)*0.25,"YES"))</f>
        <v xml:space="preserve"> </v>
      </c>
      <c r="M2954" s="272" t="b">
        <f>OR('28 Populations and thresholds'!$J$16="CR",'28 Populations and thresholds'!$J$16="EN",'28 Populations and thresholds'!$J$16="VU")</f>
        <v>0</v>
      </c>
      <c r="N2954" s="273">
        <f>D2954/'28 Populations and thresholds'!$H$16</f>
        <v>2.47E-2</v>
      </c>
      <c r="O2954" s="263" t="str">
        <f t="shared" si="194"/>
        <v xml:space="preserve"> </v>
      </c>
      <c r="P2954" s="275"/>
      <c r="Q2954" s="243" t="str">
        <f t="shared" si="191"/>
        <v xml:space="preserve"> </v>
      </c>
    </row>
    <row r="2955" spans="1:22" x14ac:dyDescent="0.2">
      <c r="A2955" s="275" t="s">
        <v>1582</v>
      </c>
      <c r="B2955" s="269" t="s">
        <v>1654</v>
      </c>
      <c r="C2955" s="269" t="s">
        <v>1636</v>
      </c>
      <c r="D2955" s="279">
        <v>2668</v>
      </c>
      <c r="E2955" s="284" t="s">
        <v>74</v>
      </c>
      <c r="F2955" s="272"/>
      <c r="G2955" s="263" t="str">
        <f t="shared" si="192"/>
        <v xml:space="preserve"> </v>
      </c>
      <c r="H2955" s="275" t="s">
        <v>139</v>
      </c>
      <c r="I2955" s="275"/>
      <c r="J2955" s="263" t="str">
        <f t="shared" si="193"/>
        <v xml:space="preserve"> </v>
      </c>
      <c r="K2955" s="272" t="str">
        <f>IF(D2955&gt;=('28 Populations and thresholds'!$I$18),"YES"," ")</f>
        <v>YES</v>
      </c>
      <c r="L2955" s="272" t="str">
        <f>IF(K2955="YES"," ",IF(D2955&gt;=('28 Populations and thresholds'!$I$18)*0.25,"YES"))</f>
        <v xml:space="preserve"> </v>
      </c>
      <c r="M2955" s="272" t="b">
        <f>OR('28 Populations and thresholds'!$J$18="CR",'28 Populations and thresholds'!$J$18="EN",'28 Populations and thresholds'!$J$18="VU")</f>
        <v>0</v>
      </c>
      <c r="N2955" s="273">
        <f>D2955/'28 Populations and thresholds'!$H$18</f>
        <v>2.6679999999999999E-2</v>
      </c>
      <c r="O2955" s="263" t="str">
        <f t="shared" si="194"/>
        <v xml:space="preserve"> </v>
      </c>
      <c r="P2955" s="275"/>
      <c r="Q2955" s="243" t="str">
        <f t="shared" si="191"/>
        <v xml:space="preserve"> </v>
      </c>
    </row>
    <row r="2956" spans="1:22" x14ac:dyDescent="0.2">
      <c r="A2956" s="12" t="s">
        <v>1582</v>
      </c>
      <c r="B2956" s="9" t="s">
        <v>1676</v>
      </c>
      <c r="C2956" s="4" t="s">
        <v>3722</v>
      </c>
      <c r="D2956" s="5">
        <v>12000</v>
      </c>
      <c r="E2956" s="1" t="s">
        <v>32</v>
      </c>
      <c r="G2956" s="263" t="str">
        <f t="shared" si="192"/>
        <v xml:space="preserve"> </v>
      </c>
      <c r="H2956" s="13" t="s">
        <v>139</v>
      </c>
      <c r="J2956" s="263" t="str">
        <f t="shared" si="193"/>
        <v xml:space="preserve"> </v>
      </c>
      <c r="K2956" s="38" t="str">
        <f>IF(D2956&gt;=('28 Populations and thresholds'!$I$43),"YES"," ")</f>
        <v>YES</v>
      </c>
      <c r="L2956" s="38" t="str">
        <f>IF(K2956="YES"," ",IF(D2956&gt;=('28 Populations and thresholds'!$I$43)*0.25,"YES"))</f>
        <v xml:space="preserve"> </v>
      </c>
      <c r="M2956" s="38" t="b">
        <f>OR('28 Populations and thresholds'!$J$43="CR",'28 Populations and thresholds'!$J$43="EN",'28 Populations and thresholds'!$J$43="VU")</f>
        <v>0</v>
      </c>
      <c r="N2956" s="75">
        <f>D2956/'28 Populations and thresholds'!$H$43</f>
        <v>0.04</v>
      </c>
      <c r="O2956" s="263" t="str">
        <f t="shared" si="194"/>
        <v xml:space="preserve"> </v>
      </c>
      <c r="Q2956" s="243" t="str">
        <f t="shared" si="191"/>
        <v xml:space="preserve"> </v>
      </c>
      <c r="R2956" s="4"/>
      <c r="S2956" s="4"/>
      <c r="T2956" s="4"/>
      <c r="U2956" s="4"/>
    </row>
    <row r="2957" spans="1:22" x14ac:dyDescent="0.2">
      <c r="A2957" s="275" t="s">
        <v>1582</v>
      </c>
      <c r="B2957" s="269" t="s">
        <v>1590</v>
      </c>
      <c r="C2957" s="269" t="s">
        <v>3676</v>
      </c>
      <c r="D2957" s="279">
        <v>5</v>
      </c>
      <c r="E2957" s="274">
        <v>1991</v>
      </c>
      <c r="F2957" s="272"/>
      <c r="G2957" s="263" t="str">
        <f t="shared" si="192"/>
        <v xml:space="preserve"> </v>
      </c>
      <c r="H2957" s="275" t="s">
        <v>139</v>
      </c>
      <c r="I2957" s="275" t="s">
        <v>3388</v>
      </c>
      <c r="J2957" s="263" t="str">
        <f t="shared" si="193"/>
        <v xml:space="preserve"> </v>
      </c>
      <c r="K2957" s="272" t="str">
        <f>IF(D2957&gt;=('28 Populations and thresholds'!$I$96),"YES"," ")</f>
        <v>YES</v>
      </c>
      <c r="L2957" s="272" t="str">
        <f>IF(K2957="YES"," ",IF(D2957&gt;=('28 Populations and thresholds'!$I$96)*0.25,"YES"))</f>
        <v xml:space="preserve"> </v>
      </c>
      <c r="M2957" s="272" t="b">
        <f>OR('28 Populations and thresholds'!$J$96="CR",'28 Populations and thresholds'!$J$96="EN",'28 Populations and thresholds'!$J$96="VU")</f>
        <v>1</v>
      </c>
      <c r="N2957" s="273">
        <f>D2957/'28 Populations and thresholds'!$H$96</f>
        <v>5.0000000000000001E-3</v>
      </c>
      <c r="O2957" s="263" t="str">
        <f t="shared" si="194"/>
        <v xml:space="preserve"> </v>
      </c>
      <c r="P2957" s="275"/>
      <c r="Q2957" s="243" t="str">
        <f t="shared" si="191"/>
        <v xml:space="preserve"> </v>
      </c>
    </row>
    <row r="2958" spans="1:22" x14ac:dyDescent="0.2">
      <c r="A2958" s="267" t="s">
        <v>1582</v>
      </c>
      <c r="B2958" s="268" t="s">
        <v>1301</v>
      </c>
      <c r="C2958" s="269" t="s">
        <v>3447</v>
      </c>
      <c r="D2958" s="270">
        <v>378</v>
      </c>
      <c r="E2958" s="271">
        <v>33258</v>
      </c>
      <c r="F2958" s="276"/>
      <c r="G2958" s="263" t="str">
        <f t="shared" si="192"/>
        <v xml:space="preserve"> </v>
      </c>
      <c r="H2958" s="267" t="s">
        <v>21</v>
      </c>
      <c r="I2958" s="267" t="s">
        <v>853</v>
      </c>
      <c r="J2958" s="263" t="str">
        <f t="shared" si="193"/>
        <v xml:space="preserve"> </v>
      </c>
      <c r="K2958" s="272" t="str">
        <f>IF(D2958&gt;=('28 Populations and thresholds'!$I$145),"YES"," ")</f>
        <v>YES</v>
      </c>
      <c r="L2958" s="272" t="str">
        <f>IF(K2958="YES"," ",IF(D2958&gt;=('28 Populations and thresholds'!$I$145)*0.25,"YES"))</f>
        <v xml:space="preserve"> </v>
      </c>
      <c r="M2958" s="272" t="b">
        <f>OR('28 Populations and thresholds'!$J$145="CR",'28 Populations and thresholds'!$J$145="EN",'28 Populations and thresholds'!$J$145="VU")</f>
        <v>0</v>
      </c>
      <c r="N2958" s="273">
        <f>D2958/'28 Populations and thresholds'!$H$145</f>
        <v>3.7799999999999999E-3</v>
      </c>
      <c r="O2958" s="263" t="str">
        <f t="shared" si="194"/>
        <v xml:space="preserve"> </v>
      </c>
      <c r="P2958" s="275"/>
      <c r="Q2958" s="243" t="str">
        <f t="shared" si="191"/>
        <v xml:space="preserve"> </v>
      </c>
    </row>
    <row r="2959" spans="1:22" x14ac:dyDescent="0.2">
      <c r="A2959" s="275" t="s">
        <v>1582</v>
      </c>
      <c r="B2959" s="269" t="s">
        <v>1657</v>
      </c>
      <c r="C2959" s="269" t="s">
        <v>1636</v>
      </c>
      <c r="D2959" s="279">
        <v>1075</v>
      </c>
      <c r="E2959" s="284" t="s">
        <v>207</v>
      </c>
      <c r="F2959" s="272"/>
      <c r="G2959" s="263" t="str">
        <f t="shared" si="192"/>
        <v xml:space="preserve"> </v>
      </c>
      <c r="H2959" s="275" t="s">
        <v>139</v>
      </c>
      <c r="I2959" s="275"/>
      <c r="J2959" s="263" t="str">
        <f t="shared" si="193"/>
        <v xml:space="preserve"> </v>
      </c>
      <c r="K2959" s="272" t="str">
        <f>IF(D2959&gt;=('28 Populations and thresholds'!$I$18),"YES"," ")</f>
        <v>YES</v>
      </c>
      <c r="L2959" s="272" t="str">
        <f>IF(K2959="YES"," ",IF(D2959&gt;=('28 Populations and thresholds'!$I$18)*0.25,"YES"))</f>
        <v xml:space="preserve"> </v>
      </c>
      <c r="M2959" s="272" t="b">
        <f>OR('28 Populations and thresholds'!$J$18="CR",'28 Populations and thresholds'!$J$18="EN",'28 Populations and thresholds'!$J$18="VU")</f>
        <v>0</v>
      </c>
      <c r="N2959" s="273">
        <f>D2959/'28 Populations and thresholds'!$H$18</f>
        <v>1.0749999999999999E-2</v>
      </c>
      <c r="O2959" s="263" t="str">
        <f t="shared" si="194"/>
        <v xml:space="preserve"> </v>
      </c>
      <c r="P2959" s="275"/>
      <c r="Q2959" s="243" t="str">
        <f t="shared" si="191"/>
        <v xml:space="preserve"> </v>
      </c>
    </row>
    <row r="2960" spans="1:22" x14ac:dyDescent="0.2">
      <c r="A2960" s="143" t="s">
        <v>1582</v>
      </c>
      <c r="B2960" s="40" t="s">
        <v>1591</v>
      </c>
      <c r="C2960" s="4" t="s">
        <v>3519</v>
      </c>
      <c r="D2960" s="41">
        <v>9500</v>
      </c>
      <c r="E2960" s="47" t="s">
        <v>1341</v>
      </c>
      <c r="F2960" s="43"/>
      <c r="G2960" s="263" t="str">
        <f t="shared" si="192"/>
        <v xml:space="preserve"> </v>
      </c>
      <c r="H2960" s="143" t="s">
        <v>15</v>
      </c>
      <c r="I2960" s="143" t="s">
        <v>1315</v>
      </c>
      <c r="J2960" s="263" t="str">
        <f t="shared" si="193"/>
        <v xml:space="preserve"> </v>
      </c>
      <c r="K2960" s="38" t="str">
        <f>IF(D2960&gt;=('28 Populations and thresholds'!$I$56),"YES"," ")</f>
        <v>YES</v>
      </c>
      <c r="L2960" s="38" t="str">
        <f>IF(K2960="YES"," ",IF(D2960&gt;=('28 Populations and thresholds'!$I$56)*0.25,"YES"))</f>
        <v xml:space="preserve"> </v>
      </c>
      <c r="M2960" s="38" t="b">
        <f>OR('28 Populations and thresholds'!$J$56="CR",'28 Populations and thresholds'!$J$56="EN",'28 Populations and thresholds'!$J$56="VU")</f>
        <v>0</v>
      </c>
      <c r="N2960" s="75">
        <f>D2960/'28 Populations and thresholds'!$H$56</f>
        <v>9.4999999999999998E-3</v>
      </c>
      <c r="O2960" s="263" t="str">
        <f t="shared" si="194"/>
        <v xml:space="preserve"> </v>
      </c>
      <c r="Q2960" s="243" t="str">
        <f t="shared" si="191"/>
        <v xml:space="preserve"> </v>
      </c>
    </row>
    <row r="2961" spans="1:22" x14ac:dyDescent="0.2">
      <c r="A2961" s="275" t="s">
        <v>1582</v>
      </c>
      <c r="B2961" s="269" t="s">
        <v>1675</v>
      </c>
      <c r="C2961" s="269" t="s">
        <v>3722</v>
      </c>
      <c r="D2961" s="279">
        <v>100000</v>
      </c>
      <c r="E2961" s="284" t="s">
        <v>156</v>
      </c>
      <c r="F2961" s="272"/>
      <c r="G2961" s="263" t="str">
        <f t="shared" si="192"/>
        <v xml:space="preserve"> </v>
      </c>
      <c r="H2961" s="275" t="s">
        <v>139</v>
      </c>
      <c r="I2961" s="275"/>
      <c r="J2961" s="263" t="str">
        <f t="shared" si="193"/>
        <v xml:space="preserve"> </v>
      </c>
      <c r="K2961" s="272" t="str">
        <f>IF(D2961&gt;=('28 Populations and thresholds'!$I$43),"YES"," ")</f>
        <v>YES</v>
      </c>
      <c r="L2961" s="272" t="str">
        <f>IF(K2961="YES"," ",IF(D2961&gt;=('28 Populations and thresholds'!$I$43)*0.25,"YES"))</f>
        <v xml:space="preserve"> </v>
      </c>
      <c r="M2961" s="272" t="b">
        <f>OR('28 Populations and thresholds'!$J$43="CR",'28 Populations and thresholds'!$J$43="EN",'28 Populations and thresholds'!$J$43="VU")</f>
        <v>0</v>
      </c>
      <c r="N2961" s="273">
        <f>D2961/'28 Populations and thresholds'!$H$43</f>
        <v>0.33333333333333331</v>
      </c>
      <c r="O2961" s="263" t="str">
        <f t="shared" si="194"/>
        <v xml:space="preserve"> </v>
      </c>
      <c r="P2961" s="275"/>
      <c r="Q2961" s="243" t="str">
        <f t="shared" si="191"/>
        <v xml:space="preserve"> </v>
      </c>
      <c r="R2961" s="4"/>
      <c r="S2961" s="4"/>
      <c r="T2961" s="4"/>
      <c r="U2961" s="4"/>
    </row>
    <row r="2962" spans="1:22" x14ac:dyDescent="0.2">
      <c r="A2962" s="12" t="s">
        <v>1582</v>
      </c>
      <c r="B2962" s="9" t="s">
        <v>1674</v>
      </c>
      <c r="C2962" s="4" t="s">
        <v>3722</v>
      </c>
      <c r="D2962" s="5">
        <v>3000</v>
      </c>
      <c r="E2962" s="1" t="s">
        <v>156</v>
      </c>
      <c r="G2962" s="263" t="str">
        <f t="shared" si="192"/>
        <v xml:space="preserve"> </v>
      </c>
      <c r="H2962" s="13" t="s">
        <v>139</v>
      </c>
      <c r="J2962" s="263" t="str">
        <f t="shared" si="193"/>
        <v xml:space="preserve"> </v>
      </c>
      <c r="K2962" s="38" t="str">
        <f>IF(D2962&gt;=('28 Populations and thresholds'!$I$43),"YES"," ")</f>
        <v>YES</v>
      </c>
      <c r="L2962" s="38" t="str">
        <f>IF(K2962="YES"," ",IF(D2962&gt;=('28 Populations and thresholds'!$I$43)*0.25,"YES"))</f>
        <v xml:space="preserve"> </v>
      </c>
      <c r="M2962" s="38" t="b">
        <f>OR('28 Populations and thresholds'!$J$43="CR",'28 Populations and thresholds'!$J$43="EN",'28 Populations and thresholds'!$J$43="VU")</f>
        <v>0</v>
      </c>
      <c r="N2962" s="75">
        <f>D2962/'28 Populations and thresholds'!$H$43</f>
        <v>0.01</v>
      </c>
      <c r="O2962" s="263" t="str">
        <f t="shared" si="194"/>
        <v xml:space="preserve"> </v>
      </c>
      <c r="Q2962" s="243" t="str">
        <f t="shared" si="191"/>
        <v xml:space="preserve"> </v>
      </c>
    </row>
    <row r="2963" spans="1:22" x14ac:dyDescent="0.2">
      <c r="A2963" s="267" t="s">
        <v>3801</v>
      </c>
      <c r="B2963" s="268" t="s">
        <v>1307</v>
      </c>
      <c r="C2963" s="269" t="s">
        <v>3742</v>
      </c>
      <c r="D2963" s="270">
        <v>50000</v>
      </c>
      <c r="E2963" s="276"/>
      <c r="F2963" s="276"/>
      <c r="G2963" s="263" t="str">
        <f t="shared" si="192"/>
        <v xml:space="preserve"> </v>
      </c>
      <c r="H2963" s="267" t="s">
        <v>21</v>
      </c>
      <c r="I2963" s="267" t="s">
        <v>486</v>
      </c>
      <c r="J2963" s="263" t="str">
        <f t="shared" si="193"/>
        <v xml:space="preserve"> </v>
      </c>
      <c r="K2963" s="272" t="str">
        <f>IF(D2963&gt;=('28 Populations and thresholds'!$I$148),"YES"," ")</f>
        <v>YES</v>
      </c>
      <c r="L2963" s="272" t="str">
        <f>IF(K2963="YES"," ",IF(D2963&gt;=('28 Populations and thresholds'!$I$148)*0.25,"YES"))</f>
        <v xml:space="preserve"> </v>
      </c>
      <c r="M2963" s="272" t="b">
        <f>OR('28 Populations and thresholds'!$J$148="CR",'28 Populations and thresholds'!$J$148="EN",'28 Populations and thresholds'!$J$148="VU")</f>
        <v>0</v>
      </c>
      <c r="N2963" s="273">
        <f>D2963/'28 Populations and thresholds'!$H$148</f>
        <v>0.5</v>
      </c>
      <c r="O2963" s="263" t="str">
        <f t="shared" si="194"/>
        <v xml:space="preserve"> </v>
      </c>
      <c r="P2963" s="269"/>
      <c r="Q2963" s="243" t="str">
        <f t="shared" si="191"/>
        <v xml:space="preserve"> </v>
      </c>
    </row>
    <row r="2964" spans="1:22" x14ac:dyDescent="0.2">
      <c r="A2964" s="143" t="s">
        <v>980</v>
      </c>
      <c r="B2964" s="40" t="s">
        <v>1592</v>
      </c>
      <c r="C2964" s="4" t="s">
        <v>3731</v>
      </c>
      <c r="D2964" s="41">
        <v>80000</v>
      </c>
      <c r="E2964" s="47" t="s">
        <v>1594</v>
      </c>
      <c r="F2964" s="43"/>
      <c r="G2964" s="263" t="str">
        <f t="shared" si="192"/>
        <v xml:space="preserve"> </v>
      </c>
      <c r="H2964" s="143" t="s">
        <v>15</v>
      </c>
      <c r="I2964" s="143" t="s">
        <v>1593</v>
      </c>
      <c r="J2964" s="263" t="str">
        <f t="shared" si="193"/>
        <v xml:space="preserve"> </v>
      </c>
      <c r="K2964" s="38" t="str">
        <f>IF(D2964&gt;=('28 Populations and thresholds'!$I$74),"YES"," ")</f>
        <v>YES</v>
      </c>
      <c r="L2964" s="38" t="str">
        <f>IF(K2964="YES"," ",IF(D2964&gt;=('28 Populations and thresholds'!$I$74)*0.25,"YES"))</f>
        <v xml:space="preserve"> </v>
      </c>
      <c r="M2964" s="38" t="b">
        <f>OR('28 Populations and thresholds'!$J$74="CR",'28 Populations and thresholds'!$J$74="EN",'28 Populations and thresholds'!$J$74="VU")</f>
        <v>0</v>
      </c>
      <c r="N2964" s="75">
        <f>D2964/'28 Populations and thresholds'!$H$74</f>
        <v>1.0781671159029649</v>
      </c>
      <c r="O2964" s="263" t="str">
        <f t="shared" si="194"/>
        <v xml:space="preserve"> </v>
      </c>
      <c r="Q2964" s="243" t="str">
        <f t="shared" si="191"/>
        <v xml:space="preserve"> </v>
      </c>
    </row>
    <row r="2965" spans="1:22" x14ac:dyDescent="0.2">
      <c r="A2965" s="267" t="s">
        <v>980</v>
      </c>
      <c r="B2965" s="268" t="s">
        <v>982</v>
      </c>
      <c r="C2965" s="268" t="s">
        <v>3464</v>
      </c>
      <c r="D2965" s="270">
        <v>10000</v>
      </c>
      <c r="E2965" s="276"/>
      <c r="F2965" s="276"/>
      <c r="G2965" s="263" t="str">
        <f t="shared" si="192"/>
        <v xml:space="preserve"> </v>
      </c>
      <c r="H2965" s="267" t="s">
        <v>21</v>
      </c>
      <c r="I2965" s="267" t="s">
        <v>331</v>
      </c>
      <c r="J2965" s="263" t="str">
        <f t="shared" si="193"/>
        <v xml:space="preserve"> </v>
      </c>
      <c r="K2965" s="272" t="str">
        <f>IF(D2965&gt;=('28 Populations and thresholds'!$I$177),"YES"," ")</f>
        <v>YES</v>
      </c>
      <c r="L2965" s="272" t="str">
        <f>IF(K2965="YES"," ",IF(D2965&gt;=('28 Populations and thresholds'!$I$177)*0.25,"YES"))</f>
        <v xml:space="preserve"> </v>
      </c>
      <c r="M2965" s="272" t="b">
        <f>OR('28 Populations and thresholds'!$J$177="CR",'28 Populations and thresholds'!$J$177="EN",'28 Populations and thresholds'!$J$177="VU")</f>
        <v>0</v>
      </c>
      <c r="N2965" s="273">
        <f>D2965/('28 Populations and thresholds'!$H$177)</f>
        <v>7.5187969924812026E-2</v>
      </c>
      <c r="O2965" s="263" t="str">
        <f t="shared" si="194"/>
        <v xml:space="preserve"> </v>
      </c>
      <c r="P2965" s="275"/>
      <c r="Q2965" s="243" t="str">
        <f t="shared" si="191"/>
        <v xml:space="preserve"> </v>
      </c>
    </row>
    <row r="2966" spans="1:22" x14ac:dyDescent="0.2">
      <c r="A2966" s="143" t="s">
        <v>980</v>
      </c>
      <c r="B2966" s="40" t="s">
        <v>981</v>
      </c>
      <c r="C2966" s="40" t="s">
        <v>3464</v>
      </c>
      <c r="D2966" s="41">
        <v>10000</v>
      </c>
      <c r="E2966" s="43"/>
      <c r="F2966" s="43"/>
      <c r="G2966" s="263" t="str">
        <f t="shared" si="192"/>
        <v xml:space="preserve"> </v>
      </c>
      <c r="H2966" s="143" t="s">
        <v>21</v>
      </c>
      <c r="I2966" s="143" t="s">
        <v>331</v>
      </c>
      <c r="J2966" s="263" t="str">
        <f t="shared" si="193"/>
        <v xml:space="preserve"> </v>
      </c>
      <c r="K2966" s="38" t="str">
        <f>IF(D2966&gt;=('28 Populations and thresholds'!$I$177),"YES"," ")</f>
        <v>YES</v>
      </c>
      <c r="L2966" s="38" t="str">
        <f>IF(K2966="YES"," ",IF(D2966&gt;=('28 Populations and thresholds'!$I$177)*0.25,"YES"))</f>
        <v xml:space="preserve"> </v>
      </c>
      <c r="M2966" s="38" t="b">
        <f>OR('28 Populations and thresholds'!$J$177="CR",'28 Populations and thresholds'!$J$177="EN",'28 Populations and thresholds'!$J$177="VU")</f>
        <v>0</v>
      </c>
      <c r="N2966" s="75">
        <f>D2966/('28 Populations and thresholds'!$H$177)</f>
        <v>7.5187969924812026E-2</v>
      </c>
      <c r="O2966" s="263" t="str">
        <f t="shared" si="194"/>
        <v xml:space="preserve"> </v>
      </c>
      <c r="Q2966" s="243" t="str">
        <f t="shared" si="191"/>
        <v xml:space="preserve"> </v>
      </c>
    </row>
    <row r="2967" spans="1:22" x14ac:dyDescent="0.2">
      <c r="A2967" s="267" t="s">
        <v>980</v>
      </c>
      <c r="B2967" s="268" t="s">
        <v>979</v>
      </c>
      <c r="C2967" s="268" t="s">
        <v>3464</v>
      </c>
      <c r="D2967" s="270">
        <v>10000</v>
      </c>
      <c r="E2967" s="276"/>
      <c r="F2967" s="276"/>
      <c r="G2967" s="263" t="str">
        <f t="shared" si="192"/>
        <v xml:space="preserve"> </v>
      </c>
      <c r="H2967" s="267" t="s">
        <v>21</v>
      </c>
      <c r="I2967" s="267" t="s">
        <v>331</v>
      </c>
      <c r="J2967" s="263" t="str">
        <f t="shared" si="193"/>
        <v xml:space="preserve"> </v>
      </c>
      <c r="K2967" s="272" t="str">
        <f>IF(D2967&gt;=('28 Populations and thresholds'!$I$177),"YES"," ")</f>
        <v>YES</v>
      </c>
      <c r="L2967" s="272" t="str">
        <f>IF(K2967="YES"," ",IF(D2967&gt;=('28 Populations and thresholds'!$I$177)*0.25,"YES"))</f>
        <v xml:space="preserve"> </v>
      </c>
      <c r="M2967" s="272" t="b">
        <f>OR('28 Populations and thresholds'!$J$177="CR",'28 Populations and thresholds'!$J$177="EN",'28 Populations and thresholds'!$J$177="VU")</f>
        <v>0</v>
      </c>
      <c r="N2967" s="273">
        <f>D2967/('28 Populations and thresholds'!$H$177)</f>
        <v>7.5187969924812026E-2</v>
      </c>
      <c r="O2967" s="263" t="str">
        <f t="shared" si="194"/>
        <v xml:space="preserve"> </v>
      </c>
      <c r="P2967" s="275"/>
      <c r="Q2967" s="243" t="str">
        <f t="shared" si="191"/>
        <v xml:space="preserve"> </v>
      </c>
    </row>
    <row r="2968" spans="1:22" x14ac:dyDescent="0.2">
      <c r="A2968" s="143" t="s">
        <v>980</v>
      </c>
      <c r="B2968" s="40" t="s">
        <v>1133</v>
      </c>
      <c r="C2968" s="4" t="s">
        <v>3766</v>
      </c>
      <c r="D2968" s="41">
        <v>10000</v>
      </c>
      <c r="E2968" s="43"/>
      <c r="F2968" s="43"/>
      <c r="G2968" s="263" t="str">
        <f t="shared" si="192"/>
        <v xml:space="preserve"> </v>
      </c>
      <c r="H2968" s="143" t="s">
        <v>21</v>
      </c>
      <c r="I2968" s="143" t="s">
        <v>331</v>
      </c>
      <c r="J2968" s="263" t="str">
        <f t="shared" si="193"/>
        <v xml:space="preserve"> </v>
      </c>
      <c r="K2968" s="38" t="str">
        <f>IF(D2968&gt;=('28 Populations and thresholds'!$I$194),"YES"," ")</f>
        <v>YES</v>
      </c>
      <c r="L2968" s="38" t="str">
        <f>IF(K2968="YES"," ",IF(D2968&gt;=('28 Populations and thresholds'!$I$194)*0.25,"YES"))</f>
        <v xml:space="preserve"> </v>
      </c>
      <c r="M2968" s="38" t="b">
        <f>OR('28 Populations and thresholds'!$J$194="CR",'28 Populations and thresholds'!$J$194="EN",'28 Populations and thresholds'!$J$194="VU")</f>
        <v>0</v>
      </c>
      <c r="N2968" s="75">
        <f>D2968/'28 Populations and thresholds'!$H$194</f>
        <v>0.35087719298245612</v>
      </c>
      <c r="O2968" s="263" t="str">
        <f t="shared" si="194"/>
        <v xml:space="preserve"> </v>
      </c>
      <c r="P2968" s="9"/>
      <c r="Q2968" s="243" t="str">
        <f t="shared" si="191"/>
        <v xml:space="preserve"> </v>
      </c>
    </row>
    <row r="2969" spans="1:22" x14ac:dyDescent="0.2">
      <c r="A2969" s="267" t="s">
        <v>980</v>
      </c>
      <c r="B2969" s="268" t="s">
        <v>1230</v>
      </c>
      <c r="C2969" s="280" t="s">
        <v>3773</v>
      </c>
      <c r="D2969" s="270">
        <v>1000</v>
      </c>
      <c r="E2969" s="276"/>
      <c r="F2969" s="276"/>
      <c r="G2969" s="263" t="str">
        <f t="shared" si="192"/>
        <v xml:space="preserve"> </v>
      </c>
      <c r="H2969" s="267" t="s">
        <v>21</v>
      </c>
      <c r="I2969" s="267" t="s">
        <v>331</v>
      </c>
      <c r="J2969" s="263" t="str">
        <f t="shared" si="193"/>
        <v xml:space="preserve"> </v>
      </c>
      <c r="K2969" s="272" t="str">
        <f>IF(D2969&gt;=('28 Populations and thresholds'!$I$202),"YES"," ")</f>
        <v xml:space="preserve"> </v>
      </c>
      <c r="L2969" s="272" t="str">
        <f>IF(K2969="YES"," ",IF(D2969&gt;=('28 Populations and thresholds'!$I$202)*0.25,"YES"))</f>
        <v>YES</v>
      </c>
      <c r="M2969" s="272" t="b">
        <f>OR('28 Populations and thresholds'!$J$202="CR",'28 Populations and thresholds'!$J$202="EN",'28 Populations and thresholds'!$J$202="VU")</f>
        <v>0</v>
      </c>
      <c r="N2969" s="273">
        <f>D2969/'28 Populations and thresholds'!$H$202</f>
        <v>6.2500000000000003E-3</v>
      </c>
      <c r="O2969" s="263" t="str">
        <f t="shared" si="194"/>
        <v xml:space="preserve"> </v>
      </c>
      <c r="P2969" s="275"/>
      <c r="Q2969" s="243" t="str">
        <f t="shared" si="191"/>
        <v xml:space="preserve"> </v>
      </c>
      <c r="R2969" s="4"/>
      <c r="S2969" s="4"/>
      <c r="T2969" s="4"/>
      <c r="U2969" s="4"/>
      <c r="V2969" s="4"/>
    </row>
    <row r="2970" spans="1:22" x14ac:dyDescent="0.2">
      <c r="A2970" s="117" t="s">
        <v>980</v>
      </c>
      <c r="B2970" s="56" t="s">
        <v>983</v>
      </c>
      <c r="C2970" s="111" t="s">
        <v>3789</v>
      </c>
      <c r="D2970" s="166">
        <v>500</v>
      </c>
      <c r="E2970" s="7" t="s">
        <v>3389</v>
      </c>
      <c r="F2970" s="128"/>
      <c r="G2970" s="263" t="str">
        <f t="shared" si="192"/>
        <v xml:space="preserve"> </v>
      </c>
      <c r="H2970" s="113" t="s">
        <v>3837</v>
      </c>
      <c r="I2970" s="113" t="s">
        <v>3879</v>
      </c>
      <c r="J2970" s="263" t="str">
        <f t="shared" si="193"/>
        <v xml:space="preserve"> </v>
      </c>
      <c r="K2970" s="38" t="str">
        <f>IF(D2970&gt;=('28 Populations and thresholds'!$I$245),"YES"," ")</f>
        <v>YES</v>
      </c>
      <c r="L2970" s="38" t="str">
        <f>IF(K2970="YES"," ",IF(D2970&gt;=('28 Populations and thresholds'!$I$245)*0.25,"YES"))</f>
        <v xml:space="preserve"> </v>
      </c>
      <c r="M2970" s="38" t="b">
        <f>OR('28 Populations and thresholds'!$J$245="CR",'28 Populations and thresholds'!$J$245="EN",'28 Populations and thresholds'!$J$245="VU")</f>
        <v>0</v>
      </c>
      <c r="N2970" s="75">
        <f>D2970/'28 Populations and thresholds'!$H$245</f>
        <v>2.5000000000000001E-2</v>
      </c>
      <c r="O2970" s="263" t="str">
        <f t="shared" si="194"/>
        <v xml:space="preserve"> </v>
      </c>
      <c r="Q2970" s="243" t="str">
        <f t="shared" ref="Q2970:Q2981" si="195">" "</f>
        <v xml:space="preserve"> </v>
      </c>
    </row>
    <row r="2971" spans="1:22" x14ac:dyDescent="0.2">
      <c r="A2971" s="12" t="s">
        <v>980</v>
      </c>
      <c r="B2971" s="56" t="s">
        <v>983</v>
      </c>
      <c r="C2971" s="4" t="s">
        <v>3787</v>
      </c>
      <c r="D2971" s="5">
        <v>23000</v>
      </c>
      <c r="E2971" s="1" t="s">
        <v>3389</v>
      </c>
      <c r="G2971" s="263" t="str">
        <f t="shared" si="192"/>
        <v xml:space="preserve"> </v>
      </c>
      <c r="H2971" s="13" t="s">
        <v>3837</v>
      </c>
      <c r="I2971" s="13" t="s">
        <v>3877</v>
      </c>
      <c r="J2971" s="263" t="str">
        <f t="shared" si="193"/>
        <v xml:space="preserve"> </v>
      </c>
      <c r="K2971" s="38" t="str">
        <f>IF(D2971&gt;=('28 Populations and thresholds'!$I$239),"YES"," ")</f>
        <v>YES</v>
      </c>
      <c r="L2971" s="38" t="str">
        <f>IF(K2971="YES"," ",IF(D2971&gt;=('28 Populations and thresholds'!$I$239)*0.25,"YES"))</f>
        <v xml:space="preserve"> </v>
      </c>
      <c r="M2971" s="38" t="b">
        <f>OR('28 Populations and thresholds'!$J$239="CR",'28 Populations and thresholds'!$J$239="EN",'28 Populations and thresholds'!$J$239="VU")</f>
        <v>0</v>
      </c>
      <c r="N2971" s="75">
        <f>D2971/'28 Populations and thresholds'!$H$239</f>
        <v>2.2999977000023E-2</v>
      </c>
      <c r="O2971" s="263" t="str">
        <f t="shared" si="194"/>
        <v xml:space="preserve"> </v>
      </c>
      <c r="Q2971" s="243" t="str">
        <f t="shared" si="195"/>
        <v xml:space="preserve"> </v>
      </c>
    </row>
    <row r="2972" spans="1:22" x14ac:dyDescent="0.2">
      <c r="A2972" s="12" t="s">
        <v>980</v>
      </c>
      <c r="B2972" s="56" t="s">
        <v>983</v>
      </c>
      <c r="C2972" s="4" t="s">
        <v>3464</v>
      </c>
      <c r="D2972" s="5">
        <v>61000</v>
      </c>
      <c r="E2972" s="1" t="s">
        <v>3389</v>
      </c>
      <c r="G2972" s="263" t="str">
        <f t="shared" si="192"/>
        <v xml:space="preserve"> </v>
      </c>
      <c r="H2972" s="13" t="s">
        <v>3837</v>
      </c>
      <c r="I2972" s="13" t="s">
        <v>3856</v>
      </c>
      <c r="J2972" s="263" t="str">
        <f t="shared" si="193"/>
        <v xml:space="preserve"> </v>
      </c>
      <c r="K2972" s="38" t="str">
        <f>IF(D2972&gt;=('28 Populations and thresholds'!$I$177),"YES"," ")</f>
        <v>YES</v>
      </c>
      <c r="L2972" s="38" t="str">
        <f>IF(K2972="YES"," ",IF(D2972&gt;=('28 Populations and thresholds'!$I$177)*0.25,"YES"))</f>
        <v xml:space="preserve"> </v>
      </c>
      <c r="M2972" s="38" t="b">
        <f>OR('28 Populations and thresholds'!$J$177="CR",'28 Populations and thresholds'!$J$177="EN",'28 Populations and thresholds'!$J$177="VU")</f>
        <v>0</v>
      </c>
      <c r="N2972" s="75">
        <f>D2972/('28 Populations and thresholds'!$H$177)</f>
        <v>0.45864661654135336</v>
      </c>
      <c r="O2972" s="263" t="str">
        <f t="shared" si="194"/>
        <v xml:space="preserve"> </v>
      </c>
      <c r="Q2972" s="243" t="str">
        <f t="shared" si="195"/>
        <v xml:space="preserve"> </v>
      </c>
    </row>
    <row r="2973" spans="1:22" x14ac:dyDescent="0.2">
      <c r="A2973" s="12" t="s">
        <v>980</v>
      </c>
      <c r="B2973" s="56" t="s">
        <v>983</v>
      </c>
      <c r="C2973" s="4" t="s">
        <v>3775</v>
      </c>
      <c r="D2973" s="105">
        <v>375000</v>
      </c>
      <c r="E2973" s="1" t="s">
        <v>3389</v>
      </c>
      <c r="G2973" s="263" t="str">
        <f t="shared" si="192"/>
        <v xml:space="preserve"> </v>
      </c>
      <c r="H2973" s="13" t="s">
        <v>3837</v>
      </c>
      <c r="I2973" s="13" t="s">
        <v>3870</v>
      </c>
      <c r="J2973" s="263" t="str">
        <f t="shared" si="193"/>
        <v xml:space="preserve"> </v>
      </c>
      <c r="K2973" s="38" t="str">
        <f>IF(D2973&gt;=('28 Populations and thresholds'!$I$206),"YES"," ")</f>
        <v>YES</v>
      </c>
      <c r="L2973" s="38" t="str">
        <f>IF(K2973="YES"," ",IF(D2973&gt;=('28 Populations and thresholds'!$I$206)*0.25,"YES"))</f>
        <v xml:space="preserve"> </v>
      </c>
      <c r="M2973" s="38" t="b">
        <f>OR('28 Populations and thresholds'!$J$206="CR",'28 Populations and thresholds'!$J$206="EN",'28 Populations and thresholds'!$J$206="VU")</f>
        <v>0</v>
      </c>
      <c r="N2973" s="75">
        <f>D2973/'28 Populations and thresholds'!$H$206</f>
        <v>0.55637982195845692</v>
      </c>
      <c r="O2973" s="263" t="str">
        <f t="shared" si="194"/>
        <v xml:space="preserve"> </v>
      </c>
      <c r="Q2973" s="243" t="str">
        <f t="shared" si="195"/>
        <v xml:space="preserve"> </v>
      </c>
    </row>
    <row r="2974" spans="1:22" x14ac:dyDescent="0.2">
      <c r="A2974" s="143" t="s">
        <v>980</v>
      </c>
      <c r="B2974" s="40" t="s">
        <v>983</v>
      </c>
      <c r="C2974" s="4" t="s">
        <v>3731</v>
      </c>
      <c r="D2974" s="45">
        <v>55000</v>
      </c>
      <c r="E2974" s="47" t="s">
        <v>1596</v>
      </c>
      <c r="F2974" s="43"/>
      <c r="G2974" s="263" t="str">
        <f t="shared" si="192"/>
        <v xml:space="preserve"> </v>
      </c>
      <c r="H2974" s="143" t="s">
        <v>15</v>
      </c>
      <c r="I2974" s="143" t="s">
        <v>1595</v>
      </c>
      <c r="J2974" s="263" t="str">
        <f t="shared" si="193"/>
        <v xml:space="preserve"> </v>
      </c>
      <c r="K2974" s="38" t="str">
        <f>IF(D2974&gt;=('28 Populations and thresholds'!$I$74),"YES"," ")</f>
        <v>YES</v>
      </c>
      <c r="L2974" s="38" t="str">
        <f>IF(K2974="YES"," ",IF(D2974&gt;=('28 Populations and thresholds'!$I$74)*0.25,"YES"))</f>
        <v xml:space="preserve"> </v>
      </c>
      <c r="M2974" s="38" t="b">
        <f>OR('28 Populations and thresholds'!$J$74="CR",'28 Populations and thresholds'!$J$74="EN",'28 Populations and thresholds'!$J$74="VU")</f>
        <v>0</v>
      </c>
      <c r="N2974" s="75">
        <f>D2974/'28 Populations and thresholds'!$H$74</f>
        <v>0.74123989218328845</v>
      </c>
      <c r="O2974" s="263" t="str">
        <f t="shared" si="194"/>
        <v xml:space="preserve"> </v>
      </c>
      <c r="Q2974" s="243" t="str">
        <f t="shared" si="195"/>
        <v xml:space="preserve"> </v>
      </c>
    </row>
    <row r="2975" spans="1:22" x14ac:dyDescent="0.2">
      <c r="A2975" s="12" t="s">
        <v>980</v>
      </c>
      <c r="B2975" s="56" t="s">
        <v>983</v>
      </c>
      <c r="C2975" s="4" t="s">
        <v>3740</v>
      </c>
      <c r="D2975" s="105">
        <v>11670</v>
      </c>
      <c r="E2975" s="165" t="s">
        <v>3389</v>
      </c>
      <c r="G2975" s="263" t="str">
        <f t="shared" si="192"/>
        <v xml:space="preserve"> </v>
      </c>
      <c r="H2975" s="12" t="s">
        <v>3837</v>
      </c>
      <c r="I2975" s="12" t="s">
        <v>3852</v>
      </c>
      <c r="J2975" s="263" t="str">
        <f t="shared" si="193"/>
        <v xml:space="preserve"> </v>
      </c>
      <c r="K2975" s="38" t="str">
        <f>IF(D2975&gt;=('28 Populations and thresholds'!$I$105),"YES"," ")</f>
        <v>YES</v>
      </c>
      <c r="L2975" s="38" t="str">
        <f>IF(K2975="YES"," ",IF(D2975&gt;=('28 Populations and thresholds'!$I$105)*0.25,"YES"))</f>
        <v xml:space="preserve"> </v>
      </c>
      <c r="M2975" s="38" t="b">
        <f>OR('28 Populations and thresholds'!$J$105="CR",'28 Populations and thresholds'!$J$105="EN",'28 Populations and thresholds'!$J$105="VU")</f>
        <v>1</v>
      </c>
      <c r="N2975" s="75">
        <f>D2975/'28 Populations and thresholds'!$H$105</f>
        <v>1.167E-2</v>
      </c>
      <c r="O2975" s="263" t="str">
        <f t="shared" si="194"/>
        <v xml:space="preserve"> </v>
      </c>
      <c r="P2975" s="4" t="s">
        <v>4556</v>
      </c>
      <c r="Q2975" s="243" t="str">
        <f t="shared" si="195"/>
        <v xml:space="preserve"> </v>
      </c>
      <c r="R2975" s="4"/>
      <c r="S2975" s="4"/>
      <c r="T2975" s="4"/>
      <c r="U2975" s="4"/>
      <c r="V2975" s="4"/>
    </row>
    <row r="2976" spans="1:22" x14ac:dyDescent="0.2">
      <c r="A2976" s="12" t="s">
        <v>980</v>
      </c>
      <c r="B2976" s="56" t="s">
        <v>983</v>
      </c>
      <c r="C2976" s="118" t="s">
        <v>3746</v>
      </c>
      <c r="D2976" s="5">
        <v>4000</v>
      </c>
      <c r="E2976" s="1" t="s">
        <v>3389</v>
      </c>
      <c r="G2976" s="263" t="str">
        <f t="shared" si="192"/>
        <v xml:space="preserve"> </v>
      </c>
      <c r="H2976" s="13" t="s">
        <v>3837</v>
      </c>
      <c r="I2976" s="13" t="s">
        <v>3854</v>
      </c>
      <c r="J2976" s="263" t="str">
        <f t="shared" si="193"/>
        <v xml:space="preserve"> </v>
      </c>
      <c r="K2976" s="38" t="str">
        <f>IF(D2976&gt;=('28 Populations and thresholds'!$I$153),"YES"," ")</f>
        <v>YES</v>
      </c>
      <c r="L2976" s="38" t="str">
        <f>IF(K2976="YES"," ",IF(D2976&gt;=('28 Populations and thresholds'!$I$153)*0.25,"YES"))</f>
        <v xml:space="preserve"> </v>
      </c>
      <c r="M2976" s="38" t="b">
        <f>OR('28 Populations and thresholds'!$J$153="CR",'28 Populations and thresholds'!$J$153="EN",'28 Populations and thresholds'!$J$153="VU")</f>
        <v>0</v>
      </c>
      <c r="N2976" s="75">
        <f>D2976/'28 Populations and thresholds'!$H$153</f>
        <v>0.08</v>
      </c>
      <c r="O2976" s="263" t="str">
        <f t="shared" si="194"/>
        <v xml:space="preserve"> </v>
      </c>
      <c r="Q2976" s="243" t="str">
        <f t="shared" si="195"/>
        <v xml:space="preserve"> </v>
      </c>
      <c r="R2976" s="4"/>
      <c r="S2976" s="4"/>
      <c r="T2976" s="4"/>
      <c r="U2976" s="4"/>
      <c r="V2976" s="4"/>
    </row>
    <row r="2977" spans="1:22" x14ac:dyDescent="0.2">
      <c r="A2977" s="12" t="s">
        <v>980</v>
      </c>
      <c r="B2977" s="56" t="s">
        <v>983</v>
      </c>
      <c r="C2977" s="4" t="s">
        <v>3774</v>
      </c>
      <c r="D2977" s="5">
        <v>6656</v>
      </c>
      <c r="E2977" s="1" t="s">
        <v>3389</v>
      </c>
      <c r="G2977" s="263" t="str">
        <f t="shared" si="192"/>
        <v xml:space="preserve"> </v>
      </c>
      <c r="H2977" s="13" t="s">
        <v>3837</v>
      </c>
      <c r="I2977" s="13" t="s">
        <v>3860</v>
      </c>
      <c r="J2977" s="263" t="str">
        <f t="shared" si="193"/>
        <v xml:space="preserve"> </v>
      </c>
      <c r="K2977" s="38" t="str">
        <f>IF(D2977&gt;=('28 Populations and thresholds'!$I$204),"YES"," ")</f>
        <v>YES</v>
      </c>
      <c r="L2977" s="38" t="str">
        <f>IF(K2977="YES"," ",IF(D2977&gt;=('28 Populations and thresholds'!$I$204)*0.25,"YES"))</f>
        <v xml:space="preserve"> </v>
      </c>
      <c r="M2977" s="38" t="b">
        <f>OR('28 Populations and thresholds'!$J$204="CR",'28 Populations and thresholds'!$J$204="EN",'28 Populations and thresholds'!$J$204="VU")</f>
        <v>0</v>
      </c>
      <c r="N2977" s="75">
        <f>D2977/'28 Populations and thresholds'!$H$204</f>
        <v>0.13311999999999999</v>
      </c>
      <c r="O2977" s="263" t="str">
        <f t="shared" si="194"/>
        <v xml:space="preserve"> </v>
      </c>
      <c r="Q2977" s="243" t="str">
        <f t="shared" si="195"/>
        <v xml:space="preserve"> </v>
      </c>
    </row>
    <row r="2978" spans="1:22" x14ac:dyDescent="0.2">
      <c r="A2978" s="12" t="s">
        <v>980</v>
      </c>
      <c r="B2978" s="56" t="s">
        <v>983</v>
      </c>
      <c r="C2978" s="111" t="s">
        <v>3766</v>
      </c>
      <c r="D2978" s="5">
        <v>1200</v>
      </c>
      <c r="E2978" s="1" t="s">
        <v>3389</v>
      </c>
      <c r="G2978" s="263" t="str">
        <f t="shared" si="192"/>
        <v xml:space="preserve"> </v>
      </c>
      <c r="H2978" s="13" t="s">
        <v>3837</v>
      </c>
      <c r="I2978" s="13" t="s">
        <v>3860</v>
      </c>
      <c r="J2978" s="263" t="str">
        <f t="shared" si="193"/>
        <v xml:space="preserve"> </v>
      </c>
      <c r="K2978" s="38" t="str">
        <f>IF(D2978&gt;=('28 Populations and thresholds'!$I$194),"YES"," ")</f>
        <v>YES</v>
      </c>
      <c r="L2978" s="38" t="str">
        <f>IF(K2978="YES"," ",IF(D2978&gt;=('28 Populations and thresholds'!$I$194)*0.25,"YES"))</f>
        <v xml:space="preserve"> </v>
      </c>
      <c r="M2978" s="38" t="b">
        <f>OR('28 Populations and thresholds'!$J$194="CR",'28 Populations and thresholds'!$J$194="EN",'28 Populations and thresholds'!$J$194="VU")</f>
        <v>0</v>
      </c>
      <c r="N2978" s="75">
        <f>D2978/'28 Populations and thresholds'!$H$194</f>
        <v>4.2105263157894736E-2</v>
      </c>
      <c r="O2978" s="263" t="str">
        <f t="shared" si="194"/>
        <v xml:space="preserve"> </v>
      </c>
      <c r="P2978" s="9"/>
      <c r="Q2978" s="243" t="str">
        <f t="shared" si="195"/>
        <v xml:space="preserve"> </v>
      </c>
    </row>
    <row r="2979" spans="1:22" x14ac:dyDescent="0.2">
      <c r="A2979" s="12" t="s">
        <v>980</v>
      </c>
      <c r="B2979" s="56" t="s">
        <v>983</v>
      </c>
      <c r="C2979" s="4" t="s">
        <v>3773</v>
      </c>
      <c r="D2979" s="5">
        <v>5000</v>
      </c>
      <c r="E2979" s="1" t="s">
        <v>3389</v>
      </c>
      <c r="G2979" s="263" t="str">
        <f t="shared" si="192"/>
        <v xml:space="preserve"> </v>
      </c>
      <c r="H2979" s="13" t="s">
        <v>3837</v>
      </c>
      <c r="I2979" s="13" t="s">
        <v>3863</v>
      </c>
      <c r="J2979" s="263" t="str">
        <f t="shared" si="193"/>
        <v xml:space="preserve"> </v>
      </c>
      <c r="K2979" s="38" t="str">
        <f>IF(D2979&gt;=('28 Populations and thresholds'!$I$202),"YES"," ")</f>
        <v>YES</v>
      </c>
      <c r="L2979" s="38" t="str">
        <f>IF(K2979="YES"," ",IF(D2979&gt;=('28 Populations and thresholds'!$I$202)*0.25,"YES"))</f>
        <v xml:space="preserve"> </v>
      </c>
      <c r="M2979" s="38" t="b">
        <f>OR('28 Populations and thresholds'!$J$202="CR",'28 Populations and thresholds'!$J$202="EN",'28 Populations and thresholds'!$J$202="VU")</f>
        <v>0</v>
      </c>
      <c r="N2979" s="75">
        <f>D2979/'28 Populations and thresholds'!$H$202</f>
        <v>3.125E-2</v>
      </c>
      <c r="O2979" s="263" t="str">
        <f t="shared" si="194"/>
        <v xml:space="preserve"> </v>
      </c>
      <c r="Q2979" s="243" t="str">
        <f t="shared" si="195"/>
        <v xml:space="preserve"> </v>
      </c>
      <c r="R2979" s="4"/>
      <c r="S2979" s="4"/>
      <c r="T2979" s="4"/>
      <c r="U2979" s="4"/>
      <c r="V2979" s="4"/>
    </row>
    <row r="2980" spans="1:22" x14ac:dyDescent="0.2">
      <c r="A2980" s="12" t="s">
        <v>980</v>
      </c>
      <c r="B2980" s="56" t="s">
        <v>983</v>
      </c>
      <c r="C2980" s="111" t="s">
        <v>3737</v>
      </c>
      <c r="D2980" s="5">
        <v>7200</v>
      </c>
      <c r="E2980" s="1" t="s">
        <v>3389</v>
      </c>
      <c r="G2980" s="263" t="str">
        <f t="shared" si="192"/>
        <v xml:space="preserve"> </v>
      </c>
      <c r="H2980" s="13" t="s">
        <v>3837</v>
      </c>
      <c r="I2980" s="13" t="s">
        <v>3840</v>
      </c>
      <c r="J2980" s="263" t="str">
        <f t="shared" si="193"/>
        <v xml:space="preserve"> </v>
      </c>
      <c r="K2980" s="38" t="str">
        <f>IF(D2980&gt;=('28 Populations and thresholds'!$I$102),"YES"," ")</f>
        <v>YES</v>
      </c>
      <c r="L2980" s="38" t="str">
        <f>IF(K2980="YES"," ",IF(D2980&gt;=('28 Populations and thresholds'!$I$102)*0.25,"YES"))</f>
        <v xml:space="preserve"> </v>
      </c>
      <c r="M2980" s="38" t="b">
        <f>OR('28 Populations and thresholds'!$J$102="CR",'28 Populations and thresholds'!$J$102="EN",'28 Populations and thresholds'!$J$102="VU")</f>
        <v>0</v>
      </c>
      <c r="N2980" s="75">
        <f>D2980/'28 Populations and thresholds'!$H$102</f>
        <v>1.7999999999999999E-2</v>
      </c>
      <c r="O2980" s="263" t="str">
        <f t="shared" si="194"/>
        <v xml:space="preserve"> </v>
      </c>
      <c r="Q2980" s="243" t="str">
        <f t="shared" si="195"/>
        <v xml:space="preserve"> </v>
      </c>
      <c r="R2980" s="4"/>
      <c r="S2980" s="4"/>
      <c r="T2980" s="4"/>
      <c r="U2980" s="4"/>
      <c r="V2980" s="4"/>
    </row>
    <row r="2981" spans="1:22" x14ac:dyDescent="0.2">
      <c r="A2981" s="12" t="s">
        <v>980</v>
      </c>
      <c r="B2981" s="56" t="s">
        <v>983</v>
      </c>
      <c r="C2981" s="111" t="s">
        <v>3738</v>
      </c>
      <c r="D2981" s="5">
        <v>7800</v>
      </c>
      <c r="E2981" s="1" t="s">
        <v>3389</v>
      </c>
      <c r="G2981" s="263" t="str">
        <f t="shared" si="192"/>
        <v xml:space="preserve"> </v>
      </c>
      <c r="H2981" s="13" t="s">
        <v>3837</v>
      </c>
      <c r="I2981" s="13" t="s">
        <v>3843</v>
      </c>
      <c r="J2981" s="263" t="str">
        <f t="shared" si="193"/>
        <v xml:space="preserve"> </v>
      </c>
      <c r="K2981" s="38" t="str">
        <f>IF(D2981&gt;=('28 Populations and thresholds'!$I$103),"YES"," ")</f>
        <v>YES</v>
      </c>
      <c r="L2981" s="38" t="str">
        <f>IF(K2981="YES"," ",IF(D2981&gt;=('28 Populations and thresholds'!$I$103)*0.25,"YES"))</f>
        <v xml:space="preserve"> </v>
      </c>
      <c r="M2981" s="38" t="b">
        <f>OR('28 Populations and thresholds'!$J$103="CR",'28 Populations and thresholds'!$J$103="EN",'28 Populations and thresholds'!$J$103="VU")</f>
        <v>1</v>
      </c>
      <c r="N2981" s="75">
        <f>D2981/'28 Populations and thresholds'!$H$103</f>
        <v>4.3333333333333335E-2</v>
      </c>
      <c r="O2981" s="263" t="str">
        <f t="shared" si="194"/>
        <v xml:space="preserve"> </v>
      </c>
      <c r="Q2981" s="243" t="str">
        <f t="shared" si="195"/>
        <v xml:space="preserve"> </v>
      </c>
      <c r="R2981" s="4"/>
      <c r="S2981" s="4"/>
      <c r="T2981" s="4"/>
      <c r="U2981" s="4"/>
      <c r="V2981" s="4"/>
    </row>
    <row r="2982" spans="1:22" x14ac:dyDescent="0.2">
      <c r="A2982" s="275" t="s">
        <v>1597</v>
      </c>
      <c r="B2982" s="277" t="s">
        <v>4375</v>
      </c>
      <c r="C2982" s="269" t="s">
        <v>1652</v>
      </c>
      <c r="D2982" s="279">
        <v>3133</v>
      </c>
      <c r="E2982" s="281">
        <v>38657</v>
      </c>
      <c r="F2982" s="272"/>
      <c r="G2982" s="263" t="str">
        <f t="shared" si="192"/>
        <v xml:space="preserve"> </v>
      </c>
      <c r="H2982" s="275"/>
      <c r="I2982" s="275" t="s">
        <v>4374</v>
      </c>
      <c r="J2982" s="263" t="str">
        <f t="shared" si="193"/>
        <v xml:space="preserve"> </v>
      </c>
      <c r="K2982" s="272" t="str">
        <f>IF(D2982&gt;=('28 Populations and thresholds'!$I$29),"YES"," ")</f>
        <v>YES</v>
      </c>
      <c r="L2982" s="272" t="str">
        <f>IF(K2982="YES"," ",IF(D2982&gt;=('28 Populations and thresholds'!$I$29)*0.25,"YES"))</f>
        <v xml:space="preserve"> </v>
      </c>
      <c r="M2982" s="272" t="b">
        <f>OR('28 Populations and thresholds'!$J$29="CR",'28 Populations and thresholds'!$J$29="EN",'28 Populations and thresholds'!$J$29="VU")</f>
        <v>0</v>
      </c>
      <c r="N2982" s="273">
        <f>D2982/'28 Populations and thresholds'!$H$29</f>
        <v>3.1329999999999999E-3</v>
      </c>
      <c r="O2982" s="263" t="str">
        <f t="shared" si="194"/>
        <v xml:space="preserve"> </v>
      </c>
      <c r="P2982" s="275"/>
      <c r="Q2982" s="243" t="str">
        <f t="shared" ref="Q2982:Q3022" si="196">" "</f>
        <v xml:space="preserve"> </v>
      </c>
    </row>
    <row r="2983" spans="1:22" x14ac:dyDescent="0.2">
      <c r="A2983" s="143" t="s">
        <v>1597</v>
      </c>
      <c r="B2983" s="40" t="s">
        <v>1292</v>
      </c>
      <c r="C2983" s="4" t="s">
        <v>3449</v>
      </c>
      <c r="D2983" s="41">
        <v>356</v>
      </c>
      <c r="E2983" s="46">
        <v>32843</v>
      </c>
      <c r="F2983" s="43"/>
      <c r="G2983" s="263" t="str">
        <f t="shared" si="192"/>
        <v xml:space="preserve"> </v>
      </c>
      <c r="H2983" s="143" t="s">
        <v>21</v>
      </c>
      <c r="I2983" s="143" t="s">
        <v>614</v>
      </c>
      <c r="J2983" s="263" t="str">
        <f t="shared" si="193"/>
        <v xml:space="preserve"> </v>
      </c>
      <c r="K2983" s="38" t="str">
        <f>IF(D2983&gt;=('28 Populations and thresholds'!$I$151),"YES"," ")</f>
        <v>YES</v>
      </c>
      <c r="L2983" s="38" t="str">
        <f>IF(K2983="YES"," ",IF(D2983&gt;=('28 Populations and thresholds'!$I$151)*0.25,"YES"))</f>
        <v xml:space="preserve"> </v>
      </c>
      <c r="M2983" s="38" t="b">
        <f>OR('28 Populations and thresholds'!$J$151="CR",'28 Populations and thresholds'!$J$151="EN",'28 Populations and thresholds'!$J$151="VU")</f>
        <v>0</v>
      </c>
      <c r="N2983" s="75">
        <f>D2983/'28 Populations and thresholds'!$H$151</f>
        <v>3.5599999999999998E-3</v>
      </c>
      <c r="O2983" s="263" t="str">
        <f t="shared" si="194"/>
        <v xml:space="preserve"> </v>
      </c>
      <c r="P2983" s="9"/>
      <c r="Q2983" s="243" t="str">
        <f t="shared" si="196"/>
        <v xml:space="preserve"> </v>
      </c>
    </row>
    <row r="2984" spans="1:22" x14ac:dyDescent="0.2">
      <c r="A2984" s="275" t="s">
        <v>1597</v>
      </c>
      <c r="B2984" s="269" t="s">
        <v>4139</v>
      </c>
      <c r="C2984" s="269" t="s">
        <v>1732</v>
      </c>
      <c r="D2984" s="279">
        <v>120</v>
      </c>
      <c r="E2984" s="281">
        <v>34731</v>
      </c>
      <c r="F2984" s="272"/>
      <c r="G2984" s="263" t="str">
        <f t="shared" si="192"/>
        <v xml:space="preserve"> </v>
      </c>
      <c r="H2984" s="275" t="s">
        <v>4019</v>
      </c>
      <c r="I2984" s="275"/>
      <c r="J2984" s="263" t="str">
        <f t="shared" si="193"/>
        <v xml:space="preserve"> </v>
      </c>
      <c r="K2984" s="272" t="str">
        <f>IF(D2984&gt;=('28 Populations and thresholds'!$I$221),"YES"," ")</f>
        <v>YES</v>
      </c>
      <c r="L2984" s="272" t="str">
        <f>IF(K2984="YES"," ",IF(D2984&gt;=('28 Populations and thresholds'!$I$221)*0.25,"YES"))</f>
        <v xml:space="preserve"> </v>
      </c>
      <c r="M2984" s="272" t="b">
        <f>OR('28 Populations and thresholds'!$J$221="CR",'28 Populations and thresholds'!$J$221="EN",'28 Populations and thresholds'!$J$221="VU")</f>
        <v>1</v>
      </c>
      <c r="N2984" s="273">
        <f>D2984/'28 Populations and thresholds'!$H$221</f>
        <v>1.2500000000000001E-2</v>
      </c>
      <c r="O2984" s="263" t="str">
        <f t="shared" si="194"/>
        <v xml:space="preserve"> </v>
      </c>
      <c r="P2984" s="275"/>
      <c r="Q2984" s="243" t="str">
        <f t="shared" si="196"/>
        <v xml:space="preserve"> </v>
      </c>
    </row>
    <row r="2985" spans="1:22" x14ac:dyDescent="0.2">
      <c r="A2985" s="12" t="s">
        <v>1597</v>
      </c>
      <c r="B2985" s="9" t="s">
        <v>4769</v>
      </c>
      <c r="C2985" s="4" t="s">
        <v>3719</v>
      </c>
      <c r="D2985" s="5">
        <v>83</v>
      </c>
      <c r="E2985" s="148">
        <v>36586</v>
      </c>
      <c r="G2985" s="263" t="str">
        <f t="shared" si="192"/>
        <v xml:space="preserve"> </v>
      </c>
      <c r="H2985" s="13" t="s">
        <v>4019</v>
      </c>
      <c r="I2985" s="13" t="str">
        <f>" "</f>
        <v xml:space="preserve"> </v>
      </c>
      <c r="J2985" s="263" t="str">
        <f t="shared" si="193"/>
        <v xml:space="preserve"> </v>
      </c>
      <c r="K2985" s="38" t="str">
        <f>IF(D2985&gt;=('28 Populations and thresholds'!$I$32),"YES"," ")</f>
        <v>YES</v>
      </c>
      <c r="L2985" s="38" t="str">
        <f>IF(K2985="YES"," ",IF(D2985&gt;=('28 Populations and thresholds'!$I$32)*0.25,"YES"))</f>
        <v xml:space="preserve"> </v>
      </c>
      <c r="M2985" s="38" t="b">
        <f>OR('28 Populations and thresholds'!$J$32="CR",'28 Populations and thresholds'!$J$32="EN",'28 Populations and thresholds'!$J$32="VU")</f>
        <v>1</v>
      </c>
      <c r="N2985" s="75">
        <f>D2985/'28 Populations and thresholds'!$H$32</f>
        <v>2.0243902439024391E-2</v>
      </c>
      <c r="O2985" s="263" t="str">
        <f t="shared" si="194"/>
        <v xml:space="preserve"> </v>
      </c>
      <c r="Q2985" s="243" t="str">
        <f>" "</f>
        <v xml:space="preserve"> </v>
      </c>
    </row>
    <row r="2986" spans="1:22" x14ac:dyDescent="0.2">
      <c r="A2986" s="143" t="s">
        <v>1597</v>
      </c>
      <c r="B2986" s="9" t="s">
        <v>4769</v>
      </c>
      <c r="C2986" s="4" t="s">
        <v>3761</v>
      </c>
      <c r="D2986" s="41">
        <v>304</v>
      </c>
      <c r="E2986" s="46">
        <v>36608</v>
      </c>
      <c r="F2986" s="43"/>
      <c r="G2986" s="263" t="str">
        <f t="shared" si="192"/>
        <v xml:space="preserve"> </v>
      </c>
      <c r="H2986" s="143" t="s">
        <v>21</v>
      </c>
      <c r="I2986" s="143" t="s">
        <v>600</v>
      </c>
      <c r="J2986" s="263" t="str">
        <f t="shared" si="193"/>
        <v xml:space="preserve"> </v>
      </c>
      <c r="K2986" s="38" t="str">
        <f>IF(D2986&gt;=('28 Populations and thresholds'!$I$187),"YES"," ")</f>
        <v xml:space="preserve"> </v>
      </c>
      <c r="L2986" s="38" t="str">
        <f>IF(K2986="YES"," ",IF(D2986&gt;=('28 Populations and thresholds'!$I$187)*0.25,"YES"))</f>
        <v>YES</v>
      </c>
      <c r="M2986" s="38" t="b">
        <f>OR('28 Populations and thresholds'!$J$187="CR",'28 Populations and thresholds'!$J$187="EN",'28 Populations and thresholds'!$J$187="VU")</f>
        <v>0</v>
      </c>
      <c r="N2986" s="75">
        <f>D2986/'28 Populations and thresholds'!$H$187</f>
        <v>3.0400000000000002E-3</v>
      </c>
      <c r="O2986" s="263" t="str">
        <f t="shared" si="194"/>
        <v xml:space="preserve"> </v>
      </c>
      <c r="P2986" s="9"/>
      <c r="Q2986" s="243" t="str">
        <f>" "</f>
        <v xml:space="preserve"> </v>
      </c>
    </row>
    <row r="2987" spans="1:22" x14ac:dyDescent="0.2">
      <c r="A2987" s="143" t="s">
        <v>1597</v>
      </c>
      <c r="B2987" s="9" t="s">
        <v>4769</v>
      </c>
      <c r="C2987" s="4" t="s">
        <v>3467</v>
      </c>
      <c r="D2987" s="41">
        <v>384</v>
      </c>
      <c r="E2987" s="46">
        <v>36373</v>
      </c>
      <c r="F2987" s="43"/>
      <c r="G2987" s="263" t="str">
        <f t="shared" si="192"/>
        <v xml:space="preserve"> </v>
      </c>
      <c r="H2987" s="143" t="s">
        <v>21</v>
      </c>
      <c r="I2987" s="143" t="s">
        <v>171</v>
      </c>
      <c r="J2987" s="263" t="str">
        <f t="shared" si="193"/>
        <v xml:space="preserve"> </v>
      </c>
      <c r="K2987" s="38" t="str">
        <f>IF(D2987&gt;=('28 Populations and thresholds'!$I$180),"YES"," ")</f>
        <v xml:space="preserve"> </v>
      </c>
      <c r="L2987" s="38" t="str">
        <f>IF(K2987="YES"," ",IF(D2987&gt;=('28 Populations and thresholds'!$I$180)*0.25,"YES"))</f>
        <v>YES</v>
      </c>
      <c r="M2987" s="38" t="b">
        <f>OR('28 Populations and thresholds'!$J$180="CR",'28 Populations and thresholds'!$J$180="EN",'28 Populations and thresholds'!$J$180="VU")</f>
        <v>0</v>
      </c>
      <c r="N2987" s="75">
        <f>D2987/'28 Populations and thresholds'!$H$180</f>
        <v>3.8400000000000001E-3</v>
      </c>
      <c r="O2987" s="263" t="str">
        <f t="shared" si="194"/>
        <v xml:space="preserve"> </v>
      </c>
      <c r="P2987" s="9"/>
      <c r="Q2987" s="243" t="str">
        <f>" "</f>
        <v xml:space="preserve"> </v>
      </c>
    </row>
    <row r="2988" spans="1:22" x14ac:dyDescent="0.2">
      <c r="A2988" s="267" t="s">
        <v>1597</v>
      </c>
      <c r="B2988" s="268" t="s">
        <v>1062</v>
      </c>
      <c r="C2988" s="269" t="s">
        <v>3765</v>
      </c>
      <c r="D2988" s="270">
        <v>480</v>
      </c>
      <c r="E2988" s="271">
        <v>34449</v>
      </c>
      <c r="F2988" s="276"/>
      <c r="G2988" s="263" t="str">
        <f t="shared" si="192"/>
        <v xml:space="preserve"> </v>
      </c>
      <c r="H2988" s="267" t="s">
        <v>21</v>
      </c>
      <c r="I2988" s="267" t="s">
        <v>650</v>
      </c>
      <c r="J2988" s="263" t="str">
        <f t="shared" si="193"/>
        <v xml:space="preserve"> </v>
      </c>
      <c r="K2988" s="272" t="str">
        <f>IF(D2988&gt;=('28 Populations and thresholds'!$I$193),"YES"," ")</f>
        <v>YES</v>
      </c>
      <c r="L2988" s="272" t="str">
        <f>IF(K2988="YES"," ",IF(D2988&gt;=('28 Populations and thresholds'!$I$193)*0.25,"YES"))</f>
        <v xml:space="preserve"> </v>
      </c>
      <c r="M2988" s="272" t="b">
        <f>OR('28 Populations and thresholds'!$J$193="CR",'28 Populations and thresholds'!$J$193="EN",'28 Populations and thresholds'!$J$193="VU")</f>
        <v>0</v>
      </c>
      <c r="N2988" s="273">
        <f>D2988/'28 Populations and thresholds'!$H$193</f>
        <v>1.090909090909091E-2</v>
      </c>
      <c r="O2988" s="263" t="str">
        <f t="shared" si="194"/>
        <v xml:space="preserve"> </v>
      </c>
      <c r="P2988" s="275"/>
      <c r="Q2988" s="243" t="str">
        <f t="shared" si="196"/>
        <v xml:space="preserve"> </v>
      </c>
    </row>
    <row r="2989" spans="1:22" x14ac:dyDescent="0.2">
      <c r="A2989" s="267" t="s">
        <v>1597</v>
      </c>
      <c r="B2989" s="268" t="s">
        <v>1062</v>
      </c>
      <c r="C2989" s="280" t="s">
        <v>3472</v>
      </c>
      <c r="D2989" s="270">
        <v>5</v>
      </c>
      <c r="E2989" s="271">
        <v>35189</v>
      </c>
      <c r="F2989" s="276"/>
      <c r="G2989" s="263" t="str">
        <f t="shared" si="192"/>
        <v xml:space="preserve"> </v>
      </c>
      <c r="H2989" s="267" t="s">
        <v>21</v>
      </c>
      <c r="I2989" s="267" t="s">
        <v>646</v>
      </c>
      <c r="J2989" s="263" t="str">
        <f t="shared" si="193"/>
        <v xml:space="preserve"> </v>
      </c>
      <c r="K2989" s="272" t="str">
        <f>IF(D2989&gt;=('28 Populations and thresholds'!$I$188),"YES"," ")</f>
        <v>YES</v>
      </c>
      <c r="L2989" s="272" t="str">
        <f>IF(K2989="YES"," ",IF(D2989&gt;=('28 Populations and thresholds'!$I$188)*0.25,"YES"))</f>
        <v xml:space="preserve"> </v>
      </c>
      <c r="M2989" s="272" t="b">
        <f>OR('28 Populations and thresholds'!$J$188="CR",'28 Populations and thresholds'!$J$188="EN",'28 Populations and thresholds'!$J$188="VU")</f>
        <v>1</v>
      </c>
      <c r="N2989" s="273">
        <f>D2989/'28 Populations and thresholds'!$H$188</f>
        <v>8.3333333333333332E-3</v>
      </c>
      <c r="O2989" s="263" t="str">
        <f t="shared" si="194"/>
        <v xml:space="preserve"> </v>
      </c>
      <c r="P2989" s="269"/>
      <c r="Q2989" s="243" t="str">
        <f t="shared" si="196"/>
        <v xml:space="preserve"> </v>
      </c>
      <c r="R2989" s="4"/>
      <c r="S2989" s="4"/>
      <c r="T2989" s="4"/>
      <c r="U2989" s="4"/>
      <c r="V2989" s="4"/>
    </row>
    <row r="2990" spans="1:22" x14ac:dyDescent="0.2">
      <c r="A2990" s="267" t="s">
        <v>1597</v>
      </c>
      <c r="B2990" s="268" t="s">
        <v>1062</v>
      </c>
      <c r="C2990" s="280" t="s">
        <v>3759</v>
      </c>
      <c r="D2990" s="270">
        <v>760</v>
      </c>
      <c r="E2990" s="271">
        <v>34449</v>
      </c>
      <c r="F2990" s="276"/>
      <c r="G2990" s="263" t="str">
        <f t="shared" si="192"/>
        <v xml:space="preserve"> </v>
      </c>
      <c r="H2990" s="267" t="s">
        <v>21</v>
      </c>
      <c r="I2990" s="267" t="s">
        <v>650</v>
      </c>
      <c r="J2990" s="263" t="str">
        <f t="shared" si="193"/>
        <v xml:space="preserve"> </v>
      </c>
      <c r="K2990" s="272" t="str">
        <f>IF(D2990&gt;=('28 Populations and thresholds'!$I$182),"YES"," ")</f>
        <v>YES</v>
      </c>
      <c r="L2990" s="272" t="str">
        <f>IF(K2990="YES"," ",IF(D2990&gt;=('28 Populations and thresholds'!$I$182)*0.25,"YES"))</f>
        <v xml:space="preserve"> </v>
      </c>
      <c r="M2990" s="272" t="b">
        <f>OR('28 Populations and thresholds'!$J$182="CR",'28 Populations and thresholds'!$J$182="EN",'28 Populations and thresholds'!$J$182="VU")</f>
        <v>0</v>
      </c>
      <c r="N2990" s="273">
        <f>D2990/'28 Populations and thresholds'!$H$182</f>
        <v>3.04E-2</v>
      </c>
      <c r="O2990" s="263" t="str">
        <f t="shared" si="194"/>
        <v xml:space="preserve"> </v>
      </c>
      <c r="P2990" s="275"/>
      <c r="Q2990" s="243" t="str">
        <f t="shared" si="196"/>
        <v xml:space="preserve"> </v>
      </c>
      <c r="R2990" s="4"/>
      <c r="S2990" s="4"/>
      <c r="T2990" s="4"/>
      <c r="U2990" s="4"/>
      <c r="V2990" s="4"/>
    </row>
    <row r="2991" spans="1:22" x14ac:dyDescent="0.2">
      <c r="A2991" s="143" t="s">
        <v>1597</v>
      </c>
      <c r="B2991" s="40" t="s">
        <v>961</v>
      </c>
      <c r="C2991" s="4" t="s">
        <v>3756</v>
      </c>
      <c r="D2991" s="41">
        <v>1600</v>
      </c>
      <c r="E2991" s="46">
        <v>36880</v>
      </c>
      <c r="F2991" s="43"/>
      <c r="G2991" s="263" t="str">
        <f t="shared" si="192"/>
        <v xml:space="preserve"> </v>
      </c>
      <c r="H2991" s="143" t="s">
        <v>21</v>
      </c>
      <c r="I2991" s="143" t="s">
        <v>600</v>
      </c>
      <c r="J2991" s="263" t="str">
        <f t="shared" si="193"/>
        <v xml:space="preserve"> </v>
      </c>
      <c r="K2991" s="38" t="str">
        <f>IF(D2991&gt;=('28 Populations and thresholds'!$I$175),"YES"," ")</f>
        <v>YES</v>
      </c>
      <c r="L2991" s="38" t="str">
        <f>IF(K2991="YES"," ",IF(D2991&gt;=('28 Populations and thresholds'!$I$175)*0.25,"YES"))</f>
        <v xml:space="preserve"> </v>
      </c>
      <c r="M2991" s="38" t="b">
        <f>OR('28 Populations and thresholds'!$J$175="CR",'28 Populations and thresholds'!$J$175="EN",'28 Populations and thresholds'!$J$175="VU")</f>
        <v>0</v>
      </c>
      <c r="N2991" s="75">
        <f>D2991/'28 Populations and thresholds'!$H$175</f>
        <v>1.1510791366906475E-2</v>
      </c>
      <c r="O2991" s="263" t="str">
        <f t="shared" si="194"/>
        <v xml:space="preserve"> </v>
      </c>
      <c r="Q2991" s="243" t="str">
        <f t="shared" si="196"/>
        <v xml:space="preserve"> </v>
      </c>
    </row>
    <row r="2992" spans="1:22" x14ac:dyDescent="0.2">
      <c r="A2992" s="143" t="s">
        <v>1597</v>
      </c>
      <c r="B2992" s="40" t="s">
        <v>961</v>
      </c>
      <c r="C2992" s="4" t="s">
        <v>3461</v>
      </c>
      <c r="D2992" s="41">
        <v>3000</v>
      </c>
      <c r="E2992" s="46">
        <v>36880</v>
      </c>
      <c r="F2992" s="43"/>
      <c r="G2992" s="263" t="str">
        <f t="shared" si="192"/>
        <v xml:space="preserve"> </v>
      </c>
      <c r="H2992" s="143" t="s">
        <v>21</v>
      </c>
      <c r="I2992" s="143" t="s">
        <v>600</v>
      </c>
      <c r="J2992" s="263" t="str">
        <f t="shared" si="193"/>
        <v xml:space="preserve"> </v>
      </c>
      <c r="K2992" s="38" t="str">
        <f>IF(D2992&gt;=('28 Populations and thresholds'!$I$164),"YES"," ")</f>
        <v>YES</v>
      </c>
      <c r="L2992" s="38" t="str">
        <f>IF(K2992="YES"," ",IF(D2992&gt;=('28 Populations and thresholds'!$I$164)*0.25,"YES"))</f>
        <v xml:space="preserve"> </v>
      </c>
      <c r="M2992" s="38" t="b">
        <f>OR('28 Populations and thresholds'!$J$164="CR",'28 Populations and thresholds'!$J$164="EN",'28 Populations and thresholds'!$J$164="VU")</f>
        <v>0</v>
      </c>
      <c r="N2992" s="75">
        <f>D2992/'28 Populations and thresholds'!$H$164</f>
        <v>3.7974683544303799E-2</v>
      </c>
      <c r="O2992" s="263" t="str">
        <f t="shared" si="194"/>
        <v xml:space="preserve"> </v>
      </c>
      <c r="Q2992" s="243" t="str">
        <f t="shared" si="196"/>
        <v xml:space="preserve"> </v>
      </c>
    </row>
    <row r="2993" spans="1:22" x14ac:dyDescent="0.2">
      <c r="A2993" s="143" t="s">
        <v>1597</v>
      </c>
      <c r="B2993" s="40" t="s">
        <v>961</v>
      </c>
      <c r="C2993" s="4" t="s">
        <v>3452</v>
      </c>
      <c r="D2993" s="41">
        <v>1300</v>
      </c>
      <c r="E2993" s="46">
        <v>36872</v>
      </c>
      <c r="F2993" s="43"/>
      <c r="G2993" s="263" t="str">
        <f t="shared" si="192"/>
        <v xml:space="preserve"> </v>
      </c>
      <c r="H2993" s="143" t="s">
        <v>21</v>
      </c>
      <c r="I2993" s="143" t="s">
        <v>600</v>
      </c>
      <c r="J2993" s="263" t="str">
        <f t="shared" si="193"/>
        <v xml:space="preserve"> </v>
      </c>
      <c r="K2993" s="38" t="str">
        <f>IF(D2993&gt;=('28 Populations and thresholds'!$I$158),"YES"," ")</f>
        <v>YES</v>
      </c>
      <c r="L2993" s="38" t="str">
        <f>IF(K2993="YES"," ",IF(D2993&gt;=('28 Populations and thresholds'!$I$158)*0.25,"YES"))</f>
        <v xml:space="preserve"> </v>
      </c>
      <c r="M2993" s="38" t="b">
        <f>OR('28 Populations and thresholds'!$J$158="CR",'28 Populations and thresholds'!$J$158="EN",'28 Populations and thresholds'!$J$158="VU")</f>
        <v>0</v>
      </c>
      <c r="N2993" s="75">
        <f>D2993/'28 Populations and thresholds'!$H$158</f>
        <v>1.2999999999999999E-2</v>
      </c>
      <c r="O2993" s="263" t="str">
        <f t="shared" si="194"/>
        <v xml:space="preserve"> </v>
      </c>
      <c r="P2993" s="9"/>
      <c r="Q2993" s="243" t="str">
        <f t="shared" si="196"/>
        <v xml:space="preserve"> </v>
      </c>
    </row>
    <row r="2994" spans="1:22" x14ac:dyDescent="0.2">
      <c r="A2994" s="143" t="s">
        <v>1597</v>
      </c>
      <c r="B2994" s="40" t="s">
        <v>961</v>
      </c>
      <c r="C2994" s="4" t="s">
        <v>3766</v>
      </c>
      <c r="D2994" s="41">
        <v>103</v>
      </c>
      <c r="E2994" s="46">
        <v>36617</v>
      </c>
      <c r="F2994" s="43"/>
      <c r="G2994" s="263" t="str">
        <f t="shared" si="192"/>
        <v xml:space="preserve"> </v>
      </c>
      <c r="H2994" s="143" t="s">
        <v>21</v>
      </c>
      <c r="I2994" s="143" t="s">
        <v>600</v>
      </c>
      <c r="J2994" s="263" t="str">
        <f t="shared" si="193"/>
        <v xml:space="preserve"> </v>
      </c>
      <c r="K2994" s="38" t="str">
        <f>IF(D2994&gt;=('28 Populations and thresholds'!$I$194),"YES"," ")</f>
        <v xml:space="preserve"> </v>
      </c>
      <c r="L2994" s="38" t="str">
        <f>IF(K2994="YES"," ",IF(D2994&gt;=('28 Populations and thresholds'!$I$194)*0.25,"YES"))</f>
        <v>YES</v>
      </c>
      <c r="M2994" s="38" t="b">
        <f>OR('28 Populations and thresholds'!$J$194="CR",'28 Populations and thresholds'!$J$194="EN",'28 Populations and thresholds'!$J$194="VU")</f>
        <v>0</v>
      </c>
      <c r="N2994" s="75">
        <f>D2994/'28 Populations and thresholds'!$H$194</f>
        <v>3.6140350877192982E-3</v>
      </c>
      <c r="O2994" s="263" t="str">
        <f t="shared" si="194"/>
        <v xml:space="preserve"> </v>
      </c>
      <c r="P2994" s="9"/>
      <c r="Q2994" s="243" t="str">
        <f t="shared" si="196"/>
        <v xml:space="preserve"> </v>
      </c>
    </row>
    <row r="2995" spans="1:22" x14ac:dyDescent="0.2">
      <c r="A2995" s="275" t="s">
        <v>1597</v>
      </c>
      <c r="B2995" s="277" t="s">
        <v>4376</v>
      </c>
      <c r="C2995" s="280" t="s">
        <v>1688</v>
      </c>
      <c r="D2995" s="279">
        <v>1</v>
      </c>
      <c r="E2995" s="274">
        <v>1994</v>
      </c>
      <c r="F2995" s="272"/>
      <c r="G2995" s="263" t="str">
        <f t="shared" si="192"/>
        <v xml:space="preserve"> </v>
      </c>
      <c r="H2995" s="275"/>
      <c r="I2995" s="275" t="s">
        <v>4374</v>
      </c>
      <c r="J2995" s="263" t="str">
        <f t="shared" si="193"/>
        <v xml:space="preserve"> </v>
      </c>
      <c r="K2995" s="272" t="str">
        <f>IF(D2995&gt;=('28 Populations and thresholds'!$I$47),"YES"," ")</f>
        <v>YES</v>
      </c>
      <c r="L2995" s="272" t="str">
        <f>IF(K2995="YES"," ",IF(D2995&gt;=('28 Populations and thresholds'!$I$47)*0.25,"YES"))</f>
        <v xml:space="preserve"> </v>
      </c>
      <c r="M2995" s="272" t="b">
        <f>OR('28 Populations and thresholds'!$J$47="CR",'28 Populations and thresholds'!$J$47="EN",'28 Populations and thresholds'!$J$47="VU")</f>
        <v>0</v>
      </c>
      <c r="N2995" s="273">
        <f>D2995/'28 Populations and thresholds'!$H$47</f>
        <v>1E-4</v>
      </c>
      <c r="O2995" s="263" t="str">
        <f t="shared" si="194"/>
        <v xml:space="preserve"> </v>
      </c>
      <c r="P2995" s="275"/>
      <c r="Q2995" s="243" t="str">
        <f t="shared" si="196"/>
        <v xml:space="preserve"> </v>
      </c>
    </row>
    <row r="2996" spans="1:22" x14ac:dyDescent="0.2">
      <c r="A2996" s="275" t="s">
        <v>1597</v>
      </c>
      <c r="B2996" s="277" t="s">
        <v>4376</v>
      </c>
      <c r="C2996" s="280" t="s">
        <v>3452</v>
      </c>
      <c r="D2996" s="279">
        <v>1310</v>
      </c>
      <c r="E2996" s="281">
        <v>38657</v>
      </c>
      <c r="F2996" s="272"/>
      <c r="G2996" s="263" t="str">
        <f t="shared" si="192"/>
        <v xml:space="preserve"> </v>
      </c>
      <c r="H2996" s="275"/>
      <c r="I2996" s="275" t="s">
        <v>4374</v>
      </c>
      <c r="J2996" s="263" t="str">
        <f t="shared" si="193"/>
        <v xml:space="preserve"> </v>
      </c>
      <c r="K2996" s="272" t="str">
        <f>IF(D2996&gt;=('28 Populations and thresholds'!$I$158),"YES"," ")</f>
        <v>YES</v>
      </c>
      <c r="L2996" s="272" t="str">
        <f>IF(K2996="YES"," ",IF(D2996&gt;=('28 Populations and thresholds'!$I$158)*0.25,"YES"))</f>
        <v xml:space="preserve"> </v>
      </c>
      <c r="M2996" s="272" t="b">
        <f>OR('28 Populations and thresholds'!$J$158="CR",'28 Populations and thresholds'!$J$158="EN",'28 Populations and thresholds'!$J$158="VU")</f>
        <v>0</v>
      </c>
      <c r="N2996" s="273">
        <f>D2996/'28 Populations and thresholds'!$H$158</f>
        <v>1.3100000000000001E-2</v>
      </c>
      <c r="O2996" s="263" t="str">
        <f t="shared" si="194"/>
        <v xml:space="preserve"> </v>
      </c>
      <c r="P2996" s="275"/>
      <c r="Q2996" s="243" t="str">
        <f t="shared" si="196"/>
        <v xml:space="preserve"> </v>
      </c>
    </row>
    <row r="2997" spans="1:22" x14ac:dyDescent="0.2">
      <c r="A2997" s="275" t="s">
        <v>1597</v>
      </c>
      <c r="B2997" s="277" t="s">
        <v>4376</v>
      </c>
      <c r="C2997" s="280" t="s">
        <v>1732</v>
      </c>
      <c r="D2997" s="279">
        <v>260</v>
      </c>
      <c r="E2997" s="274">
        <v>1994</v>
      </c>
      <c r="F2997" s="272"/>
      <c r="G2997" s="263" t="str">
        <f t="shared" si="192"/>
        <v xml:space="preserve"> </v>
      </c>
      <c r="H2997" s="275"/>
      <c r="I2997" s="275" t="s">
        <v>4374</v>
      </c>
      <c r="J2997" s="263" t="str">
        <f t="shared" si="193"/>
        <v xml:space="preserve"> </v>
      </c>
      <c r="K2997" s="272" t="str">
        <f>IF(D2997&gt;=('28 Populations and thresholds'!$I$221),"YES"," ")</f>
        <v>YES</v>
      </c>
      <c r="L2997" s="272" t="str">
        <f>IF(K2997="YES"," ",IF(D2997&gt;=('28 Populations and thresholds'!$I$221)*0.25,"YES"))</f>
        <v xml:space="preserve"> </v>
      </c>
      <c r="M2997" s="272" t="b">
        <f>OR('28 Populations and thresholds'!$J$221="CR",'28 Populations and thresholds'!$J$221="EN",'28 Populations and thresholds'!$J$221="VU")</f>
        <v>1</v>
      </c>
      <c r="N2997" s="273">
        <f>D2997/'28 Populations and thresholds'!$H$221</f>
        <v>2.7083333333333334E-2</v>
      </c>
      <c r="O2997" s="263" t="str">
        <f t="shared" si="194"/>
        <v xml:space="preserve"> </v>
      </c>
      <c r="P2997" s="275"/>
      <c r="Q2997" s="243" t="str">
        <f t="shared" si="196"/>
        <v xml:space="preserve"> </v>
      </c>
    </row>
    <row r="2998" spans="1:22" x14ac:dyDescent="0.2">
      <c r="A2998" s="275" t="s">
        <v>1597</v>
      </c>
      <c r="B2998" s="277" t="s">
        <v>4376</v>
      </c>
      <c r="C2998" s="280" t="s">
        <v>3484</v>
      </c>
      <c r="D2998" s="279">
        <v>7</v>
      </c>
      <c r="E2998" s="274">
        <v>1994</v>
      </c>
      <c r="F2998" s="272"/>
      <c r="G2998" s="263" t="str">
        <f t="shared" si="192"/>
        <v xml:space="preserve"> </v>
      </c>
      <c r="H2998" s="295"/>
      <c r="I2998" s="275" t="s">
        <v>4374</v>
      </c>
      <c r="J2998" s="263" t="str">
        <f t="shared" si="193"/>
        <v xml:space="preserve"> </v>
      </c>
      <c r="K2998" s="272" t="str">
        <f>IF(D2998&gt;=('28 Populations and thresholds'!$I$209),"YES"," ")</f>
        <v>YES</v>
      </c>
      <c r="L2998" s="272" t="str">
        <f>IF(K2998="YES"," ",IF(D2998&gt;=('28 Populations and thresholds'!$I$209)*0.25,"YES"))</f>
        <v xml:space="preserve"> </v>
      </c>
      <c r="M2998" s="272" t="b">
        <f>OR('28 Populations and thresholds'!$J$209="CR",'28 Populations and thresholds'!$J$209="EN",'28 Populations and thresholds'!$J$209="VU")</f>
        <v>1</v>
      </c>
      <c r="N2998" s="273">
        <f>D2998/'28 Populations and thresholds'!$H$209</f>
        <v>1.4583333333333334E-2</v>
      </c>
      <c r="O2998" s="263" t="str">
        <f t="shared" si="194"/>
        <v xml:space="preserve"> </v>
      </c>
      <c r="P2998" s="275"/>
      <c r="Q2998" s="243" t="str">
        <f t="shared" si="196"/>
        <v xml:space="preserve"> </v>
      </c>
      <c r="R2998" s="4"/>
      <c r="S2998" s="4"/>
      <c r="T2998" s="4"/>
      <c r="U2998" s="4"/>
      <c r="V2998" s="4"/>
    </row>
    <row r="2999" spans="1:22" x14ac:dyDescent="0.2">
      <c r="A2999" s="275" t="s">
        <v>1597</v>
      </c>
      <c r="B2999" s="277" t="s">
        <v>4376</v>
      </c>
      <c r="C2999" s="280" t="s">
        <v>3472</v>
      </c>
      <c r="D2999" s="279">
        <v>5</v>
      </c>
      <c r="E2999" s="281">
        <v>35189</v>
      </c>
      <c r="F2999" s="272"/>
      <c r="G2999" s="263" t="str">
        <f t="shared" si="192"/>
        <v xml:space="preserve"> </v>
      </c>
      <c r="H2999" s="275"/>
      <c r="I2999" s="275" t="s">
        <v>4374</v>
      </c>
      <c r="J2999" s="263" t="str">
        <f t="shared" si="193"/>
        <v xml:space="preserve"> </v>
      </c>
      <c r="K2999" s="272" t="str">
        <f>IF(D2999&gt;=('28 Populations and thresholds'!$I$188),"YES"," ")</f>
        <v>YES</v>
      </c>
      <c r="L2999" s="272" t="str">
        <f>IF(K2999="YES"," ",IF(D2999&gt;=('28 Populations and thresholds'!$I$188)*0.25,"YES"))</f>
        <v xml:space="preserve"> </v>
      </c>
      <c r="M2999" s="272" t="b">
        <f>OR('28 Populations and thresholds'!$J$188="CR",'28 Populations and thresholds'!$J$188="EN",'28 Populations and thresholds'!$J$188="VU")</f>
        <v>1</v>
      </c>
      <c r="N2999" s="273">
        <f>D2999/'28 Populations and thresholds'!$H$188</f>
        <v>8.3333333333333332E-3</v>
      </c>
      <c r="O2999" s="263" t="str">
        <f t="shared" si="194"/>
        <v xml:space="preserve"> </v>
      </c>
      <c r="P2999" s="275"/>
      <c r="Q2999" s="243" t="str">
        <f t="shared" si="196"/>
        <v xml:space="preserve"> </v>
      </c>
      <c r="R2999" s="4"/>
      <c r="S2999" s="4"/>
      <c r="T2999" s="4"/>
      <c r="U2999" s="4"/>
      <c r="V2999" s="4"/>
    </row>
    <row r="3000" spans="1:22" x14ac:dyDescent="0.2">
      <c r="A3000" s="12" t="s">
        <v>1597</v>
      </c>
      <c r="B3000" s="65" t="s">
        <v>1752</v>
      </c>
      <c r="C3000" s="111" t="s">
        <v>1696</v>
      </c>
      <c r="D3000" s="105">
        <v>23</v>
      </c>
      <c r="E3000" s="106" t="s">
        <v>4381</v>
      </c>
      <c r="G3000" s="263" t="str">
        <f t="shared" si="192"/>
        <v xml:space="preserve"> </v>
      </c>
      <c r="H3000" s="12"/>
      <c r="I3000" s="12" t="s">
        <v>646</v>
      </c>
      <c r="J3000" s="263" t="str">
        <f t="shared" si="193"/>
        <v xml:space="preserve"> </v>
      </c>
      <c r="K3000" s="38" t="str">
        <f>IF(D3000&gt;=('28 Populations and thresholds'!$I$51),"YES"," ")</f>
        <v>YES</v>
      </c>
      <c r="L3000" s="38" t="str">
        <f>IF(K3000="YES"," ",IF(D3000&gt;=('28 Populations and thresholds'!$I$51)*0.25,"YES"))</f>
        <v xml:space="preserve"> </v>
      </c>
      <c r="M3000" s="38" t="b">
        <f>OR('28 Populations and thresholds'!$J$51="CR",'28 Populations and thresholds'!$J$51="EN",'28 Populations and thresholds'!$J$51="VU")</f>
        <v>1</v>
      </c>
      <c r="N3000" s="75">
        <f>D3000/'28 Populations and thresholds'!$H$51</f>
        <v>8.518518518518519E-3</v>
      </c>
      <c r="O3000" s="263" t="str">
        <f t="shared" si="194"/>
        <v xml:space="preserve"> </v>
      </c>
      <c r="Q3000" s="243" t="str">
        <f t="shared" si="196"/>
        <v xml:space="preserve"> </v>
      </c>
    </row>
    <row r="3001" spans="1:22" x14ac:dyDescent="0.2">
      <c r="A3001" s="12" t="s">
        <v>1597</v>
      </c>
      <c r="B3001" s="65" t="s">
        <v>1752</v>
      </c>
      <c r="C3001" s="111" t="s">
        <v>1688</v>
      </c>
      <c r="D3001" s="105">
        <v>14</v>
      </c>
      <c r="E3001" s="106" t="s">
        <v>4381</v>
      </c>
      <c r="G3001" s="263" t="str">
        <f t="shared" si="192"/>
        <v xml:space="preserve"> </v>
      </c>
      <c r="H3001" s="12"/>
      <c r="I3001" s="12" t="s">
        <v>646</v>
      </c>
      <c r="J3001" s="263" t="str">
        <f t="shared" si="193"/>
        <v xml:space="preserve"> </v>
      </c>
      <c r="K3001" s="38" t="str">
        <f>IF(D3001&gt;=('28 Populations and thresholds'!$I$47),"YES"," ")</f>
        <v>YES</v>
      </c>
      <c r="L3001" s="38" t="str">
        <f>IF(K3001="YES"," ",IF(D3001&gt;=('28 Populations and thresholds'!$I$47)*0.25,"YES"))</f>
        <v xml:space="preserve"> </v>
      </c>
      <c r="M3001" s="38" t="b">
        <f>OR('28 Populations and thresholds'!$J$47="CR",'28 Populations and thresholds'!$J$47="EN",'28 Populations and thresholds'!$J$47="VU")</f>
        <v>0</v>
      </c>
      <c r="N3001" s="75">
        <f>D3001/'28 Populations and thresholds'!$H$47</f>
        <v>1.4E-3</v>
      </c>
      <c r="O3001" s="263" t="str">
        <f t="shared" si="194"/>
        <v xml:space="preserve"> </v>
      </c>
      <c r="Q3001" s="243" t="str">
        <f t="shared" si="196"/>
        <v xml:space="preserve"> </v>
      </c>
    </row>
    <row r="3002" spans="1:22" x14ac:dyDescent="0.2">
      <c r="A3002" s="12" t="s">
        <v>1597</v>
      </c>
      <c r="B3002" s="65" t="s">
        <v>1752</v>
      </c>
      <c r="C3002" s="111" t="s">
        <v>3718</v>
      </c>
      <c r="D3002" s="105">
        <v>463</v>
      </c>
      <c r="E3002" s="106" t="s">
        <v>4381</v>
      </c>
      <c r="G3002" s="263" t="str">
        <f t="shared" si="192"/>
        <v xml:space="preserve"> </v>
      </c>
      <c r="H3002" s="12"/>
      <c r="I3002" s="12" t="s">
        <v>646</v>
      </c>
      <c r="J3002" s="263" t="str">
        <f t="shared" si="193"/>
        <v xml:space="preserve"> </v>
      </c>
      <c r="K3002" s="38" t="str">
        <f>IF(D3002&gt;=('28 Populations and thresholds'!$I$25),"YES"," ")</f>
        <v>YES</v>
      </c>
      <c r="L3002" s="38" t="str">
        <f>IF(K3002="YES"," ",IF(D3002&gt;=('28 Populations and thresholds'!$I$250)*0.25,"YES"))</f>
        <v xml:space="preserve"> </v>
      </c>
      <c r="M3002" s="38" t="b">
        <f>OR('28 Populations and thresholds'!$J$25="CR",'28 Populations and thresholds'!$J$25="EN",'28 Populations and thresholds'!$J$25="VU")</f>
        <v>0</v>
      </c>
      <c r="N3002" s="75">
        <f>D3002/'28 Populations and thresholds'!$H$25</f>
        <v>4.6299999999999998E-4</v>
      </c>
      <c r="O3002" s="263" t="str">
        <f t="shared" si="194"/>
        <v xml:space="preserve"> </v>
      </c>
      <c r="Q3002" s="243" t="str">
        <f t="shared" si="196"/>
        <v xml:space="preserve"> </v>
      </c>
    </row>
    <row r="3003" spans="1:22" x14ac:dyDescent="0.2">
      <c r="A3003" s="12" t="s">
        <v>1597</v>
      </c>
      <c r="B3003" s="4" t="s">
        <v>1752</v>
      </c>
      <c r="C3003" s="4" t="s">
        <v>1732</v>
      </c>
      <c r="D3003" s="5">
        <v>288</v>
      </c>
      <c r="E3003" s="1" t="s">
        <v>156</v>
      </c>
      <c r="G3003" s="263" t="str">
        <f t="shared" si="192"/>
        <v xml:space="preserve"> </v>
      </c>
      <c r="H3003" s="13" t="s">
        <v>139</v>
      </c>
      <c r="J3003" s="263" t="str">
        <f t="shared" si="193"/>
        <v xml:space="preserve"> </v>
      </c>
      <c r="K3003" s="38" t="str">
        <f>IF(D3003&gt;=('28 Populations and thresholds'!$I$221),"YES"," ")</f>
        <v>YES</v>
      </c>
      <c r="L3003" s="38" t="str">
        <f>IF(K3003="YES"," ",IF(D3003&gt;=('28 Populations and thresholds'!$I$221)*0.25,"YES"))</f>
        <v xml:space="preserve"> </v>
      </c>
      <c r="M3003" s="38" t="b">
        <f>OR('28 Populations and thresholds'!$J$221="CR",'28 Populations and thresholds'!$J$221="EN",'28 Populations and thresholds'!$J$221="VU")</f>
        <v>1</v>
      </c>
      <c r="N3003" s="75">
        <f>D3003/'28 Populations and thresholds'!$H$221</f>
        <v>0.03</v>
      </c>
      <c r="O3003" s="263" t="str">
        <f t="shared" si="194"/>
        <v xml:space="preserve"> </v>
      </c>
      <c r="Q3003" s="243" t="str">
        <f t="shared" si="196"/>
        <v xml:space="preserve"> </v>
      </c>
    </row>
    <row r="3004" spans="1:22" x14ac:dyDescent="0.2">
      <c r="A3004" s="144" t="s">
        <v>1597</v>
      </c>
      <c r="B3004" s="32" t="s">
        <v>1752</v>
      </c>
      <c r="C3004" s="111" t="s">
        <v>3484</v>
      </c>
      <c r="D3004" s="119">
        <v>4</v>
      </c>
      <c r="E3004" s="10">
        <v>2006</v>
      </c>
      <c r="F3004" s="165"/>
      <c r="G3004" s="263" t="str">
        <f t="shared" si="192"/>
        <v xml:space="preserve"> </v>
      </c>
      <c r="H3004" s="12" t="s">
        <v>139</v>
      </c>
      <c r="I3004" s="12" t="s">
        <v>3388</v>
      </c>
      <c r="J3004" s="263" t="str">
        <f t="shared" si="193"/>
        <v xml:space="preserve"> </v>
      </c>
      <c r="K3004" s="38" t="str">
        <f>IF(D3004&gt;=('28 Populations and thresholds'!$I$209),"YES"," ")</f>
        <v>YES</v>
      </c>
      <c r="L3004" s="38" t="str">
        <f>IF(K3004="YES"," ",IF(D3004&gt;=('28 Populations and thresholds'!$I$209)*0.25,"YES"))</f>
        <v xml:space="preserve"> </v>
      </c>
      <c r="M3004" s="38" t="b">
        <f>OR('28 Populations and thresholds'!$J$209="CR",'28 Populations and thresholds'!$J$209="EN",'28 Populations and thresholds'!$J$209="VU")</f>
        <v>1</v>
      </c>
      <c r="N3004" s="75">
        <f>D3004/'28 Populations and thresholds'!$H$209</f>
        <v>8.3333333333333332E-3</v>
      </c>
      <c r="O3004" s="263" t="str">
        <f t="shared" si="194"/>
        <v xml:space="preserve"> </v>
      </c>
      <c r="Q3004" s="243" t="str">
        <f t="shared" si="196"/>
        <v xml:space="preserve"> </v>
      </c>
      <c r="R3004" s="4"/>
      <c r="S3004" s="4"/>
      <c r="T3004" s="4"/>
      <c r="U3004" s="4"/>
      <c r="V3004" s="4"/>
    </row>
    <row r="3005" spans="1:22" x14ac:dyDescent="0.2">
      <c r="A3005" s="275" t="s">
        <v>1597</v>
      </c>
      <c r="B3005" s="269" t="s">
        <v>1651</v>
      </c>
      <c r="C3005" s="269" t="s">
        <v>1649</v>
      </c>
      <c r="D3005" s="279">
        <v>16000</v>
      </c>
      <c r="E3005" s="284" t="s">
        <v>1598</v>
      </c>
      <c r="F3005" s="272"/>
      <c r="G3005" s="263" t="str">
        <f t="shared" si="192"/>
        <v xml:space="preserve"> </v>
      </c>
      <c r="H3005" s="275" t="s">
        <v>139</v>
      </c>
      <c r="I3005" s="275"/>
      <c r="J3005" s="263" t="str">
        <f t="shared" si="193"/>
        <v xml:space="preserve"> </v>
      </c>
      <c r="K3005" s="272" t="str">
        <f>IF(D3005&gt;=('28 Populations and thresholds'!$I$21),"YES"," ")</f>
        <v>YES</v>
      </c>
      <c r="L3005" s="272" t="str">
        <f>IF(K3005="YES"," ",IF(D3005&gt;=('28 Populations and thresholds'!$I$21)*0.25,"YES"))</f>
        <v xml:space="preserve"> </v>
      </c>
      <c r="M3005" s="272" t="b">
        <f>OR('28 Populations and thresholds'!$J$21="CR",'28 Populations and thresholds'!$J$21="EN",'28 Populations and thresholds'!$J$21="VU")</f>
        <v>0</v>
      </c>
      <c r="N3005" s="273">
        <f>D3005/'28 Populations and thresholds'!$H$21</f>
        <v>1.6E-2</v>
      </c>
      <c r="O3005" s="263" t="str">
        <f t="shared" si="194"/>
        <v xml:space="preserve"> </v>
      </c>
      <c r="P3005" s="275"/>
      <c r="Q3005" s="243" t="str">
        <f t="shared" si="196"/>
        <v xml:space="preserve"> </v>
      </c>
    </row>
    <row r="3006" spans="1:22" x14ac:dyDescent="0.2">
      <c r="A3006" s="275" t="s">
        <v>1597</v>
      </c>
      <c r="B3006" s="269" t="s">
        <v>1651</v>
      </c>
      <c r="C3006" s="280" t="s">
        <v>1652</v>
      </c>
      <c r="D3006" s="279">
        <v>12000</v>
      </c>
      <c r="E3006" s="284" t="s">
        <v>1598</v>
      </c>
      <c r="F3006" s="272"/>
      <c r="G3006" s="263" t="str">
        <f t="shared" si="192"/>
        <v xml:space="preserve"> </v>
      </c>
      <c r="H3006" s="275" t="s">
        <v>139</v>
      </c>
      <c r="I3006" s="275"/>
      <c r="J3006" s="263" t="str">
        <f t="shared" si="193"/>
        <v xml:space="preserve"> </v>
      </c>
      <c r="K3006" s="272" t="str">
        <f>IF(D3006&gt;=('28 Populations and thresholds'!$I$29),"YES"," ")</f>
        <v>YES</v>
      </c>
      <c r="L3006" s="272" t="str">
        <f>IF(K3006="YES"," ",IF(D3006&gt;=('28 Populations and thresholds'!$I$29)*0.25,"YES"))</f>
        <v xml:space="preserve"> </v>
      </c>
      <c r="M3006" s="272" t="b">
        <f>OR('28 Populations and thresholds'!$J$29="CR",'28 Populations and thresholds'!$J$29="EN",'28 Populations and thresholds'!$J$29="VU")</f>
        <v>0</v>
      </c>
      <c r="N3006" s="273">
        <f>D3006/'28 Populations and thresholds'!$H$29</f>
        <v>1.2E-2</v>
      </c>
      <c r="O3006" s="263" t="str">
        <f t="shared" si="194"/>
        <v xml:space="preserve"> </v>
      </c>
      <c r="P3006" s="275"/>
      <c r="Q3006" s="243" t="str">
        <f t="shared" si="196"/>
        <v xml:space="preserve"> </v>
      </c>
    </row>
    <row r="3007" spans="1:22" x14ac:dyDescent="0.2">
      <c r="A3007" s="12" t="s">
        <v>1597</v>
      </c>
      <c r="B3007" s="56" t="s">
        <v>1063</v>
      </c>
      <c r="C3007" s="111" t="s">
        <v>3781</v>
      </c>
      <c r="D3007" s="105">
        <v>1245</v>
      </c>
      <c r="E3007" s="172">
        <v>38718</v>
      </c>
      <c r="G3007" s="263" t="str">
        <f t="shared" si="192"/>
        <v xml:space="preserve"> </v>
      </c>
      <c r="H3007" s="12"/>
      <c r="I3007" s="12" t="s">
        <v>4374</v>
      </c>
      <c r="J3007" s="263" t="str">
        <f t="shared" si="193"/>
        <v xml:space="preserve"> </v>
      </c>
      <c r="K3007" s="38" t="str">
        <f>IF(D3007&gt;=('28 Populations and thresholds'!$I$220),"YES"," ")</f>
        <v>YES</v>
      </c>
      <c r="L3007" s="38" t="str">
        <f>IF(K3007="YES"," ",IF(D3007&gt;=('28 Populations and thresholds'!$I$220)*0.25,"YES"))</f>
        <v xml:space="preserve"> </v>
      </c>
      <c r="M3007" s="38" t="b">
        <f>OR('28 Populations and thresholds'!$J$220="CR",'28 Populations and thresholds'!$J$220="EN",'28 Populations and thresholds'!$J$220="VU")</f>
        <v>0</v>
      </c>
      <c r="N3007" s="75">
        <f>D3007/'28 Populations and thresholds'!$H$220</f>
        <v>1.2449987550012451E-3</v>
      </c>
      <c r="O3007" s="263" t="str">
        <f t="shared" si="194"/>
        <v xml:space="preserve"> </v>
      </c>
      <c r="Q3007" s="243" t="str">
        <f t="shared" si="196"/>
        <v xml:space="preserve"> </v>
      </c>
    </row>
    <row r="3008" spans="1:22" x14ac:dyDescent="0.2">
      <c r="A3008" s="12" t="s">
        <v>1597</v>
      </c>
      <c r="B3008" s="56" t="s">
        <v>1063</v>
      </c>
      <c r="C3008" s="111" t="s">
        <v>1688</v>
      </c>
      <c r="D3008" s="105">
        <v>8</v>
      </c>
      <c r="E3008" s="106" t="s">
        <v>4380</v>
      </c>
      <c r="G3008" s="263" t="str">
        <f t="shared" si="192"/>
        <v xml:space="preserve"> </v>
      </c>
      <c r="H3008" s="12"/>
      <c r="I3008" s="12" t="s">
        <v>4374</v>
      </c>
      <c r="J3008" s="263" t="str">
        <f t="shared" si="193"/>
        <v xml:space="preserve"> </v>
      </c>
      <c r="K3008" s="38" t="str">
        <f>IF(D3008&gt;=('28 Populations and thresholds'!$I$47),"YES"," ")</f>
        <v>YES</v>
      </c>
      <c r="L3008" s="38" t="str">
        <f>IF(K3008="YES"," ",IF(D3008&gt;=('28 Populations and thresholds'!$I$47)*0.25,"YES"))</f>
        <v xml:space="preserve"> </v>
      </c>
      <c r="M3008" s="38" t="b">
        <f>OR('28 Populations and thresholds'!$J$47="CR",'28 Populations and thresholds'!$J$47="EN",'28 Populations and thresholds'!$J$47="VU")</f>
        <v>0</v>
      </c>
      <c r="N3008" s="75">
        <f>D3008/'28 Populations and thresholds'!$H$47</f>
        <v>8.0000000000000004E-4</v>
      </c>
      <c r="O3008" s="263" t="str">
        <f t="shared" si="194"/>
        <v xml:space="preserve"> </v>
      </c>
      <c r="Q3008" s="243" t="str">
        <f t="shared" si="196"/>
        <v xml:space="preserve"> </v>
      </c>
    </row>
    <row r="3009" spans="1:22" x14ac:dyDescent="0.2">
      <c r="A3009" s="12" t="s">
        <v>1597</v>
      </c>
      <c r="B3009" s="56" t="s">
        <v>1063</v>
      </c>
      <c r="C3009" s="111" t="s">
        <v>3471</v>
      </c>
      <c r="D3009" s="105">
        <v>700</v>
      </c>
      <c r="E3009" s="172">
        <v>38718</v>
      </c>
      <c r="G3009" s="263" t="str">
        <f t="shared" ref="G3009:G3072" si="197">" "</f>
        <v xml:space="preserve"> </v>
      </c>
      <c r="H3009" s="12"/>
      <c r="I3009" s="12" t="s">
        <v>4374</v>
      </c>
      <c r="J3009" s="263" t="str">
        <f t="shared" ref="J3009:J3072" si="198">" "</f>
        <v xml:space="preserve"> </v>
      </c>
      <c r="K3009" s="38" t="str">
        <f>IF(D3009&gt;=(('28 Populations and thresholds'!$I$183)+('28 Populations and thresholds'!$I$184)+('28 Populations and thresholds'!$I$185)),"YES"," ")</f>
        <v>YES</v>
      </c>
      <c r="L3009" s="38" t="str">
        <f>IF(K3009="YES"," ",IF(D3009&gt;=(('28 Populations and thresholds'!$I$183)+('28 Populations and thresholds'!$I$184)+('28 Populations and thresholds'!$I$185))*0.25,"YES"))</f>
        <v xml:space="preserve"> </v>
      </c>
      <c r="M3009" s="38" t="b">
        <f>OR('28 Populations and thresholds'!$J$183="CR",'28 Populations and thresholds'!$J$183="EN",'28 Populations and thresholds'!$J$183="VU")</f>
        <v>0</v>
      </c>
      <c r="N3009" s="75">
        <f>D3009/(('28 Populations and thresholds'!$H$183)+('28 Populations and thresholds'!$H$184)+('28 Populations and thresholds'!$H$185))</f>
        <v>2.3333333333333335E-3</v>
      </c>
      <c r="O3009" s="263" t="str">
        <f t="shared" ref="O3009:O3072" si="199">" "</f>
        <v xml:space="preserve"> </v>
      </c>
      <c r="P3009" s="12" t="s">
        <v>4568</v>
      </c>
      <c r="Q3009" s="243" t="str">
        <f t="shared" si="196"/>
        <v xml:space="preserve"> </v>
      </c>
    </row>
    <row r="3010" spans="1:22" x14ac:dyDescent="0.2">
      <c r="A3010" s="12" t="s">
        <v>1597</v>
      </c>
      <c r="B3010" s="56" t="s">
        <v>1063</v>
      </c>
      <c r="C3010" s="111" t="s">
        <v>3717</v>
      </c>
      <c r="D3010" s="105">
        <v>503</v>
      </c>
      <c r="E3010" s="172">
        <v>38718</v>
      </c>
      <c r="G3010" s="263" t="str">
        <f t="shared" si="197"/>
        <v xml:space="preserve"> </v>
      </c>
      <c r="H3010" s="12"/>
      <c r="I3010" s="12" t="s">
        <v>4374</v>
      </c>
      <c r="J3010" s="263" t="str">
        <f t="shared" si="198"/>
        <v xml:space="preserve"> </v>
      </c>
      <c r="K3010" s="38" t="str">
        <f>IF(D3010&gt;=('28 Populations and thresholds'!$I$16),"YES"," ")</f>
        <v>YES</v>
      </c>
      <c r="L3010" s="38" t="str">
        <f>IF(K3010="YES"," ",IF(D3010&gt;=('28 Populations and thresholds'!$I$16)*0.25,"YES"))</f>
        <v xml:space="preserve"> </v>
      </c>
      <c r="M3010" s="38" t="b">
        <f>OR('28 Populations and thresholds'!$J$16="CR",'28 Populations and thresholds'!$J$16="EN",'28 Populations and thresholds'!$J$16="VU")</f>
        <v>0</v>
      </c>
      <c r="N3010" s="75">
        <f>D3010/'28 Populations and thresholds'!$H$16</f>
        <v>5.0299999999999997E-3</v>
      </c>
      <c r="O3010" s="263" t="str">
        <f t="shared" si="199"/>
        <v xml:space="preserve"> </v>
      </c>
      <c r="Q3010" s="243" t="str">
        <f t="shared" si="196"/>
        <v xml:space="preserve"> </v>
      </c>
    </row>
    <row r="3011" spans="1:22" x14ac:dyDescent="0.2">
      <c r="A3011" s="12" t="s">
        <v>1597</v>
      </c>
      <c r="B3011" s="56" t="s">
        <v>1063</v>
      </c>
      <c r="C3011" s="4" t="s">
        <v>1652</v>
      </c>
      <c r="D3011" s="105">
        <v>2500</v>
      </c>
      <c r="E3011" s="172">
        <v>38718</v>
      </c>
      <c r="G3011" s="263" t="str">
        <f t="shared" si="197"/>
        <v xml:space="preserve"> </v>
      </c>
      <c r="H3011" s="12"/>
      <c r="I3011" s="12" t="s">
        <v>4374</v>
      </c>
      <c r="J3011" s="263" t="str">
        <f t="shared" si="198"/>
        <v xml:space="preserve"> </v>
      </c>
      <c r="K3011" s="38" t="str">
        <f>IF(D3011&gt;=('28 Populations and thresholds'!$I$29),"YES"," ")</f>
        <v>YES</v>
      </c>
      <c r="L3011" s="38" t="str">
        <f>IF(K3011="YES"," ",IF(D3011&gt;=('28 Populations and thresholds'!$I$29)*0.25,"YES"))</f>
        <v xml:space="preserve"> </v>
      </c>
      <c r="M3011" s="38" t="b">
        <f>OR('28 Populations and thresholds'!$J$29="CR",'28 Populations and thresholds'!$J$29="EN",'28 Populations and thresholds'!$J$29="VU")</f>
        <v>0</v>
      </c>
      <c r="N3011" s="75">
        <f>D3011/'28 Populations and thresholds'!$H$29</f>
        <v>2.5000000000000001E-3</v>
      </c>
      <c r="O3011" s="263" t="str">
        <f t="shared" si="199"/>
        <v xml:space="preserve"> </v>
      </c>
      <c r="Q3011" s="243" t="str">
        <f t="shared" si="196"/>
        <v xml:space="preserve"> </v>
      </c>
    </row>
    <row r="3012" spans="1:22" x14ac:dyDescent="0.2">
      <c r="A3012" s="12" t="s">
        <v>1597</v>
      </c>
      <c r="B3012" s="56" t="s">
        <v>1063</v>
      </c>
      <c r="C3012" s="111" t="s">
        <v>1732</v>
      </c>
      <c r="D3012" s="105">
        <v>288</v>
      </c>
      <c r="E3012" s="172">
        <v>38749</v>
      </c>
      <c r="G3012" s="263" t="str">
        <f t="shared" si="197"/>
        <v xml:space="preserve"> </v>
      </c>
      <c r="H3012" s="12"/>
      <c r="I3012" s="12" t="s">
        <v>4374</v>
      </c>
      <c r="J3012" s="263" t="str">
        <f t="shared" si="198"/>
        <v xml:space="preserve"> </v>
      </c>
      <c r="K3012" s="38" t="str">
        <f>IF(D3012&gt;=('28 Populations and thresholds'!$I$221),"YES"," ")</f>
        <v>YES</v>
      </c>
      <c r="L3012" s="38" t="str">
        <f>IF(K3012="YES"," ",IF(D3012&gt;=('28 Populations and thresholds'!$I$221)*0.25,"YES"))</f>
        <v xml:space="preserve"> </v>
      </c>
      <c r="M3012" s="38" t="b">
        <f>OR('28 Populations and thresholds'!$J$221="CR",'28 Populations and thresholds'!$J$221="EN",'28 Populations and thresholds'!$J$221="VU")</f>
        <v>1</v>
      </c>
      <c r="N3012" s="75">
        <f>D3012/'28 Populations and thresholds'!$H$221</f>
        <v>0.03</v>
      </c>
      <c r="O3012" s="263" t="str">
        <f t="shared" si="199"/>
        <v xml:space="preserve"> </v>
      </c>
      <c r="Q3012" s="243" t="str">
        <f t="shared" si="196"/>
        <v xml:space="preserve"> </v>
      </c>
    </row>
    <row r="3013" spans="1:22" x14ac:dyDescent="0.2">
      <c r="A3013" s="12" t="s">
        <v>1597</v>
      </c>
      <c r="B3013" s="56" t="s">
        <v>1063</v>
      </c>
      <c r="C3013" s="111" t="s">
        <v>3484</v>
      </c>
      <c r="D3013" s="105">
        <v>4</v>
      </c>
      <c r="E3013" s="172">
        <v>38718</v>
      </c>
      <c r="G3013" s="263" t="str">
        <f t="shared" si="197"/>
        <v xml:space="preserve"> </v>
      </c>
      <c r="H3013" s="12"/>
      <c r="I3013" s="12" t="s">
        <v>4374</v>
      </c>
      <c r="J3013" s="263" t="str">
        <f t="shared" si="198"/>
        <v xml:space="preserve"> </v>
      </c>
      <c r="K3013" s="38" t="str">
        <f>IF(D3013&gt;=('28 Populations and thresholds'!$I$209),"YES"," ")</f>
        <v>YES</v>
      </c>
      <c r="L3013" s="38" t="str">
        <f>IF(K3013="YES"," ",IF(D3013&gt;=('28 Populations and thresholds'!$I$209)*0.25,"YES"))</f>
        <v xml:space="preserve"> </v>
      </c>
      <c r="M3013" s="38" t="b">
        <f>OR('28 Populations and thresholds'!$J$209="CR",'28 Populations and thresholds'!$J$209="EN",'28 Populations and thresholds'!$J$209="VU")</f>
        <v>1</v>
      </c>
      <c r="N3013" s="75">
        <f>D3013/'28 Populations and thresholds'!$H$209</f>
        <v>8.3333333333333332E-3</v>
      </c>
      <c r="O3013" s="263" t="str">
        <f t="shared" si="199"/>
        <v xml:space="preserve"> </v>
      </c>
      <c r="Q3013" s="243" t="str">
        <f t="shared" si="196"/>
        <v xml:space="preserve"> </v>
      </c>
      <c r="R3013" s="4"/>
      <c r="S3013" s="4"/>
      <c r="T3013" s="4"/>
      <c r="U3013" s="4"/>
      <c r="V3013" s="4"/>
    </row>
    <row r="3014" spans="1:22" x14ac:dyDescent="0.2">
      <c r="A3014" s="143" t="s">
        <v>1597</v>
      </c>
      <c r="B3014" s="40" t="s">
        <v>1063</v>
      </c>
      <c r="C3014" s="4" t="s">
        <v>3759</v>
      </c>
      <c r="D3014" s="41">
        <v>394</v>
      </c>
      <c r="E3014" s="46">
        <v>35175</v>
      </c>
      <c r="F3014" s="43"/>
      <c r="G3014" s="263" t="str">
        <f t="shared" si="197"/>
        <v xml:space="preserve"> </v>
      </c>
      <c r="H3014" s="143" t="s">
        <v>21</v>
      </c>
      <c r="I3014" s="143" t="s">
        <v>646</v>
      </c>
      <c r="J3014" s="263" t="str">
        <f t="shared" si="198"/>
        <v xml:space="preserve"> </v>
      </c>
      <c r="K3014" s="38" t="str">
        <f>IF(D3014&gt;=('28 Populations and thresholds'!$I$182),"YES"," ")</f>
        <v>YES</v>
      </c>
      <c r="L3014" s="38" t="str">
        <f>IF(K3014="YES"," ",IF(D3014&gt;=('28 Populations and thresholds'!$I$182)*0.25,"YES"))</f>
        <v xml:space="preserve"> </v>
      </c>
      <c r="M3014" s="38" t="b">
        <f>OR('28 Populations and thresholds'!$J$182="CR",'28 Populations and thresholds'!$J$182="EN",'28 Populations and thresholds'!$J$182="VU")</f>
        <v>0</v>
      </c>
      <c r="N3014" s="75">
        <f>D3014/'28 Populations and thresholds'!$H$182</f>
        <v>1.576E-2</v>
      </c>
      <c r="O3014" s="263" t="str">
        <f t="shared" si="199"/>
        <v xml:space="preserve"> </v>
      </c>
      <c r="Q3014" s="243" t="str">
        <f t="shared" si="196"/>
        <v xml:space="preserve"> </v>
      </c>
      <c r="R3014" s="4"/>
      <c r="S3014" s="4"/>
      <c r="T3014" s="4"/>
      <c r="U3014" s="4"/>
      <c r="V3014" s="4"/>
    </row>
    <row r="3015" spans="1:22" x14ac:dyDescent="0.2">
      <c r="A3015" s="275" t="s">
        <v>1597</v>
      </c>
      <c r="B3015" s="269" t="s">
        <v>1650</v>
      </c>
      <c r="C3015" s="269" t="s">
        <v>1649</v>
      </c>
      <c r="D3015" s="279">
        <v>12000</v>
      </c>
      <c r="E3015" s="284" t="s">
        <v>1598</v>
      </c>
      <c r="F3015" s="272"/>
      <c r="G3015" s="263" t="str">
        <f t="shared" si="197"/>
        <v xml:space="preserve"> </v>
      </c>
      <c r="H3015" s="275" t="s">
        <v>139</v>
      </c>
      <c r="I3015" s="275"/>
      <c r="J3015" s="263" t="str">
        <f t="shared" si="198"/>
        <v xml:space="preserve"> </v>
      </c>
      <c r="K3015" s="272" t="str">
        <f>IF(D3015&gt;=('28 Populations and thresholds'!$I$21),"YES"," ")</f>
        <v>YES</v>
      </c>
      <c r="L3015" s="272" t="str">
        <f>IF(K3015="YES"," ",IF(D3015&gt;=('28 Populations and thresholds'!$I$21)*0.25,"YES"))</f>
        <v xml:space="preserve"> </v>
      </c>
      <c r="M3015" s="272" t="b">
        <f>OR('28 Populations and thresholds'!$J$21="CR",'28 Populations and thresholds'!$J$21="EN",'28 Populations and thresholds'!$J$21="VU")</f>
        <v>0</v>
      </c>
      <c r="N3015" s="273">
        <f>D3015/'28 Populations and thresholds'!$H$21</f>
        <v>1.2E-2</v>
      </c>
      <c r="O3015" s="263" t="str">
        <f t="shared" si="199"/>
        <v xml:space="preserve"> </v>
      </c>
      <c r="P3015" s="275"/>
      <c r="Q3015" s="243" t="str">
        <f t="shared" si="196"/>
        <v xml:space="preserve"> </v>
      </c>
    </row>
    <row r="3016" spans="1:22" x14ac:dyDescent="0.2">
      <c r="A3016" s="275" t="s">
        <v>1597</v>
      </c>
      <c r="B3016" s="269" t="s">
        <v>1650</v>
      </c>
      <c r="C3016" s="269" t="s">
        <v>1691</v>
      </c>
      <c r="D3016" s="279">
        <v>250</v>
      </c>
      <c r="E3016" s="284" t="s">
        <v>1598</v>
      </c>
      <c r="F3016" s="272"/>
      <c r="G3016" s="263" t="str">
        <f t="shared" si="197"/>
        <v xml:space="preserve"> </v>
      </c>
      <c r="H3016" s="275" t="s">
        <v>139</v>
      </c>
      <c r="I3016" s="275"/>
      <c r="J3016" s="263" t="str">
        <f t="shared" si="198"/>
        <v xml:space="preserve"> </v>
      </c>
      <c r="K3016" s="272" t="str">
        <f>IF(D3016&gt;=('28 Populations and thresholds'!$I$49),"YES"," ")</f>
        <v>YES</v>
      </c>
      <c r="L3016" s="272" t="str">
        <f>IF(K3016="YES"," ",IF(D3016&gt;=('28 Populations and thresholds'!$I$49)*0.25,"YES"))</f>
        <v xml:space="preserve"> </v>
      </c>
      <c r="M3016" s="272" t="b">
        <f>OR('28 Populations and thresholds'!$J$49="CR",'28 Populations and thresholds'!$J$49="EN",'28 Populations and thresholds'!$J$49="VU")</f>
        <v>0</v>
      </c>
      <c r="N3016" s="273">
        <f>D3016/'28 Populations and thresholds'!$H$49</f>
        <v>0.01</v>
      </c>
      <c r="O3016" s="263" t="str">
        <f t="shared" si="199"/>
        <v xml:space="preserve"> </v>
      </c>
      <c r="P3016" s="275"/>
      <c r="Q3016" s="243" t="str">
        <f t="shared" si="196"/>
        <v xml:space="preserve"> </v>
      </c>
    </row>
    <row r="3017" spans="1:22" x14ac:dyDescent="0.2">
      <c r="A3017" s="143" t="s">
        <v>1597</v>
      </c>
      <c r="B3017" s="65" t="s">
        <v>1648</v>
      </c>
      <c r="C3017" s="4" t="s">
        <v>3598</v>
      </c>
      <c r="D3017" s="41">
        <v>10000</v>
      </c>
      <c r="E3017" s="47" t="s">
        <v>1333</v>
      </c>
      <c r="F3017" s="43"/>
      <c r="G3017" s="263" t="str">
        <f t="shared" si="197"/>
        <v xml:space="preserve"> </v>
      </c>
      <c r="H3017" s="143" t="s">
        <v>15</v>
      </c>
      <c r="I3017" s="143" t="s">
        <v>1315</v>
      </c>
      <c r="J3017" s="263" t="str">
        <f t="shared" si="198"/>
        <v xml:space="preserve"> </v>
      </c>
      <c r="K3017" s="38" t="str">
        <f>IF(D3017&gt;=('28 Populations and thresholds'!$I$88),"YES"," ")</f>
        <v>YES</v>
      </c>
      <c r="L3017" s="38" t="str">
        <f>IF(K3017="YES"," ",IF(D3017&gt;=('28 Populations and thresholds'!$I$88)*0.25,"YES"))</f>
        <v xml:space="preserve"> </v>
      </c>
      <c r="M3017" s="38" t="b">
        <f>OR('28 Populations and thresholds'!$J$88="CR",'28 Populations and thresholds'!$J$88="EN",'28 Populations and thresholds'!$J$88="VU")</f>
        <v>0</v>
      </c>
      <c r="N3017" s="75">
        <f>D3017/'28 Populations and thresholds'!$H$88</f>
        <v>0.01</v>
      </c>
      <c r="O3017" s="263" t="str">
        <f t="shared" si="199"/>
        <v xml:space="preserve"> </v>
      </c>
      <c r="P3017" s="9"/>
      <c r="Q3017" s="243" t="str">
        <f>" "</f>
        <v xml:space="preserve"> </v>
      </c>
    </row>
    <row r="3018" spans="1:22" x14ac:dyDescent="0.2">
      <c r="A3018" s="143" t="s">
        <v>1597</v>
      </c>
      <c r="B3018" s="65" t="s">
        <v>1648</v>
      </c>
      <c r="C3018" s="4" t="s">
        <v>3612</v>
      </c>
      <c r="D3018" s="41">
        <v>20000</v>
      </c>
      <c r="E3018" s="47" t="s">
        <v>1327</v>
      </c>
      <c r="F3018" s="43"/>
      <c r="G3018" s="263" t="str">
        <f t="shared" si="197"/>
        <v xml:space="preserve"> </v>
      </c>
      <c r="H3018" s="143" t="s">
        <v>15</v>
      </c>
      <c r="I3018" s="143" t="s">
        <v>1315</v>
      </c>
      <c r="J3018" s="263" t="str">
        <f t="shared" si="198"/>
        <v xml:space="preserve"> </v>
      </c>
      <c r="K3018" s="38" t="str">
        <f>IF(D3018&gt;=('28 Populations and thresholds'!$I$93),"YES"," ")</f>
        <v>YES</v>
      </c>
      <c r="L3018" s="38" t="str">
        <f>IF(K3018="YES"," ",IF(D3018&gt;=('28 Populations and thresholds'!$I$93)*0.25,"YES"))</f>
        <v xml:space="preserve"> </v>
      </c>
      <c r="M3018" s="38" t="b">
        <f>OR('28 Populations and thresholds'!$J$93="CR",'28 Populations and thresholds'!$J$93="EN",'28 Populations and thresholds'!$J$93="VU")</f>
        <v>0</v>
      </c>
      <c r="N3018" s="75">
        <f>D3018/'28 Populations and thresholds'!$H$93</f>
        <v>0.1</v>
      </c>
      <c r="O3018" s="263" t="str">
        <f t="shared" si="199"/>
        <v xml:space="preserve"> </v>
      </c>
      <c r="Q3018" s="243" t="str">
        <f>" "</f>
        <v xml:space="preserve"> </v>
      </c>
    </row>
    <row r="3019" spans="1:22" x14ac:dyDescent="0.2">
      <c r="A3019" s="12" t="s">
        <v>1597</v>
      </c>
      <c r="B3019" s="65" t="s">
        <v>1648</v>
      </c>
      <c r="C3019" s="4" t="s">
        <v>1636</v>
      </c>
      <c r="D3019" s="5">
        <v>4351</v>
      </c>
      <c r="E3019" s="1" t="s">
        <v>40</v>
      </c>
      <c r="G3019" s="263" t="str">
        <f t="shared" si="197"/>
        <v xml:space="preserve"> </v>
      </c>
      <c r="H3019" s="13" t="s">
        <v>139</v>
      </c>
      <c r="J3019" s="263" t="str">
        <f t="shared" si="198"/>
        <v xml:space="preserve"> </v>
      </c>
      <c r="K3019" s="38" t="str">
        <f>IF(D3019&gt;=('28 Populations and thresholds'!$I$18),"YES"," ")</f>
        <v>YES</v>
      </c>
      <c r="L3019" s="38" t="str">
        <f>IF(K3019="YES"," ",IF(D3019&gt;=('28 Populations and thresholds'!$I$18)*0.25,"YES"))</f>
        <v xml:space="preserve"> </v>
      </c>
      <c r="M3019" s="38" t="b">
        <f>OR('28 Populations and thresholds'!$J$18="CR",'28 Populations and thresholds'!$J$18="EN",'28 Populations and thresholds'!$J$18="VU")</f>
        <v>0</v>
      </c>
      <c r="N3019" s="75">
        <f>D3019/'28 Populations and thresholds'!$H$18</f>
        <v>4.351E-2</v>
      </c>
      <c r="O3019" s="263" t="str">
        <f t="shared" si="199"/>
        <v xml:space="preserve"> </v>
      </c>
      <c r="Q3019" s="243" t="str">
        <f>" "</f>
        <v xml:space="preserve"> </v>
      </c>
    </row>
    <row r="3020" spans="1:22" x14ac:dyDescent="0.2">
      <c r="A3020" s="12" t="s">
        <v>1597</v>
      </c>
      <c r="B3020" s="65" t="s">
        <v>1648</v>
      </c>
      <c r="C3020" s="4" t="s">
        <v>1672</v>
      </c>
      <c r="D3020" s="5">
        <v>111</v>
      </c>
      <c r="E3020" s="1" t="s">
        <v>218</v>
      </c>
      <c r="G3020" s="263" t="str">
        <f t="shared" si="197"/>
        <v xml:space="preserve"> </v>
      </c>
      <c r="H3020" s="13" t="s">
        <v>139</v>
      </c>
      <c r="J3020" s="263" t="str">
        <f t="shared" si="198"/>
        <v xml:space="preserve"> </v>
      </c>
      <c r="K3020" s="38" t="str">
        <f>IF(D3020&gt;=('28 Populations and thresholds'!$I$42),"YES"," ")</f>
        <v>YES</v>
      </c>
      <c r="L3020" s="38" t="str">
        <f>IF(K3020="YES"," ",IF(D3020&gt;=('28 Populations and thresholds'!$I$42)*0.25,"YES"))</f>
        <v xml:space="preserve"> </v>
      </c>
      <c r="M3020" s="38" t="b">
        <f>OR('28 Populations and thresholds'!$J$42="CR",'28 Populations and thresholds'!$J$42="EN",'28 Populations and thresholds'!$J$42="VU")</f>
        <v>0</v>
      </c>
      <c r="N3020" s="75">
        <f>D3020/'28 Populations and thresholds'!$H$42</f>
        <v>1.11E-2</v>
      </c>
      <c r="O3020" s="263" t="str">
        <f t="shared" si="199"/>
        <v xml:space="preserve"> </v>
      </c>
      <c r="Q3020" s="243" t="str">
        <f>" "</f>
        <v xml:space="preserve"> </v>
      </c>
    </row>
    <row r="3021" spans="1:22" x14ac:dyDescent="0.2">
      <c r="A3021" s="12" t="s">
        <v>1597</v>
      </c>
      <c r="B3021" s="65" t="s">
        <v>1648</v>
      </c>
      <c r="C3021" s="4" t="s">
        <v>3412</v>
      </c>
      <c r="D3021" s="5">
        <v>102</v>
      </c>
      <c r="E3021" s="104">
        <v>1989</v>
      </c>
      <c r="G3021" s="263" t="str">
        <f t="shared" si="197"/>
        <v xml:space="preserve"> </v>
      </c>
      <c r="H3021" s="13" t="s">
        <v>139</v>
      </c>
      <c r="I3021" s="13" t="s">
        <v>3388</v>
      </c>
      <c r="J3021" s="263" t="str">
        <f t="shared" si="198"/>
        <v xml:space="preserve"> </v>
      </c>
      <c r="K3021" s="38" t="str">
        <f>IF(D3021&gt;=('28 Populations and thresholds'!$I$115),"YES"," ")</f>
        <v>YES</v>
      </c>
      <c r="L3021" s="38" t="str">
        <f>IF(K3021="YES"," ",IF(D3021&gt;=('28 Populations and thresholds'!$I$115)*0.25,"YES"))</f>
        <v xml:space="preserve"> </v>
      </c>
      <c r="M3021" s="38" t="b">
        <f>OR('28 Populations and thresholds'!$J$115="CR",'28 Populations and thresholds'!$J$115="EN",'28 Populations and thresholds'!$J$115="VU")</f>
        <v>1</v>
      </c>
      <c r="N3021" s="75">
        <f>D3021/'28 Populations and thresholds'!$H$115</f>
        <v>0.10199999999999999</v>
      </c>
      <c r="O3021" s="263" t="str">
        <f t="shared" si="199"/>
        <v xml:space="preserve"> </v>
      </c>
      <c r="Q3021" s="243" t="str">
        <f>" "</f>
        <v xml:space="preserve"> </v>
      </c>
    </row>
    <row r="3022" spans="1:22" x14ac:dyDescent="0.2">
      <c r="A3022" s="275" t="s">
        <v>1597</v>
      </c>
      <c r="B3022" s="278" t="s">
        <v>4067</v>
      </c>
      <c r="C3022" s="269" t="s">
        <v>3720</v>
      </c>
      <c r="D3022" s="279">
        <v>14</v>
      </c>
      <c r="E3022" s="274" t="s">
        <v>4066</v>
      </c>
      <c r="F3022" s="272"/>
      <c r="G3022" s="263" t="str">
        <f t="shared" si="197"/>
        <v xml:space="preserve"> </v>
      </c>
      <c r="H3022" s="275" t="s">
        <v>4069</v>
      </c>
      <c r="I3022" s="275"/>
      <c r="J3022" s="263" t="str">
        <f t="shared" si="198"/>
        <v xml:space="preserve"> </v>
      </c>
      <c r="K3022" s="272" t="str">
        <f>IF(D3022&gt;=('28 Populations and thresholds'!$I$34),"YES"," ")</f>
        <v>YES</v>
      </c>
      <c r="L3022" s="272" t="str">
        <f>IF(K3022="YES"," ",IF(D3022&gt;=('28 Populations and thresholds'!$I$34)*0.25,"YES"))</f>
        <v xml:space="preserve"> </v>
      </c>
      <c r="M3022" s="272" t="b">
        <f>OR('28 Populations and thresholds'!$J$34="CR",'28 Populations and thresholds'!$J$34="EN",'28 Populations and thresholds'!$J$34="VU")</f>
        <v>1</v>
      </c>
      <c r="N3022" s="273">
        <f>D3022/'28 Populations and thresholds'!$H$34</f>
        <v>1.4E-2</v>
      </c>
      <c r="O3022" s="263" t="str">
        <f t="shared" si="199"/>
        <v xml:space="preserve"> </v>
      </c>
      <c r="P3022" s="275"/>
      <c r="Q3022" s="243" t="str">
        <f t="shared" si="196"/>
        <v xml:space="preserve"> </v>
      </c>
    </row>
    <row r="3023" spans="1:22" x14ac:dyDescent="0.2">
      <c r="A3023" s="12" t="s">
        <v>1597</v>
      </c>
      <c r="B3023" s="9" t="s">
        <v>1706</v>
      </c>
      <c r="C3023" s="4" t="s">
        <v>1696</v>
      </c>
      <c r="D3023" s="5">
        <v>74</v>
      </c>
      <c r="E3023" s="1" t="s">
        <v>156</v>
      </c>
      <c r="G3023" s="263" t="str">
        <f t="shared" si="197"/>
        <v xml:space="preserve"> </v>
      </c>
      <c r="H3023" s="13" t="s">
        <v>139</v>
      </c>
      <c r="J3023" s="263" t="str">
        <f t="shared" si="198"/>
        <v xml:space="preserve"> </v>
      </c>
      <c r="K3023" s="38" t="str">
        <f>IF(D3023&gt;=('28 Populations and thresholds'!$I$51),"YES"," ")</f>
        <v>YES</v>
      </c>
      <c r="L3023" s="38" t="str">
        <f>IF(K3023="YES"," ",IF(D3023&gt;=('28 Populations and thresholds'!$I$51)*0.25,"YES"))</f>
        <v xml:space="preserve"> </v>
      </c>
      <c r="M3023" s="38" t="b">
        <f>OR('28 Populations and thresholds'!$J$51="CR",'28 Populations and thresholds'!$J$51="EN",'28 Populations and thresholds'!$J$51="VU")</f>
        <v>1</v>
      </c>
      <c r="N3023" s="75">
        <f>D3023/'28 Populations and thresholds'!$H$51</f>
        <v>2.7407407407407408E-2</v>
      </c>
      <c r="O3023" s="263" t="str">
        <f t="shared" si="199"/>
        <v xml:space="preserve"> </v>
      </c>
      <c r="Q3023" s="243" t="str">
        <f t="shared" ref="Q3023:Q3030" si="200">" "</f>
        <v xml:space="preserve"> </v>
      </c>
    </row>
    <row r="3024" spans="1:22" x14ac:dyDescent="0.2">
      <c r="A3024" s="143" t="s">
        <v>1597</v>
      </c>
      <c r="B3024" s="9" t="s">
        <v>1706</v>
      </c>
      <c r="C3024" s="4" t="s">
        <v>3756</v>
      </c>
      <c r="D3024" s="41">
        <v>5000</v>
      </c>
      <c r="E3024" s="46">
        <v>35188</v>
      </c>
      <c r="F3024" s="43"/>
      <c r="G3024" s="263" t="str">
        <f t="shared" si="197"/>
        <v xml:space="preserve"> </v>
      </c>
      <c r="H3024" s="143" t="s">
        <v>21</v>
      </c>
      <c r="I3024" s="143" t="s">
        <v>646</v>
      </c>
      <c r="J3024" s="263" t="str">
        <f t="shared" si="198"/>
        <v xml:space="preserve"> </v>
      </c>
      <c r="K3024" s="38" t="str">
        <f>IF(D3024&gt;=('28 Populations and thresholds'!$I$175),"YES"," ")</f>
        <v>YES</v>
      </c>
      <c r="L3024" s="38" t="str">
        <f>IF(K3024="YES"," ",IF(D3024&gt;=('28 Populations and thresholds'!$I$175)*0.25,"YES"))</f>
        <v xml:space="preserve"> </v>
      </c>
      <c r="M3024" s="38" t="b">
        <f>OR('28 Populations and thresholds'!$J$175="CR",'28 Populations and thresholds'!$J$175="EN",'28 Populations and thresholds'!$J$175="VU")</f>
        <v>0</v>
      </c>
      <c r="N3024" s="75">
        <f>D3024/'28 Populations and thresholds'!$H$175</f>
        <v>3.5971223021582732E-2</v>
      </c>
      <c r="O3024" s="263" t="str">
        <f t="shared" si="199"/>
        <v xml:space="preserve"> </v>
      </c>
      <c r="Q3024" s="243" t="str">
        <f t="shared" si="200"/>
        <v xml:space="preserve"> </v>
      </c>
    </row>
    <row r="3025" spans="1:22" x14ac:dyDescent="0.2">
      <c r="A3025" s="143" t="s">
        <v>1597</v>
      </c>
      <c r="B3025" s="9" t="s">
        <v>1706</v>
      </c>
      <c r="C3025" s="4" t="s">
        <v>3776</v>
      </c>
      <c r="D3025" s="41">
        <v>400</v>
      </c>
      <c r="E3025" s="46">
        <v>35188</v>
      </c>
      <c r="F3025" s="43"/>
      <c r="G3025" s="263" t="str">
        <f t="shared" si="197"/>
        <v xml:space="preserve"> </v>
      </c>
      <c r="H3025" s="143" t="s">
        <v>21</v>
      </c>
      <c r="I3025" s="143" t="s">
        <v>646</v>
      </c>
      <c r="J3025" s="263" t="str">
        <f t="shared" si="198"/>
        <v xml:space="preserve"> </v>
      </c>
      <c r="K3025" s="38" t="str">
        <f>IF(D3025&gt;=('28 Populations and thresholds'!$I$210),"YES"," ")</f>
        <v>YES</v>
      </c>
      <c r="L3025" s="38" t="str">
        <f>IF(K3025="YES"," ",IF(D3025&gt;=('28 Populations and thresholds'!$I$210)*0.25,"YES"))</f>
        <v xml:space="preserve"> </v>
      </c>
      <c r="M3025" s="38" t="b">
        <f>OR('28 Populations and thresholds'!$J$210="CR",'28 Populations and thresholds'!$J$210="EN",'28 Populations and thresholds'!$J$210="VU")</f>
        <v>0</v>
      </c>
      <c r="N3025" s="75">
        <f>D3025/'28 Populations and thresholds'!$H$210</f>
        <v>1.6E-2</v>
      </c>
      <c r="O3025" s="263" t="str">
        <f t="shared" si="199"/>
        <v xml:space="preserve"> </v>
      </c>
      <c r="P3025" s="9"/>
      <c r="Q3025" s="243" t="str">
        <f t="shared" si="200"/>
        <v xml:space="preserve"> </v>
      </c>
    </row>
    <row r="3026" spans="1:22" x14ac:dyDescent="0.2">
      <c r="A3026" s="12" t="s">
        <v>1597</v>
      </c>
      <c r="B3026" s="9" t="s">
        <v>1706</v>
      </c>
      <c r="C3026" s="111" t="s">
        <v>3748</v>
      </c>
      <c r="D3026" s="105">
        <v>508</v>
      </c>
      <c r="E3026" s="172">
        <v>38657</v>
      </c>
      <c r="G3026" s="263" t="str">
        <f t="shared" si="197"/>
        <v xml:space="preserve"> </v>
      </c>
      <c r="H3026" s="12"/>
      <c r="I3026" s="12" t="s">
        <v>4374</v>
      </c>
      <c r="J3026" s="263" t="str">
        <f t="shared" si="198"/>
        <v xml:space="preserve"> </v>
      </c>
      <c r="K3026" s="38" t="str">
        <f>IF(D3026&gt;=('28 Populations and thresholds'!$I$156),"YES"," ")</f>
        <v>YES</v>
      </c>
      <c r="L3026" s="38" t="str">
        <f>IF(K3026="YES"," ",IF(D3026&gt;=('28 Populations and thresholds'!$I$156)*0.25,"YES"))</f>
        <v xml:space="preserve"> </v>
      </c>
      <c r="M3026" s="38" t="b">
        <f>OR('28 Populations and thresholds'!$J$156="CR",'28 Populations and thresholds'!$J$156="EN",'28 Populations and thresholds'!$J$156="VU")</f>
        <v>0</v>
      </c>
      <c r="N3026" s="75">
        <f>D3026/'28 Populations and thresholds'!$H$156</f>
        <v>2.0320000000000001E-2</v>
      </c>
      <c r="O3026" s="263" t="str">
        <f t="shared" si="199"/>
        <v xml:space="preserve"> </v>
      </c>
      <c r="Q3026" s="243" t="str">
        <f t="shared" si="200"/>
        <v xml:space="preserve"> </v>
      </c>
    </row>
    <row r="3027" spans="1:22" x14ac:dyDescent="0.2">
      <c r="A3027" s="12" t="s">
        <v>1597</v>
      </c>
      <c r="B3027" s="9" t="s">
        <v>1706</v>
      </c>
      <c r="C3027" s="111" t="s">
        <v>1672</v>
      </c>
      <c r="D3027" s="105">
        <v>30</v>
      </c>
      <c r="E3027" s="106" t="s">
        <v>4380</v>
      </c>
      <c r="G3027" s="263" t="str">
        <f t="shared" si="197"/>
        <v xml:space="preserve"> </v>
      </c>
      <c r="H3027" s="12"/>
      <c r="I3027" s="12" t="s">
        <v>4374</v>
      </c>
      <c r="J3027" s="263" t="str">
        <f t="shared" si="198"/>
        <v xml:space="preserve"> </v>
      </c>
      <c r="K3027" s="38" t="str">
        <f>IF(D3027&gt;=('28 Populations and thresholds'!$I$42),"YES"," ")</f>
        <v>YES</v>
      </c>
      <c r="L3027" s="38" t="str">
        <f>IF(K3027="YES"," ",IF(D3027&gt;=('28 Populations and thresholds'!$I$42)*0.25,"YES"))</f>
        <v xml:space="preserve"> </v>
      </c>
      <c r="M3027" s="38" t="b">
        <f>OR('28 Populations and thresholds'!$J$42="CR",'28 Populations and thresholds'!$J$42="EN",'28 Populations and thresholds'!$J$42="VU")</f>
        <v>0</v>
      </c>
      <c r="N3027" s="75">
        <f>D3027/'28 Populations and thresholds'!$H$42</f>
        <v>3.0000000000000001E-3</v>
      </c>
      <c r="O3027" s="263" t="str">
        <f t="shared" si="199"/>
        <v xml:space="preserve"> </v>
      </c>
      <c r="Q3027" s="243" t="str">
        <f t="shared" si="200"/>
        <v xml:space="preserve"> </v>
      </c>
    </row>
    <row r="3028" spans="1:22" x14ac:dyDescent="0.2">
      <c r="A3028" s="12" t="s">
        <v>1597</v>
      </c>
      <c r="B3028" s="9" t="s">
        <v>1706</v>
      </c>
      <c r="C3028" s="111" t="s">
        <v>1732</v>
      </c>
      <c r="D3028" s="105">
        <v>100</v>
      </c>
      <c r="E3028" s="106" t="s">
        <v>4380</v>
      </c>
      <c r="G3028" s="263" t="str">
        <f t="shared" si="197"/>
        <v xml:space="preserve"> </v>
      </c>
      <c r="H3028" s="12"/>
      <c r="I3028" s="12" t="s">
        <v>646</v>
      </c>
      <c r="J3028" s="263" t="str">
        <f t="shared" si="198"/>
        <v xml:space="preserve"> </v>
      </c>
      <c r="K3028" s="38" t="str">
        <f>IF(D3028&gt;=('28 Populations and thresholds'!$I$221),"YES"," ")</f>
        <v>YES</v>
      </c>
      <c r="L3028" s="38" t="str">
        <f>IF(K3028="YES"," ",IF(D3028&gt;=('28 Populations and thresholds'!$I$221)*0.25,"YES"))</f>
        <v xml:space="preserve"> </v>
      </c>
      <c r="M3028" s="38" t="b">
        <f>OR('28 Populations and thresholds'!$J$221="CR",'28 Populations and thresholds'!$J$221="EN",'28 Populations and thresholds'!$J$221="VU")</f>
        <v>1</v>
      </c>
      <c r="N3028" s="75">
        <f>D3028/'28 Populations and thresholds'!$H$221</f>
        <v>1.0416666666666666E-2</v>
      </c>
      <c r="O3028" s="263" t="str">
        <f t="shared" si="199"/>
        <v xml:space="preserve"> </v>
      </c>
      <c r="Q3028" s="243" t="str">
        <f t="shared" si="200"/>
        <v xml:space="preserve"> </v>
      </c>
    </row>
    <row r="3029" spans="1:22" x14ac:dyDescent="0.2">
      <c r="A3029" s="143" t="s">
        <v>1597</v>
      </c>
      <c r="B3029" s="9" t="s">
        <v>1706</v>
      </c>
      <c r="C3029" s="111" t="s">
        <v>3484</v>
      </c>
      <c r="D3029" s="41">
        <v>27</v>
      </c>
      <c r="E3029" s="46">
        <v>35496</v>
      </c>
      <c r="F3029" s="43"/>
      <c r="G3029" s="263" t="str">
        <f t="shared" si="197"/>
        <v xml:space="preserve"> </v>
      </c>
      <c r="H3029" s="143" t="s">
        <v>21</v>
      </c>
      <c r="I3029" s="143" t="s">
        <v>143</v>
      </c>
      <c r="J3029" s="263" t="str">
        <f t="shared" si="198"/>
        <v xml:space="preserve"> </v>
      </c>
      <c r="K3029" s="38" t="str">
        <f>IF(D3029&gt;=('28 Populations and thresholds'!$I$209),"YES"," ")</f>
        <v>YES</v>
      </c>
      <c r="L3029" s="38" t="str">
        <f>IF(K3029="YES"," ",IF(D3029&gt;=('28 Populations and thresholds'!$I$209)*0.25,"YES"))</f>
        <v xml:space="preserve"> </v>
      </c>
      <c r="M3029" s="38" t="b">
        <f>OR('28 Populations and thresholds'!$J$209="CR",'28 Populations and thresholds'!$J$209="EN",'28 Populations and thresholds'!$J$209="VU")</f>
        <v>1</v>
      </c>
      <c r="N3029" s="75">
        <f>D3029/'28 Populations and thresholds'!$H$209</f>
        <v>5.6250000000000001E-2</v>
      </c>
      <c r="O3029" s="263" t="str">
        <f t="shared" si="199"/>
        <v xml:space="preserve"> </v>
      </c>
      <c r="Q3029" s="243" t="str">
        <f t="shared" si="200"/>
        <v xml:space="preserve"> </v>
      </c>
      <c r="R3029" s="4"/>
      <c r="S3029" s="4"/>
      <c r="T3029" s="4"/>
      <c r="U3029" s="4"/>
      <c r="V3029" s="4"/>
    </row>
    <row r="3030" spans="1:22" x14ac:dyDescent="0.2">
      <c r="A3030" s="143" t="s">
        <v>1597</v>
      </c>
      <c r="B3030" s="9" t="s">
        <v>1706</v>
      </c>
      <c r="C3030" s="4" t="s">
        <v>3472</v>
      </c>
      <c r="D3030" s="41">
        <v>8</v>
      </c>
      <c r="E3030" s="46">
        <v>35188</v>
      </c>
      <c r="F3030" s="43"/>
      <c r="G3030" s="263" t="str">
        <f t="shared" si="197"/>
        <v xml:space="preserve"> </v>
      </c>
      <c r="H3030" s="143" t="s">
        <v>21</v>
      </c>
      <c r="I3030" s="143" t="s">
        <v>646</v>
      </c>
      <c r="J3030" s="263" t="str">
        <f t="shared" si="198"/>
        <v xml:space="preserve"> </v>
      </c>
      <c r="K3030" s="38" t="str">
        <f>IF(D3030&gt;=('28 Populations and thresholds'!$I$188),"YES"," ")</f>
        <v>YES</v>
      </c>
      <c r="L3030" s="38" t="str">
        <f>IF(K3030="YES"," ",IF(D3030&gt;=('28 Populations and thresholds'!$I$188)*0.25,"YES"))</f>
        <v xml:space="preserve"> </v>
      </c>
      <c r="M3030" s="38" t="b">
        <f>OR('28 Populations and thresholds'!$J$188="CR",'28 Populations and thresholds'!$J$188="EN",'28 Populations and thresholds'!$J$188="VU")</f>
        <v>1</v>
      </c>
      <c r="N3030" s="75">
        <f>D3030/'28 Populations and thresholds'!$H$188</f>
        <v>1.3333333333333334E-2</v>
      </c>
      <c r="O3030" s="263" t="str">
        <f t="shared" si="199"/>
        <v xml:space="preserve"> </v>
      </c>
      <c r="P3030" s="9"/>
      <c r="Q3030" s="243" t="str">
        <f t="shared" si="200"/>
        <v xml:space="preserve"> </v>
      </c>
      <c r="R3030" s="4"/>
      <c r="S3030" s="4"/>
      <c r="T3030" s="4"/>
      <c r="U3030" s="4"/>
      <c r="V3030" s="4"/>
    </row>
    <row r="3031" spans="1:22" x14ac:dyDescent="0.2">
      <c r="A3031" s="245"/>
      <c r="B3031" s="246"/>
      <c r="C3031" s="244"/>
      <c r="D3031" s="247"/>
      <c r="E3031" s="248"/>
      <c r="F3031" s="455"/>
      <c r="G3031" s="263" t="str">
        <f t="shared" si="197"/>
        <v xml:space="preserve"> </v>
      </c>
      <c r="H3031" s="245"/>
      <c r="I3031" s="245"/>
      <c r="J3031" s="263" t="str">
        <f t="shared" si="198"/>
        <v xml:space="preserve"> </v>
      </c>
      <c r="K3031" s="243"/>
      <c r="L3031" s="243"/>
      <c r="M3031" s="243"/>
      <c r="N3031" s="249"/>
      <c r="O3031" s="263" t="str">
        <f t="shared" si="199"/>
        <v xml:space="preserve"> </v>
      </c>
      <c r="P3031" s="251"/>
      <c r="Q3031" s="243"/>
    </row>
    <row r="3032" spans="1:22" ht="15" customHeight="1" x14ac:dyDescent="0.25">
      <c r="A3032" s="255" t="s">
        <v>4582</v>
      </c>
      <c r="B3032" s="257"/>
      <c r="C3032" s="320"/>
      <c r="D3032" s="258"/>
      <c r="E3032" s="259"/>
      <c r="F3032" s="456"/>
      <c r="G3032" s="263"/>
      <c r="H3032" s="256"/>
      <c r="I3032" s="256"/>
      <c r="J3032" s="263"/>
      <c r="K3032" s="260"/>
      <c r="L3032" s="260"/>
      <c r="M3032" s="260"/>
      <c r="N3032" s="261"/>
      <c r="O3032" s="263" t="str">
        <f t="shared" si="199"/>
        <v xml:space="preserve"> </v>
      </c>
      <c r="P3032" s="262"/>
      <c r="Q3032" s="243"/>
    </row>
    <row r="3033" spans="1:22" x14ac:dyDescent="0.2">
      <c r="A3033" s="12" t="s">
        <v>1314</v>
      </c>
      <c r="B3033" s="145" t="s">
        <v>3991</v>
      </c>
      <c r="C3033" s="4" t="s">
        <v>3783</v>
      </c>
      <c r="D3033" s="5" t="str">
        <f t="shared" ref="D3033:D3064" si="201">" "</f>
        <v xml:space="preserve"> </v>
      </c>
      <c r="E3033" s="161">
        <v>36800</v>
      </c>
      <c r="G3033" s="263" t="str">
        <f t="shared" si="197"/>
        <v xml:space="preserve"> </v>
      </c>
      <c r="I3033" s="13" t="s">
        <v>3982</v>
      </c>
      <c r="J3033" s="263" t="str">
        <f t="shared" si="198"/>
        <v xml:space="preserve"> </v>
      </c>
      <c r="K3033" s="38"/>
      <c r="L3033" s="38"/>
      <c r="M3033" s="38"/>
      <c r="N3033" s="75"/>
      <c r="O3033" s="263" t="str">
        <f t="shared" si="199"/>
        <v xml:space="preserve"> </v>
      </c>
      <c r="Q3033" s="243" t="str">
        <f t="shared" ref="Q3033:Q3064" si="202">" "</f>
        <v xml:space="preserve"> </v>
      </c>
    </row>
    <row r="3034" spans="1:22" x14ac:dyDescent="0.2">
      <c r="A3034" s="275" t="s">
        <v>1314</v>
      </c>
      <c r="B3034" s="278" t="s">
        <v>1322</v>
      </c>
      <c r="C3034" s="269" t="s">
        <v>3424</v>
      </c>
      <c r="D3034" s="279" t="str">
        <f t="shared" si="201"/>
        <v xml:space="preserve"> </v>
      </c>
      <c r="E3034" s="284" t="s">
        <v>3389</v>
      </c>
      <c r="F3034" s="272"/>
      <c r="G3034" s="263" t="str">
        <f t="shared" si="197"/>
        <v xml:space="preserve"> </v>
      </c>
      <c r="H3034" s="275" t="s">
        <v>162</v>
      </c>
      <c r="I3034" s="275" t="s">
        <v>3388</v>
      </c>
      <c r="J3034" s="263" t="str">
        <f t="shared" si="198"/>
        <v xml:space="preserve"> </v>
      </c>
      <c r="K3034" s="272"/>
      <c r="L3034" s="272"/>
      <c r="M3034" s="272"/>
      <c r="N3034" s="273"/>
      <c r="O3034" s="263" t="str">
        <f t="shared" si="199"/>
        <v xml:space="preserve"> </v>
      </c>
      <c r="P3034" s="282" t="s">
        <v>1895</v>
      </c>
      <c r="Q3034" s="243" t="str">
        <f t="shared" si="202"/>
        <v xml:space="preserve"> </v>
      </c>
    </row>
    <row r="3035" spans="1:22" x14ac:dyDescent="0.2">
      <c r="A3035" s="275" t="s">
        <v>1314</v>
      </c>
      <c r="B3035" s="278" t="s">
        <v>1322</v>
      </c>
      <c r="C3035" s="269" t="s">
        <v>3391</v>
      </c>
      <c r="D3035" s="279" t="str">
        <f t="shared" si="201"/>
        <v xml:space="preserve"> </v>
      </c>
      <c r="E3035" s="284" t="s">
        <v>3389</v>
      </c>
      <c r="F3035" s="272"/>
      <c r="G3035" s="263" t="str">
        <f t="shared" si="197"/>
        <v xml:space="preserve"> </v>
      </c>
      <c r="H3035" s="275" t="s">
        <v>162</v>
      </c>
      <c r="I3035" s="275" t="s">
        <v>3388</v>
      </c>
      <c r="J3035" s="263" t="str">
        <f t="shared" si="198"/>
        <v xml:space="preserve"> </v>
      </c>
      <c r="K3035" s="272"/>
      <c r="L3035" s="272"/>
      <c r="M3035" s="272"/>
      <c r="N3035" s="273"/>
      <c r="O3035" s="263" t="str">
        <f t="shared" si="199"/>
        <v xml:space="preserve"> </v>
      </c>
      <c r="P3035" s="282" t="s">
        <v>1895</v>
      </c>
      <c r="Q3035" s="243" t="str">
        <f t="shared" si="202"/>
        <v xml:space="preserve"> </v>
      </c>
    </row>
    <row r="3036" spans="1:22" x14ac:dyDescent="0.2">
      <c r="A3036" s="12" t="s">
        <v>1314</v>
      </c>
      <c r="B3036" s="145" t="s">
        <v>3990</v>
      </c>
      <c r="C3036" s="4" t="s">
        <v>3783</v>
      </c>
      <c r="D3036" s="5" t="str">
        <f t="shared" si="201"/>
        <v xml:space="preserve"> </v>
      </c>
      <c r="E3036" s="161">
        <v>38231</v>
      </c>
      <c r="G3036" s="263" t="str">
        <f t="shared" si="197"/>
        <v xml:space="preserve"> </v>
      </c>
      <c r="I3036" s="13" t="s">
        <v>3982</v>
      </c>
      <c r="J3036" s="263" t="str">
        <f t="shared" si="198"/>
        <v xml:space="preserve"> </v>
      </c>
      <c r="K3036" s="38"/>
      <c r="L3036" s="38"/>
      <c r="M3036" s="38"/>
      <c r="N3036" s="75"/>
      <c r="O3036" s="263" t="str">
        <f t="shared" si="199"/>
        <v xml:space="preserve"> </v>
      </c>
      <c r="Q3036" s="243" t="str">
        <f t="shared" si="202"/>
        <v xml:space="preserve"> </v>
      </c>
    </row>
    <row r="3037" spans="1:22" x14ac:dyDescent="0.2">
      <c r="A3037" s="275" t="s">
        <v>1314</v>
      </c>
      <c r="B3037" s="278" t="s">
        <v>1920</v>
      </c>
      <c r="C3037" s="280" t="s">
        <v>3401</v>
      </c>
      <c r="D3037" s="279" t="str">
        <f t="shared" si="201"/>
        <v xml:space="preserve"> </v>
      </c>
      <c r="E3037" s="284" t="s">
        <v>3389</v>
      </c>
      <c r="F3037" s="272"/>
      <c r="G3037" s="263" t="str">
        <f t="shared" si="197"/>
        <v xml:space="preserve"> </v>
      </c>
      <c r="H3037" s="275" t="s">
        <v>162</v>
      </c>
      <c r="I3037" s="275" t="s">
        <v>3388</v>
      </c>
      <c r="J3037" s="263" t="str">
        <f t="shared" si="198"/>
        <v xml:space="preserve"> </v>
      </c>
      <c r="K3037" s="272"/>
      <c r="L3037" s="272"/>
      <c r="M3037" s="272"/>
      <c r="N3037" s="273"/>
      <c r="O3037" s="263" t="str">
        <f t="shared" si="199"/>
        <v xml:space="preserve"> </v>
      </c>
      <c r="P3037" s="282"/>
      <c r="Q3037" s="243" t="str">
        <f t="shared" si="202"/>
        <v xml:space="preserve"> </v>
      </c>
    </row>
    <row r="3038" spans="1:22" x14ac:dyDescent="0.2">
      <c r="A3038" s="12" t="s">
        <v>1314</v>
      </c>
      <c r="B3038" s="145" t="s">
        <v>1927</v>
      </c>
      <c r="C3038" s="4" t="s">
        <v>3424</v>
      </c>
      <c r="D3038" s="5" t="str">
        <f t="shared" si="201"/>
        <v xml:space="preserve"> </v>
      </c>
      <c r="E3038" s="1" t="s">
        <v>3389</v>
      </c>
      <c r="G3038" s="263" t="str">
        <f t="shared" si="197"/>
        <v xml:space="preserve"> </v>
      </c>
      <c r="H3038" s="13" t="s">
        <v>162</v>
      </c>
      <c r="I3038" s="13" t="s">
        <v>3388</v>
      </c>
      <c r="J3038" s="263" t="str">
        <f t="shared" si="198"/>
        <v xml:space="preserve"> </v>
      </c>
      <c r="K3038" s="38"/>
      <c r="L3038" s="38"/>
      <c r="M3038" s="38"/>
      <c r="N3038" s="75"/>
      <c r="O3038" s="263" t="str">
        <f t="shared" si="199"/>
        <v xml:space="preserve"> </v>
      </c>
      <c r="P3038" s="121"/>
      <c r="Q3038" s="243" t="str">
        <f t="shared" si="202"/>
        <v xml:space="preserve"> </v>
      </c>
    </row>
    <row r="3039" spans="1:22" x14ac:dyDescent="0.2">
      <c r="A3039" s="275" t="s">
        <v>1314</v>
      </c>
      <c r="B3039" s="278" t="s">
        <v>1985</v>
      </c>
      <c r="C3039" s="269" t="s">
        <v>3424</v>
      </c>
      <c r="D3039" s="279" t="str">
        <f t="shared" si="201"/>
        <v xml:space="preserve"> </v>
      </c>
      <c r="E3039" s="284" t="s">
        <v>3389</v>
      </c>
      <c r="F3039" s="272"/>
      <c r="G3039" s="263" t="str">
        <f t="shared" si="197"/>
        <v xml:space="preserve"> </v>
      </c>
      <c r="H3039" s="275" t="s">
        <v>162</v>
      </c>
      <c r="I3039" s="275" t="s">
        <v>3388</v>
      </c>
      <c r="J3039" s="263" t="str">
        <f t="shared" si="198"/>
        <v xml:space="preserve"> </v>
      </c>
      <c r="K3039" s="272"/>
      <c r="L3039" s="272"/>
      <c r="M3039" s="272"/>
      <c r="N3039" s="273"/>
      <c r="O3039" s="263" t="str">
        <f t="shared" si="199"/>
        <v xml:space="preserve"> </v>
      </c>
      <c r="P3039" s="282"/>
      <c r="Q3039" s="243" t="str">
        <f t="shared" si="202"/>
        <v xml:space="preserve"> </v>
      </c>
    </row>
    <row r="3040" spans="1:22" x14ac:dyDescent="0.2">
      <c r="A3040" s="12" t="s">
        <v>1314</v>
      </c>
      <c r="B3040" s="145" t="s">
        <v>1991</v>
      </c>
      <c r="C3040" s="4" t="s">
        <v>3391</v>
      </c>
      <c r="D3040" s="5" t="str">
        <f t="shared" si="201"/>
        <v xml:space="preserve"> </v>
      </c>
      <c r="E3040" s="1" t="s">
        <v>3389</v>
      </c>
      <c r="G3040" s="263" t="str">
        <f t="shared" si="197"/>
        <v xml:space="preserve"> </v>
      </c>
      <c r="H3040" s="13" t="s">
        <v>162</v>
      </c>
      <c r="I3040" s="13" t="s">
        <v>3388</v>
      </c>
      <c r="J3040" s="263" t="str">
        <f t="shared" si="198"/>
        <v xml:space="preserve"> </v>
      </c>
      <c r="K3040" s="38"/>
      <c r="L3040" s="38"/>
      <c r="M3040" s="38"/>
      <c r="N3040" s="75"/>
      <c r="O3040" s="263" t="str">
        <f t="shared" si="199"/>
        <v xml:space="preserve"> </v>
      </c>
      <c r="P3040" s="121"/>
      <c r="Q3040" s="243" t="str">
        <f t="shared" si="202"/>
        <v xml:space="preserve"> </v>
      </c>
    </row>
    <row r="3041" spans="1:23" x14ac:dyDescent="0.2">
      <c r="A3041" s="275" t="s">
        <v>1314</v>
      </c>
      <c r="B3041" s="278" t="s">
        <v>2012</v>
      </c>
      <c r="C3041" s="269" t="s">
        <v>3398</v>
      </c>
      <c r="D3041" s="279" t="str">
        <f t="shared" si="201"/>
        <v xml:space="preserve"> </v>
      </c>
      <c r="E3041" s="284" t="s">
        <v>3389</v>
      </c>
      <c r="F3041" s="272"/>
      <c r="G3041" s="263" t="str">
        <f t="shared" si="197"/>
        <v xml:space="preserve"> </v>
      </c>
      <c r="H3041" s="275" t="s">
        <v>162</v>
      </c>
      <c r="I3041" s="275" t="s">
        <v>3388</v>
      </c>
      <c r="J3041" s="263" t="str">
        <f t="shared" si="198"/>
        <v xml:space="preserve"> </v>
      </c>
      <c r="K3041" s="272"/>
      <c r="L3041" s="272"/>
      <c r="M3041" s="272"/>
      <c r="N3041" s="273"/>
      <c r="O3041" s="263" t="str">
        <f t="shared" si="199"/>
        <v xml:space="preserve"> </v>
      </c>
      <c r="P3041" s="282"/>
      <c r="Q3041" s="243" t="str">
        <f t="shared" si="202"/>
        <v xml:space="preserve"> </v>
      </c>
    </row>
    <row r="3042" spans="1:23" x14ac:dyDescent="0.2">
      <c r="A3042" s="12" t="s">
        <v>1314</v>
      </c>
      <c r="B3042" s="115" t="s">
        <v>2036</v>
      </c>
      <c r="C3042" s="4" t="s">
        <v>3398</v>
      </c>
      <c r="D3042" s="5" t="str">
        <f t="shared" si="201"/>
        <v xml:space="preserve"> </v>
      </c>
      <c r="E3042" s="1" t="s">
        <v>3389</v>
      </c>
      <c r="G3042" s="263" t="str">
        <f t="shared" si="197"/>
        <v xml:space="preserve"> </v>
      </c>
      <c r="H3042" s="13" t="s">
        <v>162</v>
      </c>
      <c r="I3042" s="13" t="s">
        <v>3388</v>
      </c>
      <c r="J3042" s="263" t="str">
        <f t="shared" si="198"/>
        <v xml:space="preserve"> </v>
      </c>
      <c r="K3042" s="38"/>
      <c r="L3042" s="38"/>
      <c r="M3042" s="38"/>
      <c r="N3042" s="75"/>
      <c r="O3042" s="263" t="str">
        <f t="shared" si="199"/>
        <v xml:space="preserve"> </v>
      </c>
      <c r="P3042" s="121"/>
      <c r="Q3042" s="243" t="str">
        <f t="shared" si="202"/>
        <v xml:space="preserve"> </v>
      </c>
    </row>
    <row r="3043" spans="1:23" x14ac:dyDescent="0.2">
      <c r="A3043" s="275" t="s">
        <v>1314</v>
      </c>
      <c r="B3043" s="369" t="s">
        <v>951</v>
      </c>
      <c r="C3043" s="269" t="s">
        <v>3411</v>
      </c>
      <c r="D3043" s="279" t="str">
        <f t="shared" si="201"/>
        <v xml:space="preserve"> </v>
      </c>
      <c r="E3043" s="284" t="s">
        <v>3389</v>
      </c>
      <c r="F3043" s="272"/>
      <c r="G3043" s="263" t="str">
        <f t="shared" si="197"/>
        <v xml:space="preserve"> </v>
      </c>
      <c r="H3043" s="275" t="s">
        <v>162</v>
      </c>
      <c r="I3043" s="275" t="s">
        <v>3388</v>
      </c>
      <c r="J3043" s="263" t="str">
        <f t="shared" si="198"/>
        <v xml:space="preserve"> </v>
      </c>
      <c r="K3043" s="272"/>
      <c r="L3043" s="272"/>
      <c r="M3043" s="272"/>
      <c r="N3043" s="273"/>
      <c r="O3043" s="263" t="str">
        <f t="shared" si="199"/>
        <v xml:space="preserve"> </v>
      </c>
      <c r="P3043" s="282"/>
      <c r="Q3043" s="243" t="str">
        <f t="shared" si="202"/>
        <v xml:space="preserve"> </v>
      </c>
      <c r="R3043" s="4"/>
      <c r="S3043" s="4"/>
      <c r="T3043" s="4"/>
      <c r="U3043" s="4"/>
      <c r="V3043" s="4"/>
      <c r="W3043" s="4"/>
    </row>
    <row r="3044" spans="1:23" x14ac:dyDescent="0.2">
      <c r="A3044" s="12" t="s">
        <v>1314</v>
      </c>
      <c r="B3044" s="145" t="s">
        <v>4624</v>
      </c>
      <c r="C3044" s="4" t="s">
        <v>3783</v>
      </c>
      <c r="D3044" s="5" t="str">
        <f t="shared" si="201"/>
        <v xml:space="preserve"> </v>
      </c>
      <c r="E3044" s="162">
        <v>39696</v>
      </c>
      <c r="G3044" s="263" t="str">
        <f t="shared" si="197"/>
        <v xml:space="preserve"> </v>
      </c>
      <c r="I3044" s="13" t="s">
        <v>3982</v>
      </c>
      <c r="J3044" s="263" t="str">
        <f t="shared" si="198"/>
        <v xml:space="preserve"> </v>
      </c>
      <c r="K3044" s="38"/>
      <c r="L3044" s="38"/>
      <c r="M3044" s="38"/>
      <c r="N3044" s="75"/>
      <c r="O3044" s="263" t="str">
        <f t="shared" si="199"/>
        <v xml:space="preserve"> </v>
      </c>
      <c r="Q3044" s="243" t="str">
        <f t="shared" si="202"/>
        <v xml:space="preserve"> </v>
      </c>
    </row>
    <row r="3045" spans="1:23" x14ac:dyDescent="0.2">
      <c r="A3045" s="275" t="s">
        <v>1314</v>
      </c>
      <c r="B3045" s="278" t="s">
        <v>2062</v>
      </c>
      <c r="C3045" s="269" t="s">
        <v>3424</v>
      </c>
      <c r="D3045" s="279" t="str">
        <f t="shared" si="201"/>
        <v xml:space="preserve"> </v>
      </c>
      <c r="E3045" s="284" t="s">
        <v>3389</v>
      </c>
      <c r="F3045" s="272"/>
      <c r="G3045" s="263" t="str">
        <f t="shared" si="197"/>
        <v xml:space="preserve"> </v>
      </c>
      <c r="H3045" s="275" t="s">
        <v>162</v>
      </c>
      <c r="I3045" s="275" t="s">
        <v>3388</v>
      </c>
      <c r="J3045" s="263" t="str">
        <f t="shared" si="198"/>
        <v xml:space="preserve"> </v>
      </c>
      <c r="K3045" s="272"/>
      <c r="L3045" s="272"/>
      <c r="M3045" s="272"/>
      <c r="N3045" s="273"/>
      <c r="O3045" s="263" t="str">
        <f t="shared" si="199"/>
        <v xml:space="preserve"> </v>
      </c>
      <c r="P3045" s="282"/>
      <c r="Q3045" s="243" t="str">
        <f t="shared" si="202"/>
        <v xml:space="preserve"> </v>
      </c>
    </row>
    <row r="3046" spans="1:23" x14ac:dyDescent="0.2">
      <c r="A3046" s="12" t="s">
        <v>1314</v>
      </c>
      <c r="B3046" s="145" t="s">
        <v>2075</v>
      </c>
      <c r="C3046" s="4" t="s">
        <v>3426</v>
      </c>
      <c r="D3046" s="5" t="str">
        <f t="shared" si="201"/>
        <v xml:space="preserve"> </v>
      </c>
      <c r="E3046" s="1" t="s">
        <v>3389</v>
      </c>
      <c r="G3046" s="263" t="str">
        <f t="shared" si="197"/>
        <v xml:space="preserve"> </v>
      </c>
      <c r="H3046" s="13" t="s">
        <v>162</v>
      </c>
      <c r="I3046" s="13" t="s">
        <v>3388</v>
      </c>
      <c r="J3046" s="263" t="str">
        <f t="shared" si="198"/>
        <v xml:space="preserve"> </v>
      </c>
      <c r="K3046" s="38"/>
      <c r="L3046" s="38"/>
      <c r="M3046" s="38"/>
      <c r="N3046" s="75"/>
      <c r="O3046" s="263" t="str">
        <f t="shared" si="199"/>
        <v xml:space="preserve"> </v>
      </c>
      <c r="P3046" s="121"/>
      <c r="Q3046" s="243" t="str">
        <f t="shared" si="202"/>
        <v xml:space="preserve"> </v>
      </c>
    </row>
    <row r="3047" spans="1:23" x14ac:dyDescent="0.2">
      <c r="A3047" s="275" t="s">
        <v>1314</v>
      </c>
      <c r="B3047" s="278" t="s">
        <v>3393</v>
      </c>
      <c r="C3047" s="269" t="s">
        <v>3391</v>
      </c>
      <c r="D3047" s="279" t="str">
        <f t="shared" si="201"/>
        <v xml:space="preserve"> </v>
      </c>
      <c r="E3047" s="284" t="s">
        <v>3389</v>
      </c>
      <c r="F3047" s="272"/>
      <c r="G3047" s="263" t="str">
        <f t="shared" si="197"/>
        <v xml:space="preserve"> </v>
      </c>
      <c r="H3047" s="275" t="s">
        <v>162</v>
      </c>
      <c r="I3047" s="275" t="s">
        <v>3388</v>
      </c>
      <c r="J3047" s="263" t="str">
        <f t="shared" si="198"/>
        <v xml:space="preserve"> </v>
      </c>
      <c r="K3047" s="272"/>
      <c r="L3047" s="272"/>
      <c r="M3047" s="272"/>
      <c r="N3047" s="273"/>
      <c r="O3047" s="263" t="str">
        <f t="shared" si="199"/>
        <v xml:space="preserve"> </v>
      </c>
      <c r="P3047" s="282"/>
      <c r="Q3047" s="243" t="str">
        <f t="shared" si="202"/>
        <v xml:space="preserve"> </v>
      </c>
    </row>
    <row r="3048" spans="1:23" x14ac:dyDescent="0.2">
      <c r="A3048" s="275" t="s">
        <v>1314</v>
      </c>
      <c r="B3048" s="278" t="s">
        <v>3393</v>
      </c>
      <c r="C3048" s="269" t="s">
        <v>3398</v>
      </c>
      <c r="D3048" s="279" t="str">
        <f t="shared" si="201"/>
        <v xml:space="preserve"> </v>
      </c>
      <c r="E3048" s="284" t="s">
        <v>3389</v>
      </c>
      <c r="F3048" s="272"/>
      <c r="G3048" s="263" t="str">
        <f t="shared" si="197"/>
        <v xml:space="preserve"> </v>
      </c>
      <c r="H3048" s="275" t="s">
        <v>162</v>
      </c>
      <c r="I3048" s="275" t="s">
        <v>3388</v>
      </c>
      <c r="J3048" s="263" t="str">
        <f t="shared" si="198"/>
        <v xml:space="preserve"> </v>
      </c>
      <c r="K3048" s="272"/>
      <c r="L3048" s="272"/>
      <c r="M3048" s="272"/>
      <c r="N3048" s="273"/>
      <c r="O3048" s="263" t="str">
        <f t="shared" si="199"/>
        <v xml:space="preserve"> </v>
      </c>
      <c r="P3048" s="282"/>
      <c r="Q3048" s="243" t="str">
        <f t="shared" si="202"/>
        <v xml:space="preserve"> </v>
      </c>
    </row>
    <row r="3049" spans="1:23" x14ac:dyDescent="0.2">
      <c r="A3049" s="12" t="s">
        <v>1314</v>
      </c>
      <c r="B3049" s="65" t="s">
        <v>4616</v>
      </c>
      <c r="C3049" s="4" t="s">
        <v>3424</v>
      </c>
      <c r="D3049" s="5" t="str">
        <f t="shared" si="201"/>
        <v xml:space="preserve"> </v>
      </c>
      <c r="E3049" s="1" t="s">
        <v>3389</v>
      </c>
      <c r="G3049" s="263" t="str">
        <f t="shared" si="197"/>
        <v xml:space="preserve"> </v>
      </c>
      <c r="H3049" s="13" t="s">
        <v>162</v>
      </c>
      <c r="I3049" s="13" t="s">
        <v>3388</v>
      </c>
      <c r="J3049" s="263" t="str">
        <f t="shared" si="198"/>
        <v xml:space="preserve"> </v>
      </c>
      <c r="K3049" s="38"/>
      <c r="L3049" s="38"/>
      <c r="M3049" s="38"/>
      <c r="N3049" s="75"/>
      <c r="O3049" s="263" t="str">
        <f t="shared" si="199"/>
        <v xml:space="preserve"> </v>
      </c>
      <c r="P3049" s="121"/>
      <c r="Q3049" s="243" t="str">
        <f t="shared" si="202"/>
        <v xml:space="preserve"> </v>
      </c>
    </row>
    <row r="3050" spans="1:23" x14ac:dyDescent="0.2">
      <c r="A3050" s="12" t="s">
        <v>1314</v>
      </c>
      <c r="B3050" s="65" t="s">
        <v>4616</v>
      </c>
      <c r="C3050" s="4" t="s">
        <v>3391</v>
      </c>
      <c r="D3050" s="5" t="str">
        <f t="shared" si="201"/>
        <v xml:space="preserve"> </v>
      </c>
      <c r="E3050" s="1" t="s">
        <v>3389</v>
      </c>
      <c r="G3050" s="263" t="str">
        <f t="shared" si="197"/>
        <v xml:space="preserve"> </v>
      </c>
      <c r="H3050" s="13" t="s">
        <v>162</v>
      </c>
      <c r="I3050" s="13" t="s">
        <v>3388</v>
      </c>
      <c r="J3050" s="263" t="str">
        <f t="shared" si="198"/>
        <v xml:space="preserve"> </v>
      </c>
      <c r="K3050" s="38"/>
      <c r="L3050" s="38"/>
      <c r="M3050" s="38"/>
      <c r="N3050" s="75"/>
      <c r="O3050" s="263" t="str">
        <f t="shared" si="199"/>
        <v xml:space="preserve"> </v>
      </c>
      <c r="P3050" s="121"/>
      <c r="Q3050" s="243" t="str">
        <f t="shared" si="202"/>
        <v xml:space="preserve"> </v>
      </c>
    </row>
    <row r="3051" spans="1:23" x14ac:dyDescent="0.2">
      <c r="A3051" s="275" t="s">
        <v>1314</v>
      </c>
      <c r="B3051" s="278" t="s">
        <v>3394</v>
      </c>
      <c r="C3051" s="280" t="s">
        <v>3411</v>
      </c>
      <c r="D3051" s="279" t="str">
        <f t="shared" si="201"/>
        <v xml:space="preserve"> </v>
      </c>
      <c r="E3051" s="284" t="s">
        <v>3389</v>
      </c>
      <c r="F3051" s="272"/>
      <c r="G3051" s="263" t="str">
        <f t="shared" si="197"/>
        <v xml:space="preserve"> </v>
      </c>
      <c r="H3051" s="275" t="s">
        <v>162</v>
      </c>
      <c r="I3051" s="275" t="s">
        <v>3388</v>
      </c>
      <c r="J3051" s="263" t="str">
        <f t="shared" si="198"/>
        <v xml:space="preserve"> </v>
      </c>
      <c r="K3051" s="272"/>
      <c r="L3051" s="272"/>
      <c r="M3051" s="272"/>
      <c r="N3051" s="273"/>
      <c r="O3051" s="263" t="str">
        <f t="shared" si="199"/>
        <v xml:space="preserve"> </v>
      </c>
      <c r="P3051" s="282"/>
      <c r="Q3051" s="243" t="str">
        <f t="shared" si="202"/>
        <v xml:space="preserve"> </v>
      </c>
      <c r="R3051" s="4"/>
      <c r="S3051" s="4"/>
      <c r="T3051" s="4"/>
      <c r="U3051" s="4"/>
      <c r="V3051" s="4"/>
      <c r="W3051" s="4"/>
    </row>
    <row r="3052" spans="1:23" x14ac:dyDescent="0.2">
      <c r="A3052" s="178" t="s">
        <v>1479</v>
      </c>
      <c r="B3052" s="370" t="s">
        <v>2282</v>
      </c>
      <c r="C3052" s="39" t="s">
        <v>3400</v>
      </c>
      <c r="D3052" s="5" t="str">
        <f t="shared" si="201"/>
        <v xml:space="preserve"> </v>
      </c>
      <c r="E3052" s="47" t="s">
        <v>3389</v>
      </c>
      <c r="F3052" s="450"/>
      <c r="G3052" s="263" t="str">
        <f t="shared" si="197"/>
        <v xml:space="preserve"> </v>
      </c>
      <c r="H3052" s="12" t="s">
        <v>4498</v>
      </c>
      <c r="I3052" s="181"/>
      <c r="J3052" s="263" t="str">
        <f t="shared" si="198"/>
        <v xml:space="preserve"> </v>
      </c>
      <c r="K3052" s="38"/>
      <c r="L3052" s="38"/>
      <c r="M3052" s="38"/>
      <c r="N3052" s="75"/>
      <c r="O3052" s="263" t="str">
        <f t="shared" si="199"/>
        <v xml:space="preserve"> </v>
      </c>
      <c r="Q3052" s="243" t="str">
        <f t="shared" si="202"/>
        <v xml:space="preserve"> </v>
      </c>
    </row>
    <row r="3053" spans="1:23" x14ac:dyDescent="0.2">
      <c r="A3053" s="178" t="s">
        <v>1479</v>
      </c>
      <c r="B3053" s="370" t="s">
        <v>2282</v>
      </c>
      <c r="C3053" s="39" t="s">
        <v>3411</v>
      </c>
      <c r="D3053" s="5" t="str">
        <f t="shared" si="201"/>
        <v xml:space="preserve"> </v>
      </c>
      <c r="E3053" s="47" t="s">
        <v>3389</v>
      </c>
      <c r="F3053" s="450"/>
      <c r="G3053" s="263" t="str">
        <f t="shared" si="197"/>
        <v xml:space="preserve"> </v>
      </c>
      <c r="H3053" s="12" t="s">
        <v>4498</v>
      </c>
      <c r="I3053" s="181"/>
      <c r="J3053" s="263" t="str">
        <f t="shared" si="198"/>
        <v xml:space="preserve"> </v>
      </c>
      <c r="K3053" s="38"/>
      <c r="L3053" s="38"/>
      <c r="M3053" s="38"/>
      <c r="N3053" s="75"/>
      <c r="O3053" s="263" t="str">
        <f t="shared" si="199"/>
        <v xml:space="preserve"> </v>
      </c>
      <c r="Q3053" s="243" t="str">
        <f t="shared" si="202"/>
        <v xml:space="preserve"> </v>
      </c>
      <c r="R3053" s="4"/>
      <c r="S3053" s="4"/>
      <c r="T3053" s="4"/>
      <c r="U3053" s="4"/>
      <c r="V3053" s="4"/>
      <c r="W3053" s="4"/>
    </row>
    <row r="3054" spans="1:23" x14ac:dyDescent="0.2">
      <c r="A3054" s="275" t="s">
        <v>1479</v>
      </c>
      <c r="B3054" s="278" t="s">
        <v>3390</v>
      </c>
      <c r="C3054" s="269" t="s">
        <v>3426</v>
      </c>
      <c r="D3054" s="279" t="str">
        <f t="shared" si="201"/>
        <v xml:space="preserve"> </v>
      </c>
      <c r="E3054" s="284" t="s">
        <v>3389</v>
      </c>
      <c r="F3054" s="272"/>
      <c r="G3054" s="263" t="str">
        <f t="shared" si="197"/>
        <v xml:space="preserve"> </v>
      </c>
      <c r="H3054" s="275" t="s">
        <v>162</v>
      </c>
      <c r="I3054" s="275" t="s">
        <v>3388</v>
      </c>
      <c r="J3054" s="263" t="str">
        <f t="shared" si="198"/>
        <v xml:space="preserve"> </v>
      </c>
      <c r="K3054" s="272"/>
      <c r="L3054" s="272"/>
      <c r="M3054" s="272"/>
      <c r="N3054" s="273"/>
      <c r="O3054" s="263" t="str">
        <f t="shared" si="199"/>
        <v xml:space="preserve"> </v>
      </c>
      <c r="P3054" s="282"/>
      <c r="Q3054" s="243" t="str">
        <f t="shared" si="202"/>
        <v xml:space="preserve"> </v>
      </c>
    </row>
    <row r="3055" spans="1:23" x14ac:dyDescent="0.2">
      <c r="A3055" s="275" t="s">
        <v>1479</v>
      </c>
      <c r="B3055" s="278" t="s">
        <v>3390</v>
      </c>
      <c r="C3055" s="280" t="s">
        <v>3403</v>
      </c>
      <c r="D3055" s="279" t="str">
        <f t="shared" si="201"/>
        <v xml:space="preserve"> </v>
      </c>
      <c r="E3055" s="284" t="s">
        <v>3389</v>
      </c>
      <c r="F3055" s="272"/>
      <c r="G3055" s="263" t="str">
        <f t="shared" si="197"/>
        <v xml:space="preserve"> </v>
      </c>
      <c r="H3055" s="275" t="s">
        <v>162</v>
      </c>
      <c r="I3055" s="275" t="s">
        <v>3388</v>
      </c>
      <c r="J3055" s="263" t="str">
        <f t="shared" si="198"/>
        <v xml:space="preserve"> </v>
      </c>
      <c r="K3055" s="272"/>
      <c r="L3055" s="272"/>
      <c r="M3055" s="272"/>
      <c r="N3055" s="273"/>
      <c r="O3055" s="263" t="str">
        <f t="shared" si="199"/>
        <v xml:space="preserve"> </v>
      </c>
      <c r="P3055" s="282"/>
      <c r="Q3055" s="243" t="str">
        <f t="shared" si="202"/>
        <v xml:space="preserve"> </v>
      </c>
    </row>
    <row r="3056" spans="1:23" x14ac:dyDescent="0.2">
      <c r="A3056" s="178" t="s">
        <v>1479</v>
      </c>
      <c r="B3056" s="370" t="s">
        <v>4501</v>
      </c>
      <c r="C3056" s="39" t="s">
        <v>1622</v>
      </c>
      <c r="D3056" s="5" t="str">
        <f t="shared" si="201"/>
        <v xml:space="preserve"> </v>
      </c>
      <c r="E3056" s="47" t="s">
        <v>3389</v>
      </c>
      <c r="F3056" s="450"/>
      <c r="G3056" s="263" t="str">
        <f t="shared" si="197"/>
        <v xml:space="preserve"> </v>
      </c>
      <c r="H3056" s="12" t="s">
        <v>4498</v>
      </c>
      <c r="I3056" s="181"/>
      <c r="J3056" s="263" t="str">
        <f t="shared" si="198"/>
        <v xml:space="preserve"> </v>
      </c>
      <c r="K3056" s="38"/>
      <c r="L3056" s="38"/>
      <c r="M3056" s="38"/>
      <c r="N3056" s="75"/>
      <c r="O3056" s="263" t="str">
        <f t="shared" si="199"/>
        <v xml:space="preserve"> </v>
      </c>
      <c r="Q3056" s="243" t="str">
        <f t="shared" si="202"/>
        <v xml:space="preserve"> </v>
      </c>
    </row>
    <row r="3057" spans="1:23" s="4" customFormat="1" x14ac:dyDescent="0.2">
      <c r="A3057" s="178" t="s">
        <v>1479</v>
      </c>
      <c r="B3057" s="370" t="s">
        <v>4501</v>
      </c>
      <c r="C3057" s="39" t="s">
        <v>1753</v>
      </c>
      <c r="D3057" s="5" t="str">
        <f t="shared" si="201"/>
        <v xml:space="preserve"> </v>
      </c>
      <c r="E3057" s="47" t="s">
        <v>3389</v>
      </c>
      <c r="F3057" s="450"/>
      <c r="G3057" s="263" t="str">
        <f t="shared" si="197"/>
        <v xml:space="preserve"> </v>
      </c>
      <c r="H3057" s="12" t="s">
        <v>4498</v>
      </c>
      <c r="I3057" s="181"/>
      <c r="J3057" s="263" t="str">
        <f t="shared" si="198"/>
        <v xml:space="preserve"> </v>
      </c>
      <c r="K3057" s="38"/>
      <c r="L3057" s="38"/>
      <c r="M3057" s="38"/>
      <c r="N3057" s="75"/>
      <c r="O3057" s="263" t="str">
        <f t="shared" si="199"/>
        <v xml:space="preserve"> </v>
      </c>
      <c r="P3057" s="12"/>
      <c r="Q3057" s="243" t="str">
        <f t="shared" si="202"/>
        <v xml:space="preserve"> </v>
      </c>
      <c r="R3057" s="9"/>
      <c r="S3057" s="9"/>
      <c r="T3057" s="9"/>
      <c r="U3057" s="9"/>
      <c r="V3057" s="9"/>
      <c r="W3057" s="9"/>
    </row>
    <row r="3058" spans="1:23" s="4" customFormat="1" x14ac:dyDescent="0.2">
      <c r="A3058" s="178" t="s">
        <v>1479</v>
      </c>
      <c r="B3058" s="370" t="s">
        <v>4501</v>
      </c>
      <c r="C3058" s="164" t="s">
        <v>3411</v>
      </c>
      <c r="D3058" s="5" t="str">
        <f t="shared" si="201"/>
        <v xml:space="preserve"> </v>
      </c>
      <c r="E3058" s="47" t="s">
        <v>3389</v>
      </c>
      <c r="F3058" s="450"/>
      <c r="G3058" s="263" t="str">
        <f t="shared" si="197"/>
        <v xml:space="preserve"> </v>
      </c>
      <c r="H3058" s="12" t="s">
        <v>4498</v>
      </c>
      <c r="I3058" s="181"/>
      <c r="J3058" s="263" t="str">
        <f t="shared" si="198"/>
        <v xml:space="preserve"> </v>
      </c>
      <c r="K3058" s="38"/>
      <c r="L3058" s="38"/>
      <c r="M3058" s="38"/>
      <c r="N3058" s="75"/>
      <c r="O3058" s="263" t="str">
        <f t="shared" si="199"/>
        <v xml:space="preserve"> </v>
      </c>
      <c r="P3058" s="12"/>
      <c r="Q3058" s="243" t="str">
        <f t="shared" si="202"/>
        <v xml:space="preserve"> </v>
      </c>
    </row>
    <row r="3059" spans="1:23" s="115" customFormat="1" x14ac:dyDescent="0.2">
      <c r="A3059" s="178" t="s">
        <v>1479</v>
      </c>
      <c r="B3059" s="370" t="s">
        <v>4501</v>
      </c>
      <c r="C3059" s="192" t="s">
        <v>4517</v>
      </c>
      <c r="D3059" s="5" t="str">
        <f t="shared" si="201"/>
        <v xml:space="preserve"> </v>
      </c>
      <c r="E3059" s="47" t="s">
        <v>3389</v>
      </c>
      <c r="F3059" s="450"/>
      <c r="G3059" s="263" t="str">
        <f t="shared" si="197"/>
        <v xml:space="preserve"> </v>
      </c>
      <c r="H3059" s="12" t="s">
        <v>4498</v>
      </c>
      <c r="I3059" s="181"/>
      <c r="J3059" s="263" t="str">
        <f t="shared" si="198"/>
        <v xml:space="preserve"> </v>
      </c>
      <c r="K3059" s="38"/>
      <c r="L3059" s="38"/>
      <c r="M3059" s="38"/>
      <c r="N3059" s="75"/>
      <c r="O3059" s="263" t="str">
        <f t="shared" si="199"/>
        <v xml:space="preserve"> </v>
      </c>
      <c r="P3059" s="12"/>
      <c r="Q3059" s="243" t="str">
        <f t="shared" si="202"/>
        <v xml:space="preserve"> </v>
      </c>
      <c r="R3059" s="9"/>
      <c r="S3059" s="9"/>
      <c r="T3059" s="9"/>
      <c r="U3059" s="9"/>
      <c r="V3059" s="9"/>
      <c r="W3059" s="9"/>
    </row>
    <row r="3060" spans="1:23" s="4" customFormat="1" x14ac:dyDescent="0.2">
      <c r="A3060" s="303" t="s">
        <v>1479</v>
      </c>
      <c r="B3060" s="366" t="s">
        <v>4502</v>
      </c>
      <c r="C3060" s="329" t="s">
        <v>1622</v>
      </c>
      <c r="D3060" s="279" t="str">
        <f t="shared" si="201"/>
        <v xml:space="preserve"> </v>
      </c>
      <c r="E3060" s="294" t="s">
        <v>3389</v>
      </c>
      <c r="F3060" s="308"/>
      <c r="G3060" s="263" t="str">
        <f t="shared" si="197"/>
        <v xml:space="preserve"> </v>
      </c>
      <c r="H3060" s="275" t="s">
        <v>4498</v>
      </c>
      <c r="I3060" s="314"/>
      <c r="J3060" s="263" t="str">
        <f t="shared" si="198"/>
        <v xml:space="preserve"> </v>
      </c>
      <c r="K3060" s="272"/>
      <c r="L3060" s="272"/>
      <c r="M3060" s="272"/>
      <c r="N3060" s="273"/>
      <c r="O3060" s="263" t="str">
        <f t="shared" si="199"/>
        <v xml:space="preserve"> </v>
      </c>
      <c r="P3060" s="275"/>
      <c r="Q3060" s="243" t="str">
        <f t="shared" si="202"/>
        <v xml:space="preserve"> </v>
      </c>
      <c r="R3060" s="9"/>
      <c r="S3060" s="9"/>
      <c r="T3060" s="9"/>
      <c r="U3060" s="9"/>
      <c r="V3060" s="9"/>
      <c r="W3060" s="9"/>
    </row>
    <row r="3061" spans="1:23" x14ac:dyDescent="0.2">
      <c r="A3061" s="303" t="s">
        <v>1479</v>
      </c>
      <c r="B3061" s="366" t="s">
        <v>4502</v>
      </c>
      <c r="C3061" s="329" t="s">
        <v>3411</v>
      </c>
      <c r="D3061" s="279" t="str">
        <f t="shared" si="201"/>
        <v xml:space="preserve"> </v>
      </c>
      <c r="E3061" s="294" t="s">
        <v>3389</v>
      </c>
      <c r="F3061" s="308"/>
      <c r="G3061" s="263" t="str">
        <f t="shared" si="197"/>
        <v xml:space="preserve"> </v>
      </c>
      <c r="H3061" s="275" t="s">
        <v>4498</v>
      </c>
      <c r="I3061" s="303"/>
      <c r="J3061" s="263" t="str">
        <f t="shared" si="198"/>
        <v xml:space="preserve"> </v>
      </c>
      <c r="K3061" s="272"/>
      <c r="L3061" s="272"/>
      <c r="M3061" s="272"/>
      <c r="N3061" s="273"/>
      <c r="O3061" s="263" t="str">
        <f t="shared" si="199"/>
        <v xml:space="preserve"> </v>
      </c>
      <c r="P3061" s="275"/>
      <c r="Q3061" s="243" t="str">
        <f t="shared" si="202"/>
        <v xml:space="preserve"> </v>
      </c>
      <c r="R3061" s="4"/>
      <c r="S3061" s="4"/>
      <c r="T3061" s="4"/>
      <c r="U3061" s="4"/>
      <c r="V3061" s="4"/>
      <c r="W3061" s="4"/>
    </row>
    <row r="3062" spans="1:23" x14ac:dyDescent="0.2">
      <c r="A3062" s="303" t="s">
        <v>1479</v>
      </c>
      <c r="B3062" s="366" t="s">
        <v>4502</v>
      </c>
      <c r="C3062" s="329" t="s">
        <v>3540</v>
      </c>
      <c r="D3062" s="279" t="str">
        <f t="shared" si="201"/>
        <v xml:space="preserve"> </v>
      </c>
      <c r="E3062" s="294" t="s">
        <v>3389</v>
      </c>
      <c r="F3062" s="308"/>
      <c r="G3062" s="263" t="str">
        <f t="shared" si="197"/>
        <v xml:space="preserve"> </v>
      </c>
      <c r="H3062" s="275" t="s">
        <v>4498</v>
      </c>
      <c r="I3062" s="303"/>
      <c r="J3062" s="263" t="str">
        <f t="shared" si="198"/>
        <v xml:space="preserve"> </v>
      </c>
      <c r="K3062" s="272"/>
      <c r="L3062" s="272"/>
      <c r="M3062" s="272"/>
      <c r="N3062" s="273"/>
      <c r="O3062" s="263" t="str">
        <f t="shared" si="199"/>
        <v xml:space="preserve"> </v>
      </c>
      <c r="P3062" s="275"/>
      <c r="Q3062" s="243" t="str">
        <f t="shared" si="202"/>
        <v xml:space="preserve"> </v>
      </c>
      <c r="R3062" s="4"/>
      <c r="S3062" s="4"/>
      <c r="T3062" s="4"/>
      <c r="U3062" s="4"/>
      <c r="V3062" s="4"/>
      <c r="W3062" s="4"/>
    </row>
    <row r="3063" spans="1:23" x14ac:dyDescent="0.2">
      <c r="A3063" s="178" t="s">
        <v>1479</v>
      </c>
      <c r="B3063" s="370" t="s">
        <v>2295</v>
      </c>
      <c r="C3063" s="39" t="s">
        <v>3396</v>
      </c>
      <c r="D3063" s="5" t="str">
        <f t="shared" si="201"/>
        <v xml:space="preserve"> </v>
      </c>
      <c r="E3063" s="47" t="s">
        <v>3389</v>
      </c>
      <c r="F3063" s="450"/>
      <c r="G3063" s="263" t="str">
        <f t="shared" si="197"/>
        <v xml:space="preserve"> </v>
      </c>
      <c r="H3063" s="12" t="s">
        <v>4498</v>
      </c>
      <c r="I3063" s="181"/>
      <c r="J3063" s="263" t="str">
        <f t="shared" si="198"/>
        <v xml:space="preserve"> </v>
      </c>
      <c r="K3063" s="38"/>
      <c r="L3063" s="38"/>
      <c r="M3063" s="38"/>
      <c r="N3063" s="75"/>
      <c r="O3063" s="263" t="str">
        <f t="shared" si="199"/>
        <v xml:space="preserve"> </v>
      </c>
      <c r="Q3063" s="243" t="str">
        <f t="shared" si="202"/>
        <v xml:space="preserve"> </v>
      </c>
    </row>
    <row r="3064" spans="1:23" x14ac:dyDescent="0.2">
      <c r="A3064" s="178" t="s">
        <v>1479</v>
      </c>
      <c r="B3064" s="370" t="s">
        <v>2295</v>
      </c>
      <c r="C3064" s="39" t="s">
        <v>3540</v>
      </c>
      <c r="D3064" s="5" t="str">
        <f t="shared" si="201"/>
        <v xml:space="preserve"> </v>
      </c>
      <c r="E3064" s="47" t="s">
        <v>3389</v>
      </c>
      <c r="F3064" s="450"/>
      <c r="G3064" s="263" t="str">
        <f t="shared" si="197"/>
        <v xml:space="preserve"> </v>
      </c>
      <c r="H3064" s="12" t="s">
        <v>4498</v>
      </c>
      <c r="I3064" s="181"/>
      <c r="J3064" s="263" t="str">
        <f t="shared" si="198"/>
        <v xml:space="preserve"> </v>
      </c>
      <c r="K3064" s="38"/>
      <c r="L3064" s="38"/>
      <c r="M3064" s="38"/>
      <c r="N3064" s="75"/>
      <c r="O3064" s="263" t="str">
        <f t="shared" si="199"/>
        <v xml:space="preserve"> </v>
      </c>
      <c r="Q3064" s="243" t="str">
        <f t="shared" si="202"/>
        <v xml:space="preserve"> </v>
      </c>
      <c r="R3064" s="4"/>
      <c r="S3064" s="4"/>
      <c r="T3064" s="4"/>
      <c r="U3064" s="4"/>
      <c r="V3064" s="4"/>
      <c r="W3064" s="4"/>
    </row>
    <row r="3065" spans="1:23" x14ac:dyDescent="0.2">
      <c r="A3065" s="267" t="s">
        <v>1498</v>
      </c>
      <c r="B3065" s="367" t="s">
        <v>1514</v>
      </c>
      <c r="C3065" s="278" t="s">
        <v>3729</v>
      </c>
      <c r="D3065" s="279" t="str">
        <f t="shared" ref="D3065:D3085" si="203">" "</f>
        <v xml:space="preserve"> </v>
      </c>
      <c r="E3065" s="294" t="s">
        <v>3389</v>
      </c>
      <c r="F3065" s="276"/>
      <c r="G3065" s="263" t="str">
        <f t="shared" si="197"/>
        <v xml:space="preserve"> </v>
      </c>
      <c r="H3065" s="267" t="s">
        <v>15</v>
      </c>
      <c r="I3065" s="267" t="s">
        <v>1510</v>
      </c>
      <c r="J3065" s="263" t="str">
        <f t="shared" si="198"/>
        <v xml:space="preserve"> </v>
      </c>
      <c r="K3065" s="272"/>
      <c r="L3065" s="272"/>
      <c r="M3065" s="272"/>
      <c r="N3065" s="273"/>
      <c r="O3065" s="263" t="str">
        <f t="shared" si="199"/>
        <v xml:space="preserve"> </v>
      </c>
      <c r="P3065" s="275"/>
      <c r="Q3065" s="243" t="str">
        <f t="shared" ref="Q3065:Q3085" si="204">" "</f>
        <v xml:space="preserve"> </v>
      </c>
    </row>
    <row r="3066" spans="1:23" x14ac:dyDescent="0.2">
      <c r="A3066" s="12" t="s">
        <v>1498</v>
      </c>
      <c r="B3066" s="145" t="s">
        <v>4708</v>
      </c>
      <c r="C3066" s="4" t="s">
        <v>3396</v>
      </c>
      <c r="D3066" s="5" t="str">
        <f t="shared" si="203"/>
        <v xml:space="preserve"> </v>
      </c>
      <c r="E3066" s="1" t="s">
        <v>3389</v>
      </c>
      <c r="G3066" s="263" t="str">
        <f t="shared" si="197"/>
        <v xml:space="preserve"> </v>
      </c>
      <c r="H3066" s="13" t="s">
        <v>162</v>
      </c>
      <c r="I3066" s="13" t="s">
        <v>3388</v>
      </c>
      <c r="J3066" s="263" t="str">
        <f t="shared" si="198"/>
        <v xml:space="preserve"> </v>
      </c>
      <c r="K3066" s="38"/>
      <c r="L3066" s="38"/>
      <c r="M3066" s="38"/>
      <c r="N3066" s="75"/>
      <c r="O3066" s="263" t="str">
        <f t="shared" si="199"/>
        <v xml:space="preserve"> </v>
      </c>
      <c r="P3066" s="121"/>
      <c r="Q3066" s="243" t="str">
        <f t="shared" si="204"/>
        <v xml:space="preserve"> </v>
      </c>
    </row>
    <row r="3067" spans="1:23" x14ac:dyDescent="0.2">
      <c r="A3067" s="275" t="s">
        <v>1498</v>
      </c>
      <c r="B3067" s="278" t="s">
        <v>2387</v>
      </c>
      <c r="C3067" s="269" t="s">
        <v>3400</v>
      </c>
      <c r="D3067" s="279" t="str">
        <f t="shared" si="203"/>
        <v xml:space="preserve"> </v>
      </c>
      <c r="E3067" s="284" t="s">
        <v>3389</v>
      </c>
      <c r="F3067" s="272"/>
      <c r="G3067" s="263" t="str">
        <f t="shared" si="197"/>
        <v xml:space="preserve"> </v>
      </c>
      <c r="H3067" s="275" t="s">
        <v>162</v>
      </c>
      <c r="I3067" s="275" t="s">
        <v>3388</v>
      </c>
      <c r="J3067" s="263" t="str">
        <f t="shared" si="198"/>
        <v xml:space="preserve"> </v>
      </c>
      <c r="K3067" s="272"/>
      <c r="L3067" s="272"/>
      <c r="M3067" s="272"/>
      <c r="N3067" s="273"/>
      <c r="O3067" s="263" t="str">
        <f t="shared" si="199"/>
        <v xml:space="preserve"> </v>
      </c>
      <c r="P3067" s="282"/>
      <c r="Q3067" s="243" t="str">
        <f t="shared" si="204"/>
        <v xml:space="preserve"> </v>
      </c>
    </row>
    <row r="3068" spans="1:23" x14ac:dyDescent="0.2">
      <c r="A3068" s="275" t="s">
        <v>1498</v>
      </c>
      <c r="B3068" s="278" t="s">
        <v>2387</v>
      </c>
      <c r="C3068" s="280" t="s">
        <v>3403</v>
      </c>
      <c r="D3068" s="279" t="str">
        <f t="shared" si="203"/>
        <v xml:space="preserve"> </v>
      </c>
      <c r="E3068" s="284" t="s">
        <v>3389</v>
      </c>
      <c r="F3068" s="272"/>
      <c r="G3068" s="263" t="str">
        <f t="shared" si="197"/>
        <v xml:space="preserve"> </v>
      </c>
      <c r="H3068" s="275" t="s">
        <v>162</v>
      </c>
      <c r="I3068" s="275" t="s">
        <v>3388</v>
      </c>
      <c r="J3068" s="263" t="str">
        <f t="shared" si="198"/>
        <v xml:space="preserve"> </v>
      </c>
      <c r="K3068" s="272"/>
      <c r="L3068" s="272"/>
      <c r="M3068" s="272"/>
      <c r="N3068" s="273"/>
      <c r="O3068" s="263" t="str">
        <f t="shared" si="199"/>
        <v xml:space="preserve"> </v>
      </c>
      <c r="P3068" s="282"/>
      <c r="Q3068" s="243" t="str">
        <f t="shared" si="204"/>
        <v xml:space="preserve"> </v>
      </c>
    </row>
    <row r="3069" spans="1:23" x14ac:dyDescent="0.2">
      <c r="A3069" s="12" t="s">
        <v>1498</v>
      </c>
      <c r="B3069" s="145" t="s">
        <v>3397</v>
      </c>
      <c r="C3069" s="4" t="s">
        <v>3396</v>
      </c>
      <c r="D3069" s="5" t="str">
        <f t="shared" si="203"/>
        <v xml:space="preserve"> </v>
      </c>
      <c r="E3069" s="1" t="s">
        <v>3389</v>
      </c>
      <c r="G3069" s="263" t="str">
        <f t="shared" si="197"/>
        <v xml:space="preserve"> </v>
      </c>
      <c r="H3069" s="13" t="s">
        <v>162</v>
      </c>
      <c r="I3069" s="13" t="s">
        <v>3388</v>
      </c>
      <c r="J3069" s="263" t="str">
        <f t="shared" si="198"/>
        <v xml:space="preserve"> </v>
      </c>
      <c r="K3069" s="38"/>
      <c r="L3069" s="38"/>
      <c r="M3069" s="38"/>
      <c r="N3069" s="75"/>
      <c r="O3069" s="263" t="str">
        <f t="shared" si="199"/>
        <v xml:space="preserve"> </v>
      </c>
      <c r="P3069" s="121"/>
      <c r="Q3069" s="243" t="str">
        <f t="shared" si="204"/>
        <v xml:space="preserve"> </v>
      </c>
    </row>
    <row r="3070" spans="1:23" x14ac:dyDescent="0.2">
      <c r="A3070" s="275" t="s">
        <v>1498</v>
      </c>
      <c r="B3070" s="277" t="s">
        <v>2394</v>
      </c>
      <c r="C3070" s="269" t="s">
        <v>3411</v>
      </c>
      <c r="D3070" s="279" t="str">
        <f t="shared" si="203"/>
        <v xml:space="preserve"> </v>
      </c>
      <c r="E3070" s="284" t="s">
        <v>3389</v>
      </c>
      <c r="F3070" s="272" t="s">
        <v>6038</v>
      </c>
      <c r="G3070" s="263" t="str">
        <f t="shared" si="197"/>
        <v xml:space="preserve"> </v>
      </c>
      <c r="H3070" s="275" t="s">
        <v>162</v>
      </c>
      <c r="I3070" s="275" t="s">
        <v>3388</v>
      </c>
      <c r="J3070" s="263" t="str">
        <f t="shared" si="198"/>
        <v xml:space="preserve"> </v>
      </c>
      <c r="K3070" s="272"/>
      <c r="L3070" s="272"/>
      <c r="M3070" s="272"/>
      <c r="N3070" s="273"/>
      <c r="O3070" s="263" t="str">
        <f t="shared" si="199"/>
        <v xml:space="preserve"> </v>
      </c>
      <c r="P3070" s="282"/>
      <c r="Q3070" s="243" t="str">
        <f t="shared" si="204"/>
        <v xml:space="preserve"> </v>
      </c>
      <c r="R3070" s="115"/>
      <c r="S3070" s="115"/>
      <c r="T3070" s="115"/>
      <c r="U3070" s="115"/>
      <c r="V3070" s="115"/>
      <c r="W3070" s="115"/>
    </row>
    <row r="3071" spans="1:23" x14ac:dyDescent="0.2">
      <c r="A3071" s="143" t="s">
        <v>1498</v>
      </c>
      <c r="B3071" s="368" t="s">
        <v>1548</v>
      </c>
      <c r="C3071" s="115" t="s">
        <v>3729</v>
      </c>
      <c r="D3071" s="5" t="str">
        <f t="shared" si="203"/>
        <v xml:space="preserve"> </v>
      </c>
      <c r="E3071" s="47" t="s">
        <v>3389</v>
      </c>
      <c r="F3071" s="43"/>
      <c r="G3071" s="263" t="str">
        <f t="shared" si="197"/>
        <v xml:space="preserve"> </v>
      </c>
      <c r="H3071" s="143" t="s">
        <v>15</v>
      </c>
      <c r="I3071" s="143" t="s">
        <v>1510</v>
      </c>
      <c r="J3071" s="263" t="str">
        <f t="shared" si="198"/>
        <v xml:space="preserve"> </v>
      </c>
      <c r="K3071" s="38"/>
      <c r="L3071" s="38"/>
      <c r="M3071" s="38"/>
      <c r="N3071" s="75"/>
      <c r="O3071" s="263" t="str">
        <f t="shared" si="199"/>
        <v xml:space="preserve"> </v>
      </c>
      <c r="Q3071" s="243" t="str">
        <f t="shared" si="204"/>
        <v xml:space="preserve"> </v>
      </c>
    </row>
    <row r="3072" spans="1:23" x14ac:dyDescent="0.2">
      <c r="A3072" s="275" t="s">
        <v>1498</v>
      </c>
      <c r="B3072" s="278" t="s">
        <v>2406</v>
      </c>
      <c r="C3072" s="269" t="s">
        <v>3396</v>
      </c>
      <c r="D3072" s="279" t="str">
        <f t="shared" si="203"/>
        <v xml:space="preserve"> </v>
      </c>
      <c r="E3072" s="284" t="s">
        <v>3389</v>
      </c>
      <c r="F3072" s="272"/>
      <c r="G3072" s="263" t="str">
        <f t="shared" si="197"/>
        <v xml:space="preserve"> </v>
      </c>
      <c r="H3072" s="275" t="s">
        <v>162</v>
      </c>
      <c r="I3072" s="275" t="s">
        <v>3388</v>
      </c>
      <c r="J3072" s="263" t="str">
        <f t="shared" si="198"/>
        <v xml:space="preserve"> </v>
      </c>
      <c r="K3072" s="272"/>
      <c r="L3072" s="272"/>
      <c r="M3072" s="272"/>
      <c r="N3072" s="273"/>
      <c r="O3072" s="263" t="str">
        <f t="shared" si="199"/>
        <v xml:space="preserve"> </v>
      </c>
      <c r="P3072" s="282"/>
      <c r="Q3072" s="243" t="str">
        <f t="shared" si="204"/>
        <v xml:space="preserve"> </v>
      </c>
    </row>
    <row r="3073" spans="1:23" s="4" customFormat="1" x14ac:dyDescent="0.2">
      <c r="A3073" s="275" t="s">
        <v>1498</v>
      </c>
      <c r="B3073" s="278" t="s">
        <v>2406</v>
      </c>
      <c r="C3073" s="269" t="s">
        <v>3400</v>
      </c>
      <c r="D3073" s="279" t="str">
        <f t="shared" si="203"/>
        <v xml:space="preserve"> </v>
      </c>
      <c r="E3073" s="284" t="s">
        <v>3389</v>
      </c>
      <c r="F3073" s="272"/>
      <c r="G3073" s="263" t="str">
        <f t="shared" ref="G3073:G3086" si="205">" "</f>
        <v xml:space="preserve"> </v>
      </c>
      <c r="H3073" s="275" t="s">
        <v>162</v>
      </c>
      <c r="I3073" s="275" t="s">
        <v>3388</v>
      </c>
      <c r="J3073" s="263" t="str">
        <f t="shared" ref="J3073:J3085" si="206">" "</f>
        <v xml:space="preserve"> </v>
      </c>
      <c r="K3073" s="272"/>
      <c r="L3073" s="272"/>
      <c r="M3073" s="272"/>
      <c r="N3073" s="273"/>
      <c r="O3073" s="263" t="str">
        <f t="shared" ref="O3073:O3086" si="207">" "</f>
        <v xml:space="preserve"> </v>
      </c>
      <c r="P3073" s="282"/>
      <c r="Q3073" s="243" t="str">
        <f t="shared" si="204"/>
        <v xml:space="preserve"> </v>
      </c>
      <c r="R3073" s="9"/>
      <c r="S3073" s="9"/>
      <c r="T3073" s="9"/>
      <c r="U3073" s="9"/>
      <c r="V3073" s="9"/>
      <c r="W3073" s="9"/>
    </row>
    <row r="3074" spans="1:23" x14ac:dyDescent="0.2">
      <c r="A3074" s="12" t="s">
        <v>1498</v>
      </c>
      <c r="B3074" s="368" t="s">
        <v>4709</v>
      </c>
      <c r="C3074" s="4" t="s">
        <v>3426</v>
      </c>
      <c r="D3074" s="5" t="str">
        <f t="shared" si="203"/>
        <v xml:space="preserve"> </v>
      </c>
      <c r="E3074" s="1" t="s">
        <v>3389</v>
      </c>
      <c r="G3074" s="263" t="str">
        <f t="shared" si="205"/>
        <v xml:space="preserve"> </v>
      </c>
      <c r="H3074" s="13" t="s">
        <v>162</v>
      </c>
      <c r="I3074" s="13" t="s">
        <v>3388</v>
      </c>
      <c r="J3074" s="263" t="str">
        <f t="shared" si="206"/>
        <v xml:space="preserve"> </v>
      </c>
      <c r="K3074" s="38"/>
      <c r="L3074" s="38"/>
      <c r="M3074" s="38"/>
      <c r="N3074" s="75"/>
      <c r="O3074" s="263" t="str">
        <f t="shared" si="207"/>
        <v xml:space="preserve"> </v>
      </c>
      <c r="P3074" s="121"/>
      <c r="Q3074" s="243" t="str">
        <f t="shared" si="204"/>
        <v xml:space="preserve"> </v>
      </c>
    </row>
    <row r="3075" spans="1:23" x14ac:dyDescent="0.2">
      <c r="A3075" s="12" t="s">
        <v>1498</v>
      </c>
      <c r="B3075" s="368" t="s">
        <v>4709</v>
      </c>
      <c r="C3075" s="4" t="s">
        <v>3396</v>
      </c>
      <c r="D3075" s="5" t="str">
        <f t="shared" si="203"/>
        <v xml:space="preserve"> </v>
      </c>
      <c r="E3075" s="1" t="s">
        <v>3389</v>
      </c>
      <c r="G3075" s="263" t="str">
        <f t="shared" si="205"/>
        <v xml:space="preserve"> </v>
      </c>
      <c r="H3075" s="13" t="s">
        <v>162</v>
      </c>
      <c r="I3075" s="13" t="s">
        <v>3388</v>
      </c>
      <c r="J3075" s="263" t="str">
        <f t="shared" si="206"/>
        <v xml:space="preserve"> </v>
      </c>
      <c r="K3075" s="38"/>
      <c r="L3075" s="38"/>
      <c r="M3075" s="38"/>
      <c r="N3075" s="75"/>
      <c r="O3075" s="263" t="str">
        <f t="shared" si="207"/>
        <v xml:space="preserve"> </v>
      </c>
      <c r="P3075" s="121"/>
      <c r="Q3075" s="243" t="str">
        <f t="shared" si="204"/>
        <v xml:space="preserve"> </v>
      </c>
    </row>
    <row r="3076" spans="1:23" x14ac:dyDescent="0.2">
      <c r="A3076" s="12" t="s">
        <v>1498</v>
      </c>
      <c r="B3076" s="368" t="s">
        <v>4709</v>
      </c>
      <c r="C3076" s="4" t="s">
        <v>3411</v>
      </c>
      <c r="D3076" s="5" t="str">
        <f t="shared" si="203"/>
        <v xml:space="preserve"> </v>
      </c>
      <c r="E3076" s="1" t="s">
        <v>3389</v>
      </c>
      <c r="G3076" s="263" t="str">
        <f t="shared" si="205"/>
        <v xml:space="preserve"> </v>
      </c>
      <c r="H3076" s="13" t="s">
        <v>162</v>
      </c>
      <c r="I3076" s="13" t="s">
        <v>3388</v>
      </c>
      <c r="J3076" s="263" t="str">
        <f t="shared" si="206"/>
        <v xml:space="preserve"> </v>
      </c>
      <c r="K3076" s="38"/>
      <c r="L3076" s="38"/>
      <c r="M3076" s="38"/>
      <c r="N3076" s="75"/>
      <c r="O3076" s="263" t="str">
        <f t="shared" si="207"/>
        <v xml:space="preserve"> </v>
      </c>
      <c r="P3076" s="121"/>
      <c r="Q3076" s="243" t="str">
        <f t="shared" si="204"/>
        <v xml:space="preserve"> </v>
      </c>
      <c r="R3076" s="4"/>
      <c r="S3076" s="4"/>
      <c r="T3076" s="4"/>
      <c r="U3076" s="4"/>
      <c r="V3076" s="4"/>
      <c r="W3076" s="4"/>
    </row>
    <row r="3077" spans="1:23" s="4" customFormat="1" x14ac:dyDescent="0.2">
      <c r="A3077" s="12" t="s">
        <v>1498</v>
      </c>
      <c r="B3077" s="368" t="s">
        <v>4709</v>
      </c>
      <c r="C3077" s="111" t="s">
        <v>3403</v>
      </c>
      <c r="D3077" s="5" t="str">
        <f t="shared" si="203"/>
        <v xml:space="preserve"> </v>
      </c>
      <c r="E3077" s="1" t="s">
        <v>3389</v>
      </c>
      <c r="F3077" s="38"/>
      <c r="G3077" s="263" t="str">
        <f t="shared" si="205"/>
        <v xml:space="preserve"> </v>
      </c>
      <c r="H3077" s="13" t="s">
        <v>162</v>
      </c>
      <c r="I3077" s="13" t="s">
        <v>3388</v>
      </c>
      <c r="J3077" s="263" t="str">
        <f t="shared" si="206"/>
        <v xml:space="preserve"> </v>
      </c>
      <c r="K3077" s="38"/>
      <c r="L3077" s="38"/>
      <c r="M3077" s="38"/>
      <c r="N3077" s="75"/>
      <c r="O3077" s="263" t="str">
        <f t="shared" si="207"/>
        <v xml:space="preserve"> </v>
      </c>
      <c r="P3077" s="121"/>
      <c r="Q3077" s="243" t="str">
        <f t="shared" si="204"/>
        <v xml:space="preserve"> </v>
      </c>
      <c r="R3077" s="9"/>
      <c r="S3077" s="9"/>
      <c r="T3077" s="9"/>
      <c r="U3077" s="9"/>
      <c r="V3077" s="9"/>
      <c r="W3077" s="9"/>
    </row>
    <row r="3078" spans="1:23" s="4" customFormat="1" x14ac:dyDescent="0.2">
      <c r="A3078" s="275" t="s">
        <v>1498</v>
      </c>
      <c r="B3078" s="278" t="s">
        <v>2420</v>
      </c>
      <c r="C3078" s="280" t="s">
        <v>3403</v>
      </c>
      <c r="D3078" s="279" t="str">
        <f t="shared" si="203"/>
        <v xml:space="preserve"> </v>
      </c>
      <c r="E3078" s="284" t="s">
        <v>3389</v>
      </c>
      <c r="F3078" s="272"/>
      <c r="G3078" s="263" t="str">
        <f t="shared" si="205"/>
        <v xml:space="preserve"> </v>
      </c>
      <c r="H3078" s="275" t="s">
        <v>162</v>
      </c>
      <c r="I3078" s="275" t="s">
        <v>3388</v>
      </c>
      <c r="J3078" s="263" t="str">
        <f t="shared" si="206"/>
        <v xml:space="preserve"> </v>
      </c>
      <c r="K3078" s="272"/>
      <c r="L3078" s="272"/>
      <c r="M3078" s="272"/>
      <c r="N3078" s="273"/>
      <c r="O3078" s="263" t="str">
        <f t="shared" si="207"/>
        <v xml:space="preserve"> </v>
      </c>
      <c r="P3078" s="282"/>
      <c r="Q3078" s="243" t="str">
        <f t="shared" si="204"/>
        <v xml:space="preserve"> </v>
      </c>
      <c r="R3078" s="9"/>
      <c r="S3078" s="9"/>
      <c r="T3078" s="9"/>
      <c r="U3078" s="9"/>
      <c r="V3078" s="9"/>
      <c r="W3078" s="9"/>
    </row>
    <row r="3079" spans="1:23" s="4" customFormat="1" x14ac:dyDescent="0.2">
      <c r="A3079" s="143" t="s">
        <v>1498</v>
      </c>
      <c r="B3079" s="368" t="s">
        <v>1567</v>
      </c>
      <c r="C3079" s="173" t="s">
        <v>3540</v>
      </c>
      <c r="D3079" s="5" t="str">
        <f t="shared" si="203"/>
        <v xml:space="preserve"> </v>
      </c>
      <c r="E3079" s="47" t="s">
        <v>3389</v>
      </c>
      <c r="F3079" s="43"/>
      <c r="G3079" s="263" t="str">
        <f t="shared" si="205"/>
        <v xml:space="preserve"> </v>
      </c>
      <c r="H3079" s="143" t="s">
        <v>15</v>
      </c>
      <c r="I3079" s="143" t="s">
        <v>1568</v>
      </c>
      <c r="J3079" s="263" t="str">
        <f t="shared" si="206"/>
        <v xml:space="preserve"> </v>
      </c>
      <c r="K3079" s="38"/>
      <c r="L3079" s="38"/>
      <c r="M3079" s="38"/>
      <c r="N3079" s="75"/>
      <c r="O3079" s="263" t="str">
        <f t="shared" si="207"/>
        <v xml:space="preserve"> </v>
      </c>
      <c r="P3079" s="12"/>
      <c r="Q3079" s="243" t="str">
        <f t="shared" si="204"/>
        <v xml:space="preserve"> </v>
      </c>
    </row>
    <row r="3080" spans="1:23" s="4" customFormat="1" x14ac:dyDescent="0.2">
      <c r="A3080" s="267" t="s">
        <v>1498</v>
      </c>
      <c r="B3080" s="367" t="s">
        <v>1574</v>
      </c>
      <c r="C3080" s="278" t="s">
        <v>3738</v>
      </c>
      <c r="D3080" s="279" t="str">
        <f t="shared" si="203"/>
        <v xml:space="preserve"> </v>
      </c>
      <c r="E3080" s="294" t="s">
        <v>3389</v>
      </c>
      <c r="F3080" s="276"/>
      <c r="G3080" s="263" t="str">
        <f t="shared" si="205"/>
        <v xml:space="preserve"> </v>
      </c>
      <c r="H3080" s="267" t="s">
        <v>15</v>
      </c>
      <c r="I3080" s="267" t="s">
        <v>1575</v>
      </c>
      <c r="J3080" s="263" t="str">
        <f t="shared" si="206"/>
        <v xml:space="preserve"> </v>
      </c>
      <c r="K3080" s="272"/>
      <c r="L3080" s="272"/>
      <c r="M3080" s="272"/>
      <c r="N3080" s="273"/>
      <c r="O3080" s="263" t="str">
        <f t="shared" si="207"/>
        <v xml:space="preserve"> </v>
      </c>
      <c r="P3080" s="275"/>
      <c r="Q3080" s="243" t="str">
        <f t="shared" si="204"/>
        <v xml:space="preserve"> </v>
      </c>
    </row>
    <row r="3081" spans="1:23" s="4" customFormat="1" x14ac:dyDescent="0.2">
      <c r="A3081" s="182" t="s">
        <v>1610</v>
      </c>
      <c r="B3081" s="142" t="s">
        <v>4504</v>
      </c>
      <c r="C3081" s="39" t="s">
        <v>3723</v>
      </c>
      <c r="D3081" s="5" t="str">
        <f t="shared" si="203"/>
        <v xml:space="preserve"> </v>
      </c>
      <c r="E3081" s="47" t="s">
        <v>3389</v>
      </c>
      <c r="F3081" s="190"/>
      <c r="G3081" s="263" t="str">
        <f t="shared" si="205"/>
        <v xml:space="preserve"> </v>
      </c>
      <c r="H3081" s="12" t="s">
        <v>4498</v>
      </c>
      <c r="I3081" s="187"/>
      <c r="J3081" s="263" t="str">
        <f t="shared" si="206"/>
        <v xml:space="preserve"> </v>
      </c>
      <c r="K3081" s="38"/>
      <c r="L3081" s="38"/>
      <c r="M3081" s="38"/>
      <c r="N3081" s="75"/>
      <c r="O3081" s="263" t="str">
        <f t="shared" si="207"/>
        <v xml:space="preserve"> </v>
      </c>
      <c r="P3081" s="12"/>
      <c r="Q3081" s="243" t="str">
        <f t="shared" si="204"/>
        <v xml:space="preserve"> </v>
      </c>
    </row>
    <row r="3082" spans="1:23" s="4" customFormat="1" x14ac:dyDescent="0.2">
      <c r="A3082" s="313" t="s">
        <v>1610</v>
      </c>
      <c r="B3082" s="326" t="s">
        <v>966</v>
      </c>
      <c r="C3082" s="329" t="s">
        <v>3719</v>
      </c>
      <c r="D3082" s="279" t="str">
        <f t="shared" si="203"/>
        <v xml:space="preserve"> </v>
      </c>
      <c r="E3082" s="294" t="s">
        <v>3389</v>
      </c>
      <c r="F3082" s="454"/>
      <c r="G3082" s="263" t="str">
        <f t="shared" si="205"/>
        <v xml:space="preserve"> </v>
      </c>
      <c r="H3082" s="275" t="s">
        <v>4498</v>
      </c>
      <c r="I3082" s="340"/>
      <c r="J3082" s="263" t="str">
        <f t="shared" si="206"/>
        <v xml:space="preserve"> </v>
      </c>
      <c r="K3082" s="272"/>
      <c r="L3082" s="272"/>
      <c r="M3082" s="272"/>
      <c r="N3082" s="273"/>
      <c r="O3082" s="263" t="str">
        <f t="shared" si="207"/>
        <v xml:space="preserve"> </v>
      </c>
      <c r="P3082" s="275"/>
      <c r="Q3082" s="243" t="str">
        <f t="shared" si="204"/>
        <v xml:space="preserve"> </v>
      </c>
      <c r="R3082" s="9"/>
      <c r="S3082" s="9"/>
      <c r="T3082" s="9"/>
      <c r="U3082" s="9"/>
      <c r="V3082" s="9"/>
      <c r="W3082" s="9"/>
    </row>
    <row r="3083" spans="1:23" s="4" customFormat="1" x14ac:dyDescent="0.2">
      <c r="A3083" s="313" t="s">
        <v>1610</v>
      </c>
      <c r="B3083" s="326" t="s">
        <v>966</v>
      </c>
      <c r="C3083" s="329" t="s">
        <v>1753</v>
      </c>
      <c r="D3083" s="279" t="str">
        <f t="shared" si="203"/>
        <v xml:space="preserve"> </v>
      </c>
      <c r="E3083" s="294" t="s">
        <v>3389</v>
      </c>
      <c r="F3083" s="454"/>
      <c r="G3083" s="263" t="str">
        <f t="shared" si="205"/>
        <v xml:space="preserve"> </v>
      </c>
      <c r="H3083" s="275" t="s">
        <v>4498</v>
      </c>
      <c r="I3083" s="340"/>
      <c r="J3083" s="263" t="str">
        <f t="shared" si="206"/>
        <v xml:space="preserve"> </v>
      </c>
      <c r="K3083" s="272"/>
      <c r="L3083" s="272"/>
      <c r="M3083" s="272"/>
      <c r="N3083" s="273"/>
      <c r="O3083" s="263" t="str">
        <f t="shared" si="207"/>
        <v xml:space="preserve"> </v>
      </c>
      <c r="P3083" s="275"/>
      <c r="Q3083" s="243" t="str">
        <f t="shared" si="204"/>
        <v xml:space="preserve"> </v>
      </c>
      <c r="R3083" s="9"/>
      <c r="S3083" s="9"/>
      <c r="T3083" s="9"/>
      <c r="U3083" s="9"/>
      <c r="V3083" s="9"/>
      <c r="W3083" s="9"/>
    </row>
    <row r="3084" spans="1:23" s="4" customFormat="1" x14ac:dyDescent="0.2">
      <c r="A3084" s="182" t="s">
        <v>1610</v>
      </c>
      <c r="B3084" s="142" t="s">
        <v>4505</v>
      </c>
      <c r="C3084" s="39" t="s">
        <v>3719</v>
      </c>
      <c r="D3084" s="105" t="str">
        <f t="shared" si="203"/>
        <v xml:space="preserve"> </v>
      </c>
      <c r="E3084" s="47" t="s">
        <v>3389</v>
      </c>
      <c r="F3084" s="190"/>
      <c r="G3084" s="263" t="str">
        <f t="shared" si="205"/>
        <v xml:space="preserve"> </v>
      </c>
      <c r="H3084" s="12" t="s">
        <v>4498</v>
      </c>
      <c r="I3084" s="187"/>
      <c r="J3084" s="263" t="str">
        <f t="shared" si="206"/>
        <v xml:space="preserve"> </v>
      </c>
      <c r="K3084" s="38"/>
      <c r="L3084" s="38"/>
      <c r="M3084" s="38"/>
      <c r="N3084" s="75"/>
      <c r="O3084" s="263" t="str">
        <f t="shared" si="207"/>
        <v xml:space="preserve"> </v>
      </c>
      <c r="P3084" s="12"/>
      <c r="Q3084" s="243" t="str">
        <f t="shared" si="204"/>
        <v xml:space="preserve"> </v>
      </c>
      <c r="R3084" s="9"/>
      <c r="S3084" s="9"/>
      <c r="T3084" s="9"/>
      <c r="U3084" s="9"/>
      <c r="V3084" s="9"/>
      <c r="W3084" s="9"/>
    </row>
    <row r="3085" spans="1:23" ht="15" customHeight="1" x14ac:dyDescent="0.2">
      <c r="A3085" s="182" t="s">
        <v>1610</v>
      </c>
      <c r="B3085" s="142" t="s">
        <v>4505</v>
      </c>
      <c r="C3085" s="39" t="s">
        <v>3484</v>
      </c>
      <c r="D3085" s="105" t="str">
        <f t="shared" si="203"/>
        <v xml:space="preserve"> </v>
      </c>
      <c r="E3085" s="47" t="s">
        <v>3389</v>
      </c>
      <c r="F3085" s="190"/>
      <c r="G3085" s="263" t="str">
        <f t="shared" si="205"/>
        <v xml:space="preserve"> </v>
      </c>
      <c r="H3085" s="12" t="s">
        <v>4498</v>
      </c>
      <c r="I3085" s="187"/>
      <c r="J3085" s="263" t="str">
        <f t="shared" si="206"/>
        <v xml:space="preserve"> </v>
      </c>
      <c r="K3085" s="38"/>
      <c r="L3085" s="38"/>
      <c r="M3085" s="38"/>
      <c r="N3085" s="75"/>
      <c r="O3085" s="263" t="str">
        <f t="shared" si="207"/>
        <v xml:space="preserve"> </v>
      </c>
      <c r="Q3085" s="243" t="str">
        <f t="shared" si="204"/>
        <v xml:space="preserve"> </v>
      </c>
      <c r="R3085" s="4"/>
      <c r="S3085" s="4"/>
      <c r="T3085" s="4"/>
      <c r="U3085" s="4"/>
      <c r="V3085" s="4"/>
      <c r="W3085" s="4"/>
    </row>
    <row r="3086" spans="1:23" x14ac:dyDescent="0.2">
      <c r="A3086" s="245"/>
      <c r="B3086" s="246"/>
      <c r="C3086" s="244"/>
      <c r="D3086" s="247"/>
      <c r="E3086" s="248"/>
      <c r="F3086" s="455"/>
      <c r="G3086" s="263" t="str">
        <f t="shared" si="205"/>
        <v xml:space="preserve"> </v>
      </c>
      <c r="H3086" s="245"/>
      <c r="I3086" s="245"/>
      <c r="J3086" s="243" t="str">
        <f t="shared" ref="J3086" si="208">" "</f>
        <v xml:space="preserve"> </v>
      </c>
      <c r="K3086" s="243"/>
      <c r="L3086" s="243"/>
      <c r="M3086" s="243"/>
      <c r="N3086" s="249"/>
      <c r="O3086" s="263" t="str">
        <f t="shared" si="207"/>
        <v xml:space="preserve"> </v>
      </c>
      <c r="P3086" s="251"/>
      <c r="Q3086" s="243"/>
    </row>
    <row r="3087" spans="1:23" s="4" customFormat="1" x14ac:dyDescent="0.2">
      <c r="A3087" s="143"/>
      <c r="B3087" s="40"/>
      <c r="C3087" s="111"/>
      <c r="D3087" s="41"/>
      <c r="E3087" s="46"/>
      <c r="F3087" s="43"/>
      <c r="G3087" s="38"/>
      <c r="H3087" s="143"/>
      <c r="I3087" s="143"/>
      <c r="J3087" s="38"/>
      <c r="K3087" s="38"/>
      <c r="L3087" s="38"/>
      <c r="M3087" s="38"/>
      <c r="N3087" s="75"/>
      <c r="O3087" s="38"/>
      <c r="P3087" s="12"/>
      <c r="Q3087" s="38"/>
    </row>
    <row r="3088" spans="1:23" s="4" customFormat="1" x14ac:dyDescent="0.2">
      <c r="A3088" s="143"/>
      <c r="B3088" s="40"/>
      <c r="C3088" s="111"/>
      <c r="D3088" s="41"/>
      <c r="E3088" s="46"/>
      <c r="F3088" s="43"/>
      <c r="G3088" s="38"/>
      <c r="H3088" s="143"/>
      <c r="I3088" s="143"/>
      <c r="J3088" s="38"/>
      <c r="K3088" s="38"/>
      <c r="L3088" s="38"/>
      <c r="M3088" s="38"/>
      <c r="N3088" s="75"/>
      <c r="O3088" s="38"/>
      <c r="P3088" s="12"/>
      <c r="Q3088" s="38"/>
    </row>
  </sheetData>
  <sortState ref="A2909:X2917">
    <sortCondition ref="B2909:B2917"/>
    <sortCondition ref="C2909:C2917"/>
  </sortState>
  <hyperlinks>
    <hyperlink ref="I2328" r:id="rId1" location="14139" display="http://www.jawgp.org/anet/aaa1999/aaaeref.htm - 14139"/>
  </hyperlinks>
  <pageMargins left="0.7" right="0.7" top="0.75" bottom="0.75" header="0.3" footer="0.3"/>
  <pageSetup orientation="portrait" r:id="rId2"/>
  <ignoredErrors>
    <ignoredError sqref="K2100:N2105 K2106:N2106 K2107:N2107 K2180:N2180 K2177:N2177 K2154:N2157 K2382:N2382 K2421:N2421 K2549:N2549 K5:N26" formula="1"/>
  </ignoredError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V2904"/>
  <sheetViews>
    <sheetView workbookViewId="0">
      <pane ySplit="1" topLeftCell="A2" activePane="bottomLeft" state="frozen"/>
      <selection pane="bottomLeft" activeCell="M2" sqref="M2"/>
    </sheetView>
  </sheetViews>
  <sheetFormatPr defaultRowHeight="15" x14ac:dyDescent="0.2"/>
  <cols>
    <col min="1" max="1" width="12.21875" style="12" customWidth="1"/>
    <col min="2" max="2" width="26.88671875" style="9" customWidth="1"/>
    <col min="3" max="3" width="33.21875" style="4" customWidth="1"/>
    <col min="4" max="4" width="10" style="5" customWidth="1"/>
    <col min="5" max="5" width="14.21875" style="1" customWidth="1"/>
    <col min="6" max="6" width="1.21875" style="10" customWidth="1"/>
    <col min="7" max="8" width="15.88671875" style="13" customWidth="1"/>
    <col min="9" max="9" width="1.21875" style="10" customWidth="1"/>
    <col min="10" max="12" width="10" style="10" customWidth="1"/>
    <col min="13" max="13" width="10.5546875" style="11" customWidth="1"/>
    <col min="14" max="14" width="1.21875" style="10" customWidth="1"/>
    <col min="15" max="15" width="25.88671875" style="12" customWidth="1"/>
    <col min="16" max="16" width="1.21875" style="10" customWidth="1"/>
    <col min="17" max="16384" width="8.88671875" style="9"/>
  </cols>
  <sheetData>
    <row r="1" spans="1:16" s="264" customFormat="1" ht="110.25" x14ac:dyDescent="0.2">
      <c r="A1" s="124" t="s">
        <v>10</v>
      </c>
      <c r="B1" s="122" t="s">
        <v>4799</v>
      </c>
      <c r="C1" s="122" t="s">
        <v>0</v>
      </c>
      <c r="D1" s="371" t="s">
        <v>4526</v>
      </c>
      <c r="E1" s="372" t="s">
        <v>4527</v>
      </c>
      <c r="F1" s="263" t="str">
        <f t="shared" ref="F1:F64" si="0">" "</f>
        <v xml:space="preserve"> </v>
      </c>
      <c r="G1" s="124" t="s">
        <v>4529</v>
      </c>
      <c r="H1" s="124" t="s">
        <v>4528</v>
      </c>
      <c r="I1" s="263" t="str">
        <f t="shared" ref="I1:I64" si="1">" "</f>
        <v xml:space="preserve"> </v>
      </c>
      <c r="J1" s="123" t="s">
        <v>4530</v>
      </c>
      <c r="K1" s="124" t="s">
        <v>4531</v>
      </c>
      <c r="L1" s="123" t="s">
        <v>4532</v>
      </c>
      <c r="M1" s="373" t="s">
        <v>4545</v>
      </c>
      <c r="N1" s="263" t="str">
        <f t="shared" ref="N1:N64" si="2">" "</f>
        <v xml:space="preserve"> </v>
      </c>
      <c r="O1" s="124" t="s">
        <v>7</v>
      </c>
      <c r="P1" s="263" t="str">
        <f t="shared" ref="P1:P64" si="3">" "</f>
        <v xml:space="preserve"> </v>
      </c>
    </row>
    <row r="2" spans="1:16" x14ac:dyDescent="0.2">
      <c r="A2" s="143" t="s">
        <v>1761</v>
      </c>
      <c r="B2" s="40" t="s">
        <v>954</v>
      </c>
      <c r="C2" s="4" t="s">
        <v>3756</v>
      </c>
      <c r="D2" s="41">
        <v>2000</v>
      </c>
      <c r="E2" s="46">
        <v>35262</v>
      </c>
      <c r="F2" s="263" t="str">
        <f t="shared" si="0"/>
        <v xml:space="preserve"> </v>
      </c>
      <c r="G2" s="143" t="s">
        <v>21</v>
      </c>
      <c r="H2" s="143" t="s">
        <v>190</v>
      </c>
      <c r="I2" s="263" t="str">
        <f t="shared" si="1"/>
        <v xml:space="preserve"> </v>
      </c>
      <c r="J2" s="38" t="str">
        <f>IF(D2&gt;=('28 Populations and thresholds'!$I$175),"YES"," ")</f>
        <v>YES</v>
      </c>
      <c r="K2" s="38" t="str">
        <f>IF(J2="YES"," ",IF(D2&gt;=('28 Populations and thresholds'!$I$175)*0.25,"YES"))</f>
        <v xml:space="preserve"> </v>
      </c>
      <c r="L2" s="38" t="b">
        <f>OR('28 Populations and thresholds'!$J$175="CR",'28 Populations and thresholds'!$J$175="EN",'28 Populations and thresholds'!$J$175="VU")</f>
        <v>0</v>
      </c>
      <c r="M2" s="75">
        <f>D2/'28 Populations and thresholds'!$H$175</f>
        <v>1.4388489208633094E-2</v>
      </c>
      <c r="N2" s="263" t="str">
        <f t="shared" si="2"/>
        <v xml:space="preserve"> </v>
      </c>
      <c r="P2" s="263" t="str">
        <f t="shared" si="3"/>
        <v xml:space="preserve"> </v>
      </c>
    </row>
    <row r="3" spans="1:16" x14ac:dyDescent="0.2">
      <c r="A3" s="267" t="s">
        <v>1761</v>
      </c>
      <c r="B3" s="268" t="s">
        <v>1194</v>
      </c>
      <c r="C3" s="269" t="s">
        <v>3480</v>
      </c>
      <c r="D3" s="270">
        <v>2054</v>
      </c>
      <c r="E3" s="271">
        <v>35065</v>
      </c>
      <c r="F3" s="263" t="str">
        <f t="shared" si="0"/>
        <v xml:space="preserve"> </v>
      </c>
      <c r="G3" s="267" t="s">
        <v>21</v>
      </c>
      <c r="H3" s="267" t="s">
        <v>58</v>
      </c>
      <c r="I3" s="263" t="str">
        <f t="shared" si="1"/>
        <v xml:space="preserve"> </v>
      </c>
      <c r="J3" s="272" t="str">
        <f>IF(D3&gt;=('28 Populations and thresholds'!$I$203),"YES"," ")</f>
        <v>YES</v>
      </c>
      <c r="K3" s="272" t="str">
        <f>IF(J3="YES"," ",IF(D3&gt;=('28 Populations and thresholds'!$I$203)*0.25,"YES"))</f>
        <v xml:space="preserve"> </v>
      </c>
      <c r="L3" s="272" t="b">
        <f>OR('28 Populations and thresholds'!$J$203="CR",'28 Populations and thresholds'!$J$203="EN",'28 Populations and thresholds'!$J$203="VU")</f>
        <v>0</v>
      </c>
      <c r="M3" s="273">
        <f>D3/'28 Populations and thresholds'!$H$203</f>
        <v>1.5214814814814815E-2</v>
      </c>
      <c r="N3" s="263" t="str">
        <f t="shared" si="2"/>
        <v xml:space="preserve"> </v>
      </c>
      <c r="O3" s="269"/>
      <c r="P3" s="263" t="str">
        <f t="shared" si="3"/>
        <v xml:space="preserve"> </v>
      </c>
    </row>
    <row r="4" spans="1:16" x14ac:dyDescent="0.2">
      <c r="A4" s="267" t="s">
        <v>1761</v>
      </c>
      <c r="B4" s="268" t="s">
        <v>1194</v>
      </c>
      <c r="C4" s="269" t="s">
        <v>3770</v>
      </c>
      <c r="D4" s="270">
        <v>4742</v>
      </c>
      <c r="E4" s="271">
        <v>34700</v>
      </c>
      <c r="F4" s="263" t="str">
        <f t="shared" si="0"/>
        <v xml:space="preserve"> </v>
      </c>
      <c r="G4" s="267" t="s">
        <v>21</v>
      </c>
      <c r="H4" s="267" t="s">
        <v>58</v>
      </c>
      <c r="I4" s="263" t="str">
        <f t="shared" si="1"/>
        <v xml:space="preserve"> </v>
      </c>
      <c r="J4" s="272" t="str">
        <f>IF(D4&gt;=('28 Populations and thresholds'!$I$199),"YES"," ")</f>
        <v>YES</v>
      </c>
      <c r="K4" s="272" t="str">
        <f>IF(J4="YES"," ",IF(D4&gt;=('28 Populations and thresholds'!$I$199)*0.25,"YES"))</f>
        <v xml:space="preserve"> </v>
      </c>
      <c r="L4" s="272" t="b">
        <f>OR('28 Populations and thresholds'!$J$199="CR",'28 Populations and thresholds'!$J$199="EN",'28 Populations and thresholds'!$J$199="VU")</f>
        <v>0</v>
      </c>
      <c r="M4" s="273">
        <f>D4/'28 Populations and thresholds'!$H$199</f>
        <v>1.5053968253968254E-2</v>
      </c>
      <c r="N4" s="263" t="str">
        <f t="shared" si="2"/>
        <v xml:space="preserve"> </v>
      </c>
      <c r="O4" s="269"/>
      <c r="P4" s="263" t="str">
        <f t="shared" si="3"/>
        <v xml:space="preserve"> </v>
      </c>
    </row>
    <row r="5" spans="1:16" s="4" customFormat="1" x14ac:dyDescent="0.2">
      <c r="A5" s="143" t="s">
        <v>1761</v>
      </c>
      <c r="B5" s="40" t="s">
        <v>1193</v>
      </c>
      <c r="C5" s="4" t="s">
        <v>3455</v>
      </c>
      <c r="D5" s="41">
        <v>550</v>
      </c>
      <c r="E5" s="46">
        <v>30048</v>
      </c>
      <c r="F5" s="263" t="str">
        <f t="shared" si="0"/>
        <v xml:space="preserve"> </v>
      </c>
      <c r="G5" s="143" t="s">
        <v>21</v>
      </c>
      <c r="H5" s="143" t="s">
        <v>58</v>
      </c>
      <c r="I5" s="263" t="str">
        <f t="shared" si="1"/>
        <v xml:space="preserve"> </v>
      </c>
      <c r="J5" s="38" t="str">
        <f>IF(D5&gt;=('28 Populations and thresholds'!$I$159),"YES"," ")</f>
        <v>YES</v>
      </c>
      <c r="K5" s="38" t="str">
        <f>IF(J5="YES"," ",IF(D5&gt;=('28 Populations and thresholds'!$I$159)*0.25,"YES"))</f>
        <v xml:space="preserve"> </v>
      </c>
      <c r="L5" s="38" t="b">
        <f>OR('28 Populations and thresholds'!$J$159="CR",'28 Populations and thresholds'!$J$159="EN",'28 Populations and thresholds'!$J$159="VU")</f>
        <v>0</v>
      </c>
      <c r="M5" s="75">
        <f>D5/'28 Populations and thresholds'!$H$159</f>
        <v>1.0999999999999999E-2</v>
      </c>
      <c r="N5" s="263" t="str">
        <f t="shared" si="2"/>
        <v xml:space="preserve"> </v>
      </c>
      <c r="O5" s="12"/>
      <c r="P5" s="263" t="str">
        <f t="shared" si="3"/>
        <v xml:space="preserve"> </v>
      </c>
    </row>
    <row r="6" spans="1:16" s="4" customFormat="1" x14ac:dyDescent="0.2">
      <c r="A6" s="143" t="s">
        <v>1761</v>
      </c>
      <c r="B6" s="40" t="s">
        <v>1193</v>
      </c>
      <c r="C6" s="4" t="s">
        <v>3770</v>
      </c>
      <c r="D6" s="41">
        <v>5000</v>
      </c>
      <c r="E6" s="46">
        <v>33970</v>
      </c>
      <c r="F6" s="263" t="str">
        <f t="shared" si="0"/>
        <v xml:space="preserve"> </v>
      </c>
      <c r="G6" s="143" t="s">
        <v>21</v>
      </c>
      <c r="H6" s="143" t="s">
        <v>58</v>
      </c>
      <c r="I6" s="263" t="str">
        <f t="shared" si="1"/>
        <v xml:space="preserve"> </v>
      </c>
      <c r="J6" s="38" t="str">
        <f>IF(D6&gt;=('28 Populations and thresholds'!$I$199),"YES"," ")</f>
        <v>YES</v>
      </c>
      <c r="K6" s="38" t="str">
        <f>IF(J6="YES"," ",IF(D6&gt;=('28 Populations and thresholds'!$I$199)*0.25,"YES"))</f>
        <v xml:space="preserve"> </v>
      </c>
      <c r="L6" s="38" t="b">
        <f>OR('28 Populations and thresholds'!$J$199="CR",'28 Populations and thresholds'!$J$199="EN",'28 Populations and thresholds'!$J$199="VU")</f>
        <v>0</v>
      </c>
      <c r="M6" s="75">
        <f>D6/'28 Populations and thresholds'!$H$199</f>
        <v>1.5873015873015872E-2</v>
      </c>
      <c r="N6" s="263" t="str">
        <f t="shared" si="2"/>
        <v xml:space="preserve"> </v>
      </c>
      <c r="P6" s="263" t="str">
        <f t="shared" si="3"/>
        <v xml:space="preserve"> </v>
      </c>
    </row>
    <row r="7" spans="1:16" s="4" customFormat="1" x14ac:dyDescent="0.2">
      <c r="A7" s="143" t="s">
        <v>1761</v>
      </c>
      <c r="B7" s="40" t="s">
        <v>1193</v>
      </c>
      <c r="C7" s="4" t="s">
        <v>3773</v>
      </c>
      <c r="D7" s="41">
        <v>2530</v>
      </c>
      <c r="E7" s="46">
        <v>29639</v>
      </c>
      <c r="F7" s="263" t="str">
        <f t="shared" si="0"/>
        <v xml:space="preserve"> </v>
      </c>
      <c r="G7" s="143" t="s">
        <v>21</v>
      </c>
      <c r="H7" s="143" t="s">
        <v>58</v>
      </c>
      <c r="I7" s="263" t="str">
        <f t="shared" si="1"/>
        <v xml:space="preserve"> </v>
      </c>
      <c r="J7" s="38" t="str">
        <f>IF(D7&gt;=('28 Populations and thresholds'!$I$202),"YES"," ")</f>
        <v>YES</v>
      </c>
      <c r="K7" s="38" t="str">
        <f>IF(J7="YES"," ",IF(D7&gt;=('28 Populations and thresholds'!$I$202)*0.25,"YES"))</f>
        <v xml:space="preserve"> </v>
      </c>
      <c r="L7" s="38" t="b">
        <f>OR('28 Populations and thresholds'!$J$202="CR",'28 Populations and thresholds'!$J$202="EN",'28 Populations and thresholds'!$J$202="VU")</f>
        <v>0</v>
      </c>
      <c r="M7" s="75">
        <f>D7/'28 Populations and thresholds'!$H$202</f>
        <v>1.58125E-2</v>
      </c>
      <c r="N7" s="263" t="str">
        <f t="shared" si="2"/>
        <v xml:space="preserve"> </v>
      </c>
      <c r="O7" s="12"/>
      <c r="P7" s="263" t="str">
        <f t="shared" si="3"/>
        <v xml:space="preserve"> </v>
      </c>
    </row>
    <row r="8" spans="1:16" s="4" customFormat="1" x14ac:dyDescent="0.2">
      <c r="A8" s="267" t="s">
        <v>1761</v>
      </c>
      <c r="B8" s="268" t="s">
        <v>1007</v>
      </c>
      <c r="C8" s="269" t="s">
        <v>3466</v>
      </c>
      <c r="D8" s="270">
        <v>12000</v>
      </c>
      <c r="E8" s="271">
        <v>31137</v>
      </c>
      <c r="F8" s="263" t="str">
        <f t="shared" si="0"/>
        <v xml:space="preserve"> </v>
      </c>
      <c r="G8" s="267" t="s">
        <v>21</v>
      </c>
      <c r="H8" s="267" t="s">
        <v>425</v>
      </c>
      <c r="I8" s="263" t="str">
        <f t="shared" si="1"/>
        <v xml:space="preserve"> </v>
      </c>
      <c r="J8" s="272" t="str">
        <f>IF(D8&gt;=('28 Populations and thresholds'!$I$178),"YES"," ")</f>
        <v>YES</v>
      </c>
      <c r="K8" s="272" t="str">
        <f>IF(J8="YES"," ",IF(D8&gt;=('28 Populations and thresholds'!$I$178)*0.25,"YES"))</f>
        <v xml:space="preserve"> </v>
      </c>
      <c r="L8" s="272" t="b">
        <f>OR('28 Populations and thresholds'!$J$178="CR",'28 Populations and thresholds'!$J$178="EN",'28 Populations and thresholds'!$J$178="VU")</f>
        <v>0</v>
      </c>
      <c r="M8" s="273">
        <f>D8/'28 Populations and thresholds'!$H$178</f>
        <v>6.6666666666666666E-2</v>
      </c>
      <c r="N8" s="263" t="str">
        <f t="shared" si="2"/>
        <v xml:space="preserve"> </v>
      </c>
      <c r="O8" s="269"/>
      <c r="P8" s="263" t="str">
        <f t="shared" si="3"/>
        <v xml:space="preserve"> </v>
      </c>
    </row>
    <row r="9" spans="1:16" s="4" customFormat="1" x14ac:dyDescent="0.2">
      <c r="A9" s="143" t="s">
        <v>1761</v>
      </c>
      <c r="B9" s="40" t="s">
        <v>962</v>
      </c>
      <c r="C9" s="4" t="s">
        <v>3756</v>
      </c>
      <c r="D9" s="41">
        <v>1600</v>
      </c>
      <c r="E9" s="43"/>
      <c r="F9" s="263" t="str">
        <f t="shared" si="0"/>
        <v xml:space="preserve"> </v>
      </c>
      <c r="G9" s="143" t="s">
        <v>21</v>
      </c>
      <c r="H9" s="143" t="s">
        <v>190</v>
      </c>
      <c r="I9" s="263" t="str">
        <f t="shared" si="1"/>
        <v xml:space="preserve"> </v>
      </c>
      <c r="J9" s="38" t="str">
        <f>IF(D9&gt;=('28 Populations and thresholds'!$I$175),"YES"," ")</f>
        <v>YES</v>
      </c>
      <c r="K9" s="38" t="str">
        <f>IF(J9="YES"," ",IF(D9&gt;=('28 Populations and thresholds'!$I$175)*0.25,"YES"))</f>
        <v xml:space="preserve"> </v>
      </c>
      <c r="L9" s="38" t="b">
        <f>OR('28 Populations and thresholds'!$J$175="CR",'28 Populations and thresholds'!$J$175="EN",'28 Populations and thresholds'!$J$175="VU")</f>
        <v>0</v>
      </c>
      <c r="M9" s="75">
        <f>D9/'28 Populations and thresholds'!$H$175</f>
        <v>1.1510791366906475E-2</v>
      </c>
      <c r="N9" s="263" t="str">
        <f t="shared" si="2"/>
        <v xml:space="preserve"> </v>
      </c>
      <c r="O9" s="12"/>
      <c r="P9" s="263" t="str">
        <f t="shared" si="3"/>
        <v xml:space="preserve"> </v>
      </c>
    </row>
    <row r="10" spans="1:16" s="4" customFormat="1" x14ac:dyDescent="0.2">
      <c r="A10" s="267" t="s">
        <v>1761</v>
      </c>
      <c r="B10" s="268" t="s">
        <v>1108</v>
      </c>
      <c r="C10" s="269" t="s">
        <v>3461</v>
      </c>
      <c r="D10" s="270">
        <v>1295</v>
      </c>
      <c r="E10" s="271">
        <v>37654</v>
      </c>
      <c r="F10" s="263" t="str">
        <f t="shared" si="0"/>
        <v xml:space="preserve"> </v>
      </c>
      <c r="G10" s="267" t="s">
        <v>21</v>
      </c>
      <c r="H10" s="267" t="s">
        <v>775</v>
      </c>
      <c r="I10" s="263" t="str">
        <f t="shared" si="1"/>
        <v xml:space="preserve"> </v>
      </c>
      <c r="J10" s="272" t="str">
        <f>IF(D10&gt;=('28 Populations and thresholds'!$I$164),"YES"," ")</f>
        <v>YES</v>
      </c>
      <c r="K10" s="272" t="str">
        <f>IF(J10="YES"," ",IF(D10&gt;=('28 Populations and thresholds'!$I$164)*0.25,"YES"))</f>
        <v xml:space="preserve"> </v>
      </c>
      <c r="L10" s="272" t="b">
        <f>OR('28 Populations and thresholds'!$J$164="CR",'28 Populations and thresholds'!$J$164="EN",'28 Populations and thresholds'!$J$164="VU")</f>
        <v>0</v>
      </c>
      <c r="M10" s="273">
        <f>D10/'28 Populations and thresholds'!$H$164</f>
        <v>1.6392405063291138E-2</v>
      </c>
      <c r="N10" s="263" t="str">
        <f t="shared" si="2"/>
        <v xml:space="preserve"> </v>
      </c>
      <c r="O10" s="275"/>
      <c r="P10" s="263" t="str">
        <f t="shared" si="3"/>
        <v xml:space="preserve"> </v>
      </c>
    </row>
    <row r="11" spans="1:16" s="4" customFormat="1" x14ac:dyDescent="0.2">
      <c r="A11" s="267" t="s">
        <v>1761</v>
      </c>
      <c r="B11" s="268" t="s">
        <v>1108</v>
      </c>
      <c r="C11" s="269" t="s">
        <v>3451</v>
      </c>
      <c r="D11" s="270">
        <v>1475</v>
      </c>
      <c r="E11" s="271">
        <v>37654</v>
      </c>
      <c r="F11" s="263" t="str">
        <f t="shared" si="0"/>
        <v xml:space="preserve"> </v>
      </c>
      <c r="G11" s="267" t="s">
        <v>21</v>
      </c>
      <c r="H11" s="267" t="s">
        <v>775</v>
      </c>
      <c r="I11" s="263" t="str">
        <f t="shared" si="1"/>
        <v xml:space="preserve"> </v>
      </c>
      <c r="J11" s="272" t="str">
        <f>IF(D11&gt;=('28 Populations and thresholds'!$I$154),"YES"," ")</f>
        <v>YES</v>
      </c>
      <c r="K11" s="272" t="str">
        <f>IF(J11="YES"," ",IF(D11&gt;=('28 Populations and thresholds'!$I$154)*0.25,"YES"))</f>
        <v xml:space="preserve"> </v>
      </c>
      <c r="L11" s="272" t="b">
        <f>OR('28 Populations and thresholds'!$J$154="CR",'28 Populations and thresholds'!$J$154="EN",'28 Populations and thresholds'!$J$154="VU")</f>
        <v>0</v>
      </c>
      <c r="M11" s="273">
        <f>D11/'28 Populations and thresholds'!$H$154</f>
        <v>1.4182692307692308E-2</v>
      </c>
      <c r="N11" s="263" t="str">
        <f t="shared" si="2"/>
        <v xml:space="preserve"> </v>
      </c>
      <c r="O11" s="269"/>
      <c r="P11" s="263" t="str">
        <f t="shared" si="3"/>
        <v xml:space="preserve"> </v>
      </c>
    </row>
    <row r="12" spans="1:16" s="4" customFormat="1" x14ac:dyDescent="0.2">
      <c r="A12" s="267" t="s">
        <v>1761</v>
      </c>
      <c r="B12" s="268" t="s">
        <v>1108</v>
      </c>
      <c r="C12" s="269" t="s">
        <v>3765</v>
      </c>
      <c r="D12" s="270">
        <v>1593</v>
      </c>
      <c r="E12" s="271">
        <v>37654</v>
      </c>
      <c r="F12" s="263" t="str">
        <f t="shared" si="0"/>
        <v xml:space="preserve"> </v>
      </c>
      <c r="G12" s="267" t="s">
        <v>21</v>
      </c>
      <c r="H12" s="267" t="s">
        <v>775</v>
      </c>
      <c r="I12" s="263" t="str">
        <f t="shared" si="1"/>
        <v xml:space="preserve"> </v>
      </c>
      <c r="J12" s="272" t="str">
        <f>IF(D12&gt;=('28 Populations and thresholds'!$I$193),"YES"," ")</f>
        <v>YES</v>
      </c>
      <c r="K12" s="272" t="str">
        <f>IF(J12="YES"," ",IF(D12&gt;=('28 Populations and thresholds'!$I$193)*0.25,"YES"))</f>
        <v xml:space="preserve"> </v>
      </c>
      <c r="L12" s="272" t="b">
        <f>OR('28 Populations and thresholds'!$J$193="CR",'28 Populations and thresholds'!$J$193="EN",'28 Populations and thresholds'!$J$193="VU")</f>
        <v>0</v>
      </c>
      <c r="M12" s="273">
        <f>D12/'28 Populations and thresholds'!$H$193</f>
        <v>3.6204545454545455E-2</v>
      </c>
      <c r="N12" s="263" t="str">
        <f t="shared" si="2"/>
        <v xml:space="preserve"> </v>
      </c>
      <c r="O12" s="269"/>
      <c r="P12" s="263" t="str">
        <f t="shared" si="3"/>
        <v xml:space="preserve"> </v>
      </c>
    </row>
    <row r="13" spans="1:16" s="4" customFormat="1" x14ac:dyDescent="0.2">
      <c r="A13" s="267" t="s">
        <v>1761</v>
      </c>
      <c r="B13" s="268" t="s">
        <v>1108</v>
      </c>
      <c r="C13" s="269" t="s">
        <v>3766</v>
      </c>
      <c r="D13" s="270">
        <v>2230</v>
      </c>
      <c r="E13" s="271">
        <v>37188</v>
      </c>
      <c r="F13" s="263" t="str">
        <f t="shared" si="0"/>
        <v xml:space="preserve"> </v>
      </c>
      <c r="G13" s="267" t="s">
        <v>21</v>
      </c>
      <c r="H13" s="267" t="s">
        <v>770</v>
      </c>
      <c r="I13" s="263" t="str">
        <f t="shared" si="1"/>
        <v xml:space="preserve"> </v>
      </c>
      <c r="J13" s="272" t="str">
        <f>IF(D13&gt;=('28 Populations and thresholds'!$I$194),"YES"," ")</f>
        <v>YES</v>
      </c>
      <c r="K13" s="272" t="str">
        <f>IF(J13="YES"," ",IF(D13&gt;=('28 Populations and thresholds'!$I$194)*0.25,"YES"))</f>
        <v xml:space="preserve"> </v>
      </c>
      <c r="L13" s="272" t="b">
        <f>OR('28 Populations and thresholds'!$J$194="CR",'28 Populations and thresholds'!$J$194="EN",'28 Populations and thresholds'!$J$194="VU")</f>
        <v>0</v>
      </c>
      <c r="M13" s="273">
        <f>D13/'28 Populations and thresholds'!$H$194</f>
        <v>7.8245614035087716E-2</v>
      </c>
      <c r="N13" s="263" t="str">
        <f t="shared" si="2"/>
        <v xml:space="preserve"> </v>
      </c>
      <c r="O13" s="269"/>
      <c r="P13" s="263" t="str">
        <f t="shared" si="3"/>
        <v xml:space="preserve"> </v>
      </c>
    </row>
    <row r="14" spans="1:16" s="4" customFormat="1" x14ac:dyDescent="0.2">
      <c r="A14" s="267" t="s">
        <v>1761</v>
      </c>
      <c r="B14" s="268" t="s">
        <v>1108</v>
      </c>
      <c r="C14" s="269" t="s">
        <v>3474</v>
      </c>
      <c r="D14" s="270">
        <v>1132</v>
      </c>
      <c r="E14" s="271">
        <v>37654</v>
      </c>
      <c r="F14" s="263" t="str">
        <f t="shared" si="0"/>
        <v xml:space="preserve"> </v>
      </c>
      <c r="G14" s="267" t="s">
        <v>21</v>
      </c>
      <c r="H14" s="267" t="s">
        <v>775</v>
      </c>
      <c r="I14" s="263" t="str">
        <f t="shared" si="1"/>
        <v xml:space="preserve"> </v>
      </c>
      <c r="J14" s="272" t="str">
        <f>IF(D14&gt;=('28 Populations and thresholds'!$I$198),"YES"," ")</f>
        <v>YES</v>
      </c>
      <c r="K14" s="272" t="str">
        <f>IF(J14="YES"," ",IF(D14&gt;=('28 Populations and thresholds'!$I$198)*0.25,"YES"))</f>
        <v xml:space="preserve"> </v>
      </c>
      <c r="L14" s="272" t="b">
        <f>OR('28 Populations and thresholds'!$J$198="CR",'28 Populations and thresholds'!$J$198="EN",'28 Populations and thresholds'!$J$198="VU")</f>
        <v>0</v>
      </c>
      <c r="M14" s="273">
        <f>D14/'28 Populations and thresholds'!$H$198</f>
        <v>5.1454545454545454E-2</v>
      </c>
      <c r="N14" s="263" t="str">
        <f t="shared" si="2"/>
        <v xml:space="preserve"> </v>
      </c>
      <c r="O14" s="269"/>
      <c r="P14" s="263" t="str">
        <f t="shared" si="3"/>
        <v xml:space="preserve"> </v>
      </c>
    </row>
    <row r="15" spans="1:16" s="4" customFormat="1" x14ac:dyDescent="0.2">
      <c r="A15" s="143" t="s">
        <v>1761</v>
      </c>
      <c r="B15" s="40" t="s">
        <v>1311</v>
      </c>
      <c r="C15" s="4" t="s">
        <v>3742</v>
      </c>
      <c r="D15" s="41">
        <v>1000</v>
      </c>
      <c r="E15" s="46">
        <v>36748</v>
      </c>
      <c r="F15" s="263" t="str">
        <f t="shared" si="0"/>
        <v xml:space="preserve"> </v>
      </c>
      <c r="G15" s="143" t="s">
        <v>21</v>
      </c>
      <c r="H15" s="143" t="s">
        <v>147</v>
      </c>
      <c r="I15" s="263" t="str">
        <f t="shared" si="1"/>
        <v xml:space="preserve"> </v>
      </c>
      <c r="J15" s="38" t="str">
        <f>IF(D15&gt;=('28 Populations and thresholds'!$I$148),"YES"," ")</f>
        <v>YES</v>
      </c>
      <c r="K15" s="38" t="str">
        <f>IF(J15="YES"," ",IF(D15&gt;=('28 Populations and thresholds'!$I$148)*0.25,"YES"))</f>
        <v xml:space="preserve"> </v>
      </c>
      <c r="L15" s="38" t="b">
        <f>OR('28 Populations and thresholds'!$J$148="CR",'28 Populations and thresholds'!$J$148="EN",'28 Populations and thresholds'!$J$148="VU")</f>
        <v>0</v>
      </c>
      <c r="M15" s="75">
        <f>D15/'28 Populations and thresholds'!$H$148</f>
        <v>0.01</v>
      </c>
      <c r="N15" s="263" t="str">
        <f t="shared" si="2"/>
        <v xml:space="preserve"> </v>
      </c>
      <c r="O15" s="12"/>
      <c r="P15" s="263" t="str">
        <f t="shared" si="3"/>
        <v xml:space="preserve"> </v>
      </c>
    </row>
    <row r="16" spans="1:16" s="4" customFormat="1" x14ac:dyDescent="0.2">
      <c r="A16" s="275" t="s">
        <v>1761</v>
      </c>
      <c r="B16" s="269" t="s">
        <v>3952</v>
      </c>
      <c r="C16" s="269" t="s">
        <v>3760</v>
      </c>
      <c r="D16" s="279">
        <v>1553</v>
      </c>
      <c r="E16" s="285">
        <v>39169</v>
      </c>
      <c r="F16" s="263" t="str">
        <f t="shared" si="0"/>
        <v xml:space="preserve"> </v>
      </c>
      <c r="G16" s="275"/>
      <c r="H16" s="275" t="s">
        <v>3954</v>
      </c>
      <c r="I16" s="263" t="str">
        <f t="shared" si="1"/>
        <v xml:space="preserve"> </v>
      </c>
      <c r="J16" s="272" t="str">
        <f>IF(D16&gt;=('28 Populations and thresholds'!$I$186),"YES"," ")</f>
        <v>YES</v>
      </c>
      <c r="K16" s="272" t="str">
        <f>IF(J16="YES"," ",IF(D16&gt;=('28 Populations and thresholds'!$I$186)*0.25,"YES"))</f>
        <v xml:space="preserve"> </v>
      </c>
      <c r="L16" s="272" t="b">
        <f>OR('28 Populations and thresholds'!$J$186="CR",'28 Populations and thresholds'!$J$186="EN",'28 Populations and thresholds'!$J$186="VU")</f>
        <v>0</v>
      </c>
      <c r="M16" s="273">
        <f>D16/'28 Populations and thresholds'!$H$186</f>
        <v>1.5529999999999999E-3</v>
      </c>
      <c r="N16" s="263" t="str">
        <f t="shared" si="2"/>
        <v xml:space="preserve"> </v>
      </c>
      <c r="O16" s="269"/>
      <c r="P16" s="263" t="str">
        <f t="shared" si="3"/>
        <v xml:space="preserve"> </v>
      </c>
    </row>
    <row r="17" spans="1:16" s="4" customFormat="1" x14ac:dyDescent="0.2">
      <c r="A17" s="275" t="s">
        <v>1761</v>
      </c>
      <c r="B17" s="269" t="s">
        <v>3952</v>
      </c>
      <c r="C17" s="269" t="s">
        <v>3773</v>
      </c>
      <c r="D17" s="279">
        <v>3050</v>
      </c>
      <c r="E17" s="285">
        <v>39169</v>
      </c>
      <c r="F17" s="263" t="str">
        <f t="shared" si="0"/>
        <v xml:space="preserve"> </v>
      </c>
      <c r="G17" s="275"/>
      <c r="H17" s="275" t="s">
        <v>3954</v>
      </c>
      <c r="I17" s="263" t="str">
        <f t="shared" si="1"/>
        <v xml:space="preserve"> </v>
      </c>
      <c r="J17" s="272" t="str">
        <f>IF(D17&gt;=('28 Populations and thresholds'!$I$202),"YES"," ")</f>
        <v>YES</v>
      </c>
      <c r="K17" s="272" t="str">
        <f>IF(J17="YES"," ",IF(D17&gt;=('28 Populations and thresholds'!$I$202)*0.25,"YES"))</f>
        <v xml:space="preserve"> </v>
      </c>
      <c r="L17" s="272" t="b">
        <f>OR('28 Populations and thresholds'!$J$202="CR",'28 Populations and thresholds'!$J$202="EN",'28 Populations and thresholds'!$J$202="VU")</f>
        <v>0</v>
      </c>
      <c r="M17" s="273">
        <f>D17/'28 Populations and thresholds'!$H$202</f>
        <v>1.90625E-2</v>
      </c>
      <c r="N17" s="263" t="str">
        <f t="shared" si="2"/>
        <v xml:space="preserve"> </v>
      </c>
      <c r="O17" s="275"/>
      <c r="P17" s="263" t="str">
        <f t="shared" si="3"/>
        <v xml:space="preserve"> </v>
      </c>
    </row>
    <row r="18" spans="1:16" s="4" customFormat="1" x14ac:dyDescent="0.2">
      <c r="A18" s="12" t="s">
        <v>1761</v>
      </c>
      <c r="B18" s="64" t="s">
        <v>1106</v>
      </c>
      <c r="C18" s="115" t="s">
        <v>3461</v>
      </c>
      <c r="D18" s="105">
        <v>1158</v>
      </c>
      <c r="E18" s="106" t="s">
        <v>4248</v>
      </c>
      <c r="F18" s="263" t="str">
        <f t="shared" si="0"/>
        <v xml:space="preserve"> </v>
      </c>
      <c r="G18" s="12"/>
      <c r="H18" s="12" t="s">
        <v>4251</v>
      </c>
      <c r="I18" s="263" t="str">
        <f t="shared" si="1"/>
        <v xml:space="preserve"> </v>
      </c>
      <c r="J18" s="38" t="str">
        <f>IF(D18&gt;=('28 Populations and thresholds'!$I$164),"YES"," ")</f>
        <v>YES</v>
      </c>
      <c r="K18" s="38" t="str">
        <f>IF(J18="YES"," ",IF(D18&gt;=('28 Populations and thresholds'!$I$164)*0.25,"YES"))</f>
        <v xml:space="preserve"> </v>
      </c>
      <c r="L18" s="38" t="b">
        <f>OR('28 Populations and thresholds'!$J$164="CR",'28 Populations and thresholds'!$J$164="EN",'28 Populations and thresholds'!$J$164="VU")</f>
        <v>0</v>
      </c>
      <c r="M18" s="75">
        <f>D18/'28 Populations and thresholds'!$H$164</f>
        <v>1.4658227848101266E-2</v>
      </c>
      <c r="N18" s="263" t="str">
        <f t="shared" si="2"/>
        <v xml:space="preserve"> </v>
      </c>
      <c r="O18" s="12"/>
      <c r="P18" s="263" t="str">
        <f t="shared" si="3"/>
        <v xml:space="preserve"> </v>
      </c>
    </row>
    <row r="19" spans="1:16" s="4" customFormat="1" x14ac:dyDescent="0.2">
      <c r="A19" s="143" t="s">
        <v>1761</v>
      </c>
      <c r="B19" s="40" t="s">
        <v>1106</v>
      </c>
      <c r="C19" s="4" t="s">
        <v>3765</v>
      </c>
      <c r="D19" s="41">
        <v>2634</v>
      </c>
      <c r="E19" s="46">
        <v>37998</v>
      </c>
      <c r="F19" s="263" t="str">
        <f t="shared" si="0"/>
        <v xml:space="preserve"> </v>
      </c>
      <c r="G19" s="143" t="s">
        <v>21</v>
      </c>
      <c r="H19" s="143" t="s">
        <v>73</v>
      </c>
      <c r="I19" s="263" t="str">
        <f t="shared" si="1"/>
        <v xml:space="preserve"> </v>
      </c>
      <c r="J19" s="38" t="str">
        <f>IF(D19&gt;=('28 Populations and thresholds'!$I$193),"YES"," ")</f>
        <v>YES</v>
      </c>
      <c r="K19" s="38" t="str">
        <f>IF(J19="YES"," ",IF(D19&gt;=('28 Populations and thresholds'!$I$193)*0.25,"YES"))</f>
        <v xml:space="preserve"> </v>
      </c>
      <c r="L19" s="38" t="b">
        <f>OR('28 Populations and thresholds'!$J$193="CR",'28 Populations and thresholds'!$J$193="EN",'28 Populations and thresholds'!$J$193="VU")</f>
        <v>0</v>
      </c>
      <c r="M19" s="75">
        <f>D19/'28 Populations and thresholds'!$H$193</f>
        <v>5.9863636363636362E-2</v>
      </c>
      <c r="N19" s="263" t="str">
        <f t="shared" si="2"/>
        <v xml:space="preserve"> </v>
      </c>
      <c r="P19" s="263" t="str">
        <f t="shared" si="3"/>
        <v xml:space="preserve"> </v>
      </c>
    </row>
    <row r="20" spans="1:16" s="4" customFormat="1" x14ac:dyDescent="0.2">
      <c r="A20" s="143" t="s">
        <v>1761</v>
      </c>
      <c r="B20" s="40" t="s">
        <v>1106</v>
      </c>
      <c r="C20" s="4" t="s">
        <v>3770</v>
      </c>
      <c r="D20" s="41">
        <v>7611</v>
      </c>
      <c r="E20" s="46">
        <v>37898</v>
      </c>
      <c r="F20" s="263" t="str">
        <f t="shared" si="0"/>
        <v xml:space="preserve"> </v>
      </c>
      <c r="G20" s="143" t="s">
        <v>21</v>
      </c>
      <c r="H20" s="143" t="s">
        <v>73</v>
      </c>
      <c r="I20" s="263" t="str">
        <f t="shared" si="1"/>
        <v xml:space="preserve"> </v>
      </c>
      <c r="J20" s="38" t="str">
        <f>IF(D20&gt;=('28 Populations and thresholds'!$I$199),"YES"," ")</f>
        <v>YES</v>
      </c>
      <c r="K20" s="38" t="str">
        <f>IF(J20="YES"," ",IF(D20&gt;=('28 Populations and thresholds'!$I$199)*0.25,"YES"))</f>
        <v xml:space="preserve"> </v>
      </c>
      <c r="L20" s="38" t="b">
        <f>OR('28 Populations and thresholds'!$J$199="CR",'28 Populations and thresholds'!$J$199="EN",'28 Populations and thresholds'!$J$199="VU")</f>
        <v>0</v>
      </c>
      <c r="M20" s="75">
        <f>D20/'28 Populations and thresholds'!$H$199</f>
        <v>2.4161904761904763E-2</v>
      </c>
      <c r="N20" s="263" t="str">
        <f t="shared" si="2"/>
        <v xml:space="preserve"> </v>
      </c>
      <c r="P20" s="263" t="str">
        <f t="shared" si="3"/>
        <v xml:space="preserve"> </v>
      </c>
    </row>
    <row r="21" spans="1:16" s="4" customFormat="1" x14ac:dyDescent="0.2">
      <c r="A21" s="143" t="s">
        <v>1761</v>
      </c>
      <c r="B21" s="40" t="s">
        <v>1106</v>
      </c>
      <c r="C21" s="4" t="s">
        <v>3766</v>
      </c>
      <c r="D21" s="41">
        <v>1733</v>
      </c>
      <c r="E21" s="46">
        <v>38056</v>
      </c>
      <c r="F21" s="263" t="str">
        <f t="shared" si="0"/>
        <v xml:space="preserve"> </v>
      </c>
      <c r="G21" s="143" t="s">
        <v>21</v>
      </c>
      <c r="H21" s="143" t="s">
        <v>73</v>
      </c>
      <c r="I21" s="263" t="str">
        <f t="shared" si="1"/>
        <v xml:space="preserve"> </v>
      </c>
      <c r="J21" s="38" t="str">
        <f>IF(D21&gt;=('28 Populations and thresholds'!$I$194),"YES"," ")</f>
        <v>YES</v>
      </c>
      <c r="K21" s="38" t="str">
        <f>IF(J21="YES"," ",IF(D21&gt;=('28 Populations and thresholds'!$I$194)*0.25,"YES"))</f>
        <v xml:space="preserve"> </v>
      </c>
      <c r="L21" s="38" t="b">
        <f>OR('28 Populations and thresholds'!$J$194="CR",'28 Populations and thresholds'!$J$194="EN",'28 Populations and thresholds'!$J$194="VU")</f>
        <v>0</v>
      </c>
      <c r="M21" s="75">
        <f>D21/'28 Populations and thresholds'!$H$194</f>
        <v>6.080701754385965E-2</v>
      </c>
      <c r="N21" s="263" t="str">
        <f t="shared" si="2"/>
        <v xml:space="preserve"> </v>
      </c>
      <c r="P21" s="263" t="str">
        <f t="shared" si="3"/>
        <v xml:space="preserve"> </v>
      </c>
    </row>
    <row r="22" spans="1:16" s="4" customFormat="1" x14ac:dyDescent="0.2">
      <c r="A22" s="267" t="s">
        <v>1761</v>
      </c>
      <c r="B22" s="268" t="s">
        <v>1180</v>
      </c>
      <c r="C22" s="269" t="s">
        <v>3474</v>
      </c>
      <c r="D22" s="270">
        <v>293</v>
      </c>
      <c r="E22" s="271">
        <v>29644</v>
      </c>
      <c r="F22" s="263" t="str">
        <f t="shared" si="0"/>
        <v xml:space="preserve"> </v>
      </c>
      <c r="G22" s="267" t="s">
        <v>21</v>
      </c>
      <c r="H22" s="267" t="s">
        <v>58</v>
      </c>
      <c r="I22" s="263" t="str">
        <f t="shared" si="1"/>
        <v xml:space="preserve"> </v>
      </c>
      <c r="J22" s="272" t="str">
        <f>IF(D22&gt;=('28 Populations and thresholds'!$I$198),"YES"," ")</f>
        <v>YES</v>
      </c>
      <c r="K22" s="272" t="str">
        <f>IF(J22="YES"," ",IF(D22&gt;=('28 Populations and thresholds'!$I$198)*0.25,"YES"))</f>
        <v xml:space="preserve"> </v>
      </c>
      <c r="L22" s="272" t="b">
        <f>OR('28 Populations and thresholds'!$J$198="CR",'28 Populations and thresholds'!$J$198="EN",'28 Populations and thresholds'!$J$198="VU")</f>
        <v>0</v>
      </c>
      <c r="M22" s="273">
        <f>D22/'28 Populations and thresholds'!$H$198</f>
        <v>1.3318181818181818E-2</v>
      </c>
      <c r="N22" s="263" t="str">
        <f t="shared" si="2"/>
        <v xml:space="preserve"> </v>
      </c>
      <c r="O22" s="269"/>
      <c r="P22" s="263" t="str">
        <f t="shared" si="3"/>
        <v xml:space="preserve"> </v>
      </c>
    </row>
    <row r="23" spans="1:16" s="4" customFormat="1" x14ac:dyDescent="0.2">
      <c r="A23" s="12" t="s">
        <v>1761</v>
      </c>
      <c r="B23" s="4" t="s">
        <v>3946</v>
      </c>
      <c r="C23" s="111" t="s">
        <v>3792</v>
      </c>
      <c r="D23" s="105">
        <v>1875</v>
      </c>
      <c r="E23" s="172">
        <v>39904</v>
      </c>
      <c r="F23" s="263" t="str">
        <f t="shared" si="0"/>
        <v xml:space="preserve"> </v>
      </c>
      <c r="G23" s="12"/>
      <c r="H23" s="12" t="s">
        <v>3951</v>
      </c>
      <c r="I23" s="263" t="str">
        <f t="shared" si="1"/>
        <v xml:space="preserve"> </v>
      </c>
      <c r="J23" s="38" t="str">
        <f>IF(D23&gt;=('28 Populations and thresholds'!$I$254),"YES"," ")</f>
        <v>YES</v>
      </c>
      <c r="K23" s="38" t="str">
        <f>IF(J23="YES"," ",IF(D23&gt;=('28 Populations and thresholds'!$I$254)*0.25,"YES"))</f>
        <v xml:space="preserve"> </v>
      </c>
      <c r="L23" s="38" t="b">
        <f>OR('28 Populations and thresholds'!$J$254="CR",'28 Populations and thresholds'!$J$254="EN",'28 Populations and thresholds'!$J$254="VU")</f>
        <v>0</v>
      </c>
      <c r="M23" s="75">
        <f>D23/'28 Populations and thresholds'!$H$254</f>
        <v>1.8749999999999999E-3</v>
      </c>
      <c r="N23" s="263" t="str">
        <f t="shared" si="2"/>
        <v xml:space="preserve"> </v>
      </c>
      <c r="O23" s="12"/>
      <c r="P23" s="263" t="str">
        <f t="shared" si="3"/>
        <v xml:space="preserve"> </v>
      </c>
    </row>
    <row r="24" spans="1:16" s="4" customFormat="1" x14ac:dyDescent="0.2">
      <c r="A24" s="267" t="s">
        <v>1761</v>
      </c>
      <c r="B24" s="268" t="s">
        <v>1181</v>
      </c>
      <c r="C24" s="280" t="s">
        <v>3474</v>
      </c>
      <c r="D24" s="270">
        <v>266</v>
      </c>
      <c r="E24" s="271">
        <v>36111</v>
      </c>
      <c r="F24" s="263" t="str">
        <f t="shared" si="0"/>
        <v xml:space="preserve"> </v>
      </c>
      <c r="G24" s="267" t="s">
        <v>21</v>
      </c>
      <c r="H24" s="267" t="s">
        <v>168</v>
      </c>
      <c r="I24" s="263" t="str">
        <f t="shared" si="1"/>
        <v xml:space="preserve"> </v>
      </c>
      <c r="J24" s="272" t="str">
        <f>IF(D24&gt;=('28 Populations and thresholds'!$I$198),"YES"," ")</f>
        <v>YES</v>
      </c>
      <c r="K24" s="272" t="str">
        <f>IF(J24="YES"," ",IF(D24&gt;=('28 Populations and thresholds'!$I$198)*0.25,"YES"))</f>
        <v xml:space="preserve"> </v>
      </c>
      <c r="L24" s="272" t="b">
        <f>OR('28 Populations and thresholds'!$J$198="CR",'28 Populations and thresholds'!$J$198="EN",'28 Populations and thresholds'!$J$198="VU")</f>
        <v>0</v>
      </c>
      <c r="M24" s="273">
        <f>D24/'28 Populations and thresholds'!$H$198</f>
        <v>1.2090909090909091E-2</v>
      </c>
      <c r="N24" s="263" t="str">
        <f t="shared" si="2"/>
        <v xml:space="preserve"> </v>
      </c>
      <c r="O24" s="269"/>
      <c r="P24" s="263" t="str">
        <f t="shared" si="3"/>
        <v xml:space="preserve"> </v>
      </c>
    </row>
    <row r="25" spans="1:16" s="4" customFormat="1" x14ac:dyDescent="0.2">
      <c r="A25" s="143" t="s">
        <v>1761</v>
      </c>
      <c r="B25" s="40" t="s">
        <v>948</v>
      </c>
      <c r="C25" s="4" t="s">
        <v>3756</v>
      </c>
      <c r="D25" s="41">
        <v>4000</v>
      </c>
      <c r="E25" s="46">
        <v>35323</v>
      </c>
      <c r="F25" s="263" t="str">
        <f t="shared" si="0"/>
        <v xml:space="preserve"> </v>
      </c>
      <c r="G25" s="143" t="s">
        <v>21</v>
      </c>
      <c r="H25" s="143" t="s">
        <v>190</v>
      </c>
      <c r="I25" s="263" t="str">
        <f t="shared" si="1"/>
        <v xml:space="preserve"> </v>
      </c>
      <c r="J25" s="38" t="str">
        <f>IF(D25&gt;=('28 Populations and thresholds'!$I$175),"YES"," ")</f>
        <v>YES</v>
      </c>
      <c r="K25" s="38" t="str">
        <f>IF(J25="YES"," ",IF(D25&gt;=('28 Populations and thresholds'!$I$175)*0.25,"YES"))</f>
        <v xml:space="preserve"> </v>
      </c>
      <c r="L25" s="38" t="b">
        <f>OR('28 Populations and thresholds'!$J$175="CR",'28 Populations and thresholds'!$J$175="EN",'28 Populations and thresholds'!$J$175="VU")</f>
        <v>0</v>
      </c>
      <c r="M25" s="75">
        <f>D25/'28 Populations and thresholds'!$H$175</f>
        <v>2.8776978417266189E-2</v>
      </c>
      <c r="N25" s="263" t="str">
        <f t="shared" si="2"/>
        <v xml:space="preserve"> </v>
      </c>
      <c r="O25" s="12"/>
      <c r="P25" s="263" t="str">
        <f t="shared" si="3"/>
        <v xml:space="preserve"> </v>
      </c>
    </row>
    <row r="26" spans="1:16" s="4" customFormat="1" x14ac:dyDescent="0.2">
      <c r="A26" s="275" t="s">
        <v>1761</v>
      </c>
      <c r="B26" s="269" t="s">
        <v>4340</v>
      </c>
      <c r="C26" s="278" t="s">
        <v>3786</v>
      </c>
      <c r="D26" s="279">
        <v>1000</v>
      </c>
      <c r="E26" s="285">
        <v>29951</v>
      </c>
      <c r="F26" s="263" t="str">
        <f t="shared" si="0"/>
        <v xml:space="preserve"> </v>
      </c>
      <c r="G26" s="275"/>
      <c r="H26" s="275" t="s">
        <v>4341</v>
      </c>
      <c r="I26" s="263" t="str">
        <f t="shared" si="1"/>
        <v xml:space="preserve"> </v>
      </c>
      <c r="J26" s="272" t="str">
        <f>IF(D26&gt;=('28 Populations and thresholds'!$I$238),"YES"," ")</f>
        <v>YES</v>
      </c>
      <c r="K26" s="272" t="str">
        <f>IF(J26="YES"," ",IF(D26&gt;=('28 Populations and thresholds'!$I$238)*0.25,"YES"))</f>
        <v xml:space="preserve"> </v>
      </c>
      <c r="L26" s="272" t="b">
        <f>OR('28 Populations and thresholds'!$J$238="CR",'28 Populations and thresholds'!$J$238="EN",'28 Populations and thresholds'!$J$238="VU")</f>
        <v>0</v>
      </c>
      <c r="M26" s="273">
        <f>D26/'28 Populations and thresholds'!$H$238</f>
        <v>1.4285714285714285E-2</v>
      </c>
      <c r="N26" s="263" t="str">
        <f t="shared" si="2"/>
        <v xml:space="preserve"> </v>
      </c>
      <c r="O26" s="275"/>
      <c r="P26" s="263" t="str">
        <f t="shared" si="3"/>
        <v xml:space="preserve"> </v>
      </c>
    </row>
    <row r="27" spans="1:16" s="4" customFormat="1" x14ac:dyDescent="0.2">
      <c r="A27" s="143" t="s">
        <v>1761</v>
      </c>
      <c r="B27" s="40" t="s">
        <v>946</v>
      </c>
      <c r="C27" s="4" t="s">
        <v>3756</v>
      </c>
      <c r="D27" s="41">
        <v>5000</v>
      </c>
      <c r="E27" s="46">
        <v>36244</v>
      </c>
      <c r="F27" s="263" t="str">
        <f t="shared" si="0"/>
        <v xml:space="preserve"> </v>
      </c>
      <c r="G27" s="143" t="s">
        <v>21</v>
      </c>
      <c r="H27" s="143" t="s">
        <v>190</v>
      </c>
      <c r="I27" s="263" t="str">
        <f t="shared" si="1"/>
        <v xml:space="preserve"> </v>
      </c>
      <c r="J27" s="38" t="str">
        <f>IF(D27&gt;=('28 Populations and thresholds'!$I$175),"YES"," ")</f>
        <v>YES</v>
      </c>
      <c r="K27" s="38" t="str">
        <f>IF(J27="YES"," ",IF(D27&gt;=('28 Populations and thresholds'!$I$175)*0.25,"YES"))</f>
        <v xml:space="preserve"> </v>
      </c>
      <c r="L27" s="38" t="b">
        <f>OR('28 Populations and thresholds'!$J$175="CR",'28 Populations and thresholds'!$J$175="EN",'28 Populations and thresholds'!$J$175="VU")</f>
        <v>0</v>
      </c>
      <c r="M27" s="75">
        <f>D27/'28 Populations and thresholds'!$H$175</f>
        <v>3.5971223021582732E-2</v>
      </c>
      <c r="N27" s="263" t="str">
        <f t="shared" si="2"/>
        <v xml:space="preserve"> </v>
      </c>
      <c r="O27" s="12"/>
      <c r="P27" s="263" t="str">
        <f t="shared" si="3"/>
        <v xml:space="preserve"> </v>
      </c>
    </row>
    <row r="28" spans="1:16" s="4" customFormat="1" x14ac:dyDescent="0.2">
      <c r="A28" s="143" t="s">
        <v>1761</v>
      </c>
      <c r="B28" s="40" t="s">
        <v>946</v>
      </c>
      <c r="C28" s="4" t="s">
        <v>3767</v>
      </c>
      <c r="D28" s="41">
        <v>5500</v>
      </c>
      <c r="E28" s="46">
        <v>36244</v>
      </c>
      <c r="F28" s="263" t="str">
        <f t="shared" si="0"/>
        <v xml:space="preserve"> </v>
      </c>
      <c r="G28" s="143" t="s">
        <v>21</v>
      </c>
      <c r="H28" s="143" t="s">
        <v>190</v>
      </c>
      <c r="I28" s="263" t="str">
        <f t="shared" si="1"/>
        <v xml:space="preserve"> </v>
      </c>
      <c r="J28" s="38" t="str">
        <f>IF(D28&gt;=('28 Populations and thresholds'!$I$195),"YES"," ")</f>
        <v>YES</v>
      </c>
      <c r="K28" s="38" t="str">
        <f>IF(J28="YES"," ",IF(D28&gt;=('28 Populations and thresholds'!$I$195)*0.25,"YES"))</f>
        <v xml:space="preserve"> </v>
      </c>
      <c r="L28" s="38" t="b">
        <f>OR('28 Populations and thresholds'!$J$195="CR",'28 Populations and thresholds'!$J$195="EN",'28 Populations and thresholds'!$J$195="VU")</f>
        <v>1</v>
      </c>
      <c r="M28" s="75">
        <f>D28/'28 Populations and thresholds'!$H$195</f>
        <v>1.896551724137931E-2</v>
      </c>
      <c r="N28" s="263" t="str">
        <f t="shared" si="2"/>
        <v xml:space="preserve"> </v>
      </c>
      <c r="O28" s="12"/>
      <c r="P28" s="263" t="str">
        <f t="shared" si="3"/>
        <v xml:space="preserve"> </v>
      </c>
    </row>
    <row r="29" spans="1:16" s="4" customFormat="1" x14ac:dyDescent="0.2">
      <c r="A29" s="267" t="s">
        <v>1761</v>
      </c>
      <c r="B29" s="268" t="s">
        <v>1134</v>
      </c>
      <c r="C29" s="269" t="s">
        <v>3480</v>
      </c>
      <c r="D29" s="270">
        <v>3400</v>
      </c>
      <c r="E29" s="271">
        <v>34700</v>
      </c>
      <c r="F29" s="263" t="str">
        <f t="shared" si="0"/>
        <v xml:space="preserve"> </v>
      </c>
      <c r="G29" s="267" t="s">
        <v>21</v>
      </c>
      <c r="H29" s="267" t="s">
        <v>58</v>
      </c>
      <c r="I29" s="263" t="str">
        <f t="shared" si="1"/>
        <v xml:space="preserve"> </v>
      </c>
      <c r="J29" s="272" t="str">
        <f>IF(D29&gt;=('28 Populations and thresholds'!$I$203),"YES"," ")</f>
        <v>YES</v>
      </c>
      <c r="K29" s="272" t="str">
        <f>IF(J29="YES"," ",IF(D29&gt;=('28 Populations and thresholds'!$I$203)*0.25,"YES"))</f>
        <v xml:space="preserve"> </v>
      </c>
      <c r="L29" s="272" t="b">
        <f>OR('28 Populations and thresholds'!$J$203="CR",'28 Populations and thresholds'!$J$203="EN",'28 Populations and thresholds'!$J$203="VU")</f>
        <v>0</v>
      </c>
      <c r="M29" s="273">
        <f>D29/'28 Populations and thresholds'!$H$203</f>
        <v>2.5185185185185185E-2</v>
      </c>
      <c r="N29" s="263" t="str">
        <f t="shared" si="2"/>
        <v xml:space="preserve"> </v>
      </c>
      <c r="O29" s="269"/>
      <c r="P29" s="263" t="str">
        <f t="shared" si="3"/>
        <v xml:space="preserve"> </v>
      </c>
    </row>
    <row r="30" spans="1:16" s="4" customFormat="1" x14ac:dyDescent="0.2">
      <c r="A30" s="267" t="s">
        <v>1761</v>
      </c>
      <c r="B30" s="268" t="s">
        <v>1134</v>
      </c>
      <c r="C30" s="269" t="s">
        <v>3455</v>
      </c>
      <c r="D30" s="270">
        <v>1200</v>
      </c>
      <c r="E30" s="271">
        <v>34486</v>
      </c>
      <c r="F30" s="263" t="str">
        <f t="shared" si="0"/>
        <v xml:space="preserve"> </v>
      </c>
      <c r="G30" s="267" t="s">
        <v>21</v>
      </c>
      <c r="H30" s="267" t="s">
        <v>58</v>
      </c>
      <c r="I30" s="263" t="str">
        <f t="shared" si="1"/>
        <v xml:space="preserve"> </v>
      </c>
      <c r="J30" s="272" t="str">
        <f>IF(D30&gt;=('28 Populations and thresholds'!$I$159),"YES"," ")</f>
        <v>YES</v>
      </c>
      <c r="K30" s="272" t="str">
        <f>IF(J30="YES"," ",IF(D30&gt;=('28 Populations and thresholds'!$I$159)*0.25,"YES"))</f>
        <v xml:space="preserve"> </v>
      </c>
      <c r="L30" s="272" t="b">
        <f>OR('28 Populations and thresholds'!$J$159="CR",'28 Populations and thresholds'!$J$159="EN",'28 Populations and thresholds'!$J$159="VU")</f>
        <v>0</v>
      </c>
      <c r="M30" s="273">
        <f>D30/'28 Populations and thresholds'!$H$159</f>
        <v>2.4E-2</v>
      </c>
      <c r="N30" s="263" t="str">
        <f t="shared" si="2"/>
        <v xml:space="preserve"> </v>
      </c>
      <c r="O30" s="275"/>
      <c r="P30" s="263" t="str">
        <f t="shared" si="3"/>
        <v xml:space="preserve"> </v>
      </c>
    </row>
    <row r="31" spans="1:16" s="4" customFormat="1" x14ac:dyDescent="0.2">
      <c r="A31" s="267" t="s">
        <v>1761</v>
      </c>
      <c r="B31" s="268" t="s">
        <v>1134</v>
      </c>
      <c r="C31" s="269" t="s">
        <v>3770</v>
      </c>
      <c r="D31" s="270">
        <v>12595</v>
      </c>
      <c r="E31" s="271">
        <v>37289</v>
      </c>
      <c r="F31" s="263" t="str">
        <f t="shared" si="0"/>
        <v xml:space="preserve"> </v>
      </c>
      <c r="G31" s="267" t="s">
        <v>21</v>
      </c>
      <c r="H31" s="267" t="s">
        <v>1105</v>
      </c>
      <c r="I31" s="263" t="str">
        <f t="shared" si="1"/>
        <v xml:space="preserve"> </v>
      </c>
      <c r="J31" s="272" t="str">
        <f>IF(D31&gt;=('28 Populations and thresholds'!$I$199),"YES"," ")</f>
        <v>YES</v>
      </c>
      <c r="K31" s="272" t="str">
        <f>IF(J31="YES"," ",IF(D31&gt;=('28 Populations and thresholds'!$I$199)*0.25,"YES"))</f>
        <v xml:space="preserve"> </v>
      </c>
      <c r="L31" s="272" t="b">
        <f>OR('28 Populations and thresholds'!$J$199="CR",'28 Populations and thresholds'!$J$199="EN",'28 Populations and thresholds'!$J$199="VU")</f>
        <v>0</v>
      </c>
      <c r="M31" s="273">
        <f>D31/'28 Populations and thresholds'!$H$199</f>
        <v>3.9984126984126983E-2</v>
      </c>
      <c r="N31" s="263" t="str">
        <f t="shared" si="2"/>
        <v xml:space="preserve"> </v>
      </c>
      <c r="O31" s="269"/>
      <c r="P31" s="263" t="str">
        <f t="shared" si="3"/>
        <v xml:space="preserve"> </v>
      </c>
    </row>
    <row r="32" spans="1:16" s="4" customFormat="1" x14ac:dyDescent="0.2">
      <c r="A32" s="267" t="s">
        <v>1761</v>
      </c>
      <c r="B32" s="268" t="s">
        <v>1134</v>
      </c>
      <c r="C32" s="269" t="s">
        <v>3766</v>
      </c>
      <c r="D32" s="270">
        <v>2800</v>
      </c>
      <c r="E32" s="271">
        <v>35827</v>
      </c>
      <c r="F32" s="263" t="str">
        <f t="shared" si="0"/>
        <v xml:space="preserve"> </v>
      </c>
      <c r="G32" s="267" t="s">
        <v>21</v>
      </c>
      <c r="H32" s="267" t="s">
        <v>58</v>
      </c>
      <c r="I32" s="263" t="str">
        <f t="shared" si="1"/>
        <v xml:space="preserve"> </v>
      </c>
      <c r="J32" s="272" t="str">
        <f>IF(D32&gt;=('28 Populations and thresholds'!$I$194),"YES"," ")</f>
        <v>YES</v>
      </c>
      <c r="K32" s="272" t="str">
        <f>IF(J32="YES"," ",IF(D32&gt;=('28 Populations and thresholds'!$I$194)*0.25,"YES"))</f>
        <v xml:space="preserve"> </v>
      </c>
      <c r="L32" s="272" t="b">
        <f>OR('28 Populations and thresholds'!$J$194="CR",'28 Populations and thresholds'!$J$194="EN",'28 Populations and thresholds'!$J$194="VU")</f>
        <v>0</v>
      </c>
      <c r="M32" s="273">
        <f>D32/'28 Populations and thresholds'!$H$194</f>
        <v>9.8245614035087719E-2</v>
      </c>
      <c r="N32" s="263" t="str">
        <f t="shared" si="2"/>
        <v xml:space="preserve"> </v>
      </c>
      <c r="O32" s="269"/>
      <c r="P32" s="263" t="str">
        <f t="shared" si="3"/>
        <v xml:space="preserve"> </v>
      </c>
    </row>
    <row r="33" spans="1:16" s="4" customFormat="1" x14ac:dyDescent="0.2">
      <c r="A33" s="143" t="s">
        <v>1761</v>
      </c>
      <c r="B33" s="40" t="s">
        <v>1165</v>
      </c>
      <c r="C33" s="111" t="s">
        <v>3474</v>
      </c>
      <c r="D33" s="41">
        <v>1106</v>
      </c>
      <c r="E33" s="46">
        <v>30779</v>
      </c>
      <c r="F33" s="263" t="str">
        <f t="shared" si="0"/>
        <v xml:space="preserve"> </v>
      </c>
      <c r="G33" s="143" t="s">
        <v>21</v>
      </c>
      <c r="H33" s="143" t="s">
        <v>58</v>
      </c>
      <c r="I33" s="263" t="str">
        <f t="shared" si="1"/>
        <v xml:space="preserve"> </v>
      </c>
      <c r="J33" s="38" t="str">
        <f>IF(D33&gt;=('28 Populations and thresholds'!$I$198),"YES"," ")</f>
        <v>YES</v>
      </c>
      <c r="K33" s="38" t="str">
        <f>IF(J33="YES"," ",IF(D33&gt;=('28 Populations and thresholds'!$I$198)*0.25,"YES"))</f>
        <v xml:space="preserve"> </v>
      </c>
      <c r="L33" s="38" t="b">
        <f>OR('28 Populations and thresholds'!$J$198="CR",'28 Populations and thresholds'!$J$198="EN",'28 Populations and thresholds'!$J$198="VU")</f>
        <v>0</v>
      </c>
      <c r="M33" s="75">
        <f>D33/'28 Populations and thresholds'!$H$198</f>
        <v>5.0272727272727274E-2</v>
      </c>
      <c r="N33" s="263" t="str">
        <f t="shared" si="2"/>
        <v xml:space="preserve"> </v>
      </c>
      <c r="P33" s="263" t="str">
        <f t="shared" si="3"/>
        <v xml:space="preserve"> </v>
      </c>
    </row>
    <row r="34" spans="1:16" s="4" customFormat="1" x14ac:dyDescent="0.2">
      <c r="A34" s="267" t="s">
        <v>1761</v>
      </c>
      <c r="B34" s="268" t="s">
        <v>942</v>
      </c>
      <c r="C34" s="269" t="s">
        <v>3756</v>
      </c>
      <c r="D34" s="270">
        <v>6000</v>
      </c>
      <c r="E34" s="271">
        <v>33688</v>
      </c>
      <c r="F34" s="263" t="str">
        <f t="shared" si="0"/>
        <v xml:space="preserve"> </v>
      </c>
      <c r="G34" s="267" t="s">
        <v>21</v>
      </c>
      <c r="H34" s="267" t="s">
        <v>190</v>
      </c>
      <c r="I34" s="263" t="str">
        <f t="shared" si="1"/>
        <v xml:space="preserve"> </v>
      </c>
      <c r="J34" s="272" t="str">
        <f>IF(D34&gt;=('28 Populations and thresholds'!$I$175),"YES"," ")</f>
        <v>YES</v>
      </c>
      <c r="K34" s="272" t="str">
        <f>IF(J34="YES"," ",IF(D34&gt;=('28 Populations and thresholds'!$I$175)*0.25,"YES"))</f>
        <v xml:space="preserve"> </v>
      </c>
      <c r="L34" s="272" t="b">
        <f>OR('28 Populations and thresholds'!$J$175="CR",'28 Populations and thresholds'!$J$175="EN",'28 Populations and thresholds'!$J$175="VU")</f>
        <v>0</v>
      </c>
      <c r="M34" s="273">
        <f>D34/'28 Populations and thresholds'!$H$175</f>
        <v>4.3165467625899283E-2</v>
      </c>
      <c r="N34" s="263" t="str">
        <f t="shared" si="2"/>
        <v xml:space="preserve"> </v>
      </c>
      <c r="O34" s="275"/>
      <c r="P34" s="263" t="str">
        <f t="shared" si="3"/>
        <v xml:space="preserve"> </v>
      </c>
    </row>
    <row r="35" spans="1:16" s="4" customFormat="1" x14ac:dyDescent="0.2">
      <c r="A35" s="267" t="s">
        <v>1761</v>
      </c>
      <c r="B35" s="268" t="s">
        <v>942</v>
      </c>
      <c r="C35" s="269" t="s">
        <v>3470</v>
      </c>
      <c r="D35" s="270">
        <v>700</v>
      </c>
      <c r="E35" s="271">
        <v>36336</v>
      </c>
      <c r="F35" s="263" t="str">
        <f t="shared" si="0"/>
        <v xml:space="preserve"> </v>
      </c>
      <c r="G35" s="267" t="s">
        <v>21</v>
      </c>
      <c r="H35" s="267" t="s">
        <v>190</v>
      </c>
      <c r="I35" s="263" t="str">
        <f t="shared" si="1"/>
        <v xml:space="preserve"> </v>
      </c>
      <c r="J35" s="272" t="str">
        <f>IF(D35&gt;=('28 Populations and thresholds'!$I$181),"YES"," ")</f>
        <v>YES</v>
      </c>
      <c r="K35" s="272" t="str">
        <f>IF(J35="YES"," ",IF(D35&gt;=('28 Populations and thresholds'!$I$181)*0.25,"YES"))</f>
        <v xml:space="preserve"> </v>
      </c>
      <c r="L35" s="272" t="b">
        <f>OR('28 Populations and thresholds'!$J$181="CR",'28 Populations and thresholds'!$J$181="EN",'28 Populations and thresholds'!$J$181="VU")</f>
        <v>1</v>
      </c>
      <c r="M35" s="273">
        <f>D35/'28 Populations and thresholds'!$H$181</f>
        <v>2.1874999999999999E-2</v>
      </c>
      <c r="N35" s="263" t="str">
        <f t="shared" si="2"/>
        <v xml:space="preserve"> </v>
      </c>
      <c r="O35" s="269"/>
      <c r="P35" s="263" t="str">
        <f t="shared" si="3"/>
        <v xml:space="preserve"> </v>
      </c>
    </row>
    <row r="36" spans="1:16" s="4" customFormat="1" x14ac:dyDescent="0.2">
      <c r="A36" s="143" t="s">
        <v>1761</v>
      </c>
      <c r="B36" s="40" t="s">
        <v>1285</v>
      </c>
      <c r="C36" s="4" t="s">
        <v>3459</v>
      </c>
      <c r="D36" s="41">
        <v>1540</v>
      </c>
      <c r="E36" s="46">
        <v>35021</v>
      </c>
      <c r="F36" s="263" t="str">
        <f t="shared" si="0"/>
        <v xml:space="preserve"> </v>
      </c>
      <c r="G36" s="143" t="s">
        <v>21</v>
      </c>
      <c r="H36" s="143" t="s">
        <v>58</v>
      </c>
      <c r="I36" s="263" t="str">
        <f t="shared" si="1"/>
        <v xml:space="preserve"> </v>
      </c>
      <c r="J36" s="38" t="str">
        <f>IF(D36&gt;=(('28 Populations and thresholds'!$I$160)+('28 Populations and thresholds'!$I$163)),"YES"," ")</f>
        <v>YES</v>
      </c>
      <c r="K36" s="38" t="str">
        <f>IF(J36="YES"," ",IF(D36&gt;=(('28 Populations and thresholds'!$I$160)+('28 Populations and thresholds'!$I$163))*0.25,"YES"))</f>
        <v xml:space="preserve"> </v>
      </c>
      <c r="L36" s="38" t="b">
        <f>OR('28 Populations and thresholds'!$J$160="CR",'28 Populations and thresholds'!$J$160="EN",'28 Populations and thresholds'!$J$160="VU")</f>
        <v>0</v>
      </c>
      <c r="M36" s="75">
        <f>D36/(('28 Populations and thresholds'!$H$160)+('28 Populations and thresholds'!$H$163))</f>
        <v>0.04</v>
      </c>
      <c r="N36" s="263" t="str">
        <f t="shared" si="2"/>
        <v xml:space="preserve"> </v>
      </c>
      <c r="O36" s="121" t="s">
        <v>4563</v>
      </c>
      <c r="P36" s="263" t="str">
        <f t="shared" si="3"/>
        <v xml:space="preserve"> </v>
      </c>
    </row>
    <row r="37" spans="1:16" s="4" customFormat="1" x14ac:dyDescent="0.2">
      <c r="A37" s="267" t="s">
        <v>1761</v>
      </c>
      <c r="B37" s="268" t="s">
        <v>1117</v>
      </c>
      <c r="C37" s="269" t="s">
        <v>3765</v>
      </c>
      <c r="D37" s="270">
        <v>400</v>
      </c>
      <c r="E37" s="271">
        <v>34227</v>
      </c>
      <c r="F37" s="263" t="str">
        <f t="shared" si="0"/>
        <v xml:space="preserve"> </v>
      </c>
      <c r="G37" s="267" t="s">
        <v>21</v>
      </c>
      <c r="H37" s="267" t="s">
        <v>190</v>
      </c>
      <c r="I37" s="263" t="str">
        <f t="shared" si="1"/>
        <v xml:space="preserve"> </v>
      </c>
      <c r="J37" s="272" t="str">
        <f>IF(D37&gt;=('28 Populations and thresholds'!$I$193),"YES"," ")</f>
        <v xml:space="preserve"> </v>
      </c>
      <c r="K37" s="272" t="str">
        <f>IF(J37="YES"," ",IF(D37&gt;=('28 Populations and thresholds'!$I$193)*0.25,"YES"))</f>
        <v>YES</v>
      </c>
      <c r="L37" s="272" t="b">
        <f>OR('28 Populations and thresholds'!$J$193="CR",'28 Populations and thresholds'!$J$193="EN",'28 Populations and thresholds'!$J$193="VU")</f>
        <v>0</v>
      </c>
      <c r="M37" s="273">
        <f>D37/'28 Populations and thresholds'!$H$193</f>
        <v>9.0909090909090905E-3</v>
      </c>
      <c r="N37" s="263" t="str">
        <f t="shared" si="2"/>
        <v xml:space="preserve"> </v>
      </c>
      <c r="O37" s="269"/>
      <c r="P37" s="263" t="str">
        <f t="shared" si="3"/>
        <v xml:space="preserve"> </v>
      </c>
    </row>
    <row r="38" spans="1:16" s="4" customFormat="1" x14ac:dyDescent="0.2">
      <c r="A38" s="267" t="s">
        <v>1761</v>
      </c>
      <c r="B38" s="268" t="s">
        <v>1117</v>
      </c>
      <c r="C38" s="269" t="s">
        <v>3766</v>
      </c>
      <c r="D38" s="270">
        <v>350</v>
      </c>
      <c r="E38" s="271">
        <v>36418</v>
      </c>
      <c r="F38" s="263" t="str">
        <f t="shared" si="0"/>
        <v xml:space="preserve"> </v>
      </c>
      <c r="G38" s="267" t="s">
        <v>21</v>
      </c>
      <c r="H38" s="267" t="s">
        <v>190</v>
      </c>
      <c r="I38" s="263" t="str">
        <f t="shared" si="1"/>
        <v xml:space="preserve"> </v>
      </c>
      <c r="J38" s="272" t="str">
        <f>IF(D38&gt;=('28 Populations and thresholds'!$I$194),"YES"," ")</f>
        <v>YES</v>
      </c>
      <c r="K38" s="272" t="str">
        <f>IF(J38="YES"," ",IF(D38&gt;=('28 Populations and thresholds'!$I$194)*0.25,"YES"))</f>
        <v xml:space="preserve"> </v>
      </c>
      <c r="L38" s="272" t="b">
        <f>OR('28 Populations and thresholds'!$J$194="CR",'28 Populations and thresholds'!$J$194="EN",'28 Populations and thresholds'!$J$194="VU")</f>
        <v>0</v>
      </c>
      <c r="M38" s="273">
        <f>D38/'28 Populations and thresholds'!$H$194</f>
        <v>1.2280701754385965E-2</v>
      </c>
      <c r="N38" s="263" t="str">
        <f t="shared" si="2"/>
        <v xml:space="preserve"> </v>
      </c>
      <c r="O38" s="269"/>
      <c r="P38" s="263" t="str">
        <f t="shared" si="3"/>
        <v xml:space="preserve"> </v>
      </c>
    </row>
    <row r="39" spans="1:16" s="4" customFormat="1" x14ac:dyDescent="0.2">
      <c r="A39" s="143" t="s">
        <v>1761</v>
      </c>
      <c r="B39" s="40" t="s">
        <v>1019</v>
      </c>
      <c r="C39" s="111" t="s">
        <v>3758</v>
      </c>
      <c r="D39" s="41">
        <v>1027</v>
      </c>
      <c r="E39" s="46">
        <v>34779</v>
      </c>
      <c r="F39" s="263" t="str">
        <f t="shared" si="0"/>
        <v xml:space="preserve"> </v>
      </c>
      <c r="G39" s="143" t="s">
        <v>21</v>
      </c>
      <c r="H39" s="143" t="s">
        <v>357</v>
      </c>
      <c r="I39" s="263" t="str">
        <f t="shared" si="1"/>
        <v xml:space="preserve"> </v>
      </c>
      <c r="J39" s="38" t="str">
        <f>IF(D39&gt;=('28 Populations and thresholds'!$I$179),"YES"," ")</f>
        <v>YES</v>
      </c>
      <c r="K39" s="38" t="str">
        <f>IF(J39="YES"," ",IF(D39&gt;=('28 Populations and thresholds'!$I$179)*0.25,"YES"))</f>
        <v xml:space="preserve"> </v>
      </c>
      <c r="L39" s="38" t="b">
        <f>OR('28 Populations and thresholds'!$J$179="CR",'28 Populations and thresholds'!$J$179="EN",'28 Populations and thresholds'!$J$179="VU")</f>
        <v>0</v>
      </c>
      <c r="M39" s="75">
        <f>D39/'28 Populations and thresholds'!$H$179</f>
        <v>1.8672727272727271E-2</v>
      </c>
      <c r="N39" s="263" t="str">
        <f t="shared" si="2"/>
        <v xml:space="preserve"> </v>
      </c>
      <c r="P39" s="263" t="str">
        <f t="shared" si="3"/>
        <v xml:space="preserve"> </v>
      </c>
    </row>
    <row r="40" spans="1:16" s="4" customFormat="1" x14ac:dyDescent="0.2">
      <c r="A40" s="267" t="s">
        <v>1761</v>
      </c>
      <c r="B40" s="268" t="s">
        <v>1312</v>
      </c>
      <c r="C40" s="269" t="s">
        <v>3742</v>
      </c>
      <c r="D40" s="270">
        <v>600</v>
      </c>
      <c r="E40" s="276"/>
      <c r="F40" s="263" t="str">
        <f t="shared" si="0"/>
        <v xml:space="preserve"> </v>
      </c>
      <c r="G40" s="267" t="s">
        <v>21</v>
      </c>
      <c r="H40" s="267" t="s">
        <v>421</v>
      </c>
      <c r="I40" s="263" t="str">
        <f t="shared" si="1"/>
        <v xml:space="preserve"> </v>
      </c>
      <c r="J40" s="272" t="str">
        <f>IF(D40&gt;=('28 Populations and thresholds'!$I$148),"YES"," ")</f>
        <v>YES</v>
      </c>
      <c r="K40" s="272" t="str">
        <f>IF(J40="YES"," ",IF(D40&gt;=('28 Populations and thresholds'!$I$148)*0.25,"YES"))</f>
        <v xml:space="preserve"> </v>
      </c>
      <c r="L40" s="272" t="b">
        <f>OR('28 Populations and thresholds'!$J$148="CR",'28 Populations and thresholds'!$J$148="EN",'28 Populations and thresholds'!$J$148="VU")</f>
        <v>0</v>
      </c>
      <c r="M40" s="273">
        <f>D40/'28 Populations and thresholds'!$H$148</f>
        <v>6.0000000000000001E-3</v>
      </c>
      <c r="N40" s="263" t="str">
        <f t="shared" si="2"/>
        <v xml:space="preserve"> </v>
      </c>
      <c r="O40" s="275"/>
      <c r="P40" s="263" t="str">
        <f t="shared" si="3"/>
        <v xml:space="preserve"> </v>
      </c>
    </row>
    <row r="41" spans="1:16" s="4" customFormat="1" x14ac:dyDescent="0.2">
      <c r="A41" s="143" t="s">
        <v>1761</v>
      </c>
      <c r="B41" s="40" t="s">
        <v>1179</v>
      </c>
      <c r="C41" s="4" t="s">
        <v>3474</v>
      </c>
      <c r="D41" s="41">
        <v>360</v>
      </c>
      <c r="E41" s="46">
        <v>31322</v>
      </c>
      <c r="F41" s="263" t="str">
        <f t="shared" si="0"/>
        <v xml:space="preserve"> </v>
      </c>
      <c r="G41" s="143" t="s">
        <v>21</v>
      </c>
      <c r="H41" s="143" t="s">
        <v>58</v>
      </c>
      <c r="I41" s="263" t="str">
        <f t="shared" si="1"/>
        <v xml:space="preserve"> </v>
      </c>
      <c r="J41" s="38" t="str">
        <f>IF(D41&gt;=('28 Populations and thresholds'!$I$198),"YES"," ")</f>
        <v>YES</v>
      </c>
      <c r="K41" s="38" t="str">
        <f>IF(J41="YES"," ",IF(D41&gt;=('28 Populations and thresholds'!$I$198)*0.25,"YES"))</f>
        <v xml:space="preserve"> </v>
      </c>
      <c r="L41" s="38" t="b">
        <f>OR('28 Populations and thresholds'!$J$198="CR",'28 Populations and thresholds'!$J$198="EN",'28 Populations and thresholds'!$J$198="VU")</f>
        <v>0</v>
      </c>
      <c r="M41" s="75">
        <f>D41/'28 Populations and thresholds'!$H$198</f>
        <v>1.6363636363636365E-2</v>
      </c>
      <c r="N41" s="263" t="str">
        <f t="shared" si="2"/>
        <v xml:space="preserve"> </v>
      </c>
      <c r="P41" s="263" t="str">
        <f t="shared" si="3"/>
        <v xml:space="preserve"> </v>
      </c>
    </row>
    <row r="42" spans="1:16" s="4" customFormat="1" x14ac:dyDescent="0.2">
      <c r="A42" s="267" t="s">
        <v>1761</v>
      </c>
      <c r="B42" s="268" t="s">
        <v>952</v>
      </c>
      <c r="C42" s="269" t="s">
        <v>3756</v>
      </c>
      <c r="D42" s="270">
        <v>2058</v>
      </c>
      <c r="E42" s="271">
        <v>35412</v>
      </c>
      <c r="F42" s="263" t="str">
        <f t="shared" si="0"/>
        <v xml:space="preserve"> </v>
      </c>
      <c r="G42" s="267" t="s">
        <v>21</v>
      </c>
      <c r="H42" s="267" t="s">
        <v>361</v>
      </c>
      <c r="I42" s="263" t="str">
        <f t="shared" si="1"/>
        <v xml:space="preserve"> </v>
      </c>
      <c r="J42" s="272" t="str">
        <f>IF(D42&gt;=('28 Populations and thresholds'!$I$175),"YES"," ")</f>
        <v>YES</v>
      </c>
      <c r="K42" s="272" t="str">
        <f>IF(J42="YES"," ",IF(D42&gt;=('28 Populations and thresholds'!$I$175)*0.25,"YES"))</f>
        <v xml:space="preserve"> </v>
      </c>
      <c r="L42" s="272" t="b">
        <f>OR('28 Populations and thresholds'!$J$175="CR",'28 Populations and thresholds'!$J$175="EN",'28 Populations and thresholds'!$J$175="VU")</f>
        <v>0</v>
      </c>
      <c r="M42" s="273">
        <f>D42/'28 Populations and thresholds'!$H$175</f>
        <v>1.4805755395683453E-2</v>
      </c>
      <c r="N42" s="263" t="str">
        <f t="shared" si="2"/>
        <v xml:space="preserve"> </v>
      </c>
      <c r="O42" s="275"/>
      <c r="P42" s="263" t="str">
        <f t="shared" si="3"/>
        <v xml:space="preserve"> </v>
      </c>
    </row>
    <row r="43" spans="1:16" s="4" customFormat="1" x14ac:dyDescent="0.2">
      <c r="A43" s="267" t="s">
        <v>1761</v>
      </c>
      <c r="B43" s="268" t="s">
        <v>952</v>
      </c>
      <c r="C43" s="269" t="s">
        <v>3770</v>
      </c>
      <c r="D43" s="270">
        <v>4598</v>
      </c>
      <c r="E43" s="271">
        <v>36403</v>
      </c>
      <c r="F43" s="263" t="str">
        <f t="shared" si="0"/>
        <v xml:space="preserve"> </v>
      </c>
      <c r="G43" s="267" t="s">
        <v>21</v>
      </c>
      <c r="H43" s="267" t="s">
        <v>147</v>
      </c>
      <c r="I43" s="263" t="str">
        <f t="shared" si="1"/>
        <v xml:space="preserve"> </v>
      </c>
      <c r="J43" s="272" t="str">
        <f>IF(D43&gt;=('28 Populations and thresholds'!$I$199),"YES"," ")</f>
        <v>YES</v>
      </c>
      <c r="K43" s="272" t="str">
        <f>IF(J43="YES"," ",IF(D43&gt;=('28 Populations and thresholds'!$I$199)*0.25,"YES"))</f>
        <v xml:space="preserve"> </v>
      </c>
      <c r="L43" s="272" t="b">
        <f>OR('28 Populations and thresholds'!$J$199="CR",'28 Populations and thresholds'!$J$199="EN",'28 Populations and thresholds'!$J$199="VU")</f>
        <v>0</v>
      </c>
      <c r="M43" s="273">
        <f>D43/'28 Populations and thresholds'!$H$199</f>
        <v>1.4596825396825396E-2</v>
      </c>
      <c r="N43" s="263" t="str">
        <f t="shared" si="2"/>
        <v xml:space="preserve"> </v>
      </c>
      <c r="O43" s="269"/>
      <c r="P43" s="263" t="str">
        <f t="shared" si="3"/>
        <v xml:space="preserve"> </v>
      </c>
    </row>
    <row r="44" spans="1:16" s="4" customFormat="1" x14ac:dyDescent="0.2">
      <c r="A44" s="12" t="s">
        <v>1761</v>
      </c>
      <c r="B44" s="56" t="s">
        <v>4585</v>
      </c>
      <c r="C44" s="115" t="s">
        <v>3794</v>
      </c>
      <c r="D44" s="105">
        <v>604000</v>
      </c>
      <c r="E44" s="106" t="s">
        <v>4314</v>
      </c>
      <c r="F44" s="263" t="str">
        <f t="shared" si="0"/>
        <v xml:space="preserve"> </v>
      </c>
      <c r="G44" s="12"/>
      <c r="H44" s="12" t="s">
        <v>4323</v>
      </c>
      <c r="I44" s="263" t="str">
        <f t="shared" si="1"/>
        <v xml:space="preserve"> </v>
      </c>
      <c r="J44" s="38" t="str">
        <f>IF(D44&gt;=('28 Populations and thresholds'!$I$256),"YES"," ")</f>
        <v>YES</v>
      </c>
      <c r="K44" s="38" t="str">
        <f>IF(J44="YES"," ",IF(D44&gt;=('28 Populations and thresholds'!$I$256)*0.25,"YES"))</f>
        <v xml:space="preserve"> </v>
      </c>
      <c r="L44" s="38" t="b">
        <f>OR('28 Populations and thresholds'!$J$256="CR",'28 Populations and thresholds'!$J$256="EN",'28 Populations and thresholds'!$J$256="VU")</f>
        <v>0</v>
      </c>
      <c r="M44" s="75">
        <f>D44/'28 Populations and thresholds'!$H$256</f>
        <v>0.60399939600060404</v>
      </c>
      <c r="N44" s="263" t="str">
        <f t="shared" si="2"/>
        <v xml:space="preserve"> </v>
      </c>
      <c r="O44" s="12" t="s">
        <v>4315</v>
      </c>
      <c r="P44" s="263" t="str">
        <f t="shared" si="3"/>
        <v xml:space="preserve"> </v>
      </c>
    </row>
    <row r="45" spans="1:16" s="4" customFormat="1" x14ac:dyDescent="0.2">
      <c r="A45" s="12" t="s">
        <v>1761</v>
      </c>
      <c r="B45" s="56" t="s">
        <v>4585</v>
      </c>
      <c r="C45" s="4" t="s">
        <v>3785</v>
      </c>
      <c r="D45" s="105">
        <v>1470</v>
      </c>
      <c r="E45" s="165"/>
      <c r="F45" s="263" t="str">
        <f t="shared" si="0"/>
        <v xml:space="preserve"> </v>
      </c>
      <c r="G45" s="12" t="s">
        <v>3881</v>
      </c>
      <c r="H45" s="12" t="s">
        <v>3886</v>
      </c>
      <c r="I45" s="263" t="str">
        <f t="shared" si="1"/>
        <v xml:space="preserve"> </v>
      </c>
      <c r="J45" s="38" t="str">
        <f>IF(D45&gt;=('28 Populations and thresholds'!$I$232),"YES"," ")</f>
        <v>YES</v>
      </c>
      <c r="K45" s="38" t="str">
        <f>IF(J45="YES"," ",IF(D45&gt;=('28 Populations and thresholds'!$I$232)*0.25,"YES"))</f>
        <v xml:space="preserve"> </v>
      </c>
      <c r="L45" s="38" t="b">
        <f>OR('28 Populations and thresholds'!$J$232="CR",'28 Populations and thresholds'!$J$232="EN",'28 Populations and thresholds'!$J$232="VU")</f>
        <v>0</v>
      </c>
      <c r="M45" s="75">
        <f>D45/'28 Populations and thresholds'!$H$232</f>
        <v>1.6333333333333332E-2</v>
      </c>
      <c r="N45" s="263" t="str">
        <f t="shared" si="2"/>
        <v xml:space="preserve"> </v>
      </c>
      <c r="O45" s="12" t="s">
        <v>3887</v>
      </c>
      <c r="P45" s="263" t="str">
        <f t="shared" si="3"/>
        <v xml:space="preserve"> </v>
      </c>
    </row>
    <row r="46" spans="1:16" s="4" customFormat="1" x14ac:dyDescent="0.2">
      <c r="A46" s="267" t="s">
        <v>1761</v>
      </c>
      <c r="B46" s="268" t="s">
        <v>1144</v>
      </c>
      <c r="C46" s="269" t="s">
        <v>3766</v>
      </c>
      <c r="D46" s="270">
        <v>438</v>
      </c>
      <c r="E46" s="271">
        <v>30622</v>
      </c>
      <c r="F46" s="263" t="str">
        <f t="shared" si="0"/>
        <v xml:space="preserve"> </v>
      </c>
      <c r="G46" s="267" t="s">
        <v>21</v>
      </c>
      <c r="H46" s="267" t="s">
        <v>58</v>
      </c>
      <c r="I46" s="263" t="str">
        <f t="shared" si="1"/>
        <v xml:space="preserve"> </v>
      </c>
      <c r="J46" s="272" t="str">
        <f>IF(D46&gt;=('28 Populations and thresholds'!$I$194),"YES"," ")</f>
        <v>YES</v>
      </c>
      <c r="K46" s="272" t="str">
        <f>IF(J46="YES"," ",IF(D46&gt;=('28 Populations and thresholds'!$I$194)*0.25,"YES"))</f>
        <v xml:space="preserve"> </v>
      </c>
      <c r="L46" s="272" t="b">
        <f>OR('28 Populations and thresholds'!$J$194="CR",'28 Populations and thresholds'!$J$194="EN",'28 Populations and thresholds'!$J$194="VU")</f>
        <v>0</v>
      </c>
      <c r="M46" s="273">
        <f>D46/'28 Populations and thresholds'!$H$194</f>
        <v>1.536842105263158E-2</v>
      </c>
      <c r="N46" s="263" t="str">
        <f t="shared" si="2"/>
        <v xml:space="preserve"> </v>
      </c>
      <c r="O46" s="269"/>
      <c r="P46" s="263" t="str">
        <f t="shared" si="3"/>
        <v xml:space="preserve"> </v>
      </c>
    </row>
    <row r="47" spans="1:16" s="4" customFormat="1" x14ac:dyDescent="0.2">
      <c r="A47" s="143" t="s">
        <v>1761</v>
      </c>
      <c r="B47" s="40" t="s">
        <v>928</v>
      </c>
      <c r="C47" s="4" t="s">
        <v>3752</v>
      </c>
      <c r="D47" s="41">
        <v>500</v>
      </c>
      <c r="E47" s="46">
        <v>35827</v>
      </c>
      <c r="F47" s="263" t="str">
        <f t="shared" si="0"/>
        <v xml:space="preserve"> </v>
      </c>
      <c r="G47" s="143" t="s">
        <v>21</v>
      </c>
      <c r="H47" s="143" t="s">
        <v>790</v>
      </c>
      <c r="I47" s="263" t="str">
        <f t="shared" si="1"/>
        <v xml:space="preserve"> </v>
      </c>
      <c r="J47" s="38" t="str">
        <f>IF(D47&gt;=('28 Populations and thresholds'!$I$169),"YES"," ")</f>
        <v>YES</v>
      </c>
      <c r="K47" s="38" t="str">
        <f>IF(J47="YES"," ",IF(D47&gt;=('28 Populations and thresholds'!$I$169)*0.25,"YES"))</f>
        <v xml:space="preserve"> </v>
      </c>
      <c r="L47" s="38" t="b">
        <f>OR('28 Populations and thresholds'!$J$169="CR",'28 Populations and thresholds'!$J$169="EN",'28 Populations and thresholds'!$J$169="VU")</f>
        <v>0</v>
      </c>
      <c r="M47" s="75">
        <f>D47/'28 Populations and thresholds'!$H$169</f>
        <v>5.0000000000000001E-3</v>
      </c>
      <c r="N47" s="263" t="str">
        <f t="shared" si="2"/>
        <v xml:space="preserve"> </v>
      </c>
      <c r="P47" s="263" t="str">
        <f t="shared" si="3"/>
        <v xml:space="preserve"> </v>
      </c>
    </row>
    <row r="48" spans="1:16" s="4" customFormat="1" x14ac:dyDescent="0.2">
      <c r="A48" s="267" t="s">
        <v>1761</v>
      </c>
      <c r="B48" s="268" t="s">
        <v>1079</v>
      </c>
      <c r="C48" s="269" t="s">
        <v>3451</v>
      </c>
      <c r="D48" s="270">
        <v>1440</v>
      </c>
      <c r="E48" s="271">
        <v>36557</v>
      </c>
      <c r="F48" s="263" t="str">
        <f t="shared" si="0"/>
        <v xml:space="preserve"> </v>
      </c>
      <c r="G48" s="267" t="s">
        <v>21</v>
      </c>
      <c r="H48" s="267" t="s">
        <v>870</v>
      </c>
      <c r="I48" s="263" t="str">
        <f t="shared" si="1"/>
        <v xml:space="preserve"> </v>
      </c>
      <c r="J48" s="272" t="str">
        <f>IF(D48&gt;=('28 Populations and thresholds'!$I$154),"YES"," ")</f>
        <v>YES</v>
      </c>
      <c r="K48" s="272" t="str">
        <f>IF(J48="YES"," ",IF(D48&gt;=('28 Populations and thresholds'!$I$154)*0.25,"YES"))</f>
        <v xml:space="preserve"> </v>
      </c>
      <c r="L48" s="272" t="b">
        <f>OR('28 Populations and thresholds'!$J$154="CR",'28 Populations and thresholds'!$J$154="EN",'28 Populations and thresholds'!$J$154="VU")</f>
        <v>0</v>
      </c>
      <c r="M48" s="273">
        <f>D48/'28 Populations and thresholds'!$H$154</f>
        <v>1.3846153846153847E-2</v>
      </c>
      <c r="N48" s="263" t="str">
        <f t="shared" si="2"/>
        <v xml:space="preserve"> </v>
      </c>
      <c r="O48" s="269"/>
      <c r="P48" s="263" t="str">
        <f t="shared" si="3"/>
        <v xml:space="preserve"> </v>
      </c>
    </row>
    <row r="49" spans="1:16" s="4" customFormat="1" x14ac:dyDescent="0.2">
      <c r="A49" s="267" t="s">
        <v>1761</v>
      </c>
      <c r="B49" s="268" t="s">
        <v>1079</v>
      </c>
      <c r="C49" s="268" t="s">
        <v>3799</v>
      </c>
      <c r="D49" s="270">
        <v>2788</v>
      </c>
      <c r="E49" s="271">
        <v>36557</v>
      </c>
      <c r="F49" s="263" t="str">
        <f t="shared" si="0"/>
        <v xml:space="preserve"> </v>
      </c>
      <c r="G49" s="267" t="s">
        <v>21</v>
      </c>
      <c r="H49" s="267" t="s">
        <v>870</v>
      </c>
      <c r="I49" s="263" t="str">
        <f t="shared" si="1"/>
        <v xml:space="preserve"> </v>
      </c>
      <c r="J49" s="272" t="str">
        <f>IF(D49&gt;=(('28 Populations and thresholds'!$I$196)+('28 Populations and thresholds'!$I$197)),"YES"," ")</f>
        <v>YES</v>
      </c>
      <c r="K49" s="272" t="str">
        <f>IF(J49="YES"," ",IF(D49&gt;=(('28 Populations and thresholds'!$I$196)+('28 Populations and thresholds'!$I$197))*0.25,"YES"))</f>
        <v xml:space="preserve"> </v>
      </c>
      <c r="L49" s="272" t="b">
        <f>OR('28 Populations and thresholds'!$J$197="CR",'28 Populations and thresholds'!$J$197="EN",'28 Populations and thresholds'!$J$197="VU")</f>
        <v>0</v>
      </c>
      <c r="M49" s="273">
        <f>D49/(('28 Populations and thresholds'!$H$196)+('28 Populations and thresholds'!$H$197))</f>
        <v>2.2852459016393444E-2</v>
      </c>
      <c r="N49" s="263" t="str">
        <f t="shared" si="2"/>
        <v xml:space="preserve"> </v>
      </c>
      <c r="O49" s="275" t="s">
        <v>4568</v>
      </c>
      <c r="P49" s="263" t="str">
        <f t="shared" si="3"/>
        <v xml:space="preserve"> </v>
      </c>
    </row>
    <row r="50" spans="1:16" s="4" customFormat="1" x14ac:dyDescent="0.2">
      <c r="A50" s="267" t="s">
        <v>1761</v>
      </c>
      <c r="B50" s="268" t="s">
        <v>1079</v>
      </c>
      <c r="C50" s="269" t="s">
        <v>3770</v>
      </c>
      <c r="D50" s="270">
        <v>6157</v>
      </c>
      <c r="E50" s="271">
        <v>36557</v>
      </c>
      <c r="F50" s="263" t="str">
        <f t="shared" si="0"/>
        <v xml:space="preserve"> </v>
      </c>
      <c r="G50" s="267" t="s">
        <v>21</v>
      </c>
      <c r="H50" s="267" t="s">
        <v>870</v>
      </c>
      <c r="I50" s="263" t="str">
        <f t="shared" si="1"/>
        <v xml:space="preserve"> </v>
      </c>
      <c r="J50" s="272" t="str">
        <f>IF(D50&gt;=('28 Populations and thresholds'!$I$199),"YES"," ")</f>
        <v>YES</v>
      </c>
      <c r="K50" s="272" t="str">
        <f>IF(J50="YES"," ",IF(D50&gt;=('28 Populations and thresholds'!$I$199)*0.25,"YES"))</f>
        <v xml:space="preserve"> </v>
      </c>
      <c r="L50" s="272" t="b">
        <f>OR('28 Populations and thresholds'!$J$199="CR",'28 Populations and thresholds'!$J$199="EN",'28 Populations and thresholds'!$J$199="VU")</f>
        <v>0</v>
      </c>
      <c r="M50" s="273">
        <f>D50/'28 Populations and thresholds'!$H$199</f>
        <v>1.9546031746031745E-2</v>
      </c>
      <c r="N50" s="263" t="str">
        <f t="shared" si="2"/>
        <v xml:space="preserve"> </v>
      </c>
      <c r="O50" s="269"/>
      <c r="P50" s="263" t="str">
        <f t="shared" si="3"/>
        <v xml:space="preserve"> </v>
      </c>
    </row>
    <row r="51" spans="1:16" s="4" customFormat="1" x14ac:dyDescent="0.2">
      <c r="A51" s="267" t="s">
        <v>1761</v>
      </c>
      <c r="B51" s="268" t="s">
        <v>1079</v>
      </c>
      <c r="C51" s="280" t="s">
        <v>3766</v>
      </c>
      <c r="D51" s="270">
        <v>385</v>
      </c>
      <c r="E51" s="271">
        <v>36557</v>
      </c>
      <c r="F51" s="263" t="str">
        <f t="shared" si="0"/>
        <v xml:space="preserve"> </v>
      </c>
      <c r="G51" s="267" t="s">
        <v>21</v>
      </c>
      <c r="H51" s="267" t="s">
        <v>870</v>
      </c>
      <c r="I51" s="263" t="str">
        <f t="shared" si="1"/>
        <v xml:space="preserve"> </v>
      </c>
      <c r="J51" s="272" t="str">
        <f>IF(D51&gt;=('28 Populations and thresholds'!$I$194),"YES"," ")</f>
        <v>YES</v>
      </c>
      <c r="K51" s="272" t="str">
        <f>IF(J51="YES"," ",IF(D51&gt;=('28 Populations and thresholds'!$I$194)*0.25,"YES"))</f>
        <v xml:space="preserve"> </v>
      </c>
      <c r="L51" s="272" t="b">
        <f>OR('28 Populations and thresholds'!$J$194="CR",'28 Populations and thresholds'!$J$194="EN",'28 Populations and thresholds'!$J$194="VU")</f>
        <v>0</v>
      </c>
      <c r="M51" s="273">
        <f>D51/'28 Populations and thresholds'!$H$194</f>
        <v>1.3508771929824562E-2</v>
      </c>
      <c r="N51" s="263" t="str">
        <f t="shared" si="2"/>
        <v xml:space="preserve"> </v>
      </c>
      <c r="O51" s="269"/>
      <c r="P51" s="263" t="str">
        <f t="shared" si="3"/>
        <v xml:space="preserve"> </v>
      </c>
    </row>
    <row r="52" spans="1:16" s="4" customFormat="1" x14ac:dyDescent="0.2">
      <c r="A52" s="143" t="s">
        <v>1761</v>
      </c>
      <c r="B52" s="40" t="s">
        <v>956</v>
      </c>
      <c r="C52" s="4" t="s">
        <v>3756</v>
      </c>
      <c r="D52" s="41">
        <v>1960</v>
      </c>
      <c r="E52" s="43"/>
      <c r="F52" s="263" t="str">
        <f t="shared" si="0"/>
        <v xml:space="preserve"> </v>
      </c>
      <c r="G52" s="143" t="s">
        <v>21</v>
      </c>
      <c r="H52" s="143" t="s">
        <v>944</v>
      </c>
      <c r="I52" s="263" t="str">
        <f t="shared" si="1"/>
        <v xml:space="preserve"> </v>
      </c>
      <c r="J52" s="38" t="str">
        <f>IF(D52&gt;=('28 Populations and thresholds'!$I$175),"YES"," ")</f>
        <v>YES</v>
      </c>
      <c r="K52" s="38" t="str">
        <f>IF(J52="YES"," ",IF(D52&gt;=('28 Populations and thresholds'!$I$175)*0.25,"YES"))</f>
        <v xml:space="preserve"> </v>
      </c>
      <c r="L52" s="38" t="b">
        <f>OR('28 Populations and thresholds'!$J$175="CR",'28 Populations and thresholds'!$J$175="EN",'28 Populations and thresholds'!$J$175="VU")</f>
        <v>0</v>
      </c>
      <c r="M52" s="75">
        <f>D52/'28 Populations and thresholds'!$H$175</f>
        <v>1.4100719424460431E-2</v>
      </c>
      <c r="N52" s="263" t="str">
        <f t="shared" si="2"/>
        <v xml:space="preserve"> </v>
      </c>
      <c r="O52" s="12"/>
      <c r="P52" s="263" t="str">
        <f t="shared" si="3"/>
        <v xml:space="preserve"> </v>
      </c>
    </row>
    <row r="53" spans="1:16" s="4" customFormat="1" x14ac:dyDescent="0.2">
      <c r="A53" s="143" t="s">
        <v>1761</v>
      </c>
      <c r="B53" s="40" t="s">
        <v>956</v>
      </c>
      <c r="C53" s="4" t="s">
        <v>3761</v>
      </c>
      <c r="D53" s="41">
        <v>875</v>
      </c>
      <c r="E53" s="46">
        <v>34227</v>
      </c>
      <c r="F53" s="263" t="str">
        <f t="shared" si="0"/>
        <v xml:space="preserve"> </v>
      </c>
      <c r="G53" s="143" t="s">
        <v>21</v>
      </c>
      <c r="H53" s="143" t="s">
        <v>190</v>
      </c>
      <c r="I53" s="263" t="str">
        <f t="shared" si="1"/>
        <v xml:space="preserve"> </v>
      </c>
      <c r="J53" s="38" t="str">
        <f>IF(D53&gt;=('28 Populations and thresholds'!$I$187),"YES"," ")</f>
        <v xml:space="preserve"> </v>
      </c>
      <c r="K53" s="38" t="str">
        <f>IF(J53="YES"," ",IF(D53&gt;=('28 Populations and thresholds'!$I$187)*0.25,"YES"))</f>
        <v>YES</v>
      </c>
      <c r="L53" s="38" t="b">
        <f>OR('28 Populations and thresholds'!$J$187="CR",'28 Populations and thresholds'!$J$187="EN",'28 Populations and thresholds'!$J$187="VU")</f>
        <v>0</v>
      </c>
      <c r="M53" s="75">
        <f>D53/'28 Populations and thresholds'!$H$187</f>
        <v>8.7500000000000008E-3</v>
      </c>
      <c r="N53" s="263" t="str">
        <f t="shared" si="2"/>
        <v xml:space="preserve"> </v>
      </c>
      <c r="P53" s="263" t="str">
        <f t="shared" si="3"/>
        <v xml:space="preserve"> </v>
      </c>
    </row>
    <row r="54" spans="1:16" s="4" customFormat="1" x14ac:dyDescent="0.2">
      <c r="A54" s="143" t="s">
        <v>1761</v>
      </c>
      <c r="B54" s="40" t="s">
        <v>956</v>
      </c>
      <c r="C54" s="4" t="s">
        <v>3470</v>
      </c>
      <c r="D54" s="41">
        <v>1050</v>
      </c>
      <c r="E54" s="43"/>
      <c r="F54" s="263" t="str">
        <f t="shared" si="0"/>
        <v xml:space="preserve"> </v>
      </c>
      <c r="G54" s="143" t="s">
        <v>21</v>
      </c>
      <c r="H54" s="143" t="s">
        <v>187</v>
      </c>
      <c r="I54" s="263" t="str">
        <f t="shared" si="1"/>
        <v xml:space="preserve"> </v>
      </c>
      <c r="J54" s="38" t="str">
        <f>IF(D54&gt;=('28 Populations and thresholds'!$I$181),"YES"," ")</f>
        <v>YES</v>
      </c>
      <c r="K54" s="38" t="str">
        <f>IF(J54="YES"," ",IF(D54&gt;=('28 Populations and thresholds'!$I$181)*0.25,"YES"))</f>
        <v xml:space="preserve"> </v>
      </c>
      <c r="L54" s="38" t="b">
        <f>OR('28 Populations and thresholds'!$J$181="CR",'28 Populations and thresholds'!$J$181="EN",'28 Populations and thresholds'!$J$181="VU")</f>
        <v>1</v>
      </c>
      <c r="M54" s="75">
        <f>D54/'28 Populations and thresholds'!$H$181</f>
        <v>3.2812500000000001E-2</v>
      </c>
      <c r="N54" s="263" t="str">
        <f t="shared" si="2"/>
        <v xml:space="preserve"> </v>
      </c>
      <c r="P54" s="263" t="str">
        <f t="shared" si="3"/>
        <v xml:space="preserve"> </v>
      </c>
    </row>
    <row r="55" spans="1:16" s="4" customFormat="1" x14ac:dyDescent="0.2">
      <c r="A55" s="143" t="s">
        <v>1761</v>
      </c>
      <c r="B55" s="40" t="s">
        <v>956</v>
      </c>
      <c r="C55" s="4" t="s">
        <v>3451</v>
      </c>
      <c r="D55" s="41">
        <v>1650</v>
      </c>
      <c r="E55" s="46">
        <v>33841</v>
      </c>
      <c r="F55" s="263" t="str">
        <f t="shared" si="0"/>
        <v xml:space="preserve"> </v>
      </c>
      <c r="G55" s="143" t="s">
        <v>21</v>
      </c>
      <c r="H55" s="143" t="s">
        <v>190</v>
      </c>
      <c r="I55" s="263" t="str">
        <f t="shared" si="1"/>
        <v xml:space="preserve"> </v>
      </c>
      <c r="J55" s="38" t="str">
        <f>IF(D55&gt;=('28 Populations and thresholds'!$I$154),"YES"," ")</f>
        <v>YES</v>
      </c>
      <c r="K55" s="38" t="str">
        <f>IF(J55="YES"," ",IF(D55&gt;=('28 Populations and thresholds'!$I$154)*0.25,"YES"))</f>
        <v xml:space="preserve"> </v>
      </c>
      <c r="L55" s="38" t="b">
        <f>OR('28 Populations and thresholds'!$J$154="CR",'28 Populations and thresholds'!$J$154="EN",'28 Populations and thresholds'!$J$154="VU")</f>
        <v>0</v>
      </c>
      <c r="M55" s="75">
        <f>D55/'28 Populations and thresholds'!$H$154</f>
        <v>1.5865384615384615E-2</v>
      </c>
      <c r="N55" s="263" t="str">
        <f t="shared" si="2"/>
        <v xml:space="preserve"> </v>
      </c>
      <c r="P55" s="263" t="str">
        <f t="shared" si="3"/>
        <v xml:space="preserve"> </v>
      </c>
    </row>
    <row r="56" spans="1:16" s="4" customFormat="1" x14ac:dyDescent="0.2">
      <c r="A56" s="143" t="s">
        <v>1761</v>
      </c>
      <c r="B56" s="40" t="s">
        <v>956</v>
      </c>
      <c r="C56" s="4" t="s">
        <v>3760</v>
      </c>
      <c r="D56" s="41">
        <v>1200</v>
      </c>
      <c r="E56" s="43"/>
      <c r="F56" s="263" t="str">
        <f t="shared" si="0"/>
        <v xml:space="preserve"> </v>
      </c>
      <c r="G56" s="143" t="s">
        <v>21</v>
      </c>
      <c r="H56" s="143" t="s">
        <v>187</v>
      </c>
      <c r="I56" s="263" t="str">
        <f t="shared" si="1"/>
        <v xml:space="preserve"> </v>
      </c>
      <c r="J56" s="38" t="str">
        <f>IF(D56&gt;=('28 Populations and thresholds'!$I$186),"YES"," ")</f>
        <v>YES</v>
      </c>
      <c r="K56" s="38" t="str">
        <f>IF(J56="YES"," ",IF(D56&gt;=('28 Populations and thresholds'!$I$186)*0.25,"YES"))</f>
        <v xml:space="preserve"> </v>
      </c>
      <c r="L56" s="38" t="b">
        <f>OR('28 Populations and thresholds'!$J$186="CR",'28 Populations and thresholds'!$J$186="EN",'28 Populations and thresholds'!$J$186="VU")</f>
        <v>0</v>
      </c>
      <c r="M56" s="75">
        <f>D56/'28 Populations and thresholds'!$H$186</f>
        <v>1.1999999999999999E-3</v>
      </c>
      <c r="N56" s="263" t="str">
        <f t="shared" si="2"/>
        <v xml:space="preserve"> </v>
      </c>
      <c r="P56" s="263" t="str">
        <f t="shared" si="3"/>
        <v xml:space="preserve"> </v>
      </c>
    </row>
    <row r="57" spans="1:16" s="4" customFormat="1" x14ac:dyDescent="0.2">
      <c r="A57" s="143" t="s">
        <v>1761</v>
      </c>
      <c r="B57" s="40" t="s">
        <v>956</v>
      </c>
      <c r="C57" s="4" t="s">
        <v>3773</v>
      </c>
      <c r="D57" s="41">
        <v>2500</v>
      </c>
      <c r="E57" s="46">
        <v>34090</v>
      </c>
      <c r="F57" s="263" t="str">
        <f t="shared" si="0"/>
        <v xml:space="preserve"> </v>
      </c>
      <c r="G57" s="143" t="s">
        <v>21</v>
      </c>
      <c r="H57" s="143" t="s">
        <v>190</v>
      </c>
      <c r="I57" s="263" t="str">
        <f t="shared" si="1"/>
        <v xml:space="preserve"> </v>
      </c>
      <c r="J57" s="38" t="str">
        <f>IF(D57&gt;=('28 Populations and thresholds'!$I$202),"YES"," ")</f>
        <v>YES</v>
      </c>
      <c r="K57" s="38" t="str">
        <f>IF(J57="YES"," ",IF(D57&gt;=('28 Populations and thresholds'!$I$202)*0.25,"YES"))</f>
        <v xml:space="preserve"> </v>
      </c>
      <c r="L57" s="38" t="b">
        <f>OR('28 Populations and thresholds'!$J$202="CR",'28 Populations and thresholds'!$J$202="EN",'28 Populations and thresholds'!$J$202="VU")</f>
        <v>0</v>
      </c>
      <c r="M57" s="75">
        <f>D57/'28 Populations and thresholds'!$H$202</f>
        <v>1.5625E-2</v>
      </c>
      <c r="N57" s="263" t="str">
        <f t="shared" si="2"/>
        <v xml:space="preserve"> </v>
      </c>
      <c r="O57" s="12"/>
      <c r="P57" s="263" t="str">
        <f t="shared" si="3"/>
        <v xml:space="preserve"> </v>
      </c>
    </row>
    <row r="58" spans="1:16" s="4" customFormat="1" x14ac:dyDescent="0.2">
      <c r="A58" s="143" t="s">
        <v>1761</v>
      </c>
      <c r="B58" s="40" t="s">
        <v>956</v>
      </c>
      <c r="C58" s="111" t="s">
        <v>3763</v>
      </c>
      <c r="D58" s="41">
        <v>1525</v>
      </c>
      <c r="E58" s="46">
        <v>33831</v>
      </c>
      <c r="F58" s="263" t="str">
        <f t="shared" si="0"/>
        <v xml:space="preserve"> </v>
      </c>
      <c r="G58" s="143" t="s">
        <v>21</v>
      </c>
      <c r="H58" s="143" t="s">
        <v>190</v>
      </c>
      <c r="I58" s="263" t="str">
        <f t="shared" si="1"/>
        <v xml:space="preserve"> </v>
      </c>
      <c r="J58" s="38" t="str">
        <f>IF(D58&gt;=('28 Populations and thresholds'!$I$191),"YES"," ")</f>
        <v>YES</v>
      </c>
      <c r="K58" s="38" t="str">
        <f>IF(J58="YES"," ",IF(D58&gt;=('28 Populations and thresholds'!$I$191)*0.25,"YES"))</f>
        <v xml:space="preserve"> </v>
      </c>
      <c r="L58" s="38" t="b">
        <f>OR('28 Populations and thresholds'!$J$191="CR",'28 Populations and thresholds'!$J$191="EN",'28 Populations and thresholds'!$J$191="VU")</f>
        <v>0</v>
      </c>
      <c r="M58" s="75">
        <f>D58/'28 Populations and thresholds'!$H$191</f>
        <v>3.0499999999999999E-2</v>
      </c>
      <c r="N58" s="263" t="str">
        <f t="shared" si="2"/>
        <v xml:space="preserve"> </v>
      </c>
      <c r="O58" s="12"/>
      <c r="P58" s="263" t="str">
        <f t="shared" si="3"/>
        <v xml:space="preserve"> </v>
      </c>
    </row>
    <row r="59" spans="1:16" s="4" customFormat="1" x14ac:dyDescent="0.2">
      <c r="A59" s="143" t="s">
        <v>1761</v>
      </c>
      <c r="B59" s="40" t="s">
        <v>956</v>
      </c>
      <c r="C59" s="111" t="s">
        <v>3758</v>
      </c>
      <c r="D59" s="41">
        <v>1500</v>
      </c>
      <c r="E59" s="43"/>
      <c r="F59" s="263" t="str">
        <f t="shared" si="0"/>
        <v xml:space="preserve"> </v>
      </c>
      <c r="G59" s="143" t="s">
        <v>21</v>
      </c>
      <c r="H59" s="143" t="s">
        <v>190</v>
      </c>
      <c r="I59" s="263" t="str">
        <f t="shared" si="1"/>
        <v xml:space="preserve"> </v>
      </c>
      <c r="J59" s="38" t="str">
        <f>IF(D59&gt;=('28 Populations and thresholds'!$I$179),"YES"," ")</f>
        <v>YES</v>
      </c>
      <c r="K59" s="38" t="str">
        <f>IF(J59="YES"," ",IF(D59&gt;=('28 Populations and thresholds'!$I$179)*0.25,"YES"))</f>
        <v xml:space="preserve"> </v>
      </c>
      <c r="L59" s="38" t="b">
        <f>OR('28 Populations and thresholds'!$J$179="CR",'28 Populations and thresholds'!$J$179="EN",'28 Populations and thresholds'!$J$179="VU")</f>
        <v>0</v>
      </c>
      <c r="M59" s="75">
        <f>D59/'28 Populations and thresholds'!$H$179</f>
        <v>2.7272727272727271E-2</v>
      </c>
      <c r="N59" s="263" t="str">
        <f t="shared" si="2"/>
        <v xml:space="preserve"> </v>
      </c>
      <c r="P59" s="263" t="str">
        <f t="shared" si="3"/>
        <v xml:space="preserve"> </v>
      </c>
    </row>
    <row r="60" spans="1:16" s="4" customFormat="1" x14ac:dyDescent="0.2">
      <c r="A60" s="267" t="s">
        <v>1761</v>
      </c>
      <c r="B60" s="268" t="s">
        <v>1170</v>
      </c>
      <c r="C60" s="269" t="s">
        <v>3474</v>
      </c>
      <c r="D60" s="270">
        <v>570</v>
      </c>
      <c r="E60" s="271">
        <v>36557</v>
      </c>
      <c r="F60" s="263" t="str">
        <f t="shared" si="0"/>
        <v xml:space="preserve"> </v>
      </c>
      <c r="G60" s="267" t="s">
        <v>21</v>
      </c>
      <c r="H60" s="267" t="s">
        <v>870</v>
      </c>
      <c r="I60" s="263" t="str">
        <f t="shared" si="1"/>
        <v xml:space="preserve"> </v>
      </c>
      <c r="J60" s="272" t="str">
        <f>IF(D60&gt;=('28 Populations and thresholds'!$I$198),"YES"," ")</f>
        <v>YES</v>
      </c>
      <c r="K60" s="272" t="str">
        <f>IF(J60="YES"," ",IF(D60&gt;=('28 Populations and thresholds'!$I$198)*0.25,"YES"))</f>
        <v xml:space="preserve"> </v>
      </c>
      <c r="L60" s="272" t="b">
        <f>OR('28 Populations and thresholds'!$J$198="CR",'28 Populations and thresholds'!$J$198="EN",'28 Populations and thresholds'!$J$198="VU")</f>
        <v>0</v>
      </c>
      <c r="M60" s="273">
        <f>D60/'28 Populations and thresholds'!$H$198</f>
        <v>2.5909090909090909E-2</v>
      </c>
      <c r="N60" s="263" t="str">
        <f t="shared" si="2"/>
        <v xml:space="preserve"> </v>
      </c>
      <c r="O60" s="269"/>
      <c r="P60" s="263" t="str">
        <f t="shared" si="3"/>
        <v xml:space="preserve"> </v>
      </c>
    </row>
    <row r="61" spans="1:16" s="4" customFormat="1" x14ac:dyDescent="0.2">
      <c r="A61" s="143" t="s">
        <v>1761</v>
      </c>
      <c r="B61" s="40" t="s">
        <v>975</v>
      </c>
      <c r="C61" s="4" t="s">
        <v>3464</v>
      </c>
      <c r="D61" s="41">
        <v>13139</v>
      </c>
      <c r="E61" s="46">
        <v>33970</v>
      </c>
      <c r="F61" s="263" t="str">
        <f t="shared" si="0"/>
        <v xml:space="preserve"> </v>
      </c>
      <c r="G61" s="143" t="s">
        <v>21</v>
      </c>
      <c r="H61" s="143" t="s">
        <v>58</v>
      </c>
      <c r="I61" s="263" t="str">
        <f t="shared" si="1"/>
        <v xml:space="preserve"> </v>
      </c>
      <c r="J61" s="38" t="str">
        <f>IF(D61&gt;=('28 Populations and thresholds'!$I$177),"YES"," ")</f>
        <v>YES</v>
      </c>
      <c r="K61" s="38" t="str">
        <f>IF(J61="YES"," ",IF(D61&gt;=('28 Populations and thresholds'!$I$177)*0.25,"YES"))</f>
        <v xml:space="preserve"> </v>
      </c>
      <c r="L61" s="38" t="b">
        <f>OR('28 Populations and thresholds'!$J$177="CR",'28 Populations and thresholds'!$J$177="EN",'28 Populations and thresholds'!$J$177="VU")</f>
        <v>0</v>
      </c>
      <c r="M61" s="75">
        <f>D61/('28 Populations and thresholds'!$H$177)</f>
        <v>9.8789473684210524E-2</v>
      </c>
      <c r="N61" s="263" t="str">
        <f t="shared" si="2"/>
        <v xml:space="preserve"> </v>
      </c>
      <c r="O61" s="12"/>
      <c r="P61" s="263" t="str">
        <f t="shared" si="3"/>
        <v xml:space="preserve"> </v>
      </c>
    </row>
    <row r="62" spans="1:16" s="4" customFormat="1" x14ac:dyDescent="0.2">
      <c r="A62" s="143" t="s">
        <v>1761</v>
      </c>
      <c r="B62" s="40" t="s">
        <v>975</v>
      </c>
      <c r="C62" s="4" t="s">
        <v>3480</v>
      </c>
      <c r="D62" s="41">
        <v>3500</v>
      </c>
      <c r="E62" s="46">
        <v>31779</v>
      </c>
      <c r="F62" s="263" t="str">
        <f t="shared" si="0"/>
        <v xml:space="preserve"> </v>
      </c>
      <c r="G62" s="143" t="s">
        <v>21</v>
      </c>
      <c r="H62" s="143" t="s">
        <v>58</v>
      </c>
      <c r="I62" s="263" t="str">
        <f t="shared" si="1"/>
        <v xml:space="preserve"> </v>
      </c>
      <c r="J62" s="38" t="str">
        <f>IF(D62&gt;=('28 Populations and thresholds'!$I$203),"YES"," ")</f>
        <v>YES</v>
      </c>
      <c r="K62" s="38" t="str">
        <f>IF(J62="YES"," ",IF(D62&gt;=('28 Populations and thresholds'!$I$203)*0.25,"YES"))</f>
        <v xml:space="preserve"> </v>
      </c>
      <c r="L62" s="38" t="b">
        <f>OR('28 Populations and thresholds'!$J$203="CR",'28 Populations and thresholds'!$J$203="EN",'28 Populations and thresholds'!$J$203="VU")</f>
        <v>0</v>
      </c>
      <c r="M62" s="75">
        <f>D62/'28 Populations and thresholds'!$H$203</f>
        <v>2.5925925925925925E-2</v>
      </c>
      <c r="N62" s="263" t="str">
        <f t="shared" si="2"/>
        <v xml:space="preserve"> </v>
      </c>
      <c r="P62" s="263" t="str">
        <f t="shared" si="3"/>
        <v xml:space="preserve"> </v>
      </c>
    </row>
    <row r="63" spans="1:16" s="4" customFormat="1" x14ac:dyDescent="0.2">
      <c r="A63" s="143" t="s">
        <v>1761</v>
      </c>
      <c r="B63" s="40" t="s">
        <v>975</v>
      </c>
      <c r="C63" s="4" t="s">
        <v>3455</v>
      </c>
      <c r="D63" s="41">
        <v>800</v>
      </c>
      <c r="E63" s="43"/>
      <c r="F63" s="263" t="str">
        <f t="shared" si="0"/>
        <v xml:space="preserve"> </v>
      </c>
      <c r="G63" s="143" t="s">
        <v>21</v>
      </c>
      <c r="H63" s="143" t="s">
        <v>676</v>
      </c>
      <c r="I63" s="263" t="str">
        <f t="shared" si="1"/>
        <v xml:space="preserve"> </v>
      </c>
      <c r="J63" s="38" t="str">
        <f>IF(D63&gt;=('28 Populations and thresholds'!$I$159),"YES"," ")</f>
        <v>YES</v>
      </c>
      <c r="K63" s="38" t="str">
        <f>IF(J63="YES"," ",IF(D63&gt;=('28 Populations and thresholds'!$I$159)*0.25,"YES"))</f>
        <v xml:space="preserve"> </v>
      </c>
      <c r="L63" s="38" t="b">
        <f>OR('28 Populations and thresholds'!$J$159="CR",'28 Populations and thresholds'!$J$159="EN",'28 Populations and thresholds'!$J$159="VU")</f>
        <v>0</v>
      </c>
      <c r="M63" s="75">
        <f>D63/'28 Populations and thresholds'!$H$159</f>
        <v>1.6E-2</v>
      </c>
      <c r="N63" s="263" t="str">
        <f t="shared" si="2"/>
        <v xml:space="preserve"> </v>
      </c>
      <c r="P63" s="263" t="str">
        <f t="shared" si="3"/>
        <v xml:space="preserve"> </v>
      </c>
    </row>
    <row r="64" spans="1:16" s="4" customFormat="1" x14ac:dyDescent="0.2">
      <c r="A64" s="143" t="s">
        <v>1761</v>
      </c>
      <c r="B64" s="40" t="s">
        <v>975</v>
      </c>
      <c r="C64" s="4" t="s">
        <v>3470</v>
      </c>
      <c r="D64" s="41">
        <v>2281</v>
      </c>
      <c r="E64" s="46">
        <v>33970</v>
      </c>
      <c r="F64" s="263" t="str">
        <f t="shared" si="0"/>
        <v xml:space="preserve"> </v>
      </c>
      <c r="G64" s="143" t="s">
        <v>21</v>
      </c>
      <c r="H64" s="143" t="s">
        <v>58</v>
      </c>
      <c r="I64" s="263" t="str">
        <f t="shared" si="1"/>
        <v xml:space="preserve"> </v>
      </c>
      <c r="J64" s="38" t="str">
        <f>IF(D64&gt;=('28 Populations and thresholds'!$I$181),"YES"," ")</f>
        <v>YES</v>
      </c>
      <c r="K64" s="38" t="str">
        <f>IF(J64="YES"," ",IF(D64&gt;=('28 Populations and thresholds'!$I$181)*0.25,"YES"))</f>
        <v xml:space="preserve"> </v>
      </c>
      <c r="L64" s="38" t="b">
        <f>OR('28 Populations and thresholds'!$J$181="CR",'28 Populations and thresholds'!$J$181="EN",'28 Populations and thresholds'!$J$181="VU")</f>
        <v>1</v>
      </c>
      <c r="M64" s="75">
        <f>D64/'28 Populations and thresholds'!$H$181</f>
        <v>7.1281250000000004E-2</v>
      </c>
      <c r="N64" s="263" t="str">
        <f t="shared" si="2"/>
        <v xml:space="preserve"> </v>
      </c>
      <c r="P64" s="263" t="str">
        <f t="shared" si="3"/>
        <v xml:space="preserve"> </v>
      </c>
    </row>
    <row r="65" spans="1:16" s="4" customFormat="1" x14ac:dyDescent="0.2">
      <c r="A65" s="143" t="s">
        <v>1761</v>
      </c>
      <c r="B65" s="40" t="s">
        <v>975</v>
      </c>
      <c r="C65" s="40" t="s">
        <v>3769</v>
      </c>
      <c r="D65" s="41">
        <v>7110</v>
      </c>
      <c r="E65" s="46">
        <v>31808</v>
      </c>
      <c r="F65" s="263" t="str">
        <f t="shared" ref="F65:F128" si="4">" "</f>
        <v xml:space="preserve"> </v>
      </c>
      <c r="G65" s="143" t="s">
        <v>21</v>
      </c>
      <c r="H65" s="143" t="s">
        <v>58</v>
      </c>
      <c r="I65" s="263" t="str">
        <f t="shared" ref="I65:I128" si="5">" "</f>
        <v xml:space="preserve"> </v>
      </c>
      <c r="J65" s="38" t="str">
        <f>IF(D65&gt;=('28 Populations and thresholds'!$I$197),"YES"," ")</f>
        <v>YES</v>
      </c>
      <c r="K65" s="38" t="str">
        <f>IF(J65="YES"," ",IF(D65&gt;=('28 Populations and thresholds'!$I$197)*0.25,"YES"))</f>
        <v xml:space="preserve"> </v>
      </c>
      <c r="L65" s="38" t="b">
        <f>OR('28 Populations and thresholds'!$J$197="CR",'28 Populations and thresholds'!$J$197="EN",'28 Populations and thresholds'!$J$197="VU")</f>
        <v>0</v>
      </c>
      <c r="M65" s="75">
        <f>D65/'28 Populations and thresholds'!$H$197</f>
        <v>0.11849999999999999</v>
      </c>
      <c r="N65" s="263" t="str">
        <f t="shared" ref="N65:N128" si="6">" "</f>
        <v xml:space="preserve"> </v>
      </c>
      <c r="O65" s="12" t="s">
        <v>4697</v>
      </c>
      <c r="P65" s="263" t="str">
        <f t="shared" ref="P65:P128" si="7">" "</f>
        <v xml:space="preserve"> </v>
      </c>
    </row>
    <row r="66" spans="1:16" s="4" customFormat="1" x14ac:dyDescent="0.2">
      <c r="A66" s="143" t="s">
        <v>1761</v>
      </c>
      <c r="B66" s="40" t="s">
        <v>975</v>
      </c>
      <c r="C66" s="111" t="s">
        <v>3770</v>
      </c>
      <c r="D66" s="41">
        <v>22720</v>
      </c>
      <c r="E66" s="46">
        <v>36929</v>
      </c>
      <c r="F66" s="263" t="str">
        <f t="shared" si="4"/>
        <v xml:space="preserve"> </v>
      </c>
      <c r="G66" s="143" t="s">
        <v>21</v>
      </c>
      <c r="H66" s="143" t="s">
        <v>747</v>
      </c>
      <c r="I66" s="263" t="str">
        <f t="shared" si="5"/>
        <v xml:space="preserve"> </v>
      </c>
      <c r="J66" s="38" t="str">
        <f>IF(D66&gt;=('28 Populations and thresholds'!$I$199),"YES"," ")</f>
        <v>YES</v>
      </c>
      <c r="K66" s="38" t="str">
        <f>IF(J66="YES"," ",IF(D66&gt;=('28 Populations and thresholds'!$I$199)*0.25,"YES"))</f>
        <v xml:space="preserve"> </v>
      </c>
      <c r="L66" s="38" t="b">
        <f>OR('28 Populations and thresholds'!$J$199="CR",'28 Populations and thresholds'!$J$199="EN",'28 Populations and thresholds'!$J$199="VU")</f>
        <v>0</v>
      </c>
      <c r="M66" s="75">
        <f>D66/'28 Populations and thresholds'!$H$199</f>
        <v>7.2126984126984123E-2</v>
      </c>
      <c r="N66" s="263" t="str">
        <f t="shared" si="6"/>
        <v xml:space="preserve"> </v>
      </c>
      <c r="P66" s="263" t="str">
        <f t="shared" si="7"/>
        <v xml:space="preserve"> </v>
      </c>
    </row>
    <row r="67" spans="1:16" s="4" customFormat="1" x14ac:dyDescent="0.2">
      <c r="A67" s="275" t="s">
        <v>1761</v>
      </c>
      <c r="B67" s="283" t="s">
        <v>4352</v>
      </c>
      <c r="C67" s="280" t="s">
        <v>3791</v>
      </c>
      <c r="D67" s="279">
        <v>6000</v>
      </c>
      <c r="E67" s="281">
        <v>32082</v>
      </c>
      <c r="F67" s="263" t="str">
        <f t="shared" si="4"/>
        <v xml:space="preserve"> </v>
      </c>
      <c r="G67" s="275"/>
      <c r="H67" s="275" t="s">
        <v>4341</v>
      </c>
      <c r="I67" s="263" t="str">
        <f t="shared" si="5"/>
        <v xml:space="preserve"> </v>
      </c>
      <c r="J67" s="272" t="str">
        <f>IF(D67&gt;=('28 Populations and thresholds'!$I$253),"YES"," ")</f>
        <v>YES</v>
      </c>
      <c r="K67" s="272" t="str">
        <f>IF(J67="YES"," ",IF(D67&gt;=('28 Populations and thresholds'!$I$253)*0.25,"YES"))</f>
        <v xml:space="preserve"> </v>
      </c>
      <c r="L67" s="272" t="b">
        <f>OR('28 Populations and thresholds'!$J$253="CR",'28 Populations and thresholds'!$J$253="EN",'28 Populations and thresholds'!$J$253="VU")</f>
        <v>0</v>
      </c>
      <c r="M67" s="273">
        <f>D67/'28 Populations and thresholds'!$H$253</f>
        <v>6.0000000000000001E-3</v>
      </c>
      <c r="N67" s="263" t="str">
        <f t="shared" si="6"/>
        <v xml:space="preserve"> </v>
      </c>
      <c r="O67" s="275"/>
      <c r="P67" s="263" t="str">
        <f t="shared" si="7"/>
        <v xml:space="preserve"> </v>
      </c>
    </row>
    <row r="68" spans="1:16" s="4" customFormat="1" x14ac:dyDescent="0.2">
      <c r="A68" s="143" t="s">
        <v>1761</v>
      </c>
      <c r="B68" s="40" t="s">
        <v>1237</v>
      </c>
      <c r="C68" s="4" t="s">
        <v>3480</v>
      </c>
      <c r="D68" s="41">
        <v>3000</v>
      </c>
      <c r="E68" s="46">
        <v>36039</v>
      </c>
      <c r="F68" s="263" t="str">
        <f t="shared" si="4"/>
        <v xml:space="preserve"> </v>
      </c>
      <c r="G68" s="143" t="s">
        <v>21</v>
      </c>
      <c r="H68" s="143" t="s">
        <v>63</v>
      </c>
      <c r="I68" s="263" t="str">
        <f t="shared" si="5"/>
        <v xml:space="preserve"> </v>
      </c>
      <c r="J68" s="38" t="str">
        <f>IF(D68&gt;=('28 Populations and thresholds'!$I$203),"YES"," ")</f>
        <v>YES</v>
      </c>
      <c r="K68" s="38" t="str">
        <f>IF(J68="YES"," ",IF(D68&gt;=('28 Populations and thresholds'!$I$203)*0.25,"YES"))</f>
        <v xml:space="preserve"> </v>
      </c>
      <c r="L68" s="38" t="b">
        <f>OR('28 Populations and thresholds'!$J$203="CR",'28 Populations and thresholds'!$J$203="EN",'28 Populations and thresholds'!$J$203="VU")</f>
        <v>0</v>
      </c>
      <c r="M68" s="75">
        <f>D68/'28 Populations and thresholds'!$H$203</f>
        <v>2.2222222222222223E-2</v>
      </c>
      <c r="N68" s="263" t="str">
        <f t="shared" si="6"/>
        <v xml:space="preserve"> </v>
      </c>
      <c r="P68" s="263" t="str">
        <f t="shared" si="7"/>
        <v xml:space="preserve"> </v>
      </c>
    </row>
    <row r="69" spans="1:16" s="4" customFormat="1" x14ac:dyDescent="0.2">
      <c r="A69" s="143" t="s">
        <v>1761</v>
      </c>
      <c r="B69" s="40" t="s">
        <v>1237</v>
      </c>
      <c r="C69" s="4" t="s">
        <v>3462</v>
      </c>
      <c r="D69" s="41">
        <v>1833</v>
      </c>
      <c r="E69" s="46">
        <v>31127</v>
      </c>
      <c r="F69" s="263" t="str">
        <f t="shared" si="4"/>
        <v xml:space="preserve"> </v>
      </c>
      <c r="G69" s="143" t="s">
        <v>21</v>
      </c>
      <c r="H69" s="143" t="s">
        <v>53</v>
      </c>
      <c r="I69" s="263" t="str">
        <f t="shared" si="5"/>
        <v xml:space="preserve"> </v>
      </c>
      <c r="J69" s="38" t="str">
        <f>IF(D69&gt;=('28 Populations and thresholds'!$I$165),"YES"," ")</f>
        <v>YES</v>
      </c>
      <c r="K69" s="38" t="str">
        <f>IF(J69="YES"," ",IF(D69&gt;=('28 Populations and thresholds'!$I$165)*0.25,"YES"))</f>
        <v xml:space="preserve"> </v>
      </c>
      <c r="L69" s="38" t="b">
        <f>OR('28 Populations and thresholds'!$J$165="CR",'28 Populations and thresholds'!$J$165="EN",'28 Populations and thresholds'!$J$165="VU")</f>
        <v>0</v>
      </c>
      <c r="M69" s="75">
        <f>D69/'28 Populations and thresholds'!$H$165</f>
        <v>1.1825806451612903E-2</v>
      </c>
      <c r="N69" s="263" t="str">
        <f t="shared" si="6"/>
        <v xml:space="preserve"> </v>
      </c>
      <c r="O69" s="12"/>
      <c r="P69" s="263" t="str">
        <f t="shared" si="7"/>
        <v xml:space="preserve"> </v>
      </c>
    </row>
    <row r="70" spans="1:16" s="4" customFormat="1" x14ac:dyDescent="0.2">
      <c r="A70" s="275" t="s">
        <v>1761</v>
      </c>
      <c r="B70" s="283" t="s">
        <v>4351</v>
      </c>
      <c r="C70" s="280" t="s">
        <v>3792</v>
      </c>
      <c r="D70" s="279">
        <v>1200</v>
      </c>
      <c r="E70" s="281">
        <v>31382</v>
      </c>
      <c r="F70" s="263" t="str">
        <f t="shared" si="4"/>
        <v xml:space="preserve"> </v>
      </c>
      <c r="G70" s="275"/>
      <c r="H70" s="275" t="s">
        <v>4341</v>
      </c>
      <c r="I70" s="263" t="str">
        <f t="shared" si="5"/>
        <v xml:space="preserve"> </v>
      </c>
      <c r="J70" s="272" t="str">
        <f>IF(D70&gt;=('28 Populations and thresholds'!$I$254),"YES"," ")</f>
        <v>YES</v>
      </c>
      <c r="K70" s="272" t="str">
        <f>IF(J70="YES"," ",IF(D70&gt;=('28 Populations and thresholds'!$I$254)*0.25,"YES"))</f>
        <v xml:space="preserve"> </v>
      </c>
      <c r="L70" s="272" t="b">
        <f>OR('28 Populations and thresholds'!$J$254="CR",'28 Populations and thresholds'!$J$254="EN",'28 Populations and thresholds'!$J$254="VU")</f>
        <v>0</v>
      </c>
      <c r="M70" s="273">
        <f>D70/'28 Populations and thresholds'!$H$254</f>
        <v>1.1999999999999999E-3</v>
      </c>
      <c r="N70" s="263" t="str">
        <f t="shared" si="6"/>
        <v xml:space="preserve"> </v>
      </c>
      <c r="O70" s="275"/>
      <c r="P70" s="263" t="str">
        <f t="shared" si="7"/>
        <v xml:space="preserve"> </v>
      </c>
    </row>
    <row r="71" spans="1:16" s="4" customFormat="1" x14ac:dyDescent="0.2">
      <c r="A71" s="143" t="s">
        <v>1761</v>
      </c>
      <c r="B71" s="40" t="s">
        <v>1009</v>
      </c>
      <c r="C71" s="4" t="s">
        <v>3466</v>
      </c>
      <c r="D71" s="41">
        <v>5000</v>
      </c>
      <c r="E71" s="46">
        <v>36473</v>
      </c>
      <c r="F71" s="263" t="str">
        <f t="shared" si="4"/>
        <v xml:space="preserve"> </v>
      </c>
      <c r="G71" s="143" t="s">
        <v>21</v>
      </c>
      <c r="H71" s="143" t="s">
        <v>147</v>
      </c>
      <c r="I71" s="263" t="str">
        <f t="shared" si="5"/>
        <v xml:space="preserve"> </v>
      </c>
      <c r="J71" s="38" t="str">
        <f>IF(D71&gt;=('28 Populations and thresholds'!$I$178),"YES"," ")</f>
        <v>YES</v>
      </c>
      <c r="K71" s="38" t="str">
        <f>IF(J71="YES"," ",IF(D71&gt;=('28 Populations and thresholds'!$I$178)*0.25,"YES"))</f>
        <v xml:space="preserve"> </v>
      </c>
      <c r="L71" s="38" t="b">
        <f>OR('28 Populations and thresholds'!$J$178="CR",'28 Populations and thresholds'!$J$178="EN",'28 Populations and thresholds'!$J$178="VU")</f>
        <v>0</v>
      </c>
      <c r="M71" s="75">
        <f>D71/'28 Populations and thresholds'!$H$178</f>
        <v>2.7777777777777776E-2</v>
      </c>
      <c r="N71" s="263" t="str">
        <f t="shared" si="6"/>
        <v xml:space="preserve"> </v>
      </c>
      <c r="P71" s="263" t="str">
        <f t="shared" si="7"/>
        <v xml:space="preserve"> </v>
      </c>
    </row>
    <row r="72" spans="1:16" s="4" customFormat="1" x14ac:dyDescent="0.2">
      <c r="A72" s="267" t="s">
        <v>1761</v>
      </c>
      <c r="B72" s="268" t="s">
        <v>1199</v>
      </c>
      <c r="C72" s="269" t="s">
        <v>3770</v>
      </c>
      <c r="D72" s="270">
        <v>3925</v>
      </c>
      <c r="E72" s="271">
        <v>33970</v>
      </c>
      <c r="F72" s="263" t="str">
        <f t="shared" si="4"/>
        <v xml:space="preserve"> </v>
      </c>
      <c r="G72" s="267" t="s">
        <v>21</v>
      </c>
      <c r="H72" s="267" t="s">
        <v>58</v>
      </c>
      <c r="I72" s="263" t="str">
        <f t="shared" si="5"/>
        <v xml:space="preserve"> </v>
      </c>
      <c r="J72" s="272" t="str">
        <f>IF(D72&gt;=('28 Populations and thresholds'!$I$199),"YES"," ")</f>
        <v>YES</v>
      </c>
      <c r="K72" s="272" t="str">
        <f>IF(J72="YES"," ",IF(D72&gt;=('28 Populations and thresholds'!$I$199)*0.25,"YES"))</f>
        <v xml:space="preserve"> </v>
      </c>
      <c r="L72" s="272" t="b">
        <f>OR('28 Populations and thresholds'!$J$199="CR",'28 Populations and thresholds'!$J$199="EN",'28 Populations and thresholds'!$J$199="VU")</f>
        <v>0</v>
      </c>
      <c r="M72" s="273">
        <f>D72/'28 Populations and thresholds'!$H$199</f>
        <v>1.246031746031746E-2</v>
      </c>
      <c r="N72" s="263" t="str">
        <f t="shared" si="6"/>
        <v xml:space="preserve"> </v>
      </c>
      <c r="O72" s="269"/>
      <c r="P72" s="263" t="str">
        <f t="shared" si="7"/>
        <v xml:space="preserve"> </v>
      </c>
    </row>
    <row r="73" spans="1:16" s="4" customFormat="1" x14ac:dyDescent="0.2">
      <c r="A73" s="143" t="s">
        <v>1761</v>
      </c>
      <c r="B73" s="40" t="s">
        <v>1309</v>
      </c>
      <c r="C73" s="4" t="s">
        <v>3742</v>
      </c>
      <c r="D73" s="41">
        <v>1200</v>
      </c>
      <c r="E73" s="46">
        <v>38071</v>
      </c>
      <c r="F73" s="263" t="str">
        <f t="shared" si="4"/>
        <v xml:space="preserve"> </v>
      </c>
      <c r="G73" s="143" t="s">
        <v>21</v>
      </c>
      <c r="H73" s="143" t="s">
        <v>400</v>
      </c>
      <c r="I73" s="263" t="str">
        <f t="shared" si="5"/>
        <v xml:space="preserve"> </v>
      </c>
      <c r="J73" s="38" t="str">
        <f>IF(D73&gt;=('28 Populations and thresholds'!$I$148),"YES"," ")</f>
        <v>YES</v>
      </c>
      <c r="K73" s="38" t="str">
        <f>IF(J73="YES"," ",IF(D73&gt;=('28 Populations and thresholds'!$I$148)*0.25,"YES"))</f>
        <v xml:space="preserve"> </v>
      </c>
      <c r="L73" s="38" t="b">
        <f>OR('28 Populations and thresholds'!$J$148="CR",'28 Populations and thresholds'!$J$148="EN",'28 Populations and thresholds'!$J$148="VU")</f>
        <v>0</v>
      </c>
      <c r="M73" s="75">
        <f>D73/'28 Populations and thresholds'!$H$148</f>
        <v>1.2E-2</v>
      </c>
      <c r="N73" s="263" t="str">
        <f t="shared" si="6"/>
        <v xml:space="preserve"> </v>
      </c>
      <c r="O73" s="12"/>
      <c r="P73" s="263" t="str">
        <f t="shared" si="7"/>
        <v xml:space="preserve"> </v>
      </c>
    </row>
    <row r="74" spans="1:16" s="4" customFormat="1" x14ac:dyDescent="0.2">
      <c r="A74" s="267" t="s">
        <v>1761</v>
      </c>
      <c r="B74" s="268" t="s">
        <v>1171</v>
      </c>
      <c r="C74" s="269" t="s">
        <v>3474</v>
      </c>
      <c r="D74" s="270">
        <v>560</v>
      </c>
      <c r="E74" s="271">
        <v>33970</v>
      </c>
      <c r="F74" s="263" t="str">
        <f t="shared" si="4"/>
        <v xml:space="preserve"> </v>
      </c>
      <c r="G74" s="267" t="s">
        <v>21</v>
      </c>
      <c r="H74" s="267" t="s">
        <v>58</v>
      </c>
      <c r="I74" s="263" t="str">
        <f t="shared" si="5"/>
        <v xml:space="preserve"> </v>
      </c>
      <c r="J74" s="272" t="str">
        <f>IF(D74&gt;=('28 Populations and thresholds'!$I$198),"YES"," ")</f>
        <v>YES</v>
      </c>
      <c r="K74" s="272" t="str">
        <f>IF(J74="YES"," ",IF(D74&gt;=('28 Populations and thresholds'!$I$198)*0.25,"YES"))</f>
        <v xml:space="preserve"> </v>
      </c>
      <c r="L74" s="272" t="b">
        <f>OR('28 Populations and thresholds'!$J$198="CR",'28 Populations and thresholds'!$J$198="EN",'28 Populations and thresholds'!$J$198="VU")</f>
        <v>0</v>
      </c>
      <c r="M74" s="273">
        <f>D74/'28 Populations and thresholds'!$H$198</f>
        <v>2.5454545454545455E-2</v>
      </c>
      <c r="N74" s="263" t="str">
        <f t="shared" si="6"/>
        <v xml:space="preserve"> </v>
      </c>
      <c r="O74" s="269"/>
      <c r="P74" s="263" t="str">
        <f t="shared" si="7"/>
        <v xml:space="preserve"> </v>
      </c>
    </row>
    <row r="75" spans="1:16" s="4" customFormat="1" x14ac:dyDescent="0.2">
      <c r="A75" s="143" t="s">
        <v>1761</v>
      </c>
      <c r="B75" s="40" t="s">
        <v>1222</v>
      </c>
      <c r="C75" s="4" t="s">
        <v>3773</v>
      </c>
      <c r="D75" s="41">
        <v>3000</v>
      </c>
      <c r="E75" s="46">
        <v>36562</v>
      </c>
      <c r="F75" s="263" t="str">
        <f t="shared" si="4"/>
        <v xml:space="preserve"> </v>
      </c>
      <c r="G75" s="143" t="s">
        <v>21</v>
      </c>
      <c r="H75" s="143" t="s">
        <v>147</v>
      </c>
      <c r="I75" s="263" t="str">
        <f t="shared" si="5"/>
        <v xml:space="preserve"> </v>
      </c>
      <c r="J75" s="38" t="str">
        <f>IF(D75&gt;=('28 Populations and thresholds'!$I$202),"YES"," ")</f>
        <v>YES</v>
      </c>
      <c r="K75" s="38" t="str">
        <f>IF(J75="YES"," ",IF(D75&gt;=('28 Populations and thresholds'!$I$202)*0.25,"YES"))</f>
        <v xml:space="preserve"> </v>
      </c>
      <c r="L75" s="38" t="b">
        <f>OR('28 Populations and thresholds'!$J$202="CR",'28 Populations and thresholds'!$J$202="EN",'28 Populations and thresholds'!$J$202="VU")</f>
        <v>0</v>
      </c>
      <c r="M75" s="75">
        <f>D75/'28 Populations and thresholds'!$H$202</f>
        <v>1.8749999999999999E-2</v>
      </c>
      <c r="N75" s="263" t="str">
        <f t="shared" si="6"/>
        <v xml:space="preserve"> </v>
      </c>
      <c r="O75" s="12"/>
      <c r="P75" s="263" t="str">
        <f t="shared" si="7"/>
        <v xml:space="preserve"> </v>
      </c>
    </row>
    <row r="76" spans="1:16" s="4" customFormat="1" x14ac:dyDescent="0.2">
      <c r="A76" s="267" t="s">
        <v>1761</v>
      </c>
      <c r="B76" s="268" t="s">
        <v>969</v>
      </c>
      <c r="C76" s="268" t="s">
        <v>3757</v>
      </c>
      <c r="D76" s="270">
        <v>110290</v>
      </c>
      <c r="E76" s="271">
        <v>36085</v>
      </c>
      <c r="F76" s="263" t="str">
        <f t="shared" si="4"/>
        <v xml:space="preserve"> </v>
      </c>
      <c r="G76" s="267" t="s">
        <v>21</v>
      </c>
      <c r="H76" s="267" t="s">
        <v>60</v>
      </c>
      <c r="I76" s="263" t="str">
        <f t="shared" si="5"/>
        <v xml:space="preserve"> </v>
      </c>
      <c r="J76" s="272" t="str">
        <f>IF(D76&gt;=('28 Populations and thresholds'!$I$176),"YES"," ")</f>
        <v>YES</v>
      </c>
      <c r="K76" s="272" t="str">
        <f>IF(J76="YES"," ",IF(D76&gt;=('28 Populations and thresholds'!$I$176)*0.25,"YES"))</f>
        <v xml:space="preserve"> </v>
      </c>
      <c r="L76" s="272" t="b">
        <f>OR('28 Populations and thresholds'!$J$176="CR",'28 Populations and thresholds'!$J$176="EN",'28 Populations and thresholds'!$J$176="VU")</f>
        <v>0</v>
      </c>
      <c r="M76" s="273">
        <f>D76/('28 Populations and thresholds'!$H$176)</f>
        <v>0.75541095890410959</v>
      </c>
      <c r="N76" s="263" t="str">
        <f t="shared" si="6"/>
        <v xml:space="preserve"> </v>
      </c>
      <c r="O76" s="275"/>
      <c r="P76" s="263" t="str">
        <f t="shared" si="7"/>
        <v xml:space="preserve"> </v>
      </c>
    </row>
    <row r="77" spans="1:16" s="4" customFormat="1" x14ac:dyDescent="0.2">
      <c r="A77" s="275" t="s">
        <v>1761</v>
      </c>
      <c r="B77" s="268" t="s">
        <v>969</v>
      </c>
      <c r="C77" s="278" t="s">
        <v>3761</v>
      </c>
      <c r="D77" s="279">
        <v>3605</v>
      </c>
      <c r="E77" s="274" t="s">
        <v>4289</v>
      </c>
      <c r="F77" s="263" t="str">
        <f t="shared" si="4"/>
        <v xml:space="preserve"> </v>
      </c>
      <c r="G77" s="275"/>
      <c r="H77" s="275" t="s">
        <v>4285</v>
      </c>
      <c r="I77" s="263" t="str">
        <f t="shared" si="5"/>
        <v xml:space="preserve"> </v>
      </c>
      <c r="J77" s="272" t="str">
        <f>IF(D77&gt;=('28 Populations and thresholds'!$I$187),"YES"," ")</f>
        <v>YES</v>
      </c>
      <c r="K77" s="272" t="str">
        <f>IF(J77="YES"," ",IF(D77&gt;=('28 Populations and thresholds'!$I$187)*0.25,"YES"))</f>
        <v xml:space="preserve"> </v>
      </c>
      <c r="L77" s="272" t="b">
        <f>OR('28 Populations and thresholds'!$J$187="CR",'28 Populations and thresholds'!$J$187="EN",'28 Populations and thresholds'!$J$187="VU")</f>
        <v>0</v>
      </c>
      <c r="M77" s="273">
        <f>D77/'28 Populations and thresholds'!$H$187</f>
        <v>3.6049999999999999E-2</v>
      </c>
      <c r="N77" s="263" t="str">
        <f t="shared" si="6"/>
        <v xml:space="preserve"> </v>
      </c>
      <c r="O77" s="275"/>
      <c r="P77" s="263" t="str">
        <f t="shared" si="7"/>
        <v xml:space="preserve"> </v>
      </c>
    </row>
    <row r="78" spans="1:16" s="4" customFormat="1" x14ac:dyDescent="0.2">
      <c r="A78" s="275" t="s">
        <v>1761</v>
      </c>
      <c r="B78" s="268" t="s">
        <v>969</v>
      </c>
      <c r="C78" s="278" t="s">
        <v>3786</v>
      </c>
      <c r="D78" s="279">
        <v>4632</v>
      </c>
      <c r="E78" s="274" t="s">
        <v>4288</v>
      </c>
      <c r="F78" s="263" t="str">
        <f t="shared" si="4"/>
        <v xml:space="preserve"> </v>
      </c>
      <c r="G78" s="275"/>
      <c r="H78" s="275" t="s">
        <v>4285</v>
      </c>
      <c r="I78" s="263" t="str">
        <f t="shared" si="5"/>
        <v xml:space="preserve"> </v>
      </c>
      <c r="J78" s="272" t="str">
        <f>IF(D78&gt;=('28 Populations and thresholds'!$I$238),"YES"," ")</f>
        <v>YES</v>
      </c>
      <c r="K78" s="272" t="str">
        <f>IF(J78="YES"," ",IF(D78&gt;=('28 Populations and thresholds'!$I$238)*0.25,"YES"))</f>
        <v xml:space="preserve"> </v>
      </c>
      <c r="L78" s="272" t="b">
        <f>OR('28 Populations and thresholds'!$J$238="CR",'28 Populations and thresholds'!$J$238="EN",'28 Populations and thresholds'!$J$238="VU")</f>
        <v>0</v>
      </c>
      <c r="M78" s="273">
        <f>D78/'28 Populations and thresholds'!$H$238</f>
        <v>6.6171428571428575E-2</v>
      </c>
      <c r="N78" s="263" t="str">
        <f t="shared" si="6"/>
        <v xml:space="preserve"> </v>
      </c>
      <c r="O78" s="275"/>
      <c r="P78" s="263" t="str">
        <f t="shared" si="7"/>
        <v xml:space="preserve"> </v>
      </c>
    </row>
    <row r="79" spans="1:16" s="4" customFormat="1" x14ac:dyDescent="0.2">
      <c r="A79" s="267" t="s">
        <v>1761</v>
      </c>
      <c r="B79" s="268" t="s">
        <v>969</v>
      </c>
      <c r="C79" s="269" t="s">
        <v>3480</v>
      </c>
      <c r="D79" s="270">
        <v>60000</v>
      </c>
      <c r="E79" s="276"/>
      <c r="F79" s="263" t="str">
        <f t="shared" si="4"/>
        <v xml:space="preserve"> </v>
      </c>
      <c r="G79" s="267" t="s">
        <v>21</v>
      </c>
      <c r="H79" s="267" t="s">
        <v>486</v>
      </c>
      <c r="I79" s="263" t="str">
        <f t="shared" si="5"/>
        <v xml:space="preserve"> </v>
      </c>
      <c r="J79" s="272" t="str">
        <f>IF(D79&gt;=('28 Populations and thresholds'!$I$203),"YES"," ")</f>
        <v>YES</v>
      </c>
      <c r="K79" s="272" t="str">
        <f>IF(J79="YES"," ",IF(D79&gt;=('28 Populations and thresholds'!$I$203)*0.25,"YES"))</f>
        <v xml:space="preserve"> </v>
      </c>
      <c r="L79" s="272" t="b">
        <f>OR('28 Populations and thresholds'!$J$203="CR",'28 Populations and thresholds'!$J$203="EN",'28 Populations and thresholds'!$J$203="VU")</f>
        <v>0</v>
      </c>
      <c r="M79" s="273">
        <f>D79/'28 Populations and thresholds'!$H$203</f>
        <v>0.44444444444444442</v>
      </c>
      <c r="N79" s="263" t="str">
        <f t="shared" si="6"/>
        <v xml:space="preserve"> </v>
      </c>
      <c r="O79" s="269"/>
      <c r="P79" s="263" t="str">
        <f t="shared" si="7"/>
        <v xml:space="preserve"> </v>
      </c>
    </row>
    <row r="80" spans="1:16" s="4" customFormat="1" x14ac:dyDescent="0.2">
      <c r="A80" s="267" t="s">
        <v>1761</v>
      </c>
      <c r="B80" s="268" t="s">
        <v>969</v>
      </c>
      <c r="C80" s="269" t="s">
        <v>3470</v>
      </c>
      <c r="D80" s="270">
        <v>709</v>
      </c>
      <c r="E80" s="271">
        <v>36085</v>
      </c>
      <c r="F80" s="263" t="str">
        <f t="shared" si="4"/>
        <v xml:space="preserve"> </v>
      </c>
      <c r="G80" s="267" t="s">
        <v>21</v>
      </c>
      <c r="H80" s="267" t="s">
        <v>60</v>
      </c>
      <c r="I80" s="263" t="str">
        <f t="shared" si="5"/>
        <v xml:space="preserve"> </v>
      </c>
      <c r="J80" s="272" t="str">
        <f>IF(D80&gt;=('28 Populations and thresholds'!$I$181),"YES"," ")</f>
        <v>YES</v>
      </c>
      <c r="K80" s="272" t="str">
        <f>IF(J80="YES"," ",IF(D80&gt;=('28 Populations and thresholds'!$I$181)*0.25,"YES"))</f>
        <v xml:space="preserve"> </v>
      </c>
      <c r="L80" s="272" t="b">
        <f>OR('28 Populations and thresholds'!$J$181="CR",'28 Populations and thresholds'!$J$181="EN",'28 Populations and thresholds'!$J$181="VU")</f>
        <v>1</v>
      </c>
      <c r="M80" s="273">
        <f>D80/'28 Populations and thresholds'!$H$181</f>
        <v>2.2156249999999999E-2</v>
      </c>
      <c r="N80" s="263" t="str">
        <f t="shared" si="6"/>
        <v xml:space="preserve"> </v>
      </c>
      <c r="O80" s="269"/>
      <c r="P80" s="263" t="str">
        <f t="shared" si="7"/>
        <v xml:space="preserve"> </v>
      </c>
    </row>
    <row r="81" spans="1:16" s="4" customFormat="1" x14ac:dyDescent="0.2">
      <c r="A81" s="267" t="s">
        <v>1761</v>
      </c>
      <c r="B81" s="268" t="s">
        <v>969</v>
      </c>
      <c r="C81" s="269" t="s">
        <v>3767</v>
      </c>
      <c r="D81" s="270">
        <v>158082</v>
      </c>
      <c r="E81" s="271">
        <v>36085</v>
      </c>
      <c r="F81" s="263" t="str">
        <f t="shared" si="4"/>
        <v xml:space="preserve"> </v>
      </c>
      <c r="G81" s="267" t="s">
        <v>21</v>
      </c>
      <c r="H81" s="267" t="s">
        <v>60</v>
      </c>
      <c r="I81" s="263" t="str">
        <f t="shared" si="5"/>
        <v xml:space="preserve"> </v>
      </c>
      <c r="J81" s="272" t="str">
        <f>IF(D81&gt;=('28 Populations and thresholds'!$I$195),"YES"," ")</f>
        <v>YES</v>
      </c>
      <c r="K81" s="272" t="str">
        <f>IF(J81="YES"," ",IF(D81&gt;=('28 Populations and thresholds'!$I$195)*0.25,"YES"))</f>
        <v xml:space="preserve"> </v>
      </c>
      <c r="L81" s="272" t="b">
        <f>OR('28 Populations and thresholds'!$J$195="CR",'28 Populations and thresholds'!$J$195="EN",'28 Populations and thresholds'!$J$195="VU")</f>
        <v>1</v>
      </c>
      <c r="M81" s="273">
        <f>D81/'28 Populations and thresholds'!$H$195</f>
        <v>0.54511034482758625</v>
      </c>
      <c r="N81" s="263" t="str">
        <f t="shared" si="6"/>
        <v xml:space="preserve"> </v>
      </c>
      <c r="O81" s="275"/>
      <c r="P81" s="263" t="str">
        <f t="shared" si="7"/>
        <v xml:space="preserve"> </v>
      </c>
    </row>
    <row r="82" spans="1:16" s="4" customFormat="1" x14ac:dyDescent="0.2">
      <c r="A82" s="267" t="s">
        <v>1761</v>
      </c>
      <c r="B82" s="268" t="s">
        <v>969</v>
      </c>
      <c r="C82" s="269" t="s">
        <v>3461</v>
      </c>
      <c r="D82" s="270">
        <v>63482</v>
      </c>
      <c r="E82" s="271">
        <v>36085</v>
      </c>
      <c r="F82" s="263" t="str">
        <f t="shared" si="4"/>
        <v xml:space="preserve"> </v>
      </c>
      <c r="G82" s="267" t="s">
        <v>21</v>
      </c>
      <c r="H82" s="267" t="s">
        <v>60</v>
      </c>
      <c r="I82" s="263" t="str">
        <f t="shared" si="5"/>
        <v xml:space="preserve"> </v>
      </c>
      <c r="J82" s="272" t="str">
        <f>IF(D82&gt;=('28 Populations and thresholds'!$I$164),"YES"," ")</f>
        <v>YES</v>
      </c>
      <c r="K82" s="272" t="str">
        <f>IF(J82="YES"," ",IF(D82&gt;=('28 Populations and thresholds'!$I$164)*0.25,"YES"))</f>
        <v xml:space="preserve"> </v>
      </c>
      <c r="L82" s="272" t="b">
        <f>OR('28 Populations and thresholds'!$J$164="CR",'28 Populations and thresholds'!$J$164="EN",'28 Populations and thresholds'!$J$164="VU")</f>
        <v>0</v>
      </c>
      <c r="M82" s="273">
        <f>D82/'28 Populations and thresholds'!$H$164</f>
        <v>0.80356962025316458</v>
      </c>
      <c r="N82" s="263" t="str">
        <f t="shared" si="6"/>
        <v xml:space="preserve"> </v>
      </c>
      <c r="O82" s="275"/>
      <c r="P82" s="263" t="str">
        <f t="shared" si="7"/>
        <v xml:space="preserve"> </v>
      </c>
    </row>
    <row r="83" spans="1:16" s="4" customFormat="1" x14ac:dyDescent="0.2">
      <c r="A83" s="267" t="s">
        <v>1761</v>
      </c>
      <c r="B83" s="268" t="s">
        <v>969</v>
      </c>
      <c r="C83" s="269" t="s">
        <v>3451</v>
      </c>
      <c r="D83" s="270">
        <v>1416</v>
      </c>
      <c r="E83" s="271">
        <v>36085</v>
      </c>
      <c r="F83" s="263" t="str">
        <f t="shared" si="4"/>
        <v xml:space="preserve"> </v>
      </c>
      <c r="G83" s="267" t="s">
        <v>21</v>
      </c>
      <c r="H83" s="267" t="s">
        <v>243</v>
      </c>
      <c r="I83" s="263" t="str">
        <f t="shared" si="5"/>
        <v xml:space="preserve"> </v>
      </c>
      <c r="J83" s="272" t="str">
        <f>IF(D83&gt;=('28 Populations and thresholds'!$I$154),"YES"," ")</f>
        <v>YES</v>
      </c>
      <c r="K83" s="272" t="str">
        <f>IF(J83="YES"," ",IF(D83&gt;=('28 Populations and thresholds'!$I$154)*0.25,"YES"))</f>
        <v xml:space="preserve"> </v>
      </c>
      <c r="L83" s="272" t="b">
        <f>OR('28 Populations and thresholds'!$J$154="CR",'28 Populations and thresholds'!$J$154="EN",'28 Populations and thresholds'!$J$154="VU")</f>
        <v>0</v>
      </c>
      <c r="M83" s="273">
        <f>D83/'28 Populations and thresholds'!$H$154</f>
        <v>1.3615384615384616E-2</v>
      </c>
      <c r="N83" s="263" t="str">
        <f t="shared" si="6"/>
        <v xml:space="preserve"> </v>
      </c>
      <c r="O83" s="269"/>
      <c r="P83" s="263" t="str">
        <f t="shared" si="7"/>
        <v xml:space="preserve"> </v>
      </c>
    </row>
    <row r="84" spans="1:16" s="4" customFormat="1" x14ac:dyDescent="0.2">
      <c r="A84" s="267" t="s">
        <v>1761</v>
      </c>
      <c r="B84" s="268" t="s">
        <v>969</v>
      </c>
      <c r="C84" s="269" t="s">
        <v>3765</v>
      </c>
      <c r="D84" s="270">
        <v>12420</v>
      </c>
      <c r="E84" s="271">
        <v>37572</v>
      </c>
      <c r="F84" s="263" t="str">
        <f t="shared" si="4"/>
        <v xml:space="preserve"> </v>
      </c>
      <c r="G84" s="267" t="s">
        <v>21</v>
      </c>
      <c r="H84" s="267" t="s">
        <v>1105</v>
      </c>
      <c r="I84" s="263" t="str">
        <f t="shared" si="5"/>
        <v xml:space="preserve"> </v>
      </c>
      <c r="J84" s="272" t="str">
        <f>IF(D84&gt;=('28 Populations and thresholds'!$I$193),"YES"," ")</f>
        <v>YES</v>
      </c>
      <c r="K84" s="272" t="str">
        <f>IF(J84="YES"," ",IF(D84&gt;=('28 Populations and thresholds'!$I$193)*0.25,"YES"))</f>
        <v xml:space="preserve"> </v>
      </c>
      <c r="L84" s="272" t="b">
        <f>OR('28 Populations and thresholds'!$J$193="CR",'28 Populations and thresholds'!$J$193="EN",'28 Populations and thresholds'!$J$193="VU")</f>
        <v>0</v>
      </c>
      <c r="M84" s="273">
        <f>D84/'28 Populations and thresholds'!$H$193</f>
        <v>0.28227272727272729</v>
      </c>
      <c r="N84" s="263" t="str">
        <f t="shared" si="6"/>
        <v xml:space="preserve"> </v>
      </c>
      <c r="O84" s="269"/>
      <c r="P84" s="263" t="str">
        <f t="shared" si="7"/>
        <v xml:space="preserve"> </v>
      </c>
    </row>
    <row r="85" spans="1:16" s="4" customFormat="1" x14ac:dyDescent="0.2">
      <c r="A85" s="275" t="s">
        <v>1761</v>
      </c>
      <c r="B85" s="268" t="s">
        <v>969</v>
      </c>
      <c r="C85" s="278" t="s">
        <v>3466</v>
      </c>
      <c r="D85" s="279">
        <v>3691</v>
      </c>
      <c r="E85" s="274" t="s">
        <v>4288</v>
      </c>
      <c r="F85" s="263" t="str">
        <f t="shared" si="4"/>
        <v xml:space="preserve"> </v>
      </c>
      <c r="G85" s="275"/>
      <c r="H85" s="275" t="s">
        <v>4285</v>
      </c>
      <c r="I85" s="263" t="str">
        <f t="shared" si="5"/>
        <v xml:space="preserve"> </v>
      </c>
      <c r="J85" s="272" t="str">
        <f>IF(D85&gt;=('28 Populations and thresholds'!$I$178),"YES"," ")</f>
        <v>YES</v>
      </c>
      <c r="K85" s="272" t="str">
        <f>IF(J85="YES"," ",IF(D85&gt;=('28 Populations and thresholds'!$I$178)*0.25,"YES"))</f>
        <v xml:space="preserve"> </v>
      </c>
      <c r="L85" s="272" t="b">
        <f>OR('28 Populations and thresholds'!$J$178="CR",'28 Populations and thresholds'!$J$178="EN",'28 Populations and thresholds'!$J$178="VU")</f>
        <v>0</v>
      </c>
      <c r="M85" s="273">
        <f>D85/'28 Populations and thresholds'!$H$178</f>
        <v>2.0505555555555555E-2</v>
      </c>
      <c r="N85" s="263" t="str">
        <f t="shared" si="6"/>
        <v xml:space="preserve"> </v>
      </c>
      <c r="O85" s="269"/>
      <c r="P85" s="263" t="str">
        <f t="shared" si="7"/>
        <v xml:space="preserve"> </v>
      </c>
    </row>
    <row r="86" spans="1:16" s="4" customFormat="1" x14ac:dyDescent="0.2">
      <c r="A86" s="275" t="s">
        <v>1761</v>
      </c>
      <c r="B86" s="283" t="s">
        <v>969</v>
      </c>
      <c r="C86" s="278" t="s">
        <v>3462</v>
      </c>
      <c r="D86" s="279">
        <v>144300</v>
      </c>
      <c r="E86" s="285">
        <v>40220</v>
      </c>
      <c r="F86" s="263" t="str">
        <f t="shared" si="4"/>
        <v xml:space="preserve"> </v>
      </c>
      <c r="G86" s="275"/>
      <c r="H86" s="275" t="s">
        <v>4218</v>
      </c>
      <c r="I86" s="263" t="str">
        <f t="shared" si="5"/>
        <v xml:space="preserve"> </v>
      </c>
      <c r="J86" s="272" t="str">
        <f>IF(D86&gt;=('28 Populations and thresholds'!$I$165),"YES"," ")</f>
        <v>YES</v>
      </c>
      <c r="K86" s="272" t="str">
        <f>IF(J86="YES"," ",IF(D86&gt;=('28 Populations and thresholds'!$I$165)*0.25,"YES"))</f>
        <v xml:space="preserve"> </v>
      </c>
      <c r="L86" s="272" t="b">
        <f>OR('28 Populations and thresholds'!$J$165="CR",'28 Populations and thresholds'!$J$165="EN",'28 Populations and thresholds'!$J$165="VU")</f>
        <v>0</v>
      </c>
      <c r="M86" s="273">
        <f>D86/'28 Populations and thresholds'!$H$165</f>
        <v>0.93096774193548382</v>
      </c>
      <c r="N86" s="263" t="str">
        <f t="shared" si="6"/>
        <v xml:space="preserve"> </v>
      </c>
      <c r="O86" s="275"/>
      <c r="P86" s="263" t="str">
        <f t="shared" si="7"/>
        <v xml:space="preserve"> </v>
      </c>
    </row>
    <row r="87" spans="1:16" s="4" customFormat="1" x14ac:dyDescent="0.2">
      <c r="A87" s="267" t="s">
        <v>1761</v>
      </c>
      <c r="B87" s="268" t="s">
        <v>969</v>
      </c>
      <c r="C87" s="269" t="s">
        <v>3743</v>
      </c>
      <c r="D87" s="270">
        <v>2880000</v>
      </c>
      <c r="E87" s="271">
        <v>38024</v>
      </c>
      <c r="F87" s="263" t="str">
        <f t="shared" si="4"/>
        <v xml:space="preserve"> </v>
      </c>
      <c r="G87" s="267" t="s">
        <v>21</v>
      </c>
      <c r="H87" s="267" t="s">
        <v>744</v>
      </c>
      <c r="I87" s="263" t="str">
        <f t="shared" si="5"/>
        <v xml:space="preserve"> </v>
      </c>
      <c r="J87" s="272" t="str">
        <f>IF(D87&gt;=('28 Populations and thresholds'!$I$149),"YES"," ")</f>
        <v>YES</v>
      </c>
      <c r="K87" s="272" t="str">
        <f>IF(J87="YES"," ",IF(D87&gt;=('28 Populations and thresholds'!$I$149)*0.25,"YES"))</f>
        <v xml:space="preserve"> </v>
      </c>
      <c r="L87" s="272" t="b">
        <f>OR('28 Populations and thresholds'!$J$149="CR",'28 Populations and thresholds'!$J$149="EN",'28 Populations and thresholds'!$J$149="VU")</f>
        <v>0</v>
      </c>
      <c r="M87" s="273">
        <f>D87/'28 Populations and thresholds'!$H$149</f>
        <v>1</v>
      </c>
      <c r="N87" s="263" t="str">
        <f t="shared" si="6"/>
        <v xml:space="preserve"> </v>
      </c>
      <c r="O87" s="275"/>
      <c r="P87" s="263" t="str">
        <f t="shared" si="7"/>
        <v xml:space="preserve"> </v>
      </c>
    </row>
    <row r="88" spans="1:16" s="4" customFormat="1" x14ac:dyDescent="0.2">
      <c r="A88" s="267" t="s">
        <v>1761</v>
      </c>
      <c r="B88" s="268" t="s">
        <v>969</v>
      </c>
      <c r="C88" s="268" t="s">
        <v>3768</v>
      </c>
      <c r="D88" s="270">
        <v>80700</v>
      </c>
      <c r="E88" s="276"/>
      <c r="F88" s="263" t="str">
        <f t="shared" si="4"/>
        <v xml:space="preserve"> </v>
      </c>
      <c r="G88" s="267" t="s">
        <v>21</v>
      </c>
      <c r="H88" s="267" t="s">
        <v>486</v>
      </c>
      <c r="I88" s="263" t="str">
        <f t="shared" si="5"/>
        <v xml:space="preserve"> </v>
      </c>
      <c r="J88" s="272" t="str">
        <f>IF(D88&gt;=('28 Populations and thresholds'!$I$196),"YES"," ")</f>
        <v>YES</v>
      </c>
      <c r="K88" s="272" t="str">
        <f>IF(J88="YES"," ",IF(D88&gt;=('28 Populations and thresholds'!$I$196)*0.25,"YES"))</f>
        <v xml:space="preserve"> </v>
      </c>
      <c r="L88" s="272" t="b">
        <f>OR('28 Populations and thresholds'!$J$196="CR",'28 Populations and thresholds'!$J$196="EN",'28 Populations and thresholds'!$J$196="VU")</f>
        <v>0</v>
      </c>
      <c r="M88" s="346">
        <v>1</v>
      </c>
      <c r="N88" s="263" t="str">
        <f t="shared" si="6"/>
        <v xml:space="preserve"> </v>
      </c>
      <c r="O88" s="275" t="s">
        <v>4696</v>
      </c>
      <c r="P88" s="263" t="str">
        <f t="shared" si="7"/>
        <v xml:space="preserve"> </v>
      </c>
    </row>
    <row r="89" spans="1:16" s="4" customFormat="1" x14ac:dyDescent="0.2">
      <c r="A89" s="267" t="s">
        <v>1761</v>
      </c>
      <c r="B89" s="268" t="s">
        <v>969</v>
      </c>
      <c r="C89" s="280" t="s">
        <v>3770</v>
      </c>
      <c r="D89" s="270">
        <v>60000</v>
      </c>
      <c r="E89" s="276"/>
      <c r="F89" s="263" t="str">
        <f t="shared" si="4"/>
        <v xml:space="preserve"> </v>
      </c>
      <c r="G89" s="267" t="s">
        <v>21</v>
      </c>
      <c r="H89" s="267" t="s">
        <v>486</v>
      </c>
      <c r="I89" s="263" t="str">
        <f t="shared" si="5"/>
        <v xml:space="preserve"> </v>
      </c>
      <c r="J89" s="272" t="str">
        <f>IF(D89&gt;=('28 Populations and thresholds'!$I$199),"YES"," ")</f>
        <v>YES</v>
      </c>
      <c r="K89" s="272" t="str">
        <f>IF(J89="YES"," ",IF(D89&gt;=('28 Populations and thresholds'!$I$199)*0.25,"YES"))</f>
        <v xml:space="preserve"> </v>
      </c>
      <c r="L89" s="272" t="b">
        <f>OR('28 Populations and thresholds'!$J$199="CR",'28 Populations and thresholds'!$J$199="EN",'28 Populations and thresholds'!$J$199="VU")</f>
        <v>0</v>
      </c>
      <c r="M89" s="273">
        <f>D89/'28 Populations and thresholds'!$H$199</f>
        <v>0.19047619047619047</v>
      </c>
      <c r="N89" s="263" t="str">
        <f t="shared" si="6"/>
        <v xml:space="preserve"> </v>
      </c>
      <c r="O89" s="269"/>
      <c r="P89" s="263" t="str">
        <f t="shared" si="7"/>
        <v xml:space="preserve"> </v>
      </c>
    </row>
    <row r="90" spans="1:16" s="4" customFormat="1" x14ac:dyDescent="0.2">
      <c r="A90" s="267" t="s">
        <v>1761</v>
      </c>
      <c r="B90" s="268" t="s">
        <v>969</v>
      </c>
      <c r="C90" s="269" t="s">
        <v>3766</v>
      </c>
      <c r="D90" s="270">
        <v>3480</v>
      </c>
      <c r="E90" s="271">
        <v>36085</v>
      </c>
      <c r="F90" s="263" t="str">
        <f t="shared" si="4"/>
        <v xml:space="preserve"> </v>
      </c>
      <c r="G90" s="267" t="s">
        <v>21</v>
      </c>
      <c r="H90" s="267" t="s">
        <v>60</v>
      </c>
      <c r="I90" s="263" t="str">
        <f t="shared" si="5"/>
        <v xml:space="preserve"> </v>
      </c>
      <c r="J90" s="272" t="str">
        <f>IF(D90&gt;=('28 Populations and thresholds'!$I$194),"YES"," ")</f>
        <v>YES</v>
      </c>
      <c r="K90" s="272" t="str">
        <f>IF(J90="YES"," ",IF(D90&gt;=('28 Populations and thresholds'!$I$194)*0.25,"YES"))</f>
        <v xml:space="preserve"> </v>
      </c>
      <c r="L90" s="272" t="b">
        <f>OR('28 Populations and thresholds'!$J$194="CR",'28 Populations and thresholds'!$J$194="EN",'28 Populations and thresholds'!$J$194="VU")</f>
        <v>0</v>
      </c>
      <c r="M90" s="273">
        <f>D90/'28 Populations and thresholds'!$H$194</f>
        <v>0.12210526315789473</v>
      </c>
      <c r="N90" s="263" t="str">
        <f t="shared" si="6"/>
        <v xml:space="preserve"> </v>
      </c>
      <c r="O90" s="269"/>
      <c r="P90" s="263" t="str">
        <f t="shared" si="7"/>
        <v xml:space="preserve"> </v>
      </c>
    </row>
    <row r="91" spans="1:16" s="4" customFormat="1" x14ac:dyDescent="0.2">
      <c r="A91" s="267" t="s">
        <v>1761</v>
      </c>
      <c r="B91" s="268" t="s">
        <v>969</v>
      </c>
      <c r="C91" s="269" t="s">
        <v>3474</v>
      </c>
      <c r="D91" s="270">
        <v>2230</v>
      </c>
      <c r="E91" s="271">
        <v>36085</v>
      </c>
      <c r="F91" s="263" t="str">
        <f t="shared" si="4"/>
        <v xml:space="preserve"> </v>
      </c>
      <c r="G91" s="267" t="s">
        <v>21</v>
      </c>
      <c r="H91" s="267" t="s">
        <v>60</v>
      </c>
      <c r="I91" s="263" t="str">
        <f t="shared" si="5"/>
        <v xml:space="preserve"> </v>
      </c>
      <c r="J91" s="272" t="str">
        <f>IF(D91&gt;=('28 Populations and thresholds'!$I$198),"YES"," ")</f>
        <v>YES</v>
      </c>
      <c r="K91" s="272" t="str">
        <f>IF(J91="YES"," ",IF(D91&gt;=('28 Populations and thresholds'!$I$198)*0.25,"YES"))</f>
        <v xml:space="preserve"> </v>
      </c>
      <c r="L91" s="272" t="b">
        <f>OR('28 Populations and thresholds'!$J$198="CR",'28 Populations and thresholds'!$J$198="EN",'28 Populations and thresholds'!$J$198="VU")</f>
        <v>0</v>
      </c>
      <c r="M91" s="273">
        <f>D91/'28 Populations and thresholds'!$H$198</f>
        <v>0.10136363636363636</v>
      </c>
      <c r="N91" s="263" t="str">
        <f t="shared" si="6"/>
        <v xml:space="preserve"> </v>
      </c>
      <c r="O91" s="269"/>
      <c r="P91" s="263" t="str">
        <f t="shared" si="7"/>
        <v xml:space="preserve"> </v>
      </c>
    </row>
    <row r="92" spans="1:16" s="4" customFormat="1" x14ac:dyDescent="0.2">
      <c r="A92" s="267" t="s">
        <v>1761</v>
      </c>
      <c r="B92" s="268" t="s">
        <v>969</v>
      </c>
      <c r="C92" s="280" t="s">
        <v>3773</v>
      </c>
      <c r="D92" s="270">
        <v>25000</v>
      </c>
      <c r="E92" s="276"/>
      <c r="F92" s="263" t="str">
        <f t="shared" si="4"/>
        <v xml:space="preserve"> </v>
      </c>
      <c r="G92" s="267" t="s">
        <v>21</v>
      </c>
      <c r="H92" s="267" t="s">
        <v>486</v>
      </c>
      <c r="I92" s="263" t="str">
        <f t="shared" si="5"/>
        <v xml:space="preserve"> </v>
      </c>
      <c r="J92" s="272" t="str">
        <f>IF(D92&gt;=('28 Populations and thresholds'!$I$202),"YES"," ")</f>
        <v>YES</v>
      </c>
      <c r="K92" s="272" t="str">
        <f>IF(J92="YES"," ",IF(D92&gt;=('28 Populations and thresholds'!$I$202)*0.25,"YES"))</f>
        <v xml:space="preserve"> </v>
      </c>
      <c r="L92" s="272" t="b">
        <f>OR('28 Populations and thresholds'!$J$202="CR",'28 Populations and thresholds'!$J$202="EN",'28 Populations and thresholds'!$J$202="VU")</f>
        <v>0</v>
      </c>
      <c r="M92" s="273">
        <f>D92/'28 Populations and thresholds'!$H$202</f>
        <v>0.15625</v>
      </c>
      <c r="N92" s="263" t="str">
        <f t="shared" si="6"/>
        <v xml:space="preserve"> </v>
      </c>
      <c r="O92" s="275"/>
      <c r="P92" s="263" t="str">
        <f t="shared" si="7"/>
        <v xml:space="preserve"> </v>
      </c>
    </row>
    <row r="93" spans="1:16" s="4" customFormat="1" x14ac:dyDescent="0.2">
      <c r="A93" s="275" t="s">
        <v>1761</v>
      </c>
      <c r="B93" s="268" t="s">
        <v>969</v>
      </c>
      <c r="C93" s="277" t="s">
        <v>3763</v>
      </c>
      <c r="D93" s="279">
        <v>11944</v>
      </c>
      <c r="E93" s="274" t="s">
        <v>4290</v>
      </c>
      <c r="F93" s="263" t="str">
        <f t="shared" si="4"/>
        <v xml:space="preserve"> </v>
      </c>
      <c r="G93" s="275"/>
      <c r="H93" s="275" t="s">
        <v>4285</v>
      </c>
      <c r="I93" s="263" t="str">
        <f t="shared" si="5"/>
        <v xml:space="preserve"> </v>
      </c>
      <c r="J93" s="272" t="str">
        <f>IF(D93&gt;=('28 Populations and thresholds'!$I$191),"YES"," ")</f>
        <v>YES</v>
      </c>
      <c r="K93" s="272" t="str">
        <f>IF(J93="YES"," ",IF(D93&gt;=('28 Populations and thresholds'!$I$191)*0.25,"YES"))</f>
        <v xml:space="preserve"> </v>
      </c>
      <c r="L93" s="272" t="b">
        <f>OR('28 Populations and thresholds'!$J$191="CR",'28 Populations and thresholds'!$J$191="EN",'28 Populations and thresholds'!$J$191="VU")</f>
        <v>0</v>
      </c>
      <c r="M93" s="273">
        <f>D93/'28 Populations and thresholds'!$H$191</f>
        <v>0.23888000000000001</v>
      </c>
      <c r="N93" s="263" t="str">
        <f t="shared" si="6"/>
        <v xml:space="preserve"> </v>
      </c>
      <c r="O93" s="275"/>
      <c r="P93" s="263" t="str">
        <f t="shared" si="7"/>
        <v xml:space="preserve"> </v>
      </c>
    </row>
    <row r="94" spans="1:16" s="4" customFormat="1" x14ac:dyDescent="0.2">
      <c r="A94" s="275" t="s">
        <v>1761</v>
      </c>
      <c r="B94" s="268" t="s">
        <v>969</v>
      </c>
      <c r="C94" s="280" t="s">
        <v>3792</v>
      </c>
      <c r="D94" s="279">
        <v>40000</v>
      </c>
      <c r="E94" s="281">
        <v>40603</v>
      </c>
      <c r="F94" s="263" t="str">
        <f t="shared" si="4"/>
        <v xml:space="preserve"> </v>
      </c>
      <c r="G94" s="275"/>
      <c r="H94" s="275" t="s">
        <v>4348</v>
      </c>
      <c r="I94" s="263" t="str">
        <f t="shared" si="5"/>
        <v xml:space="preserve"> </v>
      </c>
      <c r="J94" s="272" t="str">
        <f>IF(D94&gt;=('28 Populations and thresholds'!$I$254),"YES"," ")</f>
        <v>YES</v>
      </c>
      <c r="K94" s="272" t="str">
        <f>IF(J94="YES"," ",IF(D94&gt;=('28 Populations and thresholds'!$I$254)*0.25,"YES"))</f>
        <v xml:space="preserve"> </v>
      </c>
      <c r="L94" s="272" t="b">
        <f>OR('28 Populations and thresholds'!$J$254="CR",'28 Populations and thresholds'!$J$254="EN",'28 Populations and thresholds'!$J$254="VU")</f>
        <v>0</v>
      </c>
      <c r="M94" s="273">
        <f>D94/'28 Populations and thresholds'!$H$254</f>
        <v>0.04</v>
      </c>
      <c r="N94" s="263" t="str">
        <f t="shared" si="6"/>
        <v xml:space="preserve"> </v>
      </c>
      <c r="O94" s="275"/>
      <c r="P94" s="263" t="str">
        <f t="shared" si="7"/>
        <v xml:space="preserve"> </v>
      </c>
    </row>
    <row r="95" spans="1:16" s="4" customFormat="1" x14ac:dyDescent="0.2">
      <c r="A95" s="143" t="s">
        <v>1761</v>
      </c>
      <c r="B95" s="40" t="s">
        <v>992</v>
      </c>
      <c r="C95" s="40" t="s">
        <v>3795</v>
      </c>
      <c r="D95" s="41">
        <v>5000</v>
      </c>
      <c r="E95" s="46">
        <v>36244</v>
      </c>
      <c r="F95" s="263" t="str">
        <f t="shared" si="4"/>
        <v xml:space="preserve"> </v>
      </c>
      <c r="G95" s="143" t="s">
        <v>21</v>
      </c>
      <c r="H95" s="143" t="s">
        <v>190</v>
      </c>
      <c r="I95" s="263" t="str">
        <f t="shared" si="5"/>
        <v xml:space="preserve"> </v>
      </c>
      <c r="J95" s="38" t="str">
        <f>IF(D95&gt;=(('28 Populations and thresholds'!$I$176)+('28 Populations and thresholds'!$I$177)),"YES"," ")</f>
        <v>YES</v>
      </c>
      <c r="K95" s="38" t="str">
        <f>IF(J95="YES"," ",IF(D95&gt;=(('28 Populations and thresholds'!$I$176)+('28 Populations and thresholds'!$I$177))*0.25,"YES"))</f>
        <v xml:space="preserve"> </v>
      </c>
      <c r="L95" s="38" t="b">
        <f>OR('28 Populations and thresholds'!$J$176="CR",'28 Populations and thresholds'!$J$176="EN",'28 Populations and thresholds'!$J$176="VU")</f>
        <v>0</v>
      </c>
      <c r="M95" s="75">
        <f>D95/(('28 Populations and thresholds'!$H$176)+('28 Populations and thresholds'!$H$177))</f>
        <v>1.7921146953405017E-2</v>
      </c>
      <c r="N95" s="263" t="str">
        <f t="shared" si="6"/>
        <v xml:space="preserve"> </v>
      </c>
      <c r="O95" s="12" t="s">
        <v>4568</v>
      </c>
      <c r="P95" s="263" t="str">
        <f t="shared" si="7"/>
        <v xml:space="preserve"> </v>
      </c>
    </row>
    <row r="96" spans="1:16" s="4" customFormat="1" x14ac:dyDescent="0.2">
      <c r="A96" s="267" t="s">
        <v>1761</v>
      </c>
      <c r="B96" s="268" t="s">
        <v>1178</v>
      </c>
      <c r="C96" s="269" t="s">
        <v>3474</v>
      </c>
      <c r="D96" s="270">
        <v>368</v>
      </c>
      <c r="E96" s="271">
        <v>36526</v>
      </c>
      <c r="F96" s="263" t="str">
        <f t="shared" si="4"/>
        <v xml:space="preserve"> </v>
      </c>
      <c r="G96" s="267" t="s">
        <v>21</v>
      </c>
      <c r="H96" s="267" t="s">
        <v>147</v>
      </c>
      <c r="I96" s="263" t="str">
        <f t="shared" si="5"/>
        <v xml:space="preserve"> </v>
      </c>
      <c r="J96" s="272" t="str">
        <f>IF(D96&gt;=('28 Populations and thresholds'!$I$198),"YES"," ")</f>
        <v>YES</v>
      </c>
      <c r="K96" s="272" t="str">
        <f>IF(J96="YES"," ",IF(D96&gt;=('28 Populations and thresholds'!$I$198)*0.25,"YES"))</f>
        <v xml:space="preserve"> </v>
      </c>
      <c r="L96" s="272" t="b">
        <f>OR('28 Populations and thresholds'!$J$198="CR",'28 Populations and thresholds'!$J$198="EN",'28 Populations and thresholds'!$J$198="VU")</f>
        <v>0</v>
      </c>
      <c r="M96" s="273">
        <f>D96/'28 Populations and thresholds'!$H$198</f>
        <v>1.6727272727272726E-2</v>
      </c>
      <c r="N96" s="263" t="str">
        <f t="shared" si="6"/>
        <v xml:space="preserve"> </v>
      </c>
      <c r="O96" s="269"/>
      <c r="P96" s="263" t="str">
        <f t="shared" si="7"/>
        <v xml:space="preserve"> </v>
      </c>
    </row>
    <row r="97" spans="1:16" s="4" customFormat="1" x14ac:dyDescent="0.2">
      <c r="A97" s="143" t="s">
        <v>1761</v>
      </c>
      <c r="B97" s="40" t="s">
        <v>1227</v>
      </c>
      <c r="C97" s="111" t="s">
        <v>3773</v>
      </c>
      <c r="D97" s="41">
        <v>1844</v>
      </c>
      <c r="E97" s="46">
        <v>35099</v>
      </c>
      <c r="F97" s="263" t="str">
        <f t="shared" si="4"/>
        <v xml:space="preserve"> </v>
      </c>
      <c r="G97" s="143" t="s">
        <v>21</v>
      </c>
      <c r="H97" s="143" t="s">
        <v>151</v>
      </c>
      <c r="I97" s="263" t="str">
        <f t="shared" si="5"/>
        <v xml:space="preserve"> </v>
      </c>
      <c r="J97" s="38" t="str">
        <f>IF(D97&gt;=('28 Populations and thresholds'!$I$202),"YES"," ")</f>
        <v>YES</v>
      </c>
      <c r="K97" s="38" t="str">
        <f>IF(J97="YES"," ",IF(D97&gt;=('28 Populations and thresholds'!$I$202)*0.25,"YES"))</f>
        <v xml:space="preserve"> </v>
      </c>
      <c r="L97" s="38" t="b">
        <f>OR('28 Populations and thresholds'!$J$202="CR",'28 Populations and thresholds'!$J$202="EN",'28 Populations and thresholds'!$J$202="VU")</f>
        <v>0</v>
      </c>
      <c r="M97" s="75">
        <f>D97/'28 Populations and thresholds'!$H$202</f>
        <v>1.1525000000000001E-2</v>
      </c>
      <c r="N97" s="263" t="str">
        <f t="shared" si="6"/>
        <v xml:space="preserve"> </v>
      </c>
      <c r="O97" s="12"/>
      <c r="P97" s="263" t="str">
        <f t="shared" si="7"/>
        <v xml:space="preserve"> </v>
      </c>
    </row>
    <row r="98" spans="1:16" s="4" customFormat="1" x14ac:dyDescent="0.2">
      <c r="A98" s="12" t="s">
        <v>1761</v>
      </c>
      <c r="B98" s="56" t="s">
        <v>1227</v>
      </c>
      <c r="C98" s="111" t="s">
        <v>3791</v>
      </c>
      <c r="D98" s="105">
        <v>20000</v>
      </c>
      <c r="E98" s="106" t="s">
        <v>4364</v>
      </c>
      <c r="F98" s="263" t="str">
        <f t="shared" si="4"/>
        <v xml:space="preserve"> </v>
      </c>
      <c r="G98" s="12"/>
      <c r="H98" s="12" t="s">
        <v>4363</v>
      </c>
      <c r="I98" s="263" t="str">
        <f t="shared" si="5"/>
        <v xml:space="preserve"> </v>
      </c>
      <c r="J98" s="38" t="str">
        <f>IF(D98&gt;=('28 Populations and thresholds'!$I$253),"YES"," ")</f>
        <v>YES</v>
      </c>
      <c r="K98" s="38" t="str">
        <f>IF(J98="YES"," ",IF(D98&gt;=('28 Populations and thresholds'!$I$253)*0.25,"YES"))</f>
        <v xml:space="preserve"> </v>
      </c>
      <c r="L98" s="38" t="b">
        <f>OR('28 Populations and thresholds'!$J$253="CR",'28 Populations and thresholds'!$J$253="EN",'28 Populations and thresholds'!$J$253="VU")</f>
        <v>0</v>
      </c>
      <c r="M98" s="75">
        <f>D98/'28 Populations and thresholds'!$H$253</f>
        <v>0.02</v>
      </c>
      <c r="N98" s="263" t="str">
        <f t="shared" si="6"/>
        <v xml:space="preserve"> </v>
      </c>
      <c r="O98" s="12"/>
      <c r="P98" s="263" t="str">
        <f t="shared" si="7"/>
        <v xml:space="preserve"> </v>
      </c>
    </row>
    <row r="99" spans="1:16" s="4" customFormat="1" x14ac:dyDescent="0.2">
      <c r="A99" s="267" t="s">
        <v>1761</v>
      </c>
      <c r="B99" s="268" t="s">
        <v>960</v>
      </c>
      <c r="C99" s="269" t="s">
        <v>3756</v>
      </c>
      <c r="D99" s="270">
        <v>1700</v>
      </c>
      <c r="E99" s="276"/>
      <c r="F99" s="263" t="str">
        <f t="shared" si="4"/>
        <v xml:space="preserve"> </v>
      </c>
      <c r="G99" s="267" t="s">
        <v>21</v>
      </c>
      <c r="H99" s="267" t="s">
        <v>190</v>
      </c>
      <c r="I99" s="263" t="str">
        <f t="shared" si="5"/>
        <v xml:space="preserve"> </v>
      </c>
      <c r="J99" s="272" t="str">
        <f>IF(D99&gt;=('28 Populations and thresholds'!$I$175),"YES"," ")</f>
        <v>YES</v>
      </c>
      <c r="K99" s="272" t="str">
        <f>IF(J99="YES"," ",IF(D99&gt;=('28 Populations and thresholds'!$I$175)*0.25,"YES"))</f>
        <v xml:space="preserve"> </v>
      </c>
      <c r="L99" s="272" t="b">
        <f>OR('28 Populations and thresholds'!$J$175="CR",'28 Populations and thresholds'!$J$175="EN",'28 Populations and thresholds'!$J$175="VU")</f>
        <v>0</v>
      </c>
      <c r="M99" s="273">
        <f>D99/'28 Populations and thresholds'!$H$175</f>
        <v>1.2230215827338129E-2</v>
      </c>
      <c r="N99" s="263" t="str">
        <f t="shared" si="6"/>
        <v xml:space="preserve"> </v>
      </c>
      <c r="O99" s="275"/>
      <c r="P99" s="263" t="str">
        <f t="shared" si="7"/>
        <v xml:space="preserve"> </v>
      </c>
    </row>
    <row r="100" spans="1:16" s="4" customFormat="1" x14ac:dyDescent="0.2">
      <c r="A100" s="267" t="s">
        <v>1761</v>
      </c>
      <c r="B100" s="268" t="s">
        <v>960</v>
      </c>
      <c r="C100" s="280" t="s">
        <v>3767</v>
      </c>
      <c r="D100" s="270">
        <v>10000</v>
      </c>
      <c r="E100" s="271">
        <v>33963</v>
      </c>
      <c r="F100" s="263" t="str">
        <f t="shared" si="4"/>
        <v xml:space="preserve"> </v>
      </c>
      <c r="G100" s="267" t="s">
        <v>21</v>
      </c>
      <c r="H100" s="267" t="s">
        <v>190</v>
      </c>
      <c r="I100" s="263" t="str">
        <f t="shared" si="5"/>
        <v xml:space="preserve"> </v>
      </c>
      <c r="J100" s="272" t="str">
        <f>IF(D100&gt;=('28 Populations and thresholds'!$I$195),"YES"," ")</f>
        <v>YES</v>
      </c>
      <c r="K100" s="272" t="str">
        <f>IF(J100="YES"," ",IF(D100&gt;=('28 Populations and thresholds'!$I$195)*0.25,"YES"))</f>
        <v xml:space="preserve"> </v>
      </c>
      <c r="L100" s="272" t="b">
        <f>OR('28 Populations and thresholds'!$J$195="CR",'28 Populations and thresholds'!$J$195="EN",'28 Populations and thresholds'!$J$195="VU")</f>
        <v>1</v>
      </c>
      <c r="M100" s="273">
        <f>D100/'28 Populations and thresholds'!$H$195</f>
        <v>3.4482758620689655E-2</v>
      </c>
      <c r="N100" s="263" t="str">
        <f t="shared" si="6"/>
        <v xml:space="preserve"> </v>
      </c>
      <c r="O100" s="275"/>
      <c r="P100" s="263" t="str">
        <f t="shared" si="7"/>
        <v xml:space="preserve"> </v>
      </c>
    </row>
    <row r="101" spans="1:16" s="4" customFormat="1" x14ac:dyDescent="0.2">
      <c r="A101" s="267" t="s">
        <v>1761</v>
      </c>
      <c r="B101" s="268" t="s">
        <v>960</v>
      </c>
      <c r="C101" s="269" t="s">
        <v>3461</v>
      </c>
      <c r="D101" s="270">
        <v>1800</v>
      </c>
      <c r="E101" s="271">
        <v>35991</v>
      </c>
      <c r="F101" s="263" t="str">
        <f t="shared" si="4"/>
        <v xml:space="preserve"> </v>
      </c>
      <c r="G101" s="267" t="s">
        <v>21</v>
      </c>
      <c r="H101" s="267" t="s">
        <v>190</v>
      </c>
      <c r="I101" s="263" t="str">
        <f t="shared" si="5"/>
        <v xml:space="preserve"> </v>
      </c>
      <c r="J101" s="272" t="str">
        <f>IF(D101&gt;=('28 Populations and thresholds'!$I$164),"YES"," ")</f>
        <v>YES</v>
      </c>
      <c r="K101" s="272" t="str">
        <f>IF(J101="YES"," ",IF(D101&gt;=('28 Populations and thresholds'!$I$164)*0.25,"YES"))</f>
        <v xml:space="preserve"> </v>
      </c>
      <c r="L101" s="272" t="b">
        <f>OR('28 Populations and thresholds'!$J$164="CR",'28 Populations and thresholds'!$J$164="EN",'28 Populations and thresholds'!$J$164="VU")</f>
        <v>0</v>
      </c>
      <c r="M101" s="273">
        <f>D101/'28 Populations and thresholds'!$H$164</f>
        <v>2.2784810126582278E-2</v>
      </c>
      <c r="N101" s="263" t="str">
        <f t="shared" si="6"/>
        <v xml:space="preserve"> </v>
      </c>
      <c r="O101" s="275"/>
      <c r="P101" s="263" t="str">
        <f t="shared" si="7"/>
        <v xml:space="preserve"> </v>
      </c>
    </row>
    <row r="102" spans="1:16" s="4" customFormat="1" x14ac:dyDescent="0.2">
      <c r="A102" s="267" t="s">
        <v>1761</v>
      </c>
      <c r="B102" s="268" t="s">
        <v>960</v>
      </c>
      <c r="C102" s="269" t="s">
        <v>3765</v>
      </c>
      <c r="D102" s="270">
        <v>560</v>
      </c>
      <c r="E102" s="276"/>
      <c r="F102" s="263" t="str">
        <f t="shared" si="4"/>
        <v xml:space="preserve"> </v>
      </c>
      <c r="G102" s="267" t="s">
        <v>21</v>
      </c>
      <c r="H102" s="267" t="s">
        <v>190</v>
      </c>
      <c r="I102" s="263" t="str">
        <f t="shared" si="5"/>
        <v xml:space="preserve"> </v>
      </c>
      <c r="J102" s="272" t="str">
        <f>IF(D102&gt;=('28 Populations and thresholds'!$I$193),"YES"," ")</f>
        <v>YES</v>
      </c>
      <c r="K102" s="272" t="str">
        <f>IF(J102="YES"," ",IF(D102&gt;=('28 Populations and thresholds'!$I$193)*0.25,"YES"))</f>
        <v xml:space="preserve"> </v>
      </c>
      <c r="L102" s="272" t="b">
        <f>OR('28 Populations and thresholds'!$J$193="CR",'28 Populations and thresholds'!$J$193="EN",'28 Populations and thresholds'!$J$193="VU")</f>
        <v>0</v>
      </c>
      <c r="M102" s="273">
        <f>D102/'28 Populations and thresholds'!$H$193</f>
        <v>1.2727272727272728E-2</v>
      </c>
      <c r="N102" s="263" t="str">
        <f t="shared" si="6"/>
        <v xml:space="preserve"> </v>
      </c>
      <c r="O102" s="269"/>
      <c r="P102" s="263" t="str">
        <f t="shared" si="7"/>
        <v xml:space="preserve"> </v>
      </c>
    </row>
    <row r="103" spans="1:16" s="4" customFormat="1" x14ac:dyDescent="0.2">
      <c r="A103" s="267" t="s">
        <v>1761</v>
      </c>
      <c r="B103" s="268" t="s">
        <v>960</v>
      </c>
      <c r="C103" s="280" t="s">
        <v>3763</v>
      </c>
      <c r="D103" s="270">
        <v>800</v>
      </c>
      <c r="E103" s="271">
        <v>33953</v>
      </c>
      <c r="F103" s="263" t="str">
        <f t="shared" si="4"/>
        <v xml:space="preserve"> </v>
      </c>
      <c r="G103" s="267" t="s">
        <v>21</v>
      </c>
      <c r="H103" s="267" t="s">
        <v>190</v>
      </c>
      <c r="I103" s="263" t="str">
        <f t="shared" si="5"/>
        <v xml:space="preserve"> </v>
      </c>
      <c r="J103" s="272" t="str">
        <f>IF(D103&gt;=('28 Populations and thresholds'!$I$191),"YES"," ")</f>
        <v>YES</v>
      </c>
      <c r="K103" s="272" t="str">
        <f>IF(J103="YES"," ",IF(D103&gt;=('28 Populations and thresholds'!$I$191)*0.25,"YES"))</f>
        <v xml:space="preserve"> </v>
      </c>
      <c r="L103" s="272" t="b">
        <f>OR('28 Populations and thresholds'!$J$191="CR",'28 Populations and thresholds'!$J$191="EN",'28 Populations and thresholds'!$J$191="VU")</f>
        <v>0</v>
      </c>
      <c r="M103" s="273">
        <f>D103/'28 Populations and thresholds'!$H$191</f>
        <v>1.6E-2</v>
      </c>
      <c r="N103" s="263" t="str">
        <f t="shared" si="6"/>
        <v xml:space="preserve"> </v>
      </c>
      <c r="O103" s="275"/>
      <c r="P103" s="263" t="str">
        <f t="shared" si="7"/>
        <v xml:space="preserve"> </v>
      </c>
    </row>
    <row r="104" spans="1:16" s="4" customFormat="1" x14ac:dyDescent="0.2">
      <c r="A104" s="143" t="s">
        <v>1761</v>
      </c>
      <c r="B104" s="40" t="s">
        <v>1240</v>
      </c>
      <c r="C104" s="4" t="s">
        <v>3480</v>
      </c>
      <c r="D104" s="41">
        <v>2000</v>
      </c>
      <c r="E104" s="46">
        <v>33970</v>
      </c>
      <c r="F104" s="263" t="str">
        <f t="shared" si="4"/>
        <v xml:space="preserve"> </v>
      </c>
      <c r="G104" s="143" t="s">
        <v>21</v>
      </c>
      <c r="H104" s="143" t="s">
        <v>58</v>
      </c>
      <c r="I104" s="263" t="str">
        <f t="shared" si="5"/>
        <v xml:space="preserve"> </v>
      </c>
      <c r="J104" s="38" t="str">
        <f>IF(D104&gt;=('28 Populations and thresholds'!$I$203),"YES"," ")</f>
        <v>YES</v>
      </c>
      <c r="K104" s="38" t="str">
        <f>IF(J104="YES"," ",IF(D104&gt;=('28 Populations and thresholds'!$I$203)*0.25,"YES"))</f>
        <v xml:space="preserve"> </v>
      </c>
      <c r="L104" s="38" t="b">
        <f>OR('28 Populations and thresholds'!$J$203="CR",'28 Populations and thresholds'!$J$203="EN",'28 Populations and thresholds'!$J$203="VU")</f>
        <v>0</v>
      </c>
      <c r="M104" s="75">
        <f>D104/'28 Populations and thresholds'!$H$203</f>
        <v>1.4814814814814815E-2</v>
      </c>
      <c r="N104" s="263" t="str">
        <f t="shared" si="6"/>
        <v xml:space="preserve"> </v>
      </c>
      <c r="P104" s="263" t="str">
        <f t="shared" si="7"/>
        <v xml:space="preserve"> </v>
      </c>
    </row>
    <row r="105" spans="1:16" s="4" customFormat="1" x14ac:dyDescent="0.2">
      <c r="A105" s="275" t="s">
        <v>1761</v>
      </c>
      <c r="B105" s="283" t="s">
        <v>4354</v>
      </c>
      <c r="C105" s="280" t="s">
        <v>3791</v>
      </c>
      <c r="D105" s="279">
        <v>19601</v>
      </c>
      <c r="E105" s="281">
        <v>36739</v>
      </c>
      <c r="F105" s="263" t="str">
        <f t="shared" si="4"/>
        <v xml:space="preserve"> </v>
      </c>
      <c r="G105" s="275"/>
      <c r="H105" s="275" t="s">
        <v>4359</v>
      </c>
      <c r="I105" s="263" t="str">
        <f t="shared" si="5"/>
        <v xml:space="preserve"> </v>
      </c>
      <c r="J105" s="272" t="str">
        <f>IF(D105&gt;=('28 Populations and thresholds'!$I$253),"YES"," ")</f>
        <v>YES</v>
      </c>
      <c r="K105" s="272" t="str">
        <f>IF(J105="YES"," ",IF(D105&gt;=('28 Populations and thresholds'!$I$253)*0.25,"YES"))</f>
        <v xml:space="preserve"> </v>
      </c>
      <c r="L105" s="272" t="b">
        <f>OR('28 Populations and thresholds'!$J$253="CR",'28 Populations and thresholds'!$J$253="EN",'28 Populations and thresholds'!$J$253="VU")</f>
        <v>0</v>
      </c>
      <c r="M105" s="273">
        <f>D105/'28 Populations and thresholds'!$H$253</f>
        <v>1.9601E-2</v>
      </c>
      <c r="N105" s="263" t="str">
        <f t="shared" si="6"/>
        <v xml:space="preserve"> </v>
      </c>
      <c r="O105" s="275"/>
      <c r="P105" s="263" t="str">
        <f t="shared" si="7"/>
        <v xml:space="preserve"> </v>
      </c>
    </row>
    <row r="106" spans="1:16" s="4" customFormat="1" x14ac:dyDescent="0.2">
      <c r="A106" s="143" t="s">
        <v>1761</v>
      </c>
      <c r="B106" s="40" t="s">
        <v>1175</v>
      </c>
      <c r="C106" s="111" t="s">
        <v>3474</v>
      </c>
      <c r="D106" s="41">
        <v>485</v>
      </c>
      <c r="E106" s="46">
        <v>33970</v>
      </c>
      <c r="F106" s="263" t="str">
        <f t="shared" si="4"/>
        <v xml:space="preserve"> </v>
      </c>
      <c r="G106" s="143" t="s">
        <v>21</v>
      </c>
      <c r="H106" s="143" t="s">
        <v>58</v>
      </c>
      <c r="I106" s="263" t="str">
        <f t="shared" si="5"/>
        <v xml:space="preserve"> </v>
      </c>
      <c r="J106" s="38" t="str">
        <f>IF(D106&gt;=('28 Populations and thresholds'!$I$198),"YES"," ")</f>
        <v>YES</v>
      </c>
      <c r="K106" s="38" t="str">
        <f>IF(J106="YES"," ",IF(D106&gt;=('28 Populations and thresholds'!$I$198)*0.25,"YES"))</f>
        <v xml:space="preserve"> </v>
      </c>
      <c r="L106" s="38" t="b">
        <f>OR('28 Populations and thresholds'!$J$198="CR",'28 Populations and thresholds'!$J$198="EN",'28 Populations and thresholds'!$J$198="VU")</f>
        <v>0</v>
      </c>
      <c r="M106" s="75">
        <f>D106/'28 Populations and thresholds'!$H$198</f>
        <v>2.2045454545454545E-2</v>
      </c>
      <c r="N106" s="263" t="str">
        <f t="shared" si="6"/>
        <v xml:space="preserve"> </v>
      </c>
      <c r="P106" s="263" t="str">
        <f t="shared" si="7"/>
        <v xml:space="preserve"> </v>
      </c>
    </row>
    <row r="107" spans="1:16" s="4" customFormat="1" x14ac:dyDescent="0.2">
      <c r="A107" s="267" t="s">
        <v>1761</v>
      </c>
      <c r="B107" s="268" t="s">
        <v>1191</v>
      </c>
      <c r="C107" s="269" t="s">
        <v>3770</v>
      </c>
      <c r="D107" s="270">
        <v>8000</v>
      </c>
      <c r="E107" s="271">
        <v>34700</v>
      </c>
      <c r="F107" s="263" t="str">
        <f t="shared" si="4"/>
        <v xml:space="preserve"> </v>
      </c>
      <c r="G107" s="267" t="s">
        <v>21</v>
      </c>
      <c r="H107" s="267" t="s">
        <v>77</v>
      </c>
      <c r="I107" s="263" t="str">
        <f t="shared" si="5"/>
        <v xml:space="preserve"> </v>
      </c>
      <c r="J107" s="272" t="str">
        <f>IF(D107&gt;=('28 Populations and thresholds'!$I$199),"YES"," ")</f>
        <v>YES</v>
      </c>
      <c r="K107" s="272" t="str">
        <f>IF(J107="YES"," ",IF(D107&gt;=('28 Populations and thresholds'!$I$199)*0.25,"YES"))</f>
        <v xml:space="preserve"> </v>
      </c>
      <c r="L107" s="272" t="b">
        <f>OR('28 Populations and thresholds'!$J$199="CR",'28 Populations and thresholds'!$J$199="EN",'28 Populations and thresholds'!$J$199="VU")</f>
        <v>0</v>
      </c>
      <c r="M107" s="273">
        <f>D107/'28 Populations and thresholds'!$H$199</f>
        <v>2.5396825396825397E-2</v>
      </c>
      <c r="N107" s="263" t="str">
        <f t="shared" si="6"/>
        <v xml:space="preserve"> </v>
      </c>
      <c r="O107" s="269"/>
      <c r="P107" s="263" t="str">
        <f t="shared" si="7"/>
        <v xml:space="preserve"> </v>
      </c>
    </row>
    <row r="108" spans="1:16" s="4" customFormat="1" x14ac:dyDescent="0.2">
      <c r="A108" s="267" t="s">
        <v>1761</v>
      </c>
      <c r="B108" s="268" t="s">
        <v>1191</v>
      </c>
      <c r="C108" s="280" t="s">
        <v>3773</v>
      </c>
      <c r="D108" s="270">
        <v>3187</v>
      </c>
      <c r="E108" s="271">
        <v>33970</v>
      </c>
      <c r="F108" s="263" t="str">
        <f t="shared" si="4"/>
        <v xml:space="preserve"> </v>
      </c>
      <c r="G108" s="267" t="s">
        <v>21</v>
      </c>
      <c r="H108" s="267" t="s">
        <v>58</v>
      </c>
      <c r="I108" s="263" t="str">
        <f t="shared" si="5"/>
        <v xml:space="preserve"> </v>
      </c>
      <c r="J108" s="272" t="str">
        <f>IF(D108&gt;=('28 Populations and thresholds'!$I$202),"YES"," ")</f>
        <v>YES</v>
      </c>
      <c r="K108" s="272" t="str">
        <f>IF(J108="YES"," ",IF(D108&gt;=('28 Populations and thresholds'!$I$202)*0.25,"YES"))</f>
        <v xml:space="preserve"> </v>
      </c>
      <c r="L108" s="272" t="b">
        <f>OR('28 Populations and thresholds'!$J$202="CR",'28 Populations and thresholds'!$J$202="EN",'28 Populations and thresholds'!$J$202="VU")</f>
        <v>0</v>
      </c>
      <c r="M108" s="273">
        <f>D108/'28 Populations and thresholds'!$H$202</f>
        <v>1.9918749999999999E-2</v>
      </c>
      <c r="N108" s="263" t="str">
        <f t="shared" si="6"/>
        <v xml:space="preserve"> </v>
      </c>
      <c r="O108" s="275"/>
      <c r="P108" s="263" t="str">
        <f t="shared" si="7"/>
        <v xml:space="preserve"> </v>
      </c>
    </row>
    <row r="109" spans="1:16" s="4" customFormat="1" x14ac:dyDescent="0.2">
      <c r="A109" s="143" t="s">
        <v>1761</v>
      </c>
      <c r="B109" s="4" t="s">
        <v>3475</v>
      </c>
      <c r="C109" s="4" t="s">
        <v>3474</v>
      </c>
      <c r="D109" s="105">
        <v>290</v>
      </c>
      <c r="E109" s="106">
        <v>2007</v>
      </c>
      <c r="F109" s="263" t="str">
        <f t="shared" si="4"/>
        <v xml:space="preserve"> </v>
      </c>
      <c r="G109" s="12" t="s">
        <v>139</v>
      </c>
      <c r="H109" s="12" t="s">
        <v>3388</v>
      </c>
      <c r="I109" s="263" t="str">
        <f t="shared" si="5"/>
        <v xml:space="preserve"> </v>
      </c>
      <c r="J109" s="38" t="str">
        <f>IF(D109&gt;=('28 Populations and thresholds'!$I$198),"YES"," ")</f>
        <v>YES</v>
      </c>
      <c r="K109" s="38" t="str">
        <f>IF(J109="YES"," ",IF(D109&gt;=('28 Populations and thresholds'!$I$198)*0.25,"YES"))</f>
        <v xml:space="preserve"> </v>
      </c>
      <c r="L109" s="38" t="b">
        <f>OR('28 Populations and thresholds'!$J$198="CR",'28 Populations and thresholds'!$J$198="EN",'28 Populations and thresholds'!$J$198="VU")</f>
        <v>0</v>
      </c>
      <c r="M109" s="75">
        <f>D109/'28 Populations and thresholds'!$H$198</f>
        <v>1.3181818181818182E-2</v>
      </c>
      <c r="N109" s="263" t="str">
        <f t="shared" si="6"/>
        <v xml:space="preserve"> </v>
      </c>
      <c r="P109" s="263" t="str">
        <f t="shared" si="7"/>
        <v xml:space="preserve"> </v>
      </c>
    </row>
    <row r="110" spans="1:16" s="4" customFormat="1" x14ac:dyDescent="0.2">
      <c r="A110" s="275" t="s">
        <v>1761</v>
      </c>
      <c r="B110" s="269" t="s">
        <v>3947</v>
      </c>
      <c r="C110" s="269" t="s">
        <v>3466</v>
      </c>
      <c r="D110" s="279">
        <v>1867</v>
      </c>
      <c r="E110" s="281">
        <v>39904</v>
      </c>
      <c r="F110" s="263" t="str">
        <f t="shared" si="4"/>
        <v xml:space="preserve"> </v>
      </c>
      <c r="G110" s="275"/>
      <c r="H110" s="275" t="s">
        <v>3951</v>
      </c>
      <c r="I110" s="263" t="str">
        <f t="shared" si="5"/>
        <v xml:space="preserve"> </v>
      </c>
      <c r="J110" s="272" t="str">
        <f>IF(D110&gt;=('28 Populations and thresholds'!$I$178),"YES"," ")</f>
        <v>YES</v>
      </c>
      <c r="K110" s="272" t="str">
        <f>IF(J110="YES"," ",IF(D110&gt;=('28 Populations and thresholds'!$I$178)*0.25,"YES"))</f>
        <v xml:space="preserve"> </v>
      </c>
      <c r="L110" s="272" t="b">
        <f>OR('28 Populations and thresholds'!$J$178="CR",'28 Populations and thresholds'!$J$178="EN",'28 Populations and thresholds'!$J$178="VU")</f>
        <v>0</v>
      </c>
      <c r="M110" s="273">
        <f>D110/'28 Populations and thresholds'!$H$178</f>
        <v>1.0372222222222222E-2</v>
      </c>
      <c r="N110" s="263" t="str">
        <f t="shared" si="6"/>
        <v xml:space="preserve"> </v>
      </c>
      <c r="O110" s="269"/>
      <c r="P110" s="263" t="str">
        <f t="shared" si="7"/>
        <v xml:space="preserve"> </v>
      </c>
    </row>
    <row r="111" spans="1:16" s="4" customFormat="1" x14ac:dyDescent="0.2">
      <c r="A111" s="275" t="s">
        <v>1761</v>
      </c>
      <c r="B111" s="269" t="s">
        <v>3947</v>
      </c>
      <c r="C111" s="269" t="s">
        <v>3773</v>
      </c>
      <c r="D111" s="279">
        <v>8897</v>
      </c>
      <c r="E111" s="281">
        <v>39904</v>
      </c>
      <c r="F111" s="263" t="str">
        <f t="shared" si="4"/>
        <v xml:space="preserve"> </v>
      </c>
      <c r="G111" s="275"/>
      <c r="H111" s="275" t="s">
        <v>3951</v>
      </c>
      <c r="I111" s="263" t="str">
        <f t="shared" si="5"/>
        <v xml:space="preserve"> </v>
      </c>
      <c r="J111" s="272" t="str">
        <f>IF(D111&gt;=('28 Populations and thresholds'!$I$202),"YES"," ")</f>
        <v>YES</v>
      </c>
      <c r="K111" s="272" t="str">
        <f>IF(J111="YES"," ",IF(D111&gt;=('28 Populations and thresholds'!$I$202)*0.25,"YES"))</f>
        <v xml:space="preserve"> </v>
      </c>
      <c r="L111" s="272" t="b">
        <f>OR('28 Populations and thresholds'!$J$202="CR",'28 Populations and thresholds'!$J$202="EN",'28 Populations and thresholds'!$J$202="VU")</f>
        <v>0</v>
      </c>
      <c r="M111" s="273">
        <f>D111/'28 Populations and thresholds'!$H$202</f>
        <v>5.5606250000000003E-2</v>
      </c>
      <c r="N111" s="263" t="str">
        <f t="shared" si="6"/>
        <v xml:space="preserve"> </v>
      </c>
      <c r="O111" s="275"/>
      <c r="P111" s="263" t="str">
        <f t="shared" si="7"/>
        <v xml:space="preserve"> </v>
      </c>
    </row>
    <row r="112" spans="1:16" s="4" customFormat="1" x14ac:dyDescent="0.2">
      <c r="A112" s="275" t="s">
        <v>1761</v>
      </c>
      <c r="B112" s="269" t="s">
        <v>3947</v>
      </c>
      <c r="C112" s="280" t="s">
        <v>3792</v>
      </c>
      <c r="D112" s="279">
        <v>10327</v>
      </c>
      <c r="E112" s="281">
        <v>39904</v>
      </c>
      <c r="F112" s="263" t="str">
        <f t="shared" si="4"/>
        <v xml:space="preserve"> </v>
      </c>
      <c r="G112" s="275"/>
      <c r="H112" s="275" t="s">
        <v>3951</v>
      </c>
      <c r="I112" s="263" t="str">
        <f t="shared" si="5"/>
        <v xml:space="preserve"> </v>
      </c>
      <c r="J112" s="272" t="str">
        <f>IF(D112&gt;=('28 Populations and thresholds'!$I$254),"YES"," ")</f>
        <v>YES</v>
      </c>
      <c r="K112" s="272" t="str">
        <f>IF(J112="YES"," ",IF(D112&gt;=('28 Populations and thresholds'!$I$254)*0.25,"YES"))</f>
        <v xml:space="preserve"> </v>
      </c>
      <c r="L112" s="272" t="b">
        <f>OR('28 Populations and thresholds'!$J$254="CR",'28 Populations and thresholds'!$J$254="EN",'28 Populations and thresholds'!$J$254="VU")</f>
        <v>0</v>
      </c>
      <c r="M112" s="273">
        <f>D112/'28 Populations and thresholds'!$H$254</f>
        <v>1.0326999999999999E-2</v>
      </c>
      <c r="N112" s="263" t="str">
        <f t="shared" si="6"/>
        <v xml:space="preserve"> </v>
      </c>
      <c r="O112" s="275"/>
      <c r="P112" s="263" t="str">
        <f t="shared" si="7"/>
        <v xml:space="preserve"> </v>
      </c>
    </row>
    <row r="113" spans="1:18" s="4" customFormat="1" x14ac:dyDescent="0.2">
      <c r="A113" s="143" t="s">
        <v>1761</v>
      </c>
      <c r="B113" s="40" t="s">
        <v>976</v>
      </c>
      <c r="C113" s="4" t="s">
        <v>3464</v>
      </c>
      <c r="D113" s="41">
        <v>12986</v>
      </c>
      <c r="E113" s="46">
        <v>33970</v>
      </c>
      <c r="F113" s="263" t="str">
        <f t="shared" si="4"/>
        <v xml:space="preserve"> </v>
      </c>
      <c r="G113" s="143" t="s">
        <v>21</v>
      </c>
      <c r="H113" s="143" t="s">
        <v>245</v>
      </c>
      <c r="I113" s="263" t="str">
        <f t="shared" si="5"/>
        <v xml:space="preserve"> </v>
      </c>
      <c r="J113" s="38" t="str">
        <f>IF(D113&gt;=('28 Populations and thresholds'!$I$177),"YES"," ")</f>
        <v>YES</v>
      </c>
      <c r="K113" s="38" t="str">
        <f>IF(J113="YES"," ",IF(D113&gt;=('28 Populations and thresholds'!$I$177)*0.25,"YES"))</f>
        <v xml:space="preserve"> </v>
      </c>
      <c r="L113" s="38" t="b">
        <f>OR('28 Populations and thresholds'!$J$177="CR",'28 Populations and thresholds'!$J$177="EN",'28 Populations and thresholds'!$J$177="VU")</f>
        <v>0</v>
      </c>
      <c r="M113" s="75">
        <f>D113/('28 Populations and thresholds'!$H$177)</f>
        <v>9.76390977443609E-2</v>
      </c>
      <c r="N113" s="263" t="str">
        <f t="shared" si="6"/>
        <v xml:space="preserve"> </v>
      </c>
      <c r="O113" s="12"/>
      <c r="P113" s="263" t="str">
        <f t="shared" si="7"/>
        <v xml:space="preserve"> </v>
      </c>
    </row>
    <row r="114" spans="1:18" s="4" customFormat="1" x14ac:dyDescent="0.2">
      <c r="A114" s="143" t="s">
        <v>1761</v>
      </c>
      <c r="B114" s="40" t="s">
        <v>976</v>
      </c>
      <c r="C114" s="4" t="s">
        <v>3761</v>
      </c>
      <c r="D114" s="41">
        <v>1069</v>
      </c>
      <c r="E114" s="43"/>
      <c r="F114" s="263" t="str">
        <f t="shared" si="4"/>
        <v xml:space="preserve"> </v>
      </c>
      <c r="G114" s="143" t="s">
        <v>21</v>
      </c>
      <c r="H114" s="143" t="s">
        <v>245</v>
      </c>
      <c r="I114" s="263" t="str">
        <f t="shared" si="5"/>
        <v xml:space="preserve"> </v>
      </c>
      <c r="J114" s="38" t="str">
        <f>IF(D114&gt;=('28 Populations and thresholds'!$I$187),"YES"," ")</f>
        <v>YES</v>
      </c>
      <c r="K114" s="38" t="str">
        <f>IF(J114="YES"," ",IF(D114&gt;=('28 Populations and thresholds'!$I$187)*0.25,"YES"))</f>
        <v xml:space="preserve"> </v>
      </c>
      <c r="L114" s="38" t="b">
        <f>OR('28 Populations and thresholds'!$J$187="CR",'28 Populations and thresholds'!$J$187="EN",'28 Populations and thresholds'!$J$187="VU")</f>
        <v>0</v>
      </c>
      <c r="M114" s="75">
        <f>D114/'28 Populations and thresholds'!$H$187</f>
        <v>1.069E-2</v>
      </c>
      <c r="N114" s="263" t="str">
        <f t="shared" si="6"/>
        <v xml:space="preserve"> </v>
      </c>
      <c r="P114" s="263" t="str">
        <f t="shared" si="7"/>
        <v xml:space="preserve"> </v>
      </c>
    </row>
    <row r="115" spans="1:18" s="4" customFormat="1" x14ac:dyDescent="0.2">
      <c r="A115" s="143" t="s">
        <v>1761</v>
      </c>
      <c r="B115" s="40" t="s">
        <v>976</v>
      </c>
      <c r="C115" s="4" t="s">
        <v>3470</v>
      </c>
      <c r="D115" s="41">
        <v>6018</v>
      </c>
      <c r="E115" s="46">
        <v>33970</v>
      </c>
      <c r="F115" s="263" t="str">
        <f t="shared" si="4"/>
        <v xml:space="preserve"> </v>
      </c>
      <c r="G115" s="143" t="s">
        <v>21</v>
      </c>
      <c r="H115" s="143" t="s">
        <v>245</v>
      </c>
      <c r="I115" s="263" t="str">
        <f t="shared" si="5"/>
        <v xml:space="preserve"> </v>
      </c>
      <c r="J115" s="38" t="str">
        <f>IF(D115&gt;=('28 Populations and thresholds'!$I$181),"YES"," ")</f>
        <v>YES</v>
      </c>
      <c r="K115" s="38" t="str">
        <f>IF(J115="YES"," ",IF(D115&gt;=('28 Populations and thresholds'!$I$181)*0.25,"YES"))</f>
        <v xml:space="preserve"> </v>
      </c>
      <c r="L115" s="38" t="b">
        <f>OR('28 Populations and thresholds'!$J$181="CR",'28 Populations and thresholds'!$J$181="EN",'28 Populations and thresholds'!$J$181="VU")</f>
        <v>1</v>
      </c>
      <c r="M115" s="75">
        <f>D115/'28 Populations and thresholds'!$H$181</f>
        <v>0.18806249999999999</v>
      </c>
      <c r="N115" s="263" t="str">
        <f t="shared" si="6"/>
        <v xml:space="preserve"> </v>
      </c>
      <c r="P115" s="263" t="str">
        <f t="shared" si="7"/>
        <v xml:space="preserve"> </v>
      </c>
    </row>
    <row r="116" spans="1:18" s="4" customFormat="1" x14ac:dyDescent="0.2">
      <c r="A116" s="143" t="s">
        <v>1761</v>
      </c>
      <c r="B116" s="40" t="s">
        <v>976</v>
      </c>
      <c r="C116" s="4" t="s">
        <v>3765</v>
      </c>
      <c r="D116" s="41">
        <v>7680</v>
      </c>
      <c r="E116" s="46">
        <v>33970</v>
      </c>
      <c r="F116" s="263" t="str">
        <f t="shared" si="4"/>
        <v xml:space="preserve"> </v>
      </c>
      <c r="G116" s="143" t="s">
        <v>21</v>
      </c>
      <c r="H116" s="143" t="s">
        <v>245</v>
      </c>
      <c r="I116" s="263" t="str">
        <f t="shared" si="5"/>
        <v xml:space="preserve"> </v>
      </c>
      <c r="J116" s="38" t="str">
        <f>IF(D116&gt;=('28 Populations and thresholds'!$I$193),"YES"," ")</f>
        <v>YES</v>
      </c>
      <c r="K116" s="38" t="str">
        <f>IF(J116="YES"," ",IF(D116&gt;=('28 Populations and thresholds'!$I$193)*0.25,"YES"))</f>
        <v xml:space="preserve"> </v>
      </c>
      <c r="L116" s="38" t="b">
        <f>OR('28 Populations and thresholds'!$J$193="CR",'28 Populations and thresholds'!$J$193="EN",'28 Populations and thresholds'!$J$193="VU")</f>
        <v>0</v>
      </c>
      <c r="M116" s="75">
        <f>D116/'28 Populations and thresholds'!$H$193</f>
        <v>0.17454545454545456</v>
      </c>
      <c r="N116" s="263" t="str">
        <f t="shared" si="6"/>
        <v xml:space="preserve"> </v>
      </c>
      <c r="P116" s="263" t="str">
        <f t="shared" si="7"/>
        <v xml:space="preserve"> </v>
      </c>
      <c r="R116" s="111"/>
    </row>
    <row r="117" spans="1:18" s="4" customFormat="1" x14ac:dyDescent="0.2">
      <c r="A117" s="143" t="s">
        <v>1761</v>
      </c>
      <c r="B117" s="40" t="s">
        <v>976</v>
      </c>
      <c r="C117" s="4" t="s">
        <v>3459</v>
      </c>
      <c r="D117" s="41">
        <v>1430</v>
      </c>
      <c r="E117" s="43"/>
      <c r="F117" s="263" t="str">
        <f t="shared" si="4"/>
        <v xml:space="preserve"> </v>
      </c>
      <c r="G117" s="143" t="s">
        <v>21</v>
      </c>
      <c r="H117" s="143" t="s">
        <v>486</v>
      </c>
      <c r="I117" s="263" t="str">
        <f t="shared" si="5"/>
        <v xml:space="preserve"> </v>
      </c>
      <c r="J117" s="38" t="str">
        <f>IF(D117&gt;=(('28 Populations and thresholds'!$I$160)+('28 Populations and thresholds'!$I$163)),"YES"," ")</f>
        <v>YES</v>
      </c>
      <c r="K117" s="38" t="str">
        <f>IF(J117="YES"," ",IF(D117&gt;=(('28 Populations and thresholds'!$I$160)+('28 Populations and thresholds'!$I$163))*0.25,"YES"))</f>
        <v xml:space="preserve"> </v>
      </c>
      <c r="L117" s="38" t="b">
        <f>OR('28 Populations and thresholds'!$J$160="CR",'28 Populations and thresholds'!$J$160="EN",'28 Populations and thresholds'!$J$160="VU")</f>
        <v>0</v>
      </c>
      <c r="M117" s="75">
        <f>D117/(('28 Populations and thresholds'!$H$160)+('28 Populations and thresholds'!$H$163))</f>
        <v>3.7142857142857144E-2</v>
      </c>
      <c r="N117" s="263" t="str">
        <f t="shared" si="6"/>
        <v xml:space="preserve"> </v>
      </c>
      <c r="O117" s="121" t="s">
        <v>4563</v>
      </c>
      <c r="P117" s="263" t="str">
        <f t="shared" si="7"/>
        <v xml:space="preserve"> </v>
      </c>
    </row>
    <row r="118" spans="1:18" s="4" customFormat="1" x14ac:dyDescent="0.2">
      <c r="A118" s="143" t="s">
        <v>1761</v>
      </c>
      <c r="B118" s="40" t="s">
        <v>976</v>
      </c>
      <c r="C118" s="111" t="s">
        <v>3763</v>
      </c>
      <c r="D118" s="41">
        <v>2494</v>
      </c>
      <c r="E118" s="46">
        <v>33970</v>
      </c>
      <c r="F118" s="263" t="str">
        <f t="shared" si="4"/>
        <v xml:space="preserve"> </v>
      </c>
      <c r="G118" s="143" t="s">
        <v>21</v>
      </c>
      <c r="H118" s="143" t="s">
        <v>245</v>
      </c>
      <c r="I118" s="263" t="str">
        <f t="shared" si="5"/>
        <v xml:space="preserve"> </v>
      </c>
      <c r="J118" s="38" t="str">
        <f>IF(D118&gt;=('28 Populations and thresholds'!$I$191),"YES"," ")</f>
        <v>YES</v>
      </c>
      <c r="K118" s="38" t="str">
        <f>IF(J118="YES"," ",IF(D118&gt;=('28 Populations and thresholds'!$I$191)*0.25,"YES"))</f>
        <v xml:space="preserve"> </v>
      </c>
      <c r="L118" s="38" t="b">
        <f>OR('28 Populations and thresholds'!$J$191="CR",'28 Populations and thresholds'!$J$191="EN",'28 Populations and thresholds'!$J$191="VU")</f>
        <v>0</v>
      </c>
      <c r="M118" s="75">
        <f>D118/'28 Populations and thresholds'!$H$191</f>
        <v>4.9880000000000001E-2</v>
      </c>
      <c r="N118" s="263" t="str">
        <f t="shared" si="6"/>
        <v xml:space="preserve"> </v>
      </c>
      <c r="P118" s="263" t="str">
        <f t="shared" si="7"/>
        <v xml:space="preserve"> </v>
      </c>
    </row>
    <row r="119" spans="1:18" s="4" customFormat="1" x14ac:dyDescent="0.2">
      <c r="A119" s="143" t="s">
        <v>1761</v>
      </c>
      <c r="B119" s="40" t="s">
        <v>976</v>
      </c>
      <c r="C119" s="111" t="s">
        <v>3758</v>
      </c>
      <c r="D119" s="41">
        <v>3128</v>
      </c>
      <c r="E119" s="43"/>
      <c r="F119" s="263" t="str">
        <f t="shared" si="4"/>
        <v xml:space="preserve"> </v>
      </c>
      <c r="G119" s="143" t="s">
        <v>21</v>
      </c>
      <c r="H119" s="143" t="s">
        <v>245</v>
      </c>
      <c r="I119" s="263" t="str">
        <f t="shared" si="5"/>
        <v xml:space="preserve"> </v>
      </c>
      <c r="J119" s="38" t="str">
        <f>IF(D119&gt;=('28 Populations and thresholds'!$I$179),"YES"," ")</f>
        <v>YES</v>
      </c>
      <c r="K119" s="38" t="str">
        <f>IF(J119="YES"," ",IF(D119&gt;=('28 Populations and thresholds'!$I$179)*0.25,"YES"))</f>
        <v xml:space="preserve"> </v>
      </c>
      <c r="L119" s="38" t="b">
        <f>OR('28 Populations and thresholds'!$J$179="CR",'28 Populations and thresholds'!$J$179="EN",'28 Populations and thresholds'!$J$179="VU")</f>
        <v>0</v>
      </c>
      <c r="M119" s="75">
        <f>D119/'28 Populations and thresholds'!$H$179</f>
        <v>5.6872727272727276E-2</v>
      </c>
      <c r="N119" s="263" t="str">
        <f t="shared" si="6"/>
        <v xml:space="preserve"> </v>
      </c>
      <c r="P119" s="263" t="str">
        <f t="shared" si="7"/>
        <v xml:space="preserve"> </v>
      </c>
    </row>
    <row r="120" spans="1:18" s="4" customFormat="1" x14ac:dyDescent="0.2">
      <c r="A120" s="275" t="s">
        <v>1761</v>
      </c>
      <c r="B120" s="269" t="s">
        <v>4316</v>
      </c>
      <c r="C120" s="278" t="s">
        <v>3793</v>
      </c>
      <c r="D120" s="279">
        <v>322800</v>
      </c>
      <c r="E120" s="274">
        <v>1999</v>
      </c>
      <c r="F120" s="263" t="str">
        <f t="shared" si="4"/>
        <v xml:space="preserve"> </v>
      </c>
      <c r="G120" s="275"/>
      <c r="H120" s="275" t="s">
        <v>4326</v>
      </c>
      <c r="I120" s="263" t="str">
        <f t="shared" si="5"/>
        <v xml:space="preserve"> </v>
      </c>
      <c r="J120" s="272" t="str">
        <f>IF(D120&gt;=('28 Populations and thresholds'!$I$255),"YES"," ")</f>
        <v>YES</v>
      </c>
      <c r="K120" s="272" t="str">
        <f>IF(J120="YES"," ",IF(D120&gt;=('28 Populations and thresholds'!$I$255)*0.25,"YES"))</f>
        <v xml:space="preserve"> </v>
      </c>
      <c r="L120" s="272" t="b">
        <f>OR('28 Populations and thresholds'!$J$255="CR",'28 Populations and thresholds'!$J$255="EN",'28 Populations and thresholds'!$J$255="VU")</f>
        <v>0</v>
      </c>
      <c r="M120" s="273">
        <f>D120/'28 Populations and thresholds'!$H$255</f>
        <v>0.32279967720032282</v>
      </c>
      <c r="N120" s="263" t="str">
        <f t="shared" si="6"/>
        <v xml:space="preserve"> </v>
      </c>
      <c r="O120" s="275" t="s">
        <v>4317</v>
      </c>
      <c r="P120" s="263" t="str">
        <f t="shared" si="7"/>
        <v xml:space="preserve"> </v>
      </c>
    </row>
    <row r="121" spans="1:18" s="4" customFormat="1" x14ac:dyDescent="0.2">
      <c r="A121" s="275" t="s">
        <v>1761</v>
      </c>
      <c r="B121" s="269" t="s">
        <v>4316</v>
      </c>
      <c r="C121" s="277" t="s">
        <v>3790</v>
      </c>
      <c r="D121" s="279">
        <v>910400</v>
      </c>
      <c r="E121" s="274">
        <v>1999</v>
      </c>
      <c r="F121" s="263" t="str">
        <f t="shared" si="4"/>
        <v xml:space="preserve"> </v>
      </c>
      <c r="G121" s="275"/>
      <c r="H121" s="275" t="s">
        <v>4326</v>
      </c>
      <c r="I121" s="263" t="str">
        <f t="shared" si="5"/>
        <v xml:space="preserve"> </v>
      </c>
      <c r="J121" s="272" t="str">
        <f>IF(D121&gt;=('28 Populations and thresholds'!$I$251),"YES"," ")</f>
        <v>YES</v>
      </c>
      <c r="K121" s="272" t="str">
        <f>IF(J121="YES"," ",IF(D121&gt;=('28 Populations and thresholds'!$I$251)*0.25,"YES"))</f>
        <v xml:space="preserve"> </v>
      </c>
      <c r="L121" s="272" t="b">
        <f>OR('28 Populations and thresholds'!$J$251="CR",'28 Populations and thresholds'!$J$251="EN",'28 Populations and thresholds'!$J$251="VU")</f>
        <v>0</v>
      </c>
      <c r="M121" s="273">
        <f>D121/'28 Populations and thresholds'!$H$251</f>
        <v>0.60693333333333332</v>
      </c>
      <c r="N121" s="263" t="str">
        <f t="shared" si="6"/>
        <v xml:space="preserve"> </v>
      </c>
      <c r="O121" s="275" t="s">
        <v>4320</v>
      </c>
      <c r="P121" s="263" t="str">
        <f t="shared" si="7"/>
        <v xml:space="preserve"> </v>
      </c>
    </row>
    <row r="122" spans="1:18" s="4" customFormat="1" x14ac:dyDescent="0.2">
      <c r="A122" s="143" t="s">
        <v>1761</v>
      </c>
      <c r="B122" s="40" t="s">
        <v>947</v>
      </c>
      <c r="C122" s="4" t="s">
        <v>3464</v>
      </c>
      <c r="D122" s="41">
        <v>4000</v>
      </c>
      <c r="E122" s="43"/>
      <c r="F122" s="263" t="str">
        <f t="shared" si="4"/>
        <v xml:space="preserve"> </v>
      </c>
      <c r="G122" s="143" t="s">
        <v>21</v>
      </c>
      <c r="H122" s="143" t="s">
        <v>750</v>
      </c>
      <c r="I122" s="263" t="str">
        <f t="shared" si="5"/>
        <v xml:space="preserve"> </v>
      </c>
      <c r="J122" s="38" t="str">
        <f>IF(D122&gt;=('28 Populations and thresholds'!$I$177),"YES"," ")</f>
        <v>YES</v>
      </c>
      <c r="K122" s="38" t="str">
        <f>IF(J122="YES"," ",IF(D122&gt;=('28 Populations and thresholds'!$I$177)*0.25,"YES"))</f>
        <v xml:space="preserve"> </v>
      </c>
      <c r="L122" s="38" t="b">
        <f>OR('28 Populations and thresholds'!$J$177="CR",'28 Populations and thresholds'!$J$177="EN",'28 Populations and thresholds'!$J$177="VU")</f>
        <v>0</v>
      </c>
      <c r="M122" s="75">
        <f>D122/('28 Populations and thresholds'!$H$177)</f>
        <v>3.007518796992481E-2</v>
      </c>
      <c r="N122" s="263" t="str">
        <f t="shared" si="6"/>
        <v xml:space="preserve"> </v>
      </c>
      <c r="O122" s="12"/>
      <c r="P122" s="263" t="str">
        <f t="shared" si="7"/>
        <v xml:space="preserve"> </v>
      </c>
    </row>
    <row r="123" spans="1:18" s="4" customFormat="1" x14ac:dyDescent="0.2">
      <c r="A123" s="143" t="s">
        <v>1761</v>
      </c>
      <c r="B123" s="40" t="s">
        <v>947</v>
      </c>
      <c r="C123" s="4" t="s">
        <v>3756</v>
      </c>
      <c r="D123" s="41">
        <v>4000</v>
      </c>
      <c r="E123" s="43"/>
      <c r="F123" s="263" t="str">
        <f t="shared" si="4"/>
        <v xml:space="preserve"> </v>
      </c>
      <c r="G123" s="143" t="s">
        <v>21</v>
      </c>
      <c r="H123" s="143" t="s">
        <v>750</v>
      </c>
      <c r="I123" s="263" t="str">
        <f t="shared" si="5"/>
        <v xml:space="preserve"> </v>
      </c>
      <c r="J123" s="38" t="str">
        <f>IF(D123&gt;=('28 Populations and thresholds'!$I$175),"YES"," ")</f>
        <v>YES</v>
      </c>
      <c r="K123" s="38" t="str">
        <f>IF(J123="YES"," ",IF(D123&gt;=('28 Populations and thresholds'!$I$175)*0.25,"YES"))</f>
        <v xml:space="preserve"> </v>
      </c>
      <c r="L123" s="38" t="b">
        <f>OR('28 Populations and thresholds'!$J$175="CR",'28 Populations and thresholds'!$J$175="EN",'28 Populations and thresholds'!$J$175="VU")</f>
        <v>0</v>
      </c>
      <c r="M123" s="75">
        <f>D123/'28 Populations and thresholds'!$H$175</f>
        <v>2.8776978417266189E-2</v>
      </c>
      <c r="N123" s="263" t="str">
        <f t="shared" si="6"/>
        <v xml:space="preserve"> </v>
      </c>
      <c r="O123" s="12"/>
      <c r="P123" s="263" t="str">
        <f t="shared" si="7"/>
        <v xml:space="preserve"> </v>
      </c>
    </row>
    <row r="124" spans="1:18" s="4" customFormat="1" x14ac:dyDescent="0.2">
      <c r="A124" s="143" t="s">
        <v>1761</v>
      </c>
      <c r="B124" s="40" t="s">
        <v>947</v>
      </c>
      <c r="C124" s="4" t="s">
        <v>3480</v>
      </c>
      <c r="D124" s="41">
        <v>4000</v>
      </c>
      <c r="E124" s="43"/>
      <c r="F124" s="263" t="str">
        <f t="shared" si="4"/>
        <v xml:space="preserve"> </v>
      </c>
      <c r="G124" s="143" t="s">
        <v>21</v>
      </c>
      <c r="H124" s="143" t="s">
        <v>750</v>
      </c>
      <c r="I124" s="263" t="str">
        <f t="shared" si="5"/>
        <v xml:space="preserve"> </v>
      </c>
      <c r="J124" s="38" t="str">
        <f>IF(D124&gt;=('28 Populations and thresholds'!$I$203),"YES"," ")</f>
        <v>YES</v>
      </c>
      <c r="K124" s="38" t="str">
        <f>IF(J124="YES"," ",IF(D124&gt;=('28 Populations and thresholds'!$I$203)*0.25,"YES"))</f>
        <v xml:space="preserve"> </v>
      </c>
      <c r="L124" s="38" t="b">
        <f>OR('28 Populations and thresholds'!$J$203="CR",'28 Populations and thresholds'!$J$203="EN",'28 Populations and thresholds'!$J$203="VU")</f>
        <v>0</v>
      </c>
      <c r="M124" s="75">
        <f>D124/'28 Populations and thresholds'!$H$203</f>
        <v>2.9629629629629631E-2</v>
      </c>
      <c r="N124" s="263" t="str">
        <f t="shared" si="6"/>
        <v xml:space="preserve"> </v>
      </c>
      <c r="P124" s="263" t="str">
        <f t="shared" si="7"/>
        <v xml:space="preserve"> </v>
      </c>
    </row>
    <row r="125" spans="1:18" s="4" customFormat="1" x14ac:dyDescent="0.2">
      <c r="A125" s="143" t="s">
        <v>1761</v>
      </c>
      <c r="B125" s="40" t="s">
        <v>947</v>
      </c>
      <c r="C125" s="4" t="s">
        <v>3470</v>
      </c>
      <c r="D125" s="41">
        <v>653</v>
      </c>
      <c r="E125" s="46">
        <v>30743</v>
      </c>
      <c r="F125" s="263" t="str">
        <f t="shared" si="4"/>
        <v xml:space="preserve"> </v>
      </c>
      <c r="G125" s="143" t="s">
        <v>21</v>
      </c>
      <c r="H125" s="143" t="s">
        <v>58</v>
      </c>
      <c r="I125" s="263" t="str">
        <f t="shared" si="5"/>
        <v xml:space="preserve"> </v>
      </c>
      <c r="J125" s="38" t="str">
        <f>IF(D125&gt;=('28 Populations and thresholds'!$I$181),"YES"," ")</f>
        <v>YES</v>
      </c>
      <c r="K125" s="38" t="str">
        <f>IF(J125="YES"," ",IF(D125&gt;=('28 Populations and thresholds'!$I$181)*0.25,"YES"))</f>
        <v xml:space="preserve"> </v>
      </c>
      <c r="L125" s="38" t="b">
        <f>OR('28 Populations and thresholds'!$J$181="CR",'28 Populations and thresholds'!$J$181="EN",'28 Populations and thresholds'!$J$181="VU")</f>
        <v>1</v>
      </c>
      <c r="M125" s="75">
        <f>D125/'28 Populations and thresholds'!$H$181</f>
        <v>2.0406250000000001E-2</v>
      </c>
      <c r="N125" s="263" t="str">
        <f t="shared" si="6"/>
        <v xml:space="preserve"> </v>
      </c>
      <c r="P125" s="263" t="str">
        <f t="shared" si="7"/>
        <v xml:space="preserve"> </v>
      </c>
    </row>
    <row r="126" spans="1:18" s="4" customFormat="1" x14ac:dyDescent="0.2">
      <c r="A126" s="143" t="s">
        <v>1761</v>
      </c>
      <c r="B126" s="40" t="s">
        <v>947</v>
      </c>
      <c r="C126" s="4" t="s">
        <v>3766</v>
      </c>
      <c r="D126" s="41">
        <v>520</v>
      </c>
      <c r="E126" s="43"/>
      <c r="F126" s="263" t="str">
        <f t="shared" si="4"/>
        <v xml:space="preserve"> </v>
      </c>
      <c r="G126" s="143" t="s">
        <v>21</v>
      </c>
      <c r="H126" s="143" t="s">
        <v>750</v>
      </c>
      <c r="I126" s="263" t="str">
        <f t="shared" si="5"/>
        <v xml:space="preserve"> </v>
      </c>
      <c r="J126" s="38" t="str">
        <f>IF(D126&gt;=('28 Populations and thresholds'!$I$194),"YES"," ")</f>
        <v>YES</v>
      </c>
      <c r="K126" s="38" t="str">
        <f>IF(J126="YES"," ",IF(D126&gt;=('28 Populations and thresholds'!$I$194)*0.25,"YES"))</f>
        <v xml:space="preserve"> </v>
      </c>
      <c r="L126" s="38" t="b">
        <f>OR('28 Populations and thresholds'!$J$194="CR",'28 Populations and thresholds'!$J$194="EN",'28 Populations and thresholds'!$J$194="VU")</f>
        <v>0</v>
      </c>
      <c r="M126" s="75">
        <f>D126/'28 Populations and thresholds'!$H$194</f>
        <v>1.8245614035087718E-2</v>
      </c>
      <c r="N126" s="263" t="str">
        <f t="shared" si="6"/>
        <v xml:space="preserve"> </v>
      </c>
      <c r="P126" s="263" t="str">
        <f t="shared" si="7"/>
        <v xml:space="preserve"> </v>
      </c>
    </row>
    <row r="127" spans="1:18" s="4" customFormat="1" x14ac:dyDescent="0.2">
      <c r="A127" s="143" t="s">
        <v>1761</v>
      </c>
      <c r="B127" s="40" t="s">
        <v>947</v>
      </c>
      <c r="C127" s="111" t="s">
        <v>3763</v>
      </c>
      <c r="D127" s="41">
        <v>600</v>
      </c>
      <c r="E127" s="43"/>
      <c r="F127" s="263" t="str">
        <f t="shared" si="4"/>
        <v xml:space="preserve"> </v>
      </c>
      <c r="G127" s="143" t="s">
        <v>21</v>
      </c>
      <c r="H127" s="143" t="s">
        <v>750</v>
      </c>
      <c r="I127" s="263" t="str">
        <f t="shared" si="5"/>
        <v xml:space="preserve"> </v>
      </c>
      <c r="J127" s="38" t="str">
        <f>IF(D127&gt;=('28 Populations and thresholds'!$I$191),"YES"," ")</f>
        <v>YES</v>
      </c>
      <c r="K127" s="38" t="str">
        <f>IF(J127="YES"," ",IF(D127&gt;=('28 Populations and thresholds'!$I$191)*0.25,"YES"))</f>
        <v xml:space="preserve"> </v>
      </c>
      <c r="L127" s="38" t="b">
        <f>OR('28 Populations and thresholds'!$J$191="CR",'28 Populations and thresholds'!$J$191="EN",'28 Populations and thresholds'!$J$191="VU")</f>
        <v>0</v>
      </c>
      <c r="M127" s="75">
        <f>D127/'28 Populations and thresholds'!$H$191</f>
        <v>1.2E-2</v>
      </c>
      <c r="N127" s="263" t="str">
        <f t="shared" si="6"/>
        <v xml:space="preserve"> </v>
      </c>
      <c r="P127" s="263" t="str">
        <f t="shared" si="7"/>
        <v xml:space="preserve"> </v>
      </c>
    </row>
    <row r="128" spans="1:18" s="4" customFormat="1" x14ac:dyDescent="0.2">
      <c r="A128" s="267" t="s">
        <v>1761</v>
      </c>
      <c r="B128" s="268" t="s">
        <v>1109</v>
      </c>
      <c r="C128" s="269" t="s">
        <v>3765</v>
      </c>
      <c r="D128" s="270">
        <v>1078</v>
      </c>
      <c r="E128" s="271">
        <v>32106</v>
      </c>
      <c r="F128" s="263" t="str">
        <f t="shared" si="4"/>
        <v xml:space="preserve"> </v>
      </c>
      <c r="G128" s="267" t="s">
        <v>21</v>
      </c>
      <c r="H128" s="267" t="s">
        <v>202</v>
      </c>
      <c r="I128" s="263" t="str">
        <f t="shared" si="5"/>
        <v xml:space="preserve"> </v>
      </c>
      <c r="J128" s="272" t="str">
        <f>IF(D128&gt;=('28 Populations and thresholds'!$I$193),"YES"," ")</f>
        <v>YES</v>
      </c>
      <c r="K128" s="272" t="str">
        <f>IF(J128="YES"," ",IF(D128&gt;=('28 Populations and thresholds'!$I$193)*0.25,"YES"))</f>
        <v xml:space="preserve"> </v>
      </c>
      <c r="L128" s="272" t="b">
        <f>OR('28 Populations and thresholds'!$J$193="CR",'28 Populations and thresholds'!$J$193="EN",'28 Populations and thresholds'!$J$193="VU")</f>
        <v>0</v>
      </c>
      <c r="M128" s="273">
        <f>D128/'28 Populations and thresholds'!$H$193</f>
        <v>2.4500000000000001E-2</v>
      </c>
      <c r="N128" s="263" t="str">
        <f t="shared" si="6"/>
        <v xml:space="preserve"> </v>
      </c>
      <c r="O128" s="269"/>
      <c r="P128" s="263" t="str">
        <f t="shared" si="7"/>
        <v xml:space="preserve"> </v>
      </c>
    </row>
    <row r="129" spans="1:16" s="4" customFormat="1" x14ac:dyDescent="0.2">
      <c r="A129" s="143" t="s">
        <v>1761</v>
      </c>
      <c r="B129" s="40" t="s">
        <v>1096</v>
      </c>
      <c r="C129" s="111" t="s">
        <v>3763</v>
      </c>
      <c r="D129" s="41">
        <v>1000</v>
      </c>
      <c r="E129" s="43"/>
      <c r="F129" s="263" t="str">
        <f t="shared" ref="F129:F192" si="8">" "</f>
        <v xml:space="preserve"> </v>
      </c>
      <c r="G129" s="143" t="s">
        <v>21</v>
      </c>
      <c r="H129" s="143" t="s">
        <v>190</v>
      </c>
      <c r="I129" s="263" t="str">
        <f t="shared" ref="I129:I192" si="9">" "</f>
        <v xml:space="preserve"> </v>
      </c>
      <c r="J129" s="38" t="str">
        <f>IF(D129&gt;=('28 Populations and thresholds'!$I$191),"YES"," ")</f>
        <v>YES</v>
      </c>
      <c r="K129" s="38" t="str">
        <f>IF(J129="YES"," ",IF(D129&gt;=('28 Populations and thresholds'!$I$191)*0.25,"YES"))</f>
        <v xml:space="preserve"> </v>
      </c>
      <c r="L129" s="38" t="b">
        <f>OR('28 Populations and thresholds'!$J$191="CR",'28 Populations and thresholds'!$J$191="EN",'28 Populations and thresholds'!$J$191="VU")</f>
        <v>0</v>
      </c>
      <c r="M129" s="75">
        <f>D129/'28 Populations and thresholds'!$H$191</f>
        <v>0.02</v>
      </c>
      <c r="N129" s="263" t="str">
        <f t="shared" ref="N129:N192" si="10">" "</f>
        <v xml:space="preserve"> </v>
      </c>
      <c r="P129" s="263" t="str">
        <f t="shared" ref="P129:P192" si="11">" "</f>
        <v xml:space="preserve"> </v>
      </c>
    </row>
    <row r="130" spans="1:16" s="4" customFormat="1" x14ac:dyDescent="0.2">
      <c r="A130" s="267" t="s">
        <v>1761</v>
      </c>
      <c r="B130" s="268" t="s">
        <v>1004</v>
      </c>
      <c r="C130" s="280" t="s">
        <v>3742</v>
      </c>
      <c r="D130" s="270">
        <v>30000</v>
      </c>
      <c r="E130" s="276"/>
      <c r="F130" s="263" t="str">
        <f t="shared" si="8"/>
        <v xml:space="preserve"> </v>
      </c>
      <c r="G130" s="267" t="s">
        <v>21</v>
      </c>
      <c r="H130" s="267" t="s">
        <v>610</v>
      </c>
      <c r="I130" s="263" t="str">
        <f t="shared" si="9"/>
        <v xml:space="preserve"> </v>
      </c>
      <c r="J130" s="272" t="str">
        <f>IF(D130&gt;=('28 Populations and thresholds'!$I$148),"YES"," ")</f>
        <v>YES</v>
      </c>
      <c r="K130" s="272" t="str">
        <f>IF(J130="YES"," ",IF(D130&gt;=('28 Populations and thresholds'!$I$148)*0.25,"YES"))</f>
        <v xml:space="preserve"> </v>
      </c>
      <c r="L130" s="272" t="b">
        <f>OR('28 Populations and thresholds'!$J$148="CR",'28 Populations and thresholds'!$J$148="EN",'28 Populations and thresholds'!$J$148="VU")</f>
        <v>0</v>
      </c>
      <c r="M130" s="273">
        <f>D130/'28 Populations and thresholds'!$H$148</f>
        <v>0.3</v>
      </c>
      <c r="N130" s="263" t="str">
        <f t="shared" si="10"/>
        <v xml:space="preserve"> </v>
      </c>
      <c r="O130" s="275"/>
      <c r="P130" s="263" t="str">
        <f t="shared" si="11"/>
        <v xml:space="preserve"> </v>
      </c>
    </row>
    <row r="131" spans="1:16" s="4" customFormat="1" x14ac:dyDescent="0.2">
      <c r="A131" s="267" t="s">
        <v>1761</v>
      </c>
      <c r="B131" s="268" t="s">
        <v>1004</v>
      </c>
      <c r="C131" s="269" t="s">
        <v>3466</v>
      </c>
      <c r="D131" s="270">
        <v>180000</v>
      </c>
      <c r="E131" s="276"/>
      <c r="F131" s="263" t="str">
        <f t="shared" si="8"/>
        <v xml:space="preserve"> </v>
      </c>
      <c r="G131" s="267" t="s">
        <v>21</v>
      </c>
      <c r="H131" s="267" t="s">
        <v>610</v>
      </c>
      <c r="I131" s="263" t="str">
        <f t="shared" si="9"/>
        <v xml:space="preserve"> </v>
      </c>
      <c r="J131" s="272" t="str">
        <f>IF(D131&gt;=('28 Populations and thresholds'!$I$178),"YES"," ")</f>
        <v>YES</v>
      </c>
      <c r="K131" s="272" t="str">
        <f>IF(J131="YES"," ",IF(D131&gt;=('28 Populations and thresholds'!$I$178)*0.25,"YES"))</f>
        <v xml:space="preserve"> </v>
      </c>
      <c r="L131" s="272" t="b">
        <f>OR('28 Populations and thresholds'!$J$178="CR",'28 Populations and thresholds'!$J$178="EN",'28 Populations and thresholds'!$J$178="VU")</f>
        <v>0</v>
      </c>
      <c r="M131" s="273">
        <f>D131/'28 Populations and thresholds'!$H$178</f>
        <v>1</v>
      </c>
      <c r="N131" s="263" t="str">
        <f t="shared" si="10"/>
        <v xml:space="preserve"> </v>
      </c>
      <c r="O131" s="269"/>
      <c r="P131" s="263" t="str">
        <f t="shared" si="11"/>
        <v xml:space="preserve"> </v>
      </c>
    </row>
    <row r="132" spans="1:16" s="4" customFormat="1" x14ac:dyDescent="0.2">
      <c r="A132" s="267" t="s">
        <v>1761</v>
      </c>
      <c r="B132" s="268" t="s">
        <v>1004</v>
      </c>
      <c r="C132" s="269" t="s">
        <v>3760</v>
      </c>
      <c r="D132" s="270">
        <v>1600</v>
      </c>
      <c r="E132" s="271">
        <v>33718</v>
      </c>
      <c r="F132" s="263" t="str">
        <f t="shared" si="8"/>
        <v xml:space="preserve"> </v>
      </c>
      <c r="G132" s="267" t="s">
        <v>21</v>
      </c>
      <c r="H132" s="267" t="s">
        <v>190</v>
      </c>
      <c r="I132" s="263" t="str">
        <f t="shared" si="9"/>
        <v xml:space="preserve"> </v>
      </c>
      <c r="J132" s="272" t="str">
        <f>IF(D132&gt;=('28 Populations and thresholds'!$I$186),"YES"," ")</f>
        <v>YES</v>
      </c>
      <c r="K132" s="272" t="str">
        <f>IF(J132="YES"," ",IF(D132&gt;=('28 Populations and thresholds'!$I$186)*0.25,"YES"))</f>
        <v xml:space="preserve"> </v>
      </c>
      <c r="L132" s="272" t="b">
        <f>OR('28 Populations and thresholds'!$J$186="CR",'28 Populations and thresholds'!$J$186="EN",'28 Populations and thresholds'!$J$186="VU")</f>
        <v>0</v>
      </c>
      <c r="M132" s="273">
        <f>D132/'28 Populations and thresholds'!$H$186</f>
        <v>1.6000000000000001E-3</v>
      </c>
      <c r="N132" s="263" t="str">
        <f t="shared" si="10"/>
        <v xml:space="preserve"> </v>
      </c>
      <c r="O132" s="269"/>
      <c r="P132" s="263" t="str">
        <f t="shared" si="11"/>
        <v xml:space="preserve"> </v>
      </c>
    </row>
    <row r="133" spans="1:16" s="4" customFormat="1" x14ac:dyDescent="0.2">
      <c r="A133" s="267" t="s">
        <v>1761</v>
      </c>
      <c r="B133" s="268" t="s">
        <v>1004</v>
      </c>
      <c r="C133" s="269" t="s">
        <v>3773</v>
      </c>
      <c r="D133" s="270">
        <v>4900</v>
      </c>
      <c r="E133" s="271">
        <v>34439</v>
      </c>
      <c r="F133" s="263" t="str">
        <f t="shared" si="8"/>
        <v xml:space="preserve"> </v>
      </c>
      <c r="G133" s="267" t="s">
        <v>21</v>
      </c>
      <c r="H133" s="267" t="s">
        <v>190</v>
      </c>
      <c r="I133" s="263" t="str">
        <f t="shared" si="9"/>
        <v xml:space="preserve"> </v>
      </c>
      <c r="J133" s="272" t="str">
        <f>IF(D133&gt;=('28 Populations and thresholds'!$I$202),"YES"," ")</f>
        <v>YES</v>
      </c>
      <c r="K133" s="272" t="str">
        <f>IF(J133="YES"," ",IF(D133&gt;=('28 Populations and thresholds'!$I$202)*0.25,"YES"))</f>
        <v xml:space="preserve"> </v>
      </c>
      <c r="L133" s="272" t="b">
        <f>OR('28 Populations and thresholds'!$J$202="CR",'28 Populations and thresholds'!$J$202="EN",'28 Populations and thresholds'!$J$202="VU")</f>
        <v>0</v>
      </c>
      <c r="M133" s="273">
        <f>D133/'28 Populations and thresholds'!$H$202</f>
        <v>3.0624999999999999E-2</v>
      </c>
      <c r="N133" s="263" t="str">
        <f t="shared" si="10"/>
        <v xml:space="preserve"> </v>
      </c>
      <c r="O133" s="269"/>
      <c r="P133" s="263" t="str">
        <f t="shared" si="11"/>
        <v xml:space="preserve"> </v>
      </c>
    </row>
    <row r="134" spans="1:16" s="4" customFormat="1" x14ac:dyDescent="0.2">
      <c r="A134" s="275" t="s">
        <v>1761</v>
      </c>
      <c r="B134" s="268" t="s">
        <v>1004</v>
      </c>
      <c r="C134" s="280" t="s">
        <v>3791</v>
      </c>
      <c r="D134" s="279">
        <v>45000</v>
      </c>
      <c r="E134" s="274" t="s">
        <v>4360</v>
      </c>
      <c r="F134" s="263" t="str">
        <f t="shared" si="8"/>
        <v xml:space="preserve"> </v>
      </c>
      <c r="G134" s="275"/>
      <c r="H134" s="275" t="s">
        <v>4341</v>
      </c>
      <c r="I134" s="263" t="str">
        <f t="shared" si="9"/>
        <v xml:space="preserve"> </v>
      </c>
      <c r="J134" s="272" t="str">
        <f>IF(D134&gt;=('28 Populations and thresholds'!$I$253),"YES"," ")</f>
        <v>YES</v>
      </c>
      <c r="K134" s="272" t="str">
        <f>IF(J134="YES"," ",IF(D134&gt;=('28 Populations and thresholds'!$I$253)*0.25,"YES"))</f>
        <v xml:space="preserve"> </v>
      </c>
      <c r="L134" s="272" t="b">
        <f>OR('28 Populations and thresholds'!$J$253="CR",'28 Populations and thresholds'!$J$253="EN",'28 Populations and thresholds'!$J$253="VU")</f>
        <v>0</v>
      </c>
      <c r="M134" s="273">
        <f>D134/'28 Populations and thresholds'!$H$253</f>
        <v>4.4999999999999998E-2</v>
      </c>
      <c r="N134" s="263" t="str">
        <f t="shared" si="10"/>
        <v xml:space="preserve"> </v>
      </c>
      <c r="O134" s="275" t="s">
        <v>4589</v>
      </c>
      <c r="P134" s="263" t="str">
        <f t="shared" si="11"/>
        <v xml:space="preserve"> </v>
      </c>
    </row>
    <row r="135" spans="1:16" s="4" customFormat="1" x14ac:dyDescent="0.2">
      <c r="A135" s="143" t="s">
        <v>1761</v>
      </c>
      <c r="B135" s="40" t="s">
        <v>1142</v>
      </c>
      <c r="C135" s="4" t="s">
        <v>3770</v>
      </c>
      <c r="D135" s="41">
        <v>5600</v>
      </c>
      <c r="E135" s="43"/>
      <c r="F135" s="263" t="str">
        <f t="shared" si="8"/>
        <v xml:space="preserve"> </v>
      </c>
      <c r="G135" s="143" t="s">
        <v>21</v>
      </c>
      <c r="H135" s="143" t="s">
        <v>486</v>
      </c>
      <c r="I135" s="263" t="str">
        <f t="shared" si="9"/>
        <v xml:space="preserve"> </v>
      </c>
      <c r="J135" s="38" t="str">
        <f>IF(D135&gt;=('28 Populations and thresholds'!$I$199),"YES"," ")</f>
        <v>YES</v>
      </c>
      <c r="K135" s="38" t="str">
        <f>IF(J135="YES"," ",IF(D135&gt;=('28 Populations and thresholds'!$I$199)*0.25,"YES"))</f>
        <v xml:space="preserve"> </v>
      </c>
      <c r="L135" s="38" t="b">
        <f>OR('28 Populations and thresholds'!$J$199="CR",'28 Populations and thresholds'!$J$199="EN",'28 Populations and thresholds'!$J$199="VU")</f>
        <v>0</v>
      </c>
      <c r="M135" s="75">
        <f>D135/'28 Populations and thresholds'!$H$199</f>
        <v>1.7777777777777778E-2</v>
      </c>
      <c r="N135" s="263" t="str">
        <f t="shared" si="10"/>
        <v xml:space="preserve"> </v>
      </c>
      <c r="P135" s="263" t="str">
        <f t="shared" si="11"/>
        <v xml:space="preserve"> </v>
      </c>
    </row>
    <row r="136" spans="1:16" s="4" customFormat="1" x14ac:dyDescent="0.2">
      <c r="A136" s="143" t="s">
        <v>1761</v>
      </c>
      <c r="B136" s="40" t="s">
        <v>1142</v>
      </c>
      <c r="C136" s="4" t="s">
        <v>3766</v>
      </c>
      <c r="D136" s="41">
        <v>450</v>
      </c>
      <c r="E136" s="46">
        <v>32143</v>
      </c>
      <c r="F136" s="263" t="str">
        <f t="shared" si="8"/>
        <v xml:space="preserve"> </v>
      </c>
      <c r="G136" s="143" t="s">
        <v>21</v>
      </c>
      <c r="H136" s="143" t="s">
        <v>58</v>
      </c>
      <c r="I136" s="263" t="str">
        <f t="shared" si="9"/>
        <v xml:space="preserve"> </v>
      </c>
      <c r="J136" s="38" t="str">
        <f>IF(D136&gt;=('28 Populations and thresholds'!$I$194),"YES"," ")</f>
        <v>YES</v>
      </c>
      <c r="K136" s="38" t="str">
        <f>IF(J136="YES"," ",IF(D136&gt;=('28 Populations and thresholds'!$I$194)*0.25,"YES"))</f>
        <v xml:space="preserve"> </v>
      </c>
      <c r="L136" s="38" t="b">
        <f>OR('28 Populations and thresholds'!$J$194="CR",'28 Populations and thresholds'!$J$194="EN",'28 Populations and thresholds'!$J$194="VU")</f>
        <v>0</v>
      </c>
      <c r="M136" s="75">
        <f>D136/'28 Populations and thresholds'!$H$194</f>
        <v>1.5789473684210527E-2</v>
      </c>
      <c r="N136" s="263" t="str">
        <f t="shared" si="10"/>
        <v xml:space="preserve"> </v>
      </c>
      <c r="P136" s="263" t="str">
        <f t="shared" si="11"/>
        <v xml:space="preserve"> </v>
      </c>
    </row>
    <row r="137" spans="1:16" s="4" customFormat="1" x14ac:dyDescent="0.2">
      <c r="A137" s="143" t="s">
        <v>1761</v>
      </c>
      <c r="B137" s="40" t="s">
        <v>1142</v>
      </c>
      <c r="C137" s="4" t="s">
        <v>3773</v>
      </c>
      <c r="D137" s="41">
        <v>3150</v>
      </c>
      <c r="E137" s="46">
        <v>33970</v>
      </c>
      <c r="F137" s="263" t="str">
        <f t="shared" si="8"/>
        <v xml:space="preserve"> </v>
      </c>
      <c r="G137" s="143" t="s">
        <v>21</v>
      </c>
      <c r="H137" s="143" t="s">
        <v>58</v>
      </c>
      <c r="I137" s="263" t="str">
        <f t="shared" si="9"/>
        <v xml:space="preserve"> </v>
      </c>
      <c r="J137" s="38" t="str">
        <f>IF(D137&gt;=('28 Populations and thresholds'!$I$202),"YES"," ")</f>
        <v>YES</v>
      </c>
      <c r="K137" s="38" t="str">
        <f>IF(J137="YES"," ",IF(D137&gt;=('28 Populations and thresholds'!$I$202)*0.25,"YES"))</f>
        <v xml:space="preserve"> </v>
      </c>
      <c r="L137" s="38" t="b">
        <f>OR('28 Populations and thresholds'!$J$202="CR",'28 Populations and thresholds'!$J$202="EN",'28 Populations and thresholds'!$J$202="VU")</f>
        <v>0</v>
      </c>
      <c r="M137" s="75">
        <f>D137/'28 Populations and thresholds'!$H$202</f>
        <v>1.96875E-2</v>
      </c>
      <c r="N137" s="263" t="str">
        <f t="shared" si="10"/>
        <v xml:space="preserve"> </v>
      </c>
      <c r="P137" s="263" t="str">
        <f t="shared" si="11"/>
        <v xml:space="preserve"> </v>
      </c>
    </row>
    <row r="138" spans="1:16" s="4" customFormat="1" x14ac:dyDescent="0.2">
      <c r="A138" s="275" t="s">
        <v>1761</v>
      </c>
      <c r="B138" s="269" t="s">
        <v>3948</v>
      </c>
      <c r="C138" s="280" t="s">
        <v>3792</v>
      </c>
      <c r="D138" s="279">
        <v>10520</v>
      </c>
      <c r="E138" s="281">
        <v>39904</v>
      </c>
      <c r="F138" s="263" t="str">
        <f t="shared" si="8"/>
        <v xml:space="preserve"> </v>
      </c>
      <c r="G138" s="275"/>
      <c r="H138" s="275" t="s">
        <v>3951</v>
      </c>
      <c r="I138" s="263" t="str">
        <f t="shared" si="9"/>
        <v xml:space="preserve"> </v>
      </c>
      <c r="J138" s="272" t="str">
        <f>IF(D138&gt;=('28 Populations and thresholds'!$I$254),"YES"," ")</f>
        <v>YES</v>
      </c>
      <c r="K138" s="272" t="str">
        <f>IF(J138="YES"," ",IF(D138&gt;=('28 Populations and thresholds'!$I$254)*0.25,"YES"))</f>
        <v xml:space="preserve"> </v>
      </c>
      <c r="L138" s="272" t="b">
        <f>OR('28 Populations and thresholds'!$J$254="CR",'28 Populations and thresholds'!$J$254="EN",'28 Populations and thresholds'!$J$254="VU")</f>
        <v>0</v>
      </c>
      <c r="M138" s="273">
        <f>D138/'28 Populations and thresholds'!$H$254</f>
        <v>1.052E-2</v>
      </c>
      <c r="N138" s="263" t="str">
        <f t="shared" si="10"/>
        <v xml:space="preserve"> </v>
      </c>
      <c r="O138" s="275"/>
      <c r="P138" s="263" t="str">
        <f t="shared" si="11"/>
        <v xml:space="preserve"> </v>
      </c>
    </row>
    <row r="139" spans="1:16" s="4" customFormat="1" x14ac:dyDescent="0.2">
      <c r="A139" s="143" t="s">
        <v>1761</v>
      </c>
      <c r="B139" s="40" t="s">
        <v>1135</v>
      </c>
      <c r="C139" s="4" t="s">
        <v>3766</v>
      </c>
      <c r="D139" s="41">
        <v>1252</v>
      </c>
      <c r="E139" s="46">
        <v>33970</v>
      </c>
      <c r="F139" s="263" t="str">
        <f t="shared" si="8"/>
        <v xml:space="preserve"> </v>
      </c>
      <c r="G139" s="143" t="s">
        <v>21</v>
      </c>
      <c r="H139" s="143" t="s">
        <v>58</v>
      </c>
      <c r="I139" s="263" t="str">
        <f t="shared" si="9"/>
        <v xml:space="preserve"> </v>
      </c>
      <c r="J139" s="38" t="str">
        <f>IF(D139&gt;=('28 Populations and thresholds'!$I$194),"YES"," ")</f>
        <v>YES</v>
      </c>
      <c r="K139" s="38" t="str">
        <f>IF(J139="YES"," ",IF(D139&gt;=('28 Populations and thresholds'!$I$194)*0.25,"YES"))</f>
        <v xml:space="preserve"> </v>
      </c>
      <c r="L139" s="38" t="b">
        <f>OR('28 Populations and thresholds'!$J$194="CR",'28 Populations and thresholds'!$J$194="EN",'28 Populations and thresholds'!$J$194="VU")</f>
        <v>0</v>
      </c>
      <c r="M139" s="75">
        <f>D139/'28 Populations and thresholds'!$H$194</f>
        <v>4.3929824561403506E-2</v>
      </c>
      <c r="N139" s="263" t="str">
        <f t="shared" si="10"/>
        <v xml:space="preserve"> </v>
      </c>
      <c r="P139" s="263" t="str">
        <f t="shared" si="11"/>
        <v xml:space="preserve"> </v>
      </c>
    </row>
    <row r="140" spans="1:16" s="4" customFormat="1" x14ac:dyDescent="0.2">
      <c r="A140" s="267" t="s">
        <v>1761</v>
      </c>
      <c r="B140" s="268" t="s">
        <v>1310</v>
      </c>
      <c r="C140" s="269" t="s">
        <v>3742</v>
      </c>
      <c r="D140" s="270">
        <v>1100</v>
      </c>
      <c r="E140" s="271">
        <v>30878</v>
      </c>
      <c r="F140" s="263" t="str">
        <f t="shared" si="8"/>
        <v xml:space="preserve"> </v>
      </c>
      <c r="G140" s="267" t="s">
        <v>21</v>
      </c>
      <c r="H140" s="267" t="s">
        <v>58</v>
      </c>
      <c r="I140" s="263" t="str">
        <f t="shared" si="9"/>
        <v xml:space="preserve"> </v>
      </c>
      <c r="J140" s="272" t="str">
        <f>IF(D140&gt;=('28 Populations and thresholds'!$I$148),"YES"," ")</f>
        <v>YES</v>
      </c>
      <c r="K140" s="272" t="str">
        <f>IF(J140="YES"," ",IF(D140&gt;=('28 Populations and thresholds'!$I$148)*0.25,"YES"))</f>
        <v xml:space="preserve"> </v>
      </c>
      <c r="L140" s="272" t="b">
        <f>OR('28 Populations and thresholds'!$J$148="CR",'28 Populations and thresholds'!$J$148="EN",'28 Populations and thresholds'!$J$148="VU")</f>
        <v>0</v>
      </c>
      <c r="M140" s="273">
        <f>D140/'28 Populations and thresholds'!$H$148</f>
        <v>1.0999999999999999E-2</v>
      </c>
      <c r="N140" s="263" t="str">
        <f t="shared" si="10"/>
        <v xml:space="preserve"> </v>
      </c>
      <c r="O140" s="275"/>
      <c r="P140" s="263" t="str">
        <f t="shared" si="11"/>
        <v xml:space="preserve"> </v>
      </c>
    </row>
    <row r="141" spans="1:16" s="4" customFormat="1" x14ac:dyDescent="0.2">
      <c r="A141" s="143" t="s">
        <v>1761</v>
      </c>
      <c r="B141" s="40" t="s">
        <v>1116</v>
      </c>
      <c r="C141" s="4" t="s">
        <v>3765</v>
      </c>
      <c r="D141" s="41">
        <v>500</v>
      </c>
      <c r="E141" s="46">
        <v>37171</v>
      </c>
      <c r="F141" s="263" t="str">
        <f t="shared" si="8"/>
        <v xml:space="preserve"> </v>
      </c>
      <c r="G141" s="143" t="s">
        <v>21</v>
      </c>
      <c r="H141" s="143" t="s">
        <v>585</v>
      </c>
      <c r="I141" s="263" t="str">
        <f t="shared" si="9"/>
        <v xml:space="preserve"> </v>
      </c>
      <c r="J141" s="38" t="str">
        <f>IF(D141&gt;=('28 Populations and thresholds'!$I$193),"YES"," ")</f>
        <v>YES</v>
      </c>
      <c r="K141" s="38" t="str">
        <f>IF(J141="YES"," ",IF(D141&gt;=('28 Populations and thresholds'!$I$193)*0.25,"YES"))</f>
        <v xml:space="preserve"> </v>
      </c>
      <c r="L141" s="38" t="b">
        <f>OR('28 Populations and thresholds'!$J$193="CR",'28 Populations and thresholds'!$J$193="EN",'28 Populations and thresholds'!$J$193="VU")</f>
        <v>0</v>
      </c>
      <c r="M141" s="75">
        <f>D141/'28 Populations and thresholds'!$H$193</f>
        <v>1.1363636363636364E-2</v>
      </c>
      <c r="N141" s="263" t="str">
        <f t="shared" si="10"/>
        <v xml:space="preserve"> </v>
      </c>
      <c r="P141" s="263" t="str">
        <f t="shared" si="11"/>
        <v xml:space="preserve"> </v>
      </c>
    </row>
    <row r="142" spans="1:16" s="4" customFormat="1" x14ac:dyDescent="0.2">
      <c r="A142" s="143" t="s">
        <v>1761</v>
      </c>
      <c r="B142" s="40" t="s">
        <v>1116</v>
      </c>
      <c r="C142" s="4" t="s">
        <v>3766</v>
      </c>
      <c r="D142" s="41">
        <v>1050</v>
      </c>
      <c r="E142" s="46">
        <v>35779</v>
      </c>
      <c r="F142" s="263" t="str">
        <f t="shared" si="8"/>
        <v xml:space="preserve"> </v>
      </c>
      <c r="G142" s="143" t="s">
        <v>21</v>
      </c>
      <c r="H142" s="143" t="s">
        <v>863</v>
      </c>
      <c r="I142" s="263" t="str">
        <f t="shared" si="9"/>
        <v xml:space="preserve"> </v>
      </c>
      <c r="J142" s="38" t="str">
        <f>IF(D142&gt;=('28 Populations and thresholds'!$I$194),"YES"," ")</f>
        <v>YES</v>
      </c>
      <c r="K142" s="38" t="str">
        <f>IF(J142="YES"," ",IF(D142&gt;=('28 Populations and thresholds'!$I$194)*0.25,"YES"))</f>
        <v xml:space="preserve"> </v>
      </c>
      <c r="L142" s="38" t="b">
        <f>OR('28 Populations and thresholds'!$J$194="CR",'28 Populations and thresholds'!$J$194="EN",'28 Populations and thresholds'!$J$194="VU")</f>
        <v>0</v>
      </c>
      <c r="M142" s="75">
        <f>D142/'28 Populations and thresholds'!$H$194</f>
        <v>3.6842105263157891E-2</v>
      </c>
      <c r="N142" s="263" t="str">
        <f t="shared" si="10"/>
        <v xml:space="preserve"> </v>
      </c>
      <c r="P142" s="263" t="str">
        <f t="shared" si="11"/>
        <v xml:space="preserve"> </v>
      </c>
    </row>
    <row r="143" spans="1:16" s="4" customFormat="1" x14ac:dyDescent="0.2">
      <c r="A143" s="275" t="s">
        <v>1761</v>
      </c>
      <c r="B143" s="283" t="s">
        <v>1803</v>
      </c>
      <c r="C143" s="280" t="s">
        <v>3760</v>
      </c>
      <c r="D143" s="279">
        <v>5091</v>
      </c>
      <c r="E143" s="281">
        <v>38687</v>
      </c>
      <c r="F143" s="263" t="str">
        <f t="shared" si="8"/>
        <v xml:space="preserve"> </v>
      </c>
      <c r="G143" s="275"/>
      <c r="H143" s="275" t="s">
        <v>4370</v>
      </c>
      <c r="I143" s="263" t="str">
        <f t="shared" si="9"/>
        <v xml:space="preserve"> </v>
      </c>
      <c r="J143" s="272" t="str">
        <f>IF(D143&gt;=('28 Populations and thresholds'!$I$186),"YES"," ")</f>
        <v>YES</v>
      </c>
      <c r="K143" s="272" t="str">
        <f>IF(J143="YES"," ",IF(D143&gt;=('28 Populations and thresholds'!$I$186)*0.25,"YES"))</f>
        <v xml:space="preserve"> </v>
      </c>
      <c r="L143" s="272" t="b">
        <f>OR('28 Populations and thresholds'!$J$186="CR",'28 Populations and thresholds'!$J$186="EN",'28 Populations and thresholds'!$J$186="VU")</f>
        <v>0</v>
      </c>
      <c r="M143" s="273">
        <f>D143/'28 Populations and thresholds'!$H$186</f>
        <v>5.091E-3</v>
      </c>
      <c r="N143" s="263" t="str">
        <f t="shared" si="10"/>
        <v xml:space="preserve"> </v>
      </c>
      <c r="O143" s="275"/>
      <c r="P143" s="263" t="str">
        <f t="shared" si="11"/>
        <v xml:space="preserve"> </v>
      </c>
    </row>
    <row r="144" spans="1:16" s="4" customFormat="1" x14ac:dyDescent="0.2">
      <c r="A144" s="275" t="s">
        <v>1761</v>
      </c>
      <c r="B144" s="283" t="s">
        <v>1803</v>
      </c>
      <c r="C144" s="280" t="s">
        <v>3773</v>
      </c>
      <c r="D144" s="279">
        <v>18144</v>
      </c>
      <c r="E144" s="281">
        <v>38687</v>
      </c>
      <c r="F144" s="263" t="str">
        <f t="shared" si="8"/>
        <v xml:space="preserve"> </v>
      </c>
      <c r="G144" s="275"/>
      <c r="H144" s="275" t="s">
        <v>4369</v>
      </c>
      <c r="I144" s="263" t="str">
        <f t="shared" si="9"/>
        <v xml:space="preserve"> </v>
      </c>
      <c r="J144" s="272" t="str">
        <f>IF(D144&gt;=('28 Populations and thresholds'!$I$202),"YES"," ")</f>
        <v>YES</v>
      </c>
      <c r="K144" s="272" t="str">
        <f>IF(J144="YES"," ",IF(D144&gt;=('28 Populations and thresholds'!$I$202)*0.25,"YES"))</f>
        <v xml:space="preserve"> </v>
      </c>
      <c r="L144" s="272" t="b">
        <f>OR('28 Populations and thresholds'!$J$202="CR",'28 Populations and thresholds'!$J$202="EN",'28 Populations and thresholds'!$J$202="VU")</f>
        <v>0</v>
      </c>
      <c r="M144" s="273">
        <f>D144/'28 Populations and thresholds'!$H$202</f>
        <v>0.1134</v>
      </c>
      <c r="N144" s="263" t="str">
        <f t="shared" si="10"/>
        <v xml:space="preserve"> </v>
      </c>
      <c r="O144" s="269"/>
      <c r="P144" s="263" t="str">
        <f t="shared" si="11"/>
        <v xml:space="preserve"> </v>
      </c>
    </row>
    <row r="145" spans="1:16" s="4" customFormat="1" x14ac:dyDescent="0.2">
      <c r="A145" s="275" t="s">
        <v>1761</v>
      </c>
      <c r="B145" s="283" t="s">
        <v>1803</v>
      </c>
      <c r="C145" s="280" t="s">
        <v>3473</v>
      </c>
      <c r="D145" s="279">
        <v>2308</v>
      </c>
      <c r="E145" s="281">
        <v>38687</v>
      </c>
      <c r="F145" s="263" t="str">
        <f t="shared" si="8"/>
        <v xml:space="preserve"> </v>
      </c>
      <c r="G145" s="275"/>
      <c r="H145" s="275" t="s">
        <v>4371</v>
      </c>
      <c r="I145" s="263" t="str">
        <f t="shared" si="9"/>
        <v xml:space="preserve"> </v>
      </c>
      <c r="J145" s="272" t="str">
        <f>IF(D145&gt;=('28 Populations and thresholds'!$I$190),"YES"," ")</f>
        <v>YES</v>
      </c>
      <c r="K145" s="272" t="str">
        <f>IF(J145="YES"," ",IF(D145&gt;=('28 Populations and thresholds'!$I$190)*0.25,"YES"))</f>
        <v xml:space="preserve"> </v>
      </c>
      <c r="L145" s="272" t="b">
        <f>OR('28 Populations and thresholds'!$J$190="CR",'28 Populations and thresholds'!$J$190="EN",'28 Populations and thresholds'!$J$190="VU")</f>
        <v>0</v>
      </c>
      <c r="M145" s="273">
        <f>D145/'28 Populations and thresholds'!$H$190</f>
        <v>2.308E-2</v>
      </c>
      <c r="N145" s="263" t="str">
        <f t="shared" si="10"/>
        <v xml:space="preserve"> </v>
      </c>
      <c r="O145" s="275"/>
      <c r="P145" s="263" t="str">
        <f t="shared" si="11"/>
        <v xml:space="preserve"> </v>
      </c>
    </row>
    <row r="146" spans="1:16" s="4" customFormat="1" x14ac:dyDescent="0.2">
      <c r="A146" s="143" t="s">
        <v>1761</v>
      </c>
      <c r="B146" s="40" t="s">
        <v>1278</v>
      </c>
      <c r="C146" s="4" t="s">
        <v>3455</v>
      </c>
      <c r="D146" s="41">
        <v>500</v>
      </c>
      <c r="E146" s="43"/>
      <c r="F146" s="263" t="str">
        <f t="shared" si="8"/>
        <v xml:space="preserve"> </v>
      </c>
      <c r="G146" s="143" t="s">
        <v>21</v>
      </c>
      <c r="H146" s="143" t="s">
        <v>750</v>
      </c>
      <c r="I146" s="263" t="str">
        <f t="shared" si="9"/>
        <v xml:space="preserve"> </v>
      </c>
      <c r="J146" s="38" t="str">
        <f>IF(D146&gt;=('28 Populations and thresholds'!$I$159),"YES"," ")</f>
        <v>YES</v>
      </c>
      <c r="K146" s="38" t="str">
        <f>IF(J146="YES"," ",IF(D146&gt;=('28 Populations and thresholds'!$I$159)*0.25,"YES"))</f>
        <v xml:space="preserve"> </v>
      </c>
      <c r="L146" s="38" t="b">
        <f>OR('28 Populations and thresholds'!$J$159="CR",'28 Populations and thresholds'!$J$159="EN",'28 Populations and thresholds'!$J$159="VU")</f>
        <v>0</v>
      </c>
      <c r="M146" s="75">
        <f>D146/'28 Populations and thresholds'!$H$159</f>
        <v>0.01</v>
      </c>
      <c r="N146" s="263" t="str">
        <f t="shared" si="10"/>
        <v xml:space="preserve"> </v>
      </c>
      <c r="P146" s="263" t="str">
        <f t="shared" si="11"/>
        <v xml:space="preserve"> </v>
      </c>
    </row>
    <row r="147" spans="1:16" s="4" customFormat="1" x14ac:dyDescent="0.2">
      <c r="A147" s="267" t="s">
        <v>1761</v>
      </c>
      <c r="B147" s="268" t="s">
        <v>1211</v>
      </c>
      <c r="C147" s="280" t="s">
        <v>3773</v>
      </c>
      <c r="D147" s="270">
        <v>12000</v>
      </c>
      <c r="E147" s="271">
        <v>30713</v>
      </c>
      <c r="F147" s="263" t="str">
        <f t="shared" si="8"/>
        <v xml:space="preserve"> </v>
      </c>
      <c r="G147" s="267" t="s">
        <v>21</v>
      </c>
      <c r="H147" s="267" t="s">
        <v>58</v>
      </c>
      <c r="I147" s="263" t="str">
        <f t="shared" si="9"/>
        <v xml:space="preserve"> </v>
      </c>
      <c r="J147" s="272" t="str">
        <f>IF(D147&gt;=('28 Populations and thresholds'!$I$202),"YES"," ")</f>
        <v>YES</v>
      </c>
      <c r="K147" s="272" t="str">
        <f>IF(J147="YES"," ",IF(D147&gt;=('28 Populations and thresholds'!$I$202)*0.25,"YES"))</f>
        <v xml:space="preserve"> </v>
      </c>
      <c r="L147" s="272" t="b">
        <f>OR('28 Populations and thresholds'!$J$202="CR",'28 Populations and thresholds'!$J$202="EN",'28 Populations and thresholds'!$J$202="VU")</f>
        <v>0</v>
      </c>
      <c r="M147" s="273">
        <f>D147/'28 Populations and thresholds'!$H$202</f>
        <v>7.4999999999999997E-2</v>
      </c>
      <c r="N147" s="263" t="str">
        <f t="shared" si="10"/>
        <v xml:space="preserve"> </v>
      </c>
      <c r="O147" s="269"/>
      <c r="P147" s="263" t="str">
        <f t="shared" si="11"/>
        <v xml:space="preserve"> </v>
      </c>
    </row>
    <row r="148" spans="1:16" s="4" customFormat="1" x14ac:dyDescent="0.2">
      <c r="A148" s="143" t="s">
        <v>1761</v>
      </c>
      <c r="B148" s="40" t="s">
        <v>1210</v>
      </c>
      <c r="C148" s="111" t="s">
        <v>3773</v>
      </c>
      <c r="D148" s="41">
        <v>37552</v>
      </c>
      <c r="E148" s="46">
        <v>35101</v>
      </c>
      <c r="F148" s="263" t="str">
        <f t="shared" si="8"/>
        <v xml:space="preserve"> </v>
      </c>
      <c r="G148" s="143" t="s">
        <v>21</v>
      </c>
      <c r="H148" s="143" t="s">
        <v>151</v>
      </c>
      <c r="I148" s="263" t="str">
        <f t="shared" si="9"/>
        <v xml:space="preserve"> </v>
      </c>
      <c r="J148" s="38" t="str">
        <f>IF(D148&gt;=('28 Populations and thresholds'!$I$202),"YES"," ")</f>
        <v>YES</v>
      </c>
      <c r="K148" s="38" t="str">
        <f>IF(J148="YES"," ",IF(D148&gt;=('28 Populations and thresholds'!$I$202)*0.25,"YES"))</f>
        <v xml:space="preserve"> </v>
      </c>
      <c r="L148" s="38" t="b">
        <f>OR('28 Populations and thresholds'!$J$202="CR",'28 Populations and thresholds'!$J$202="EN",'28 Populations and thresholds'!$J$202="VU")</f>
        <v>0</v>
      </c>
      <c r="M148" s="75">
        <f>D148/'28 Populations and thresholds'!$H$202</f>
        <v>0.23469999999999999</v>
      </c>
      <c r="N148" s="263" t="str">
        <f t="shared" si="10"/>
        <v xml:space="preserve"> </v>
      </c>
      <c r="P148" s="263" t="str">
        <f t="shared" si="11"/>
        <v xml:space="preserve"> </v>
      </c>
    </row>
    <row r="149" spans="1:16" s="4" customFormat="1" x14ac:dyDescent="0.2">
      <c r="A149" s="267" t="s">
        <v>1761</v>
      </c>
      <c r="B149" s="269" t="s">
        <v>3481</v>
      </c>
      <c r="C149" s="269" t="s">
        <v>3480</v>
      </c>
      <c r="D149" s="279">
        <v>3184</v>
      </c>
      <c r="E149" s="274">
        <v>2007</v>
      </c>
      <c r="F149" s="263" t="str">
        <f t="shared" si="8"/>
        <v xml:space="preserve"> </v>
      </c>
      <c r="G149" s="275" t="s">
        <v>139</v>
      </c>
      <c r="H149" s="275" t="s">
        <v>3388</v>
      </c>
      <c r="I149" s="263" t="str">
        <f t="shared" si="9"/>
        <v xml:space="preserve"> </v>
      </c>
      <c r="J149" s="272" t="str">
        <f>IF(D149&gt;=('28 Populations and thresholds'!$I$203),"YES"," ")</f>
        <v>YES</v>
      </c>
      <c r="K149" s="272" t="str">
        <f>IF(J149="YES"," ",IF(D149&gt;=('28 Populations and thresholds'!$I$203)*0.25,"YES"))</f>
        <v xml:space="preserve"> </v>
      </c>
      <c r="L149" s="272" t="b">
        <f>OR('28 Populations and thresholds'!$J$203="CR",'28 Populations and thresholds'!$J$203="EN",'28 Populations and thresholds'!$J$203="VU")</f>
        <v>0</v>
      </c>
      <c r="M149" s="273">
        <f>D149/'28 Populations and thresholds'!$H$203</f>
        <v>2.3585185185185185E-2</v>
      </c>
      <c r="N149" s="263" t="str">
        <f t="shared" si="10"/>
        <v xml:space="preserve"> </v>
      </c>
      <c r="O149" s="269"/>
      <c r="P149" s="263" t="str">
        <f t="shared" si="11"/>
        <v xml:space="preserve"> </v>
      </c>
    </row>
    <row r="150" spans="1:16" s="4" customFormat="1" x14ac:dyDescent="0.2">
      <c r="A150" s="143" t="s">
        <v>1761</v>
      </c>
      <c r="B150" s="40" t="s">
        <v>1200</v>
      </c>
      <c r="C150" s="4" t="s">
        <v>3480</v>
      </c>
      <c r="D150" s="41">
        <v>2600</v>
      </c>
      <c r="E150" s="43"/>
      <c r="F150" s="263" t="str">
        <f t="shared" si="8"/>
        <v xml:space="preserve"> </v>
      </c>
      <c r="G150" s="143" t="s">
        <v>21</v>
      </c>
      <c r="H150" s="143" t="s">
        <v>407</v>
      </c>
      <c r="I150" s="263" t="str">
        <f t="shared" si="9"/>
        <v xml:space="preserve"> </v>
      </c>
      <c r="J150" s="38" t="str">
        <f>IF(D150&gt;=('28 Populations and thresholds'!$I$203),"YES"," ")</f>
        <v>YES</v>
      </c>
      <c r="K150" s="38" t="str">
        <f>IF(J150="YES"," ",IF(D150&gt;=('28 Populations and thresholds'!$I$203)*0.25,"YES"))</f>
        <v xml:space="preserve"> </v>
      </c>
      <c r="L150" s="38" t="b">
        <f>OR('28 Populations and thresholds'!$J$203="CR",'28 Populations and thresholds'!$J$203="EN",'28 Populations and thresholds'!$J$203="VU")</f>
        <v>0</v>
      </c>
      <c r="M150" s="75">
        <f>D150/'28 Populations and thresholds'!$H$203</f>
        <v>1.9259259259259261E-2</v>
      </c>
      <c r="N150" s="263" t="str">
        <f t="shared" si="10"/>
        <v xml:space="preserve"> </v>
      </c>
      <c r="P150" s="263" t="str">
        <f t="shared" si="11"/>
        <v xml:space="preserve"> </v>
      </c>
    </row>
    <row r="151" spans="1:16" s="4" customFormat="1" x14ac:dyDescent="0.2">
      <c r="A151" s="143" t="s">
        <v>1761</v>
      </c>
      <c r="B151" s="40" t="s">
        <v>1200</v>
      </c>
      <c r="C151" s="4" t="s">
        <v>3770</v>
      </c>
      <c r="D151" s="41">
        <v>3700</v>
      </c>
      <c r="E151" s="46">
        <v>29638</v>
      </c>
      <c r="F151" s="263" t="str">
        <f t="shared" si="8"/>
        <v xml:space="preserve"> </v>
      </c>
      <c r="G151" s="143" t="s">
        <v>21</v>
      </c>
      <c r="H151" s="143" t="s">
        <v>58</v>
      </c>
      <c r="I151" s="263" t="str">
        <f t="shared" si="9"/>
        <v xml:space="preserve"> </v>
      </c>
      <c r="J151" s="38" t="str">
        <f>IF(D151&gt;=('28 Populations and thresholds'!$I$199),"YES"," ")</f>
        <v>YES</v>
      </c>
      <c r="K151" s="38" t="str">
        <f>IF(J151="YES"," ",IF(D151&gt;=('28 Populations and thresholds'!$I$199)*0.25,"YES"))</f>
        <v xml:space="preserve"> </v>
      </c>
      <c r="L151" s="38" t="b">
        <f>OR('28 Populations and thresholds'!$J$199="CR",'28 Populations and thresholds'!$J$199="EN",'28 Populations and thresholds'!$J$199="VU")</f>
        <v>0</v>
      </c>
      <c r="M151" s="75">
        <f>D151/'28 Populations and thresholds'!$H$199</f>
        <v>1.1746031746031746E-2</v>
      </c>
      <c r="N151" s="263" t="str">
        <f t="shared" si="10"/>
        <v xml:space="preserve"> </v>
      </c>
      <c r="P151" s="263" t="str">
        <f t="shared" si="11"/>
        <v xml:space="preserve"> </v>
      </c>
    </row>
    <row r="152" spans="1:16" s="4" customFormat="1" x14ac:dyDescent="0.2">
      <c r="A152" s="267" t="s">
        <v>1761</v>
      </c>
      <c r="B152" s="268" t="s">
        <v>1219</v>
      </c>
      <c r="C152" s="280" t="s">
        <v>3773</v>
      </c>
      <c r="D152" s="270">
        <v>4000</v>
      </c>
      <c r="E152" s="276"/>
      <c r="F152" s="263" t="str">
        <f t="shared" si="8"/>
        <v xml:space="preserve"> </v>
      </c>
      <c r="G152" s="267" t="s">
        <v>21</v>
      </c>
      <c r="H152" s="267" t="s">
        <v>486</v>
      </c>
      <c r="I152" s="263" t="str">
        <f t="shared" si="9"/>
        <v xml:space="preserve"> </v>
      </c>
      <c r="J152" s="272" t="str">
        <f>IF(D152&gt;=('28 Populations and thresholds'!$I$202),"YES"," ")</f>
        <v>YES</v>
      </c>
      <c r="K152" s="272" t="str">
        <f>IF(J152="YES"," ",IF(D152&gt;=('28 Populations and thresholds'!$I$202)*0.25,"YES"))</f>
        <v xml:space="preserve"> </v>
      </c>
      <c r="L152" s="272" t="b">
        <f>OR('28 Populations and thresholds'!$J$202="CR",'28 Populations and thresholds'!$J$202="EN",'28 Populations and thresholds'!$J$202="VU")</f>
        <v>0</v>
      </c>
      <c r="M152" s="273">
        <f>D152/'28 Populations and thresholds'!$H$202</f>
        <v>2.5000000000000001E-2</v>
      </c>
      <c r="N152" s="263" t="str">
        <f t="shared" si="10"/>
        <v xml:space="preserve"> </v>
      </c>
      <c r="O152" s="269"/>
      <c r="P152" s="263" t="str">
        <f t="shared" si="11"/>
        <v xml:space="preserve"> </v>
      </c>
    </row>
    <row r="153" spans="1:16" s="4" customFormat="1" x14ac:dyDescent="0.2">
      <c r="A153" s="143" t="s">
        <v>1761</v>
      </c>
      <c r="B153" s="40" t="s">
        <v>1006</v>
      </c>
      <c r="C153" s="4" t="s">
        <v>3466</v>
      </c>
      <c r="D153" s="41">
        <v>12000</v>
      </c>
      <c r="E153" s="46">
        <v>34243</v>
      </c>
      <c r="F153" s="263" t="str">
        <f t="shared" si="8"/>
        <v xml:space="preserve"> </v>
      </c>
      <c r="G153" s="143" t="s">
        <v>21</v>
      </c>
      <c r="H153" s="143" t="s">
        <v>415</v>
      </c>
      <c r="I153" s="263" t="str">
        <f t="shared" si="9"/>
        <v xml:space="preserve"> </v>
      </c>
      <c r="J153" s="38" t="str">
        <f>IF(D153&gt;=('28 Populations and thresholds'!$I$178),"YES"," ")</f>
        <v>YES</v>
      </c>
      <c r="K153" s="38" t="str">
        <f>IF(J153="YES"," ",IF(D153&gt;=('28 Populations and thresholds'!$I$178)*0.25,"YES"))</f>
        <v xml:space="preserve"> </v>
      </c>
      <c r="L153" s="38" t="b">
        <f>OR('28 Populations and thresholds'!$J$178="CR",'28 Populations and thresholds'!$J$178="EN",'28 Populations and thresholds'!$J$178="VU")</f>
        <v>0</v>
      </c>
      <c r="M153" s="75">
        <f>D153/'28 Populations and thresholds'!$H$178</f>
        <v>6.6666666666666666E-2</v>
      </c>
      <c r="N153" s="263" t="str">
        <f t="shared" si="10"/>
        <v xml:space="preserve"> </v>
      </c>
      <c r="P153" s="263" t="str">
        <f t="shared" si="11"/>
        <v xml:space="preserve"> </v>
      </c>
    </row>
    <row r="154" spans="1:16" s="4" customFormat="1" x14ac:dyDescent="0.2">
      <c r="A154" s="267" t="s">
        <v>1761</v>
      </c>
      <c r="B154" s="268" t="s">
        <v>1190</v>
      </c>
      <c r="C154" s="269" t="s">
        <v>3480</v>
      </c>
      <c r="D154" s="270">
        <v>3528</v>
      </c>
      <c r="E154" s="271">
        <v>30652</v>
      </c>
      <c r="F154" s="263" t="str">
        <f t="shared" si="8"/>
        <v xml:space="preserve"> </v>
      </c>
      <c r="G154" s="267" t="s">
        <v>21</v>
      </c>
      <c r="H154" s="267" t="s">
        <v>58</v>
      </c>
      <c r="I154" s="263" t="str">
        <f t="shared" si="9"/>
        <v xml:space="preserve"> </v>
      </c>
      <c r="J154" s="272" t="str">
        <f>IF(D154&gt;=('28 Populations and thresholds'!$I$203),"YES"," ")</f>
        <v>YES</v>
      </c>
      <c r="K154" s="272" t="str">
        <f>IF(J154="YES"," ",IF(D154&gt;=('28 Populations and thresholds'!$I$203)*0.25,"YES"))</f>
        <v xml:space="preserve"> </v>
      </c>
      <c r="L154" s="272" t="b">
        <f>OR('28 Populations and thresholds'!$J$203="CR",'28 Populations and thresholds'!$J$203="EN",'28 Populations and thresholds'!$J$203="VU")</f>
        <v>0</v>
      </c>
      <c r="M154" s="273">
        <f>D154/'28 Populations and thresholds'!$H$203</f>
        <v>2.6133333333333335E-2</v>
      </c>
      <c r="N154" s="263" t="str">
        <f t="shared" si="10"/>
        <v xml:space="preserve"> </v>
      </c>
      <c r="O154" s="269"/>
      <c r="P154" s="263" t="str">
        <f t="shared" si="11"/>
        <v xml:space="preserve"> </v>
      </c>
    </row>
    <row r="155" spans="1:16" s="4" customFormat="1" x14ac:dyDescent="0.2">
      <c r="A155" s="267" t="s">
        <v>1761</v>
      </c>
      <c r="B155" s="268" t="s">
        <v>1190</v>
      </c>
      <c r="C155" s="269" t="s">
        <v>3770</v>
      </c>
      <c r="D155" s="270">
        <v>9000</v>
      </c>
      <c r="E155" s="271">
        <v>37657</v>
      </c>
      <c r="F155" s="263" t="str">
        <f t="shared" si="8"/>
        <v xml:space="preserve"> </v>
      </c>
      <c r="G155" s="267" t="s">
        <v>21</v>
      </c>
      <c r="H155" s="267" t="s">
        <v>346</v>
      </c>
      <c r="I155" s="263" t="str">
        <f t="shared" si="9"/>
        <v xml:space="preserve"> </v>
      </c>
      <c r="J155" s="272" t="str">
        <f>IF(D155&gt;=('28 Populations and thresholds'!$I$199),"YES"," ")</f>
        <v>YES</v>
      </c>
      <c r="K155" s="272" t="str">
        <f>IF(J155="YES"," ",IF(D155&gt;=('28 Populations and thresholds'!$I$199)*0.25,"YES"))</f>
        <v xml:space="preserve"> </v>
      </c>
      <c r="L155" s="272" t="b">
        <f>OR('28 Populations and thresholds'!$J$199="CR",'28 Populations and thresholds'!$J$199="EN",'28 Populations and thresholds'!$J$199="VU")</f>
        <v>0</v>
      </c>
      <c r="M155" s="273">
        <f>D155/'28 Populations and thresholds'!$H$199</f>
        <v>2.8571428571428571E-2</v>
      </c>
      <c r="N155" s="263" t="str">
        <f t="shared" si="10"/>
        <v xml:space="preserve"> </v>
      </c>
      <c r="O155" s="269"/>
      <c r="P155" s="263" t="str">
        <f t="shared" si="11"/>
        <v xml:space="preserve"> </v>
      </c>
    </row>
    <row r="156" spans="1:16" s="4" customFormat="1" x14ac:dyDescent="0.2">
      <c r="A156" s="267" t="s">
        <v>1761</v>
      </c>
      <c r="B156" s="268" t="s">
        <v>1190</v>
      </c>
      <c r="C156" s="269" t="s">
        <v>3773</v>
      </c>
      <c r="D156" s="270">
        <v>4500</v>
      </c>
      <c r="E156" s="271">
        <v>31991</v>
      </c>
      <c r="F156" s="263" t="str">
        <f t="shared" si="8"/>
        <v xml:space="preserve"> </v>
      </c>
      <c r="G156" s="267" t="s">
        <v>21</v>
      </c>
      <c r="H156" s="267" t="s">
        <v>58</v>
      </c>
      <c r="I156" s="263" t="str">
        <f t="shared" si="9"/>
        <v xml:space="preserve"> </v>
      </c>
      <c r="J156" s="272" t="str">
        <f>IF(D156&gt;=('28 Populations and thresholds'!$I$202),"YES"," ")</f>
        <v>YES</v>
      </c>
      <c r="K156" s="272" t="str">
        <f>IF(J156="YES"," ",IF(D156&gt;=('28 Populations and thresholds'!$I$202)*0.25,"YES"))</f>
        <v xml:space="preserve"> </v>
      </c>
      <c r="L156" s="272" t="b">
        <f>OR('28 Populations and thresholds'!$J$202="CR",'28 Populations and thresholds'!$J$202="EN",'28 Populations and thresholds'!$J$202="VU")</f>
        <v>0</v>
      </c>
      <c r="M156" s="273">
        <f>D156/'28 Populations and thresholds'!$H$202</f>
        <v>2.8125000000000001E-2</v>
      </c>
      <c r="N156" s="263" t="str">
        <f t="shared" si="10"/>
        <v xml:space="preserve"> </v>
      </c>
      <c r="O156" s="269"/>
      <c r="P156" s="263" t="str">
        <f t="shared" si="11"/>
        <v xml:space="preserve"> </v>
      </c>
    </row>
    <row r="157" spans="1:16" s="4" customFormat="1" x14ac:dyDescent="0.2">
      <c r="A157" s="143" t="s">
        <v>1761</v>
      </c>
      <c r="B157" s="40" t="s">
        <v>1216</v>
      </c>
      <c r="C157" s="4" t="s">
        <v>3773</v>
      </c>
      <c r="D157" s="41">
        <v>6000</v>
      </c>
      <c r="E157" s="43"/>
      <c r="F157" s="263" t="str">
        <f t="shared" si="8"/>
        <v xml:space="preserve"> </v>
      </c>
      <c r="G157" s="143" t="s">
        <v>21</v>
      </c>
      <c r="H157" s="143" t="s">
        <v>750</v>
      </c>
      <c r="I157" s="263" t="str">
        <f t="shared" si="9"/>
        <v xml:space="preserve"> </v>
      </c>
      <c r="J157" s="38" t="str">
        <f>IF(D157&gt;=('28 Populations and thresholds'!$I$202),"YES"," ")</f>
        <v>YES</v>
      </c>
      <c r="K157" s="38" t="str">
        <f>IF(J157="YES"," ",IF(D157&gt;=('28 Populations and thresholds'!$I$202)*0.25,"YES"))</f>
        <v xml:space="preserve"> </v>
      </c>
      <c r="L157" s="38" t="b">
        <f>OR('28 Populations and thresholds'!$J$202="CR",'28 Populations and thresholds'!$J$202="EN",'28 Populations and thresholds'!$J$202="VU")</f>
        <v>0</v>
      </c>
      <c r="M157" s="75">
        <f>D157/'28 Populations and thresholds'!$H$202</f>
        <v>3.7499999999999999E-2</v>
      </c>
      <c r="N157" s="263" t="str">
        <f t="shared" si="10"/>
        <v xml:space="preserve"> </v>
      </c>
      <c r="P157" s="263" t="str">
        <f t="shared" si="11"/>
        <v xml:space="preserve"> </v>
      </c>
    </row>
    <row r="158" spans="1:16" s="4" customFormat="1" x14ac:dyDescent="0.2">
      <c r="A158" s="267" t="s">
        <v>1761</v>
      </c>
      <c r="B158" s="268" t="s">
        <v>1213</v>
      </c>
      <c r="C158" s="269" t="s">
        <v>3462</v>
      </c>
      <c r="D158" s="270">
        <v>25707</v>
      </c>
      <c r="E158" s="271">
        <v>32782</v>
      </c>
      <c r="F158" s="263" t="str">
        <f t="shared" si="8"/>
        <v xml:space="preserve"> </v>
      </c>
      <c r="G158" s="267" t="s">
        <v>21</v>
      </c>
      <c r="H158" s="267" t="s">
        <v>26</v>
      </c>
      <c r="I158" s="263" t="str">
        <f t="shared" si="9"/>
        <v xml:space="preserve"> </v>
      </c>
      <c r="J158" s="272" t="str">
        <f>IF(D158&gt;=('28 Populations and thresholds'!$I$165),"YES"," ")</f>
        <v>YES</v>
      </c>
      <c r="K158" s="272" t="str">
        <f>IF(J158="YES"," ",IF(D158&gt;=('28 Populations and thresholds'!$I$165)*0.25,"YES"))</f>
        <v xml:space="preserve"> </v>
      </c>
      <c r="L158" s="272" t="b">
        <f>OR('28 Populations and thresholds'!$J$165="CR",'28 Populations and thresholds'!$J$165="EN",'28 Populations and thresholds'!$J$165="VU")</f>
        <v>0</v>
      </c>
      <c r="M158" s="273">
        <f>D158/'28 Populations and thresholds'!$H$165</f>
        <v>0.16585161290322581</v>
      </c>
      <c r="N158" s="263" t="str">
        <f t="shared" si="10"/>
        <v xml:space="preserve"> </v>
      </c>
      <c r="O158" s="275"/>
      <c r="P158" s="263" t="str">
        <f t="shared" si="11"/>
        <v xml:space="preserve"> </v>
      </c>
    </row>
    <row r="159" spans="1:16" s="4" customFormat="1" x14ac:dyDescent="0.2">
      <c r="A159" s="267" t="s">
        <v>1761</v>
      </c>
      <c r="B159" s="268" t="s">
        <v>1213</v>
      </c>
      <c r="C159" s="280" t="s">
        <v>3773</v>
      </c>
      <c r="D159" s="270">
        <v>10000</v>
      </c>
      <c r="E159" s="276"/>
      <c r="F159" s="263" t="str">
        <f t="shared" si="8"/>
        <v xml:space="preserve"> </v>
      </c>
      <c r="G159" s="267" t="s">
        <v>21</v>
      </c>
      <c r="H159" s="267" t="s">
        <v>353</v>
      </c>
      <c r="I159" s="263" t="str">
        <f t="shared" si="9"/>
        <v xml:space="preserve"> </v>
      </c>
      <c r="J159" s="272" t="str">
        <f>IF(D159&gt;=('28 Populations and thresholds'!$I$202),"YES"," ")</f>
        <v>YES</v>
      </c>
      <c r="K159" s="272" t="str">
        <f>IF(J159="YES"," ",IF(D159&gt;=('28 Populations and thresholds'!$I$202)*0.25,"YES"))</f>
        <v xml:space="preserve"> </v>
      </c>
      <c r="L159" s="272" t="b">
        <f>OR('28 Populations and thresholds'!$J$202="CR",'28 Populations and thresholds'!$J$202="EN",'28 Populations and thresholds'!$J$202="VU")</f>
        <v>0</v>
      </c>
      <c r="M159" s="273">
        <f>D159/'28 Populations and thresholds'!$H$202</f>
        <v>6.25E-2</v>
      </c>
      <c r="N159" s="263" t="str">
        <f t="shared" si="10"/>
        <v xml:space="preserve"> </v>
      </c>
      <c r="O159" s="269"/>
      <c r="P159" s="263" t="str">
        <f t="shared" si="11"/>
        <v xml:space="preserve"> </v>
      </c>
    </row>
    <row r="160" spans="1:16" s="4" customFormat="1" x14ac:dyDescent="0.2">
      <c r="A160" s="12" t="s">
        <v>1761</v>
      </c>
      <c r="B160" s="40" t="s">
        <v>4291</v>
      </c>
      <c r="C160" s="115" t="s">
        <v>3455</v>
      </c>
      <c r="D160" s="105">
        <v>600</v>
      </c>
      <c r="E160" s="172">
        <v>38534</v>
      </c>
      <c r="F160" s="263" t="str">
        <f t="shared" si="8"/>
        <v xml:space="preserve"> </v>
      </c>
      <c r="G160" s="12"/>
      <c r="H160" s="12" t="s">
        <v>4295</v>
      </c>
      <c r="I160" s="263" t="str">
        <f t="shared" si="9"/>
        <v xml:space="preserve"> </v>
      </c>
      <c r="J160" s="38" t="str">
        <f>IF(D160&gt;=('28 Populations and thresholds'!$I$159),"YES"," ")</f>
        <v>YES</v>
      </c>
      <c r="K160" s="38" t="str">
        <f>IF(J160="YES"," ",IF(D160&gt;=('28 Populations and thresholds'!$I$159)*0.25,"YES"))</f>
        <v xml:space="preserve"> </v>
      </c>
      <c r="L160" s="38" t="b">
        <f>OR('28 Populations and thresholds'!$J$159="CR",'28 Populations and thresholds'!$J$159="EN",'28 Populations and thresholds'!$J$159="VU")</f>
        <v>0</v>
      </c>
      <c r="M160" s="75">
        <f>D160/'28 Populations and thresholds'!$H$159</f>
        <v>1.2E-2</v>
      </c>
      <c r="N160" s="263" t="str">
        <f t="shared" si="10"/>
        <v xml:space="preserve"> </v>
      </c>
      <c r="O160" s="12"/>
      <c r="P160" s="263" t="str">
        <f t="shared" si="11"/>
        <v xml:space="preserve"> </v>
      </c>
    </row>
    <row r="161" spans="1:16" s="4" customFormat="1" x14ac:dyDescent="0.2">
      <c r="A161" s="275" t="s">
        <v>1761</v>
      </c>
      <c r="B161" s="268" t="s">
        <v>4292</v>
      </c>
      <c r="C161" s="277" t="s">
        <v>3773</v>
      </c>
      <c r="D161" s="279">
        <v>6440</v>
      </c>
      <c r="E161" s="281">
        <v>38384</v>
      </c>
      <c r="F161" s="263" t="str">
        <f t="shared" si="8"/>
        <v xml:space="preserve"> </v>
      </c>
      <c r="G161" s="275"/>
      <c r="H161" s="275" t="s">
        <v>4295</v>
      </c>
      <c r="I161" s="263" t="str">
        <f t="shared" si="9"/>
        <v xml:space="preserve"> </v>
      </c>
      <c r="J161" s="272" t="str">
        <f>IF(D161&gt;=('28 Populations and thresholds'!$I$202),"YES"," ")</f>
        <v>YES</v>
      </c>
      <c r="K161" s="272" t="str">
        <f>IF(J161="YES"," ",IF(D161&gt;=('28 Populations and thresholds'!$I$202)*0.25,"YES"))</f>
        <v xml:space="preserve"> </v>
      </c>
      <c r="L161" s="272" t="b">
        <f>OR('28 Populations and thresholds'!$J$202="CR",'28 Populations and thresholds'!$J$202="EN",'28 Populations and thresholds'!$J$202="VU")</f>
        <v>0</v>
      </c>
      <c r="M161" s="273">
        <f>D161/'28 Populations and thresholds'!$H$202</f>
        <v>4.0250000000000001E-2</v>
      </c>
      <c r="N161" s="263" t="str">
        <f t="shared" si="10"/>
        <v xml:space="preserve"> </v>
      </c>
      <c r="O161" s="269"/>
      <c r="P161" s="263" t="str">
        <f t="shared" si="11"/>
        <v xml:space="preserve"> </v>
      </c>
    </row>
    <row r="162" spans="1:16" s="4" customFormat="1" x14ac:dyDescent="0.2">
      <c r="A162" s="143" t="s">
        <v>1761</v>
      </c>
      <c r="B162" s="40" t="s">
        <v>1198</v>
      </c>
      <c r="C162" s="111" t="s">
        <v>3770</v>
      </c>
      <c r="D162" s="41">
        <v>4000</v>
      </c>
      <c r="E162" s="46">
        <v>29744</v>
      </c>
      <c r="F162" s="263" t="str">
        <f t="shared" si="8"/>
        <v xml:space="preserve"> </v>
      </c>
      <c r="G162" s="143" t="s">
        <v>21</v>
      </c>
      <c r="H162" s="143" t="s">
        <v>58</v>
      </c>
      <c r="I162" s="263" t="str">
        <f t="shared" si="9"/>
        <v xml:space="preserve"> </v>
      </c>
      <c r="J162" s="38" t="str">
        <f>IF(D162&gt;=('28 Populations and thresholds'!$I$199),"YES"," ")</f>
        <v>YES</v>
      </c>
      <c r="K162" s="38" t="str">
        <f>IF(J162="YES"," ",IF(D162&gt;=('28 Populations and thresholds'!$I$199)*0.25,"YES"))</f>
        <v xml:space="preserve"> </v>
      </c>
      <c r="L162" s="38" t="b">
        <f>OR('28 Populations and thresholds'!$J$199="CR",'28 Populations and thresholds'!$J$199="EN",'28 Populations and thresholds'!$J$199="VU")</f>
        <v>0</v>
      </c>
      <c r="M162" s="75">
        <f>D162/'28 Populations and thresholds'!$H$199</f>
        <v>1.2698412698412698E-2</v>
      </c>
      <c r="N162" s="263" t="str">
        <f t="shared" si="10"/>
        <v xml:space="preserve"> </v>
      </c>
      <c r="P162" s="263" t="str">
        <f t="shared" si="11"/>
        <v xml:space="preserve"> </v>
      </c>
    </row>
    <row r="163" spans="1:16" s="4" customFormat="1" x14ac:dyDescent="0.2">
      <c r="A163" s="275" t="s">
        <v>1761</v>
      </c>
      <c r="B163" s="268" t="s">
        <v>1163</v>
      </c>
      <c r="C163" s="269" t="s">
        <v>3480</v>
      </c>
      <c r="D163" s="279">
        <v>55000</v>
      </c>
      <c r="E163" s="281">
        <v>38991</v>
      </c>
      <c r="F163" s="263" t="str">
        <f t="shared" si="8"/>
        <v xml:space="preserve"> </v>
      </c>
      <c r="G163" s="275"/>
      <c r="H163" s="275" t="s">
        <v>4181</v>
      </c>
      <c r="I163" s="263" t="str">
        <f t="shared" si="9"/>
        <v xml:space="preserve"> </v>
      </c>
      <c r="J163" s="272" t="str">
        <f>IF(D163&gt;=('28 Populations and thresholds'!$I$203),"YES"," ")</f>
        <v>YES</v>
      </c>
      <c r="K163" s="272" t="str">
        <f>IF(J163="YES"," ",IF(D163&gt;=('28 Populations and thresholds'!$I$203)*0.25,"YES"))</f>
        <v xml:space="preserve"> </v>
      </c>
      <c r="L163" s="272" t="b">
        <f>OR('28 Populations and thresholds'!$J$203="CR",'28 Populations and thresholds'!$J$203="EN",'28 Populations and thresholds'!$J$203="VU")</f>
        <v>0</v>
      </c>
      <c r="M163" s="273">
        <f>D163/'28 Populations and thresholds'!$H$203</f>
        <v>0.40740740740740738</v>
      </c>
      <c r="N163" s="263" t="str">
        <f t="shared" si="10"/>
        <v xml:space="preserve"> </v>
      </c>
      <c r="O163" s="269"/>
      <c r="P163" s="263" t="str">
        <f t="shared" si="11"/>
        <v xml:space="preserve"> </v>
      </c>
    </row>
    <row r="164" spans="1:16" s="4" customFormat="1" x14ac:dyDescent="0.2">
      <c r="A164" s="267" t="s">
        <v>1761</v>
      </c>
      <c r="B164" s="268" t="s">
        <v>1163</v>
      </c>
      <c r="C164" s="268" t="s">
        <v>3768</v>
      </c>
      <c r="D164" s="270">
        <v>2566</v>
      </c>
      <c r="E164" s="271">
        <v>32048</v>
      </c>
      <c r="F164" s="263" t="str">
        <f t="shared" si="8"/>
        <v xml:space="preserve"> </v>
      </c>
      <c r="G164" s="267" t="s">
        <v>21</v>
      </c>
      <c r="H164" s="267" t="s">
        <v>421</v>
      </c>
      <c r="I164" s="263" t="str">
        <f t="shared" si="9"/>
        <v xml:space="preserve"> </v>
      </c>
      <c r="J164" s="272" t="str">
        <f>IF(D164&gt;=('28 Populations and thresholds'!$I$196),"YES"," ")</f>
        <v>YES</v>
      </c>
      <c r="K164" s="272" t="str">
        <f>IF(J164="YES"," ",IF(D164&gt;=('28 Populations and thresholds'!$I$196)*0.25,"YES"))</f>
        <v xml:space="preserve"> </v>
      </c>
      <c r="L164" s="272" t="b">
        <f>OR('28 Populations and thresholds'!$J$196="CR",'28 Populations and thresholds'!$J$196="EN",'28 Populations and thresholds'!$J$196="VU")</f>
        <v>0</v>
      </c>
      <c r="M164" s="273">
        <f>D164/'28 Populations and thresholds'!$H$196</f>
        <v>4.1387096774193548E-2</v>
      </c>
      <c r="N164" s="263" t="str">
        <f t="shared" si="10"/>
        <v xml:space="preserve"> </v>
      </c>
      <c r="O164" s="275" t="s">
        <v>4696</v>
      </c>
      <c r="P164" s="263" t="str">
        <f t="shared" si="11"/>
        <v xml:space="preserve"> </v>
      </c>
    </row>
    <row r="165" spans="1:16" s="4" customFormat="1" x14ac:dyDescent="0.2">
      <c r="A165" s="267" t="s">
        <v>1761</v>
      </c>
      <c r="B165" s="268" t="s">
        <v>1163</v>
      </c>
      <c r="C165" s="269" t="s">
        <v>3770</v>
      </c>
      <c r="D165" s="270">
        <v>25000</v>
      </c>
      <c r="E165" s="287">
        <v>38991</v>
      </c>
      <c r="F165" s="263" t="str">
        <f t="shared" si="8"/>
        <v xml:space="preserve"> </v>
      </c>
      <c r="G165" s="267"/>
      <c r="H165" s="267" t="s">
        <v>4181</v>
      </c>
      <c r="I165" s="263" t="str">
        <f t="shared" si="9"/>
        <v xml:space="preserve"> </v>
      </c>
      <c r="J165" s="272" t="str">
        <f>IF(D165&gt;=('28 Populations and thresholds'!$I$199),"YES"," ")</f>
        <v>YES</v>
      </c>
      <c r="K165" s="272" t="str">
        <f>IF(J165="YES"," ",IF(D165&gt;=('28 Populations and thresholds'!$I$199)*0.25,"YES"))</f>
        <v xml:space="preserve"> </v>
      </c>
      <c r="L165" s="272" t="b">
        <f>OR('28 Populations and thresholds'!$J$199="CR",'28 Populations and thresholds'!$J$199="EN",'28 Populations and thresholds'!$J$199="VU")</f>
        <v>0</v>
      </c>
      <c r="M165" s="273">
        <f>D165/'28 Populations and thresholds'!$H$199</f>
        <v>7.9365079365079361E-2</v>
      </c>
      <c r="N165" s="263" t="str">
        <f t="shared" si="10"/>
        <v xml:space="preserve"> </v>
      </c>
      <c r="O165" s="269"/>
      <c r="P165" s="263" t="str">
        <f t="shared" si="11"/>
        <v xml:space="preserve"> </v>
      </c>
    </row>
    <row r="166" spans="1:16" s="4" customFormat="1" x14ac:dyDescent="0.2">
      <c r="A166" s="143" t="s">
        <v>1761</v>
      </c>
      <c r="B166" s="40" t="s">
        <v>1236</v>
      </c>
      <c r="C166" s="4" t="s">
        <v>3480</v>
      </c>
      <c r="D166" s="41">
        <v>3000</v>
      </c>
      <c r="E166" s="46">
        <v>36936</v>
      </c>
      <c r="F166" s="263" t="str">
        <f t="shared" si="8"/>
        <v xml:space="preserve"> </v>
      </c>
      <c r="G166" s="143" t="s">
        <v>21</v>
      </c>
      <c r="H166" s="143" t="s">
        <v>877</v>
      </c>
      <c r="I166" s="263" t="str">
        <f t="shared" si="9"/>
        <v xml:space="preserve"> </v>
      </c>
      <c r="J166" s="38" t="str">
        <f>IF(D166&gt;=('28 Populations and thresholds'!$I$203),"YES"," ")</f>
        <v>YES</v>
      </c>
      <c r="K166" s="38" t="str">
        <f>IF(J166="YES"," ",IF(D166&gt;=('28 Populations and thresholds'!$I$203)*0.25,"YES"))</f>
        <v xml:space="preserve"> </v>
      </c>
      <c r="L166" s="38" t="b">
        <f>OR('28 Populations and thresholds'!$J$203="CR",'28 Populations and thresholds'!$J$203="EN",'28 Populations and thresholds'!$J$203="VU")</f>
        <v>0</v>
      </c>
      <c r="M166" s="75">
        <f>D166/'28 Populations and thresholds'!$H$203</f>
        <v>2.2222222222222223E-2</v>
      </c>
      <c r="N166" s="263" t="str">
        <f t="shared" si="10"/>
        <v xml:space="preserve"> </v>
      </c>
      <c r="P166" s="263" t="str">
        <f t="shared" si="11"/>
        <v xml:space="preserve"> </v>
      </c>
    </row>
    <row r="167" spans="1:16" s="4" customFormat="1" x14ac:dyDescent="0.2">
      <c r="A167" s="267" t="s">
        <v>1761</v>
      </c>
      <c r="B167" s="268" t="s">
        <v>1218</v>
      </c>
      <c r="C167" s="269" t="s">
        <v>3480</v>
      </c>
      <c r="D167" s="270">
        <v>2100</v>
      </c>
      <c r="E167" s="271">
        <v>30652</v>
      </c>
      <c r="F167" s="263" t="str">
        <f t="shared" si="8"/>
        <v xml:space="preserve"> </v>
      </c>
      <c r="G167" s="267" t="s">
        <v>21</v>
      </c>
      <c r="H167" s="267" t="s">
        <v>58</v>
      </c>
      <c r="I167" s="263" t="str">
        <f t="shared" si="9"/>
        <v xml:space="preserve"> </v>
      </c>
      <c r="J167" s="272" t="str">
        <f>IF(D167&gt;=('28 Populations and thresholds'!$I$203),"YES"," ")</f>
        <v>YES</v>
      </c>
      <c r="K167" s="272" t="str">
        <f>IF(J167="YES"," ",IF(D167&gt;=('28 Populations and thresholds'!$I$203)*0.25,"YES"))</f>
        <v xml:space="preserve"> </v>
      </c>
      <c r="L167" s="272" t="b">
        <f>OR('28 Populations and thresholds'!$J$203="CR",'28 Populations and thresholds'!$J$203="EN",'28 Populations and thresholds'!$J$203="VU")</f>
        <v>0</v>
      </c>
      <c r="M167" s="273">
        <f>D167/'28 Populations and thresholds'!$H$203</f>
        <v>1.5555555555555555E-2</v>
      </c>
      <c r="N167" s="263" t="str">
        <f t="shared" si="10"/>
        <v xml:space="preserve"> </v>
      </c>
      <c r="O167" s="269"/>
      <c r="P167" s="263" t="str">
        <f t="shared" si="11"/>
        <v xml:space="preserve"> </v>
      </c>
    </row>
    <row r="168" spans="1:16" s="4" customFormat="1" x14ac:dyDescent="0.2">
      <c r="A168" s="267" t="s">
        <v>1761</v>
      </c>
      <c r="B168" s="268" t="s">
        <v>1218</v>
      </c>
      <c r="C168" s="269" t="s">
        <v>3773</v>
      </c>
      <c r="D168" s="270">
        <v>4500</v>
      </c>
      <c r="E168" s="271">
        <v>30652</v>
      </c>
      <c r="F168" s="263" t="str">
        <f t="shared" si="8"/>
        <v xml:space="preserve"> </v>
      </c>
      <c r="G168" s="267" t="s">
        <v>21</v>
      </c>
      <c r="H168" s="267" t="s">
        <v>58</v>
      </c>
      <c r="I168" s="263" t="str">
        <f t="shared" si="9"/>
        <v xml:space="preserve"> </v>
      </c>
      <c r="J168" s="272" t="str">
        <f>IF(D168&gt;=('28 Populations and thresholds'!$I$202),"YES"," ")</f>
        <v>YES</v>
      </c>
      <c r="K168" s="272" t="str">
        <f>IF(J168="YES"," ",IF(D168&gt;=('28 Populations and thresholds'!$I$202)*0.25,"YES"))</f>
        <v xml:space="preserve"> </v>
      </c>
      <c r="L168" s="272" t="b">
        <f>OR('28 Populations and thresholds'!$J$202="CR",'28 Populations and thresholds'!$J$202="EN",'28 Populations and thresholds'!$J$202="VU")</f>
        <v>0</v>
      </c>
      <c r="M168" s="273">
        <f>D168/'28 Populations and thresholds'!$H$202</f>
        <v>2.8125000000000001E-2</v>
      </c>
      <c r="N168" s="263" t="str">
        <f t="shared" si="10"/>
        <v xml:space="preserve"> </v>
      </c>
      <c r="O168" s="269"/>
      <c r="P168" s="263" t="str">
        <f t="shared" si="11"/>
        <v xml:space="preserve"> </v>
      </c>
    </row>
    <row r="169" spans="1:16" s="4" customFormat="1" x14ac:dyDescent="0.2">
      <c r="A169" s="143" t="s">
        <v>1761</v>
      </c>
      <c r="B169" s="40" t="s">
        <v>1226</v>
      </c>
      <c r="C169" s="111" t="s">
        <v>3773</v>
      </c>
      <c r="D169" s="41">
        <v>2000</v>
      </c>
      <c r="E169" s="46">
        <v>30352</v>
      </c>
      <c r="F169" s="263" t="str">
        <f t="shared" si="8"/>
        <v xml:space="preserve"> </v>
      </c>
      <c r="G169" s="143" t="s">
        <v>21</v>
      </c>
      <c r="H169" s="143" t="s">
        <v>58</v>
      </c>
      <c r="I169" s="263" t="str">
        <f t="shared" si="9"/>
        <v xml:space="preserve"> </v>
      </c>
      <c r="J169" s="38" t="str">
        <f>IF(D169&gt;=('28 Populations and thresholds'!$I$202),"YES"," ")</f>
        <v>YES</v>
      </c>
      <c r="K169" s="38" t="str">
        <f>IF(J169="YES"," ",IF(D169&gt;=('28 Populations and thresholds'!$I$202)*0.25,"YES"))</f>
        <v xml:space="preserve"> </v>
      </c>
      <c r="L169" s="38" t="b">
        <f>OR('28 Populations and thresholds'!$J$202="CR",'28 Populations and thresholds'!$J$202="EN",'28 Populations and thresholds'!$J$202="VU")</f>
        <v>0</v>
      </c>
      <c r="M169" s="75">
        <f>D169/'28 Populations and thresholds'!$H$202</f>
        <v>1.2500000000000001E-2</v>
      </c>
      <c r="N169" s="263" t="str">
        <f t="shared" si="10"/>
        <v xml:space="preserve"> </v>
      </c>
      <c r="P169" s="263" t="str">
        <f t="shared" si="11"/>
        <v xml:space="preserve"> </v>
      </c>
    </row>
    <row r="170" spans="1:16" s="4" customFormat="1" x14ac:dyDescent="0.2">
      <c r="A170" s="267" t="s">
        <v>1761</v>
      </c>
      <c r="B170" s="268" t="s">
        <v>1187</v>
      </c>
      <c r="C170" s="269" t="s">
        <v>3770</v>
      </c>
      <c r="D170" s="270">
        <v>11700</v>
      </c>
      <c r="E170" s="271">
        <v>36477</v>
      </c>
      <c r="F170" s="263" t="str">
        <f t="shared" si="8"/>
        <v xml:space="preserve"> </v>
      </c>
      <c r="G170" s="267" t="s">
        <v>21</v>
      </c>
      <c r="H170" s="267" t="s">
        <v>205</v>
      </c>
      <c r="I170" s="263" t="str">
        <f t="shared" si="9"/>
        <v xml:space="preserve"> </v>
      </c>
      <c r="J170" s="272" t="str">
        <f>IF(D170&gt;=('28 Populations and thresholds'!$I$199),"YES"," ")</f>
        <v>YES</v>
      </c>
      <c r="K170" s="272" t="str">
        <f>IF(J170="YES"," ",IF(D170&gt;=('28 Populations and thresholds'!$I$199)*0.25,"YES"))</f>
        <v xml:space="preserve"> </v>
      </c>
      <c r="L170" s="272" t="b">
        <f>OR('28 Populations and thresholds'!$J$199="CR",'28 Populations and thresholds'!$J$199="EN",'28 Populations and thresholds'!$J$199="VU")</f>
        <v>0</v>
      </c>
      <c r="M170" s="273">
        <f>D170/'28 Populations and thresholds'!$H$199</f>
        <v>3.7142857142857144E-2</v>
      </c>
      <c r="N170" s="263" t="str">
        <f t="shared" si="10"/>
        <v xml:space="preserve"> </v>
      </c>
      <c r="O170" s="269"/>
      <c r="P170" s="263" t="str">
        <f t="shared" si="11"/>
        <v xml:space="preserve"> </v>
      </c>
    </row>
    <row r="171" spans="1:16" s="4" customFormat="1" x14ac:dyDescent="0.2">
      <c r="A171" s="12" t="s">
        <v>1761</v>
      </c>
      <c r="B171" s="40" t="s">
        <v>4294</v>
      </c>
      <c r="C171" s="115" t="s">
        <v>3455</v>
      </c>
      <c r="D171" s="105">
        <v>510</v>
      </c>
      <c r="E171" s="172">
        <v>38018</v>
      </c>
      <c r="F171" s="263" t="str">
        <f t="shared" si="8"/>
        <v xml:space="preserve"> </v>
      </c>
      <c r="G171" s="12"/>
      <c r="H171" s="12" t="s">
        <v>4295</v>
      </c>
      <c r="I171" s="263" t="str">
        <f t="shared" si="9"/>
        <v xml:space="preserve"> </v>
      </c>
      <c r="J171" s="38" t="str">
        <f>IF(D171&gt;=('28 Populations and thresholds'!$I$159),"YES"," ")</f>
        <v>YES</v>
      </c>
      <c r="K171" s="38" t="str">
        <f>IF(J171="YES"," ",IF(D171&gt;=('28 Populations and thresholds'!$I$159)*0.25,"YES"))</f>
        <v xml:space="preserve"> </v>
      </c>
      <c r="L171" s="38" t="b">
        <f>OR('28 Populations and thresholds'!$J$159="CR",'28 Populations and thresholds'!$J$159="EN",'28 Populations and thresholds'!$J$159="VU")</f>
        <v>0</v>
      </c>
      <c r="M171" s="75">
        <f>D171/'28 Populations and thresholds'!$H$159</f>
        <v>1.0200000000000001E-2</v>
      </c>
      <c r="N171" s="263" t="str">
        <f t="shared" si="10"/>
        <v xml:space="preserve"> </v>
      </c>
      <c r="O171" s="12"/>
      <c r="P171" s="263" t="str">
        <f t="shared" si="11"/>
        <v xml:space="preserve"> </v>
      </c>
    </row>
    <row r="172" spans="1:16" s="4" customFormat="1" x14ac:dyDescent="0.2">
      <c r="A172" s="267" t="s">
        <v>1761</v>
      </c>
      <c r="B172" s="268" t="s">
        <v>1289</v>
      </c>
      <c r="C172" s="269" t="s">
        <v>3742</v>
      </c>
      <c r="D172" s="270">
        <v>1350</v>
      </c>
      <c r="E172" s="276"/>
      <c r="F172" s="263" t="str">
        <f t="shared" si="8"/>
        <v xml:space="preserve"> </v>
      </c>
      <c r="G172" s="267" t="s">
        <v>21</v>
      </c>
      <c r="H172" s="267" t="s">
        <v>403</v>
      </c>
      <c r="I172" s="263" t="str">
        <f t="shared" si="9"/>
        <v xml:space="preserve"> </v>
      </c>
      <c r="J172" s="272" t="str">
        <f>IF(D172&gt;=('28 Populations and thresholds'!$I$148),"YES"," ")</f>
        <v>YES</v>
      </c>
      <c r="K172" s="272" t="str">
        <f>IF(J172="YES"," ",IF(D172&gt;=('28 Populations and thresholds'!$I$148)*0.25,"YES"))</f>
        <v xml:space="preserve"> </v>
      </c>
      <c r="L172" s="272" t="b">
        <f>OR('28 Populations and thresholds'!$J$148="CR",'28 Populations and thresholds'!$J$148="EN",'28 Populations and thresholds'!$J$148="VU")</f>
        <v>0</v>
      </c>
      <c r="M172" s="273">
        <f>D172/'28 Populations and thresholds'!$H$148</f>
        <v>1.35E-2</v>
      </c>
      <c r="N172" s="263" t="str">
        <f t="shared" si="10"/>
        <v xml:space="preserve"> </v>
      </c>
      <c r="O172" s="275"/>
      <c r="P172" s="263" t="str">
        <f t="shared" si="11"/>
        <v xml:space="preserve"> </v>
      </c>
    </row>
    <row r="173" spans="1:16" s="4" customFormat="1" x14ac:dyDescent="0.2">
      <c r="A173" s="143" t="s">
        <v>1761</v>
      </c>
      <c r="B173" s="40" t="s">
        <v>1217</v>
      </c>
      <c r="C173" s="4" t="s">
        <v>3773</v>
      </c>
      <c r="D173" s="41">
        <v>4562</v>
      </c>
      <c r="E173" s="46">
        <v>30104</v>
      </c>
      <c r="F173" s="263" t="str">
        <f t="shared" si="8"/>
        <v xml:space="preserve"> </v>
      </c>
      <c r="G173" s="143" t="s">
        <v>21</v>
      </c>
      <c r="H173" s="143" t="s">
        <v>58</v>
      </c>
      <c r="I173" s="263" t="str">
        <f t="shared" si="9"/>
        <v xml:space="preserve"> </v>
      </c>
      <c r="J173" s="38" t="str">
        <f>IF(D173&gt;=('28 Populations and thresholds'!$I$202),"YES"," ")</f>
        <v>YES</v>
      </c>
      <c r="K173" s="38" t="str">
        <f>IF(J173="YES"," ",IF(D173&gt;=('28 Populations and thresholds'!$I$202)*0.25,"YES"))</f>
        <v xml:space="preserve"> </v>
      </c>
      <c r="L173" s="38" t="b">
        <f>OR('28 Populations and thresholds'!$J$202="CR",'28 Populations and thresholds'!$J$202="EN",'28 Populations and thresholds'!$J$202="VU")</f>
        <v>0</v>
      </c>
      <c r="M173" s="75">
        <f>D173/'28 Populations and thresholds'!$H$202</f>
        <v>2.85125E-2</v>
      </c>
      <c r="N173" s="263" t="str">
        <f t="shared" si="10"/>
        <v xml:space="preserve"> </v>
      </c>
      <c r="P173" s="263" t="str">
        <f t="shared" si="11"/>
        <v xml:space="preserve"> </v>
      </c>
    </row>
    <row r="174" spans="1:16" s="4" customFormat="1" x14ac:dyDescent="0.2">
      <c r="A174" s="267" t="s">
        <v>1761</v>
      </c>
      <c r="B174" s="268" t="s">
        <v>1223</v>
      </c>
      <c r="C174" s="269" t="s">
        <v>3742</v>
      </c>
      <c r="D174" s="270">
        <v>1157</v>
      </c>
      <c r="E174" s="271">
        <v>36802</v>
      </c>
      <c r="F174" s="263" t="str">
        <f t="shared" si="8"/>
        <v xml:space="preserve"> </v>
      </c>
      <c r="G174" s="267" t="s">
        <v>21</v>
      </c>
      <c r="H174" s="267" t="s">
        <v>112</v>
      </c>
      <c r="I174" s="263" t="str">
        <f t="shared" si="9"/>
        <v xml:space="preserve"> </v>
      </c>
      <c r="J174" s="272" t="str">
        <f>IF(D174&gt;=('28 Populations and thresholds'!$I$148),"YES"," ")</f>
        <v>YES</v>
      </c>
      <c r="K174" s="272" t="str">
        <f>IF(J174="YES"," ",IF(D174&gt;=('28 Populations and thresholds'!$I$148)*0.25,"YES"))</f>
        <v xml:space="preserve"> </v>
      </c>
      <c r="L174" s="272" t="b">
        <f>OR('28 Populations and thresholds'!$J$148="CR",'28 Populations and thresholds'!$J$148="EN",'28 Populations and thresholds'!$J$148="VU")</f>
        <v>0</v>
      </c>
      <c r="M174" s="273">
        <f>D174/'28 Populations and thresholds'!$H$148</f>
        <v>1.157E-2</v>
      </c>
      <c r="N174" s="263" t="str">
        <f t="shared" si="10"/>
        <v xml:space="preserve"> </v>
      </c>
      <c r="O174" s="275"/>
      <c r="P174" s="263" t="str">
        <f t="shared" si="11"/>
        <v xml:space="preserve"> </v>
      </c>
    </row>
    <row r="175" spans="1:16" s="4" customFormat="1" x14ac:dyDescent="0.2">
      <c r="A175" s="267" t="s">
        <v>1761</v>
      </c>
      <c r="B175" s="268" t="s">
        <v>1223</v>
      </c>
      <c r="C175" s="269" t="s">
        <v>3773</v>
      </c>
      <c r="D175" s="270">
        <v>2329</v>
      </c>
      <c r="E175" s="271">
        <v>36802</v>
      </c>
      <c r="F175" s="263" t="str">
        <f t="shared" si="8"/>
        <v xml:space="preserve"> </v>
      </c>
      <c r="G175" s="267" t="s">
        <v>21</v>
      </c>
      <c r="H175" s="267" t="s">
        <v>112</v>
      </c>
      <c r="I175" s="263" t="str">
        <f t="shared" si="9"/>
        <v xml:space="preserve"> </v>
      </c>
      <c r="J175" s="272" t="str">
        <f>IF(D175&gt;=('28 Populations and thresholds'!$I$202),"YES"," ")</f>
        <v>YES</v>
      </c>
      <c r="K175" s="272" t="str">
        <f>IF(J175="YES"," ",IF(D175&gt;=('28 Populations and thresholds'!$I$202)*0.25,"YES"))</f>
        <v xml:space="preserve"> </v>
      </c>
      <c r="L175" s="272" t="b">
        <f>OR('28 Populations and thresholds'!$J$202="CR",'28 Populations and thresholds'!$J$202="EN",'28 Populations and thresholds'!$J$202="VU")</f>
        <v>0</v>
      </c>
      <c r="M175" s="273">
        <f>D175/'28 Populations and thresholds'!$H$202</f>
        <v>1.455625E-2</v>
      </c>
      <c r="N175" s="263" t="str">
        <f t="shared" si="10"/>
        <v xml:space="preserve"> </v>
      </c>
      <c r="O175" s="269"/>
      <c r="P175" s="263" t="str">
        <f t="shared" si="11"/>
        <v xml:space="preserve"> </v>
      </c>
    </row>
    <row r="176" spans="1:16" s="4" customFormat="1" x14ac:dyDescent="0.2">
      <c r="A176" s="275" t="s">
        <v>1761</v>
      </c>
      <c r="B176" s="283" t="s">
        <v>1223</v>
      </c>
      <c r="C176" s="280" t="s">
        <v>3791</v>
      </c>
      <c r="D176" s="279">
        <v>9909</v>
      </c>
      <c r="E176" s="281">
        <v>39904</v>
      </c>
      <c r="F176" s="263" t="str">
        <f t="shared" si="8"/>
        <v xml:space="preserve"> </v>
      </c>
      <c r="G176" s="275"/>
      <c r="H176" s="275" t="s">
        <v>3951</v>
      </c>
      <c r="I176" s="263" t="str">
        <f t="shared" si="9"/>
        <v xml:space="preserve"> </v>
      </c>
      <c r="J176" s="272" t="str">
        <f>IF(D176&gt;=('28 Populations and thresholds'!$I$253),"YES"," ")</f>
        <v>YES</v>
      </c>
      <c r="K176" s="272" t="str">
        <f>IF(J176="YES"," ",IF(D176&gt;=('28 Populations and thresholds'!$I$253)*0.25,"YES"))</f>
        <v xml:space="preserve"> </v>
      </c>
      <c r="L176" s="272" t="b">
        <f>OR('28 Populations and thresholds'!$J$253="CR",'28 Populations and thresholds'!$J$253="EN",'28 Populations and thresholds'!$J$253="VU")</f>
        <v>0</v>
      </c>
      <c r="M176" s="273">
        <f>D176/'28 Populations and thresholds'!$H$253</f>
        <v>9.9089999999999994E-3</v>
      </c>
      <c r="N176" s="263" t="str">
        <f t="shared" si="10"/>
        <v xml:space="preserve"> </v>
      </c>
      <c r="O176" s="275"/>
      <c r="P176" s="263" t="str">
        <f t="shared" si="11"/>
        <v xml:space="preserve"> </v>
      </c>
    </row>
    <row r="177" spans="1:16" s="4" customFormat="1" x14ac:dyDescent="0.2">
      <c r="A177" s="275" t="s">
        <v>1761</v>
      </c>
      <c r="B177" s="283" t="s">
        <v>1223</v>
      </c>
      <c r="C177" s="280" t="s">
        <v>3792</v>
      </c>
      <c r="D177" s="279">
        <v>13500</v>
      </c>
      <c r="E177" s="281">
        <v>39904</v>
      </c>
      <c r="F177" s="263" t="str">
        <f t="shared" si="8"/>
        <v xml:space="preserve"> </v>
      </c>
      <c r="G177" s="275"/>
      <c r="H177" s="275" t="s">
        <v>3951</v>
      </c>
      <c r="I177" s="263" t="str">
        <f t="shared" si="9"/>
        <v xml:space="preserve"> </v>
      </c>
      <c r="J177" s="272" t="str">
        <f>IF(D177&gt;=('28 Populations and thresholds'!$I$254),"YES"," ")</f>
        <v>YES</v>
      </c>
      <c r="K177" s="272" t="str">
        <f>IF(J177="YES"," ",IF(D177&gt;=('28 Populations and thresholds'!$I$254)*0.25,"YES"))</f>
        <v xml:space="preserve"> </v>
      </c>
      <c r="L177" s="272" t="b">
        <f>OR('28 Populations and thresholds'!$J$254="CR",'28 Populations and thresholds'!$J$254="EN",'28 Populations and thresholds'!$J$254="VU")</f>
        <v>0</v>
      </c>
      <c r="M177" s="273">
        <f>D177/'28 Populations and thresholds'!$H$254</f>
        <v>1.35E-2</v>
      </c>
      <c r="N177" s="263" t="str">
        <f t="shared" si="10"/>
        <v xml:space="preserve"> </v>
      </c>
      <c r="O177" s="275"/>
      <c r="P177" s="263" t="str">
        <f t="shared" si="11"/>
        <v xml:space="preserve"> </v>
      </c>
    </row>
    <row r="178" spans="1:16" s="4" customFormat="1" x14ac:dyDescent="0.2">
      <c r="A178" s="12" t="s">
        <v>1761</v>
      </c>
      <c r="B178" s="40" t="s">
        <v>4293</v>
      </c>
      <c r="C178" s="115" t="s">
        <v>3773</v>
      </c>
      <c r="D178" s="105">
        <v>3000</v>
      </c>
      <c r="E178" s="172">
        <v>38353</v>
      </c>
      <c r="F178" s="263" t="str">
        <f t="shared" si="8"/>
        <v xml:space="preserve"> </v>
      </c>
      <c r="G178" s="12"/>
      <c r="H178" s="12" t="s">
        <v>4295</v>
      </c>
      <c r="I178" s="263" t="str">
        <f t="shared" si="9"/>
        <v xml:space="preserve"> </v>
      </c>
      <c r="J178" s="38" t="str">
        <f>IF(D178&gt;=('28 Populations and thresholds'!$I$202),"YES"," ")</f>
        <v>YES</v>
      </c>
      <c r="K178" s="38" t="str">
        <f>IF(J178="YES"," ",IF(D178&gt;=('28 Populations and thresholds'!$I$202)*0.25,"YES"))</f>
        <v xml:space="preserve"> </v>
      </c>
      <c r="L178" s="38" t="b">
        <f>OR('28 Populations and thresholds'!$J$202="CR",'28 Populations and thresholds'!$J$202="EN",'28 Populations and thresholds'!$J$202="VU")</f>
        <v>0</v>
      </c>
      <c r="M178" s="75">
        <f>D178/'28 Populations and thresholds'!$H$202</f>
        <v>1.8749999999999999E-2</v>
      </c>
      <c r="N178" s="263" t="str">
        <f t="shared" si="10"/>
        <v xml:space="preserve"> </v>
      </c>
      <c r="O178" s="12"/>
      <c r="P178" s="263" t="str">
        <f t="shared" si="11"/>
        <v xml:space="preserve"> </v>
      </c>
    </row>
    <row r="179" spans="1:16" s="4" customFormat="1" x14ac:dyDescent="0.2">
      <c r="A179" s="267" t="s">
        <v>1761</v>
      </c>
      <c r="B179" s="268" t="s">
        <v>1115</v>
      </c>
      <c r="C179" s="269" t="s">
        <v>3765</v>
      </c>
      <c r="D179" s="270">
        <v>500</v>
      </c>
      <c r="E179" s="271">
        <v>35991</v>
      </c>
      <c r="F179" s="263" t="str">
        <f t="shared" si="8"/>
        <v xml:space="preserve"> </v>
      </c>
      <c r="G179" s="267" t="s">
        <v>21</v>
      </c>
      <c r="H179" s="267" t="s">
        <v>190</v>
      </c>
      <c r="I179" s="263" t="str">
        <f t="shared" si="9"/>
        <v xml:space="preserve"> </v>
      </c>
      <c r="J179" s="272" t="str">
        <f>IF(D179&gt;=('28 Populations and thresholds'!$I$193),"YES"," ")</f>
        <v>YES</v>
      </c>
      <c r="K179" s="272" t="str">
        <f>IF(J179="YES"," ",IF(D179&gt;=('28 Populations and thresholds'!$I$193)*0.25,"YES"))</f>
        <v xml:space="preserve"> </v>
      </c>
      <c r="L179" s="272" t="b">
        <f>OR('28 Populations and thresholds'!$J$193="CR",'28 Populations and thresholds'!$J$193="EN",'28 Populations and thresholds'!$J$193="VU")</f>
        <v>0</v>
      </c>
      <c r="M179" s="273">
        <f>D179/'28 Populations and thresholds'!$H$193</f>
        <v>1.1363636363636364E-2</v>
      </c>
      <c r="N179" s="263" t="str">
        <f t="shared" si="10"/>
        <v xml:space="preserve"> </v>
      </c>
      <c r="O179" s="269"/>
      <c r="P179" s="263" t="str">
        <f t="shared" si="11"/>
        <v xml:space="preserve"> </v>
      </c>
    </row>
    <row r="180" spans="1:16" s="4" customFormat="1" x14ac:dyDescent="0.2">
      <c r="A180" s="143" t="s">
        <v>1761</v>
      </c>
      <c r="B180" s="40" t="s">
        <v>1197</v>
      </c>
      <c r="C180" s="4" t="s">
        <v>3480</v>
      </c>
      <c r="D180" s="41">
        <v>2470</v>
      </c>
      <c r="E180" s="46">
        <v>30742</v>
      </c>
      <c r="F180" s="263" t="str">
        <f t="shared" si="8"/>
        <v xml:space="preserve"> </v>
      </c>
      <c r="G180" s="143" t="s">
        <v>21</v>
      </c>
      <c r="H180" s="143" t="s">
        <v>633</v>
      </c>
      <c r="I180" s="263" t="str">
        <f t="shared" si="9"/>
        <v xml:space="preserve"> </v>
      </c>
      <c r="J180" s="38" t="str">
        <f>IF(D180&gt;=('28 Populations and thresholds'!$I$203),"YES"," ")</f>
        <v>YES</v>
      </c>
      <c r="K180" s="38" t="str">
        <f>IF(J180="YES"," ",IF(D180&gt;=('28 Populations and thresholds'!$I$203)*0.25,"YES"))</f>
        <v xml:space="preserve"> </v>
      </c>
      <c r="L180" s="38" t="b">
        <f>OR('28 Populations and thresholds'!$J$203="CR",'28 Populations and thresholds'!$J$203="EN",'28 Populations and thresholds'!$J$203="VU")</f>
        <v>0</v>
      </c>
      <c r="M180" s="75">
        <f>D180/'28 Populations and thresholds'!$H$203</f>
        <v>1.8296296296296297E-2</v>
      </c>
      <c r="N180" s="263" t="str">
        <f t="shared" si="10"/>
        <v xml:space="preserve"> </v>
      </c>
      <c r="P180" s="263" t="str">
        <f t="shared" si="11"/>
        <v xml:space="preserve"> </v>
      </c>
    </row>
    <row r="181" spans="1:16" s="4" customFormat="1" x14ac:dyDescent="0.2">
      <c r="A181" s="143" t="s">
        <v>1761</v>
      </c>
      <c r="B181" s="40" t="s">
        <v>1197</v>
      </c>
      <c r="C181" s="4" t="s">
        <v>3770</v>
      </c>
      <c r="D181" s="41">
        <v>4000</v>
      </c>
      <c r="E181" s="46">
        <v>36217</v>
      </c>
      <c r="F181" s="263" t="str">
        <f t="shared" si="8"/>
        <v xml:space="preserve"> </v>
      </c>
      <c r="G181" s="143" t="s">
        <v>21</v>
      </c>
      <c r="H181" s="143" t="s">
        <v>168</v>
      </c>
      <c r="I181" s="263" t="str">
        <f t="shared" si="9"/>
        <v xml:space="preserve"> </v>
      </c>
      <c r="J181" s="38" t="str">
        <f>IF(D181&gt;=('28 Populations and thresholds'!$I$199),"YES"," ")</f>
        <v>YES</v>
      </c>
      <c r="K181" s="38" t="str">
        <f>IF(J181="YES"," ",IF(D181&gt;=('28 Populations and thresholds'!$I$199)*0.25,"YES"))</f>
        <v xml:space="preserve"> </v>
      </c>
      <c r="L181" s="38" t="b">
        <f>OR('28 Populations and thresholds'!$J$199="CR",'28 Populations and thresholds'!$J$199="EN",'28 Populations and thresholds'!$J$199="VU")</f>
        <v>0</v>
      </c>
      <c r="M181" s="75">
        <f>D181/'28 Populations and thresholds'!$H$199</f>
        <v>1.2698412698412698E-2</v>
      </c>
      <c r="N181" s="263" t="str">
        <f t="shared" si="10"/>
        <v xml:space="preserve"> </v>
      </c>
      <c r="P181" s="263" t="str">
        <f t="shared" si="11"/>
        <v xml:space="preserve"> </v>
      </c>
    </row>
    <row r="182" spans="1:16" s="4" customFormat="1" x14ac:dyDescent="0.2">
      <c r="A182" s="275" t="s">
        <v>1761</v>
      </c>
      <c r="B182" s="269" t="s">
        <v>4318</v>
      </c>
      <c r="C182" s="278" t="s">
        <v>3790</v>
      </c>
      <c r="D182" s="279">
        <v>116000</v>
      </c>
      <c r="E182" s="274" t="s">
        <v>4066</v>
      </c>
      <c r="F182" s="263" t="str">
        <f t="shared" si="8"/>
        <v xml:space="preserve"> </v>
      </c>
      <c r="G182" s="275"/>
      <c r="H182" s="275" t="s">
        <v>4329</v>
      </c>
      <c r="I182" s="263" t="str">
        <f t="shared" si="9"/>
        <v xml:space="preserve"> </v>
      </c>
      <c r="J182" s="272" t="str">
        <f>IF(D182&gt;=('28 Populations and thresholds'!$I$251),"YES"," ")</f>
        <v>YES</v>
      </c>
      <c r="K182" s="272" t="str">
        <f>IF(J182="YES"," ",IF(D182&gt;=('28 Populations and thresholds'!$I$251)*0.25,"YES"))</f>
        <v xml:space="preserve"> </v>
      </c>
      <c r="L182" s="272" t="b">
        <f>OR('28 Populations and thresholds'!$J$251="CR",'28 Populations and thresholds'!$J$251="EN",'28 Populations and thresholds'!$J$251="VU")</f>
        <v>0</v>
      </c>
      <c r="M182" s="273">
        <f>D182/'28 Populations and thresholds'!$H$251</f>
        <v>7.7333333333333337E-2</v>
      </c>
      <c r="N182" s="263" t="str">
        <f t="shared" si="10"/>
        <v xml:space="preserve"> </v>
      </c>
      <c r="O182" s="275" t="s">
        <v>4319</v>
      </c>
      <c r="P182" s="263" t="str">
        <f t="shared" si="11"/>
        <v xml:space="preserve"> </v>
      </c>
    </row>
    <row r="183" spans="1:16" s="4" customFormat="1" x14ac:dyDescent="0.2">
      <c r="A183" s="143" t="s">
        <v>1761</v>
      </c>
      <c r="B183" s="40" t="s">
        <v>1276</v>
      </c>
      <c r="C183" s="4" t="s">
        <v>3455</v>
      </c>
      <c r="D183" s="41">
        <v>3700</v>
      </c>
      <c r="E183" s="43"/>
      <c r="F183" s="263" t="str">
        <f t="shared" si="8"/>
        <v xml:space="preserve"> </v>
      </c>
      <c r="G183" s="143" t="s">
        <v>21</v>
      </c>
      <c r="H183" s="143" t="s">
        <v>38</v>
      </c>
      <c r="I183" s="263" t="str">
        <f t="shared" si="9"/>
        <v xml:space="preserve"> </v>
      </c>
      <c r="J183" s="38" t="str">
        <f>IF(D183&gt;=('28 Populations and thresholds'!$I$159),"YES"," ")</f>
        <v>YES</v>
      </c>
      <c r="K183" s="38" t="str">
        <f>IF(J183="YES"," ",IF(D183&gt;=('28 Populations and thresholds'!$I$159)*0.25,"YES"))</f>
        <v xml:space="preserve"> </v>
      </c>
      <c r="L183" s="38" t="b">
        <f>OR('28 Populations and thresholds'!$J$159="CR",'28 Populations and thresholds'!$J$159="EN",'28 Populations and thresholds'!$J$159="VU")</f>
        <v>0</v>
      </c>
      <c r="M183" s="75">
        <f>D183/'28 Populations and thresholds'!$H$159</f>
        <v>7.3999999999999996E-2</v>
      </c>
      <c r="N183" s="263" t="str">
        <f t="shared" si="10"/>
        <v xml:space="preserve"> </v>
      </c>
      <c r="P183" s="263" t="str">
        <f t="shared" si="11"/>
        <v xml:space="preserve"> </v>
      </c>
    </row>
    <row r="184" spans="1:16" s="4" customFormat="1" x14ac:dyDescent="0.2">
      <c r="A184" s="267" t="s">
        <v>1761</v>
      </c>
      <c r="B184" s="268" t="s">
        <v>1112</v>
      </c>
      <c r="C184" s="269" t="s">
        <v>3765</v>
      </c>
      <c r="D184" s="270">
        <v>600</v>
      </c>
      <c r="E184" s="271">
        <v>36114</v>
      </c>
      <c r="F184" s="263" t="str">
        <f t="shared" si="8"/>
        <v xml:space="preserve"> </v>
      </c>
      <c r="G184" s="267" t="s">
        <v>21</v>
      </c>
      <c r="H184" s="267" t="s">
        <v>190</v>
      </c>
      <c r="I184" s="263" t="str">
        <f t="shared" si="9"/>
        <v xml:space="preserve"> </v>
      </c>
      <c r="J184" s="272" t="str">
        <f>IF(D184&gt;=('28 Populations and thresholds'!$I$193),"YES"," ")</f>
        <v>YES</v>
      </c>
      <c r="K184" s="272" t="str">
        <f>IF(J184="YES"," ",IF(D184&gt;=('28 Populations and thresholds'!$I$193)*0.25,"YES"))</f>
        <v xml:space="preserve"> </v>
      </c>
      <c r="L184" s="272" t="b">
        <f>OR('28 Populations and thresholds'!$J$193="CR",'28 Populations and thresholds'!$J$193="EN",'28 Populations and thresholds'!$J$193="VU")</f>
        <v>0</v>
      </c>
      <c r="M184" s="273">
        <f>D184/'28 Populations and thresholds'!$H$193</f>
        <v>1.3636363636363636E-2</v>
      </c>
      <c r="N184" s="263" t="str">
        <f t="shared" si="10"/>
        <v xml:space="preserve"> </v>
      </c>
      <c r="O184" s="269"/>
      <c r="P184" s="263" t="str">
        <f t="shared" si="11"/>
        <v xml:space="preserve"> </v>
      </c>
    </row>
    <row r="185" spans="1:16" s="4" customFormat="1" x14ac:dyDescent="0.2">
      <c r="A185" s="12" t="s">
        <v>1761</v>
      </c>
      <c r="B185" s="56" t="s">
        <v>4353</v>
      </c>
      <c r="C185" s="111" t="s">
        <v>3791</v>
      </c>
      <c r="D185" s="105">
        <v>27360</v>
      </c>
      <c r="E185" s="172">
        <v>36678</v>
      </c>
      <c r="F185" s="263" t="str">
        <f t="shared" si="8"/>
        <v xml:space="preserve"> </v>
      </c>
      <c r="G185" s="12"/>
      <c r="H185" s="12" t="s">
        <v>4357</v>
      </c>
      <c r="I185" s="263" t="str">
        <f t="shared" si="9"/>
        <v xml:space="preserve"> </v>
      </c>
      <c r="J185" s="38" t="str">
        <f>IF(D185&gt;=('28 Populations and thresholds'!$I$253),"YES"," ")</f>
        <v>YES</v>
      </c>
      <c r="K185" s="38" t="str">
        <f>IF(J185="YES"," ",IF(D185&gt;=('28 Populations and thresholds'!$I$253)*0.25,"YES"))</f>
        <v xml:space="preserve"> </v>
      </c>
      <c r="L185" s="38" t="b">
        <f>OR('28 Populations and thresholds'!$J$253="CR",'28 Populations and thresholds'!$J$253="EN",'28 Populations and thresholds'!$J$253="VU")</f>
        <v>0</v>
      </c>
      <c r="M185" s="75">
        <f>D185/'28 Populations and thresholds'!$H$253</f>
        <v>2.7359999999999999E-2</v>
      </c>
      <c r="N185" s="263" t="str">
        <f t="shared" si="10"/>
        <v xml:space="preserve"> </v>
      </c>
      <c r="O185" s="12"/>
      <c r="P185" s="263" t="str">
        <f t="shared" si="11"/>
        <v xml:space="preserve"> </v>
      </c>
    </row>
    <row r="186" spans="1:16" s="4" customFormat="1" x14ac:dyDescent="0.2">
      <c r="A186" s="267" t="s">
        <v>1761</v>
      </c>
      <c r="B186" s="268" t="s">
        <v>986</v>
      </c>
      <c r="C186" s="268" t="s">
        <v>3795</v>
      </c>
      <c r="D186" s="270">
        <v>7000</v>
      </c>
      <c r="E186" s="271">
        <v>36144</v>
      </c>
      <c r="F186" s="263" t="str">
        <f t="shared" si="8"/>
        <v xml:space="preserve"> </v>
      </c>
      <c r="G186" s="267" t="s">
        <v>21</v>
      </c>
      <c r="H186" s="267" t="s">
        <v>190</v>
      </c>
      <c r="I186" s="263" t="str">
        <f t="shared" si="9"/>
        <v xml:space="preserve"> </v>
      </c>
      <c r="J186" s="272" t="str">
        <f>IF(D186&gt;=(('28 Populations and thresholds'!$I$176)+('28 Populations and thresholds'!$I$177)),"YES"," ")</f>
        <v>YES</v>
      </c>
      <c r="K186" s="272" t="str">
        <f>IF(J186="YES"," ",IF(D186&gt;=(('28 Populations and thresholds'!$I$176)+('28 Populations and thresholds'!$I$177))*0.25,"YES"))</f>
        <v xml:space="preserve"> </v>
      </c>
      <c r="L186" s="272" t="b">
        <f>OR('28 Populations and thresholds'!$J$176="CR",'28 Populations and thresholds'!$J$176="EN",'28 Populations and thresholds'!$J$176="VU")</f>
        <v>0</v>
      </c>
      <c r="M186" s="273">
        <f>D186/(('28 Populations and thresholds'!$H$176)+('28 Populations and thresholds'!$H$177))</f>
        <v>2.5089605734767026E-2</v>
      </c>
      <c r="N186" s="263" t="str">
        <f t="shared" si="10"/>
        <v xml:space="preserve"> </v>
      </c>
      <c r="O186" s="275" t="s">
        <v>4568</v>
      </c>
      <c r="P186" s="263" t="str">
        <f t="shared" si="11"/>
        <v xml:space="preserve"> </v>
      </c>
    </row>
    <row r="187" spans="1:16" s="4" customFormat="1" x14ac:dyDescent="0.2">
      <c r="A187" s="267" t="s">
        <v>1761</v>
      </c>
      <c r="B187" s="268" t="s">
        <v>986</v>
      </c>
      <c r="C187" s="269" t="s">
        <v>3470</v>
      </c>
      <c r="D187" s="270">
        <v>700</v>
      </c>
      <c r="E187" s="276"/>
      <c r="F187" s="263" t="str">
        <f t="shared" si="8"/>
        <v xml:space="preserve"> </v>
      </c>
      <c r="G187" s="267" t="s">
        <v>21</v>
      </c>
      <c r="H187" s="267" t="s">
        <v>944</v>
      </c>
      <c r="I187" s="263" t="str">
        <f t="shared" si="9"/>
        <v xml:space="preserve"> </v>
      </c>
      <c r="J187" s="272" t="str">
        <f>IF(D187&gt;=('28 Populations and thresholds'!$I$181),"YES"," ")</f>
        <v>YES</v>
      </c>
      <c r="K187" s="272" t="str">
        <f>IF(J187="YES"," ",IF(D187&gt;=('28 Populations and thresholds'!$I$181)*0.25,"YES"))</f>
        <v xml:space="preserve"> </v>
      </c>
      <c r="L187" s="272" t="b">
        <f>OR('28 Populations and thresholds'!$J$181="CR",'28 Populations and thresholds'!$J$181="EN",'28 Populations and thresholds'!$J$181="VU")</f>
        <v>1</v>
      </c>
      <c r="M187" s="273">
        <f>D187/'28 Populations and thresholds'!$H$181</f>
        <v>2.1874999999999999E-2</v>
      </c>
      <c r="N187" s="263" t="str">
        <f t="shared" si="10"/>
        <v xml:space="preserve"> </v>
      </c>
      <c r="O187" s="269"/>
      <c r="P187" s="263" t="str">
        <f t="shared" si="11"/>
        <v xml:space="preserve"> </v>
      </c>
    </row>
    <row r="188" spans="1:16" s="4" customFormat="1" x14ac:dyDescent="0.2">
      <c r="A188" s="267" t="s">
        <v>1761</v>
      </c>
      <c r="B188" s="268" t="s">
        <v>986</v>
      </c>
      <c r="C188" s="269" t="s">
        <v>3767</v>
      </c>
      <c r="D188" s="270">
        <v>4500</v>
      </c>
      <c r="E188" s="271">
        <v>36250</v>
      </c>
      <c r="F188" s="263" t="str">
        <f t="shared" si="8"/>
        <v xml:space="preserve"> </v>
      </c>
      <c r="G188" s="267" t="s">
        <v>21</v>
      </c>
      <c r="H188" s="267" t="s">
        <v>190</v>
      </c>
      <c r="I188" s="263" t="str">
        <f t="shared" si="9"/>
        <v xml:space="preserve"> </v>
      </c>
      <c r="J188" s="272" t="str">
        <f>IF(D188&gt;=('28 Populations and thresholds'!$I$195),"YES"," ")</f>
        <v>YES</v>
      </c>
      <c r="K188" s="272" t="str">
        <f>IF(J188="YES"," ",IF(D188&gt;=('28 Populations and thresholds'!$I$195)*0.25,"YES"))</f>
        <v xml:space="preserve"> </v>
      </c>
      <c r="L188" s="272" t="b">
        <f>OR('28 Populations and thresholds'!$J$195="CR",'28 Populations and thresholds'!$J$195="EN",'28 Populations and thresholds'!$J$195="VU")</f>
        <v>1</v>
      </c>
      <c r="M188" s="273">
        <f>D188/'28 Populations and thresholds'!$H$195</f>
        <v>1.5517241379310345E-2</v>
      </c>
      <c r="N188" s="263" t="str">
        <f t="shared" si="10"/>
        <v xml:space="preserve"> </v>
      </c>
      <c r="O188" s="275"/>
      <c r="P188" s="263" t="str">
        <f t="shared" si="11"/>
        <v xml:space="preserve"> </v>
      </c>
    </row>
    <row r="189" spans="1:16" s="4" customFormat="1" x14ac:dyDescent="0.2">
      <c r="A189" s="267" t="s">
        <v>1761</v>
      </c>
      <c r="B189" s="268" t="s">
        <v>986</v>
      </c>
      <c r="C189" s="269" t="s">
        <v>3765</v>
      </c>
      <c r="D189" s="270">
        <v>800</v>
      </c>
      <c r="E189" s="276"/>
      <c r="F189" s="263" t="str">
        <f t="shared" si="8"/>
        <v xml:space="preserve"> </v>
      </c>
      <c r="G189" s="267" t="s">
        <v>21</v>
      </c>
      <c r="H189" s="267" t="s">
        <v>187</v>
      </c>
      <c r="I189" s="263" t="str">
        <f t="shared" si="9"/>
        <v xml:space="preserve"> </v>
      </c>
      <c r="J189" s="272" t="str">
        <f>IF(D189&gt;=('28 Populations and thresholds'!$I$193),"YES"," ")</f>
        <v>YES</v>
      </c>
      <c r="K189" s="272" t="str">
        <f>IF(J189="YES"," ",IF(D189&gt;=('28 Populations and thresholds'!$I$193)*0.25,"YES"))</f>
        <v xml:space="preserve"> </v>
      </c>
      <c r="L189" s="272" t="b">
        <f>OR('28 Populations and thresholds'!$J$193="CR",'28 Populations and thresholds'!$J$193="EN",'28 Populations and thresholds'!$J$193="VU")</f>
        <v>0</v>
      </c>
      <c r="M189" s="273">
        <f>D189/'28 Populations and thresholds'!$H$193</f>
        <v>1.8181818181818181E-2</v>
      </c>
      <c r="N189" s="263" t="str">
        <f t="shared" si="10"/>
        <v xml:space="preserve"> </v>
      </c>
      <c r="O189" s="269"/>
      <c r="P189" s="263" t="str">
        <f t="shared" si="11"/>
        <v xml:space="preserve"> </v>
      </c>
    </row>
    <row r="190" spans="1:16" s="4" customFormat="1" x14ac:dyDescent="0.2">
      <c r="A190" s="267" t="s">
        <v>1761</v>
      </c>
      <c r="B190" s="268" t="s">
        <v>986</v>
      </c>
      <c r="C190" s="269" t="s">
        <v>3766</v>
      </c>
      <c r="D190" s="270">
        <v>456</v>
      </c>
      <c r="E190" s="276"/>
      <c r="F190" s="263" t="str">
        <f t="shared" si="8"/>
        <v xml:space="preserve"> </v>
      </c>
      <c r="G190" s="267" t="s">
        <v>21</v>
      </c>
      <c r="H190" s="267" t="s">
        <v>187</v>
      </c>
      <c r="I190" s="263" t="str">
        <f t="shared" si="9"/>
        <v xml:space="preserve"> </v>
      </c>
      <c r="J190" s="272" t="str">
        <f>IF(D190&gt;=('28 Populations and thresholds'!$I$194),"YES"," ")</f>
        <v>YES</v>
      </c>
      <c r="K190" s="272" t="str">
        <f>IF(J190="YES"," ",IF(D190&gt;=('28 Populations and thresholds'!$I$194)*0.25,"YES"))</f>
        <v xml:space="preserve"> </v>
      </c>
      <c r="L190" s="272" t="b">
        <f>OR('28 Populations and thresholds'!$J$194="CR",'28 Populations and thresholds'!$J$194="EN",'28 Populations and thresholds'!$J$194="VU")</f>
        <v>0</v>
      </c>
      <c r="M190" s="273">
        <f>D190/'28 Populations and thresholds'!$H$194</f>
        <v>1.6E-2</v>
      </c>
      <c r="N190" s="263" t="str">
        <f t="shared" si="10"/>
        <v xml:space="preserve"> </v>
      </c>
      <c r="O190" s="269"/>
      <c r="P190" s="263" t="str">
        <f t="shared" si="11"/>
        <v xml:space="preserve"> </v>
      </c>
    </row>
    <row r="191" spans="1:16" s="4" customFormat="1" x14ac:dyDescent="0.2">
      <c r="A191" s="267" t="s">
        <v>1761</v>
      </c>
      <c r="B191" s="268" t="s">
        <v>986</v>
      </c>
      <c r="C191" s="280" t="s">
        <v>3763</v>
      </c>
      <c r="D191" s="270">
        <v>800</v>
      </c>
      <c r="E191" s="271">
        <v>35231</v>
      </c>
      <c r="F191" s="263" t="str">
        <f t="shared" si="8"/>
        <v xml:space="preserve"> </v>
      </c>
      <c r="G191" s="267" t="s">
        <v>21</v>
      </c>
      <c r="H191" s="267" t="s">
        <v>190</v>
      </c>
      <c r="I191" s="263" t="str">
        <f t="shared" si="9"/>
        <v xml:space="preserve"> </v>
      </c>
      <c r="J191" s="272" t="str">
        <f>IF(D191&gt;=('28 Populations and thresholds'!$I$191),"YES"," ")</f>
        <v>YES</v>
      </c>
      <c r="K191" s="272" t="str">
        <f>IF(J191="YES"," ",IF(D191&gt;=('28 Populations and thresholds'!$I$191)*0.25,"YES"))</f>
        <v xml:space="preserve"> </v>
      </c>
      <c r="L191" s="272" t="b">
        <f>OR('28 Populations and thresholds'!$J$191="CR",'28 Populations and thresholds'!$J$191="EN",'28 Populations and thresholds'!$J$191="VU")</f>
        <v>0</v>
      </c>
      <c r="M191" s="273">
        <f>D191/'28 Populations and thresholds'!$H$191</f>
        <v>1.6E-2</v>
      </c>
      <c r="N191" s="263" t="str">
        <f t="shared" si="10"/>
        <v xml:space="preserve"> </v>
      </c>
      <c r="O191" s="269"/>
      <c r="P191" s="263" t="str">
        <f t="shared" si="11"/>
        <v xml:space="preserve"> </v>
      </c>
    </row>
    <row r="192" spans="1:16" s="4" customFormat="1" x14ac:dyDescent="0.2">
      <c r="A192" s="12" t="s">
        <v>1761</v>
      </c>
      <c r="B192" s="4" t="s">
        <v>3944</v>
      </c>
      <c r="C192" s="4" t="s">
        <v>3742</v>
      </c>
      <c r="D192" s="105">
        <v>5785</v>
      </c>
      <c r="E192" s="172">
        <v>39904</v>
      </c>
      <c r="F192" s="263" t="str">
        <f t="shared" si="8"/>
        <v xml:space="preserve"> </v>
      </c>
      <c r="G192" s="12"/>
      <c r="H192" s="12" t="s">
        <v>3951</v>
      </c>
      <c r="I192" s="263" t="str">
        <f t="shared" si="9"/>
        <v xml:space="preserve"> </v>
      </c>
      <c r="J192" s="38" t="str">
        <f>IF(D192&gt;=('28 Populations and thresholds'!$I$148),"YES"," ")</f>
        <v>YES</v>
      </c>
      <c r="K192" s="38" t="str">
        <f>IF(J192="YES"," ",IF(D192&gt;=('28 Populations and thresholds'!$I$148)*0.25,"YES"))</f>
        <v xml:space="preserve"> </v>
      </c>
      <c r="L192" s="38" t="b">
        <f>OR('28 Populations and thresholds'!$J$148="CR",'28 Populations and thresholds'!$J$148="EN",'28 Populations and thresholds'!$J$148="VU")</f>
        <v>0</v>
      </c>
      <c r="M192" s="75">
        <f>D192/'28 Populations and thresholds'!$H$148</f>
        <v>5.7849999999999999E-2</v>
      </c>
      <c r="N192" s="263" t="str">
        <f t="shared" si="10"/>
        <v xml:space="preserve"> </v>
      </c>
      <c r="O192" s="12"/>
      <c r="P192" s="263" t="str">
        <f t="shared" si="11"/>
        <v xml:space="preserve"> </v>
      </c>
    </row>
    <row r="193" spans="1:16" s="4" customFormat="1" x14ac:dyDescent="0.2">
      <c r="A193" s="12" t="s">
        <v>1761</v>
      </c>
      <c r="B193" s="4" t="s">
        <v>3944</v>
      </c>
      <c r="C193" s="4" t="s">
        <v>3466</v>
      </c>
      <c r="D193" s="105">
        <v>9354</v>
      </c>
      <c r="E193" s="172">
        <v>39904</v>
      </c>
      <c r="F193" s="263" t="str">
        <f t="shared" ref="F193:F256" si="12">" "</f>
        <v xml:space="preserve"> </v>
      </c>
      <c r="G193" s="12"/>
      <c r="H193" s="12" t="s">
        <v>3951</v>
      </c>
      <c r="I193" s="263" t="str">
        <f t="shared" ref="I193:I256" si="13">" "</f>
        <v xml:space="preserve"> </v>
      </c>
      <c r="J193" s="38" t="str">
        <f>IF(D193&gt;=('28 Populations and thresholds'!$I$178),"YES"," ")</f>
        <v>YES</v>
      </c>
      <c r="K193" s="38" t="str">
        <f>IF(J193="YES"," ",IF(D193&gt;=('28 Populations and thresholds'!$I$178)*0.25,"YES"))</f>
        <v xml:space="preserve"> </v>
      </c>
      <c r="L193" s="38" t="b">
        <f>OR('28 Populations and thresholds'!$J$178="CR",'28 Populations and thresholds'!$J$178="EN",'28 Populations and thresholds'!$J$178="VU")</f>
        <v>0</v>
      </c>
      <c r="M193" s="75">
        <f>D193/'28 Populations and thresholds'!$H$178</f>
        <v>5.1966666666666668E-2</v>
      </c>
      <c r="N193" s="263" t="str">
        <f t="shared" ref="N193:N256" si="14">" "</f>
        <v xml:space="preserve"> </v>
      </c>
      <c r="P193" s="263" t="str">
        <f t="shared" ref="P193:P256" si="15">" "</f>
        <v xml:space="preserve"> </v>
      </c>
    </row>
    <row r="194" spans="1:16" s="4" customFormat="1" x14ac:dyDescent="0.2">
      <c r="A194" s="12" t="s">
        <v>1761</v>
      </c>
      <c r="B194" s="4" t="s">
        <v>3944</v>
      </c>
      <c r="C194" s="4" t="s">
        <v>3773</v>
      </c>
      <c r="D194" s="105">
        <v>5361</v>
      </c>
      <c r="E194" s="172">
        <v>39904</v>
      </c>
      <c r="F194" s="263" t="str">
        <f t="shared" si="12"/>
        <v xml:space="preserve"> </v>
      </c>
      <c r="G194" s="12"/>
      <c r="H194" s="12" t="s">
        <v>3951</v>
      </c>
      <c r="I194" s="263" t="str">
        <f t="shared" si="13"/>
        <v xml:space="preserve"> </v>
      </c>
      <c r="J194" s="38" t="str">
        <f>IF(D194&gt;=('28 Populations and thresholds'!$I$202),"YES"," ")</f>
        <v>YES</v>
      </c>
      <c r="K194" s="38" t="str">
        <f>IF(J194="YES"," ",IF(D194&gt;=('28 Populations and thresholds'!$I$202)*0.25,"YES"))</f>
        <v xml:space="preserve"> </v>
      </c>
      <c r="L194" s="38" t="b">
        <f>OR('28 Populations and thresholds'!$J$202="CR",'28 Populations and thresholds'!$J$202="EN",'28 Populations and thresholds'!$J$202="VU")</f>
        <v>0</v>
      </c>
      <c r="M194" s="75">
        <f>D194/'28 Populations and thresholds'!$H$202</f>
        <v>3.3506250000000001E-2</v>
      </c>
      <c r="N194" s="263" t="str">
        <f t="shared" si="14"/>
        <v xml:space="preserve"> </v>
      </c>
      <c r="P194" s="263" t="str">
        <f t="shared" si="15"/>
        <v xml:space="preserve"> </v>
      </c>
    </row>
    <row r="195" spans="1:16" s="4" customFormat="1" x14ac:dyDescent="0.2">
      <c r="A195" s="12" t="s">
        <v>1761</v>
      </c>
      <c r="B195" s="4" t="s">
        <v>3944</v>
      </c>
      <c r="C195" s="4" t="s">
        <v>3792</v>
      </c>
      <c r="D195" s="105">
        <v>2412</v>
      </c>
      <c r="E195" s="172">
        <v>39904</v>
      </c>
      <c r="F195" s="263" t="str">
        <f t="shared" si="12"/>
        <v xml:space="preserve"> </v>
      </c>
      <c r="G195" s="12"/>
      <c r="H195" s="12" t="s">
        <v>3951</v>
      </c>
      <c r="I195" s="263" t="str">
        <f t="shared" si="13"/>
        <v xml:space="preserve"> </v>
      </c>
      <c r="J195" s="38" t="str">
        <f>IF(D195&gt;=('28 Populations and thresholds'!$I$254),"YES"," ")</f>
        <v>YES</v>
      </c>
      <c r="K195" s="38" t="str">
        <f>IF(J195="YES"," ",IF(D195&gt;=('28 Populations and thresholds'!$I$254)*0.25,"YES"))</f>
        <v xml:space="preserve"> </v>
      </c>
      <c r="L195" s="38" t="b">
        <f>OR('28 Populations and thresholds'!$J$254="CR",'28 Populations and thresholds'!$J$254="EN",'28 Populations and thresholds'!$J$254="VU")</f>
        <v>0</v>
      </c>
      <c r="M195" s="75">
        <f>D195/'28 Populations and thresholds'!$H$254</f>
        <v>2.4120000000000001E-3</v>
      </c>
      <c r="N195" s="263" t="str">
        <f t="shared" si="14"/>
        <v xml:space="preserve"> </v>
      </c>
      <c r="O195" s="12"/>
      <c r="P195" s="263" t="str">
        <f t="shared" si="15"/>
        <v xml:space="preserve"> </v>
      </c>
    </row>
    <row r="196" spans="1:16" s="4" customFormat="1" x14ac:dyDescent="0.2">
      <c r="A196" s="267" t="s">
        <v>1761</v>
      </c>
      <c r="B196" s="268" t="s">
        <v>978</v>
      </c>
      <c r="C196" s="269" t="s">
        <v>3464</v>
      </c>
      <c r="D196" s="270">
        <v>11751</v>
      </c>
      <c r="E196" s="271">
        <v>35065</v>
      </c>
      <c r="F196" s="263" t="str">
        <f t="shared" si="12"/>
        <v xml:space="preserve"> </v>
      </c>
      <c r="G196" s="267" t="s">
        <v>21</v>
      </c>
      <c r="H196" s="267" t="s">
        <v>58</v>
      </c>
      <c r="I196" s="263" t="str">
        <f t="shared" si="13"/>
        <v xml:space="preserve"> </v>
      </c>
      <c r="J196" s="272" t="str">
        <f>IF(D196&gt;=('28 Populations and thresholds'!$I$177),"YES"," ")</f>
        <v>YES</v>
      </c>
      <c r="K196" s="272" t="str">
        <f>IF(J196="YES"," ",IF(D196&gt;=('28 Populations and thresholds'!$I$177)*0.25,"YES"))</f>
        <v xml:space="preserve"> </v>
      </c>
      <c r="L196" s="272" t="b">
        <f>OR('28 Populations and thresholds'!$J$177="CR",'28 Populations and thresholds'!$J$177="EN",'28 Populations and thresholds'!$J$177="VU")</f>
        <v>0</v>
      </c>
      <c r="M196" s="273">
        <f>D196/('28 Populations and thresholds'!$H$177)</f>
        <v>8.8353383458646614E-2</v>
      </c>
      <c r="N196" s="263" t="str">
        <f t="shared" si="14"/>
        <v xml:space="preserve"> </v>
      </c>
      <c r="O196" s="275"/>
      <c r="P196" s="263" t="str">
        <f t="shared" si="15"/>
        <v xml:space="preserve"> </v>
      </c>
    </row>
    <row r="197" spans="1:16" s="4" customFormat="1" x14ac:dyDescent="0.2">
      <c r="A197" s="267" t="s">
        <v>1761</v>
      </c>
      <c r="B197" s="268" t="s">
        <v>978</v>
      </c>
      <c r="C197" s="269" t="s">
        <v>3480</v>
      </c>
      <c r="D197" s="270">
        <v>5229</v>
      </c>
      <c r="E197" s="271">
        <v>35065</v>
      </c>
      <c r="F197" s="263" t="str">
        <f t="shared" si="12"/>
        <v xml:space="preserve"> </v>
      </c>
      <c r="G197" s="267" t="s">
        <v>21</v>
      </c>
      <c r="H197" s="267" t="s">
        <v>58</v>
      </c>
      <c r="I197" s="263" t="str">
        <f t="shared" si="13"/>
        <v xml:space="preserve"> </v>
      </c>
      <c r="J197" s="272" t="str">
        <f>IF(D197&gt;=('28 Populations and thresholds'!$I$203),"YES"," ")</f>
        <v>YES</v>
      </c>
      <c r="K197" s="272" t="str">
        <f>IF(J197="YES"," ",IF(D197&gt;=('28 Populations and thresholds'!$I$203)*0.25,"YES"))</f>
        <v xml:space="preserve"> </v>
      </c>
      <c r="L197" s="272" t="b">
        <f>OR('28 Populations and thresholds'!$J$203="CR",'28 Populations and thresholds'!$J$203="EN",'28 Populations and thresholds'!$J$203="VU")</f>
        <v>0</v>
      </c>
      <c r="M197" s="273">
        <f>D197/'28 Populations and thresholds'!$H$203</f>
        <v>3.8733333333333335E-2</v>
      </c>
      <c r="N197" s="263" t="str">
        <f t="shared" si="14"/>
        <v xml:space="preserve"> </v>
      </c>
      <c r="O197" s="269"/>
      <c r="P197" s="263" t="str">
        <f t="shared" si="15"/>
        <v xml:space="preserve"> </v>
      </c>
    </row>
    <row r="198" spans="1:16" s="4" customFormat="1" x14ac:dyDescent="0.2">
      <c r="A198" s="267" t="s">
        <v>1761</v>
      </c>
      <c r="B198" s="268" t="s">
        <v>978</v>
      </c>
      <c r="C198" s="269" t="s">
        <v>3470</v>
      </c>
      <c r="D198" s="270">
        <v>3500</v>
      </c>
      <c r="E198" s="271">
        <v>35065</v>
      </c>
      <c r="F198" s="263" t="str">
        <f t="shared" si="12"/>
        <v xml:space="preserve"> </v>
      </c>
      <c r="G198" s="267" t="s">
        <v>21</v>
      </c>
      <c r="H198" s="267" t="s">
        <v>58</v>
      </c>
      <c r="I198" s="263" t="str">
        <f t="shared" si="13"/>
        <v xml:space="preserve"> </v>
      </c>
      <c r="J198" s="272" t="str">
        <f>IF(D198&gt;=('28 Populations and thresholds'!$I$181),"YES"," ")</f>
        <v>YES</v>
      </c>
      <c r="K198" s="272" t="str">
        <f>IF(J198="YES"," ",IF(D198&gt;=('28 Populations and thresholds'!$I$181)*0.25,"YES"))</f>
        <v xml:space="preserve"> </v>
      </c>
      <c r="L198" s="272" t="b">
        <f>OR('28 Populations and thresholds'!$J$181="CR",'28 Populations and thresholds'!$J$181="EN",'28 Populations and thresholds'!$J$181="VU")</f>
        <v>1</v>
      </c>
      <c r="M198" s="273">
        <f>D198/'28 Populations and thresholds'!$H$181</f>
        <v>0.109375</v>
      </c>
      <c r="N198" s="263" t="str">
        <f t="shared" si="14"/>
        <v xml:space="preserve"> </v>
      </c>
      <c r="O198" s="269"/>
      <c r="P198" s="263" t="str">
        <f t="shared" si="15"/>
        <v xml:space="preserve"> </v>
      </c>
    </row>
    <row r="199" spans="1:16" s="4" customFormat="1" x14ac:dyDescent="0.2">
      <c r="A199" s="267" t="s">
        <v>1761</v>
      </c>
      <c r="B199" s="268" t="s">
        <v>978</v>
      </c>
      <c r="C199" s="269" t="s">
        <v>3765</v>
      </c>
      <c r="D199" s="270">
        <v>3736</v>
      </c>
      <c r="E199" s="271">
        <v>32843</v>
      </c>
      <c r="F199" s="263" t="str">
        <f t="shared" si="12"/>
        <v xml:space="preserve"> </v>
      </c>
      <c r="G199" s="267" t="s">
        <v>21</v>
      </c>
      <c r="H199" s="267" t="s">
        <v>238</v>
      </c>
      <c r="I199" s="263" t="str">
        <f t="shared" si="13"/>
        <v xml:space="preserve"> </v>
      </c>
      <c r="J199" s="272" t="str">
        <f>IF(D199&gt;=('28 Populations and thresholds'!$I$193),"YES"," ")</f>
        <v>YES</v>
      </c>
      <c r="K199" s="272" t="str">
        <f>IF(J199="YES"," ",IF(D199&gt;=('28 Populations and thresholds'!$I$193)*0.25,"YES"))</f>
        <v xml:space="preserve"> </v>
      </c>
      <c r="L199" s="272" t="b">
        <f>OR('28 Populations and thresholds'!$J$193="CR",'28 Populations and thresholds'!$J$193="EN",'28 Populations and thresholds'!$J$193="VU")</f>
        <v>0</v>
      </c>
      <c r="M199" s="273">
        <f>D199/'28 Populations and thresholds'!$H$193</f>
        <v>8.4909090909090906E-2</v>
      </c>
      <c r="N199" s="263" t="str">
        <f t="shared" si="14"/>
        <v xml:space="preserve"> </v>
      </c>
      <c r="O199" s="269"/>
      <c r="P199" s="263" t="str">
        <f t="shared" si="15"/>
        <v xml:space="preserve"> </v>
      </c>
    </row>
    <row r="200" spans="1:16" s="4" customFormat="1" x14ac:dyDescent="0.2">
      <c r="A200" s="267" t="s">
        <v>1761</v>
      </c>
      <c r="B200" s="268" t="s">
        <v>978</v>
      </c>
      <c r="C200" s="269" t="s">
        <v>3459</v>
      </c>
      <c r="D200" s="270">
        <v>1770</v>
      </c>
      <c r="E200" s="276"/>
      <c r="F200" s="263" t="str">
        <f t="shared" si="12"/>
        <v xml:space="preserve"> </v>
      </c>
      <c r="G200" s="267" t="s">
        <v>21</v>
      </c>
      <c r="H200" s="267" t="s">
        <v>486</v>
      </c>
      <c r="I200" s="263" t="str">
        <f t="shared" si="13"/>
        <v xml:space="preserve"> </v>
      </c>
      <c r="J200" s="272" t="str">
        <f>IF(D200&gt;=(('28 Populations and thresholds'!$I$160)+('28 Populations and thresholds'!$I$163)),"YES"," ")</f>
        <v>YES</v>
      </c>
      <c r="K200" s="272" t="str">
        <f>IF(J200="YES"," ",IF(D200&gt;=(('28 Populations and thresholds'!$I$160)+('28 Populations and thresholds'!$I$163))*0.25,"YES"))</f>
        <v xml:space="preserve"> </v>
      </c>
      <c r="L200" s="272" t="b">
        <f>OR('28 Populations and thresholds'!$J$160="CR",'28 Populations and thresholds'!$J$160="EN",'28 Populations and thresholds'!$J$160="VU")</f>
        <v>0</v>
      </c>
      <c r="M200" s="273">
        <f>D200/(('28 Populations and thresholds'!$H$160)+('28 Populations and thresholds'!$H$163))</f>
        <v>4.5974025974025973E-2</v>
      </c>
      <c r="N200" s="263" t="str">
        <f t="shared" si="14"/>
        <v xml:space="preserve"> </v>
      </c>
      <c r="O200" s="282" t="s">
        <v>4563</v>
      </c>
      <c r="P200" s="263" t="str">
        <f t="shared" si="15"/>
        <v xml:space="preserve"> </v>
      </c>
    </row>
    <row r="201" spans="1:16" s="4" customFormat="1" x14ac:dyDescent="0.2">
      <c r="A201" s="267" t="s">
        <v>1761</v>
      </c>
      <c r="B201" s="268" t="s">
        <v>978</v>
      </c>
      <c r="C201" s="268" t="s">
        <v>3798</v>
      </c>
      <c r="D201" s="270">
        <v>2163</v>
      </c>
      <c r="E201" s="271">
        <v>32509</v>
      </c>
      <c r="F201" s="263" t="str">
        <f t="shared" si="12"/>
        <v xml:space="preserve"> </v>
      </c>
      <c r="G201" s="267" t="s">
        <v>21</v>
      </c>
      <c r="H201" s="267" t="s">
        <v>368</v>
      </c>
      <c r="I201" s="263" t="str">
        <f t="shared" si="13"/>
        <v xml:space="preserve"> </v>
      </c>
      <c r="J201" s="272" t="str">
        <f>IF(D201&gt;=(('28 Populations and thresholds'!$I$152)+('28 Populations and thresholds'!$I$153)),"YES"," ")</f>
        <v>YES</v>
      </c>
      <c r="K201" s="272" t="str">
        <f>IF(J201="YES"," ",IF(D201&gt;=(('28 Populations and thresholds'!$I$152)+('28 Populations and thresholds'!$I$153))*0.25,"YES"))</f>
        <v xml:space="preserve"> </v>
      </c>
      <c r="L201" s="272" t="b">
        <f>OR('28 Populations and thresholds'!$J$152="CR",'28 Populations and thresholds'!$J$152="EN",'28 Populations and thresholds'!$J$152="VU")</f>
        <v>0</v>
      </c>
      <c r="M201" s="273">
        <f>D201/(('28 Populations and thresholds'!$H$152)+('28 Populations and thresholds'!$H$153))</f>
        <v>1.4420000000000001E-2</v>
      </c>
      <c r="N201" s="263" t="str">
        <f t="shared" si="14"/>
        <v xml:space="preserve"> </v>
      </c>
      <c r="O201" s="275" t="s">
        <v>4568</v>
      </c>
      <c r="P201" s="263" t="str">
        <f t="shared" si="15"/>
        <v xml:space="preserve"> </v>
      </c>
    </row>
    <row r="202" spans="1:16" s="4" customFormat="1" x14ac:dyDescent="0.2">
      <c r="A202" s="267" t="s">
        <v>1761</v>
      </c>
      <c r="B202" s="268" t="s">
        <v>978</v>
      </c>
      <c r="C202" s="280" t="s">
        <v>3763</v>
      </c>
      <c r="D202" s="270">
        <v>779</v>
      </c>
      <c r="E202" s="271">
        <v>33178</v>
      </c>
      <c r="F202" s="263" t="str">
        <f t="shared" si="12"/>
        <v xml:space="preserve"> </v>
      </c>
      <c r="G202" s="267" t="s">
        <v>21</v>
      </c>
      <c r="H202" s="267" t="s">
        <v>238</v>
      </c>
      <c r="I202" s="263" t="str">
        <f t="shared" si="13"/>
        <v xml:space="preserve"> </v>
      </c>
      <c r="J202" s="272" t="str">
        <f>IF(D202&gt;=('28 Populations and thresholds'!$I$191),"YES"," ")</f>
        <v>YES</v>
      </c>
      <c r="K202" s="272" t="str">
        <f>IF(J202="YES"," ",IF(D202&gt;=('28 Populations and thresholds'!$I$191)*0.25,"YES"))</f>
        <v xml:space="preserve"> </v>
      </c>
      <c r="L202" s="272" t="b">
        <f>OR('28 Populations and thresholds'!$J$191="CR",'28 Populations and thresholds'!$J$191="EN",'28 Populations and thresholds'!$J$191="VU")</f>
        <v>0</v>
      </c>
      <c r="M202" s="273">
        <f>D202/'28 Populations and thresholds'!$H$191</f>
        <v>1.558E-2</v>
      </c>
      <c r="N202" s="263" t="str">
        <f t="shared" si="14"/>
        <v xml:space="preserve"> </v>
      </c>
      <c r="O202" s="269"/>
      <c r="P202" s="263" t="str">
        <f t="shared" si="15"/>
        <v xml:space="preserve"> </v>
      </c>
    </row>
    <row r="203" spans="1:16" s="4" customFormat="1" x14ac:dyDescent="0.2">
      <c r="A203" s="267" t="s">
        <v>1761</v>
      </c>
      <c r="B203" s="268" t="s">
        <v>978</v>
      </c>
      <c r="C203" s="280" t="s">
        <v>3758</v>
      </c>
      <c r="D203" s="270">
        <v>1440</v>
      </c>
      <c r="E203" s="271">
        <v>35065</v>
      </c>
      <c r="F203" s="263" t="str">
        <f t="shared" si="12"/>
        <v xml:space="preserve"> </v>
      </c>
      <c r="G203" s="267" t="s">
        <v>21</v>
      </c>
      <c r="H203" s="267" t="s">
        <v>58</v>
      </c>
      <c r="I203" s="263" t="str">
        <f t="shared" si="13"/>
        <v xml:space="preserve"> </v>
      </c>
      <c r="J203" s="272" t="str">
        <f>IF(D203&gt;=('28 Populations and thresholds'!$I$179),"YES"," ")</f>
        <v>YES</v>
      </c>
      <c r="K203" s="272" t="str">
        <f>IF(J203="YES"," ",IF(D203&gt;=('28 Populations and thresholds'!$I$179)*0.25,"YES"))</f>
        <v xml:space="preserve"> </v>
      </c>
      <c r="L203" s="272" t="b">
        <f>OR('28 Populations and thresholds'!$J$179="CR",'28 Populations and thresholds'!$J$179="EN",'28 Populations and thresholds'!$J$179="VU")</f>
        <v>0</v>
      </c>
      <c r="M203" s="273">
        <f>D203/'28 Populations and thresholds'!$H$179</f>
        <v>2.6181818181818181E-2</v>
      </c>
      <c r="N203" s="263" t="str">
        <f t="shared" si="14"/>
        <v xml:space="preserve"> </v>
      </c>
      <c r="O203" s="269"/>
      <c r="P203" s="263" t="str">
        <f t="shared" si="15"/>
        <v xml:space="preserve"> </v>
      </c>
    </row>
    <row r="204" spans="1:16" s="4" customFormat="1" x14ac:dyDescent="0.2">
      <c r="A204" s="143" t="s">
        <v>1761</v>
      </c>
      <c r="B204" s="40" t="s">
        <v>1220</v>
      </c>
      <c r="C204" s="4" t="s">
        <v>3773</v>
      </c>
      <c r="D204" s="41">
        <v>3545</v>
      </c>
      <c r="E204" s="46">
        <v>35057</v>
      </c>
      <c r="F204" s="263" t="str">
        <f t="shared" si="12"/>
        <v xml:space="preserve"> </v>
      </c>
      <c r="G204" s="143" t="s">
        <v>21</v>
      </c>
      <c r="H204" s="143" t="s">
        <v>151</v>
      </c>
      <c r="I204" s="263" t="str">
        <f t="shared" si="13"/>
        <v xml:space="preserve"> </v>
      </c>
      <c r="J204" s="38" t="str">
        <f>IF(D204&gt;=('28 Populations and thresholds'!$I$202),"YES"," ")</f>
        <v>YES</v>
      </c>
      <c r="K204" s="38" t="str">
        <f>IF(J204="YES"," ",IF(D204&gt;=('28 Populations and thresholds'!$I$202)*0.25,"YES"))</f>
        <v xml:space="preserve"> </v>
      </c>
      <c r="L204" s="38" t="b">
        <f>OR('28 Populations and thresholds'!$J$202="CR",'28 Populations and thresholds'!$J$202="EN",'28 Populations and thresholds'!$J$202="VU")</f>
        <v>0</v>
      </c>
      <c r="M204" s="75">
        <f>D204/'28 Populations and thresholds'!$H$202</f>
        <v>2.2156249999999999E-2</v>
      </c>
      <c r="N204" s="263" t="str">
        <f t="shared" si="14"/>
        <v xml:space="preserve"> </v>
      </c>
      <c r="P204" s="263" t="str">
        <f t="shared" si="15"/>
        <v xml:space="preserve"> </v>
      </c>
    </row>
    <row r="205" spans="1:16" s="4" customFormat="1" x14ac:dyDescent="0.2">
      <c r="A205" s="275" t="s">
        <v>1761</v>
      </c>
      <c r="B205" s="269" t="s">
        <v>4338</v>
      </c>
      <c r="C205" s="278" t="s">
        <v>3786</v>
      </c>
      <c r="D205" s="279">
        <v>35000</v>
      </c>
      <c r="E205" s="274" t="s">
        <v>4066</v>
      </c>
      <c r="F205" s="263" t="str">
        <f t="shared" si="12"/>
        <v xml:space="preserve"> </v>
      </c>
      <c r="G205" s="275"/>
      <c r="H205" s="286" t="s">
        <v>4335</v>
      </c>
      <c r="I205" s="263" t="str">
        <f t="shared" si="13"/>
        <v xml:space="preserve"> </v>
      </c>
      <c r="J205" s="272" t="str">
        <f>IF(D205&gt;=('28 Populations and thresholds'!$I$238),"YES"," ")</f>
        <v>YES</v>
      </c>
      <c r="K205" s="272" t="str">
        <f>IF(J205="YES"," ",IF(D205&gt;=('28 Populations and thresholds'!$I$238)*0.25,"YES"))</f>
        <v xml:space="preserve"> </v>
      </c>
      <c r="L205" s="272" t="b">
        <f>OR('28 Populations and thresholds'!$J$238="CR",'28 Populations and thresholds'!$J$238="EN",'28 Populations and thresholds'!$J$238="VU")</f>
        <v>0</v>
      </c>
      <c r="M205" s="273">
        <f>D205/'28 Populations and thresholds'!$H$238</f>
        <v>0.5</v>
      </c>
      <c r="N205" s="263" t="str">
        <f t="shared" si="14"/>
        <v xml:space="preserve"> </v>
      </c>
      <c r="O205" s="275"/>
      <c r="P205" s="263" t="str">
        <f t="shared" si="15"/>
        <v xml:space="preserve"> </v>
      </c>
    </row>
    <row r="206" spans="1:16" s="4" customFormat="1" x14ac:dyDescent="0.2">
      <c r="A206" s="143" t="s">
        <v>1761</v>
      </c>
      <c r="B206" s="40" t="s">
        <v>1052</v>
      </c>
      <c r="C206" s="4" t="s">
        <v>3470</v>
      </c>
      <c r="D206" s="41">
        <v>1850</v>
      </c>
      <c r="E206" s="46">
        <v>34632</v>
      </c>
      <c r="F206" s="263" t="str">
        <f t="shared" si="12"/>
        <v xml:space="preserve"> </v>
      </c>
      <c r="G206" s="143" t="s">
        <v>21</v>
      </c>
      <c r="H206" s="143" t="s">
        <v>58</v>
      </c>
      <c r="I206" s="263" t="str">
        <f t="shared" si="13"/>
        <v xml:space="preserve"> </v>
      </c>
      <c r="J206" s="38" t="str">
        <f>IF(D206&gt;=('28 Populations and thresholds'!$I$181),"YES"," ")</f>
        <v>YES</v>
      </c>
      <c r="K206" s="38" t="str">
        <f>IF(J206="YES"," ",IF(D206&gt;=('28 Populations and thresholds'!$I$181)*0.25,"YES"))</f>
        <v xml:space="preserve"> </v>
      </c>
      <c r="L206" s="38" t="b">
        <f>OR('28 Populations and thresholds'!$J$181="CR",'28 Populations and thresholds'!$J$181="EN",'28 Populations and thresholds'!$J$181="VU")</f>
        <v>1</v>
      </c>
      <c r="M206" s="75">
        <f>D206/'28 Populations and thresholds'!$H$181</f>
        <v>5.7812500000000003E-2</v>
      </c>
      <c r="N206" s="263" t="str">
        <f t="shared" si="14"/>
        <v xml:space="preserve"> </v>
      </c>
      <c r="P206" s="263" t="str">
        <f t="shared" si="15"/>
        <v xml:space="preserve"> </v>
      </c>
    </row>
    <row r="207" spans="1:16" s="4" customFormat="1" x14ac:dyDescent="0.2">
      <c r="A207" s="267" t="s">
        <v>1761</v>
      </c>
      <c r="B207" s="268" t="s">
        <v>940</v>
      </c>
      <c r="C207" s="269" t="s">
        <v>3756</v>
      </c>
      <c r="D207" s="270">
        <v>6350</v>
      </c>
      <c r="E207" s="271">
        <v>30731</v>
      </c>
      <c r="F207" s="263" t="str">
        <f t="shared" si="12"/>
        <v xml:space="preserve"> </v>
      </c>
      <c r="G207" s="267" t="s">
        <v>21</v>
      </c>
      <c r="H207" s="267" t="s">
        <v>58</v>
      </c>
      <c r="I207" s="263" t="str">
        <f t="shared" si="13"/>
        <v xml:space="preserve"> </v>
      </c>
      <c r="J207" s="272" t="str">
        <f>IF(D207&gt;=('28 Populations and thresholds'!$I$175),"YES"," ")</f>
        <v>YES</v>
      </c>
      <c r="K207" s="272" t="str">
        <f>IF(J207="YES"," ",IF(D207&gt;=('28 Populations and thresholds'!$I$175)*0.25,"YES"))</f>
        <v xml:space="preserve"> </v>
      </c>
      <c r="L207" s="272" t="b">
        <f>OR('28 Populations and thresholds'!$J$175="CR",'28 Populations and thresholds'!$J$175="EN",'28 Populations and thresholds'!$J$175="VU")</f>
        <v>0</v>
      </c>
      <c r="M207" s="273">
        <f>D207/'28 Populations and thresholds'!$H$175</f>
        <v>4.568345323741007E-2</v>
      </c>
      <c r="N207" s="263" t="str">
        <f t="shared" si="14"/>
        <v xml:space="preserve"> </v>
      </c>
      <c r="O207" s="269"/>
      <c r="P207" s="263" t="str">
        <f t="shared" si="15"/>
        <v xml:space="preserve"> </v>
      </c>
    </row>
    <row r="208" spans="1:16" s="4" customFormat="1" x14ac:dyDescent="0.2">
      <c r="A208" s="143" t="s">
        <v>1761</v>
      </c>
      <c r="B208" s="40" t="s">
        <v>1176</v>
      </c>
      <c r="C208" s="111" t="s">
        <v>3474</v>
      </c>
      <c r="D208" s="41">
        <v>450</v>
      </c>
      <c r="E208" s="46">
        <v>31353</v>
      </c>
      <c r="F208" s="263" t="str">
        <f t="shared" si="12"/>
        <v xml:space="preserve"> </v>
      </c>
      <c r="G208" s="143" t="s">
        <v>21</v>
      </c>
      <c r="H208" s="143" t="s">
        <v>58</v>
      </c>
      <c r="I208" s="263" t="str">
        <f t="shared" si="13"/>
        <v xml:space="preserve"> </v>
      </c>
      <c r="J208" s="38" t="str">
        <f>IF(D208&gt;=('28 Populations and thresholds'!$I$198),"YES"," ")</f>
        <v>YES</v>
      </c>
      <c r="K208" s="38" t="str">
        <f>IF(J208="YES"," ",IF(D208&gt;=('28 Populations and thresholds'!$I$198)*0.25,"YES"))</f>
        <v xml:space="preserve"> </v>
      </c>
      <c r="L208" s="38" t="b">
        <f>OR('28 Populations and thresholds'!$J$198="CR",'28 Populations and thresholds'!$J$198="EN",'28 Populations and thresholds'!$J$198="VU")</f>
        <v>0</v>
      </c>
      <c r="M208" s="75">
        <f>D208/'28 Populations and thresholds'!$H$198</f>
        <v>2.0454545454545454E-2</v>
      </c>
      <c r="N208" s="263" t="str">
        <f t="shared" si="14"/>
        <v xml:space="preserve"> </v>
      </c>
      <c r="P208" s="263" t="str">
        <f t="shared" si="15"/>
        <v xml:space="preserve"> </v>
      </c>
    </row>
    <row r="209" spans="1:16" s="4" customFormat="1" x14ac:dyDescent="0.2">
      <c r="A209" s="267" t="s">
        <v>1761</v>
      </c>
      <c r="B209" s="268" t="s">
        <v>1195</v>
      </c>
      <c r="C209" s="269" t="s">
        <v>3480</v>
      </c>
      <c r="D209" s="270">
        <v>2000</v>
      </c>
      <c r="E209" s="271">
        <v>31095</v>
      </c>
      <c r="F209" s="263" t="str">
        <f t="shared" si="12"/>
        <v xml:space="preserve"> </v>
      </c>
      <c r="G209" s="267" t="s">
        <v>21</v>
      </c>
      <c r="H209" s="267" t="s">
        <v>58</v>
      </c>
      <c r="I209" s="263" t="str">
        <f t="shared" si="13"/>
        <v xml:space="preserve"> </v>
      </c>
      <c r="J209" s="272" t="str">
        <f>IF(D209&gt;=('28 Populations and thresholds'!$I$203),"YES"," ")</f>
        <v>YES</v>
      </c>
      <c r="K209" s="272" t="str">
        <f>IF(J209="YES"," ",IF(D209&gt;=('28 Populations and thresholds'!$I$203)*0.25,"YES"))</f>
        <v xml:space="preserve"> </v>
      </c>
      <c r="L209" s="272" t="b">
        <f>OR('28 Populations and thresholds'!$J$203="CR",'28 Populations and thresholds'!$J$203="EN",'28 Populations and thresholds'!$J$203="VU")</f>
        <v>0</v>
      </c>
      <c r="M209" s="273">
        <f>D209/'28 Populations and thresholds'!$H$203</f>
        <v>1.4814814814814815E-2</v>
      </c>
      <c r="N209" s="263" t="str">
        <f t="shared" si="14"/>
        <v xml:space="preserve"> </v>
      </c>
      <c r="O209" s="269"/>
      <c r="P209" s="263" t="str">
        <f t="shared" si="15"/>
        <v xml:space="preserve"> </v>
      </c>
    </row>
    <row r="210" spans="1:16" s="4" customFormat="1" x14ac:dyDescent="0.2">
      <c r="A210" s="267" t="s">
        <v>1761</v>
      </c>
      <c r="B210" s="268" t="s">
        <v>1195</v>
      </c>
      <c r="C210" s="269" t="s">
        <v>3770</v>
      </c>
      <c r="D210" s="270">
        <v>4630</v>
      </c>
      <c r="E210" s="271">
        <v>31095</v>
      </c>
      <c r="F210" s="263" t="str">
        <f t="shared" si="12"/>
        <v xml:space="preserve"> </v>
      </c>
      <c r="G210" s="267" t="s">
        <v>21</v>
      </c>
      <c r="H210" s="267" t="s">
        <v>58</v>
      </c>
      <c r="I210" s="263" t="str">
        <f t="shared" si="13"/>
        <v xml:space="preserve"> </v>
      </c>
      <c r="J210" s="272" t="str">
        <f>IF(D210&gt;=('28 Populations and thresholds'!$I$199),"YES"," ")</f>
        <v>YES</v>
      </c>
      <c r="K210" s="272" t="str">
        <f>IF(J210="YES"," ",IF(D210&gt;=('28 Populations and thresholds'!$I$199)*0.25,"YES"))</f>
        <v xml:space="preserve"> </v>
      </c>
      <c r="L210" s="272" t="b">
        <f>OR('28 Populations and thresholds'!$J$199="CR",'28 Populations and thresholds'!$J$199="EN",'28 Populations and thresholds'!$J$199="VU")</f>
        <v>0</v>
      </c>
      <c r="M210" s="273">
        <f>D210/'28 Populations and thresholds'!$H$199</f>
        <v>1.4698412698412698E-2</v>
      </c>
      <c r="N210" s="263" t="str">
        <f t="shared" si="14"/>
        <v xml:space="preserve"> </v>
      </c>
      <c r="O210" s="269"/>
      <c r="P210" s="263" t="str">
        <f t="shared" si="15"/>
        <v xml:space="preserve"> </v>
      </c>
    </row>
    <row r="211" spans="1:16" s="4" customFormat="1" x14ac:dyDescent="0.2">
      <c r="A211" s="267" t="s">
        <v>1761</v>
      </c>
      <c r="B211" s="268" t="s">
        <v>1195</v>
      </c>
      <c r="C211" s="269" t="s">
        <v>3773</v>
      </c>
      <c r="D211" s="270">
        <v>1684</v>
      </c>
      <c r="E211" s="271">
        <v>32600</v>
      </c>
      <c r="F211" s="263" t="str">
        <f t="shared" si="12"/>
        <v xml:space="preserve"> </v>
      </c>
      <c r="G211" s="267" t="s">
        <v>21</v>
      </c>
      <c r="H211" s="267" t="s">
        <v>58</v>
      </c>
      <c r="I211" s="263" t="str">
        <f t="shared" si="13"/>
        <v xml:space="preserve"> </v>
      </c>
      <c r="J211" s="272" t="str">
        <f>IF(D211&gt;=('28 Populations and thresholds'!$I$202),"YES"," ")</f>
        <v>YES</v>
      </c>
      <c r="K211" s="272" t="str">
        <f>IF(J211="YES"," ",IF(D211&gt;=('28 Populations and thresholds'!$I$202)*0.25,"YES"))</f>
        <v xml:space="preserve"> </v>
      </c>
      <c r="L211" s="272" t="b">
        <f>OR('28 Populations and thresholds'!$J$202="CR",'28 Populations and thresholds'!$J$202="EN",'28 Populations and thresholds'!$J$202="VU")</f>
        <v>0</v>
      </c>
      <c r="M211" s="273">
        <f>D211/'28 Populations and thresholds'!$H$202</f>
        <v>1.0525E-2</v>
      </c>
      <c r="N211" s="263" t="str">
        <f t="shared" si="14"/>
        <v xml:space="preserve"> </v>
      </c>
      <c r="O211" s="269"/>
      <c r="P211" s="263" t="str">
        <f t="shared" si="15"/>
        <v xml:space="preserve"> </v>
      </c>
    </row>
    <row r="212" spans="1:16" s="4" customFormat="1" x14ac:dyDescent="0.2">
      <c r="A212" s="12" t="s">
        <v>1761</v>
      </c>
      <c r="B212" s="4" t="s">
        <v>3465</v>
      </c>
      <c r="C212" s="4" t="s">
        <v>3464</v>
      </c>
      <c r="D212" s="105">
        <v>3002</v>
      </c>
      <c r="E212" s="106">
        <v>2007</v>
      </c>
      <c r="F212" s="263" t="str">
        <f t="shared" si="12"/>
        <v xml:space="preserve"> </v>
      </c>
      <c r="G212" s="12" t="s">
        <v>139</v>
      </c>
      <c r="H212" s="12" t="s">
        <v>3388</v>
      </c>
      <c r="I212" s="263" t="str">
        <f t="shared" si="13"/>
        <v xml:space="preserve"> </v>
      </c>
      <c r="J212" s="38" t="str">
        <f>IF(D212&gt;=('28 Populations and thresholds'!$I$177),"YES"," ")</f>
        <v>YES</v>
      </c>
      <c r="K212" s="38" t="str">
        <f>IF(J212="YES"," ",IF(D212&gt;=('28 Populations and thresholds'!$I$177)*0.25,"YES"))</f>
        <v xml:space="preserve"> </v>
      </c>
      <c r="L212" s="38" t="b">
        <f>OR('28 Populations and thresholds'!$J$177="CR",'28 Populations and thresholds'!$J$177="EN",'28 Populations and thresholds'!$J$177="VU")</f>
        <v>0</v>
      </c>
      <c r="M212" s="75">
        <f>D212/('28 Populations and thresholds'!$H$177)</f>
        <v>2.2571428571428572E-2</v>
      </c>
      <c r="N212" s="263" t="str">
        <f t="shared" si="14"/>
        <v xml:space="preserve"> </v>
      </c>
      <c r="O212" s="12"/>
      <c r="P212" s="263" t="str">
        <f t="shared" si="15"/>
        <v xml:space="preserve"> </v>
      </c>
    </row>
    <row r="213" spans="1:16" s="4" customFormat="1" x14ac:dyDescent="0.2">
      <c r="A213" s="143" t="s">
        <v>1761</v>
      </c>
      <c r="B213" s="4" t="s">
        <v>3465</v>
      </c>
      <c r="C213" s="4" t="s">
        <v>3470</v>
      </c>
      <c r="D213" s="105">
        <v>696</v>
      </c>
      <c r="E213" s="106">
        <v>2007</v>
      </c>
      <c r="F213" s="263" t="str">
        <f t="shared" si="12"/>
        <v xml:space="preserve"> </v>
      </c>
      <c r="G213" s="12" t="s">
        <v>139</v>
      </c>
      <c r="H213" s="12" t="s">
        <v>3388</v>
      </c>
      <c r="I213" s="263" t="str">
        <f t="shared" si="13"/>
        <v xml:space="preserve"> </v>
      </c>
      <c r="J213" s="38" t="str">
        <f>IF(D213&gt;=('28 Populations and thresholds'!$I$181),"YES"," ")</f>
        <v>YES</v>
      </c>
      <c r="K213" s="38" t="str">
        <f>IF(J213="YES"," ",IF(D213&gt;=('28 Populations and thresholds'!$I$181)*0.25,"YES"))</f>
        <v xml:space="preserve"> </v>
      </c>
      <c r="L213" s="38" t="b">
        <f>OR('28 Populations and thresholds'!$J$181="CR",'28 Populations and thresholds'!$J$181="EN",'28 Populations and thresholds'!$J$181="VU")</f>
        <v>1</v>
      </c>
      <c r="M213" s="75">
        <f>D213/'28 Populations and thresholds'!$H$181</f>
        <v>2.1749999999999999E-2</v>
      </c>
      <c r="N213" s="263" t="str">
        <f t="shared" si="14"/>
        <v xml:space="preserve"> </v>
      </c>
      <c r="P213" s="263" t="str">
        <f t="shared" si="15"/>
        <v xml:space="preserve"> </v>
      </c>
    </row>
    <row r="214" spans="1:16" s="4" customFormat="1" x14ac:dyDescent="0.2">
      <c r="A214" s="267" t="s">
        <v>1761</v>
      </c>
      <c r="B214" s="268" t="s">
        <v>1011</v>
      </c>
      <c r="C214" s="269" t="s">
        <v>3742</v>
      </c>
      <c r="D214" s="270">
        <v>1685</v>
      </c>
      <c r="E214" s="271">
        <v>32270</v>
      </c>
      <c r="F214" s="263" t="str">
        <f t="shared" si="12"/>
        <v xml:space="preserve"> </v>
      </c>
      <c r="G214" s="267" t="s">
        <v>21</v>
      </c>
      <c r="H214" s="267" t="s">
        <v>421</v>
      </c>
      <c r="I214" s="263" t="str">
        <f t="shared" si="13"/>
        <v xml:space="preserve"> </v>
      </c>
      <c r="J214" s="272" t="str">
        <f>IF(D214&gt;=('28 Populations and thresholds'!$I$148),"YES"," ")</f>
        <v>YES</v>
      </c>
      <c r="K214" s="272" t="str">
        <f>IF(J214="YES"," ",IF(D214&gt;=('28 Populations and thresholds'!$I$148)*0.25,"YES"))</f>
        <v xml:space="preserve"> </v>
      </c>
      <c r="L214" s="272" t="b">
        <f>OR('28 Populations and thresholds'!$J$148="CR",'28 Populations and thresholds'!$J$148="EN",'28 Populations and thresholds'!$J$148="VU")</f>
        <v>0</v>
      </c>
      <c r="M214" s="273">
        <f>D214/'28 Populations and thresholds'!$H$148</f>
        <v>1.685E-2</v>
      </c>
      <c r="N214" s="263" t="str">
        <f t="shared" si="14"/>
        <v xml:space="preserve"> </v>
      </c>
      <c r="O214" s="275"/>
      <c r="P214" s="263" t="str">
        <f t="shared" si="15"/>
        <v xml:space="preserve"> </v>
      </c>
    </row>
    <row r="215" spans="1:16" s="4" customFormat="1" x14ac:dyDescent="0.2">
      <c r="A215" s="267" t="s">
        <v>1761</v>
      </c>
      <c r="B215" s="268" t="s">
        <v>1011</v>
      </c>
      <c r="C215" s="269" t="s">
        <v>3466</v>
      </c>
      <c r="D215" s="270">
        <v>3000</v>
      </c>
      <c r="E215" s="271">
        <v>31046</v>
      </c>
      <c r="F215" s="263" t="str">
        <f t="shared" si="12"/>
        <v xml:space="preserve"> </v>
      </c>
      <c r="G215" s="267" t="s">
        <v>21</v>
      </c>
      <c r="H215" s="267" t="s">
        <v>425</v>
      </c>
      <c r="I215" s="263" t="str">
        <f t="shared" si="13"/>
        <v xml:space="preserve"> </v>
      </c>
      <c r="J215" s="272" t="str">
        <f>IF(D215&gt;=('28 Populations and thresholds'!$I$178),"YES"," ")</f>
        <v>YES</v>
      </c>
      <c r="K215" s="272" t="str">
        <f>IF(J215="YES"," ",IF(D215&gt;=('28 Populations and thresholds'!$I$178)*0.25,"YES"))</f>
        <v xml:space="preserve"> </v>
      </c>
      <c r="L215" s="272" t="b">
        <f>OR('28 Populations and thresholds'!$J$178="CR",'28 Populations and thresholds'!$J$178="EN",'28 Populations and thresholds'!$J$178="VU")</f>
        <v>0</v>
      </c>
      <c r="M215" s="273">
        <f>D215/'28 Populations and thresholds'!$H$178</f>
        <v>1.6666666666666666E-2</v>
      </c>
      <c r="N215" s="263" t="str">
        <f t="shared" si="14"/>
        <v xml:space="preserve"> </v>
      </c>
      <c r="O215" s="269"/>
      <c r="P215" s="263" t="str">
        <f t="shared" si="15"/>
        <v xml:space="preserve"> </v>
      </c>
    </row>
    <row r="216" spans="1:16" s="4" customFormat="1" x14ac:dyDescent="0.2">
      <c r="A216" s="275" t="s">
        <v>1761</v>
      </c>
      <c r="B216" s="283" t="s">
        <v>1011</v>
      </c>
      <c r="C216" s="278" t="s">
        <v>3773</v>
      </c>
      <c r="D216" s="279">
        <v>20000</v>
      </c>
      <c r="E216" s="285">
        <v>39919</v>
      </c>
      <c r="F216" s="263" t="str">
        <f t="shared" si="12"/>
        <v xml:space="preserve"> </v>
      </c>
      <c r="G216" s="275"/>
      <c r="H216" s="275" t="s">
        <v>4197</v>
      </c>
      <c r="I216" s="263" t="str">
        <f t="shared" si="13"/>
        <v xml:space="preserve"> </v>
      </c>
      <c r="J216" s="272" t="str">
        <f>IF(D216&gt;=('28 Populations and thresholds'!$I$202),"YES"," ")</f>
        <v>YES</v>
      </c>
      <c r="K216" s="272" t="str">
        <f>IF(J216="YES"," ",IF(D216&gt;=('28 Populations and thresholds'!$I$202)*0.25,"YES"))</f>
        <v xml:space="preserve"> </v>
      </c>
      <c r="L216" s="272" t="b">
        <f>OR('28 Populations and thresholds'!$J$202="CR",'28 Populations and thresholds'!$J$202="EN",'28 Populations and thresholds'!$J$202="VU")</f>
        <v>0</v>
      </c>
      <c r="M216" s="273">
        <f>D216/'28 Populations and thresholds'!$H$202</f>
        <v>0.125</v>
      </c>
      <c r="N216" s="263" t="str">
        <f t="shared" si="14"/>
        <v xml:space="preserve"> </v>
      </c>
      <c r="O216" s="275"/>
      <c r="P216" s="263" t="str">
        <f t="shared" si="15"/>
        <v xml:space="preserve"> </v>
      </c>
    </row>
    <row r="217" spans="1:16" s="4" customFormat="1" x14ac:dyDescent="0.2">
      <c r="A217" s="143" t="s">
        <v>1761</v>
      </c>
      <c r="B217" s="40" t="s">
        <v>1186</v>
      </c>
      <c r="C217" s="4" t="s">
        <v>3480</v>
      </c>
      <c r="D217" s="41">
        <v>3000</v>
      </c>
      <c r="E217" s="43"/>
      <c r="F217" s="263" t="str">
        <f t="shared" si="12"/>
        <v xml:space="preserve"> </v>
      </c>
      <c r="G217" s="143" t="s">
        <v>21</v>
      </c>
      <c r="H217" s="143" t="s">
        <v>740</v>
      </c>
      <c r="I217" s="263" t="str">
        <f t="shared" si="13"/>
        <v xml:space="preserve"> </v>
      </c>
      <c r="J217" s="38" t="str">
        <f>IF(D217&gt;=('28 Populations and thresholds'!$I$203),"YES"," ")</f>
        <v>YES</v>
      </c>
      <c r="K217" s="38" t="str">
        <f>IF(J217="YES"," ",IF(D217&gt;=('28 Populations and thresholds'!$I$203)*0.25,"YES"))</f>
        <v xml:space="preserve"> </v>
      </c>
      <c r="L217" s="38" t="b">
        <f>OR('28 Populations and thresholds'!$J$203="CR",'28 Populations and thresholds'!$J$203="EN",'28 Populations and thresholds'!$J$203="VU")</f>
        <v>0</v>
      </c>
      <c r="M217" s="75">
        <f>D217/'28 Populations and thresholds'!$H$203</f>
        <v>2.2222222222222223E-2</v>
      </c>
      <c r="N217" s="263" t="str">
        <f t="shared" si="14"/>
        <v xml:space="preserve"> </v>
      </c>
      <c r="P217" s="263" t="str">
        <f t="shared" si="15"/>
        <v xml:space="preserve"> </v>
      </c>
    </row>
    <row r="218" spans="1:16" s="4" customFormat="1" x14ac:dyDescent="0.2">
      <c r="A218" s="143" t="s">
        <v>1761</v>
      </c>
      <c r="B218" s="40" t="s">
        <v>1186</v>
      </c>
      <c r="C218" s="111" t="s">
        <v>3770</v>
      </c>
      <c r="D218" s="41">
        <v>12131</v>
      </c>
      <c r="E218" s="46">
        <v>37653</v>
      </c>
      <c r="F218" s="263" t="str">
        <f t="shared" si="12"/>
        <v xml:space="preserve"> </v>
      </c>
      <c r="G218" s="143" t="s">
        <v>21</v>
      </c>
      <c r="H218" s="143" t="s">
        <v>222</v>
      </c>
      <c r="I218" s="263" t="str">
        <f t="shared" si="13"/>
        <v xml:space="preserve"> </v>
      </c>
      <c r="J218" s="38" t="str">
        <f>IF(D218&gt;=('28 Populations and thresholds'!$I$199),"YES"," ")</f>
        <v>YES</v>
      </c>
      <c r="K218" s="38" t="str">
        <f>IF(J218="YES"," ",IF(D218&gt;=('28 Populations and thresholds'!$I$199)*0.25,"YES"))</f>
        <v xml:space="preserve"> </v>
      </c>
      <c r="L218" s="38" t="b">
        <f>OR('28 Populations and thresholds'!$J$199="CR",'28 Populations and thresholds'!$J$199="EN",'28 Populations and thresholds'!$J$199="VU")</f>
        <v>0</v>
      </c>
      <c r="M218" s="75">
        <f>D218/'28 Populations and thresholds'!$H$199</f>
        <v>3.8511111111111114E-2</v>
      </c>
      <c r="N218" s="263" t="str">
        <f t="shared" si="14"/>
        <v xml:space="preserve"> </v>
      </c>
      <c r="P218" s="263" t="str">
        <f t="shared" si="15"/>
        <v xml:space="preserve"> </v>
      </c>
    </row>
    <row r="219" spans="1:16" s="4" customFormat="1" x14ac:dyDescent="0.2">
      <c r="A219" s="143" t="s">
        <v>1761</v>
      </c>
      <c r="B219" s="40" t="s">
        <v>1186</v>
      </c>
      <c r="C219" s="111" t="s">
        <v>3773</v>
      </c>
      <c r="D219" s="41">
        <v>4030</v>
      </c>
      <c r="E219" s="46">
        <v>36194</v>
      </c>
      <c r="F219" s="263" t="str">
        <f t="shared" si="12"/>
        <v xml:space="preserve"> </v>
      </c>
      <c r="G219" s="143" t="s">
        <v>21</v>
      </c>
      <c r="H219" s="143" t="s">
        <v>205</v>
      </c>
      <c r="I219" s="263" t="str">
        <f t="shared" si="13"/>
        <v xml:space="preserve"> </v>
      </c>
      <c r="J219" s="38" t="str">
        <f>IF(D219&gt;=('28 Populations and thresholds'!$I$202),"YES"," ")</f>
        <v>YES</v>
      </c>
      <c r="K219" s="38" t="str">
        <f>IF(J219="YES"," ",IF(D219&gt;=('28 Populations and thresholds'!$I$202)*0.25,"YES"))</f>
        <v xml:space="preserve"> </v>
      </c>
      <c r="L219" s="38" t="b">
        <f>OR('28 Populations and thresholds'!$J$202="CR",'28 Populations and thresholds'!$J$202="EN",'28 Populations and thresholds'!$J$202="VU")</f>
        <v>0</v>
      </c>
      <c r="M219" s="75">
        <f>D219/'28 Populations and thresholds'!$H$202</f>
        <v>2.5187500000000002E-2</v>
      </c>
      <c r="N219" s="263" t="str">
        <f t="shared" si="14"/>
        <v xml:space="preserve"> </v>
      </c>
      <c r="P219" s="263" t="str">
        <f t="shared" si="15"/>
        <v xml:space="preserve"> </v>
      </c>
    </row>
    <row r="220" spans="1:16" s="4" customFormat="1" x14ac:dyDescent="0.2">
      <c r="A220" s="267" t="s">
        <v>1761</v>
      </c>
      <c r="B220" s="268" t="s">
        <v>4592</v>
      </c>
      <c r="C220" s="269" t="s">
        <v>3459</v>
      </c>
      <c r="D220" s="270">
        <v>2150</v>
      </c>
      <c r="E220" s="271">
        <v>32106</v>
      </c>
      <c r="F220" s="263" t="str">
        <f t="shared" si="12"/>
        <v xml:space="preserve"> </v>
      </c>
      <c r="G220" s="267" t="s">
        <v>21</v>
      </c>
      <c r="H220" s="267" t="s">
        <v>202</v>
      </c>
      <c r="I220" s="263" t="str">
        <f t="shared" si="13"/>
        <v xml:space="preserve"> </v>
      </c>
      <c r="J220" s="272" t="str">
        <f>IF(D220&gt;=(('28 Populations and thresholds'!$I$160)+('28 Populations and thresholds'!$I$163)),"YES"," ")</f>
        <v>YES</v>
      </c>
      <c r="K220" s="272" t="str">
        <f>IF(J220="YES"," ",IF(D220&gt;=(('28 Populations and thresholds'!$I$160)+('28 Populations and thresholds'!$I$163))*0.25,"YES"))</f>
        <v xml:space="preserve"> </v>
      </c>
      <c r="L220" s="272" t="b">
        <f>OR('28 Populations and thresholds'!$J$160="CR",'28 Populations and thresholds'!$J$160="EN",'28 Populations and thresholds'!$J$160="VU")</f>
        <v>0</v>
      </c>
      <c r="M220" s="273">
        <f>D220/(('28 Populations and thresholds'!$H$160)+('28 Populations and thresholds'!$H$163))</f>
        <v>5.5844155844155842E-2</v>
      </c>
      <c r="N220" s="263" t="str">
        <f t="shared" si="14"/>
        <v xml:space="preserve"> </v>
      </c>
      <c r="O220" s="282" t="s">
        <v>4563</v>
      </c>
      <c r="P220" s="263" t="str">
        <f t="shared" si="15"/>
        <v xml:space="preserve"> </v>
      </c>
    </row>
    <row r="221" spans="1:16" s="4" customFormat="1" x14ac:dyDescent="0.2">
      <c r="A221" s="143" t="s">
        <v>1761</v>
      </c>
      <c r="B221" s="40" t="s">
        <v>1189</v>
      </c>
      <c r="C221" s="4" t="s">
        <v>3770</v>
      </c>
      <c r="D221" s="41">
        <v>9100</v>
      </c>
      <c r="E221" s="46">
        <v>29520</v>
      </c>
      <c r="F221" s="263" t="str">
        <f t="shared" si="12"/>
        <v xml:space="preserve"> </v>
      </c>
      <c r="G221" s="143" t="s">
        <v>21</v>
      </c>
      <c r="H221" s="143" t="s">
        <v>243</v>
      </c>
      <c r="I221" s="263" t="str">
        <f t="shared" si="13"/>
        <v xml:space="preserve"> </v>
      </c>
      <c r="J221" s="38" t="str">
        <f>IF(D221&gt;=('28 Populations and thresholds'!$I$199),"YES"," ")</f>
        <v>YES</v>
      </c>
      <c r="K221" s="38" t="str">
        <f>IF(J221="YES"," ",IF(D221&gt;=('28 Populations and thresholds'!$I$199)*0.25,"YES"))</f>
        <v xml:space="preserve"> </v>
      </c>
      <c r="L221" s="38" t="b">
        <f>OR('28 Populations and thresholds'!$J$199="CR",'28 Populations and thresholds'!$J$199="EN",'28 Populations and thresholds'!$J$199="VU")</f>
        <v>0</v>
      </c>
      <c r="M221" s="75">
        <f>D221/'28 Populations and thresholds'!$H$199</f>
        <v>2.8888888888888888E-2</v>
      </c>
      <c r="N221" s="263" t="str">
        <f t="shared" si="14"/>
        <v xml:space="preserve"> </v>
      </c>
      <c r="P221" s="263" t="str">
        <f t="shared" si="15"/>
        <v xml:space="preserve"> </v>
      </c>
    </row>
    <row r="222" spans="1:16" s="4" customFormat="1" x14ac:dyDescent="0.2">
      <c r="A222" s="143" t="s">
        <v>1761</v>
      </c>
      <c r="B222" s="40" t="s">
        <v>1189</v>
      </c>
      <c r="C222" s="4" t="s">
        <v>3773</v>
      </c>
      <c r="D222" s="41">
        <v>2130</v>
      </c>
      <c r="E222" s="46">
        <v>36562</v>
      </c>
      <c r="F222" s="263" t="str">
        <f t="shared" si="12"/>
        <v xml:space="preserve"> </v>
      </c>
      <c r="G222" s="143" t="s">
        <v>21</v>
      </c>
      <c r="H222" s="143" t="s">
        <v>870</v>
      </c>
      <c r="I222" s="263" t="str">
        <f t="shared" si="13"/>
        <v xml:space="preserve"> </v>
      </c>
      <c r="J222" s="38" t="str">
        <f>IF(D222&gt;=('28 Populations and thresholds'!$I$202),"YES"," ")</f>
        <v>YES</v>
      </c>
      <c r="K222" s="38" t="str">
        <f>IF(J222="YES"," ",IF(D222&gt;=('28 Populations and thresholds'!$I$202)*0.25,"YES"))</f>
        <v xml:space="preserve"> </v>
      </c>
      <c r="L222" s="38" t="b">
        <f>OR('28 Populations and thresholds'!$J$202="CR",'28 Populations and thresholds'!$J$202="EN",'28 Populations and thresholds'!$J$202="VU")</f>
        <v>0</v>
      </c>
      <c r="M222" s="75">
        <f>D222/'28 Populations and thresholds'!$H$202</f>
        <v>1.33125E-2</v>
      </c>
      <c r="N222" s="263" t="str">
        <f t="shared" si="14"/>
        <v xml:space="preserve"> </v>
      </c>
      <c r="P222" s="263" t="str">
        <f t="shared" si="15"/>
        <v xml:space="preserve"> </v>
      </c>
    </row>
    <row r="223" spans="1:16" s="4" customFormat="1" x14ac:dyDescent="0.2">
      <c r="A223" s="12" t="s">
        <v>1761</v>
      </c>
      <c r="B223" s="56" t="s">
        <v>1189</v>
      </c>
      <c r="C223" s="111" t="s">
        <v>3791</v>
      </c>
      <c r="D223" s="105">
        <v>6000</v>
      </c>
      <c r="E223" s="147">
        <v>37177</v>
      </c>
      <c r="F223" s="263" t="str">
        <f t="shared" si="12"/>
        <v xml:space="preserve"> </v>
      </c>
      <c r="G223" s="12"/>
      <c r="H223" s="12" t="s">
        <v>4367</v>
      </c>
      <c r="I223" s="263" t="str">
        <f t="shared" si="13"/>
        <v xml:space="preserve"> </v>
      </c>
      <c r="J223" s="38" t="str">
        <f>IF(D223&gt;=('28 Populations and thresholds'!$I$253),"YES"," ")</f>
        <v>YES</v>
      </c>
      <c r="K223" s="38" t="str">
        <f>IF(J223="YES"," ",IF(D223&gt;=('28 Populations and thresholds'!$I$253)*0.25,"YES"))</f>
        <v xml:space="preserve"> </v>
      </c>
      <c r="L223" s="38" t="b">
        <f>OR('28 Populations and thresholds'!$J$253="CR",'28 Populations and thresholds'!$J$253="EN",'28 Populations and thresholds'!$J$253="VU")</f>
        <v>0</v>
      </c>
      <c r="M223" s="75">
        <f>D223/'28 Populations and thresholds'!$H$253</f>
        <v>6.0000000000000001E-3</v>
      </c>
      <c r="N223" s="263" t="str">
        <f t="shared" si="14"/>
        <v xml:space="preserve"> </v>
      </c>
      <c r="O223" s="12"/>
      <c r="P223" s="263" t="str">
        <f t="shared" si="15"/>
        <v xml:space="preserve"> </v>
      </c>
    </row>
    <row r="224" spans="1:16" s="4" customFormat="1" x14ac:dyDescent="0.2">
      <c r="A224" s="275" t="s">
        <v>1761</v>
      </c>
      <c r="B224" s="269" t="s">
        <v>4349</v>
      </c>
      <c r="C224" s="280" t="s">
        <v>3792</v>
      </c>
      <c r="D224" s="279">
        <v>15000</v>
      </c>
      <c r="E224" s="281">
        <v>33664</v>
      </c>
      <c r="F224" s="263" t="str">
        <f t="shared" si="12"/>
        <v xml:space="preserve"> </v>
      </c>
      <c r="G224" s="275"/>
      <c r="H224" s="275" t="s">
        <v>4343</v>
      </c>
      <c r="I224" s="263" t="str">
        <f t="shared" si="13"/>
        <v xml:space="preserve"> </v>
      </c>
      <c r="J224" s="272" t="str">
        <f>IF(D224&gt;=('28 Populations and thresholds'!$I$254),"YES"," ")</f>
        <v>YES</v>
      </c>
      <c r="K224" s="272" t="str">
        <f>IF(J224="YES"," ",IF(D224&gt;=('28 Populations and thresholds'!$I$254)*0.25,"YES"))</f>
        <v xml:space="preserve"> </v>
      </c>
      <c r="L224" s="272" t="b">
        <f>OR('28 Populations and thresholds'!$J$254="CR",'28 Populations and thresholds'!$J$254="EN",'28 Populations and thresholds'!$J$254="VU")</f>
        <v>0</v>
      </c>
      <c r="M224" s="273">
        <f>D224/'28 Populations and thresholds'!$H$254</f>
        <v>1.4999999999999999E-2</v>
      </c>
      <c r="N224" s="263" t="str">
        <f t="shared" si="14"/>
        <v xml:space="preserve"> </v>
      </c>
      <c r="O224" s="275"/>
      <c r="P224" s="263" t="str">
        <f t="shared" si="15"/>
        <v xml:space="preserve"> </v>
      </c>
    </row>
    <row r="225" spans="1:16" s="4" customFormat="1" x14ac:dyDescent="0.2">
      <c r="A225" s="143" t="s">
        <v>1761</v>
      </c>
      <c r="B225" s="40" t="s">
        <v>1056</v>
      </c>
      <c r="C225" s="4" t="s">
        <v>3470</v>
      </c>
      <c r="D225" s="41">
        <v>710</v>
      </c>
      <c r="E225" s="43"/>
      <c r="F225" s="263" t="str">
        <f t="shared" si="12"/>
        <v xml:space="preserve"> </v>
      </c>
      <c r="G225" s="143" t="s">
        <v>21</v>
      </c>
      <c r="H225" s="143" t="s">
        <v>486</v>
      </c>
      <c r="I225" s="263" t="str">
        <f t="shared" si="13"/>
        <v xml:space="preserve"> </v>
      </c>
      <c r="J225" s="38" t="str">
        <f>IF(D225&gt;=('28 Populations and thresholds'!$I$181),"YES"," ")</f>
        <v>YES</v>
      </c>
      <c r="K225" s="38" t="str">
        <f>IF(J225="YES"," ",IF(D225&gt;=('28 Populations and thresholds'!$I$181)*0.25,"YES"))</f>
        <v xml:space="preserve"> </v>
      </c>
      <c r="L225" s="38" t="b">
        <f>OR('28 Populations and thresholds'!$J$181="CR",'28 Populations and thresholds'!$J$181="EN",'28 Populations and thresholds'!$J$181="VU")</f>
        <v>1</v>
      </c>
      <c r="M225" s="75">
        <f>D225/'28 Populations and thresholds'!$H$181</f>
        <v>2.2187499999999999E-2</v>
      </c>
      <c r="N225" s="263" t="str">
        <f t="shared" si="14"/>
        <v xml:space="preserve"> </v>
      </c>
      <c r="P225" s="263" t="str">
        <f t="shared" si="15"/>
        <v xml:space="preserve"> </v>
      </c>
    </row>
    <row r="226" spans="1:16" s="4" customFormat="1" x14ac:dyDescent="0.2">
      <c r="A226" s="143" t="s">
        <v>1761</v>
      </c>
      <c r="B226" s="40" t="s">
        <v>1056</v>
      </c>
      <c r="C226" s="4" t="s">
        <v>3767</v>
      </c>
      <c r="D226" s="41">
        <v>4000</v>
      </c>
      <c r="E226" s="43"/>
      <c r="F226" s="263" t="str">
        <f t="shared" si="12"/>
        <v xml:space="preserve"> </v>
      </c>
      <c r="G226" s="143" t="s">
        <v>21</v>
      </c>
      <c r="H226" s="143" t="s">
        <v>486</v>
      </c>
      <c r="I226" s="263" t="str">
        <f t="shared" si="13"/>
        <v xml:space="preserve"> </v>
      </c>
      <c r="J226" s="38" t="str">
        <f>IF(D226&gt;=('28 Populations and thresholds'!$I$195),"YES"," ")</f>
        <v>YES</v>
      </c>
      <c r="K226" s="38" t="str">
        <f>IF(J226="YES"," ",IF(D226&gt;=('28 Populations and thresholds'!$I$195)*0.25,"YES"))</f>
        <v xml:space="preserve"> </v>
      </c>
      <c r="L226" s="38" t="b">
        <f>OR('28 Populations and thresholds'!$J$195="CR",'28 Populations and thresholds'!$J$195="EN",'28 Populations and thresholds'!$J$195="VU")</f>
        <v>1</v>
      </c>
      <c r="M226" s="75">
        <f>D226/'28 Populations and thresholds'!$H$195</f>
        <v>1.3793103448275862E-2</v>
      </c>
      <c r="N226" s="263" t="str">
        <f t="shared" si="14"/>
        <v xml:space="preserve"> </v>
      </c>
      <c r="O226" s="12"/>
      <c r="P226" s="263" t="str">
        <f t="shared" si="15"/>
        <v xml:space="preserve"> </v>
      </c>
    </row>
    <row r="227" spans="1:16" s="4" customFormat="1" x14ac:dyDescent="0.2">
      <c r="A227" s="143" t="s">
        <v>1761</v>
      </c>
      <c r="B227" s="40" t="s">
        <v>1056</v>
      </c>
      <c r="C227" s="4" t="s">
        <v>3459</v>
      </c>
      <c r="D227" s="41">
        <v>1575</v>
      </c>
      <c r="E227" s="46">
        <v>33970</v>
      </c>
      <c r="F227" s="263" t="str">
        <f t="shared" si="12"/>
        <v xml:space="preserve"> </v>
      </c>
      <c r="G227" s="143" t="s">
        <v>21</v>
      </c>
      <c r="H227" s="143" t="s">
        <v>58</v>
      </c>
      <c r="I227" s="263" t="str">
        <f t="shared" si="13"/>
        <v xml:space="preserve"> </v>
      </c>
      <c r="J227" s="38" t="str">
        <f>IF(D227&gt;=(('28 Populations and thresholds'!$I$160)+('28 Populations and thresholds'!$I$163)),"YES"," ")</f>
        <v>YES</v>
      </c>
      <c r="K227" s="38" t="str">
        <f>IF(J227="YES"," ",IF(D227&gt;=(('28 Populations and thresholds'!$I$160)+('28 Populations and thresholds'!$I$163))*0.25,"YES"))</f>
        <v xml:space="preserve"> </v>
      </c>
      <c r="L227" s="38" t="b">
        <f>OR('28 Populations and thresholds'!$J$160="CR",'28 Populations and thresholds'!$J$160="EN",'28 Populations and thresholds'!$J$160="VU")</f>
        <v>0</v>
      </c>
      <c r="M227" s="75">
        <f>D227/(('28 Populations and thresholds'!$H$160)+('28 Populations and thresholds'!$H$163))</f>
        <v>4.0909090909090909E-2</v>
      </c>
      <c r="N227" s="263" t="str">
        <f t="shared" si="14"/>
        <v xml:space="preserve"> </v>
      </c>
      <c r="O227" s="121" t="s">
        <v>4563</v>
      </c>
      <c r="P227" s="263" t="str">
        <f t="shared" si="15"/>
        <v xml:space="preserve"> </v>
      </c>
    </row>
    <row r="228" spans="1:16" s="4" customFormat="1" x14ac:dyDescent="0.2">
      <c r="A228" s="267" t="s">
        <v>1761</v>
      </c>
      <c r="B228" s="268" t="s">
        <v>1172</v>
      </c>
      <c r="C228" s="269" t="s">
        <v>3474</v>
      </c>
      <c r="D228" s="270">
        <v>550</v>
      </c>
      <c r="E228" s="271">
        <v>30360</v>
      </c>
      <c r="F228" s="263" t="str">
        <f t="shared" si="12"/>
        <v xml:space="preserve"> </v>
      </c>
      <c r="G228" s="267" t="s">
        <v>21</v>
      </c>
      <c r="H228" s="267" t="s">
        <v>58</v>
      </c>
      <c r="I228" s="263" t="str">
        <f t="shared" si="13"/>
        <v xml:space="preserve"> </v>
      </c>
      <c r="J228" s="272" t="str">
        <f>IF(D228&gt;=('28 Populations and thresholds'!$I$198),"YES"," ")</f>
        <v>YES</v>
      </c>
      <c r="K228" s="272" t="str">
        <f>IF(J228="YES"," ",IF(D228&gt;=('28 Populations and thresholds'!$I$198)*0.25,"YES"))</f>
        <v xml:space="preserve"> </v>
      </c>
      <c r="L228" s="272" t="b">
        <f>OR('28 Populations and thresholds'!$J$198="CR",'28 Populations and thresholds'!$J$198="EN",'28 Populations and thresholds'!$J$198="VU")</f>
        <v>0</v>
      </c>
      <c r="M228" s="273">
        <f>D228/'28 Populations and thresholds'!$H$198</f>
        <v>2.5000000000000001E-2</v>
      </c>
      <c r="N228" s="263" t="str">
        <f t="shared" si="14"/>
        <v xml:space="preserve"> </v>
      </c>
      <c r="O228" s="269"/>
      <c r="P228" s="263" t="str">
        <f t="shared" si="15"/>
        <v xml:space="preserve"> </v>
      </c>
    </row>
    <row r="229" spans="1:16" s="4" customFormat="1" x14ac:dyDescent="0.2">
      <c r="A229" s="143" t="s">
        <v>1761</v>
      </c>
      <c r="B229" s="40" t="s">
        <v>1184</v>
      </c>
      <c r="C229" s="4" t="s">
        <v>3776</v>
      </c>
      <c r="D229" s="41">
        <v>6000</v>
      </c>
      <c r="E229" s="46">
        <v>31867</v>
      </c>
      <c r="F229" s="263" t="str">
        <f t="shared" si="12"/>
        <v xml:space="preserve"> </v>
      </c>
      <c r="G229" s="143" t="s">
        <v>21</v>
      </c>
      <c r="H229" s="143" t="s">
        <v>581</v>
      </c>
      <c r="I229" s="263" t="str">
        <f t="shared" si="13"/>
        <v xml:space="preserve"> </v>
      </c>
      <c r="J229" s="38" t="str">
        <f>IF(D229&gt;=('28 Populations and thresholds'!$I$210),"YES"," ")</f>
        <v>YES</v>
      </c>
      <c r="K229" s="38" t="str">
        <f>IF(J229="YES"," ",IF(D229&gt;=('28 Populations and thresholds'!$I$210)*0.25,"YES"))</f>
        <v xml:space="preserve"> </v>
      </c>
      <c r="L229" s="38" t="b">
        <f>OR('28 Populations and thresholds'!$J$210="CR",'28 Populations and thresholds'!$J$210="EN",'28 Populations and thresholds'!$J$210="VU")</f>
        <v>0</v>
      </c>
      <c r="M229" s="75">
        <f>D229/'28 Populations and thresholds'!$H$210</f>
        <v>0.24</v>
      </c>
      <c r="N229" s="263" t="str">
        <f t="shared" si="14"/>
        <v xml:space="preserve"> </v>
      </c>
      <c r="O229" s="12"/>
      <c r="P229" s="263" t="str">
        <f t="shared" si="15"/>
        <v xml:space="preserve"> </v>
      </c>
    </row>
    <row r="230" spans="1:16" s="4" customFormat="1" x14ac:dyDescent="0.2">
      <c r="A230" s="143" t="s">
        <v>1761</v>
      </c>
      <c r="B230" s="40" t="s">
        <v>1184</v>
      </c>
      <c r="C230" s="111" t="s">
        <v>3480</v>
      </c>
      <c r="D230" s="41">
        <v>25000</v>
      </c>
      <c r="E230" s="46">
        <v>30274</v>
      </c>
      <c r="F230" s="263" t="str">
        <f t="shared" si="12"/>
        <v xml:space="preserve"> </v>
      </c>
      <c r="G230" s="143" t="s">
        <v>21</v>
      </c>
      <c r="H230" s="143" t="s">
        <v>486</v>
      </c>
      <c r="I230" s="263" t="str">
        <f t="shared" si="13"/>
        <v xml:space="preserve"> </v>
      </c>
      <c r="J230" s="38" t="str">
        <f>IF(D230&gt;=('28 Populations and thresholds'!$I$203),"YES"," ")</f>
        <v>YES</v>
      </c>
      <c r="K230" s="38" t="str">
        <f>IF(J230="YES"," ",IF(D230&gt;=('28 Populations and thresholds'!$I$203)*0.25,"YES"))</f>
        <v xml:space="preserve"> </v>
      </c>
      <c r="L230" s="38" t="b">
        <f>OR('28 Populations and thresholds'!$J$203="CR",'28 Populations and thresholds'!$J$203="EN",'28 Populations and thresholds'!$J$203="VU")</f>
        <v>0</v>
      </c>
      <c r="M230" s="75">
        <f>D230/'28 Populations and thresholds'!$H$203</f>
        <v>0.18518518518518517</v>
      </c>
      <c r="N230" s="263" t="str">
        <f t="shared" si="14"/>
        <v xml:space="preserve"> </v>
      </c>
      <c r="P230" s="263" t="str">
        <f t="shared" si="15"/>
        <v xml:space="preserve"> </v>
      </c>
    </row>
    <row r="231" spans="1:16" s="4" customFormat="1" x14ac:dyDescent="0.2">
      <c r="A231" s="143" t="s">
        <v>1761</v>
      </c>
      <c r="B231" s="40" t="s">
        <v>1184</v>
      </c>
      <c r="C231" s="4" t="s">
        <v>3462</v>
      </c>
      <c r="D231" s="41">
        <v>29900</v>
      </c>
      <c r="E231" s="43"/>
      <c r="F231" s="263" t="str">
        <f t="shared" si="12"/>
        <v xml:space="preserve"> </v>
      </c>
      <c r="G231" s="143" t="s">
        <v>21</v>
      </c>
      <c r="H231" s="143" t="s">
        <v>486</v>
      </c>
      <c r="I231" s="263" t="str">
        <f t="shared" si="13"/>
        <v xml:space="preserve"> </v>
      </c>
      <c r="J231" s="38" t="str">
        <f>IF(D231&gt;=('28 Populations and thresholds'!$I$165),"YES"," ")</f>
        <v>YES</v>
      </c>
      <c r="K231" s="38" t="str">
        <f>IF(J231="YES"," ",IF(D231&gt;=('28 Populations and thresholds'!$I$165)*0.25,"YES"))</f>
        <v xml:space="preserve"> </v>
      </c>
      <c r="L231" s="38" t="b">
        <f>OR('28 Populations and thresholds'!$J$165="CR",'28 Populations and thresholds'!$J$165="EN",'28 Populations and thresholds'!$J$165="VU")</f>
        <v>0</v>
      </c>
      <c r="M231" s="75">
        <f>D231/'28 Populations and thresholds'!$H$165</f>
        <v>0.19290322580645161</v>
      </c>
      <c r="N231" s="263" t="str">
        <f t="shared" si="14"/>
        <v xml:space="preserve"> </v>
      </c>
      <c r="O231" s="12"/>
      <c r="P231" s="263" t="str">
        <f t="shared" si="15"/>
        <v xml:space="preserve"> </v>
      </c>
    </row>
    <row r="232" spans="1:16" s="4" customFormat="1" x14ac:dyDescent="0.2">
      <c r="A232" s="143" t="s">
        <v>1761</v>
      </c>
      <c r="B232" s="40" t="s">
        <v>1184</v>
      </c>
      <c r="C232" s="4" t="s">
        <v>3770</v>
      </c>
      <c r="D232" s="41">
        <v>23000</v>
      </c>
      <c r="E232" s="43"/>
      <c r="F232" s="263" t="str">
        <f t="shared" si="12"/>
        <v xml:space="preserve"> </v>
      </c>
      <c r="G232" s="143" t="s">
        <v>21</v>
      </c>
      <c r="H232" s="143" t="s">
        <v>486</v>
      </c>
      <c r="I232" s="263" t="str">
        <f t="shared" si="13"/>
        <v xml:space="preserve"> </v>
      </c>
      <c r="J232" s="38" t="str">
        <f>IF(D232&gt;=('28 Populations and thresholds'!$I$199),"YES"," ")</f>
        <v>YES</v>
      </c>
      <c r="K232" s="38" t="str">
        <f>IF(J232="YES"," ",IF(D232&gt;=('28 Populations and thresholds'!$I$199)*0.25,"YES"))</f>
        <v xml:space="preserve"> </v>
      </c>
      <c r="L232" s="38" t="b">
        <f>OR('28 Populations and thresholds'!$J$199="CR",'28 Populations and thresholds'!$J$199="EN",'28 Populations and thresholds'!$J$199="VU")</f>
        <v>0</v>
      </c>
      <c r="M232" s="75">
        <f>D232/'28 Populations and thresholds'!$H$199</f>
        <v>7.301587301587302E-2</v>
      </c>
      <c r="N232" s="263" t="str">
        <f t="shared" si="14"/>
        <v xml:space="preserve"> </v>
      </c>
      <c r="P232" s="263" t="str">
        <f t="shared" si="15"/>
        <v xml:space="preserve"> </v>
      </c>
    </row>
    <row r="233" spans="1:16" s="4" customFormat="1" x14ac:dyDescent="0.2">
      <c r="A233" s="143" t="s">
        <v>1761</v>
      </c>
      <c r="B233" s="40" t="s">
        <v>1184</v>
      </c>
      <c r="C233" s="4" t="s">
        <v>3773</v>
      </c>
      <c r="D233" s="41">
        <v>20000</v>
      </c>
      <c r="E233" s="43"/>
      <c r="F233" s="263" t="str">
        <f t="shared" si="12"/>
        <v xml:space="preserve"> </v>
      </c>
      <c r="G233" s="143" t="s">
        <v>21</v>
      </c>
      <c r="H233" s="143" t="s">
        <v>486</v>
      </c>
      <c r="I233" s="263" t="str">
        <f t="shared" si="13"/>
        <v xml:space="preserve"> </v>
      </c>
      <c r="J233" s="38" t="str">
        <f>IF(D233&gt;=('28 Populations and thresholds'!$I$202),"YES"," ")</f>
        <v>YES</v>
      </c>
      <c r="K233" s="38" t="str">
        <f>IF(J233="YES"," ",IF(D233&gt;=('28 Populations and thresholds'!$I$202)*0.25,"YES"))</f>
        <v xml:space="preserve"> </v>
      </c>
      <c r="L233" s="38" t="b">
        <f>OR('28 Populations and thresholds'!$J$202="CR",'28 Populations and thresholds'!$J$202="EN",'28 Populations and thresholds'!$J$202="VU")</f>
        <v>0</v>
      </c>
      <c r="M233" s="75">
        <f>D233/'28 Populations and thresholds'!$H$202</f>
        <v>0.125</v>
      </c>
      <c r="N233" s="263" t="str">
        <f t="shared" si="14"/>
        <v xml:space="preserve"> </v>
      </c>
      <c r="P233" s="263" t="str">
        <f t="shared" si="15"/>
        <v xml:space="preserve"> </v>
      </c>
    </row>
    <row r="234" spans="1:16" s="4" customFormat="1" x14ac:dyDescent="0.2">
      <c r="A234" s="12" t="s">
        <v>1761</v>
      </c>
      <c r="B234" s="56" t="s">
        <v>1184</v>
      </c>
      <c r="C234" s="111" t="s">
        <v>3792</v>
      </c>
      <c r="D234" s="105">
        <v>15000</v>
      </c>
      <c r="E234" s="106" t="s">
        <v>4350</v>
      </c>
      <c r="F234" s="263" t="str">
        <f t="shared" si="12"/>
        <v xml:space="preserve"> </v>
      </c>
      <c r="G234" s="12"/>
      <c r="H234" s="12" t="s">
        <v>4341</v>
      </c>
      <c r="I234" s="263" t="str">
        <f t="shared" si="13"/>
        <v xml:space="preserve"> </v>
      </c>
      <c r="J234" s="38" t="str">
        <f>IF(D234&gt;=('28 Populations and thresholds'!$I$254),"YES"," ")</f>
        <v>YES</v>
      </c>
      <c r="K234" s="38" t="str">
        <f>IF(J234="YES"," ",IF(D234&gt;=('28 Populations and thresholds'!$I$254)*0.25,"YES"))</f>
        <v xml:space="preserve"> </v>
      </c>
      <c r="L234" s="38" t="b">
        <f>OR('28 Populations and thresholds'!$J$254="CR",'28 Populations and thresholds'!$J$254="EN",'28 Populations and thresholds'!$J$254="VU")</f>
        <v>0</v>
      </c>
      <c r="M234" s="75">
        <f>D234/'28 Populations and thresholds'!$H$254</f>
        <v>1.4999999999999999E-2</v>
      </c>
      <c r="N234" s="263" t="str">
        <f t="shared" si="14"/>
        <v xml:space="preserve"> </v>
      </c>
      <c r="O234" s="12"/>
      <c r="P234" s="263" t="str">
        <f t="shared" si="15"/>
        <v xml:space="preserve"> </v>
      </c>
    </row>
    <row r="235" spans="1:16" s="4" customFormat="1" x14ac:dyDescent="0.2">
      <c r="A235" s="267" t="s">
        <v>1761</v>
      </c>
      <c r="B235" s="268" t="s">
        <v>1143</v>
      </c>
      <c r="C235" s="280" t="s">
        <v>3766</v>
      </c>
      <c r="D235" s="270">
        <v>443</v>
      </c>
      <c r="E235" s="271">
        <v>31443</v>
      </c>
      <c r="F235" s="263" t="str">
        <f t="shared" si="12"/>
        <v xml:space="preserve"> </v>
      </c>
      <c r="G235" s="267" t="s">
        <v>21</v>
      </c>
      <c r="H235" s="267" t="s">
        <v>58</v>
      </c>
      <c r="I235" s="263" t="str">
        <f t="shared" si="13"/>
        <v xml:space="preserve"> </v>
      </c>
      <c r="J235" s="272" t="str">
        <f>IF(D235&gt;=('28 Populations and thresholds'!$I$194),"YES"," ")</f>
        <v>YES</v>
      </c>
      <c r="K235" s="272" t="str">
        <f>IF(J235="YES"," ",IF(D235&gt;=('28 Populations and thresholds'!$I$194)*0.25,"YES"))</f>
        <v xml:space="preserve"> </v>
      </c>
      <c r="L235" s="272" t="b">
        <f>OR('28 Populations and thresholds'!$J$194="CR",'28 Populations and thresholds'!$J$194="EN",'28 Populations and thresholds'!$J$194="VU")</f>
        <v>0</v>
      </c>
      <c r="M235" s="273">
        <f>D235/'28 Populations and thresholds'!$H$194</f>
        <v>1.5543859649122808E-2</v>
      </c>
      <c r="N235" s="263" t="str">
        <f t="shared" si="14"/>
        <v xml:space="preserve"> </v>
      </c>
      <c r="O235" s="269"/>
      <c r="P235" s="263" t="str">
        <f t="shared" si="15"/>
        <v xml:space="preserve"> </v>
      </c>
    </row>
    <row r="236" spans="1:16" s="4" customFormat="1" x14ac:dyDescent="0.2">
      <c r="A236" s="143" t="s">
        <v>1761</v>
      </c>
      <c r="B236" s="40" t="s">
        <v>943</v>
      </c>
      <c r="C236" s="4" t="s">
        <v>3756</v>
      </c>
      <c r="D236" s="41">
        <v>5230</v>
      </c>
      <c r="E236" s="43"/>
      <c r="F236" s="263" t="str">
        <f t="shared" si="12"/>
        <v xml:space="preserve"> </v>
      </c>
      <c r="G236" s="143" t="s">
        <v>21</v>
      </c>
      <c r="H236" s="143" t="s">
        <v>944</v>
      </c>
      <c r="I236" s="263" t="str">
        <f t="shared" si="13"/>
        <v xml:space="preserve"> </v>
      </c>
      <c r="J236" s="38" t="str">
        <f>IF(D236&gt;=('28 Populations and thresholds'!$I$175),"YES"," ")</f>
        <v>YES</v>
      </c>
      <c r="K236" s="38" t="str">
        <f>IF(J236="YES"," ",IF(D236&gt;=('28 Populations and thresholds'!$I$175)*0.25,"YES"))</f>
        <v xml:space="preserve"> </v>
      </c>
      <c r="L236" s="38" t="b">
        <f>OR('28 Populations and thresholds'!$J$175="CR",'28 Populations and thresholds'!$J$175="EN",'28 Populations and thresholds'!$J$175="VU")</f>
        <v>0</v>
      </c>
      <c r="M236" s="75">
        <f>D236/'28 Populations and thresholds'!$H$175</f>
        <v>3.7625899280575539E-2</v>
      </c>
      <c r="N236" s="263" t="str">
        <f t="shared" si="14"/>
        <v xml:space="preserve"> </v>
      </c>
      <c r="P236" s="263" t="str">
        <f t="shared" si="15"/>
        <v xml:space="preserve"> </v>
      </c>
    </row>
    <row r="237" spans="1:16" s="4" customFormat="1" x14ac:dyDescent="0.2">
      <c r="A237" s="143" t="s">
        <v>1761</v>
      </c>
      <c r="B237" s="40" t="s">
        <v>943</v>
      </c>
      <c r="C237" s="4" t="s">
        <v>3761</v>
      </c>
      <c r="D237" s="41">
        <v>945</v>
      </c>
      <c r="E237" s="46">
        <v>35353</v>
      </c>
      <c r="F237" s="263" t="str">
        <f t="shared" si="12"/>
        <v xml:space="preserve"> </v>
      </c>
      <c r="G237" s="143" t="s">
        <v>21</v>
      </c>
      <c r="H237" s="143" t="s">
        <v>190</v>
      </c>
      <c r="I237" s="263" t="str">
        <f t="shared" si="13"/>
        <v xml:space="preserve"> </v>
      </c>
      <c r="J237" s="38" t="str">
        <f>IF(D237&gt;=('28 Populations and thresholds'!$I$187),"YES"," ")</f>
        <v xml:space="preserve"> </v>
      </c>
      <c r="K237" s="38" t="str">
        <f>IF(J237="YES"," ",IF(D237&gt;=('28 Populations and thresholds'!$I$187)*0.25,"YES"))</f>
        <v>YES</v>
      </c>
      <c r="L237" s="38" t="b">
        <f>OR('28 Populations and thresholds'!$J$187="CR",'28 Populations and thresholds'!$J$187="EN",'28 Populations and thresholds'!$J$187="VU")</f>
        <v>0</v>
      </c>
      <c r="M237" s="75">
        <f>D237/'28 Populations and thresholds'!$H$187</f>
        <v>9.4500000000000001E-3</v>
      </c>
      <c r="N237" s="263" t="str">
        <f t="shared" si="14"/>
        <v xml:space="preserve"> </v>
      </c>
      <c r="P237" s="263" t="str">
        <f t="shared" si="15"/>
        <v xml:space="preserve"> </v>
      </c>
    </row>
    <row r="238" spans="1:16" s="4" customFormat="1" x14ac:dyDescent="0.2">
      <c r="A238" s="143" t="s">
        <v>1761</v>
      </c>
      <c r="B238" s="40" t="s">
        <v>943</v>
      </c>
      <c r="C238" s="4" t="s">
        <v>3470</v>
      </c>
      <c r="D238" s="41">
        <v>407</v>
      </c>
      <c r="E238" s="43"/>
      <c r="F238" s="263" t="str">
        <f t="shared" si="12"/>
        <v xml:space="preserve"> </v>
      </c>
      <c r="G238" s="143" t="s">
        <v>21</v>
      </c>
      <c r="H238" s="143" t="s">
        <v>187</v>
      </c>
      <c r="I238" s="263" t="str">
        <f t="shared" si="13"/>
        <v xml:space="preserve"> </v>
      </c>
      <c r="J238" s="38" t="str">
        <f>IF(D238&gt;=('28 Populations and thresholds'!$I$181),"YES"," ")</f>
        <v>YES</v>
      </c>
      <c r="K238" s="38" t="str">
        <f>IF(J238="YES"," ",IF(D238&gt;=('28 Populations and thresholds'!$I$181)*0.25,"YES"))</f>
        <v xml:space="preserve"> </v>
      </c>
      <c r="L238" s="38" t="b">
        <f>OR('28 Populations and thresholds'!$J$181="CR",'28 Populations and thresholds'!$J$181="EN",'28 Populations and thresholds'!$J$181="VU")</f>
        <v>1</v>
      </c>
      <c r="M238" s="75">
        <f>D238/'28 Populations and thresholds'!$H$181</f>
        <v>1.2718749999999999E-2</v>
      </c>
      <c r="N238" s="263" t="str">
        <f t="shared" si="14"/>
        <v xml:space="preserve"> </v>
      </c>
      <c r="P238" s="263" t="str">
        <f t="shared" si="15"/>
        <v xml:space="preserve"> </v>
      </c>
    </row>
    <row r="239" spans="1:16" s="4" customFormat="1" x14ac:dyDescent="0.2">
      <c r="A239" s="143" t="s">
        <v>1761</v>
      </c>
      <c r="B239" s="40" t="s">
        <v>943</v>
      </c>
      <c r="C239" s="4" t="s">
        <v>3765</v>
      </c>
      <c r="D239" s="41">
        <v>1550</v>
      </c>
      <c r="E239" s="46">
        <v>35353</v>
      </c>
      <c r="F239" s="263" t="str">
        <f t="shared" si="12"/>
        <v xml:space="preserve"> </v>
      </c>
      <c r="G239" s="143" t="s">
        <v>21</v>
      </c>
      <c r="H239" s="143" t="s">
        <v>190</v>
      </c>
      <c r="I239" s="263" t="str">
        <f t="shared" si="13"/>
        <v xml:space="preserve"> </v>
      </c>
      <c r="J239" s="38" t="str">
        <f>IF(D239&gt;=('28 Populations and thresholds'!$I$193),"YES"," ")</f>
        <v>YES</v>
      </c>
      <c r="K239" s="38" t="str">
        <f>IF(J239="YES"," ",IF(D239&gt;=('28 Populations and thresholds'!$I$193)*0.25,"YES"))</f>
        <v xml:space="preserve"> </v>
      </c>
      <c r="L239" s="38" t="b">
        <f>OR('28 Populations and thresholds'!$J$193="CR",'28 Populations and thresholds'!$J$193="EN",'28 Populations and thresholds'!$J$193="VU")</f>
        <v>0</v>
      </c>
      <c r="M239" s="75">
        <f>D239/'28 Populations and thresholds'!$H$193</f>
        <v>3.5227272727272725E-2</v>
      </c>
      <c r="N239" s="263" t="str">
        <f t="shared" si="14"/>
        <v xml:space="preserve"> </v>
      </c>
      <c r="P239" s="263" t="str">
        <f t="shared" si="15"/>
        <v xml:space="preserve"> </v>
      </c>
    </row>
    <row r="240" spans="1:16" s="4" customFormat="1" x14ac:dyDescent="0.2">
      <c r="A240" s="143" t="s">
        <v>1761</v>
      </c>
      <c r="B240" s="40" t="s">
        <v>943</v>
      </c>
      <c r="C240" s="4" t="s">
        <v>3760</v>
      </c>
      <c r="D240" s="41">
        <v>1094</v>
      </c>
      <c r="E240" s="43"/>
      <c r="F240" s="263" t="str">
        <f t="shared" si="12"/>
        <v xml:space="preserve"> </v>
      </c>
      <c r="G240" s="143" t="s">
        <v>21</v>
      </c>
      <c r="H240" s="143" t="s">
        <v>944</v>
      </c>
      <c r="I240" s="263" t="str">
        <f t="shared" si="13"/>
        <v xml:space="preserve"> </v>
      </c>
      <c r="J240" s="38" t="str">
        <f>IF(D240&gt;=('28 Populations and thresholds'!$I$186),"YES"," ")</f>
        <v>YES</v>
      </c>
      <c r="K240" s="38" t="str">
        <f>IF(J240="YES"," ",IF(D240&gt;=('28 Populations and thresholds'!$I$186)*0.25,"YES"))</f>
        <v xml:space="preserve"> </v>
      </c>
      <c r="L240" s="38" t="b">
        <f>OR('28 Populations and thresholds'!$J$186="CR",'28 Populations and thresholds'!$J$186="EN",'28 Populations and thresholds'!$J$186="VU")</f>
        <v>0</v>
      </c>
      <c r="M240" s="75">
        <f>D240/'28 Populations and thresholds'!$H$186</f>
        <v>1.0939999999999999E-3</v>
      </c>
      <c r="N240" s="263" t="str">
        <f t="shared" si="14"/>
        <v xml:space="preserve"> </v>
      </c>
      <c r="P240" s="263" t="str">
        <f t="shared" si="15"/>
        <v xml:space="preserve"> </v>
      </c>
    </row>
    <row r="241" spans="1:16" s="4" customFormat="1" x14ac:dyDescent="0.2">
      <c r="A241" s="143" t="s">
        <v>1761</v>
      </c>
      <c r="B241" s="40" t="s">
        <v>943</v>
      </c>
      <c r="C241" s="4" t="s">
        <v>3773</v>
      </c>
      <c r="D241" s="41">
        <v>1841</v>
      </c>
      <c r="E241" s="43"/>
      <c r="F241" s="263" t="str">
        <f t="shared" si="12"/>
        <v xml:space="preserve"> </v>
      </c>
      <c r="G241" s="143" t="s">
        <v>21</v>
      </c>
      <c r="H241" s="143" t="s">
        <v>187</v>
      </c>
      <c r="I241" s="263" t="str">
        <f t="shared" si="13"/>
        <v xml:space="preserve"> </v>
      </c>
      <c r="J241" s="38" t="str">
        <f>IF(D241&gt;=('28 Populations and thresholds'!$I$202),"YES"," ")</f>
        <v>YES</v>
      </c>
      <c r="K241" s="38" t="str">
        <f>IF(J241="YES"," ",IF(D241&gt;=('28 Populations and thresholds'!$I$202)*0.25,"YES"))</f>
        <v xml:space="preserve"> </v>
      </c>
      <c r="L241" s="38" t="b">
        <f>OR('28 Populations and thresholds'!$J$202="CR",'28 Populations and thresholds'!$J$202="EN",'28 Populations and thresholds'!$J$202="VU")</f>
        <v>0</v>
      </c>
      <c r="M241" s="75">
        <f>D241/'28 Populations and thresholds'!$H$202</f>
        <v>1.1506250000000001E-2</v>
      </c>
      <c r="N241" s="263" t="str">
        <f t="shared" si="14"/>
        <v xml:space="preserve"> </v>
      </c>
      <c r="P241" s="263" t="str">
        <f t="shared" si="15"/>
        <v xml:space="preserve"> </v>
      </c>
    </row>
    <row r="242" spans="1:16" s="4" customFormat="1" x14ac:dyDescent="0.2">
      <c r="A242" s="267" t="s">
        <v>1761</v>
      </c>
      <c r="B242" s="268" t="s">
        <v>1161</v>
      </c>
      <c r="C242" s="268" t="s">
        <v>3799</v>
      </c>
      <c r="D242" s="270">
        <v>4800</v>
      </c>
      <c r="E242" s="271">
        <v>36548</v>
      </c>
      <c r="F242" s="263" t="str">
        <f t="shared" si="12"/>
        <v xml:space="preserve"> </v>
      </c>
      <c r="G242" s="267" t="s">
        <v>21</v>
      </c>
      <c r="H242" s="267" t="s">
        <v>870</v>
      </c>
      <c r="I242" s="263" t="str">
        <f t="shared" si="13"/>
        <v xml:space="preserve"> </v>
      </c>
      <c r="J242" s="272" t="str">
        <f>IF(D242&gt;=(('28 Populations and thresholds'!$I$196)+('28 Populations and thresholds'!$I$197)),"YES"," ")</f>
        <v>YES</v>
      </c>
      <c r="K242" s="272" t="str">
        <f>IF(J242="YES"," ",IF(D242&gt;=(('28 Populations and thresholds'!$I$196)+('28 Populations and thresholds'!$I$197))*0.25,"YES"))</f>
        <v xml:space="preserve"> </v>
      </c>
      <c r="L242" s="272" t="b">
        <f>OR('28 Populations and thresholds'!$J$197="CR",'28 Populations and thresholds'!$J$197="EN",'28 Populations and thresholds'!$J$197="VU")</f>
        <v>0</v>
      </c>
      <c r="M242" s="273">
        <f>D242/(('28 Populations and thresholds'!$H$196)+('28 Populations and thresholds'!$H$197))</f>
        <v>3.9344262295081971E-2</v>
      </c>
      <c r="N242" s="263" t="str">
        <f t="shared" si="14"/>
        <v xml:space="preserve"> </v>
      </c>
      <c r="O242" s="275" t="s">
        <v>4568</v>
      </c>
      <c r="P242" s="263" t="str">
        <f t="shared" si="15"/>
        <v xml:space="preserve"> </v>
      </c>
    </row>
    <row r="243" spans="1:16" s="4" customFormat="1" x14ac:dyDescent="0.2">
      <c r="A243" s="267" t="s">
        <v>1761</v>
      </c>
      <c r="B243" s="268" t="s">
        <v>1161</v>
      </c>
      <c r="C243" s="280" t="s">
        <v>3770</v>
      </c>
      <c r="D243" s="270">
        <v>4600</v>
      </c>
      <c r="E243" s="271">
        <v>36550</v>
      </c>
      <c r="F243" s="263" t="str">
        <f t="shared" si="12"/>
        <v xml:space="preserve"> </v>
      </c>
      <c r="G243" s="267" t="s">
        <v>21</v>
      </c>
      <c r="H243" s="267" t="s">
        <v>870</v>
      </c>
      <c r="I243" s="263" t="str">
        <f t="shared" si="13"/>
        <v xml:space="preserve"> </v>
      </c>
      <c r="J243" s="272" t="str">
        <f>IF(D243&gt;=('28 Populations and thresholds'!$I$199),"YES"," ")</f>
        <v>YES</v>
      </c>
      <c r="K243" s="272" t="str">
        <f>IF(J243="YES"," ",IF(D243&gt;=('28 Populations and thresholds'!$I$199)*0.25,"YES"))</f>
        <v xml:space="preserve"> </v>
      </c>
      <c r="L243" s="272" t="b">
        <f>OR('28 Populations and thresholds'!$J$199="CR",'28 Populations and thresholds'!$J$199="EN",'28 Populations and thresholds'!$J$199="VU")</f>
        <v>0</v>
      </c>
      <c r="M243" s="273">
        <f>D243/'28 Populations and thresholds'!$H$199</f>
        <v>1.4603174603174604E-2</v>
      </c>
      <c r="N243" s="263" t="str">
        <f t="shared" si="14"/>
        <v xml:space="preserve"> </v>
      </c>
      <c r="O243" s="269"/>
      <c r="P243" s="263" t="str">
        <f t="shared" si="15"/>
        <v xml:space="preserve"> </v>
      </c>
    </row>
    <row r="244" spans="1:16" s="4" customFormat="1" x14ac:dyDescent="0.2">
      <c r="A244" s="143" t="s">
        <v>1761</v>
      </c>
      <c r="B244" s="40" t="s">
        <v>1054</v>
      </c>
      <c r="C244" s="4" t="s">
        <v>3470</v>
      </c>
      <c r="D244" s="41">
        <v>960</v>
      </c>
      <c r="E244" s="43"/>
      <c r="F244" s="263" t="str">
        <f t="shared" si="12"/>
        <v xml:space="preserve"> </v>
      </c>
      <c r="G244" s="143" t="s">
        <v>21</v>
      </c>
      <c r="H244" s="143" t="s">
        <v>750</v>
      </c>
      <c r="I244" s="263" t="str">
        <f t="shared" si="13"/>
        <v xml:space="preserve"> </v>
      </c>
      <c r="J244" s="38" t="str">
        <f>IF(D244&gt;=('28 Populations and thresholds'!$I$181),"YES"," ")</f>
        <v>YES</v>
      </c>
      <c r="K244" s="38" t="str">
        <f>IF(J244="YES"," ",IF(D244&gt;=('28 Populations and thresholds'!$I$181)*0.25,"YES"))</f>
        <v xml:space="preserve"> </v>
      </c>
      <c r="L244" s="38" t="b">
        <f>OR('28 Populations and thresholds'!$J$181="CR",'28 Populations and thresholds'!$J$181="EN",'28 Populations and thresholds'!$J$181="VU")</f>
        <v>1</v>
      </c>
      <c r="M244" s="75">
        <f>D244/'28 Populations and thresholds'!$H$181</f>
        <v>0.03</v>
      </c>
      <c r="N244" s="263" t="str">
        <f t="shared" si="14"/>
        <v xml:space="preserve"> </v>
      </c>
      <c r="P244" s="263" t="str">
        <f t="shared" si="15"/>
        <v xml:space="preserve"> </v>
      </c>
    </row>
    <row r="245" spans="1:16" s="4" customFormat="1" x14ac:dyDescent="0.2">
      <c r="A245" s="267" t="s">
        <v>1761</v>
      </c>
      <c r="B245" s="268" t="s">
        <v>1192</v>
      </c>
      <c r="C245" s="269" t="s">
        <v>3770</v>
      </c>
      <c r="D245" s="270">
        <v>5550</v>
      </c>
      <c r="E245" s="271">
        <v>36562</v>
      </c>
      <c r="F245" s="263" t="str">
        <f t="shared" si="12"/>
        <v xml:space="preserve"> </v>
      </c>
      <c r="G245" s="267" t="s">
        <v>21</v>
      </c>
      <c r="H245" s="267" t="s">
        <v>870</v>
      </c>
      <c r="I245" s="263" t="str">
        <f t="shared" si="13"/>
        <v xml:space="preserve"> </v>
      </c>
      <c r="J245" s="272" t="str">
        <f>IF(D245&gt;=('28 Populations and thresholds'!$I$199),"YES"," ")</f>
        <v>YES</v>
      </c>
      <c r="K245" s="272" t="str">
        <f>IF(J245="YES"," ",IF(D245&gt;=('28 Populations and thresholds'!$I$199)*0.25,"YES"))</f>
        <v xml:space="preserve"> </v>
      </c>
      <c r="L245" s="272" t="b">
        <f>OR('28 Populations and thresholds'!$J$199="CR",'28 Populations and thresholds'!$J$199="EN",'28 Populations and thresholds'!$J$199="VU")</f>
        <v>0</v>
      </c>
      <c r="M245" s="273">
        <f>D245/'28 Populations and thresholds'!$H$199</f>
        <v>1.7619047619047618E-2</v>
      </c>
      <c r="N245" s="263" t="str">
        <f t="shared" si="14"/>
        <v xml:space="preserve"> </v>
      </c>
      <c r="O245" s="269"/>
      <c r="P245" s="263" t="str">
        <f t="shared" si="15"/>
        <v xml:space="preserve"> </v>
      </c>
    </row>
    <row r="246" spans="1:16" s="4" customFormat="1" x14ac:dyDescent="0.2">
      <c r="A246" s="267" t="s">
        <v>1761</v>
      </c>
      <c r="B246" s="268" t="s">
        <v>1192</v>
      </c>
      <c r="C246" s="269" t="s">
        <v>3773</v>
      </c>
      <c r="D246" s="270">
        <v>1970</v>
      </c>
      <c r="E246" s="271">
        <v>29639</v>
      </c>
      <c r="F246" s="263" t="str">
        <f t="shared" si="12"/>
        <v xml:space="preserve"> </v>
      </c>
      <c r="G246" s="267" t="s">
        <v>21</v>
      </c>
      <c r="H246" s="267" t="s">
        <v>58</v>
      </c>
      <c r="I246" s="263" t="str">
        <f t="shared" si="13"/>
        <v xml:space="preserve"> </v>
      </c>
      <c r="J246" s="272" t="str">
        <f>IF(D246&gt;=('28 Populations and thresholds'!$I$202),"YES"," ")</f>
        <v>YES</v>
      </c>
      <c r="K246" s="272" t="str">
        <f>IF(J246="YES"," ",IF(D246&gt;=('28 Populations and thresholds'!$I$202)*0.25,"YES"))</f>
        <v xml:space="preserve"> </v>
      </c>
      <c r="L246" s="272" t="b">
        <f>OR('28 Populations and thresholds'!$J$202="CR",'28 Populations and thresholds'!$J$202="EN",'28 Populations and thresholds'!$J$202="VU")</f>
        <v>0</v>
      </c>
      <c r="M246" s="273">
        <f>D246/'28 Populations and thresholds'!$H$202</f>
        <v>1.2312500000000001E-2</v>
      </c>
      <c r="N246" s="263" t="str">
        <f t="shared" si="14"/>
        <v xml:space="preserve"> </v>
      </c>
      <c r="O246" s="269"/>
      <c r="P246" s="263" t="str">
        <f t="shared" si="15"/>
        <v xml:space="preserve"> </v>
      </c>
    </row>
    <row r="247" spans="1:16" s="4" customFormat="1" x14ac:dyDescent="0.2">
      <c r="A247" s="143" t="s">
        <v>1761</v>
      </c>
      <c r="B247" s="40" t="s">
        <v>1228</v>
      </c>
      <c r="C247" s="4" t="s">
        <v>3773</v>
      </c>
      <c r="D247" s="41">
        <v>1734</v>
      </c>
      <c r="E247" s="46">
        <v>36547</v>
      </c>
      <c r="F247" s="263" t="str">
        <f t="shared" si="12"/>
        <v xml:space="preserve"> </v>
      </c>
      <c r="G247" s="143" t="s">
        <v>21</v>
      </c>
      <c r="H247" s="143" t="s">
        <v>870</v>
      </c>
      <c r="I247" s="263" t="str">
        <f t="shared" si="13"/>
        <v xml:space="preserve"> </v>
      </c>
      <c r="J247" s="38" t="str">
        <f>IF(D247&gt;=('28 Populations and thresholds'!$I$202),"YES"," ")</f>
        <v>YES</v>
      </c>
      <c r="K247" s="38" t="str">
        <f>IF(J247="YES"," ",IF(D247&gt;=('28 Populations and thresholds'!$I$202)*0.25,"YES"))</f>
        <v xml:space="preserve"> </v>
      </c>
      <c r="L247" s="38" t="b">
        <f>OR('28 Populations and thresholds'!$J$202="CR",'28 Populations and thresholds'!$J$202="EN",'28 Populations and thresholds'!$J$202="VU")</f>
        <v>0</v>
      </c>
      <c r="M247" s="75">
        <f>D247/'28 Populations and thresholds'!$H$202</f>
        <v>1.08375E-2</v>
      </c>
      <c r="N247" s="263" t="str">
        <f t="shared" si="14"/>
        <v xml:space="preserve"> </v>
      </c>
      <c r="P247" s="263" t="str">
        <f t="shared" si="15"/>
        <v xml:space="preserve"> </v>
      </c>
    </row>
    <row r="248" spans="1:16" s="4" customFormat="1" x14ac:dyDescent="0.2">
      <c r="A248" s="275" t="s">
        <v>1761</v>
      </c>
      <c r="B248" s="269" t="s">
        <v>4337</v>
      </c>
      <c r="C248" s="278" t="s">
        <v>3786</v>
      </c>
      <c r="D248" s="279">
        <v>38054</v>
      </c>
      <c r="E248" s="274" t="s">
        <v>4339</v>
      </c>
      <c r="F248" s="263" t="str">
        <f t="shared" si="12"/>
        <v xml:space="preserve"> </v>
      </c>
      <c r="G248" s="275"/>
      <c r="H248" s="286" t="s">
        <v>4333</v>
      </c>
      <c r="I248" s="263" t="str">
        <f t="shared" si="13"/>
        <v xml:space="preserve"> </v>
      </c>
      <c r="J248" s="272" t="str">
        <f>IF(D248&gt;=('28 Populations and thresholds'!$I$238),"YES"," ")</f>
        <v>YES</v>
      </c>
      <c r="K248" s="272" t="str">
        <f>IF(J248="YES"," ",IF(D248&gt;=('28 Populations and thresholds'!$I$238)*0.25,"YES"))</f>
        <v xml:space="preserve"> </v>
      </c>
      <c r="L248" s="272" t="b">
        <f>OR('28 Populations and thresholds'!$J$238="CR",'28 Populations and thresholds'!$J$238="EN",'28 Populations and thresholds'!$J$238="VU")</f>
        <v>0</v>
      </c>
      <c r="M248" s="273">
        <f>D248/'28 Populations and thresholds'!$H$238</f>
        <v>0.54362857142857146</v>
      </c>
      <c r="N248" s="263" t="str">
        <f t="shared" si="14"/>
        <v xml:space="preserve"> </v>
      </c>
      <c r="O248" s="275"/>
      <c r="P248" s="263" t="str">
        <f t="shared" si="15"/>
        <v xml:space="preserve"> </v>
      </c>
    </row>
    <row r="249" spans="1:16" s="4" customFormat="1" x14ac:dyDescent="0.2">
      <c r="A249" s="143" t="s">
        <v>1761</v>
      </c>
      <c r="B249" s="40" t="s">
        <v>1279</v>
      </c>
      <c r="C249" s="4" t="s">
        <v>3455</v>
      </c>
      <c r="D249" s="41">
        <v>500</v>
      </c>
      <c r="E249" s="46">
        <v>30135</v>
      </c>
      <c r="F249" s="263" t="str">
        <f t="shared" si="12"/>
        <v xml:space="preserve"> </v>
      </c>
      <c r="G249" s="143" t="s">
        <v>21</v>
      </c>
      <c r="H249" s="143" t="s">
        <v>58</v>
      </c>
      <c r="I249" s="263" t="str">
        <f t="shared" si="13"/>
        <v xml:space="preserve"> </v>
      </c>
      <c r="J249" s="38" t="str">
        <f>IF(D249&gt;=('28 Populations and thresholds'!$I$159),"YES"," ")</f>
        <v>YES</v>
      </c>
      <c r="K249" s="38" t="str">
        <f>IF(J249="YES"," ",IF(D249&gt;=('28 Populations and thresholds'!$I$159)*0.25,"YES"))</f>
        <v xml:space="preserve"> </v>
      </c>
      <c r="L249" s="38" t="b">
        <f>OR('28 Populations and thresholds'!$J$159="CR",'28 Populations and thresholds'!$J$159="EN",'28 Populations and thresholds'!$J$159="VU")</f>
        <v>0</v>
      </c>
      <c r="M249" s="75">
        <f>D249/'28 Populations and thresholds'!$H$159</f>
        <v>0.01</v>
      </c>
      <c r="N249" s="263" t="str">
        <f t="shared" si="14"/>
        <v xml:space="preserve"> </v>
      </c>
      <c r="P249" s="263" t="str">
        <f t="shared" si="15"/>
        <v xml:space="preserve"> </v>
      </c>
    </row>
    <row r="250" spans="1:16" s="4" customFormat="1" x14ac:dyDescent="0.2">
      <c r="A250" s="267" t="s">
        <v>1761</v>
      </c>
      <c r="B250" s="268" t="s">
        <v>1137</v>
      </c>
      <c r="C250" s="269" t="s">
        <v>3766</v>
      </c>
      <c r="D250" s="270">
        <v>616</v>
      </c>
      <c r="E250" s="271">
        <v>30804</v>
      </c>
      <c r="F250" s="263" t="str">
        <f t="shared" si="12"/>
        <v xml:space="preserve"> </v>
      </c>
      <c r="G250" s="267" t="s">
        <v>21</v>
      </c>
      <c r="H250" s="267" t="s">
        <v>58</v>
      </c>
      <c r="I250" s="263" t="str">
        <f t="shared" si="13"/>
        <v xml:space="preserve"> </v>
      </c>
      <c r="J250" s="272" t="str">
        <f>IF(D250&gt;=('28 Populations and thresholds'!$I$194),"YES"," ")</f>
        <v>YES</v>
      </c>
      <c r="K250" s="272" t="str">
        <f>IF(J250="YES"," ",IF(D250&gt;=('28 Populations and thresholds'!$I$194)*0.25,"YES"))</f>
        <v xml:space="preserve"> </v>
      </c>
      <c r="L250" s="272" t="b">
        <f>OR('28 Populations and thresholds'!$J$194="CR",'28 Populations and thresholds'!$J$194="EN",'28 Populations and thresholds'!$J$194="VU")</f>
        <v>0</v>
      </c>
      <c r="M250" s="273">
        <f>D250/'28 Populations and thresholds'!$H$194</f>
        <v>2.1614035087719297E-2</v>
      </c>
      <c r="N250" s="263" t="str">
        <f t="shared" si="14"/>
        <v xml:space="preserve"> </v>
      </c>
      <c r="O250" s="269"/>
      <c r="P250" s="263" t="str">
        <f t="shared" si="15"/>
        <v xml:space="preserve"> </v>
      </c>
    </row>
    <row r="251" spans="1:16" s="4" customFormat="1" x14ac:dyDescent="0.2">
      <c r="A251" s="267" t="s">
        <v>1761</v>
      </c>
      <c r="B251" s="268" t="s">
        <v>1137</v>
      </c>
      <c r="C251" s="269" t="s">
        <v>3474</v>
      </c>
      <c r="D251" s="270">
        <v>1108</v>
      </c>
      <c r="E251" s="271">
        <v>30867</v>
      </c>
      <c r="F251" s="263" t="str">
        <f t="shared" si="12"/>
        <v xml:space="preserve"> </v>
      </c>
      <c r="G251" s="267" t="s">
        <v>21</v>
      </c>
      <c r="H251" s="267" t="s">
        <v>58</v>
      </c>
      <c r="I251" s="263" t="str">
        <f t="shared" si="13"/>
        <v xml:space="preserve"> </v>
      </c>
      <c r="J251" s="272" t="str">
        <f>IF(D251&gt;=('28 Populations and thresholds'!$I$198),"YES"," ")</f>
        <v>YES</v>
      </c>
      <c r="K251" s="272" t="str">
        <f>IF(J251="YES"," ",IF(D251&gt;=('28 Populations and thresholds'!$I$198)*0.25,"YES"))</f>
        <v xml:space="preserve"> </v>
      </c>
      <c r="L251" s="272" t="b">
        <f>OR('28 Populations and thresholds'!$J$198="CR",'28 Populations and thresholds'!$J$198="EN",'28 Populations and thresholds'!$J$198="VU")</f>
        <v>0</v>
      </c>
      <c r="M251" s="273">
        <f>D251/'28 Populations and thresholds'!$H$198</f>
        <v>5.036363636363636E-2</v>
      </c>
      <c r="N251" s="263" t="str">
        <f t="shared" si="14"/>
        <v xml:space="preserve"> </v>
      </c>
      <c r="O251" s="269"/>
      <c r="P251" s="263" t="str">
        <f t="shared" si="15"/>
        <v xml:space="preserve"> </v>
      </c>
    </row>
    <row r="252" spans="1:16" s="4" customFormat="1" x14ac:dyDescent="0.2">
      <c r="A252" s="143" t="s">
        <v>1761</v>
      </c>
      <c r="B252" s="40" t="s">
        <v>938</v>
      </c>
      <c r="C252" s="4" t="s">
        <v>3755</v>
      </c>
      <c r="D252" s="41">
        <v>414</v>
      </c>
      <c r="E252" s="46">
        <v>36615</v>
      </c>
      <c r="F252" s="263" t="str">
        <f t="shared" si="12"/>
        <v xml:space="preserve"> </v>
      </c>
      <c r="G252" s="143" t="s">
        <v>21</v>
      </c>
      <c r="H252" s="143" t="s">
        <v>680</v>
      </c>
      <c r="I252" s="263" t="str">
        <f t="shared" si="13"/>
        <v xml:space="preserve"> </v>
      </c>
      <c r="J252" s="38" t="str">
        <f>IF(D252&gt;=('28 Populations and thresholds'!$I$174),"YES"," ")</f>
        <v>YES</v>
      </c>
      <c r="K252" s="38" t="str">
        <f>IF(J252="YES"," ",IF(D252&gt;=('28 Populations and thresholds'!$I$174)*0.25,"YES"))</f>
        <v xml:space="preserve"> </v>
      </c>
      <c r="L252" s="38" t="b">
        <f>OR('28 Populations and thresholds'!$J$174="CR",'28 Populations and thresholds'!$J$174="EN",'28 Populations and thresholds'!$J$174="VU")</f>
        <v>0</v>
      </c>
      <c r="M252" s="75">
        <f>D252/'28 Populations and thresholds'!$H$174</f>
        <v>1.7999999999999999E-2</v>
      </c>
      <c r="N252" s="263" t="str">
        <f t="shared" si="14"/>
        <v xml:space="preserve"> </v>
      </c>
      <c r="O252" s="12"/>
      <c r="P252" s="263" t="str">
        <f t="shared" si="15"/>
        <v xml:space="preserve"> </v>
      </c>
    </row>
    <row r="253" spans="1:16" s="4" customFormat="1" x14ac:dyDescent="0.2">
      <c r="A253" s="143" t="s">
        <v>1761</v>
      </c>
      <c r="B253" s="40" t="s">
        <v>938</v>
      </c>
      <c r="C253" s="40" t="s">
        <v>3757</v>
      </c>
      <c r="D253" s="41">
        <v>65000</v>
      </c>
      <c r="E253" s="46">
        <v>33970</v>
      </c>
      <c r="F253" s="263" t="str">
        <f t="shared" si="12"/>
        <v xml:space="preserve"> </v>
      </c>
      <c r="G253" s="143" t="s">
        <v>21</v>
      </c>
      <c r="H253" s="143" t="s">
        <v>486</v>
      </c>
      <c r="I253" s="263" t="str">
        <f t="shared" si="13"/>
        <v xml:space="preserve"> </v>
      </c>
      <c r="J253" s="38" t="str">
        <f>IF(D253&gt;=('28 Populations and thresholds'!$I$176),"YES"," ")</f>
        <v>YES</v>
      </c>
      <c r="K253" s="38" t="str">
        <f>IF(J253="YES"," ",IF(D253&gt;=('28 Populations and thresholds'!$I$176)*0.25,"YES"))</f>
        <v xml:space="preserve"> </v>
      </c>
      <c r="L253" s="38" t="b">
        <f>OR('28 Populations and thresholds'!$J$176="CR",'28 Populations and thresholds'!$J$176="EN",'28 Populations and thresholds'!$J$176="VU")</f>
        <v>0</v>
      </c>
      <c r="M253" s="75">
        <f>D253/('28 Populations and thresholds'!$H$176)</f>
        <v>0.4452054794520548</v>
      </c>
      <c r="N253" s="263" t="str">
        <f t="shared" si="14"/>
        <v xml:space="preserve"> </v>
      </c>
      <c r="O253" s="12"/>
      <c r="P253" s="263" t="str">
        <f t="shared" si="15"/>
        <v xml:space="preserve"> </v>
      </c>
    </row>
    <row r="254" spans="1:16" s="4" customFormat="1" x14ac:dyDescent="0.2">
      <c r="A254" s="143" t="s">
        <v>1761</v>
      </c>
      <c r="B254" s="40" t="s">
        <v>938</v>
      </c>
      <c r="C254" s="111" t="s">
        <v>3756</v>
      </c>
      <c r="D254" s="41">
        <v>7374</v>
      </c>
      <c r="E254" s="46">
        <v>33209</v>
      </c>
      <c r="F254" s="263" t="str">
        <f t="shared" si="12"/>
        <v xml:space="preserve"> </v>
      </c>
      <c r="G254" s="143" t="s">
        <v>21</v>
      </c>
      <c r="H254" s="143" t="s">
        <v>58</v>
      </c>
      <c r="I254" s="263" t="str">
        <f t="shared" si="13"/>
        <v xml:space="preserve"> </v>
      </c>
      <c r="J254" s="38" t="str">
        <f>IF(D254&gt;=('28 Populations and thresholds'!$I$175),"YES"," ")</f>
        <v>YES</v>
      </c>
      <c r="K254" s="38" t="str">
        <f>IF(J254="YES"," ",IF(D254&gt;=('28 Populations and thresholds'!$I$175)*0.25,"YES"))</f>
        <v xml:space="preserve"> </v>
      </c>
      <c r="L254" s="38" t="b">
        <f>OR('28 Populations and thresholds'!$J$175="CR",'28 Populations and thresholds'!$J$175="EN",'28 Populations and thresholds'!$J$175="VU")</f>
        <v>0</v>
      </c>
      <c r="M254" s="75">
        <f>D254/'28 Populations and thresholds'!$H$175</f>
        <v>5.3050359712230218E-2</v>
      </c>
      <c r="N254" s="263" t="str">
        <f t="shared" si="14"/>
        <v xml:space="preserve"> </v>
      </c>
      <c r="P254" s="263" t="str">
        <f t="shared" si="15"/>
        <v xml:space="preserve"> </v>
      </c>
    </row>
    <row r="255" spans="1:16" s="4" customFormat="1" x14ac:dyDescent="0.2">
      <c r="A255" s="143" t="s">
        <v>1761</v>
      </c>
      <c r="B255" s="40" t="s">
        <v>938</v>
      </c>
      <c r="C255" s="4" t="s">
        <v>3761</v>
      </c>
      <c r="D255" s="41">
        <v>1000</v>
      </c>
      <c r="E255" s="46">
        <v>36079</v>
      </c>
      <c r="F255" s="263" t="str">
        <f t="shared" si="12"/>
        <v xml:space="preserve"> </v>
      </c>
      <c r="G255" s="143" t="s">
        <v>21</v>
      </c>
      <c r="H255" s="143" t="s">
        <v>128</v>
      </c>
      <c r="I255" s="263" t="str">
        <f t="shared" si="13"/>
        <v xml:space="preserve"> </v>
      </c>
      <c r="J255" s="38" t="str">
        <f>IF(D255&gt;=('28 Populations and thresholds'!$I$187),"YES"," ")</f>
        <v>YES</v>
      </c>
      <c r="K255" s="38" t="str">
        <f>IF(J255="YES"," ",IF(D255&gt;=('28 Populations and thresholds'!$I$187)*0.25,"YES"))</f>
        <v xml:space="preserve"> </v>
      </c>
      <c r="L255" s="38" t="b">
        <f>OR('28 Populations and thresholds'!$J$187="CR",'28 Populations and thresholds'!$J$187="EN",'28 Populations and thresholds'!$J$187="VU")</f>
        <v>0</v>
      </c>
      <c r="M255" s="75">
        <f>D255/'28 Populations and thresholds'!$H$187</f>
        <v>0.01</v>
      </c>
      <c r="N255" s="263" t="str">
        <f t="shared" si="14"/>
        <v xml:space="preserve"> </v>
      </c>
      <c r="P255" s="263" t="str">
        <f t="shared" si="15"/>
        <v xml:space="preserve"> </v>
      </c>
    </row>
    <row r="256" spans="1:16" s="4" customFormat="1" x14ac:dyDescent="0.2">
      <c r="A256" s="143" t="s">
        <v>1761</v>
      </c>
      <c r="B256" s="40" t="s">
        <v>938</v>
      </c>
      <c r="C256" s="4" t="s">
        <v>3480</v>
      </c>
      <c r="D256" s="41">
        <v>6000</v>
      </c>
      <c r="E256" s="46">
        <v>30360</v>
      </c>
      <c r="F256" s="263" t="str">
        <f t="shared" si="12"/>
        <v xml:space="preserve"> </v>
      </c>
      <c r="G256" s="143" t="s">
        <v>21</v>
      </c>
      <c r="H256" s="143" t="s">
        <v>58</v>
      </c>
      <c r="I256" s="263" t="str">
        <f t="shared" si="13"/>
        <v xml:space="preserve"> </v>
      </c>
      <c r="J256" s="38" t="str">
        <f>IF(D256&gt;=('28 Populations and thresholds'!$I$203),"YES"," ")</f>
        <v>YES</v>
      </c>
      <c r="K256" s="38" t="str">
        <f>IF(J256="YES"," ",IF(D256&gt;=('28 Populations and thresholds'!$I$203)*0.25,"YES"))</f>
        <v xml:space="preserve"> </v>
      </c>
      <c r="L256" s="38" t="b">
        <f>OR('28 Populations and thresholds'!$J$203="CR",'28 Populations and thresholds'!$J$203="EN",'28 Populations and thresholds'!$J$203="VU")</f>
        <v>0</v>
      </c>
      <c r="M256" s="75">
        <f>D256/'28 Populations and thresholds'!$H$203</f>
        <v>4.4444444444444446E-2</v>
      </c>
      <c r="N256" s="263" t="str">
        <f t="shared" si="14"/>
        <v xml:space="preserve"> </v>
      </c>
      <c r="P256" s="263" t="str">
        <f t="shared" si="15"/>
        <v xml:space="preserve"> </v>
      </c>
    </row>
    <row r="257" spans="1:16" s="4" customFormat="1" x14ac:dyDescent="0.2">
      <c r="A257" s="143" t="s">
        <v>1761</v>
      </c>
      <c r="B257" s="40" t="s">
        <v>938</v>
      </c>
      <c r="C257" s="4" t="s">
        <v>3470</v>
      </c>
      <c r="D257" s="41">
        <v>2160</v>
      </c>
      <c r="E257" s="46">
        <v>33970</v>
      </c>
      <c r="F257" s="263" t="str">
        <f t="shared" ref="F257:F320" si="16">" "</f>
        <v xml:space="preserve"> </v>
      </c>
      <c r="G257" s="143" t="s">
        <v>21</v>
      </c>
      <c r="H257" s="143" t="s">
        <v>58</v>
      </c>
      <c r="I257" s="263" t="str">
        <f t="shared" ref="I257:I320" si="17">" "</f>
        <v xml:space="preserve"> </v>
      </c>
      <c r="J257" s="38" t="str">
        <f>IF(D257&gt;=('28 Populations and thresholds'!$I$181),"YES"," ")</f>
        <v>YES</v>
      </c>
      <c r="K257" s="38" t="str">
        <f>IF(J257="YES"," ",IF(D257&gt;=('28 Populations and thresholds'!$I$181)*0.25,"YES"))</f>
        <v xml:space="preserve"> </v>
      </c>
      <c r="L257" s="38" t="b">
        <f>OR('28 Populations and thresholds'!$J$181="CR",'28 Populations and thresholds'!$J$181="EN",'28 Populations and thresholds'!$J$181="VU")</f>
        <v>1</v>
      </c>
      <c r="M257" s="75">
        <f>D257/'28 Populations and thresholds'!$H$181</f>
        <v>6.7500000000000004E-2</v>
      </c>
      <c r="N257" s="263" t="str">
        <f t="shared" ref="N257:N320" si="18">" "</f>
        <v xml:space="preserve"> </v>
      </c>
      <c r="P257" s="263" t="str">
        <f t="shared" ref="P257:P320" si="19">" "</f>
        <v xml:space="preserve"> </v>
      </c>
    </row>
    <row r="258" spans="1:16" s="4" customFormat="1" x14ac:dyDescent="0.2">
      <c r="A258" s="143" t="s">
        <v>1761</v>
      </c>
      <c r="B258" s="40" t="s">
        <v>938</v>
      </c>
      <c r="C258" s="4" t="s">
        <v>3461</v>
      </c>
      <c r="D258" s="41">
        <v>26900</v>
      </c>
      <c r="E258" s="43"/>
      <c r="F258" s="263" t="str">
        <f t="shared" si="16"/>
        <v xml:space="preserve"> </v>
      </c>
      <c r="G258" s="143" t="s">
        <v>21</v>
      </c>
      <c r="H258" s="143" t="s">
        <v>490</v>
      </c>
      <c r="I258" s="263" t="str">
        <f t="shared" si="17"/>
        <v xml:space="preserve"> </v>
      </c>
      <c r="J258" s="38" t="str">
        <f>IF(D258&gt;=('28 Populations and thresholds'!$I$164),"YES"," ")</f>
        <v>YES</v>
      </c>
      <c r="K258" s="38" t="str">
        <f>IF(J258="YES"," ",IF(D258&gt;=('28 Populations and thresholds'!$I$164)*0.25,"YES"))</f>
        <v xml:space="preserve"> </v>
      </c>
      <c r="L258" s="38" t="b">
        <f>OR('28 Populations and thresholds'!$J$164="CR",'28 Populations and thresholds'!$J$164="EN",'28 Populations and thresholds'!$J$164="VU")</f>
        <v>0</v>
      </c>
      <c r="M258" s="75">
        <f>D258/'28 Populations and thresholds'!$H$164</f>
        <v>0.34050632911392403</v>
      </c>
      <c r="N258" s="263" t="str">
        <f t="shared" si="18"/>
        <v xml:space="preserve"> </v>
      </c>
      <c r="P258" s="263" t="str">
        <f t="shared" si="19"/>
        <v xml:space="preserve"> </v>
      </c>
    </row>
    <row r="259" spans="1:16" s="4" customFormat="1" x14ac:dyDescent="0.2">
      <c r="A259" s="143" t="s">
        <v>1761</v>
      </c>
      <c r="B259" s="40" t="s">
        <v>938</v>
      </c>
      <c r="C259" s="4" t="s">
        <v>3451</v>
      </c>
      <c r="D259" s="41">
        <v>1300</v>
      </c>
      <c r="E259" s="43"/>
      <c r="F259" s="263" t="str">
        <f t="shared" si="16"/>
        <v xml:space="preserve"> </v>
      </c>
      <c r="G259" s="143" t="s">
        <v>21</v>
      </c>
      <c r="H259" s="143" t="s">
        <v>486</v>
      </c>
      <c r="I259" s="263" t="str">
        <f t="shared" si="17"/>
        <v xml:space="preserve"> </v>
      </c>
      <c r="J259" s="38" t="str">
        <f>IF(D259&gt;=('28 Populations and thresholds'!$I$154),"YES"," ")</f>
        <v>YES</v>
      </c>
      <c r="K259" s="38" t="str">
        <f>IF(J259="YES"," ",IF(D259&gt;=('28 Populations and thresholds'!$I$154)*0.25,"YES"))</f>
        <v xml:space="preserve"> </v>
      </c>
      <c r="L259" s="38" t="b">
        <f>OR('28 Populations and thresholds'!$J$154="CR",'28 Populations and thresholds'!$J$154="EN",'28 Populations and thresholds'!$J$154="VU")</f>
        <v>0</v>
      </c>
      <c r="M259" s="75">
        <f>D259/'28 Populations and thresholds'!$H$154</f>
        <v>1.2500000000000001E-2</v>
      </c>
      <c r="N259" s="263" t="str">
        <f t="shared" si="18"/>
        <v xml:space="preserve"> </v>
      </c>
      <c r="P259" s="263" t="str">
        <f t="shared" si="19"/>
        <v xml:space="preserve"> </v>
      </c>
    </row>
    <row r="260" spans="1:16" s="4" customFormat="1" x14ac:dyDescent="0.2">
      <c r="A260" s="143" t="s">
        <v>1761</v>
      </c>
      <c r="B260" s="40" t="s">
        <v>938</v>
      </c>
      <c r="C260" s="4" t="s">
        <v>3765</v>
      </c>
      <c r="D260" s="41">
        <v>3185</v>
      </c>
      <c r="E260" s="46">
        <v>31153</v>
      </c>
      <c r="F260" s="263" t="str">
        <f t="shared" si="16"/>
        <v xml:space="preserve"> </v>
      </c>
      <c r="G260" s="143" t="s">
        <v>21</v>
      </c>
      <c r="H260" s="143" t="s">
        <v>478</v>
      </c>
      <c r="I260" s="263" t="str">
        <f t="shared" si="17"/>
        <v xml:space="preserve"> </v>
      </c>
      <c r="J260" s="38" t="str">
        <f>IF(D260&gt;=('28 Populations and thresholds'!$I$193),"YES"," ")</f>
        <v>YES</v>
      </c>
      <c r="K260" s="38" t="str">
        <f>IF(J260="YES"," ",IF(D260&gt;=('28 Populations and thresholds'!$I$193)*0.25,"YES"))</f>
        <v xml:space="preserve"> </v>
      </c>
      <c r="L260" s="38" t="b">
        <f>OR('28 Populations and thresholds'!$J$193="CR",'28 Populations and thresholds'!$J$193="EN",'28 Populations and thresholds'!$J$193="VU")</f>
        <v>0</v>
      </c>
      <c r="M260" s="75">
        <f>D260/'28 Populations and thresholds'!$H$193</f>
        <v>7.2386363636363638E-2</v>
      </c>
      <c r="N260" s="263" t="str">
        <f t="shared" si="18"/>
        <v xml:space="preserve"> </v>
      </c>
      <c r="P260" s="263" t="str">
        <f t="shared" si="19"/>
        <v xml:space="preserve"> </v>
      </c>
    </row>
    <row r="261" spans="1:16" s="4" customFormat="1" x14ac:dyDescent="0.2">
      <c r="A261" s="143" t="s">
        <v>1761</v>
      </c>
      <c r="B261" s="40" t="s">
        <v>938</v>
      </c>
      <c r="C261" s="4" t="s">
        <v>3466</v>
      </c>
      <c r="D261" s="41">
        <v>5000</v>
      </c>
      <c r="E261" s="43"/>
      <c r="F261" s="263" t="str">
        <f t="shared" si="16"/>
        <v xml:space="preserve"> </v>
      </c>
      <c r="G261" s="143" t="s">
        <v>21</v>
      </c>
      <c r="H261" s="143" t="s">
        <v>618</v>
      </c>
      <c r="I261" s="263" t="str">
        <f t="shared" si="17"/>
        <v xml:space="preserve"> </v>
      </c>
      <c r="J261" s="38" t="str">
        <f>IF(D261&gt;=('28 Populations and thresholds'!$I$178),"YES"," ")</f>
        <v>YES</v>
      </c>
      <c r="K261" s="38" t="str">
        <f>IF(J261="YES"," ",IF(D261&gt;=('28 Populations and thresholds'!$I$178)*0.25,"YES"))</f>
        <v xml:space="preserve"> </v>
      </c>
      <c r="L261" s="38" t="b">
        <f>OR('28 Populations and thresholds'!$J$178="CR",'28 Populations and thresholds'!$J$178="EN",'28 Populations and thresholds'!$J$178="VU")</f>
        <v>0</v>
      </c>
      <c r="M261" s="75">
        <f>D261/'28 Populations and thresholds'!$H$178</f>
        <v>2.7777777777777776E-2</v>
      </c>
      <c r="N261" s="263" t="str">
        <f t="shared" si="18"/>
        <v xml:space="preserve"> </v>
      </c>
      <c r="P261" s="263" t="str">
        <f t="shared" si="19"/>
        <v xml:space="preserve"> </v>
      </c>
    </row>
    <row r="262" spans="1:16" s="4" customFormat="1" x14ac:dyDescent="0.2">
      <c r="A262" s="143" t="s">
        <v>1761</v>
      </c>
      <c r="B262" s="40" t="s">
        <v>938</v>
      </c>
      <c r="C262" s="4" t="s">
        <v>3462</v>
      </c>
      <c r="D262" s="41">
        <v>8700</v>
      </c>
      <c r="E262" s="43"/>
      <c r="F262" s="263" t="str">
        <f t="shared" si="16"/>
        <v xml:space="preserve"> </v>
      </c>
      <c r="G262" s="143" t="s">
        <v>21</v>
      </c>
      <c r="H262" s="143" t="s">
        <v>486</v>
      </c>
      <c r="I262" s="263" t="str">
        <f t="shared" si="17"/>
        <v xml:space="preserve"> </v>
      </c>
      <c r="J262" s="38" t="str">
        <f>IF(D262&gt;=('28 Populations and thresholds'!$I$165),"YES"," ")</f>
        <v>YES</v>
      </c>
      <c r="K262" s="38" t="str">
        <f>IF(J262="YES"," ",IF(D262&gt;=('28 Populations and thresholds'!$I$165)*0.25,"YES"))</f>
        <v xml:space="preserve"> </v>
      </c>
      <c r="L262" s="38" t="b">
        <f>OR('28 Populations and thresholds'!$J$165="CR",'28 Populations and thresholds'!$J$165="EN",'28 Populations and thresholds'!$J$165="VU")</f>
        <v>0</v>
      </c>
      <c r="M262" s="75">
        <f>D262/'28 Populations and thresholds'!$H$165</f>
        <v>5.6129032258064517E-2</v>
      </c>
      <c r="N262" s="263" t="str">
        <f t="shared" si="18"/>
        <v xml:space="preserve"> </v>
      </c>
      <c r="O262" s="12"/>
      <c r="P262" s="263" t="str">
        <f t="shared" si="19"/>
        <v xml:space="preserve"> </v>
      </c>
    </row>
    <row r="263" spans="1:16" s="4" customFormat="1" x14ac:dyDescent="0.2">
      <c r="A263" s="143" t="s">
        <v>1761</v>
      </c>
      <c r="B263" s="40" t="s">
        <v>938</v>
      </c>
      <c r="C263" s="40" t="s">
        <v>3768</v>
      </c>
      <c r="D263" s="41">
        <v>11200</v>
      </c>
      <c r="E263" s="43"/>
      <c r="F263" s="263" t="str">
        <f t="shared" si="16"/>
        <v xml:space="preserve"> </v>
      </c>
      <c r="G263" s="143" t="s">
        <v>21</v>
      </c>
      <c r="H263" s="143" t="s">
        <v>486</v>
      </c>
      <c r="I263" s="263" t="str">
        <f t="shared" si="17"/>
        <v xml:space="preserve"> </v>
      </c>
      <c r="J263" s="38" t="str">
        <f>IF(D263&gt;=('28 Populations and thresholds'!$I$196),"YES"," ")</f>
        <v>YES</v>
      </c>
      <c r="K263" s="38" t="str">
        <f>IF(J263="YES"," ",IF(D263&gt;=('28 Populations and thresholds'!$I$196)*0.25,"YES"))</f>
        <v xml:space="preserve"> </v>
      </c>
      <c r="L263" s="38" t="b">
        <f>OR('28 Populations and thresholds'!$J$196="CR",'28 Populations and thresholds'!$J$196="EN",'28 Populations and thresholds'!$J$196="VU")</f>
        <v>0</v>
      </c>
      <c r="M263" s="75">
        <f>D263/'28 Populations and thresholds'!$H$196</f>
        <v>0.18064516129032257</v>
      </c>
      <c r="N263" s="263" t="str">
        <f t="shared" si="18"/>
        <v xml:space="preserve"> </v>
      </c>
      <c r="O263" s="12" t="s">
        <v>4696</v>
      </c>
      <c r="P263" s="263" t="str">
        <f t="shared" si="19"/>
        <v xml:space="preserve"> </v>
      </c>
    </row>
    <row r="264" spans="1:16" s="4" customFormat="1" x14ac:dyDescent="0.2">
      <c r="A264" s="143" t="s">
        <v>1761</v>
      </c>
      <c r="B264" s="40" t="s">
        <v>938</v>
      </c>
      <c r="C264" s="4" t="s">
        <v>3770</v>
      </c>
      <c r="D264" s="41">
        <v>19800</v>
      </c>
      <c r="E264" s="43"/>
      <c r="F264" s="263" t="str">
        <f t="shared" si="16"/>
        <v xml:space="preserve"> </v>
      </c>
      <c r="G264" s="143" t="s">
        <v>21</v>
      </c>
      <c r="H264" s="143" t="s">
        <v>486</v>
      </c>
      <c r="I264" s="263" t="str">
        <f t="shared" si="17"/>
        <v xml:space="preserve"> </v>
      </c>
      <c r="J264" s="38" t="str">
        <f>IF(D264&gt;=('28 Populations and thresholds'!$I$199),"YES"," ")</f>
        <v>YES</v>
      </c>
      <c r="K264" s="38" t="str">
        <f>IF(J264="YES"," ",IF(D264&gt;=('28 Populations and thresholds'!$I$199)*0.25,"YES"))</f>
        <v xml:space="preserve"> </v>
      </c>
      <c r="L264" s="38" t="b">
        <f>OR('28 Populations and thresholds'!$J$199="CR",'28 Populations and thresholds'!$J$199="EN",'28 Populations and thresholds'!$J$199="VU")</f>
        <v>0</v>
      </c>
      <c r="M264" s="75">
        <f>D264/'28 Populations and thresholds'!$H$199</f>
        <v>6.2857142857142861E-2</v>
      </c>
      <c r="N264" s="263" t="str">
        <f t="shared" si="18"/>
        <v xml:space="preserve"> </v>
      </c>
      <c r="P264" s="263" t="str">
        <f t="shared" si="19"/>
        <v xml:space="preserve"> </v>
      </c>
    </row>
    <row r="265" spans="1:16" s="4" customFormat="1" x14ac:dyDescent="0.2">
      <c r="A265" s="143" t="s">
        <v>1761</v>
      </c>
      <c r="B265" s="40" t="s">
        <v>938</v>
      </c>
      <c r="C265" s="4" t="s">
        <v>3766</v>
      </c>
      <c r="D265" s="41">
        <v>2060</v>
      </c>
      <c r="E265" s="43"/>
      <c r="F265" s="263" t="str">
        <f t="shared" si="16"/>
        <v xml:space="preserve"> </v>
      </c>
      <c r="G265" s="143" t="s">
        <v>21</v>
      </c>
      <c r="H265" s="143" t="s">
        <v>486</v>
      </c>
      <c r="I265" s="263" t="str">
        <f t="shared" si="17"/>
        <v xml:space="preserve"> </v>
      </c>
      <c r="J265" s="38" t="str">
        <f>IF(D265&gt;=('28 Populations and thresholds'!$I$194),"YES"," ")</f>
        <v>YES</v>
      </c>
      <c r="K265" s="38" t="str">
        <f>IF(J265="YES"," ",IF(D265&gt;=('28 Populations and thresholds'!$I$194)*0.25,"YES"))</f>
        <v xml:space="preserve"> </v>
      </c>
      <c r="L265" s="38" t="b">
        <f>OR('28 Populations and thresholds'!$J$194="CR",'28 Populations and thresholds'!$J$194="EN",'28 Populations and thresholds'!$J$194="VU")</f>
        <v>0</v>
      </c>
      <c r="M265" s="75">
        <f>D265/'28 Populations and thresholds'!$H$194</f>
        <v>7.2280701754385959E-2</v>
      </c>
      <c r="N265" s="263" t="str">
        <f t="shared" si="18"/>
        <v xml:space="preserve"> </v>
      </c>
      <c r="P265" s="263" t="str">
        <f t="shared" si="19"/>
        <v xml:space="preserve"> </v>
      </c>
    </row>
    <row r="266" spans="1:16" s="4" customFormat="1" x14ac:dyDescent="0.2">
      <c r="A266" s="143" t="s">
        <v>1761</v>
      </c>
      <c r="B266" s="40" t="s">
        <v>938</v>
      </c>
      <c r="C266" s="111" t="s">
        <v>3763</v>
      </c>
      <c r="D266" s="41">
        <v>1840</v>
      </c>
      <c r="E266" s="46">
        <v>37964</v>
      </c>
      <c r="F266" s="263" t="str">
        <f t="shared" si="16"/>
        <v xml:space="preserve"> </v>
      </c>
      <c r="G266" s="143" t="s">
        <v>21</v>
      </c>
      <c r="H266" s="143" t="s">
        <v>58</v>
      </c>
      <c r="I266" s="263" t="str">
        <f t="shared" si="17"/>
        <v xml:space="preserve"> </v>
      </c>
      <c r="J266" s="38" t="str">
        <f>IF(D266&gt;=('28 Populations and thresholds'!$I$191),"YES"," ")</f>
        <v>YES</v>
      </c>
      <c r="K266" s="38" t="str">
        <f>IF(J266="YES"," ",IF(D266&gt;=('28 Populations and thresholds'!$I$191)*0.25,"YES"))</f>
        <v xml:space="preserve"> </v>
      </c>
      <c r="L266" s="38" t="b">
        <f>OR('28 Populations and thresholds'!$J$191="CR",'28 Populations and thresholds'!$J$191="EN",'28 Populations and thresholds'!$J$191="VU")</f>
        <v>0</v>
      </c>
      <c r="M266" s="75">
        <f>D266/'28 Populations and thresholds'!$H$191</f>
        <v>3.6799999999999999E-2</v>
      </c>
      <c r="N266" s="263" t="str">
        <f t="shared" si="18"/>
        <v xml:space="preserve"> </v>
      </c>
      <c r="P266" s="263" t="str">
        <f t="shared" si="19"/>
        <v xml:space="preserve"> </v>
      </c>
    </row>
    <row r="267" spans="1:16" s="4" customFormat="1" x14ac:dyDescent="0.2">
      <c r="A267" s="143" t="s">
        <v>1761</v>
      </c>
      <c r="B267" s="40" t="s">
        <v>938</v>
      </c>
      <c r="C267" s="111" t="s">
        <v>3758</v>
      </c>
      <c r="D267" s="41">
        <v>1020</v>
      </c>
      <c r="E267" s="43"/>
      <c r="F267" s="263" t="str">
        <f t="shared" si="16"/>
        <v xml:space="preserve"> </v>
      </c>
      <c r="G267" s="143" t="s">
        <v>21</v>
      </c>
      <c r="H267" s="143" t="s">
        <v>486</v>
      </c>
      <c r="I267" s="263" t="str">
        <f t="shared" si="17"/>
        <v xml:space="preserve"> </v>
      </c>
      <c r="J267" s="38" t="str">
        <f>IF(D267&gt;=('28 Populations and thresholds'!$I$179),"YES"," ")</f>
        <v>YES</v>
      </c>
      <c r="K267" s="38" t="str">
        <f>IF(J267="YES"," ",IF(D267&gt;=('28 Populations and thresholds'!$I$179)*0.25,"YES"))</f>
        <v xml:space="preserve"> </v>
      </c>
      <c r="L267" s="38" t="b">
        <f>OR('28 Populations and thresholds'!$J$179="CR",'28 Populations and thresholds'!$J$179="EN",'28 Populations and thresholds'!$J$179="VU")</f>
        <v>0</v>
      </c>
      <c r="M267" s="75">
        <f>D267/'28 Populations and thresholds'!$H$179</f>
        <v>1.8545454545454546E-2</v>
      </c>
      <c r="N267" s="263" t="str">
        <f t="shared" si="18"/>
        <v xml:space="preserve"> </v>
      </c>
      <c r="P267" s="263" t="str">
        <f t="shared" si="19"/>
        <v xml:space="preserve"> </v>
      </c>
    </row>
    <row r="268" spans="1:16" s="4" customFormat="1" x14ac:dyDescent="0.2">
      <c r="A268" s="12" t="s">
        <v>1761</v>
      </c>
      <c r="B268" s="4" t="s">
        <v>3476</v>
      </c>
      <c r="C268" s="115" t="s">
        <v>3776</v>
      </c>
      <c r="D268" s="105">
        <v>350</v>
      </c>
      <c r="E268" s="106" t="s">
        <v>4287</v>
      </c>
      <c r="F268" s="263" t="str">
        <f t="shared" si="16"/>
        <v xml:space="preserve"> </v>
      </c>
      <c r="G268" s="12"/>
      <c r="H268" s="12" t="s">
        <v>4285</v>
      </c>
      <c r="I268" s="263" t="str">
        <f t="shared" si="17"/>
        <v xml:space="preserve"> </v>
      </c>
      <c r="J268" s="38" t="str">
        <f>IF(D268&gt;=('28 Populations and thresholds'!$I$210),"YES"," ")</f>
        <v>YES</v>
      </c>
      <c r="K268" s="38" t="str">
        <f>IF(J268="YES"," ",IF(D268&gt;=('28 Populations and thresholds'!$I$210)*0.25,"YES"))</f>
        <v xml:space="preserve"> </v>
      </c>
      <c r="L268" s="38" t="b">
        <f>OR('28 Populations and thresholds'!$J$210="CR",'28 Populations and thresholds'!$J$210="EN",'28 Populations and thresholds'!$J$210="VU")</f>
        <v>0</v>
      </c>
      <c r="M268" s="75">
        <f>D268/'28 Populations and thresholds'!$H$210</f>
        <v>1.4E-2</v>
      </c>
      <c r="N268" s="263" t="str">
        <f t="shared" si="18"/>
        <v xml:space="preserve"> </v>
      </c>
      <c r="O268" s="12" t="s">
        <v>4587</v>
      </c>
      <c r="P268" s="263" t="str">
        <f t="shared" si="19"/>
        <v xml:space="preserve"> </v>
      </c>
    </row>
    <row r="269" spans="1:16" s="4" customFormat="1" x14ac:dyDescent="0.2">
      <c r="A269" s="12" t="s">
        <v>1761</v>
      </c>
      <c r="B269" s="4" t="s">
        <v>3476</v>
      </c>
      <c r="C269" s="115" t="s">
        <v>3767</v>
      </c>
      <c r="D269" s="105">
        <v>27390</v>
      </c>
      <c r="E269" s="106" t="s">
        <v>4286</v>
      </c>
      <c r="F269" s="263" t="str">
        <f t="shared" si="16"/>
        <v xml:space="preserve"> </v>
      </c>
      <c r="G269" s="12"/>
      <c r="H269" s="12" t="s">
        <v>4285</v>
      </c>
      <c r="I269" s="263" t="str">
        <f t="shared" si="17"/>
        <v xml:space="preserve"> </v>
      </c>
      <c r="J269" s="38" t="str">
        <f>IF(D269&gt;=('28 Populations and thresholds'!$I$195),"YES"," ")</f>
        <v>YES</v>
      </c>
      <c r="K269" s="38" t="str">
        <f>IF(J269="YES"," ",IF(D269&gt;=('28 Populations and thresholds'!$I$195)*0.25,"YES"))</f>
        <v xml:space="preserve"> </v>
      </c>
      <c r="L269" s="38" t="b">
        <f>OR('28 Populations and thresholds'!$J$195="CR",'28 Populations and thresholds'!$J$195="EN",'28 Populations and thresholds'!$J$195="VU")</f>
        <v>1</v>
      </c>
      <c r="M269" s="75">
        <f>D269/'28 Populations and thresholds'!$H$195</f>
        <v>9.444827586206897E-2</v>
      </c>
      <c r="N269" s="263" t="str">
        <f t="shared" si="18"/>
        <v xml:space="preserve"> </v>
      </c>
      <c r="O269" s="12" t="s">
        <v>4587</v>
      </c>
      <c r="P269" s="263" t="str">
        <f t="shared" si="19"/>
        <v xml:space="preserve"> </v>
      </c>
    </row>
    <row r="270" spans="1:16" s="4" customFormat="1" x14ac:dyDescent="0.2">
      <c r="A270" s="143" t="s">
        <v>1761</v>
      </c>
      <c r="B270" s="4" t="s">
        <v>3476</v>
      </c>
      <c r="C270" s="4" t="s">
        <v>3474</v>
      </c>
      <c r="D270" s="105">
        <v>1754</v>
      </c>
      <c r="E270" s="106">
        <v>2007</v>
      </c>
      <c r="F270" s="263" t="str">
        <f t="shared" si="16"/>
        <v xml:space="preserve"> </v>
      </c>
      <c r="G270" s="12" t="s">
        <v>139</v>
      </c>
      <c r="H270" s="12" t="s">
        <v>3388</v>
      </c>
      <c r="I270" s="263" t="str">
        <f t="shared" si="17"/>
        <v xml:space="preserve"> </v>
      </c>
      <c r="J270" s="38" t="str">
        <f>IF(D270&gt;=('28 Populations and thresholds'!$I$198),"YES"," ")</f>
        <v>YES</v>
      </c>
      <c r="K270" s="38" t="str">
        <f>IF(J270="YES"," ",IF(D270&gt;=('28 Populations and thresholds'!$I$198)*0.25,"YES"))</f>
        <v xml:space="preserve"> </v>
      </c>
      <c r="L270" s="38" t="b">
        <f>OR('28 Populations and thresholds'!$J$198="CR",'28 Populations and thresholds'!$J$198="EN",'28 Populations and thresholds'!$J$198="VU")</f>
        <v>0</v>
      </c>
      <c r="M270" s="75">
        <f>D270/'28 Populations and thresholds'!$H$198</f>
        <v>7.972727272727273E-2</v>
      </c>
      <c r="N270" s="263" t="str">
        <f t="shared" si="18"/>
        <v xml:space="preserve"> </v>
      </c>
      <c r="P270" s="263" t="str">
        <f t="shared" si="19"/>
        <v xml:space="preserve"> </v>
      </c>
    </row>
    <row r="271" spans="1:16" s="4" customFormat="1" x14ac:dyDescent="0.2">
      <c r="A271" s="267" t="s">
        <v>1761</v>
      </c>
      <c r="B271" s="268" t="s">
        <v>1005</v>
      </c>
      <c r="C271" s="269" t="s">
        <v>3466</v>
      </c>
      <c r="D271" s="270">
        <v>52000</v>
      </c>
      <c r="E271" s="271">
        <v>31131</v>
      </c>
      <c r="F271" s="263" t="str">
        <f t="shared" si="16"/>
        <v xml:space="preserve"> </v>
      </c>
      <c r="G271" s="267" t="s">
        <v>21</v>
      </c>
      <c r="H271" s="267" t="s">
        <v>581</v>
      </c>
      <c r="I271" s="263" t="str">
        <f t="shared" si="17"/>
        <v xml:space="preserve"> </v>
      </c>
      <c r="J271" s="272" t="str">
        <f>IF(D271&gt;=('28 Populations and thresholds'!$I$178),"YES"," ")</f>
        <v>YES</v>
      </c>
      <c r="K271" s="272" t="str">
        <f>IF(J271="YES"," ",IF(D271&gt;=('28 Populations and thresholds'!$I$178)*0.25,"YES"))</f>
        <v xml:space="preserve"> </v>
      </c>
      <c r="L271" s="272" t="b">
        <f>OR('28 Populations and thresholds'!$J$178="CR",'28 Populations and thresholds'!$J$178="EN",'28 Populations and thresholds'!$J$178="VU")</f>
        <v>0</v>
      </c>
      <c r="M271" s="273">
        <f>D271/'28 Populations and thresholds'!$H$178</f>
        <v>0.28888888888888886</v>
      </c>
      <c r="N271" s="263" t="str">
        <f t="shared" si="18"/>
        <v xml:space="preserve"> </v>
      </c>
      <c r="O271" s="269"/>
      <c r="P271" s="263" t="str">
        <f t="shared" si="19"/>
        <v xml:space="preserve"> </v>
      </c>
    </row>
    <row r="272" spans="1:16" s="4" customFormat="1" x14ac:dyDescent="0.2">
      <c r="A272" s="275" t="s">
        <v>1761</v>
      </c>
      <c r="B272" s="283" t="s">
        <v>1005</v>
      </c>
      <c r="C272" s="278" t="s">
        <v>3743</v>
      </c>
      <c r="D272" s="279">
        <v>60000</v>
      </c>
      <c r="E272" s="285">
        <v>40222</v>
      </c>
      <c r="F272" s="263" t="str">
        <f t="shared" si="16"/>
        <v xml:space="preserve"> </v>
      </c>
      <c r="G272" s="275"/>
      <c r="H272" s="275" t="s">
        <v>4218</v>
      </c>
      <c r="I272" s="263" t="str">
        <f t="shared" si="17"/>
        <v xml:space="preserve"> </v>
      </c>
      <c r="J272" s="272" t="str">
        <f>IF(D272&gt;=('28 Populations and thresholds'!$I$149),"YES"," ")</f>
        <v>YES</v>
      </c>
      <c r="K272" s="272" t="str">
        <f>IF(J272="YES"," ",IF(D272&gt;=('28 Populations and thresholds'!$I$149)*0.25,"YES"))</f>
        <v xml:space="preserve"> </v>
      </c>
      <c r="L272" s="272" t="b">
        <f>OR('28 Populations and thresholds'!$J$149="CR",'28 Populations and thresholds'!$J$149="EN",'28 Populations and thresholds'!$J$149="VU")</f>
        <v>0</v>
      </c>
      <c r="M272" s="273">
        <f>D272/'28 Populations and thresholds'!$H$149</f>
        <v>2.0833333333333332E-2</v>
      </c>
      <c r="N272" s="263" t="str">
        <f t="shared" si="18"/>
        <v xml:space="preserve"> </v>
      </c>
      <c r="O272" s="275"/>
      <c r="P272" s="263" t="str">
        <f t="shared" si="19"/>
        <v xml:space="preserve"> </v>
      </c>
    </row>
    <row r="273" spans="1:16" s="4" customFormat="1" x14ac:dyDescent="0.2">
      <c r="A273" s="143" t="s">
        <v>1761</v>
      </c>
      <c r="B273" s="40" t="s">
        <v>949</v>
      </c>
      <c r="C273" s="4" t="s">
        <v>3756</v>
      </c>
      <c r="D273" s="41">
        <v>3015</v>
      </c>
      <c r="E273" s="43"/>
      <c r="F273" s="263" t="str">
        <f t="shared" si="16"/>
        <v xml:space="preserve"> </v>
      </c>
      <c r="G273" s="143" t="s">
        <v>21</v>
      </c>
      <c r="H273" s="143" t="s">
        <v>291</v>
      </c>
      <c r="I273" s="263" t="str">
        <f t="shared" si="17"/>
        <v xml:space="preserve"> </v>
      </c>
      <c r="J273" s="38" t="str">
        <f>IF(D273&gt;=('28 Populations and thresholds'!$I$175),"YES"," ")</f>
        <v>YES</v>
      </c>
      <c r="K273" s="38" t="str">
        <f>IF(J273="YES"," ",IF(D273&gt;=('28 Populations and thresholds'!$I$175)*0.25,"YES"))</f>
        <v xml:space="preserve"> </v>
      </c>
      <c r="L273" s="38" t="b">
        <f>OR('28 Populations and thresholds'!$J$175="CR",'28 Populations and thresholds'!$J$175="EN",'28 Populations and thresholds'!$J$175="VU")</f>
        <v>0</v>
      </c>
      <c r="M273" s="75">
        <f>D273/'28 Populations and thresholds'!$H$175</f>
        <v>2.1690647482014387E-2</v>
      </c>
      <c r="N273" s="263" t="str">
        <f t="shared" si="18"/>
        <v xml:space="preserve"> </v>
      </c>
      <c r="P273" s="263" t="str">
        <f t="shared" si="19"/>
        <v xml:space="preserve"> </v>
      </c>
    </row>
    <row r="274" spans="1:16" s="4" customFormat="1" x14ac:dyDescent="0.2">
      <c r="A274" s="143" t="s">
        <v>1761</v>
      </c>
      <c r="B274" s="40" t="s">
        <v>949</v>
      </c>
      <c r="C274" s="4" t="s">
        <v>3767</v>
      </c>
      <c r="D274" s="41">
        <v>21400</v>
      </c>
      <c r="E274" s="43"/>
      <c r="F274" s="263" t="str">
        <f t="shared" si="16"/>
        <v xml:space="preserve"> </v>
      </c>
      <c r="G274" s="143" t="s">
        <v>21</v>
      </c>
      <c r="H274" s="143" t="s">
        <v>486</v>
      </c>
      <c r="I274" s="263" t="str">
        <f t="shared" si="17"/>
        <v xml:space="preserve"> </v>
      </c>
      <c r="J274" s="38" t="str">
        <f>IF(D274&gt;=('28 Populations and thresholds'!$I$195),"YES"," ")</f>
        <v>YES</v>
      </c>
      <c r="K274" s="38" t="str">
        <f>IF(J274="YES"," ",IF(D274&gt;=('28 Populations and thresholds'!$I$195)*0.25,"YES"))</f>
        <v xml:space="preserve"> </v>
      </c>
      <c r="L274" s="38" t="b">
        <f>OR('28 Populations and thresholds'!$J$195="CR",'28 Populations and thresholds'!$J$195="EN",'28 Populations and thresholds'!$J$195="VU")</f>
        <v>1</v>
      </c>
      <c r="M274" s="75">
        <f>D274/'28 Populations and thresholds'!$H$195</f>
        <v>7.379310344827586E-2</v>
      </c>
      <c r="N274" s="263" t="str">
        <f t="shared" si="18"/>
        <v xml:space="preserve"> </v>
      </c>
      <c r="O274" s="12"/>
      <c r="P274" s="263" t="str">
        <f t="shared" si="19"/>
        <v xml:space="preserve"> </v>
      </c>
    </row>
    <row r="275" spans="1:16" s="4" customFormat="1" x14ac:dyDescent="0.2">
      <c r="A275" s="143" t="s">
        <v>1761</v>
      </c>
      <c r="B275" s="40" t="s">
        <v>949</v>
      </c>
      <c r="C275" s="40" t="s">
        <v>3799</v>
      </c>
      <c r="D275" s="41">
        <v>3100</v>
      </c>
      <c r="E275" s="43"/>
      <c r="F275" s="263" t="str">
        <f t="shared" si="16"/>
        <v xml:space="preserve"> </v>
      </c>
      <c r="G275" s="143" t="s">
        <v>21</v>
      </c>
      <c r="H275" s="143" t="s">
        <v>291</v>
      </c>
      <c r="I275" s="263" t="str">
        <f t="shared" si="17"/>
        <v xml:space="preserve"> </v>
      </c>
      <c r="J275" s="38" t="str">
        <f>IF(D275&gt;=(('28 Populations and thresholds'!$I$196)+('28 Populations and thresholds'!$I$197)),"YES"," ")</f>
        <v>YES</v>
      </c>
      <c r="K275" s="38" t="str">
        <f>IF(J275="YES"," ",IF(D275&gt;=(('28 Populations and thresholds'!$I$196)+('28 Populations and thresholds'!$I$197))*0.25,"YES"))</f>
        <v xml:space="preserve"> </v>
      </c>
      <c r="L275" s="38" t="b">
        <f>OR('28 Populations and thresholds'!$J$197="CR",'28 Populations and thresholds'!$J$197="EN",'28 Populations and thresholds'!$J$197="VU")</f>
        <v>0</v>
      </c>
      <c r="M275" s="75">
        <f>D275/(('28 Populations and thresholds'!$H$196)+('28 Populations and thresholds'!$H$197))</f>
        <v>2.540983606557377E-2</v>
      </c>
      <c r="N275" s="263" t="str">
        <f t="shared" si="18"/>
        <v xml:space="preserve"> </v>
      </c>
      <c r="O275" s="12" t="s">
        <v>4568</v>
      </c>
      <c r="P275" s="263" t="str">
        <f t="shared" si="19"/>
        <v xml:space="preserve"> </v>
      </c>
    </row>
    <row r="276" spans="1:16" s="4" customFormat="1" x14ac:dyDescent="0.2">
      <c r="A276" s="267" t="s">
        <v>1761</v>
      </c>
      <c r="B276" s="268" t="s">
        <v>1140</v>
      </c>
      <c r="C276" s="269" t="s">
        <v>3766</v>
      </c>
      <c r="D276" s="270">
        <v>480</v>
      </c>
      <c r="E276" s="276"/>
      <c r="F276" s="263" t="str">
        <f t="shared" si="16"/>
        <v xml:space="preserve"> </v>
      </c>
      <c r="G276" s="267" t="s">
        <v>21</v>
      </c>
      <c r="H276" s="267" t="s">
        <v>706</v>
      </c>
      <c r="I276" s="263" t="str">
        <f t="shared" si="17"/>
        <v xml:space="preserve"> </v>
      </c>
      <c r="J276" s="272" t="str">
        <f>IF(D276&gt;=('28 Populations and thresholds'!$I$194),"YES"," ")</f>
        <v>YES</v>
      </c>
      <c r="K276" s="272" t="str">
        <f>IF(J276="YES"," ",IF(D276&gt;=('28 Populations and thresholds'!$I$194)*0.25,"YES"))</f>
        <v xml:space="preserve"> </v>
      </c>
      <c r="L276" s="272" t="b">
        <f>OR('28 Populations and thresholds'!$J$194="CR",'28 Populations and thresholds'!$J$194="EN",'28 Populations and thresholds'!$J$194="VU")</f>
        <v>0</v>
      </c>
      <c r="M276" s="273">
        <f>D276/'28 Populations and thresholds'!$H$194</f>
        <v>1.6842105263157894E-2</v>
      </c>
      <c r="N276" s="263" t="str">
        <f t="shared" si="18"/>
        <v xml:space="preserve"> </v>
      </c>
      <c r="O276" s="269"/>
      <c r="P276" s="263" t="str">
        <f t="shared" si="19"/>
        <v xml:space="preserve"> </v>
      </c>
    </row>
    <row r="277" spans="1:16" s="4" customFormat="1" x14ac:dyDescent="0.2">
      <c r="A277" s="12" t="s">
        <v>1761</v>
      </c>
      <c r="B277" s="56" t="s">
        <v>3891</v>
      </c>
      <c r="C277" s="4" t="s">
        <v>3785</v>
      </c>
      <c r="D277" s="105">
        <v>18000</v>
      </c>
      <c r="E277" s="172">
        <v>34820</v>
      </c>
      <c r="F277" s="263" t="str">
        <f t="shared" si="16"/>
        <v xml:space="preserve"> </v>
      </c>
      <c r="G277" s="12" t="s">
        <v>3881</v>
      </c>
      <c r="H277" s="12" t="s">
        <v>3895</v>
      </c>
      <c r="I277" s="263" t="str">
        <f t="shared" si="17"/>
        <v xml:space="preserve"> </v>
      </c>
      <c r="J277" s="38" t="str">
        <f>IF(D277&gt;=('28 Populations and thresholds'!$I$232),"YES"," ")</f>
        <v>YES</v>
      </c>
      <c r="K277" s="38" t="str">
        <f>IF(J277="YES"," ",IF(D277&gt;=('28 Populations and thresholds'!$I$232)*0.25,"YES"))</f>
        <v xml:space="preserve"> </v>
      </c>
      <c r="L277" s="38" t="b">
        <f>OR('28 Populations and thresholds'!$J$232="CR",'28 Populations and thresholds'!$J$232="EN",'28 Populations and thresholds'!$J$232="VU")</f>
        <v>0</v>
      </c>
      <c r="M277" s="75">
        <f>D277/'28 Populations and thresholds'!$H$232</f>
        <v>0.2</v>
      </c>
      <c r="N277" s="263" t="str">
        <f t="shared" si="18"/>
        <v xml:space="preserve"> </v>
      </c>
      <c r="O277" s="12" t="s">
        <v>3888</v>
      </c>
      <c r="P277" s="263" t="str">
        <f t="shared" si="19"/>
        <v xml:space="preserve"> </v>
      </c>
    </row>
    <row r="278" spans="1:16" s="4" customFormat="1" x14ac:dyDescent="0.2">
      <c r="A278" s="267" t="s">
        <v>1761</v>
      </c>
      <c r="B278" s="268" t="s">
        <v>935</v>
      </c>
      <c r="C278" s="269" t="s">
        <v>3756</v>
      </c>
      <c r="D278" s="270">
        <v>26971</v>
      </c>
      <c r="E278" s="271">
        <v>36220</v>
      </c>
      <c r="F278" s="263" t="str">
        <f t="shared" si="16"/>
        <v xml:space="preserve"> </v>
      </c>
      <c r="G278" s="267" t="s">
        <v>21</v>
      </c>
      <c r="H278" s="267" t="s">
        <v>253</v>
      </c>
      <c r="I278" s="263" t="str">
        <f t="shared" si="17"/>
        <v xml:space="preserve"> </v>
      </c>
      <c r="J278" s="272" t="str">
        <f>IF(D278&gt;=('28 Populations and thresholds'!$I$175),"YES"," ")</f>
        <v>YES</v>
      </c>
      <c r="K278" s="272" t="str">
        <f>IF(J278="YES"," ",IF(D278&gt;=('28 Populations and thresholds'!$I$175)*0.25,"YES"))</f>
        <v xml:space="preserve"> </v>
      </c>
      <c r="L278" s="272" t="b">
        <f>OR('28 Populations and thresholds'!$J$175="CR",'28 Populations and thresholds'!$J$175="EN",'28 Populations and thresholds'!$J$175="VU")</f>
        <v>0</v>
      </c>
      <c r="M278" s="273">
        <f>D278/'28 Populations and thresholds'!$H$175</f>
        <v>0.19403597122302157</v>
      </c>
      <c r="N278" s="263" t="str">
        <f t="shared" si="18"/>
        <v xml:space="preserve"> </v>
      </c>
      <c r="O278" s="269"/>
      <c r="P278" s="263" t="str">
        <f t="shared" si="19"/>
        <v xml:space="preserve"> </v>
      </c>
    </row>
    <row r="279" spans="1:16" s="4" customFormat="1" x14ac:dyDescent="0.2">
      <c r="A279" s="267" t="s">
        <v>1761</v>
      </c>
      <c r="B279" s="268" t="s">
        <v>935</v>
      </c>
      <c r="C279" s="269" t="s">
        <v>3761</v>
      </c>
      <c r="D279" s="270">
        <v>6331</v>
      </c>
      <c r="E279" s="271">
        <v>36220</v>
      </c>
      <c r="F279" s="263" t="str">
        <f t="shared" si="16"/>
        <v xml:space="preserve"> </v>
      </c>
      <c r="G279" s="267" t="s">
        <v>21</v>
      </c>
      <c r="H279" s="267" t="s">
        <v>253</v>
      </c>
      <c r="I279" s="263" t="str">
        <f t="shared" si="17"/>
        <v xml:space="preserve"> </v>
      </c>
      <c r="J279" s="272" t="str">
        <f>IF(D279&gt;=('28 Populations and thresholds'!$I$187),"YES"," ")</f>
        <v>YES</v>
      </c>
      <c r="K279" s="272" t="str">
        <f>IF(J279="YES"," ",IF(D279&gt;=('28 Populations and thresholds'!$I$187)*0.25,"YES"))</f>
        <v xml:space="preserve"> </v>
      </c>
      <c r="L279" s="272" t="b">
        <f>OR('28 Populations and thresholds'!$J$187="CR",'28 Populations and thresholds'!$J$187="EN",'28 Populations and thresholds'!$J$187="VU")</f>
        <v>0</v>
      </c>
      <c r="M279" s="273">
        <f>D279/'28 Populations and thresholds'!$H$187</f>
        <v>6.3310000000000005E-2</v>
      </c>
      <c r="N279" s="263" t="str">
        <f t="shared" si="18"/>
        <v xml:space="preserve"> </v>
      </c>
      <c r="O279" s="269"/>
      <c r="P279" s="263" t="str">
        <f t="shared" si="19"/>
        <v xml:space="preserve"> </v>
      </c>
    </row>
    <row r="280" spans="1:16" s="4" customFormat="1" x14ac:dyDescent="0.2">
      <c r="A280" s="267" t="s">
        <v>1761</v>
      </c>
      <c r="B280" s="268" t="s">
        <v>935</v>
      </c>
      <c r="C280" s="269" t="s">
        <v>3470</v>
      </c>
      <c r="D280" s="270">
        <v>1811</v>
      </c>
      <c r="E280" s="271">
        <v>36220</v>
      </c>
      <c r="F280" s="263" t="str">
        <f t="shared" si="16"/>
        <v xml:space="preserve"> </v>
      </c>
      <c r="G280" s="267" t="s">
        <v>21</v>
      </c>
      <c r="H280" s="267" t="s">
        <v>253</v>
      </c>
      <c r="I280" s="263" t="str">
        <f t="shared" si="17"/>
        <v xml:space="preserve"> </v>
      </c>
      <c r="J280" s="272" t="str">
        <f>IF(D280&gt;=('28 Populations and thresholds'!$I$181),"YES"," ")</f>
        <v>YES</v>
      </c>
      <c r="K280" s="272" t="str">
        <f>IF(J280="YES"," ",IF(D280&gt;=('28 Populations and thresholds'!$I$181)*0.25,"YES"))</f>
        <v xml:space="preserve"> </v>
      </c>
      <c r="L280" s="272" t="b">
        <f>OR('28 Populations and thresholds'!$J$181="CR",'28 Populations and thresholds'!$J$181="EN",'28 Populations and thresholds'!$J$181="VU")</f>
        <v>1</v>
      </c>
      <c r="M280" s="273">
        <f>D280/'28 Populations and thresholds'!$H$181</f>
        <v>5.6593749999999998E-2</v>
      </c>
      <c r="N280" s="263" t="str">
        <f t="shared" si="18"/>
        <v xml:space="preserve"> </v>
      </c>
      <c r="O280" s="269"/>
      <c r="P280" s="263" t="str">
        <f t="shared" si="19"/>
        <v xml:space="preserve"> </v>
      </c>
    </row>
    <row r="281" spans="1:16" s="4" customFormat="1" x14ac:dyDescent="0.2">
      <c r="A281" s="267" t="s">
        <v>1761</v>
      </c>
      <c r="B281" s="268" t="s">
        <v>935</v>
      </c>
      <c r="C281" s="269" t="s">
        <v>3767</v>
      </c>
      <c r="D281" s="270">
        <v>72333</v>
      </c>
      <c r="E281" s="271">
        <v>36220</v>
      </c>
      <c r="F281" s="263" t="str">
        <f t="shared" si="16"/>
        <v xml:space="preserve"> </v>
      </c>
      <c r="G281" s="267" t="s">
        <v>21</v>
      </c>
      <c r="H281" s="267" t="s">
        <v>253</v>
      </c>
      <c r="I281" s="263" t="str">
        <f t="shared" si="17"/>
        <v xml:space="preserve"> </v>
      </c>
      <c r="J281" s="272" t="str">
        <f>IF(D281&gt;=('28 Populations and thresholds'!$I$195),"YES"," ")</f>
        <v>YES</v>
      </c>
      <c r="K281" s="272" t="str">
        <f>IF(J281="YES"," ",IF(D281&gt;=('28 Populations and thresholds'!$I$195)*0.25,"YES"))</f>
        <v xml:space="preserve"> </v>
      </c>
      <c r="L281" s="272" t="b">
        <f>OR('28 Populations and thresholds'!$J$195="CR",'28 Populations and thresholds'!$J$195="EN",'28 Populations and thresholds'!$J$195="VU")</f>
        <v>1</v>
      </c>
      <c r="M281" s="273">
        <f>D281/'28 Populations and thresholds'!$H$195</f>
        <v>0.24942413793103449</v>
      </c>
      <c r="N281" s="263" t="str">
        <f t="shared" si="18"/>
        <v xml:space="preserve"> </v>
      </c>
      <c r="O281" s="269"/>
      <c r="P281" s="263" t="str">
        <f t="shared" si="19"/>
        <v xml:space="preserve"> </v>
      </c>
    </row>
    <row r="282" spans="1:16" s="4" customFormat="1" x14ac:dyDescent="0.2">
      <c r="A282" s="267" t="s">
        <v>1761</v>
      </c>
      <c r="B282" s="268" t="s">
        <v>935</v>
      </c>
      <c r="C282" s="269" t="s">
        <v>3461</v>
      </c>
      <c r="D282" s="270">
        <v>2504</v>
      </c>
      <c r="E282" s="271">
        <v>36220</v>
      </c>
      <c r="F282" s="263" t="str">
        <f t="shared" si="16"/>
        <v xml:space="preserve"> </v>
      </c>
      <c r="G282" s="267" t="s">
        <v>21</v>
      </c>
      <c r="H282" s="267" t="s">
        <v>253</v>
      </c>
      <c r="I282" s="263" t="str">
        <f t="shared" si="17"/>
        <v xml:space="preserve"> </v>
      </c>
      <c r="J282" s="272" t="str">
        <f>IF(D282&gt;=('28 Populations and thresholds'!$I$164),"YES"," ")</f>
        <v>YES</v>
      </c>
      <c r="K282" s="272" t="str">
        <f>IF(J282="YES"," ",IF(D282&gt;=('28 Populations and thresholds'!$I$164)*0.25,"YES"))</f>
        <v xml:space="preserve"> </v>
      </c>
      <c r="L282" s="272" t="b">
        <f>OR('28 Populations and thresholds'!$J$164="CR",'28 Populations and thresholds'!$J$164="EN",'28 Populations and thresholds'!$J$164="VU")</f>
        <v>0</v>
      </c>
      <c r="M282" s="273">
        <f>D282/'28 Populations and thresholds'!$H$164</f>
        <v>3.1696202531645568E-2</v>
      </c>
      <c r="N282" s="263" t="str">
        <f t="shared" si="18"/>
        <v xml:space="preserve"> </v>
      </c>
      <c r="O282" s="269"/>
      <c r="P282" s="263" t="str">
        <f t="shared" si="19"/>
        <v xml:space="preserve"> </v>
      </c>
    </row>
    <row r="283" spans="1:16" s="4" customFormat="1" x14ac:dyDescent="0.2">
      <c r="A283" s="267" t="s">
        <v>1761</v>
      </c>
      <c r="B283" s="268" t="s">
        <v>935</v>
      </c>
      <c r="C283" s="269" t="s">
        <v>3451</v>
      </c>
      <c r="D283" s="270">
        <v>1279</v>
      </c>
      <c r="E283" s="271">
        <v>36220</v>
      </c>
      <c r="F283" s="263" t="str">
        <f t="shared" si="16"/>
        <v xml:space="preserve"> </v>
      </c>
      <c r="G283" s="267" t="s">
        <v>21</v>
      </c>
      <c r="H283" s="267" t="s">
        <v>253</v>
      </c>
      <c r="I283" s="263" t="str">
        <f t="shared" si="17"/>
        <v xml:space="preserve"> </v>
      </c>
      <c r="J283" s="272" t="str">
        <f>IF(D283&gt;=('28 Populations and thresholds'!$I$154),"YES"," ")</f>
        <v>YES</v>
      </c>
      <c r="K283" s="272" t="str">
        <f>IF(J283="YES"," ",IF(D283&gt;=('28 Populations and thresholds'!$I$154)*0.25,"YES"))</f>
        <v xml:space="preserve"> </v>
      </c>
      <c r="L283" s="272" t="b">
        <f>OR('28 Populations and thresholds'!$J$154="CR",'28 Populations and thresholds'!$J$154="EN",'28 Populations and thresholds'!$J$154="VU")</f>
        <v>0</v>
      </c>
      <c r="M283" s="273">
        <f>D283/'28 Populations and thresholds'!$H$154</f>
        <v>1.2298076923076924E-2</v>
      </c>
      <c r="N283" s="263" t="str">
        <f t="shared" si="18"/>
        <v xml:space="preserve"> </v>
      </c>
      <c r="O283" s="269"/>
      <c r="P283" s="263" t="str">
        <f t="shared" si="19"/>
        <v xml:space="preserve"> </v>
      </c>
    </row>
    <row r="284" spans="1:16" s="4" customFormat="1" x14ac:dyDescent="0.2">
      <c r="A284" s="267" t="s">
        <v>1761</v>
      </c>
      <c r="B284" s="268" t="s">
        <v>935</v>
      </c>
      <c r="C284" s="269" t="s">
        <v>3765</v>
      </c>
      <c r="D284" s="270">
        <v>745</v>
      </c>
      <c r="E284" s="271">
        <v>36220</v>
      </c>
      <c r="F284" s="263" t="str">
        <f t="shared" si="16"/>
        <v xml:space="preserve"> </v>
      </c>
      <c r="G284" s="267" t="s">
        <v>21</v>
      </c>
      <c r="H284" s="267" t="s">
        <v>253</v>
      </c>
      <c r="I284" s="263" t="str">
        <f t="shared" si="17"/>
        <v xml:space="preserve"> </v>
      </c>
      <c r="J284" s="272" t="str">
        <f>IF(D284&gt;=('28 Populations and thresholds'!$I$193),"YES"," ")</f>
        <v>YES</v>
      </c>
      <c r="K284" s="272" t="str">
        <f>IF(J284="YES"," ",IF(D284&gt;=('28 Populations and thresholds'!$I$193)*0.25,"YES"))</f>
        <v xml:space="preserve"> </v>
      </c>
      <c r="L284" s="272" t="b">
        <f>OR('28 Populations and thresholds'!$J$193="CR",'28 Populations and thresholds'!$J$193="EN",'28 Populations and thresholds'!$J$193="VU")</f>
        <v>0</v>
      </c>
      <c r="M284" s="273">
        <f>D284/'28 Populations and thresholds'!$H$193</f>
        <v>1.6931818181818183E-2</v>
      </c>
      <c r="N284" s="263" t="str">
        <f t="shared" si="18"/>
        <v xml:space="preserve"> </v>
      </c>
      <c r="O284" s="269"/>
      <c r="P284" s="263" t="str">
        <f t="shared" si="19"/>
        <v xml:space="preserve"> </v>
      </c>
    </row>
    <row r="285" spans="1:16" s="4" customFormat="1" x14ac:dyDescent="0.2">
      <c r="A285" s="267" t="s">
        <v>1761</v>
      </c>
      <c r="B285" s="268" t="s">
        <v>935</v>
      </c>
      <c r="C285" s="269" t="s">
        <v>3459</v>
      </c>
      <c r="D285" s="270">
        <v>2146</v>
      </c>
      <c r="E285" s="271">
        <v>36220</v>
      </c>
      <c r="F285" s="263" t="str">
        <f t="shared" si="16"/>
        <v xml:space="preserve"> </v>
      </c>
      <c r="G285" s="267" t="s">
        <v>21</v>
      </c>
      <c r="H285" s="267" t="s">
        <v>253</v>
      </c>
      <c r="I285" s="263" t="str">
        <f t="shared" si="17"/>
        <v xml:space="preserve"> </v>
      </c>
      <c r="J285" s="272" t="str">
        <f>IF(D285&gt;=(('28 Populations and thresholds'!$I$160)+('28 Populations and thresholds'!$I$163)),"YES"," ")</f>
        <v>YES</v>
      </c>
      <c r="K285" s="272" t="str">
        <f>IF(J285="YES"," ",IF(D285&gt;=(('28 Populations and thresholds'!$I$160)+('28 Populations and thresholds'!$I$163))*0.25,"YES"))</f>
        <v xml:space="preserve"> </v>
      </c>
      <c r="L285" s="272" t="b">
        <f>OR('28 Populations and thresholds'!$J$160="CR",'28 Populations and thresholds'!$J$160="EN",'28 Populations and thresholds'!$J$160="VU")</f>
        <v>0</v>
      </c>
      <c r="M285" s="273">
        <f>D285/(('28 Populations and thresholds'!$H$160)+('28 Populations and thresholds'!$H$163))</f>
        <v>5.5740259740259743E-2</v>
      </c>
      <c r="N285" s="263" t="str">
        <f t="shared" si="18"/>
        <v xml:space="preserve"> </v>
      </c>
      <c r="O285" s="282" t="s">
        <v>4563</v>
      </c>
      <c r="P285" s="263" t="str">
        <f t="shared" si="19"/>
        <v xml:space="preserve"> </v>
      </c>
    </row>
    <row r="286" spans="1:16" s="4" customFormat="1" x14ac:dyDescent="0.2">
      <c r="A286" s="267" t="s">
        <v>1761</v>
      </c>
      <c r="B286" s="268" t="s">
        <v>935</v>
      </c>
      <c r="C286" s="269" t="s">
        <v>3466</v>
      </c>
      <c r="D286" s="270">
        <v>25042</v>
      </c>
      <c r="E286" s="271">
        <v>35855</v>
      </c>
      <c r="F286" s="263" t="str">
        <f t="shared" si="16"/>
        <v xml:space="preserve"> </v>
      </c>
      <c r="G286" s="267" t="s">
        <v>21</v>
      </c>
      <c r="H286" s="267" t="s">
        <v>253</v>
      </c>
      <c r="I286" s="263" t="str">
        <f t="shared" si="17"/>
        <v xml:space="preserve"> </v>
      </c>
      <c r="J286" s="272" t="str">
        <f>IF(D286&gt;=('28 Populations and thresholds'!$I$178),"YES"," ")</f>
        <v>YES</v>
      </c>
      <c r="K286" s="272" t="str">
        <f>IF(J286="YES"," ",IF(D286&gt;=('28 Populations and thresholds'!$I$178)*0.25,"YES"))</f>
        <v xml:space="preserve"> </v>
      </c>
      <c r="L286" s="272" t="b">
        <f>OR('28 Populations and thresholds'!$J$178="CR",'28 Populations and thresholds'!$J$178="EN",'28 Populations and thresholds'!$J$178="VU")</f>
        <v>0</v>
      </c>
      <c r="M286" s="273">
        <f>D286/'28 Populations and thresholds'!$H$178</f>
        <v>0.13912222222222223</v>
      </c>
      <c r="N286" s="263" t="str">
        <f t="shared" si="18"/>
        <v xml:space="preserve"> </v>
      </c>
      <c r="O286" s="269"/>
      <c r="P286" s="263" t="str">
        <f t="shared" si="19"/>
        <v xml:space="preserve"> </v>
      </c>
    </row>
    <row r="287" spans="1:16" s="4" customFormat="1" x14ac:dyDescent="0.2">
      <c r="A287" s="267" t="s">
        <v>1761</v>
      </c>
      <c r="B287" s="268" t="s">
        <v>935</v>
      </c>
      <c r="C287" s="269" t="s">
        <v>3760</v>
      </c>
      <c r="D287" s="270">
        <v>4661</v>
      </c>
      <c r="E287" s="271">
        <v>36220</v>
      </c>
      <c r="F287" s="263" t="str">
        <f t="shared" si="16"/>
        <v xml:space="preserve"> </v>
      </c>
      <c r="G287" s="267" t="s">
        <v>21</v>
      </c>
      <c r="H287" s="267" t="s">
        <v>253</v>
      </c>
      <c r="I287" s="263" t="str">
        <f t="shared" si="17"/>
        <v xml:space="preserve"> </v>
      </c>
      <c r="J287" s="272" t="str">
        <f>IF(D287&gt;=('28 Populations and thresholds'!$I$186),"YES"," ")</f>
        <v>YES</v>
      </c>
      <c r="K287" s="272" t="str">
        <f>IF(J287="YES"," ",IF(D287&gt;=('28 Populations and thresholds'!$I$186)*0.25,"YES"))</f>
        <v xml:space="preserve"> </v>
      </c>
      <c r="L287" s="272" t="b">
        <f>OR('28 Populations and thresholds'!$J$186="CR",'28 Populations and thresholds'!$J$186="EN",'28 Populations and thresholds'!$J$186="VU")</f>
        <v>0</v>
      </c>
      <c r="M287" s="273">
        <f>D287/'28 Populations and thresholds'!$H$186</f>
        <v>4.6610000000000002E-3</v>
      </c>
      <c r="N287" s="263" t="str">
        <f t="shared" si="18"/>
        <v xml:space="preserve"> </v>
      </c>
      <c r="O287" s="269"/>
      <c r="P287" s="263" t="str">
        <f t="shared" si="19"/>
        <v xml:space="preserve"> </v>
      </c>
    </row>
    <row r="288" spans="1:16" s="4" customFormat="1" x14ac:dyDescent="0.2">
      <c r="A288" s="267" t="s">
        <v>1761</v>
      </c>
      <c r="B288" s="268" t="s">
        <v>935</v>
      </c>
      <c r="C288" s="268" t="s">
        <v>3769</v>
      </c>
      <c r="D288" s="270">
        <v>23657</v>
      </c>
      <c r="E288" s="271">
        <v>36220</v>
      </c>
      <c r="F288" s="263" t="str">
        <f t="shared" si="16"/>
        <v xml:space="preserve"> </v>
      </c>
      <c r="G288" s="267" t="s">
        <v>21</v>
      </c>
      <c r="H288" s="267" t="s">
        <v>253</v>
      </c>
      <c r="I288" s="263" t="str">
        <f t="shared" si="17"/>
        <v xml:space="preserve"> </v>
      </c>
      <c r="J288" s="272" t="str">
        <f>IF(D288&gt;=('28 Populations and thresholds'!$I$197),"YES"," ")</f>
        <v>YES</v>
      </c>
      <c r="K288" s="272" t="str">
        <f>IF(J288="YES"," ",IF(D288&gt;=('28 Populations and thresholds'!$I$197)*0.25,"YES"))</f>
        <v xml:space="preserve"> </v>
      </c>
      <c r="L288" s="272" t="b">
        <f>OR('28 Populations and thresholds'!$J$197="CR",'28 Populations and thresholds'!$J$197="EN",'28 Populations and thresholds'!$J$197="VU")</f>
        <v>0</v>
      </c>
      <c r="M288" s="273">
        <f>D288/'28 Populations and thresholds'!$H$197</f>
        <v>0.39428333333333332</v>
      </c>
      <c r="N288" s="263" t="str">
        <f t="shared" si="18"/>
        <v xml:space="preserve"> </v>
      </c>
      <c r="O288" s="275" t="s">
        <v>4697</v>
      </c>
      <c r="P288" s="263" t="str">
        <f t="shared" si="19"/>
        <v xml:space="preserve"> </v>
      </c>
    </row>
    <row r="289" spans="1:16" s="4" customFormat="1" x14ac:dyDescent="0.2">
      <c r="A289" s="267" t="s">
        <v>1761</v>
      </c>
      <c r="B289" s="268" t="s">
        <v>935</v>
      </c>
      <c r="C289" s="269" t="s">
        <v>3770</v>
      </c>
      <c r="D289" s="270">
        <v>26971</v>
      </c>
      <c r="E289" s="271">
        <v>36220</v>
      </c>
      <c r="F289" s="263" t="str">
        <f t="shared" si="16"/>
        <v xml:space="preserve"> </v>
      </c>
      <c r="G289" s="267" t="s">
        <v>21</v>
      </c>
      <c r="H289" s="267" t="s">
        <v>253</v>
      </c>
      <c r="I289" s="263" t="str">
        <f t="shared" si="17"/>
        <v xml:space="preserve"> </v>
      </c>
      <c r="J289" s="272" t="str">
        <f>IF(D289&gt;=('28 Populations and thresholds'!$I$199),"YES"," ")</f>
        <v>YES</v>
      </c>
      <c r="K289" s="272" t="str">
        <f>IF(J289="YES"," ",IF(D289&gt;=('28 Populations and thresholds'!$I$199)*0.25,"YES"))</f>
        <v xml:space="preserve"> </v>
      </c>
      <c r="L289" s="272" t="b">
        <f>OR('28 Populations and thresholds'!$J$199="CR",'28 Populations and thresholds'!$J$199="EN",'28 Populations and thresholds'!$J$199="VU")</f>
        <v>0</v>
      </c>
      <c r="M289" s="273">
        <f>D289/'28 Populations and thresholds'!$H$199</f>
        <v>8.5622222222222225E-2</v>
      </c>
      <c r="N289" s="263" t="str">
        <f t="shared" si="18"/>
        <v xml:space="preserve"> </v>
      </c>
      <c r="O289" s="269"/>
      <c r="P289" s="263" t="str">
        <f t="shared" si="19"/>
        <v xml:space="preserve"> </v>
      </c>
    </row>
    <row r="290" spans="1:16" s="4" customFormat="1" x14ac:dyDescent="0.2">
      <c r="A290" s="267" t="s">
        <v>1761</v>
      </c>
      <c r="B290" s="268" t="s">
        <v>935</v>
      </c>
      <c r="C290" s="269" t="s">
        <v>3773</v>
      </c>
      <c r="D290" s="270">
        <v>6073</v>
      </c>
      <c r="E290" s="271">
        <v>36220</v>
      </c>
      <c r="F290" s="263" t="str">
        <f t="shared" si="16"/>
        <v xml:space="preserve"> </v>
      </c>
      <c r="G290" s="267" t="s">
        <v>21</v>
      </c>
      <c r="H290" s="267" t="s">
        <v>253</v>
      </c>
      <c r="I290" s="263" t="str">
        <f t="shared" si="17"/>
        <v xml:space="preserve"> </v>
      </c>
      <c r="J290" s="272" t="str">
        <f>IF(D290&gt;=('28 Populations and thresholds'!$I$202),"YES"," ")</f>
        <v>YES</v>
      </c>
      <c r="K290" s="272" t="str">
        <f>IF(J290="YES"," ",IF(D290&gt;=('28 Populations and thresholds'!$I$202)*0.25,"YES"))</f>
        <v xml:space="preserve"> </v>
      </c>
      <c r="L290" s="272" t="b">
        <f>OR('28 Populations and thresholds'!$J$202="CR",'28 Populations and thresholds'!$J$202="EN",'28 Populations and thresholds'!$J$202="VU")</f>
        <v>0</v>
      </c>
      <c r="M290" s="273">
        <f>D290/'28 Populations and thresholds'!$H$202</f>
        <v>3.7956249999999997E-2</v>
      </c>
      <c r="N290" s="263" t="str">
        <f t="shared" si="18"/>
        <v xml:space="preserve"> </v>
      </c>
      <c r="O290" s="269"/>
      <c r="P290" s="263" t="str">
        <f t="shared" si="19"/>
        <v xml:space="preserve"> </v>
      </c>
    </row>
    <row r="291" spans="1:16" s="4" customFormat="1" x14ac:dyDescent="0.2">
      <c r="A291" s="267" t="s">
        <v>1761</v>
      </c>
      <c r="B291" s="268" t="s">
        <v>935</v>
      </c>
      <c r="C291" s="280" t="s">
        <v>3763</v>
      </c>
      <c r="D291" s="270">
        <v>4315</v>
      </c>
      <c r="E291" s="271">
        <v>36220</v>
      </c>
      <c r="F291" s="263" t="str">
        <f t="shared" si="16"/>
        <v xml:space="preserve"> </v>
      </c>
      <c r="G291" s="267" t="s">
        <v>21</v>
      </c>
      <c r="H291" s="267" t="s">
        <v>253</v>
      </c>
      <c r="I291" s="263" t="str">
        <f t="shared" si="17"/>
        <v xml:space="preserve"> </v>
      </c>
      <c r="J291" s="272" t="str">
        <f>IF(D291&gt;=('28 Populations and thresholds'!$I$191),"YES"," ")</f>
        <v>YES</v>
      </c>
      <c r="K291" s="272" t="str">
        <f>IF(J291="YES"," ",IF(D291&gt;=('28 Populations and thresholds'!$I$191)*0.25,"YES"))</f>
        <v xml:space="preserve"> </v>
      </c>
      <c r="L291" s="272" t="b">
        <f>OR('28 Populations and thresholds'!$J$191="CR",'28 Populations and thresholds'!$J$191="EN",'28 Populations and thresholds'!$J$191="VU")</f>
        <v>0</v>
      </c>
      <c r="M291" s="273">
        <f>D291/'28 Populations and thresholds'!$H$191</f>
        <v>8.6300000000000002E-2</v>
      </c>
      <c r="N291" s="263" t="str">
        <f t="shared" si="18"/>
        <v xml:space="preserve"> </v>
      </c>
      <c r="O291" s="269"/>
      <c r="P291" s="263" t="str">
        <f t="shared" si="19"/>
        <v xml:space="preserve"> </v>
      </c>
    </row>
    <row r="292" spans="1:16" s="4" customFormat="1" x14ac:dyDescent="0.2">
      <c r="A292" s="267" t="s">
        <v>1761</v>
      </c>
      <c r="B292" s="268" t="s">
        <v>935</v>
      </c>
      <c r="C292" s="280" t="s">
        <v>3758</v>
      </c>
      <c r="D292" s="270">
        <v>3414</v>
      </c>
      <c r="E292" s="271">
        <v>36220</v>
      </c>
      <c r="F292" s="263" t="str">
        <f t="shared" si="16"/>
        <v xml:space="preserve"> </v>
      </c>
      <c r="G292" s="267" t="s">
        <v>21</v>
      </c>
      <c r="H292" s="267" t="s">
        <v>253</v>
      </c>
      <c r="I292" s="263" t="str">
        <f t="shared" si="17"/>
        <v xml:space="preserve"> </v>
      </c>
      <c r="J292" s="272" t="str">
        <f>IF(D292&gt;=('28 Populations and thresholds'!$I$179),"YES"," ")</f>
        <v>YES</v>
      </c>
      <c r="K292" s="272" t="str">
        <f>IF(J292="YES"," ",IF(D292&gt;=('28 Populations and thresholds'!$I$179)*0.25,"YES"))</f>
        <v xml:space="preserve"> </v>
      </c>
      <c r="L292" s="272" t="b">
        <f>OR('28 Populations and thresholds'!$J$179="CR",'28 Populations and thresholds'!$J$179="EN",'28 Populations and thresholds'!$J$179="VU")</f>
        <v>0</v>
      </c>
      <c r="M292" s="273">
        <f>D292/'28 Populations and thresholds'!$H$179</f>
        <v>6.2072727272727272E-2</v>
      </c>
      <c r="N292" s="263" t="str">
        <f t="shared" si="18"/>
        <v xml:space="preserve"> </v>
      </c>
      <c r="O292" s="269"/>
      <c r="P292" s="263" t="str">
        <f t="shared" si="19"/>
        <v xml:space="preserve"> </v>
      </c>
    </row>
    <row r="293" spans="1:16" s="4" customFormat="1" x14ac:dyDescent="0.2">
      <c r="A293" s="275" t="s">
        <v>1761</v>
      </c>
      <c r="B293" s="268" t="s">
        <v>935</v>
      </c>
      <c r="C293" s="280" t="s">
        <v>3792</v>
      </c>
      <c r="D293" s="279">
        <v>5010</v>
      </c>
      <c r="E293" s="285">
        <v>36249</v>
      </c>
      <c r="F293" s="263" t="str">
        <f t="shared" si="16"/>
        <v xml:space="preserve"> </v>
      </c>
      <c r="G293" s="275"/>
      <c r="H293" s="275" t="s">
        <v>253</v>
      </c>
      <c r="I293" s="263" t="str">
        <f t="shared" si="17"/>
        <v xml:space="preserve"> </v>
      </c>
      <c r="J293" s="272" t="str">
        <f>IF(D293&gt;=('28 Populations and thresholds'!$I$254),"YES"," ")</f>
        <v>YES</v>
      </c>
      <c r="K293" s="272" t="str">
        <f>IF(J293="YES"," ",IF(D293&gt;=('28 Populations and thresholds'!$I$254)*0.25,"YES"))</f>
        <v xml:space="preserve"> </v>
      </c>
      <c r="L293" s="272" t="b">
        <f>OR('28 Populations and thresholds'!$J$254="CR",'28 Populations and thresholds'!$J$254="EN",'28 Populations and thresholds'!$J$254="VU")</f>
        <v>0</v>
      </c>
      <c r="M293" s="273">
        <f>D293/'28 Populations and thresholds'!$H$254</f>
        <v>5.0099999999999997E-3</v>
      </c>
      <c r="N293" s="263" t="str">
        <f t="shared" si="18"/>
        <v xml:space="preserve"> </v>
      </c>
      <c r="O293" s="275" t="s">
        <v>4588</v>
      </c>
      <c r="P293" s="263" t="str">
        <f t="shared" si="19"/>
        <v xml:space="preserve"> </v>
      </c>
    </row>
    <row r="294" spans="1:16" s="4" customFormat="1" x14ac:dyDescent="0.2">
      <c r="A294" s="143" t="s">
        <v>1761</v>
      </c>
      <c r="B294" s="40" t="s">
        <v>1050</v>
      </c>
      <c r="C294" s="4" t="s">
        <v>3480</v>
      </c>
      <c r="D294" s="41">
        <v>2690</v>
      </c>
      <c r="E294" s="46">
        <v>31626</v>
      </c>
      <c r="F294" s="263" t="str">
        <f t="shared" si="16"/>
        <v xml:space="preserve"> </v>
      </c>
      <c r="G294" s="143" t="s">
        <v>21</v>
      </c>
      <c r="H294" s="143" t="s">
        <v>58</v>
      </c>
      <c r="I294" s="263" t="str">
        <f t="shared" si="17"/>
        <v xml:space="preserve"> </v>
      </c>
      <c r="J294" s="38" t="str">
        <f>IF(D294&gt;=('28 Populations and thresholds'!$I$203),"YES"," ")</f>
        <v>YES</v>
      </c>
      <c r="K294" s="38" t="str">
        <f>IF(J294="YES"," ",IF(D294&gt;=('28 Populations and thresholds'!$I$203)*0.25,"YES"))</f>
        <v xml:space="preserve"> </v>
      </c>
      <c r="L294" s="38" t="b">
        <f>OR('28 Populations and thresholds'!$J$203="CR",'28 Populations and thresholds'!$J$203="EN",'28 Populations and thresholds'!$J$203="VU")</f>
        <v>0</v>
      </c>
      <c r="M294" s="75">
        <f>D294/'28 Populations and thresholds'!$H$203</f>
        <v>1.9925925925925927E-2</v>
      </c>
      <c r="N294" s="263" t="str">
        <f t="shared" si="18"/>
        <v xml:space="preserve"> </v>
      </c>
      <c r="P294" s="263" t="str">
        <f t="shared" si="19"/>
        <v xml:space="preserve"> </v>
      </c>
    </row>
    <row r="295" spans="1:16" s="4" customFormat="1" x14ac:dyDescent="0.2">
      <c r="A295" s="143" t="s">
        <v>1761</v>
      </c>
      <c r="B295" s="40" t="s">
        <v>1050</v>
      </c>
      <c r="C295" s="4" t="s">
        <v>3455</v>
      </c>
      <c r="D295" s="41">
        <v>597</v>
      </c>
      <c r="E295" s="46">
        <v>32676</v>
      </c>
      <c r="F295" s="263" t="str">
        <f t="shared" si="16"/>
        <v xml:space="preserve"> </v>
      </c>
      <c r="G295" s="143" t="s">
        <v>21</v>
      </c>
      <c r="H295" s="143" t="s">
        <v>58</v>
      </c>
      <c r="I295" s="263" t="str">
        <f t="shared" si="17"/>
        <v xml:space="preserve"> </v>
      </c>
      <c r="J295" s="38" t="str">
        <f>IF(D295&gt;=('28 Populations and thresholds'!$I$159),"YES"," ")</f>
        <v>YES</v>
      </c>
      <c r="K295" s="38" t="str">
        <f>IF(J295="YES"," ",IF(D295&gt;=('28 Populations and thresholds'!$I$159)*0.25,"YES"))</f>
        <v xml:space="preserve"> </v>
      </c>
      <c r="L295" s="38" t="b">
        <f>OR('28 Populations and thresholds'!$J$159="CR",'28 Populations and thresholds'!$J$159="EN",'28 Populations and thresholds'!$J$159="VU")</f>
        <v>0</v>
      </c>
      <c r="M295" s="75">
        <f>D295/'28 Populations and thresholds'!$H$159</f>
        <v>1.1939999999999999E-2</v>
      </c>
      <c r="N295" s="263" t="str">
        <f t="shared" si="18"/>
        <v xml:space="preserve"> </v>
      </c>
      <c r="P295" s="263" t="str">
        <f t="shared" si="19"/>
        <v xml:space="preserve"> </v>
      </c>
    </row>
    <row r="296" spans="1:16" s="4" customFormat="1" x14ac:dyDescent="0.2">
      <c r="A296" s="143" t="s">
        <v>1761</v>
      </c>
      <c r="B296" s="40" t="s">
        <v>1050</v>
      </c>
      <c r="C296" s="4" t="s">
        <v>3470</v>
      </c>
      <c r="D296" s="41">
        <v>1954</v>
      </c>
      <c r="E296" s="46">
        <v>34700</v>
      </c>
      <c r="F296" s="263" t="str">
        <f t="shared" si="16"/>
        <v xml:space="preserve"> </v>
      </c>
      <c r="G296" s="143" t="s">
        <v>21</v>
      </c>
      <c r="H296" s="143" t="s">
        <v>58</v>
      </c>
      <c r="I296" s="263" t="str">
        <f t="shared" si="17"/>
        <v xml:space="preserve"> </v>
      </c>
      <c r="J296" s="38" t="str">
        <f>IF(D296&gt;=('28 Populations and thresholds'!$I$181),"YES"," ")</f>
        <v>YES</v>
      </c>
      <c r="K296" s="38" t="str">
        <f>IF(J296="YES"," ",IF(D296&gt;=('28 Populations and thresholds'!$I$181)*0.25,"YES"))</f>
        <v xml:space="preserve"> </v>
      </c>
      <c r="L296" s="38" t="b">
        <f>OR('28 Populations and thresholds'!$J$181="CR",'28 Populations and thresholds'!$J$181="EN",'28 Populations and thresholds'!$J$181="VU")</f>
        <v>1</v>
      </c>
      <c r="M296" s="75">
        <f>D296/'28 Populations and thresholds'!$H$181</f>
        <v>6.1062499999999999E-2</v>
      </c>
      <c r="N296" s="263" t="str">
        <f t="shared" si="18"/>
        <v xml:space="preserve"> </v>
      </c>
      <c r="P296" s="263" t="str">
        <f t="shared" si="19"/>
        <v xml:space="preserve"> </v>
      </c>
    </row>
    <row r="297" spans="1:16" s="4" customFormat="1" x14ac:dyDescent="0.2">
      <c r="A297" s="143" t="s">
        <v>1761</v>
      </c>
      <c r="B297" s="40" t="s">
        <v>1050</v>
      </c>
      <c r="C297" s="4" t="s">
        <v>3770</v>
      </c>
      <c r="D297" s="41">
        <v>23675</v>
      </c>
      <c r="E297" s="46">
        <v>36526</v>
      </c>
      <c r="F297" s="263" t="str">
        <f t="shared" si="16"/>
        <v xml:space="preserve"> </v>
      </c>
      <c r="G297" s="143" t="s">
        <v>21</v>
      </c>
      <c r="H297" s="143" t="s">
        <v>58</v>
      </c>
      <c r="I297" s="263" t="str">
        <f t="shared" si="17"/>
        <v xml:space="preserve"> </v>
      </c>
      <c r="J297" s="38" t="str">
        <f>IF(D297&gt;=('28 Populations and thresholds'!$I$199),"YES"," ")</f>
        <v>YES</v>
      </c>
      <c r="K297" s="38" t="str">
        <f>IF(J297="YES"," ",IF(D297&gt;=('28 Populations and thresholds'!$I$199)*0.25,"YES"))</f>
        <v xml:space="preserve"> </v>
      </c>
      <c r="L297" s="38" t="b">
        <f>OR('28 Populations and thresholds'!$J$199="CR",'28 Populations and thresholds'!$J$199="EN",'28 Populations and thresholds'!$J$199="VU")</f>
        <v>0</v>
      </c>
      <c r="M297" s="75">
        <f>D297/'28 Populations and thresholds'!$H$199</f>
        <v>7.5158730158730161E-2</v>
      </c>
      <c r="N297" s="263" t="str">
        <f t="shared" si="18"/>
        <v xml:space="preserve"> </v>
      </c>
      <c r="P297" s="263" t="str">
        <f t="shared" si="19"/>
        <v xml:space="preserve"> </v>
      </c>
    </row>
    <row r="298" spans="1:16" s="4" customFormat="1" x14ac:dyDescent="0.2">
      <c r="A298" s="143" t="s">
        <v>1761</v>
      </c>
      <c r="B298" s="40" t="s">
        <v>1050</v>
      </c>
      <c r="C298" s="4" t="s">
        <v>3474</v>
      </c>
      <c r="D298" s="41">
        <v>361</v>
      </c>
      <c r="E298" s="46">
        <v>30774</v>
      </c>
      <c r="F298" s="263" t="str">
        <f t="shared" si="16"/>
        <v xml:space="preserve"> </v>
      </c>
      <c r="G298" s="143" t="s">
        <v>21</v>
      </c>
      <c r="H298" s="143" t="s">
        <v>58</v>
      </c>
      <c r="I298" s="263" t="str">
        <f t="shared" si="17"/>
        <v xml:space="preserve"> </v>
      </c>
      <c r="J298" s="38" t="str">
        <f>IF(D298&gt;=('28 Populations and thresholds'!$I$198),"YES"," ")</f>
        <v>YES</v>
      </c>
      <c r="K298" s="38" t="str">
        <f>IF(J298="YES"," ",IF(D298&gt;=('28 Populations and thresholds'!$I$198)*0.25,"YES"))</f>
        <v xml:space="preserve"> </v>
      </c>
      <c r="L298" s="38" t="b">
        <f>OR('28 Populations and thresholds'!$J$198="CR",'28 Populations and thresholds'!$J$198="EN",'28 Populations and thresholds'!$J$198="VU")</f>
        <v>0</v>
      </c>
      <c r="M298" s="75">
        <f>D298/'28 Populations and thresholds'!$H$198</f>
        <v>1.6409090909090908E-2</v>
      </c>
      <c r="N298" s="263" t="str">
        <f t="shared" si="18"/>
        <v xml:space="preserve"> </v>
      </c>
      <c r="P298" s="263" t="str">
        <f t="shared" si="19"/>
        <v xml:space="preserve"> </v>
      </c>
    </row>
    <row r="299" spans="1:16" s="4" customFormat="1" x14ac:dyDescent="0.2">
      <c r="A299" s="267" t="s">
        <v>1761</v>
      </c>
      <c r="B299" s="268" t="s">
        <v>1159</v>
      </c>
      <c r="C299" s="269" t="s">
        <v>3767</v>
      </c>
      <c r="D299" s="270">
        <v>5500</v>
      </c>
      <c r="E299" s="271">
        <v>30262</v>
      </c>
      <c r="F299" s="263" t="str">
        <f t="shared" si="16"/>
        <v xml:space="preserve"> </v>
      </c>
      <c r="G299" s="267" t="s">
        <v>21</v>
      </c>
      <c r="H299" s="267" t="s">
        <v>58</v>
      </c>
      <c r="I299" s="263" t="str">
        <f t="shared" si="17"/>
        <v xml:space="preserve"> </v>
      </c>
      <c r="J299" s="272" t="str">
        <f>IF(D299&gt;=('28 Populations and thresholds'!$I$195),"YES"," ")</f>
        <v>YES</v>
      </c>
      <c r="K299" s="272" t="str">
        <f>IF(J299="YES"," ",IF(D299&gt;=('28 Populations and thresholds'!$I$195)*0.25,"YES"))</f>
        <v xml:space="preserve"> </v>
      </c>
      <c r="L299" s="272" t="b">
        <f>OR('28 Populations and thresholds'!$J$195="CR",'28 Populations and thresholds'!$J$195="EN",'28 Populations and thresholds'!$J$195="VU")</f>
        <v>1</v>
      </c>
      <c r="M299" s="273">
        <f>D299/'28 Populations and thresholds'!$H$195</f>
        <v>1.896551724137931E-2</v>
      </c>
      <c r="N299" s="263" t="str">
        <f t="shared" si="18"/>
        <v xml:space="preserve"> </v>
      </c>
      <c r="O299" s="269"/>
      <c r="P299" s="263" t="str">
        <f t="shared" si="19"/>
        <v xml:space="preserve"> </v>
      </c>
    </row>
    <row r="300" spans="1:16" s="4" customFormat="1" x14ac:dyDescent="0.2">
      <c r="A300" s="143" t="s">
        <v>1761</v>
      </c>
      <c r="B300" s="40" t="s">
        <v>990</v>
      </c>
      <c r="C300" s="4" t="s">
        <v>3464</v>
      </c>
      <c r="D300" s="41">
        <v>5151</v>
      </c>
      <c r="E300" s="46">
        <v>35034</v>
      </c>
      <c r="F300" s="263" t="str">
        <f t="shared" si="16"/>
        <v xml:space="preserve"> </v>
      </c>
      <c r="G300" s="143" t="s">
        <v>21</v>
      </c>
      <c r="H300" s="143" t="s">
        <v>250</v>
      </c>
      <c r="I300" s="263" t="str">
        <f t="shared" si="17"/>
        <v xml:space="preserve"> </v>
      </c>
      <c r="J300" s="38" t="str">
        <f>IF(D300&gt;=('28 Populations and thresholds'!$I$177),"YES"," ")</f>
        <v>YES</v>
      </c>
      <c r="K300" s="38" t="str">
        <f>IF(J300="YES"," ",IF(D300&gt;=('28 Populations and thresholds'!$I$177)*0.25,"YES"))</f>
        <v xml:space="preserve"> </v>
      </c>
      <c r="L300" s="38" t="b">
        <f>OR('28 Populations and thresholds'!$J$177="CR",'28 Populations and thresholds'!$J$177="EN",'28 Populations and thresholds'!$J$177="VU")</f>
        <v>0</v>
      </c>
      <c r="M300" s="75">
        <f>D300/('28 Populations and thresholds'!$H$177)</f>
        <v>3.8729323308270676E-2</v>
      </c>
      <c r="N300" s="263" t="str">
        <f t="shared" si="18"/>
        <v xml:space="preserve"> </v>
      </c>
      <c r="O300" s="12"/>
      <c r="P300" s="263" t="str">
        <f t="shared" si="19"/>
        <v xml:space="preserve"> </v>
      </c>
    </row>
    <row r="301" spans="1:16" s="4" customFormat="1" x14ac:dyDescent="0.2">
      <c r="A301" s="143" t="s">
        <v>1761</v>
      </c>
      <c r="B301" s="40" t="s">
        <v>990</v>
      </c>
      <c r="C301" s="4" t="s">
        <v>3470</v>
      </c>
      <c r="D301" s="41">
        <v>2986</v>
      </c>
      <c r="E301" s="46">
        <v>35034</v>
      </c>
      <c r="F301" s="263" t="str">
        <f t="shared" si="16"/>
        <v xml:space="preserve"> </v>
      </c>
      <c r="G301" s="143" t="s">
        <v>21</v>
      </c>
      <c r="H301" s="143" t="s">
        <v>250</v>
      </c>
      <c r="I301" s="263" t="str">
        <f t="shared" si="17"/>
        <v xml:space="preserve"> </v>
      </c>
      <c r="J301" s="38" t="str">
        <f>IF(D301&gt;=('28 Populations and thresholds'!$I$181),"YES"," ")</f>
        <v>YES</v>
      </c>
      <c r="K301" s="38" t="str">
        <f>IF(J301="YES"," ",IF(D301&gt;=('28 Populations and thresholds'!$I$181)*0.25,"YES"))</f>
        <v xml:space="preserve"> </v>
      </c>
      <c r="L301" s="38" t="b">
        <f>OR('28 Populations and thresholds'!$J$181="CR",'28 Populations and thresholds'!$J$181="EN",'28 Populations and thresholds'!$J$181="VU")</f>
        <v>1</v>
      </c>
      <c r="M301" s="75">
        <f>D301/'28 Populations and thresholds'!$H$181</f>
        <v>9.3312500000000007E-2</v>
      </c>
      <c r="N301" s="263" t="str">
        <f t="shared" si="18"/>
        <v xml:space="preserve"> </v>
      </c>
      <c r="P301" s="263" t="str">
        <f t="shared" si="19"/>
        <v xml:space="preserve"> </v>
      </c>
    </row>
    <row r="302" spans="1:16" s="4" customFormat="1" x14ac:dyDescent="0.2">
      <c r="A302" s="143" t="s">
        <v>1761</v>
      </c>
      <c r="B302" s="40" t="s">
        <v>990</v>
      </c>
      <c r="C302" s="4" t="s">
        <v>3767</v>
      </c>
      <c r="D302" s="41">
        <v>4200</v>
      </c>
      <c r="E302" s="43"/>
      <c r="F302" s="263" t="str">
        <f t="shared" si="16"/>
        <v xml:space="preserve"> </v>
      </c>
      <c r="G302" s="143" t="s">
        <v>21</v>
      </c>
      <c r="H302" s="143" t="s">
        <v>486</v>
      </c>
      <c r="I302" s="263" t="str">
        <f t="shared" si="17"/>
        <v xml:space="preserve"> </v>
      </c>
      <c r="J302" s="38" t="str">
        <f>IF(D302&gt;=('28 Populations and thresholds'!$I$195),"YES"," ")</f>
        <v>YES</v>
      </c>
      <c r="K302" s="38" t="str">
        <f>IF(J302="YES"," ",IF(D302&gt;=('28 Populations and thresholds'!$I$195)*0.25,"YES"))</f>
        <v xml:space="preserve"> </v>
      </c>
      <c r="L302" s="38" t="b">
        <f>OR('28 Populations and thresholds'!$J$195="CR",'28 Populations and thresholds'!$J$195="EN",'28 Populations and thresholds'!$J$195="VU")</f>
        <v>1</v>
      </c>
      <c r="M302" s="75">
        <f>D302/'28 Populations and thresholds'!$H$195</f>
        <v>1.4482758620689656E-2</v>
      </c>
      <c r="N302" s="263" t="str">
        <f t="shared" si="18"/>
        <v xml:space="preserve"> </v>
      </c>
      <c r="P302" s="263" t="str">
        <f t="shared" si="19"/>
        <v xml:space="preserve"> </v>
      </c>
    </row>
    <row r="303" spans="1:16" s="4" customFormat="1" x14ac:dyDescent="0.2">
      <c r="A303" s="143" t="s">
        <v>1761</v>
      </c>
      <c r="B303" s="40" t="s">
        <v>990</v>
      </c>
      <c r="C303" s="4" t="s">
        <v>3765</v>
      </c>
      <c r="D303" s="41">
        <v>3014</v>
      </c>
      <c r="E303" s="46">
        <v>35034</v>
      </c>
      <c r="F303" s="263" t="str">
        <f t="shared" si="16"/>
        <v xml:space="preserve"> </v>
      </c>
      <c r="G303" s="143" t="s">
        <v>21</v>
      </c>
      <c r="H303" s="143" t="s">
        <v>250</v>
      </c>
      <c r="I303" s="263" t="str">
        <f t="shared" si="17"/>
        <v xml:space="preserve"> </v>
      </c>
      <c r="J303" s="38" t="str">
        <f>IF(D303&gt;=('28 Populations and thresholds'!$I$193),"YES"," ")</f>
        <v>YES</v>
      </c>
      <c r="K303" s="38" t="str">
        <f>IF(J303="YES"," ",IF(D303&gt;=('28 Populations and thresholds'!$I$193)*0.25,"YES"))</f>
        <v xml:space="preserve"> </v>
      </c>
      <c r="L303" s="38" t="b">
        <f>OR('28 Populations and thresholds'!$J$193="CR",'28 Populations and thresholds'!$J$193="EN",'28 Populations and thresholds'!$J$193="VU")</f>
        <v>0</v>
      </c>
      <c r="M303" s="75">
        <f>D303/'28 Populations and thresholds'!$H$193</f>
        <v>6.8500000000000005E-2</v>
      </c>
      <c r="N303" s="263" t="str">
        <f t="shared" si="18"/>
        <v xml:space="preserve"> </v>
      </c>
      <c r="P303" s="263" t="str">
        <f t="shared" si="19"/>
        <v xml:space="preserve"> </v>
      </c>
    </row>
    <row r="304" spans="1:16" s="4" customFormat="1" x14ac:dyDescent="0.2">
      <c r="A304" s="143" t="s">
        <v>1761</v>
      </c>
      <c r="B304" s="40" t="s">
        <v>990</v>
      </c>
      <c r="C304" s="111" t="s">
        <v>3763</v>
      </c>
      <c r="D304" s="41">
        <v>3410</v>
      </c>
      <c r="E304" s="46">
        <v>35034</v>
      </c>
      <c r="F304" s="263" t="str">
        <f t="shared" si="16"/>
        <v xml:space="preserve"> </v>
      </c>
      <c r="G304" s="143" t="s">
        <v>21</v>
      </c>
      <c r="H304" s="143" t="s">
        <v>250</v>
      </c>
      <c r="I304" s="263" t="str">
        <f t="shared" si="17"/>
        <v xml:space="preserve"> </v>
      </c>
      <c r="J304" s="38" t="str">
        <f>IF(D304&gt;=('28 Populations and thresholds'!$I$191),"YES"," ")</f>
        <v>YES</v>
      </c>
      <c r="K304" s="38" t="str">
        <f>IF(J304="YES"," ",IF(D304&gt;=('28 Populations and thresholds'!$I$191)*0.25,"YES"))</f>
        <v xml:space="preserve"> </v>
      </c>
      <c r="L304" s="38" t="b">
        <f>OR('28 Populations and thresholds'!$J$191="CR",'28 Populations and thresholds'!$J$191="EN",'28 Populations and thresholds'!$J$191="VU")</f>
        <v>0</v>
      </c>
      <c r="M304" s="75">
        <f>D304/'28 Populations and thresholds'!$H$191</f>
        <v>6.8199999999999997E-2</v>
      </c>
      <c r="N304" s="263" t="str">
        <f t="shared" si="18"/>
        <v xml:space="preserve"> </v>
      </c>
      <c r="P304" s="263" t="str">
        <f t="shared" si="19"/>
        <v xml:space="preserve"> </v>
      </c>
    </row>
    <row r="305" spans="1:16" s="4" customFormat="1" x14ac:dyDescent="0.2">
      <c r="A305" s="143" t="s">
        <v>1761</v>
      </c>
      <c r="B305" s="40" t="s">
        <v>990</v>
      </c>
      <c r="C305" s="111" t="s">
        <v>3758</v>
      </c>
      <c r="D305" s="41">
        <v>7124</v>
      </c>
      <c r="E305" s="46">
        <v>35034</v>
      </c>
      <c r="F305" s="263" t="str">
        <f t="shared" si="16"/>
        <v xml:space="preserve"> </v>
      </c>
      <c r="G305" s="143" t="s">
        <v>21</v>
      </c>
      <c r="H305" s="143" t="s">
        <v>250</v>
      </c>
      <c r="I305" s="263" t="str">
        <f t="shared" si="17"/>
        <v xml:space="preserve"> </v>
      </c>
      <c r="J305" s="38" t="str">
        <f>IF(D305&gt;=('28 Populations and thresholds'!$I$179),"YES"," ")</f>
        <v>YES</v>
      </c>
      <c r="K305" s="38" t="str">
        <f>IF(J305="YES"," ",IF(D305&gt;=('28 Populations and thresholds'!$I$179)*0.25,"YES"))</f>
        <v xml:space="preserve"> </v>
      </c>
      <c r="L305" s="38" t="b">
        <f>OR('28 Populations and thresholds'!$J$179="CR",'28 Populations and thresholds'!$J$179="EN",'28 Populations and thresholds'!$J$179="VU")</f>
        <v>0</v>
      </c>
      <c r="M305" s="75">
        <f>D305/'28 Populations and thresholds'!$H$179</f>
        <v>0.12952727272727274</v>
      </c>
      <c r="N305" s="263" t="str">
        <f t="shared" si="18"/>
        <v xml:space="preserve"> </v>
      </c>
      <c r="P305" s="263" t="str">
        <f t="shared" si="19"/>
        <v xml:space="preserve"> </v>
      </c>
    </row>
    <row r="306" spans="1:16" s="4" customFormat="1" x14ac:dyDescent="0.2">
      <c r="A306" s="275" t="s">
        <v>1761</v>
      </c>
      <c r="B306" s="283" t="s">
        <v>3883</v>
      </c>
      <c r="C306" s="269" t="s">
        <v>3784</v>
      </c>
      <c r="D306" s="279">
        <v>15000</v>
      </c>
      <c r="E306" s="284" t="s">
        <v>3884</v>
      </c>
      <c r="F306" s="263" t="str">
        <f t="shared" si="16"/>
        <v xml:space="preserve"> </v>
      </c>
      <c r="G306" s="275"/>
      <c r="H306" s="275" t="s">
        <v>3881</v>
      </c>
      <c r="I306" s="263" t="str">
        <f t="shared" si="17"/>
        <v xml:space="preserve"> </v>
      </c>
      <c r="J306" s="272" t="str">
        <f>IF(D306&gt;=('28 Populations and thresholds'!$I$230),"YES"," ")</f>
        <v>YES</v>
      </c>
      <c r="K306" s="272" t="str">
        <f>IF(J306="YES"," ",IF(D306&gt;=('28 Populations and thresholds'!$I$230)*0.25,"YES"))</f>
        <v xml:space="preserve"> </v>
      </c>
      <c r="L306" s="272" t="b">
        <f>OR('28 Populations and thresholds'!$J$230="CR",'28 Populations and thresholds'!$J$230="EN",'28 Populations and thresholds'!$J$230="VU")</f>
        <v>0</v>
      </c>
      <c r="M306" s="273">
        <f>D306/'28 Populations and thresholds'!$H$230</f>
        <v>0.34090909090909088</v>
      </c>
      <c r="N306" s="263" t="str">
        <f t="shared" si="18"/>
        <v xml:space="preserve"> </v>
      </c>
      <c r="O306" s="275"/>
      <c r="P306" s="263" t="str">
        <f t="shared" si="19"/>
        <v xml:space="preserve"> </v>
      </c>
    </row>
    <row r="307" spans="1:16" s="4" customFormat="1" x14ac:dyDescent="0.2">
      <c r="A307" s="275" t="s">
        <v>1761</v>
      </c>
      <c r="B307" s="283" t="s">
        <v>3883</v>
      </c>
      <c r="C307" s="269" t="s">
        <v>3885</v>
      </c>
      <c r="D307" s="279">
        <v>9500</v>
      </c>
      <c r="E307" s="284" t="s">
        <v>3884</v>
      </c>
      <c r="F307" s="263" t="str">
        <f t="shared" si="16"/>
        <v xml:space="preserve"> </v>
      </c>
      <c r="G307" s="275"/>
      <c r="H307" s="275" t="s">
        <v>3881</v>
      </c>
      <c r="I307" s="263" t="str">
        <f t="shared" si="17"/>
        <v xml:space="preserve"> </v>
      </c>
      <c r="J307" s="272" t="str">
        <f>IF(D307&gt;=(('28 Populations and thresholds'!$I$230)+('28 Populations and thresholds'!$I$231)+('28 Populations and thresholds'!$I$232)),"YES"," ")</f>
        <v>YES</v>
      </c>
      <c r="K307" s="272" t="str">
        <f>IF(J307="YES"," ",IF(D307&gt;=(('28 Populations and thresholds'!$I$230)+('28 Populations and thresholds'!$I$231)+('28 Populations and thresholds'!$I$232))*0.25,"YES"))</f>
        <v xml:space="preserve"> </v>
      </c>
      <c r="L307" s="272" t="b">
        <f>OR('28 Populations and thresholds'!$J$230="CR",'28 Populations and thresholds'!$J$230="EN",'28 Populations and thresholds'!$J$230="VU")</f>
        <v>0</v>
      </c>
      <c r="M307" s="273">
        <f>D307/(('28 Populations and thresholds'!$H$230)+('28 Populations and thresholds'!$H$231)+('28 Populations and thresholds'!$H$232))</f>
        <v>6.5972222222222224E-2</v>
      </c>
      <c r="N307" s="263" t="str">
        <f t="shared" si="18"/>
        <v xml:space="preserve"> </v>
      </c>
      <c r="O307" s="275" t="s">
        <v>4571</v>
      </c>
      <c r="P307" s="263" t="str">
        <f t="shared" si="19"/>
        <v xml:space="preserve"> </v>
      </c>
    </row>
    <row r="308" spans="1:16" s="4" customFormat="1" x14ac:dyDescent="0.2">
      <c r="A308" s="143" t="s">
        <v>1761</v>
      </c>
      <c r="B308" s="40" t="s">
        <v>1188</v>
      </c>
      <c r="C308" s="111" t="s">
        <v>3770</v>
      </c>
      <c r="D308" s="41">
        <v>10000</v>
      </c>
      <c r="E308" s="46">
        <v>30362</v>
      </c>
      <c r="F308" s="263" t="str">
        <f t="shared" si="16"/>
        <v xml:space="preserve"> </v>
      </c>
      <c r="G308" s="143" t="s">
        <v>21</v>
      </c>
      <c r="H308" s="143" t="s">
        <v>58</v>
      </c>
      <c r="I308" s="263" t="str">
        <f t="shared" si="17"/>
        <v xml:space="preserve"> </v>
      </c>
      <c r="J308" s="38" t="str">
        <f>IF(D308&gt;=('28 Populations and thresholds'!$I$199),"YES"," ")</f>
        <v>YES</v>
      </c>
      <c r="K308" s="38" t="str">
        <f>IF(J308="YES"," ",IF(D308&gt;=('28 Populations and thresholds'!$I$199)*0.25,"YES"))</f>
        <v xml:space="preserve"> </v>
      </c>
      <c r="L308" s="38" t="b">
        <f>OR('28 Populations and thresholds'!$J$199="CR",'28 Populations and thresholds'!$J$199="EN",'28 Populations and thresholds'!$J$199="VU")</f>
        <v>0</v>
      </c>
      <c r="M308" s="75">
        <f>D308/'28 Populations and thresholds'!$H$199</f>
        <v>3.1746031746031744E-2</v>
      </c>
      <c r="N308" s="263" t="str">
        <f t="shared" si="18"/>
        <v xml:space="preserve"> </v>
      </c>
      <c r="P308" s="263" t="str">
        <f t="shared" si="19"/>
        <v xml:space="preserve"> </v>
      </c>
    </row>
    <row r="309" spans="1:16" s="4" customFormat="1" x14ac:dyDescent="0.2">
      <c r="A309" s="267" t="s">
        <v>1761</v>
      </c>
      <c r="B309" s="268" t="s">
        <v>1166</v>
      </c>
      <c r="C309" s="269" t="s">
        <v>3480</v>
      </c>
      <c r="D309" s="270">
        <v>13430</v>
      </c>
      <c r="E309" s="271">
        <v>37653</v>
      </c>
      <c r="F309" s="263" t="str">
        <f t="shared" si="16"/>
        <v xml:space="preserve"> </v>
      </c>
      <c r="G309" s="267" t="s">
        <v>21</v>
      </c>
      <c r="H309" s="267" t="s">
        <v>343</v>
      </c>
      <c r="I309" s="263" t="str">
        <f t="shared" si="17"/>
        <v xml:space="preserve"> </v>
      </c>
      <c r="J309" s="272" t="str">
        <f>IF(D309&gt;=('28 Populations and thresholds'!$I$203),"YES"," ")</f>
        <v>YES</v>
      </c>
      <c r="K309" s="272" t="str">
        <f>IF(J309="YES"," ",IF(D309&gt;=('28 Populations and thresholds'!$I$203)*0.25,"YES"))</f>
        <v xml:space="preserve"> </v>
      </c>
      <c r="L309" s="272" t="b">
        <f>OR('28 Populations and thresholds'!$J$203="CR",'28 Populations and thresholds'!$J$203="EN",'28 Populations and thresholds'!$J$203="VU")</f>
        <v>0</v>
      </c>
      <c r="M309" s="273">
        <f>D309/'28 Populations and thresholds'!$H$203</f>
        <v>9.9481481481481476E-2</v>
      </c>
      <c r="N309" s="263" t="str">
        <f t="shared" si="18"/>
        <v xml:space="preserve"> </v>
      </c>
      <c r="O309" s="269"/>
      <c r="P309" s="263" t="str">
        <f t="shared" si="19"/>
        <v xml:space="preserve"> </v>
      </c>
    </row>
    <row r="310" spans="1:16" s="4" customFormat="1" x14ac:dyDescent="0.2">
      <c r="A310" s="267" t="s">
        <v>1761</v>
      </c>
      <c r="B310" s="268" t="s">
        <v>1166</v>
      </c>
      <c r="C310" s="269" t="s">
        <v>3770</v>
      </c>
      <c r="D310" s="270">
        <v>46067</v>
      </c>
      <c r="E310" s="271">
        <v>37653</v>
      </c>
      <c r="F310" s="263" t="str">
        <f t="shared" si="16"/>
        <v xml:space="preserve"> </v>
      </c>
      <c r="G310" s="267" t="s">
        <v>21</v>
      </c>
      <c r="H310" s="267" t="s">
        <v>343</v>
      </c>
      <c r="I310" s="263" t="str">
        <f t="shared" si="17"/>
        <v xml:space="preserve"> </v>
      </c>
      <c r="J310" s="272" t="str">
        <f>IF(D310&gt;=('28 Populations and thresholds'!$I$199),"YES"," ")</f>
        <v>YES</v>
      </c>
      <c r="K310" s="272" t="str">
        <f>IF(J310="YES"," ",IF(D310&gt;=('28 Populations and thresholds'!$I$199)*0.25,"YES"))</f>
        <v xml:space="preserve"> </v>
      </c>
      <c r="L310" s="272" t="b">
        <f>OR('28 Populations and thresholds'!$J$199="CR",'28 Populations and thresholds'!$J$199="EN",'28 Populations and thresholds'!$J$199="VU")</f>
        <v>0</v>
      </c>
      <c r="M310" s="273">
        <f>D310/'28 Populations and thresholds'!$H$199</f>
        <v>0.14624444444444445</v>
      </c>
      <c r="N310" s="263" t="str">
        <f t="shared" si="18"/>
        <v xml:space="preserve"> </v>
      </c>
      <c r="O310" s="269"/>
      <c r="P310" s="263" t="str">
        <f t="shared" si="19"/>
        <v xml:space="preserve"> </v>
      </c>
    </row>
    <row r="311" spans="1:16" s="4" customFormat="1" x14ac:dyDescent="0.2">
      <c r="A311" s="267" t="s">
        <v>1761</v>
      </c>
      <c r="B311" s="268" t="s">
        <v>1166</v>
      </c>
      <c r="C311" s="269" t="s">
        <v>3474</v>
      </c>
      <c r="D311" s="270">
        <v>930</v>
      </c>
      <c r="E311" s="276"/>
      <c r="F311" s="263" t="str">
        <f t="shared" si="16"/>
        <v xml:space="preserve"> </v>
      </c>
      <c r="G311" s="267" t="s">
        <v>21</v>
      </c>
      <c r="H311" s="267" t="s">
        <v>486</v>
      </c>
      <c r="I311" s="263" t="str">
        <f t="shared" si="17"/>
        <v xml:space="preserve"> </v>
      </c>
      <c r="J311" s="272" t="str">
        <f>IF(D311&gt;=('28 Populations and thresholds'!$I$198),"YES"," ")</f>
        <v>YES</v>
      </c>
      <c r="K311" s="272" t="str">
        <f>IF(J311="YES"," ",IF(D311&gt;=('28 Populations and thresholds'!$I$198)*0.25,"YES"))</f>
        <v xml:space="preserve"> </v>
      </c>
      <c r="L311" s="272" t="b">
        <f>OR('28 Populations and thresholds'!$J$198="CR",'28 Populations and thresholds'!$J$198="EN",'28 Populations and thresholds'!$J$198="VU")</f>
        <v>0</v>
      </c>
      <c r="M311" s="273">
        <f>D311/'28 Populations and thresholds'!$H$198</f>
        <v>4.2272727272727274E-2</v>
      </c>
      <c r="N311" s="263" t="str">
        <f t="shared" si="18"/>
        <v xml:space="preserve"> </v>
      </c>
      <c r="O311" s="269"/>
      <c r="P311" s="263" t="str">
        <f t="shared" si="19"/>
        <v xml:space="preserve"> </v>
      </c>
    </row>
    <row r="312" spans="1:16" s="4" customFormat="1" x14ac:dyDescent="0.2">
      <c r="A312" s="267" t="s">
        <v>1761</v>
      </c>
      <c r="B312" s="268" t="s">
        <v>1166</v>
      </c>
      <c r="C312" s="280" t="s">
        <v>3773</v>
      </c>
      <c r="D312" s="270">
        <v>17067</v>
      </c>
      <c r="E312" s="271">
        <v>37288</v>
      </c>
      <c r="F312" s="263" t="str">
        <f t="shared" si="16"/>
        <v xml:space="preserve"> </v>
      </c>
      <c r="G312" s="267" t="s">
        <v>21</v>
      </c>
      <c r="H312" s="267" t="s">
        <v>343</v>
      </c>
      <c r="I312" s="263" t="str">
        <f t="shared" si="17"/>
        <v xml:space="preserve"> </v>
      </c>
      <c r="J312" s="272" t="str">
        <f>IF(D312&gt;=('28 Populations and thresholds'!$I$202),"YES"," ")</f>
        <v>YES</v>
      </c>
      <c r="K312" s="272" t="str">
        <f>IF(J312="YES"," ",IF(D312&gt;=('28 Populations and thresholds'!$I$202)*0.25,"YES"))</f>
        <v xml:space="preserve"> </v>
      </c>
      <c r="L312" s="272" t="b">
        <f>OR('28 Populations and thresholds'!$J$202="CR",'28 Populations and thresholds'!$J$202="EN",'28 Populations and thresholds'!$J$202="VU")</f>
        <v>0</v>
      </c>
      <c r="M312" s="273">
        <f>D312/'28 Populations and thresholds'!$H$202</f>
        <v>0.10666875000000001</v>
      </c>
      <c r="N312" s="263" t="str">
        <f t="shared" si="18"/>
        <v xml:space="preserve"> </v>
      </c>
      <c r="O312" s="269"/>
      <c r="P312" s="263" t="str">
        <f t="shared" si="19"/>
        <v xml:space="preserve"> </v>
      </c>
    </row>
    <row r="313" spans="1:16" s="4" customFormat="1" x14ac:dyDescent="0.2">
      <c r="A313" s="143" t="s">
        <v>1761</v>
      </c>
      <c r="B313" s="40" t="s">
        <v>1238</v>
      </c>
      <c r="C313" s="4" t="s">
        <v>3480</v>
      </c>
      <c r="D313" s="41">
        <v>2500</v>
      </c>
      <c r="E313" s="46">
        <v>33970</v>
      </c>
      <c r="F313" s="263" t="str">
        <f t="shared" si="16"/>
        <v xml:space="preserve"> </v>
      </c>
      <c r="G313" s="143" t="s">
        <v>21</v>
      </c>
      <c r="H313" s="143" t="s">
        <v>58</v>
      </c>
      <c r="I313" s="263" t="str">
        <f t="shared" si="17"/>
        <v xml:space="preserve"> </v>
      </c>
      <c r="J313" s="38" t="str">
        <f>IF(D313&gt;=('28 Populations and thresholds'!$I$203),"YES"," ")</f>
        <v>YES</v>
      </c>
      <c r="K313" s="38" t="str">
        <f>IF(J313="YES"," ",IF(D313&gt;=('28 Populations and thresholds'!$I$203)*0.25,"YES"))</f>
        <v xml:space="preserve"> </v>
      </c>
      <c r="L313" s="38" t="b">
        <f>OR('28 Populations and thresholds'!$J$203="CR",'28 Populations and thresholds'!$J$203="EN",'28 Populations and thresholds'!$J$203="VU")</f>
        <v>0</v>
      </c>
      <c r="M313" s="75">
        <f>D313/'28 Populations and thresholds'!$H$203</f>
        <v>1.8518518518518517E-2</v>
      </c>
      <c r="N313" s="263" t="str">
        <f t="shared" si="18"/>
        <v xml:space="preserve"> </v>
      </c>
      <c r="P313" s="263" t="str">
        <f t="shared" si="19"/>
        <v xml:space="preserve"> </v>
      </c>
    </row>
    <row r="314" spans="1:16" s="4" customFormat="1" x14ac:dyDescent="0.2">
      <c r="A314" s="275" t="s">
        <v>1761</v>
      </c>
      <c r="B314" s="269" t="s">
        <v>3945</v>
      </c>
      <c r="C314" s="269" t="s">
        <v>3742</v>
      </c>
      <c r="D314" s="279">
        <v>4837</v>
      </c>
      <c r="E314" s="281">
        <v>39904</v>
      </c>
      <c r="F314" s="263" t="str">
        <f t="shared" si="16"/>
        <v xml:space="preserve"> </v>
      </c>
      <c r="G314" s="275"/>
      <c r="H314" s="275" t="s">
        <v>3951</v>
      </c>
      <c r="I314" s="263" t="str">
        <f t="shared" si="17"/>
        <v xml:space="preserve"> </v>
      </c>
      <c r="J314" s="272" t="str">
        <f>IF(D314&gt;=('28 Populations and thresholds'!$I$148),"YES"," ")</f>
        <v>YES</v>
      </c>
      <c r="K314" s="272" t="str">
        <f>IF(J314="YES"," ",IF(D314&gt;=('28 Populations and thresholds'!$I$148)*0.25,"YES"))</f>
        <v xml:space="preserve"> </v>
      </c>
      <c r="L314" s="272" t="b">
        <f>OR('28 Populations and thresholds'!$J$148="CR",'28 Populations and thresholds'!$J$148="EN",'28 Populations and thresholds'!$J$148="VU")</f>
        <v>0</v>
      </c>
      <c r="M314" s="273">
        <f>D314/'28 Populations and thresholds'!$H$148</f>
        <v>4.8370000000000003E-2</v>
      </c>
      <c r="N314" s="263" t="str">
        <f t="shared" si="18"/>
        <v xml:space="preserve"> </v>
      </c>
      <c r="O314" s="269"/>
      <c r="P314" s="263" t="str">
        <f t="shared" si="19"/>
        <v xml:space="preserve"> </v>
      </c>
    </row>
    <row r="315" spans="1:16" s="4" customFormat="1" x14ac:dyDescent="0.2">
      <c r="A315" s="275" t="s">
        <v>1761</v>
      </c>
      <c r="B315" s="269" t="s">
        <v>3945</v>
      </c>
      <c r="C315" s="269" t="s">
        <v>3466</v>
      </c>
      <c r="D315" s="279">
        <v>2012</v>
      </c>
      <c r="E315" s="281">
        <v>39904</v>
      </c>
      <c r="F315" s="263" t="str">
        <f t="shared" si="16"/>
        <v xml:space="preserve"> </v>
      </c>
      <c r="G315" s="275"/>
      <c r="H315" s="275" t="s">
        <v>3951</v>
      </c>
      <c r="I315" s="263" t="str">
        <f t="shared" si="17"/>
        <v xml:space="preserve"> </v>
      </c>
      <c r="J315" s="272" t="str">
        <f>IF(D315&gt;=('28 Populations and thresholds'!$I$178),"YES"," ")</f>
        <v>YES</v>
      </c>
      <c r="K315" s="272" t="str">
        <f>IF(J315="YES"," ",IF(D315&gt;=('28 Populations and thresholds'!$I$178)*0.25,"YES"))</f>
        <v xml:space="preserve"> </v>
      </c>
      <c r="L315" s="272" t="b">
        <f>OR('28 Populations and thresholds'!$J$178="CR",'28 Populations and thresholds'!$J$178="EN",'28 Populations and thresholds'!$J$178="VU")</f>
        <v>0</v>
      </c>
      <c r="M315" s="273">
        <f>D315/'28 Populations and thresholds'!$H$178</f>
        <v>1.1177777777777778E-2</v>
      </c>
      <c r="N315" s="263" t="str">
        <f t="shared" si="18"/>
        <v xml:space="preserve"> </v>
      </c>
      <c r="O315" s="269"/>
      <c r="P315" s="263" t="str">
        <f t="shared" si="19"/>
        <v xml:space="preserve"> </v>
      </c>
    </row>
    <row r="316" spans="1:16" s="4" customFormat="1" x14ac:dyDescent="0.2">
      <c r="A316" s="275" t="s">
        <v>1761</v>
      </c>
      <c r="B316" s="269" t="s">
        <v>3945</v>
      </c>
      <c r="C316" s="269" t="s">
        <v>3792</v>
      </c>
      <c r="D316" s="279">
        <v>2059</v>
      </c>
      <c r="E316" s="281">
        <v>39904</v>
      </c>
      <c r="F316" s="263" t="str">
        <f t="shared" si="16"/>
        <v xml:space="preserve"> </v>
      </c>
      <c r="G316" s="275"/>
      <c r="H316" s="275" t="s">
        <v>3951</v>
      </c>
      <c r="I316" s="263" t="str">
        <f t="shared" si="17"/>
        <v xml:space="preserve"> </v>
      </c>
      <c r="J316" s="272" t="str">
        <f>IF(D316&gt;=('28 Populations and thresholds'!$I$254),"YES"," ")</f>
        <v>YES</v>
      </c>
      <c r="K316" s="272" t="str">
        <f>IF(J316="YES"," ",IF(D316&gt;=('28 Populations and thresholds'!$I$254)*0.25,"YES"))</f>
        <v xml:space="preserve"> </v>
      </c>
      <c r="L316" s="272" t="b">
        <f>OR('28 Populations and thresholds'!$J$254="CR",'28 Populations and thresholds'!$J$254="EN",'28 Populations and thresholds'!$J$254="VU")</f>
        <v>0</v>
      </c>
      <c r="M316" s="273">
        <f>D316/'28 Populations and thresholds'!$H$254</f>
        <v>2.0590000000000001E-3</v>
      </c>
      <c r="N316" s="263" t="str">
        <f t="shared" si="18"/>
        <v xml:space="preserve"> </v>
      </c>
      <c r="O316" s="275"/>
      <c r="P316" s="263" t="str">
        <f t="shared" si="19"/>
        <v xml:space="preserve"> </v>
      </c>
    </row>
    <row r="317" spans="1:16" s="4" customFormat="1" x14ac:dyDescent="0.2">
      <c r="A317" s="143" t="s">
        <v>1761</v>
      </c>
      <c r="B317" s="40" t="s">
        <v>1221</v>
      </c>
      <c r="C317" s="4" t="s">
        <v>3773</v>
      </c>
      <c r="D317" s="41">
        <v>3250</v>
      </c>
      <c r="E317" s="46">
        <v>35407</v>
      </c>
      <c r="F317" s="263" t="str">
        <f t="shared" si="16"/>
        <v xml:space="preserve"> </v>
      </c>
      <c r="G317" s="143" t="s">
        <v>21</v>
      </c>
      <c r="H317" s="143" t="s">
        <v>151</v>
      </c>
      <c r="I317" s="263" t="str">
        <f t="shared" si="17"/>
        <v xml:space="preserve"> </v>
      </c>
      <c r="J317" s="38" t="str">
        <f>IF(D317&gt;=('28 Populations and thresholds'!$I$202),"YES"," ")</f>
        <v>YES</v>
      </c>
      <c r="K317" s="38" t="str">
        <f>IF(J317="YES"," ",IF(D317&gt;=('28 Populations and thresholds'!$I$202)*0.25,"YES"))</f>
        <v xml:space="preserve"> </v>
      </c>
      <c r="L317" s="38" t="b">
        <f>OR('28 Populations and thresholds'!$J$202="CR",'28 Populations and thresholds'!$J$202="EN",'28 Populations and thresholds'!$J$202="VU")</f>
        <v>0</v>
      </c>
      <c r="M317" s="75">
        <f>D317/'28 Populations and thresholds'!$H$202</f>
        <v>2.0312500000000001E-2</v>
      </c>
      <c r="N317" s="263" t="str">
        <f t="shared" si="18"/>
        <v xml:space="preserve"> </v>
      </c>
      <c r="P317" s="263" t="str">
        <f t="shared" si="19"/>
        <v xml:space="preserve"> </v>
      </c>
    </row>
    <row r="318" spans="1:16" s="4" customFormat="1" x14ac:dyDescent="0.2">
      <c r="A318" s="12" t="s">
        <v>1761</v>
      </c>
      <c r="B318" s="64" t="s">
        <v>1221</v>
      </c>
      <c r="C318" s="111" t="s">
        <v>3791</v>
      </c>
      <c r="D318" s="105">
        <v>13500</v>
      </c>
      <c r="E318" s="147">
        <v>35407</v>
      </c>
      <c r="F318" s="263" t="str">
        <f t="shared" si="16"/>
        <v xml:space="preserve"> </v>
      </c>
      <c r="G318" s="12"/>
      <c r="H318" s="32" t="s">
        <v>151</v>
      </c>
      <c r="I318" s="263" t="str">
        <f t="shared" si="17"/>
        <v xml:space="preserve"> </v>
      </c>
      <c r="J318" s="38" t="str">
        <f>IF(D318&gt;=('28 Populations and thresholds'!$I$253),"YES"," ")</f>
        <v>YES</v>
      </c>
      <c r="K318" s="38" t="str">
        <f>IF(J318="YES"," ",IF(D318&gt;=('28 Populations and thresholds'!$I$253)*0.25,"YES"))</f>
        <v xml:space="preserve"> </v>
      </c>
      <c r="L318" s="38" t="b">
        <f>OR('28 Populations and thresholds'!$J$253="CR",'28 Populations and thresholds'!$J$253="EN",'28 Populations and thresholds'!$J$253="VU")</f>
        <v>0</v>
      </c>
      <c r="M318" s="75">
        <f>D318/'28 Populations and thresholds'!$H$253</f>
        <v>1.35E-2</v>
      </c>
      <c r="N318" s="263" t="str">
        <f t="shared" si="18"/>
        <v xml:space="preserve"> </v>
      </c>
      <c r="O318" s="12"/>
      <c r="P318" s="263" t="str">
        <f t="shared" si="19"/>
        <v xml:space="preserve"> </v>
      </c>
    </row>
    <row r="319" spans="1:16" s="4" customFormat="1" x14ac:dyDescent="0.2">
      <c r="A319" s="267" t="s">
        <v>1761</v>
      </c>
      <c r="B319" s="268" t="s">
        <v>1225</v>
      </c>
      <c r="C319" s="280" t="s">
        <v>3773</v>
      </c>
      <c r="D319" s="270">
        <v>2253</v>
      </c>
      <c r="E319" s="271">
        <v>35014</v>
      </c>
      <c r="F319" s="263" t="str">
        <f t="shared" si="16"/>
        <v xml:space="preserve"> </v>
      </c>
      <c r="G319" s="267" t="s">
        <v>21</v>
      </c>
      <c r="H319" s="267" t="s">
        <v>151</v>
      </c>
      <c r="I319" s="263" t="str">
        <f t="shared" si="17"/>
        <v xml:space="preserve"> </v>
      </c>
      <c r="J319" s="272" t="str">
        <f>IF(D319&gt;=('28 Populations and thresholds'!$I$202),"YES"," ")</f>
        <v>YES</v>
      </c>
      <c r="K319" s="272" t="str">
        <f>IF(J319="YES"," ",IF(D319&gt;=('28 Populations and thresholds'!$I$202)*0.25,"YES"))</f>
        <v xml:space="preserve"> </v>
      </c>
      <c r="L319" s="272" t="b">
        <f>OR('28 Populations and thresholds'!$J$202="CR",'28 Populations and thresholds'!$J$202="EN",'28 Populations and thresholds'!$J$202="VU")</f>
        <v>0</v>
      </c>
      <c r="M319" s="273">
        <f>D319/'28 Populations and thresholds'!$H$202</f>
        <v>1.408125E-2</v>
      </c>
      <c r="N319" s="263" t="str">
        <f t="shared" si="18"/>
        <v xml:space="preserve"> </v>
      </c>
      <c r="O319" s="269"/>
      <c r="P319" s="263" t="str">
        <f t="shared" si="19"/>
        <v xml:space="preserve"> </v>
      </c>
    </row>
    <row r="320" spans="1:16" s="4" customFormat="1" x14ac:dyDescent="0.2">
      <c r="A320" s="143" t="s">
        <v>1761</v>
      </c>
      <c r="B320" s="40" t="s">
        <v>1229</v>
      </c>
      <c r="C320" s="4" t="s">
        <v>3773</v>
      </c>
      <c r="D320" s="41">
        <v>1690</v>
      </c>
      <c r="E320" s="46">
        <v>30361</v>
      </c>
      <c r="F320" s="263" t="str">
        <f t="shared" si="16"/>
        <v xml:space="preserve"> </v>
      </c>
      <c r="G320" s="143" t="s">
        <v>21</v>
      </c>
      <c r="H320" s="143" t="s">
        <v>58</v>
      </c>
      <c r="I320" s="263" t="str">
        <f t="shared" si="17"/>
        <v xml:space="preserve"> </v>
      </c>
      <c r="J320" s="38" t="str">
        <f>IF(D320&gt;=('28 Populations and thresholds'!$I$202),"YES"," ")</f>
        <v>YES</v>
      </c>
      <c r="K320" s="38" t="str">
        <f>IF(J320="YES"," ",IF(D320&gt;=('28 Populations and thresholds'!$I$202)*0.25,"YES"))</f>
        <v xml:space="preserve"> </v>
      </c>
      <c r="L320" s="38" t="b">
        <f>OR('28 Populations and thresholds'!$J$202="CR",'28 Populations and thresholds'!$J$202="EN",'28 Populations and thresholds'!$J$202="VU")</f>
        <v>0</v>
      </c>
      <c r="M320" s="75">
        <f>D320/'28 Populations and thresholds'!$H$202</f>
        <v>1.0562500000000001E-2</v>
      </c>
      <c r="N320" s="263" t="str">
        <f t="shared" si="18"/>
        <v xml:space="preserve"> </v>
      </c>
      <c r="P320" s="263" t="str">
        <f t="shared" si="19"/>
        <v xml:space="preserve"> </v>
      </c>
    </row>
    <row r="321" spans="1:16" s="4" customFormat="1" x14ac:dyDescent="0.2">
      <c r="A321" s="267" t="s">
        <v>1761</v>
      </c>
      <c r="B321" s="268" t="s">
        <v>1212</v>
      </c>
      <c r="C321" s="280" t="s">
        <v>3773</v>
      </c>
      <c r="D321" s="270">
        <v>10000</v>
      </c>
      <c r="E321" s="276"/>
      <c r="F321" s="263" t="str">
        <f t="shared" ref="F321:F384" si="20">" "</f>
        <v xml:space="preserve"> </v>
      </c>
      <c r="G321" s="267" t="s">
        <v>21</v>
      </c>
      <c r="H321" s="267" t="s">
        <v>750</v>
      </c>
      <c r="I321" s="263" t="str">
        <f t="shared" ref="I321:I384" si="21">" "</f>
        <v xml:space="preserve"> </v>
      </c>
      <c r="J321" s="272" t="str">
        <f>IF(D321&gt;=('28 Populations and thresholds'!$I$202),"YES"," ")</f>
        <v>YES</v>
      </c>
      <c r="K321" s="272" t="str">
        <f>IF(J321="YES"," ",IF(D321&gt;=('28 Populations and thresholds'!$I$202)*0.25,"YES"))</f>
        <v xml:space="preserve"> </v>
      </c>
      <c r="L321" s="272" t="b">
        <f>OR('28 Populations and thresholds'!$J$202="CR",'28 Populations and thresholds'!$J$202="EN",'28 Populations and thresholds'!$J$202="VU")</f>
        <v>0</v>
      </c>
      <c r="M321" s="273">
        <f>D321/'28 Populations and thresholds'!$H$202</f>
        <v>6.25E-2</v>
      </c>
      <c r="N321" s="263" t="str">
        <f t="shared" ref="N321:N384" si="22">" "</f>
        <v xml:space="preserve"> </v>
      </c>
      <c r="O321" s="269"/>
      <c r="P321" s="263" t="str">
        <f t="shared" ref="P321:P384" si="23">" "</f>
        <v xml:space="preserve"> </v>
      </c>
    </row>
    <row r="322" spans="1:16" s="4" customFormat="1" x14ac:dyDescent="0.2">
      <c r="A322" s="143" t="s">
        <v>1761</v>
      </c>
      <c r="B322" s="40" t="s">
        <v>1224</v>
      </c>
      <c r="C322" s="4" t="s">
        <v>3480</v>
      </c>
      <c r="D322" s="41">
        <v>2500</v>
      </c>
      <c r="E322" s="43"/>
      <c r="F322" s="263" t="str">
        <f t="shared" si="20"/>
        <v xml:space="preserve"> </v>
      </c>
      <c r="G322" s="143" t="s">
        <v>21</v>
      </c>
      <c r="H322" s="143" t="s">
        <v>407</v>
      </c>
      <c r="I322" s="263" t="str">
        <f t="shared" si="21"/>
        <v xml:space="preserve"> </v>
      </c>
      <c r="J322" s="38" t="str">
        <f>IF(D322&gt;=('28 Populations and thresholds'!$I$203),"YES"," ")</f>
        <v>YES</v>
      </c>
      <c r="K322" s="38" t="str">
        <f>IF(J322="YES"," ",IF(D322&gt;=('28 Populations and thresholds'!$I$203)*0.25,"YES"))</f>
        <v xml:space="preserve"> </v>
      </c>
      <c r="L322" s="38" t="b">
        <f>OR('28 Populations and thresholds'!$J$203="CR",'28 Populations and thresholds'!$J$203="EN",'28 Populations and thresholds'!$J$203="VU")</f>
        <v>0</v>
      </c>
      <c r="M322" s="75">
        <f>D322/'28 Populations and thresholds'!$H$203</f>
        <v>1.8518518518518517E-2</v>
      </c>
      <c r="N322" s="263" t="str">
        <f t="shared" si="22"/>
        <v xml:space="preserve"> </v>
      </c>
      <c r="P322" s="263" t="str">
        <f t="shared" si="23"/>
        <v xml:space="preserve"> </v>
      </c>
    </row>
    <row r="323" spans="1:16" s="4" customFormat="1" x14ac:dyDescent="0.2">
      <c r="A323" s="143" t="s">
        <v>1761</v>
      </c>
      <c r="B323" s="40" t="s">
        <v>1224</v>
      </c>
      <c r="C323" s="4" t="s">
        <v>3773</v>
      </c>
      <c r="D323" s="41">
        <v>2300</v>
      </c>
      <c r="E323" s="46">
        <v>33970</v>
      </c>
      <c r="F323" s="263" t="str">
        <f t="shared" si="20"/>
        <v xml:space="preserve"> </v>
      </c>
      <c r="G323" s="143" t="s">
        <v>21</v>
      </c>
      <c r="H323" s="143" t="s">
        <v>58</v>
      </c>
      <c r="I323" s="263" t="str">
        <f t="shared" si="21"/>
        <v xml:space="preserve"> </v>
      </c>
      <c r="J323" s="38" t="str">
        <f>IF(D323&gt;=('28 Populations and thresholds'!$I$202),"YES"," ")</f>
        <v>YES</v>
      </c>
      <c r="K323" s="38" t="str">
        <f>IF(J323="YES"," ",IF(D323&gt;=('28 Populations and thresholds'!$I$202)*0.25,"YES"))</f>
        <v xml:space="preserve"> </v>
      </c>
      <c r="L323" s="38" t="b">
        <f>OR('28 Populations and thresholds'!$J$202="CR",'28 Populations and thresholds'!$J$202="EN",'28 Populations and thresholds'!$J$202="VU")</f>
        <v>0</v>
      </c>
      <c r="M323" s="75">
        <f>D323/'28 Populations and thresholds'!$H$202</f>
        <v>1.4375000000000001E-2</v>
      </c>
      <c r="N323" s="263" t="str">
        <f t="shared" si="22"/>
        <v xml:space="preserve"> </v>
      </c>
      <c r="P323" s="263" t="str">
        <f t="shared" si="23"/>
        <v xml:space="preserve"> </v>
      </c>
    </row>
    <row r="324" spans="1:16" s="4" customFormat="1" x14ac:dyDescent="0.2">
      <c r="A324" s="275" t="s">
        <v>1761</v>
      </c>
      <c r="B324" s="283" t="s">
        <v>3892</v>
      </c>
      <c r="C324" s="269" t="s">
        <v>3785</v>
      </c>
      <c r="D324" s="279">
        <v>3000</v>
      </c>
      <c r="E324" s="281">
        <v>33359</v>
      </c>
      <c r="F324" s="263" t="str">
        <f t="shared" si="20"/>
        <v xml:space="preserve"> </v>
      </c>
      <c r="G324" s="275" t="s">
        <v>3881</v>
      </c>
      <c r="H324" s="275" t="s">
        <v>3890</v>
      </c>
      <c r="I324" s="263" t="str">
        <f t="shared" si="21"/>
        <v xml:space="preserve"> </v>
      </c>
      <c r="J324" s="272" t="str">
        <f>IF(D324&gt;=('28 Populations and thresholds'!$I$232),"YES"," ")</f>
        <v>YES</v>
      </c>
      <c r="K324" s="272" t="str">
        <f>IF(J324="YES"," ",IF(D324&gt;=('28 Populations and thresholds'!$I$232)*0.25,"YES"))</f>
        <v xml:space="preserve"> </v>
      </c>
      <c r="L324" s="272" t="b">
        <f>OR('28 Populations and thresholds'!$J$232="CR",'28 Populations and thresholds'!$J$232="EN",'28 Populations and thresholds'!$J$232="VU")</f>
        <v>0</v>
      </c>
      <c r="M324" s="273">
        <f>D324/'28 Populations and thresholds'!$H$232</f>
        <v>3.3333333333333333E-2</v>
      </c>
      <c r="N324" s="263" t="str">
        <f t="shared" si="22"/>
        <v xml:space="preserve"> </v>
      </c>
      <c r="O324" s="275" t="s">
        <v>3889</v>
      </c>
      <c r="P324" s="263" t="str">
        <f t="shared" si="23"/>
        <v xml:space="preserve"> </v>
      </c>
    </row>
    <row r="325" spans="1:16" s="4" customFormat="1" x14ac:dyDescent="0.2">
      <c r="A325" s="143" t="s">
        <v>1761</v>
      </c>
      <c r="B325" s="40" t="s">
        <v>1053</v>
      </c>
      <c r="C325" s="4" t="s">
        <v>3480</v>
      </c>
      <c r="D325" s="41">
        <v>6343</v>
      </c>
      <c r="E325" s="46">
        <v>33148</v>
      </c>
      <c r="F325" s="263" t="str">
        <f t="shared" si="20"/>
        <v xml:space="preserve"> </v>
      </c>
      <c r="G325" s="143" t="s">
        <v>21</v>
      </c>
      <c r="H325" s="143" t="s">
        <v>58</v>
      </c>
      <c r="I325" s="263" t="str">
        <f t="shared" si="21"/>
        <v xml:space="preserve"> </v>
      </c>
      <c r="J325" s="38" t="str">
        <f>IF(D325&gt;=('28 Populations and thresholds'!$I$203),"YES"," ")</f>
        <v>YES</v>
      </c>
      <c r="K325" s="38" t="str">
        <f>IF(J325="YES"," ",IF(D325&gt;=('28 Populations and thresholds'!$I$203)*0.25,"YES"))</f>
        <v xml:space="preserve"> </v>
      </c>
      <c r="L325" s="38" t="b">
        <f>OR('28 Populations and thresholds'!$J$203="CR",'28 Populations and thresholds'!$J$203="EN",'28 Populations and thresholds'!$J$203="VU")</f>
        <v>0</v>
      </c>
      <c r="M325" s="75">
        <f>D325/'28 Populations and thresholds'!$H$203</f>
        <v>4.6985185185185185E-2</v>
      </c>
      <c r="N325" s="263" t="str">
        <f t="shared" si="22"/>
        <v xml:space="preserve"> </v>
      </c>
      <c r="P325" s="263" t="str">
        <f t="shared" si="23"/>
        <v xml:space="preserve"> </v>
      </c>
    </row>
    <row r="326" spans="1:16" s="4" customFormat="1" x14ac:dyDescent="0.2">
      <c r="A326" s="143" t="s">
        <v>1761</v>
      </c>
      <c r="B326" s="40" t="s">
        <v>1053</v>
      </c>
      <c r="C326" s="4" t="s">
        <v>3455</v>
      </c>
      <c r="D326" s="41">
        <v>816</v>
      </c>
      <c r="E326" s="46">
        <v>33122</v>
      </c>
      <c r="F326" s="263" t="str">
        <f t="shared" si="20"/>
        <v xml:space="preserve"> </v>
      </c>
      <c r="G326" s="143" t="s">
        <v>21</v>
      </c>
      <c r="H326" s="143" t="s">
        <v>58</v>
      </c>
      <c r="I326" s="263" t="str">
        <f t="shared" si="21"/>
        <v xml:space="preserve"> </v>
      </c>
      <c r="J326" s="38" t="str">
        <f>IF(D326&gt;=('28 Populations and thresholds'!$I$159),"YES"," ")</f>
        <v>YES</v>
      </c>
      <c r="K326" s="38" t="str">
        <f>IF(J326="YES"," ",IF(D326&gt;=('28 Populations and thresholds'!$I$159)*0.25,"YES"))</f>
        <v xml:space="preserve"> </v>
      </c>
      <c r="L326" s="38" t="b">
        <f>OR('28 Populations and thresholds'!$J$159="CR",'28 Populations and thresholds'!$J$159="EN",'28 Populations and thresholds'!$J$159="VU")</f>
        <v>0</v>
      </c>
      <c r="M326" s="75">
        <f>D326/'28 Populations and thresholds'!$H$159</f>
        <v>1.6320000000000001E-2</v>
      </c>
      <c r="N326" s="263" t="str">
        <f t="shared" si="22"/>
        <v xml:space="preserve"> </v>
      </c>
      <c r="P326" s="263" t="str">
        <f t="shared" si="23"/>
        <v xml:space="preserve"> </v>
      </c>
    </row>
    <row r="327" spans="1:16" s="4" customFormat="1" x14ac:dyDescent="0.2">
      <c r="A327" s="143" t="s">
        <v>1761</v>
      </c>
      <c r="B327" s="40" t="s">
        <v>1053</v>
      </c>
      <c r="C327" s="4" t="s">
        <v>3470</v>
      </c>
      <c r="D327" s="41">
        <v>1294</v>
      </c>
      <c r="E327" s="46">
        <v>31779</v>
      </c>
      <c r="F327" s="263" t="str">
        <f t="shared" si="20"/>
        <v xml:space="preserve"> </v>
      </c>
      <c r="G327" s="143" t="s">
        <v>21</v>
      </c>
      <c r="H327" s="143" t="s">
        <v>58</v>
      </c>
      <c r="I327" s="263" t="str">
        <f t="shared" si="21"/>
        <v xml:space="preserve"> </v>
      </c>
      <c r="J327" s="38" t="str">
        <f>IF(D327&gt;=('28 Populations and thresholds'!$I$181),"YES"," ")</f>
        <v>YES</v>
      </c>
      <c r="K327" s="38" t="str">
        <f>IF(J327="YES"," ",IF(D327&gt;=('28 Populations and thresholds'!$I$181)*0.25,"YES"))</f>
        <v xml:space="preserve"> </v>
      </c>
      <c r="L327" s="38" t="b">
        <f>OR('28 Populations and thresholds'!$J$181="CR",'28 Populations and thresholds'!$J$181="EN",'28 Populations and thresholds'!$J$181="VU")</f>
        <v>1</v>
      </c>
      <c r="M327" s="75">
        <f>D327/'28 Populations and thresholds'!$H$181</f>
        <v>4.0437500000000001E-2</v>
      </c>
      <c r="N327" s="263" t="str">
        <f t="shared" si="22"/>
        <v xml:space="preserve"> </v>
      </c>
      <c r="P327" s="263" t="str">
        <f t="shared" si="23"/>
        <v xml:space="preserve"> </v>
      </c>
    </row>
    <row r="328" spans="1:16" s="4" customFormat="1" x14ac:dyDescent="0.2">
      <c r="A328" s="143" t="s">
        <v>1761</v>
      </c>
      <c r="B328" s="40" t="s">
        <v>1053</v>
      </c>
      <c r="C328" s="4" t="s">
        <v>3770</v>
      </c>
      <c r="D328" s="41">
        <v>5783</v>
      </c>
      <c r="E328" s="46">
        <v>32509</v>
      </c>
      <c r="F328" s="263" t="str">
        <f t="shared" si="20"/>
        <v xml:space="preserve"> </v>
      </c>
      <c r="G328" s="143" t="s">
        <v>21</v>
      </c>
      <c r="H328" s="143" t="s">
        <v>368</v>
      </c>
      <c r="I328" s="263" t="str">
        <f t="shared" si="21"/>
        <v xml:space="preserve"> </v>
      </c>
      <c r="J328" s="38" t="str">
        <f>IF(D328&gt;=('28 Populations and thresholds'!$I$199),"YES"," ")</f>
        <v>YES</v>
      </c>
      <c r="K328" s="38" t="str">
        <f>IF(J328="YES"," ",IF(D328&gt;=('28 Populations and thresholds'!$I$199)*0.25,"YES"))</f>
        <v xml:space="preserve"> </v>
      </c>
      <c r="L328" s="38" t="b">
        <f>OR('28 Populations and thresholds'!$J$199="CR",'28 Populations and thresholds'!$J$199="EN",'28 Populations and thresholds'!$J$199="VU")</f>
        <v>0</v>
      </c>
      <c r="M328" s="75">
        <f>D328/'28 Populations and thresholds'!$H$199</f>
        <v>1.8358730158730158E-2</v>
      </c>
      <c r="N328" s="263" t="str">
        <f t="shared" si="22"/>
        <v xml:space="preserve"> </v>
      </c>
      <c r="P328" s="263" t="str">
        <f t="shared" si="23"/>
        <v xml:space="preserve"> </v>
      </c>
    </row>
    <row r="329" spans="1:16" s="4" customFormat="1" x14ac:dyDescent="0.2">
      <c r="A329" s="143" t="s">
        <v>1761</v>
      </c>
      <c r="B329" s="40" t="s">
        <v>1053</v>
      </c>
      <c r="C329" s="4" t="s">
        <v>3773</v>
      </c>
      <c r="D329" s="41">
        <v>1856</v>
      </c>
      <c r="E329" s="46">
        <v>33148</v>
      </c>
      <c r="F329" s="263" t="str">
        <f t="shared" si="20"/>
        <v xml:space="preserve"> </v>
      </c>
      <c r="G329" s="143" t="s">
        <v>21</v>
      </c>
      <c r="H329" s="143" t="s">
        <v>58</v>
      </c>
      <c r="I329" s="263" t="str">
        <f t="shared" si="21"/>
        <v xml:space="preserve"> </v>
      </c>
      <c r="J329" s="38" t="str">
        <f>IF(D329&gt;=('28 Populations and thresholds'!$I$202),"YES"," ")</f>
        <v>YES</v>
      </c>
      <c r="K329" s="38" t="str">
        <f>IF(J329="YES"," ",IF(D329&gt;=('28 Populations and thresholds'!$I$202)*0.25,"YES"))</f>
        <v xml:space="preserve"> </v>
      </c>
      <c r="L329" s="38" t="b">
        <f>OR('28 Populations and thresholds'!$J$202="CR",'28 Populations and thresholds'!$J$202="EN",'28 Populations and thresholds'!$J$202="VU")</f>
        <v>0</v>
      </c>
      <c r="M329" s="75">
        <f>D329/'28 Populations and thresholds'!$H$202</f>
        <v>1.1599999999999999E-2</v>
      </c>
      <c r="N329" s="263" t="str">
        <f t="shared" si="22"/>
        <v xml:space="preserve"> </v>
      </c>
      <c r="P329" s="263" t="str">
        <f t="shared" si="23"/>
        <v xml:space="preserve"> </v>
      </c>
    </row>
    <row r="330" spans="1:16" s="4" customFormat="1" x14ac:dyDescent="0.2">
      <c r="A330" s="267" t="s">
        <v>1761</v>
      </c>
      <c r="B330" s="268" t="s">
        <v>1055</v>
      </c>
      <c r="C330" s="269" t="s">
        <v>3480</v>
      </c>
      <c r="D330" s="270">
        <v>13323</v>
      </c>
      <c r="E330" s="276"/>
      <c r="F330" s="263" t="str">
        <f t="shared" si="20"/>
        <v xml:space="preserve"> </v>
      </c>
      <c r="G330" s="267" t="s">
        <v>21</v>
      </c>
      <c r="H330" s="267" t="s">
        <v>58</v>
      </c>
      <c r="I330" s="263" t="str">
        <f t="shared" si="21"/>
        <v xml:space="preserve"> </v>
      </c>
      <c r="J330" s="272" t="str">
        <f>IF(D330&gt;=('28 Populations and thresholds'!$I$203),"YES"," ")</f>
        <v>YES</v>
      </c>
      <c r="K330" s="272" t="str">
        <f>IF(J330="YES"," ",IF(D330&gt;=('28 Populations and thresholds'!$I$203)*0.25,"YES"))</f>
        <v xml:space="preserve"> </v>
      </c>
      <c r="L330" s="272" t="b">
        <f>OR('28 Populations and thresholds'!$J$203="CR",'28 Populations and thresholds'!$J$203="EN",'28 Populations and thresholds'!$J$203="VU")</f>
        <v>0</v>
      </c>
      <c r="M330" s="273">
        <f>D330/'28 Populations and thresholds'!$H$203</f>
        <v>9.8688888888888895E-2</v>
      </c>
      <c r="N330" s="263" t="str">
        <f t="shared" si="22"/>
        <v xml:space="preserve"> </v>
      </c>
      <c r="O330" s="269"/>
      <c r="P330" s="263" t="str">
        <f t="shared" si="23"/>
        <v xml:space="preserve"> </v>
      </c>
    </row>
    <row r="331" spans="1:16" s="4" customFormat="1" x14ac:dyDescent="0.2">
      <c r="A331" s="267" t="s">
        <v>1761</v>
      </c>
      <c r="B331" s="268" t="s">
        <v>1055</v>
      </c>
      <c r="C331" s="269" t="s">
        <v>3455</v>
      </c>
      <c r="D331" s="270">
        <v>955</v>
      </c>
      <c r="E331" s="271">
        <v>33970</v>
      </c>
      <c r="F331" s="263" t="str">
        <f t="shared" si="20"/>
        <v xml:space="preserve"> </v>
      </c>
      <c r="G331" s="267" t="s">
        <v>21</v>
      </c>
      <c r="H331" s="267" t="s">
        <v>58</v>
      </c>
      <c r="I331" s="263" t="str">
        <f t="shared" si="21"/>
        <v xml:space="preserve"> </v>
      </c>
      <c r="J331" s="272" t="str">
        <f>IF(D331&gt;=('28 Populations and thresholds'!$I$159),"YES"," ")</f>
        <v>YES</v>
      </c>
      <c r="K331" s="272" t="str">
        <f>IF(J331="YES"," ",IF(D331&gt;=('28 Populations and thresholds'!$I$159)*0.25,"YES"))</f>
        <v xml:space="preserve"> </v>
      </c>
      <c r="L331" s="272" t="b">
        <f>OR('28 Populations and thresholds'!$J$159="CR",'28 Populations and thresholds'!$J$159="EN",'28 Populations and thresholds'!$J$159="VU")</f>
        <v>0</v>
      </c>
      <c r="M331" s="273">
        <f>D331/'28 Populations and thresholds'!$H$159</f>
        <v>1.9099999999999999E-2</v>
      </c>
      <c r="N331" s="263" t="str">
        <f t="shared" si="22"/>
        <v xml:space="preserve"> </v>
      </c>
      <c r="O331" s="269"/>
      <c r="P331" s="263" t="str">
        <f t="shared" si="23"/>
        <v xml:space="preserve"> </v>
      </c>
    </row>
    <row r="332" spans="1:16" s="4" customFormat="1" x14ac:dyDescent="0.2">
      <c r="A332" s="267" t="s">
        <v>1761</v>
      </c>
      <c r="B332" s="268" t="s">
        <v>1055</v>
      </c>
      <c r="C332" s="269" t="s">
        <v>3470</v>
      </c>
      <c r="D332" s="270">
        <v>808</v>
      </c>
      <c r="E332" s="271">
        <v>31657</v>
      </c>
      <c r="F332" s="263" t="str">
        <f t="shared" si="20"/>
        <v xml:space="preserve"> </v>
      </c>
      <c r="G332" s="267" t="s">
        <v>21</v>
      </c>
      <c r="H332" s="267" t="s">
        <v>58</v>
      </c>
      <c r="I332" s="263" t="str">
        <f t="shared" si="21"/>
        <v xml:space="preserve"> </v>
      </c>
      <c r="J332" s="272" t="str">
        <f>IF(D332&gt;=('28 Populations and thresholds'!$I$181),"YES"," ")</f>
        <v>YES</v>
      </c>
      <c r="K332" s="272" t="str">
        <f>IF(J332="YES"," ",IF(D332&gt;=('28 Populations and thresholds'!$I$181)*0.25,"YES"))</f>
        <v xml:space="preserve"> </v>
      </c>
      <c r="L332" s="272" t="b">
        <f>OR('28 Populations and thresholds'!$J$181="CR",'28 Populations and thresholds'!$J$181="EN",'28 Populations and thresholds'!$J$181="VU")</f>
        <v>1</v>
      </c>
      <c r="M332" s="273">
        <f>D332/'28 Populations and thresholds'!$H$181</f>
        <v>2.5250000000000002E-2</v>
      </c>
      <c r="N332" s="263" t="str">
        <f t="shared" si="22"/>
        <v xml:space="preserve"> </v>
      </c>
      <c r="O332" s="269"/>
      <c r="P332" s="263" t="str">
        <f t="shared" si="23"/>
        <v xml:space="preserve"> </v>
      </c>
    </row>
    <row r="333" spans="1:16" s="4" customFormat="1" x14ac:dyDescent="0.2">
      <c r="A333" s="267" t="s">
        <v>1761</v>
      </c>
      <c r="B333" s="268" t="s">
        <v>1055</v>
      </c>
      <c r="C333" s="269" t="s">
        <v>3770</v>
      </c>
      <c r="D333" s="270">
        <v>24552</v>
      </c>
      <c r="E333" s="271">
        <v>36939</v>
      </c>
      <c r="F333" s="263" t="str">
        <f t="shared" si="20"/>
        <v xml:space="preserve"> </v>
      </c>
      <c r="G333" s="267" t="s">
        <v>21</v>
      </c>
      <c r="H333" s="267" t="s">
        <v>747</v>
      </c>
      <c r="I333" s="263" t="str">
        <f t="shared" si="21"/>
        <v xml:space="preserve"> </v>
      </c>
      <c r="J333" s="272" t="str">
        <f>IF(D333&gt;=('28 Populations and thresholds'!$I$199),"YES"," ")</f>
        <v>YES</v>
      </c>
      <c r="K333" s="272" t="str">
        <f>IF(J333="YES"," ",IF(D333&gt;=('28 Populations and thresholds'!$I$199)*0.25,"YES"))</f>
        <v xml:space="preserve"> </v>
      </c>
      <c r="L333" s="272" t="b">
        <f>OR('28 Populations and thresholds'!$J$199="CR",'28 Populations and thresholds'!$J$199="EN",'28 Populations and thresholds'!$J$199="VU")</f>
        <v>0</v>
      </c>
      <c r="M333" s="273">
        <f>D333/'28 Populations and thresholds'!$H$199</f>
        <v>7.7942857142857147E-2</v>
      </c>
      <c r="N333" s="263" t="str">
        <f t="shared" si="22"/>
        <v xml:space="preserve"> </v>
      </c>
      <c r="O333" s="269"/>
      <c r="P333" s="263" t="str">
        <f t="shared" si="23"/>
        <v xml:space="preserve"> </v>
      </c>
    </row>
    <row r="334" spans="1:16" s="4" customFormat="1" x14ac:dyDescent="0.2">
      <c r="A334" s="267" t="s">
        <v>1761</v>
      </c>
      <c r="B334" s="268" t="s">
        <v>1055</v>
      </c>
      <c r="C334" s="269" t="s">
        <v>3773</v>
      </c>
      <c r="D334" s="270">
        <v>5971</v>
      </c>
      <c r="E334" s="271">
        <v>34700</v>
      </c>
      <c r="F334" s="263" t="str">
        <f t="shared" si="20"/>
        <v xml:space="preserve"> </v>
      </c>
      <c r="G334" s="267" t="s">
        <v>21</v>
      </c>
      <c r="H334" s="267" t="s">
        <v>58</v>
      </c>
      <c r="I334" s="263" t="str">
        <f t="shared" si="21"/>
        <v xml:space="preserve"> </v>
      </c>
      <c r="J334" s="272" t="str">
        <f>IF(D334&gt;=('28 Populations and thresholds'!$I$202),"YES"," ")</f>
        <v>YES</v>
      </c>
      <c r="K334" s="272" t="str">
        <f>IF(J334="YES"," ",IF(D334&gt;=('28 Populations and thresholds'!$I$202)*0.25,"YES"))</f>
        <v xml:space="preserve"> </v>
      </c>
      <c r="L334" s="272" t="b">
        <f>OR('28 Populations and thresholds'!$J$202="CR",'28 Populations and thresholds'!$J$202="EN",'28 Populations and thresholds'!$J$202="VU")</f>
        <v>0</v>
      </c>
      <c r="M334" s="273">
        <f>D334/'28 Populations and thresholds'!$H$202</f>
        <v>3.7318749999999998E-2</v>
      </c>
      <c r="N334" s="263" t="str">
        <f t="shared" si="22"/>
        <v xml:space="preserve"> </v>
      </c>
      <c r="O334" s="269"/>
      <c r="P334" s="263" t="str">
        <f t="shared" si="23"/>
        <v xml:space="preserve"> </v>
      </c>
    </row>
    <row r="335" spans="1:16" s="4" customFormat="1" x14ac:dyDescent="0.2">
      <c r="A335" s="143" t="s">
        <v>1761</v>
      </c>
      <c r="B335" s="40" t="s">
        <v>1185</v>
      </c>
      <c r="C335" s="4" t="s">
        <v>3770</v>
      </c>
      <c r="D335" s="41">
        <v>15252</v>
      </c>
      <c r="E335" s="46">
        <v>33970</v>
      </c>
      <c r="F335" s="263" t="str">
        <f t="shared" si="20"/>
        <v xml:space="preserve"> </v>
      </c>
      <c r="G335" s="143" t="s">
        <v>21</v>
      </c>
      <c r="H335" s="143" t="s">
        <v>58</v>
      </c>
      <c r="I335" s="263" t="str">
        <f t="shared" si="21"/>
        <v xml:space="preserve"> </v>
      </c>
      <c r="J335" s="38" t="str">
        <f>IF(D335&gt;=('28 Populations and thresholds'!$I$199),"YES"," ")</f>
        <v>YES</v>
      </c>
      <c r="K335" s="38" t="str">
        <f>IF(J335="YES"," ",IF(D335&gt;=('28 Populations and thresholds'!$I$199)*0.25,"YES"))</f>
        <v xml:space="preserve"> </v>
      </c>
      <c r="L335" s="38" t="b">
        <f>OR('28 Populations and thresholds'!$J$199="CR",'28 Populations and thresholds'!$J$199="EN",'28 Populations and thresholds'!$J$199="VU")</f>
        <v>0</v>
      </c>
      <c r="M335" s="75">
        <f>D335/'28 Populations and thresholds'!$H$199</f>
        <v>4.8419047619047619E-2</v>
      </c>
      <c r="N335" s="263" t="str">
        <f t="shared" si="22"/>
        <v xml:space="preserve"> </v>
      </c>
      <c r="P335" s="263" t="str">
        <f t="shared" si="23"/>
        <v xml:space="preserve"> </v>
      </c>
    </row>
    <row r="336" spans="1:16" s="4" customFormat="1" x14ac:dyDescent="0.2">
      <c r="A336" s="267" t="s">
        <v>1761</v>
      </c>
      <c r="B336" s="268" t="s">
        <v>1214</v>
      </c>
      <c r="C336" s="269" t="s">
        <v>3773</v>
      </c>
      <c r="D336" s="270">
        <v>7000</v>
      </c>
      <c r="E336" s="271">
        <v>35717</v>
      </c>
      <c r="F336" s="263" t="str">
        <f t="shared" si="20"/>
        <v xml:space="preserve"> </v>
      </c>
      <c r="G336" s="267" t="s">
        <v>21</v>
      </c>
      <c r="H336" s="267" t="s">
        <v>873</v>
      </c>
      <c r="I336" s="263" t="str">
        <f t="shared" si="21"/>
        <v xml:space="preserve"> </v>
      </c>
      <c r="J336" s="272" t="str">
        <f>IF(D336&gt;=('28 Populations and thresholds'!$I$202),"YES"," ")</f>
        <v>YES</v>
      </c>
      <c r="K336" s="272" t="str">
        <f>IF(J336="YES"," ",IF(D336&gt;=('28 Populations and thresholds'!$I$202)*0.25,"YES"))</f>
        <v xml:space="preserve"> </v>
      </c>
      <c r="L336" s="272" t="b">
        <f>OR('28 Populations and thresholds'!$J$202="CR",'28 Populations and thresholds'!$J$202="EN",'28 Populations and thresholds'!$J$202="VU")</f>
        <v>0</v>
      </c>
      <c r="M336" s="273">
        <f>D336/'28 Populations and thresholds'!$H$202</f>
        <v>4.3749999999999997E-2</v>
      </c>
      <c r="N336" s="263" t="str">
        <f t="shared" si="22"/>
        <v xml:space="preserve"> </v>
      </c>
      <c r="O336" s="269"/>
      <c r="P336" s="263" t="str">
        <f t="shared" si="23"/>
        <v xml:space="preserve"> </v>
      </c>
    </row>
    <row r="337" spans="1:21" s="4" customFormat="1" x14ac:dyDescent="0.2">
      <c r="A337" s="143" t="s">
        <v>1761</v>
      </c>
      <c r="B337" s="40" t="s">
        <v>1215</v>
      </c>
      <c r="C337" s="4" t="s">
        <v>3773</v>
      </c>
      <c r="D337" s="41">
        <v>6266</v>
      </c>
      <c r="E337" s="46">
        <v>31383</v>
      </c>
      <c r="F337" s="263" t="str">
        <f t="shared" si="20"/>
        <v xml:space="preserve"> </v>
      </c>
      <c r="G337" s="143" t="s">
        <v>21</v>
      </c>
      <c r="H337" s="143" t="s">
        <v>58</v>
      </c>
      <c r="I337" s="263" t="str">
        <f t="shared" si="21"/>
        <v xml:space="preserve"> </v>
      </c>
      <c r="J337" s="38" t="str">
        <f>IF(D337&gt;=('28 Populations and thresholds'!$I$202),"YES"," ")</f>
        <v>YES</v>
      </c>
      <c r="K337" s="38" t="str">
        <f>IF(J337="YES"," ",IF(D337&gt;=('28 Populations and thresholds'!$I$202)*0.25,"YES"))</f>
        <v xml:space="preserve"> </v>
      </c>
      <c r="L337" s="38" t="b">
        <f>OR('28 Populations and thresholds'!$J$202="CR",'28 Populations and thresholds'!$J$202="EN",'28 Populations and thresholds'!$J$202="VU")</f>
        <v>0</v>
      </c>
      <c r="M337" s="75">
        <f>D337/'28 Populations and thresholds'!$H$202</f>
        <v>3.9162500000000003E-2</v>
      </c>
      <c r="N337" s="263" t="str">
        <f t="shared" si="22"/>
        <v xml:space="preserve"> </v>
      </c>
      <c r="P337" s="263" t="str">
        <f t="shared" si="23"/>
        <v xml:space="preserve"> </v>
      </c>
    </row>
    <row r="338" spans="1:21" s="4" customFormat="1" x14ac:dyDescent="0.2">
      <c r="A338" s="267" t="s">
        <v>1761</v>
      </c>
      <c r="B338" s="268" t="s">
        <v>1173</v>
      </c>
      <c r="C338" s="269" t="s">
        <v>3474</v>
      </c>
      <c r="D338" s="270">
        <v>550</v>
      </c>
      <c r="E338" s="271">
        <v>36536</v>
      </c>
      <c r="F338" s="263" t="str">
        <f t="shared" si="20"/>
        <v xml:space="preserve"> </v>
      </c>
      <c r="G338" s="267" t="s">
        <v>21</v>
      </c>
      <c r="H338" s="267" t="s">
        <v>147</v>
      </c>
      <c r="I338" s="263" t="str">
        <f t="shared" si="21"/>
        <v xml:space="preserve"> </v>
      </c>
      <c r="J338" s="272" t="str">
        <f>IF(D338&gt;=('28 Populations and thresholds'!$I$198),"YES"," ")</f>
        <v>YES</v>
      </c>
      <c r="K338" s="272" t="str">
        <f>IF(J338="YES"," ",IF(D338&gt;=('28 Populations and thresholds'!$I$198)*0.25,"YES"))</f>
        <v xml:space="preserve"> </v>
      </c>
      <c r="L338" s="272" t="b">
        <f>OR('28 Populations and thresholds'!$J$198="CR",'28 Populations and thresholds'!$J$198="EN",'28 Populations and thresholds'!$J$198="VU")</f>
        <v>0</v>
      </c>
      <c r="M338" s="273">
        <f>D338/'28 Populations and thresholds'!$H$198</f>
        <v>2.5000000000000001E-2</v>
      </c>
      <c r="N338" s="263" t="str">
        <f t="shared" si="22"/>
        <v xml:space="preserve"> </v>
      </c>
      <c r="O338" s="269"/>
      <c r="P338" s="263" t="str">
        <f t="shared" si="23"/>
        <v xml:space="preserve"> </v>
      </c>
    </row>
    <row r="339" spans="1:21" x14ac:dyDescent="0.2">
      <c r="A339" s="12" t="s">
        <v>1604</v>
      </c>
      <c r="B339" s="4" t="s">
        <v>3625</v>
      </c>
      <c r="C339" s="4" t="s">
        <v>3622</v>
      </c>
      <c r="D339" s="105">
        <v>3500</v>
      </c>
      <c r="E339" s="106">
        <v>2003</v>
      </c>
      <c r="F339" s="263" t="str">
        <f t="shared" si="20"/>
        <v xml:space="preserve"> </v>
      </c>
      <c r="G339" s="12" t="s">
        <v>139</v>
      </c>
      <c r="H339" s="12" t="s">
        <v>3388</v>
      </c>
      <c r="I339" s="263" t="str">
        <f t="shared" si="21"/>
        <v xml:space="preserve"> </v>
      </c>
      <c r="J339" s="38" t="str">
        <f>IF(D339&gt;=('28 Populations and thresholds'!$I$97),"YES"," ")</f>
        <v>YES</v>
      </c>
      <c r="K339" s="38" t="str">
        <f>IF(J339="YES"," ",IF(D339&gt;=('28 Populations and thresholds'!$I$97)*0.25,"YES"))</f>
        <v xml:space="preserve"> </v>
      </c>
      <c r="L339" s="38" t="b">
        <f>OR('28 Populations and thresholds'!$J$97="CR",'28 Populations and thresholds'!$J$97="EN",'28 Populations and thresholds'!$J$97="VU")</f>
        <v>0</v>
      </c>
      <c r="M339" s="75">
        <f>D339/'28 Populations and thresholds'!$H$97</f>
        <v>3.5000000000000003E-2</v>
      </c>
      <c r="N339" s="263" t="str">
        <f t="shared" si="22"/>
        <v xml:space="preserve"> </v>
      </c>
      <c r="O339" s="4"/>
      <c r="P339" s="263" t="str">
        <f t="shared" si="23"/>
        <v xml:space="preserve"> </v>
      </c>
    </row>
    <row r="340" spans="1:21" x14ac:dyDescent="0.2">
      <c r="A340" s="275" t="s">
        <v>1604</v>
      </c>
      <c r="B340" s="269" t="s">
        <v>1719</v>
      </c>
      <c r="C340" s="269" t="s">
        <v>1718</v>
      </c>
      <c r="D340" s="279">
        <v>1500</v>
      </c>
      <c r="E340" s="284" t="s">
        <v>156</v>
      </c>
      <c r="F340" s="263" t="str">
        <f t="shared" si="20"/>
        <v xml:space="preserve"> </v>
      </c>
      <c r="G340" s="275" t="s">
        <v>139</v>
      </c>
      <c r="H340" s="275"/>
      <c r="I340" s="263" t="str">
        <f t="shared" si="21"/>
        <v xml:space="preserve"> </v>
      </c>
      <c r="J340" s="272" t="str">
        <f>IF(D340&gt;=('28 Populations and thresholds'!$I$219),"YES"," ")</f>
        <v>YES</v>
      </c>
      <c r="K340" s="272" t="str">
        <f>IF(J340="YES"," ",IF(D340&gt;=('28 Populations and thresholds'!$I$219)*0.25,"YES"))</f>
        <v xml:space="preserve"> </v>
      </c>
      <c r="L340" s="272" t="b">
        <f>OR('28 Populations and thresholds'!$J$219="CR",'28 Populations and thresholds'!$J$219="EN",'28 Populations and thresholds'!$J$219="VU")</f>
        <v>0</v>
      </c>
      <c r="M340" s="273">
        <f>D340/'28 Populations and thresholds'!$H$219</f>
        <v>7.4999999999999997E-3</v>
      </c>
      <c r="N340" s="263" t="str">
        <f t="shared" si="22"/>
        <v xml:space="preserve"> </v>
      </c>
      <c r="O340" s="275"/>
      <c r="P340" s="263" t="str">
        <f t="shared" si="23"/>
        <v xml:space="preserve"> </v>
      </c>
    </row>
    <row r="341" spans="1:21" x14ac:dyDescent="0.2">
      <c r="A341" s="12" t="s">
        <v>1604</v>
      </c>
      <c r="B341" s="4" t="s">
        <v>1298</v>
      </c>
      <c r="C341" s="4" t="s">
        <v>3509</v>
      </c>
      <c r="D341" s="5">
        <v>500</v>
      </c>
      <c r="E341" s="104">
        <v>1996</v>
      </c>
      <c r="F341" s="263" t="str">
        <f t="shared" si="20"/>
        <v xml:space="preserve"> </v>
      </c>
      <c r="G341" s="12" t="s">
        <v>139</v>
      </c>
      <c r="H341" s="12" t="s">
        <v>3388</v>
      </c>
      <c r="I341" s="263" t="str">
        <f t="shared" si="21"/>
        <v xml:space="preserve"> </v>
      </c>
      <c r="J341" s="38" t="str">
        <f>IF(D341&gt;=('28 Populations and thresholds'!$I$54),"YES"," ")</f>
        <v>YES</v>
      </c>
      <c r="K341" s="38" t="str">
        <f>IF(J341="YES"," ",IF(D341&gt;=('28 Populations and thresholds'!$I$54)*0.25,"YES"))</f>
        <v xml:space="preserve"> </v>
      </c>
      <c r="L341" s="38" t="b">
        <f>OR('28 Populations and thresholds'!$J$54="CR",'28 Populations and thresholds'!$J$54="EN",'28 Populations and thresholds'!$J$54="VU")</f>
        <v>0</v>
      </c>
      <c r="M341" s="75">
        <f>D341/'28 Populations and thresholds'!$H$54</f>
        <v>0.01</v>
      </c>
      <c r="N341" s="263" t="str">
        <f t="shared" si="22"/>
        <v xml:space="preserve"> </v>
      </c>
      <c r="O341" s="9"/>
      <c r="P341" s="263" t="str">
        <f t="shared" si="23"/>
        <v xml:space="preserve"> </v>
      </c>
    </row>
    <row r="342" spans="1:21" x14ac:dyDescent="0.2">
      <c r="A342" s="275" t="s">
        <v>1604</v>
      </c>
      <c r="B342" s="269" t="s">
        <v>3510</v>
      </c>
      <c r="C342" s="269" t="s">
        <v>3676</v>
      </c>
      <c r="D342" s="279">
        <v>20</v>
      </c>
      <c r="E342" s="274">
        <v>1994</v>
      </c>
      <c r="F342" s="263" t="str">
        <f t="shared" si="20"/>
        <v xml:space="preserve"> </v>
      </c>
      <c r="G342" s="275" t="s">
        <v>139</v>
      </c>
      <c r="H342" s="275" t="s">
        <v>3388</v>
      </c>
      <c r="I342" s="263" t="str">
        <f t="shared" si="21"/>
        <v xml:space="preserve"> </v>
      </c>
      <c r="J342" s="272" t="str">
        <f>IF(D342&gt;=('28 Populations and thresholds'!$I$96),"YES"," ")</f>
        <v>YES</v>
      </c>
      <c r="K342" s="272" t="str">
        <f>IF(J342="YES"," ",IF(D342&gt;=('28 Populations and thresholds'!$I$96)*0.25,"YES"))</f>
        <v xml:space="preserve"> </v>
      </c>
      <c r="L342" s="272" t="b">
        <f>OR('28 Populations and thresholds'!$J$96="CR",'28 Populations and thresholds'!$J$96="EN",'28 Populations and thresholds'!$J$96="VU")</f>
        <v>1</v>
      </c>
      <c r="M342" s="273">
        <f>D342/'28 Populations and thresholds'!$H$96</f>
        <v>0.02</v>
      </c>
      <c r="N342" s="263" t="str">
        <f t="shared" si="22"/>
        <v xml:space="preserve"> </v>
      </c>
      <c r="O342" s="269"/>
      <c r="P342" s="263" t="str">
        <f t="shared" si="23"/>
        <v xml:space="preserve"> </v>
      </c>
    </row>
    <row r="343" spans="1:21" x14ac:dyDescent="0.2">
      <c r="A343" s="275" t="s">
        <v>1604</v>
      </c>
      <c r="B343" s="269" t="s">
        <v>3510</v>
      </c>
      <c r="C343" s="269" t="s">
        <v>3509</v>
      </c>
      <c r="D343" s="279">
        <v>1000</v>
      </c>
      <c r="E343" s="274">
        <v>1994</v>
      </c>
      <c r="F343" s="263" t="str">
        <f t="shared" si="20"/>
        <v xml:space="preserve"> </v>
      </c>
      <c r="G343" s="275" t="s">
        <v>139</v>
      </c>
      <c r="H343" s="275" t="s">
        <v>3388</v>
      </c>
      <c r="I343" s="263" t="str">
        <f t="shared" si="21"/>
        <v xml:space="preserve"> </v>
      </c>
      <c r="J343" s="272" t="str">
        <f>IF(D343&gt;=('28 Populations and thresholds'!$I$54),"YES"," ")</f>
        <v>YES</v>
      </c>
      <c r="K343" s="272" t="str">
        <f>IF(J343="YES"," ",IF(D343&gt;=('28 Populations and thresholds'!$I$54)*0.25,"YES"))</f>
        <v xml:space="preserve"> </v>
      </c>
      <c r="L343" s="272" t="b">
        <f>OR('28 Populations and thresholds'!$J$54="CR",'28 Populations and thresholds'!$J$54="EN",'28 Populations and thresholds'!$J$54="VU")</f>
        <v>0</v>
      </c>
      <c r="M343" s="273">
        <f>D343/'28 Populations and thresholds'!$H$54</f>
        <v>0.02</v>
      </c>
      <c r="N343" s="263" t="str">
        <f t="shared" si="22"/>
        <v xml:space="preserve"> </v>
      </c>
      <c r="O343" s="269"/>
      <c r="P343" s="263" t="str">
        <f t="shared" si="23"/>
        <v xml:space="preserve"> </v>
      </c>
    </row>
    <row r="344" spans="1:21" x14ac:dyDescent="0.2">
      <c r="A344" s="143" t="s">
        <v>1604</v>
      </c>
      <c r="B344" s="4" t="s">
        <v>3457</v>
      </c>
      <c r="C344" s="4" t="s">
        <v>3456</v>
      </c>
      <c r="D344" s="5">
        <v>1500</v>
      </c>
      <c r="E344" s="104">
        <v>2007</v>
      </c>
      <c r="F344" s="263" t="str">
        <f t="shared" si="20"/>
        <v xml:space="preserve"> </v>
      </c>
      <c r="G344" s="13" t="s">
        <v>139</v>
      </c>
      <c r="H344" s="13" t="s">
        <v>3388</v>
      </c>
      <c r="I344" s="263" t="str">
        <f t="shared" si="21"/>
        <v xml:space="preserve"> </v>
      </c>
      <c r="J344" s="38" t="str">
        <f>IF(D344&gt;=('28 Populations and thresholds'!$I$161),"YES"," ")</f>
        <v>YES</v>
      </c>
      <c r="K344" s="38" t="str">
        <f>IF(J344="YES"," ",IF(D344&gt;=('28 Populations and thresholds'!$I$161)*0.25,"YES"))</f>
        <v xml:space="preserve"> </v>
      </c>
      <c r="L344" s="38" t="b">
        <f>OR('28 Populations and thresholds'!$J$161="CR",'28 Populations and thresholds'!$J$161="EN",'28 Populations and thresholds'!$J$161="VU")</f>
        <v>0</v>
      </c>
      <c r="M344" s="75">
        <f>D344/'28 Populations and thresholds'!$H$161</f>
        <v>0.01</v>
      </c>
      <c r="N344" s="263" t="str">
        <f t="shared" si="22"/>
        <v xml:space="preserve"> </v>
      </c>
      <c r="O344" s="12" t="s">
        <v>4562</v>
      </c>
      <c r="P344" s="263" t="str">
        <f t="shared" si="23"/>
        <v xml:space="preserve"> </v>
      </c>
    </row>
    <row r="345" spans="1:21" x14ac:dyDescent="0.2">
      <c r="A345" s="275" t="s">
        <v>1604</v>
      </c>
      <c r="B345" s="269" t="s">
        <v>1721</v>
      </c>
      <c r="C345" s="269" t="s">
        <v>1718</v>
      </c>
      <c r="D345" s="279">
        <v>3655</v>
      </c>
      <c r="E345" s="284" t="s">
        <v>247</v>
      </c>
      <c r="F345" s="263" t="str">
        <f t="shared" si="20"/>
        <v xml:space="preserve"> </v>
      </c>
      <c r="G345" s="275" t="s">
        <v>139</v>
      </c>
      <c r="H345" s="275"/>
      <c r="I345" s="263" t="str">
        <f t="shared" si="21"/>
        <v xml:space="preserve"> </v>
      </c>
      <c r="J345" s="272" t="str">
        <f>IF(D345&gt;=('28 Populations and thresholds'!$I$219),"YES"," ")</f>
        <v>YES</v>
      </c>
      <c r="K345" s="272" t="str">
        <f>IF(J345="YES"," ",IF(D345&gt;=('28 Populations and thresholds'!$I$219)*0.25,"YES"))</f>
        <v xml:space="preserve"> </v>
      </c>
      <c r="L345" s="272" t="b">
        <f>OR('28 Populations and thresholds'!$J$219="CR",'28 Populations and thresholds'!$J$219="EN",'28 Populations and thresholds'!$J$219="VU")</f>
        <v>0</v>
      </c>
      <c r="M345" s="273">
        <f>D345/'28 Populations and thresholds'!$H$219</f>
        <v>1.8275E-2</v>
      </c>
      <c r="N345" s="263" t="str">
        <f t="shared" si="22"/>
        <v xml:space="preserve"> </v>
      </c>
      <c r="O345" s="275"/>
      <c r="P345" s="263" t="str">
        <f t="shared" si="23"/>
        <v xml:space="preserve"> </v>
      </c>
    </row>
    <row r="346" spans="1:21" x14ac:dyDescent="0.2">
      <c r="A346" s="267" t="s">
        <v>1604</v>
      </c>
      <c r="B346" s="269" t="s">
        <v>1721</v>
      </c>
      <c r="C346" s="269" t="s">
        <v>3456</v>
      </c>
      <c r="D346" s="270">
        <v>3620</v>
      </c>
      <c r="E346" s="271">
        <v>32913</v>
      </c>
      <c r="F346" s="263" t="str">
        <f t="shared" si="20"/>
        <v xml:space="preserve"> </v>
      </c>
      <c r="G346" s="267" t="s">
        <v>21</v>
      </c>
      <c r="H346" s="267" t="s">
        <v>853</v>
      </c>
      <c r="I346" s="263" t="str">
        <f t="shared" si="21"/>
        <v xml:space="preserve"> </v>
      </c>
      <c r="J346" s="272" t="str">
        <f>IF(D346&gt;=('28 Populations and thresholds'!$I$161),"YES"," ")</f>
        <v>YES</v>
      </c>
      <c r="K346" s="272" t="str">
        <f>IF(J346="YES"," ",IF(D346&gt;=('28 Populations and thresholds'!$I$161)*0.25,"YES"))</f>
        <v xml:space="preserve"> </v>
      </c>
      <c r="L346" s="272" t="b">
        <f>OR('28 Populations and thresholds'!$J$161="CR",'28 Populations and thresholds'!$J$161="EN",'28 Populations and thresholds'!$J$161="VU")</f>
        <v>0</v>
      </c>
      <c r="M346" s="273">
        <f>D346/'28 Populations and thresholds'!$H$161</f>
        <v>2.4133333333333333E-2</v>
      </c>
      <c r="N346" s="263" t="str">
        <f t="shared" si="22"/>
        <v xml:space="preserve"> </v>
      </c>
      <c r="O346" s="275" t="s">
        <v>4562</v>
      </c>
      <c r="P346" s="263" t="str">
        <f t="shared" si="23"/>
        <v xml:space="preserve"> </v>
      </c>
    </row>
    <row r="347" spans="1:21" x14ac:dyDescent="0.2">
      <c r="A347" s="12" t="s">
        <v>1604</v>
      </c>
      <c r="B347" s="4" t="s">
        <v>1722</v>
      </c>
      <c r="C347" s="4" t="s">
        <v>3558</v>
      </c>
      <c r="D347" s="105">
        <v>1000</v>
      </c>
      <c r="E347" s="106">
        <v>1996</v>
      </c>
      <c r="F347" s="263" t="str">
        <f t="shared" si="20"/>
        <v xml:space="preserve"> </v>
      </c>
      <c r="G347" s="12" t="s">
        <v>139</v>
      </c>
      <c r="H347" s="12" t="s">
        <v>3388</v>
      </c>
      <c r="I347" s="263" t="str">
        <f t="shared" si="21"/>
        <v xml:space="preserve"> </v>
      </c>
      <c r="J347" s="38" t="str">
        <f>IF(D347&gt;=('28 Populations and thresholds'!$I$78),"YES"," ")</f>
        <v>YES</v>
      </c>
      <c r="K347" s="38" t="str">
        <f>IF(J347="YES"," ",IF(D347&gt;=('28 Populations and thresholds'!$I$78)*0.25,"YES"))</f>
        <v xml:space="preserve"> </v>
      </c>
      <c r="L347" s="38" t="b">
        <f>OR('28 Populations and thresholds'!$J$78="CR",'28 Populations and thresholds'!$J$78="EN",'28 Populations and thresholds'!$J$78="VU")</f>
        <v>0</v>
      </c>
      <c r="M347" s="75">
        <f>D347/'28 Populations and thresholds'!$H$78</f>
        <v>0.01</v>
      </c>
      <c r="N347" s="263" t="str">
        <f t="shared" si="22"/>
        <v xml:space="preserve"> </v>
      </c>
      <c r="O347" s="4"/>
      <c r="P347" s="263" t="str">
        <f t="shared" si="23"/>
        <v xml:space="preserve"> </v>
      </c>
    </row>
    <row r="348" spans="1:21" x14ac:dyDescent="0.2">
      <c r="A348" s="267" t="s">
        <v>1604</v>
      </c>
      <c r="B348" s="268" t="s">
        <v>1242</v>
      </c>
      <c r="C348" s="269" t="s">
        <v>3776</v>
      </c>
      <c r="D348" s="270">
        <v>1015</v>
      </c>
      <c r="E348" s="271">
        <v>32538</v>
      </c>
      <c r="F348" s="263" t="str">
        <f t="shared" si="20"/>
        <v xml:space="preserve"> </v>
      </c>
      <c r="G348" s="267" t="s">
        <v>21</v>
      </c>
      <c r="H348" s="267" t="s">
        <v>853</v>
      </c>
      <c r="I348" s="263" t="str">
        <f t="shared" si="21"/>
        <v xml:space="preserve"> </v>
      </c>
      <c r="J348" s="272" t="str">
        <f>IF(D348&gt;=('28 Populations and thresholds'!$I$210),"YES"," ")</f>
        <v>YES</v>
      </c>
      <c r="K348" s="272" t="str">
        <f>IF(J348="YES"," ",IF(D348&gt;=('28 Populations and thresholds'!$I$210)*0.25,"YES"))</f>
        <v xml:space="preserve"> </v>
      </c>
      <c r="L348" s="272" t="b">
        <f>OR('28 Populations and thresholds'!$J$210="CR",'28 Populations and thresholds'!$J$210="EN",'28 Populations and thresholds'!$J$210="VU")</f>
        <v>0</v>
      </c>
      <c r="M348" s="273">
        <f>D348/'28 Populations and thresholds'!$H$210</f>
        <v>4.0599999999999997E-2</v>
      </c>
      <c r="N348" s="263" t="str">
        <f t="shared" si="22"/>
        <v xml:space="preserve"> </v>
      </c>
      <c r="O348" s="275"/>
      <c r="P348" s="263" t="str">
        <f t="shared" si="23"/>
        <v xml:space="preserve"> </v>
      </c>
    </row>
    <row r="349" spans="1:21" s="4" customFormat="1" x14ac:dyDescent="0.2">
      <c r="A349" s="275" t="s">
        <v>1604</v>
      </c>
      <c r="B349" s="268" t="s">
        <v>1242</v>
      </c>
      <c r="C349" s="269" t="s">
        <v>1718</v>
      </c>
      <c r="D349" s="279">
        <v>2000</v>
      </c>
      <c r="E349" s="284" t="s">
        <v>247</v>
      </c>
      <c r="F349" s="263" t="str">
        <f t="shared" si="20"/>
        <v xml:space="preserve"> </v>
      </c>
      <c r="G349" s="275" t="s">
        <v>139</v>
      </c>
      <c r="H349" s="275"/>
      <c r="I349" s="263" t="str">
        <f t="shared" si="21"/>
        <v xml:space="preserve"> </v>
      </c>
      <c r="J349" s="272" t="str">
        <f>IF(D349&gt;=('28 Populations and thresholds'!$I$219),"YES"," ")</f>
        <v>YES</v>
      </c>
      <c r="K349" s="272" t="str">
        <f>IF(J349="YES"," ",IF(D349&gt;=('28 Populations and thresholds'!$I$219)*0.25,"YES"))</f>
        <v xml:space="preserve"> </v>
      </c>
      <c r="L349" s="272" t="b">
        <f>OR('28 Populations and thresholds'!$J$219="CR",'28 Populations and thresholds'!$J$219="EN",'28 Populations and thresholds'!$J$219="VU")</f>
        <v>0</v>
      </c>
      <c r="M349" s="273">
        <f>D349/'28 Populations and thresholds'!$H$219</f>
        <v>0.01</v>
      </c>
      <c r="N349" s="263" t="str">
        <f t="shared" si="22"/>
        <v xml:space="preserve"> </v>
      </c>
      <c r="O349" s="275"/>
      <c r="P349" s="263" t="str">
        <f t="shared" si="23"/>
        <v xml:space="preserve"> </v>
      </c>
    </row>
    <row r="350" spans="1:21" x14ac:dyDescent="0.2">
      <c r="A350" s="267" t="s">
        <v>1604</v>
      </c>
      <c r="B350" s="268" t="s">
        <v>1242</v>
      </c>
      <c r="C350" s="280" t="s">
        <v>3484</v>
      </c>
      <c r="D350" s="270">
        <v>55</v>
      </c>
      <c r="E350" s="271">
        <v>32538</v>
      </c>
      <c r="F350" s="263" t="str">
        <f t="shared" si="20"/>
        <v xml:space="preserve"> </v>
      </c>
      <c r="G350" s="267" t="s">
        <v>21</v>
      </c>
      <c r="H350" s="267" t="s">
        <v>853</v>
      </c>
      <c r="I350" s="263" t="str">
        <f t="shared" si="21"/>
        <v xml:space="preserve"> </v>
      </c>
      <c r="J350" s="272" t="str">
        <f>IF(D350&gt;=('28 Populations and thresholds'!$I$209),"YES"," ")</f>
        <v>YES</v>
      </c>
      <c r="K350" s="272" t="str">
        <f>IF(J350="YES"," ",IF(D350&gt;=('28 Populations and thresholds'!$I$209)*0.25,"YES"))</f>
        <v xml:space="preserve"> </v>
      </c>
      <c r="L350" s="272" t="b">
        <f>OR('28 Populations and thresholds'!$J$209="CR",'28 Populations and thresholds'!$J$209="EN",'28 Populations and thresholds'!$J$209="VU")</f>
        <v>1</v>
      </c>
      <c r="M350" s="273">
        <f>D350/'28 Populations and thresholds'!$H$209</f>
        <v>0.11458333333333333</v>
      </c>
      <c r="N350" s="263" t="str">
        <f t="shared" si="22"/>
        <v xml:space="preserve"> </v>
      </c>
      <c r="O350" s="275"/>
      <c r="P350" s="263" t="str">
        <f t="shared" si="23"/>
        <v xml:space="preserve"> </v>
      </c>
      <c r="Q350" s="4"/>
      <c r="R350" s="4"/>
      <c r="S350" s="4"/>
      <c r="T350" s="4"/>
      <c r="U350" s="4"/>
    </row>
    <row r="351" spans="1:21" x14ac:dyDescent="0.2">
      <c r="A351" s="143" t="s">
        <v>1604</v>
      </c>
      <c r="B351" s="40" t="s">
        <v>1282</v>
      </c>
      <c r="C351" s="4" t="s">
        <v>3456</v>
      </c>
      <c r="D351" s="41">
        <v>4640</v>
      </c>
      <c r="E351" s="46">
        <v>33276</v>
      </c>
      <c r="F351" s="263" t="str">
        <f t="shared" si="20"/>
        <v xml:space="preserve"> </v>
      </c>
      <c r="G351" s="143" t="s">
        <v>21</v>
      </c>
      <c r="H351" s="143" t="s">
        <v>853</v>
      </c>
      <c r="I351" s="263" t="str">
        <f t="shared" si="21"/>
        <v xml:space="preserve"> </v>
      </c>
      <c r="J351" s="38" t="str">
        <f>IF(D351&gt;=('28 Populations and thresholds'!$I$161),"YES"," ")</f>
        <v>YES</v>
      </c>
      <c r="K351" s="38" t="str">
        <f>IF(J351="YES"," ",IF(D351&gt;=('28 Populations and thresholds'!$I$161)*0.25,"YES"))</f>
        <v xml:space="preserve"> </v>
      </c>
      <c r="L351" s="38" t="b">
        <f>OR('28 Populations and thresholds'!$J$161="CR",'28 Populations and thresholds'!$J$161="EN",'28 Populations and thresholds'!$J$161="VU")</f>
        <v>0</v>
      </c>
      <c r="M351" s="75">
        <f>D351/'28 Populations and thresholds'!$H$161</f>
        <v>3.0933333333333334E-2</v>
      </c>
      <c r="N351" s="263" t="str">
        <f t="shared" si="22"/>
        <v xml:space="preserve"> </v>
      </c>
      <c r="O351" s="12" t="s">
        <v>4562</v>
      </c>
      <c r="P351" s="263" t="str">
        <f t="shared" si="23"/>
        <v xml:space="preserve"> </v>
      </c>
    </row>
    <row r="352" spans="1:21" x14ac:dyDescent="0.2">
      <c r="A352" s="275" t="s">
        <v>1604</v>
      </c>
      <c r="B352" s="269" t="s">
        <v>3511</v>
      </c>
      <c r="C352" s="269" t="s">
        <v>3509</v>
      </c>
      <c r="D352" s="279">
        <v>2250</v>
      </c>
      <c r="E352" s="274">
        <v>2004</v>
      </c>
      <c r="F352" s="263" t="str">
        <f t="shared" si="20"/>
        <v xml:space="preserve"> </v>
      </c>
      <c r="G352" s="275" t="s">
        <v>139</v>
      </c>
      <c r="H352" s="275" t="s">
        <v>3388</v>
      </c>
      <c r="I352" s="263" t="str">
        <f t="shared" si="21"/>
        <v xml:space="preserve"> </v>
      </c>
      <c r="J352" s="272" t="str">
        <f>IF(D352&gt;=('28 Populations and thresholds'!$I$54),"YES"," ")</f>
        <v>YES</v>
      </c>
      <c r="K352" s="272" t="str">
        <f>IF(J352="YES"," ",IF(D352&gt;=('28 Populations and thresholds'!$I$54)*0.25,"YES"))</f>
        <v xml:space="preserve"> </v>
      </c>
      <c r="L352" s="272" t="b">
        <f>OR('28 Populations and thresholds'!$J$54="CR",'28 Populations and thresholds'!$J$54="EN",'28 Populations and thresholds'!$J$54="VU")</f>
        <v>0</v>
      </c>
      <c r="M352" s="273">
        <f>D352/'28 Populations and thresholds'!$H$54</f>
        <v>4.4999999999999998E-2</v>
      </c>
      <c r="N352" s="263" t="str">
        <f t="shared" si="22"/>
        <v xml:space="preserve"> </v>
      </c>
      <c r="O352" s="269"/>
      <c r="P352" s="263" t="str">
        <f t="shared" si="23"/>
        <v xml:space="preserve"> </v>
      </c>
    </row>
    <row r="353" spans="1:21" x14ac:dyDescent="0.2">
      <c r="A353" s="12" t="s">
        <v>1604</v>
      </c>
      <c r="B353" s="4" t="s">
        <v>3823</v>
      </c>
      <c r="C353" s="111" t="s">
        <v>3472</v>
      </c>
      <c r="D353" s="105">
        <v>25</v>
      </c>
      <c r="E353" s="172">
        <v>33939</v>
      </c>
      <c r="F353" s="263" t="str">
        <f t="shared" si="20"/>
        <v xml:space="preserve"> </v>
      </c>
      <c r="G353" s="12"/>
      <c r="H353" s="12" t="s">
        <v>3821</v>
      </c>
      <c r="I353" s="263" t="str">
        <f t="shared" si="21"/>
        <v xml:space="preserve"> </v>
      </c>
      <c r="J353" s="38" t="str">
        <f>IF(D353&gt;=('28 Populations and thresholds'!$I$188),"YES"," ")</f>
        <v>YES</v>
      </c>
      <c r="K353" s="38" t="str">
        <f>IF(J353="YES"," ",IF(D353&gt;=('28 Populations and thresholds'!$I$188)*0.25,"YES"))</f>
        <v xml:space="preserve"> </v>
      </c>
      <c r="L353" s="38" t="b">
        <f>OR('28 Populations and thresholds'!$J$188="CR",'28 Populations and thresholds'!$J$188="EN",'28 Populations and thresholds'!$J$188="VU")</f>
        <v>1</v>
      </c>
      <c r="M353" s="75">
        <f>D353/'28 Populations and thresholds'!$H$188</f>
        <v>4.1666666666666664E-2</v>
      </c>
      <c r="N353" s="263" t="str">
        <f t="shared" si="22"/>
        <v xml:space="preserve"> </v>
      </c>
      <c r="P353" s="263" t="str">
        <f t="shared" si="23"/>
        <v xml:space="preserve"> </v>
      </c>
      <c r="Q353" s="4"/>
      <c r="R353" s="4"/>
      <c r="S353" s="4"/>
      <c r="T353" s="4"/>
      <c r="U353" s="4"/>
    </row>
    <row r="354" spans="1:21" x14ac:dyDescent="0.2">
      <c r="A354" s="267" t="s">
        <v>1604</v>
      </c>
      <c r="B354" s="269" t="s">
        <v>3959</v>
      </c>
      <c r="C354" s="280" t="s">
        <v>3484</v>
      </c>
      <c r="D354" s="269">
        <v>23</v>
      </c>
      <c r="E354" s="285">
        <v>40265</v>
      </c>
      <c r="F354" s="263" t="str">
        <f t="shared" si="20"/>
        <v xml:space="preserve"> </v>
      </c>
      <c r="G354" s="275"/>
      <c r="H354" s="275" t="s">
        <v>3828</v>
      </c>
      <c r="I354" s="263" t="str">
        <f t="shared" si="21"/>
        <v xml:space="preserve"> </v>
      </c>
      <c r="J354" s="272" t="str">
        <f>IF(D354&gt;=('28 Populations and thresholds'!$I$209),"YES"," ")</f>
        <v>YES</v>
      </c>
      <c r="K354" s="272" t="str">
        <f>IF(J354="YES"," ",IF(D354&gt;=('28 Populations and thresholds'!$I$209)*0.25,"YES"))</f>
        <v xml:space="preserve"> </v>
      </c>
      <c r="L354" s="272" t="b">
        <f>OR('28 Populations and thresholds'!$J$209="CR",'28 Populations and thresholds'!$J$209="EN",'28 Populations and thresholds'!$J$209="VU")</f>
        <v>1</v>
      </c>
      <c r="M354" s="273">
        <f>D354/'28 Populations and thresholds'!$H$209</f>
        <v>4.791666666666667E-2</v>
      </c>
      <c r="N354" s="263" t="str">
        <f t="shared" si="22"/>
        <v xml:space="preserve"> </v>
      </c>
      <c r="O354" s="275"/>
      <c r="P354" s="263" t="str">
        <f t="shared" si="23"/>
        <v xml:space="preserve"> </v>
      </c>
      <c r="Q354" s="4"/>
      <c r="R354" s="4"/>
      <c r="S354" s="4"/>
      <c r="T354" s="4"/>
      <c r="U354" s="4"/>
    </row>
    <row r="355" spans="1:21" x14ac:dyDescent="0.2">
      <c r="A355" s="275" t="s">
        <v>1604</v>
      </c>
      <c r="B355" s="269" t="s">
        <v>3959</v>
      </c>
      <c r="C355" s="269" t="s">
        <v>3472</v>
      </c>
      <c r="D355" s="279">
        <v>19</v>
      </c>
      <c r="E355" s="285">
        <v>40265</v>
      </c>
      <c r="F355" s="263" t="str">
        <f t="shared" si="20"/>
        <v xml:space="preserve"> </v>
      </c>
      <c r="G355" s="275"/>
      <c r="H355" s="275" t="s">
        <v>3827</v>
      </c>
      <c r="I355" s="263" t="str">
        <f t="shared" si="21"/>
        <v xml:space="preserve"> </v>
      </c>
      <c r="J355" s="272" t="str">
        <f>IF(D355&gt;=('28 Populations and thresholds'!$I$188),"YES"," ")</f>
        <v>YES</v>
      </c>
      <c r="K355" s="272" t="str">
        <f>IF(J355="YES"," ",IF(D355&gt;=('28 Populations and thresholds'!$I$188)*0.25,"YES"))</f>
        <v xml:space="preserve"> </v>
      </c>
      <c r="L355" s="272" t="b">
        <f>OR('28 Populations and thresholds'!$J$188="CR",'28 Populations and thresholds'!$J$188="EN",'28 Populations and thresholds'!$J$188="VU")</f>
        <v>1</v>
      </c>
      <c r="M355" s="273">
        <f>D355/'28 Populations and thresholds'!$H$188</f>
        <v>3.1666666666666669E-2</v>
      </c>
      <c r="N355" s="263" t="str">
        <f t="shared" si="22"/>
        <v xml:space="preserve"> </v>
      </c>
      <c r="O355" s="275"/>
      <c r="P355" s="263" t="str">
        <f t="shared" si="23"/>
        <v xml:space="preserve"> </v>
      </c>
      <c r="Q355" s="4"/>
      <c r="R355" s="4"/>
      <c r="S355" s="4"/>
      <c r="T355" s="4"/>
      <c r="U355" s="4"/>
    </row>
    <row r="356" spans="1:21" x14ac:dyDescent="0.2">
      <c r="A356" s="12" t="s">
        <v>1604</v>
      </c>
      <c r="B356" s="4" t="s">
        <v>3508</v>
      </c>
      <c r="C356" s="4" t="s">
        <v>3509</v>
      </c>
      <c r="D356" s="105">
        <v>500</v>
      </c>
      <c r="E356" s="106">
        <v>1994</v>
      </c>
      <c r="F356" s="263" t="str">
        <f t="shared" si="20"/>
        <v xml:space="preserve"> </v>
      </c>
      <c r="G356" s="12" t="s">
        <v>139</v>
      </c>
      <c r="H356" s="12" t="s">
        <v>3388</v>
      </c>
      <c r="I356" s="263" t="str">
        <f t="shared" si="21"/>
        <v xml:space="preserve"> </v>
      </c>
      <c r="J356" s="38" t="str">
        <f>IF(D356&gt;=('28 Populations and thresholds'!$I$54),"YES"," ")</f>
        <v>YES</v>
      </c>
      <c r="K356" s="38" t="str">
        <f>IF(J356="YES"," ",IF(D356&gt;=('28 Populations and thresholds'!$I$54)*0.25,"YES"))</f>
        <v xml:space="preserve"> </v>
      </c>
      <c r="L356" s="38" t="b">
        <f>OR('28 Populations and thresholds'!$J$54="CR",'28 Populations and thresholds'!$J$54="EN",'28 Populations and thresholds'!$J$54="VU")</f>
        <v>0</v>
      </c>
      <c r="M356" s="75">
        <f>D356/'28 Populations and thresholds'!$H$54</f>
        <v>0.01</v>
      </c>
      <c r="N356" s="263" t="str">
        <f t="shared" si="22"/>
        <v xml:space="preserve"> </v>
      </c>
      <c r="O356" s="4"/>
      <c r="P356" s="263" t="str">
        <f t="shared" si="23"/>
        <v xml:space="preserve"> </v>
      </c>
    </row>
    <row r="357" spans="1:21" x14ac:dyDescent="0.2">
      <c r="A357" s="267" t="s">
        <v>1604</v>
      </c>
      <c r="B357" s="286" t="s">
        <v>3494</v>
      </c>
      <c r="C357" s="280" t="s">
        <v>3484</v>
      </c>
      <c r="D357" s="288">
        <v>10</v>
      </c>
      <c r="E357" s="272">
        <v>1996</v>
      </c>
      <c r="F357" s="263" t="str">
        <f t="shared" si="20"/>
        <v xml:space="preserve"> </v>
      </c>
      <c r="G357" s="275" t="s">
        <v>139</v>
      </c>
      <c r="H357" s="275" t="s">
        <v>3388</v>
      </c>
      <c r="I357" s="263" t="str">
        <f t="shared" si="21"/>
        <v xml:space="preserve"> </v>
      </c>
      <c r="J357" s="272" t="str">
        <f>IF(D357&gt;=('28 Populations and thresholds'!$I$209),"YES"," ")</f>
        <v>YES</v>
      </c>
      <c r="K357" s="272" t="str">
        <f>IF(J357="YES"," ",IF(D357&gt;=('28 Populations and thresholds'!$I$209)*0.25,"YES"))</f>
        <v xml:space="preserve"> </v>
      </c>
      <c r="L357" s="272" t="b">
        <f>OR('28 Populations and thresholds'!$J$209="CR",'28 Populations and thresholds'!$J$209="EN",'28 Populations and thresholds'!$J$209="VU")</f>
        <v>1</v>
      </c>
      <c r="M357" s="273">
        <f>D357/'28 Populations and thresholds'!$H$209</f>
        <v>2.0833333333333332E-2</v>
      </c>
      <c r="N357" s="263" t="str">
        <f t="shared" si="22"/>
        <v xml:space="preserve"> </v>
      </c>
      <c r="O357" s="275"/>
      <c r="P357" s="263" t="str">
        <f t="shared" si="23"/>
        <v xml:space="preserve"> </v>
      </c>
      <c r="Q357" s="4"/>
      <c r="R357" s="4"/>
      <c r="S357" s="4"/>
      <c r="T357" s="4"/>
      <c r="U357" s="4"/>
    </row>
    <row r="358" spans="1:21" x14ac:dyDescent="0.2">
      <c r="A358" s="12" t="s">
        <v>1604</v>
      </c>
      <c r="B358" s="4" t="s">
        <v>1720</v>
      </c>
      <c r="C358" s="4" t="s">
        <v>1718</v>
      </c>
      <c r="D358" s="105">
        <v>4000</v>
      </c>
      <c r="E358" s="165" t="s">
        <v>247</v>
      </c>
      <c r="F358" s="263" t="str">
        <f t="shared" si="20"/>
        <v xml:space="preserve"> </v>
      </c>
      <c r="G358" s="12" t="s">
        <v>139</v>
      </c>
      <c r="H358" s="12"/>
      <c r="I358" s="263" t="str">
        <f t="shared" si="21"/>
        <v xml:space="preserve"> </v>
      </c>
      <c r="J358" s="38" t="str">
        <f>IF(D358&gt;=('28 Populations and thresholds'!$I$219),"YES"," ")</f>
        <v>YES</v>
      </c>
      <c r="K358" s="38" t="str">
        <f>IF(J358="YES"," ",IF(D358&gt;=('28 Populations and thresholds'!$I$219)*0.25,"YES"))</f>
        <v xml:space="preserve"> </v>
      </c>
      <c r="L358" s="38" t="b">
        <f>OR('28 Populations and thresholds'!$J$219="CR",'28 Populations and thresholds'!$J$219="EN",'28 Populations and thresholds'!$J$219="VU")</f>
        <v>0</v>
      </c>
      <c r="M358" s="75">
        <f>D358/'28 Populations and thresholds'!$H$219</f>
        <v>0.02</v>
      </c>
      <c r="N358" s="263" t="str">
        <f t="shared" si="22"/>
        <v xml:space="preserve"> </v>
      </c>
      <c r="P358" s="263" t="str">
        <f t="shared" si="23"/>
        <v xml:space="preserve"> </v>
      </c>
    </row>
    <row r="359" spans="1:21" x14ac:dyDescent="0.2">
      <c r="A359" s="143" t="s">
        <v>1604</v>
      </c>
      <c r="B359" s="32" t="s">
        <v>1720</v>
      </c>
      <c r="C359" s="4" t="s">
        <v>3484</v>
      </c>
      <c r="D359" s="254">
        <v>47</v>
      </c>
      <c r="E359" s="38">
        <v>1992</v>
      </c>
      <c r="F359" s="263" t="str">
        <f t="shared" si="20"/>
        <v xml:space="preserve"> </v>
      </c>
      <c r="G359" s="12" t="s">
        <v>139</v>
      </c>
      <c r="H359" s="12" t="s">
        <v>3388</v>
      </c>
      <c r="I359" s="263" t="str">
        <f t="shared" si="21"/>
        <v xml:space="preserve"> </v>
      </c>
      <c r="J359" s="38" t="str">
        <f>IF(D359&gt;=('28 Populations and thresholds'!$I$209),"YES"," ")</f>
        <v>YES</v>
      </c>
      <c r="K359" s="38" t="str">
        <f>IF(J359="YES"," ",IF(D359&gt;=('28 Populations and thresholds'!$I$209)*0.25,"YES"))</f>
        <v xml:space="preserve"> </v>
      </c>
      <c r="L359" s="38" t="b">
        <f>OR('28 Populations and thresholds'!$J$209="CR",'28 Populations and thresholds'!$J$209="EN",'28 Populations and thresholds'!$J$209="VU")</f>
        <v>1</v>
      </c>
      <c r="M359" s="75">
        <f>D359/'28 Populations and thresholds'!$H$209</f>
        <v>9.7916666666666666E-2</v>
      </c>
      <c r="N359" s="263" t="str">
        <f t="shared" si="22"/>
        <v xml:space="preserve"> </v>
      </c>
      <c r="P359" s="263" t="str">
        <f t="shared" si="23"/>
        <v xml:space="preserve"> </v>
      </c>
      <c r="Q359" s="4"/>
      <c r="R359" s="4"/>
      <c r="S359" s="4"/>
      <c r="T359" s="4"/>
      <c r="U359" s="4"/>
    </row>
    <row r="360" spans="1:21" x14ac:dyDescent="0.2">
      <c r="A360" s="275" t="s">
        <v>1604</v>
      </c>
      <c r="B360" s="269" t="s">
        <v>3682</v>
      </c>
      <c r="C360" s="269" t="s">
        <v>3676</v>
      </c>
      <c r="D360" s="279">
        <v>26</v>
      </c>
      <c r="E360" s="274">
        <v>2002</v>
      </c>
      <c r="F360" s="263" t="str">
        <f t="shared" si="20"/>
        <v xml:space="preserve"> </v>
      </c>
      <c r="G360" s="275" t="s">
        <v>139</v>
      </c>
      <c r="H360" s="275" t="s">
        <v>3388</v>
      </c>
      <c r="I360" s="263" t="str">
        <f t="shared" si="21"/>
        <v xml:space="preserve"> </v>
      </c>
      <c r="J360" s="272" t="str">
        <f>IF(D360&gt;=('28 Populations and thresholds'!$I$96),"YES"," ")</f>
        <v>YES</v>
      </c>
      <c r="K360" s="272" t="str">
        <f>IF(J360="YES"," ",IF(D360&gt;=('28 Populations and thresholds'!$I$96)*0.25,"YES"))</f>
        <v xml:space="preserve"> </v>
      </c>
      <c r="L360" s="272" t="b">
        <f>OR('28 Populations and thresholds'!$J$96="CR",'28 Populations and thresholds'!$J$96="EN",'28 Populations and thresholds'!$J$96="VU")</f>
        <v>1</v>
      </c>
      <c r="M360" s="273">
        <f>D360/'28 Populations and thresholds'!$H$96</f>
        <v>2.5999999999999999E-2</v>
      </c>
      <c r="N360" s="263" t="str">
        <f t="shared" si="22"/>
        <v xml:space="preserve"> </v>
      </c>
      <c r="O360" s="269"/>
      <c r="P360" s="263" t="str">
        <f t="shared" si="23"/>
        <v xml:space="preserve"> </v>
      </c>
    </row>
    <row r="361" spans="1:21" x14ac:dyDescent="0.2">
      <c r="A361" s="143" t="s">
        <v>1604</v>
      </c>
      <c r="B361" s="40" t="s">
        <v>1284</v>
      </c>
      <c r="C361" s="4" t="s">
        <v>3456</v>
      </c>
      <c r="D361" s="41">
        <v>1986</v>
      </c>
      <c r="E361" s="46">
        <v>33246</v>
      </c>
      <c r="F361" s="263" t="str">
        <f t="shared" si="20"/>
        <v xml:space="preserve"> </v>
      </c>
      <c r="G361" s="143" t="s">
        <v>21</v>
      </c>
      <c r="H361" s="143" t="s">
        <v>853</v>
      </c>
      <c r="I361" s="263" t="str">
        <f t="shared" si="21"/>
        <v xml:space="preserve"> </v>
      </c>
      <c r="J361" s="38" t="str">
        <f>IF(D361&gt;=('28 Populations and thresholds'!$I$161),"YES"," ")</f>
        <v>YES</v>
      </c>
      <c r="K361" s="38" t="str">
        <f>IF(J361="YES"," ",IF(D361&gt;=('28 Populations and thresholds'!$I$161)*0.25,"YES"))</f>
        <v xml:space="preserve"> </v>
      </c>
      <c r="L361" s="38" t="b">
        <f>OR('28 Populations and thresholds'!$J$161="CR",'28 Populations and thresholds'!$J$161="EN",'28 Populations and thresholds'!$J$161="VU")</f>
        <v>0</v>
      </c>
      <c r="M361" s="75">
        <f>D361/'28 Populations and thresholds'!$H$161</f>
        <v>1.324E-2</v>
      </c>
      <c r="N361" s="263" t="str">
        <f t="shared" si="22"/>
        <v xml:space="preserve"> </v>
      </c>
      <c r="O361" s="12" t="s">
        <v>4562</v>
      </c>
      <c r="P361" s="263" t="str">
        <f t="shared" si="23"/>
        <v xml:space="preserve"> </v>
      </c>
    </row>
    <row r="362" spans="1:21" x14ac:dyDescent="0.2">
      <c r="A362" s="275" t="s">
        <v>1604</v>
      </c>
      <c r="B362" s="269" t="s">
        <v>3512</v>
      </c>
      <c r="C362" s="269" t="s">
        <v>3509</v>
      </c>
      <c r="D362" s="279">
        <v>1500</v>
      </c>
      <c r="E362" s="274">
        <v>2006</v>
      </c>
      <c r="F362" s="263" t="str">
        <f t="shared" si="20"/>
        <v xml:space="preserve"> </v>
      </c>
      <c r="G362" s="275" t="s">
        <v>139</v>
      </c>
      <c r="H362" s="275" t="s">
        <v>3388</v>
      </c>
      <c r="I362" s="263" t="str">
        <f t="shared" si="21"/>
        <v xml:space="preserve"> </v>
      </c>
      <c r="J362" s="272" t="str">
        <f>IF(D362&gt;=('28 Populations and thresholds'!$I$54),"YES"," ")</f>
        <v>YES</v>
      </c>
      <c r="K362" s="272" t="str">
        <f>IF(J362="YES"," ",IF(D362&gt;=('28 Populations and thresholds'!$I$54)*0.25,"YES"))</f>
        <v xml:space="preserve"> </v>
      </c>
      <c r="L362" s="272" t="b">
        <f>OR('28 Populations and thresholds'!$J$54="CR",'28 Populations and thresholds'!$J$54="EN",'28 Populations and thresholds'!$J$54="VU")</f>
        <v>0</v>
      </c>
      <c r="M362" s="273">
        <f>D362/'28 Populations and thresholds'!$H$54</f>
        <v>0.03</v>
      </c>
      <c r="N362" s="263" t="str">
        <f t="shared" si="22"/>
        <v xml:space="preserve"> </v>
      </c>
      <c r="O362" s="269"/>
      <c r="P362" s="263" t="str">
        <f t="shared" si="23"/>
        <v xml:space="preserve"> </v>
      </c>
    </row>
    <row r="363" spans="1:21" x14ac:dyDescent="0.2">
      <c r="A363" s="12" t="s">
        <v>1604</v>
      </c>
      <c r="B363" s="40" t="s">
        <v>930</v>
      </c>
      <c r="C363" s="4" t="s">
        <v>3676</v>
      </c>
      <c r="D363" s="105">
        <v>1000</v>
      </c>
      <c r="E363" s="106">
        <v>1993</v>
      </c>
      <c r="F363" s="263" t="str">
        <f t="shared" si="20"/>
        <v xml:space="preserve"> </v>
      </c>
      <c r="G363" s="12" t="s">
        <v>3802</v>
      </c>
      <c r="H363" s="12" t="s">
        <v>3802</v>
      </c>
      <c r="I363" s="263" t="str">
        <f t="shared" si="21"/>
        <v xml:space="preserve"> </v>
      </c>
      <c r="J363" s="38" t="str">
        <f>IF(D363&gt;=('28 Populations and thresholds'!$I$96),"YES"," ")</f>
        <v>YES</v>
      </c>
      <c r="K363" s="38" t="str">
        <f>IF(J363="YES"," ",IF(D363&gt;=('28 Populations and thresholds'!$I$96)*0.25,"YES"))</f>
        <v xml:space="preserve"> </v>
      </c>
      <c r="L363" s="38" t="b">
        <f>OR('28 Populations and thresholds'!$J$96="CR",'28 Populations and thresholds'!$J$96="EN",'28 Populations and thresholds'!$J$96="VU")</f>
        <v>1</v>
      </c>
      <c r="M363" s="75">
        <f>D363/'28 Populations and thresholds'!$H$96</f>
        <v>1</v>
      </c>
      <c r="N363" s="263" t="str">
        <f t="shared" si="22"/>
        <v xml:space="preserve"> </v>
      </c>
      <c r="O363" s="4"/>
      <c r="P363" s="263" t="str">
        <f t="shared" si="23"/>
        <v xml:space="preserve"> </v>
      </c>
    </row>
    <row r="364" spans="1:21" x14ac:dyDescent="0.2">
      <c r="A364" s="12" t="s">
        <v>1604</v>
      </c>
      <c r="B364" s="40" t="s">
        <v>930</v>
      </c>
      <c r="C364" s="4" t="s">
        <v>3622</v>
      </c>
      <c r="D364" s="105">
        <v>5850</v>
      </c>
      <c r="E364" s="106">
        <v>2003</v>
      </c>
      <c r="F364" s="263" t="str">
        <f t="shared" si="20"/>
        <v xml:space="preserve"> </v>
      </c>
      <c r="G364" s="12" t="s">
        <v>139</v>
      </c>
      <c r="H364" s="12" t="s">
        <v>3388</v>
      </c>
      <c r="I364" s="263" t="str">
        <f t="shared" si="21"/>
        <v xml:space="preserve"> </v>
      </c>
      <c r="J364" s="38" t="str">
        <f>IF(D364&gt;=('28 Populations and thresholds'!$I$97),"YES"," ")</f>
        <v>YES</v>
      </c>
      <c r="K364" s="38" t="str">
        <f>IF(J364="YES"," ",IF(D364&gt;=('28 Populations and thresholds'!$I$97)*0.25,"YES"))</f>
        <v xml:space="preserve"> </v>
      </c>
      <c r="L364" s="38" t="b">
        <f>OR('28 Populations and thresholds'!$J$97="CR",'28 Populations and thresholds'!$J$97="EN",'28 Populations and thresholds'!$J$97="VU")</f>
        <v>0</v>
      </c>
      <c r="M364" s="75">
        <f>D364/'28 Populations and thresholds'!$H$97</f>
        <v>5.8500000000000003E-2</v>
      </c>
      <c r="N364" s="263" t="str">
        <f t="shared" si="22"/>
        <v xml:space="preserve"> </v>
      </c>
      <c r="O364" s="4"/>
      <c r="P364" s="263" t="str">
        <f t="shared" si="23"/>
        <v xml:space="preserve"> </v>
      </c>
    </row>
    <row r="365" spans="1:21" x14ac:dyDescent="0.2">
      <c r="A365" s="12" t="s">
        <v>1604</v>
      </c>
      <c r="B365" s="40" t="s">
        <v>930</v>
      </c>
      <c r="C365" s="4" t="s">
        <v>3509</v>
      </c>
      <c r="D365" s="105">
        <v>13308</v>
      </c>
      <c r="E365" s="106">
        <v>2005</v>
      </c>
      <c r="F365" s="263" t="str">
        <f t="shared" si="20"/>
        <v xml:space="preserve"> </v>
      </c>
      <c r="G365" s="12" t="s">
        <v>139</v>
      </c>
      <c r="H365" s="12" t="s">
        <v>3388</v>
      </c>
      <c r="I365" s="263" t="str">
        <f t="shared" si="21"/>
        <v xml:space="preserve"> </v>
      </c>
      <c r="J365" s="38" t="str">
        <f>IF(D365&gt;=('28 Populations and thresholds'!$I$54),"YES"," ")</f>
        <v>YES</v>
      </c>
      <c r="K365" s="38" t="str">
        <f>IF(J365="YES"," ",IF(D365&gt;=('28 Populations and thresholds'!$I$54)*0.25,"YES"))</f>
        <v xml:space="preserve"> </v>
      </c>
      <c r="L365" s="38" t="b">
        <f>OR('28 Populations and thresholds'!$J$54="CR",'28 Populations and thresholds'!$J$54="EN",'28 Populations and thresholds'!$J$54="VU")</f>
        <v>0</v>
      </c>
      <c r="M365" s="75">
        <f>D365/'28 Populations and thresholds'!$H$54</f>
        <v>0.26616000000000001</v>
      </c>
      <c r="N365" s="263" t="str">
        <f t="shared" si="22"/>
        <v xml:space="preserve"> </v>
      </c>
      <c r="O365" s="4"/>
      <c r="P365" s="263" t="str">
        <f t="shared" si="23"/>
        <v xml:space="preserve"> </v>
      </c>
    </row>
    <row r="366" spans="1:21" x14ac:dyDescent="0.2">
      <c r="A366" s="143" t="s">
        <v>1604</v>
      </c>
      <c r="B366" s="40" t="s">
        <v>930</v>
      </c>
      <c r="C366" s="4" t="s">
        <v>3449</v>
      </c>
      <c r="D366" s="41">
        <v>1084</v>
      </c>
      <c r="E366" s="46">
        <v>32888</v>
      </c>
      <c r="F366" s="263" t="str">
        <f t="shared" si="20"/>
        <v xml:space="preserve"> </v>
      </c>
      <c r="G366" s="143" t="s">
        <v>21</v>
      </c>
      <c r="H366" s="143" t="s">
        <v>853</v>
      </c>
      <c r="I366" s="263" t="str">
        <f t="shared" si="21"/>
        <v xml:space="preserve"> </v>
      </c>
      <c r="J366" s="38" t="str">
        <f>IF(D366&gt;=('28 Populations and thresholds'!$I$151),"YES"," ")</f>
        <v>YES</v>
      </c>
      <c r="K366" s="38" t="str">
        <f>IF(J366="YES"," ",IF(D366&gt;=('28 Populations and thresholds'!$I$151)*0.25,"YES"))</f>
        <v xml:space="preserve"> </v>
      </c>
      <c r="L366" s="38" t="b">
        <f>OR('28 Populations and thresholds'!$J$151="CR",'28 Populations and thresholds'!$J$151="EN",'28 Populations and thresholds'!$J$151="VU")</f>
        <v>0</v>
      </c>
      <c r="M366" s="75">
        <f>D366/'28 Populations and thresholds'!$H$151</f>
        <v>1.0840000000000001E-2</v>
      </c>
      <c r="N366" s="263" t="str">
        <f t="shared" si="22"/>
        <v xml:space="preserve"> </v>
      </c>
      <c r="O366" s="4"/>
      <c r="P366" s="263" t="str">
        <f t="shared" si="23"/>
        <v xml:space="preserve"> </v>
      </c>
    </row>
    <row r="367" spans="1:21" x14ac:dyDescent="0.2">
      <c r="A367" s="275" t="s">
        <v>1604</v>
      </c>
      <c r="B367" s="269" t="s">
        <v>3513</v>
      </c>
      <c r="C367" s="269" t="s">
        <v>3509</v>
      </c>
      <c r="D367" s="279">
        <v>2000</v>
      </c>
      <c r="E367" s="274">
        <v>1995</v>
      </c>
      <c r="F367" s="263" t="str">
        <f t="shared" si="20"/>
        <v xml:space="preserve"> </v>
      </c>
      <c r="G367" s="275" t="s">
        <v>139</v>
      </c>
      <c r="H367" s="275" t="s">
        <v>3388</v>
      </c>
      <c r="I367" s="263" t="str">
        <f t="shared" si="21"/>
        <v xml:space="preserve"> </v>
      </c>
      <c r="J367" s="272" t="str">
        <f>IF(D367&gt;=('28 Populations and thresholds'!$I$54),"YES"," ")</f>
        <v>YES</v>
      </c>
      <c r="K367" s="272" t="str">
        <f>IF(J367="YES"," ",IF(D367&gt;=('28 Populations and thresholds'!$I$54)*0.25,"YES"))</f>
        <v xml:space="preserve"> </v>
      </c>
      <c r="L367" s="272" t="b">
        <f>OR('28 Populations and thresholds'!$J$54="CR",'28 Populations and thresholds'!$J$54="EN",'28 Populations and thresholds'!$J$54="VU")</f>
        <v>0</v>
      </c>
      <c r="M367" s="273">
        <f>D367/'28 Populations and thresholds'!$H$54</f>
        <v>0.04</v>
      </c>
      <c r="N367" s="263" t="str">
        <f t="shared" si="22"/>
        <v xml:space="preserve"> </v>
      </c>
      <c r="O367" s="275"/>
      <c r="P367" s="263" t="str">
        <f t="shared" si="23"/>
        <v xml:space="preserve"> </v>
      </c>
    </row>
    <row r="368" spans="1:21" x14ac:dyDescent="0.2">
      <c r="A368" s="324" t="s">
        <v>1604</v>
      </c>
      <c r="B368" s="337" t="s">
        <v>3822</v>
      </c>
      <c r="C368" s="337" t="s">
        <v>3472</v>
      </c>
      <c r="D368" s="339">
        <v>24</v>
      </c>
      <c r="E368" s="352">
        <v>40248</v>
      </c>
      <c r="F368" s="263" t="str">
        <f t="shared" si="20"/>
        <v xml:space="preserve"> </v>
      </c>
      <c r="G368" s="324"/>
      <c r="H368" s="324" t="s">
        <v>3827</v>
      </c>
      <c r="I368" s="263" t="str">
        <f t="shared" si="21"/>
        <v xml:space="preserve"> </v>
      </c>
      <c r="J368" s="321" t="str">
        <f>IF(D368&gt;=('28 Populations and thresholds'!$I$188),"YES"," ")</f>
        <v>YES</v>
      </c>
      <c r="K368" s="321" t="str">
        <f>IF(J368="YES"," ",IF(D368&gt;=('28 Populations and thresholds'!$I$188)*0.25,"YES"))</f>
        <v xml:space="preserve"> </v>
      </c>
      <c r="L368" s="321" t="b">
        <f>OR('28 Populations and thresholds'!$J$188="CR",'28 Populations and thresholds'!$J$188="EN",'28 Populations and thresholds'!$J$188="VU")</f>
        <v>1</v>
      </c>
      <c r="M368" s="322">
        <f>D368/'28 Populations and thresholds'!$H$188</f>
        <v>0.04</v>
      </c>
      <c r="N368" s="263" t="str">
        <f t="shared" si="22"/>
        <v xml:space="preserve"> </v>
      </c>
      <c r="O368" s="337"/>
      <c r="P368" s="263" t="str">
        <f t="shared" si="23"/>
        <v xml:space="preserve"> </v>
      </c>
      <c r="Q368" s="4"/>
      <c r="R368" s="4"/>
      <c r="S368" s="4"/>
      <c r="T368" s="4"/>
      <c r="U368" s="4"/>
    </row>
    <row r="369" spans="1:21" x14ac:dyDescent="0.2">
      <c r="A369" s="143" t="s">
        <v>1604</v>
      </c>
      <c r="B369" s="40" t="s">
        <v>1281</v>
      </c>
      <c r="C369" s="4" t="s">
        <v>3456</v>
      </c>
      <c r="D369" s="41">
        <v>14000</v>
      </c>
      <c r="E369" s="46">
        <v>32158</v>
      </c>
      <c r="F369" s="263" t="str">
        <f t="shared" si="20"/>
        <v xml:space="preserve"> </v>
      </c>
      <c r="G369" s="143" t="s">
        <v>21</v>
      </c>
      <c r="H369" s="143" t="s">
        <v>853</v>
      </c>
      <c r="I369" s="263" t="str">
        <f t="shared" si="21"/>
        <v xml:space="preserve"> </v>
      </c>
      <c r="J369" s="38" t="str">
        <f>IF(D369&gt;=('28 Populations and thresholds'!$I$161),"YES"," ")</f>
        <v>YES</v>
      </c>
      <c r="K369" s="38" t="str">
        <f>IF(J369="YES"," ",IF(D369&gt;=('28 Populations and thresholds'!$I$161)*0.25,"YES"))</f>
        <v xml:space="preserve"> </v>
      </c>
      <c r="L369" s="38" t="b">
        <f>OR('28 Populations and thresholds'!$J$161="CR",'28 Populations and thresholds'!$J$161="EN",'28 Populations and thresholds'!$J$161="VU")</f>
        <v>0</v>
      </c>
      <c r="M369" s="75">
        <f>D369/'28 Populations and thresholds'!$H$161</f>
        <v>9.3333333333333338E-2</v>
      </c>
      <c r="N369" s="263" t="str">
        <f t="shared" si="22"/>
        <v xml:space="preserve"> </v>
      </c>
      <c r="O369" s="12" t="s">
        <v>4562</v>
      </c>
      <c r="P369" s="263" t="str">
        <f t="shared" si="23"/>
        <v xml:space="preserve"> </v>
      </c>
    </row>
    <row r="370" spans="1:21" x14ac:dyDescent="0.2">
      <c r="A370" s="275" t="s">
        <v>1604</v>
      </c>
      <c r="B370" s="269" t="s">
        <v>3808</v>
      </c>
      <c r="C370" s="269" t="s">
        <v>3676</v>
      </c>
      <c r="D370" s="279">
        <v>28</v>
      </c>
      <c r="E370" s="285">
        <v>37281</v>
      </c>
      <c r="F370" s="263" t="str">
        <f t="shared" si="20"/>
        <v xml:space="preserve"> </v>
      </c>
      <c r="G370" s="275" t="s">
        <v>3802</v>
      </c>
      <c r="H370" s="275" t="s">
        <v>3811</v>
      </c>
      <c r="I370" s="263" t="str">
        <f t="shared" si="21"/>
        <v xml:space="preserve"> </v>
      </c>
      <c r="J370" s="272" t="str">
        <f>IF(D370&gt;=('28 Populations and thresholds'!$I$96),"YES"," ")</f>
        <v>YES</v>
      </c>
      <c r="K370" s="272" t="str">
        <f>IF(J370="YES"," ",IF(D370&gt;=('28 Populations and thresholds'!$I$96)*0.25,"YES"))</f>
        <v xml:space="preserve"> </v>
      </c>
      <c r="L370" s="272" t="b">
        <f>OR('28 Populations and thresholds'!$J$96="CR",'28 Populations and thresholds'!$J$96="EN",'28 Populations and thresholds'!$J$96="VU")</f>
        <v>1</v>
      </c>
      <c r="M370" s="273">
        <f>D370/'28 Populations and thresholds'!$H$96</f>
        <v>2.8000000000000001E-2</v>
      </c>
      <c r="N370" s="263" t="str">
        <f t="shared" si="22"/>
        <v xml:space="preserve"> </v>
      </c>
      <c r="O370" s="269"/>
      <c r="P370" s="263" t="str">
        <f t="shared" si="23"/>
        <v xml:space="preserve"> </v>
      </c>
    </row>
    <row r="371" spans="1:21" x14ac:dyDescent="0.2">
      <c r="A371" s="12" t="s">
        <v>1604</v>
      </c>
      <c r="B371" s="4" t="s">
        <v>3562</v>
      </c>
      <c r="C371" s="4" t="s">
        <v>3558</v>
      </c>
      <c r="D371" s="105">
        <v>1200</v>
      </c>
      <c r="E371" s="106">
        <v>1991</v>
      </c>
      <c r="F371" s="263" t="str">
        <f t="shared" si="20"/>
        <v xml:space="preserve"> </v>
      </c>
      <c r="G371" s="12" t="s">
        <v>139</v>
      </c>
      <c r="H371" s="12" t="s">
        <v>3388</v>
      </c>
      <c r="I371" s="263" t="str">
        <f t="shared" si="21"/>
        <v xml:space="preserve"> </v>
      </c>
      <c r="J371" s="38" t="str">
        <f>IF(D371&gt;=('28 Populations and thresholds'!$I$78),"YES"," ")</f>
        <v>YES</v>
      </c>
      <c r="K371" s="38" t="str">
        <f>IF(J371="YES"," ",IF(D371&gt;=('28 Populations and thresholds'!$I$78)*0.25,"YES"))</f>
        <v xml:space="preserve"> </v>
      </c>
      <c r="L371" s="38" t="b">
        <f>OR('28 Populations and thresholds'!$J$78="CR",'28 Populations and thresholds'!$J$78="EN",'28 Populations and thresholds'!$J$78="VU")</f>
        <v>0</v>
      </c>
      <c r="M371" s="75">
        <f>D371/'28 Populations and thresholds'!$H$78</f>
        <v>1.2E-2</v>
      </c>
      <c r="N371" s="263" t="str">
        <f t="shared" si="22"/>
        <v xml:space="preserve"> </v>
      </c>
      <c r="O371" s="4"/>
      <c r="P371" s="263" t="str">
        <f t="shared" si="23"/>
        <v xml:space="preserve"> </v>
      </c>
    </row>
    <row r="372" spans="1:21" x14ac:dyDescent="0.2">
      <c r="A372" s="275" t="s">
        <v>1604</v>
      </c>
      <c r="B372" s="269" t="s">
        <v>3559</v>
      </c>
      <c r="C372" s="269" t="s">
        <v>3558</v>
      </c>
      <c r="D372" s="279">
        <v>20000</v>
      </c>
      <c r="E372" s="274">
        <v>2001</v>
      </c>
      <c r="F372" s="263" t="str">
        <f t="shared" si="20"/>
        <v xml:space="preserve"> </v>
      </c>
      <c r="G372" s="275" t="s">
        <v>139</v>
      </c>
      <c r="H372" s="275" t="s">
        <v>3388</v>
      </c>
      <c r="I372" s="263" t="str">
        <f t="shared" si="21"/>
        <v xml:space="preserve"> </v>
      </c>
      <c r="J372" s="272" t="str">
        <f>IF(D372&gt;=('28 Populations and thresholds'!$I$78),"YES"," ")</f>
        <v>YES</v>
      </c>
      <c r="K372" s="272" t="str">
        <f>IF(J372="YES"," ",IF(D372&gt;=('28 Populations and thresholds'!$I$78)*0.25,"YES"))</f>
        <v xml:space="preserve"> </v>
      </c>
      <c r="L372" s="272" t="b">
        <f>OR('28 Populations and thresholds'!$J$78="CR",'28 Populations and thresholds'!$J$78="EN",'28 Populations and thresholds'!$J$78="VU")</f>
        <v>0</v>
      </c>
      <c r="M372" s="273">
        <f>D372/'28 Populations and thresholds'!$H$78</f>
        <v>0.2</v>
      </c>
      <c r="N372" s="263" t="str">
        <f t="shared" si="22"/>
        <v xml:space="preserve"> </v>
      </c>
      <c r="O372" s="269"/>
      <c r="P372" s="263" t="str">
        <f t="shared" si="23"/>
        <v xml:space="preserve"> </v>
      </c>
    </row>
    <row r="373" spans="1:21" x14ac:dyDescent="0.2">
      <c r="A373" s="12" t="s">
        <v>1604</v>
      </c>
      <c r="B373" s="4" t="s">
        <v>3514</v>
      </c>
      <c r="C373" s="4" t="s">
        <v>3509</v>
      </c>
      <c r="D373" s="105">
        <v>3874</v>
      </c>
      <c r="E373" s="106">
        <v>1992</v>
      </c>
      <c r="F373" s="263" t="str">
        <f t="shared" si="20"/>
        <v xml:space="preserve"> </v>
      </c>
      <c r="G373" s="12" t="s">
        <v>139</v>
      </c>
      <c r="H373" s="12" t="s">
        <v>3388</v>
      </c>
      <c r="I373" s="263" t="str">
        <f t="shared" si="21"/>
        <v xml:space="preserve"> </v>
      </c>
      <c r="J373" s="38" t="str">
        <f>IF(D373&gt;=('28 Populations and thresholds'!$I$54),"YES"," ")</f>
        <v>YES</v>
      </c>
      <c r="K373" s="38" t="str">
        <f>IF(J373="YES"," ",IF(D373&gt;=('28 Populations and thresholds'!$I$54)*0.25,"YES"))</f>
        <v xml:space="preserve"> </v>
      </c>
      <c r="L373" s="38" t="b">
        <f>OR('28 Populations and thresholds'!$J$54="CR",'28 Populations and thresholds'!$J$54="EN",'28 Populations and thresholds'!$J$54="VU")</f>
        <v>0</v>
      </c>
      <c r="M373" s="75">
        <f>D373/'28 Populations and thresholds'!$H$54</f>
        <v>7.7479999999999993E-2</v>
      </c>
      <c r="N373" s="263" t="str">
        <f t="shared" si="22"/>
        <v xml:space="preserve"> </v>
      </c>
      <c r="P373" s="263" t="str">
        <f t="shared" si="23"/>
        <v xml:space="preserve"> </v>
      </c>
    </row>
    <row r="374" spans="1:21" x14ac:dyDescent="0.2">
      <c r="A374" s="324" t="s">
        <v>1604</v>
      </c>
      <c r="B374" s="337" t="s">
        <v>3683</v>
      </c>
      <c r="C374" s="337" t="s">
        <v>3676</v>
      </c>
      <c r="D374" s="339">
        <v>30</v>
      </c>
      <c r="E374" s="352">
        <v>35115</v>
      </c>
      <c r="F374" s="263" t="str">
        <f t="shared" si="20"/>
        <v xml:space="preserve"> </v>
      </c>
      <c r="G374" s="324" t="s">
        <v>3802</v>
      </c>
      <c r="H374" s="324" t="s">
        <v>3802</v>
      </c>
      <c r="I374" s="263" t="str">
        <f t="shared" si="21"/>
        <v xml:space="preserve"> </v>
      </c>
      <c r="J374" s="321" t="str">
        <f>IF(D374&gt;=('28 Populations and thresholds'!$I$96),"YES"," ")</f>
        <v>YES</v>
      </c>
      <c r="K374" s="321" t="str">
        <f>IF(J374="YES"," ",IF(D374&gt;=('28 Populations and thresholds'!$I$96)*0.25,"YES"))</f>
        <v xml:space="preserve"> </v>
      </c>
      <c r="L374" s="321" t="b">
        <f>OR('28 Populations and thresholds'!$J$96="CR",'28 Populations and thresholds'!$J$96="EN",'28 Populations and thresholds'!$J$96="VU")</f>
        <v>1</v>
      </c>
      <c r="M374" s="322">
        <f>D374/'28 Populations and thresholds'!$H$96</f>
        <v>0.03</v>
      </c>
      <c r="N374" s="263" t="str">
        <f t="shared" si="22"/>
        <v xml:space="preserve"> </v>
      </c>
      <c r="O374" s="337"/>
      <c r="P374" s="263" t="str">
        <f t="shared" si="23"/>
        <v xml:space="preserve"> </v>
      </c>
    </row>
    <row r="375" spans="1:21" x14ac:dyDescent="0.2">
      <c r="A375" s="267" t="s">
        <v>1604</v>
      </c>
      <c r="B375" s="268" t="s">
        <v>1083</v>
      </c>
      <c r="C375" s="269" t="s">
        <v>3776</v>
      </c>
      <c r="D375" s="270">
        <v>1200</v>
      </c>
      <c r="E375" s="271">
        <v>32538</v>
      </c>
      <c r="F375" s="263" t="str">
        <f t="shared" si="20"/>
        <v xml:space="preserve"> </v>
      </c>
      <c r="G375" s="267" t="s">
        <v>21</v>
      </c>
      <c r="H375" s="267" t="s">
        <v>853</v>
      </c>
      <c r="I375" s="263" t="str">
        <f t="shared" si="21"/>
        <v xml:space="preserve"> </v>
      </c>
      <c r="J375" s="272" t="str">
        <f>IF(D375&gt;=('28 Populations and thresholds'!$I$210),"YES"," ")</f>
        <v>YES</v>
      </c>
      <c r="K375" s="272" t="str">
        <f>IF(J375="YES"," ",IF(D375&gt;=('28 Populations and thresholds'!$I$210)*0.25,"YES"))</f>
        <v xml:space="preserve"> </v>
      </c>
      <c r="L375" s="272" t="b">
        <f>OR('28 Populations and thresholds'!$J$210="CR",'28 Populations and thresholds'!$J$210="EN",'28 Populations and thresholds'!$J$210="VU")</f>
        <v>0</v>
      </c>
      <c r="M375" s="273">
        <f>D375/'28 Populations and thresholds'!$H$210</f>
        <v>4.8000000000000001E-2</v>
      </c>
      <c r="N375" s="263" t="str">
        <f t="shared" si="22"/>
        <v xml:space="preserve"> </v>
      </c>
      <c r="O375" s="275"/>
      <c r="P375" s="263" t="str">
        <f t="shared" si="23"/>
        <v xml:space="preserve"> </v>
      </c>
    </row>
    <row r="376" spans="1:21" x14ac:dyDescent="0.2">
      <c r="A376" s="267" t="s">
        <v>1604</v>
      </c>
      <c r="B376" s="268" t="s">
        <v>1083</v>
      </c>
      <c r="C376" s="280" t="s">
        <v>3456</v>
      </c>
      <c r="D376" s="270">
        <v>8000</v>
      </c>
      <c r="E376" s="271">
        <v>32538</v>
      </c>
      <c r="F376" s="263" t="str">
        <f t="shared" si="20"/>
        <v xml:space="preserve"> </v>
      </c>
      <c r="G376" s="267" t="s">
        <v>21</v>
      </c>
      <c r="H376" s="267" t="s">
        <v>853</v>
      </c>
      <c r="I376" s="263" t="str">
        <f t="shared" si="21"/>
        <v xml:space="preserve"> </v>
      </c>
      <c r="J376" s="272" t="str">
        <f>IF(D376&gt;=('28 Populations and thresholds'!$I$161),"YES"," ")</f>
        <v>YES</v>
      </c>
      <c r="K376" s="272" t="str">
        <f>IF(J376="YES"," ",IF(D376&gt;=('28 Populations and thresholds'!$I$161)*0.25,"YES"))</f>
        <v xml:space="preserve"> </v>
      </c>
      <c r="L376" s="272" t="b">
        <f>OR('28 Populations and thresholds'!$J$161="CR",'28 Populations and thresholds'!$J$161="EN",'28 Populations and thresholds'!$J$161="VU")</f>
        <v>0</v>
      </c>
      <c r="M376" s="273">
        <f>D376/'28 Populations and thresholds'!$H$161</f>
        <v>5.3333333333333337E-2</v>
      </c>
      <c r="N376" s="263" t="str">
        <f t="shared" si="22"/>
        <v xml:space="preserve"> </v>
      </c>
      <c r="O376" s="275" t="s">
        <v>4562</v>
      </c>
      <c r="P376" s="263" t="str">
        <f t="shared" si="23"/>
        <v xml:space="preserve"> </v>
      </c>
    </row>
    <row r="377" spans="1:21" x14ac:dyDescent="0.2">
      <c r="A377" s="267" t="s">
        <v>1604</v>
      </c>
      <c r="B377" s="268" t="s">
        <v>1083</v>
      </c>
      <c r="C377" s="269" t="s">
        <v>3484</v>
      </c>
      <c r="D377" s="270">
        <v>202</v>
      </c>
      <c r="E377" s="271">
        <v>32538</v>
      </c>
      <c r="F377" s="263" t="str">
        <f t="shared" si="20"/>
        <v xml:space="preserve"> </v>
      </c>
      <c r="G377" s="267" t="s">
        <v>21</v>
      </c>
      <c r="H377" s="267" t="s">
        <v>853</v>
      </c>
      <c r="I377" s="263" t="str">
        <f t="shared" si="21"/>
        <v xml:space="preserve"> </v>
      </c>
      <c r="J377" s="272" t="str">
        <f>IF(D377&gt;=('28 Populations and thresholds'!$I$209),"YES"," ")</f>
        <v>YES</v>
      </c>
      <c r="K377" s="272" t="str">
        <f>IF(J377="YES"," ",IF(D377&gt;=('28 Populations and thresholds'!$I$209)*0.25,"YES"))</f>
        <v xml:space="preserve"> </v>
      </c>
      <c r="L377" s="272" t="b">
        <f>OR('28 Populations and thresholds'!$J$209="CR",'28 Populations and thresholds'!$J$209="EN",'28 Populations and thresholds'!$J$209="VU")</f>
        <v>1</v>
      </c>
      <c r="M377" s="273">
        <f>D377/'28 Populations and thresholds'!$H$209</f>
        <v>0.42083333333333334</v>
      </c>
      <c r="N377" s="263" t="str">
        <f t="shared" si="22"/>
        <v xml:space="preserve"> </v>
      </c>
      <c r="O377" s="275"/>
      <c r="P377" s="263" t="str">
        <f t="shared" si="23"/>
        <v xml:space="preserve"> </v>
      </c>
      <c r="Q377" s="4"/>
      <c r="R377" s="4"/>
      <c r="S377" s="4"/>
      <c r="T377" s="4"/>
      <c r="U377" s="4"/>
    </row>
    <row r="378" spans="1:21" x14ac:dyDescent="0.2">
      <c r="A378" s="267" t="s">
        <v>1604</v>
      </c>
      <c r="B378" s="268" t="s">
        <v>1083</v>
      </c>
      <c r="C378" s="269" t="s">
        <v>3472</v>
      </c>
      <c r="D378" s="270">
        <v>100</v>
      </c>
      <c r="E378" s="271">
        <v>32160</v>
      </c>
      <c r="F378" s="263" t="str">
        <f t="shared" si="20"/>
        <v xml:space="preserve"> </v>
      </c>
      <c r="G378" s="267" t="s">
        <v>21</v>
      </c>
      <c r="H378" s="267" t="s">
        <v>853</v>
      </c>
      <c r="I378" s="263" t="str">
        <f t="shared" si="21"/>
        <v xml:space="preserve"> </v>
      </c>
      <c r="J378" s="272" t="str">
        <f>IF(D378&gt;=('28 Populations and thresholds'!$I$188),"YES"," ")</f>
        <v>YES</v>
      </c>
      <c r="K378" s="272" t="str">
        <f>IF(J378="YES"," ",IF(D378&gt;=('28 Populations and thresholds'!$I$188)*0.25,"YES"))</f>
        <v xml:space="preserve"> </v>
      </c>
      <c r="L378" s="272" t="b">
        <f>OR('28 Populations and thresholds'!$J$188="CR",'28 Populations and thresholds'!$J$188="EN",'28 Populations and thresholds'!$J$188="VU")</f>
        <v>1</v>
      </c>
      <c r="M378" s="273">
        <f>D378/'28 Populations and thresholds'!$H$188</f>
        <v>0.16666666666666666</v>
      </c>
      <c r="N378" s="263" t="str">
        <f t="shared" si="22"/>
        <v xml:space="preserve"> </v>
      </c>
      <c r="O378" s="269"/>
      <c r="P378" s="263" t="str">
        <f t="shared" si="23"/>
        <v xml:space="preserve"> </v>
      </c>
      <c r="Q378" s="4"/>
      <c r="R378" s="4"/>
      <c r="S378" s="4"/>
      <c r="T378" s="4"/>
      <c r="U378" s="4"/>
    </row>
    <row r="379" spans="1:21" x14ac:dyDescent="0.2">
      <c r="A379" s="12" t="s">
        <v>1604</v>
      </c>
      <c r="B379" s="4" t="s">
        <v>3515</v>
      </c>
      <c r="C379" s="4" t="s">
        <v>3676</v>
      </c>
      <c r="D379" s="105">
        <v>10</v>
      </c>
      <c r="E379" s="106">
        <v>1994</v>
      </c>
      <c r="F379" s="263" t="str">
        <f t="shared" si="20"/>
        <v xml:space="preserve"> </v>
      </c>
      <c r="G379" s="12" t="s">
        <v>139</v>
      </c>
      <c r="H379" s="12" t="s">
        <v>3388</v>
      </c>
      <c r="I379" s="263" t="str">
        <f t="shared" si="21"/>
        <v xml:space="preserve"> </v>
      </c>
      <c r="J379" s="38" t="str">
        <f>IF(D379&gt;=('28 Populations and thresholds'!$I$96),"YES"," ")</f>
        <v>YES</v>
      </c>
      <c r="K379" s="38" t="str">
        <f>IF(J379="YES"," ",IF(D379&gt;=('28 Populations and thresholds'!$I$96)*0.25,"YES"))</f>
        <v xml:space="preserve"> </v>
      </c>
      <c r="L379" s="38" t="b">
        <f>OR('28 Populations and thresholds'!$J$96="CR",'28 Populations and thresholds'!$J$96="EN",'28 Populations and thresholds'!$J$96="VU")</f>
        <v>1</v>
      </c>
      <c r="M379" s="75">
        <f>D379/'28 Populations and thresholds'!$H$96</f>
        <v>0.01</v>
      </c>
      <c r="N379" s="263" t="str">
        <f t="shared" si="22"/>
        <v xml:space="preserve"> </v>
      </c>
      <c r="O379" s="4"/>
      <c r="P379" s="263" t="str">
        <f t="shared" si="23"/>
        <v xml:space="preserve"> </v>
      </c>
    </row>
    <row r="380" spans="1:21" x14ac:dyDescent="0.2">
      <c r="A380" s="12" t="s">
        <v>1604</v>
      </c>
      <c r="B380" s="4" t="s">
        <v>3515</v>
      </c>
      <c r="C380" s="4" t="s">
        <v>3509</v>
      </c>
      <c r="D380" s="105">
        <v>800</v>
      </c>
      <c r="E380" s="106">
        <v>1994</v>
      </c>
      <c r="F380" s="263" t="str">
        <f t="shared" si="20"/>
        <v xml:space="preserve"> </v>
      </c>
      <c r="G380" s="12" t="s">
        <v>139</v>
      </c>
      <c r="H380" s="12" t="s">
        <v>3388</v>
      </c>
      <c r="I380" s="263" t="str">
        <f t="shared" si="21"/>
        <v xml:space="preserve"> </v>
      </c>
      <c r="J380" s="38" t="str">
        <f>IF(D380&gt;=('28 Populations and thresholds'!$I$54),"YES"," ")</f>
        <v>YES</v>
      </c>
      <c r="K380" s="38" t="str">
        <f>IF(J380="YES"," ",IF(D380&gt;=('28 Populations and thresholds'!$I$54)*0.25,"YES"))</f>
        <v xml:space="preserve"> </v>
      </c>
      <c r="L380" s="38" t="b">
        <f>OR('28 Populations and thresholds'!$J$54="CR",'28 Populations and thresholds'!$J$54="EN",'28 Populations and thresholds'!$J$54="VU")</f>
        <v>0</v>
      </c>
      <c r="M380" s="75">
        <f>D380/'28 Populations and thresholds'!$H$54</f>
        <v>1.6E-2</v>
      </c>
      <c r="N380" s="263" t="str">
        <f t="shared" si="22"/>
        <v xml:space="preserve"> </v>
      </c>
      <c r="P380" s="263" t="str">
        <f t="shared" si="23"/>
        <v xml:space="preserve"> </v>
      </c>
    </row>
    <row r="381" spans="1:21" x14ac:dyDescent="0.2">
      <c r="A381" s="275" t="s">
        <v>1604</v>
      </c>
      <c r="B381" s="269" t="s">
        <v>3560</v>
      </c>
      <c r="C381" s="269" t="s">
        <v>3558</v>
      </c>
      <c r="D381" s="279">
        <v>8050</v>
      </c>
      <c r="E381" s="274">
        <v>2005</v>
      </c>
      <c r="F381" s="263" t="str">
        <f t="shared" si="20"/>
        <v xml:space="preserve"> </v>
      </c>
      <c r="G381" s="275" t="s">
        <v>139</v>
      </c>
      <c r="H381" s="275" t="s">
        <v>3388</v>
      </c>
      <c r="I381" s="263" t="str">
        <f t="shared" si="21"/>
        <v xml:space="preserve"> </v>
      </c>
      <c r="J381" s="272" t="str">
        <f>IF(D381&gt;=('28 Populations and thresholds'!$I$78),"YES"," ")</f>
        <v>YES</v>
      </c>
      <c r="K381" s="272" t="str">
        <f>IF(J381="YES"," ",IF(D381&gt;=('28 Populations and thresholds'!$I$78)*0.25,"YES"))</f>
        <v xml:space="preserve"> </v>
      </c>
      <c r="L381" s="272" t="b">
        <f>OR('28 Populations and thresholds'!$J$78="CR",'28 Populations and thresholds'!$J$78="EN",'28 Populations and thresholds'!$J$78="VU")</f>
        <v>0</v>
      </c>
      <c r="M381" s="273">
        <f>D381/'28 Populations and thresholds'!$H$78</f>
        <v>8.0500000000000002E-2</v>
      </c>
      <c r="N381" s="263" t="str">
        <f t="shared" si="22"/>
        <v xml:space="preserve"> </v>
      </c>
      <c r="O381" s="269"/>
      <c r="P381" s="263" t="str">
        <f t="shared" si="23"/>
        <v xml:space="preserve"> </v>
      </c>
    </row>
    <row r="382" spans="1:21" x14ac:dyDescent="0.2">
      <c r="A382" s="12" t="s">
        <v>1604</v>
      </c>
      <c r="B382" s="4" t="s">
        <v>3678</v>
      </c>
      <c r="C382" s="4" t="s">
        <v>3676</v>
      </c>
      <c r="D382" s="105">
        <v>12</v>
      </c>
      <c r="E382" s="106">
        <v>2005</v>
      </c>
      <c r="F382" s="263" t="str">
        <f t="shared" si="20"/>
        <v xml:space="preserve"> </v>
      </c>
      <c r="G382" s="12" t="s">
        <v>139</v>
      </c>
      <c r="H382" s="12" t="s">
        <v>3388</v>
      </c>
      <c r="I382" s="263" t="str">
        <f t="shared" si="21"/>
        <v xml:space="preserve"> </v>
      </c>
      <c r="J382" s="38" t="str">
        <f>IF(D382&gt;=('28 Populations and thresholds'!$I$96),"YES"," ")</f>
        <v>YES</v>
      </c>
      <c r="K382" s="38" t="str">
        <f>IF(J382="YES"," ",IF(D382&gt;=('28 Populations and thresholds'!$I$96)*0.25,"YES"))</f>
        <v xml:space="preserve"> </v>
      </c>
      <c r="L382" s="38" t="b">
        <f>OR('28 Populations and thresholds'!$J$96="CR",'28 Populations and thresholds'!$J$96="EN",'28 Populations and thresholds'!$J$96="VU")</f>
        <v>1</v>
      </c>
      <c r="M382" s="75">
        <f>D382/'28 Populations and thresholds'!$H$96</f>
        <v>1.2E-2</v>
      </c>
      <c r="N382" s="263" t="str">
        <f t="shared" si="22"/>
        <v xml:space="preserve"> </v>
      </c>
      <c r="O382" s="4"/>
      <c r="P382" s="263" t="str">
        <f t="shared" si="23"/>
        <v xml:space="preserve"> </v>
      </c>
    </row>
    <row r="383" spans="1:21" x14ac:dyDescent="0.2">
      <c r="A383" s="275" t="s">
        <v>1604</v>
      </c>
      <c r="B383" s="269" t="s">
        <v>1723</v>
      </c>
      <c r="C383" s="269" t="s">
        <v>1718</v>
      </c>
      <c r="D383" s="279">
        <v>1500</v>
      </c>
      <c r="E383" s="284" t="s">
        <v>69</v>
      </c>
      <c r="F383" s="263" t="str">
        <f t="shared" si="20"/>
        <v xml:space="preserve"> </v>
      </c>
      <c r="G383" s="275" t="s">
        <v>139</v>
      </c>
      <c r="H383" s="275"/>
      <c r="I383" s="263" t="str">
        <f t="shared" si="21"/>
        <v xml:space="preserve"> </v>
      </c>
      <c r="J383" s="272" t="str">
        <f>IF(D383&gt;=('28 Populations and thresholds'!$I$219),"YES"," ")</f>
        <v>YES</v>
      </c>
      <c r="K383" s="272" t="str">
        <f>IF(J383="YES"," ",IF(D383&gt;=('28 Populations and thresholds'!$I$219)*0.25,"YES"))</f>
        <v xml:space="preserve"> </v>
      </c>
      <c r="L383" s="272" t="b">
        <f>OR('28 Populations and thresholds'!$J$219="CR",'28 Populations and thresholds'!$J$219="EN",'28 Populations and thresholds'!$J$219="VU")</f>
        <v>0</v>
      </c>
      <c r="M383" s="273">
        <f>D383/'28 Populations and thresholds'!$H$219</f>
        <v>7.4999999999999997E-3</v>
      </c>
      <c r="N383" s="263" t="str">
        <f t="shared" si="22"/>
        <v xml:space="preserve"> </v>
      </c>
      <c r="O383" s="275"/>
      <c r="P383" s="263" t="str">
        <f t="shared" si="23"/>
        <v xml:space="preserve"> </v>
      </c>
    </row>
    <row r="384" spans="1:21" x14ac:dyDescent="0.2">
      <c r="A384" s="143" t="s">
        <v>1604</v>
      </c>
      <c r="B384" s="4" t="s">
        <v>3458</v>
      </c>
      <c r="C384" s="4" t="s">
        <v>3456</v>
      </c>
      <c r="D384" s="105">
        <v>3000</v>
      </c>
      <c r="E384" s="106">
        <v>2007</v>
      </c>
      <c r="F384" s="263" t="str">
        <f t="shared" si="20"/>
        <v xml:space="preserve"> </v>
      </c>
      <c r="G384" s="12" t="s">
        <v>139</v>
      </c>
      <c r="H384" s="12" t="s">
        <v>3388</v>
      </c>
      <c r="I384" s="263" t="str">
        <f t="shared" si="21"/>
        <v xml:space="preserve"> </v>
      </c>
      <c r="J384" s="38" t="str">
        <f>IF(D384&gt;=('28 Populations and thresholds'!$I$161),"YES"," ")</f>
        <v>YES</v>
      </c>
      <c r="K384" s="38" t="str">
        <f>IF(J384="YES"," ",IF(D384&gt;=('28 Populations and thresholds'!$I$161)*0.25,"YES"))</f>
        <v xml:space="preserve"> </v>
      </c>
      <c r="L384" s="38" t="b">
        <f>OR('28 Populations and thresholds'!$J$161="CR",'28 Populations and thresholds'!$J$161="EN",'28 Populations and thresholds'!$J$161="VU")</f>
        <v>0</v>
      </c>
      <c r="M384" s="75">
        <f>D384/'28 Populations and thresholds'!$H$161</f>
        <v>0.02</v>
      </c>
      <c r="N384" s="263" t="str">
        <f t="shared" si="22"/>
        <v xml:space="preserve"> </v>
      </c>
      <c r="O384" s="12" t="s">
        <v>4562</v>
      </c>
      <c r="P384" s="263" t="str">
        <f t="shared" si="23"/>
        <v xml:space="preserve"> </v>
      </c>
    </row>
    <row r="385" spans="1:21" x14ac:dyDescent="0.2">
      <c r="A385" s="275" t="s">
        <v>1604</v>
      </c>
      <c r="B385" s="268" t="s">
        <v>4596</v>
      </c>
      <c r="C385" s="269" t="s">
        <v>1718</v>
      </c>
      <c r="D385" s="279">
        <v>5757</v>
      </c>
      <c r="E385" s="284" t="s">
        <v>240</v>
      </c>
      <c r="F385" s="263" t="str">
        <f t="shared" ref="F385:F448" si="24">" "</f>
        <v xml:space="preserve"> </v>
      </c>
      <c r="G385" s="275" t="s">
        <v>139</v>
      </c>
      <c r="H385" s="275"/>
      <c r="I385" s="263" t="str">
        <f t="shared" ref="I385:I448" si="25">" "</f>
        <v xml:space="preserve"> </v>
      </c>
      <c r="J385" s="272" t="str">
        <f>IF(D385&gt;=('28 Populations and thresholds'!$I$219),"YES"," ")</f>
        <v>YES</v>
      </c>
      <c r="K385" s="272" t="str">
        <f>IF(J385="YES"," ",IF(D385&gt;=('28 Populations and thresholds'!$I$219)*0.25,"YES"))</f>
        <v xml:space="preserve"> </v>
      </c>
      <c r="L385" s="272" t="b">
        <f>OR('28 Populations and thresholds'!$J$219="CR",'28 Populations and thresholds'!$J$219="EN",'28 Populations and thresholds'!$J$219="VU")</f>
        <v>0</v>
      </c>
      <c r="M385" s="273">
        <f>D385/'28 Populations and thresholds'!$H$219</f>
        <v>2.8785000000000002E-2</v>
      </c>
      <c r="N385" s="263" t="str">
        <f t="shared" ref="N385:N448" si="26">" "</f>
        <v xml:space="preserve"> </v>
      </c>
      <c r="O385" s="275" t="s">
        <v>4593</v>
      </c>
      <c r="P385" s="263" t="str">
        <f t="shared" ref="P385:P448" si="27">" "</f>
        <v xml:space="preserve"> </v>
      </c>
    </row>
    <row r="386" spans="1:21" x14ac:dyDescent="0.2">
      <c r="A386" s="267" t="s">
        <v>1604</v>
      </c>
      <c r="B386" s="268" t="s">
        <v>4596</v>
      </c>
      <c r="C386" s="269" t="s">
        <v>3456</v>
      </c>
      <c r="D386" s="270">
        <v>10201</v>
      </c>
      <c r="E386" s="271">
        <v>32538</v>
      </c>
      <c r="F386" s="263" t="str">
        <f t="shared" si="24"/>
        <v xml:space="preserve"> </v>
      </c>
      <c r="G386" s="267" t="s">
        <v>21</v>
      </c>
      <c r="H386" s="267" t="s">
        <v>853</v>
      </c>
      <c r="I386" s="263" t="str">
        <f t="shared" si="25"/>
        <v xml:space="preserve"> </v>
      </c>
      <c r="J386" s="272" t="str">
        <f>IF(D386&gt;=('28 Populations and thresholds'!$I$161),"YES"," ")</f>
        <v>YES</v>
      </c>
      <c r="K386" s="272" t="str">
        <f>IF(J386="YES"," ",IF(D386&gt;=('28 Populations and thresholds'!$I$161)*0.25,"YES"))</f>
        <v xml:space="preserve"> </v>
      </c>
      <c r="L386" s="272" t="b">
        <f>OR('28 Populations and thresholds'!$J$161="CR",'28 Populations and thresholds'!$J$161="EN",'28 Populations and thresholds'!$J$161="VU")</f>
        <v>0</v>
      </c>
      <c r="M386" s="273">
        <f>D386/'28 Populations and thresholds'!$H$161</f>
        <v>6.8006666666666674E-2</v>
      </c>
      <c r="N386" s="263" t="str">
        <f t="shared" si="26"/>
        <v xml:space="preserve"> </v>
      </c>
      <c r="O386" s="275" t="s">
        <v>4595</v>
      </c>
      <c r="P386" s="263" t="str">
        <f t="shared" si="27"/>
        <v xml:space="preserve"> </v>
      </c>
    </row>
    <row r="387" spans="1:21" x14ac:dyDescent="0.2">
      <c r="A387" s="267" t="s">
        <v>1604</v>
      </c>
      <c r="B387" s="268" t="s">
        <v>4596</v>
      </c>
      <c r="C387" s="280" t="s">
        <v>3472</v>
      </c>
      <c r="D387" s="270">
        <v>200</v>
      </c>
      <c r="E387" s="271">
        <v>32160</v>
      </c>
      <c r="F387" s="263" t="str">
        <f t="shared" si="24"/>
        <v xml:space="preserve"> </v>
      </c>
      <c r="G387" s="267" t="s">
        <v>21</v>
      </c>
      <c r="H387" s="267" t="s">
        <v>853</v>
      </c>
      <c r="I387" s="263" t="str">
        <f t="shared" si="25"/>
        <v xml:space="preserve"> </v>
      </c>
      <c r="J387" s="272" t="str">
        <f>IF(D387&gt;=('28 Populations and thresholds'!$I$188),"YES"," ")</f>
        <v>YES</v>
      </c>
      <c r="K387" s="272" t="str">
        <f>IF(J387="YES"," ",IF(D387&gt;=('28 Populations and thresholds'!$I$188)*0.25,"YES"))</f>
        <v xml:space="preserve"> </v>
      </c>
      <c r="L387" s="272" t="b">
        <f>OR('28 Populations and thresholds'!$J$188="CR",'28 Populations and thresholds'!$J$188="EN",'28 Populations and thresholds'!$J$188="VU")</f>
        <v>1</v>
      </c>
      <c r="M387" s="273">
        <f>D387/'28 Populations and thresholds'!$H$188</f>
        <v>0.33333333333333331</v>
      </c>
      <c r="N387" s="263" t="str">
        <f t="shared" si="26"/>
        <v xml:space="preserve"> </v>
      </c>
      <c r="O387" s="269" t="s">
        <v>4594</v>
      </c>
      <c r="P387" s="263" t="str">
        <f t="shared" si="27"/>
        <v xml:space="preserve"> </v>
      </c>
      <c r="Q387" s="4"/>
      <c r="R387" s="4"/>
      <c r="S387" s="4"/>
      <c r="T387" s="4"/>
      <c r="U387" s="4"/>
    </row>
    <row r="388" spans="1:21" x14ac:dyDescent="0.2">
      <c r="A388" s="143" t="s">
        <v>1604</v>
      </c>
      <c r="B388" s="40" t="s">
        <v>1243</v>
      </c>
      <c r="C388" s="4" t="s">
        <v>3456</v>
      </c>
      <c r="D388" s="41">
        <v>19400</v>
      </c>
      <c r="E388" s="46">
        <v>32157</v>
      </c>
      <c r="F388" s="263" t="str">
        <f t="shared" si="24"/>
        <v xml:space="preserve"> </v>
      </c>
      <c r="G388" s="143" t="s">
        <v>21</v>
      </c>
      <c r="H388" s="143" t="s">
        <v>718</v>
      </c>
      <c r="I388" s="263" t="str">
        <f t="shared" si="25"/>
        <v xml:space="preserve"> </v>
      </c>
      <c r="J388" s="38" t="str">
        <f>IF(D388&gt;=('28 Populations and thresholds'!$I$161),"YES"," ")</f>
        <v>YES</v>
      </c>
      <c r="K388" s="38" t="str">
        <f>IF(J388="YES"," ",IF(D388&gt;=('28 Populations and thresholds'!$I$161)*0.25,"YES"))</f>
        <v xml:space="preserve"> </v>
      </c>
      <c r="L388" s="38" t="b">
        <f>OR('28 Populations and thresholds'!$J$161="CR",'28 Populations and thresholds'!$J$161="EN",'28 Populations and thresholds'!$J$161="VU")</f>
        <v>0</v>
      </c>
      <c r="M388" s="75">
        <f>D388/'28 Populations and thresholds'!$H$161</f>
        <v>0.12933333333333333</v>
      </c>
      <c r="N388" s="263" t="str">
        <f t="shared" si="26"/>
        <v xml:space="preserve"> </v>
      </c>
      <c r="O388" s="12" t="s">
        <v>4562</v>
      </c>
      <c r="P388" s="263" t="str">
        <f t="shared" si="27"/>
        <v xml:space="preserve"> </v>
      </c>
    </row>
    <row r="389" spans="1:21" x14ac:dyDescent="0.2">
      <c r="A389" s="143" t="s">
        <v>1604</v>
      </c>
      <c r="B389" s="40" t="s">
        <v>1243</v>
      </c>
      <c r="C389" s="4" t="s">
        <v>3484</v>
      </c>
      <c r="D389" s="41">
        <v>45</v>
      </c>
      <c r="E389" s="46">
        <v>33262</v>
      </c>
      <c r="F389" s="263" t="str">
        <f t="shared" si="24"/>
        <v xml:space="preserve"> </v>
      </c>
      <c r="G389" s="143" t="s">
        <v>21</v>
      </c>
      <c r="H389" s="143" t="s">
        <v>444</v>
      </c>
      <c r="I389" s="263" t="str">
        <f t="shared" si="25"/>
        <v xml:space="preserve"> </v>
      </c>
      <c r="J389" s="38" t="str">
        <f>IF(D389&gt;=('28 Populations and thresholds'!$I$209),"YES"," ")</f>
        <v>YES</v>
      </c>
      <c r="K389" s="38" t="str">
        <f>IF(J389="YES"," ",IF(D389&gt;=('28 Populations and thresholds'!$I$209)*0.25,"YES"))</f>
        <v xml:space="preserve"> </v>
      </c>
      <c r="L389" s="38" t="b">
        <f>OR('28 Populations and thresholds'!$J$209="CR",'28 Populations and thresholds'!$J$209="EN",'28 Populations and thresholds'!$J$209="VU")</f>
        <v>1</v>
      </c>
      <c r="M389" s="75">
        <f>D389/'28 Populations and thresholds'!$H$209</f>
        <v>9.375E-2</v>
      </c>
      <c r="N389" s="263" t="str">
        <f t="shared" si="26"/>
        <v xml:space="preserve"> </v>
      </c>
      <c r="P389" s="263" t="str">
        <f t="shared" si="27"/>
        <v xml:space="preserve"> </v>
      </c>
      <c r="Q389" s="4"/>
      <c r="R389" s="4"/>
      <c r="S389" s="4"/>
      <c r="T389" s="4"/>
      <c r="U389" s="4"/>
    </row>
    <row r="390" spans="1:21" x14ac:dyDescent="0.2">
      <c r="A390" s="324" t="s">
        <v>1604</v>
      </c>
      <c r="B390" s="337" t="s">
        <v>3516</v>
      </c>
      <c r="C390" s="337" t="s">
        <v>3509</v>
      </c>
      <c r="D390" s="339">
        <v>1000</v>
      </c>
      <c r="E390" s="323">
        <v>1996</v>
      </c>
      <c r="F390" s="263" t="str">
        <f t="shared" si="24"/>
        <v xml:space="preserve"> </v>
      </c>
      <c r="G390" s="324" t="s">
        <v>139</v>
      </c>
      <c r="H390" s="324" t="s">
        <v>3388</v>
      </c>
      <c r="I390" s="263" t="str">
        <f t="shared" si="25"/>
        <v xml:space="preserve"> </v>
      </c>
      <c r="J390" s="321" t="str">
        <f>IF(D390&gt;=('28 Populations and thresholds'!$I$54),"YES"," ")</f>
        <v>YES</v>
      </c>
      <c r="K390" s="321" t="str">
        <f>IF(J390="YES"," ",IF(D390&gt;=('28 Populations and thresholds'!$I$54)*0.25,"YES"))</f>
        <v xml:space="preserve"> </v>
      </c>
      <c r="L390" s="321" t="b">
        <f>OR('28 Populations and thresholds'!$J$54="CR",'28 Populations and thresholds'!$J$54="EN",'28 Populations and thresholds'!$J$54="VU")</f>
        <v>0</v>
      </c>
      <c r="M390" s="322">
        <f>D390/'28 Populations and thresholds'!$H$54</f>
        <v>0.02</v>
      </c>
      <c r="N390" s="263" t="str">
        <f t="shared" si="26"/>
        <v xml:space="preserve"> </v>
      </c>
      <c r="O390" s="324"/>
      <c r="P390" s="263" t="str">
        <f t="shared" si="27"/>
        <v xml:space="preserve"> </v>
      </c>
    </row>
    <row r="391" spans="1:21" x14ac:dyDescent="0.2">
      <c r="A391" s="275" t="s">
        <v>1604</v>
      </c>
      <c r="B391" s="269" t="s">
        <v>3450</v>
      </c>
      <c r="C391" s="269" t="s">
        <v>3676</v>
      </c>
      <c r="D391" s="279">
        <v>600</v>
      </c>
      <c r="E391" s="285">
        <v>33996</v>
      </c>
      <c r="F391" s="263" t="str">
        <f t="shared" si="24"/>
        <v xml:space="preserve"> </v>
      </c>
      <c r="G391" s="275" t="s">
        <v>3802</v>
      </c>
      <c r="H391" s="275" t="s">
        <v>3802</v>
      </c>
      <c r="I391" s="263" t="str">
        <f t="shared" si="25"/>
        <v xml:space="preserve"> </v>
      </c>
      <c r="J391" s="272" t="str">
        <f>IF(D391&gt;=('28 Populations and thresholds'!$I$96),"YES"," ")</f>
        <v>YES</v>
      </c>
      <c r="K391" s="272" t="str">
        <f>IF(J391="YES"," ",IF(D391&gt;=('28 Populations and thresholds'!$I$96)*0.25,"YES"))</f>
        <v xml:space="preserve"> </v>
      </c>
      <c r="L391" s="272" t="b">
        <f>OR('28 Populations and thresholds'!$J$96="CR",'28 Populations and thresholds'!$J$96="EN",'28 Populations and thresholds'!$J$96="VU")</f>
        <v>1</v>
      </c>
      <c r="M391" s="273">
        <f>D391/'28 Populations and thresholds'!$H$96</f>
        <v>0.6</v>
      </c>
      <c r="N391" s="263" t="str">
        <f t="shared" si="26"/>
        <v xml:space="preserve"> </v>
      </c>
      <c r="O391" s="269"/>
      <c r="P391" s="263" t="str">
        <f t="shared" si="27"/>
        <v xml:space="preserve"> </v>
      </c>
    </row>
    <row r="392" spans="1:21" x14ac:dyDescent="0.2">
      <c r="A392" s="275" t="s">
        <v>1604</v>
      </c>
      <c r="B392" s="269" t="s">
        <v>3450</v>
      </c>
      <c r="C392" s="269" t="s">
        <v>3622</v>
      </c>
      <c r="D392" s="279">
        <v>7000</v>
      </c>
      <c r="E392" s="274">
        <v>1994</v>
      </c>
      <c r="F392" s="263" t="str">
        <f t="shared" si="24"/>
        <v xml:space="preserve"> </v>
      </c>
      <c r="G392" s="275" t="s">
        <v>139</v>
      </c>
      <c r="H392" s="275" t="s">
        <v>3388</v>
      </c>
      <c r="I392" s="263" t="str">
        <f t="shared" si="25"/>
        <v xml:space="preserve"> </v>
      </c>
      <c r="J392" s="272" t="str">
        <f>IF(D392&gt;=('28 Populations and thresholds'!$I$97),"YES"," ")</f>
        <v>YES</v>
      </c>
      <c r="K392" s="272" t="str">
        <f>IF(J392="YES"," ",IF(D392&gt;=('28 Populations and thresholds'!$I$97)*0.25,"YES"))</f>
        <v xml:space="preserve"> </v>
      </c>
      <c r="L392" s="272" t="b">
        <f>OR('28 Populations and thresholds'!$J$97="CR",'28 Populations and thresholds'!$J$97="EN",'28 Populations and thresholds'!$J$97="VU")</f>
        <v>0</v>
      </c>
      <c r="M392" s="273">
        <f>D392/'28 Populations and thresholds'!$H$97</f>
        <v>7.0000000000000007E-2</v>
      </c>
      <c r="N392" s="263" t="str">
        <f t="shared" si="26"/>
        <v xml:space="preserve"> </v>
      </c>
      <c r="O392" s="269"/>
      <c r="P392" s="263" t="str">
        <f t="shared" si="27"/>
        <v xml:space="preserve"> </v>
      </c>
    </row>
    <row r="393" spans="1:21" x14ac:dyDescent="0.2">
      <c r="A393" s="275" t="s">
        <v>1604</v>
      </c>
      <c r="B393" s="269" t="s">
        <v>3450</v>
      </c>
      <c r="C393" s="269" t="s">
        <v>3509</v>
      </c>
      <c r="D393" s="279">
        <v>60000</v>
      </c>
      <c r="E393" s="274">
        <v>1993</v>
      </c>
      <c r="F393" s="263" t="str">
        <f t="shared" si="24"/>
        <v xml:space="preserve"> </v>
      </c>
      <c r="G393" s="275" t="s">
        <v>139</v>
      </c>
      <c r="H393" s="275" t="s">
        <v>3388</v>
      </c>
      <c r="I393" s="263" t="str">
        <f t="shared" si="25"/>
        <v xml:space="preserve"> </v>
      </c>
      <c r="J393" s="272" t="str">
        <f>IF(D393&gt;=('28 Populations and thresholds'!$I$54),"YES"," ")</f>
        <v>YES</v>
      </c>
      <c r="K393" s="272" t="str">
        <f>IF(J393="YES"," ",IF(D393&gt;=('28 Populations and thresholds'!$I$54)*0.25,"YES"))</f>
        <v xml:space="preserve"> </v>
      </c>
      <c r="L393" s="272" t="b">
        <f>OR('28 Populations and thresholds'!$J$54="CR",'28 Populations and thresholds'!$J$54="EN",'28 Populations and thresholds'!$J$54="VU")</f>
        <v>0</v>
      </c>
      <c r="M393" s="346">
        <v>1</v>
      </c>
      <c r="N393" s="263" t="str">
        <f t="shared" si="26"/>
        <v xml:space="preserve"> </v>
      </c>
      <c r="O393" s="275"/>
      <c r="P393" s="263" t="str">
        <f t="shared" si="27"/>
        <v xml:space="preserve"> </v>
      </c>
    </row>
    <row r="394" spans="1:21" x14ac:dyDescent="0.2">
      <c r="A394" s="275" t="s">
        <v>1604</v>
      </c>
      <c r="B394" s="269" t="s">
        <v>3450</v>
      </c>
      <c r="C394" s="269" t="s">
        <v>3449</v>
      </c>
      <c r="D394" s="279">
        <v>1900</v>
      </c>
      <c r="E394" s="274">
        <v>1996</v>
      </c>
      <c r="F394" s="263" t="str">
        <f t="shared" si="24"/>
        <v xml:space="preserve"> </v>
      </c>
      <c r="G394" s="275" t="s">
        <v>139</v>
      </c>
      <c r="H394" s="275" t="s">
        <v>3388</v>
      </c>
      <c r="I394" s="263" t="str">
        <f t="shared" si="25"/>
        <v xml:space="preserve"> </v>
      </c>
      <c r="J394" s="272" t="str">
        <f>IF(D394&gt;=('28 Populations and thresholds'!$I$151),"YES"," ")</f>
        <v>YES</v>
      </c>
      <c r="K394" s="272" t="str">
        <f>IF(J394="YES"," ",IF(D394&gt;=('28 Populations and thresholds'!$I$151)*0.25,"YES"))</f>
        <v xml:space="preserve"> </v>
      </c>
      <c r="L394" s="272" t="b">
        <f>OR('28 Populations and thresholds'!$J$151="CR",'28 Populations and thresholds'!$J$151="EN",'28 Populations and thresholds'!$J$151="VU")</f>
        <v>0</v>
      </c>
      <c r="M394" s="273">
        <f>D394/'28 Populations and thresholds'!$H$151</f>
        <v>1.9E-2</v>
      </c>
      <c r="N394" s="263" t="str">
        <f t="shared" si="26"/>
        <v xml:space="preserve"> </v>
      </c>
      <c r="O394" s="269"/>
      <c r="P394" s="263" t="str">
        <f t="shared" si="27"/>
        <v xml:space="preserve"> </v>
      </c>
    </row>
    <row r="395" spans="1:21" x14ac:dyDescent="0.2">
      <c r="A395" s="324" t="s">
        <v>1604</v>
      </c>
      <c r="B395" s="337" t="s">
        <v>3563</v>
      </c>
      <c r="C395" s="337" t="s">
        <v>3558</v>
      </c>
      <c r="D395" s="339">
        <v>1250</v>
      </c>
      <c r="E395" s="323">
        <v>2005</v>
      </c>
      <c r="F395" s="263" t="str">
        <f t="shared" si="24"/>
        <v xml:space="preserve"> </v>
      </c>
      <c r="G395" s="324" t="s">
        <v>139</v>
      </c>
      <c r="H395" s="324" t="s">
        <v>3388</v>
      </c>
      <c r="I395" s="263" t="str">
        <f t="shared" si="25"/>
        <v xml:space="preserve"> </v>
      </c>
      <c r="J395" s="321" t="str">
        <f>IF(D395&gt;=('28 Populations and thresholds'!$I$78),"YES"," ")</f>
        <v>YES</v>
      </c>
      <c r="K395" s="321" t="str">
        <f>IF(J395="YES"," ",IF(D395&gt;=('28 Populations and thresholds'!$I$78)*0.25,"YES"))</f>
        <v xml:space="preserve"> </v>
      </c>
      <c r="L395" s="321" t="b">
        <f>OR('28 Populations and thresholds'!$J$78="CR",'28 Populations and thresholds'!$J$78="EN",'28 Populations and thresholds'!$J$78="VU")</f>
        <v>0</v>
      </c>
      <c r="M395" s="322">
        <f>D395/'28 Populations and thresholds'!$H$78</f>
        <v>1.2500000000000001E-2</v>
      </c>
      <c r="N395" s="263" t="str">
        <f t="shared" si="26"/>
        <v xml:space="preserve"> </v>
      </c>
      <c r="O395" s="337"/>
      <c r="P395" s="263" t="str">
        <f t="shared" si="27"/>
        <v xml:space="preserve"> </v>
      </c>
    </row>
    <row r="396" spans="1:21" s="4" customFormat="1" x14ac:dyDescent="0.2">
      <c r="A396" s="12" t="s">
        <v>1604</v>
      </c>
      <c r="B396" s="4" t="s">
        <v>3685</v>
      </c>
      <c r="C396" s="4" t="s">
        <v>3676</v>
      </c>
      <c r="D396" s="105">
        <v>17</v>
      </c>
      <c r="E396" s="106">
        <v>2004</v>
      </c>
      <c r="F396" s="263" t="str">
        <f t="shared" si="24"/>
        <v xml:space="preserve"> </v>
      </c>
      <c r="G396" s="12" t="s">
        <v>139</v>
      </c>
      <c r="H396" s="12" t="s">
        <v>3388</v>
      </c>
      <c r="I396" s="263" t="str">
        <f t="shared" si="25"/>
        <v xml:space="preserve"> </v>
      </c>
      <c r="J396" s="38" t="str">
        <f>IF(D396&gt;=('28 Populations and thresholds'!$I$96),"YES"," ")</f>
        <v>YES</v>
      </c>
      <c r="K396" s="38" t="str">
        <f>IF(J396="YES"," ",IF(D396&gt;=('28 Populations and thresholds'!$I$96)*0.25,"YES"))</f>
        <v xml:space="preserve"> </v>
      </c>
      <c r="L396" s="38" t="b">
        <f>OR('28 Populations and thresholds'!$J$96="CR",'28 Populations and thresholds'!$J$96="EN",'28 Populations and thresholds'!$J$96="VU")</f>
        <v>1</v>
      </c>
      <c r="M396" s="75">
        <f>D396/'28 Populations and thresholds'!$H$96</f>
        <v>1.7000000000000001E-2</v>
      </c>
      <c r="N396" s="263" t="str">
        <f t="shared" si="26"/>
        <v xml:space="preserve"> </v>
      </c>
      <c r="P396" s="263" t="str">
        <f t="shared" si="27"/>
        <v xml:space="preserve"> </v>
      </c>
    </row>
    <row r="397" spans="1:21" s="4" customFormat="1" x14ac:dyDescent="0.2">
      <c r="A397" s="12" t="s">
        <v>1604</v>
      </c>
      <c r="B397" s="4" t="s">
        <v>3623</v>
      </c>
      <c r="C397" s="4" t="s">
        <v>3622</v>
      </c>
      <c r="D397" s="105">
        <v>1070</v>
      </c>
      <c r="E397" s="106">
        <v>2004</v>
      </c>
      <c r="F397" s="263" t="str">
        <f t="shared" si="24"/>
        <v xml:space="preserve"> </v>
      </c>
      <c r="G397" s="12" t="s">
        <v>139</v>
      </c>
      <c r="H397" s="12" t="s">
        <v>3388</v>
      </c>
      <c r="I397" s="263" t="str">
        <f t="shared" si="25"/>
        <v xml:space="preserve"> </v>
      </c>
      <c r="J397" s="38" t="str">
        <f>IF(D397&gt;=('28 Populations and thresholds'!$I$97),"YES"," ")</f>
        <v>YES</v>
      </c>
      <c r="K397" s="38" t="str">
        <f>IF(J397="YES"," ",IF(D397&gt;=('28 Populations and thresholds'!$I$97)*0.25,"YES"))</f>
        <v xml:space="preserve"> </v>
      </c>
      <c r="L397" s="38" t="b">
        <f>OR('28 Populations and thresholds'!$J$97="CR",'28 Populations and thresholds'!$J$97="EN",'28 Populations and thresholds'!$J$97="VU")</f>
        <v>0</v>
      </c>
      <c r="M397" s="75">
        <f>D397/'28 Populations and thresholds'!$H$97</f>
        <v>1.0699999999999999E-2</v>
      </c>
      <c r="N397" s="263" t="str">
        <f t="shared" si="26"/>
        <v xml:space="preserve"> </v>
      </c>
      <c r="P397" s="263" t="str">
        <f t="shared" si="27"/>
        <v xml:space="preserve"> </v>
      </c>
    </row>
    <row r="398" spans="1:21" s="4" customFormat="1" x14ac:dyDescent="0.2">
      <c r="A398" s="324" t="s">
        <v>1604</v>
      </c>
      <c r="B398" s="337" t="s">
        <v>3561</v>
      </c>
      <c r="C398" s="337" t="s">
        <v>3558</v>
      </c>
      <c r="D398" s="339">
        <v>10202</v>
      </c>
      <c r="E398" s="323">
        <v>2007</v>
      </c>
      <c r="F398" s="263" t="str">
        <f t="shared" si="24"/>
        <v xml:space="preserve"> </v>
      </c>
      <c r="G398" s="324" t="s">
        <v>139</v>
      </c>
      <c r="H398" s="324" t="s">
        <v>3388</v>
      </c>
      <c r="I398" s="263" t="str">
        <f t="shared" si="25"/>
        <v xml:space="preserve"> </v>
      </c>
      <c r="J398" s="321" t="str">
        <f>IF(D398&gt;=('28 Populations and thresholds'!$I$78),"YES"," ")</f>
        <v>YES</v>
      </c>
      <c r="K398" s="321" t="str">
        <f>IF(J398="YES"," ",IF(D398&gt;=('28 Populations and thresholds'!$I$78)*0.25,"YES"))</f>
        <v xml:space="preserve"> </v>
      </c>
      <c r="L398" s="321" t="b">
        <f>OR('28 Populations and thresholds'!$J$78="CR",'28 Populations and thresholds'!$J$78="EN",'28 Populations and thresholds'!$J$78="VU")</f>
        <v>0</v>
      </c>
      <c r="M398" s="322">
        <f>D398/'28 Populations and thresholds'!$H$78</f>
        <v>0.10202</v>
      </c>
      <c r="N398" s="263" t="str">
        <f t="shared" si="26"/>
        <v xml:space="preserve"> </v>
      </c>
      <c r="O398" s="337"/>
      <c r="P398" s="263" t="str">
        <f t="shared" si="27"/>
        <v xml:space="preserve"> </v>
      </c>
    </row>
    <row r="399" spans="1:21" s="4" customFormat="1" x14ac:dyDescent="0.2">
      <c r="A399" s="275" t="s">
        <v>1604</v>
      </c>
      <c r="B399" s="269" t="s">
        <v>1283</v>
      </c>
      <c r="C399" s="269" t="s">
        <v>3558</v>
      </c>
      <c r="D399" s="279">
        <v>1500</v>
      </c>
      <c r="E399" s="274">
        <v>1991</v>
      </c>
      <c r="F399" s="263" t="str">
        <f t="shared" si="24"/>
        <v xml:space="preserve"> </v>
      </c>
      <c r="G399" s="275" t="s">
        <v>139</v>
      </c>
      <c r="H399" s="275" t="s">
        <v>3388</v>
      </c>
      <c r="I399" s="263" t="str">
        <f t="shared" si="25"/>
        <v xml:space="preserve"> </v>
      </c>
      <c r="J399" s="272" t="str">
        <f>IF(D399&gt;=('28 Populations and thresholds'!$I$78),"YES"," ")</f>
        <v>YES</v>
      </c>
      <c r="K399" s="272" t="str">
        <f>IF(J399="YES"," ",IF(D399&gt;=('28 Populations and thresholds'!$I$78)*0.25,"YES"))</f>
        <v xml:space="preserve"> </v>
      </c>
      <c r="L399" s="272" t="b">
        <f>OR('28 Populations and thresholds'!$J$78="CR",'28 Populations and thresholds'!$J$78="EN",'28 Populations and thresholds'!$J$78="VU")</f>
        <v>0</v>
      </c>
      <c r="M399" s="273">
        <f>D399/'28 Populations and thresholds'!$H$78</f>
        <v>1.4999999999999999E-2</v>
      </c>
      <c r="N399" s="263" t="str">
        <f t="shared" si="26"/>
        <v xml:space="preserve"> </v>
      </c>
      <c r="O399" s="269"/>
      <c r="P399" s="263" t="str">
        <f t="shared" si="27"/>
        <v xml:space="preserve"> </v>
      </c>
    </row>
    <row r="400" spans="1:21" s="4" customFormat="1" x14ac:dyDescent="0.2">
      <c r="A400" s="267" t="s">
        <v>1604</v>
      </c>
      <c r="B400" s="268" t="s">
        <v>1283</v>
      </c>
      <c r="C400" s="269" t="s">
        <v>3456</v>
      </c>
      <c r="D400" s="270">
        <v>2305</v>
      </c>
      <c r="E400" s="271">
        <v>33259</v>
      </c>
      <c r="F400" s="263" t="str">
        <f t="shared" si="24"/>
        <v xml:space="preserve"> </v>
      </c>
      <c r="G400" s="267" t="s">
        <v>21</v>
      </c>
      <c r="H400" s="267" t="s">
        <v>853</v>
      </c>
      <c r="I400" s="263" t="str">
        <f t="shared" si="25"/>
        <v xml:space="preserve"> </v>
      </c>
      <c r="J400" s="272" t="str">
        <f>IF(D400&gt;=('28 Populations and thresholds'!$I$161),"YES"," ")</f>
        <v>YES</v>
      </c>
      <c r="K400" s="272" t="str">
        <f>IF(J400="YES"," ",IF(D400&gt;=('28 Populations and thresholds'!$I$161)*0.25,"YES"))</f>
        <v xml:space="preserve"> </v>
      </c>
      <c r="L400" s="272" t="b">
        <f>OR('28 Populations and thresholds'!$J$161="CR",'28 Populations and thresholds'!$J$161="EN",'28 Populations and thresholds'!$J$161="VU")</f>
        <v>0</v>
      </c>
      <c r="M400" s="273">
        <f>D400/'28 Populations and thresholds'!$H$161</f>
        <v>1.5366666666666667E-2</v>
      </c>
      <c r="N400" s="263" t="str">
        <f t="shared" si="26"/>
        <v xml:space="preserve"> </v>
      </c>
      <c r="O400" s="275" t="s">
        <v>4562</v>
      </c>
      <c r="P400" s="263" t="str">
        <f t="shared" si="27"/>
        <v xml:space="preserve"> </v>
      </c>
    </row>
    <row r="401" spans="1:16" s="4" customFormat="1" x14ac:dyDescent="0.2">
      <c r="A401" s="12" t="s">
        <v>1604</v>
      </c>
      <c r="B401" s="4" t="s">
        <v>3517</v>
      </c>
      <c r="C401" s="4" t="s">
        <v>3676</v>
      </c>
      <c r="D401" s="105">
        <v>10</v>
      </c>
      <c r="E401" s="147">
        <v>34349</v>
      </c>
      <c r="F401" s="263" t="str">
        <f t="shared" si="24"/>
        <v xml:space="preserve"> </v>
      </c>
      <c r="G401" s="12" t="s">
        <v>3802</v>
      </c>
      <c r="H401" s="12" t="s">
        <v>1315</v>
      </c>
      <c r="I401" s="263" t="str">
        <f t="shared" si="25"/>
        <v xml:space="preserve"> </v>
      </c>
      <c r="J401" s="38" t="str">
        <f>IF(D401&gt;=('28 Populations and thresholds'!$I$96),"YES"," ")</f>
        <v>YES</v>
      </c>
      <c r="K401" s="38" t="str">
        <f>IF(J401="YES"," ",IF(D401&gt;=('28 Populations and thresholds'!$I$96)*0.25,"YES"))</f>
        <v xml:space="preserve"> </v>
      </c>
      <c r="L401" s="38" t="b">
        <f>OR('28 Populations and thresholds'!$J$96="CR",'28 Populations and thresholds'!$J$96="EN",'28 Populations and thresholds'!$J$96="VU")</f>
        <v>1</v>
      </c>
      <c r="M401" s="75">
        <f>D401/'28 Populations and thresholds'!$H$96</f>
        <v>0.01</v>
      </c>
      <c r="N401" s="263" t="str">
        <f t="shared" si="26"/>
        <v xml:space="preserve"> </v>
      </c>
      <c r="P401" s="263" t="str">
        <f t="shared" si="27"/>
        <v xml:space="preserve"> </v>
      </c>
    </row>
    <row r="402" spans="1:16" s="4" customFormat="1" x14ac:dyDescent="0.2">
      <c r="A402" s="12" t="s">
        <v>1604</v>
      </c>
      <c r="B402" s="4" t="s">
        <v>3517</v>
      </c>
      <c r="C402" s="4" t="s">
        <v>3622</v>
      </c>
      <c r="D402" s="105">
        <v>2750</v>
      </c>
      <c r="E402" s="106">
        <v>2004</v>
      </c>
      <c r="F402" s="263" t="str">
        <f t="shared" si="24"/>
        <v xml:space="preserve"> </v>
      </c>
      <c r="G402" s="12" t="s">
        <v>139</v>
      </c>
      <c r="H402" s="12" t="s">
        <v>3388</v>
      </c>
      <c r="I402" s="263" t="str">
        <f t="shared" si="25"/>
        <v xml:space="preserve"> </v>
      </c>
      <c r="J402" s="38" t="str">
        <f>IF(D402&gt;=('28 Populations and thresholds'!$I$97),"YES"," ")</f>
        <v>YES</v>
      </c>
      <c r="K402" s="38" t="str">
        <f>IF(J402="YES"," ",IF(D402&gt;=('28 Populations and thresholds'!$I$97)*0.25,"YES"))</f>
        <v xml:space="preserve"> </v>
      </c>
      <c r="L402" s="38" t="b">
        <f>OR('28 Populations and thresholds'!$J$97="CR",'28 Populations and thresholds'!$J$97="EN",'28 Populations and thresholds'!$J$97="VU")</f>
        <v>0</v>
      </c>
      <c r="M402" s="75">
        <f>D402/'28 Populations and thresholds'!$H$97</f>
        <v>2.75E-2</v>
      </c>
      <c r="N402" s="263" t="str">
        <f t="shared" si="26"/>
        <v xml:space="preserve"> </v>
      </c>
      <c r="P402" s="263" t="str">
        <f t="shared" si="27"/>
        <v xml:space="preserve"> </v>
      </c>
    </row>
    <row r="403" spans="1:16" s="4" customFormat="1" x14ac:dyDescent="0.2">
      <c r="A403" s="12" t="s">
        <v>1604</v>
      </c>
      <c r="B403" s="4" t="s">
        <v>3517</v>
      </c>
      <c r="C403" s="4" t="s">
        <v>3509</v>
      </c>
      <c r="D403" s="105">
        <v>4000</v>
      </c>
      <c r="E403" s="106">
        <v>1996</v>
      </c>
      <c r="F403" s="263" t="str">
        <f t="shared" si="24"/>
        <v xml:space="preserve"> </v>
      </c>
      <c r="G403" s="12" t="s">
        <v>139</v>
      </c>
      <c r="H403" s="12" t="s">
        <v>3388</v>
      </c>
      <c r="I403" s="263" t="str">
        <f t="shared" si="25"/>
        <v xml:space="preserve"> </v>
      </c>
      <c r="J403" s="38" t="str">
        <f>IF(D403&gt;=('28 Populations and thresholds'!$I$54),"YES"," ")</f>
        <v>YES</v>
      </c>
      <c r="K403" s="38" t="str">
        <f>IF(J403="YES"," ",IF(D403&gt;=('28 Populations and thresholds'!$I$54)*0.25,"YES"))</f>
        <v xml:space="preserve"> </v>
      </c>
      <c r="L403" s="38" t="b">
        <f>OR('28 Populations and thresholds'!$J$54="CR",'28 Populations and thresholds'!$J$54="EN",'28 Populations and thresholds'!$J$54="VU")</f>
        <v>0</v>
      </c>
      <c r="M403" s="75">
        <f>D403/'28 Populations and thresholds'!$H$54</f>
        <v>0.08</v>
      </c>
      <c r="N403" s="263" t="str">
        <f t="shared" si="26"/>
        <v xml:space="preserve"> </v>
      </c>
      <c r="O403" s="12"/>
      <c r="P403" s="263" t="str">
        <f t="shared" si="27"/>
        <v xml:space="preserve"> </v>
      </c>
    </row>
    <row r="404" spans="1:16" s="4" customFormat="1" x14ac:dyDescent="0.2">
      <c r="A404" s="275" t="s">
        <v>1604</v>
      </c>
      <c r="B404" s="269" t="s">
        <v>1725</v>
      </c>
      <c r="C404" s="269" t="s">
        <v>1718</v>
      </c>
      <c r="D404" s="279">
        <v>2700</v>
      </c>
      <c r="E404" s="284" t="s">
        <v>178</v>
      </c>
      <c r="F404" s="263" t="str">
        <f t="shared" si="24"/>
        <v xml:space="preserve"> </v>
      </c>
      <c r="G404" s="275" t="s">
        <v>139</v>
      </c>
      <c r="H404" s="275"/>
      <c r="I404" s="263" t="str">
        <f t="shared" si="25"/>
        <v xml:space="preserve"> </v>
      </c>
      <c r="J404" s="272" t="str">
        <f>IF(D404&gt;=('28 Populations and thresholds'!$I$219),"YES"," ")</f>
        <v>YES</v>
      </c>
      <c r="K404" s="272" t="str">
        <f>IF(J404="YES"," ",IF(D404&gt;=('28 Populations and thresholds'!$I$219)*0.25,"YES"))</f>
        <v xml:space="preserve"> </v>
      </c>
      <c r="L404" s="272" t="b">
        <f>OR('28 Populations and thresholds'!$J$219="CR",'28 Populations and thresholds'!$J$219="EN",'28 Populations and thresholds'!$J$219="VU")</f>
        <v>0</v>
      </c>
      <c r="M404" s="273">
        <f>D404/'28 Populations and thresholds'!$H$219</f>
        <v>1.35E-2</v>
      </c>
      <c r="N404" s="263" t="str">
        <f t="shared" si="26"/>
        <v xml:space="preserve"> </v>
      </c>
      <c r="O404" s="275"/>
      <c r="P404" s="263" t="str">
        <f t="shared" si="27"/>
        <v xml:space="preserve"> </v>
      </c>
    </row>
    <row r="405" spans="1:16" s="4" customFormat="1" x14ac:dyDescent="0.2">
      <c r="A405" s="275" t="s">
        <v>1604</v>
      </c>
      <c r="B405" s="269" t="s">
        <v>1725</v>
      </c>
      <c r="C405" s="269" t="s">
        <v>3484</v>
      </c>
      <c r="D405" s="279">
        <v>25</v>
      </c>
      <c r="E405" s="281">
        <v>40238</v>
      </c>
      <c r="F405" s="263" t="str">
        <f t="shared" si="24"/>
        <v xml:space="preserve"> </v>
      </c>
      <c r="G405" s="275"/>
      <c r="H405" s="275" t="s">
        <v>3920</v>
      </c>
      <c r="I405" s="263" t="str">
        <f t="shared" si="25"/>
        <v xml:space="preserve"> </v>
      </c>
      <c r="J405" s="272" t="str">
        <f>IF(D405&gt;=('28 Populations and thresholds'!$I$209),"YES"," ")</f>
        <v>YES</v>
      </c>
      <c r="K405" s="272" t="str">
        <f>IF(J405="YES"," ",IF(D405&gt;=('28 Populations and thresholds'!$I$209)*0.25,"YES"))</f>
        <v xml:space="preserve"> </v>
      </c>
      <c r="L405" s="272" t="b">
        <f>OR('28 Populations and thresholds'!$J$209="CR",'28 Populations and thresholds'!$J$209="EN",'28 Populations and thresholds'!$J$209="VU")</f>
        <v>1</v>
      </c>
      <c r="M405" s="273">
        <f>D405/'28 Populations and thresholds'!$H$209</f>
        <v>5.2083333333333336E-2</v>
      </c>
      <c r="N405" s="263" t="str">
        <f t="shared" si="26"/>
        <v xml:space="preserve"> </v>
      </c>
      <c r="O405" s="275" t="s">
        <v>4597</v>
      </c>
      <c r="P405" s="263" t="str">
        <f t="shared" si="27"/>
        <v xml:space="preserve"> </v>
      </c>
    </row>
    <row r="406" spans="1:16" s="4" customFormat="1" x14ac:dyDescent="0.2">
      <c r="A406" s="275" t="s">
        <v>1604</v>
      </c>
      <c r="B406" s="269" t="s">
        <v>1725</v>
      </c>
      <c r="C406" s="269" t="s">
        <v>3472</v>
      </c>
      <c r="D406" s="279">
        <v>28</v>
      </c>
      <c r="E406" s="281">
        <v>40238</v>
      </c>
      <c r="F406" s="263" t="str">
        <f t="shared" si="24"/>
        <v xml:space="preserve"> </v>
      </c>
      <c r="G406" s="275"/>
      <c r="H406" s="275" t="s">
        <v>3920</v>
      </c>
      <c r="I406" s="263" t="str">
        <f t="shared" si="25"/>
        <v xml:space="preserve"> </v>
      </c>
      <c r="J406" s="272" t="str">
        <f>IF(D406&gt;=('28 Populations and thresholds'!$I$188),"YES"," ")</f>
        <v>YES</v>
      </c>
      <c r="K406" s="272" t="str">
        <f>IF(J406="YES"," ",IF(D406&gt;=('28 Populations and thresholds'!$I$188)*0.25,"YES"))</f>
        <v xml:space="preserve"> </v>
      </c>
      <c r="L406" s="272" t="b">
        <f>OR('28 Populations and thresholds'!$J$188="CR",'28 Populations and thresholds'!$J$188="EN",'28 Populations and thresholds'!$J$188="VU")</f>
        <v>1</v>
      </c>
      <c r="M406" s="273">
        <f>D406/'28 Populations and thresholds'!$H$188</f>
        <v>4.6666666666666669E-2</v>
      </c>
      <c r="N406" s="263" t="str">
        <f t="shared" si="26"/>
        <v xml:space="preserve"> </v>
      </c>
      <c r="O406" s="269" t="s">
        <v>4597</v>
      </c>
      <c r="P406" s="263" t="str">
        <f t="shared" si="27"/>
        <v xml:space="preserve"> </v>
      </c>
    </row>
    <row r="407" spans="1:16" s="4" customFormat="1" x14ac:dyDescent="0.2">
      <c r="A407" s="12" t="s">
        <v>1604</v>
      </c>
      <c r="B407" s="4" t="s">
        <v>1726</v>
      </c>
      <c r="C407" s="4" t="s">
        <v>1718</v>
      </c>
      <c r="D407" s="105">
        <v>6500</v>
      </c>
      <c r="E407" s="165" t="s">
        <v>247</v>
      </c>
      <c r="F407" s="263" t="str">
        <f t="shared" si="24"/>
        <v xml:space="preserve"> </v>
      </c>
      <c r="G407" s="12" t="s">
        <v>139</v>
      </c>
      <c r="H407" s="12"/>
      <c r="I407" s="263" t="str">
        <f t="shared" si="25"/>
        <v xml:space="preserve"> </v>
      </c>
      <c r="J407" s="38" t="str">
        <f>IF(D407&gt;=('28 Populations and thresholds'!$I$219),"YES"," ")</f>
        <v>YES</v>
      </c>
      <c r="K407" s="38" t="str">
        <f>IF(J407="YES"," ",IF(D407&gt;=('28 Populations and thresholds'!$I$219)*0.25,"YES"))</f>
        <v xml:space="preserve"> </v>
      </c>
      <c r="L407" s="38" t="b">
        <f>OR('28 Populations and thresholds'!$J$219="CR",'28 Populations and thresholds'!$J$219="EN",'28 Populations and thresholds'!$J$219="VU")</f>
        <v>0</v>
      </c>
      <c r="M407" s="75">
        <f>D407/'28 Populations and thresholds'!$H$219</f>
        <v>3.2500000000000001E-2</v>
      </c>
      <c r="N407" s="263" t="str">
        <f t="shared" si="26"/>
        <v xml:space="preserve"> </v>
      </c>
      <c r="O407" s="12"/>
      <c r="P407" s="263" t="str">
        <f t="shared" si="27"/>
        <v xml:space="preserve"> </v>
      </c>
    </row>
    <row r="408" spans="1:16" s="4" customFormat="1" x14ac:dyDescent="0.2">
      <c r="A408" s="275" t="s">
        <v>1604</v>
      </c>
      <c r="B408" s="269" t="s">
        <v>4600</v>
      </c>
      <c r="C408" s="269" t="s">
        <v>3676</v>
      </c>
      <c r="D408" s="279">
        <v>660</v>
      </c>
      <c r="E408" s="274">
        <v>1992</v>
      </c>
      <c r="F408" s="263" t="str">
        <f t="shared" si="24"/>
        <v xml:space="preserve"> </v>
      </c>
      <c r="G408" s="275" t="s">
        <v>3802</v>
      </c>
      <c r="H408" s="275" t="s">
        <v>3802</v>
      </c>
      <c r="I408" s="263" t="str">
        <f t="shared" si="25"/>
        <v xml:space="preserve"> </v>
      </c>
      <c r="J408" s="272" t="str">
        <f>IF(D408&gt;=('28 Populations and thresholds'!$I$96),"YES"," ")</f>
        <v>YES</v>
      </c>
      <c r="K408" s="272" t="str">
        <f>IF(J408="YES"," ",IF(D408&gt;=('28 Populations and thresholds'!$I$96)*0.25,"YES"))</f>
        <v xml:space="preserve"> </v>
      </c>
      <c r="L408" s="272" t="b">
        <f>OR('28 Populations and thresholds'!$J$96="CR",'28 Populations and thresholds'!$J$96="EN",'28 Populations and thresholds'!$J$96="VU")</f>
        <v>1</v>
      </c>
      <c r="M408" s="273">
        <f>D408/'28 Populations and thresholds'!$H$96</f>
        <v>0.66</v>
      </c>
      <c r="N408" s="263" t="str">
        <f t="shared" si="26"/>
        <v xml:space="preserve"> </v>
      </c>
      <c r="O408" s="269" t="s">
        <v>4598</v>
      </c>
      <c r="P408" s="263" t="str">
        <f t="shared" si="27"/>
        <v xml:space="preserve"> </v>
      </c>
    </row>
    <row r="409" spans="1:16" s="4" customFormat="1" x14ac:dyDescent="0.2">
      <c r="A409" s="275" t="s">
        <v>1604</v>
      </c>
      <c r="B409" s="269" t="s">
        <v>4600</v>
      </c>
      <c r="C409" s="269" t="s">
        <v>3622</v>
      </c>
      <c r="D409" s="279">
        <v>90900</v>
      </c>
      <c r="E409" s="274">
        <v>2002</v>
      </c>
      <c r="F409" s="263" t="str">
        <f t="shared" si="24"/>
        <v xml:space="preserve"> </v>
      </c>
      <c r="G409" s="275" t="s">
        <v>139</v>
      </c>
      <c r="H409" s="275" t="s">
        <v>3388</v>
      </c>
      <c r="I409" s="263" t="str">
        <f t="shared" si="25"/>
        <v xml:space="preserve"> </v>
      </c>
      <c r="J409" s="272" t="str">
        <f>IF(D409&gt;=('28 Populations and thresholds'!$I$97),"YES"," ")</f>
        <v>YES</v>
      </c>
      <c r="K409" s="272" t="str">
        <f>IF(J409="YES"," ",IF(D409&gt;=('28 Populations and thresholds'!$I$97)*0.25,"YES"))</f>
        <v xml:space="preserve"> </v>
      </c>
      <c r="L409" s="272" t="b">
        <f>OR('28 Populations and thresholds'!$J$97="CR",'28 Populations and thresholds'!$J$97="EN",'28 Populations and thresholds'!$J$97="VU")</f>
        <v>0</v>
      </c>
      <c r="M409" s="273">
        <f>D409/'28 Populations and thresholds'!$H$97</f>
        <v>0.90900000000000003</v>
      </c>
      <c r="N409" s="263" t="str">
        <f t="shared" si="26"/>
        <v xml:space="preserve"> </v>
      </c>
      <c r="O409" s="269" t="s">
        <v>4599</v>
      </c>
      <c r="P409" s="263" t="str">
        <f t="shared" si="27"/>
        <v xml:space="preserve"> </v>
      </c>
    </row>
    <row r="410" spans="1:16" s="4" customFormat="1" x14ac:dyDescent="0.2">
      <c r="A410" s="275" t="s">
        <v>1604</v>
      </c>
      <c r="B410" s="269" t="s">
        <v>4600</v>
      </c>
      <c r="C410" s="269" t="s">
        <v>3509</v>
      </c>
      <c r="D410" s="279">
        <v>31300</v>
      </c>
      <c r="E410" s="274">
        <v>2003</v>
      </c>
      <c r="F410" s="263" t="str">
        <f t="shared" si="24"/>
        <v xml:space="preserve"> </v>
      </c>
      <c r="G410" s="275" t="s">
        <v>139</v>
      </c>
      <c r="H410" s="275" t="s">
        <v>3388</v>
      </c>
      <c r="I410" s="263" t="str">
        <f t="shared" si="25"/>
        <v xml:space="preserve"> </v>
      </c>
      <c r="J410" s="272" t="str">
        <f>IF(D410&gt;=('28 Populations and thresholds'!$I$54),"YES"," ")</f>
        <v>YES</v>
      </c>
      <c r="K410" s="272" t="str">
        <f>IF(J410="YES"," ",IF(D410&gt;=('28 Populations and thresholds'!$I$54)*0.25,"YES"))</f>
        <v xml:space="preserve"> </v>
      </c>
      <c r="L410" s="272" t="b">
        <f>OR('28 Populations and thresholds'!$J$54="CR",'28 Populations and thresholds'!$J$54="EN",'28 Populations and thresholds'!$J$54="VU")</f>
        <v>0</v>
      </c>
      <c r="M410" s="273">
        <f>D410/'28 Populations and thresholds'!$H$54</f>
        <v>0.626</v>
      </c>
      <c r="N410" s="263" t="str">
        <f t="shared" si="26"/>
        <v xml:space="preserve"> </v>
      </c>
      <c r="O410" s="269" t="s">
        <v>4599</v>
      </c>
      <c r="P410" s="263" t="str">
        <f t="shared" si="27"/>
        <v xml:space="preserve"> </v>
      </c>
    </row>
    <row r="411" spans="1:16" s="4" customFormat="1" x14ac:dyDescent="0.2">
      <c r="A411" s="275" t="s">
        <v>1604</v>
      </c>
      <c r="B411" s="269" t="s">
        <v>4600</v>
      </c>
      <c r="C411" s="269" t="s">
        <v>3449</v>
      </c>
      <c r="D411" s="279">
        <v>2000</v>
      </c>
      <c r="E411" s="274">
        <v>1996</v>
      </c>
      <c r="F411" s="263" t="str">
        <f t="shared" si="24"/>
        <v xml:space="preserve"> </v>
      </c>
      <c r="G411" s="275" t="s">
        <v>139</v>
      </c>
      <c r="H411" s="275" t="s">
        <v>3388</v>
      </c>
      <c r="I411" s="263" t="str">
        <f t="shared" si="25"/>
        <v xml:space="preserve"> </v>
      </c>
      <c r="J411" s="272" t="str">
        <f>IF(D411&gt;=('28 Populations and thresholds'!$I$151),"YES"," ")</f>
        <v>YES</v>
      </c>
      <c r="K411" s="272" t="str">
        <f>IF(J411="YES"," ",IF(D411&gt;=('28 Populations and thresholds'!$I$151)*0.25,"YES"))</f>
        <v xml:space="preserve"> </v>
      </c>
      <c r="L411" s="272" t="b">
        <f>OR('28 Populations and thresholds'!$J$151="CR",'28 Populations and thresholds'!$J$151="EN",'28 Populations and thresholds'!$J$151="VU")</f>
        <v>0</v>
      </c>
      <c r="M411" s="273">
        <f>D411/'28 Populations and thresholds'!$H$151</f>
        <v>0.02</v>
      </c>
      <c r="N411" s="263" t="str">
        <f t="shared" si="26"/>
        <v xml:space="preserve"> </v>
      </c>
      <c r="O411" s="269" t="s">
        <v>4599</v>
      </c>
      <c r="P411" s="263" t="str">
        <f t="shared" si="27"/>
        <v xml:space="preserve"> </v>
      </c>
    </row>
    <row r="412" spans="1:16" s="4" customFormat="1" x14ac:dyDescent="0.2">
      <c r="A412" s="275" t="s">
        <v>1604</v>
      </c>
      <c r="B412" s="269" t="s">
        <v>4600</v>
      </c>
      <c r="C412" s="269" t="s">
        <v>3445</v>
      </c>
      <c r="D412" s="279">
        <v>1400</v>
      </c>
      <c r="E412" s="274">
        <v>1996</v>
      </c>
      <c r="F412" s="263" t="str">
        <f t="shared" si="24"/>
        <v xml:space="preserve"> </v>
      </c>
      <c r="G412" s="275" t="s">
        <v>139</v>
      </c>
      <c r="H412" s="275" t="s">
        <v>3388</v>
      </c>
      <c r="I412" s="263" t="str">
        <f t="shared" si="25"/>
        <v xml:space="preserve"> </v>
      </c>
      <c r="J412" s="272" t="str">
        <f>IF(D412&gt;=('28 Populations and thresholds'!$I$142),"YES"," ")</f>
        <v>YES</v>
      </c>
      <c r="K412" s="272" t="str">
        <f>IF(J412="YES"," ",IF(D412&gt;=('28 Populations and thresholds'!$I$142)*0.25,"YES"))</f>
        <v xml:space="preserve"> </v>
      </c>
      <c r="L412" s="272" t="b">
        <f>OR('28 Populations and thresholds'!$J$142="CR",'28 Populations and thresholds'!$J$142="EN",'28 Populations and thresholds'!$J$142="VU")</f>
        <v>0</v>
      </c>
      <c r="M412" s="273">
        <f>D412/'28 Populations and thresholds'!$H$142</f>
        <v>9.3333333333333341E-3</v>
      </c>
      <c r="N412" s="263" t="str">
        <f t="shared" si="26"/>
        <v xml:space="preserve"> </v>
      </c>
      <c r="O412" s="269" t="s">
        <v>4599</v>
      </c>
      <c r="P412" s="263" t="str">
        <f t="shared" si="27"/>
        <v xml:space="preserve"> </v>
      </c>
    </row>
    <row r="413" spans="1:16" s="4" customFormat="1" x14ac:dyDescent="0.2">
      <c r="A413" s="324" t="s">
        <v>1604</v>
      </c>
      <c r="B413" s="337" t="s">
        <v>3492</v>
      </c>
      <c r="C413" s="337" t="s">
        <v>3558</v>
      </c>
      <c r="D413" s="339">
        <v>5500</v>
      </c>
      <c r="E413" s="323">
        <v>2003</v>
      </c>
      <c r="F413" s="263" t="str">
        <f t="shared" si="24"/>
        <v xml:space="preserve"> </v>
      </c>
      <c r="G413" s="324" t="s">
        <v>139</v>
      </c>
      <c r="H413" s="324" t="s">
        <v>3388</v>
      </c>
      <c r="I413" s="263" t="str">
        <f t="shared" si="25"/>
        <v xml:space="preserve"> </v>
      </c>
      <c r="J413" s="321" t="str">
        <f>IF(D413&gt;=('28 Populations and thresholds'!$I$78),"YES"," ")</f>
        <v>YES</v>
      </c>
      <c r="K413" s="321" t="str">
        <f>IF(J413="YES"," ",IF(D413&gt;=('28 Populations and thresholds'!$I$78)*0.25,"YES"))</f>
        <v xml:space="preserve"> </v>
      </c>
      <c r="L413" s="321" t="b">
        <f>OR('28 Populations and thresholds'!$J$78="CR",'28 Populations and thresholds'!$J$78="EN",'28 Populations and thresholds'!$J$78="VU")</f>
        <v>0</v>
      </c>
      <c r="M413" s="322">
        <f>D413/'28 Populations and thresholds'!$H$78</f>
        <v>5.5E-2</v>
      </c>
      <c r="N413" s="263" t="str">
        <f t="shared" si="26"/>
        <v xml:space="preserve"> </v>
      </c>
      <c r="O413" s="337"/>
      <c r="P413" s="263" t="str">
        <f t="shared" si="27"/>
        <v xml:space="preserve"> </v>
      </c>
    </row>
    <row r="414" spans="1:16" s="4" customFormat="1" x14ac:dyDescent="0.2">
      <c r="A414" s="336" t="s">
        <v>1604</v>
      </c>
      <c r="B414" s="353" t="s">
        <v>3492</v>
      </c>
      <c r="C414" s="337" t="s">
        <v>3484</v>
      </c>
      <c r="D414" s="350">
        <v>35</v>
      </c>
      <c r="E414" s="321">
        <v>1992</v>
      </c>
      <c r="F414" s="263" t="str">
        <f t="shared" si="24"/>
        <v xml:space="preserve"> </v>
      </c>
      <c r="G414" s="324" t="s">
        <v>139</v>
      </c>
      <c r="H414" s="324" t="s">
        <v>3388</v>
      </c>
      <c r="I414" s="263" t="str">
        <f t="shared" si="25"/>
        <v xml:space="preserve"> </v>
      </c>
      <c r="J414" s="321" t="str">
        <f>IF(D414&gt;=('28 Populations and thresholds'!$I$209),"YES"," ")</f>
        <v>YES</v>
      </c>
      <c r="K414" s="321" t="str">
        <f>IF(J414="YES"," ",IF(D414&gt;=('28 Populations and thresholds'!$I$209)*0.25,"YES"))</f>
        <v xml:space="preserve"> </v>
      </c>
      <c r="L414" s="321" t="b">
        <f>OR('28 Populations and thresholds'!$J$209="CR",'28 Populations and thresholds'!$J$209="EN",'28 Populations and thresholds'!$J$209="VU")</f>
        <v>1</v>
      </c>
      <c r="M414" s="322">
        <f>D414/'28 Populations and thresholds'!$H$209</f>
        <v>7.2916666666666671E-2</v>
      </c>
      <c r="N414" s="263" t="str">
        <f t="shared" si="26"/>
        <v xml:space="preserve"> </v>
      </c>
      <c r="O414" s="324"/>
      <c r="P414" s="263" t="str">
        <f t="shared" si="27"/>
        <v xml:space="preserve"> </v>
      </c>
    </row>
    <row r="415" spans="1:16" x14ac:dyDescent="0.2">
      <c r="A415" s="143" t="s">
        <v>1861</v>
      </c>
      <c r="B415" s="40" t="s">
        <v>1205</v>
      </c>
      <c r="C415" s="4" t="s">
        <v>3772</v>
      </c>
      <c r="D415" s="41">
        <v>501</v>
      </c>
      <c r="E415" s="46">
        <v>31686</v>
      </c>
      <c r="F415" s="263" t="str">
        <f t="shared" si="24"/>
        <v xml:space="preserve"> </v>
      </c>
      <c r="G415" s="143" t="s">
        <v>21</v>
      </c>
      <c r="H415" s="143" t="s">
        <v>614</v>
      </c>
      <c r="I415" s="263" t="str">
        <f t="shared" si="25"/>
        <v xml:space="preserve"> </v>
      </c>
      <c r="J415" s="38" t="str">
        <f>IF(D415&gt;=('28 Populations and thresholds'!$I$201),"YES"," ")</f>
        <v>YES</v>
      </c>
      <c r="K415" s="38" t="str">
        <f>IF(J415="YES"," ",IF(D415&gt;=('28 Populations and thresholds'!$I$201)*0.25,"YES"))</f>
        <v xml:space="preserve"> </v>
      </c>
      <c r="L415" s="38" t="b">
        <f>OR('28 Populations and thresholds'!$J$201="CR",'28 Populations and thresholds'!$J$201="EN",'28 Populations and thresholds'!$J$201="VU")</f>
        <v>0</v>
      </c>
      <c r="M415" s="75">
        <f>D415/'28 Populations and thresholds'!$H$201</f>
        <v>2.0039999999999999E-2</v>
      </c>
      <c r="N415" s="263" t="str">
        <f t="shared" si="26"/>
        <v xml:space="preserve"> </v>
      </c>
      <c r="O415" s="9"/>
      <c r="P415" s="263" t="str">
        <f t="shared" si="27"/>
        <v xml:space="preserve"> </v>
      </c>
    </row>
    <row r="416" spans="1:16" x14ac:dyDescent="0.2">
      <c r="A416" s="267" t="s">
        <v>1861</v>
      </c>
      <c r="B416" s="268" t="s">
        <v>1092</v>
      </c>
      <c r="C416" s="280" t="s">
        <v>3473</v>
      </c>
      <c r="D416" s="270">
        <v>3114</v>
      </c>
      <c r="E416" s="271">
        <v>31686</v>
      </c>
      <c r="F416" s="263" t="str">
        <f t="shared" si="24"/>
        <v xml:space="preserve"> </v>
      </c>
      <c r="G416" s="267" t="s">
        <v>21</v>
      </c>
      <c r="H416" s="267" t="s">
        <v>614</v>
      </c>
      <c r="I416" s="263" t="str">
        <f t="shared" si="25"/>
        <v xml:space="preserve"> </v>
      </c>
      <c r="J416" s="272" t="str">
        <f>IF(D416&gt;=('28 Populations and thresholds'!$I$190),"YES"," ")</f>
        <v>YES</v>
      </c>
      <c r="K416" s="272" t="str">
        <f>IF(J416="YES"," ",IF(D416&gt;=('28 Populations and thresholds'!$I$190)*0.25,"YES"))</f>
        <v xml:space="preserve"> </v>
      </c>
      <c r="L416" s="272" t="b">
        <f>OR('28 Populations and thresholds'!$J$190="CR",'28 Populations and thresholds'!$J$190="EN",'28 Populations and thresholds'!$J$190="VU")</f>
        <v>0</v>
      </c>
      <c r="M416" s="273">
        <f>D416/'28 Populations and thresholds'!$H$190</f>
        <v>3.1140000000000001E-2</v>
      </c>
      <c r="N416" s="263" t="str">
        <f t="shared" si="26"/>
        <v xml:space="preserve"> </v>
      </c>
      <c r="O416" s="275"/>
      <c r="P416" s="263" t="str">
        <f t="shared" si="27"/>
        <v xml:space="preserve"> </v>
      </c>
    </row>
    <row r="417" spans="1:21" x14ac:dyDescent="0.2">
      <c r="A417" s="12" t="s">
        <v>1618</v>
      </c>
      <c r="B417" s="9" t="s">
        <v>1617</v>
      </c>
      <c r="C417" s="4" t="s">
        <v>1688</v>
      </c>
      <c r="D417" s="5">
        <v>134</v>
      </c>
      <c r="E417" s="1" t="s">
        <v>207</v>
      </c>
      <c r="F417" s="263" t="str">
        <f t="shared" si="24"/>
        <v xml:space="preserve"> </v>
      </c>
      <c r="G417" s="13" t="s">
        <v>139</v>
      </c>
      <c r="I417" s="263" t="str">
        <f t="shared" si="25"/>
        <v xml:space="preserve"> </v>
      </c>
      <c r="J417" s="38" t="str">
        <f>IF(D417&gt;=('28 Populations and thresholds'!$I$47),"YES"," ")</f>
        <v>YES</v>
      </c>
      <c r="K417" s="38" t="str">
        <f>IF(J417="YES"," ",IF(D417&gt;=('28 Populations and thresholds'!$I$47)*0.25,"YES"))</f>
        <v xml:space="preserve"> </v>
      </c>
      <c r="L417" s="38" t="b">
        <f>OR('28 Populations and thresholds'!$J$47="CR",'28 Populations and thresholds'!$J$47="EN",'28 Populations and thresholds'!$J$47="VU")</f>
        <v>0</v>
      </c>
      <c r="M417" s="75">
        <f>D417/'28 Populations and thresholds'!$H$47</f>
        <v>1.34E-2</v>
      </c>
      <c r="N417" s="263" t="str">
        <f t="shared" si="26"/>
        <v xml:space="preserve"> </v>
      </c>
      <c r="O417" s="121"/>
      <c r="P417" s="263" t="str">
        <f t="shared" si="27"/>
        <v xml:space="preserve"> </v>
      </c>
    </row>
    <row r="418" spans="1:21" x14ac:dyDescent="0.2">
      <c r="A418" s="12" t="s">
        <v>1618</v>
      </c>
      <c r="B418" s="9" t="s">
        <v>1617</v>
      </c>
      <c r="C418" s="4" t="s">
        <v>3724</v>
      </c>
      <c r="D418" s="5">
        <v>42</v>
      </c>
      <c r="E418" s="148">
        <v>36312</v>
      </c>
      <c r="F418" s="263" t="str">
        <f t="shared" si="24"/>
        <v xml:space="preserve"> </v>
      </c>
      <c r="G418" s="13" t="s">
        <v>4019</v>
      </c>
      <c r="I418" s="263" t="str">
        <f t="shared" si="25"/>
        <v xml:space="preserve"> </v>
      </c>
      <c r="J418" s="38" t="str">
        <f>IF(D418&gt;=('28 Populations and thresholds'!$I$46),"YES"," ")</f>
        <v>YES</v>
      </c>
      <c r="K418" s="38" t="str">
        <f>IF(J418="YES"," ",IF(D418&gt;=('28 Populations and thresholds'!$I$46)*0.25,"YES"))</f>
        <v xml:space="preserve"> </v>
      </c>
      <c r="L418" s="38" t="b">
        <f>OR('28 Populations and thresholds'!$J$46="CR",'28 Populations and thresholds'!$J$46="EN",'28 Populations and thresholds'!$J$46="VU")</f>
        <v>1</v>
      </c>
      <c r="M418" s="75">
        <f>D418/'28 Populations and thresholds'!$H$46</f>
        <v>0.21</v>
      </c>
      <c r="N418" s="263" t="str">
        <f t="shared" si="26"/>
        <v xml:space="preserve"> </v>
      </c>
      <c r="P418" s="263" t="str">
        <f t="shared" si="27"/>
        <v xml:space="preserve"> </v>
      </c>
    </row>
    <row r="419" spans="1:21" x14ac:dyDescent="0.2">
      <c r="A419" s="12" t="s">
        <v>1618</v>
      </c>
      <c r="B419" s="4" t="s">
        <v>1617</v>
      </c>
      <c r="C419" s="4" t="s">
        <v>1672</v>
      </c>
      <c r="D419" s="5">
        <v>784</v>
      </c>
      <c r="E419" s="1" t="s">
        <v>207</v>
      </c>
      <c r="F419" s="263" t="str">
        <f t="shared" si="24"/>
        <v xml:space="preserve"> </v>
      </c>
      <c r="G419" s="13" t="s">
        <v>139</v>
      </c>
      <c r="I419" s="263" t="str">
        <f t="shared" si="25"/>
        <v xml:space="preserve"> </v>
      </c>
      <c r="J419" s="38" t="str">
        <f>IF(D419&gt;=('28 Populations and thresholds'!$I$42),"YES"," ")</f>
        <v>YES</v>
      </c>
      <c r="K419" s="38" t="str">
        <f>IF(J419="YES"," ",IF(D419&gt;=('28 Populations and thresholds'!$I$42)*0.25,"YES"))</f>
        <v xml:space="preserve"> </v>
      </c>
      <c r="L419" s="38" t="b">
        <f>OR('28 Populations and thresholds'!$J$42="CR",'28 Populations and thresholds'!$J$42="EN",'28 Populations and thresholds'!$J$42="VU")</f>
        <v>0</v>
      </c>
      <c r="M419" s="75">
        <f>D419/'28 Populations and thresholds'!$H$42</f>
        <v>7.8399999999999997E-2</v>
      </c>
      <c r="N419" s="263" t="str">
        <f t="shared" si="26"/>
        <v xml:space="preserve"> </v>
      </c>
      <c r="P419" s="263" t="str">
        <f t="shared" si="27"/>
        <v xml:space="preserve"> </v>
      </c>
    </row>
    <row r="420" spans="1:21" x14ac:dyDescent="0.2">
      <c r="A420" s="12" t="s">
        <v>1618</v>
      </c>
      <c r="B420" s="9" t="s">
        <v>1617</v>
      </c>
      <c r="C420" s="4" t="s">
        <v>3412</v>
      </c>
      <c r="D420" s="5">
        <v>287</v>
      </c>
      <c r="E420" s="104">
        <v>2005</v>
      </c>
      <c r="F420" s="263" t="str">
        <f t="shared" si="24"/>
        <v xml:space="preserve"> </v>
      </c>
      <c r="G420" s="13" t="s">
        <v>139</v>
      </c>
      <c r="H420" s="13" t="s">
        <v>3388</v>
      </c>
      <c r="I420" s="263" t="str">
        <f t="shared" si="25"/>
        <v xml:space="preserve"> </v>
      </c>
      <c r="J420" s="38" t="str">
        <f>IF(D420&gt;=('28 Populations and thresholds'!$I$115),"YES"," ")</f>
        <v>YES</v>
      </c>
      <c r="K420" s="38" t="str">
        <f>IF(J420="YES"," ",IF(D420&gt;=('28 Populations and thresholds'!$I$115)*0.25,"YES"))</f>
        <v xml:space="preserve"> </v>
      </c>
      <c r="L420" s="38" t="b">
        <f>OR('28 Populations and thresholds'!$J$115="CR",'28 Populations and thresholds'!$J$115="EN",'28 Populations and thresholds'!$J$115="VU")</f>
        <v>1</v>
      </c>
      <c r="M420" s="75">
        <f>D420/'28 Populations and thresholds'!$H$115</f>
        <v>0.28699999999999998</v>
      </c>
      <c r="N420" s="263" t="str">
        <f t="shared" si="26"/>
        <v xml:space="preserve"> </v>
      </c>
      <c r="P420" s="263" t="str">
        <f t="shared" si="27"/>
        <v xml:space="preserve"> </v>
      </c>
    </row>
    <row r="421" spans="1:21" x14ac:dyDescent="0.2">
      <c r="A421" s="12" t="s">
        <v>1618</v>
      </c>
      <c r="B421" s="9" t="s">
        <v>1617</v>
      </c>
      <c r="C421" s="111" t="s">
        <v>3713</v>
      </c>
      <c r="D421" s="5">
        <v>873</v>
      </c>
      <c r="E421" s="1" t="s">
        <v>207</v>
      </c>
      <c r="F421" s="263" t="str">
        <f t="shared" si="24"/>
        <v xml:space="preserve"> </v>
      </c>
      <c r="G421" s="13" t="s">
        <v>139</v>
      </c>
      <c r="I421" s="263" t="str">
        <f t="shared" si="25"/>
        <v xml:space="preserve"> </v>
      </c>
      <c r="J421" s="38" t="str">
        <f>IF(D421&gt;=('28 Populations and thresholds'!$I$9),"YES"," ")</f>
        <v>YES</v>
      </c>
      <c r="K421" s="38" t="str">
        <f>IF(J421="YES"," ",IF(D421&gt;=('28 Populations and thresholds'!$I$9)*0.25,"YES"))</f>
        <v xml:space="preserve"> </v>
      </c>
      <c r="L421" s="38" t="b">
        <f>OR('28 Populations and thresholds'!$J$9="CR",'28 Populations and thresholds'!$J$9="EN",'28 Populations and thresholds'!$J$9="VU")</f>
        <v>0</v>
      </c>
      <c r="M421" s="75">
        <f>D421/'28 Populations and thresholds'!$H$9</f>
        <v>0.17460000000000001</v>
      </c>
      <c r="N421" s="263" t="str">
        <f t="shared" si="26"/>
        <v xml:space="preserve"> </v>
      </c>
      <c r="P421" s="263" t="str">
        <f t="shared" si="27"/>
        <v xml:space="preserve"> </v>
      </c>
      <c r="Q421" s="4"/>
      <c r="R421" s="4"/>
      <c r="S421" s="4"/>
      <c r="T421" s="4"/>
      <c r="U421" s="4"/>
    </row>
    <row r="422" spans="1:21" x14ac:dyDescent="0.2">
      <c r="A422" s="12" t="s">
        <v>1618</v>
      </c>
      <c r="B422" s="9" t="s">
        <v>3520</v>
      </c>
      <c r="C422" s="4" t="s">
        <v>3519</v>
      </c>
      <c r="D422" s="5">
        <v>17748</v>
      </c>
      <c r="E422" s="104">
        <v>2005</v>
      </c>
      <c r="F422" s="263" t="str">
        <f t="shared" si="24"/>
        <v xml:space="preserve"> </v>
      </c>
      <c r="G422" s="12" t="s">
        <v>139</v>
      </c>
      <c r="H422" s="12" t="s">
        <v>3388</v>
      </c>
      <c r="I422" s="263" t="str">
        <f t="shared" si="25"/>
        <v xml:space="preserve"> </v>
      </c>
      <c r="J422" s="38" t="str">
        <f>IF(D422&gt;=('28 Populations and thresholds'!$I$56),"YES"," ")</f>
        <v>YES</v>
      </c>
      <c r="K422" s="38" t="str">
        <f>IF(J422="YES"," ",IF(D422&gt;=('28 Populations and thresholds'!$I$56)*0.25,"YES"))</f>
        <v xml:space="preserve"> </v>
      </c>
      <c r="L422" s="38" t="b">
        <f>OR('28 Populations and thresholds'!$J$56="CR",'28 Populations and thresholds'!$J$56="EN",'28 Populations and thresholds'!$J$56="VU")</f>
        <v>0</v>
      </c>
      <c r="M422" s="75">
        <f>D422/'28 Populations and thresholds'!$H$56</f>
        <v>1.7748E-2</v>
      </c>
      <c r="N422" s="263" t="str">
        <f t="shared" si="26"/>
        <v xml:space="preserve"> </v>
      </c>
      <c r="P422" s="263" t="str">
        <f t="shared" si="27"/>
        <v xml:space="preserve"> </v>
      </c>
    </row>
    <row r="423" spans="1:21" x14ac:dyDescent="0.2">
      <c r="A423" s="12" t="s">
        <v>1618</v>
      </c>
      <c r="B423" s="9" t="s">
        <v>1617</v>
      </c>
      <c r="C423" s="4" t="s">
        <v>3612</v>
      </c>
      <c r="D423" s="5">
        <v>3180</v>
      </c>
      <c r="E423" s="104">
        <v>2005</v>
      </c>
      <c r="F423" s="263" t="str">
        <f t="shared" si="24"/>
        <v xml:space="preserve"> </v>
      </c>
      <c r="G423" s="12" t="s">
        <v>139</v>
      </c>
      <c r="H423" s="12" t="s">
        <v>3388</v>
      </c>
      <c r="I423" s="263" t="str">
        <f t="shared" si="25"/>
        <v xml:space="preserve"> </v>
      </c>
      <c r="J423" s="38" t="str">
        <f>IF(D423&gt;=('28 Populations and thresholds'!$I$93),"YES"," ")</f>
        <v>YES</v>
      </c>
      <c r="K423" s="38" t="str">
        <f>IF(J423="YES"," ",IF(D423&gt;=('28 Populations and thresholds'!$I$93)*0.25,"YES"))</f>
        <v xml:space="preserve"> </v>
      </c>
      <c r="L423" s="38" t="b">
        <f>OR('28 Populations and thresholds'!$J$93="CR",'28 Populations and thresholds'!$J$93="EN",'28 Populations and thresholds'!$J$93="VU")</f>
        <v>0</v>
      </c>
      <c r="M423" s="75">
        <f>D423/'28 Populations and thresholds'!$H$93</f>
        <v>1.5900000000000001E-2</v>
      </c>
      <c r="N423" s="263" t="str">
        <f t="shared" si="26"/>
        <v xml:space="preserve"> </v>
      </c>
      <c r="P423" s="263" t="str">
        <f t="shared" si="27"/>
        <v xml:space="preserve"> </v>
      </c>
    </row>
    <row r="424" spans="1:21" x14ac:dyDescent="0.2">
      <c r="A424" s="275" t="s">
        <v>1618</v>
      </c>
      <c r="B424" s="269" t="s">
        <v>1621</v>
      </c>
      <c r="C424" s="280" t="s">
        <v>3713</v>
      </c>
      <c r="D424" s="279">
        <v>55</v>
      </c>
      <c r="E424" s="284" t="s">
        <v>69</v>
      </c>
      <c r="F424" s="263" t="str">
        <f t="shared" si="24"/>
        <v xml:space="preserve"> </v>
      </c>
      <c r="G424" s="275" t="s">
        <v>139</v>
      </c>
      <c r="H424" s="275"/>
      <c r="I424" s="263" t="str">
        <f t="shared" si="25"/>
        <v xml:space="preserve"> </v>
      </c>
      <c r="J424" s="272" t="str">
        <f>IF(D424&gt;=('28 Populations and thresholds'!$I$9),"YES"," ")</f>
        <v>YES</v>
      </c>
      <c r="K424" s="272" t="str">
        <f>IF(J424="YES"," ",IF(D424&gt;=('28 Populations and thresholds'!$I$9)*0.25,"YES"))</f>
        <v xml:space="preserve"> </v>
      </c>
      <c r="L424" s="272" t="b">
        <f>OR('28 Populations and thresholds'!$J$9="CR",'28 Populations and thresholds'!$J$9="EN",'28 Populations and thresholds'!$J$9="VU")</f>
        <v>0</v>
      </c>
      <c r="M424" s="273">
        <f>D424/'28 Populations and thresholds'!$H$9</f>
        <v>1.0999999999999999E-2</v>
      </c>
      <c r="N424" s="263" t="str">
        <f t="shared" si="26"/>
        <v xml:space="preserve"> </v>
      </c>
      <c r="O424" s="275"/>
      <c r="P424" s="263" t="str">
        <f t="shared" si="27"/>
        <v xml:space="preserve"> </v>
      </c>
      <c r="Q424" s="4"/>
      <c r="R424" s="4"/>
      <c r="S424" s="4"/>
      <c r="T424" s="4"/>
      <c r="U424" s="4"/>
    </row>
    <row r="425" spans="1:21" x14ac:dyDescent="0.2">
      <c r="A425" s="12" t="s">
        <v>1618</v>
      </c>
      <c r="B425" s="9" t="s">
        <v>1653</v>
      </c>
      <c r="C425" s="4" t="s">
        <v>3717</v>
      </c>
      <c r="D425" s="5">
        <v>1000</v>
      </c>
      <c r="E425" s="1" t="s">
        <v>1598</v>
      </c>
      <c r="F425" s="263" t="str">
        <f t="shared" si="24"/>
        <v xml:space="preserve"> </v>
      </c>
      <c r="G425" s="13" t="s">
        <v>139</v>
      </c>
      <c r="I425" s="263" t="str">
        <f t="shared" si="25"/>
        <v xml:space="preserve"> </v>
      </c>
      <c r="J425" s="38" t="str">
        <f>IF(D425&gt;=('28 Populations and thresholds'!$I$16),"YES"," ")</f>
        <v>YES</v>
      </c>
      <c r="K425" s="38" t="str">
        <f>IF(J425="YES"," ",IF(D425&gt;=('28 Populations and thresholds'!$I$16)*0.25,"YES"))</f>
        <v xml:space="preserve"> </v>
      </c>
      <c r="L425" s="38" t="b">
        <f>OR('28 Populations and thresholds'!$J$16="CR",'28 Populations and thresholds'!$J$16="EN",'28 Populations and thresholds'!$J$16="VU")</f>
        <v>0</v>
      </c>
      <c r="M425" s="75">
        <f>D425/'28 Populations and thresholds'!$H$16</f>
        <v>0.01</v>
      </c>
      <c r="N425" s="263" t="str">
        <f t="shared" si="26"/>
        <v xml:space="preserve"> </v>
      </c>
      <c r="P425" s="263" t="str">
        <f t="shared" si="27"/>
        <v xml:space="preserve"> </v>
      </c>
    </row>
    <row r="426" spans="1:21" x14ac:dyDescent="0.2">
      <c r="A426" s="12" t="s">
        <v>1618</v>
      </c>
      <c r="B426" s="9" t="s">
        <v>1653</v>
      </c>
      <c r="C426" s="4" t="s">
        <v>1636</v>
      </c>
      <c r="D426" s="5">
        <v>1000</v>
      </c>
      <c r="E426" s="1" t="s">
        <v>1598</v>
      </c>
      <c r="F426" s="263" t="str">
        <f t="shared" si="24"/>
        <v xml:space="preserve"> </v>
      </c>
      <c r="G426" s="13" t="s">
        <v>139</v>
      </c>
      <c r="I426" s="263" t="str">
        <f t="shared" si="25"/>
        <v xml:space="preserve"> </v>
      </c>
      <c r="J426" s="38" t="str">
        <f>IF(D426&gt;=('28 Populations and thresholds'!$I$18),"YES"," ")</f>
        <v>YES</v>
      </c>
      <c r="K426" s="38" t="str">
        <f>IF(J426="YES"," ",IF(D426&gt;=('28 Populations and thresholds'!$I$18)*0.25,"YES"))</f>
        <v xml:space="preserve"> </v>
      </c>
      <c r="L426" s="38" t="b">
        <f>OR('28 Populations and thresholds'!$J$18="CR",'28 Populations and thresholds'!$J$18="EN",'28 Populations and thresholds'!$J$18="VU")</f>
        <v>0</v>
      </c>
      <c r="M426" s="75">
        <f>D426/'28 Populations and thresholds'!$H$18</f>
        <v>0.01</v>
      </c>
      <c r="N426" s="263" t="str">
        <f t="shared" si="26"/>
        <v xml:space="preserve"> </v>
      </c>
      <c r="P426" s="263" t="str">
        <f t="shared" si="27"/>
        <v xml:space="preserve"> </v>
      </c>
    </row>
    <row r="427" spans="1:21" x14ac:dyDescent="0.2">
      <c r="A427" s="275" t="s">
        <v>1618</v>
      </c>
      <c r="B427" s="269" t="s">
        <v>4090</v>
      </c>
      <c r="C427" s="269" t="s">
        <v>3724</v>
      </c>
      <c r="D427" s="279">
        <v>70</v>
      </c>
      <c r="E427" s="281">
        <v>35947</v>
      </c>
      <c r="F427" s="263" t="str">
        <f t="shared" si="24"/>
        <v xml:space="preserve"> </v>
      </c>
      <c r="G427" s="275" t="s">
        <v>4019</v>
      </c>
      <c r="H427" s="275"/>
      <c r="I427" s="263" t="str">
        <f t="shared" si="25"/>
        <v xml:space="preserve"> </v>
      </c>
      <c r="J427" s="272" t="str">
        <f>IF(D427&gt;=('28 Populations and thresholds'!$I$46),"YES"," ")</f>
        <v>YES</v>
      </c>
      <c r="K427" s="272" t="str">
        <f>IF(J427="YES"," ",IF(D427&gt;=('28 Populations and thresholds'!$I$46)*0.25,"YES"))</f>
        <v xml:space="preserve"> </v>
      </c>
      <c r="L427" s="272" t="b">
        <f>OR('28 Populations and thresholds'!$J$46="CR",'28 Populations and thresholds'!$J$46="EN",'28 Populations and thresholds'!$J$46="VU")</f>
        <v>1</v>
      </c>
      <c r="M427" s="273">
        <f>D427/'28 Populations and thresholds'!$H$46</f>
        <v>0.35</v>
      </c>
      <c r="N427" s="263" t="str">
        <f t="shared" si="26"/>
        <v xml:space="preserve"> </v>
      </c>
      <c r="O427" s="275"/>
      <c r="P427" s="263" t="str">
        <f t="shared" si="27"/>
        <v xml:space="preserve"> </v>
      </c>
    </row>
    <row r="428" spans="1:21" x14ac:dyDescent="0.2">
      <c r="A428" s="12" t="s">
        <v>1618</v>
      </c>
      <c r="B428" s="4" t="s">
        <v>3414</v>
      </c>
      <c r="C428" s="111" t="s">
        <v>3412</v>
      </c>
      <c r="D428" s="5">
        <v>125</v>
      </c>
      <c r="E428" s="104">
        <v>2007</v>
      </c>
      <c r="F428" s="263" t="str">
        <f t="shared" si="24"/>
        <v xml:space="preserve"> </v>
      </c>
      <c r="G428" s="13" t="s">
        <v>139</v>
      </c>
      <c r="H428" s="13" t="s">
        <v>3388</v>
      </c>
      <c r="I428" s="263" t="str">
        <f t="shared" si="25"/>
        <v xml:space="preserve"> </v>
      </c>
      <c r="J428" s="38" t="str">
        <f>IF(D428&gt;=('28 Populations and thresholds'!$I$115),"YES"," ")</f>
        <v>YES</v>
      </c>
      <c r="K428" s="38" t="str">
        <f>IF(J428="YES"," ",IF(D428&gt;=('28 Populations and thresholds'!$I$115)*0.25,"YES"))</f>
        <v xml:space="preserve"> </v>
      </c>
      <c r="L428" s="38" t="b">
        <f>OR('28 Populations and thresholds'!$J$115="CR",'28 Populations and thresholds'!$J$115="EN",'28 Populations and thresholds'!$J$115="VU")</f>
        <v>1</v>
      </c>
      <c r="M428" s="75">
        <f>D428/'28 Populations and thresholds'!$H$115</f>
        <v>0.125</v>
      </c>
      <c r="N428" s="263" t="str">
        <f t="shared" si="26"/>
        <v xml:space="preserve"> </v>
      </c>
      <c r="P428" s="263" t="str">
        <f t="shared" si="27"/>
        <v xml:space="preserve"> </v>
      </c>
    </row>
    <row r="429" spans="1:21" x14ac:dyDescent="0.2">
      <c r="A429" s="267" t="s">
        <v>1618</v>
      </c>
      <c r="B429" s="268" t="s">
        <v>1085</v>
      </c>
      <c r="C429" s="269" t="s">
        <v>3776</v>
      </c>
      <c r="D429" s="270">
        <v>400</v>
      </c>
      <c r="E429" s="271">
        <v>35065</v>
      </c>
      <c r="F429" s="263" t="str">
        <f t="shared" si="24"/>
        <v xml:space="preserve"> </v>
      </c>
      <c r="G429" s="267" t="s">
        <v>21</v>
      </c>
      <c r="H429" s="267" t="s">
        <v>849</v>
      </c>
      <c r="I429" s="263" t="str">
        <f t="shared" si="25"/>
        <v xml:space="preserve"> </v>
      </c>
      <c r="J429" s="272" t="str">
        <f>IF(D429&gt;=('28 Populations and thresholds'!$I$210),"YES"," ")</f>
        <v>YES</v>
      </c>
      <c r="K429" s="272" t="str">
        <f>IF(J429="YES"," ",IF(D429&gt;=('28 Populations and thresholds'!$I$210)*0.25,"YES"))</f>
        <v xml:space="preserve"> </v>
      </c>
      <c r="L429" s="272" t="b">
        <f>OR('28 Populations and thresholds'!$J$210="CR",'28 Populations and thresholds'!$J$210="EN",'28 Populations and thresholds'!$J$210="VU")</f>
        <v>0</v>
      </c>
      <c r="M429" s="273">
        <f>D429/'28 Populations and thresholds'!$H$210</f>
        <v>1.6E-2</v>
      </c>
      <c r="N429" s="263" t="str">
        <f t="shared" si="26"/>
        <v xml:space="preserve"> </v>
      </c>
      <c r="O429" s="269"/>
      <c r="P429" s="263" t="str">
        <f t="shared" si="27"/>
        <v xml:space="preserve"> </v>
      </c>
    </row>
    <row r="430" spans="1:21" x14ac:dyDescent="0.2">
      <c r="A430" s="267" t="s">
        <v>1618</v>
      </c>
      <c r="B430" s="268" t="s">
        <v>1085</v>
      </c>
      <c r="C430" s="280" t="s">
        <v>3472</v>
      </c>
      <c r="D430" s="270">
        <v>13</v>
      </c>
      <c r="E430" s="271">
        <v>35094</v>
      </c>
      <c r="F430" s="263" t="str">
        <f t="shared" si="24"/>
        <v xml:space="preserve"> </v>
      </c>
      <c r="G430" s="267" t="s">
        <v>21</v>
      </c>
      <c r="H430" s="267" t="s">
        <v>849</v>
      </c>
      <c r="I430" s="263" t="str">
        <f t="shared" si="25"/>
        <v xml:space="preserve"> </v>
      </c>
      <c r="J430" s="272" t="str">
        <f>IF(D430&gt;=('28 Populations and thresholds'!$I$188),"YES"," ")</f>
        <v>YES</v>
      </c>
      <c r="K430" s="272" t="str">
        <f>IF(J430="YES"," ",IF(D430&gt;=('28 Populations and thresholds'!$I$188)*0.25,"YES"))</f>
        <v xml:space="preserve"> </v>
      </c>
      <c r="L430" s="272" t="b">
        <f>OR('28 Populations and thresholds'!$J$188="CR",'28 Populations and thresholds'!$J$188="EN",'28 Populations and thresholds'!$J$188="VU")</f>
        <v>1</v>
      </c>
      <c r="M430" s="273">
        <f>D430/'28 Populations and thresholds'!$H$188</f>
        <v>2.1666666666666667E-2</v>
      </c>
      <c r="N430" s="263" t="str">
        <f t="shared" si="26"/>
        <v xml:space="preserve"> </v>
      </c>
      <c r="O430" s="269"/>
      <c r="P430" s="263" t="str">
        <f t="shared" si="27"/>
        <v xml:space="preserve"> </v>
      </c>
      <c r="Q430" s="4"/>
      <c r="R430" s="4"/>
      <c r="S430" s="4"/>
      <c r="T430" s="4"/>
      <c r="U430" s="4"/>
    </row>
    <row r="431" spans="1:21" s="4" customFormat="1" x14ac:dyDescent="0.2">
      <c r="A431" s="12" t="s">
        <v>1618</v>
      </c>
      <c r="B431" s="4" t="s">
        <v>4602</v>
      </c>
      <c r="C431" s="4" t="s">
        <v>3724</v>
      </c>
      <c r="D431" s="105">
        <v>84</v>
      </c>
      <c r="E431" s="172">
        <v>36678</v>
      </c>
      <c r="F431" s="263" t="str">
        <f t="shared" si="24"/>
        <v xml:space="preserve"> </v>
      </c>
      <c r="G431" s="12" t="s">
        <v>4019</v>
      </c>
      <c r="H431" s="12"/>
      <c r="I431" s="263" t="str">
        <f t="shared" si="25"/>
        <v xml:space="preserve"> </v>
      </c>
      <c r="J431" s="38" t="str">
        <f>IF(D431&gt;=('28 Populations and thresholds'!$I$46),"YES"," ")</f>
        <v>YES</v>
      </c>
      <c r="K431" s="38" t="str">
        <f>IF(J431="YES"," ",IF(D431&gt;=('28 Populations and thresholds'!$I$46)*0.25,"YES"))</f>
        <v xml:space="preserve"> </v>
      </c>
      <c r="L431" s="38" t="b">
        <f>OR('28 Populations and thresholds'!$J$46="CR",'28 Populations and thresholds'!$J$46="EN",'28 Populations and thresholds'!$J$46="VU")</f>
        <v>1</v>
      </c>
      <c r="M431" s="75">
        <f>D431/'28 Populations and thresholds'!$H$46</f>
        <v>0.42</v>
      </c>
      <c r="N431" s="263" t="str">
        <f t="shared" si="26"/>
        <v xml:space="preserve"> </v>
      </c>
      <c r="O431" s="12"/>
      <c r="P431" s="263" t="str">
        <f t="shared" si="27"/>
        <v xml:space="preserve"> </v>
      </c>
    </row>
    <row r="432" spans="1:21" x14ac:dyDescent="0.2">
      <c r="A432" s="12" t="s">
        <v>1618</v>
      </c>
      <c r="B432" s="4" t="s">
        <v>4602</v>
      </c>
      <c r="C432" s="4" t="s">
        <v>1672</v>
      </c>
      <c r="D432" s="5">
        <v>230</v>
      </c>
      <c r="E432" s="1" t="s">
        <v>207</v>
      </c>
      <c r="F432" s="263" t="str">
        <f t="shared" si="24"/>
        <v xml:space="preserve"> </v>
      </c>
      <c r="G432" s="13" t="s">
        <v>139</v>
      </c>
      <c r="I432" s="263" t="str">
        <f t="shared" si="25"/>
        <v xml:space="preserve"> </v>
      </c>
      <c r="J432" s="38" t="str">
        <f>IF(D432&gt;=('28 Populations and thresholds'!$I$42),"YES"," ")</f>
        <v>YES</v>
      </c>
      <c r="K432" s="38" t="str">
        <f>IF(J432="YES"," ",IF(D432&gt;=('28 Populations and thresholds'!$I$42)*0.25,"YES"))</f>
        <v xml:space="preserve"> </v>
      </c>
      <c r="L432" s="38" t="b">
        <f>OR('28 Populations and thresholds'!$J$42="CR",'28 Populations and thresholds'!$J$42="EN",'28 Populations and thresholds'!$J$42="VU")</f>
        <v>0</v>
      </c>
      <c r="M432" s="75">
        <f>D432/'28 Populations and thresholds'!$H$42</f>
        <v>2.3E-2</v>
      </c>
      <c r="N432" s="263" t="str">
        <f t="shared" si="26"/>
        <v xml:space="preserve"> </v>
      </c>
      <c r="P432" s="263" t="str">
        <f t="shared" si="27"/>
        <v xml:space="preserve"> </v>
      </c>
    </row>
    <row r="433" spans="1:16" s="4" customFormat="1" x14ac:dyDescent="0.2">
      <c r="A433" s="275" t="s">
        <v>1618</v>
      </c>
      <c r="B433" s="269" t="s">
        <v>1687</v>
      </c>
      <c r="C433" s="269" t="s">
        <v>3724</v>
      </c>
      <c r="D433" s="279">
        <v>29</v>
      </c>
      <c r="E433" s="284" t="s">
        <v>207</v>
      </c>
      <c r="F433" s="263" t="str">
        <f t="shared" si="24"/>
        <v xml:space="preserve"> </v>
      </c>
      <c r="G433" s="275" t="s">
        <v>139</v>
      </c>
      <c r="H433" s="275"/>
      <c r="I433" s="263" t="str">
        <f t="shared" si="25"/>
        <v xml:space="preserve"> </v>
      </c>
      <c r="J433" s="272" t="str">
        <f>IF(D433&gt;=('28 Populations and thresholds'!$I$46),"YES"," ")</f>
        <v>YES</v>
      </c>
      <c r="K433" s="272" t="str">
        <f>IF(J433="YES"," ",IF(D433&gt;=('28 Populations and thresholds'!$I$46)*0.25,"YES"))</f>
        <v xml:space="preserve"> </v>
      </c>
      <c r="L433" s="272" t="b">
        <f>OR('28 Populations and thresholds'!$J$46="CR",'28 Populations and thresholds'!$J$46="EN",'28 Populations and thresholds'!$J$46="VU")</f>
        <v>1</v>
      </c>
      <c r="M433" s="273">
        <f>D433/'28 Populations and thresholds'!$H$46</f>
        <v>0.14499999999999999</v>
      </c>
      <c r="N433" s="263" t="str">
        <f t="shared" si="26"/>
        <v xml:space="preserve"> </v>
      </c>
      <c r="O433" s="275"/>
      <c r="P433" s="263" t="str">
        <f t="shared" si="27"/>
        <v xml:space="preserve"> </v>
      </c>
    </row>
    <row r="434" spans="1:16" s="4" customFormat="1" x14ac:dyDescent="0.2">
      <c r="A434" s="12" t="s">
        <v>1618</v>
      </c>
      <c r="B434" s="4" t="s">
        <v>4088</v>
      </c>
      <c r="C434" s="4" t="s">
        <v>3724</v>
      </c>
      <c r="D434" s="105">
        <v>20</v>
      </c>
      <c r="E434" s="165" t="s">
        <v>4081</v>
      </c>
      <c r="F434" s="263" t="str">
        <f t="shared" si="24"/>
        <v xml:space="preserve"> </v>
      </c>
      <c r="G434" s="12" t="s">
        <v>4019</v>
      </c>
      <c r="H434" s="12"/>
      <c r="I434" s="263" t="str">
        <f t="shared" si="25"/>
        <v xml:space="preserve"> </v>
      </c>
      <c r="J434" s="38" t="str">
        <f>IF(D434&gt;=('28 Populations and thresholds'!$I$46),"YES"," ")</f>
        <v>YES</v>
      </c>
      <c r="K434" s="38" t="str">
        <f>IF(J434="YES"," ",IF(D434&gt;=('28 Populations and thresholds'!$I$46)*0.25,"YES"))</f>
        <v xml:space="preserve"> </v>
      </c>
      <c r="L434" s="38" t="b">
        <f>OR('28 Populations and thresholds'!$J$46="CR",'28 Populations and thresholds'!$J$46="EN",'28 Populations and thresholds'!$J$46="VU")</f>
        <v>1</v>
      </c>
      <c r="M434" s="75">
        <f>D434/'28 Populations and thresholds'!$H$46</f>
        <v>0.1</v>
      </c>
      <c r="N434" s="263" t="str">
        <f t="shared" si="26"/>
        <v xml:space="preserve"> </v>
      </c>
      <c r="O434" s="12"/>
      <c r="P434" s="263" t="str">
        <f t="shared" si="27"/>
        <v xml:space="preserve"> </v>
      </c>
    </row>
    <row r="435" spans="1:16" s="4" customFormat="1" x14ac:dyDescent="0.2">
      <c r="A435" s="324" t="s">
        <v>1618</v>
      </c>
      <c r="B435" s="337" t="s">
        <v>4089</v>
      </c>
      <c r="C435" s="337" t="s">
        <v>3724</v>
      </c>
      <c r="D435" s="339">
        <v>15</v>
      </c>
      <c r="E435" s="354">
        <v>34425</v>
      </c>
      <c r="F435" s="263" t="str">
        <f t="shared" si="24"/>
        <v xml:space="preserve"> </v>
      </c>
      <c r="G435" s="324" t="s">
        <v>4019</v>
      </c>
      <c r="H435" s="324"/>
      <c r="I435" s="263" t="str">
        <f t="shared" si="25"/>
        <v xml:space="preserve"> </v>
      </c>
      <c r="J435" s="321" t="str">
        <f>IF(D435&gt;=('28 Populations and thresholds'!$I$46),"YES"," ")</f>
        <v>YES</v>
      </c>
      <c r="K435" s="321" t="str">
        <f>IF(J435="YES"," ",IF(D435&gt;=('28 Populations and thresholds'!$I$46)*0.25,"YES"))</f>
        <v xml:space="preserve"> </v>
      </c>
      <c r="L435" s="321" t="b">
        <f>OR('28 Populations and thresholds'!$J$46="CR",'28 Populations and thresholds'!$J$46="EN",'28 Populations and thresholds'!$J$46="VU")</f>
        <v>1</v>
      </c>
      <c r="M435" s="322">
        <f>D435/'28 Populations and thresholds'!$H$46</f>
        <v>7.4999999999999997E-2</v>
      </c>
      <c r="N435" s="263" t="str">
        <f t="shared" si="26"/>
        <v xml:space="preserve"> </v>
      </c>
      <c r="O435" s="324"/>
      <c r="P435" s="263" t="str">
        <f t="shared" si="27"/>
        <v xml:space="preserve"> </v>
      </c>
    </row>
    <row r="436" spans="1:16" s="4" customFormat="1" x14ac:dyDescent="0.2">
      <c r="A436" s="275" t="s">
        <v>1618</v>
      </c>
      <c r="B436" s="280" t="s">
        <v>4012</v>
      </c>
      <c r="C436" s="278" t="s">
        <v>3722</v>
      </c>
      <c r="D436" s="279">
        <v>27690</v>
      </c>
      <c r="E436" s="274">
        <v>2010</v>
      </c>
      <c r="F436" s="263" t="str">
        <f t="shared" si="24"/>
        <v xml:space="preserve"> </v>
      </c>
      <c r="G436" s="275"/>
      <c r="H436" s="275" t="s">
        <v>4311</v>
      </c>
      <c r="I436" s="263" t="str">
        <f t="shared" si="25"/>
        <v xml:space="preserve"> </v>
      </c>
      <c r="J436" s="272" t="str">
        <f>IF(D436&gt;=('28 Populations and thresholds'!$I$43),"YES"," ")</f>
        <v>YES</v>
      </c>
      <c r="K436" s="272" t="str">
        <f>IF(J436="YES"," ",IF(D436&gt;=('28 Populations and thresholds'!$I$43)*0.25,"YES"))</f>
        <v xml:space="preserve"> </v>
      </c>
      <c r="L436" s="272" t="b">
        <f>OR('28 Populations and thresholds'!$J$43="CR",'28 Populations and thresholds'!$J$43="EN",'28 Populations and thresholds'!$J$43="VU")</f>
        <v>0</v>
      </c>
      <c r="M436" s="273">
        <f>D436/'28 Populations and thresholds'!$H$43</f>
        <v>9.2299999999999993E-2</v>
      </c>
      <c r="N436" s="263" t="str">
        <f t="shared" si="26"/>
        <v xml:space="preserve"> </v>
      </c>
      <c r="O436" s="275" t="s">
        <v>4312</v>
      </c>
      <c r="P436" s="263" t="str">
        <f t="shared" si="27"/>
        <v xml:space="preserve"> </v>
      </c>
    </row>
    <row r="437" spans="1:16" s="4" customFormat="1" x14ac:dyDescent="0.2">
      <c r="A437" s="275" t="s">
        <v>1618</v>
      </c>
      <c r="B437" s="280" t="s">
        <v>4012</v>
      </c>
      <c r="C437" s="269" t="s">
        <v>1688</v>
      </c>
      <c r="D437" s="279">
        <v>2000</v>
      </c>
      <c r="E437" s="274">
        <v>2007</v>
      </c>
      <c r="F437" s="263" t="str">
        <f t="shared" si="24"/>
        <v xml:space="preserve"> </v>
      </c>
      <c r="G437" s="275"/>
      <c r="H437" s="275" t="s">
        <v>4011</v>
      </c>
      <c r="I437" s="263" t="str">
        <f t="shared" si="25"/>
        <v xml:space="preserve"> </v>
      </c>
      <c r="J437" s="272" t="str">
        <f>IF(D437&gt;=('28 Populations and thresholds'!$I$47),"YES"," ")</f>
        <v>YES</v>
      </c>
      <c r="K437" s="272" t="str">
        <f>IF(J437="YES"," ",IF(D437&gt;=('28 Populations and thresholds'!$I$47)*0.25,"YES"))</f>
        <v xml:space="preserve"> </v>
      </c>
      <c r="L437" s="272" t="b">
        <f>OR('28 Populations and thresholds'!$J$47="CR",'28 Populations and thresholds'!$J$47="EN",'28 Populations and thresholds'!$J$47="VU")</f>
        <v>0</v>
      </c>
      <c r="M437" s="273">
        <f>D437/'28 Populations and thresholds'!$H$47</f>
        <v>0.2</v>
      </c>
      <c r="N437" s="263" t="str">
        <f t="shared" si="26"/>
        <v xml:space="preserve"> </v>
      </c>
      <c r="O437" s="275" t="s">
        <v>4013</v>
      </c>
      <c r="P437" s="263" t="str">
        <f t="shared" si="27"/>
        <v xml:space="preserve"> </v>
      </c>
    </row>
    <row r="438" spans="1:16" s="4" customFormat="1" x14ac:dyDescent="0.2">
      <c r="A438" s="275" t="s">
        <v>1618</v>
      </c>
      <c r="B438" s="280" t="s">
        <v>4012</v>
      </c>
      <c r="C438" s="278" t="s">
        <v>3724</v>
      </c>
      <c r="D438" s="279">
        <v>292</v>
      </c>
      <c r="E438" s="274">
        <v>2011</v>
      </c>
      <c r="F438" s="263" t="str">
        <f t="shared" si="24"/>
        <v xml:space="preserve"> </v>
      </c>
      <c r="G438" s="275"/>
      <c r="H438" s="275" t="s">
        <v>4311</v>
      </c>
      <c r="I438" s="263" t="str">
        <f t="shared" si="25"/>
        <v xml:space="preserve"> </v>
      </c>
      <c r="J438" s="272" t="str">
        <f>IF(D438&gt;=('28 Populations and thresholds'!$I$46),"YES"," ")</f>
        <v>YES</v>
      </c>
      <c r="K438" s="272" t="str">
        <f>IF(J438="YES"," ",IF(D438&gt;=('28 Populations and thresholds'!$I$46)*0.25,"YES"))</f>
        <v xml:space="preserve"> </v>
      </c>
      <c r="L438" s="272" t="b">
        <f>OR('28 Populations and thresholds'!$J$46="CR",'28 Populations and thresholds'!$J$46="EN",'28 Populations and thresholds'!$J$46="VU")</f>
        <v>1</v>
      </c>
      <c r="M438" s="346">
        <v>1</v>
      </c>
      <c r="N438" s="263" t="str">
        <f t="shared" si="26"/>
        <v xml:space="preserve"> </v>
      </c>
      <c r="O438" s="275" t="s">
        <v>4313</v>
      </c>
      <c r="P438" s="263" t="str">
        <f t="shared" si="27"/>
        <v xml:space="preserve"> </v>
      </c>
    </row>
    <row r="439" spans="1:16" s="4" customFormat="1" x14ac:dyDescent="0.2">
      <c r="A439" s="275" t="s">
        <v>1618</v>
      </c>
      <c r="B439" s="280" t="s">
        <v>4012</v>
      </c>
      <c r="C439" s="269" t="s">
        <v>1672</v>
      </c>
      <c r="D439" s="279">
        <v>6242</v>
      </c>
      <c r="E439" s="281">
        <v>39142</v>
      </c>
      <c r="F439" s="263" t="str">
        <f t="shared" si="24"/>
        <v xml:space="preserve"> </v>
      </c>
      <c r="G439" s="275"/>
      <c r="H439" s="275" t="s">
        <v>4011</v>
      </c>
      <c r="I439" s="263" t="str">
        <f t="shared" si="25"/>
        <v xml:space="preserve"> </v>
      </c>
      <c r="J439" s="272" t="str">
        <f>IF(D439&gt;=('28 Populations and thresholds'!$I$42),"YES"," ")</f>
        <v>YES</v>
      </c>
      <c r="K439" s="272" t="str">
        <f>IF(J439="YES"," ",IF(D439&gt;=('28 Populations and thresholds'!$I$42)*0.25,"YES"))</f>
        <v xml:space="preserve"> </v>
      </c>
      <c r="L439" s="272" t="b">
        <f>OR('28 Populations and thresholds'!$J$42="CR",'28 Populations and thresholds'!$J$42="EN",'28 Populations and thresholds'!$J$42="VU")</f>
        <v>0</v>
      </c>
      <c r="M439" s="273">
        <f>D439/'28 Populations and thresholds'!$H$42</f>
        <v>0.62419999999999998</v>
      </c>
      <c r="N439" s="263" t="str">
        <f t="shared" si="26"/>
        <v xml:space="preserve"> </v>
      </c>
      <c r="O439" s="275" t="s">
        <v>4013</v>
      </c>
      <c r="P439" s="263" t="str">
        <f t="shared" si="27"/>
        <v xml:space="preserve"> </v>
      </c>
    </row>
    <row r="440" spans="1:16" s="4" customFormat="1" x14ac:dyDescent="0.2">
      <c r="A440" s="275" t="s">
        <v>1618</v>
      </c>
      <c r="B440" s="280" t="s">
        <v>4012</v>
      </c>
      <c r="C440" s="280" t="s">
        <v>3713</v>
      </c>
      <c r="D440" s="279">
        <v>5184</v>
      </c>
      <c r="E440" s="281">
        <v>39083</v>
      </c>
      <c r="F440" s="263" t="str">
        <f t="shared" si="24"/>
        <v xml:space="preserve"> </v>
      </c>
      <c r="G440" s="275"/>
      <c r="H440" s="275" t="s">
        <v>4011</v>
      </c>
      <c r="I440" s="263" t="str">
        <f t="shared" si="25"/>
        <v xml:space="preserve"> </v>
      </c>
      <c r="J440" s="272" t="str">
        <f>IF(D440&gt;=('28 Populations and thresholds'!$I$9),"YES"," ")</f>
        <v>YES</v>
      </c>
      <c r="K440" s="272" t="str">
        <f>IF(J440="YES"," ",IF(D440&gt;=('28 Populations and thresholds'!$I$9)*0.25,"YES"))</f>
        <v xml:space="preserve"> </v>
      </c>
      <c r="L440" s="272" t="b">
        <f>OR('28 Populations and thresholds'!$J$9="CR",'28 Populations and thresholds'!$J$9="EN",'28 Populations and thresholds'!$J$9="VU")</f>
        <v>0</v>
      </c>
      <c r="M440" s="346">
        <v>1</v>
      </c>
      <c r="N440" s="263" t="str">
        <f t="shared" si="26"/>
        <v xml:space="preserve"> </v>
      </c>
      <c r="O440" s="275" t="s">
        <v>4013</v>
      </c>
      <c r="P440" s="263" t="str">
        <f t="shared" si="27"/>
        <v xml:space="preserve"> </v>
      </c>
    </row>
    <row r="441" spans="1:16" s="4" customFormat="1" x14ac:dyDescent="0.2">
      <c r="A441" s="275" t="s">
        <v>1618</v>
      </c>
      <c r="B441" s="269" t="s">
        <v>1619</v>
      </c>
      <c r="C441" s="269" t="s">
        <v>1625</v>
      </c>
      <c r="D441" s="279">
        <v>1610</v>
      </c>
      <c r="E441" s="284" t="s">
        <v>1598</v>
      </c>
      <c r="F441" s="263" t="str">
        <f t="shared" si="24"/>
        <v xml:space="preserve"> </v>
      </c>
      <c r="G441" s="275" t="s">
        <v>139</v>
      </c>
      <c r="H441" s="275"/>
      <c r="I441" s="263" t="str">
        <f t="shared" si="25"/>
        <v xml:space="preserve"> </v>
      </c>
      <c r="J441" s="272" t="str">
        <f>IF(D441&gt;=('28 Populations and thresholds'!$I$11),"YES"," ")</f>
        <v>YES</v>
      </c>
      <c r="K441" s="272" t="str">
        <f>IF(J441="YES"," ",IF(D441&gt;=('28 Populations and thresholds'!$I$11)*0.25,"YES"))</f>
        <v xml:space="preserve"> </v>
      </c>
      <c r="L441" s="272" t="b">
        <f>OR('28 Populations and thresholds'!$J$11="CR",'28 Populations and thresholds'!$J$11="EN",'28 Populations and thresholds'!$J$11="VU")</f>
        <v>0</v>
      </c>
      <c r="M441" s="273">
        <f>D441/'28 Populations and thresholds'!$H$11</f>
        <v>1.61E-2</v>
      </c>
      <c r="N441" s="263" t="str">
        <f t="shared" si="26"/>
        <v xml:space="preserve"> </v>
      </c>
      <c r="O441" s="275"/>
      <c r="P441" s="263" t="str">
        <f t="shared" si="27"/>
        <v xml:space="preserve"> </v>
      </c>
    </row>
    <row r="442" spans="1:16" s="4" customFormat="1" x14ac:dyDescent="0.2">
      <c r="A442" s="275" t="s">
        <v>1618</v>
      </c>
      <c r="B442" s="269" t="s">
        <v>1619</v>
      </c>
      <c r="C442" s="269" t="s">
        <v>1636</v>
      </c>
      <c r="D442" s="279">
        <v>1068</v>
      </c>
      <c r="E442" s="284" t="s">
        <v>1598</v>
      </c>
      <c r="F442" s="263" t="str">
        <f t="shared" si="24"/>
        <v xml:space="preserve"> </v>
      </c>
      <c r="G442" s="275" t="s">
        <v>139</v>
      </c>
      <c r="H442" s="275"/>
      <c r="I442" s="263" t="str">
        <f t="shared" si="25"/>
        <v xml:space="preserve"> </v>
      </c>
      <c r="J442" s="272" t="str">
        <f>IF(D442&gt;=('28 Populations and thresholds'!$I$18),"YES"," ")</f>
        <v>YES</v>
      </c>
      <c r="K442" s="272" t="str">
        <f>IF(J442="YES"," ",IF(D442&gt;=('28 Populations and thresholds'!$I$18)*0.25,"YES"))</f>
        <v xml:space="preserve"> </v>
      </c>
      <c r="L442" s="272" t="b">
        <f>OR('28 Populations and thresholds'!$J$18="CR",'28 Populations and thresholds'!$J$18="EN",'28 Populations and thresholds'!$J$18="VU")</f>
        <v>0</v>
      </c>
      <c r="M442" s="273">
        <f>D442/'28 Populations and thresholds'!$H$18</f>
        <v>1.068E-2</v>
      </c>
      <c r="N442" s="263" t="str">
        <f t="shared" si="26"/>
        <v xml:space="preserve"> </v>
      </c>
      <c r="O442" s="275"/>
      <c r="P442" s="263" t="str">
        <f t="shared" si="27"/>
        <v xml:space="preserve"> </v>
      </c>
    </row>
    <row r="443" spans="1:16" s="4" customFormat="1" x14ac:dyDescent="0.2">
      <c r="A443" s="12" t="s">
        <v>1618</v>
      </c>
      <c r="B443" s="4" t="s">
        <v>4091</v>
      </c>
      <c r="C443" s="4" t="s">
        <v>3724</v>
      </c>
      <c r="D443" s="105">
        <v>22</v>
      </c>
      <c r="E443" s="172">
        <v>34425</v>
      </c>
      <c r="F443" s="263" t="str">
        <f t="shared" si="24"/>
        <v xml:space="preserve"> </v>
      </c>
      <c r="G443" s="12" t="s">
        <v>4019</v>
      </c>
      <c r="H443" s="12"/>
      <c r="I443" s="263" t="str">
        <f t="shared" si="25"/>
        <v xml:space="preserve"> </v>
      </c>
      <c r="J443" s="38" t="str">
        <f>IF(D443&gt;=('28 Populations and thresholds'!$I$46),"YES"," ")</f>
        <v>YES</v>
      </c>
      <c r="K443" s="38" t="str">
        <f>IF(J443="YES"," ",IF(D443&gt;=('28 Populations and thresholds'!$I$46)*0.25,"YES"))</f>
        <v xml:space="preserve"> </v>
      </c>
      <c r="L443" s="38" t="b">
        <f>OR('28 Populations and thresholds'!$J$46="CR",'28 Populations and thresholds'!$J$46="EN",'28 Populations and thresholds'!$J$46="VU")</f>
        <v>1</v>
      </c>
      <c r="M443" s="75">
        <f>D443/'28 Populations and thresholds'!$H$46</f>
        <v>0.11</v>
      </c>
      <c r="N443" s="263" t="str">
        <f t="shared" si="26"/>
        <v xml:space="preserve"> </v>
      </c>
      <c r="O443" s="12"/>
      <c r="P443" s="263" t="str">
        <f t="shared" si="27"/>
        <v xml:space="preserve"> </v>
      </c>
    </row>
    <row r="444" spans="1:16" s="4" customFormat="1" x14ac:dyDescent="0.2">
      <c r="A444" s="324" t="s">
        <v>1618</v>
      </c>
      <c r="B444" s="337" t="s">
        <v>1756</v>
      </c>
      <c r="C444" s="337" t="s">
        <v>1755</v>
      </c>
      <c r="D444" s="339">
        <v>300</v>
      </c>
      <c r="E444" s="355" t="s">
        <v>130</v>
      </c>
      <c r="F444" s="263" t="str">
        <f t="shared" si="24"/>
        <v xml:space="preserve"> </v>
      </c>
      <c r="G444" s="324" t="s">
        <v>139</v>
      </c>
      <c r="H444" s="324"/>
      <c r="I444" s="263" t="str">
        <f t="shared" si="25"/>
        <v xml:space="preserve"> </v>
      </c>
      <c r="J444" s="321" t="str">
        <f>IF(D444&gt;=('28 Populations and thresholds'!$I$226),"YES"," ")</f>
        <v>YES</v>
      </c>
      <c r="K444" s="321" t="str">
        <f>IF(J444="YES"," ",IF(D444&gt;=('28 Populations and thresholds'!$I$226)*0.25,"YES"))</f>
        <v xml:space="preserve"> </v>
      </c>
      <c r="L444" s="321" t="b">
        <f>OR('28 Populations and thresholds'!$J$226="CR",'28 Populations and thresholds'!$J$226="EN",'28 Populations and thresholds'!$J$226="VU")</f>
        <v>0</v>
      </c>
      <c r="M444" s="322">
        <f>D444/'28 Populations and thresholds'!$H$226</f>
        <v>1.2E-2</v>
      </c>
      <c r="N444" s="263" t="str">
        <f t="shared" si="26"/>
        <v xml:space="preserve"> </v>
      </c>
      <c r="O444" s="324"/>
      <c r="P444" s="263" t="str">
        <f t="shared" si="27"/>
        <v xml:space="preserve"> </v>
      </c>
    </row>
    <row r="445" spans="1:16" s="4" customFormat="1" x14ac:dyDescent="0.2">
      <c r="A445" s="275" t="s">
        <v>1314</v>
      </c>
      <c r="B445" s="277" t="s">
        <v>3999</v>
      </c>
      <c r="C445" s="280" t="s">
        <v>3540</v>
      </c>
      <c r="D445" s="279">
        <v>26398</v>
      </c>
      <c r="E445" s="284" t="s">
        <v>4004</v>
      </c>
      <c r="F445" s="263" t="str">
        <f t="shared" si="24"/>
        <v xml:space="preserve"> </v>
      </c>
      <c r="G445" s="275"/>
      <c r="H445" s="275" t="s">
        <v>4002</v>
      </c>
      <c r="I445" s="263" t="str">
        <f t="shared" si="25"/>
        <v xml:space="preserve"> </v>
      </c>
      <c r="J445" s="272" t="str">
        <f>IF(D445&gt;=('28 Populations and thresholds'!$I$60),"YES"," ")</f>
        <v>YES</v>
      </c>
      <c r="K445" s="272" t="str">
        <f>IF(J445="YES"," ",IF(D445&gt;=('28 Populations and thresholds'!$I$60)*0.25,"YES"))</f>
        <v xml:space="preserve"> </v>
      </c>
      <c r="L445" s="272" t="b">
        <f>OR('28 Populations and thresholds'!$J$60="CR",'28 Populations and thresholds'!$J$60="EN",'28 Populations and thresholds'!$J$60="VU")</f>
        <v>1</v>
      </c>
      <c r="M445" s="273">
        <f>D445/'28 Populations and thresholds'!$H$60</f>
        <v>0.33843589743589741</v>
      </c>
      <c r="N445" s="263" t="str">
        <f t="shared" si="26"/>
        <v xml:space="preserve"> </v>
      </c>
      <c r="O445" s="275"/>
      <c r="P445" s="263" t="str">
        <f t="shared" si="27"/>
        <v xml:space="preserve"> </v>
      </c>
    </row>
    <row r="446" spans="1:16" s="4" customFormat="1" x14ac:dyDescent="0.2">
      <c r="A446" s="143" t="s">
        <v>1314</v>
      </c>
      <c r="B446" s="40" t="s">
        <v>1271</v>
      </c>
      <c r="C446" s="4" t="s">
        <v>3447</v>
      </c>
      <c r="D446" s="41">
        <v>340</v>
      </c>
      <c r="E446" s="46">
        <v>33250</v>
      </c>
      <c r="F446" s="263" t="str">
        <f t="shared" si="24"/>
        <v xml:space="preserve"> </v>
      </c>
      <c r="G446" s="143" t="s">
        <v>21</v>
      </c>
      <c r="H446" s="143" t="s">
        <v>853</v>
      </c>
      <c r="I446" s="263" t="str">
        <f t="shared" si="25"/>
        <v xml:space="preserve"> </v>
      </c>
      <c r="J446" s="38" t="str">
        <f>IF(D446&gt;=('28 Populations and thresholds'!$I$145),"YES"," ")</f>
        <v>YES</v>
      </c>
      <c r="K446" s="38" t="str">
        <f>IF(J446="YES"," ",IF(D446&gt;=('28 Populations and thresholds'!$I$145)*0.25,"YES"))</f>
        <v xml:space="preserve"> </v>
      </c>
      <c r="L446" s="38" t="b">
        <f>OR('28 Populations and thresholds'!$J$145="CR",'28 Populations and thresholds'!$J$145="EN",'28 Populations and thresholds'!$J$145="VU")</f>
        <v>0</v>
      </c>
      <c r="M446" s="75">
        <f>D446/'28 Populations and thresholds'!$H$145</f>
        <v>3.3999999999999998E-3</v>
      </c>
      <c r="N446" s="263" t="str">
        <f t="shared" si="26"/>
        <v xml:space="preserve"> </v>
      </c>
      <c r="O446" s="12"/>
      <c r="P446" s="263" t="str">
        <f t="shared" si="27"/>
        <v xml:space="preserve"> </v>
      </c>
    </row>
    <row r="447" spans="1:16" s="4" customFormat="1" x14ac:dyDescent="0.2">
      <c r="A447" s="143" t="s">
        <v>1314</v>
      </c>
      <c r="B447" s="40" t="s">
        <v>1271</v>
      </c>
      <c r="C447" s="4" t="s">
        <v>3452</v>
      </c>
      <c r="D447" s="41">
        <v>1810</v>
      </c>
      <c r="E447" s="46">
        <v>32877</v>
      </c>
      <c r="F447" s="263" t="str">
        <f t="shared" si="24"/>
        <v xml:space="preserve"> </v>
      </c>
      <c r="G447" s="143" t="s">
        <v>21</v>
      </c>
      <c r="H447" s="143" t="s">
        <v>853</v>
      </c>
      <c r="I447" s="263" t="str">
        <f t="shared" si="25"/>
        <v xml:space="preserve"> </v>
      </c>
      <c r="J447" s="38" t="str">
        <f>IF(D447&gt;=('28 Populations and thresholds'!$I$158),"YES"," ")</f>
        <v>YES</v>
      </c>
      <c r="K447" s="38" t="str">
        <f>IF(J447="YES"," ",IF(D447&gt;=('28 Populations and thresholds'!$I$158)*0.25,"YES"))</f>
        <v xml:space="preserve"> </v>
      </c>
      <c r="L447" s="38" t="b">
        <f>OR('28 Populations and thresholds'!$J$158="CR",'28 Populations and thresholds'!$J$158="EN",'28 Populations and thresholds'!$J$158="VU")</f>
        <v>0</v>
      </c>
      <c r="M447" s="75">
        <f>D447/'28 Populations and thresholds'!$H$158</f>
        <v>1.8100000000000002E-2</v>
      </c>
      <c r="N447" s="263" t="str">
        <f t="shared" si="26"/>
        <v xml:space="preserve"> </v>
      </c>
      <c r="O447" s="12"/>
      <c r="P447" s="263" t="str">
        <f t="shared" si="27"/>
        <v xml:space="preserve"> </v>
      </c>
    </row>
    <row r="448" spans="1:16" s="4" customFormat="1" x14ac:dyDescent="0.2">
      <c r="A448" s="275" t="s">
        <v>1314</v>
      </c>
      <c r="B448" s="269" t="s">
        <v>4604</v>
      </c>
      <c r="C448" s="269" t="s">
        <v>3666</v>
      </c>
      <c r="D448" s="279">
        <v>2000</v>
      </c>
      <c r="E448" s="274">
        <v>2001</v>
      </c>
      <c r="F448" s="263" t="str">
        <f t="shared" si="24"/>
        <v xml:space="preserve"> </v>
      </c>
      <c r="G448" s="275" t="s">
        <v>139</v>
      </c>
      <c r="H448" s="275" t="s">
        <v>3388</v>
      </c>
      <c r="I448" s="263" t="str">
        <f t="shared" si="25"/>
        <v xml:space="preserve"> </v>
      </c>
      <c r="J448" s="272" t="str">
        <f>IF(D448&gt;=(('28 Populations and thresholds'!$I$62)+('28 Populations and thresholds'!$I$63)+('28 Populations and thresholds'!$I$65)),"YES"," ")</f>
        <v>YES</v>
      </c>
      <c r="K448" s="272" t="str">
        <f>IF(J448="YES"," ",IF(D448&gt;=(('28 Populations and thresholds'!$I$62)+('28 Populations and thresholds'!$I$63)+('28 Populations and thresholds'!$I$65))*0.25,"YES"))</f>
        <v xml:space="preserve"> </v>
      </c>
      <c r="L448" s="272" t="b">
        <f>OR('28 Populations and thresholds'!$J$62="CR",'28 Populations and thresholds'!$J$62="EN",'28 Populations and thresholds'!$J$62="VU")</f>
        <v>0</v>
      </c>
      <c r="M448" s="273">
        <f>D448/(('28 Populations and thresholds'!$H$62)+('28 Populations and thresholds'!$H$63)+('28 Populations and thresholds'!$H$65))</f>
        <v>1.1428571428571429E-2</v>
      </c>
      <c r="N448" s="263" t="str">
        <f t="shared" si="26"/>
        <v xml:space="preserve"> </v>
      </c>
      <c r="O448" s="275" t="s">
        <v>4550</v>
      </c>
      <c r="P448" s="263" t="str">
        <f t="shared" si="27"/>
        <v xml:space="preserve"> </v>
      </c>
    </row>
    <row r="449" spans="1:21" s="4" customFormat="1" x14ac:dyDescent="0.2">
      <c r="A449" s="267" t="s">
        <v>1314</v>
      </c>
      <c r="B449" s="269" t="s">
        <v>4604</v>
      </c>
      <c r="C449" s="269" t="s">
        <v>1693</v>
      </c>
      <c r="D449" s="279">
        <v>450</v>
      </c>
      <c r="E449" s="284" t="s">
        <v>149</v>
      </c>
      <c r="F449" s="263" t="str">
        <f t="shared" ref="F449:F512" si="28">" "</f>
        <v xml:space="preserve"> </v>
      </c>
      <c r="G449" s="275" t="s">
        <v>139</v>
      </c>
      <c r="H449" s="275"/>
      <c r="I449" s="263" t="str">
        <f t="shared" ref="I449:I512" si="29">" "</f>
        <v xml:space="preserve"> </v>
      </c>
      <c r="J449" s="272" t="str">
        <f>IF(D449&gt;=('28 Populations and thresholds'!$I$50),"YES"," ")</f>
        <v>YES</v>
      </c>
      <c r="K449" s="272" t="str">
        <f>IF(J449="YES"," ",IF(D449&gt;=('28 Populations and thresholds'!$I$50)*0.25,"YES"))</f>
        <v xml:space="preserve"> </v>
      </c>
      <c r="L449" s="272" t="b">
        <f>OR('28 Populations and thresholds'!$J$50="CR",'28 Populations and thresholds'!$J$50="EN",'28 Populations and thresholds'!$J$50="VU")</f>
        <v>0</v>
      </c>
      <c r="M449" s="273">
        <f>D449/'28 Populations and thresholds'!$H$50</f>
        <v>4.4999999999999998E-2</v>
      </c>
      <c r="N449" s="263" t="str">
        <f t="shared" ref="N449:N512" si="30">" "</f>
        <v xml:space="preserve"> </v>
      </c>
      <c r="O449" s="275"/>
      <c r="P449" s="263" t="str">
        <f t="shared" ref="P449:P512" si="31">" "</f>
        <v xml:space="preserve"> </v>
      </c>
    </row>
    <row r="450" spans="1:21" s="4" customFormat="1" x14ac:dyDescent="0.2">
      <c r="A450" s="275" t="s">
        <v>1314</v>
      </c>
      <c r="B450" s="269" t="s">
        <v>4604</v>
      </c>
      <c r="C450" s="269" t="s">
        <v>3544</v>
      </c>
      <c r="D450" s="279">
        <v>1000</v>
      </c>
      <c r="E450" s="274">
        <v>2001</v>
      </c>
      <c r="F450" s="263" t="str">
        <f t="shared" si="28"/>
        <v xml:space="preserve"> </v>
      </c>
      <c r="G450" s="275" t="s">
        <v>139</v>
      </c>
      <c r="H450" s="275" t="s">
        <v>3388</v>
      </c>
      <c r="I450" s="263" t="str">
        <f t="shared" si="29"/>
        <v xml:space="preserve"> </v>
      </c>
      <c r="J450" s="272" t="str">
        <f>IF(D450&gt;=('28 Populations and thresholds'!$I$70),"YES"," ")</f>
        <v>YES</v>
      </c>
      <c r="K450" s="272" t="str">
        <f>IF(J450="YES"," ",IF(D450&gt;=('28 Populations and thresholds'!$I$70)*0.25,"YES"))</f>
        <v xml:space="preserve"> </v>
      </c>
      <c r="L450" s="272" t="b">
        <f>OR('28 Populations and thresholds'!$J$70="CR",'28 Populations and thresholds'!$J$70="EN",'28 Populations and thresholds'!$J$70="VU")</f>
        <v>0</v>
      </c>
      <c r="M450" s="273">
        <f>D450/'28 Populations and thresholds'!$H$70</f>
        <v>0.01</v>
      </c>
      <c r="N450" s="263" t="str">
        <f t="shared" si="30"/>
        <v xml:space="preserve"> </v>
      </c>
      <c r="O450" s="269"/>
      <c r="P450" s="263" t="str">
        <f t="shared" si="31"/>
        <v xml:space="preserve"> </v>
      </c>
    </row>
    <row r="451" spans="1:21" s="4" customFormat="1" x14ac:dyDescent="0.2">
      <c r="A451" s="275" t="s">
        <v>1314</v>
      </c>
      <c r="B451" s="269" t="s">
        <v>4604</v>
      </c>
      <c r="C451" s="269" t="s">
        <v>3391</v>
      </c>
      <c r="D451" s="279">
        <v>243</v>
      </c>
      <c r="E451" s="274">
        <v>2006</v>
      </c>
      <c r="F451" s="263" t="str">
        <f t="shared" si="28"/>
        <v xml:space="preserve"> </v>
      </c>
      <c r="G451" s="275" t="s">
        <v>139</v>
      </c>
      <c r="H451" s="275" t="s">
        <v>3388</v>
      </c>
      <c r="I451" s="263" t="str">
        <f t="shared" si="29"/>
        <v xml:space="preserve"> </v>
      </c>
      <c r="J451" s="272" t="str">
        <f>IF(D451&gt;=('28 Populations and thresholds'!$I$121),"YES"," ")</f>
        <v>YES</v>
      </c>
      <c r="K451" s="272" t="str">
        <f>IF(J451="YES"," ",IF(D451&gt;=('28 Populations and thresholds'!$I$121)*0.25,"YES"))</f>
        <v xml:space="preserve"> </v>
      </c>
      <c r="L451" s="272" t="b">
        <f>OR('28 Populations and thresholds'!$J$121="CR",'28 Populations and thresholds'!$J$121="EN",'28 Populations and thresholds'!$J$121="VU")</f>
        <v>1</v>
      </c>
      <c r="M451" s="273">
        <f>D451/'28 Populations and thresholds'!$H$121</f>
        <v>0.21130434782608695</v>
      </c>
      <c r="N451" s="263" t="str">
        <f t="shared" si="30"/>
        <v xml:space="preserve"> </v>
      </c>
      <c r="O451" s="275"/>
      <c r="P451" s="263" t="str">
        <f t="shared" si="31"/>
        <v xml:space="preserve"> </v>
      </c>
    </row>
    <row r="452" spans="1:21" s="4" customFormat="1" x14ac:dyDescent="0.2">
      <c r="A452" s="275" t="s">
        <v>1314</v>
      </c>
      <c r="B452" s="269" t="s">
        <v>4604</v>
      </c>
      <c r="C452" s="269" t="s">
        <v>3540</v>
      </c>
      <c r="D452" s="279">
        <v>4000</v>
      </c>
      <c r="E452" s="274">
        <v>2001</v>
      </c>
      <c r="F452" s="263" t="str">
        <f t="shared" si="28"/>
        <v xml:space="preserve"> </v>
      </c>
      <c r="G452" s="275" t="s">
        <v>139</v>
      </c>
      <c r="H452" s="275" t="s">
        <v>3388</v>
      </c>
      <c r="I452" s="263" t="str">
        <f t="shared" si="29"/>
        <v xml:space="preserve"> </v>
      </c>
      <c r="J452" s="272" t="str">
        <f>IF(D452&gt;=('28 Populations and thresholds'!$I$60),"YES"," ")</f>
        <v>YES</v>
      </c>
      <c r="K452" s="272" t="str">
        <f>IF(J452="YES"," ",IF(D452&gt;=('28 Populations and thresholds'!$I$60)*0.25,"YES"))</f>
        <v xml:space="preserve"> </v>
      </c>
      <c r="L452" s="272" t="b">
        <f>OR('28 Populations and thresholds'!$J$60="CR",'28 Populations and thresholds'!$J$60="EN",'28 Populations and thresholds'!$J$60="VU")</f>
        <v>1</v>
      </c>
      <c r="M452" s="273">
        <f>D452/'28 Populations and thresholds'!$H$60</f>
        <v>5.128205128205128E-2</v>
      </c>
      <c r="N452" s="263" t="str">
        <f t="shared" si="30"/>
        <v xml:space="preserve"> </v>
      </c>
      <c r="O452" s="275"/>
      <c r="P452" s="263" t="str">
        <f t="shared" si="31"/>
        <v xml:space="preserve"> </v>
      </c>
    </row>
    <row r="453" spans="1:21" s="4" customFormat="1" x14ac:dyDescent="0.2">
      <c r="A453" s="12" t="s">
        <v>1314</v>
      </c>
      <c r="B453" s="4" t="s">
        <v>3529</v>
      </c>
      <c r="C453" s="4" t="s">
        <v>3594</v>
      </c>
      <c r="D453" s="105">
        <v>9000</v>
      </c>
      <c r="E453" s="161">
        <v>40210</v>
      </c>
      <c r="F453" s="263" t="str">
        <f t="shared" si="28"/>
        <v xml:space="preserve"> </v>
      </c>
      <c r="G453" s="12"/>
      <c r="H453" s="4" t="s">
        <v>4415</v>
      </c>
      <c r="I453" s="263" t="str">
        <f t="shared" si="29"/>
        <v xml:space="preserve"> </v>
      </c>
      <c r="J453" s="38" t="str">
        <f>IF(D453&gt;=('28 Populations and thresholds'!$I$87),"YES"," ")</f>
        <v>YES</v>
      </c>
      <c r="K453" s="38" t="str">
        <f>IF(J453="YES"," ",IF(D453&gt;=('28 Populations and thresholds'!$I$87)*0.25,"YES"))</f>
        <v xml:space="preserve"> </v>
      </c>
      <c r="L453" s="38" t="b">
        <f>OR('28 Populations and thresholds'!$J$87="CR",'28 Populations and thresholds'!$J$87="EN",'28 Populations and thresholds'!$J$87="VU")</f>
        <v>0</v>
      </c>
      <c r="M453" s="75">
        <f>D453/'28 Populations and thresholds'!$H$87</f>
        <v>8.9999999999999993E-3</v>
      </c>
      <c r="N453" s="263" t="str">
        <f t="shared" si="30"/>
        <v xml:space="preserve"> </v>
      </c>
      <c r="O453" s="12"/>
      <c r="P453" s="263" t="str">
        <f t="shared" si="31"/>
        <v xml:space="preserve"> </v>
      </c>
    </row>
    <row r="454" spans="1:21" s="4" customFormat="1" x14ac:dyDescent="0.2">
      <c r="A454" s="12" t="s">
        <v>1314</v>
      </c>
      <c r="B454" s="4" t="s">
        <v>3529</v>
      </c>
      <c r="C454" s="4" t="s">
        <v>3590</v>
      </c>
      <c r="D454" s="105">
        <v>4760</v>
      </c>
      <c r="E454" s="161">
        <v>40210</v>
      </c>
      <c r="F454" s="263" t="str">
        <f t="shared" si="28"/>
        <v xml:space="preserve"> </v>
      </c>
      <c r="G454" s="12"/>
      <c r="H454" s="4" t="s">
        <v>4415</v>
      </c>
      <c r="I454" s="263" t="str">
        <f t="shared" si="29"/>
        <v xml:space="preserve"> </v>
      </c>
      <c r="J454" s="38" t="str">
        <f>IF(D454&gt;=('28 Populations and thresholds'!$I$85),"YES"," ")</f>
        <v>YES</v>
      </c>
      <c r="K454" s="38" t="str">
        <f>IF(J454="YES"," ",IF(D454&gt;=('28 Populations and thresholds'!$I$85)*0.25,"YES"))</f>
        <v xml:space="preserve"> </v>
      </c>
      <c r="L454" s="38" t="b">
        <f>OR('28 Populations and thresholds'!$J$85="CR",'28 Populations and thresholds'!$J$85="EN",'28 Populations and thresholds'!$J$85="VU")</f>
        <v>0</v>
      </c>
      <c r="M454" s="75">
        <f>D454/'28 Populations and thresholds'!$H$85</f>
        <v>5.3483146067415728E-2</v>
      </c>
      <c r="N454" s="263" t="str">
        <f t="shared" si="30"/>
        <v xml:space="preserve"> </v>
      </c>
      <c r="O454" s="12"/>
      <c r="P454" s="263" t="str">
        <f t="shared" si="31"/>
        <v xml:space="preserve"> </v>
      </c>
    </row>
    <row r="455" spans="1:21" s="4" customFormat="1" x14ac:dyDescent="0.2">
      <c r="A455" s="12" t="s">
        <v>1314</v>
      </c>
      <c r="B455" s="4" t="s">
        <v>3529</v>
      </c>
      <c r="C455" s="4" t="s">
        <v>1607</v>
      </c>
      <c r="D455" s="105">
        <v>340</v>
      </c>
      <c r="E455" s="161">
        <v>40148</v>
      </c>
      <c r="F455" s="263" t="str">
        <f t="shared" si="28"/>
        <v xml:space="preserve"> </v>
      </c>
      <c r="G455" s="12"/>
      <c r="H455" s="4" t="s">
        <v>4415</v>
      </c>
      <c r="I455" s="263" t="str">
        <f t="shared" si="29"/>
        <v xml:space="preserve"> </v>
      </c>
      <c r="J455" s="38" t="str">
        <f>IF(D455&gt;=('28 Populations and thresholds'!$I$6),"YES"," ")</f>
        <v>YES</v>
      </c>
      <c r="K455" s="38" t="str">
        <f>IF(J455="YES"," ",IF(D455&gt;=('28 Populations and thresholds'!$I$6)*0.25,"YES"))</f>
        <v xml:space="preserve"> </v>
      </c>
      <c r="L455" s="38" t="b">
        <f>OR('28 Populations and thresholds'!$J$6="CR",'28 Populations and thresholds'!$J$6="EN",'28 Populations and thresholds'!$J$6="VU")</f>
        <v>0</v>
      </c>
      <c r="M455" s="75">
        <f>D455/'28 Populations and thresholds'!$H$6</f>
        <v>6.7999999999999996E-3</v>
      </c>
      <c r="N455" s="263" t="str">
        <f t="shared" si="30"/>
        <v xml:space="preserve"> </v>
      </c>
      <c r="O455" s="12"/>
      <c r="P455" s="263" t="str">
        <f t="shared" si="31"/>
        <v xml:space="preserve"> </v>
      </c>
    </row>
    <row r="456" spans="1:21" s="4" customFormat="1" x14ac:dyDescent="0.2">
      <c r="A456" s="143" t="s">
        <v>1314</v>
      </c>
      <c r="B456" s="4" t="s">
        <v>3529</v>
      </c>
      <c r="C456" s="4" t="s">
        <v>3448</v>
      </c>
      <c r="D456" s="41">
        <v>1942</v>
      </c>
      <c r="E456" s="46">
        <v>38018</v>
      </c>
      <c r="F456" s="263" t="str">
        <f t="shared" si="28"/>
        <v xml:space="preserve"> </v>
      </c>
      <c r="G456" s="143" t="s">
        <v>21</v>
      </c>
      <c r="H456" s="143" t="s">
        <v>87</v>
      </c>
      <c r="I456" s="263" t="str">
        <f t="shared" si="29"/>
        <v xml:space="preserve"> </v>
      </c>
      <c r="J456" s="38" t="str">
        <f>IF(D456&gt;=('28 Populations and thresholds'!$I$147),"YES"," ")</f>
        <v>YES</v>
      </c>
      <c r="K456" s="38" t="str">
        <f>IF(J456="YES"," ",IF(D456&gt;=('28 Populations and thresholds'!$I$147)*0.25,"YES"))</f>
        <v xml:space="preserve"> </v>
      </c>
      <c r="L456" s="38" t="b">
        <f>OR('28 Populations and thresholds'!$J$147="CR",'28 Populations and thresholds'!$J$147="EN",'28 Populations and thresholds'!$J$147="VU")</f>
        <v>0</v>
      </c>
      <c r="M456" s="75">
        <f>D456/'28 Populations and thresholds'!$H$147</f>
        <v>1.942E-2</v>
      </c>
      <c r="N456" s="263" t="str">
        <f t="shared" si="30"/>
        <v xml:space="preserve"> </v>
      </c>
      <c r="O456" s="12"/>
      <c r="P456" s="263" t="str">
        <f t="shared" si="31"/>
        <v xml:space="preserve"> </v>
      </c>
    </row>
    <row r="457" spans="1:21" s="4" customFormat="1" x14ac:dyDescent="0.2">
      <c r="A457" s="143" t="s">
        <v>1314</v>
      </c>
      <c r="B457" s="4" t="s">
        <v>3529</v>
      </c>
      <c r="C457" s="111" t="s">
        <v>3759</v>
      </c>
      <c r="D457" s="41">
        <v>1245</v>
      </c>
      <c r="E457" s="46">
        <v>38018</v>
      </c>
      <c r="F457" s="263" t="str">
        <f t="shared" si="28"/>
        <v xml:space="preserve"> </v>
      </c>
      <c r="G457" s="143" t="s">
        <v>21</v>
      </c>
      <c r="H457" s="143" t="s">
        <v>87</v>
      </c>
      <c r="I457" s="263" t="str">
        <f t="shared" si="29"/>
        <v xml:space="preserve"> </v>
      </c>
      <c r="J457" s="38" t="str">
        <f>IF(D457&gt;=('28 Populations and thresholds'!$I$182),"YES"," ")</f>
        <v>YES</v>
      </c>
      <c r="K457" s="38" t="str">
        <f>IF(J457="YES"," ",IF(D457&gt;=('28 Populations and thresholds'!$I$182)*0.25,"YES"))</f>
        <v xml:space="preserve"> </v>
      </c>
      <c r="L457" s="38" t="b">
        <f>OR('28 Populations and thresholds'!$J$182="CR",'28 Populations and thresholds'!$J$182="EN",'28 Populations and thresholds'!$J$182="VU")</f>
        <v>0</v>
      </c>
      <c r="M457" s="75">
        <f>D457/'28 Populations and thresholds'!$H$182</f>
        <v>4.9799999999999997E-2</v>
      </c>
      <c r="N457" s="263" t="str">
        <f t="shared" si="30"/>
        <v xml:space="preserve"> </v>
      </c>
      <c r="P457" s="263" t="str">
        <f t="shared" si="31"/>
        <v xml:space="preserve"> </v>
      </c>
    </row>
    <row r="458" spans="1:21" s="4" customFormat="1" x14ac:dyDescent="0.2">
      <c r="A458" s="12" t="s">
        <v>1314</v>
      </c>
      <c r="B458" s="4" t="s">
        <v>3529</v>
      </c>
      <c r="C458" s="4" t="s">
        <v>3540</v>
      </c>
      <c r="D458" s="105">
        <v>3800</v>
      </c>
      <c r="E458" s="161">
        <v>40575</v>
      </c>
      <c r="F458" s="263" t="str">
        <f t="shared" si="28"/>
        <v xml:space="preserve"> </v>
      </c>
      <c r="G458" s="12"/>
      <c r="H458" s="4" t="s">
        <v>4415</v>
      </c>
      <c r="I458" s="263" t="str">
        <f t="shared" si="29"/>
        <v xml:space="preserve"> </v>
      </c>
      <c r="J458" s="38" t="str">
        <f>IF(D458&gt;=('28 Populations and thresholds'!$I$60),"YES"," ")</f>
        <v>YES</v>
      </c>
      <c r="K458" s="38" t="str">
        <f>IF(J458="YES"," ",IF(D458&gt;=('28 Populations and thresholds'!$I$60)*0.25,"YES"))</f>
        <v xml:space="preserve"> </v>
      </c>
      <c r="L458" s="38" t="b">
        <f>OR('28 Populations and thresholds'!$J$60="CR",'28 Populations and thresholds'!$J$60="EN",'28 Populations and thresholds'!$J$60="VU")</f>
        <v>1</v>
      </c>
      <c r="M458" s="75">
        <f>D458/'28 Populations and thresholds'!$H$60</f>
        <v>4.8717948717948718E-2</v>
      </c>
      <c r="N458" s="263" t="str">
        <f t="shared" si="30"/>
        <v xml:space="preserve"> </v>
      </c>
      <c r="O458" s="12"/>
      <c r="P458" s="263" t="str">
        <f t="shared" si="31"/>
        <v xml:space="preserve"> </v>
      </c>
    </row>
    <row r="459" spans="1:21" s="4" customFormat="1" x14ac:dyDescent="0.2">
      <c r="A459" s="12" t="s">
        <v>1314</v>
      </c>
      <c r="B459" s="4" t="s">
        <v>3529</v>
      </c>
      <c r="C459" s="4" t="s">
        <v>3528</v>
      </c>
      <c r="D459" s="105">
        <v>28450</v>
      </c>
      <c r="E459" s="161">
        <v>40210</v>
      </c>
      <c r="F459" s="263" t="str">
        <f t="shared" si="28"/>
        <v xml:space="preserve"> </v>
      </c>
      <c r="G459" s="12"/>
      <c r="H459" s="4" t="s">
        <v>4415</v>
      </c>
      <c r="I459" s="263" t="str">
        <f t="shared" si="29"/>
        <v xml:space="preserve"> </v>
      </c>
      <c r="J459" s="38" t="str">
        <f>IF(D459&gt;=('28 Populations and thresholds'!$I$59),"YES"," ")</f>
        <v>YES</v>
      </c>
      <c r="K459" s="38" t="str">
        <f>IF(J459="YES"," ",IF(D459&gt;=('28 Populations and thresholds'!$I$59)*0.25,"YES"))</f>
        <v xml:space="preserve"> </v>
      </c>
      <c r="L459" s="38" t="b">
        <f>OR('28 Populations and thresholds'!$J$59="CR",'28 Populations and thresholds'!$J$59="EN",'28 Populations and thresholds'!$J$59="VU")</f>
        <v>0</v>
      </c>
      <c r="M459" s="75">
        <f>D459/'28 Populations and thresholds'!$H$59</f>
        <v>0.25863636363636361</v>
      </c>
      <c r="N459" s="263" t="str">
        <f t="shared" si="30"/>
        <v xml:space="preserve"> </v>
      </c>
      <c r="P459" s="263" t="str">
        <f t="shared" si="31"/>
        <v xml:space="preserve"> </v>
      </c>
    </row>
    <row r="460" spans="1:21" s="4" customFormat="1" x14ac:dyDescent="0.2">
      <c r="A460" s="275" t="s">
        <v>1314</v>
      </c>
      <c r="B460" s="269" t="s">
        <v>1678</v>
      </c>
      <c r="C460" s="269" t="s">
        <v>3666</v>
      </c>
      <c r="D460" s="279">
        <v>2100</v>
      </c>
      <c r="E460" s="274">
        <v>2004</v>
      </c>
      <c r="F460" s="263" t="str">
        <f t="shared" si="28"/>
        <v xml:space="preserve"> </v>
      </c>
      <c r="G460" s="275" t="s">
        <v>139</v>
      </c>
      <c r="H460" s="275" t="s">
        <v>3388</v>
      </c>
      <c r="I460" s="263" t="str">
        <f t="shared" si="29"/>
        <v xml:space="preserve"> </v>
      </c>
      <c r="J460" s="272" t="str">
        <f>IF(D460&gt;=(('28 Populations and thresholds'!$I$62)+('28 Populations and thresholds'!$I$63)+('28 Populations and thresholds'!$I$65)),"YES"," ")</f>
        <v>YES</v>
      </c>
      <c r="K460" s="272" t="str">
        <f>IF(J460="YES"," ",IF(D460&gt;=(('28 Populations and thresholds'!$I$62)+('28 Populations and thresholds'!$I$63)+('28 Populations and thresholds'!$I$65))*0.25,"YES"))</f>
        <v xml:space="preserve"> </v>
      </c>
      <c r="L460" s="272" t="b">
        <f>OR('28 Populations and thresholds'!$J$62="CR",'28 Populations and thresholds'!$J$62="EN",'28 Populations and thresholds'!$J$62="VU")</f>
        <v>0</v>
      </c>
      <c r="M460" s="273">
        <f>D460/(('28 Populations and thresholds'!$H$62)+('28 Populations and thresholds'!$H$63)+('28 Populations and thresholds'!$H$65))</f>
        <v>1.2E-2</v>
      </c>
      <c r="N460" s="263" t="str">
        <f t="shared" si="30"/>
        <v xml:space="preserve"> </v>
      </c>
      <c r="O460" s="275" t="s">
        <v>4550</v>
      </c>
      <c r="P460" s="263" t="str">
        <f t="shared" si="31"/>
        <v xml:space="preserve"> </v>
      </c>
    </row>
    <row r="461" spans="1:21" s="4" customFormat="1" x14ac:dyDescent="0.2">
      <c r="A461" s="267" t="s">
        <v>1314</v>
      </c>
      <c r="B461" s="269" t="s">
        <v>1678</v>
      </c>
      <c r="C461" s="269" t="s">
        <v>1677</v>
      </c>
      <c r="D461" s="279">
        <v>15</v>
      </c>
      <c r="E461" s="284" t="s">
        <v>74</v>
      </c>
      <c r="F461" s="263" t="str">
        <f t="shared" si="28"/>
        <v xml:space="preserve"> </v>
      </c>
      <c r="G461" s="275" t="s">
        <v>139</v>
      </c>
      <c r="H461" s="275"/>
      <c r="I461" s="263" t="str">
        <f t="shared" si="29"/>
        <v xml:space="preserve"> </v>
      </c>
      <c r="J461" s="272" t="str">
        <f>IF(D461&gt;=('28 Populations and thresholds'!$I$44),"YES"," ")</f>
        <v>YES</v>
      </c>
      <c r="K461" s="272" t="str">
        <f>IF(J461="YES"," ",IF(D461&gt;=('28 Populations and thresholds'!$I$44)*0.25,"YES"))</f>
        <v xml:space="preserve"> </v>
      </c>
      <c r="L461" s="272" t="b">
        <f>OR('28 Populations and thresholds'!$J$44="CR",'28 Populations and thresholds'!$J$44="EN",'28 Populations and thresholds'!$J$44="VU")</f>
        <v>0</v>
      </c>
      <c r="M461" s="273">
        <f>D461/'28 Populations and thresholds'!$H$44</f>
        <v>0.03</v>
      </c>
      <c r="N461" s="263" t="str">
        <f t="shared" si="30"/>
        <v xml:space="preserve"> </v>
      </c>
      <c r="O461" s="282"/>
      <c r="P461" s="263" t="str">
        <f t="shared" si="31"/>
        <v xml:space="preserve"> </v>
      </c>
    </row>
    <row r="462" spans="1:21" s="4" customFormat="1" x14ac:dyDescent="0.2">
      <c r="A462" s="275" t="s">
        <v>1314</v>
      </c>
      <c r="B462" s="269" t="s">
        <v>3645</v>
      </c>
      <c r="C462" s="269" t="s">
        <v>3644</v>
      </c>
      <c r="D462" s="279">
        <v>400</v>
      </c>
      <c r="E462" s="274">
        <v>2004</v>
      </c>
      <c r="F462" s="263" t="str">
        <f t="shared" si="28"/>
        <v xml:space="preserve"> </v>
      </c>
      <c r="G462" s="275" t="s">
        <v>139</v>
      </c>
      <c r="H462" s="275" t="s">
        <v>3388</v>
      </c>
      <c r="I462" s="263" t="str">
        <f t="shared" si="29"/>
        <v xml:space="preserve"> </v>
      </c>
      <c r="J462" s="272" t="str">
        <f>IF(D462&gt;=('28 Populations and thresholds'!$I$109),"YES"," ")</f>
        <v>YES</v>
      </c>
      <c r="K462" s="272" t="str">
        <f>IF(J462="YES"," ",IF(D462&gt;=('28 Populations and thresholds'!$I$109)*0.25,"YES"))</f>
        <v xml:space="preserve"> </v>
      </c>
      <c r="L462" s="272" t="b">
        <f>OR('28 Populations and thresholds'!$J$109="CR",'28 Populations and thresholds'!$J$109="EN",'28 Populations and thresholds'!$J$109="VU")</f>
        <v>0</v>
      </c>
      <c r="M462" s="273">
        <f>D462/'28 Populations and thresholds'!$H$109</f>
        <v>1.6E-2</v>
      </c>
      <c r="N462" s="263" t="str">
        <f t="shared" si="30"/>
        <v xml:space="preserve"> </v>
      </c>
      <c r="O462" s="275"/>
      <c r="P462" s="263" t="str">
        <f t="shared" si="31"/>
        <v xml:space="preserve"> </v>
      </c>
    </row>
    <row r="463" spans="1:21" x14ac:dyDescent="0.2">
      <c r="A463" s="267" t="s">
        <v>1314</v>
      </c>
      <c r="B463" s="269" t="s">
        <v>3645</v>
      </c>
      <c r="C463" s="269" t="s">
        <v>3759</v>
      </c>
      <c r="D463" s="270">
        <v>4338</v>
      </c>
      <c r="E463" s="271">
        <v>38018</v>
      </c>
      <c r="F463" s="263" t="str">
        <f t="shared" si="28"/>
        <v xml:space="preserve"> </v>
      </c>
      <c r="G463" s="267" t="s">
        <v>21</v>
      </c>
      <c r="H463" s="267" t="s">
        <v>87</v>
      </c>
      <c r="I463" s="263" t="str">
        <f t="shared" si="29"/>
        <v xml:space="preserve"> </v>
      </c>
      <c r="J463" s="272" t="str">
        <f>IF(D463&gt;=('28 Populations and thresholds'!$I$182),"YES"," ")</f>
        <v>YES</v>
      </c>
      <c r="K463" s="272" t="str">
        <f>IF(J463="YES"," ",IF(D463&gt;=('28 Populations and thresholds'!$I$182)*0.25,"YES"))</f>
        <v xml:space="preserve"> </v>
      </c>
      <c r="L463" s="272" t="b">
        <f>OR('28 Populations and thresholds'!$J$182="CR",'28 Populations and thresholds'!$J$182="EN",'28 Populations and thresholds'!$J$182="VU")</f>
        <v>0</v>
      </c>
      <c r="M463" s="273">
        <f>D463/'28 Populations and thresholds'!$H$182</f>
        <v>0.17352000000000001</v>
      </c>
      <c r="N463" s="263" t="str">
        <f t="shared" si="30"/>
        <v xml:space="preserve"> </v>
      </c>
      <c r="O463" s="269"/>
      <c r="P463" s="263" t="str">
        <f t="shared" si="31"/>
        <v xml:space="preserve"> </v>
      </c>
      <c r="Q463" s="4"/>
      <c r="R463" s="4"/>
      <c r="S463" s="4"/>
      <c r="T463" s="4"/>
      <c r="U463" s="4"/>
    </row>
    <row r="464" spans="1:21" s="4" customFormat="1" x14ac:dyDescent="0.2">
      <c r="A464" s="12" t="s">
        <v>1314</v>
      </c>
      <c r="B464" s="4" t="s">
        <v>3442</v>
      </c>
      <c r="C464" s="4" t="s">
        <v>3676</v>
      </c>
      <c r="D464" s="105">
        <v>13</v>
      </c>
      <c r="E464" s="172">
        <v>38018</v>
      </c>
      <c r="F464" s="263" t="str">
        <f t="shared" si="28"/>
        <v xml:space="preserve"> </v>
      </c>
      <c r="G464" s="12" t="s">
        <v>139</v>
      </c>
      <c r="H464" s="4" t="s">
        <v>4415</v>
      </c>
      <c r="I464" s="263" t="str">
        <f t="shared" si="29"/>
        <v xml:space="preserve"> </v>
      </c>
      <c r="J464" s="38" t="str">
        <f>IF(D464&gt;=('28 Populations and thresholds'!$I$96),"YES"," ")</f>
        <v>YES</v>
      </c>
      <c r="K464" s="38" t="str">
        <f>IF(J464="YES"," ",IF(D464&gt;=('28 Populations and thresholds'!$I$96)*0.25,"YES"))</f>
        <v xml:space="preserve"> </v>
      </c>
      <c r="L464" s="38" t="b">
        <f>OR('28 Populations and thresholds'!$J$96="CR",'28 Populations and thresholds'!$J$96="EN",'28 Populations and thresholds'!$J$96="VU")</f>
        <v>1</v>
      </c>
      <c r="M464" s="75">
        <f>D464/'28 Populations and thresholds'!$H$96</f>
        <v>1.2999999999999999E-2</v>
      </c>
      <c r="N464" s="263" t="str">
        <f t="shared" si="30"/>
        <v xml:space="preserve"> </v>
      </c>
      <c r="P464" s="263" t="str">
        <f t="shared" si="31"/>
        <v xml:space="preserve"> </v>
      </c>
    </row>
    <row r="465" spans="1:16" s="4" customFormat="1" x14ac:dyDescent="0.2">
      <c r="A465" s="12" t="s">
        <v>1314</v>
      </c>
      <c r="B465" s="4" t="s">
        <v>3442</v>
      </c>
      <c r="C465" s="4" t="s">
        <v>3666</v>
      </c>
      <c r="D465" s="175">
        <v>22060</v>
      </c>
      <c r="E465" s="172">
        <v>40148</v>
      </c>
      <c r="F465" s="263" t="str">
        <f t="shared" si="28"/>
        <v xml:space="preserve"> </v>
      </c>
      <c r="G465" s="12"/>
      <c r="H465" s="4" t="s">
        <v>4415</v>
      </c>
      <c r="I465" s="263" t="str">
        <f t="shared" si="29"/>
        <v xml:space="preserve"> </v>
      </c>
      <c r="J465" s="38" t="str">
        <f>IF(D465&gt;=(('28 Populations and thresholds'!$I$62)+('28 Populations and thresholds'!$I$63)+('28 Populations and thresholds'!$I$65)),"YES"," ")</f>
        <v>YES</v>
      </c>
      <c r="K465" s="38" t="str">
        <f>IF(J465="YES"," ",IF(D465&gt;=(('28 Populations and thresholds'!$I$62)+('28 Populations and thresholds'!$I$63)+('28 Populations and thresholds'!$I$65))*0.25,"YES"))</f>
        <v xml:space="preserve"> </v>
      </c>
      <c r="L465" s="38" t="b">
        <f>OR('28 Populations and thresholds'!$J$62="CR",'28 Populations and thresholds'!$J$62="EN",'28 Populations and thresholds'!$J$62="VU")</f>
        <v>0</v>
      </c>
      <c r="M465" s="75">
        <f>D465/(('28 Populations and thresholds'!$H$62)+('28 Populations and thresholds'!$H$63)+('28 Populations and thresholds'!$H$65))</f>
        <v>0.12605714285714287</v>
      </c>
      <c r="N465" s="263" t="str">
        <f t="shared" si="30"/>
        <v xml:space="preserve"> </v>
      </c>
      <c r="O465" s="12" t="s">
        <v>4550</v>
      </c>
      <c r="P465" s="263" t="str">
        <f t="shared" si="31"/>
        <v xml:space="preserve"> </v>
      </c>
    </row>
    <row r="466" spans="1:16" s="4" customFormat="1" x14ac:dyDescent="0.2">
      <c r="A466" s="12" t="s">
        <v>1314</v>
      </c>
      <c r="B466" s="4" t="s">
        <v>3442</v>
      </c>
      <c r="C466" s="4" t="s">
        <v>3781</v>
      </c>
      <c r="D466" s="175">
        <v>2726</v>
      </c>
      <c r="E466" s="172">
        <v>40148</v>
      </c>
      <c r="F466" s="263" t="str">
        <f t="shared" si="28"/>
        <v xml:space="preserve"> </v>
      </c>
      <c r="G466" s="12"/>
      <c r="H466" s="4" t="s">
        <v>4415</v>
      </c>
      <c r="I466" s="263" t="str">
        <f t="shared" si="29"/>
        <v xml:space="preserve"> </v>
      </c>
      <c r="J466" s="38" t="str">
        <f>IF(D466&gt;=('28 Populations and thresholds'!$I$220),"YES"," ")</f>
        <v>YES</v>
      </c>
      <c r="K466" s="38" t="str">
        <f>IF(J466="YES"," ",IF(D466&gt;=('28 Populations and thresholds'!$I$220)*0.25,"YES"))</f>
        <v xml:space="preserve"> </v>
      </c>
      <c r="L466" s="38" t="b">
        <f>OR('28 Populations and thresholds'!$J$220="CR",'28 Populations and thresholds'!$J$220="EN",'28 Populations and thresholds'!$J$220="VU")</f>
        <v>0</v>
      </c>
      <c r="M466" s="75">
        <f>D466/'28 Populations and thresholds'!$H$220</f>
        <v>2.7259972740027259E-3</v>
      </c>
      <c r="N466" s="263" t="str">
        <f t="shared" si="30"/>
        <v xml:space="preserve"> </v>
      </c>
      <c r="O466" s="12"/>
      <c r="P466" s="263" t="str">
        <f t="shared" si="31"/>
        <v xml:space="preserve"> </v>
      </c>
    </row>
    <row r="467" spans="1:16" s="4" customFormat="1" x14ac:dyDescent="0.2">
      <c r="A467" s="12" t="s">
        <v>1314</v>
      </c>
      <c r="B467" s="4" t="s">
        <v>3442</v>
      </c>
      <c r="C467" s="4" t="s">
        <v>3482</v>
      </c>
      <c r="D467" s="175">
        <v>10709</v>
      </c>
      <c r="E467" s="172">
        <v>38384</v>
      </c>
      <c r="F467" s="263" t="str">
        <f t="shared" si="28"/>
        <v xml:space="preserve"> </v>
      </c>
      <c r="G467" s="12"/>
      <c r="H467" s="4" t="s">
        <v>4415</v>
      </c>
      <c r="I467" s="263" t="str">
        <f t="shared" si="29"/>
        <v xml:space="preserve"> </v>
      </c>
      <c r="J467" s="38" t="str">
        <f>IF(D467&gt;=(('28 Populations and thresholds'!$I$205)+('28 Populations and thresholds'!$I$206)+('28 Populations and thresholds'!$I$207)+('28 Populations and thresholds'!$I$208)),"YES"," ")</f>
        <v>YES</v>
      </c>
      <c r="K467" s="38" t="str">
        <f>IF(J467="YES"," ",IF(D467&gt;=(('28 Populations and thresholds'!$I$205)+('28 Populations and thresholds'!$I$206)+('28 Populations and thresholds'!$I$207)+('28 Populations and thresholds'!$I$208))*0.25,"YES"))</f>
        <v xml:space="preserve"> </v>
      </c>
      <c r="L467" s="38" t="b">
        <f>OR('28 Populations and thresholds'!$J$206="CR",'28 Populations and thresholds'!$J$206="EN",'28 Populations and thresholds'!$J$206="VU")</f>
        <v>0</v>
      </c>
      <c r="M467" s="75">
        <f>D467/(('28 Populations and thresholds'!$H$205)+('28 Populations and thresholds'!$H$206)+('28 Populations and thresholds'!$H$207)+('28 Populations and thresholds'!$H$208))</f>
        <v>4.0035141500616841E-3</v>
      </c>
      <c r="N467" s="263" t="str">
        <f t="shared" si="30"/>
        <v xml:space="preserve"> </v>
      </c>
      <c r="O467" s="12" t="s">
        <v>4568</v>
      </c>
      <c r="P467" s="263" t="str">
        <f t="shared" si="31"/>
        <v xml:space="preserve"> </v>
      </c>
    </row>
    <row r="468" spans="1:16" s="4" customFormat="1" x14ac:dyDescent="0.2">
      <c r="A468" s="12" t="s">
        <v>1314</v>
      </c>
      <c r="B468" s="4" t="s">
        <v>3442</v>
      </c>
      <c r="C468" s="4" t="s">
        <v>1693</v>
      </c>
      <c r="D468" s="175">
        <v>1691</v>
      </c>
      <c r="E468" s="172">
        <v>40148</v>
      </c>
      <c r="F468" s="263" t="str">
        <f t="shared" si="28"/>
        <v xml:space="preserve"> </v>
      </c>
      <c r="G468" s="12"/>
      <c r="H468" s="4" t="s">
        <v>4415</v>
      </c>
      <c r="I468" s="263" t="str">
        <f t="shared" si="29"/>
        <v xml:space="preserve"> </v>
      </c>
      <c r="J468" s="38" t="str">
        <f>IF(D468&gt;=('28 Populations and thresholds'!$I$50),"YES"," ")</f>
        <v>YES</v>
      </c>
      <c r="K468" s="38" t="str">
        <f>IF(J468="YES"," ",IF(D468&gt;=('28 Populations and thresholds'!$I$50)*0.25,"YES"))</f>
        <v xml:space="preserve"> </v>
      </c>
      <c r="L468" s="38" t="b">
        <f>OR('28 Populations and thresholds'!$J$50="CR",'28 Populations and thresholds'!$J$50="EN",'28 Populations and thresholds'!$J$50="VU")</f>
        <v>0</v>
      </c>
      <c r="M468" s="75">
        <f>D468/'28 Populations and thresholds'!$H$50</f>
        <v>0.1691</v>
      </c>
      <c r="N468" s="263" t="str">
        <f t="shared" si="30"/>
        <v xml:space="preserve"> </v>
      </c>
      <c r="O468" s="12"/>
      <c r="P468" s="263" t="str">
        <f t="shared" si="31"/>
        <v xml:space="preserve"> </v>
      </c>
    </row>
    <row r="469" spans="1:16" s="4" customFormat="1" x14ac:dyDescent="0.2">
      <c r="A469" s="12" t="s">
        <v>1314</v>
      </c>
      <c r="B469" s="4" t="s">
        <v>3442</v>
      </c>
      <c r="C469" s="4" t="s">
        <v>1607</v>
      </c>
      <c r="D469" s="175">
        <v>262</v>
      </c>
      <c r="E469" s="172">
        <v>40148</v>
      </c>
      <c r="F469" s="263" t="str">
        <f t="shared" si="28"/>
        <v xml:space="preserve"> </v>
      </c>
      <c r="G469" s="12"/>
      <c r="H469" s="4" t="s">
        <v>4415</v>
      </c>
      <c r="I469" s="263" t="str">
        <f t="shared" si="29"/>
        <v xml:space="preserve"> </v>
      </c>
      <c r="J469" s="38" t="str">
        <f>IF(D469&gt;=('28 Populations and thresholds'!$I$6),"YES"," ")</f>
        <v>YES</v>
      </c>
      <c r="K469" s="38" t="str">
        <f>IF(J469="YES"," ",IF(D469&gt;=('28 Populations and thresholds'!$I$6)*0.25,"YES"))</f>
        <v xml:space="preserve"> </v>
      </c>
      <c r="L469" s="38" t="b">
        <f>OR('28 Populations and thresholds'!$J$6="CR",'28 Populations and thresholds'!$J$6="EN",'28 Populations and thresholds'!$J$6="VU")</f>
        <v>0</v>
      </c>
      <c r="M469" s="75">
        <f>D469/'28 Populations and thresholds'!$H$6</f>
        <v>5.2399999999999999E-3</v>
      </c>
      <c r="N469" s="263" t="str">
        <f t="shared" si="30"/>
        <v xml:space="preserve"> </v>
      </c>
      <c r="O469" s="12"/>
      <c r="P469" s="263" t="str">
        <f t="shared" si="31"/>
        <v xml:space="preserve"> </v>
      </c>
    </row>
    <row r="470" spans="1:16" s="4" customFormat="1" x14ac:dyDescent="0.2">
      <c r="A470" s="12" t="s">
        <v>1314</v>
      </c>
      <c r="B470" s="4" t="s">
        <v>3442</v>
      </c>
      <c r="C470" s="4" t="s">
        <v>3717</v>
      </c>
      <c r="D470" s="175">
        <v>1548</v>
      </c>
      <c r="E470" s="172">
        <v>40148</v>
      </c>
      <c r="F470" s="263" t="str">
        <f t="shared" si="28"/>
        <v xml:space="preserve"> </v>
      </c>
      <c r="G470" s="12"/>
      <c r="H470" s="4" t="s">
        <v>4415</v>
      </c>
      <c r="I470" s="263" t="str">
        <f t="shared" si="29"/>
        <v xml:space="preserve"> </v>
      </c>
      <c r="J470" s="38" t="str">
        <f>IF(D470&gt;=('28 Populations and thresholds'!$I$16),"YES"," ")</f>
        <v>YES</v>
      </c>
      <c r="K470" s="38" t="str">
        <f>IF(J470="YES"," ",IF(D470&gt;=('28 Populations and thresholds'!$I$16)*0.25,"YES"))</f>
        <v xml:space="preserve"> </v>
      </c>
      <c r="L470" s="38" t="b">
        <f>OR('28 Populations and thresholds'!$J$16="CR",'28 Populations and thresholds'!$J$16="EN",'28 Populations and thresholds'!$J$16="VU")</f>
        <v>0</v>
      </c>
      <c r="M470" s="75">
        <f>D470/'28 Populations and thresholds'!$H$16</f>
        <v>1.5480000000000001E-2</v>
      </c>
      <c r="N470" s="263" t="str">
        <f t="shared" si="30"/>
        <v xml:space="preserve"> </v>
      </c>
      <c r="O470" s="12"/>
      <c r="P470" s="263" t="str">
        <f t="shared" si="31"/>
        <v xml:space="preserve"> </v>
      </c>
    </row>
    <row r="471" spans="1:16" s="4" customFormat="1" x14ac:dyDescent="0.2">
      <c r="A471" s="12" t="s">
        <v>1314</v>
      </c>
      <c r="B471" s="4" t="s">
        <v>3442</v>
      </c>
      <c r="C471" s="4" t="s">
        <v>3655</v>
      </c>
      <c r="D471" s="175">
        <v>392</v>
      </c>
      <c r="E471" s="172">
        <v>40148</v>
      </c>
      <c r="F471" s="263" t="str">
        <f t="shared" si="28"/>
        <v xml:space="preserve"> </v>
      </c>
      <c r="G471" s="12"/>
      <c r="H471" s="4" t="s">
        <v>4415</v>
      </c>
      <c r="I471" s="263" t="str">
        <f t="shared" si="29"/>
        <v xml:space="preserve"> </v>
      </c>
      <c r="J471" s="38" t="str">
        <f>IF(D471&gt;=('28 Populations and thresholds'!$I$66),"YES"," ")</f>
        <v>YES</v>
      </c>
      <c r="K471" s="38" t="str">
        <f>IF(J471="YES"," ",IF(D471&gt;=('28 Populations and thresholds'!$I$66)*0.25,"YES"))</f>
        <v xml:space="preserve"> </v>
      </c>
      <c r="L471" s="38" t="b">
        <f>OR('28 Populations and thresholds'!$J$66="CR",'28 Populations and thresholds'!$J$66="EN",'28 Populations and thresholds'!$J$66="VU")</f>
        <v>0</v>
      </c>
      <c r="M471" s="75">
        <f>D471/'28 Populations and thresholds'!$H$66</f>
        <v>2.165745856353591E-2</v>
      </c>
      <c r="N471" s="263" t="str">
        <f t="shared" si="30"/>
        <v xml:space="preserve"> </v>
      </c>
      <c r="O471" s="12"/>
      <c r="P471" s="263" t="str">
        <f t="shared" si="31"/>
        <v xml:space="preserve"> </v>
      </c>
    </row>
    <row r="472" spans="1:16" s="4" customFormat="1" x14ac:dyDescent="0.2">
      <c r="A472" s="12" t="s">
        <v>1314</v>
      </c>
      <c r="B472" s="4" t="s">
        <v>3442</v>
      </c>
      <c r="C472" s="4" t="s">
        <v>3716</v>
      </c>
      <c r="D472" s="175">
        <v>1630</v>
      </c>
      <c r="E472" s="172">
        <v>40148</v>
      </c>
      <c r="F472" s="263" t="str">
        <f t="shared" si="28"/>
        <v xml:space="preserve"> </v>
      </c>
      <c r="G472" s="12"/>
      <c r="H472" s="4" t="s">
        <v>4415</v>
      </c>
      <c r="I472" s="263" t="str">
        <f t="shared" si="29"/>
        <v xml:space="preserve"> </v>
      </c>
      <c r="J472" s="38" t="str">
        <f>IF(D472&gt;=('28 Populations and thresholds'!$I$15),"YES"," ")</f>
        <v>YES</v>
      </c>
      <c r="K472" s="38" t="str">
        <f>IF(J472="YES"," ",IF(D472&gt;=('28 Populations and thresholds'!$I$15)*0.25,"YES"))</f>
        <v xml:space="preserve"> </v>
      </c>
      <c r="L472" s="38" t="b">
        <f>OR('28 Populations and thresholds'!$J$15="CR",'28 Populations and thresholds'!$J$15="EN",'28 Populations and thresholds'!$J$15="VU")</f>
        <v>0</v>
      </c>
      <c r="M472" s="75">
        <f>D472/'28 Populations and thresholds'!$H$15</f>
        <v>1.6299999999999999E-3</v>
      </c>
      <c r="N472" s="263" t="str">
        <f t="shared" si="30"/>
        <v xml:space="preserve"> </v>
      </c>
      <c r="O472" s="12"/>
      <c r="P472" s="263" t="str">
        <f t="shared" si="31"/>
        <v xml:space="preserve"> </v>
      </c>
    </row>
    <row r="473" spans="1:16" s="4" customFormat="1" x14ac:dyDescent="0.2">
      <c r="A473" s="12" t="s">
        <v>1314</v>
      </c>
      <c r="B473" s="4" t="s">
        <v>3442</v>
      </c>
      <c r="C473" s="4" t="s">
        <v>3391</v>
      </c>
      <c r="D473" s="105">
        <v>333</v>
      </c>
      <c r="E473" s="172">
        <v>38018</v>
      </c>
      <c r="F473" s="263" t="str">
        <f t="shared" si="28"/>
        <v xml:space="preserve"> </v>
      </c>
      <c r="G473" s="12" t="s">
        <v>139</v>
      </c>
      <c r="H473" s="4" t="s">
        <v>4415</v>
      </c>
      <c r="I473" s="263" t="str">
        <f t="shared" si="29"/>
        <v xml:space="preserve"> </v>
      </c>
      <c r="J473" s="38" t="str">
        <f>IF(D473&gt;=('28 Populations and thresholds'!$I$121),"YES"," ")</f>
        <v>YES</v>
      </c>
      <c r="K473" s="38" t="str">
        <f>IF(J473="YES"," ",IF(D473&gt;=('28 Populations and thresholds'!$I$121)*0.25,"YES"))</f>
        <v xml:space="preserve"> </v>
      </c>
      <c r="L473" s="38" t="b">
        <f>OR('28 Populations and thresholds'!$J$121="CR",'28 Populations and thresholds'!$J$121="EN",'28 Populations and thresholds'!$J$121="VU")</f>
        <v>1</v>
      </c>
      <c r="M473" s="75">
        <f>D473/'28 Populations and thresholds'!$H$121</f>
        <v>0.28956521739130436</v>
      </c>
      <c r="N473" s="263" t="str">
        <f t="shared" si="30"/>
        <v xml:space="preserve"> </v>
      </c>
      <c r="O473" s="12"/>
      <c r="P473" s="263" t="str">
        <f t="shared" si="31"/>
        <v xml:space="preserve"> </v>
      </c>
    </row>
    <row r="474" spans="1:16" s="4" customFormat="1" x14ac:dyDescent="0.2">
      <c r="A474" s="12" t="s">
        <v>1314</v>
      </c>
      <c r="B474" s="4" t="s">
        <v>3442</v>
      </c>
      <c r="C474" s="4" t="s">
        <v>3723</v>
      </c>
      <c r="D474" s="175">
        <v>513</v>
      </c>
      <c r="E474" s="172">
        <v>40148</v>
      </c>
      <c r="F474" s="263" t="str">
        <f t="shared" si="28"/>
        <v xml:space="preserve"> </v>
      </c>
      <c r="G474" s="12"/>
      <c r="H474" s="4" t="s">
        <v>4415</v>
      </c>
      <c r="I474" s="263" t="str">
        <f t="shared" si="29"/>
        <v xml:space="preserve"> </v>
      </c>
      <c r="J474" s="38" t="str">
        <f>IF(D474&gt;=('28 Populations and thresholds'!$I$45),"YES"," ")</f>
        <v>YES</v>
      </c>
      <c r="K474" s="38" t="str">
        <f>IF(J474="YES"," ",IF(D474&gt;=('28 Populations and thresholds'!$I$45)*0.25,"YES"))</f>
        <v xml:space="preserve"> </v>
      </c>
      <c r="L474" s="38" t="b">
        <f>OR('28 Populations and thresholds'!$J$45="CR",'28 Populations and thresholds'!$J$45="EN",'28 Populations and thresholds'!$J$45="VU")</f>
        <v>1</v>
      </c>
      <c r="M474" s="75">
        <f>D474/'28 Populations and thresholds'!$H$45</f>
        <v>0.17100000000000001</v>
      </c>
      <c r="N474" s="263" t="str">
        <f t="shared" si="30"/>
        <v xml:space="preserve"> </v>
      </c>
      <c r="O474" s="12"/>
      <c r="P474" s="263" t="str">
        <f t="shared" si="31"/>
        <v xml:space="preserve"> </v>
      </c>
    </row>
    <row r="475" spans="1:16" s="4" customFormat="1" x14ac:dyDescent="0.2">
      <c r="A475" s="12" t="s">
        <v>1314</v>
      </c>
      <c r="B475" s="4" t="s">
        <v>3442</v>
      </c>
      <c r="C475" s="4" t="s">
        <v>3448</v>
      </c>
      <c r="D475" s="175">
        <v>9174</v>
      </c>
      <c r="E475" s="172">
        <v>38384</v>
      </c>
      <c r="F475" s="263" t="str">
        <f t="shared" si="28"/>
        <v xml:space="preserve"> </v>
      </c>
      <c r="G475" s="12"/>
      <c r="H475" s="4" t="s">
        <v>4415</v>
      </c>
      <c r="I475" s="263" t="str">
        <f t="shared" si="29"/>
        <v xml:space="preserve"> </v>
      </c>
      <c r="J475" s="38" t="str">
        <f>IF(D475&gt;=('28 Populations and thresholds'!$I$147),"YES"," ")</f>
        <v>YES</v>
      </c>
      <c r="K475" s="38" t="str">
        <f>IF(J475="YES"," ",IF(D475&gt;=('28 Populations and thresholds'!$I$147)*0.25,"YES"))</f>
        <v xml:space="preserve"> </v>
      </c>
      <c r="L475" s="38" t="b">
        <f>OR('28 Populations and thresholds'!$J$147="CR",'28 Populations and thresholds'!$J$147="EN",'28 Populations and thresholds'!$J$147="VU")</f>
        <v>0</v>
      </c>
      <c r="M475" s="75">
        <f>D475/'28 Populations and thresholds'!$H$147</f>
        <v>9.1740000000000002E-2</v>
      </c>
      <c r="N475" s="263" t="str">
        <f t="shared" si="30"/>
        <v xml:space="preserve"> </v>
      </c>
      <c r="O475" s="12"/>
      <c r="P475" s="263" t="str">
        <f t="shared" si="31"/>
        <v xml:space="preserve"> </v>
      </c>
    </row>
    <row r="476" spans="1:16" s="4" customFormat="1" x14ac:dyDescent="0.2">
      <c r="A476" s="12" t="s">
        <v>1314</v>
      </c>
      <c r="B476" s="4" t="s">
        <v>3442</v>
      </c>
      <c r="C476" s="4" t="s">
        <v>3552</v>
      </c>
      <c r="D476" s="175">
        <v>674</v>
      </c>
      <c r="E476" s="172">
        <v>38018</v>
      </c>
      <c r="F476" s="263" t="str">
        <f t="shared" si="28"/>
        <v xml:space="preserve"> </v>
      </c>
      <c r="G476" s="12"/>
      <c r="H476" s="4" t="s">
        <v>4415</v>
      </c>
      <c r="I476" s="263" t="str">
        <f t="shared" si="29"/>
        <v xml:space="preserve"> </v>
      </c>
      <c r="J476" s="38" t="str">
        <f>IF(D476&gt;=('28 Populations and thresholds'!$I$77),"YES"," ")</f>
        <v>YES</v>
      </c>
      <c r="K476" s="38" t="str">
        <f>IF(J476="YES"," ",IF(D476&gt;=('28 Populations and thresholds'!$I$77)*0.25,"YES"))</f>
        <v xml:space="preserve"> </v>
      </c>
      <c r="L476" s="38" t="b">
        <f>OR('28 Populations and thresholds'!$J$77="CR",'28 Populations and thresholds'!$J$77="EN",'28 Populations and thresholds'!$J$77="VU")</f>
        <v>0</v>
      </c>
      <c r="M476" s="75">
        <f>D476/'28 Populations and thresholds'!$H$77</f>
        <v>6.7400000000000003E-3</v>
      </c>
      <c r="N476" s="263" t="str">
        <f t="shared" si="30"/>
        <v xml:space="preserve"> </v>
      </c>
      <c r="O476" s="12"/>
      <c r="P476" s="263" t="str">
        <f t="shared" si="31"/>
        <v xml:space="preserve"> </v>
      </c>
    </row>
    <row r="477" spans="1:16" s="4" customFormat="1" x14ac:dyDescent="0.2">
      <c r="A477" s="12" t="s">
        <v>1314</v>
      </c>
      <c r="B477" s="4" t="s">
        <v>3442</v>
      </c>
      <c r="C477" s="111" t="s">
        <v>3759</v>
      </c>
      <c r="D477" s="175">
        <v>1741</v>
      </c>
      <c r="E477" s="172">
        <v>40148</v>
      </c>
      <c r="F477" s="263" t="str">
        <f t="shared" si="28"/>
        <v xml:space="preserve"> </v>
      </c>
      <c r="G477" s="12"/>
      <c r="H477" s="4" t="s">
        <v>4415</v>
      </c>
      <c r="I477" s="263" t="str">
        <f t="shared" si="29"/>
        <v xml:space="preserve"> </v>
      </c>
      <c r="J477" s="38" t="str">
        <f>IF(D477&gt;=('28 Populations and thresholds'!$I$182),"YES"," ")</f>
        <v>YES</v>
      </c>
      <c r="K477" s="38" t="str">
        <f>IF(J477="YES"," ",IF(D477&gt;=('28 Populations and thresholds'!$I$182)*0.25,"YES"))</f>
        <v xml:space="preserve"> </v>
      </c>
      <c r="L477" s="38" t="b">
        <f>OR('28 Populations and thresholds'!$J$182="CR",'28 Populations and thresholds'!$J$182="EN",'28 Populations and thresholds'!$J$182="VU")</f>
        <v>0</v>
      </c>
      <c r="M477" s="75">
        <f>D477/'28 Populations and thresholds'!$H$182</f>
        <v>6.9639999999999994E-2</v>
      </c>
      <c r="N477" s="263" t="str">
        <f t="shared" si="30"/>
        <v xml:space="preserve"> </v>
      </c>
      <c r="O477" s="12"/>
      <c r="P477" s="263" t="str">
        <f t="shared" si="31"/>
        <v xml:space="preserve"> </v>
      </c>
    </row>
    <row r="478" spans="1:16" s="4" customFormat="1" x14ac:dyDescent="0.2">
      <c r="A478" s="12" t="s">
        <v>1314</v>
      </c>
      <c r="B478" s="4" t="s">
        <v>3442</v>
      </c>
      <c r="C478" s="4" t="s">
        <v>3540</v>
      </c>
      <c r="D478" s="105">
        <v>7002</v>
      </c>
      <c r="E478" s="172">
        <v>38384</v>
      </c>
      <c r="F478" s="263" t="str">
        <f t="shared" si="28"/>
        <v xml:space="preserve"> </v>
      </c>
      <c r="G478" s="12" t="s">
        <v>139</v>
      </c>
      <c r="H478" s="4" t="s">
        <v>4415</v>
      </c>
      <c r="I478" s="263" t="str">
        <f t="shared" si="29"/>
        <v xml:space="preserve"> </v>
      </c>
      <c r="J478" s="38" t="str">
        <f>IF(D478&gt;=('28 Populations and thresholds'!$I$60),"YES"," ")</f>
        <v>YES</v>
      </c>
      <c r="K478" s="38" t="str">
        <f>IF(J478="YES"," ",IF(D478&gt;=('28 Populations and thresholds'!$I$60)*0.25,"YES"))</f>
        <v xml:space="preserve"> </v>
      </c>
      <c r="L478" s="38" t="b">
        <f>OR('28 Populations and thresholds'!$J$60="CR",'28 Populations and thresholds'!$J$60="EN",'28 Populations and thresholds'!$J$60="VU")</f>
        <v>1</v>
      </c>
      <c r="M478" s="75">
        <f>D478/'28 Populations and thresholds'!$H$60</f>
        <v>8.9769230769230768E-2</v>
      </c>
      <c r="N478" s="263" t="str">
        <f t="shared" si="30"/>
        <v xml:space="preserve"> </v>
      </c>
      <c r="O478" s="12"/>
      <c r="P478" s="263" t="str">
        <f t="shared" si="31"/>
        <v xml:space="preserve"> </v>
      </c>
    </row>
    <row r="479" spans="1:16" s="4" customFormat="1" x14ac:dyDescent="0.2">
      <c r="A479" s="275" t="s">
        <v>1314</v>
      </c>
      <c r="B479" s="269" t="s">
        <v>3530</v>
      </c>
      <c r="C479" s="269" t="s">
        <v>3666</v>
      </c>
      <c r="D479" s="279">
        <v>1669</v>
      </c>
      <c r="E479" s="274">
        <v>2004</v>
      </c>
      <c r="F479" s="263" t="str">
        <f t="shared" si="28"/>
        <v xml:space="preserve"> </v>
      </c>
      <c r="G479" s="275" t="s">
        <v>139</v>
      </c>
      <c r="H479" s="275" t="s">
        <v>3388</v>
      </c>
      <c r="I479" s="263" t="str">
        <f t="shared" si="29"/>
        <v xml:space="preserve"> </v>
      </c>
      <c r="J479" s="272" t="str">
        <f>IF(D479&gt;=(('28 Populations and thresholds'!$I$62)+('28 Populations and thresholds'!$I$63)+('28 Populations and thresholds'!$I$65)),"YES"," ")</f>
        <v>YES</v>
      </c>
      <c r="K479" s="272" t="str">
        <f>IF(J479="YES"," ",IF(D479&gt;=(('28 Populations and thresholds'!$I$62)+('28 Populations and thresholds'!$I$63)+('28 Populations and thresholds'!$I$65))*0.25,"YES"))</f>
        <v xml:space="preserve"> </v>
      </c>
      <c r="L479" s="272" t="b">
        <f>OR('28 Populations and thresholds'!$J$62="CR",'28 Populations and thresholds'!$J$62="EN",'28 Populations and thresholds'!$J$62="VU")</f>
        <v>0</v>
      </c>
      <c r="M479" s="273">
        <f>D479/(('28 Populations and thresholds'!$H$62)+('28 Populations and thresholds'!$H$63)+('28 Populations and thresholds'!$H$65))</f>
        <v>9.5371428571428569E-3</v>
      </c>
      <c r="N479" s="263" t="str">
        <f t="shared" si="30"/>
        <v xml:space="preserve"> </v>
      </c>
      <c r="O479" s="275" t="s">
        <v>4550</v>
      </c>
      <c r="P479" s="263" t="str">
        <f t="shared" si="31"/>
        <v xml:space="preserve"> </v>
      </c>
    </row>
    <row r="480" spans="1:16" s="4" customFormat="1" x14ac:dyDescent="0.2">
      <c r="A480" s="275" t="s">
        <v>1314</v>
      </c>
      <c r="B480" s="269" t="s">
        <v>3530</v>
      </c>
      <c r="C480" s="280" t="s">
        <v>3528</v>
      </c>
      <c r="D480" s="279">
        <v>2405</v>
      </c>
      <c r="E480" s="274">
        <v>2005</v>
      </c>
      <c r="F480" s="263" t="str">
        <f t="shared" si="28"/>
        <v xml:space="preserve"> </v>
      </c>
      <c r="G480" s="275" t="s">
        <v>139</v>
      </c>
      <c r="H480" s="275" t="s">
        <v>3388</v>
      </c>
      <c r="I480" s="263" t="str">
        <f t="shared" si="29"/>
        <v xml:space="preserve"> </v>
      </c>
      <c r="J480" s="272" t="str">
        <f>IF(D480&gt;=('28 Populations and thresholds'!$I$59),"YES"," ")</f>
        <v>YES</v>
      </c>
      <c r="K480" s="272" t="str">
        <f>IF(J480="YES"," ",IF(D480&gt;=('28 Populations and thresholds'!$I$59)*0.25,"YES"))</f>
        <v xml:space="preserve"> </v>
      </c>
      <c r="L480" s="272" t="b">
        <f>OR('28 Populations and thresholds'!$J$59="CR",'28 Populations and thresholds'!$J$59="EN",'28 Populations and thresholds'!$J$59="VU")</f>
        <v>0</v>
      </c>
      <c r="M480" s="273">
        <f>D480/'28 Populations and thresholds'!$H$59</f>
        <v>2.1863636363636363E-2</v>
      </c>
      <c r="N480" s="263" t="str">
        <f t="shared" si="30"/>
        <v xml:space="preserve"> </v>
      </c>
      <c r="O480" s="269"/>
      <c r="P480" s="263" t="str">
        <f t="shared" si="31"/>
        <v xml:space="preserve"> </v>
      </c>
    </row>
    <row r="481" spans="1:16" s="4" customFormat="1" x14ac:dyDescent="0.2">
      <c r="A481" s="275" t="s">
        <v>1314</v>
      </c>
      <c r="B481" s="269" t="s">
        <v>4605</v>
      </c>
      <c r="C481" s="278" t="s">
        <v>3590</v>
      </c>
      <c r="D481" s="291">
        <v>808</v>
      </c>
      <c r="E481" s="281">
        <v>40575</v>
      </c>
      <c r="F481" s="263" t="str">
        <f t="shared" si="28"/>
        <v xml:space="preserve"> </v>
      </c>
      <c r="G481" s="275"/>
      <c r="H481" s="269" t="s">
        <v>4415</v>
      </c>
      <c r="I481" s="263" t="str">
        <f t="shared" si="29"/>
        <v xml:space="preserve"> </v>
      </c>
      <c r="J481" s="272" t="str">
        <f>IF(D481&gt;=('28 Populations and thresholds'!$I$85),"YES"," ")</f>
        <v>YES</v>
      </c>
      <c r="K481" s="272" t="str">
        <f>IF(J481="YES"," ",IF(D481&gt;=('28 Populations and thresholds'!$I$85)*0.25,"YES"))</f>
        <v xml:space="preserve"> </v>
      </c>
      <c r="L481" s="272" t="b">
        <f>OR('28 Populations and thresholds'!$J$85="CR",'28 Populations and thresholds'!$J$85="EN",'28 Populations and thresholds'!$J$85="VU")</f>
        <v>0</v>
      </c>
      <c r="M481" s="273">
        <f>D481/'28 Populations and thresholds'!$H$85</f>
        <v>9.0786516853932579E-3</v>
      </c>
      <c r="N481" s="263" t="str">
        <f t="shared" si="30"/>
        <v xml:space="preserve"> </v>
      </c>
      <c r="O481" s="275"/>
      <c r="P481" s="263" t="str">
        <f t="shared" si="31"/>
        <v xml:space="preserve"> </v>
      </c>
    </row>
    <row r="482" spans="1:16" s="4" customFormat="1" x14ac:dyDescent="0.2">
      <c r="A482" s="275" t="s">
        <v>1314</v>
      </c>
      <c r="B482" s="269" t="s">
        <v>4605</v>
      </c>
      <c r="C482" s="269" t="s">
        <v>1607</v>
      </c>
      <c r="D482" s="279">
        <v>647</v>
      </c>
      <c r="E482" s="284" t="s">
        <v>74</v>
      </c>
      <c r="F482" s="263" t="str">
        <f t="shared" si="28"/>
        <v xml:space="preserve"> </v>
      </c>
      <c r="G482" s="275" t="s">
        <v>139</v>
      </c>
      <c r="H482" s="275"/>
      <c r="I482" s="263" t="str">
        <f t="shared" si="29"/>
        <v xml:space="preserve"> </v>
      </c>
      <c r="J482" s="272" t="str">
        <f>IF(D482&gt;=('28 Populations and thresholds'!$I$6),"YES"," ")</f>
        <v>YES</v>
      </c>
      <c r="K482" s="272" t="str">
        <f>IF(J482="YES"," ",IF(D482&gt;=('28 Populations and thresholds'!$I$6)*0.25,"YES"))</f>
        <v xml:space="preserve"> </v>
      </c>
      <c r="L482" s="272" t="b">
        <f>OR('28 Populations and thresholds'!$J$6="CR",'28 Populations and thresholds'!$J$6="EN",'28 Populations and thresholds'!$J$6="VU")</f>
        <v>0</v>
      </c>
      <c r="M482" s="273">
        <f>D482/'28 Populations and thresholds'!$H$6</f>
        <v>1.294E-2</v>
      </c>
      <c r="N482" s="263" t="str">
        <f t="shared" si="30"/>
        <v xml:space="preserve"> </v>
      </c>
      <c r="O482" s="275"/>
      <c r="P482" s="263" t="str">
        <f t="shared" si="31"/>
        <v xml:space="preserve"> </v>
      </c>
    </row>
    <row r="483" spans="1:16" s="4" customFormat="1" x14ac:dyDescent="0.2">
      <c r="A483" s="275" t="s">
        <v>1314</v>
      </c>
      <c r="B483" s="269" t="s">
        <v>4605</v>
      </c>
      <c r="C483" s="278" t="s">
        <v>3711</v>
      </c>
      <c r="D483" s="291">
        <v>1595</v>
      </c>
      <c r="E483" s="281">
        <v>38018</v>
      </c>
      <c r="F483" s="263" t="str">
        <f t="shared" si="28"/>
        <v xml:space="preserve"> </v>
      </c>
      <c r="G483" s="275"/>
      <c r="H483" s="269" t="s">
        <v>4415</v>
      </c>
      <c r="I483" s="263" t="str">
        <f t="shared" si="29"/>
        <v xml:space="preserve"> </v>
      </c>
      <c r="J483" s="272" t="str">
        <f>IF(D483&gt;=('28 Populations and thresholds'!$I$4),"YES"," ")</f>
        <v>YES</v>
      </c>
      <c r="K483" s="272" t="str">
        <f>IF(J483="YES"," ",IF(D483&gt;=('28 Populations and thresholds'!$I$4)*0.25,"YES"))</f>
        <v xml:space="preserve"> </v>
      </c>
      <c r="L483" s="272" t="b">
        <f>OR('28 Populations and thresholds'!$J$4="CR",'28 Populations and thresholds'!$J$4="EN",'28 Populations and thresholds'!$J$4="VU")</f>
        <v>0</v>
      </c>
      <c r="M483" s="273">
        <f>D483/'28 Populations and thresholds'!$H$4</f>
        <v>1.5950000000000001E-3</v>
      </c>
      <c r="N483" s="263" t="str">
        <f t="shared" si="30"/>
        <v xml:space="preserve"> </v>
      </c>
      <c r="O483" s="275"/>
      <c r="P483" s="263" t="str">
        <f t="shared" si="31"/>
        <v xml:space="preserve"> </v>
      </c>
    </row>
    <row r="484" spans="1:16" s="4" customFormat="1" x14ac:dyDescent="0.2">
      <c r="A484" s="12" t="s">
        <v>1314</v>
      </c>
      <c r="B484" s="4" t="s">
        <v>3531</v>
      </c>
      <c r="C484" s="111" t="s">
        <v>3540</v>
      </c>
      <c r="D484" s="105">
        <v>10950</v>
      </c>
      <c r="E484" s="106">
        <v>2004</v>
      </c>
      <c r="F484" s="263" t="str">
        <f t="shared" si="28"/>
        <v xml:space="preserve"> </v>
      </c>
      <c r="G484" s="12" t="s">
        <v>139</v>
      </c>
      <c r="H484" s="12" t="s">
        <v>3388</v>
      </c>
      <c r="I484" s="263" t="str">
        <f t="shared" si="29"/>
        <v xml:space="preserve"> </v>
      </c>
      <c r="J484" s="38" t="str">
        <f>IF(D484&gt;=('28 Populations and thresholds'!$I$60),"YES"," ")</f>
        <v>YES</v>
      </c>
      <c r="K484" s="38" t="str">
        <f>IF(J484="YES"," ",IF(D484&gt;=('28 Populations and thresholds'!$I$60)*0.25,"YES"))</f>
        <v xml:space="preserve"> </v>
      </c>
      <c r="L484" s="38" t="b">
        <f>OR('28 Populations and thresholds'!$J$60="CR",'28 Populations and thresholds'!$J$60="EN",'28 Populations and thresholds'!$J$60="VU")</f>
        <v>1</v>
      </c>
      <c r="M484" s="75">
        <f>D484/'28 Populations and thresholds'!$H$60</f>
        <v>0.14038461538461539</v>
      </c>
      <c r="N484" s="263" t="str">
        <f t="shared" si="30"/>
        <v xml:space="preserve"> </v>
      </c>
      <c r="P484" s="263" t="str">
        <f t="shared" si="31"/>
        <v xml:space="preserve"> </v>
      </c>
    </row>
    <row r="485" spans="1:16" s="4" customFormat="1" x14ac:dyDescent="0.2">
      <c r="A485" s="12" t="s">
        <v>1314</v>
      </c>
      <c r="B485" s="111" t="s">
        <v>3531</v>
      </c>
      <c r="C485" s="4" t="s">
        <v>3528</v>
      </c>
      <c r="D485" s="105">
        <v>2056</v>
      </c>
      <c r="E485" s="106">
        <v>2005</v>
      </c>
      <c r="F485" s="263" t="str">
        <f t="shared" si="28"/>
        <v xml:space="preserve"> </v>
      </c>
      <c r="G485" s="12" t="s">
        <v>139</v>
      </c>
      <c r="H485" s="12" t="s">
        <v>3388</v>
      </c>
      <c r="I485" s="263" t="str">
        <f t="shared" si="29"/>
        <v xml:space="preserve"> </v>
      </c>
      <c r="J485" s="38" t="str">
        <f>IF(D485&gt;=('28 Populations and thresholds'!$I$59),"YES"," ")</f>
        <v>YES</v>
      </c>
      <c r="K485" s="38" t="str">
        <f>IF(J485="YES"," ",IF(D485&gt;=('28 Populations and thresholds'!$I$59)*0.25,"YES"))</f>
        <v xml:space="preserve"> </v>
      </c>
      <c r="L485" s="38" t="b">
        <f>OR('28 Populations and thresholds'!$J$59="CR",'28 Populations and thresholds'!$J$59="EN",'28 Populations and thresholds'!$J$59="VU")</f>
        <v>0</v>
      </c>
      <c r="M485" s="75">
        <f>D485/'28 Populations and thresholds'!$H$59</f>
        <v>1.8690909090909091E-2</v>
      </c>
      <c r="N485" s="263" t="str">
        <f t="shared" si="30"/>
        <v xml:space="preserve"> </v>
      </c>
      <c r="P485" s="263" t="str">
        <f t="shared" si="31"/>
        <v xml:space="preserve"> </v>
      </c>
    </row>
    <row r="486" spans="1:16" s="4" customFormat="1" x14ac:dyDescent="0.2">
      <c r="A486" s="275" t="s">
        <v>1314</v>
      </c>
      <c r="B486" s="269" t="s">
        <v>1684</v>
      </c>
      <c r="C486" s="269" t="s">
        <v>3666</v>
      </c>
      <c r="D486" s="279">
        <v>29820</v>
      </c>
      <c r="E486" s="274">
        <v>2005</v>
      </c>
      <c r="F486" s="263" t="str">
        <f t="shared" si="28"/>
        <v xml:space="preserve"> </v>
      </c>
      <c r="G486" s="275" t="s">
        <v>139</v>
      </c>
      <c r="H486" s="275" t="s">
        <v>3388</v>
      </c>
      <c r="I486" s="263" t="str">
        <f t="shared" si="29"/>
        <v xml:space="preserve"> </v>
      </c>
      <c r="J486" s="272" t="str">
        <f>IF(D486&gt;=(('28 Populations and thresholds'!$I$62)+('28 Populations and thresholds'!$I$63)+('28 Populations and thresholds'!$I$65)),"YES"," ")</f>
        <v>YES</v>
      </c>
      <c r="K486" s="272" t="str">
        <f>IF(J486="YES"," ",IF(D486&gt;=(('28 Populations and thresholds'!$I$62)+('28 Populations and thresholds'!$I$63)+('28 Populations and thresholds'!$I$65))*0.25,"YES"))</f>
        <v xml:space="preserve"> </v>
      </c>
      <c r="L486" s="272" t="b">
        <f>OR('28 Populations and thresholds'!$J$62="CR",'28 Populations and thresholds'!$J$62="EN",'28 Populations and thresholds'!$J$62="VU")</f>
        <v>0</v>
      </c>
      <c r="M486" s="273">
        <f>D486/(('28 Populations and thresholds'!$H$62)+('28 Populations and thresholds'!$H$63)+('28 Populations and thresholds'!$H$65))</f>
        <v>0.1704</v>
      </c>
      <c r="N486" s="263" t="str">
        <f t="shared" si="30"/>
        <v xml:space="preserve"> </v>
      </c>
      <c r="O486" s="275" t="s">
        <v>4550</v>
      </c>
      <c r="P486" s="263" t="str">
        <f t="shared" si="31"/>
        <v xml:space="preserve"> </v>
      </c>
    </row>
    <row r="487" spans="1:16" s="4" customFormat="1" x14ac:dyDescent="0.2">
      <c r="A487" s="275" t="s">
        <v>1314</v>
      </c>
      <c r="B487" s="269" t="s">
        <v>1684</v>
      </c>
      <c r="C487" s="269" t="s">
        <v>3781</v>
      </c>
      <c r="D487" s="279">
        <v>2540</v>
      </c>
      <c r="E487" s="287">
        <v>40148</v>
      </c>
      <c r="F487" s="263" t="str">
        <f t="shared" si="28"/>
        <v xml:space="preserve"> </v>
      </c>
      <c r="G487" s="275"/>
      <c r="H487" s="269" t="s">
        <v>4415</v>
      </c>
      <c r="I487" s="263" t="str">
        <f t="shared" si="29"/>
        <v xml:space="preserve"> </v>
      </c>
      <c r="J487" s="272" t="str">
        <f>IF(D487&gt;=('28 Populations and thresholds'!$I$220),"YES"," ")</f>
        <v>YES</v>
      </c>
      <c r="K487" s="272" t="str">
        <f>IF(J487="YES"," ",IF(D487&gt;=('28 Populations and thresholds'!$I$220)*0.25,"YES"))</f>
        <v xml:space="preserve"> </v>
      </c>
      <c r="L487" s="272" t="b">
        <f>OR('28 Populations and thresholds'!$J$220="CR",'28 Populations and thresholds'!$J$220="EN",'28 Populations and thresholds'!$J$220="VU")</f>
        <v>0</v>
      </c>
      <c r="M487" s="273">
        <f>D487/'28 Populations and thresholds'!$H$220</f>
        <v>2.53999746000254E-3</v>
      </c>
      <c r="N487" s="263" t="str">
        <f t="shared" si="30"/>
        <v xml:space="preserve"> </v>
      </c>
      <c r="O487" s="275"/>
      <c r="P487" s="263" t="str">
        <f t="shared" si="31"/>
        <v xml:space="preserve"> </v>
      </c>
    </row>
    <row r="488" spans="1:16" s="4" customFormat="1" x14ac:dyDescent="0.2">
      <c r="A488" s="275" t="s">
        <v>1314</v>
      </c>
      <c r="B488" s="269" t="s">
        <v>1684</v>
      </c>
      <c r="C488" s="269" t="s">
        <v>3544</v>
      </c>
      <c r="D488" s="279">
        <v>1700</v>
      </c>
      <c r="E488" s="274">
        <v>2005</v>
      </c>
      <c r="F488" s="263" t="str">
        <f t="shared" si="28"/>
        <v xml:space="preserve"> </v>
      </c>
      <c r="G488" s="275" t="s">
        <v>139</v>
      </c>
      <c r="H488" s="275" t="s">
        <v>3388</v>
      </c>
      <c r="I488" s="263" t="str">
        <f t="shared" si="29"/>
        <v xml:space="preserve"> </v>
      </c>
      <c r="J488" s="272" t="str">
        <f>IF(D488&gt;=('28 Populations and thresholds'!$I$70),"YES"," ")</f>
        <v>YES</v>
      </c>
      <c r="K488" s="272" t="str">
        <f>IF(J488="YES"," ",IF(D488&gt;=('28 Populations and thresholds'!$I$70)*0.25,"YES"))</f>
        <v xml:space="preserve"> </v>
      </c>
      <c r="L488" s="272" t="b">
        <f>OR('28 Populations and thresholds'!$J$70="CR",'28 Populations and thresholds'!$J$70="EN",'28 Populations and thresholds'!$J$70="VU")</f>
        <v>0</v>
      </c>
      <c r="M488" s="273">
        <f>D488/'28 Populations and thresholds'!$H$70</f>
        <v>1.7000000000000001E-2</v>
      </c>
      <c r="N488" s="263" t="str">
        <f t="shared" si="30"/>
        <v xml:space="preserve"> </v>
      </c>
      <c r="O488" s="269"/>
      <c r="P488" s="263" t="str">
        <f t="shared" si="31"/>
        <v xml:space="preserve"> </v>
      </c>
    </row>
    <row r="489" spans="1:16" s="4" customFormat="1" x14ac:dyDescent="0.2">
      <c r="A489" s="275" t="s">
        <v>1314</v>
      </c>
      <c r="B489" s="269" t="s">
        <v>1684</v>
      </c>
      <c r="C489" s="269" t="s">
        <v>3744</v>
      </c>
      <c r="D489" s="279">
        <v>1203</v>
      </c>
      <c r="E489" s="287">
        <v>40148</v>
      </c>
      <c r="F489" s="263" t="str">
        <f t="shared" si="28"/>
        <v xml:space="preserve"> </v>
      </c>
      <c r="G489" s="275"/>
      <c r="H489" s="269" t="s">
        <v>4415</v>
      </c>
      <c r="I489" s="263" t="str">
        <f t="shared" si="29"/>
        <v xml:space="preserve"> </v>
      </c>
      <c r="J489" s="272" t="str">
        <f>IF(D489&gt;=('28 Populations and thresholds'!$I$150),"YES"," ")</f>
        <v>YES</v>
      </c>
      <c r="K489" s="272" t="str">
        <f>IF(J489="YES"," ",IF(D489&gt;=('28 Populations and thresholds'!$I$150)*0.25,"YES"))</f>
        <v xml:space="preserve"> </v>
      </c>
      <c r="L489" s="272" t="b">
        <f>OR('28 Populations and thresholds'!$J$150="CR",'28 Populations and thresholds'!$J$150="EN",'28 Populations and thresholds'!$J$150="VU")</f>
        <v>0</v>
      </c>
      <c r="M489" s="273">
        <f>D489/'28 Populations and thresholds'!$H$150</f>
        <v>1.2030000000000001E-3</v>
      </c>
      <c r="N489" s="263" t="str">
        <f t="shared" si="30"/>
        <v xml:space="preserve"> </v>
      </c>
      <c r="O489" s="275"/>
      <c r="P489" s="263" t="str">
        <f t="shared" si="31"/>
        <v xml:space="preserve"> </v>
      </c>
    </row>
    <row r="490" spans="1:16" s="4" customFormat="1" x14ac:dyDescent="0.2">
      <c r="A490" s="275" t="s">
        <v>1314</v>
      </c>
      <c r="B490" s="269" t="s">
        <v>1684</v>
      </c>
      <c r="C490" s="280" t="s">
        <v>3723</v>
      </c>
      <c r="D490" s="279">
        <v>128</v>
      </c>
      <c r="E490" s="284" t="s">
        <v>207</v>
      </c>
      <c r="F490" s="263" t="str">
        <f t="shared" si="28"/>
        <v xml:space="preserve"> </v>
      </c>
      <c r="G490" s="275" t="s">
        <v>139</v>
      </c>
      <c r="H490" s="275"/>
      <c r="I490" s="263" t="str">
        <f t="shared" si="29"/>
        <v xml:space="preserve"> </v>
      </c>
      <c r="J490" s="272" t="str">
        <f>IF(D490&gt;=('28 Populations and thresholds'!$I$45),"YES"," ")</f>
        <v>YES</v>
      </c>
      <c r="K490" s="272" t="str">
        <f>IF(J490="YES"," ",IF(D490&gt;=('28 Populations and thresholds'!$I$45)*0.25,"YES"))</f>
        <v xml:space="preserve"> </v>
      </c>
      <c r="L490" s="272" t="b">
        <f>OR('28 Populations and thresholds'!$J$45="CR",'28 Populations and thresholds'!$J$45="EN",'28 Populations and thresholds'!$J$45="VU")</f>
        <v>1</v>
      </c>
      <c r="M490" s="273">
        <f>D490/'28 Populations and thresholds'!$H$45</f>
        <v>4.2666666666666665E-2</v>
      </c>
      <c r="N490" s="263" t="str">
        <f t="shared" si="30"/>
        <v xml:space="preserve"> </v>
      </c>
      <c r="O490" s="275"/>
      <c r="P490" s="263" t="str">
        <f t="shared" si="31"/>
        <v xml:space="preserve"> </v>
      </c>
    </row>
    <row r="491" spans="1:16" s="4" customFormat="1" x14ac:dyDescent="0.2">
      <c r="A491" s="275" t="s">
        <v>1314</v>
      </c>
      <c r="B491" s="292" t="s">
        <v>1684</v>
      </c>
      <c r="C491" s="269" t="s">
        <v>3528</v>
      </c>
      <c r="D491" s="291">
        <v>4605</v>
      </c>
      <c r="E491" s="281">
        <v>40544</v>
      </c>
      <c r="F491" s="263" t="str">
        <f t="shared" si="28"/>
        <v xml:space="preserve"> </v>
      </c>
      <c r="G491" s="275"/>
      <c r="H491" s="269" t="s">
        <v>4415</v>
      </c>
      <c r="I491" s="263" t="str">
        <f t="shared" si="29"/>
        <v xml:space="preserve"> </v>
      </c>
      <c r="J491" s="272" t="str">
        <f>IF(D491&gt;=('28 Populations and thresholds'!$I$59),"YES"," ")</f>
        <v>YES</v>
      </c>
      <c r="K491" s="272" t="str">
        <f>IF(J491="YES"," ",IF(D491&gt;=('28 Populations and thresholds'!$I$59)*0.25,"YES"))</f>
        <v xml:space="preserve"> </v>
      </c>
      <c r="L491" s="272" t="b">
        <f>OR('28 Populations and thresholds'!$J$59="CR",'28 Populations and thresholds'!$J$59="EN",'28 Populations and thresholds'!$J$59="VU")</f>
        <v>0</v>
      </c>
      <c r="M491" s="273">
        <f>D491/'28 Populations and thresholds'!$H$59</f>
        <v>4.1863636363636367E-2</v>
      </c>
      <c r="N491" s="263" t="str">
        <f t="shared" si="30"/>
        <v xml:space="preserve"> </v>
      </c>
      <c r="O491" s="269"/>
      <c r="P491" s="263" t="str">
        <f t="shared" si="31"/>
        <v xml:space="preserve"> </v>
      </c>
    </row>
    <row r="492" spans="1:16" s="4" customFormat="1" x14ac:dyDescent="0.2">
      <c r="A492" s="143" t="s">
        <v>1314</v>
      </c>
      <c r="B492" s="4" t="s">
        <v>1679</v>
      </c>
      <c r="C492" s="4" t="s">
        <v>1677</v>
      </c>
      <c r="D492" s="105">
        <v>18</v>
      </c>
      <c r="E492" s="165" t="s">
        <v>74</v>
      </c>
      <c r="F492" s="263" t="str">
        <f t="shared" si="28"/>
        <v xml:space="preserve"> </v>
      </c>
      <c r="G492" s="12" t="s">
        <v>139</v>
      </c>
      <c r="H492" s="12"/>
      <c r="I492" s="263" t="str">
        <f t="shared" si="29"/>
        <v xml:space="preserve"> </v>
      </c>
      <c r="J492" s="38" t="str">
        <f>IF(D492&gt;=('28 Populations and thresholds'!$I$44),"YES"," ")</f>
        <v>YES</v>
      </c>
      <c r="K492" s="38" t="str">
        <f>IF(J492="YES"," ",IF(D492&gt;=('28 Populations and thresholds'!$I$44)*0.25,"YES"))</f>
        <v xml:space="preserve"> </v>
      </c>
      <c r="L492" s="38" t="b">
        <f>OR('28 Populations and thresholds'!$J$44="CR",'28 Populations and thresholds'!$J$44="EN",'28 Populations and thresholds'!$J$44="VU")</f>
        <v>0</v>
      </c>
      <c r="M492" s="75">
        <f>D492/'28 Populations and thresholds'!$H$44</f>
        <v>3.5999999999999997E-2</v>
      </c>
      <c r="N492" s="263" t="str">
        <f t="shared" si="30"/>
        <v xml:space="preserve"> </v>
      </c>
      <c r="O492" s="121"/>
      <c r="P492" s="263" t="str">
        <f t="shared" si="31"/>
        <v xml:space="preserve"> </v>
      </c>
    </row>
    <row r="493" spans="1:16" s="4" customFormat="1" x14ac:dyDescent="0.2">
      <c r="A493" s="275" t="s">
        <v>1314</v>
      </c>
      <c r="B493" s="268" t="s">
        <v>3532</v>
      </c>
      <c r="C493" s="269" t="s">
        <v>3676</v>
      </c>
      <c r="D493" s="279">
        <v>760</v>
      </c>
      <c r="E493" s="284" t="s">
        <v>3804</v>
      </c>
      <c r="F493" s="263" t="str">
        <f t="shared" si="28"/>
        <v xml:space="preserve"> </v>
      </c>
      <c r="G493" s="275"/>
      <c r="H493" s="275" t="s">
        <v>3805</v>
      </c>
      <c r="I493" s="263" t="str">
        <f t="shared" si="29"/>
        <v xml:space="preserve"> </v>
      </c>
      <c r="J493" s="272" t="str">
        <f>IF(D493&gt;=('28 Populations and thresholds'!$I$96),"YES"," ")</f>
        <v>YES</v>
      </c>
      <c r="K493" s="272" t="str">
        <f>IF(J493="YES"," ",IF(D493&gt;=('28 Populations and thresholds'!$I$96)*0.25,"YES"))</f>
        <v xml:space="preserve"> </v>
      </c>
      <c r="L493" s="272" t="b">
        <f>OR('28 Populations and thresholds'!$J$96="CR",'28 Populations and thresholds'!$J$96="EN",'28 Populations and thresholds'!$J$96="VU")</f>
        <v>1</v>
      </c>
      <c r="M493" s="273">
        <f>D493/'28 Populations and thresholds'!$H$96</f>
        <v>0.76</v>
      </c>
      <c r="N493" s="263" t="str">
        <f t="shared" si="30"/>
        <v xml:space="preserve"> </v>
      </c>
      <c r="O493" s="269"/>
      <c r="P493" s="263" t="str">
        <f t="shared" si="31"/>
        <v xml:space="preserve"> </v>
      </c>
    </row>
    <row r="494" spans="1:16" s="4" customFormat="1" x14ac:dyDescent="0.2">
      <c r="A494" s="275" t="s">
        <v>1314</v>
      </c>
      <c r="B494" s="269" t="s">
        <v>3532</v>
      </c>
      <c r="C494" s="269" t="s">
        <v>3666</v>
      </c>
      <c r="D494" s="279">
        <v>31112</v>
      </c>
      <c r="E494" s="287">
        <v>40210</v>
      </c>
      <c r="F494" s="263" t="str">
        <f t="shared" si="28"/>
        <v xml:space="preserve"> </v>
      </c>
      <c r="G494" s="275"/>
      <c r="H494" s="269" t="s">
        <v>4415</v>
      </c>
      <c r="I494" s="263" t="str">
        <f t="shared" si="29"/>
        <v xml:space="preserve"> </v>
      </c>
      <c r="J494" s="272" t="str">
        <f>IF(D494&gt;=(('28 Populations and thresholds'!$I$62)+('28 Populations and thresholds'!$I$63)+('28 Populations and thresholds'!$I$65)),"YES"," ")</f>
        <v>YES</v>
      </c>
      <c r="K494" s="272" t="str">
        <f>IF(J494="YES"," ",IF(D494&gt;=(('28 Populations and thresholds'!$I$62)+('28 Populations and thresholds'!$I$63)+('28 Populations and thresholds'!$I$65))*0.25,"YES"))</f>
        <v xml:space="preserve"> </v>
      </c>
      <c r="L494" s="272" t="b">
        <f>OR('28 Populations and thresholds'!$J$62="CR",'28 Populations and thresholds'!$J$62="EN",'28 Populations and thresholds'!$J$62="VU")</f>
        <v>0</v>
      </c>
      <c r="M494" s="273">
        <f>D494/(('28 Populations and thresholds'!$H$62)+('28 Populations and thresholds'!$H$63)+('28 Populations and thresholds'!$H$65))</f>
        <v>0.17778285714285713</v>
      </c>
      <c r="N494" s="263" t="str">
        <f t="shared" si="30"/>
        <v xml:space="preserve"> </v>
      </c>
      <c r="O494" s="275" t="s">
        <v>4550</v>
      </c>
      <c r="P494" s="263" t="str">
        <f t="shared" si="31"/>
        <v xml:space="preserve"> </v>
      </c>
    </row>
    <row r="495" spans="1:16" s="4" customFormat="1" x14ac:dyDescent="0.2">
      <c r="A495" s="275" t="s">
        <v>1314</v>
      </c>
      <c r="B495" s="269" t="s">
        <v>3532</v>
      </c>
      <c r="C495" s="269" t="s">
        <v>1707</v>
      </c>
      <c r="D495" s="279">
        <v>1750</v>
      </c>
      <c r="E495" s="287">
        <v>40513</v>
      </c>
      <c r="F495" s="263" t="str">
        <f t="shared" si="28"/>
        <v xml:space="preserve"> </v>
      </c>
      <c r="G495" s="275"/>
      <c r="H495" s="269" t="s">
        <v>4415</v>
      </c>
      <c r="I495" s="263" t="str">
        <f t="shared" si="29"/>
        <v xml:space="preserve"> </v>
      </c>
      <c r="J495" s="272" t="str">
        <f>IF(D495&gt;=('28 Populations and thresholds'!$I$140),"YES"," ")</f>
        <v>YES</v>
      </c>
      <c r="K495" s="272" t="str">
        <f>IF(J495="YES"," ",IF(D495&gt;=('28 Populations and thresholds'!$I$140)*0.25,"YES"))</f>
        <v xml:space="preserve"> </v>
      </c>
      <c r="L495" s="272" t="b">
        <f>OR('28 Populations and thresholds'!$J$140="CR",'28 Populations and thresholds'!$J$140="EN",'28 Populations and thresholds'!$J$140="VU")</f>
        <v>0</v>
      </c>
      <c r="M495" s="273">
        <f>D495/'28 Populations and thresholds'!$H$140</f>
        <v>1.74999825000175E-3</v>
      </c>
      <c r="N495" s="263" t="str">
        <f t="shared" si="30"/>
        <v xml:space="preserve"> </v>
      </c>
      <c r="O495" s="275"/>
      <c r="P495" s="263" t="str">
        <f t="shared" si="31"/>
        <v xml:space="preserve"> </v>
      </c>
    </row>
    <row r="496" spans="1:16" s="4" customFormat="1" x14ac:dyDescent="0.2">
      <c r="A496" s="275" t="s">
        <v>1314</v>
      </c>
      <c r="B496" s="269" t="s">
        <v>3532</v>
      </c>
      <c r="C496" s="269" t="s">
        <v>3598</v>
      </c>
      <c r="D496" s="279">
        <v>10161</v>
      </c>
      <c r="E496" s="274">
        <v>2004</v>
      </c>
      <c r="F496" s="263" t="str">
        <f t="shared" si="28"/>
        <v xml:space="preserve"> </v>
      </c>
      <c r="G496" s="275" t="s">
        <v>139</v>
      </c>
      <c r="H496" s="275" t="s">
        <v>3388</v>
      </c>
      <c r="I496" s="263" t="str">
        <f t="shared" si="29"/>
        <v xml:space="preserve"> </v>
      </c>
      <c r="J496" s="272" t="str">
        <f>IF(D496&gt;=('28 Populations and thresholds'!$I$88),"YES"," ")</f>
        <v>YES</v>
      </c>
      <c r="K496" s="272" t="str">
        <f>IF(J496="YES"," ",IF(D496&gt;=('28 Populations and thresholds'!$I$88)*0.25,"YES"))</f>
        <v xml:space="preserve"> </v>
      </c>
      <c r="L496" s="272" t="b">
        <f>OR('28 Populations and thresholds'!$J$88="CR",'28 Populations and thresholds'!$J$88="EN",'28 Populations and thresholds'!$J$88="VU")</f>
        <v>0</v>
      </c>
      <c r="M496" s="273">
        <f>D496/'28 Populations and thresholds'!$H$88</f>
        <v>1.0161E-2</v>
      </c>
      <c r="N496" s="263" t="str">
        <f t="shared" si="30"/>
        <v xml:space="preserve"> </v>
      </c>
      <c r="O496" s="269"/>
      <c r="P496" s="263" t="str">
        <f t="shared" si="31"/>
        <v xml:space="preserve"> </v>
      </c>
    </row>
    <row r="497" spans="1:16" s="4" customFormat="1" x14ac:dyDescent="0.2">
      <c r="A497" s="275" t="s">
        <v>1314</v>
      </c>
      <c r="B497" s="269" t="s">
        <v>3532</v>
      </c>
      <c r="C497" s="269" t="s">
        <v>3482</v>
      </c>
      <c r="D497" s="279">
        <v>6072</v>
      </c>
      <c r="E497" s="287">
        <v>38018</v>
      </c>
      <c r="F497" s="263" t="str">
        <f t="shared" si="28"/>
        <v xml:space="preserve"> </v>
      </c>
      <c r="G497" s="275"/>
      <c r="H497" s="269" t="s">
        <v>4415</v>
      </c>
      <c r="I497" s="263" t="str">
        <f t="shared" si="29"/>
        <v xml:space="preserve"> </v>
      </c>
      <c r="J497" s="272" t="str">
        <f>IF(D497&gt;=(('28 Populations and thresholds'!$I$205)+('28 Populations and thresholds'!$I$206)+('28 Populations and thresholds'!$I$207)+('28 Populations and thresholds'!$I$208)),"YES"," ")</f>
        <v>YES</v>
      </c>
      <c r="K497" s="272" t="str">
        <f>IF(J497="YES"," ",IF(D497&gt;=(('28 Populations and thresholds'!$I$205)+('28 Populations and thresholds'!$I$206)+('28 Populations and thresholds'!$I$207)+('28 Populations and thresholds'!$I$208))*0.25,"YES"))</f>
        <v xml:space="preserve"> </v>
      </c>
      <c r="L497" s="272" t="b">
        <f>OR('28 Populations and thresholds'!$J$206="CR",'28 Populations and thresholds'!$J$206="EN",'28 Populations and thresholds'!$J$206="VU")</f>
        <v>0</v>
      </c>
      <c r="M497" s="273">
        <f>D497/(('28 Populations and thresholds'!$H$205)+('28 Populations and thresholds'!$H$206)+('28 Populations and thresholds'!$H$207)+('28 Populations and thresholds'!$H$208))</f>
        <v>2.2699914015477216E-3</v>
      </c>
      <c r="N497" s="263" t="str">
        <f t="shared" si="30"/>
        <v xml:space="preserve"> </v>
      </c>
      <c r="O497" s="275" t="s">
        <v>4568</v>
      </c>
      <c r="P497" s="263" t="str">
        <f t="shared" si="31"/>
        <v xml:space="preserve"> </v>
      </c>
    </row>
    <row r="498" spans="1:16" s="4" customFormat="1" x14ac:dyDescent="0.2">
      <c r="A498" s="275" t="s">
        <v>1314</v>
      </c>
      <c r="B498" s="269" t="s">
        <v>3532</v>
      </c>
      <c r="C498" s="269" t="s">
        <v>3590</v>
      </c>
      <c r="D498" s="279">
        <v>1690</v>
      </c>
      <c r="E498" s="287">
        <v>40210</v>
      </c>
      <c r="F498" s="263" t="str">
        <f t="shared" si="28"/>
        <v xml:space="preserve"> </v>
      </c>
      <c r="G498" s="275"/>
      <c r="H498" s="269" t="s">
        <v>4415</v>
      </c>
      <c r="I498" s="263" t="str">
        <f t="shared" si="29"/>
        <v xml:space="preserve"> </v>
      </c>
      <c r="J498" s="272" t="str">
        <f>IF(D498&gt;=('28 Populations and thresholds'!$I$85),"YES"," ")</f>
        <v>YES</v>
      </c>
      <c r="K498" s="272" t="str">
        <f>IF(J498="YES"," ",IF(D498&gt;=('28 Populations and thresholds'!$I$85)*0.25,"YES"))</f>
        <v xml:space="preserve"> </v>
      </c>
      <c r="L498" s="272" t="b">
        <f>OR('28 Populations and thresholds'!$J$85="CR",'28 Populations and thresholds'!$J$85="EN",'28 Populations and thresholds'!$J$85="VU")</f>
        <v>0</v>
      </c>
      <c r="M498" s="273">
        <f>D498/'28 Populations and thresholds'!$H$85</f>
        <v>1.8988764044943821E-2</v>
      </c>
      <c r="N498" s="263" t="str">
        <f t="shared" si="30"/>
        <v xml:space="preserve"> </v>
      </c>
      <c r="O498" s="275"/>
      <c r="P498" s="263" t="str">
        <f t="shared" si="31"/>
        <v xml:space="preserve"> </v>
      </c>
    </row>
    <row r="499" spans="1:16" s="4" customFormat="1" x14ac:dyDescent="0.2">
      <c r="A499" s="275" t="s">
        <v>1314</v>
      </c>
      <c r="B499" s="269" t="s">
        <v>3532</v>
      </c>
      <c r="C499" s="269" t="s">
        <v>1607</v>
      </c>
      <c r="D499" s="279">
        <v>351</v>
      </c>
      <c r="E499" s="287">
        <v>40575</v>
      </c>
      <c r="F499" s="263" t="str">
        <f t="shared" si="28"/>
        <v xml:space="preserve"> </v>
      </c>
      <c r="G499" s="275"/>
      <c r="H499" s="269" t="s">
        <v>4415</v>
      </c>
      <c r="I499" s="263" t="str">
        <f t="shared" si="29"/>
        <v xml:space="preserve"> </v>
      </c>
      <c r="J499" s="272" t="str">
        <f>IF(D499&gt;=('28 Populations and thresholds'!$I$6),"YES"," ")</f>
        <v>YES</v>
      </c>
      <c r="K499" s="272" t="str">
        <f>IF(J499="YES"," ",IF(D499&gt;=('28 Populations and thresholds'!$I$6)*0.25,"YES"))</f>
        <v xml:space="preserve"> </v>
      </c>
      <c r="L499" s="272" t="b">
        <f>OR('28 Populations and thresholds'!$J$6="CR",'28 Populations and thresholds'!$J$6="EN",'28 Populations and thresholds'!$J$6="VU")</f>
        <v>0</v>
      </c>
      <c r="M499" s="273">
        <f>D499/'28 Populations and thresholds'!$H$6</f>
        <v>7.0200000000000002E-3</v>
      </c>
      <c r="N499" s="263" t="str">
        <f t="shared" si="30"/>
        <v xml:space="preserve"> </v>
      </c>
      <c r="O499" s="275"/>
      <c r="P499" s="263" t="str">
        <f t="shared" si="31"/>
        <v xml:space="preserve"> </v>
      </c>
    </row>
    <row r="500" spans="1:16" s="4" customFormat="1" x14ac:dyDescent="0.2">
      <c r="A500" s="275" t="s">
        <v>1314</v>
      </c>
      <c r="B500" s="269" t="s">
        <v>3532</v>
      </c>
      <c r="C500" s="269" t="s">
        <v>3544</v>
      </c>
      <c r="D500" s="279">
        <v>716</v>
      </c>
      <c r="E500" s="287">
        <v>40210</v>
      </c>
      <c r="F500" s="263" t="str">
        <f t="shared" si="28"/>
        <v xml:space="preserve"> </v>
      </c>
      <c r="G500" s="275"/>
      <c r="H500" s="269" t="s">
        <v>4415</v>
      </c>
      <c r="I500" s="263" t="str">
        <f t="shared" si="29"/>
        <v xml:space="preserve"> </v>
      </c>
      <c r="J500" s="272" t="str">
        <f>IF(D500&gt;=('28 Populations and thresholds'!$I$70),"YES"," ")</f>
        <v>YES</v>
      </c>
      <c r="K500" s="272" t="str">
        <f>IF(J500="YES"," ",IF(D500&gt;=('28 Populations and thresholds'!$I$70)*0.25,"YES"))</f>
        <v xml:space="preserve"> </v>
      </c>
      <c r="L500" s="272" t="b">
        <f>OR('28 Populations and thresholds'!$J$70="CR",'28 Populations and thresholds'!$J$70="EN",'28 Populations and thresholds'!$J$70="VU")</f>
        <v>0</v>
      </c>
      <c r="M500" s="273">
        <f>D500/'28 Populations and thresholds'!$H$70</f>
        <v>7.1599999999999997E-3</v>
      </c>
      <c r="N500" s="263" t="str">
        <f t="shared" si="30"/>
        <v xml:space="preserve"> </v>
      </c>
      <c r="O500" s="275"/>
      <c r="P500" s="263" t="str">
        <f t="shared" si="31"/>
        <v xml:space="preserve"> </v>
      </c>
    </row>
    <row r="501" spans="1:16" s="4" customFormat="1" x14ac:dyDescent="0.2">
      <c r="A501" s="275" t="s">
        <v>1314</v>
      </c>
      <c r="B501" s="269" t="s">
        <v>3532</v>
      </c>
      <c r="C501" s="269" t="s">
        <v>3607</v>
      </c>
      <c r="D501" s="279">
        <v>2402</v>
      </c>
      <c r="E501" s="287">
        <v>40210</v>
      </c>
      <c r="F501" s="263" t="str">
        <f t="shared" si="28"/>
        <v xml:space="preserve"> </v>
      </c>
      <c r="G501" s="275"/>
      <c r="H501" s="269" t="s">
        <v>4415</v>
      </c>
      <c r="I501" s="263" t="str">
        <f t="shared" si="29"/>
        <v xml:space="preserve"> </v>
      </c>
      <c r="J501" s="272" t="str">
        <f>IF(D501&gt;=('28 Populations and thresholds'!$I$92),"YES"," ")</f>
        <v>YES</v>
      </c>
      <c r="K501" s="272" t="str">
        <f>IF(J501="YES"," ",IF(D501&gt;=('28 Populations and thresholds'!$I$92)*0.25,"YES"))</f>
        <v xml:space="preserve"> </v>
      </c>
      <c r="L501" s="272" t="b">
        <f>OR('28 Populations and thresholds'!$J$92="CR",'28 Populations and thresholds'!$J$92="EN",'28 Populations and thresholds'!$J$92="VU")</f>
        <v>0</v>
      </c>
      <c r="M501" s="273">
        <f>D501/'28 Populations and thresholds'!$H$92</f>
        <v>8.0066666666666671E-3</v>
      </c>
      <c r="N501" s="263" t="str">
        <f t="shared" si="30"/>
        <v xml:space="preserve"> </v>
      </c>
      <c r="O501" s="275"/>
      <c r="P501" s="263" t="str">
        <f t="shared" si="31"/>
        <v xml:space="preserve"> </v>
      </c>
    </row>
    <row r="502" spans="1:16" s="4" customFormat="1" x14ac:dyDescent="0.2">
      <c r="A502" s="275" t="s">
        <v>1314</v>
      </c>
      <c r="B502" s="269" t="s">
        <v>3532</v>
      </c>
      <c r="C502" s="280" t="s">
        <v>3528</v>
      </c>
      <c r="D502" s="279">
        <v>15387</v>
      </c>
      <c r="E502" s="287">
        <v>40513</v>
      </c>
      <c r="F502" s="263" t="str">
        <f t="shared" si="28"/>
        <v xml:space="preserve"> </v>
      </c>
      <c r="G502" s="275"/>
      <c r="H502" s="269" t="s">
        <v>4415</v>
      </c>
      <c r="I502" s="263" t="str">
        <f t="shared" si="29"/>
        <v xml:space="preserve"> </v>
      </c>
      <c r="J502" s="272" t="str">
        <f>IF(D502&gt;=('28 Populations and thresholds'!$I$59),"YES"," ")</f>
        <v>YES</v>
      </c>
      <c r="K502" s="272" t="str">
        <f>IF(J502="YES"," ",IF(D502&gt;=('28 Populations and thresholds'!$I$59)*0.25,"YES"))</f>
        <v xml:space="preserve"> </v>
      </c>
      <c r="L502" s="272" t="b">
        <f>OR('28 Populations and thresholds'!$J$59="CR",'28 Populations and thresholds'!$J$59="EN",'28 Populations and thresholds'!$J$59="VU")</f>
        <v>0</v>
      </c>
      <c r="M502" s="273">
        <f>D502/'28 Populations and thresholds'!$H$59</f>
        <v>0.13988181818181819</v>
      </c>
      <c r="N502" s="263" t="str">
        <f t="shared" si="30"/>
        <v xml:space="preserve"> </v>
      </c>
      <c r="O502" s="269"/>
      <c r="P502" s="263" t="str">
        <f t="shared" si="31"/>
        <v xml:space="preserve"> </v>
      </c>
    </row>
    <row r="503" spans="1:16" s="4" customFormat="1" x14ac:dyDescent="0.2">
      <c r="A503" s="275" t="s">
        <v>1314</v>
      </c>
      <c r="B503" s="269" t="s">
        <v>3541</v>
      </c>
      <c r="C503" s="280" t="s">
        <v>3540</v>
      </c>
      <c r="D503" s="279">
        <v>4500</v>
      </c>
      <c r="E503" s="274">
        <v>2003</v>
      </c>
      <c r="F503" s="263" t="str">
        <f t="shared" si="28"/>
        <v xml:space="preserve"> </v>
      </c>
      <c r="G503" s="275" t="s">
        <v>139</v>
      </c>
      <c r="H503" s="275" t="s">
        <v>3388</v>
      </c>
      <c r="I503" s="263" t="str">
        <f t="shared" si="29"/>
        <v xml:space="preserve"> </v>
      </c>
      <c r="J503" s="272" t="str">
        <f>IF(D503&gt;=('28 Populations and thresholds'!$I$60),"YES"," ")</f>
        <v>YES</v>
      </c>
      <c r="K503" s="272" t="str">
        <f>IF(J503="YES"," ",IF(D503&gt;=('28 Populations and thresholds'!$I$60)*0.25,"YES"))</f>
        <v xml:space="preserve"> </v>
      </c>
      <c r="L503" s="272" t="b">
        <f>OR('28 Populations and thresholds'!$J$60="CR",'28 Populations and thresholds'!$J$60="EN",'28 Populations and thresholds'!$J$60="VU")</f>
        <v>1</v>
      </c>
      <c r="M503" s="273">
        <f>D503/'28 Populations and thresholds'!$H$60</f>
        <v>5.7692307692307696E-2</v>
      </c>
      <c r="N503" s="263" t="str">
        <f t="shared" si="30"/>
        <v xml:space="preserve"> </v>
      </c>
      <c r="O503" s="269"/>
      <c r="P503" s="263" t="str">
        <f t="shared" si="31"/>
        <v xml:space="preserve"> </v>
      </c>
    </row>
    <row r="504" spans="1:16" x14ac:dyDescent="0.2">
      <c r="A504" s="143" t="s">
        <v>1314</v>
      </c>
      <c r="B504" s="2" t="s">
        <v>1745</v>
      </c>
      <c r="C504" s="111" t="s">
        <v>1732</v>
      </c>
      <c r="D504" s="5">
        <v>300</v>
      </c>
      <c r="E504" s="1" t="s">
        <v>83</v>
      </c>
      <c r="F504" s="263" t="str">
        <f t="shared" si="28"/>
        <v xml:space="preserve"> </v>
      </c>
      <c r="G504" s="13" t="s">
        <v>139</v>
      </c>
      <c r="I504" s="263" t="str">
        <f t="shared" si="29"/>
        <v xml:space="preserve"> </v>
      </c>
      <c r="J504" s="38" t="str">
        <f>IF(D504&gt;=('28 Populations and thresholds'!$I$221),"YES"," ")</f>
        <v>YES</v>
      </c>
      <c r="K504" s="38" t="str">
        <f>IF(J504="YES"," ",IF(D504&gt;=('28 Populations and thresholds'!$I$221)*0.25,"YES"))</f>
        <v xml:space="preserve"> </v>
      </c>
      <c r="L504" s="38" t="b">
        <f>OR('28 Populations and thresholds'!$J$221="CR",'28 Populations and thresholds'!$J$221="EN",'28 Populations and thresholds'!$J$221="VU")</f>
        <v>1</v>
      </c>
      <c r="M504" s="75">
        <f>D504/'28 Populations and thresholds'!$H$221</f>
        <v>3.125E-2</v>
      </c>
      <c r="N504" s="263" t="str">
        <f t="shared" si="30"/>
        <v xml:space="preserve"> </v>
      </c>
      <c r="P504" s="263" t="str">
        <f t="shared" si="31"/>
        <v xml:space="preserve"> </v>
      </c>
    </row>
    <row r="505" spans="1:16" x14ac:dyDescent="0.2">
      <c r="A505" s="324" t="s">
        <v>1314</v>
      </c>
      <c r="B505" s="337" t="s">
        <v>4116</v>
      </c>
      <c r="C505" s="337" t="s">
        <v>1753</v>
      </c>
      <c r="D505" s="339">
        <v>1248</v>
      </c>
      <c r="E505" s="323" t="s">
        <v>4117</v>
      </c>
      <c r="F505" s="263" t="str">
        <f t="shared" si="28"/>
        <v xml:space="preserve"> </v>
      </c>
      <c r="G505" s="324" t="s">
        <v>4019</v>
      </c>
      <c r="H505" s="324"/>
      <c r="I505" s="263" t="str">
        <f t="shared" si="29"/>
        <v xml:space="preserve"> </v>
      </c>
      <c r="J505" s="321" t="str">
        <f>IF(D505&gt;=('28 Populations and thresholds'!$I$222),"YES"," ")</f>
        <v>YES</v>
      </c>
      <c r="K505" s="321" t="str">
        <f>IF(J505="YES"," ",IF(D505&gt;=('28 Populations and thresholds'!$I$222)*0.25,"YES"))</f>
        <v xml:space="preserve"> </v>
      </c>
      <c r="L505" s="321" t="b">
        <f>OR('28 Populations and thresholds'!$J$222="CR",'28 Populations and thresholds'!$J$222="EN",'28 Populations and thresholds'!$J$222="VU")</f>
        <v>1</v>
      </c>
      <c r="M505" s="322">
        <f>D505/'28 Populations and thresholds'!$H$222</f>
        <v>0.104</v>
      </c>
      <c r="N505" s="263" t="str">
        <f t="shared" si="30"/>
        <v xml:space="preserve"> </v>
      </c>
      <c r="O505" s="324" t="s">
        <v>4118</v>
      </c>
      <c r="P505" s="263" t="str">
        <f t="shared" si="31"/>
        <v xml:space="preserve"> </v>
      </c>
    </row>
    <row r="506" spans="1:16" x14ac:dyDescent="0.2">
      <c r="A506" s="275" t="s">
        <v>1314</v>
      </c>
      <c r="B506" s="269" t="s">
        <v>3667</v>
      </c>
      <c r="C506" s="269" t="s">
        <v>3666</v>
      </c>
      <c r="D506" s="279">
        <v>1086</v>
      </c>
      <c r="E506" s="274">
        <v>2006</v>
      </c>
      <c r="F506" s="263" t="str">
        <f t="shared" si="28"/>
        <v xml:space="preserve"> </v>
      </c>
      <c r="G506" s="275" t="s">
        <v>139</v>
      </c>
      <c r="H506" s="269" t="s">
        <v>4415</v>
      </c>
      <c r="I506" s="263" t="str">
        <f t="shared" si="29"/>
        <v xml:space="preserve"> </v>
      </c>
      <c r="J506" s="272" t="str">
        <f>IF(D506&gt;=(('28 Populations and thresholds'!$I$62)+('28 Populations and thresholds'!$I$63)+('28 Populations and thresholds'!$I$65)),"YES"," ")</f>
        <v>YES</v>
      </c>
      <c r="K506" s="272" t="str">
        <f>IF(J506="YES"," ",IF(D506&gt;=(('28 Populations and thresholds'!$I$62)+('28 Populations and thresholds'!$I$63)+('28 Populations and thresholds'!$I$65))*0.25,"YES"))</f>
        <v xml:space="preserve"> </v>
      </c>
      <c r="L506" s="272" t="b">
        <f>OR('28 Populations and thresholds'!$J$62="CR",'28 Populations and thresholds'!$J$62="EN",'28 Populations and thresholds'!$J$62="VU")</f>
        <v>0</v>
      </c>
      <c r="M506" s="273">
        <f>D506/(('28 Populations and thresholds'!$H$62)+('28 Populations and thresholds'!$H$63)+('28 Populations and thresholds'!$H$65))</f>
        <v>6.2057142857142858E-3</v>
      </c>
      <c r="N506" s="263" t="str">
        <f t="shared" si="30"/>
        <v xml:space="preserve"> </v>
      </c>
      <c r="O506" s="275" t="s">
        <v>4550</v>
      </c>
      <c r="P506" s="263" t="str">
        <f t="shared" si="31"/>
        <v xml:space="preserve"> </v>
      </c>
    </row>
    <row r="507" spans="1:16" x14ac:dyDescent="0.2">
      <c r="A507" s="143" t="s">
        <v>1314</v>
      </c>
      <c r="B507" s="40" t="s">
        <v>4627</v>
      </c>
      <c r="C507" s="4" t="s">
        <v>3452</v>
      </c>
      <c r="D507" s="41">
        <v>2900</v>
      </c>
      <c r="E507" s="46">
        <v>33269</v>
      </c>
      <c r="F507" s="263" t="str">
        <f t="shared" si="28"/>
        <v xml:space="preserve"> </v>
      </c>
      <c r="G507" s="143" t="s">
        <v>21</v>
      </c>
      <c r="H507" s="143" t="s">
        <v>853</v>
      </c>
      <c r="I507" s="263" t="str">
        <f t="shared" si="29"/>
        <v xml:space="preserve"> </v>
      </c>
      <c r="J507" s="38" t="str">
        <f>IF(D507&gt;=('28 Populations and thresholds'!$I$158),"YES"," ")</f>
        <v>YES</v>
      </c>
      <c r="K507" s="38" t="str">
        <f>IF(J507="YES"," ",IF(D507&gt;=('28 Populations and thresholds'!$I$158)*0.25,"YES"))</f>
        <v xml:space="preserve"> </v>
      </c>
      <c r="L507" s="38" t="b">
        <f>OR('28 Populations and thresholds'!$J$158="CR",'28 Populations and thresholds'!$J$158="EN",'28 Populations and thresholds'!$J$158="VU")</f>
        <v>0</v>
      </c>
      <c r="M507" s="75">
        <f>D507/'28 Populations and thresholds'!$H$158</f>
        <v>2.9000000000000001E-2</v>
      </c>
      <c r="N507" s="263" t="str">
        <f t="shared" si="30"/>
        <v xml:space="preserve"> </v>
      </c>
      <c r="P507" s="263" t="str">
        <f t="shared" si="31"/>
        <v xml:space="preserve"> </v>
      </c>
    </row>
    <row r="508" spans="1:16" x14ac:dyDescent="0.2">
      <c r="A508" s="143" t="s">
        <v>1314</v>
      </c>
      <c r="B508" s="40" t="s">
        <v>4627</v>
      </c>
      <c r="C508" s="111" t="s">
        <v>3607</v>
      </c>
      <c r="D508" s="41">
        <v>4000</v>
      </c>
      <c r="E508" s="47" t="s">
        <v>1316</v>
      </c>
      <c r="F508" s="263" t="str">
        <f t="shared" si="28"/>
        <v xml:space="preserve"> </v>
      </c>
      <c r="G508" s="143" t="s">
        <v>15</v>
      </c>
      <c r="H508" s="143" t="s">
        <v>1315</v>
      </c>
      <c r="I508" s="263" t="str">
        <f t="shared" si="29"/>
        <v xml:space="preserve"> </v>
      </c>
      <c r="J508" s="38" t="str">
        <f>IF(D508&gt;=('28 Populations and thresholds'!$I$92),"YES"," ")</f>
        <v>YES</v>
      </c>
      <c r="K508" s="38" t="str">
        <f>IF(J508="YES"," ",IF(D508&gt;=('28 Populations and thresholds'!$I$92)*0.25,"YES"))</f>
        <v xml:space="preserve"> </v>
      </c>
      <c r="L508" s="38" t="b">
        <f>OR('28 Populations and thresholds'!$J$92="CR",'28 Populations and thresholds'!$J$92="EN",'28 Populations and thresholds'!$J$92="VU")</f>
        <v>0</v>
      </c>
      <c r="M508" s="75">
        <f>D508/'28 Populations and thresholds'!$H$92</f>
        <v>1.3333333333333334E-2</v>
      </c>
      <c r="N508" s="263" t="str">
        <f t="shared" si="30"/>
        <v xml:space="preserve"> </v>
      </c>
      <c r="O508" s="9"/>
      <c r="P508" s="263" t="str">
        <f t="shared" si="31"/>
        <v xml:space="preserve"> </v>
      </c>
    </row>
    <row r="509" spans="1:16" x14ac:dyDescent="0.2">
      <c r="A509" s="267" t="s">
        <v>1314</v>
      </c>
      <c r="B509" s="268" t="s">
        <v>1318</v>
      </c>
      <c r="C509" s="269" t="s">
        <v>3522</v>
      </c>
      <c r="D509" s="270">
        <v>3130</v>
      </c>
      <c r="E509" s="294" t="s">
        <v>1320</v>
      </c>
      <c r="F509" s="263" t="str">
        <f t="shared" si="28"/>
        <v xml:space="preserve"> </v>
      </c>
      <c r="G509" s="267" t="s">
        <v>15</v>
      </c>
      <c r="H509" s="267" t="s">
        <v>1319</v>
      </c>
      <c r="I509" s="263" t="str">
        <f t="shared" si="29"/>
        <v xml:space="preserve"> </v>
      </c>
      <c r="J509" s="272" t="str">
        <f>IF(D509&gt;=('28 Populations and thresholds'!$I$58),"YES"," ")</f>
        <v>YES</v>
      </c>
      <c r="K509" s="272" t="str">
        <f>IF(J509="YES"," ",IF(D509&gt;=('28 Populations and thresholds'!$I$58)*0.25,"YES"))</f>
        <v xml:space="preserve"> </v>
      </c>
      <c r="L509" s="272" t="b">
        <f>OR('28 Populations and thresholds'!$J$58="CR",'28 Populations and thresholds'!$J$58="EN",'28 Populations and thresholds'!$J$58="VU")</f>
        <v>0</v>
      </c>
      <c r="M509" s="273">
        <f>D509/'28 Populations and thresholds'!$H$58</f>
        <v>5.2166666666666667E-2</v>
      </c>
      <c r="N509" s="263" t="str">
        <f t="shared" si="30"/>
        <v xml:space="preserve"> </v>
      </c>
      <c r="O509" s="275"/>
      <c r="P509" s="263" t="str">
        <f t="shared" si="31"/>
        <v xml:space="preserve"> </v>
      </c>
    </row>
    <row r="510" spans="1:16" x14ac:dyDescent="0.2">
      <c r="A510" s="143" t="s">
        <v>1314</v>
      </c>
      <c r="B510" s="40" t="s">
        <v>1321</v>
      </c>
      <c r="C510" s="4" t="s">
        <v>3676</v>
      </c>
      <c r="D510" s="41">
        <v>200</v>
      </c>
      <c r="E510" s="47" t="s">
        <v>1316</v>
      </c>
      <c r="F510" s="263" t="str">
        <f t="shared" si="28"/>
        <v xml:space="preserve"> </v>
      </c>
      <c r="G510" s="143" t="s">
        <v>15</v>
      </c>
      <c r="H510" s="143" t="s">
        <v>1315</v>
      </c>
      <c r="I510" s="263" t="str">
        <f t="shared" si="29"/>
        <v xml:space="preserve"> </v>
      </c>
      <c r="J510" s="38" t="str">
        <f>IF(D510&gt;=('28 Populations and thresholds'!$I$96),"YES"," ")</f>
        <v>YES</v>
      </c>
      <c r="K510" s="38" t="str">
        <f>IF(J510="YES"," ",IF(D510&gt;=('28 Populations and thresholds'!$I$96)*0.25,"YES"))</f>
        <v xml:space="preserve"> </v>
      </c>
      <c r="L510" s="38" t="b">
        <f>OR('28 Populations and thresholds'!$J$96="CR",'28 Populations and thresholds'!$J$96="EN",'28 Populations and thresholds'!$J$96="VU")</f>
        <v>1</v>
      </c>
      <c r="M510" s="75">
        <f>D510/'28 Populations and thresholds'!$H$96</f>
        <v>0.2</v>
      </c>
      <c r="N510" s="263" t="str">
        <f t="shared" si="30"/>
        <v xml:space="preserve"> </v>
      </c>
      <c r="O510" s="9"/>
      <c r="P510" s="263" t="str">
        <f t="shared" si="31"/>
        <v xml:space="preserve"> </v>
      </c>
    </row>
    <row r="511" spans="1:16" x14ac:dyDescent="0.2">
      <c r="A511" s="143" t="s">
        <v>1314</v>
      </c>
      <c r="B511" s="40" t="s">
        <v>1321</v>
      </c>
      <c r="C511" s="4" t="s">
        <v>3652</v>
      </c>
      <c r="D511" s="41">
        <v>900</v>
      </c>
      <c r="E511" s="47" t="s">
        <v>1316</v>
      </c>
      <c r="F511" s="263" t="str">
        <f t="shared" si="28"/>
        <v xml:space="preserve"> </v>
      </c>
      <c r="G511" s="143" t="s">
        <v>15</v>
      </c>
      <c r="H511" s="143" t="s">
        <v>1315</v>
      </c>
      <c r="I511" s="263" t="str">
        <f t="shared" si="29"/>
        <v xml:space="preserve"> </v>
      </c>
      <c r="J511" s="38" t="str">
        <f>IF(D511&gt;=('28 Populations and thresholds'!$I$112),"YES"," ")</f>
        <v>YES</v>
      </c>
      <c r="K511" s="38" t="str">
        <f>IF(J511="YES"," ",IF(D511&gt;=('28 Populations and thresholds'!$I$112)*0.25,"YES"))</f>
        <v xml:space="preserve"> </v>
      </c>
      <c r="L511" s="38" t="b">
        <f>OR('28 Populations and thresholds'!$J$112="CR",'28 Populations and thresholds'!$J$112="EN",'28 Populations and thresholds'!$J$112="VU")</f>
        <v>0</v>
      </c>
      <c r="M511" s="75">
        <f>D511/'28 Populations and thresholds'!$H$112</f>
        <v>8.9999999999999993E-3</v>
      </c>
      <c r="N511" s="263" t="str">
        <f t="shared" si="30"/>
        <v xml:space="preserve"> </v>
      </c>
      <c r="O511" s="9"/>
      <c r="P511" s="263" t="str">
        <f t="shared" si="31"/>
        <v xml:space="preserve"> </v>
      </c>
    </row>
    <row r="512" spans="1:16" x14ac:dyDescent="0.2">
      <c r="A512" s="12" t="s">
        <v>1314</v>
      </c>
      <c r="B512" s="40" t="s">
        <v>1321</v>
      </c>
      <c r="C512" s="4" t="s">
        <v>3723</v>
      </c>
      <c r="D512" s="5">
        <v>800</v>
      </c>
      <c r="E512" s="148">
        <v>36220</v>
      </c>
      <c r="F512" s="263" t="str">
        <f t="shared" si="28"/>
        <v xml:space="preserve"> </v>
      </c>
      <c r="G512" s="13" t="s">
        <v>4019</v>
      </c>
      <c r="I512" s="263" t="str">
        <f t="shared" si="29"/>
        <v xml:space="preserve"> </v>
      </c>
      <c r="J512" s="38" t="str">
        <f>IF(D512&gt;=('28 Populations and thresholds'!$I$45),"YES"," ")</f>
        <v>YES</v>
      </c>
      <c r="K512" s="38" t="str">
        <f>IF(J512="YES"," ",IF(D512&gt;=('28 Populations and thresholds'!$I$45)*0.25,"YES"))</f>
        <v xml:space="preserve"> </v>
      </c>
      <c r="L512" s="38" t="b">
        <f>OR('28 Populations and thresholds'!$J$45="CR",'28 Populations and thresholds'!$J$45="EN",'28 Populations and thresholds'!$J$45="VU")</f>
        <v>1</v>
      </c>
      <c r="M512" s="75">
        <f>D512/'28 Populations and thresholds'!$H$45</f>
        <v>0.26666666666666666</v>
      </c>
      <c r="N512" s="263" t="str">
        <f t="shared" si="30"/>
        <v xml:space="preserve"> </v>
      </c>
      <c r="P512" s="263" t="str">
        <f t="shared" si="31"/>
        <v xml:space="preserve"> </v>
      </c>
    </row>
    <row r="513" spans="1:21" x14ac:dyDescent="0.2">
      <c r="A513" s="12" t="s">
        <v>1314</v>
      </c>
      <c r="B513" s="40" t="s">
        <v>1321</v>
      </c>
      <c r="C513" s="111" t="s">
        <v>3448</v>
      </c>
      <c r="D513" s="105">
        <v>9000</v>
      </c>
      <c r="E513" s="106" t="s">
        <v>4398</v>
      </c>
      <c r="F513" s="263" t="str">
        <f t="shared" ref="F513:F576" si="32">" "</f>
        <v xml:space="preserve"> </v>
      </c>
      <c r="G513" s="12"/>
      <c r="H513" s="12" t="s">
        <v>4392</v>
      </c>
      <c r="I513" s="263" t="str">
        <f t="shared" ref="I513:I576" si="33">" "</f>
        <v xml:space="preserve"> </v>
      </c>
      <c r="J513" s="38" t="str">
        <f>IF(D513&gt;=('28 Populations and thresholds'!$I$147),"YES"," ")</f>
        <v>YES</v>
      </c>
      <c r="K513" s="38" t="str">
        <f>IF(J513="YES"," ",IF(D513&gt;=('28 Populations and thresholds'!$I$147)*0.25,"YES"))</f>
        <v xml:space="preserve"> </v>
      </c>
      <c r="L513" s="38" t="b">
        <f>OR('28 Populations and thresholds'!$J$147="CR",'28 Populations and thresholds'!$J$147="EN",'28 Populations and thresholds'!$J$147="VU")</f>
        <v>0</v>
      </c>
      <c r="M513" s="75">
        <f>D513/'28 Populations and thresholds'!$H$147</f>
        <v>0.09</v>
      </c>
      <c r="N513" s="263" t="str">
        <f t="shared" ref="N513:N576" si="34">" "</f>
        <v xml:space="preserve"> </v>
      </c>
      <c r="O513" s="12" t="s">
        <v>4606</v>
      </c>
      <c r="P513" s="263" t="str">
        <f t="shared" ref="P513:P576" si="35">" "</f>
        <v xml:space="preserve"> </v>
      </c>
    </row>
    <row r="514" spans="1:21" x14ac:dyDescent="0.2">
      <c r="A514" s="12" t="s">
        <v>1314</v>
      </c>
      <c r="B514" s="40" t="s">
        <v>1321</v>
      </c>
      <c r="C514" s="111" t="s">
        <v>1753</v>
      </c>
      <c r="D514" s="105">
        <v>4100</v>
      </c>
      <c r="E514" s="106" t="s">
        <v>4398</v>
      </c>
      <c r="F514" s="263" t="str">
        <f t="shared" si="32"/>
        <v xml:space="preserve"> </v>
      </c>
      <c r="G514" s="12"/>
      <c r="H514" s="12" t="s">
        <v>4392</v>
      </c>
      <c r="I514" s="263" t="str">
        <f t="shared" si="33"/>
        <v xml:space="preserve"> </v>
      </c>
      <c r="J514" s="38" t="str">
        <f>IF(D514&gt;=('28 Populations and thresholds'!$I$222),"YES"," ")</f>
        <v>YES</v>
      </c>
      <c r="K514" s="38" t="str">
        <f>IF(J514="YES"," ",IF(D514&gt;=('28 Populations and thresholds'!$I$222)*0.25,"YES"))</f>
        <v xml:space="preserve"> </v>
      </c>
      <c r="L514" s="38" t="b">
        <f>OR('28 Populations and thresholds'!$J$222="CR",'28 Populations and thresholds'!$J$222="EN",'28 Populations and thresholds'!$J$222="VU")</f>
        <v>1</v>
      </c>
      <c r="M514" s="75">
        <f>D514/'28 Populations and thresholds'!$H$222</f>
        <v>0.34166666666666667</v>
      </c>
      <c r="N514" s="263" t="str">
        <f t="shared" si="34"/>
        <v xml:space="preserve"> </v>
      </c>
      <c r="O514" s="12" t="s">
        <v>4606</v>
      </c>
      <c r="P514" s="263" t="str">
        <f t="shared" si="35"/>
        <v xml:space="preserve"> </v>
      </c>
    </row>
    <row r="515" spans="1:21" x14ac:dyDescent="0.2">
      <c r="A515" s="12" t="s">
        <v>1314</v>
      </c>
      <c r="B515" s="40" t="s">
        <v>1321</v>
      </c>
      <c r="C515" s="111" t="s">
        <v>1732</v>
      </c>
      <c r="D515" s="105">
        <v>230</v>
      </c>
      <c r="E515" s="106" t="s">
        <v>4398</v>
      </c>
      <c r="F515" s="263" t="str">
        <f t="shared" si="32"/>
        <v xml:space="preserve"> </v>
      </c>
      <c r="G515" s="12"/>
      <c r="H515" s="12" t="s">
        <v>4392</v>
      </c>
      <c r="I515" s="263" t="str">
        <f t="shared" si="33"/>
        <v xml:space="preserve"> </v>
      </c>
      <c r="J515" s="38" t="str">
        <f>IF(D515&gt;=('28 Populations and thresholds'!$I$221),"YES"," ")</f>
        <v>YES</v>
      </c>
      <c r="K515" s="38" t="str">
        <f>IF(J515="YES"," ",IF(D515&gt;=('28 Populations and thresholds'!$I$221)*0.25,"YES"))</f>
        <v xml:space="preserve"> </v>
      </c>
      <c r="L515" s="38" t="b">
        <f>OR('28 Populations and thresholds'!$J$221="CR",'28 Populations and thresholds'!$J$221="EN",'28 Populations and thresholds'!$J$221="VU")</f>
        <v>1</v>
      </c>
      <c r="M515" s="75">
        <f>D515/'28 Populations and thresholds'!$H$221</f>
        <v>2.3958333333333335E-2</v>
      </c>
      <c r="N515" s="263" t="str">
        <f t="shared" si="34"/>
        <v xml:space="preserve"> </v>
      </c>
      <c r="O515" s="12" t="s">
        <v>4606</v>
      </c>
      <c r="P515" s="263" t="str">
        <f t="shared" si="35"/>
        <v xml:space="preserve"> </v>
      </c>
    </row>
    <row r="516" spans="1:21" x14ac:dyDescent="0.2">
      <c r="A516" s="143" t="s">
        <v>1314</v>
      </c>
      <c r="B516" s="40" t="s">
        <v>1321</v>
      </c>
      <c r="C516" s="4" t="s">
        <v>3644</v>
      </c>
      <c r="D516" s="41">
        <v>1150</v>
      </c>
      <c r="E516" s="47" t="s">
        <v>1316</v>
      </c>
      <c r="F516" s="263" t="str">
        <f t="shared" si="32"/>
        <v xml:space="preserve"> </v>
      </c>
      <c r="G516" s="143" t="s">
        <v>15</v>
      </c>
      <c r="H516" s="143" t="s">
        <v>1315</v>
      </c>
      <c r="I516" s="263" t="str">
        <f t="shared" si="33"/>
        <v xml:space="preserve"> </v>
      </c>
      <c r="J516" s="38" t="str">
        <f>IF(D516&gt;=('28 Populations and thresholds'!$I$109),"YES"," ")</f>
        <v>YES</v>
      </c>
      <c r="K516" s="38" t="str">
        <f>IF(J516="YES"," ",IF(D516&gt;=('28 Populations and thresholds'!$I$109)*0.25,"YES"))</f>
        <v xml:space="preserve"> </v>
      </c>
      <c r="L516" s="38" t="b">
        <f>OR('28 Populations and thresholds'!$J$109="CR",'28 Populations and thresholds'!$J$109="EN",'28 Populations and thresholds'!$J$109="VU")</f>
        <v>0</v>
      </c>
      <c r="M516" s="75">
        <f>D516/'28 Populations and thresholds'!$H$109</f>
        <v>4.5999999999999999E-2</v>
      </c>
      <c r="N516" s="263" t="str">
        <f t="shared" si="34"/>
        <v xml:space="preserve"> </v>
      </c>
      <c r="O516" s="9"/>
      <c r="P516" s="263" t="str">
        <f t="shared" si="35"/>
        <v xml:space="preserve"> </v>
      </c>
      <c r="Q516" s="4"/>
      <c r="R516" s="4"/>
      <c r="S516" s="4"/>
      <c r="T516" s="4"/>
      <c r="U516" s="4"/>
    </row>
    <row r="517" spans="1:21" x14ac:dyDescent="0.2">
      <c r="A517" s="12" t="s">
        <v>1314</v>
      </c>
      <c r="B517" s="40" t="s">
        <v>1321</v>
      </c>
      <c r="C517" s="111" t="s">
        <v>3528</v>
      </c>
      <c r="D517" s="105">
        <v>1118</v>
      </c>
      <c r="E517" s="106" t="s">
        <v>4398</v>
      </c>
      <c r="F517" s="263" t="str">
        <f t="shared" si="32"/>
        <v xml:space="preserve"> </v>
      </c>
      <c r="G517" s="12"/>
      <c r="H517" s="12" t="s">
        <v>4392</v>
      </c>
      <c r="I517" s="263" t="str">
        <f t="shared" si="33"/>
        <v xml:space="preserve"> </v>
      </c>
      <c r="J517" s="38" t="str">
        <f>IF(D517&gt;=('28 Populations and thresholds'!$I$59),"YES"," ")</f>
        <v>YES</v>
      </c>
      <c r="K517" s="38" t="str">
        <f>IF(J517="YES"," ",IF(D517&gt;=('28 Populations and thresholds'!$I$59)*0.25,"YES"))</f>
        <v xml:space="preserve"> </v>
      </c>
      <c r="L517" s="38" t="b">
        <f>OR('28 Populations and thresholds'!$J$59="CR",'28 Populations and thresholds'!$J$59="EN",'28 Populations and thresholds'!$J$59="VU")</f>
        <v>0</v>
      </c>
      <c r="M517" s="75">
        <f>D517/'28 Populations and thresholds'!$H$59</f>
        <v>1.0163636363636364E-2</v>
      </c>
      <c r="N517" s="263" t="str">
        <f t="shared" si="34"/>
        <v xml:space="preserve"> </v>
      </c>
      <c r="O517" s="12" t="s">
        <v>4606</v>
      </c>
      <c r="P517" s="263" t="str">
        <f t="shared" si="35"/>
        <v xml:space="preserve"> </v>
      </c>
    </row>
    <row r="518" spans="1:21" x14ac:dyDescent="0.2">
      <c r="A518" s="267" t="s">
        <v>1314</v>
      </c>
      <c r="B518" s="268" t="s">
        <v>1322</v>
      </c>
      <c r="C518" s="269" t="s">
        <v>3666</v>
      </c>
      <c r="D518" s="270">
        <v>2605</v>
      </c>
      <c r="E518" s="294" t="s">
        <v>1320</v>
      </c>
      <c r="F518" s="263" t="str">
        <f t="shared" si="32"/>
        <v xml:space="preserve"> </v>
      </c>
      <c r="G518" s="267" t="s">
        <v>15</v>
      </c>
      <c r="H518" s="267" t="s">
        <v>718</v>
      </c>
      <c r="I518" s="263" t="str">
        <f t="shared" si="33"/>
        <v xml:space="preserve"> </v>
      </c>
      <c r="J518" s="272" t="str">
        <f>IF(D518&gt;=(('28 Populations and thresholds'!$I$62)+('28 Populations and thresholds'!$I$63)+('28 Populations and thresholds'!$I$65)),"YES"," ")</f>
        <v>YES</v>
      </c>
      <c r="K518" s="272" t="str">
        <f>IF(J518="YES"," ",IF(D518&gt;=(('28 Populations and thresholds'!$I$62)+('28 Populations and thresholds'!$I$63)+('28 Populations and thresholds'!$I$65))*0.25,"YES"))</f>
        <v xml:space="preserve"> </v>
      </c>
      <c r="L518" s="272" t="b">
        <f>OR('28 Populations and thresholds'!$J$62="CR",'28 Populations and thresholds'!$J$62="EN",'28 Populations and thresholds'!$J$62="VU")</f>
        <v>0</v>
      </c>
      <c r="M518" s="273">
        <f>D518/(('28 Populations and thresholds'!$H$62)+('28 Populations and thresholds'!$H$63)+('28 Populations and thresholds'!$H$65))</f>
        <v>1.4885714285714285E-2</v>
      </c>
      <c r="N518" s="263" t="str">
        <f t="shared" si="34"/>
        <v xml:space="preserve"> </v>
      </c>
      <c r="O518" s="275" t="s">
        <v>4550</v>
      </c>
      <c r="P518" s="263" t="str">
        <f t="shared" si="35"/>
        <v xml:space="preserve"> </v>
      </c>
    </row>
    <row r="519" spans="1:21" x14ac:dyDescent="0.2">
      <c r="A519" s="275" t="s">
        <v>1314</v>
      </c>
      <c r="B519" s="268" t="s">
        <v>1322</v>
      </c>
      <c r="C519" s="269" t="s">
        <v>3396</v>
      </c>
      <c r="D519" s="279">
        <v>452</v>
      </c>
      <c r="E519" s="281">
        <v>33178</v>
      </c>
      <c r="F519" s="263" t="str">
        <f t="shared" si="32"/>
        <v xml:space="preserve"> </v>
      </c>
      <c r="G519" s="275"/>
      <c r="H519" s="275" t="s">
        <v>4019</v>
      </c>
      <c r="I519" s="263" t="str">
        <f t="shared" si="33"/>
        <v xml:space="preserve"> </v>
      </c>
      <c r="J519" s="272" t="str">
        <f>IF(D519&gt;=(('28 Populations and thresholds'!$I$121)+('28 Populations and thresholds'!$I$122)),"YES"," ")</f>
        <v>YES</v>
      </c>
      <c r="K519" s="272" t="str">
        <f>IF(J519="YES"," ",IF(D519&gt;=(('28 Populations and thresholds'!$I$121)+('28 Populations and thresholds'!$I$122))*0.25,"YES"))</f>
        <v xml:space="preserve"> </v>
      </c>
      <c r="L519" s="272" t="b">
        <f>OR('28 Populations and thresholds'!$J$122="CR",'28 Populations and thresholds'!$J$122="EN",'28 Populations and thresholds'!$J$122="VU")</f>
        <v>1</v>
      </c>
      <c r="M519" s="273">
        <f>D519/(('28 Populations and thresholds'!$H$121)+('28 Populations and thresholds'!$H$122))</f>
        <v>3.8798283261802576E-2</v>
      </c>
      <c r="N519" s="263" t="str">
        <f t="shared" si="34"/>
        <v xml:space="preserve"> </v>
      </c>
      <c r="O519" s="275" t="s">
        <v>4568</v>
      </c>
      <c r="P519" s="263" t="str">
        <f t="shared" si="35"/>
        <v xml:space="preserve"> </v>
      </c>
    </row>
    <row r="520" spans="1:21" x14ac:dyDescent="0.2">
      <c r="A520" s="275" t="s">
        <v>1314</v>
      </c>
      <c r="B520" s="268" t="s">
        <v>1322</v>
      </c>
      <c r="C520" s="269" t="s">
        <v>3723</v>
      </c>
      <c r="D520" s="279">
        <v>1101</v>
      </c>
      <c r="E520" s="284" t="s">
        <v>4079</v>
      </c>
      <c r="F520" s="263" t="str">
        <f t="shared" si="32"/>
        <v xml:space="preserve"> </v>
      </c>
      <c r="G520" s="275" t="s">
        <v>4019</v>
      </c>
      <c r="H520" s="275"/>
      <c r="I520" s="263" t="str">
        <f t="shared" si="33"/>
        <v xml:space="preserve"> </v>
      </c>
      <c r="J520" s="272" t="str">
        <f>IF(D520&gt;=('28 Populations and thresholds'!$I$45),"YES"," ")</f>
        <v>YES</v>
      </c>
      <c r="K520" s="272" t="str">
        <f>IF(J520="YES"," ",IF(D520&gt;=('28 Populations and thresholds'!$I$45)*0.25,"YES"))</f>
        <v xml:space="preserve"> </v>
      </c>
      <c r="L520" s="272" t="b">
        <f>OR('28 Populations and thresholds'!$J$45="CR",'28 Populations and thresholds'!$J$45="EN",'28 Populations and thresholds'!$J$45="VU")</f>
        <v>1</v>
      </c>
      <c r="M520" s="273">
        <f>D520/'28 Populations and thresholds'!$H$45</f>
        <v>0.36699999999999999</v>
      </c>
      <c r="N520" s="263" t="str">
        <f t="shared" si="34"/>
        <v xml:space="preserve"> </v>
      </c>
      <c r="O520" s="275"/>
      <c r="P520" s="263" t="str">
        <f t="shared" si="35"/>
        <v xml:space="preserve"> </v>
      </c>
    </row>
    <row r="521" spans="1:21" x14ac:dyDescent="0.2">
      <c r="A521" s="275" t="s">
        <v>1314</v>
      </c>
      <c r="B521" s="268" t="s">
        <v>1322</v>
      </c>
      <c r="C521" s="269" t="s">
        <v>3398</v>
      </c>
      <c r="D521" s="279">
        <v>542</v>
      </c>
      <c r="E521" s="274" t="s">
        <v>4474</v>
      </c>
      <c r="F521" s="263" t="str">
        <f t="shared" si="32"/>
        <v xml:space="preserve"> </v>
      </c>
      <c r="G521" s="275"/>
      <c r="H521" s="275" t="s">
        <v>4019</v>
      </c>
      <c r="I521" s="263" t="str">
        <f t="shared" si="33"/>
        <v xml:space="preserve"> </v>
      </c>
      <c r="J521" s="272" t="str">
        <f>IF(D521&gt;=('28 Populations and thresholds'!$I$123),"YES"," ")</f>
        <v>YES</v>
      </c>
      <c r="K521" s="272" t="str">
        <f>IF(J521="YES"," ",IF(D521&gt;=('28 Populations and thresholds'!$I$123)*0.25,"YES"))</f>
        <v xml:space="preserve"> </v>
      </c>
      <c r="L521" s="272" t="b">
        <f>OR('28 Populations and thresholds'!$J$123="CR",'28 Populations and thresholds'!$J$123="EN",'28 Populations and thresholds'!$J$123="VU")</f>
        <v>1</v>
      </c>
      <c r="M521" s="346">
        <v>1</v>
      </c>
      <c r="N521" s="263" t="str">
        <f t="shared" si="34"/>
        <v xml:space="preserve"> </v>
      </c>
      <c r="O521" s="275"/>
      <c r="P521" s="263" t="str">
        <f t="shared" si="35"/>
        <v xml:space="preserve"> </v>
      </c>
    </row>
    <row r="522" spans="1:21" x14ac:dyDescent="0.2">
      <c r="A522" s="275" t="s">
        <v>1314</v>
      </c>
      <c r="B522" s="268" t="s">
        <v>1322</v>
      </c>
      <c r="C522" s="269" t="s">
        <v>3401</v>
      </c>
      <c r="D522" s="279">
        <v>66</v>
      </c>
      <c r="E522" s="274" t="s">
        <v>4474</v>
      </c>
      <c r="F522" s="263" t="str">
        <f t="shared" si="32"/>
        <v xml:space="preserve"> </v>
      </c>
      <c r="G522" s="275"/>
      <c r="H522" s="275" t="s">
        <v>4019</v>
      </c>
      <c r="I522" s="263" t="str">
        <f t="shared" si="33"/>
        <v xml:space="preserve"> </v>
      </c>
      <c r="J522" s="272" t="str">
        <f>IF(D522&gt;=('28 Populations and thresholds'!$I$117),"YES"," ")</f>
        <v>YES</v>
      </c>
      <c r="K522" s="272" t="str">
        <f>IF(J522="YES"," ",IF(D522&gt;=('28 Populations and thresholds'!$I$117)*0.25,"YES"))</f>
        <v xml:space="preserve"> </v>
      </c>
      <c r="L522" s="272" t="b">
        <f>OR('28 Populations and thresholds'!$J$117="CR",'28 Populations and thresholds'!$J$117="EN",'28 Populations and thresholds'!$J$117="VU")</f>
        <v>1</v>
      </c>
      <c r="M522" s="273">
        <f>D522/'28 Populations and thresholds'!$H$117</f>
        <v>4.3999999999999997E-2</v>
      </c>
      <c r="N522" s="263" t="str">
        <f t="shared" si="34"/>
        <v xml:space="preserve"> </v>
      </c>
      <c r="O522" s="275"/>
      <c r="P522" s="263" t="str">
        <f t="shared" si="35"/>
        <v xml:space="preserve"> </v>
      </c>
    </row>
    <row r="523" spans="1:21" x14ac:dyDescent="0.2">
      <c r="A523" s="12" t="s">
        <v>1314</v>
      </c>
      <c r="B523" s="4" t="s">
        <v>4121</v>
      </c>
      <c r="C523" s="4" t="s">
        <v>1732</v>
      </c>
      <c r="D523" s="5">
        <v>864</v>
      </c>
      <c r="E523" s="104" t="s">
        <v>4122</v>
      </c>
      <c r="F523" s="263" t="str">
        <f t="shared" si="32"/>
        <v xml:space="preserve"> </v>
      </c>
      <c r="G523" s="13" t="s">
        <v>4069</v>
      </c>
      <c r="I523" s="263" t="str">
        <f t="shared" si="33"/>
        <v xml:space="preserve"> </v>
      </c>
      <c r="J523" s="38" t="str">
        <f>IF(D523&gt;=('28 Populations and thresholds'!$I$221),"YES"," ")</f>
        <v>YES</v>
      </c>
      <c r="K523" s="38" t="str">
        <f>IF(J523="YES"," ",IF(D523&gt;=('28 Populations and thresholds'!$I$221)*0.25,"YES"))</f>
        <v xml:space="preserve"> </v>
      </c>
      <c r="L523" s="38" t="b">
        <f>OR('28 Populations and thresholds'!$J$221="CR",'28 Populations and thresholds'!$J$221="EN",'28 Populations and thresholds'!$J$221="VU")</f>
        <v>1</v>
      </c>
      <c r="M523" s="75">
        <f>D523/'28 Populations and thresholds'!$H$221</f>
        <v>0.09</v>
      </c>
      <c r="N523" s="263" t="str">
        <f t="shared" si="34"/>
        <v xml:space="preserve"> </v>
      </c>
      <c r="P523" s="263" t="str">
        <f t="shared" si="35"/>
        <v xml:space="preserve"> </v>
      </c>
    </row>
    <row r="524" spans="1:21" x14ac:dyDescent="0.2">
      <c r="A524" s="275" t="s">
        <v>1314</v>
      </c>
      <c r="B524" s="268" t="s">
        <v>1323</v>
      </c>
      <c r="C524" s="269" t="s">
        <v>3545</v>
      </c>
      <c r="D524" s="279">
        <v>2540</v>
      </c>
      <c r="E524" s="274">
        <v>2007</v>
      </c>
      <c r="F524" s="263" t="str">
        <f t="shared" si="32"/>
        <v xml:space="preserve"> </v>
      </c>
      <c r="G524" s="275" t="s">
        <v>139</v>
      </c>
      <c r="H524" s="275" t="s">
        <v>3388</v>
      </c>
      <c r="I524" s="263" t="str">
        <f t="shared" si="33"/>
        <v xml:space="preserve"> </v>
      </c>
      <c r="J524" s="272" t="str">
        <f>IF(D524&gt;=('28 Populations and thresholds'!$I$71),"YES"," ")</f>
        <v>YES</v>
      </c>
      <c r="K524" s="272" t="str">
        <f>IF(J524="YES"," ",IF(D524&gt;=('28 Populations and thresholds'!$I$71)*0.25,"YES"))</f>
        <v xml:space="preserve"> </v>
      </c>
      <c r="L524" s="272" t="b">
        <f>OR('28 Populations and thresholds'!$J$71="CR",'28 Populations and thresholds'!$J$71="EN",'28 Populations and thresholds'!$J$71="VU")</f>
        <v>0</v>
      </c>
      <c r="M524" s="273">
        <f>D524/'28 Populations and thresholds'!$H$71</f>
        <v>4.2333333333333334E-2</v>
      </c>
      <c r="N524" s="263" t="str">
        <f t="shared" si="34"/>
        <v xml:space="preserve"> </v>
      </c>
      <c r="O524" s="269"/>
      <c r="P524" s="263" t="str">
        <f t="shared" si="35"/>
        <v xml:space="preserve"> </v>
      </c>
    </row>
    <row r="525" spans="1:21" x14ac:dyDescent="0.2">
      <c r="A525" s="275" t="s">
        <v>1314</v>
      </c>
      <c r="B525" s="268" t="s">
        <v>1323</v>
      </c>
      <c r="C525" s="269" t="s">
        <v>3425</v>
      </c>
      <c r="D525" s="279">
        <v>938</v>
      </c>
      <c r="E525" s="274">
        <v>2007</v>
      </c>
      <c r="F525" s="263" t="str">
        <f t="shared" si="32"/>
        <v xml:space="preserve"> </v>
      </c>
      <c r="G525" s="275" t="s">
        <v>139</v>
      </c>
      <c r="H525" s="275" t="s">
        <v>3388</v>
      </c>
      <c r="I525" s="263" t="str">
        <f t="shared" si="33"/>
        <v xml:space="preserve"> </v>
      </c>
      <c r="J525" s="272" t="str">
        <f>IF(D525&gt;=('28 Populations and thresholds'!$I$120),"YES"," ")</f>
        <v>YES</v>
      </c>
      <c r="K525" s="272" t="str">
        <f>IF(J525="YES"," ",IF(D525&gt;=('28 Populations and thresholds'!$I$120)*0.25,"YES"))</f>
        <v xml:space="preserve"> </v>
      </c>
      <c r="L525" s="272" t="b">
        <f>OR('28 Populations and thresholds'!$J$120="CR",'28 Populations and thresholds'!$J$120="EN",'28 Populations and thresholds'!$J$120="VU")</f>
        <v>0</v>
      </c>
      <c r="M525" s="273">
        <f>D525/'28 Populations and thresholds'!$H$120</f>
        <v>0.93799999999999994</v>
      </c>
      <c r="N525" s="263" t="str">
        <f t="shared" si="34"/>
        <v xml:space="preserve"> </v>
      </c>
      <c r="O525" s="275"/>
      <c r="P525" s="263" t="str">
        <f t="shared" si="35"/>
        <v xml:space="preserve"> </v>
      </c>
    </row>
    <row r="526" spans="1:21" x14ac:dyDescent="0.2">
      <c r="A526" s="267" t="s">
        <v>1314</v>
      </c>
      <c r="B526" s="268" t="s">
        <v>1323</v>
      </c>
      <c r="C526" s="269" t="s">
        <v>3652</v>
      </c>
      <c r="D526" s="270">
        <v>2000</v>
      </c>
      <c r="E526" s="294" t="s">
        <v>1316</v>
      </c>
      <c r="F526" s="263" t="str">
        <f t="shared" si="32"/>
        <v xml:space="preserve"> </v>
      </c>
      <c r="G526" s="267" t="s">
        <v>15</v>
      </c>
      <c r="H526" s="267" t="s">
        <v>1315</v>
      </c>
      <c r="I526" s="263" t="str">
        <f t="shared" si="33"/>
        <v xml:space="preserve"> </v>
      </c>
      <c r="J526" s="272" t="str">
        <f>IF(D526&gt;=('28 Populations and thresholds'!$I$112),"YES"," ")</f>
        <v>YES</v>
      </c>
      <c r="K526" s="272" t="str">
        <f>IF(J526="YES"," ",IF(D526&gt;=('28 Populations and thresholds'!$I$112)*0.25,"YES"))</f>
        <v xml:space="preserve"> </v>
      </c>
      <c r="L526" s="272" t="b">
        <f>OR('28 Populations and thresholds'!$J$112="CR",'28 Populations and thresholds'!$J$112="EN",'28 Populations and thresholds'!$J$112="VU")</f>
        <v>0</v>
      </c>
      <c r="M526" s="273">
        <f>D526/'28 Populations and thresholds'!$H$112</f>
        <v>0.02</v>
      </c>
      <c r="N526" s="263" t="str">
        <f t="shared" si="34"/>
        <v xml:space="preserve"> </v>
      </c>
      <c r="O526" s="269"/>
      <c r="P526" s="263" t="str">
        <f t="shared" si="35"/>
        <v xml:space="preserve"> </v>
      </c>
    </row>
    <row r="527" spans="1:21" x14ac:dyDescent="0.2">
      <c r="A527" s="267" t="s">
        <v>1314</v>
      </c>
      <c r="B527" s="268" t="s">
        <v>1323</v>
      </c>
      <c r="C527" s="269" t="s">
        <v>3564</v>
      </c>
      <c r="D527" s="270">
        <v>2000</v>
      </c>
      <c r="E527" s="294" t="s">
        <v>1316</v>
      </c>
      <c r="F527" s="263" t="str">
        <f t="shared" si="32"/>
        <v xml:space="preserve"> </v>
      </c>
      <c r="G527" s="267" t="s">
        <v>15</v>
      </c>
      <c r="H527" s="267" t="s">
        <v>1315</v>
      </c>
      <c r="I527" s="263" t="str">
        <f t="shared" si="33"/>
        <v xml:space="preserve"> </v>
      </c>
      <c r="J527" s="272" t="str">
        <f>IF(D527&gt;=('28 Populations and thresholds'!$I$79),"YES"," ")</f>
        <v>YES</v>
      </c>
      <c r="K527" s="272" t="str">
        <f>IF(J527="YES"," ",IF(D527&gt;=('28 Populations and thresholds'!$I$79)*0.25,"YES"))</f>
        <v xml:space="preserve"> </v>
      </c>
      <c r="L527" s="272" t="b">
        <f>OR('28 Populations and thresholds'!$J$79="CR",'28 Populations and thresholds'!$J$79="EN",'28 Populations and thresholds'!$J$79="VU")</f>
        <v>0</v>
      </c>
      <c r="M527" s="273">
        <f>D527/'28 Populations and thresholds'!$H$79</f>
        <v>1.3333333333333334E-2</v>
      </c>
      <c r="N527" s="263" t="str">
        <f t="shared" si="34"/>
        <v xml:space="preserve"> </v>
      </c>
      <c r="O527" s="269"/>
      <c r="P527" s="263" t="str">
        <f t="shared" si="35"/>
        <v xml:space="preserve"> </v>
      </c>
    </row>
    <row r="528" spans="1:21" x14ac:dyDescent="0.2">
      <c r="A528" s="267" t="s">
        <v>1314</v>
      </c>
      <c r="B528" s="268" t="s">
        <v>1323</v>
      </c>
      <c r="C528" s="269" t="s">
        <v>3622</v>
      </c>
      <c r="D528" s="270">
        <v>2000</v>
      </c>
      <c r="E528" s="294" t="s">
        <v>1327</v>
      </c>
      <c r="F528" s="263" t="str">
        <f t="shared" si="32"/>
        <v xml:space="preserve"> </v>
      </c>
      <c r="G528" s="267" t="s">
        <v>15</v>
      </c>
      <c r="H528" s="267" t="s">
        <v>1326</v>
      </c>
      <c r="I528" s="263" t="str">
        <f t="shared" si="33"/>
        <v xml:space="preserve"> </v>
      </c>
      <c r="J528" s="272" t="str">
        <f>IF(D528&gt;=('28 Populations and thresholds'!$I$97),"YES"," ")</f>
        <v>YES</v>
      </c>
      <c r="K528" s="272" t="str">
        <f>IF(J528="YES"," ",IF(D528&gt;=('28 Populations and thresholds'!$I$97)*0.25,"YES"))</f>
        <v xml:space="preserve"> </v>
      </c>
      <c r="L528" s="272" t="b">
        <f>OR('28 Populations and thresholds'!$J$97="CR",'28 Populations and thresholds'!$J$97="EN",'28 Populations and thresholds'!$J$97="VU")</f>
        <v>0</v>
      </c>
      <c r="M528" s="273">
        <f>D528/'28 Populations and thresholds'!$H$97</f>
        <v>0.02</v>
      </c>
      <c r="N528" s="263" t="str">
        <f t="shared" si="34"/>
        <v xml:space="preserve"> </v>
      </c>
      <c r="O528" s="269"/>
      <c r="P528" s="263" t="str">
        <f t="shared" si="35"/>
        <v xml:space="preserve"> </v>
      </c>
    </row>
    <row r="529" spans="1:21" x14ac:dyDescent="0.2">
      <c r="A529" s="267" t="s">
        <v>1314</v>
      </c>
      <c r="B529" s="268" t="s">
        <v>1323</v>
      </c>
      <c r="C529" s="280" t="s">
        <v>3603</v>
      </c>
      <c r="D529" s="270">
        <v>30000</v>
      </c>
      <c r="E529" s="294" t="s">
        <v>1327</v>
      </c>
      <c r="F529" s="263" t="str">
        <f t="shared" si="32"/>
        <v xml:space="preserve"> </v>
      </c>
      <c r="G529" s="267" t="s">
        <v>15</v>
      </c>
      <c r="H529" s="267" t="s">
        <v>1326</v>
      </c>
      <c r="I529" s="263" t="str">
        <f t="shared" si="33"/>
        <v xml:space="preserve"> </v>
      </c>
      <c r="J529" s="272" t="str">
        <f>IF(D529&gt;=('28 Populations and thresholds'!$I$89),"YES"," ")</f>
        <v>YES</v>
      </c>
      <c r="K529" s="272" t="str">
        <f>IF(J529="YES"," ",IF(D529&gt;=('28 Populations and thresholds'!$I$89)*0.25,"YES"))</f>
        <v xml:space="preserve"> </v>
      </c>
      <c r="L529" s="272" t="b">
        <f>OR('28 Populations and thresholds'!$J$89="CR",'28 Populations and thresholds'!$J$89="EN",'28 Populations and thresholds'!$J$89="VU")</f>
        <v>0</v>
      </c>
      <c r="M529" s="273">
        <f>D529/'28 Populations and thresholds'!$H$89</f>
        <v>0.02</v>
      </c>
      <c r="N529" s="263" t="str">
        <f t="shared" si="34"/>
        <v xml:space="preserve"> </v>
      </c>
      <c r="O529" s="269"/>
      <c r="P529" s="263" t="str">
        <f t="shared" si="35"/>
        <v xml:space="preserve"> </v>
      </c>
    </row>
    <row r="530" spans="1:21" x14ac:dyDescent="0.2">
      <c r="A530" s="267" t="s">
        <v>1314</v>
      </c>
      <c r="B530" s="268" t="s">
        <v>1323</v>
      </c>
      <c r="C530" s="269" t="s">
        <v>3552</v>
      </c>
      <c r="D530" s="270">
        <v>20000</v>
      </c>
      <c r="E530" s="294" t="s">
        <v>1327</v>
      </c>
      <c r="F530" s="263" t="str">
        <f t="shared" si="32"/>
        <v xml:space="preserve"> </v>
      </c>
      <c r="G530" s="267" t="s">
        <v>15</v>
      </c>
      <c r="H530" s="267" t="s">
        <v>1315</v>
      </c>
      <c r="I530" s="263" t="str">
        <f t="shared" si="33"/>
        <v xml:space="preserve"> </v>
      </c>
      <c r="J530" s="272" t="str">
        <f>IF(D530&gt;=('28 Populations and thresholds'!$I$77),"YES"," ")</f>
        <v>YES</v>
      </c>
      <c r="K530" s="272" t="str">
        <f>IF(J530="YES"," ",IF(D530&gt;=('28 Populations and thresholds'!$I$77)*0.25,"YES"))</f>
        <v xml:space="preserve"> </v>
      </c>
      <c r="L530" s="272" t="b">
        <f>OR('28 Populations and thresholds'!$J$77="CR",'28 Populations and thresholds'!$J$77="EN",'28 Populations and thresholds'!$J$77="VU")</f>
        <v>0</v>
      </c>
      <c r="M530" s="273">
        <f>D530/'28 Populations and thresholds'!$H$77</f>
        <v>0.2</v>
      </c>
      <c r="N530" s="263" t="str">
        <f t="shared" si="34"/>
        <v xml:space="preserve"> </v>
      </c>
      <c r="O530" s="275"/>
      <c r="P530" s="263" t="str">
        <f t="shared" si="35"/>
        <v xml:space="preserve"> </v>
      </c>
    </row>
    <row r="531" spans="1:21" x14ac:dyDescent="0.2">
      <c r="A531" s="12" t="s">
        <v>1314</v>
      </c>
      <c r="B531" s="4" t="s">
        <v>3688</v>
      </c>
      <c r="C531" s="4" t="s">
        <v>3676</v>
      </c>
      <c r="D531" s="5">
        <v>11</v>
      </c>
      <c r="E531" s="104">
        <v>2004</v>
      </c>
      <c r="F531" s="263" t="str">
        <f t="shared" si="32"/>
        <v xml:space="preserve"> </v>
      </c>
      <c r="G531" s="12" t="s">
        <v>139</v>
      </c>
      <c r="H531" s="12" t="s">
        <v>3388</v>
      </c>
      <c r="I531" s="263" t="str">
        <f t="shared" si="33"/>
        <v xml:space="preserve"> </v>
      </c>
      <c r="J531" s="38" t="str">
        <f>IF(D531&gt;=('28 Populations and thresholds'!$I$96),"YES"," ")</f>
        <v>YES</v>
      </c>
      <c r="K531" s="38" t="str">
        <f>IF(J531="YES"," ",IF(D531&gt;=('28 Populations and thresholds'!$I$96)*0.25,"YES"))</f>
        <v xml:space="preserve"> </v>
      </c>
      <c r="L531" s="38" t="b">
        <f>OR('28 Populations and thresholds'!$J$96="CR",'28 Populations and thresholds'!$J$96="EN",'28 Populations and thresholds'!$J$96="VU")</f>
        <v>1</v>
      </c>
      <c r="M531" s="75">
        <f>D531/'28 Populations and thresholds'!$H$96</f>
        <v>1.0999999999999999E-2</v>
      </c>
      <c r="N531" s="263" t="str">
        <f t="shared" si="34"/>
        <v xml:space="preserve"> </v>
      </c>
      <c r="O531" s="9"/>
      <c r="P531" s="263" t="str">
        <f t="shared" si="35"/>
        <v xml:space="preserve"> </v>
      </c>
    </row>
    <row r="532" spans="1:21" x14ac:dyDescent="0.2">
      <c r="A532" s="267" t="s">
        <v>1314</v>
      </c>
      <c r="B532" s="268" t="s">
        <v>1328</v>
      </c>
      <c r="C532" s="269" t="s">
        <v>3649</v>
      </c>
      <c r="D532" s="270">
        <v>100</v>
      </c>
      <c r="E532" s="294" t="s">
        <v>1330</v>
      </c>
      <c r="F532" s="263" t="str">
        <f t="shared" si="32"/>
        <v xml:space="preserve"> </v>
      </c>
      <c r="G532" s="267" t="s">
        <v>15</v>
      </c>
      <c r="H532" s="267" t="s">
        <v>1329</v>
      </c>
      <c r="I532" s="263" t="str">
        <f t="shared" si="33"/>
        <v xml:space="preserve"> </v>
      </c>
      <c r="J532" s="272" t="str">
        <f>IF(D532&gt;=('28 Populations and thresholds'!$I$111),"YES"," ")</f>
        <v>YES</v>
      </c>
      <c r="K532" s="272" t="str">
        <f>IF(J532="YES"," ",IF(D532&gt;=('28 Populations and thresholds'!$I$111)*0.25,"YES"))</f>
        <v xml:space="preserve"> </v>
      </c>
      <c r="L532" s="272" t="b">
        <f>OR('28 Populations and thresholds'!$J$111="CR",'28 Populations and thresholds'!$J$111="EN",'28 Populations and thresholds'!$J$111="VU")</f>
        <v>1</v>
      </c>
      <c r="M532" s="273">
        <f>D532/'28 Populations and thresholds'!$H$111</f>
        <v>0.01</v>
      </c>
      <c r="N532" s="263" t="str">
        <f t="shared" si="34"/>
        <v xml:space="preserve"> </v>
      </c>
      <c r="O532" s="275"/>
      <c r="P532" s="263" t="str">
        <f t="shared" si="35"/>
        <v xml:space="preserve"> </v>
      </c>
    </row>
    <row r="533" spans="1:21" x14ac:dyDescent="0.2">
      <c r="A533" s="336" t="s">
        <v>1314</v>
      </c>
      <c r="B533" s="356" t="s">
        <v>4607</v>
      </c>
      <c r="C533" s="337" t="s">
        <v>3482</v>
      </c>
      <c r="D533" s="357">
        <v>11068</v>
      </c>
      <c r="E533" s="358">
        <v>37288</v>
      </c>
      <c r="F533" s="263" t="str">
        <f t="shared" si="32"/>
        <v xml:space="preserve"> </v>
      </c>
      <c r="G533" s="336" t="s">
        <v>21</v>
      </c>
      <c r="H533" s="336" t="s">
        <v>530</v>
      </c>
      <c r="I533" s="263" t="str">
        <f t="shared" si="33"/>
        <v xml:space="preserve"> </v>
      </c>
      <c r="J533" s="321" t="str">
        <f>IF(D533&gt;=(('28 Populations and thresholds'!$I$205)+('28 Populations and thresholds'!$I$206)+('28 Populations and thresholds'!$I$207)+('28 Populations and thresholds'!$I$208)),"YES"," ")</f>
        <v>YES</v>
      </c>
      <c r="K533" s="321" t="str">
        <f>IF(J533="YES"," ",IF(D533&gt;=(('28 Populations and thresholds'!$I$205)+('28 Populations and thresholds'!$I$206)+('28 Populations and thresholds'!$I$207)+('28 Populations and thresholds'!$I$208))*0.25,"YES"))</f>
        <v xml:space="preserve"> </v>
      </c>
      <c r="L533" s="321" t="b">
        <f>OR('28 Populations and thresholds'!$J$206="CR",'28 Populations and thresholds'!$J$206="EN",'28 Populations and thresholds'!$J$206="VU")</f>
        <v>0</v>
      </c>
      <c r="M533" s="322">
        <f>D533/(('28 Populations and thresholds'!$H$205)+('28 Populations and thresholds'!$H$206)+('28 Populations and thresholds'!$H$207)+('28 Populations and thresholds'!$H$208))</f>
        <v>4.1377247747579346E-3</v>
      </c>
      <c r="N533" s="263" t="str">
        <f t="shared" si="34"/>
        <v xml:space="preserve"> </v>
      </c>
      <c r="O533" s="324" t="s">
        <v>4568</v>
      </c>
      <c r="P533" s="263" t="str">
        <f t="shared" si="35"/>
        <v xml:space="preserve"> </v>
      </c>
    </row>
    <row r="534" spans="1:21" x14ac:dyDescent="0.2">
      <c r="A534" s="121" t="s">
        <v>1314</v>
      </c>
      <c r="B534" s="115" t="s">
        <v>4608</v>
      </c>
      <c r="C534" s="115" t="s">
        <v>1696</v>
      </c>
      <c r="D534" s="105">
        <v>18</v>
      </c>
      <c r="E534" s="169">
        <v>41275</v>
      </c>
      <c r="F534" s="263" t="str">
        <f t="shared" si="32"/>
        <v xml:space="preserve"> </v>
      </c>
      <c r="G534" s="121"/>
      <c r="H534" s="121" t="s">
        <v>4147</v>
      </c>
      <c r="I534" s="263" t="str">
        <f t="shared" si="33"/>
        <v xml:space="preserve"> </v>
      </c>
      <c r="J534" s="38" t="s">
        <v>4558</v>
      </c>
      <c r="K534" s="38" t="str">
        <f>IF(J534="YES"," ",IF(D534&gt;=('28 Populations and thresholds'!$I$51)*0.25,"YES"))</f>
        <v xml:space="preserve"> </v>
      </c>
      <c r="L534" s="38" t="b">
        <f>OR('28 Populations and thresholds'!$J$51="CR",'28 Populations and thresholds'!$J$51="EN",'28 Populations and thresholds'!$J$51="VU")</f>
        <v>1</v>
      </c>
      <c r="M534" s="75">
        <f>D534/'28 Populations and thresholds'!$H$51</f>
        <v>6.6666666666666671E-3</v>
      </c>
      <c r="N534" s="263" t="str">
        <f t="shared" si="34"/>
        <v xml:space="preserve"> </v>
      </c>
      <c r="O534" s="12" t="s">
        <v>4572</v>
      </c>
      <c r="P534" s="263" t="str">
        <f t="shared" si="35"/>
        <v xml:space="preserve"> </v>
      </c>
    </row>
    <row r="535" spans="1:21" x14ac:dyDescent="0.2">
      <c r="A535" s="336" t="s">
        <v>1314</v>
      </c>
      <c r="B535" s="356" t="s">
        <v>1331</v>
      </c>
      <c r="C535" s="337" t="s">
        <v>3732</v>
      </c>
      <c r="D535" s="357">
        <v>1200</v>
      </c>
      <c r="E535" s="359" t="s">
        <v>1327</v>
      </c>
      <c r="F535" s="263" t="str">
        <f t="shared" si="32"/>
        <v xml:space="preserve"> </v>
      </c>
      <c r="G535" s="336" t="s">
        <v>15</v>
      </c>
      <c r="H535" s="336" t="s">
        <v>1315</v>
      </c>
      <c r="I535" s="263" t="str">
        <f t="shared" si="33"/>
        <v xml:space="preserve"> </v>
      </c>
      <c r="J535" s="321" t="str">
        <f>IF(D535&gt;=('28 Populations and thresholds'!$I$75),"YES"," ")</f>
        <v>YES</v>
      </c>
      <c r="K535" s="321" t="str">
        <f>IF(J535="YES"," ",IF(D535&gt;=('28 Populations and thresholds'!$I$75)*0.25,"YES"))</f>
        <v xml:space="preserve"> </v>
      </c>
      <c r="L535" s="321" t="b">
        <f>OR('28 Populations and thresholds'!$J$75="CR",'28 Populations and thresholds'!$J$75="EN",'28 Populations and thresholds'!$J$75="VU")</f>
        <v>0</v>
      </c>
      <c r="M535" s="322">
        <f>D535/'28 Populations and thresholds'!$H$75</f>
        <v>0.21052631578947367</v>
      </c>
      <c r="N535" s="263" t="str">
        <f t="shared" si="34"/>
        <v xml:space="preserve"> </v>
      </c>
      <c r="O535" s="360"/>
      <c r="P535" s="263" t="str">
        <f t="shared" si="35"/>
        <v xml:space="preserve"> </v>
      </c>
    </row>
    <row r="536" spans="1:21" x14ac:dyDescent="0.2">
      <c r="A536" s="267" t="s">
        <v>1314</v>
      </c>
      <c r="B536" s="269" t="s">
        <v>3689</v>
      </c>
      <c r="C536" s="269" t="s">
        <v>3676</v>
      </c>
      <c r="D536" s="270">
        <v>81</v>
      </c>
      <c r="E536" s="294" t="s">
        <v>1332</v>
      </c>
      <c r="F536" s="263" t="str">
        <f t="shared" si="32"/>
        <v xml:space="preserve"> </v>
      </c>
      <c r="G536" s="267" t="s">
        <v>15</v>
      </c>
      <c r="H536" s="267" t="s">
        <v>1315</v>
      </c>
      <c r="I536" s="263" t="str">
        <f t="shared" si="33"/>
        <v xml:space="preserve"> </v>
      </c>
      <c r="J536" s="272" t="str">
        <f>IF(D536&gt;=('28 Populations and thresholds'!$I$96),"YES"," ")</f>
        <v>YES</v>
      </c>
      <c r="K536" s="272" t="str">
        <f>IF(J536="YES"," ",IF(D536&gt;=('28 Populations and thresholds'!$I$96)*0.25,"YES"))</f>
        <v xml:space="preserve"> </v>
      </c>
      <c r="L536" s="272" t="b">
        <f>OR('28 Populations and thresholds'!$J$96="CR",'28 Populations and thresholds'!$J$96="EN",'28 Populations and thresholds'!$J$96="VU")</f>
        <v>1</v>
      </c>
      <c r="M536" s="273">
        <f>D536/'28 Populations and thresholds'!$H$96</f>
        <v>8.1000000000000003E-2</v>
      </c>
      <c r="N536" s="263" t="str">
        <f t="shared" si="34"/>
        <v xml:space="preserve"> </v>
      </c>
      <c r="O536" s="269"/>
      <c r="P536" s="263" t="str">
        <f t="shared" si="35"/>
        <v xml:space="preserve"> </v>
      </c>
    </row>
    <row r="537" spans="1:21" x14ac:dyDescent="0.2">
      <c r="A537" s="143" t="s">
        <v>1314</v>
      </c>
      <c r="B537" s="9" t="s">
        <v>1296</v>
      </c>
      <c r="C537" s="4" t="s">
        <v>3676</v>
      </c>
      <c r="D537" s="41">
        <v>100</v>
      </c>
      <c r="E537" s="47" t="s">
        <v>1317</v>
      </c>
      <c r="F537" s="263" t="str">
        <f t="shared" si="32"/>
        <v xml:space="preserve"> </v>
      </c>
      <c r="G537" s="143" t="s">
        <v>15</v>
      </c>
      <c r="H537" s="143" t="s">
        <v>1315</v>
      </c>
      <c r="I537" s="263" t="str">
        <f t="shared" si="33"/>
        <v xml:space="preserve"> </v>
      </c>
      <c r="J537" s="38" t="str">
        <f>IF(D537&gt;=('28 Populations and thresholds'!$I$96),"YES"," ")</f>
        <v>YES</v>
      </c>
      <c r="K537" s="38" t="str">
        <f>IF(J537="YES"," ",IF(D537&gt;=('28 Populations and thresholds'!$I$96)*0.25,"YES"))</f>
        <v xml:space="preserve"> </v>
      </c>
      <c r="L537" s="38" t="b">
        <f>OR('28 Populations and thresholds'!$J$96="CR",'28 Populations and thresholds'!$J$96="EN",'28 Populations and thresholds'!$J$96="VU")</f>
        <v>1</v>
      </c>
      <c r="M537" s="75">
        <f>D537/'28 Populations and thresholds'!$H$96</f>
        <v>0.1</v>
      </c>
      <c r="N537" s="263" t="str">
        <f t="shared" si="34"/>
        <v xml:space="preserve"> </v>
      </c>
      <c r="O537" s="9"/>
      <c r="P537" s="263" t="str">
        <f t="shared" si="35"/>
        <v xml:space="preserve"> </v>
      </c>
    </row>
    <row r="538" spans="1:21" x14ac:dyDescent="0.2">
      <c r="A538" s="12" t="s">
        <v>1314</v>
      </c>
      <c r="B538" s="4" t="s">
        <v>1296</v>
      </c>
      <c r="C538" s="4" t="s">
        <v>3666</v>
      </c>
      <c r="D538" s="105">
        <v>10061</v>
      </c>
      <c r="E538" s="106">
        <v>2005</v>
      </c>
      <c r="F538" s="263" t="str">
        <f t="shared" si="32"/>
        <v xml:space="preserve"> </v>
      </c>
      <c r="G538" s="12" t="s">
        <v>139</v>
      </c>
      <c r="H538" s="12" t="s">
        <v>3388</v>
      </c>
      <c r="I538" s="263" t="str">
        <f t="shared" si="33"/>
        <v xml:space="preserve"> </v>
      </c>
      <c r="J538" s="38" t="str">
        <f>IF(D538&gt;=(('28 Populations and thresholds'!$I$62)+('28 Populations and thresholds'!$I$63)+('28 Populations and thresholds'!$I$65)),"YES"," ")</f>
        <v>YES</v>
      </c>
      <c r="K538" s="38" t="str">
        <f>IF(J538="YES"," ",IF(D538&gt;=(('28 Populations and thresholds'!$I$62)+('28 Populations and thresholds'!$I$63)+('28 Populations and thresholds'!$I$65))*0.25,"YES"))</f>
        <v xml:space="preserve"> </v>
      </c>
      <c r="L538" s="38" t="b">
        <f>OR('28 Populations and thresholds'!$J$62="CR",'28 Populations and thresholds'!$J$62="EN",'28 Populations and thresholds'!$J$62="VU")</f>
        <v>0</v>
      </c>
      <c r="M538" s="75">
        <f>D538/(('28 Populations and thresholds'!$H$62)+('28 Populations and thresholds'!$H$63)+('28 Populations and thresholds'!$H$65))</f>
        <v>5.7491428571428568E-2</v>
      </c>
      <c r="N538" s="263" t="str">
        <f t="shared" si="34"/>
        <v xml:space="preserve"> </v>
      </c>
      <c r="O538" s="12" t="s">
        <v>4550</v>
      </c>
      <c r="P538" s="263" t="str">
        <f t="shared" si="35"/>
        <v xml:space="preserve"> </v>
      </c>
    </row>
    <row r="539" spans="1:21" x14ac:dyDescent="0.2">
      <c r="A539" s="12" t="s">
        <v>1314</v>
      </c>
      <c r="B539" s="4" t="s">
        <v>1296</v>
      </c>
      <c r="C539" s="4" t="s">
        <v>3424</v>
      </c>
      <c r="D539" s="5">
        <v>391</v>
      </c>
      <c r="E539" s="104">
        <v>2005</v>
      </c>
      <c r="F539" s="263" t="str">
        <f t="shared" si="32"/>
        <v xml:space="preserve"> </v>
      </c>
      <c r="G539" s="13" t="s">
        <v>139</v>
      </c>
      <c r="H539" s="13" t="s">
        <v>3388</v>
      </c>
      <c r="I539" s="263" t="str">
        <f t="shared" si="33"/>
        <v xml:space="preserve"> </v>
      </c>
      <c r="J539" s="38" t="str">
        <f>IF(D539&gt;=('28 Populations and thresholds'!$I$119),"YES"," ")</f>
        <v>YES</v>
      </c>
      <c r="K539" s="38" t="str">
        <f>IF(J539="YES"," ",IF(D539&gt;=('28 Populations and thresholds'!$I$119)*0.25,"YES"))</f>
        <v xml:space="preserve"> </v>
      </c>
      <c r="L539" s="38" t="b">
        <f>OR('28 Populations and thresholds'!$J$119="CR",'28 Populations and thresholds'!$J$119="EN",'28 Populations and thresholds'!$J$119="VU")</f>
        <v>0</v>
      </c>
      <c r="M539" s="75">
        <f>D539/'28 Populations and thresholds'!$H$119</f>
        <v>1.7772727272727273E-2</v>
      </c>
      <c r="N539" s="263" t="str">
        <f t="shared" si="34"/>
        <v xml:space="preserve"> </v>
      </c>
      <c r="O539" s="121"/>
      <c r="P539" s="263" t="str">
        <f t="shared" si="35"/>
        <v xml:space="preserve"> </v>
      </c>
    </row>
    <row r="540" spans="1:21" x14ac:dyDescent="0.2">
      <c r="A540" s="143" t="s">
        <v>1314</v>
      </c>
      <c r="B540" s="9" t="s">
        <v>1296</v>
      </c>
      <c r="C540" s="4" t="s">
        <v>1693</v>
      </c>
      <c r="D540" s="5">
        <v>614</v>
      </c>
      <c r="E540" s="1" t="s">
        <v>207</v>
      </c>
      <c r="F540" s="263" t="str">
        <f t="shared" si="32"/>
        <v xml:space="preserve"> </v>
      </c>
      <c r="G540" s="13" t="s">
        <v>139</v>
      </c>
      <c r="I540" s="263" t="str">
        <f t="shared" si="33"/>
        <v xml:space="preserve"> </v>
      </c>
      <c r="J540" s="38" t="str">
        <f>IF(D540&gt;=('28 Populations and thresholds'!$I$50),"YES"," ")</f>
        <v>YES</v>
      </c>
      <c r="K540" s="38" t="str">
        <f>IF(J540="YES"," ",IF(D540&gt;=('28 Populations and thresholds'!$I$50)*0.25,"YES"))</f>
        <v xml:space="preserve"> </v>
      </c>
      <c r="L540" s="38" t="b">
        <f>OR('28 Populations and thresholds'!$J$50="CR",'28 Populations and thresholds'!$J$50="EN",'28 Populations and thresholds'!$J$50="VU")</f>
        <v>0</v>
      </c>
      <c r="M540" s="75">
        <f>D540/'28 Populations and thresholds'!$H$50</f>
        <v>6.1400000000000003E-2</v>
      </c>
      <c r="N540" s="263" t="str">
        <f t="shared" si="34"/>
        <v xml:space="preserve"> </v>
      </c>
      <c r="P540" s="263" t="str">
        <f t="shared" si="35"/>
        <v xml:space="preserve"> </v>
      </c>
    </row>
    <row r="541" spans="1:21" x14ac:dyDescent="0.2">
      <c r="A541" s="12" t="s">
        <v>1314</v>
      </c>
      <c r="B541" s="9" t="s">
        <v>1296</v>
      </c>
      <c r="C541" s="4" t="s">
        <v>3391</v>
      </c>
      <c r="D541" s="5">
        <v>127</v>
      </c>
      <c r="E541" s="148">
        <v>35065</v>
      </c>
      <c r="F541" s="263" t="str">
        <f t="shared" si="32"/>
        <v xml:space="preserve"> </v>
      </c>
      <c r="H541" s="13" t="s">
        <v>4019</v>
      </c>
      <c r="I541" s="263" t="str">
        <f t="shared" si="33"/>
        <v xml:space="preserve"> </v>
      </c>
      <c r="J541" s="38" t="str">
        <f>IF(D541&gt;=('28 Populations and thresholds'!$I$121),"YES"," ")</f>
        <v>YES</v>
      </c>
      <c r="K541" s="38" t="str">
        <f>IF(J541="YES"," ",IF(D541&gt;=('28 Populations and thresholds'!$I$121)*0.25,"YES"))</f>
        <v xml:space="preserve"> </v>
      </c>
      <c r="L541" s="38" t="b">
        <f>OR('28 Populations and thresholds'!$J$121="CR",'28 Populations and thresholds'!$J$121="EN",'28 Populations and thresholds'!$J$121="VU")</f>
        <v>1</v>
      </c>
      <c r="M541" s="75">
        <f>D541/'28 Populations and thresholds'!$H$121</f>
        <v>0.11043478260869566</v>
      </c>
      <c r="N541" s="263" t="str">
        <f t="shared" si="34"/>
        <v xml:space="preserve"> </v>
      </c>
      <c r="O541" s="121"/>
      <c r="P541" s="263" t="str">
        <f t="shared" si="35"/>
        <v xml:space="preserve"> </v>
      </c>
    </row>
    <row r="542" spans="1:21" x14ac:dyDescent="0.2">
      <c r="A542" s="143" t="s">
        <v>1314</v>
      </c>
      <c r="B542" s="40" t="s">
        <v>1296</v>
      </c>
      <c r="C542" s="4" t="s">
        <v>3744</v>
      </c>
      <c r="D542" s="41">
        <v>1880</v>
      </c>
      <c r="E542" s="46">
        <v>38018</v>
      </c>
      <c r="F542" s="263" t="str">
        <f t="shared" si="32"/>
        <v xml:space="preserve"> </v>
      </c>
      <c r="G542" s="143" t="s">
        <v>21</v>
      </c>
      <c r="H542" s="143" t="s">
        <v>87</v>
      </c>
      <c r="I542" s="263" t="str">
        <f t="shared" si="33"/>
        <v xml:space="preserve"> </v>
      </c>
      <c r="J542" s="38" t="str">
        <f>IF(D542&gt;=('28 Populations and thresholds'!$I$150),"YES"," ")</f>
        <v>YES</v>
      </c>
      <c r="K542" s="38" t="str">
        <f>IF(J542="YES"," ",IF(D542&gt;=('28 Populations and thresholds'!$I$150)*0.25,"YES"))</f>
        <v xml:space="preserve"> </v>
      </c>
      <c r="L542" s="38" t="b">
        <f>OR('28 Populations and thresholds'!$J$150="CR",'28 Populations and thresholds'!$J$150="EN",'28 Populations and thresholds'!$J$150="VU")</f>
        <v>0</v>
      </c>
      <c r="M542" s="75">
        <f>D542/'28 Populations and thresholds'!$H$150</f>
        <v>1.8799999999999999E-3</v>
      </c>
      <c r="N542" s="263" t="str">
        <f t="shared" si="34"/>
        <v xml:space="preserve"> </v>
      </c>
      <c r="O542" s="9"/>
      <c r="P542" s="263" t="str">
        <f t="shared" si="35"/>
        <v xml:space="preserve"> </v>
      </c>
    </row>
    <row r="543" spans="1:21" x14ac:dyDescent="0.2">
      <c r="A543" s="12" t="s">
        <v>1314</v>
      </c>
      <c r="B543" s="9" t="s">
        <v>1296</v>
      </c>
      <c r="C543" s="111" t="s">
        <v>3723</v>
      </c>
      <c r="D543" s="5">
        <v>500</v>
      </c>
      <c r="E543" s="1" t="s">
        <v>83</v>
      </c>
      <c r="F543" s="263" t="str">
        <f t="shared" si="32"/>
        <v xml:space="preserve"> </v>
      </c>
      <c r="G543" s="13" t="s">
        <v>139</v>
      </c>
      <c r="I543" s="263" t="str">
        <f t="shared" si="33"/>
        <v xml:space="preserve"> </v>
      </c>
      <c r="J543" s="38" t="str">
        <f>IF(D543&gt;=('28 Populations and thresholds'!$I$45),"YES"," ")</f>
        <v>YES</v>
      </c>
      <c r="K543" s="38" t="str">
        <f>IF(J543="YES"," ",IF(D543&gt;=('28 Populations and thresholds'!$I$45)*0.25,"YES"))</f>
        <v xml:space="preserve"> </v>
      </c>
      <c r="L543" s="38" t="b">
        <f>OR('28 Populations and thresholds'!$J$45="CR",'28 Populations and thresholds'!$J$45="EN",'28 Populations and thresholds'!$J$45="VU")</f>
        <v>1</v>
      </c>
      <c r="M543" s="75">
        <f>D543/'28 Populations and thresholds'!$H$45</f>
        <v>0.16666666666666666</v>
      </c>
      <c r="N543" s="263" t="str">
        <f t="shared" si="34"/>
        <v xml:space="preserve"> </v>
      </c>
      <c r="P543" s="263" t="str">
        <f t="shared" si="35"/>
        <v xml:space="preserve"> </v>
      </c>
      <c r="U543" s="4"/>
    </row>
    <row r="544" spans="1:21" x14ac:dyDescent="0.2">
      <c r="A544" s="275" t="s">
        <v>1314</v>
      </c>
      <c r="B544" s="269" t="s">
        <v>3668</v>
      </c>
      <c r="C544" s="269" t="s">
        <v>3666</v>
      </c>
      <c r="D544" s="279">
        <v>1436</v>
      </c>
      <c r="E544" s="274">
        <v>2006</v>
      </c>
      <c r="F544" s="263" t="str">
        <f t="shared" si="32"/>
        <v xml:space="preserve"> </v>
      </c>
      <c r="G544" s="275" t="s">
        <v>139</v>
      </c>
      <c r="H544" s="275" t="s">
        <v>3388</v>
      </c>
      <c r="I544" s="263" t="str">
        <f t="shared" si="33"/>
        <v xml:space="preserve"> </v>
      </c>
      <c r="J544" s="272" t="str">
        <f>IF(D544&gt;=(('28 Populations and thresholds'!$I$62)+('28 Populations and thresholds'!$I$63)+('28 Populations and thresholds'!$I$65)),"YES"," ")</f>
        <v>YES</v>
      </c>
      <c r="K544" s="272" t="str">
        <f>IF(J544="YES"," ",IF(D544&gt;=(('28 Populations and thresholds'!$I$62)+('28 Populations and thresholds'!$I$63)+('28 Populations and thresholds'!$I$65))*0.25,"YES"))</f>
        <v xml:space="preserve"> </v>
      </c>
      <c r="L544" s="272" t="b">
        <f>OR('28 Populations and thresholds'!$J$62="CR",'28 Populations and thresholds'!$J$62="EN",'28 Populations and thresholds'!$J$62="VU")</f>
        <v>0</v>
      </c>
      <c r="M544" s="273">
        <f>D544/(('28 Populations and thresholds'!$H$62)+('28 Populations and thresholds'!$H$63)+('28 Populations and thresholds'!$H$65))</f>
        <v>8.2057142857142849E-3</v>
      </c>
      <c r="N544" s="263" t="str">
        <f t="shared" si="34"/>
        <v xml:space="preserve"> </v>
      </c>
      <c r="O544" s="275" t="s">
        <v>4550</v>
      </c>
      <c r="P544" s="263" t="str">
        <f t="shared" si="35"/>
        <v xml:space="preserve"> </v>
      </c>
    </row>
    <row r="545" spans="1:21" x14ac:dyDescent="0.2">
      <c r="A545" s="12" t="s">
        <v>1314</v>
      </c>
      <c r="B545" s="2" t="s">
        <v>3646</v>
      </c>
      <c r="C545" s="4" t="s">
        <v>3666</v>
      </c>
      <c r="D545" s="5">
        <v>1436</v>
      </c>
      <c r="E545" s="1">
        <v>38687</v>
      </c>
      <c r="F545" s="263" t="str">
        <f t="shared" si="32"/>
        <v xml:space="preserve"> </v>
      </c>
      <c r="H545" s="9" t="s">
        <v>4415</v>
      </c>
      <c r="I545" s="263" t="str">
        <f t="shared" si="33"/>
        <v xml:space="preserve"> </v>
      </c>
      <c r="J545" s="38" t="str">
        <f>IF(D545&gt;=(('28 Populations and thresholds'!$I$62)+('28 Populations and thresholds'!$I$63)+('28 Populations and thresholds'!$I$65)),"YES"," ")</f>
        <v>YES</v>
      </c>
      <c r="K545" s="38" t="str">
        <f>IF(J545="YES"," ",IF(D545&gt;=(('28 Populations and thresholds'!$I$62)+('28 Populations and thresholds'!$I$63)+('28 Populations and thresholds'!$I$65))*0.25,"YES"))</f>
        <v xml:space="preserve"> </v>
      </c>
      <c r="L545" s="38" t="b">
        <f>OR('28 Populations and thresholds'!$J$62="CR",'28 Populations and thresholds'!$J$62="EN",'28 Populations and thresholds'!$J$62="VU")</f>
        <v>0</v>
      </c>
      <c r="M545" s="75">
        <f>D545/(('28 Populations and thresholds'!$H$62)+('28 Populations and thresholds'!$H$63)+('28 Populations and thresholds'!$H$65))</f>
        <v>8.2057142857142849E-3</v>
      </c>
      <c r="N545" s="263" t="str">
        <f t="shared" si="34"/>
        <v xml:space="preserve"> </v>
      </c>
      <c r="O545" s="12" t="s">
        <v>4550</v>
      </c>
      <c r="P545" s="263" t="str">
        <f t="shared" si="35"/>
        <v xml:space="preserve"> </v>
      </c>
    </row>
    <row r="546" spans="1:21" x14ac:dyDescent="0.2">
      <c r="A546" s="12" t="s">
        <v>1314</v>
      </c>
      <c r="B546" s="2" t="s">
        <v>3646</v>
      </c>
      <c r="C546" s="4" t="s">
        <v>3711</v>
      </c>
      <c r="D546" s="5">
        <v>1010</v>
      </c>
      <c r="E546" s="1" t="s">
        <v>4496</v>
      </c>
      <c r="F546" s="263" t="str">
        <f t="shared" si="32"/>
        <v xml:space="preserve"> </v>
      </c>
      <c r="H546" s="9" t="s">
        <v>4415</v>
      </c>
      <c r="I546" s="263" t="str">
        <f t="shared" si="33"/>
        <v xml:space="preserve"> </v>
      </c>
      <c r="J546" s="38" t="str">
        <f>IF(D546&gt;=('28 Populations and thresholds'!$I$4),"YES"," ")</f>
        <v>YES</v>
      </c>
      <c r="K546" s="38" t="str">
        <f>IF(J546="YES"," ",IF(D546&gt;=('28 Populations and thresholds'!$I$4)*0.25,"YES"))</f>
        <v xml:space="preserve"> </v>
      </c>
      <c r="L546" s="38" t="b">
        <f>OR('28 Populations and thresholds'!$J$4="CR",'28 Populations and thresholds'!$J$4="EN",'28 Populations and thresholds'!$J$4="VU")</f>
        <v>0</v>
      </c>
      <c r="M546" s="75">
        <f>D546/'28 Populations and thresholds'!$H$4</f>
        <v>1.01E-3</v>
      </c>
      <c r="N546" s="263" t="str">
        <f t="shared" si="34"/>
        <v xml:space="preserve"> </v>
      </c>
      <c r="P546" s="263" t="str">
        <f t="shared" si="35"/>
        <v xml:space="preserve"> </v>
      </c>
    </row>
    <row r="547" spans="1:21" x14ac:dyDescent="0.2">
      <c r="A547" s="12" t="s">
        <v>1314</v>
      </c>
      <c r="B547" s="9" t="s">
        <v>3646</v>
      </c>
      <c r="C547" s="4" t="s">
        <v>3644</v>
      </c>
      <c r="D547" s="5">
        <v>300</v>
      </c>
      <c r="E547" s="104">
        <v>2007</v>
      </c>
      <c r="F547" s="263" t="str">
        <f t="shared" si="32"/>
        <v xml:space="preserve"> </v>
      </c>
      <c r="G547" s="12" t="s">
        <v>139</v>
      </c>
      <c r="H547" s="12" t="s">
        <v>3388</v>
      </c>
      <c r="I547" s="263" t="str">
        <f t="shared" si="33"/>
        <v xml:space="preserve"> </v>
      </c>
      <c r="J547" s="38" t="str">
        <f>IF(D547&gt;=('28 Populations and thresholds'!$I$109),"YES"," ")</f>
        <v>YES</v>
      </c>
      <c r="K547" s="38" t="str">
        <f>IF(J547="YES"," ",IF(D547&gt;=('28 Populations and thresholds'!$I$109)*0.25,"YES"))</f>
        <v xml:space="preserve"> </v>
      </c>
      <c r="L547" s="38" t="b">
        <f>OR('28 Populations and thresholds'!$J$109="CR",'28 Populations and thresholds'!$J$109="EN",'28 Populations and thresholds'!$J$109="VU")</f>
        <v>0</v>
      </c>
      <c r="M547" s="75">
        <f>D547/'28 Populations and thresholds'!$H$109</f>
        <v>1.2E-2</v>
      </c>
      <c r="N547" s="263" t="str">
        <f t="shared" si="34"/>
        <v xml:space="preserve"> </v>
      </c>
      <c r="O547" s="9"/>
      <c r="P547" s="263" t="str">
        <f t="shared" si="35"/>
        <v xml:space="preserve"> </v>
      </c>
      <c r="Q547" s="4"/>
      <c r="R547" s="4"/>
      <c r="S547" s="4"/>
      <c r="T547" s="4"/>
      <c r="U547" s="4"/>
    </row>
    <row r="548" spans="1:21" x14ac:dyDescent="0.2">
      <c r="A548" s="275" t="s">
        <v>1314</v>
      </c>
      <c r="B548" s="277" t="s">
        <v>4417</v>
      </c>
      <c r="C548" s="278" t="s">
        <v>3540</v>
      </c>
      <c r="D548" s="279">
        <v>760</v>
      </c>
      <c r="E548" s="281">
        <v>40544</v>
      </c>
      <c r="F548" s="263" t="str">
        <f t="shared" si="32"/>
        <v xml:space="preserve"> </v>
      </c>
      <c r="G548" s="275"/>
      <c r="H548" s="269" t="s">
        <v>4415</v>
      </c>
      <c r="I548" s="263" t="str">
        <f t="shared" si="33"/>
        <v xml:space="preserve"> </v>
      </c>
      <c r="J548" s="272" t="str">
        <f>IF(D548&gt;=('28 Populations and thresholds'!$I$60),"YES"," ")</f>
        <v>YES</v>
      </c>
      <c r="K548" s="272" t="str">
        <f>IF(J548="YES"," ",IF(D548&gt;=('28 Populations and thresholds'!$I$60)*0.25,"YES"))</f>
        <v xml:space="preserve"> </v>
      </c>
      <c r="L548" s="272" t="b">
        <f>OR('28 Populations and thresholds'!$J$60="CR",'28 Populations and thresholds'!$J$60="EN",'28 Populations and thresholds'!$J$60="VU")</f>
        <v>1</v>
      </c>
      <c r="M548" s="273">
        <f>D548/'28 Populations and thresholds'!$H$60</f>
        <v>9.743589743589744E-3</v>
      </c>
      <c r="N548" s="263" t="str">
        <f t="shared" si="34"/>
        <v xml:space="preserve"> </v>
      </c>
      <c r="O548" s="275"/>
      <c r="P548" s="263" t="str">
        <f t="shared" si="35"/>
        <v xml:space="preserve"> </v>
      </c>
      <c r="Q548" s="4"/>
      <c r="R548" s="4"/>
      <c r="S548" s="4"/>
      <c r="T548" s="4"/>
      <c r="U548" s="4"/>
    </row>
    <row r="549" spans="1:21" x14ac:dyDescent="0.2">
      <c r="A549" s="12" t="s">
        <v>1314</v>
      </c>
      <c r="B549" s="9" t="s">
        <v>4133</v>
      </c>
      <c r="C549" s="4" t="s">
        <v>1732</v>
      </c>
      <c r="D549" s="5">
        <v>130</v>
      </c>
      <c r="E549" s="148">
        <v>36495</v>
      </c>
      <c r="F549" s="263" t="str">
        <f t="shared" si="32"/>
        <v xml:space="preserve"> </v>
      </c>
      <c r="G549" s="13" t="s">
        <v>4019</v>
      </c>
      <c r="I549" s="263" t="str">
        <f t="shared" si="33"/>
        <v xml:space="preserve"> </v>
      </c>
      <c r="J549" s="38" t="str">
        <f>IF(D549&gt;=('28 Populations and thresholds'!$I$221),"YES"," ")</f>
        <v>YES</v>
      </c>
      <c r="K549" s="38" t="str">
        <f>IF(J549="YES"," ",IF(D549&gt;=('28 Populations and thresholds'!$I$221)*0.25,"YES"))</f>
        <v xml:space="preserve"> </v>
      </c>
      <c r="L549" s="38" t="b">
        <f>OR('28 Populations and thresholds'!$J$221="CR",'28 Populations and thresholds'!$J$221="EN",'28 Populations and thresholds'!$J$221="VU")</f>
        <v>1</v>
      </c>
      <c r="M549" s="75">
        <f>D549/'28 Populations and thresholds'!$H$221</f>
        <v>1.3541666666666667E-2</v>
      </c>
      <c r="N549" s="263" t="str">
        <f t="shared" si="34"/>
        <v xml:space="preserve"> </v>
      </c>
      <c r="P549" s="263" t="str">
        <f t="shared" si="35"/>
        <v xml:space="preserve"> </v>
      </c>
    </row>
    <row r="550" spans="1:21" x14ac:dyDescent="0.2">
      <c r="A550" s="275" t="s">
        <v>1314</v>
      </c>
      <c r="B550" s="269" t="s">
        <v>1615</v>
      </c>
      <c r="C550" s="269" t="s">
        <v>1755</v>
      </c>
      <c r="D550" s="279">
        <v>307</v>
      </c>
      <c r="E550" s="284" t="s">
        <v>207</v>
      </c>
      <c r="F550" s="263" t="str">
        <f t="shared" si="32"/>
        <v xml:space="preserve"> </v>
      </c>
      <c r="G550" s="275" t="s">
        <v>139</v>
      </c>
      <c r="H550" s="275"/>
      <c r="I550" s="263" t="str">
        <f t="shared" si="33"/>
        <v xml:space="preserve"> </v>
      </c>
      <c r="J550" s="272" t="str">
        <f>IF(D550&gt;=('28 Populations and thresholds'!$I$226),"YES"," ")</f>
        <v>YES</v>
      </c>
      <c r="K550" s="272" t="str">
        <f>IF(J550="YES"," ",IF(D550&gt;=('28 Populations and thresholds'!$I$226)*0.25,"YES"))</f>
        <v xml:space="preserve"> </v>
      </c>
      <c r="L550" s="272" t="b">
        <f>OR('28 Populations and thresholds'!$J$226="CR",'28 Populations and thresholds'!$J$226="EN",'28 Populations and thresholds'!$J$226="VU")</f>
        <v>0</v>
      </c>
      <c r="M550" s="273">
        <f>D550/'28 Populations and thresholds'!$H$226</f>
        <v>1.2279999999999999E-2</v>
      </c>
      <c r="N550" s="263" t="str">
        <f t="shared" si="34"/>
        <v xml:space="preserve"> </v>
      </c>
      <c r="O550" s="275"/>
      <c r="P550" s="263" t="str">
        <f t="shared" si="35"/>
        <v xml:space="preserve"> </v>
      </c>
    </row>
    <row r="551" spans="1:21" x14ac:dyDescent="0.2">
      <c r="A551" s="275" t="s">
        <v>1314</v>
      </c>
      <c r="B551" s="269" t="s">
        <v>1615</v>
      </c>
      <c r="C551" s="269" t="s">
        <v>1625</v>
      </c>
      <c r="D551" s="279">
        <v>6763</v>
      </c>
      <c r="E551" s="284" t="s">
        <v>207</v>
      </c>
      <c r="F551" s="263" t="str">
        <f t="shared" si="32"/>
        <v xml:space="preserve"> </v>
      </c>
      <c r="G551" s="275" t="s">
        <v>139</v>
      </c>
      <c r="H551" s="275"/>
      <c r="I551" s="263" t="str">
        <f t="shared" si="33"/>
        <v xml:space="preserve"> </v>
      </c>
      <c r="J551" s="272" t="str">
        <f>IF(D551&gt;=('28 Populations and thresholds'!$I$11),"YES"," ")</f>
        <v>YES</v>
      </c>
      <c r="K551" s="272" t="str">
        <f>IF(J551="YES"," ",IF(D551&gt;=('28 Populations and thresholds'!$I$11)*0.25,"YES"))</f>
        <v xml:space="preserve"> </v>
      </c>
      <c r="L551" s="272" t="b">
        <f>OR('28 Populations and thresholds'!$J$11="CR",'28 Populations and thresholds'!$J$11="EN",'28 Populations and thresholds'!$J$11="VU")</f>
        <v>0</v>
      </c>
      <c r="M551" s="273">
        <f>D551/'28 Populations and thresholds'!$H$11</f>
        <v>6.7629999999999996E-2</v>
      </c>
      <c r="N551" s="263" t="str">
        <f t="shared" si="34"/>
        <v xml:space="preserve"> </v>
      </c>
      <c r="O551" s="275"/>
      <c r="P551" s="263" t="str">
        <f t="shared" si="35"/>
        <v xml:space="preserve"> </v>
      </c>
    </row>
    <row r="552" spans="1:21" x14ac:dyDescent="0.2">
      <c r="A552" s="275" t="s">
        <v>1314</v>
      </c>
      <c r="B552" s="269" t="s">
        <v>1615</v>
      </c>
      <c r="C552" s="269" t="s">
        <v>1607</v>
      </c>
      <c r="D552" s="279">
        <v>568</v>
      </c>
      <c r="E552" s="284" t="s">
        <v>156</v>
      </c>
      <c r="F552" s="263" t="str">
        <f t="shared" si="32"/>
        <v xml:space="preserve"> </v>
      </c>
      <c r="G552" s="275" t="s">
        <v>139</v>
      </c>
      <c r="H552" s="275"/>
      <c r="I552" s="263" t="str">
        <f t="shared" si="33"/>
        <v xml:space="preserve"> </v>
      </c>
      <c r="J552" s="272" t="str">
        <f>IF(D552&gt;=('28 Populations and thresholds'!$I$6),"YES"," ")</f>
        <v>YES</v>
      </c>
      <c r="K552" s="272" t="str">
        <f>IF(J552="YES"," ",IF(D552&gt;=('28 Populations and thresholds'!$I$6)*0.25,"YES"))</f>
        <v xml:space="preserve"> </v>
      </c>
      <c r="L552" s="272" t="b">
        <f>OR('28 Populations and thresholds'!$J$6="CR",'28 Populations and thresholds'!$J$6="EN",'28 Populations and thresholds'!$J$6="VU")</f>
        <v>0</v>
      </c>
      <c r="M552" s="273">
        <f>D552/'28 Populations and thresholds'!$H$6</f>
        <v>1.136E-2</v>
      </c>
      <c r="N552" s="263" t="str">
        <f t="shared" si="34"/>
        <v xml:space="preserve"> </v>
      </c>
      <c r="O552" s="275"/>
      <c r="P552" s="263" t="str">
        <f t="shared" si="35"/>
        <v xml:space="preserve"> </v>
      </c>
    </row>
    <row r="553" spans="1:21" x14ac:dyDescent="0.2">
      <c r="A553" s="12" t="s">
        <v>1314</v>
      </c>
      <c r="B553" s="4" t="s">
        <v>4050</v>
      </c>
      <c r="C553" s="4" t="s">
        <v>3719</v>
      </c>
      <c r="D553" s="5">
        <v>30</v>
      </c>
      <c r="E553" s="1">
        <v>1998</v>
      </c>
      <c r="F553" s="263" t="str">
        <f t="shared" si="32"/>
        <v xml:space="preserve"> </v>
      </c>
      <c r="G553" s="13" t="s">
        <v>4019</v>
      </c>
      <c r="I553" s="263" t="str">
        <f t="shared" si="33"/>
        <v xml:space="preserve"> </v>
      </c>
      <c r="J553" s="38" t="str">
        <f>IF(D553&gt;=('28 Populations and thresholds'!$I$32),"YES"," ")</f>
        <v>YES</v>
      </c>
      <c r="K553" s="38" t="str">
        <f>IF(J553="YES"," ",IF(D553&gt;=('28 Populations and thresholds'!$I$32)*0.25,"YES"))</f>
        <v xml:space="preserve"> </v>
      </c>
      <c r="L553" s="38" t="b">
        <f>OR('28 Populations and thresholds'!$J$32="CR",'28 Populations and thresholds'!$J$32="EN",'28 Populations and thresholds'!$J$32="VU")</f>
        <v>1</v>
      </c>
      <c r="M553" s="75">
        <f>D553/'28 Populations and thresholds'!$H$32</f>
        <v>7.3170731707317077E-3</v>
      </c>
      <c r="N553" s="263" t="str">
        <f t="shared" si="34"/>
        <v xml:space="preserve"> </v>
      </c>
      <c r="P553" s="263" t="str">
        <f t="shared" si="35"/>
        <v xml:space="preserve"> </v>
      </c>
    </row>
    <row r="554" spans="1:21" x14ac:dyDescent="0.2">
      <c r="A554" s="275" t="s">
        <v>1314</v>
      </c>
      <c r="B554" s="269" t="s">
        <v>1735</v>
      </c>
      <c r="C554" s="269" t="s">
        <v>3564</v>
      </c>
      <c r="D554" s="279">
        <v>1500</v>
      </c>
      <c r="E554" s="274">
        <v>2007</v>
      </c>
      <c r="F554" s="263" t="str">
        <f t="shared" si="32"/>
        <v xml:space="preserve"> </v>
      </c>
      <c r="G554" s="275" t="s">
        <v>139</v>
      </c>
      <c r="H554" s="275" t="s">
        <v>3388</v>
      </c>
      <c r="I554" s="263" t="str">
        <f t="shared" si="33"/>
        <v xml:space="preserve"> </v>
      </c>
      <c r="J554" s="272" t="str">
        <f>IF(D554&gt;=('28 Populations and thresholds'!$I$79),"YES"," ")</f>
        <v>YES</v>
      </c>
      <c r="K554" s="272" t="str">
        <f>IF(J554="YES"," ",IF(D554&gt;=('28 Populations and thresholds'!$I$79)*0.25,"YES"))</f>
        <v xml:space="preserve"> </v>
      </c>
      <c r="L554" s="272" t="b">
        <f>OR('28 Populations and thresholds'!$J$79="CR",'28 Populations and thresholds'!$J$79="EN",'28 Populations and thresholds'!$J$79="VU")</f>
        <v>0</v>
      </c>
      <c r="M554" s="273">
        <f>D554/'28 Populations and thresholds'!$H$79</f>
        <v>0.01</v>
      </c>
      <c r="N554" s="263" t="str">
        <f t="shared" si="34"/>
        <v xml:space="preserve"> </v>
      </c>
      <c r="O554" s="269"/>
      <c r="P554" s="263" t="str">
        <f t="shared" si="35"/>
        <v xml:space="preserve"> </v>
      </c>
    </row>
    <row r="555" spans="1:21" x14ac:dyDescent="0.2">
      <c r="A555" s="275" t="s">
        <v>1314</v>
      </c>
      <c r="B555" s="269" t="s">
        <v>1735</v>
      </c>
      <c r="C555" s="269" t="s">
        <v>1732</v>
      </c>
      <c r="D555" s="279">
        <v>500</v>
      </c>
      <c r="E555" s="284" t="s">
        <v>1598</v>
      </c>
      <c r="F555" s="263" t="str">
        <f t="shared" si="32"/>
        <v xml:space="preserve"> </v>
      </c>
      <c r="G555" s="275" t="s">
        <v>139</v>
      </c>
      <c r="H555" s="275"/>
      <c r="I555" s="263" t="str">
        <f t="shared" si="33"/>
        <v xml:space="preserve"> </v>
      </c>
      <c r="J555" s="272" t="str">
        <f>IF(D555&gt;=('28 Populations and thresholds'!$I$221),"YES"," ")</f>
        <v>YES</v>
      </c>
      <c r="K555" s="272" t="str">
        <f>IF(J555="YES"," ",IF(D555&gt;=('28 Populations and thresholds'!$I$221)*0.25,"YES"))</f>
        <v xml:space="preserve"> </v>
      </c>
      <c r="L555" s="272" t="b">
        <f>OR('28 Populations and thresholds'!$J$221="CR",'28 Populations and thresholds'!$J$221="EN",'28 Populations and thresholds'!$J$221="VU")</f>
        <v>1</v>
      </c>
      <c r="M555" s="273">
        <f>D555/'28 Populations and thresholds'!$H$221</f>
        <v>5.2083333333333336E-2</v>
      </c>
      <c r="N555" s="263" t="str">
        <f t="shared" si="34"/>
        <v xml:space="preserve"> </v>
      </c>
      <c r="O555" s="275"/>
      <c r="P555" s="263" t="str">
        <f t="shared" si="35"/>
        <v xml:space="preserve"> </v>
      </c>
    </row>
    <row r="556" spans="1:21" x14ac:dyDescent="0.2">
      <c r="A556" s="12" t="s">
        <v>1314</v>
      </c>
      <c r="B556" s="177" t="s">
        <v>3990</v>
      </c>
      <c r="C556" s="4" t="s">
        <v>3594</v>
      </c>
      <c r="D556" s="5">
        <v>8015</v>
      </c>
      <c r="E556" s="104">
        <v>2006</v>
      </c>
      <c r="F556" s="263" t="str">
        <f t="shared" si="32"/>
        <v xml:space="preserve"> </v>
      </c>
      <c r="G556" s="12" t="s">
        <v>139</v>
      </c>
      <c r="H556" s="12" t="s">
        <v>3388</v>
      </c>
      <c r="I556" s="263" t="str">
        <f t="shared" si="33"/>
        <v xml:space="preserve"> </v>
      </c>
      <c r="J556" s="38" t="str">
        <f>IF(D556&gt;=('28 Populations and thresholds'!$I$87),"YES"," ")</f>
        <v>YES</v>
      </c>
      <c r="K556" s="38" t="str">
        <f>IF(J556="YES"," ",IF(D556&gt;=('28 Populations and thresholds'!$I$87)*0.25,"YES"))</f>
        <v xml:space="preserve"> </v>
      </c>
      <c r="L556" s="38" t="b">
        <f>OR('28 Populations and thresholds'!$J$87="CR",'28 Populations and thresholds'!$J$87="EN",'28 Populations and thresholds'!$J$87="VU")</f>
        <v>0</v>
      </c>
      <c r="M556" s="75">
        <f>D556/'28 Populations and thresholds'!$H$87</f>
        <v>8.0149999999999996E-3</v>
      </c>
      <c r="N556" s="263" t="str">
        <f t="shared" si="34"/>
        <v xml:space="preserve"> </v>
      </c>
      <c r="P556" s="263" t="str">
        <f t="shared" si="35"/>
        <v xml:space="preserve"> </v>
      </c>
    </row>
    <row r="557" spans="1:21" x14ac:dyDescent="0.2">
      <c r="A557" s="178" t="s">
        <v>1314</v>
      </c>
      <c r="B557" s="177" t="s">
        <v>3990</v>
      </c>
      <c r="C557" s="178" t="s">
        <v>1696</v>
      </c>
      <c r="D557" s="180">
        <v>62</v>
      </c>
      <c r="E557" s="179"/>
      <c r="F557" s="263" t="str">
        <f t="shared" si="32"/>
        <v xml:space="preserve"> </v>
      </c>
      <c r="G557" s="12" t="s">
        <v>4498</v>
      </c>
      <c r="H557" s="12"/>
      <c r="I557" s="263" t="str">
        <f t="shared" si="33"/>
        <v xml:space="preserve"> </v>
      </c>
      <c r="J557" s="38" t="str">
        <f>IF(D557&gt;=('28 Populations and thresholds'!$I$51),"YES"," ")</f>
        <v>YES</v>
      </c>
      <c r="K557" s="38" t="str">
        <f>IF(J557="YES"," ",IF(D557&gt;=('28 Populations and thresholds'!$I$51)*0.25,"YES"))</f>
        <v xml:space="preserve"> </v>
      </c>
      <c r="L557" s="38" t="b">
        <f>OR('28 Populations and thresholds'!$J$51="CR",'28 Populations and thresholds'!$J$51="EN",'28 Populations and thresholds'!$J$51="VU")</f>
        <v>1</v>
      </c>
      <c r="M557" s="75">
        <f>D557/'28 Populations and thresholds'!$H$51</f>
        <v>2.2962962962962963E-2</v>
      </c>
      <c r="N557" s="263" t="str">
        <f t="shared" si="34"/>
        <v xml:space="preserve"> </v>
      </c>
      <c r="P557" s="263" t="str">
        <f t="shared" si="35"/>
        <v xml:space="preserve"> </v>
      </c>
    </row>
    <row r="558" spans="1:21" x14ac:dyDescent="0.2">
      <c r="A558" s="143" t="s">
        <v>1314</v>
      </c>
      <c r="B558" s="177" t="s">
        <v>3990</v>
      </c>
      <c r="C558" s="4" t="s">
        <v>3480</v>
      </c>
      <c r="D558" s="41">
        <v>805</v>
      </c>
      <c r="E558" s="46">
        <v>36976</v>
      </c>
      <c r="F558" s="263" t="str">
        <f t="shared" si="32"/>
        <v xml:space="preserve"> </v>
      </c>
      <c r="G558" s="143" t="s">
        <v>21</v>
      </c>
      <c r="H558" s="143" t="s">
        <v>550</v>
      </c>
      <c r="I558" s="263" t="str">
        <f t="shared" si="33"/>
        <v xml:space="preserve"> </v>
      </c>
      <c r="J558" s="38" t="str">
        <f>IF(D558&gt;=('28 Populations and thresholds'!$I$203),"YES"," ")</f>
        <v xml:space="preserve"> </v>
      </c>
      <c r="K558" s="38" t="str">
        <f>IF(J558="YES"," ",IF(D558&gt;=('28 Populations and thresholds'!$I$203)*0.25,"YES"))</f>
        <v>YES</v>
      </c>
      <c r="L558" s="38" t="b">
        <f>OR('28 Populations and thresholds'!$J$203="CR",'28 Populations and thresholds'!$J$203="EN",'28 Populations and thresholds'!$J$203="VU")</f>
        <v>0</v>
      </c>
      <c r="M558" s="75">
        <f>D558/'28 Populations and thresholds'!$H$203</f>
        <v>5.9629629629629633E-3</v>
      </c>
      <c r="N558" s="263" t="str">
        <f t="shared" si="34"/>
        <v xml:space="preserve"> </v>
      </c>
      <c r="O558" s="9"/>
      <c r="P558" s="263" t="str">
        <f t="shared" si="35"/>
        <v xml:space="preserve"> </v>
      </c>
    </row>
    <row r="559" spans="1:21" x14ac:dyDescent="0.2">
      <c r="A559" s="178" t="s">
        <v>1314</v>
      </c>
      <c r="B559" s="177" t="s">
        <v>3990</v>
      </c>
      <c r="C559" s="192" t="s">
        <v>3482</v>
      </c>
      <c r="D559" s="180">
        <v>47500</v>
      </c>
      <c r="E559" s="179"/>
      <c r="F559" s="263" t="str">
        <f t="shared" si="32"/>
        <v xml:space="preserve"> </v>
      </c>
      <c r="G559" s="12" t="s">
        <v>4498</v>
      </c>
      <c r="H559" s="12"/>
      <c r="I559" s="263" t="str">
        <f t="shared" si="33"/>
        <v xml:space="preserve"> </v>
      </c>
      <c r="J559" s="38" t="str">
        <f>IF(D559&gt;=(('28 Populations and thresholds'!$I$205)+('28 Populations and thresholds'!$I$206)+('28 Populations and thresholds'!$I$207)+('28 Populations and thresholds'!$I$208)),"YES"," ")</f>
        <v>YES</v>
      </c>
      <c r="K559" s="38" t="str">
        <f>IF(J559="YES"," ",IF(D559&gt;=(('28 Populations and thresholds'!$I$205)+('28 Populations and thresholds'!$I$206)+('28 Populations and thresholds'!$I$207)+('28 Populations and thresholds'!$I$208))*0.25,"YES"))</f>
        <v xml:space="preserve"> </v>
      </c>
      <c r="L559" s="38" t="b">
        <f>OR('28 Populations and thresholds'!$J$206="CR",'28 Populations and thresholds'!$J$206="EN",'28 Populations and thresholds'!$J$206="VU")</f>
        <v>0</v>
      </c>
      <c r="M559" s="75">
        <f>D559/(('28 Populations and thresholds'!$H$205)+('28 Populations and thresholds'!$H$206)+('28 Populations and thresholds'!$H$207)+('28 Populations and thresholds'!$H$208))</f>
        <v>1.7757673184044264E-2</v>
      </c>
      <c r="N559" s="263" t="str">
        <f t="shared" si="34"/>
        <v xml:space="preserve"> </v>
      </c>
      <c r="O559" s="12" t="s">
        <v>4568</v>
      </c>
      <c r="P559" s="263" t="str">
        <f t="shared" si="35"/>
        <v xml:space="preserve"> </v>
      </c>
    </row>
    <row r="560" spans="1:21" x14ac:dyDescent="0.2">
      <c r="A560" s="143" t="s">
        <v>1314</v>
      </c>
      <c r="B560" s="177" t="s">
        <v>3990</v>
      </c>
      <c r="C560" s="4" t="s">
        <v>3470</v>
      </c>
      <c r="D560" s="41">
        <v>794</v>
      </c>
      <c r="E560" s="46">
        <v>35155</v>
      </c>
      <c r="F560" s="263" t="str">
        <f t="shared" si="32"/>
        <v xml:space="preserve"> </v>
      </c>
      <c r="G560" s="143" t="s">
        <v>21</v>
      </c>
      <c r="H560" s="143" t="s">
        <v>119</v>
      </c>
      <c r="I560" s="263" t="str">
        <f t="shared" si="33"/>
        <v xml:space="preserve"> </v>
      </c>
      <c r="J560" s="38" t="str">
        <f>IF(D560&gt;=('28 Populations and thresholds'!$I$181),"YES"," ")</f>
        <v>YES</v>
      </c>
      <c r="K560" s="38" t="str">
        <f>IF(J560="YES"," ",IF(D560&gt;=('28 Populations and thresholds'!$I$181)*0.25,"YES"))</f>
        <v xml:space="preserve"> </v>
      </c>
      <c r="L560" s="38" t="b">
        <f>OR('28 Populations and thresholds'!$J$181="CR",'28 Populations and thresholds'!$J$181="EN",'28 Populations and thresholds'!$J$181="VU")</f>
        <v>1</v>
      </c>
      <c r="M560" s="75">
        <f>D560/'28 Populations and thresholds'!$H$181</f>
        <v>2.4812500000000001E-2</v>
      </c>
      <c r="N560" s="263" t="str">
        <f t="shared" si="34"/>
        <v xml:space="preserve"> </v>
      </c>
      <c r="O560" s="9"/>
      <c r="P560" s="263" t="str">
        <f t="shared" si="35"/>
        <v xml:space="preserve"> </v>
      </c>
    </row>
    <row r="561" spans="1:21" x14ac:dyDescent="0.2">
      <c r="A561" s="143" t="s">
        <v>1314</v>
      </c>
      <c r="B561" s="177" t="s">
        <v>3990</v>
      </c>
      <c r="C561" s="4" t="s">
        <v>3767</v>
      </c>
      <c r="D561" s="41">
        <v>5761</v>
      </c>
      <c r="E561" s="46">
        <v>35155</v>
      </c>
      <c r="F561" s="263" t="str">
        <f t="shared" si="32"/>
        <v xml:space="preserve"> </v>
      </c>
      <c r="G561" s="143" t="s">
        <v>21</v>
      </c>
      <c r="H561" s="143" t="s">
        <v>119</v>
      </c>
      <c r="I561" s="263" t="str">
        <f t="shared" si="33"/>
        <v xml:space="preserve"> </v>
      </c>
      <c r="J561" s="38" t="str">
        <f>IF(D561&gt;=('28 Populations and thresholds'!$I$195),"YES"," ")</f>
        <v>YES</v>
      </c>
      <c r="K561" s="38" t="str">
        <f>IF(J561="YES"," ",IF(D561&gt;=('28 Populations and thresholds'!$I$195)*0.25,"YES"))</f>
        <v xml:space="preserve"> </v>
      </c>
      <c r="L561" s="38" t="b">
        <f>OR('28 Populations and thresholds'!$J$195="CR",'28 Populations and thresholds'!$J$195="EN",'28 Populations and thresholds'!$J$195="VU")</f>
        <v>1</v>
      </c>
      <c r="M561" s="75">
        <f>D561/'28 Populations and thresholds'!$H$195</f>
        <v>1.9865517241379312E-2</v>
      </c>
      <c r="N561" s="263" t="str">
        <f t="shared" si="34"/>
        <v xml:space="preserve"> </v>
      </c>
      <c r="O561" s="9"/>
      <c r="P561" s="263" t="str">
        <f t="shared" si="35"/>
        <v xml:space="preserve"> </v>
      </c>
    </row>
    <row r="562" spans="1:21" x14ac:dyDescent="0.2">
      <c r="A562" s="143" t="s">
        <v>1314</v>
      </c>
      <c r="B562" s="177" t="s">
        <v>3990</v>
      </c>
      <c r="C562" s="4" t="s">
        <v>3461</v>
      </c>
      <c r="D562" s="41">
        <v>481</v>
      </c>
      <c r="E562" s="46">
        <v>32995</v>
      </c>
      <c r="F562" s="263" t="str">
        <f t="shared" si="32"/>
        <v xml:space="preserve"> </v>
      </c>
      <c r="G562" s="143" t="s">
        <v>21</v>
      </c>
      <c r="H562" s="143" t="s">
        <v>784</v>
      </c>
      <c r="I562" s="263" t="str">
        <f t="shared" si="33"/>
        <v xml:space="preserve"> </v>
      </c>
      <c r="J562" s="38" t="str">
        <f>IF(D562&gt;=('28 Populations and thresholds'!$I$164),"YES"," ")</f>
        <v xml:space="preserve"> </v>
      </c>
      <c r="K562" s="38" t="str">
        <f>IF(J562="YES"," ",IF(D562&gt;=('28 Populations and thresholds'!$I$164)*0.25,"YES"))</f>
        <v>YES</v>
      </c>
      <c r="L562" s="38" t="b">
        <f>OR('28 Populations and thresholds'!$J$164="CR",'28 Populations and thresholds'!$J$164="EN",'28 Populations and thresholds'!$J$164="VU")</f>
        <v>0</v>
      </c>
      <c r="M562" s="75">
        <f>D562/'28 Populations and thresholds'!$H$164</f>
        <v>6.0886075949367086E-3</v>
      </c>
      <c r="N562" s="263" t="str">
        <f t="shared" si="34"/>
        <v xml:space="preserve"> </v>
      </c>
      <c r="O562" s="9"/>
      <c r="P562" s="263" t="str">
        <f t="shared" si="35"/>
        <v xml:space="preserve"> </v>
      </c>
    </row>
    <row r="563" spans="1:21" x14ac:dyDescent="0.2">
      <c r="A563" s="12" t="s">
        <v>1314</v>
      </c>
      <c r="B563" s="177" t="s">
        <v>3990</v>
      </c>
      <c r="C563" s="4" t="s">
        <v>3391</v>
      </c>
      <c r="D563" s="5">
        <v>145</v>
      </c>
      <c r="E563" s="104">
        <v>1998</v>
      </c>
      <c r="F563" s="263" t="str">
        <f t="shared" si="32"/>
        <v xml:space="preserve"> </v>
      </c>
      <c r="G563" s="13" t="s">
        <v>139</v>
      </c>
      <c r="H563" s="13" t="s">
        <v>3388</v>
      </c>
      <c r="I563" s="263" t="str">
        <f t="shared" si="33"/>
        <v xml:space="preserve"> </v>
      </c>
      <c r="J563" s="38" t="str">
        <f>IF(D563&gt;=('28 Populations and thresholds'!$I$121),"YES"," ")</f>
        <v>YES</v>
      </c>
      <c r="K563" s="38" t="str">
        <f>IF(J563="YES"," ",IF(D563&gt;=('28 Populations and thresholds'!$I$121)*0.25,"YES"))</f>
        <v xml:space="preserve"> </v>
      </c>
      <c r="L563" s="38" t="b">
        <f>OR('28 Populations and thresholds'!$J$121="CR",'28 Populations and thresholds'!$J$121="EN",'28 Populations and thresholds'!$J$121="VU")</f>
        <v>1</v>
      </c>
      <c r="M563" s="75">
        <f>D563/'28 Populations and thresholds'!$H$121</f>
        <v>0.12608695652173912</v>
      </c>
      <c r="N563" s="263" t="str">
        <f t="shared" si="34"/>
        <v xml:space="preserve"> </v>
      </c>
      <c r="O563" s="121"/>
      <c r="P563" s="263" t="str">
        <f t="shared" si="35"/>
        <v xml:space="preserve"> </v>
      </c>
    </row>
    <row r="564" spans="1:21" x14ac:dyDescent="0.2">
      <c r="A564" s="143" t="s">
        <v>1314</v>
      </c>
      <c r="B564" s="177" t="s">
        <v>3990</v>
      </c>
      <c r="C564" s="4" t="s">
        <v>3452</v>
      </c>
      <c r="D564" s="41">
        <v>7880</v>
      </c>
      <c r="E564" s="46">
        <v>36964</v>
      </c>
      <c r="F564" s="263" t="str">
        <f t="shared" si="32"/>
        <v xml:space="preserve"> </v>
      </c>
      <c r="G564" s="143" t="s">
        <v>21</v>
      </c>
      <c r="H564" s="143" t="s">
        <v>550</v>
      </c>
      <c r="I564" s="263" t="str">
        <f t="shared" si="33"/>
        <v xml:space="preserve"> </v>
      </c>
      <c r="J564" s="38" t="str">
        <f>IF(D564&gt;=('28 Populations and thresholds'!$I$158),"YES"," ")</f>
        <v>YES</v>
      </c>
      <c r="K564" s="38" t="str">
        <f>IF(J564="YES"," ",IF(D564&gt;=('28 Populations and thresholds'!$I$158)*0.25,"YES"))</f>
        <v xml:space="preserve"> </v>
      </c>
      <c r="L564" s="38" t="b">
        <f>OR('28 Populations and thresholds'!$J$158="CR",'28 Populations and thresholds'!$J$158="EN",'28 Populations and thresholds'!$J$158="VU")</f>
        <v>0</v>
      </c>
      <c r="M564" s="75">
        <f>D564/'28 Populations and thresholds'!$H$158</f>
        <v>7.8799999999999995E-2</v>
      </c>
      <c r="N564" s="263" t="str">
        <f t="shared" si="34"/>
        <v xml:space="preserve"> </v>
      </c>
      <c r="P564" s="263" t="str">
        <f t="shared" si="35"/>
        <v xml:space="preserve"> </v>
      </c>
    </row>
    <row r="565" spans="1:21" x14ac:dyDescent="0.2">
      <c r="A565" s="143" t="s">
        <v>1314</v>
      </c>
      <c r="B565" s="177" t="s">
        <v>3990</v>
      </c>
      <c r="C565" s="4" t="s">
        <v>3459</v>
      </c>
      <c r="D565" s="41">
        <v>1790</v>
      </c>
      <c r="E565" s="46">
        <v>32995</v>
      </c>
      <c r="F565" s="263" t="str">
        <f t="shared" si="32"/>
        <v xml:space="preserve"> </v>
      </c>
      <c r="G565" s="143" t="s">
        <v>21</v>
      </c>
      <c r="H565" s="143" t="s">
        <v>784</v>
      </c>
      <c r="I565" s="263" t="str">
        <f t="shared" si="33"/>
        <v xml:space="preserve"> </v>
      </c>
      <c r="J565" s="38" t="str">
        <f>IF(D565&gt;=(('28 Populations and thresholds'!$I$160)+('28 Populations and thresholds'!$I$163)),"YES"," ")</f>
        <v>YES</v>
      </c>
      <c r="K565" s="38" t="str">
        <f>IF(J565="YES"," ",IF(D565&gt;=(('28 Populations and thresholds'!$I$160)+('28 Populations and thresholds'!$I$163))*0.25,"YES"))</f>
        <v xml:space="preserve"> </v>
      </c>
      <c r="L565" s="38" t="b">
        <f>OR('28 Populations and thresholds'!$J$160="CR",'28 Populations and thresholds'!$J$160="EN",'28 Populations and thresholds'!$J$160="VU")</f>
        <v>0</v>
      </c>
      <c r="M565" s="75">
        <f>D565/(('28 Populations and thresholds'!$H$160)+('28 Populations and thresholds'!$H$163))</f>
        <v>4.6493506493506497E-2</v>
      </c>
      <c r="N565" s="263" t="str">
        <f t="shared" si="34"/>
        <v xml:space="preserve"> </v>
      </c>
      <c r="O565" s="121" t="s">
        <v>4563</v>
      </c>
      <c r="P565" s="263" t="str">
        <f t="shared" si="35"/>
        <v xml:space="preserve"> </v>
      </c>
    </row>
    <row r="566" spans="1:21" x14ac:dyDescent="0.2">
      <c r="A566" s="143" t="s">
        <v>1314</v>
      </c>
      <c r="B566" s="177" t="s">
        <v>3990</v>
      </c>
      <c r="C566" s="4" t="s">
        <v>3748</v>
      </c>
      <c r="D566" s="41">
        <v>300</v>
      </c>
      <c r="E566" s="46">
        <v>35887</v>
      </c>
      <c r="F566" s="263" t="str">
        <f t="shared" si="32"/>
        <v xml:space="preserve"> </v>
      </c>
      <c r="G566" s="143" t="s">
        <v>21</v>
      </c>
      <c r="H566" s="143" t="s">
        <v>82</v>
      </c>
      <c r="I566" s="263" t="str">
        <f t="shared" si="33"/>
        <v xml:space="preserve"> </v>
      </c>
      <c r="J566" s="38" t="str">
        <f>IF(D566&gt;=('28 Populations and thresholds'!$I$156),"YES"," ")</f>
        <v>YES</v>
      </c>
      <c r="K566" s="38" t="str">
        <f>IF(J566="YES"," ",IF(D566&gt;=('28 Populations and thresholds'!$I$156)*0.25,"YES"))</f>
        <v xml:space="preserve"> </v>
      </c>
      <c r="L566" s="38" t="b">
        <f>OR('28 Populations and thresholds'!$J$156="CR",'28 Populations and thresholds'!$J$156="EN",'28 Populations and thresholds'!$J$156="VU")</f>
        <v>0</v>
      </c>
      <c r="M566" s="75">
        <f>D566/'28 Populations and thresholds'!$H$156</f>
        <v>1.2E-2</v>
      </c>
      <c r="N566" s="263" t="str">
        <f t="shared" si="34"/>
        <v xml:space="preserve"> </v>
      </c>
      <c r="P566" s="263" t="str">
        <f t="shared" si="35"/>
        <v xml:space="preserve"> </v>
      </c>
    </row>
    <row r="567" spans="1:21" x14ac:dyDescent="0.2">
      <c r="A567" s="178" t="s">
        <v>1314</v>
      </c>
      <c r="B567" s="177" t="s">
        <v>3990</v>
      </c>
      <c r="C567" s="177" t="s">
        <v>3760</v>
      </c>
      <c r="D567" s="180">
        <v>1640</v>
      </c>
      <c r="E567" s="179"/>
      <c r="F567" s="263" t="str">
        <f t="shared" si="32"/>
        <v xml:space="preserve"> </v>
      </c>
      <c r="G567" s="12" t="s">
        <v>4498</v>
      </c>
      <c r="H567" s="12"/>
      <c r="I567" s="263" t="str">
        <f t="shared" si="33"/>
        <v xml:space="preserve"> </v>
      </c>
      <c r="J567" s="38" t="str">
        <f>IF(D567&gt;=('28 Populations and thresholds'!$I$186),"YES"," ")</f>
        <v>YES</v>
      </c>
      <c r="K567" s="38" t="str">
        <f>IF(J567="YES"," ",IF(D567&gt;=('28 Populations and thresholds'!$I$186)*0.25,"YES"))</f>
        <v xml:space="preserve"> </v>
      </c>
      <c r="L567" s="38" t="b">
        <f>OR('28 Populations and thresholds'!$J$186="CR",'28 Populations and thresholds'!$J$186="EN",'28 Populations and thresholds'!$J$186="VU")</f>
        <v>0</v>
      </c>
      <c r="M567" s="75">
        <f>D567/'28 Populations and thresholds'!$H$186</f>
        <v>1.64E-3</v>
      </c>
      <c r="N567" s="263" t="str">
        <f t="shared" si="34"/>
        <v xml:space="preserve"> </v>
      </c>
      <c r="P567" s="263" t="str">
        <f t="shared" si="35"/>
        <v xml:space="preserve"> </v>
      </c>
    </row>
    <row r="568" spans="1:21" x14ac:dyDescent="0.2">
      <c r="A568" s="143" t="s">
        <v>1314</v>
      </c>
      <c r="B568" s="177" t="s">
        <v>3990</v>
      </c>
      <c r="C568" s="4" t="s">
        <v>3770</v>
      </c>
      <c r="D568" s="41">
        <v>2515</v>
      </c>
      <c r="E568" s="46">
        <v>32995</v>
      </c>
      <c r="F568" s="263" t="str">
        <f t="shared" si="32"/>
        <v xml:space="preserve"> </v>
      </c>
      <c r="G568" s="143" t="s">
        <v>21</v>
      </c>
      <c r="H568" s="143" t="s">
        <v>784</v>
      </c>
      <c r="I568" s="263" t="str">
        <f t="shared" si="33"/>
        <v xml:space="preserve"> </v>
      </c>
      <c r="J568" s="38" t="str">
        <f>IF(D568&gt;=('28 Populations and thresholds'!$I$199),"YES"," ")</f>
        <v xml:space="preserve"> </v>
      </c>
      <c r="K568" s="38" t="str">
        <f>IF(J568="YES"," ",IF(D568&gt;=('28 Populations and thresholds'!$I$199)*0.25,"YES"))</f>
        <v>YES</v>
      </c>
      <c r="L568" s="38" t="b">
        <f>OR('28 Populations and thresholds'!$J$199="CR",'28 Populations and thresholds'!$J$199="EN",'28 Populations and thresholds'!$J$199="VU")</f>
        <v>0</v>
      </c>
      <c r="M568" s="75">
        <f>D568/'28 Populations and thresholds'!$H$199</f>
        <v>7.9841269841269841E-3</v>
      </c>
      <c r="N568" s="263" t="str">
        <f t="shared" si="34"/>
        <v xml:space="preserve"> </v>
      </c>
      <c r="O568" s="9"/>
      <c r="P568" s="263" t="str">
        <f t="shared" si="35"/>
        <v xml:space="preserve"> </v>
      </c>
    </row>
    <row r="569" spans="1:21" x14ac:dyDescent="0.2">
      <c r="A569" s="143" t="s">
        <v>1314</v>
      </c>
      <c r="B569" s="177" t="s">
        <v>3990</v>
      </c>
      <c r="C569" s="111" t="s">
        <v>3773</v>
      </c>
      <c r="D569" s="41">
        <v>978</v>
      </c>
      <c r="E569" s="46">
        <v>37008</v>
      </c>
      <c r="F569" s="263" t="str">
        <f t="shared" si="32"/>
        <v xml:space="preserve"> </v>
      </c>
      <c r="G569" s="143" t="s">
        <v>21</v>
      </c>
      <c r="H569" s="143" t="s">
        <v>550</v>
      </c>
      <c r="I569" s="263" t="str">
        <f t="shared" si="33"/>
        <v xml:space="preserve"> </v>
      </c>
      <c r="J569" s="38" t="str">
        <f>IF(D569&gt;=('28 Populations and thresholds'!$I$202),"YES"," ")</f>
        <v xml:space="preserve"> </v>
      </c>
      <c r="K569" s="38" t="str">
        <f>IF(J569="YES"," ",IF(D569&gt;=('28 Populations and thresholds'!$I$202)*0.25,"YES"))</f>
        <v>YES</v>
      </c>
      <c r="L569" s="38" t="b">
        <f>OR('28 Populations and thresholds'!$J$202="CR",'28 Populations and thresholds'!$J$202="EN",'28 Populations and thresholds'!$J$202="VU")</f>
        <v>0</v>
      </c>
      <c r="M569" s="75">
        <f>D569/'28 Populations and thresholds'!$H$202</f>
        <v>6.1124999999999999E-3</v>
      </c>
      <c r="N569" s="263" t="str">
        <f t="shared" si="34"/>
        <v xml:space="preserve"> </v>
      </c>
      <c r="O569" s="9"/>
      <c r="P569" s="263" t="str">
        <f t="shared" si="35"/>
        <v xml:space="preserve"> </v>
      </c>
      <c r="Q569" s="4"/>
      <c r="R569" s="4"/>
      <c r="S569" s="4"/>
      <c r="T569" s="4"/>
      <c r="U569" s="4"/>
    </row>
    <row r="570" spans="1:21" x14ac:dyDescent="0.2">
      <c r="A570" s="178" t="s">
        <v>1314</v>
      </c>
      <c r="B570" s="177" t="s">
        <v>3990</v>
      </c>
      <c r="C570" s="177" t="s">
        <v>3484</v>
      </c>
      <c r="D570" s="180">
        <v>54</v>
      </c>
      <c r="E570" s="179"/>
      <c r="F570" s="263" t="str">
        <f t="shared" si="32"/>
        <v xml:space="preserve"> </v>
      </c>
      <c r="G570" s="12" t="s">
        <v>4498</v>
      </c>
      <c r="H570" s="12"/>
      <c r="I570" s="263" t="str">
        <f t="shared" si="33"/>
        <v xml:space="preserve"> </v>
      </c>
      <c r="J570" s="38" t="str">
        <f>IF(D570&gt;=('28 Populations and thresholds'!$I$209),"YES"," ")</f>
        <v>YES</v>
      </c>
      <c r="K570" s="38" t="str">
        <f>IF(J570="YES"," ",IF(D570&gt;=('28 Populations and thresholds'!$I$209)*0.25,"YES"))</f>
        <v xml:space="preserve"> </v>
      </c>
      <c r="L570" s="38" t="b">
        <f>OR('28 Populations and thresholds'!$J$209="CR",'28 Populations and thresholds'!$J$209="EN",'28 Populations and thresholds'!$J$209="VU")</f>
        <v>1</v>
      </c>
      <c r="M570" s="75">
        <f>D570/'28 Populations and thresholds'!$H$209</f>
        <v>0.1125</v>
      </c>
      <c r="N570" s="263" t="str">
        <f t="shared" si="34"/>
        <v xml:space="preserve"> </v>
      </c>
      <c r="P570" s="263" t="str">
        <f t="shared" si="35"/>
        <v xml:space="preserve"> </v>
      </c>
      <c r="Q570" s="4"/>
      <c r="R570" s="4"/>
      <c r="S570" s="4"/>
      <c r="T570" s="4"/>
      <c r="U570" s="4"/>
    </row>
    <row r="571" spans="1:21" x14ac:dyDescent="0.2">
      <c r="A571" s="143" t="s">
        <v>1314</v>
      </c>
      <c r="B571" s="177" t="s">
        <v>3990</v>
      </c>
      <c r="C571" s="111" t="s">
        <v>3759</v>
      </c>
      <c r="D571" s="41">
        <v>383</v>
      </c>
      <c r="E571" s="46">
        <v>35155</v>
      </c>
      <c r="F571" s="263" t="str">
        <f t="shared" si="32"/>
        <v xml:space="preserve"> </v>
      </c>
      <c r="G571" s="143" t="s">
        <v>21</v>
      </c>
      <c r="H571" s="143" t="s">
        <v>450</v>
      </c>
      <c r="I571" s="263" t="str">
        <f t="shared" si="33"/>
        <v xml:space="preserve"> </v>
      </c>
      <c r="J571" s="38" t="str">
        <f>IF(D571&gt;=('28 Populations and thresholds'!$I$182),"YES"," ")</f>
        <v>YES</v>
      </c>
      <c r="K571" s="38" t="str">
        <f>IF(J571="YES"," ",IF(D571&gt;=('28 Populations and thresholds'!$I$182)*0.25,"YES"))</f>
        <v xml:space="preserve"> </v>
      </c>
      <c r="L571" s="38" t="b">
        <f>OR('28 Populations and thresholds'!$J$182="CR",'28 Populations and thresholds'!$J$182="EN",'28 Populations and thresholds'!$J$182="VU")</f>
        <v>0</v>
      </c>
      <c r="M571" s="75">
        <f>D571/'28 Populations and thresholds'!$H$182</f>
        <v>1.532E-2</v>
      </c>
      <c r="N571" s="263" t="str">
        <f t="shared" si="34"/>
        <v xml:space="preserve"> </v>
      </c>
      <c r="O571" s="9"/>
      <c r="P571" s="263" t="str">
        <f t="shared" si="35"/>
        <v xml:space="preserve"> </v>
      </c>
      <c r="Q571" s="4"/>
      <c r="R571" s="4"/>
      <c r="S571" s="4"/>
      <c r="T571" s="4"/>
      <c r="U571" s="4"/>
    </row>
    <row r="572" spans="1:21" x14ac:dyDescent="0.2">
      <c r="A572" s="143" t="s">
        <v>1314</v>
      </c>
      <c r="B572" s="177" t="s">
        <v>3990</v>
      </c>
      <c r="C572" s="111" t="s">
        <v>3763</v>
      </c>
      <c r="D572" s="41">
        <v>210</v>
      </c>
      <c r="E572" s="46">
        <v>37021</v>
      </c>
      <c r="F572" s="263" t="str">
        <f t="shared" si="32"/>
        <v xml:space="preserve"> </v>
      </c>
      <c r="G572" s="143" t="s">
        <v>21</v>
      </c>
      <c r="H572" s="143" t="s">
        <v>550</v>
      </c>
      <c r="I572" s="263" t="str">
        <f t="shared" si="33"/>
        <v xml:space="preserve"> </v>
      </c>
      <c r="J572" s="38" t="str">
        <f>IF(D572&gt;=('28 Populations and thresholds'!$I$191),"YES"," ")</f>
        <v xml:space="preserve"> </v>
      </c>
      <c r="K572" s="38" t="str">
        <f>IF(J572="YES"," ",IF(D572&gt;=('28 Populations and thresholds'!$I$191)*0.25,"YES"))</f>
        <v>YES</v>
      </c>
      <c r="L572" s="38" t="b">
        <f>OR('28 Populations and thresholds'!$J$191="CR",'28 Populations and thresholds'!$J$191="EN",'28 Populations and thresholds'!$J$191="VU")</f>
        <v>0</v>
      </c>
      <c r="M572" s="75">
        <f>D572/'28 Populations and thresholds'!$H$191</f>
        <v>4.1999999999999997E-3</v>
      </c>
      <c r="N572" s="263" t="str">
        <f t="shared" si="34"/>
        <v xml:space="preserve"> </v>
      </c>
      <c r="O572" s="9"/>
      <c r="P572" s="263" t="str">
        <f t="shared" si="35"/>
        <v xml:space="preserve"> </v>
      </c>
    </row>
    <row r="573" spans="1:21" x14ac:dyDescent="0.2">
      <c r="A573" s="143" t="s">
        <v>1314</v>
      </c>
      <c r="B573" s="177" t="s">
        <v>3990</v>
      </c>
      <c r="C573" s="111" t="s">
        <v>3528</v>
      </c>
      <c r="D573" s="41">
        <v>1200</v>
      </c>
      <c r="E573" s="47" t="s">
        <v>1333</v>
      </c>
      <c r="F573" s="263" t="str">
        <f t="shared" si="32"/>
        <v xml:space="preserve"> </v>
      </c>
      <c r="G573" s="143" t="s">
        <v>15</v>
      </c>
      <c r="H573" s="143" t="s">
        <v>1315</v>
      </c>
      <c r="I573" s="263" t="str">
        <f t="shared" si="33"/>
        <v xml:space="preserve"> </v>
      </c>
      <c r="J573" s="38" t="str">
        <f>IF(D573&gt;=('28 Populations and thresholds'!$I$59),"YES"," ")</f>
        <v>YES</v>
      </c>
      <c r="K573" s="38" t="str">
        <f>IF(J573="YES"," ",IF(D573&gt;=('28 Populations and thresholds'!$I$59)*0.25,"YES"))</f>
        <v xml:space="preserve"> </v>
      </c>
      <c r="L573" s="38" t="b">
        <f>OR('28 Populations and thresholds'!$J$59="CR",'28 Populations and thresholds'!$J$59="EN",'28 Populations and thresholds'!$J$59="VU")</f>
        <v>0</v>
      </c>
      <c r="M573" s="75">
        <f>D573/'28 Populations and thresholds'!$H$59</f>
        <v>1.090909090909091E-2</v>
      </c>
      <c r="N573" s="263" t="str">
        <f t="shared" si="34"/>
        <v xml:space="preserve"> </v>
      </c>
      <c r="O573" s="9"/>
      <c r="P573" s="263" t="str">
        <f t="shared" si="35"/>
        <v xml:space="preserve"> </v>
      </c>
    </row>
    <row r="574" spans="1:21" x14ac:dyDescent="0.2">
      <c r="A574" s="143" t="s">
        <v>1314</v>
      </c>
      <c r="B574" s="177" t="s">
        <v>3990</v>
      </c>
      <c r="C574" s="111" t="s">
        <v>3758</v>
      </c>
      <c r="D574" s="41">
        <v>1200</v>
      </c>
      <c r="E574" s="46">
        <v>36270</v>
      </c>
      <c r="F574" s="263" t="str">
        <f t="shared" si="32"/>
        <v xml:space="preserve"> </v>
      </c>
      <c r="G574" s="143" t="s">
        <v>21</v>
      </c>
      <c r="H574" s="143" t="s">
        <v>82</v>
      </c>
      <c r="I574" s="263" t="str">
        <f t="shared" si="33"/>
        <v xml:space="preserve"> </v>
      </c>
      <c r="J574" s="38" t="str">
        <f>IF(D574&gt;=('28 Populations and thresholds'!$I$179),"YES"," ")</f>
        <v>YES</v>
      </c>
      <c r="K574" s="38" t="str">
        <f>IF(J574="YES"," ",IF(D574&gt;=('28 Populations and thresholds'!$I$179)*0.25,"YES"))</f>
        <v xml:space="preserve"> </v>
      </c>
      <c r="L574" s="38" t="b">
        <f>OR('28 Populations and thresholds'!$J$179="CR",'28 Populations and thresholds'!$J$179="EN",'28 Populations and thresholds'!$J$179="VU")</f>
        <v>0</v>
      </c>
      <c r="M574" s="75">
        <f>D574/'28 Populations and thresholds'!$H$179</f>
        <v>2.181818181818182E-2</v>
      </c>
      <c r="N574" s="263" t="str">
        <f t="shared" si="34"/>
        <v xml:space="preserve"> </v>
      </c>
      <c r="O574" s="9"/>
      <c r="P574" s="263" t="str">
        <f t="shared" si="35"/>
        <v xml:space="preserve"> </v>
      </c>
    </row>
    <row r="575" spans="1:21" x14ac:dyDescent="0.2">
      <c r="A575" s="267" t="s">
        <v>1314</v>
      </c>
      <c r="B575" s="269" t="s">
        <v>1749</v>
      </c>
      <c r="C575" s="280" t="s">
        <v>3452</v>
      </c>
      <c r="D575" s="270">
        <v>10000</v>
      </c>
      <c r="E575" s="271">
        <v>32545</v>
      </c>
      <c r="F575" s="263" t="str">
        <f t="shared" si="32"/>
        <v xml:space="preserve"> </v>
      </c>
      <c r="G575" s="267" t="s">
        <v>21</v>
      </c>
      <c r="H575" s="267" t="s">
        <v>853</v>
      </c>
      <c r="I575" s="263" t="str">
        <f t="shared" si="33"/>
        <v xml:space="preserve"> </v>
      </c>
      <c r="J575" s="272" t="str">
        <f>IF(D575&gt;=('28 Populations and thresholds'!$I$158),"YES"," ")</f>
        <v>YES</v>
      </c>
      <c r="K575" s="272" t="str">
        <f>IF(J575="YES"," ",IF(D575&gt;=('28 Populations and thresholds'!$I$158)*0.25,"YES"))</f>
        <v xml:space="preserve"> </v>
      </c>
      <c r="L575" s="272" t="b">
        <f>OR('28 Populations and thresholds'!$J$158="CR",'28 Populations and thresholds'!$J$158="EN",'28 Populations and thresholds'!$J$158="VU")</f>
        <v>0</v>
      </c>
      <c r="M575" s="273">
        <f>D575/'28 Populations and thresholds'!$H$158</f>
        <v>0.1</v>
      </c>
      <c r="N575" s="263" t="str">
        <f t="shared" si="34"/>
        <v xml:space="preserve"> </v>
      </c>
      <c r="O575" s="269"/>
      <c r="P575" s="263" t="str">
        <f t="shared" si="35"/>
        <v xml:space="preserve"> </v>
      </c>
    </row>
    <row r="576" spans="1:21" x14ac:dyDescent="0.2">
      <c r="A576" s="267" t="s">
        <v>1314</v>
      </c>
      <c r="B576" s="269" t="s">
        <v>1749</v>
      </c>
      <c r="C576" s="269" t="s">
        <v>3748</v>
      </c>
      <c r="D576" s="270">
        <v>395</v>
      </c>
      <c r="E576" s="271">
        <v>33262</v>
      </c>
      <c r="F576" s="263" t="str">
        <f t="shared" si="32"/>
        <v xml:space="preserve"> </v>
      </c>
      <c r="G576" s="267" t="s">
        <v>21</v>
      </c>
      <c r="H576" s="267" t="s">
        <v>853</v>
      </c>
      <c r="I576" s="263" t="str">
        <f t="shared" si="33"/>
        <v xml:space="preserve"> </v>
      </c>
      <c r="J576" s="272" t="str">
        <f>IF(D576&gt;=('28 Populations and thresholds'!$I$156),"YES"," ")</f>
        <v>YES</v>
      </c>
      <c r="K576" s="272" t="str">
        <f>IF(J576="YES"," ",IF(D576&gt;=('28 Populations and thresholds'!$I$156)*0.25,"YES"))</f>
        <v xml:space="preserve"> </v>
      </c>
      <c r="L576" s="272" t="b">
        <f>OR('28 Populations and thresholds'!$J$156="CR",'28 Populations and thresholds'!$J$156="EN",'28 Populations and thresholds'!$J$156="VU")</f>
        <v>0</v>
      </c>
      <c r="M576" s="273">
        <f>D576/'28 Populations and thresholds'!$H$156</f>
        <v>1.5800000000000002E-2</v>
      </c>
      <c r="N576" s="263" t="str">
        <f t="shared" si="34"/>
        <v xml:space="preserve"> </v>
      </c>
      <c r="O576" s="275"/>
      <c r="P576" s="263" t="str">
        <f t="shared" si="35"/>
        <v xml:space="preserve"> </v>
      </c>
    </row>
    <row r="577" spans="1:16" x14ac:dyDescent="0.2">
      <c r="A577" s="275" t="s">
        <v>1314</v>
      </c>
      <c r="B577" s="269" t="s">
        <v>1749</v>
      </c>
      <c r="C577" s="269" t="s">
        <v>1732</v>
      </c>
      <c r="D577" s="279">
        <v>105</v>
      </c>
      <c r="E577" s="281">
        <v>35431</v>
      </c>
      <c r="F577" s="263" t="str">
        <f t="shared" ref="F577:F640" si="36">" "</f>
        <v xml:space="preserve"> </v>
      </c>
      <c r="G577" s="275" t="s">
        <v>4019</v>
      </c>
      <c r="H577" s="275"/>
      <c r="I577" s="263" t="str">
        <f t="shared" ref="I577:I640" si="37">" "</f>
        <v xml:space="preserve"> </v>
      </c>
      <c r="J577" s="272" t="str">
        <f>IF(D577&gt;=('28 Populations and thresholds'!$I$221),"YES"," ")</f>
        <v>YES</v>
      </c>
      <c r="K577" s="272" t="str">
        <f>IF(J577="YES"," ",IF(D577&gt;=('28 Populations and thresholds'!$I$221)*0.25,"YES"))</f>
        <v xml:space="preserve"> </v>
      </c>
      <c r="L577" s="272" t="b">
        <f>OR('28 Populations and thresholds'!$J$221="CR",'28 Populations and thresholds'!$J$221="EN",'28 Populations and thresholds'!$J$221="VU")</f>
        <v>1</v>
      </c>
      <c r="M577" s="273">
        <f>D577/'28 Populations and thresholds'!$H$221</f>
        <v>1.0937499999999999E-2</v>
      </c>
      <c r="N577" s="263" t="str">
        <f t="shared" ref="N577:N640" si="38">" "</f>
        <v xml:space="preserve"> </v>
      </c>
      <c r="O577" s="275"/>
      <c r="P577" s="263" t="str">
        <f t="shared" ref="P577:P640" si="39">" "</f>
        <v xml:space="preserve"> </v>
      </c>
    </row>
    <row r="578" spans="1:16" x14ac:dyDescent="0.2">
      <c r="A578" s="143" t="s">
        <v>1314</v>
      </c>
      <c r="B578" s="40" t="s">
        <v>1046</v>
      </c>
      <c r="C578" s="4" t="s">
        <v>3447</v>
      </c>
      <c r="D578" s="5">
        <v>1072</v>
      </c>
      <c r="E578" s="104">
        <v>2007</v>
      </c>
      <c r="F578" s="263" t="str">
        <f t="shared" si="36"/>
        <v xml:space="preserve"> </v>
      </c>
      <c r="G578" s="13" t="s">
        <v>139</v>
      </c>
      <c r="H578" s="13" t="s">
        <v>3388</v>
      </c>
      <c r="I578" s="263" t="str">
        <f t="shared" si="37"/>
        <v xml:space="preserve"> </v>
      </c>
      <c r="J578" s="38" t="str">
        <f>IF(D578&gt;=('28 Populations and thresholds'!$I$145),"YES"," ")</f>
        <v>YES</v>
      </c>
      <c r="K578" s="38" t="str">
        <f>IF(J578="YES"," ",IF(D578&gt;=('28 Populations and thresholds'!$I$145)*0.25,"YES"))</f>
        <v xml:space="preserve"> </v>
      </c>
      <c r="L578" s="38" t="b">
        <f>OR('28 Populations and thresholds'!$J$145="CR",'28 Populations and thresholds'!$J$145="EN",'28 Populations and thresholds'!$J$145="VU")</f>
        <v>0</v>
      </c>
      <c r="M578" s="75">
        <f>D578/'28 Populations and thresholds'!$H$145</f>
        <v>1.072E-2</v>
      </c>
      <c r="N578" s="263" t="str">
        <f t="shared" si="38"/>
        <v xml:space="preserve"> </v>
      </c>
      <c r="O578" s="9"/>
      <c r="P578" s="263" t="str">
        <f t="shared" si="39"/>
        <v xml:space="preserve"> </v>
      </c>
    </row>
    <row r="579" spans="1:16" x14ac:dyDescent="0.2">
      <c r="A579" s="143" t="s">
        <v>1314</v>
      </c>
      <c r="B579" s="40" t="s">
        <v>1046</v>
      </c>
      <c r="C579" s="4" t="s">
        <v>3452</v>
      </c>
      <c r="D579" s="41">
        <v>2000</v>
      </c>
      <c r="E579" s="46">
        <v>33258</v>
      </c>
      <c r="F579" s="263" t="str">
        <f t="shared" si="36"/>
        <v xml:space="preserve"> </v>
      </c>
      <c r="G579" s="143" t="s">
        <v>21</v>
      </c>
      <c r="H579" s="143" t="s">
        <v>853</v>
      </c>
      <c r="I579" s="263" t="str">
        <f t="shared" si="37"/>
        <v xml:space="preserve"> </v>
      </c>
      <c r="J579" s="38" t="str">
        <f>IF(D579&gt;=('28 Populations and thresholds'!$I$158),"YES"," ")</f>
        <v>YES</v>
      </c>
      <c r="K579" s="38" t="str">
        <f>IF(J579="YES"," ",IF(D579&gt;=('28 Populations and thresholds'!$I$158)*0.25,"YES"))</f>
        <v xml:space="preserve"> </v>
      </c>
      <c r="L579" s="38" t="b">
        <f>OR('28 Populations and thresholds'!$J$158="CR",'28 Populations and thresholds'!$J$158="EN",'28 Populations and thresholds'!$J$158="VU")</f>
        <v>0</v>
      </c>
      <c r="M579" s="75">
        <f>D579/'28 Populations and thresholds'!$H$158</f>
        <v>0.02</v>
      </c>
      <c r="N579" s="263" t="str">
        <f t="shared" si="38"/>
        <v xml:space="preserve"> </v>
      </c>
      <c r="O579" s="9"/>
      <c r="P579" s="263" t="str">
        <f t="shared" si="39"/>
        <v xml:space="preserve"> </v>
      </c>
    </row>
    <row r="580" spans="1:16" x14ac:dyDescent="0.2">
      <c r="A580" s="275" t="s">
        <v>1314</v>
      </c>
      <c r="B580" s="269" t="s">
        <v>3599</v>
      </c>
      <c r="C580" s="269" t="s">
        <v>3598</v>
      </c>
      <c r="D580" s="279">
        <v>8000</v>
      </c>
      <c r="E580" s="274">
        <v>1999</v>
      </c>
      <c r="F580" s="263" t="str">
        <f t="shared" si="36"/>
        <v xml:space="preserve"> </v>
      </c>
      <c r="G580" s="275" t="s">
        <v>139</v>
      </c>
      <c r="H580" s="275" t="s">
        <v>3388</v>
      </c>
      <c r="I580" s="263" t="str">
        <f t="shared" si="37"/>
        <v xml:space="preserve"> </v>
      </c>
      <c r="J580" s="272" t="str">
        <f>IF(D580&gt;=('28 Populations and thresholds'!$I$88),"YES"," ")</f>
        <v>YES</v>
      </c>
      <c r="K580" s="272" t="str">
        <f>IF(J580="YES"," ",IF(D580&gt;=('28 Populations and thresholds'!$I$88)*0.25,"YES"))</f>
        <v xml:space="preserve"> </v>
      </c>
      <c r="L580" s="272" t="b">
        <f>OR('28 Populations and thresholds'!$J$88="CR",'28 Populations and thresholds'!$J$88="EN",'28 Populations and thresholds'!$J$88="VU")</f>
        <v>0</v>
      </c>
      <c r="M580" s="273">
        <f>D580/'28 Populations and thresholds'!$H$88</f>
        <v>8.0000000000000002E-3</v>
      </c>
      <c r="N580" s="263" t="str">
        <f t="shared" si="38"/>
        <v xml:space="preserve"> </v>
      </c>
      <c r="O580" s="269"/>
      <c r="P580" s="263" t="str">
        <f t="shared" si="39"/>
        <v xml:space="preserve"> </v>
      </c>
    </row>
    <row r="581" spans="1:16" x14ac:dyDescent="0.2">
      <c r="A581" s="12" t="s">
        <v>1314</v>
      </c>
      <c r="B581" s="65" t="s">
        <v>4488</v>
      </c>
      <c r="C581" s="4" t="s">
        <v>3781</v>
      </c>
      <c r="D581" s="5">
        <v>7944</v>
      </c>
      <c r="E581" s="148">
        <v>39114</v>
      </c>
      <c r="F581" s="263" t="str">
        <f t="shared" si="36"/>
        <v xml:space="preserve"> </v>
      </c>
      <c r="H581" s="9" t="s">
        <v>4415</v>
      </c>
      <c r="I581" s="263" t="str">
        <f t="shared" si="37"/>
        <v xml:space="preserve"> </v>
      </c>
      <c r="J581" s="38" t="str">
        <f>IF(D581&gt;=('28 Populations and thresholds'!$I$220),"YES"," ")</f>
        <v>YES</v>
      </c>
      <c r="K581" s="38" t="str">
        <f>IF(J581="YES"," ",IF(D581&gt;=('28 Populations and thresholds'!$I$220)*0.25,"YES"))</f>
        <v xml:space="preserve"> </v>
      </c>
      <c r="L581" s="38" t="b">
        <f>OR('28 Populations and thresholds'!$J$220="CR",'28 Populations and thresholds'!$J$220="EN",'28 Populations and thresholds'!$J$220="VU")</f>
        <v>0</v>
      </c>
      <c r="M581" s="75">
        <f>D581/'28 Populations and thresholds'!$H$220</f>
        <v>7.9439920560079435E-3</v>
      </c>
      <c r="N581" s="263" t="str">
        <f t="shared" si="38"/>
        <v xml:space="preserve"> </v>
      </c>
      <c r="P581" s="263" t="str">
        <f t="shared" si="39"/>
        <v xml:space="preserve"> </v>
      </c>
    </row>
    <row r="582" spans="1:16" x14ac:dyDescent="0.2">
      <c r="A582" s="12" t="s">
        <v>1314</v>
      </c>
      <c r="B582" s="65" t="s">
        <v>4488</v>
      </c>
      <c r="C582" s="4" t="s">
        <v>3451</v>
      </c>
      <c r="D582" s="5">
        <v>1070</v>
      </c>
      <c r="E582" s="148">
        <v>39114</v>
      </c>
      <c r="F582" s="263" t="str">
        <f t="shared" si="36"/>
        <v xml:space="preserve"> </v>
      </c>
      <c r="H582" s="9" t="s">
        <v>4415</v>
      </c>
      <c r="I582" s="263" t="str">
        <f t="shared" si="37"/>
        <v xml:space="preserve"> </v>
      </c>
      <c r="J582" s="38" t="str">
        <f>IF(D582&gt;=('28 Populations and thresholds'!$I$154),"YES"," ")</f>
        <v>YES</v>
      </c>
      <c r="K582" s="38" t="str">
        <f>IF(J582="YES"," ",IF(D582&gt;=('28 Populations and thresholds'!$I$154)*0.25,"YES"))</f>
        <v xml:space="preserve"> </v>
      </c>
      <c r="L582" s="38" t="b">
        <f>OR('28 Populations and thresholds'!$J$154="CR",'28 Populations and thresholds'!$J$154="EN",'28 Populations and thresholds'!$J$154="VU")</f>
        <v>0</v>
      </c>
      <c r="M582" s="75">
        <f>D582/'28 Populations and thresholds'!$H$154</f>
        <v>1.0288461538461538E-2</v>
      </c>
      <c r="N582" s="263" t="str">
        <f t="shared" si="38"/>
        <v xml:space="preserve"> </v>
      </c>
      <c r="P582" s="263" t="str">
        <f t="shared" si="39"/>
        <v xml:space="preserve"> </v>
      </c>
    </row>
    <row r="583" spans="1:16" x14ac:dyDescent="0.2">
      <c r="A583" s="275" t="s">
        <v>1314</v>
      </c>
      <c r="B583" s="269" t="s">
        <v>4131</v>
      </c>
      <c r="C583" s="280" t="s">
        <v>1732</v>
      </c>
      <c r="D583" s="279">
        <v>120</v>
      </c>
      <c r="E583" s="281">
        <v>35765</v>
      </c>
      <c r="F583" s="263" t="str">
        <f t="shared" si="36"/>
        <v xml:space="preserve"> </v>
      </c>
      <c r="G583" s="275" t="s">
        <v>4019</v>
      </c>
      <c r="H583" s="275"/>
      <c r="I583" s="263" t="str">
        <f t="shared" si="37"/>
        <v xml:space="preserve"> </v>
      </c>
      <c r="J583" s="272" t="str">
        <f>IF(D583&gt;=('28 Populations and thresholds'!$I$221),"YES"," ")</f>
        <v>YES</v>
      </c>
      <c r="K583" s="272" t="str">
        <f>IF(J583="YES"," ",IF(D583&gt;=('28 Populations and thresholds'!$I$221)*0.25,"YES"))</f>
        <v xml:space="preserve"> </v>
      </c>
      <c r="L583" s="272" t="b">
        <f>OR('28 Populations and thresholds'!$J$221="CR",'28 Populations and thresholds'!$J$221="EN",'28 Populations and thresholds'!$J$221="VU")</f>
        <v>1</v>
      </c>
      <c r="M583" s="273">
        <f>D583/'28 Populations and thresholds'!$H$221</f>
        <v>1.2500000000000001E-2</v>
      </c>
      <c r="N583" s="263" t="str">
        <f t="shared" si="38"/>
        <v xml:space="preserve"> </v>
      </c>
      <c r="O583" s="275"/>
      <c r="P583" s="263" t="str">
        <f t="shared" si="39"/>
        <v xml:space="preserve"> </v>
      </c>
    </row>
    <row r="584" spans="1:16" x14ac:dyDescent="0.2">
      <c r="A584" s="12" t="s">
        <v>1314</v>
      </c>
      <c r="B584" s="4" t="s">
        <v>4493</v>
      </c>
      <c r="C584" s="4" t="s">
        <v>3781</v>
      </c>
      <c r="D584" s="5">
        <v>1594</v>
      </c>
      <c r="E584" s="148">
        <v>39022</v>
      </c>
      <c r="F584" s="263" t="str">
        <f t="shared" si="36"/>
        <v xml:space="preserve"> </v>
      </c>
      <c r="H584" s="9" t="s">
        <v>4415</v>
      </c>
      <c r="I584" s="263" t="str">
        <f t="shared" si="37"/>
        <v xml:space="preserve"> </v>
      </c>
      <c r="J584" s="38" t="str">
        <f>IF(D584&gt;=('28 Populations and thresholds'!$I$220),"YES"," ")</f>
        <v>YES</v>
      </c>
      <c r="K584" s="38" t="str">
        <f>IF(J584="YES"," ",IF(D584&gt;=('28 Populations and thresholds'!$I$220)*0.25,"YES"))</f>
        <v xml:space="preserve"> </v>
      </c>
      <c r="L584" s="38" t="b">
        <f>OR('28 Populations and thresholds'!$J$220="CR",'28 Populations and thresholds'!$J$220="EN",'28 Populations and thresholds'!$J$220="VU")</f>
        <v>0</v>
      </c>
      <c r="M584" s="75">
        <f>D584/'28 Populations and thresholds'!$H$220</f>
        <v>1.593998406001594E-3</v>
      </c>
      <c r="N584" s="263" t="str">
        <f t="shared" si="38"/>
        <v xml:space="preserve"> </v>
      </c>
      <c r="P584" s="263" t="str">
        <f t="shared" si="39"/>
        <v xml:space="preserve"> </v>
      </c>
    </row>
    <row r="585" spans="1:16" x14ac:dyDescent="0.2">
      <c r="A585" s="12" t="s">
        <v>1314</v>
      </c>
      <c r="B585" s="4" t="s">
        <v>4493</v>
      </c>
      <c r="C585" s="4" t="s">
        <v>3467</v>
      </c>
      <c r="D585" s="5">
        <v>3088</v>
      </c>
      <c r="E585" s="148">
        <v>39022</v>
      </c>
      <c r="F585" s="263" t="str">
        <f t="shared" si="36"/>
        <v xml:space="preserve"> </v>
      </c>
      <c r="H585" s="9" t="s">
        <v>4415</v>
      </c>
      <c r="I585" s="263" t="str">
        <f t="shared" si="37"/>
        <v xml:space="preserve"> </v>
      </c>
      <c r="J585" s="38" t="str">
        <f>IF(D585&gt;=('28 Populations and thresholds'!$I$180),"YES"," ")</f>
        <v>YES</v>
      </c>
      <c r="K585" s="38" t="str">
        <f>IF(J585="YES"," ",IF(D585&gt;=('28 Populations and thresholds'!$I$180)*0.25,"YES"))</f>
        <v xml:space="preserve"> </v>
      </c>
      <c r="L585" s="38" t="b">
        <f>OR('28 Populations and thresholds'!$J$180="CR",'28 Populations and thresholds'!$J$180="EN",'28 Populations and thresholds'!$J$180="VU")</f>
        <v>0</v>
      </c>
      <c r="M585" s="75">
        <f>D585/'28 Populations and thresholds'!$H$180</f>
        <v>3.0880000000000001E-2</v>
      </c>
      <c r="N585" s="263" t="str">
        <f t="shared" si="38"/>
        <v xml:space="preserve"> </v>
      </c>
      <c r="P585" s="263" t="str">
        <f t="shared" si="39"/>
        <v xml:space="preserve"> </v>
      </c>
    </row>
    <row r="586" spans="1:16" x14ac:dyDescent="0.2">
      <c r="A586" s="12" t="s">
        <v>1314</v>
      </c>
      <c r="B586" s="4" t="s">
        <v>4493</v>
      </c>
      <c r="C586" s="4" t="s">
        <v>3398</v>
      </c>
      <c r="D586" s="5">
        <v>14</v>
      </c>
      <c r="E586" s="148">
        <v>39022</v>
      </c>
      <c r="F586" s="263" t="str">
        <f t="shared" si="36"/>
        <v xml:space="preserve"> </v>
      </c>
      <c r="H586" s="9" t="s">
        <v>4415</v>
      </c>
      <c r="I586" s="263" t="str">
        <f t="shared" si="37"/>
        <v xml:space="preserve"> </v>
      </c>
      <c r="J586" s="38" t="str">
        <f>IF(D586&gt;=('28 Populations and thresholds'!$I$123),"YES"," ")</f>
        <v>YES</v>
      </c>
      <c r="K586" s="38" t="str">
        <f>IF(J586="YES"," ",IF(D586&gt;=('28 Populations and thresholds'!$I$123)*0.25,"YES"))</f>
        <v xml:space="preserve"> </v>
      </c>
      <c r="L586" s="38" t="b">
        <f>OR('28 Populations and thresholds'!$J$123="CR",'28 Populations and thresholds'!$J$123="EN",'28 Populations and thresholds'!$J$123="VU")</f>
        <v>1</v>
      </c>
      <c r="M586" s="75">
        <f>D586/'28 Populations and thresholds'!$H$123</f>
        <v>2.8000000000000001E-2</v>
      </c>
      <c r="N586" s="263" t="str">
        <f t="shared" si="38"/>
        <v xml:space="preserve"> </v>
      </c>
      <c r="O586" s="121"/>
      <c r="P586" s="263" t="str">
        <f t="shared" si="39"/>
        <v xml:space="preserve"> </v>
      </c>
    </row>
    <row r="587" spans="1:16" x14ac:dyDescent="0.2">
      <c r="A587" s="275" t="s">
        <v>1314</v>
      </c>
      <c r="B587" s="269" t="s">
        <v>1916</v>
      </c>
      <c r="C587" s="269" t="s">
        <v>3781</v>
      </c>
      <c r="D587" s="279">
        <v>2003</v>
      </c>
      <c r="E587" s="284">
        <v>36726</v>
      </c>
      <c r="F587" s="263" t="str">
        <f t="shared" si="36"/>
        <v xml:space="preserve"> </v>
      </c>
      <c r="G587" s="275"/>
      <c r="H587" s="275" t="s">
        <v>827</v>
      </c>
      <c r="I587" s="263" t="str">
        <f t="shared" si="37"/>
        <v xml:space="preserve"> </v>
      </c>
      <c r="J587" s="272" t="str">
        <f>IF(D587&gt;=('28 Populations and thresholds'!$I$220),"YES"," ")</f>
        <v>YES</v>
      </c>
      <c r="K587" s="272" t="str">
        <f>IF(J587="YES"," ",IF(D587&gt;=('28 Populations and thresholds'!$I$220)*0.25,"YES"))</f>
        <v xml:space="preserve"> </v>
      </c>
      <c r="L587" s="272" t="b">
        <f>OR('28 Populations and thresholds'!$J$220="CR",'28 Populations and thresholds'!$J$220="EN",'28 Populations and thresholds'!$J$220="VU")</f>
        <v>0</v>
      </c>
      <c r="M587" s="273">
        <f>D587/'28 Populations and thresholds'!$H$220</f>
        <v>2.0029979970020029E-3</v>
      </c>
      <c r="N587" s="263" t="str">
        <f t="shared" si="38"/>
        <v xml:space="preserve"> </v>
      </c>
      <c r="O587" s="275"/>
      <c r="P587" s="263" t="str">
        <f t="shared" si="39"/>
        <v xml:space="preserve"> </v>
      </c>
    </row>
    <row r="588" spans="1:16" x14ac:dyDescent="0.2">
      <c r="A588" s="267" t="s">
        <v>1314</v>
      </c>
      <c r="B588" s="283" t="s">
        <v>1916</v>
      </c>
      <c r="C588" s="269" t="s">
        <v>3756</v>
      </c>
      <c r="D588" s="270">
        <v>2000</v>
      </c>
      <c r="E588" s="271">
        <v>35170</v>
      </c>
      <c r="F588" s="263" t="str">
        <f t="shared" si="36"/>
        <v xml:space="preserve"> </v>
      </c>
      <c r="G588" s="267" t="s">
        <v>21</v>
      </c>
      <c r="H588" s="267" t="s">
        <v>827</v>
      </c>
      <c r="I588" s="263" t="str">
        <f t="shared" si="37"/>
        <v xml:space="preserve"> </v>
      </c>
      <c r="J588" s="272" t="str">
        <f>IF(D588&gt;=('28 Populations and thresholds'!$I$175),"YES"," ")</f>
        <v>YES</v>
      </c>
      <c r="K588" s="272" t="str">
        <f>IF(J588="YES"," ",IF(D588&gt;=('28 Populations and thresholds'!$I$175)*0.25,"YES"))</f>
        <v xml:space="preserve"> </v>
      </c>
      <c r="L588" s="272" t="b">
        <f>OR('28 Populations and thresholds'!$J$175="CR",'28 Populations and thresholds'!$J$175="EN",'28 Populations and thresholds'!$J$175="VU")</f>
        <v>0</v>
      </c>
      <c r="M588" s="273">
        <f>D588/'28 Populations and thresholds'!$H$175</f>
        <v>1.4388489208633094E-2</v>
      </c>
      <c r="N588" s="263" t="str">
        <f t="shared" si="38"/>
        <v xml:space="preserve"> </v>
      </c>
      <c r="O588" s="269"/>
      <c r="P588" s="263" t="str">
        <f t="shared" si="39"/>
        <v xml:space="preserve"> </v>
      </c>
    </row>
    <row r="589" spans="1:16" x14ac:dyDescent="0.2">
      <c r="A589" s="275" t="s">
        <v>1314</v>
      </c>
      <c r="B589" s="269" t="s">
        <v>1916</v>
      </c>
      <c r="C589" s="269" t="s">
        <v>1625</v>
      </c>
      <c r="D589" s="279">
        <v>20000</v>
      </c>
      <c r="E589" s="284" t="s">
        <v>3980</v>
      </c>
      <c r="F589" s="263" t="str">
        <f t="shared" si="36"/>
        <v xml:space="preserve"> </v>
      </c>
      <c r="G589" s="275"/>
      <c r="H589" s="275" t="s">
        <v>827</v>
      </c>
      <c r="I589" s="263" t="str">
        <f t="shared" si="37"/>
        <v xml:space="preserve"> </v>
      </c>
      <c r="J589" s="272" t="str">
        <f>IF(D589&gt;=('28 Populations and thresholds'!$I$11),"YES"," ")</f>
        <v>YES</v>
      </c>
      <c r="K589" s="272" t="str">
        <f>IF(J589="YES"," ",IF(D589&gt;=('28 Populations and thresholds'!$I$11)*0.25,"YES"))</f>
        <v xml:space="preserve"> </v>
      </c>
      <c r="L589" s="272" t="b">
        <f>OR('28 Populations and thresholds'!$J$11="CR",'28 Populations and thresholds'!$J$11="EN",'28 Populations and thresholds'!$J$11="VU")</f>
        <v>0</v>
      </c>
      <c r="M589" s="273">
        <f>D589/'28 Populations and thresholds'!$H$11</f>
        <v>0.2</v>
      </c>
      <c r="N589" s="263" t="str">
        <f t="shared" si="38"/>
        <v xml:space="preserve"> </v>
      </c>
      <c r="O589" s="275"/>
      <c r="P589" s="263" t="str">
        <f t="shared" si="39"/>
        <v xml:space="preserve"> </v>
      </c>
    </row>
    <row r="590" spans="1:16" x14ac:dyDescent="0.2">
      <c r="A590" s="275" t="s">
        <v>1314</v>
      </c>
      <c r="B590" s="269" t="s">
        <v>1916</v>
      </c>
      <c r="C590" s="269" t="s">
        <v>1607</v>
      </c>
      <c r="D590" s="279">
        <v>1000</v>
      </c>
      <c r="E590" s="284" t="s">
        <v>3980</v>
      </c>
      <c r="F590" s="263" t="str">
        <f t="shared" si="36"/>
        <v xml:space="preserve"> </v>
      </c>
      <c r="G590" s="275"/>
      <c r="H590" s="275" t="s">
        <v>827</v>
      </c>
      <c r="I590" s="263" t="str">
        <f t="shared" si="37"/>
        <v xml:space="preserve"> </v>
      </c>
      <c r="J590" s="272" t="str">
        <f>IF(D590&gt;=('28 Populations and thresholds'!$I$6),"YES"," ")</f>
        <v>YES</v>
      </c>
      <c r="K590" s="272" t="str">
        <f>IF(J590="YES"," ",IF(D590&gt;=('28 Populations and thresholds'!$I$6)*0.25,"YES"))</f>
        <v xml:space="preserve"> </v>
      </c>
      <c r="L590" s="272" t="b">
        <f>OR('28 Populations and thresholds'!$J$6="CR",'28 Populations and thresholds'!$J$6="EN",'28 Populations and thresholds'!$J$6="VU")</f>
        <v>0</v>
      </c>
      <c r="M590" s="273">
        <f>D590/'28 Populations and thresholds'!$H$6</f>
        <v>0.02</v>
      </c>
      <c r="N590" s="263" t="str">
        <f t="shared" si="38"/>
        <v xml:space="preserve"> </v>
      </c>
      <c r="O590" s="275"/>
      <c r="P590" s="263" t="str">
        <f t="shared" si="39"/>
        <v xml:space="preserve"> </v>
      </c>
    </row>
    <row r="591" spans="1:16" x14ac:dyDescent="0.2">
      <c r="A591" s="275" t="s">
        <v>1314</v>
      </c>
      <c r="B591" s="269" t="s">
        <v>1916</v>
      </c>
      <c r="C591" s="269" t="s">
        <v>3778</v>
      </c>
      <c r="D591" s="279">
        <v>1500</v>
      </c>
      <c r="E591" s="284" t="s">
        <v>3980</v>
      </c>
      <c r="F591" s="263" t="str">
        <f t="shared" si="36"/>
        <v xml:space="preserve"> </v>
      </c>
      <c r="G591" s="275"/>
      <c r="H591" s="275" t="s">
        <v>827</v>
      </c>
      <c r="I591" s="263" t="str">
        <f t="shared" si="37"/>
        <v xml:space="preserve"> </v>
      </c>
      <c r="J591" s="272" t="str">
        <f>IF(D591&gt;=('28 Populations and thresholds'!$I$213),"YES"," ")</f>
        <v>YES</v>
      </c>
      <c r="K591" s="272" t="str">
        <f>IF(J591="YES"," ",IF(D591&gt;=('28 Populations and thresholds'!$I$213)*0.25,"YES"))</f>
        <v xml:space="preserve"> </v>
      </c>
      <c r="L591" s="272" t="b">
        <f>OR('28 Populations and thresholds'!$J$213="CR",'28 Populations and thresholds'!$J$213="EN",'28 Populations and thresholds'!$J$213="VU")</f>
        <v>0</v>
      </c>
      <c r="M591" s="273">
        <f>D591/'28 Populations and thresholds'!$H$213</f>
        <v>1.4999999999999999E-2</v>
      </c>
      <c r="N591" s="263" t="str">
        <f t="shared" si="38"/>
        <v xml:space="preserve"> </v>
      </c>
      <c r="O591" s="275"/>
      <c r="P591" s="263" t="str">
        <f t="shared" si="39"/>
        <v xml:space="preserve"> </v>
      </c>
    </row>
    <row r="592" spans="1:16" x14ac:dyDescent="0.2">
      <c r="A592" s="267" t="s">
        <v>1314</v>
      </c>
      <c r="B592" s="283" t="s">
        <v>1916</v>
      </c>
      <c r="C592" s="269" t="s">
        <v>3744</v>
      </c>
      <c r="D592" s="270">
        <v>2500</v>
      </c>
      <c r="E592" s="271">
        <v>35170</v>
      </c>
      <c r="F592" s="263" t="str">
        <f t="shared" si="36"/>
        <v xml:space="preserve"> </v>
      </c>
      <c r="G592" s="267" t="s">
        <v>21</v>
      </c>
      <c r="H592" s="267" t="s">
        <v>827</v>
      </c>
      <c r="I592" s="263" t="str">
        <f t="shared" si="37"/>
        <v xml:space="preserve"> </v>
      </c>
      <c r="J592" s="272" t="str">
        <f>IF(D592&gt;=('28 Populations and thresholds'!$I$150),"YES"," ")</f>
        <v>YES</v>
      </c>
      <c r="K592" s="272" t="str">
        <f>IF(J592="YES"," ",IF(D592&gt;=('28 Populations and thresholds'!$I$150)*0.25,"YES"))</f>
        <v xml:space="preserve"> </v>
      </c>
      <c r="L592" s="272" t="b">
        <f>OR('28 Populations and thresholds'!$J$150="CR",'28 Populations and thresholds'!$J$150="EN",'28 Populations and thresholds'!$J$150="VU")</f>
        <v>0</v>
      </c>
      <c r="M592" s="273">
        <f>D592/'28 Populations and thresholds'!$H$150</f>
        <v>2.5000000000000001E-3</v>
      </c>
      <c r="N592" s="263" t="str">
        <f t="shared" si="38"/>
        <v xml:space="preserve"> </v>
      </c>
      <c r="O592" s="269"/>
      <c r="P592" s="263" t="str">
        <f t="shared" si="39"/>
        <v xml:space="preserve"> </v>
      </c>
    </row>
    <row r="593" spans="1:21" x14ac:dyDescent="0.2">
      <c r="A593" s="275" t="s">
        <v>1314</v>
      </c>
      <c r="B593" s="269" t="s">
        <v>1916</v>
      </c>
      <c r="C593" s="280" t="s">
        <v>3540</v>
      </c>
      <c r="D593" s="279">
        <v>3000</v>
      </c>
      <c r="E593" s="284" t="s">
        <v>3980</v>
      </c>
      <c r="F593" s="263" t="str">
        <f t="shared" si="36"/>
        <v xml:space="preserve"> </v>
      </c>
      <c r="G593" s="275"/>
      <c r="H593" s="275" t="s">
        <v>827</v>
      </c>
      <c r="I593" s="263" t="str">
        <f t="shared" si="37"/>
        <v xml:space="preserve"> </v>
      </c>
      <c r="J593" s="272" t="str">
        <f>IF(D593&gt;=('28 Populations and thresholds'!$I$60),"YES"," ")</f>
        <v>YES</v>
      </c>
      <c r="K593" s="272" t="str">
        <f>IF(J593="YES"," ",IF(D593&gt;=('28 Populations and thresholds'!$I$60)*0.25,"YES"))</f>
        <v xml:space="preserve"> </v>
      </c>
      <c r="L593" s="272" t="b">
        <f>OR('28 Populations and thresholds'!$J$60="CR",'28 Populations and thresholds'!$J$60="EN",'28 Populations and thresholds'!$J$60="VU")</f>
        <v>1</v>
      </c>
      <c r="M593" s="273">
        <f>D593/'28 Populations and thresholds'!$H$60</f>
        <v>3.8461538461538464E-2</v>
      </c>
      <c r="N593" s="263" t="str">
        <f t="shared" si="38"/>
        <v xml:space="preserve"> </v>
      </c>
      <c r="O593" s="275"/>
      <c r="P593" s="263" t="str">
        <f t="shared" si="39"/>
        <v xml:space="preserve"> </v>
      </c>
      <c r="Q593" s="4"/>
      <c r="R593" s="4"/>
      <c r="S593" s="4"/>
      <c r="T593" s="4"/>
      <c r="U593" s="4"/>
    </row>
    <row r="594" spans="1:21" x14ac:dyDescent="0.2">
      <c r="A594" s="275" t="s">
        <v>1314</v>
      </c>
      <c r="B594" s="283" t="s">
        <v>1916</v>
      </c>
      <c r="C594" s="296" t="s">
        <v>3403</v>
      </c>
      <c r="D594" s="279">
        <v>100</v>
      </c>
      <c r="E594" s="274">
        <v>1995</v>
      </c>
      <c r="F594" s="263" t="str">
        <f t="shared" si="36"/>
        <v xml:space="preserve"> </v>
      </c>
      <c r="G594" s="275"/>
      <c r="H594" s="275" t="s">
        <v>4019</v>
      </c>
      <c r="I594" s="263" t="str">
        <f t="shared" si="37"/>
        <v xml:space="preserve"> </v>
      </c>
      <c r="J594" s="272" t="str">
        <f>IF(D594&gt;=(('28 Populations and thresholds'!$I$117)+('28 Populations and thresholds'!$I$118)),"YES"," ")</f>
        <v>YES</v>
      </c>
      <c r="K594" s="272" t="str">
        <f>IF(J594="YES"," ",IF(D594&gt;=(('28 Populations and thresholds'!$I$117)+('28 Populations and thresholds'!$I$118))*0.25,"YES"))</f>
        <v xml:space="preserve"> </v>
      </c>
      <c r="L594" s="272" t="b">
        <f>OR('28 Populations and thresholds'!$J$118="CR",'28 Populations and thresholds'!$J$118="EN",'28 Populations and thresholds'!$J$118="VU")</f>
        <v>1</v>
      </c>
      <c r="M594" s="273">
        <f>D594/(('28 Populations and thresholds'!$H$117)+('28 Populations and thresholds'!$H$118))</f>
        <v>1.5384615384615385E-2</v>
      </c>
      <c r="N594" s="263" t="str">
        <f t="shared" si="38"/>
        <v xml:space="preserve"> </v>
      </c>
      <c r="O594" s="275" t="s">
        <v>4568</v>
      </c>
      <c r="P594" s="263" t="str">
        <f t="shared" si="39"/>
        <v xml:space="preserve"> </v>
      </c>
    </row>
    <row r="595" spans="1:21" x14ac:dyDescent="0.2">
      <c r="A595" s="12" t="s">
        <v>1314</v>
      </c>
      <c r="B595" s="68" t="s">
        <v>4473</v>
      </c>
      <c r="C595" s="4" t="s">
        <v>3398</v>
      </c>
      <c r="D595" s="5">
        <v>40</v>
      </c>
      <c r="E595" s="148">
        <v>34731</v>
      </c>
      <c r="F595" s="263" t="str">
        <f t="shared" si="36"/>
        <v xml:space="preserve"> </v>
      </c>
      <c r="H595" s="13" t="s">
        <v>4019</v>
      </c>
      <c r="I595" s="263" t="str">
        <f t="shared" si="37"/>
        <v xml:space="preserve"> </v>
      </c>
      <c r="J595" s="38" t="str">
        <f>IF(D595&gt;=('28 Populations and thresholds'!$I$123),"YES"," ")</f>
        <v>YES</v>
      </c>
      <c r="K595" s="38" t="str">
        <f>IF(J595="YES"," ",IF(D595&gt;=('28 Populations and thresholds'!$I$123)*0.25,"YES"))</f>
        <v xml:space="preserve"> </v>
      </c>
      <c r="L595" s="38" t="b">
        <f>OR('28 Populations and thresholds'!$J$123="CR",'28 Populations and thresholds'!$J$123="EN",'28 Populations and thresholds'!$J$123="VU")</f>
        <v>1</v>
      </c>
      <c r="M595" s="75">
        <f>D595/'28 Populations and thresholds'!$H$123</f>
        <v>0.08</v>
      </c>
      <c r="N595" s="263" t="str">
        <f t="shared" si="38"/>
        <v xml:space="preserve"> </v>
      </c>
      <c r="O595" s="121"/>
      <c r="P595" s="263" t="str">
        <f t="shared" si="39"/>
        <v xml:space="preserve"> </v>
      </c>
    </row>
    <row r="596" spans="1:21" x14ac:dyDescent="0.2">
      <c r="A596" s="275" t="s">
        <v>1314</v>
      </c>
      <c r="B596" s="277" t="s">
        <v>4170</v>
      </c>
      <c r="C596" s="297" t="s">
        <v>3795</v>
      </c>
      <c r="D596" s="279">
        <v>12785</v>
      </c>
      <c r="E596" s="281">
        <v>38473</v>
      </c>
      <c r="F596" s="263" t="str">
        <f t="shared" si="36"/>
        <v xml:space="preserve"> </v>
      </c>
      <c r="G596" s="275"/>
      <c r="H596" s="275" t="s">
        <v>4165</v>
      </c>
      <c r="I596" s="263" t="str">
        <f t="shared" si="37"/>
        <v xml:space="preserve"> </v>
      </c>
      <c r="J596" s="272" t="str">
        <f>IF(D596&gt;=(('28 Populations and thresholds'!$I$176)+('28 Populations and thresholds'!$I$177)),"YES"," ")</f>
        <v>YES</v>
      </c>
      <c r="K596" s="272" t="str">
        <f>IF(J596="YES"," ",IF(D596&gt;=(('28 Populations and thresholds'!$I$176)+('28 Populations and thresholds'!$I$177))*0.25,"YES"))</f>
        <v xml:space="preserve"> </v>
      </c>
      <c r="L596" s="272" t="b">
        <f>OR('28 Populations and thresholds'!$J$176="CR",'28 Populations and thresholds'!$J$176="EN",'28 Populations and thresholds'!$J$176="VU")</f>
        <v>0</v>
      </c>
      <c r="M596" s="273">
        <f>D596/(('28 Populations and thresholds'!$H$176)+('28 Populations and thresholds'!$H$177))</f>
        <v>4.5824372759856631E-2</v>
      </c>
      <c r="N596" s="263" t="str">
        <f t="shared" si="38"/>
        <v xml:space="preserve"> </v>
      </c>
      <c r="O596" s="275" t="s">
        <v>4568</v>
      </c>
      <c r="P596" s="263" t="str">
        <f t="shared" si="39"/>
        <v xml:space="preserve"> </v>
      </c>
    </row>
    <row r="597" spans="1:21" x14ac:dyDescent="0.2">
      <c r="A597" s="275" t="s">
        <v>1314</v>
      </c>
      <c r="B597" s="277" t="s">
        <v>4170</v>
      </c>
      <c r="C597" s="280" t="s">
        <v>3482</v>
      </c>
      <c r="D597" s="279">
        <v>18122</v>
      </c>
      <c r="E597" s="281">
        <v>38473</v>
      </c>
      <c r="F597" s="263" t="str">
        <f t="shared" si="36"/>
        <v xml:space="preserve"> </v>
      </c>
      <c r="G597" s="275"/>
      <c r="H597" s="275" t="s">
        <v>4165</v>
      </c>
      <c r="I597" s="263" t="str">
        <f t="shared" si="37"/>
        <v xml:space="preserve"> </v>
      </c>
      <c r="J597" s="272" t="str">
        <f>IF(D597&gt;=(('28 Populations and thresholds'!$I$205)+('28 Populations and thresholds'!$I$206)+('28 Populations and thresholds'!$I$207)+('28 Populations and thresholds'!$I$208)),"YES"," ")</f>
        <v>YES</v>
      </c>
      <c r="K597" s="272" t="str">
        <f>IF(J597="YES"," ",IF(D597&gt;=(('28 Populations and thresholds'!$I$205)+('28 Populations and thresholds'!$I$206)+('28 Populations and thresholds'!$I$207)+('28 Populations and thresholds'!$I$208))*0.25,"YES"))</f>
        <v xml:space="preserve"> </v>
      </c>
      <c r="L597" s="272" t="b">
        <f>OR('28 Populations and thresholds'!$J$206="CR",'28 Populations and thresholds'!$J$206="EN",'28 Populations and thresholds'!$J$206="VU")</f>
        <v>0</v>
      </c>
      <c r="M597" s="273">
        <f>D597/(('28 Populations and thresholds'!$H$205)+('28 Populations and thresholds'!$H$206)+('28 Populations and thresholds'!$H$207)+('28 Populations and thresholds'!$H$208))</f>
        <v>6.7748327040263187E-3</v>
      </c>
      <c r="N597" s="263" t="str">
        <f t="shared" si="38"/>
        <v xml:space="preserve"> </v>
      </c>
      <c r="O597" s="275" t="s">
        <v>4568</v>
      </c>
      <c r="P597" s="263" t="str">
        <f t="shared" si="39"/>
        <v xml:space="preserve"> </v>
      </c>
    </row>
    <row r="598" spans="1:21" x14ac:dyDescent="0.2">
      <c r="A598" s="275" t="s">
        <v>1314</v>
      </c>
      <c r="B598" s="277" t="s">
        <v>4170</v>
      </c>
      <c r="C598" s="278" t="s">
        <v>3467</v>
      </c>
      <c r="D598" s="279">
        <v>3601</v>
      </c>
      <c r="E598" s="281">
        <v>38473</v>
      </c>
      <c r="F598" s="263" t="str">
        <f t="shared" si="36"/>
        <v xml:space="preserve"> </v>
      </c>
      <c r="G598" s="275"/>
      <c r="H598" s="275" t="s">
        <v>4165</v>
      </c>
      <c r="I598" s="263" t="str">
        <f t="shared" si="37"/>
        <v xml:space="preserve"> </v>
      </c>
      <c r="J598" s="272" t="str">
        <f>IF(D598&gt;=('28 Populations and thresholds'!$I$180),"YES"," ")</f>
        <v>YES</v>
      </c>
      <c r="K598" s="272" t="str">
        <f>IF(J598="YES"," ",IF(D598&gt;=('28 Populations and thresholds'!$I$180)*0.25,"YES"))</f>
        <v xml:space="preserve"> </v>
      </c>
      <c r="L598" s="272" t="b">
        <f>OR('28 Populations and thresholds'!$J$180="CR",'28 Populations and thresholds'!$J$180="EN",'28 Populations and thresholds'!$J$180="VU")</f>
        <v>0</v>
      </c>
      <c r="M598" s="273">
        <f>D598/'28 Populations and thresholds'!$H$180</f>
        <v>3.601E-2</v>
      </c>
      <c r="N598" s="263" t="str">
        <f t="shared" si="38"/>
        <v xml:space="preserve"> </v>
      </c>
      <c r="O598" s="275"/>
      <c r="P598" s="263" t="str">
        <f t="shared" si="39"/>
        <v xml:space="preserve"> </v>
      </c>
    </row>
    <row r="599" spans="1:21" x14ac:dyDescent="0.2">
      <c r="A599" s="275" t="s">
        <v>1314</v>
      </c>
      <c r="B599" s="277" t="s">
        <v>4170</v>
      </c>
      <c r="C599" s="269" t="s">
        <v>3470</v>
      </c>
      <c r="D599" s="279">
        <v>1231</v>
      </c>
      <c r="E599" s="281">
        <v>38473</v>
      </c>
      <c r="F599" s="263" t="str">
        <f t="shared" si="36"/>
        <v xml:space="preserve"> </v>
      </c>
      <c r="G599" s="275"/>
      <c r="H599" s="275" t="s">
        <v>4165</v>
      </c>
      <c r="I599" s="263" t="str">
        <f t="shared" si="37"/>
        <v xml:space="preserve"> </v>
      </c>
      <c r="J599" s="272" t="str">
        <f>IF(D599&gt;=('28 Populations and thresholds'!$I$181),"YES"," ")</f>
        <v>YES</v>
      </c>
      <c r="K599" s="272" t="str">
        <f>IF(J599="YES"," ",IF(D599&gt;=('28 Populations and thresholds'!$I$181)*0.25,"YES"))</f>
        <v xml:space="preserve"> </v>
      </c>
      <c r="L599" s="272" t="b">
        <f>OR('28 Populations and thresholds'!$J$181="CR",'28 Populations and thresholds'!$J$181="EN",'28 Populations and thresholds'!$J$181="VU")</f>
        <v>1</v>
      </c>
      <c r="M599" s="273">
        <f>D599/'28 Populations and thresholds'!$H$181</f>
        <v>3.8468750000000003E-2</v>
      </c>
      <c r="N599" s="263" t="str">
        <f t="shared" si="38"/>
        <v xml:space="preserve"> </v>
      </c>
      <c r="O599" s="275"/>
      <c r="P599" s="263" t="str">
        <f t="shared" si="39"/>
        <v xml:space="preserve"> </v>
      </c>
    </row>
    <row r="600" spans="1:21" x14ac:dyDescent="0.2">
      <c r="A600" s="275" t="s">
        <v>1314</v>
      </c>
      <c r="B600" s="277" t="s">
        <v>4170</v>
      </c>
      <c r="C600" s="269" t="s">
        <v>3767</v>
      </c>
      <c r="D600" s="279">
        <v>15431</v>
      </c>
      <c r="E600" s="281">
        <v>38473</v>
      </c>
      <c r="F600" s="263" t="str">
        <f t="shared" si="36"/>
        <v xml:space="preserve"> </v>
      </c>
      <c r="G600" s="275"/>
      <c r="H600" s="275" t="s">
        <v>4165</v>
      </c>
      <c r="I600" s="263" t="str">
        <f t="shared" si="37"/>
        <v xml:space="preserve"> </v>
      </c>
      <c r="J600" s="272" t="str">
        <f>IF(D600&gt;=('28 Populations and thresholds'!$I$195),"YES"," ")</f>
        <v>YES</v>
      </c>
      <c r="K600" s="272" t="str">
        <f>IF(J600="YES"," ",IF(D600&gt;=('28 Populations and thresholds'!$I$195)*0.25,"YES"))</f>
        <v xml:space="preserve"> </v>
      </c>
      <c r="L600" s="272" t="b">
        <f>OR('28 Populations and thresholds'!$J$195="CR",'28 Populations and thresholds'!$J$195="EN",'28 Populations and thresholds'!$J$195="VU")</f>
        <v>1</v>
      </c>
      <c r="M600" s="273">
        <f>D600/'28 Populations and thresholds'!$H$195</f>
        <v>5.3210344827586208E-2</v>
      </c>
      <c r="N600" s="263" t="str">
        <f t="shared" si="38"/>
        <v xml:space="preserve"> </v>
      </c>
      <c r="O600" s="275"/>
      <c r="P600" s="263" t="str">
        <f t="shared" si="39"/>
        <v xml:space="preserve"> </v>
      </c>
    </row>
    <row r="601" spans="1:21" x14ac:dyDescent="0.2">
      <c r="A601" s="275" t="s">
        <v>1314</v>
      </c>
      <c r="B601" s="277" t="s">
        <v>4170</v>
      </c>
      <c r="C601" s="269" t="s">
        <v>3758</v>
      </c>
      <c r="D601" s="279">
        <v>2998</v>
      </c>
      <c r="E601" s="281">
        <v>38473</v>
      </c>
      <c r="F601" s="263" t="str">
        <f t="shared" si="36"/>
        <v xml:space="preserve"> </v>
      </c>
      <c r="G601" s="275"/>
      <c r="H601" s="275" t="s">
        <v>4165</v>
      </c>
      <c r="I601" s="263" t="str">
        <f t="shared" si="37"/>
        <v xml:space="preserve"> </v>
      </c>
      <c r="J601" s="272" t="str">
        <f>IF(D601&gt;=('28 Populations and thresholds'!$I$179),"YES"," ")</f>
        <v>YES</v>
      </c>
      <c r="K601" s="272" t="str">
        <f>IF(J601="YES"," ",IF(D601&gt;=('28 Populations and thresholds'!$I$179)*0.25,"YES"))</f>
        <v xml:space="preserve"> </v>
      </c>
      <c r="L601" s="272" t="b">
        <f>OR('28 Populations and thresholds'!$J$179="CR",'28 Populations and thresholds'!$J$179="EN",'28 Populations and thresholds'!$J$179="VU")</f>
        <v>0</v>
      </c>
      <c r="M601" s="273">
        <f>D601/'28 Populations and thresholds'!$H$179</f>
        <v>5.450909090909091E-2</v>
      </c>
      <c r="N601" s="263" t="str">
        <f t="shared" si="38"/>
        <v xml:space="preserve"> </v>
      </c>
      <c r="O601" s="275"/>
      <c r="P601" s="263" t="str">
        <f t="shared" si="39"/>
        <v xml:space="preserve"> </v>
      </c>
    </row>
    <row r="602" spans="1:21" x14ac:dyDescent="0.2">
      <c r="A602" s="324" t="s">
        <v>1314</v>
      </c>
      <c r="B602" s="337" t="s">
        <v>4126</v>
      </c>
      <c r="C602" s="337" t="s">
        <v>1732</v>
      </c>
      <c r="D602" s="339">
        <v>193</v>
      </c>
      <c r="E602" s="354">
        <v>33756</v>
      </c>
      <c r="F602" s="263" t="str">
        <f t="shared" si="36"/>
        <v xml:space="preserve"> </v>
      </c>
      <c r="G602" s="324" t="s">
        <v>4019</v>
      </c>
      <c r="H602" s="324"/>
      <c r="I602" s="263" t="str">
        <f t="shared" si="37"/>
        <v xml:space="preserve"> </v>
      </c>
      <c r="J602" s="321" t="str">
        <f>IF(D602&gt;=('28 Populations and thresholds'!$I$221),"YES"," ")</f>
        <v>YES</v>
      </c>
      <c r="K602" s="321" t="str">
        <f>IF(J602="YES"," ",IF(D602&gt;=('28 Populations and thresholds'!$I$221)*0.25,"YES"))</f>
        <v xml:space="preserve"> </v>
      </c>
      <c r="L602" s="321" t="b">
        <f>OR('28 Populations and thresholds'!$J$221="CR",'28 Populations and thresholds'!$J$221="EN",'28 Populations and thresholds'!$J$221="VU")</f>
        <v>1</v>
      </c>
      <c r="M602" s="322">
        <f>D602/'28 Populations and thresholds'!$H$221</f>
        <v>2.0104166666666666E-2</v>
      </c>
      <c r="N602" s="263" t="str">
        <f t="shared" si="38"/>
        <v xml:space="preserve"> </v>
      </c>
      <c r="O602" s="324"/>
      <c r="P602" s="263" t="str">
        <f t="shared" si="39"/>
        <v xml:space="preserve"> </v>
      </c>
    </row>
    <row r="603" spans="1:21" x14ac:dyDescent="0.2">
      <c r="A603" s="12" t="s">
        <v>1314</v>
      </c>
      <c r="B603" s="56" t="s">
        <v>4397</v>
      </c>
      <c r="C603" s="111" t="s">
        <v>3781</v>
      </c>
      <c r="D603" s="105">
        <v>1600</v>
      </c>
      <c r="E603" s="106" t="s">
        <v>4398</v>
      </c>
      <c r="F603" s="263" t="str">
        <f t="shared" si="36"/>
        <v xml:space="preserve"> </v>
      </c>
      <c r="G603" s="12"/>
      <c r="H603" s="12" t="s">
        <v>4392</v>
      </c>
      <c r="I603" s="263" t="str">
        <f t="shared" si="37"/>
        <v xml:space="preserve"> </v>
      </c>
      <c r="J603" s="38" t="str">
        <f>IF(D603&gt;=('28 Populations and thresholds'!$I$220),"YES"," ")</f>
        <v>YES</v>
      </c>
      <c r="K603" s="38" t="str">
        <f>IF(J603="YES"," ",IF(D603&gt;=('28 Populations and thresholds'!$I$220)*0.25,"YES"))</f>
        <v xml:space="preserve"> </v>
      </c>
      <c r="L603" s="38" t="b">
        <f>OR('28 Populations and thresholds'!$J$220="CR",'28 Populations and thresholds'!$J$220="EN",'28 Populations and thresholds'!$J$220="VU")</f>
        <v>0</v>
      </c>
      <c r="M603" s="75">
        <f>D603/'28 Populations and thresholds'!$H$220</f>
        <v>1.5999984000016E-3</v>
      </c>
      <c r="N603" s="263" t="str">
        <f t="shared" si="38"/>
        <v xml:space="preserve"> </v>
      </c>
      <c r="P603" s="263" t="str">
        <f t="shared" si="39"/>
        <v xml:space="preserve"> </v>
      </c>
    </row>
    <row r="604" spans="1:21" x14ac:dyDescent="0.2">
      <c r="A604" s="12" t="s">
        <v>1314</v>
      </c>
      <c r="B604" s="56" t="s">
        <v>4397</v>
      </c>
      <c r="C604" s="111" t="s">
        <v>3776</v>
      </c>
      <c r="D604" s="105">
        <v>308</v>
      </c>
      <c r="E604" s="106" t="s">
        <v>4398</v>
      </c>
      <c r="F604" s="263" t="str">
        <f t="shared" si="36"/>
        <v xml:space="preserve"> </v>
      </c>
      <c r="G604" s="12"/>
      <c r="H604" s="12" t="s">
        <v>4392</v>
      </c>
      <c r="I604" s="263" t="str">
        <f t="shared" si="37"/>
        <v xml:space="preserve"> </v>
      </c>
      <c r="J604" s="38" t="str">
        <f>IF(D604&gt;=('28 Populations and thresholds'!$I$210),"YES"," ")</f>
        <v>YES</v>
      </c>
      <c r="K604" s="38" t="str">
        <f>IF(J604="YES"," ",IF(D604&gt;=('28 Populations and thresholds'!$I$210)*0.25,"YES"))</f>
        <v xml:space="preserve"> </v>
      </c>
      <c r="L604" s="38" t="b">
        <f>OR('28 Populations and thresholds'!$J$210="CR",'28 Populations and thresholds'!$J$210="EN",'28 Populations and thresholds'!$J$210="VU")</f>
        <v>0</v>
      </c>
      <c r="M604" s="75">
        <f>D604/'28 Populations and thresholds'!$H$210</f>
        <v>1.2319999999999999E-2</v>
      </c>
      <c r="N604" s="263" t="str">
        <f t="shared" si="38"/>
        <v xml:space="preserve"> </v>
      </c>
      <c r="O604" s="9"/>
      <c r="P604" s="263" t="str">
        <f t="shared" si="39"/>
        <v xml:space="preserve"> </v>
      </c>
    </row>
    <row r="605" spans="1:21" x14ac:dyDescent="0.2">
      <c r="A605" s="12" t="s">
        <v>1314</v>
      </c>
      <c r="B605" s="56" t="s">
        <v>4397</v>
      </c>
      <c r="C605" s="111" t="s">
        <v>3719</v>
      </c>
      <c r="D605" s="105">
        <v>68</v>
      </c>
      <c r="E605" s="172">
        <v>39661</v>
      </c>
      <c r="F605" s="263" t="str">
        <f t="shared" si="36"/>
        <v xml:space="preserve"> </v>
      </c>
      <c r="G605" s="12"/>
      <c r="H605" s="12" t="s">
        <v>4392</v>
      </c>
      <c r="I605" s="263" t="str">
        <f t="shared" si="37"/>
        <v xml:space="preserve"> </v>
      </c>
      <c r="J605" s="38" t="str">
        <f>IF(D605&gt;=('28 Populations and thresholds'!$I$32),"YES"," ")</f>
        <v>YES</v>
      </c>
      <c r="K605" s="38" t="str">
        <f>IF(J605="YES"," ",IF(D605&gt;=('28 Populations and thresholds'!$I$32)*0.25,"YES"))</f>
        <v xml:space="preserve"> </v>
      </c>
      <c r="L605" s="38" t="b">
        <f>OR('28 Populations and thresholds'!$J$32="CR",'28 Populations and thresholds'!$J$32="EN",'28 Populations and thresholds'!$J$32="VU")</f>
        <v>1</v>
      </c>
      <c r="M605" s="75">
        <f>D605/'28 Populations and thresholds'!$H$32</f>
        <v>1.6585365853658537E-2</v>
      </c>
      <c r="N605" s="263" t="str">
        <f t="shared" si="38"/>
        <v xml:space="preserve"> </v>
      </c>
      <c r="P605" s="263" t="str">
        <f t="shared" si="39"/>
        <v xml:space="preserve"> </v>
      </c>
    </row>
    <row r="606" spans="1:21" x14ac:dyDescent="0.2">
      <c r="A606" s="12" t="s">
        <v>1314</v>
      </c>
      <c r="B606" s="56" t="s">
        <v>4397</v>
      </c>
      <c r="C606" s="111" t="s">
        <v>3564</v>
      </c>
      <c r="D606" s="105">
        <v>4200</v>
      </c>
      <c r="E606" s="172">
        <v>39753</v>
      </c>
      <c r="F606" s="263" t="str">
        <f t="shared" si="36"/>
        <v xml:space="preserve"> </v>
      </c>
      <c r="G606" s="12"/>
      <c r="H606" s="12" t="s">
        <v>4392</v>
      </c>
      <c r="I606" s="263" t="str">
        <f t="shared" si="37"/>
        <v xml:space="preserve"> </v>
      </c>
      <c r="J606" s="38" t="str">
        <f>IF(D606&gt;=('28 Populations and thresholds'!$I$79),"YES"," ")</f>
        <v>YES</v>
      </c>
      <c r="K606" s="38" t="str">
        <f>IF(J606="YES"," ",IF(D606&gt;=('28 Populations and thresholds'!$I$79)*0.25,"YES"))</f>
        <v xml:space="preserve"> </v>
      </c>
      <c r="L606" s="38" t="b">
        <f>OR('28 Populations and thresholds'!$J$79="CR",'28 Populations and thresholds'!$J$79="EN",'28 Populations and thresholds'!$J$79="VU")</f>
        <v>0</v>
      </c>
      <c r="M606" s="75">
        <f>D606/'28 Populations and thresholds'!$H$79</f>
        <v>2.8000000000000001E-2</v>
      </c>
      <c r="N606" s="263" t="str">
        <f t="shared" si="38"/>
        <v xml:space="preserve"> </v>
      </c>
      <c r="P606" s="263" t="str">
        <f t="shared" si="39"/>
        <v xml:space="preserve"> </v>
      </c>
    </row>
    <row r="607" spans="1:21" x14ac:dyDescent="0.2">
      <c r="A607" s="12" t="s">
        <v>1314</v>
      </c>
      <c r="B607" s="56" t="s">
        <v>4397</v>
      </c>
      <c r="C607" s="111" t="s">
        <v>3446</v>
      </c>
      <c r="D607" s="105">
        <v>361</v>
      </c>
      <c r="E607" s="172">
        <v>39692</v>
      </c>
      <c r="F607" s="263" t="str">
        <f t="shared" si="36"/>
        <v xml:space="preserve"> </v>
      </c>
      <c r="G607" s="12"/>
      <c r="H607" s="12" t="s">
        <v>4392</v>
      </c>
      <c r="I607" s="263" t="str">
        <f t="shared" si="37"/>
        <v xml:space="preserve"> </v>
      </c>
      <c r="J607" s="38" t="str">
        <f>IF(D607&gt;=('28 Populations and thresholds'!$I$144),"YES"," ")</f>
        <v>YES</v>
      </c>
      <c r="K607" s="38" t="str">
        <f>IF(J607="YES"," ",IF(D607&gt;=('28 Populations and thresholds'!$I$144)*0.25,"YES"))</f>
        <v xml:space="preserve"> </v>
      </c>
      <c r="L607" s="38" t="b">
        <f>OR('28 Populations and thresholds'!$J$144="CR",'28 Populations and thresholds'!$J$144="EN",'28 Populations and thresholds'!$J$144="VU")</f>
        <v>0</v>
      </c>
      <c r="M607" s="75">
        <f>D607/'28 Populations and thresholds'!$H$144</f>
        <v>3.61E-2</v>
      </c>
      <c r="N607" s="263" t="str">
        <f t="shared" si="38"/>
        <v xml:space="preserve"> </v>
      </c>
      <c r="P607" s="263" t="str">
        <f t="shared" si="39"/>
        <v xml:space="preserve"> </v>
      </c>
    </row>
    <row r="608" spans="1:21" x14ac:dyDescent="0.2">
      <c r="A608" s="12" t="s">
        <v>1314</v>
      </c>
      <c r="B608" s="56" t="s">
        <v>4397</v>
      </c>
      <c r="C608" s="111" t="s">
        <v>3470</v>
      </c>
      <c r="D608" s="105">
        <v>5200</v>
      </c>
      <c r="E608" s="172">
        <v>39995</v>
      </c>
      <c r="F608" s="263" t="str">
        <f t="shared" si="36"/>
        <v xml:space="preserve"> </v>
      </c>
      <c r="G608" s="12"/>
      <c r="H608" s="12" t="s">
        <v>4392</v>
      </c>
      <c r="I608" s="263" t="str">
        <f t="shared" si="37"/>
        <v xml:space="preserve"> </v>
      </c>
      <c r="J608" s="38" t="str">
        <f>IF(D608&gt;=('28 Populations and thresholds'!$I$181),"YES"," ")</f>
        <v>YES</v>
      </c>
      <c r="K608" s="38" t="str">
        <f>IF(J608="YES"," ",IF(D608&gt;=('28 Populations and thresholds'!$I$181)*0.25,"YES"))</f>
        <v xml:space="preserve"> </v>
      </c>
      <c r="L608" s="38" t="b">
        <f>OR('28 Populations and thresholds'!$J$181="CR",'28 Populations and thresholds'!$J$181="EN",'28 Populations and thresholds'!$J$181="VU")</f>
        <v>1</v>
      </c>
      <c r="M608" s="75">
        <f>D608/'28 Populations and thresholds'!$H$181</f>
        <v>0.16250000000000001</v>
      </c>
      <c r="N608" s="263" t="str">
        <f t="shared" si="38"/>
        <v xml:space="preserve"> </v>
      </c>
      <c r="P608" s="263" t="str">
        <f t="shared" si="39"/>
        <v xml:space="preserve"> </v>
      </c>
    </row>
    <row r="609" spans="1:21" x14ac:dyDescent="0.2">
      <c r="A609" s="12" t="s">
        <v>1314</v>
      </c>
      <c r="B609" s="56" t="s">
        <v>4397</v>
      </c>
      <c r="C609" s="111" t="s">
        <v>3717</v>
      </c>
      <c r="D609" s="105">
        <v>170</v>
      </c>
      <c r="E609" s="106" t="s">
        <v>4398</v>
      </c>
      <c r="F609" s="263" t="str">
        <f t="shared" si="36"/>
        <v xml:space="preserve"> </v>
      </c>
      <c r="G609" s="12"/>
      <c r="H609" s="12" t="s">
        <v>4392</v>
      </c>
      <c r="I609" s="263" t="str">
        <f t="shared" si="37"/>
        <v xml:space="preserve"> </v>
      </c>
      <c r="J609" s="38" t="str">
        <f>IF(D609&gt;=('28 Populations and thresholds'!$I$16),"YES"," ")</f>
        <v>YES</v>
      </c>
      <c r="K609" s="38" t="str">
        <f>IF(J609="YES"," ",IF(D609&gt;=('28 Populations and thresholds'!$I$16)*0.25,"YES"))</f>
        <v xml:space="preserve"> </v>
      </c>
      <c r="L609" s="38" t="b">
        <f>OR('28 Populations and thresholds'!$J$16="CR",'28 Populations and thresholds'!$J$16="EN",'28 Populations and thresholds'!$J$16="VU")</f>
        <v>0</v>
      </c>
      <c r="M609" s="75">
        <f>D609/'28 Populations and thresholds'!$H$16</f>
        <v>1.6999999999999999E-3</v>
      </c>
      <c r="N609" s="263" t="str">
        <f t="shared" si="38"/>
        <v xml:space="preserve"> </v>
      </c>
      <c r="P609" s="263" t="str">
        <f t="shared" si="39"/>
        <v xml:space="preserve"> </v>
      </c>
    </row>
    <row r="610" spans="1:21" x14ac:dyDescent="0.2">
      <c r="A610" s="12" t="s">
        <v>1314</v>
      </c>
      <c r="B610" s="56" t="s">
        <v>4397</v>
      </c>
      <c r="C610" s="111" t="s">
        <v>3452</v>
      </c>
      <c r="D610" s="105">
        <v>4900</v>
      </c>
      <c r="E610" s="172">
        <v>39692</v>
      </c>
      <c r="F610" s="263" t="str">
        <f t="shared" si="36"/>
        <v xml:space="preserve"> </v>
      </c>
      <c r="G610" s="12"/>
      <c r="H610" s="12" t="s">
        <v>4392</v>
      </c>
      <c r="I610" s="263" t="str">
        <f t="shared" si="37"/>
        <v xml:space="preserve"> </v>
      </c>
      <c r="J610" s="38" t="str">
        <f>IF(D610&gt;=('28 Populations and thresholds'!$I$158),"YES"," ")</f>
        <v>YES</v>
      </c>
      <c r="K610" s="38" t="str">
        <f>IF(J610="YES"," ",IF(D610&gt;=('28 Populations and thresholds'!$I$158)*0.25,"YES"))</f>
        <v xml:space="preserve"> </v>
      </c>
      <c r="L610" s="38" t="b">
        <f>OR('28 Populations and thresholds'!$J$158="CR",'28 Populations and thresholds'!$J$158="EN",'28 Populations and thresholds'!$J$158="VU")</f>
        <v>0</v>
      </c>
      <c r="M610" s="75">
        <f>D610/'28 Populations and thresholds'!$H$158</f>
        <v>4.9000000000000002E-2</v>
      </c>
      <c r="N610" s="263" t="str">
        <f t="shared" si="38"/>
        <v xml:space="preserve"> </v>
      </c>
      <c r="P610" s="263" t="str">
        <f t="shared" si="39"/>
        <v xml:space="preserve"> </v>
      </c>
    </row>
    <row r="611" spans="1:21" x14ac:dyDescent="0.2">
      <c r="A611" s="12" t="s">
        <v>1314</v>
      </c>
      <c r="B611" s="56" t="s">
        <v>4397</v>
      </c>
      <c r="C611" s="111" t="s">
        <v>3788</v>
      </c>
      <c r="D611" s="105">
        <v>340</v>
      </c>
      <c r="E611" s="106" t="s">
        <v>4398</v>
      </c>
      <c r="F611" s="263" t="str">
        <f t="shared" si="36"/>
        <v xml:space="preserve"> </v>
      </c>
      <c r="G611" s="12"/>
      <c r="H611" s="12" t="s">
        <v>4392</v>
      </c>
      <c r="I611" s="263" t="str">
        <f t="shared" si="37"/>
        <v xml:space="preserve"> </v>
      </c>
      <c r="J611" s="38" t="str">
        <f>IF(D611&gt;=('28 Populations and thresholds'!$I$242),"YES"," ")</f>
        <v>YES</v>
      </c>
      <c r="K611" s="38" t="str">
        <f>IF(J611="YES"," ",IF(D611&gt;=('28 Populations and thresholds'!$I$242)*0.25,"YES"))</f>
        <v xml:space="preserve"> </v>
      </c>
      <c r="L611" s="38" t="b">
        <f>OR('28 Populations and thresholds'!$J$242="CR",'28 Populations and thresholds'!$J$242="EN",'28 Populations and thresholds'!$J$242="VU")</f>
        <v>0</v>
      </c>
      <c r="M611" s="75">
        <f>D611/'28 Populations and thresholds'!$H$242</f>
        <v>3.3999999999999998E-3</v>
      </c>
      <c r="N611" s="263" t="str">
        <f t="shared" si="38"/>
        <v xml:space="preserve"> </v>
      </c>
      <c r="P611" s="263" t="str">
        <f t="shared" si="39"/>
        <v xml:space="preserve"> </v>
      </c>
    </row>
    <row r="612" spans="1:21" x14ac:dyDescent="0.2">
      <c r="A612" s="12" t="s">
        <v>1314</v>
      </c>
      <c r="B612" s="56" t="s">
        <v>4397</v>
      </c>
      <c r="C612" s="111" t="s">
        <v>1732</v>
      </c>
      <c r="D612" s="105">
        <v>441</v>
      </c>
      <c r="E612" s="172">
        <v>40057</v>
      </c>
      <c r="F612" s="263" t="str">
        <f t="shared" si="36"/>
        <v xml:space="preserve"> </v>
      </c>
      <c r="G612" s="12"/>
      <c r="H612" s="12" t="s">
        <v>4392</v>
      </c>
      <c r="I612" s="263" t="str">
        <f t="shared" si="37"/>
        <v xml:space="preserve"> </v>
      </c>
      <c r="J612" s="38" t="str">
        <f>IF(D612&gt;=('28 Populations and thresholds'!$I$221),"YES"," ")</f>
        <v>YES</v>
      </c>
      <c r="K612" s="38" t="str">
        <f>IF(J612="YES"," ",IF(D612&gt;=('28 Populations and thresholds'!$I$221)*0.25,"YES"))</f>
        <v xml:space="preserve"> </v>
      </c>
      <c r="L612" s="38" t="b">
        <f>OR('28 Populations and thresholds'!$J$221="CR",'28 Populations and thresholds'!$J$221="EN",'28 Populations and thresholds'!$J$221="VU")</f>
        <v>1</v>
      </c>
      <c r="M612" s="75">
        <f>D612/'28 Populations and thresholds'!$H$221</f>
        <v>4.5937499999999999E-2</v>
      </c>
      <c r="N612" s="263" t="str">
        <f t="shared" si="38"/>
        <v xml:space="preserve"> </v>
      </c>
      <c r="P612" s="263" t="str">
        <f t="shared" si="39"/>
        <v xml:space="preserve"> </v>
      </c>
    </row>
    <row r="613" spans="1:21" x14ac:dyDescent="0.2">
      <c r="A613" s="12" t="s">
        <v>1314</v>
      </c>
      <c r="B613" s="56" t="s">
        <v>4397</v>
      </c>
      <c r="C613" s="111" t="s">
        <v>3472</v>
      </c>
      <c r="D613" s="105">
        <v>34</v>
      </c>
      <c r="E613" s="172">
        <v>39934</v>
      </c>
      <c r="F613" s="263" t="str">
        <f t="shared" si="36"/>
        <v xml:space="preserve"> </v>
      </c>
      <c r="G613" s="12"/>
      <c r="H613" s="12" t="s">
        <v>4392</v>
      </c>
      <c r="I613" s="263" t="str">
        <f t="shared" si="37"/>
        <v xml:space="preserve"> </v>
      </c>
      <c r="J613" s="38" t="str">
        <f>IF(D613&gt;=('28 Populations and thresholds'!$I$188),"YES"," ")</f>
        <v>YES</v>
      </c>
      <c r="K613" s="38" t="str">
        <f>IF(J613="YES"," ",IF(D613&gt;=('28 Populations and thresholds'!$I$188)*0.25,"YES"))</f>
        <v xml:space="preserve"> </v>
      </c>
      <c r="L613" s="38" t="b">
        <f>OR('28 Populations and thresholds'!$J$188="CR",'28 Populations and thresholds'!$J$188="EN",'28 Populations and thresholds'!$J$188="VU")</f>
        <v>1</v>
      </c>
      <c r="M613" s="75">
        <f>D613/'28 Populations and thresholds'!$H$188</f>
        <v>5.6666666666666664E-2</v>
      </c>
      <c r="N613" s="263" t="str">
        <f t="shared" si="38"/>
        <v xml:space="preserve"> </v>
      </c>
      <c r="P613" s="263" t="str">
        <f t="shared" si="39"/>
        <v xml:space="preserve"> </v>
      </c>
      <c r="Q613" s="4"/>
      <c r="R613" s="4"/>
      <c r="S613" s="4"/>
      <c r="T613" s="4"/>
      <c r="U613" s="4"/>
    </row>
    <row r="614" spans="1:21" x14ac:dyDescent="0.2">
      <c r="A614" s="12" t="s">
        <v>1314</v>
      </c>
      <c r="B614" s="56" t="s">
        <v>4397</v>
      </c>
      <c r="C614" s="111" t="s">
        <v>3759</v>
      </c>
      <c r="D614" s="105">
        <v>1300</v>
      </c>
      <c r="E614" s="172">
        <v>39722</v>
      </c>
      <c r="F614" s="263" t="str">
        <f t="shared" si="36"/>
        <v xml:space="preserve"> </v>
      </c>
      <c r="G614" s="12"/>
      <c r="H614" s="12" t="s">
        <v>4392</v>
      </c>
      <c r="I614" s="263" t="str">
        <f t="shared" si="37"/>
        <v xml:space="preserve"> </v>
      </c>
      <c r="J614" s="38" t="str">
        <f>IF(D614&gt;=('28 Populations and thresholds'!$I$182),"YES"," ")</f>
        <v>YES</v>
      </c>
      <c r="K614" s="38" t="str">
        <f>IF(J614="YES"," ",IF(D614&gt;=('28 Populations and thresholds'!$I$182)*0.25,"YES"))</f>
        <v xml:space="preserve"> </v>
      </c>
      <c r="L614" s="38" t="b">
        <f>OR('28 Populations and thresholds'!$J$182="CR",'28 Populations and thresholds'!$J$182="EN",'28 Populations and thresholds'!$J$182="VU")</f>
        <v>0</v>
      </c>
      <c r="M614" s="75">
        <f>D614/'28 Populations and thresholds'!$H$182</f>
        <v>5.1999999999999998E-2</v>
      </c>
      <c r="N614" s="263" t="str">
        <f t="shared" si="38"/>
        <v xml:space="preserve"> </v>
      </c>
      <c r="P614" s="263" t="str">
        <f t="shared" si="39"/>
        <v xml:space="preserve"> </v>
      </c>
      <c r="Q614" s="4"/>
      <c r="R614" s="4"/>
      <c r="S614" s="4"/>
      <c r="T614" s="4"/>
      <c r="U614" s="4"/>
    </row>
    <row r="615" spans="1:21" x14ac:dyDescent="0.2">
      <c r="A615" s="267" t="s">
        <v>1314</v>
      </c>
      <c r="B615" s="268" t="s">
        <v>1334</v>
      </c>
      <c r="C615" s="269" t="s">
        <v>3552</v>
      </c>
      <c r="D615" s="270">
        <v>1000</v>
      </c>
      <c r="E615" s="294" t="s">
        <v>1336</v>
      </c>
      <c r="F615" s="263" t="str">
        <f t="shared" si="36"/>
        <v xml:space="preserve"> </v>
      </c>
      <c r="G615" s="267" t="s">
        <v>15</v>
      </c>
      <c r="H615" s="267" t="s">
        <v>1335</v>
      </c>
      <c r="I615" s="263" t="str">
        <f t="shared" si="37"/>
        <v xml:space="preserve"> </v>
      </c>
      <c r="J615" s="272" t="str">
        <f>IF(D615&gt;=('28 Populations and thresholds'!$I$77),"YES"," ")</f>
        <v>YES</v>
      </c>
      <c r="K615" s="272" t="str">
        <f>IF(J615="YES"," ",IF(D615&gt;=('28 Populations and thresholds'!$I$77)*0.25,"YES"))</f>
        <v xml:space="preserve"> </v>
      </c>
      <c r="L615" s="272" t="b">
        <f>OR('28 Populations and thresholds'!$J$77="CR",'28 Populations and thresholds'!$J$77="EN",'28 Populations and thresholds'!$J$77="VU")</f>
        <v>0</v>
      </c>
      <c r="M615" s="273">
        <f>D615/'28 Populations and thresholds'!$H$77</f>
        <v>0.01</v>
      </c>
      <c r="N615" s="263" t="str">
        <f t="shared" si="38"/>
        <v xml:space="preserve"> </v>
      </c>
      <c r="O615" s="275"/>
      <c r="P615" s="263" t="str">
        <f t="shared" si="39"/>
        <v xml:space="preserve"> </v>
      </c>
    </row>
    <row r="616" spans="1:21" x14ac:dyDescent="0.2">
      <c r="A616" s="12" t="s">
        <v>1314</v>
      </c>
      <c r="B616" s="4" t="s">
        <v>3542</v>
      </c>
      <c r="C616" s="4" t="s">
        <v>3540</v>
      </c>
      <c r="D616" s="5">
        <v>1350</v>
      </c>
      <c r="E616" s="104">
        <v>2007</v>
      </c>
      <c r="F616" s="263" t="str">
        <f t="shared" si="36"/>
        <v xml:space="preserve"> </v>
      </c>
      <c r="G616" s="12" t="s">
        <v>139</v>
      </c>
      <c r="H616" s="12" t="s">
        <v>3388</v>
      </c>
      <c r="I616" s="263" t="str">
        <f t="shared" si="37"/>
        <v xml:space="preserve"> </v>
      </c>
      <c r="J616" s="38" t="str">
        <f>IF(D616&gt;=('28 Populations and thresholds'!$I$60),"YES"," ")</f>
        <v>YES</v>
      </c>
      <c r="K616" s="38" t="str">
        <f>IF(J616="YES"," ",IF(D616&gt;=('28 Populations and thresholds'!$I$60)*0.25,"YES"))</f>
        <v xml:space="preserve"> </v>
      </c>
      <c r="L616" s="38" t="b">
        <f>OR('28 Populations and thresholds'!$J$60="CR",'28 Populations and thresholds'!$J$60="EN",'28 Populations and thresholds'!$J$60="VU")</f>
        <v>1</v>
      </c>
      <c r="M616" s="75">
        <f>D616/'28 Populations and thresholds'!$H$60</f>
        <v>1.7307692307692309E-2</v>
      </c>
      <c r="N616" s="263" t="str">
        <f t="shared" si="38"/>
        <v xml:space="preserve"> </v>
      </c>
      <c r="O616" s="9"/>
      <c r="P616" s="263" t="str">
        <f t="shared" si="39"/>
        <v xml:space="preserve"> </v>
      </c>
      <c r="Q616" s="4"/>
      <c r="R616" s="4"/>
      <c r="S616" s="4"/>
      <c r="T616" s="4"/>
      <c r="U616" s="4"/>
    </row>
    <row r="617" spans="1:21" s="4" customFormat="1" x14ac:dyDescent="0.2">
      <c r="A617" s="267" t="s">
        <v>1314</v>
      </c>
      <c r="B617" s="268" t="s">
        <v>1337</v>
      </c>
      <c r="C617" s="269" t="s">
        <v>3545</v>
      </c>
      <c r="D617" s="270">
        <v>800</v>
      </c>
      <c r="E617" s="294" t="s">
        <v>1332</v>
      </c>
      <c r="F617" s="263" t="str">
        <f t="shared" si="36"/>
        <v xml:space="preserve"> </v>
      </c>
      <c r="G617" s="267" t="s">
        <v>15</v>
      </c>
      <c r="H617" s="267" t="s">
        <v>1338</v>
      </c>
      <c r="I617" s="263" t="str">
        <f t="shared" si="37"/>
        <v xml:space="preserve"> </v>
      </c>
      <c r="J617" s="272" t="str">
        <f>IF(D617&gt;=('28 Populations and thresholds'!$I$71),"YES"," ")</f>
        <v>YES</v>
      </c>
      <c r="K617" s="272" t="str">
        <f>IF(J617="YES"," ",IF(D617&gt;=('28 Populations and thresholds'!$I$71)*0.25,"YES"))</f>
        <v xml:space="preserve"> </v>
      </c>
      <c r="L617" s="272" t="b">
        <f>OR('28 Populations and thresholds'!$J$71="CR",'28 Populations and thresholds'!$J$71="EN",'28 Populations and thresholds'!$J$71="VU")</f>
        <v>0</v>
      </c>
      <c r="M617" s="273">
        <f>D617/'28 Populations and thresholds'!$H$71</f>
        <v>1.3333333333333334E-2</v>
      </c>
      <c r="N617" s="263" t="str">
        <f t="shared" si="38"/>
        <v xml:space="preserve"> </v>
      </c>
      <c r="O617" s="269"/>
      <c r="P617" s="263" t="str">
        <f t="shared" si="39"/>
        <v xml:space="preserve"> </v>
      </c>
      <c r="Q617" s="9"/>
      <c r="R617" s="9"/>
      <c r="S617" s="9"/>
      <c r="T617" s="9"/>
      <c r="U617" s="9"/>
    </row>
    <row r="618" spans="1:21" s="4" customFormat="1" x14ac:dyDescent="0.2">
      <c r="A618" s="143" t="s">
        <v>1314</v>
      </c>
      <c r="B618" s="40" t="s">
        <v>1000</v>
      </c>
      <c r="C618" s="40" t="s">
        <v>3795</v>
      </c>
      <c r="D618" s="41">
        <v>1000</v>
      </c>
      <c r="E618" s="46">
        <v>33725</v>
      </c>
      <c r="F618" s="263" t="str">
        <f t="shared" si="36"/>
        <v xml:space="preserve"> </v>
      </c>
      <c r="G618" s="143" t="s">
        <v>21</v>
      </c>
      <c r="H618" s="143" t="s">
        <v>859</v>
      </c>
      <c r="I618" s="263" t="str">
        <f t="shared" si="37"/>
        <v xml:space="preserve"> </v>
      </c>
      <c r="J618" s="38" t="str">
        <f>IF(D618&gt;=(('28 Populations and thresholds'!$I$176)+('28 Populations and thresholds'!$I$177)),"YES"," ")</f>
        <v xml:space="preserve"> </v>
      </c>
      <c r="K618" s="38" t="str">
        <f>IF(J618="YES"," ",IF(D618&gt;=(('28 Populations and thresholds'!$I$176)+('28 Populations and thresholds'!$I$177))*0.25,"YES"))</f>
        <v>YES</v>
      </c>
      <c r="L618" s="38" t="b">
        <f>OR('28 Populations and thresholds'!$J$176="CR",'28 Populations and thresholds'!$J$176="EN",'28 Populations and thresholds'!$J$176="VU")</f>
        <v>0</v>
      </c>
      <c r="M618" s="75">
        <f>D618/(('28 Populations and thresholds'!$H$176)+('28 Populations and thresholds'!$H$177))</f>
        <v>3.5842293906810036E-3</v>
      </c>
      <c r="N618" s="263" t="str">
        <f t="shared" si="38"/>
        <v xml:space="preserve"> </v>
      </c>
      <c r="O618" s="12" t="s">
        <v>4568</v>
      </c>
      <c r="P618" s="263" t="str">
        <f t="shared" si="39"/>
        <v xml:space="preserve"> </v>
      </c>
      <c r="Q618" s="9"/>
      <c r="R618" s="9"/>
      <c r="S618" s="9"/>
      <c r="T618" s="9"/>
      <c r="U618" s="9"/>
    </row>
    <row r="619" spans="1:21" s="4" customFormat="1" x14ac:dyDescent="0.2">
      <c r="A619" s="275" t="s">
        <v>1314</v>
      </c>
      <c r="B619" s="269" t="s">
        <v>1339</v>
      </c>
      <c r="C619" s="269" t="s">
        <v>3676</v>
      </c>
      <c r="D619" s="279">
        <v>15</v>
      </c>
      <c r="E619" s="274">
        <v>1992</v>
      </c>
      <c r="F619" s="263" t="str">
        <f t="shared" si="36"/>
        <v xml:space="preserve"> </v>
      </c>
      <c r="G619" s="275" t="s">
        <v>139</v>
      </c>
      <c r="H619" s="275" t="s">
        <v>3388</v>
      </c>
      <c r="I619" s="263" t="str">
        <f t="shared" si="37"/>
        <v xml:space="preserve"> </v>
      </c>
      <c r="J619" s="272" t="str">
        <f>IF(D619&gt;=('28 Populations and thresholds'!$I$96),"YES"," ")</f>
        <v>YES</v>
      </c>
      <c r="K619" s="272" t="str">
        <f>IF(J619="YES"," ",IF(D619&gt;=('28 Populations and thresholds'!$I$96)*0.25,"YES"))</f>
        <v xml:space="preserve"> </v>
      </c>
      <c r="L619" s="272" t="b">
        <f>OR('28 Populations and thresholds'!$J$96="CR",'28 Populations and thresholds'!$J$96="EN",'28 Populations and thresholds'!$J$96="VU")</f>
        <v>1</v>
      </c>
      <c r="M619" s="273">
        <f>D619/'28 Populations and thresholds'!$H$96</f>
        <v>1.4999999999999999E-2</v>
      </c>
      <c r="N619" s="263" t="str">
        <f t="shared" si="38"/>
        <v xml:space="preserve"> </v>
      </c>
      <c r="O619" s="269"/>
      <c r="P619" s="263" t="str">
        <f t="shared" si="39"/>
        <v xml:space="preserve"> </v>
      </c>
      <c r="Q619" s="9"/>
      <c r="R619" s="9"/>
      <c r="S619" s="9"/>
      <c r="T619" s="9"/>
      <c r="U619" s="9"/>
    </row>
    <row r="620" spans="1:21" s="4" customFormat="1" x14ac:dyDescent="0.2">
      <c r="A620" s="267" t="s">
        <v>1314</v>
      </c>
      <c r="B620" s="268" t="s">
        <v>1339</v>
      </c>
      <c r="C620" s="269" t="s">
        <v>3552</v>
      </c>
      <c r="D620" s="270">
        <v>800</v>
      </c>
      <c r="E620" s="294" t="s">
        <v>1332</v>
      </c>
      <c r="F620" s="263" t="str">
        <f t="shared" si="36"/>
        <v xml:space="preserve"> </v>
      </c>
      <c r="G620" s="267" t="s">
        <v>15</v>
      </c>
      <c r="H620" s="267" t="s">
        <v>1315</v>
      </c>
      <c r="I620" s="263" t="str">
        <f t="shared" si="37"/>
        <v xml:space="preserve"> </v>
      </c>
      <c r="J620" s="272" t="str">
        <f>IF(D620&gt;=('28 Populations and thresholds'!$I$77),"YES"," ")</f>
        <v>YES</v>
      </c>
      <c r="K620" s="272" t="str">
        <f>IF(J620="YES"," ",IF(D620&gt;=('28 Populations and thresholds'!$I$77)*0.25,"YES"))</f>
        <v xml:space="preserve"> </v>
      </c>
      <c r="L620" s="272" t="b">
        <f>OR('28 Populations and thresholds'!$J$77="CR",'28 Populations and thresholds'!$J$77="EN",'28 Populations and thresholds'!$J$77="VU")</f>
        <v>0</v>
      </c>
      <c r="M620" s="273">
        <f>D620/'28 Populations and thresholds'!$H$77</f>
        <v>8.0000000000000002E-3</v>
      </c>
      <c r="N620" s="263" t="str">
        <f t="shared" si="38"/>
        <v xml:space="preserve"> </v>
      </c>
      <c r="O620" s="269"/>
      <c r="P620" s="263" t="str">
        <f t="shared" si="39"/>
        <v xml:space="preserve"> </v>
      </c>
      <c r="Q620" s="9"/>
      <c r="R620" s="9"/>
      <c r="S620" s="9"/>
      <c r="T620" s="9"/>
      <c r="U620" s="9"/>
    </row>
    <row r="621" spans="1:21" s="4" customFormat="1" x14ac:dyDescent="0.2">
      <c r="A621" s="143" t="s">
        <v>1314</v>
      </c>
      <c r="B621" s="40" t="s">
        <v>4609</v>
      </c>
      <c r="C621" s="4" t="s">
        <v>3676</v>
      </c>
      <c r="D621" s="45">
        <v>213</v>
      </c>
      <c r="E621" s="47" t="s">
        <v>1325</v>
      </c>
      <c r="F621" s="263" t="str">
        <f t="shared" si="36"/>
        <v xml:space="preserve"> </v>
      </c>
      <c r="G621" s="143" t="s">
        <v>15</v>
      </c>
      <c r="H621" s="143" t="s">
        <v>1315</v>
      </c>
      <c r="I621" s="263" t="str">
        <f t="shared" si="37"/>
        <v xml:space="preserve"> </v>
      </c>
      <c r="J621" s="38" t="str">
        <f>IF(D621&gt;=('28 Populations and thresholds'!$I$96),"YES"," ")</f>
        <v>YES</v>
      </c>
      <c r="K621" s="38" t="str">
        <f>IF(J621="YES"," ",IF(D621&gt;=('28 Populations and thresholds'!$I$96)*0.25,"YES"))</f>
        <v xml:space="preserve"> </v>
      </c>
      <c r="L621" s="38" t="b">
        <f>OR('28 Populations and thresholds'!$J$96="CR",'28 Populations and thresholds'!$J$96="EN",'28 Populations and thresholds'!$J$96="VU")</f>
        <v>1</v>
      </c>
      <c r="M621" s="75">
        <f>D621/'28 Populations and thresholds'!$H$96</f>
        <v>0.21299999999999999</v>
      </c>
      <c r="N621" s="263" t="str">
        <f t="shared" si="38"/>
        <v xml:space="preserve"> </v>
      </c>
      <c r="O621" s="9"/>
      <c r="P621" s="263" t="str">
        <f t="shared" si="39"/>
        <v xml:space="preserve"> </v>
      </c>
      <c r="Q621" s="9"/>
      <c r="R621" s="9"/>
      <c r="S621" s="9"/>
      <c r="T621" s="9"/>
      <c r="U621" s="9"/>
    </row>
    <row r="622" spans="1:21" s="4" customFormat="1" x14ac:dyDescent="0.2">
      <c r="A622" s="143" t="s">
        <v>1314</v>
      </c>
      <c r="B622" s="40" t="s">
        <v>4609</v>
      </c>
      <c r="C622" s="4" t="s">
        <v>3598</v>
      </c>
      <c r="D622" s="41">
        <v>10910</v>
      </c>
      <c r="E622" s="47" t="s">
        <v>1325</v>
      </c>
      <c r="F622" s="263" t="str">
        <f t="shared" si="36"/>
        <v xml:space="preserve"> </v>
      </c>
      <c r="G622" s="143" t="s">
        <v>15</v>
      </c>
      <c r="H622" s="143" t="s">
        <v>1315</v>
      </c>
      <c r="I622" s="263" t="str">
        <f t="shared" si="37"/>
        <v xml:space="preserve"> </v>
      </c>
      <c r="J622" s="38" t="str">
        <f>IF(D622&gt;=('28 Populations and thresholds'!$I$88),"YES"," ")</f>
        <v>YES</v>
      </c>
      <c r="K622" s="38" t="str">
        <f>IF(J622="YES"," ",IF(D622&gt;=('28 Populations and thresholds'!$I$88)*0.25,"YES"))</f>
        <v xml:space="preserve"> </v>
      </c>
      <c r="L622" s="38" t="b">
        <f>OR('28 Populations and thresholds'!$J$88="CR",'28 Populations and thresholds'!$J$88="EN",'28 Populations and thresholds'!$J$88="VU")</f>
        <v>0</v>
      </c>
      <c r="M622" s="75">
        <f>D622/'28 Populations and thresholds'!$H$88</f>
        <v>1.091E-2</v>
      </c>
      <c r="N622" s="263" t="str">
        <f t="shared" si="38"/>
        <v xml:space="preserve"> </v>
      </c>
      <c r="O622" s="9"/>
      <c r="P622" s="263" t="str">
        <f t="shared" si="39"/>
        <v xml:space="preserve"> </v>
      </c>
      <c r="Q622" s="9"/>
      <c r="R622" s="9"/>
      <c r="S622" s="9"/>
      <c r="T622" s="9"/>
      <c r="U622" s="9"/>
    </row>
    <row r="623" spans="1:21" x14ac:dyDescent="0.2">
      <c r="A623" s="143" t="s">
        <v>1314</v>
      </c>
      <c r="B623" s="40" t="s">
        <v>4609</v>
      </c>
      <c r="C623" s="4" t="s">
        <v>3590</v>
      </c>
      <c r="D623" s="41">
        <v>15370</v>
      </c>
      <c r="E623" s="47" t="s">
        <v>1325</v>
      </c>
      <c r="F623" s="263" t="str">
        <f t="shared" si="36"/>
        <v xml:space="preserve"> </v>
      </c>
      <c r="G623" s="143" t="s">
        <v>15</v>
      </c>
      <c r="H623" s="143" t="s">
        <v>1315</v>
      </c>
      <c r="I623" s="263" t="str">
        <f t="shared" si="37"/>
        <v xml:space="preserve"> </v>
      </c>
      <c r="J623" s="38" t="str">
        <f>IF(D623&gt;=('28 Populations and thresholds'!$I$85),"YES"," ")</f>
        <v>YES</v>
      </c>
      <c r="K623" s="38" t="str">
        <f>IF(J623="YES"," ",IF(D623&gt;=('28 Populations and thresholds'!$I$85)*0.25,"YES"))</f>
        <v xml:space="preserve"> </v>
      </c>
      <c r="L623" s="38" t="b">
        <f>OR('28 Populations and thresholds'!$J$85="CR",'28 Populations and thresholds'!$J$85="EN",'28 Populations and thresholds'!$J$85="VU")</f>
        <v>0</v>
      </c>
      <c r="M623" s="75">
        <f>D623/'28 Populations and thresholds'!$H$85</f>
        <v>0.17269662921348314</v>
      </c>
      <c r="N623" s="263" t="str">
        <f t="shared" si="38"/>
        <v xml:space="preserve"> </v>
      </c>
      <c r="O623" s="9"/>
      <c r="P623" s="263" t="str">
        <f t="shared" si="39"/>
        <v xml:space="preserve"> </v>
      </c>
    </row>
    <row r="624" spans="1:21" x14ac:dyDescent="0.2">
      <c r="A624" s="143" t="s">
        <v>1314</v>
      </c>
      <c r="B624" s="40" t="s">
        <v>4609</v>
      </c>
      <c r="C624" s="4" t="s">
        <v>3655</v>
      </c>
      <c r="D624" s="41">
        <v>2600</v>
      </c>
      <c r="E624" s="47" t="s">
        <v>1325</v>
      </c>
      <c r="F624" s="263" t="str">
        <f t="shared" si="36"/>
        <v xml:space="preserve"> </v>
      </c>
      <c r="G624" s="143" t="s">
        <v>15</v>
      </c>
      <c r="H624" s="143" t="s">
        <v>1315</v>
      </c>
      <c r="I624" s="263" t="str">
        <f t="shared" si="37"/>
        <v xml:space="preserve"> </v>
      </c>
      <c r="J624" s="38" t="str">
        <f>IF(D624&gt;=('28 Populations and thresholds'!$I$66),"YES"," ")</f>
        <v>YES</v>
      </c>
      <c r="K624" s="38" t="str">
        <f>IF(J624="YES"," ",IF(D624&gt;=('28 Populations and thresholds'!$I$66)*0.25,"YES"))</f>
        <v xml:space="preserve"> </v>
      </c>
      <c r="L624" s="38" t="b">
        <f>OR('28 Populations and thresholds'!$J$66="CR",'28 Populations and thresholds'!$J$66="EN",'28 Populations and thresholds'!$J$66="VU")</f>
        <v>0</v>
      </c>
      <c r="M624" s="75">
        <f>D624/'28 Populations and thresholds'!$H$66</f>
        <v>0.143646408839779</v>
      </c>
      <c r="N624" s="263" t="str">
        <f t="shared" si="38"/>
        <v xml:space="preserve"> </v>
      </c>
      <c r="P624" s="263" t="str">
        <f t="shared" si="39"/>
        <v xml:space="preserve"> </v>
      </c>
    </row>
    <row r="625" spans="1:21" x14ac:dyDescent="0.2">
      <c r="A625" s="143" t="s">
        <v>1314</v>
      </c>
      <c r="B625" s="40" t="s">
        <v>4609</v>
      </c>
      <c r="C625" s="111" t="s">
        <v>3540</v>
      </c>
      <c r="D625" s="41">
        <v>5600</v>
      </c>
      <c r="E625" s="47" t="s">
        <v>1325</v>
      </c>
      <c r="F625" s="263" t="str">
        <f t="shared" si="36"/>
        <v xml:space="preserve"> </v>
      </c>
      <c r="G625" s="143" t="s">
        <v>15</v>
      </c>
      <c r="H625" s="143" t="s">
        <v>1315</v>
      </c>
      <c r="I625" s="263" t="str">
        <f t="shared" si="37"/>
        <v xml:space="preserve"> </v>
      </c>
      <c r="J625" s="38" t="str">
        <f>IF(D625&gt;=('28 Populations and thresholds'!$I$60),"YES"," ")</f>
        <v>YES</v>
      </c>
      <c r="K625" s="38" t="str">
        <f>IF(J625="YES"," ",IF(D625&gt;=('28 Populations and thresholds'!$I$60)*0.25,"YES"))</f>
        <v xml:space="preserve"> </v>
      </c>
      <c r="L625" s="38" t="b">
        <f>OR('28 Populations and thresholds'!$J$60="CR",'28 Populations and thresholds'!$J$60="EN",'28 Populations and thresholds'!$J$60="VU")</f>
        <v>1</v>
      </c>
      <c r="M625" s="75">
        <f>D625/'28 Populations and thresholds'!$H$60</f>
        <v>7.179487179487179E-2</v>
      </c>
      <c r="N625" s="263" t="str">
        <f t="shared" si="38"/>
        <v xml:space="preserve"> </v>
      </c>
      <c r="O625" s="9"/>
      <c r="P625" s="263" t="str">
        <f t="shared" si="39"/>
        <v xml:space="preserve"> </v>
      </c>
      <c r="Q625" s="4"/>
      <c r="R625" s="4"/>
      <c r="S625" s="4"/>
      <c r="T625" s="4"/>
      <c r="U625" s="4"/>
    </row>
    <row r="626" spans="1:21" x14ac:dyDescent="0.2">
      <c r="A626" s="267" t="s">
        <v>1314</v>
      </c>
      <c r="B626" s="269" t="s">
        <v>4613</v>
      </c>
      <c r="C626" s="269" t="s">
        <v>3755</v>
      </c>
      <c r="D626" s="270">
        <v>340</v>
      </c>
      <c r="E626" s="276"/>
      <c r="F626" s="263" t="str">
        <f t="shared" si="36"/>
        <v xml:space="preserve"> </v>
      </c>
      <c r="G626" s="267" t="s">
        <v>21</v>
      </c>
      <c r="H626" s="267" t="s">
        <v>614</v>
      </c>
      <c r="I626" s="263" t="str">
        <f t="shared" si="37"/>
        <v xml:space="preserve"> </v>
      </c>
      <c r="J626" s="272" t="str">
        <f>IF(D626&gt;=('28 Populations and thresholds'!$I$174),"YES"," ")</f>
        <v>YES</v>
      </c>
      <c r="K626" s="272" t="str">
        <f>IF(J626="YES"," ",IF(D626&gt;=('28 Populations and thresholds'!$I$174)*0.25,"YES"))</f>
        <v xml:space="preserve"> </v>
      </c>
      <c r="L626" s="272" t="b">
        <f>OR('28 Populations and thresholds'!$J$174="CR",'28 Populations and thresholds'!$J$174="EN",'28 Populations and thresholds'!$J$174="VU")</f>
        <v>0</v>
      </c>
      <c r="M626" s="273">
        <f>D626/'28 Populations and thresholds'!$H$174</f>
        <v>1.4782608695652174E-2</v>
      </c>
      <c r="N626" s="263" t="str">
        <f t="shared" si="38"/>
        <v xml:space="preserve"> </v>
      </c>
      <c r="O626" s="275"/>
      <c r="P626" s="263" t="str">
        <f t="shared" si="39"/>
        <v xml:space="preserve"> </v>
      </c>
    </row>
    <row r="627" spans="1:21" x14ac:dyDescent="0.2">
      <c r="A627" s="275" t="s">
        <v>1314</v>
      </c>
      <c r="B627" s="269" t="s">
        <v>4613</v>
      </c>
      <c r="C627" s="269" t="s">
        <v>3676</v>
      </c>
      <c r="D627" s="279">
        <v>28</v>
      </c>
      <c r="E627" s="274">
        <v>1987</v>
      </c>
      <c r="F627" s="263" t="str">
        <f t="shared" si="36"/>
        <v xml:space="preserve"> </v>
      </c>
      <c r="G627" s="275" t="s">
        <v>139</v>
      </c>
      <c r="H627" s="275" t="s">
        <v>3388</v>
      </c>
      <c r="I627" s="263" t="str">
        <f t="shared" si="37"/>
        <v xml:space="preserve"> </v>
      </c>
      <c r="J627" s="272" t="str">
        <f>IF(D627&gt;=('28 Populations and thresholds'!$I$96),"YES"," ")</f>
        <v>YES</v>
      </c>
      <c r="K627" s="272" t="str">
        <f>IF(J627="YES"," ",IF(D627&gt;=('28 Populations and thresholds'!$I$96)*0.25,"YES"))</f>
        <v xml:space="preserve"> </v>
      </c>
      <c r="L627" s="272" t="b">
        <f>OR('28 Populations and thresholds'!$J$96="CR",'28 Populations and thresholds'!$J$96="EN",'28 Populations and thresholds'!$J$96="VU")</f>
        <v>1</v>
      </c>
      <c r="M627" s="273">
        <f>D627/'28 Populations and thresholds'!$H$96</f>
        <v>2.8000000000000001E-2</v>
      </c>
      <c r="N627" s="263" t="str">
        <f t="shared" si="38"/>
        <v xml:space="preserve"> </v>
      </c>
      <c r="O627" s="275"/>
      <c r="P627" s="263" t="str">
        <f t="shared" si="39"/>
        <v xml:space="preserve"> </v>
      </c>
    </row>
    <row r="628" spans="1:21" x14ac:dyDescent="0.2">
      <c r="A628" s="275" t="s">
        <v>1314</v>
      </c>
      <c r="B628" s="269" t="s">
        <v>4613</v>
      </c>
      <c r="C628" s="278" t="s">
        <v>1696</v>
      </c>
      <c r="D628" s="279">
        <v>389</v>
      </c>
      <c r="E628" s="284" t="s">
        <v>4398</v>
      </c>
      <c r="F628" s="263" t="str">
        <f t="shared" si="36"/>
        <v xml:space="preserve"> </v>
      </c>
      <c r="G628" s="275"/>
      <c r="H628" s="275" t="s">
        <v>4392</v>
      </c>
      <c r="I628" s="263" t="str">
        <f t="shared" si="37"/>
        <v xml:space="preserve"> </v>
      </c>
      <c r="J628" s="272" t="str">
        <f>IF(D628&gt;=('28 Populations and thresholds'!$I$51),"YES"," ")</f>
        <v>YES</v>
      </c>
      <c r="K628" s="272"/>
      <c r="L628" s="272" t="b">
        <f>OR('28 Populations and thresholds'!$J$51="CR",'28 Populations and thresholds'!$J$51="EN",'28 Populations and thresholds'!$J$51="VU")</f>
        <v>1</v>
      </c>
      <c r="M628" s="273">
        <f>D628/'28 Populations and thresholds'!$H$51</f>
        <v>0.14407407407407408</v>
      </c>
      <c r="N628" s="263" t="str">
        <f t="shared" si="38"/>
        <v xml:space="preserve"> </v>
      </c>
      <c r="O628" s="275"/>
      <c r="P628" s="263" t="str">
        <f t="shared" si="39"/>
        <v xml:space="preserve"> </v>
      </c>
    </row>
    <row r="629" spans="1:21" x14ac:dyDescent="0.2">
      <c r="A629" s="275" t="s">
        <v>1314</v>
      </c>
      <c r="B629" s="269" t="s">
        <v>4613</v>
      </c>
      <c r="C629" s="269" t="s">
        <v>3781</v>
      </c>
      <c r="D629" s="279">
        <v>20629</v>
      </c>
      <c r="E629" s="284" t="s">
        <v>251</v>
      </c>
      <c r="F629" s="263" t="str">
        <f t="shared" si="36"/>
        <v xml:space="preserve"> </v>
      </c>
      <c r="G629" s="275" t="s">
        <v>139</v>
      </c>
      <c r="H629" s="275"/>
      <c r="I629" s="263" t="str">
        <f t="shared" si="37"/>
        <v xml:space="preserve"> </v>
      </c>
      <c r="J629" s="272" t="str">
        <f>IF(D629&gt;=('28 Populations and thresholds'!$I$220),"YES"," ")</f>
        <v>YES</v>
      </c>
      <c r="K629" s="272" t="str">
        <f>IF(J629="YES"," ",IF(D629&gt;=('28 Populations and thresholds'!$I$220)*0.25,"YES"))</f>
        <v xml:space="preserve"> </v>
      </c>
      <c r="L629" s="272" t="b">
        <f>OR('28 Populations and thresholds'!$J$220="CR",'28 Populations and thresholds'!$J$220="EN",'28 Populations and thresholds'!$J$220="VU")</f>
        <v>0</v>
      </c>
      <c r="M629" s="273">
        <f>D629/'28 Populations and thresholds'!$H$220</f>
        <v>2.062897937102063E-2</v>
      </c>
      <c r="N629" s="263" t="str">
        <f t="shared" si="38"/>
        <v xml:space="preserve"> </v>
      </c>
      <c r="O629" s="275"/>
      <c r="P629" s="263" t="str">
        <f t="shared" si="39"/>
        <v xml:space="preserve"> </v>
      </c>
    </row>
    <row r="630" spans="1:21" x14ac:dyDescent="0.2">
      <c r="A630" s="267" t="s">
        <v>1314</v>
      </c>
      <c r="B630" s="269" t="s">
        <v>4613</v>
      </c>
      <c r="C630" s="269" t="s">
        <v>3756</v>
      </c>
      <c r="D630" s="270">
        <v>450</v>
      </c>
      <c r="E630" s="271">
        <v>37012</v>
      </c>
      <c r="F630" s="263" t="str">
        <f t="shared" si="36"/>
        <v xml:space="preserve"> </v>
      </c>
      <c r="G630" s="267" t="s">
        <v>21</v>
      </c>
      <c r="H630" s="267" t="s">
        <v>614</v>
      </c>
      <c r="I630" s="263" t="str">
        <f t="shared" si="37"/>
        <v xml:space="preserve"> </v>
      </c>
      <c r="J630" s="272" t="str">
        <f>IF(D630&gt;=('28 Populations and thresholds'!$I$175),"YES"," ")</f>
        <v xml:space="preserve"> </v>
      </c>
      <c r="K630" s="272" t="str">
        <f>IF(J630="YES"," ",IF(D630&gt;=('28 Populations and thresholds'!$I$175)*0.25,"YES"))</f>
        <v>YES</v>
      </c>
      <c r="L630" s="272" t="b">
        <f>OR('28 Populations and thresholds'!$J$175="CR",'28 Populations and thresholds'!$J$175="EN",'28 Populations and thresholds'!$J$175="VU")</f>
        <v>0</v>
      </c>
      <c r="M630" s="273">
        <f>D630/'28 Populations and thresholds'!$H$175</f>
        <v>3.237410071942446E-3</v>
      </c>
      <c r="N630" s="263" t="str">
        <f t="shared" si="38"/>
        <v xml:space="preserve"> </v>
      </c>
      <c r="O630" s="269"/>
      <c r="P630" s="263" t="str">
        <f t="shared" si="39"/>
        <v xml:space="preserve"> </v>
      </c>
    </row>
    <row r="631" spans="1:21" x14ac:dyDescent="0.2">
      <c r="A631" s="275" t="s">
        <v>1314</v>
      </c>
      <c r="B631" s="269" t="s">
        <v>4613</v>
      </c>
      <c r="C631" s="278" t="s">
        <v>3447</v>
      </c>
      <c r="D631" s="279">
        <v>260</v>
      </c>
      <c r="E631" s="284" t="s">
        <v>4398</v>
      </c>
      <c r="F631" s="263" t="str">
        <f t="shared" si="36"/>
        <v xml:space="preserve"> </v>
      </c>
      <c r="G631" s="275"/>
      <c r="H631" s="275" t="s">
        <v>4392</v>
      </c>
      <c r="I631" s="263" t="str">
        <f t="shared" si="37"/>
        <v xml:space="preserve"> </v>
      </c>
      <c r="J631" s="272" t="str">
        <f>IF(D631&gt;=('28 Populations and thresholds'!$I$145),"YES"," ")</f>
        <v>YES</v>
      </c>
      <c r="K631" s="272" t="str">
        <f>IF(J631="YES"," ",IF(D631&gt;=('28 Populations and thresholds'!$I$145)*0.25,"YES"))</f>
        <v xml:space="preserve"> </v>
      </c>
      <c r="L631" s="272" t="b">
        <f>OR('28 Populations and thresholds'!$J$145="CR",'28 Populations and thresholds'!$J$145="EN",'28 Populations and thresholds'!$J$145="VU")</f>
        <v>0</v>
      </c>
      <c r="M631" s="273">
        <f>D631/'28 Populations and thresholds'!$H$145</f>
        <v>2.5999999999999999E-3</v>
      </c>
      <c r="N631" s="263" t="str">
        <f t="shared" si="38"/>
        <v xml:space="preserve"> </v>
      </c>
      <c r="O631" s="269"/>
      <c r="P631" s="263" t="str">
        <f t="shared" si="39"/>
        <v xml:space="preserve"> </v>
      </c>
    </row>
    <row r="632" spans="1:21" x14ac:dyDescent="0.2">
      <c r="A632" s="275" t="s">
        <v>1314</v>
      </c>
      <c r="B632" s="269" t="s">
        <v>4613</v>
      </c>
      <c r="C632" s="278" t="s">
        <v>3761</v>
      </c>
      <c r="D632" s="279">
        <v>2516</v>
      </c>
      <c r="E632" s="281">
        <v>39539</v>
      </c>
      <c r="F632" s="263" t="str">
        <f t="shared" si="36"/>
        <v xml:space="preserve"> </v>
      </c>
      <c r="G632" s="275"/>
      <c r="H632" s="275" t="s">
        <v>4413</v>
      </c>
      <c r="I632" s="263" t="str">
        <f t="shared" si="37"/>
        <v xml:space="preserve"> </v>
      </c>
      <c r="J632" s="272" t="str">
        <f>IF(D632&gt;=('28 Populations and thresholds'!$I$187),"YES"," ")</f>
        <v>YES</v>
      </c>
      <c r="K632" s="272" t="str">
        <f>IF(J632="YES"," ",IF(D632&gt;=('28 Populations and thresholds'!$I$187)*0.25,"YES"))</f>
        <v xml:space="preserve"> </v>
      </c>
      <c r="L632" s="272" t="b">
        <f>OR('28 Populations and thresholds'!$J$187="CR",'28 Populations and thresholds'!$J$187="EN",'28 Populations and thresholds'!$J$187="VU")</f>
        <v>0</v>
      </c>
      <c r="M632" s="273">
        <f>D632/'28 Populations and thresholds'!$H$187</f>
        <v>2.5159999999999998E-2</v>
      </c>
      <c r="N632" s="263" t="str">
        <f t="shared" si="38"/>
        <v xml:space="preserve"> </v>
      </c>
      <c r="O632" s="275"/>
      <c r="P632" s="263" t="str">
        <f t="shared" si="39"/>
        <v xml:space="preserve"> </v>
      </c>
    </row>
    <row r="633" spans="1:21" x14ac:dyDescent="0.2">
      <c r="A633" s="275" t="s">
        <v>1314</v>
      </c>
      <c r="B633" s="269" t="s">
        <v>4613</v>
      </c>
      <c r="C633" s="278" t="s">
        <v>3471</v>
      </c>
      <c r="D633" s="279">
        <v>3539</v>
      </c>
      <c r="E633" s="281">
        <v>39539</v>
      </c>
      <c r="F633" s="263" t="str">
        <f t="shared" si="36"/>
        <v xml:space="preserve"> </v>
      </c>
      <c r="G633" s="275"/>
      <c r="H633" s="275" t="s">
        <v>4413</v>
      </c>
      <c r="I633" s="263" t="str">
        <f t="shared" si="37"/>
        <v xml:space="preserve"> </v>
      </c>
      <c r="J633" s="272" t="str">
        <f>IF(D633&gt;=(('28 Populations and thresholds'!$I$183)+('28 Populations and thresholds'!$I$184)+('28 Populations and thresholds'!$I$185)),"YES"," ")</f>
        <v>YES</v>
      </c>
      <c r="K633" s="272" t="str">
        <f>IF(J633="YES"," ",IF(D633&gt;=(('28 Populations and thresholds'!$I$183)+('28 Populations and thresholds'!$I$184)+('28 Populations and thresholds'!$I$185))*0.25,"YES"))</f>
        <v xml:space="preserve"> </v>
      </c>
      <c r="L633" s="272" t="b">
        <f>OR('28 Populations and thresholds'!$J$183="CR",'28 Populations and thresholds'!$J$183="EN",'28 Populations and thresholds'!$J$183="VU")</f>
        <v>0</v>
      </c>
      <c r="M633" s="273">
        <f>D633/(('28 Populations and thresholds'!$H$183)+('28 Populations and thresholds'!$H$184)+('28 Populations and thresholds'!$H$185))</f>
        <v>1.1796666666666667E-2</v>
      </c>
      <c r="N633" s="263" t="str">
        <f t="shared" si="38"/>
        <v xml:space="preserve"> </v>
      </c>
      <c r="O633" s="275" t="s">
        <v>4568</v>
      </c>
      <c r="P633" s="263" t="str">
        <f t="shared" si="39"/>
        <v xml:space="preserve"> </v>
      </c>
    </row>
    <row r="634" spans="1:21" x14ac:dyDescent="0.2">
      <c r="A634" s="267" t="s">
        <v>1314</v>
      </c>
      <c r="B634" s="269" t="s">
        <v>4613</v>
      </c>
      <c r="C634" s="269" t="s">
        <v>3564</v>
      </c>
      <c r="D634" s="298">
        <v>2972</v>
      </c>
      <c r="E634" s="294" t="s">
        <v>1344</v>
      </c>
      <c r="F634" s="263" t="str">
        <f t="shared" si="36"/>
        <v xml:space="preserve"> </v>
      </c>
      <c r="G634" s="267" t="s">
        <v>15</v>
      </c>
      <c r="H634" s="267" t="s">
        <v>1362</v>
      </c>
      <c r="I634" s="263" t="str">
        <f t="shared" si="37"/>
        <v xml:space="preserve"> </v>
      </c>
      <c r="J634" s="272" t="str">
        <f>IF(D634&gt;=('28 Populations and thresholds'!$I$79),"YES"," ")</f>
        <v>YES</v>
      </c>
      <c r="K634" s="272" t="str">
        <f>IF(J634="YES"," ",IF(D634&gt;=('28 Populations and thresholds'!$I$79)*0.25,"YES"))</f>
        <v xml:space="preserve"> </v>
      </c>
      <c r="L634" s="272" t="b">
        <f>OR('28 Populations and thresholds'!$J$79="CR",'28 Populations and thresholds'!$J$79="EN",'28 Populations and thresholds'!$J$79="VU")</f>
        <v>0</v>
      </c>
      <c r="M634" s="273">
        <f>D634/'28 Populations and thresholds'!$H$79</f>
        <v>1.9813333333333332E-2</v>
      </c>
      <c r="N634" s="263" t="str">
        <f t="shared" si="38"/>
        <v xml:space="preserve"> </v>
      </c>
      <c r="O634" s="269"/>
      <c r="P634" s="263" t="str">
        <f t="shared" si="39"/>
        <v xml:space="preserve"> </v>
      </c>
    </row>
    <row r="635" spans="1:21" x14ac:dyDescent="0.2">
      <c r="A635" s="275" t="s">
        <v>1314</v>
      </c>
      <c r="B635" s="269" t="s">
        <v>4613</v>
      </c>
      <c r="C635" s="278" t="s">
        <v>3480</v>
      </c>
      <c r="D635" s="279">
        <v>9012</v>
      </c>
      <c r="E635" s="284" t="s">
        <v>4398</v>
      </c>
      <c r="F635" s="263" t="str">
        <f t="shared" si="36"/>
        <v xml:space="preserve"> </v>
      </c>
      <c r="G635" s="275"/>
      <c r="H635" s="275" t="s">
        <v>4392</v>
      </c>
      <c r="I635" s="263" t="str">
        <f t="shared" si="37"/>
        <v xml:space="preserve"> </v>
      </c>
      <c r="J635" s="272" t="str">
        <f>IF(D635&gt;=('28 Populations and thresholds'!$I$203),"YES"," ")</f>
        <v>YES</v>
      </c>
      <c r="K635" s="272" t="str">
        <f>IF(J635="YES"," ",IF(D635&gt;=('28 Populations and thresholds'!$I$203)*0.25,"YES"))</f>
        <v xml:space="preserve"> </v>
      </c>
      <c r="L635" s="272" t="b">
        <f>OR('28 Populations and thresholds'!$J$203="CR",'28 Populations and thresholds'!$J$203="EN",'28 Populations and thresholds'!$J$203="VU")</f>
        <v>0</v>
      </c>
      <c r="M635" s="273">
        <f>D635/'28 Populations and thresholds'!$H$203</f>
        <v>6.6755555555555554E-2</v>
      </c>
      <c r="N635" s="263" t="str">
        <f t="shared" si="38"/>
        <v xml:space="preserve"> </v>
      </c>
      <c r="O635" s="275"/>
      <c r="P635" s="263" t="str">
        <f t="shared" si="39"/>
        <v xml:space="preserve"> </v>
      </c>
    </row>
    <row r="636" spans="1:21" x14ac:dyDescent="0.2">
      <c r="A636" s="275" t="s">
        <v>1314</v>
      </c>
      <c r="B636" s="269" t="s">
        <v>4613</v>
      </c>
      <c r="C636" s="269" t="s">
        <v>1622</v>
      </c>
      <c r="D636" s="279">
        <v>33</v>
      </c>
      <c r="E636" s="284" t="s">
        <v>65</v>
      </c>
      <c r="F636" s="263" t="str">
        <f t="shared" si="36"/>
        <v xml:space="preserve"> </v>
      </c>
      <c r="G636" s="275" t="s">
        <v>139</v>
      </c>
      <c r="H636" s="275"/>
      <c r="I636" s="263" t="str">
        <f t="shared" si="37"/>
        <v xml:space="preserve"> </v>
      </c>
      <c r="J636" s="272" t="str">
        <f>IF(D636&gt;=('28 Populations and thresholds'!$I$10),"YES"," ")</f>
        <v>YES</v>
      </c>
      <c r="K636" s="272" t="str">
        <f>IF(J636="YES"," ",IF(D636&gt;=('28 Populations and thresholds'!$I$10)*0.25,"YES"))</f>
        <v xml:space="preserve"> </v>
      </c>
      <c r="L636" s="272" t="b">
        <f>OR('28 Populations and thresholds'!$J$10="CR",'28 Populations and thresholds'!$J$10="EN",'28 Populations and thresholds'!$J$10="VU")</f>
        <v>1</v>
      </c>
      <c r="M636" s="273">
        <f>D636/'28 Populations and thresholds'!$H$10</f>
        <v>0.66</v>
      </c>
      <c r="N636" s="263" t="str">
        <f t="shared" si="38"/>
        <v xml:space="preserve"> </v>
      </c>
      <c r="O636" s="275"/>
      <c r="P636" s="263" t="str">
        <f t="shared" si="39"/>
        <v xml:space="preserve"> </v>
      </c>
    </row>
    <row r="637" spans="1:21" x14ac:dyDescent="0.2">
      <c r="A637" s="275" t="s">
        <v>1314</v>
      </c>
      <c r="B637" s="269" t="s">
        <v>4613</v>
      </c>
      <c r="C637" s="278" t="s">
        <v>3467</v>
      </c>
      <c r="D637" s="279">
        <v>1084</v>
      </c>
      <c r="E637" s="284" t="s">
        <v>4398</v>
      </c>
      <c r="F637" s="263" t="str">
        <f t="shared" si="36"/>
        <v xml:space="preserve"> </v>
      </c>
      <c r="G637" s="275"/>
      <c r="H637" s="275" t="s">
        <v>4392</v>
      </c>
      <c r="I637" s="263" t="str">
        <f t="shared" si="37"/>
        <v xml:space="preserve"> </v>
      </c>
      <c r="J637" s="272" t="str">
        <f>IF(D637&gt;=('28 Populations and thresholds'!$I$180),"YES"," ")</f>
        <v>YES</v>
      </c>
      <c r="K637" s="272" t="str">
        <f>IF(J637="YES"," ",IF(D637&gt;=('28 Populations and thresholds'!$I$180)*0.25,"YES"))</f>
        <v xml:space="preserve"> </v>
      </c>
      <c r="L637" s="272" t="b">
        <f>OR('28 Populations and thresholds'!$J$180="CR",'28 Populations and thresholds'!$J$180="EN",'28 Populations and thresholds'!$J$180="VU")</f>
        <v>0</v>
      </c>
      <c r="M637" s="273">
        <f>D637/'28 Populations and thresholds'!$H$180</f>
        <v>1.0840000000000001E-2</v>
      </c>
      <c r="N637" s="263" t="str">
        <f t="shared" si="38"/>
        <v xml:space="preserve"> </v>
      </c>
      <c r="O637" s="275"/>
      <c r="P637" s="263" t="str">
        <f t="shared" si="39"/>
        <v xml:space="preserve"> </v>
      </c>
    </row>
    <row r="638" spans="1:21" x14ac:dyDescent="0.2">
      <c r="A638" s="275" t="s">
        <v>1314</v>
      </c>
      <c r="B638" s="269" t="s">
        <v>4613</v>
      </c>
      <c r="C638" s="278" t="s">
        <v>1625</v>
      </c>
      <c r="D638" s="279">
        <v>11144</v>
      </c>
      <c r="E638" s="284" t="s">
        <v>4398</v>
      </c>
      <c r="F638" s="263" t="str">
        <f t="shared" si="36"/>
        <v xml:space="preserve"> </v>
      </c>
      <c r="G638" s="275"/>
      <c r="H638" s="275" t="s">
        <v>4392</v>
      </c>
      <c r="I638" s="263" t="str">
        <f t="shared" si="37"/>
        <v xml:space="preserve"> </v>
      </c>
      <c r="J638" s="272" t="str">
        <f>IF(D638&gt;=('28 Populations and thresholds'!$I$11),"YES"," ")</f>
        <v>YES</v>
      </c>
      <c r="K638" s="272" t="str">
        <f>IF(J638="YES"," ",IF(D638&gt;=('28 Populations and thresholds'!$I$11)*0.25,"YES"))</f>
        <v xml:space="preserve"> </v>
      </c>
      <c r="L638" s="272" t="b">
        <f>OR('28 Populations and thresholds'!$J$11="CR",'28 Populations and thresholds'!$J$11="EN",'28 Populations and thresholds'!$J$11="VU")</f>
        <v>0</v>
      </c>
      <c r="M638" s="273">
        <f>D638/'28 Populations and thresholds'!$H$11</f>
        <v>0.11144</v>
      </c>
      <c r="N638" s="263" t="str">
        <f t="shared" si="38"/>
        <v xml:space="preserve"> </v>
      </c>
      <c r="O638" s="275"/>
      <c r="P638" s="263" t="str">
        <f t="shared" si="39"/>
        <v xml:space="preserve"> </v>
      </c>
    </row>
    <row r="639" spans="1:21" x14ac:dyDescent="0.2">
      <c r="A639" s="275" t="s">
        <v>1314</v>
      </c>
      <c r="B639" s="269" t="s">
        <v>4613</v>
      </c>
      <c r="C639" s="269" t="s">
        <v>1607</v>
      </c>
      <c r="D639" s="279">
        <v>413</v>
      </c>
      <c r="E639" s="284" t="s">
        <v>32</v>
      </c>
      <c r="F639" s="263" t="str">
        <f t="shared" si="36"/>
        <v xml:space="preserve"> </v>
      </c>
      <c r="G639" s="275" t="s">
        <v>139</v>
      </c>
      <c r="H639" s="275"/>
      <c r="I639" s="263" t="str">
        <f t="shared" si="37"/>
        <v xml:space="preserve"> </v>
      </c>
      <c r="J639" s="272" t="str">
        <f>IF(D639&gt;=('28 Populations and thresholds'!$I$6),"YES"," ")</f>
        <v>YES</v>
      </c>
      <c r="K639" s="272" t="str">
        <f>IF(J639="YES"," ",IF(D639&gt;=('28 Populations and thresholds'!$I$6)*0.25,"YES"))</f>
        <v xml:space="preserve"> </v>
      </c>
      <c r="L639" s="272" t="b">
        <f>OR('28 Populations and thresholds'!$J$6="CR",'28 Populations and thresholds'!$J$6="EN",'28 Populations and thresholds'!$J$6="VU")</f>
        <v>0</v>
      </c>
      <c r="M639" s="273">
        <f>D639/'28 Populations and thresholds'!$H$6</f>
        <v>8.26E-3</v>
      </c>
      <c r="N639" s="263" t="str">
        <f t="shared" si="38"/>
        <v xml:space="preserve"> </v>
      </c>
      <c r="O639" s="275"/>
      <c r="P639" s="263" t="str">
        <f t="shared" si="39"/>
        <v xml:space="preserve"> </v>
      </c>
    </row>
    <row r="640" spans="1:21" x14ac:dyDescent="0.2">
      <c r="A640" s="275" t="s">
        <v>1314</v>
      </c>
      <c r="B640" s="269" t="s">
        <v>4613</v>
      </c>
      <c r="C640" s="269" t="s">
        <v>3717</v>
      </c>
      <c r="D640" s="279">
        <v>1565</v>
      </c>
      <c r="E640" s="299">
        <v>2005</v>
      </c>
      <c r="F640" s="263" t="str">
        <f t="shared" si="36"/>
        <v xml:space="preserve"> </v>
      </c>
      <c r="G640" s="275" t="s">
        <v>139</v>
      </c>
      <c r="H640" s="275"/>
      <c r="I640" s="263" t="str">
        <f t="shared" si="37"/>
        <v xml:space="preserve"> </v>
      </c>
      <c r="J640" s="272" t="str">
        <f>IF(D640&gt;=('28 Populations and thresholds'!$I$16),"YES"," ")</f>
        <v>YES</v>
      </c>
      <c r="K640" s="272" t="str">
        <f>IF(J640="YES"," ",IF(D640&gt;=('28 Populations and thresholds'!$I$16)*0.25,"YES"))</f>
        <v xml:space="preserve"> </v>
      </c>
      <c r="L640" s="272" t="b">
        <f>OR('28 Populations and thresholds'!$J$16="CR",'28 Populations and thresholds'!$J$16="EN",'28 Populations and thresholds'!$J$16="VU")</f>
        <v>0</v>
      </c>
      <c r="M640" s="273">
        <f>D640/'28 Populations and thresholds'!$H$16</f>
        <v>1.5650000000000001E-2</v>
      </c>
      <c r="N640" s="263" t="str">
        <f t="shared" si="38"/>
        <v xml:space="preserve"> </v>
      </c>
      <c r="O640" s="275"/>
      <c r="P640" s="263" t="str">
        <f t="shared" si="39"/>
        <v xml:space="preserve"> </v>
      </c>
    </row>
    <row r="641" spans="1:21" x14ac:dyDescent="0.2">
      <c r="A641" s="267" t="s">
        <v>1314</v>
      </c>
      <c r="B641" s="269" t="s">
        <v>4613</v>
      </c>
      <c r="C641" s="269" t="s">
        <v>3461</v>
      </c>
      <c r="D641" s="270">
        <v>400</v>
      </c>
      <c r="E641" s="271">
        <v>37012</v>
      </c>
      <c r="F641" s="263" t="str">
        <f t="shared" ref="F641:F704" si="40">" "</f>
        <v xml:space="preserve"> </v>
      </c>
      <c r="G641" s="267" t="s">
        <v>21</v>
      </c>
      <c r="H641" s="267" t="s">
        <v>614</v>
      </c>
      <c r="I641" s="263" t="str">
        <f t="shared" ref="I641:I704" si="41">" "</f>
        <v xml:space="preserve"> </v>
      </c>
      <c r="J641" s="272" t="str">
        <f>IF(D641&gt;=('28 Populations and thresholds'!$I$164),"YES"," ")</f>
        <v xml:space="preserve"> </v>
      </c>
      <c r="K641" s="272" t="str">
        <f>IF(J641="YES"," ",IF(D641&gt;=('28 Populations and thresholds'!$I$164)*0.25,"YES"))</f>
        <v>YES</v>
      </c>
      <c r="L641" s="272" t="b">
        <f>OR('28 Populations and thresholds'!$J$164="CR",'28 Populations and thresholds'!$J$164="EN",'28 Populations and thresholds'!$J$164="VU")</f>
        <v>0</v>
      </c>
      <c r="M641" s="273">
        <f>D641/'28 Populations and thresholds'!$H$164</f>
        <v>5.0632911392405064E-3</v>
      </c>
      <c r="N641" s="263" t="str">
        <f t="shared" ref="N641:N704" si="42">" "</f>
        <v xml:space="preserve"> </v>
      </c>
      <c r="O641" s="269"/>
      <c r="P641" s="263" t="str">
        <f t="shared" ref="P641:P704" si="43">" "</f>
        <v xml:space="preserve"> </v>
      </c>
    </row>
    <row r="642" spans="1:21" x14ac:dyDescent="0.2">
      <c r="A642" s="267" t="s">
        <v>1314</v>
      </c>
      <c r="B642" s="269" t="s">
        <v>4613</v>
      </c>
      <c r="C642" s="269" t="s">
        <v>3452</v>
      </c>
      <c r="D642" s="270">
        <v>3180</v>
      </c>
      <c r="E642" s="271">
        <v>34350</v>
      </c>
      <c r="F642" s="263" t="str">
        <f t="shared" si="40"/>
        <v xml:space="preserve"> </v>
      </c>
      <c r="G642" s="267" t="s">
        <v>21</v>
      </c>
      <c r="H642" s="267" t="s">
        <v>853</v>
      </c>
      <c r="I642" s="263" t="str">
        <f t="shared" si="41"/>
        <v xml:space="preserve"> </v>
      </c>
      <c r="J642" s="272" t="str">
        <f>IF(D642&gt;=('28 Populations and thresholds'!$I$158),"YES"," ")</f>
        <v>YES</v>
      </c>
      <c r="K642" s="272" t="str">
        <f>IF(J642="YES"," ",IF(D642&gt;=('28 Populations and thresholds'!$I$158)*0.25,"YES"))</f>
        <v xml:space="preserve"> </v>
      </c>
      <c r="L642" s="272" t="b">
        <f>OR('28 Populations and thresholds'!$J$158="CR",'28 Populations and thresholds'!$J$158="EN",'28 Populations and thresholds'!$J$158="VU")</f>
        <v>0</v>
      </c>
      <c r="M642" s="273">
        <f>D642/'28 Populations and thresholds'!$H$158</f>
        <v>3.1800000000000002E-2</v>
      </c>
      <c r="N642" s="263" t="str">
        <f t="shared" si="42"/>
        <v xml:space="preserve"> </v>
      </c>
      <c r="O642" s="269"/>
      <c r="P642" s="263" t="str">
        <f t="shared" si="43"/>
        <v xml:space="preserve"> </v>
      </c>
    </row>
    <row r="643" spans="1:21" x14ac:dyDescent="0.2">
      <c r="A643" s="275" t="s">
        <v>1314</v>
      </c>
      <c r="B643" s="269" t="s">
        <v>4613</v>
      </c>
      <c r="C643" s="278" t="s">
        <v>1652</v>
      </c>
      <c r="D643" s="279">
        <v>1191</v>
      </c>
      <c r="E643" s="284" t="s">
        <v>4398</v>
      </c>
      <c r="F643" s="263" t="str">
        <f t="shared" si="40"/>
        <v xml:space="preserve"> </v>
      </c>
      <c r="G643" s="275"/>
      <c r="H643" s="275" t="s">
        <v>4392</v>
      </c>
      <c r="I643" s="263" t="str">
        <f t="shared" si="41"/>
        <v xml:space="preserve"> </v>
      </c>
      <c r="J643" s="272" t="str">
        <f>IF(D643&gt;=('28 Populations and thresholds'!$I$29),"YES"," ")</f>
        <v>YES</v>
      </c>
      <c r="K643" s="272" t="str">
        <f>IF(J643="YES"," ",IF(D643&gt;=('28 Populations and thresholds'!$I$29)*0.25,"YES"))</f>
        <v xml:space="preserve"> </v>
      </c>
      <c r="L643" s="272" t="b">
        <f>OR('28 Populations and thresholds'!$J$29="CR",'28 Populations and thresholds'!$J$29="EN",'28 Populations and thresholds'!$J$29="VU")</f>
        <v>0</v>
      </c>
      <c r="M643" s="273">
        <f>D643/'28 Populations and thresholds'!$H$29</f>
        <v>1.191E-3</v>
      </c>
      <c r="N643" s="263" t="str">
        <f t="shared" si="42"/>
        <v xml:space="preserve"> </v>
      </c>
      <c r="O643" s="275"/>
      <c r="P643" s="263" t="str">
        <f t="shared" si="43"/>
        <v xml:space="preserve"> </v>
      </c>
    </row>
    <row r="644" spans="1:21" x14ac:dyDescent="0.2">
      <c r="A644" s="275" t="s">
        <v>1314</v>
      </c>
      <c r="B644" s="269" t="s">
        <v>4613</v>
      </c>
      <c r="C644" s="278" t="s">
        <v>3760</v>
      </c>
      <c r="D644" s="279">
        <v>3083</v>
      </c>
      <c r="E644" s="284" t="s">
        <v>4398</v>
      </c>
      <c r="F644" s="263" t="str">
        <f t="shared" si="40"/>
        <v xml:space="preserve"> </v>
      </c>
      <c r="G644" s="275"/>
      <c r="H644" s="275" t="s">
        <v>4392</v>
      </c>
      <c r="I644" s="263" t="str">
        <f t="shared" si="41"/>
        <v xml:space="preserve"> </v>
      </c>
      <c r="J644" s="272" t="str">
        <f>IF(D644&gt;=('28 Populations and thresholds'!$I$186),"YES"," ")</f>
        <v>YES</v>
      </c>
      <c r="K644" s="272" t="str">
        <f>IF(J644="YES"," ",IF(D644&gt;=('28 Populations and thresholds'!$I$186)*0.25,"YES"))</f>
        <v xml:space="preserve"> </v>
      </c>
      <c r="L644" s="272" t="b">
        <f>OR('28 Populations and thresholds'!$J$186="CR",'28 Populations and thresholds'!$J$186="EN",'28 Populations and thresholds'!$J$186="VU")</f>
        <v>0</v>
      </c>
      <c r="M644" s="273">
        <f>D644/'28 Populations and thresholds'!$H$186</f>
        <v>3.0829999999999998E-3</v>
      </c>
      <c r="N644" s="263" t="str">
        <f t="shared" si="42"/>
        <v xml:space="preserve"> </v>
      </c>
      <c r="O644" s="275"/>
      <c r="P644" s="263" t="str">
        <f t="shared" si="43"/>
        <v xml:space="preserve"> </v>
      </c>
    </row>
    <row r="645" spans="1:21" x14ac:dyDescent="0.2">
      <c r="A645" s="275" t="s">
        <v>1314</v>
      </c>
      <c r="B645" s="269" t="s">
        <v>4613</v>
      </c>
      <c r="C645" s="280" t="s">
        <v>3607</v>
      </c>
      <c r="D645" s="279">
        <v>8086</v>
      </c>
      <c r="E645" s="274">
        <v>2000</v>
      </c>
      <c r="F645" s="263" t="str">
        <f t="shared" si="40"/>
        <v xml:space="preserve"> </v>
      </c>
      <c r="G645" s="275" t="s">
        <v>139</v>
      </c>
      <c r="H645" s="275" t="s">
        <v>3388</v>
      </c>
      <c r="I645" s="263" t="str">
        <f t="shared" si="41"/>
        <v xml:space="preserve"> </v>
      </c>
      <c r="J645" s="272" t="str">
        <f>IF(D645&gt;=('28 Populations and thresholds'!$I$92),"YES"," ")</f>
        <v>YES</v>
      </c>
      <c r="K645" s="272" t="str">
        <f>IF(J645="YES"," ",IF(D645&gt;=('28 Populations and thresholds'!$I$92)*0.25,"YES"))</f>
        <v xml:space="preserve"> </v>
      </c>
      <c r="L645" s="272" t="b">
        <f>OR('28 Populations and thresholds'!$J$92="CR",'28 Populations and thresholds'!$J$92="EN",'28 Populations and thresholds'!$J$92="VU")</f>
        <v>0</v>
      </c>
      <c r="M645" s="273">
        <f>D645/'28 Populations and thresholds'!$H$92</f>
        <v>2.6953333333333333E-2</v>
      </c>
      <c r="N645" s="263" t="str">
        <f t="shared" si="42"/>
        <v xml:space="preserve"> </v>
      </c>
      <c r="O645" s="269"/>
      <c r="P645" s="263" t="str">
        <f t="shared" si="43"/>
        <v xml:space="preserve"> </v>
      </c>
    </row>
    <row r="646" spans="1:21" x14ac:dyDescent="0.2">
      <c r="A646" s="275" t="s">
        <v>1314</v>
      </c>
      <c r="B646" s="269" t="s">
        <v>4613</v>
      </c>
      <c r="C646" s="269" t="s">
        <v>3616</v>
      </c>
      <c r="D646" s="279">
        <v>9703</v>
      </c>
      <c r="E646" s="274">
        <v>2005</v>
      </c>
      <c r="F646" s="263" t="str">
        <f t="shared" si="40"/>
        <v xml:space="preserve"> </v>
      </c>
      <c r="G646" s="275" t="s">
        <v>139</v>
      </c>
      <c r="H646" s="275" t="s">
        <v>3388</v>
      </c>
      <c r="I646" s="263" t="str">
        <f t="shared" si="41"/>
        <v xml:space="preserve"> </v>
      </c>
      <c r="J646" s="272" t="str">
        <f>IF(D646&gt;=('28 Populations and thresholds'!$I$94),"YES"," ")</f>
        <v>YES</v>
      </c>
      <c r="K646" s="272" t="str">
        <f>IF(J646="YES"," ",IF(D646&gt;=('28 Populations and thresholds'!$I$94)*0.25,"YES"))</f>
        <v xml:space="preserve"> </v>
      </c>
      <c r="L646" s="272" t="b">
        <f>OR('28 Populations and thresholds'!$J$94="CR",'28 Populations and thresholds'!$J$94="EN",'28 Populations and thresholds'!$J$94="VU")</f>
        <v>0</v>
      </c>
      <c r="M646" s="273">
        <f>D646/'28 Populations and thresholds'!$H$94</f>
        <v>1.9406E-2</v>
      </c>
      <c r="N646" s="263" t="str">
        <f t="shared" si="42"/>
        <v xml:space="preserve"> </v>
      </c>
      <c r="O646" s="269"/>
      <c r="P646" s="263" t="str">
        <f t="shared" si="43"/>
        <v xml:space="preserve"> </v>
      </c>
    </row>
    <row r="647" spans="1:21" x14ac:dyDescent="0.2">
      <c r="A647" s="275" t="s">
        <v>1314</v>
      </c>
      <c r="B647" s="269" t="s">
        <v>4613</v>
      </c>
      <c r="C647" s="280" t="s">
        <v>3723</v>
      </c>
      <c r="D647" s="279">
        <v>121</v>
      </c>
      <c r="E647" s="284" t="s">
        <v>240</v>
      </c>
      <c r="F647" s="263" t="str">
        <f t="shared" si="40"/>
        <v xml:space="preserve"> </v>
      </c>
      <c r="G647" s="275" t="s">
        <v>139</v>
      </c>
      <c r="H647" s="275"/>
      <c r="I647" s="263" t="str">
        <f t="shared" si="41"/>
        <v xml:space="preserve"> </v>
      </c>
      <c r="J647" s="272" t="str">
        <f>IF(D647&gt;=('28 Populations and thresholds'!$I$45),"YES"," ")</f>
        <v>YES</v>
      </c>
      <c r="K647" s="272" t="str">
        <f>IF(J647="YES"," ",IF(D647&gt;=('28 Populations and thresholds'!$I$45)*0.25,"YES"))</f>
        <v xml:space="preserve"> </v>
      </c>
      <c r="L647" s="272" t="b">
        <f>OR('28 Populations and thresholds'!$J$45="CR",'28 Populations and thresholds'!$J$45="EN",'28 Populations and thresholds'!$J$45="VU")</f>
        <v>1</v>
      </c>
      <c r="M647" s="273">
        <f>D647/'28 Populations and thresholds'!$H$45</f>
        <v>4.0333333333333332E-2</v>
      </c>
      <c r="N647" s="263" t="str">
        <f t="shared" si="42"/>
        <v xml:space="preserve"> </v>
      </c>
      <c r="O647" s="275"/>
      <c r="P647" s="263" t="str">
        <f t="shared" si="43"/>
        <v xml:space="preserve"> </v>
      </c>
      <c r="U647" s="4"/>
    </row>
    <row r="648" spans="1:21" x14ac:dyDescent="0.2">
      <c r="A648" s="275" t="s">
        <v>1314</v>
      </c>
      <c r="B648" s="269" t="s">
        <v>4613</v>
      </c>
      <c r="C648" s="278" t="s">
        <v>3448</v>
      </c>
      <c r="D648" s="279">
        <v>16123</v>
      </c>
      <c r="E648" s="284" t="s">
        <v>4398</v>
      </c>
      <c r="F648" s="263" t="str">
        <f t="shared" si="40"/>
        <v xml:space="preserve"> </v>
      </c>
      <c r="G648" s="275"/>
      <c r="H648" s="275" t="s">
        <v>4392</v>
      </c>
      <c r="I648" s="263" t="str">
        <f t="shared" si="41"/>
        <v xml:space="preserve"> </v>
      </c>
      <c r="J648" s="272" t="str">
        <f>IF(D648&gt;=('28 Populations and thresholds'!$I$147),"YES"," ")</f>
        <v>YES</v>
      </c>
      <c r="K648" s="272" t="str">
        <f>IF(J648="YES"," ",IF(D648&gt;=('28 Populations and thresholds'!$I$147)*0.25,"YES"))</f>
        <v xml:space="preserve"> </v>
      </c>
      <c r="L648" s="272" t="b">
        <f>OR('28 Populations and thresholds'!$J$147="CR",'28 Populations and thresholds'!$J$147="EN",'28 Populations and thresholds'!$J$147="VU")</f>
        <v>0</v>
      </c>
      <c r="M648" s="273">
        <f>D648/'28 Populations and thresholds'!$H$147</f>
        <v>0.16123000000000001</v>
      </c>
      <c r="N648" s="263" t="str">
        <f t="shared" si="42"/>
        <v xml:space="preserve"> </v>
      </c>
      <c r="O648" s="275"/>
      <c r="P648" s="263" t="str">
        <f t="shared" si="43"/>
        <v xml:space="preserve"> </v>
      </c>
    </row>
    <row r="649" spans="1:21" x14ac:dyDescent="0.2">
      <c r="A649" s="275" t="s">
        <v>1314</v>
      </c>
      <c r="B649" s="269" t="s">
        <v>4613</v>
      </c>
      <c r="C649" s="269" t="s">
        <v>1732</v>
      </c>
      <c r="D649" s="279">
        <v>172</v>
      </c>
      <c r="E649" s="281">
        <v>34366</v>
      </c>
      <c r="F649" s="263" t="str">
        <f t="shared" si="40"/>
        <v xml:space="preserve"> </v>
      </c>
      <c r="G649" s="275" t="s">
        <v>4019</v>
      </c>
      <c r="H649" s="275"/>
      <c r="I649" s="263" t="str">
        <f t="shared" si="41"/>
        <v xml:space="preserve"> </v>
      </c>
      <c r="J649" s="272" t="str">
        <f>IF(D649&gt;=('28 Populations and thresholds'!$I$221),"YES"," ")</f>
        <v>YES</v>
      </c>
      <c r="K649" s="272" t="str">
        <f>IF(J649="YES"," ",IF(D649&gt;=('28 Populations and thresholds'!$I$221)*0.25,"YES"))</f>
        <v xml:space="preserve"> </v>
      </c>
      <c r="L649" s="272" t="b">
        <f>OR('28 Populations and thresholds'!$J$221="CR",'28 Populations and thresholds'!$J$221="EN",'28 Populations and thresholds'!$J$221="VU")</f>
        <v>1</v>
      </c>
      <c r="M649" s="273">
        <f>D649/'28 Populations and thresholds'!$H$221</f>
        <v>1.7916666666666668E-2</v>
      </c>
      <c r="N649" s="263" t="str">
        <f t="shared" si="42"/>
        <v xml:space="preserve"> </v>
      </c>
      <c r="O649" s="275"/>
      <c r="P649" s="263" t="str">
        <f t="shared" si="43"/>
        <v xml:space="preserve"> </v>
      </c>
    </row>
    <row r="650" spans="1:21" x14ac:dyDescent="0.2">
      <c r="A650" s="267" t="s">
        <v>1314</v>
      </c>
      <c r="B650" s="269" t="s">
        <v>4613</v>
      </c>
      <c r="C650" s="280" t="s">
        <v>3484</v>
      </c>
      <c r="D650" s="270">
        <v>16</v>
      </c>
      <c r="E650" s="276"/>
      <c r="F650" s="263" t="str">
        <f t="shared" si="40"/>
        <v xml:space="preserve"> </v>
      </c>
      <c r="G650" s="267" t="s">
        <v>21</v>
      </c>
      <c r="H650" s="267" t="s">
        <v>614</v>
      </c>
      <c r="I650" s="263" t="str">
        <f t="shared" si="41"/>
        <v xml:space="preserve"> </v>
      </c>
      <c r="J650" s="272" t="str">
        <f>IF(D650&gt;=('28 Populations and thresholds'!$I$209),"YES"," ")</f>
        <v>YES</v>
      </c>
      <c r="K650" s="272" t="str">
        <f>IF(J650="YES"," ",IF(D650&gt;=('28 Populations and thresholds'!$I$209)*0.25,"YES"))</f>
        <v xml:space="preserve"> </v>
      </c>
      <c r="L650" s="272" t="b">
        <f>OR('28 Populations and thresholds'!$J$209="CR",'28 Populations and thresholds'!$J$209="EN",'28 Populations and thresholds'!$J$209="VU")</f>
        <v>1</v>
      </c>
      <c r="M650" s="273">
        <f>D650/'28 Populations and thresholds'!$H$209</f>
        <v>3.3333333333333333E-2</v>
      </c>
      <c r="N650" s="263" t="str">
        <f t="shared" si="42"/>
        <v xml:space="preserve"> </v>
      </c>
      <c r="O650" s="275"/>
      <c r="P650" s="263" t="str">
        <f t="shared" si="43"/>
        <v xml:space="preserve"> </v>
      </c>
      <c r="Q650" s="4"/>
      <c r="R650" s="4"/>
      <c r="S650" s="4"/>
      <c r="T650" s="4"/>
      <c r="U650" s="4"/>
    </row>
    <row r="651" spans="1:21" x14ac:dyDescent="0.2">
      <c r="A651" s="267" t="s">
        <v>1314</v>
      </c>
      <c r="B651" s="269" t="s">
        <v>4613</v>
      </c>
      <c r="C651" s="280" t="s">
        <v>3472</v>
      </c>
      <c r="D651" s="270">
        <v>55</v>
      </c>
      <c r="E651" s="276"/>
      <c r="F651" s="263" t="str">
        <f t="shared" si="40"/>
        <v xml:space="preserve"> </v>
      </c>
      <c r="G651" s="267" t="s">
        <v>21</v>
      </c>
      <c r="H651" s="267" t="s">
        <v>614</v>
      </c>
      <c r="I651" s="263" t="str">
        <f t="shared" si="41"/>
        <v xml:space="preserve"> </v>
      </c>
      <c r="J651" s="272" t="str">
        <f>IF(D651&gt;=('28 Populations and thresholds'!$I$188),"YES"," ")</f>
        <v>YES</v>
      </c>
      <c r="K651" s="272" t="str">
        <f>IF(J651="YES"," ",IF(D651&gt;=('28 Populations and thresholds'!$I$188)*0.25,"YES"))</f>
        <v xml:space="preserve"> </v>
      </c>
      <c r="L651" s="272" t="b">
        <f>OR('28 Populations and thresholds'!$J$188="CR",'28 Populations and thresholds'!$J$188="EN",'28 Populations and thresholds'!$J$188="VU")</f>
        <v>1</v>
      </c>
      <c r="M651" s="273">
        <f>D651/'28 Populations and thresholds'!$H$188</f>
        <v>9.166666666666666E-2</v>
      </c>
      <c r="N651" s="263" t="str">
        <f t="shared" si="42"/>
        <v xml:space="preserve"> </v>
      </c>
      <c r="O651" s="269"/>
      <c r="P651" s="263" t="str">
        <f t="shared" si="43"/>
        <v xml:space="preserve"> </v>
      </c>
      <c r="Q651" s="4"/>
      <c r="R651" s="4"/>
      <c r="S651" s="4"/>
      <c r="T651" s="4"/>
      <c r="U651" s="4"/>
    </row>
    <row r="652" spans="1:21" x14ac:dyDescent="0.2">
      <c r="A652" s="267" t="s">
        <v>1314</v>
      </c>
      <c r="B652" s="269" t="s">
        <v>4613</v>
      </c>
      <c r="C652" s="280" t="s">
        <v>3759</v>
      </c>
      <c r="D652" s="270">
        <v>2500</v>
      </c>
      <c r="E652" s="271">
        <v>37012</v>
      </c>
      <c r="F652" s="263" t="str">
        <f t="shared" si="40"/>
        <v xml:space="preserve"> </v>
      </c>
      <c r="G652" s="267" t="s">
        <v>21</v>
      </c>
      <c r="H652" s="267" t="s">
        <v>614</v>
      </c>
      <c r="I652" s="263" t="str">
        <f t="shared" si="41"/>
        <v xml:space="preserve"> </v>
      </c>
      <c r="J652" s="272" t="str">
        <f>IF(D652&gt;=('28 Populations and thresholds'!$I$182),"YES"," ")</f>
        <v>YES</v>
      </c>
      <c r="K652" s="272" t="str">
        <f>IF(J652="YES"," ",IF(D652&gt;=('28 Populations and thresholds'!$I$182)*0.25,"YES"))</f>
        <v xml:space="preserve"> </v>
      </c>
      <c r="L652" s="272" t="b">
        <f>OR('28 Populations and thresholds'!$J$182="CR",'28 Populations and thresholds'!$J$182="EN",'28 Populations and thresholds'!$J$182="VU")</f>
        <v>0</v>
      </c>
      <c r="M652" s="273">
        <f>D652/'28 Populations and thresholds'!$H$182</f>
        <v>0.1</v>
      </c>
      <c r="N652" s="263" t="str">
        <f t="shared" si="42"/>
        <v xml:space="preserve"> </v>
      </c>
      <c r="O652" s="269"/>
      <c r="P652" s="263" t="str">
        <f t="shared" si="43"/>
        <v xml:space="preserve"> </v>
      </c>
      <c r="Q652" s="4"/>
      <c r="R652" s="4"/>
      <c r="S652" s="4"/>
      <c r="T652" s="4"/>
      <c r="U652" s="4"/>
    </row>
    <row r="653" spans="1:21" x14ac:dyDescent="0.2">
      <c r="A653" s="275" t="s">
        <v>1314</v>
      </c>
      <c r="B653" s="269" t="s">
        <v>4613</v>
      </c>
      <c r="C653" s="280" t="s">
        <v>3626</v>
      </c>
      <c r="D653" s="279">
        <v>4285</v>
      </c>
      <c r="E653" s="274">
        <v>2007</v>
      </c>
      <c r="F653" s="263" t="str">
        <f t="shared" si="40"/>
        <v xml:space="preserve"> </v>
      </c>
      <c r="G653" s="275" t="s">
        <v>139</v>
      </c>
      <c r="H653" s="275" t="s">
        <v>3388</v>
      </c>
      <c r="I653" s="263" t="str">
        <f t="shared" si="41"/>
        <v xml:space="preserve"> </v>
      </c>
      <c r="J653" s="272" t="str">
        <f>IF(D653&gt;=('28 Populations and thresholds'!$I$98),"YES"," ")</f>
        <v>YES</v>
      </c>
      <c r="K653" s="272" t="str">
        <f>IF(J653="YES"," ",IF(D653&gt;=('28 Populations and thresholds'!$I$98)*0.25,"YES"))</f>
        <v xml:space="preserve"> </v>
      </c>
      <c r="L653" s="272" t="b">
        <f>OR('28 Populations and thresholds'!$J$98="CR",'28 Populations and thresholds'!$J$98="EN",'28 Populations and thresholds'!$J$98="VU")</f>
        <v>0</v>
      </c>
      <c r="M653" s="273">
        <f>D653/'28 Populations and thresholds'!$H$98</f>
        <v>1.4283333333333334E-2</v>
      </c>
      <c r="N653" s="263" t="str">
        <f t="shared" si="42"/>
        <v xml:space="preserve"> </v>
      </c>
      <c r="O653" s="275"/>
      <c r="P653" s="263" t="str">
        <f t="shared" si="43"/>
        <v xml:space="preserve"> </v>
      </c>
    </row>
    <row r="654" spans="1:21" x14ac:dyDescent="0.2">
      <c r="A654" s="12" t="s">
        <v>1314</v>
      </c>
      <c r="B654" s="9" t="s">
        <v>1291</v>
      </c>
      <c r="C654" s="111" t="s">
        <v>3781</v>
      </c>
      <c r="D654" s="5">
        <v>30000</v>
      </c>
      <c r="E654" s="1" t="s">
        <v>79</v>
      </c>
      <c r="F654" s="263" t="str">
        <f t="shared" si="40"/>
        <v xml:space="preserve"> </v>
      </c>
      <c r="G654" s="13" t="s">
        <v>139</v>
      </c>
      <c r="I654" s="263" t="str">
        <f t="shared" si="41"/>
        <v xml:space="preserve"> </v>
      </c>
      <c r="J654" s="38" t="str">
        <f>IF(D654&gt;=('28 Populations and thresholds'!$I$220),"YES"," ")</f>
        <v>YES</v>
      </c>
      <c r="K654" s="38" t="str">
        <f>IF(J654="YES"," ",IF(D654&gt;=('28 Populations and thresholds'!$I$220)*0.25,"YES"))</f>
        <v xml:space="preserve"> </v>
      </c>
      <c r="L654" s="38" t="b">
        <f>OR('28 Populations and thresholds'!$J$220="CR",'28 Populations and thresholds'!$J$220="EN",'28 Populations and thresholds'!$J$220="VU")</f>
        <v>0</v>
      </c>
      <c r="M654" s="75">
        <f>D654/'28 Populations and thresholds'!$H$220</f>
        <v>2.9999970000030001E-2</v>
      </c>
      <c r="N654" s="263" t="str">
        <f t="shared" si="42"/>
        <v xml:space="preserve"> </v>
      </c>
      <c r="P654" s="263" t="str">
        <f t="shared" si="43"/>
        <v xml:space="preserve"> </v>
      </c>
    </row>
    <row r="655" spans="1:21" x14ac:dyDescent="0.2">
      <c r="A655" s="143" t="s">
        <v>1314</v>
      </c>
      <c r="B655" s="40" t="s">
        <v>1291</v>
      </c>
      <c r="C655" s="4" t="s">
        <v>3449</v>
      </c>
      <c r="D655" s="41">
        <v>400</v>
      </c>
      <c r="E655" s="46">
        <v>33258</v>
      </c>
      <c r="F655" s="263" t="str">
        <f t="shared" si="40"/>
        <v xml:space="preserve"> </v>
      </c>
      <c r="G655" s="143" t="s">
        <v>21</v>
      </c>
      <c r="H655" s="143" t="s">
        <v>853</v>
      </c>
      <c r="I655" s="263" t="str">
        <f t="shared" si="41"/>
        <v xml:space="preserve"> </v>
      </c>
      <c r="J655" s="38" t="str">
        <f>IF(D655&gt;=('28 Populations and thresholds'!$I$151),"YES"," ")</f>
        <v>YES</v>
      </c>
      <c r="K655" s="38" t="str">
        <f>IF(J655="YES"," ",IF(D655&gt;=('28 Populations and thresholds'!$I$151)*0.25,"YES"))</f>
        <v xml:space="preserve"> </v>
      </c>
      <c r="L655" s="38" t="b">
        <f>OR('28 Populations and thresholds'!$J$151="CR",'28 Populations and thresholds'!$J$151="EN",'28 Populations and thresholds'!$J$151="VU")</f>
        <v>0</v>
      </c>
      <c r="M655" s="75">
        <f>D655/'28 Populations and thresholds'!$H$151</f>
        <v>4.0000000000000001E-3</v>
      </c>
      <c r="N655" s="263" t="str">
        <f t="shared" si="42"/>
        <v xml:space="preserve"> </v>
      </c>
      <c r="O655" s="9"/>
      <c r="P655" s="263" t="str">
        <f t="shared" si="43"/>
        <v xml:space="preserve"> </v>
      </c>
    </row>
    <row r="656" spans="1:21" x14ac:dyDescent="0.2">
      <c r="A656" s="275" t="s">
        <v>1314</v>
      </c>
      <c r="B656" s="269" t="s">
        <v>4489</v>
      </c>
      <c r="C656" s="269" t="s">
        <v>3781</v>
      </c>
      <c r="D656" s="279">
        <v>1409</v>
      </c>
      <c r="E656" s="281">
        <v>39114</v>
      </c>
      <c r="F656" s="263" t="str">
        <f t="shared" si="40"/>
        <v xml:space="preserve"> </v>
      </c>
      <c r="G656" s="275"/>
      <c r="H656" s="269" t="s">
        <v>4415</v>
      </c>
      <c r="I656" s="263" t="str">
        <f t="shared" si="41"/>
        <v xml:space="preserve"> </v>
      </c>
      <c r="J656" s="272" t="str">
        <f>IF(D656&gt;=('28 Populations and thresholds'!$I$220),"YES"," ")</f>
        <v>YES</v>
      </c>
      <c r="K656" s="272" t="str">
        <f>IF(J656="YES"," ",IF(D656&gt;=('28 Populations and thresholds'!$I$220)*0.25,"YES"))</f>
        <v xml:space="preserve"> </v>
      </c>
      <c r="L656" s="272" t="b">
        <f>OR('28 Populations and thresholds'!$J$220="CR",'28 Populations and thresholds'!$J$220="EN",'28 Populations and thresholds'!$J$220="VU")</f>
        <v>0</v>
      </c>
      <c r="M656" s="273">
        <f>D656/'28 Populations and thresholds'!$H$220</f>
        <v>1.4089985910014089E-3</v>
      </c>
      <c r="N656" s="263" t="str">
        <f t="shared" si="42"/>
        <v xml:space="preserve"> </v>
      </c>
      <c r="O656" s="275"/>
      <c r="P656" s="263" t="str">
        <f t="shared" si="43"/>
        <v xml:space="preserve"> </v>
      </c>
    </row>
    <row r="657" spans="1:16" x14ac:dyDescent="0.2">
      <c r="A657" s="12" t="s">
        <v>1314</v>
      </c>
      <c r="B657" s="9" t="s">
        <v>1697</v>
      </c>
      <c r="C657" s="4" t="s">
        <v>1696</v>
      </c>
      <c r="D657" s="5">
        <v>66</v>
      </c>
      <c r="E657" s="1" t="s">
        <v>1598</v>
      </c>
      <c r="F657" s="263" t="str">
        <f t="shared" si="40"/>
        <v xml:space="preserve"> </v>
      </c>
      <c r="G657" s="13" t="s">
        <v>139</v>
      </c>
      <c r="I657" s="263" t="str">
        <f t="shared" si="41"/>
        <v xml:space="preserve"> </v>
      </c>
      <c r="J657" s="38" t="str">
        <f>IF(D657&gt;=('28 Populations and thresholds'!$I$51),"YES"," ")</f>
        <v>YES</v>
      </c>
      <c r="K657" s="38" t="str">
        <f>IF(J657="YES"," ",IF(D657&gt;=('28 Populations and thresholds'!$I$51)*0.25,"YES"))</f>
        <v xml:space="preserve"> </v>
      </c>
      <c r="L657" s="38" t="b">
        <f>OR('28 Populations and thresholds'!$J$51="CR",'28 Populations and thresholds'!$J$51="EN",'28 Populations and thresholds'!$J$51="VU")</f>
        <v>1</v>
      </c>
      <c r="M657" s="75">
        <f>D657/'28 Populations and thresholds'!$H$51</f>
        <v>2.4444444444444446E-2</v>
      </c>
      <c r="N657" s="263" t="str">
        <f t="shared" si="42"/>
        <v xml:space="preserve"> </v>
      </c>
      <c r="P657" s="263" t="str">
        <f t="shared" si="43"/>
        <v xml:space="preserve"> </v>
      </c>
    </row>
    <row r="658" spans="1:16" x14ac:dyDescent="0.2">
      <c r="A658" s="275" t="s">
        <v>1314</v>
      </c>
      <c r="B658" s="292" t="s">
        <v>4401</v>
      </c>
      <c r="C658" s="278" t="s">
        <v>1696</v>
      </c>
      <c r="D658" s="279">
        <v>98</v>
      </c>
      <c r="E658" s="284" t="s">
        <v>4398</v>
      </c>
      <c r="F658" s="263" t="str">
        <f t="shared" si="40"/>
        <v xml:space="preserve"> </v>
      </c>
      <c r="G658" s="275"/>
      <c r="H658" s="275" t="s">
        <v>4392</v>
      </c>
      <c r="I658" s="263" t="str">
        <f t="shared" si="41"/>
        <v xml:space="preserve"> </v>
      </c>
      <c r="J658" s="272" t="str">
        <f>IF(D658&gt;=('28 Populations and thresholds'!$I$51),"YES"," ")</f>
        <v>YES</v>
      </c>
      <c r="K658" s="272" t="str">
        <f>IF(J658="YES"," ",IF(D658&gt;=('28 Populations and thresholds'!$I$51)*0.25,"YES"))</f>
        <v xml:space="preserve"> </v>
      </c>
      <c r="L658" s="272" t="b">
        <f>OR('28 Populations and thresholds'!$J$51="CR",'28 Populations and thresholds'!$J$51="EN",'28 Populations and thresholds'!$J$51="VU")</f>
        <v>1</v>
      </c>
      <c r="M658" s="273">
        <f>D658/'28 Populations and thresholds'!$H$51</f>
        <v>3.6296296296296299E-2</v>
      </c>
      <c r="N658" s="263" t="str">
        <f t="shared" si="42"/>
        <v xml:space="preserve"> </v>
      </c>
      <c r="O658" s="275"/>
      <c r="P658" s="263" t="str">
        <f t="shared" si="43"/>
        <v xml:space="preserve"> </v>
      </c>
    </row>
    <row r="659" spans="1:16" x14ac:dyDescent="0.2">
      <c r="A659" s="275" t="s">
        <v>1314</v>
      </c>
      <c r="B659" s="292" t="s">
        <v>4401</v>
      </c>
      <c r="C659" s="278" t="s">
        <v>1625</v>
      </c>
      <c r="D659" s="279">
        <v>3400</v>
      </c>
      <c r="E659" s="284" t="s">
        <v>4398</v>
      </c>
      <c r="F659" s="263" t="str">
        <f t="shared" si="40"/>
        <v xml:space="preserve"> </v>
      </c>
      <c r="G659" s="275"/>
      <c r="H659" s="275" t="s">
        <v>4392</v>
      </c>
      <c r="I659" s="263" t="str">
        <f t="shared" si="41"/>
        <v xml:space="preserve"> </v>
      </c>
      <c r="J659" s="272" t="str">
        <f>IF(D659&gt;=('28 Populations and thresholds'!$I$11),"YES"," ")</f>
        <v>YES</v>
      </c>
      <c r="K659" s="272" t="str">
        <f>IF(J659="YES"," ",IF(D659&gt;=('28 Populations and thresholds'!$I$11)*0.25,"YES"))</f>
        <v xml:space="preserve"> </v>
      </c>
      <c r="L659" s="272" t="b">
        <f>OR('28 Populations and thresholds'!$J$11="CR",'28 Populations and thresholds'!$J$11="EN",'28 Populations and thresholds'!$J$11="VU")</f>
        <v>0</v>
      </c>
      <c r="M659" s="273">
        <f>D659/'28 Populations and thresholds'!$H$11</f>
        <v>3.4000000000000002E-2</v>
      </c>
      <c r="N659" s="263" t="str">
        <f t="shared" si="42"/>
        <v xml:space="preserve"> </v>
      </c>
      <c r="O659" s="275"/>
      <c r="P659" s="263" t="str">
        <f t="shared" si="43"/>
        <v xml:space="preserve"> </v>
      </c>
    </row>
    <row r="660" spans="1:16" x14ac:dyDescent="0.2">
      <c r="A660" s="12" t="s">
        <v>1314</v>
      </c>
      <c r="B660" s="9" t="s">
        <v>1630</v>
      </c>
      <c r="C660" s="4" t="s">
        <v>1625</v>
      </c>
      <c r="D660" s="5">
        <v>2500</v>
      </c>
      <c r="E660" s="1" t="s">
        <v>1599</v>
      </c>
      <c r="F660" s="263" t="str">
        <f t="shared" si="40"/>
        <v xml:space="preserve"> </v>
      </c>
      <c r="G660" s="13" t="s">
        <v>139</v>
      </c>
      <c r="I660" s="263" t="str">
        <f t="shared" si="41"/>
        <v xml:space="preserve"> </v>
      </c>
      <c r="J660" s="38" t="str">
        <f>IF(D660&gt;=('28 Populations and thresholds'!$I$11),"YES"," ")</f>
        <v>YES</v>
      </c>
      <c r="K660" s="38" t="str">
        <f>IF(J660="YES"," ",IF(D660&gt;=('28 Populations and thresholds'!$I$11)*0.25,"YES"))</f>
        <v xml:space="preserve"> </v>
      </c>
      <c r="L660" s="38" t="b">
        <f>OR('28 Populations and thresholds'!$J$11="CR",'28 Populations and thresholds'!$J$11="EN",'28 Populations and thresholds'!$J$11="VU")</f>
        <v>0</v>
      </c>
      <c r="M660" s="75">
        <f>D660/'28 Populations and thresholds'!$H$11</f>
        <v>2.5000000000000001E-2</v>
      </c>
      <c r="N660" s="263" t="str">
        <f t="shared" si="42"/>
        <v xml:space="preserve"> </v>
      </c>
      <c r="P660" s="263" t="str">
        <f t="shared" si="43"/>
        <v xml:space="preserve"> </v>
      </c>
    </row>
    <row r="661" spans="1:16" x14ac:dyDescent="0.2">
      <c r="A661" s="267" t="s">
        <v>1314</v>
      </c>
      <c r="B661" s="268" t="s">
        <v>1340</v>
      </c>
      <c r="C661" s="269" t="s">
        <v>3676</v>
      </c>
      <c r="D661" s="270">
        <v>80</v>
      </c>
      <c r="E661" s="294" t="s">
        <v>1316</v>
      </c>
      <c r="F661" s="263" t="str">
        <f t="shared" si="40"/>
        <v xml:space="preserve"> </v>
      </c>
      <c r="G661" s="267" t="s">
        <v>15</v>
      </c>
      <c r="H661" s="267" t="s">
        <v>1315</v>
      </c>
      <c r="I661" s="263" t="str">
        <f t="shared" si="41"/>
        <v xml:space="preserve"> </v>
      </c>
      <c r="J661" s="272" t="str">
        <f>IF(D661&gt;=('28 Populations and thresholds'!$I$96),"YES"," ")</f>
        <v>YES</v>
      </c>
      <c r="K661" s="272" t="str">
        <f>IF(J661="YES"," ",IF(D661&gt;=('28 Populations and thresholds'!$I$96)*0.25,"YES"))</f>
        <v xml:space="preserve"> </v>
      </c>
      <c r="L661" s="272" t="b">
        <f>OR('28 Populations and thresholds'!$J$96="CR",'28 Populations and thresholds'!$J$96="EN",'28 Populations and thresholds'!$J$96="VU")</f>
        <v>1</v>
      </c>
      <c r="M661" s="273">
        <f>D661/'28 Populations and thresholds'!$H$96</f>
        <v>0.08</v>
      </c>
      <c r="N661" s="263" t="str">
        <f t="shared" si="42"/>
        <v xml:space="preserve"> </v>
      </c>
      <c r="O661" s="275"/>
      <c r="P661" s="263" t="str">
        <f t="shared" si="43"/>
        <v xml:space="preserve"> </v>
      </c>
    </row>
    <row r="662" spans="1:16" x14ac:dyDescent="0.2">
      <c r="A662" s="143" t="s">
        <v>1314</v>
      </c>
      <c r="B662" s="40" t="s">
        <v>963</v>
      </c>
      <c r="C662" s="4" t="s">
        <v>3755</v>
      </c>
      <c r="D662" s="41">
        <v>1320</v>
      </c>
      <c r="E662" s="46">
        <v>35674</v>
      </c>
      <c r="F662" s="263" t="str">
        <f t="shared" si="40"/>
        <v xml:space="preserve"> </v>
      </c>
      <c r="G662" s="143" t="s">
        <v>21</v>
      </c>
      <c r="H662" s="143" t="s">
        <v>823</v>
      </c>
      <c r="I662" s="263" t="str">
        <f t="shared" si="41"/>
        <v xml:space="preserve"> </v>
      </c>
      <c r="J662" s="38" t="str">
        <f>IF(D662&gt;=('28 Populations and thresholds'!$I$174),"YES"," ")</f>
        <v>YES</v>
      </c>
      <c r="K662" s="38" t="str">
        <f>IF(J662="YES"," ",IF(D662&gt;=('28 Populations and thresholds'!$I$174)*0.25,"YES"))</f>
        <v xml:space="preserve"> </v>
      </c>
      <c r="L662" s="38" t="b">
        <f>OR('28 Populations and thresholds'!$J$174="CR",'28 Populations and thresholds'!$J$174="EN",'28 Populations and thresholds'!$J$174="VU")</f>
        <v>0</v>
      </c>
      <c r="M662" s="75">
        <f>D662/'28 Populations and thresholds'!$H$174</f>
        <v>5.7391304347826085E-2</v>
      </c>
      <c r="N662" s="263" t="str">
        <f t="shared" si="42"/>
        <v xml:space="preserve"> </v>
      </c>
      <c r="P662" s="263" t="str">
        <f t="shared" si="43"/>
        <v xml:space="preserve"> </v>
      </c>
    </row>
    <row r="663" spans="1:16" x14ac:dyDescent="0.2">
      <c r="A663" s="143" t="s">
        <v>1314</v>
      </c>
      <c r="B663" s="40" t="s">
        <v>963</v>
      </c>
      <c r="C663" s="40" t="s">
        <v>3795</v>
      </c>
      <c r="D663" s="41">
        <v>1668</v>
      </c>
      <c r="E663" s="46">
        <v>35674</v>
      </c>
      <c r="F663" s="263" t="str">
        <f t="shared" si="40"/>
        <v xml:space="preserve"> </v>
      </c>
      <c r="G663" s="143" t="s">
        <v>21</v>
      </c>
      <c r="H663" s="143" t="s">
        <v>823</v>
      </c>
      <c r="I663" s="263" t="str">
        <f t="shared" si="41"/>
        <v xml:space="preserve"> </v>
      </c>
      <c r="J663" s="38" t="str">
        <f>IF(D663&gt;=(('28 Populations and thresholds'!$I$176)+('28 Populations and thresholds'!$I$177)),"YES"," ")</f>
        <v xml:space="preserve"> </v>
      </c>
      <c r="K663" s="38" t="str">
        <f>IF(J663="YES"," ",IF(D663&gt;=(('28 Populations and thresholds'!$I$176)+('28 Populations and thresholds'!$I$177))*0.25,"YES"))</f>
        <v>YES</v>
      </c>
      <c r="L663" s="38" t="b">
        <f>OR('28 Populations and thresholds'!$J$176="CR",'28 Populations and thresholds'!$J$176="EN",'28 Populations and thresholds'!$J$176="VU")</f>
        <v>0</v>
      </c>
      <c r="M663" s="75">
        <f>D663/(('28 Populations and thresholds'!$H$176)+('28 Populations and thresholds'!$H$177))</f>
        <v>5.9784946236559142E-3</v>
      </c>
      <c r="N663" s="263" t="str">
        <f t="shared" si="42"/>
        <v xml:space="preserve"> </v>
      </c>
      <c r="O663" s="12" t="s">
        <v>4568</v>
      </c>
      <c r="P663" s="263" t="str">
        <f t="shared" si="43"/>
        <v xml:space="preserve"> </v>
      </c>
    </row>
    <row r="664" spans="1:16" x14ac:dyDescent="0.2">
      <c r="A664" s="143" t="s">
        <v>1314</v>
      </c>
      <c r="B664" s="40" t="s">
        <v>963</v>
      </c>
      <c r="C664" s="4" t="s">
        <v>3756</v>
      </c>
      <c r="D664" s="41">
        <v>1354</v>
      </c>
      <c r="E664" s="46">
        <v>35674</v>
      </c>
      <c r="F664" s="263" t="str">
        <f t="shared" si="40"/>
        <v xml:space="preserve"> </v>
      </c>
      <c r="G664" s="143" t="s">
        <v>21</v>
      </c>
      <c r="H664" s="143" t="s">
        <v>823</v>
      </c>
      <c r="I664" s="263" t="str">
        <f t="shared" si="41"/>
        <v xml:space="preserve"> </v>
      </c>
      <c r="J664" s="38" t="str">
        <f>IF(D664&gt;=('28 Populations and thresholds'!$I$175),"YES"," ")</f>
        <v xml:space="preserve"> </v>
      </c>
      <c r="K664" s="38" t="str">
        <f>IF(J664="YES"," ",IF(D664&gt;=('28 Populations and thresholds'!$I$175)*0.25,"YES"))</f>
        <v>YES</v>
      </c>
      <c r="L664" s="38" t="b">
        <f>OR('28 Populations and thresholds'!$J$175="CR",'28 Populations and thresholds'!$J$175="EN",'28 Populations and thresholds'!$J$175="VU")</f>
        <v>0</v>
      </c>
      <c r="M664" s="75">
        <f>D664/'28 Populations and thresholds'!$H$175</f>
        <v>9.7410071942446042E-3</v>
      </c>
      <c r="N664" s="263" t="str">
        <f t="shared" si="42"/>
        <v xml:space="preserve"> </v>
      </c>
      <c r="O664" s="9"/>
      <c r="P664" s="263" t="str">
        <f t="shared" si="43"/>
        <v xml:space="preserve"> </v>
      </c>
    </row>
    <row r="665" spans="1:16" x14ac:dyDescent="0.2">
      <c r="A665" s="143" t="s">
        <v>1314</v>
      </c>
      <c r="B665" s="40" t="s">
        <v>963</v>
      </c>
      <c r="C665" s="4" t="s">
        <v>3447</v>
      </c>
      <c r="D665" s="41">
        <v>562</v>
      </c>
      <c r="E665" s="46">
        <v>35674</v>
      </c>
      <c r="F665" s="263" t="str">
        <f t="shared" si="40"/>
        <v xml:space="preserve"> </v>
      </c>
      <c r="G665" s="143" t="s">
        <v>21</v>
      </c>
      <c r="H665" s="143" t="s">
        <v>823</v>
      </c>
      <c r="I665" s="263" t="str">
        <f t="shared" si="41"/>
        <v xml:space="preserve"> </v>
      </c>
      <c r="J665" s="38" t="str">
        <f>IF(D665&gt;=('28 Populations and thresholds'!$I$145),"YES"," ")</f>
        <v>YES</v>
      </c>
      <c r="K665" s="38" t="str">
        <f>IF(J665="YES"," ",IF(D665&gt;=('28 Populations and thresholds'!$I$145)*0.25,"YES"))</f>
        <v xml:space="preserve"> </v>
      </c>
      <c r="L665" s="38" t="b">
        <f>OR('28 Populations and thresholds'!$J$145="CR",'28 Populations and thresholds'!$J$145="EN",'28 Populations and thresholds'!$J$145="VU")</f>
        <v>0</v>
      </c>
      <c r="M665" s="75">
        <f>D665/'28 Populations and thresholds'!$H$145</f>
        <v>5.62E-3</v>
      </c>
      <c r="N665" s="263" t="str">
        <f t="shared" si="42"/>
        <v xml:space="preserve"> </v>
      </c>
      <c r="O665" s="9"/>
      <c r="P665" s="263" t="str">
        <f t="shared" si="43"/>
        <v xml:space="preserve"> </v>
      </c>
    </row>
    <row r="666" spans="1:16" x14ac:dyDescent="0.2">
      <c r="A666" s="143" t="s">
        <v>1314</v>
      </c>
      <c r="B666" s="40" t="s">
        <v>963</v>
      </c>
      <c r="C666" s="4" t="s">
        <v>3776</v>
      </c>
      <c r="D666" s="41">
        <v>416</v>
      </c>
      <c r="E666" s="46">
        <v>35674</v>
      </c>
      <c r="F666" s="263" t="str">
        <f t="shared" si="40"/>
        <v xml:space="preserve"> </v>
      </c>
      <c r="G666" s="143" t="s">
        <v>21</v>
      </c>
      <c r="H666" s="143" t="s">
        <v>823</v>
      </c>
      <c r="I666" s="263" t="str">
        <f t="shared" si="41"/>
        <v xml:space="preserve"> </v>
      </c>
      <c r="J666" s="38" t="str">
        <f>IF(D666&gt;=('28 Populations and thresholds'!$I$210),"YES"," ")</f>
        <v>YES</v>
      </c>
      <c r="K666" s="38" t="str">
        <f>IF(J666="YES"," ",IF(D666&gt;=('28 Populations and thresholds'!$I$210)*0.25,"YES"))</f>
        <v xml:space="preserve"> </v>
      </c>
      <c r="L666" s="38" t="b">
        <f>OR('28 Populations and thresholds'!$J$210="CR",'28 Populations and thresholds'!$J$210="EN",'28 Populations and thresholds'!$J$210="VU")</f>
        <v>0</v>
      </c>
      <c r="M666" s="75">
        <f>D666/'28 Populations and thresholds'!$H$210</f>
        <v>1.6639999999999999E-2</v>
      </c>
      <c r="N666" s="263" t="str">
        <f t="shared" si="42"/>
        <v xml:space="preserve"> </v>
      </c>
      <c r="O666" s="9"/>
      <c r="P666" s="263" t="str">
        <f t="shared" si="43"/>
        <v xml:space="preserve"> </v>
      </c>
    </row>
    <row r="667" spans="1:16" x14ac:dyDescent="0.2">
      <c r="A667" s="143" t="s">
        <v>1314</v>
      </c>
      <c r="B667" s="40" t="s">
        <v>963</v>
      </c>
      <c r="C667" s="4" t="s">
        <v>3761</v>
      </c>
      <c r="D667" s="41">
        <v>615</v>
      </c>
      <c r="E667" s="46">
        <v>35674</v>
      </c>
      <c r="F667" s="263" t="str">
        <f t="shared" si="40"/>
        <v xml:space="preserve"> </v>
      </c>
      <c r="G667" s="143" t="s">
        <v>21</v>
      </c>
      <c r="H667" s="143" t="s">
        <v>823</v>
      </c>
      <c r="I667" s="263" t="str">
        <f t="shared" si="41"/>
        <v xml:space="preserve"> </v>
      </c>
      <c r="J667" s="38" t="str">
        <f>IF(D667&gt;=('28 Populations and thresholds'!$I$187),"YES"," ")</f>
        <v xml:space="preserve"> </v>
      </c>
      <c r="K667" s="38" t="str">
        <f>IF(J667="YES"," ",IF(D667&gt;=('28 Populations and thresholds'!$I$187)*0.25,"YES"))</f>
        <v>YES</v>
      </c>
      <c r="L667" s="38" t="b">
        <f>OR('28 Populations and thresholds'!$J$187="CR",'28 Populations and thresholds'!$J$187="EN",'28 Populations and thresholds'!$J$187="VU")</f>
        <v>0</v>
      </c>
      <c r="M667" s="75">
        <f>D667/'28 Populations and thresholds'!$H$187</f>
        <v>6.1500000000000001E-3</v>
      </c>
      <c r="N667" s="263" t="str">
        <f t="shared" si="42"/>
        <v xml:space="preserve"> </v>
      </c>
      <c r="O667" s="9"/>
      <c r="P667" s="263" t="str">
        <f t="shared" si="43"/>
        <v xml:space="preserve"> </v>
      </c>
    </row>
    <row r="668" spans="1:16" x14ac:dyDescent="0.2">
      <c r="A668" s="143" t="s">
        <v>1314</v>
      </c>
      <c r="B668" s="40" t="s">
        <v>963</v>
      </c>
      <c r="C668" s="4" t="s">
        <v>3652</v>
      </c>
      <c r="D668" s="41">
        <v>3400</v>
      </c>
      <c r="E668" s="47" t="s">
        <v>1341</v>
      </c>
      <c r="F668" s="263" t="str">
        <f t="shared" si="40"/>
        <v xml:space="preserve"> </v>
      </c>
      <c r="G668" s="143" t="s">
        <v>15</v>
      </c>
      <c r="H668" s="143" t="s">
        <v>1315</v>
      </c>
      <c r="I668" s="263" t="str">
        <f t="shared" si="41"/>
        <v xml:space="preserve"> </v>
      </c>
      <c r="J668" s="38" t="str">
        <f>IF(D668&gt;=('28 Populations and thresholds'!$I$112),"YES"," ")</f>
        <v>YES</v>
      </c>
      <c r="K668" s="38" t="str">
        <f>IF(J668="YES"," ",IF(D668&gt;=('28 Populations and thresholds'!$I$112)*0.25,"YES"))</f>
        <v xml:space="preserve"> </v>
      </c>
      <c r="L668" s="38" t="b">
        <f>OR('28 Populations and thresholds'!$J$112="CR",'28 Populations and thresholds'!$J$112="EN",'28 Populations and thresholds'!$J$112="VU")</f>
        <v>0</v>
      </c>
      <c r="M668" s="75">
        <f>D668/'28 Populations and thresholds'!$H$112</f>
        <v>3.4000000000000002E-2</v>
      </c>
      <c r="N668" s="263" t="str">
        <f t="shared" si="42"/>
        <v xml:space="preserve"> </v>
      </c>
      <c r="O668" s="9"/>
      <c r="P668" s="263" t="str">
        <f t="shared" si="43"/>
        <v xml:space="preserve"> </v>
      </c>
    </row>
    <row r="669" spans="1:16" x14ac:dyDescent="0.2">
      <c r="A669" s="143" t="s">
        <v>1314</v>
      </c>
      <c r="B669" s="40" t="s">
        <v>963</v>
      </c>
      <c r="C669" s="4" t="s">
        <v>3564</v>
      </c>
      <c r="D669" s="41">
        <v>1500</v>
      </c>
      <c r="E669" s="47" t="s">
        <v>1341</v>
      </c>
      <c r="F669" s="263" t="str">
        <f t="shared" si="40"/>
        <v xml:space="preserve"> </v>
      </c>
      <c r="G669" s="143" t="s">
        <v>15</v>
      </c>
      <c r="H669" s="143" t="s">
        <v>1315</v>
      </c>
      <c r="I669" s="263" t="str">
        <f t="shared" si="41"/>
        <v xml:space="preserve"> </v>
      </c>
      <c r="J669" s="38" t="str">
        <f>IF(D669&gt;=('28 Populations and thresholds'!$I$79),"YES"," ")</f>
        <v>YES</v>
      </c>
      <c r="K669" s="38" t="str">
        <f>IF(J669="YES"," ",IF(D669&gt;=('28 Populations and thresholds'!$I$79)*0.25,"YES"))</f>
        <v xml:space="preserve"> </v>
      </c>
      <c r="L669" s="38" t="b">
        <f>OR('28 Populations and thresholds'!$J$79="CR",'28 Populations and thresholds'!$J$79="EN",'28 Populations and thresholds'!$J$79="VU")</f>
        <v>0</v>
      </c>
      <c r="M669" s="75">
        <f>D669/'28 Populations and thresholds'!$H$79</f>
        <v>0.01</v>
      </c>
      <c r="N669" s="263" t="str">
        <f t="shared" si="42"/>
        <v xml:space="preserve"> </v>
      </c>
      <c r="O669" s="9"/>
      <c r="P669" s="263" t="str">
        <f t="shared" si="43"/>
        <v xml:space="preserve"> </v>
      </c>
    </row>
    <row r="670" spans="1:16" x14ac:dyDescent="0.2">
      <c r="A670" s="143" t="s">
        <v>1314</v>
      </c>
      <c r="B670" s="40" t="s">
        <v>963</v>
      </c>
      <c r="C670" s="4" t="s">
        <v>3482</v>
      </c>
      <c r="D670" s="41">
        <v>13081</v>
      </c>
      <c r="E670" s="46">
        <v>35674</v>
      </c>
      <c r="F670" s="263" t="str">
        <f t="shared" si="40"/>
        <v xml:space="preserve"> </v>
      </c>
      <c r="G670" s="143" t="s">
        <v>21</v>
      </c>
      <c r="H670" s="143" t="s">
        <v>823</v>
      </c>
      <c r="I670" s="263" t="str">
        <f t="shared" si="41"/>
        <v xml:space="preserve"> </v>
      </c>
      <c r="J670" s="38" t="str">
        <f>IF(D670&gt;=(('28 Populations and thresholds'!$I$205)+('28 Populations and thresholds'!$I$206)+('28 Populations and thresholds'!$I$207)+('28 Populations and thresholds'!$I$208)),"YES"," ")</f>
        <v>YES</v>
      </c>
      <c r="K670" s="38" t="str">
        <f>IF(J670="YES"," ",IF(D670&gt;=(('28 Populations and thresholds'!$I$205)+('28 Populations and thresholds'!$I$206)+('28 Populations and thresholds'!$I$207)+('28 Populations and thresholds'!$I$208))*0.25,"YES"))</f>
        <v xml:space="preserve"> </v>
      </c>
      <c r="L670" s="38" t="b">
        <f>OR('28 Populations and thresholds'!$J$206="CR",'28 Populations and thresholds'!$J$206="EN",'28 Populations and thresholds'!$J$206="VU")</f>
        <v>0</v>
      </c>
      <c r="M670" s="75">
        <f>D670/(('28 Populations and thresholds'!$H$205)+('28 Populations and thresholds'!$H$206)+('28 Populations and thresholds'!$H$207)+('28 Populations and thresholds'!$H$208))</f>
        <v>4.8902762720101686E-3</v>
      </c>
      <c r="N670" s="263" t="str">
        <f t="shared" si="42"/>
        <v xml:space="preserve"> </v>
      </c>
      <c r="O670" s="12" t="s">
        <v>4568</v>
      </c>
      <c r="P670" s="263" t="str">
        <f t="shared" si="43"/>
        <v xml:space="preserve"> </v>
      </c>
    </row>
    <row r="671" spans="1:16" x14ac:dyDescent="0.2">
      <c r="A671" s="143" t="s">
        <v>1314</v>
      </c>
      <c r="B671" s="40" t="s">
        <v>963</v>
      </c>
      <c r="C671" s="4" t="s">
        <v>3446</v>
      </c>
      <c r="D671" s="41">
        <v>120</v>
      </c>
      <c r="E671" s="46">
        <v>35674</v>
      </c>
      <c r="F671" s="263" t="str">
        <f t="shared" si="40"/>
        <v xml:space="preserve"> </v>
      </c>
      <c r="G671" s="143" t="s">
        <v>21</v>
      </c>
      <c r="H671" s="143" t="s">
        <v>823</v>
      </c>
      <c r="I671" s="263" t="str">
        <f t="shared" si="41"/>
        <v xml:space="preserve"> </v>
      </c>
      <c r="J671" s="38" t="str">
        <f>IF(D671&gt;=('28 Populations and thresholds'!$I$144),"YES"," ")</f>
        <v>YES</v>
      </c>
      <c r="K671" s="38" t="str">
        <f>IF(J671="YES"," ",IF(D671&gt;=('28 Populations and thresholds'!$I$144)*0.25,"YES"))</f>
        <v xml:space="preserve"> </v>
      </c>
      <c r="L671" s="38" t="b">
        <f>OR('28 Populations and thresholds'!$J$144="CR",'28 Populations and thresholds'!$J$144="EN",'28 Populations and thresholds'!$J$144="VU")</f>
        <v>0</v>
      </c>
      <c r="M671" s="75">
        <f>D671/'28 Populations and thresholds'!$H$144</f>
        <v>1.2E-2</v>
      </c>
      <c r="N671" s="263" t="str">
        <f t="shared" si="42"/>
        <v xml:space="preserve"> </v>
      </c>
      <c r="O671" s="9"/>
      <c r="P671" s="263" t="str">
        <f t="shared" si="43"/>
        <v xml:space="preserve"> </v>
      </c>
    </row>
    <row r="672" spans="1:16" x14ac:dyDescent="0.2">
      <c r="A672" s="143" t="s">
        <v>1314</v>
      </c>
      <c r="B672" s="40" t="s">
        <v>963</v>
      </c>
      <c r="C672" s="4" t="s">
        <v>3470</v>
      </c>
      <c r="D672" s="41">
        <v>1532</v>
      </c>
      <c r="E672" s="46">
        <v>35674</v>
      </c>
      <c r="F672" s="263" t="str">
        <f t="shared" si="40"/>
        <v xml:space="preserve"> </v>
      </c>
      <c r="G672" s="143" t="s">
        <v>21</v>
      </c>
      <c r="H672" s="143" t="s">
        <v>823</v>
      </c>
      <c r="I672" s="263" t="str">
        <f t="shared" si="41"/>
        <v xml:space="preserve"> </v>
      </c>
      <c r="J672" s="38" t="str">
        <f>IF(D672&gt;=('28 Populations and thresholds'!$I$181),"YES"," ")</f>
        <v>YES</v>
      </c>
      <c r="K672" s="38" t="str">
        <f>IF(J672="YES"," ",IF(D672&gt;=('28 Populations and thresholds'!$I$181)*0.25,"YES"))</f>
        <v xml:space="preserve"> </v>
      </c>
      <c r="L672" s="38" t="b">
        <f>OR('28 Populations and thresholds'!$J$181="CR",'28 Populations and thresholds'!$J$181="EN",'28 Populations and thresholds'!$J$181="VU")</f>
        <v>1</v>
      </c>
      <c r="M672" s="75">
        <f>D672/'28 Populations and thresholds'!$H$181</f>
        <v>4.7875000000000001E-2</v>
      </c>
      <c r="N672" s="263" t="str">
        <f t="shared" si="42"/>
        <v xml:space="preserve"> </v>
      </c>
      <c r="O672" s="9"/>
      <c r="P672" s="263" t="str">
        <f t="shared" si="43"/>
        <v xml:space="preserve"> </v>
      </c>
    </row>
    <row r="673" spans="1:21" x14ac:dyDescent="0.2">
      <c r="A673" s="143" t="s">
        <v>1314</v>
      </c>
      <c r="B673" s="40" t="s">
        <v>963</v>
      </c>
      <c r="C673" s="4" t="s">
        <v>3767</v>
      </c>
      <c r="D673" s="41">
        <v>2206</v>
      </c>
      <c r="E673" s="46">
        <v>35674</v>
      </c>
      <c r="F673" s="263" t="str">
        <f t="shared" si="40"/>
        <v xml:space="preserve"> </v>
      </c>
      <c r="G673" s="143" t="s">
        <v>21</v>
      </c>
      <c r="H673" s="143" t="s">
        <v>823</v>
      </c>
      <c r="I673" s="263" t="str">
        <f t="shared" si="41"/>
        <v xml:space="preserve"> </v>
      </c>
      <c r="J673" s="38" t="str">
        <f>IF(D673&gt;=('28 Populations and thresholds'!$I$195),"YES"," ")</f>
        <v xml:space="preserve"> </v>
      </c>
      <c r="K673" s="38" t="str">
        <f>IF(J673="YES"," ",IF(D673&gt;=('28 Populations and thresholds'!$I$195)*0.25,"YES"))</f>
        <v>YES</v>
      </c>
      <c r="L673" s="38" t="b">
        <f>OR('28 Populations and thresholds'!$J$195="CR",'28 Populations and thresholds'!$J$195="EN",'28 Populations and thresholds'!$J$195="VU")</f>
        <v>1</v>
      </c>
      <c r="M673" s="75">
        <f>D673/'28 Populations and thresholds'!$H$195</f>
        <v>7.6068965517241379E-3</v>
      </c>
      <c r="N673" s="263" t="str">
        <f t="shared" si="42"/>
        <v xml:space="preserve"> </v>
      </c>
      <c r="O673" s="9"/>
      <c r="P673" s="263" t="str">
        <f t="shared" si="43"/>
        <v xml:space="preserve"> </v>
      </c>
    </row>
    <row r="674" spans="1:21" x14ac:dyDescent="0.2">
      <c r="A674" s="12" t="s">
        <v>1314</v>
      </c>
      <c r="B674" s="9" t="s">
        <v>963</v>
      </c>
      <c r="C674" s="4" t="s">
        <v>3391</v>
      </c>
      <c r="D674" s="5">
        <v>56</v>
      </c>
      <c r="E674" s="148">
        <v>32874</v>
      </c>
      <c r="F674" s="263" t="str">
        <f t="shared" si="40"/>
        <v xml:space="preserve"> </v>
      </c>
      <c r="H674" s="13" t="s">
        <v>4019</v>
      </c>
      <c r="I674" s="263" t="str">
        <f t="shared" si="41"/>
        <v xml:space="preserve"> </v>
      </c>
      <c r="J674" s="38" t="str">
        <f>IF(D674&gt;=('28 Populations and thresholds'!$I$121),"YES"," ")</f>
        <v>YES</v>
      </c>
      <c r="K674" s="38" t="str">
        <f>IF(J674="YES"," ",IF(D674&gt;=('28 Populations and thresholds'!$I$121)*0.25,"YES"))</f>
        <v xml:space="preserve"> </v>
      </c>
      <c r="L674" s="38" t="b">
        <f>OR('28 Populations and thresholds'!$J$121="CR",'28 Populations and thresholds'!$J$121="EN",'28 Populations and thresholds'!$J$121="VU")</f>
        <v>1</v>
      </c>
      <c r="M674" s="75">
        <f>D674/'28 Populations and thresholds'!$H$121</f>
        <v>4.8695652173913043E-2</v>
      </c>
      <c r="N674" s="263" t="str">
        <f t="shared" si="42"/>
        <v xml:space="preserve"> </v>
      </c>
      <c r="O674" s="121"/>
      <c r="P674" s="263" t="str">
        <f t="shared" si="43"/>
        <v xml:space="preserve"> </v>
      </c>
    </row>
    <row r="675" spans="1:21" x14ac:dyDescent="0.2">
      <c r="A675" s="143" t="s">
        <v>1314</v>
      </c>
      <c r="B675" s="40" t="s">
        <v>963</v>
      </c>
      <c r="C675" s="4" t="s">
        <v>3452</v>
      </c>
      <c r="D675" s="41">
        <v>3000</v>
      </c>
      <c r="E675" s="46">
        <v>35674</v>
      </c>
      <c r="F675" s="263" t="str">
        <f t="shared" si="40"/>
        <v xml:space="preserve"> </v>
      </c>
      <c r="G675" s="143" t="s">
        <v>21</v>
      </c>
      <c r="H675" s="143" t="s">
        <v>823</v>
      </c>
      <c r="I675" s="263" t="str">
        <f t="shared" si="41"/>
        <v xml:space="preserve"> </v>
      </c>
      <c r="J675" s="38" t="str">
        <f>IF(D675&gt;=('28 Populations and thresholds'!$I$158),"YES"," ")</f>
        <v>YES</v>
      </c>
      <c r="K675" s="38" t="str">
        <f>IF(J675="YES"," ",IF(D675&gt;=('28 Populations and thresholds'!$I$158)*0.25,"YES"))</f>
        <v xml:space="preserve"> </v>
      </c>
      <c r="L675" s="38" t="b">
        <f>OR('28 Populations and thresholds'!$J$158="CR",'28 Populations and thresholds'!$J$158="EN",'28 Populations and thresholds'!$J$158="VU")</f>
        <v>0</v>
      </c>
      <c r="M675" s="75">
        <f>D675/'28 Populations and thresholds'!$H$158</f>
        <v>0.03</v>
      </c>
      <c r="N675" s="263" t="str">
        <f t="shared" si="42"/>
        <v xml:space="preserve"> </v>
      </c>
      <c r="O675" s="9"/>
      <c r="P675" s="263" t="str">
        <f t="shared" si="43"/>
        <v xml:space="preserve"> </v>
      </c>
    </row>
    <row r="676" spans="1:21" x14ac:dyDescent="0.2">
      <c r="A676" s="143" t="s">
        <v>1314</v>
      </c>
      <c r="B676" s="40" t="s">
        <v>963</v>
      </c>
      <c r="C676" s="4" t="s">
        <v>3760</v>
      </c>
      <c r="D676" s="41">
        <v>1140</v>
      </c>
      <c r="E676" s="46">
        <v>35674</v>
      </c>
      <c r="F676" s="263" t="str">
        <f t="shared" si="40"/>
        <v xml:space="preserve"> </v>
      </c>
      <c r="G676" s="143" t="s">
        <v>21</v>
      </c>
      <c r="H676" s="143" t="s">
        <v>823</v>
      </c>
      <c r="I676" s="263" t="str">
        <f t="shared" si="41"/>
        <v xml:space="preserve"> </v>
      </c>
      <c r="J676" s="38" t="str">
        <f>IF(D676&gt;=('28 Populations and thresholds'!$I$186),"YES"," ")</f>
        <v>YES</v>
      </c>
      <c r="K676" s="38" t="str">
        <f>IF(J676="YES"," ",IF(D676&gt;=('28 Populations and thresholds'!$I$186)*0.25,"YES"))</f>
        <v xml:space="preserve"> </v>
      </c>
      <c r="L676" s="38" t="b">
        <f>OR('28 Populations and thresholds'!$J$186="CR",'28 Populations and thresholds'!$J$186="EN",'28 Populations and thresholds'!$J$186="VU")</f>
        <v>0</v>
      </c>
      <c r="M676" s="75">
        <f>D676/'28 Populations and thresholds'!$H$186</f>
        <v>1.14E-3</v>
      </c>
      <c r="N676" s="263" t="str">
        <f t="shared" si="42"/>
        <v xml:space="preserve"> </v>
      </c>
      <c r="P676" s="263" t="str">
        <f t="shared" si="43"/>
        <v xml:space="preserve"> </v>
      </c>
    </row>
    <row r="677" spans="1:21" x14ac:dyDescent="0.2">
      <c r="A677" s="143" t="s">
        <v>1314</v>
      </c>
      <c r="B677" s="40" t="s">
        <v>963</v>
      </c>
      <c r="C677" s="40" t="s">
        <v>3799</v>
      </c>
      <c r="D677" s="41">
        <v>8140</v>
      </c>
      <c r="E677" s="46">
        <v>35674</v>
      </c>
      <c r="F677" s="263" t="str">
        <f t="shared" si="40"/>
        <v xml:space="preserve"> </v>
      </c>
      <c r="G677" s="143" t="s">
        <v>21</v>
      </c>
      <c r="H677" s="143" t="s">
        <v>823</v>
      </c>
      <c r="I677" s="263" t="str">
        <f t="shared" si="41"/>
        <v xml:space="preserve"> </v>
      </c>
      <c r="J677" s="38" t="str">
        <f>IF(D677&gt;=(('28 Populations and thresholds'!$I$196)+('28 Populations and thresholds'!$I$197)),"YES"," ")</f>
        <v>YES</v>
      </c>
      <c r="K677" s="38" t="str">
        <f>IF(J677="YES"," ",IF(D677&gt;=(('28 Populations and thresholds'!$I$196)+('28 Populations and thresholds'!$I$197))*0.25,"YES"))</f>
        <v xml:space="preserve"> </v>
      </c>
      <c r="L677" s="38" t="b">
        <f>OR('28 Populations and thresholds'!$J$197="CR",'28 Populations and thresholds'!$J$197="EN",'28 Populations and thresholds'!$J$197="VU")</f>
        <v>0</v>
      </c>
      <c r="M677" s="75">
        <f>D677/(('28 Populations and thresholds'!$H$196)+('28 Populations and thresholds'!$H$197))</f>
        <v>6.6721311475409842E-2</v>
      </c>
      <c r="N677" s="263" t="str">
        <f t="shared" si="42"/>
        <v xml:space="preserve"> </v>
      </c>
      <c r="O677" s="12" t="s">
        <v>4568</v>
      </c>
      <c r="P677" s="263" t="str">
        <f t="shared" si="43"/>
        <v xml:space="preserve"> </v>
      </c>
    </row>
    <row r="678" spans="1:21" x14ac:dyDescent="0.2">
      <c r="A678" s="12" t="s">
        <v>1314</v>
      </c>
      <c r="B678" s="65" t="s">
        <v>963</v>
      </c>
      <c r="C678" s="4" t="s">
        <v>3398</v>
      </c>
      <c r="D678" s="5">
        <v>13</v>
      </c>
      <c r="E678" s="104">
        <v>1990</v>
      </c>
      <c r="F678" s="263" t="str">
        <f t="shared" si="40"/>
        <v xml:space="preserve"> </v>
      </c>
      <c r="H678" s="13" t="s">
        <v>4019</v>
      </c>
      <c r="I678" s="263" t="str">
        <f t="shared" si="41"/>
        <v xml:space="preserve"> </v>
      </c>
      <c r="J678" s="38" t="str">
        <f>IF(D678&gt;=('28 Populations and thresholds'!$I$123),"YES"," ")</f>
        <v>YES</v>
      </c>
      <c r="K678" s="38" t="str">
        <f>IF(J678="YES"," ",IF(D678&gt;=('28 Populations and thresholds'!$I$123)*0.25,"YES"))</f>
        <v xml:space="preserve"> </v>
      </c>
      <c r="L678" s="38" t="b">
        <f>OR('28 Populations and thresholds'!$J$123="CR",'28 Populations and thresholds'!$J$123="EN",'28 Populations and thresholds'!$J$123="VU")</f>
        <v>1</v>
      </c>
      <c r="M678" s="75">
        <f>D678/'28 Populations and thresholds'!$H$123</f>
        <v>2.5999999999999999E-2</v>
      </c>
      <c r="N678" s="263" t="str">
        <f t="shared" si="42"/>
        <v xml:space="preserve"> </v>
      </c>
      <c r="O678" s="121"/>
      <c r="P678" s="263" t="str">
        <f t="shared" si="43"/>
        <v xml:space="preserve"> </v>
      </c>
    </row>
    <row r="679" spans="1:21" x14ac:dyDescent="0.2">
      <c r="A679" s="143" t="s">
        <v>1314</v>
      </c>
      <c r="B679" s="40" t="s">
        <v>963</v>
      </c>
      <c r="C679" s="4" t="s">
        <v>3777</v>
      </c>
      <c r="D679" s="41">
        <v>1728</v>
      </c>
      <c r="E679" s="46">
        <v>35674</v>
      </c>
      <c r="F679" s="263" t="str">
        <f t="shared" si="40"/>
        <v xml:space="preserve"> </v>
      </c>
      <c r="G679" s="143" t="s">
        <v>21</v>
      </c>
      <c r="H679" s="143" t="s">
        <v>823</v>
      </c>
      <c r="I679" s="263" t="str">
        <f t="shared" si="41"/>
        <v xml:space="preserve"> </v>
      </c>
      <c r="J679" s="38" t="str">
        <f>IF(D679&gt;=('28 Populations and thresholds'!$I$211),"YES"," ")</f>
        <v>YES</v>
      </c>
      <c r="K679" s="38" t="str">
        <f>IF(J679="YES"," ",IF(D679&gt;=('28 Populations and thresholds'!$I$211)*0.25,"YES"))</f>
        <v xml:space="preserve"> </v>
      </c>
      <c r="L679" s="38" t="b">
        <f>OR('28 Populations and thresholds'!$J$211="CR",'28 Populations and thresholds'!$J$211="EN",'28 Populations and thresholds'!$J$211="VU")</f>
        <v>0</v>
      </c>
      <c r="M679" s="75">
        <f>D679/'28 Populations and thresholds'!$H$211</f>
        <v>1.7279999999999999E-3</v>
      </c>
      <c r="N679" s="263" t="str">
        <f t="shared" si="42"/>
        <v xml:space="preserve"> </v>
      </c>
      <c r="P679" s="263" t="str">
        <f t="shared" si="43"/>
        <v xml:space="preserve"> </v>
      </c>
    </row>
    <row r="680" spans="1:21" x14ac:dyDescent="0.2">
      <c r="A680" s="143" t="s">
        <v>1314</v>
      </c>
      <c r="B680" s="40" t="s">
        <v>963</v>
      </c>
      <c r="C680" s="4" t="s">
        <v>3770</v>
      </c>
      <c r="D680" s="41">
        <v>2900</v>
      </c>
      <c r="E680" s="46">
        <v>35674</v>
      </c>
      <c r="F680" s="263" t="str">
        <f t="shared" si="40"/>
        <v xml:space="preserve"> </v>
      </c>
      <c r="G680" s="143" t="s">
        <v>21</v>
      </c>
      <c r="H680" s="143" t="s">
        <v>823</v>
      </c>
      <c r="I680" s="263" t="str">
        <f t="shared" si="41"/>
        <v xml:space="preserve"> </v>
      </c>
      <c r="J680" s="38" t="str">
        <f>IF(D680&gt;=('28 Populations and thresholds'!$I$199),"YES"," ")</f>
        <v xml:space="preserve"> </v>
      </c>
      <c r="K680" s="38" t="str">
        <f>IF(J680="YES"," ",IF(D680&gt;=('28 Populations and thresholds'!$I$199)*0.25,"YES"))</f>
        <v>YES</v>
      </c>
      <c r="L680" s="38" t="b">
        <f>OR('28 Populations and thresholds'!$J$199="CR",'28 Populations and thresholds'!$J$199="EN",'28 Populations and thresholds'!$J$199="VU")</f>
        <v>0</v>
      </c>
      <c r="M680" s="75">
        <f>D680/'28 Populations and thresholds'!$H$199</f>
        <v>9.2063492063492059E-3</v>
      </c>
      <c r="N680" s="263" t="str">
        <f t="shared" si="42"/>
        <v xml:space="preserve"> </v>
      </c>
      <c r="O680" s="9"/>
      <c r="P680" s="263" t="str">
        <f t="shared" si="43"/>
        <v xml:space="preserve"> </v>
      </c>
    </row>
    <row r="681" spans="1:21" x14ac:dyDescent="0.2">
      <c r="A681" s="143" t="s">
        <v>1314</v>
      </c>
      <c r="B681" s="40" t="s">
        <v>963</v>
      </c>
      <c r="C681" s="4" t="s">
        <v>3473</v>
      </c>
      <c r="D681" s="41">
        <v>3515</v>
      </c>
      <c r="E681" s="46">
        <v>35674</v>
      </c>
      <c r="F681" s="263" t="str">
        <f t="shared" si="40"/>
        <v xml:space="preserve"> </v>
      </c>
      <c r="G681" s="143" t="s">
        <v>21</v>
      </c>
      <c r="H681" s="143" t="s">
        <v>823</v>
      </c>
      <c r="I681" s="263" t="str">
        <f t="shared" si="41"/>
        <v xml:space="preserve"> </v>
      </c>
      <c r="J681" s="38" t="str">
        <f>IF(D681&gt;=('28 Populations and thresholds'!$I$190),"YES"," ")</f>
        <v>YES</v>
      </c>
      <c r="K681" s="38" t="str">
        <f>IF(J681="YES"," ",IF(D681&gt;=('28 Populations and thresholds'!$I$190)*0.25,"YES"))</f>
        <v xml:space="preserve"> </v>
      </c>
      <c r="L681" s="38" t="b">
        <f>OR('28 Populations and thresholds'!$J$190="CR",'28 Populations and thresholds'!$J$190="EN",'28 Populations and thresholds'!$J$190="VU")</f>
        <v>0</v>
      </c>
      <c r="M681" s="75">
        <f>D681/'28 Populations and thresholds'!$H$190</f>
        <v>3.5150000000000001E-2</v>
      </c>
      <c r="N681" s="263" t="str">
        <f t="shared" si="42"/>
        <v xml:space="preserve"> </v>
      </c>
      <c r="P681" s="263" t="str">
        <f t="shared" si="43"/>
        <v xml:space="preserve"> </v>
      </c>
    </row>
    <row r="682" spans="1:21" x14ac:dyDescent="0.2">
      <c r="A682" s="275" t="s">
        <v>1314</v>
      </c>
      <c r="B682" s="269" t="s">
        <v>4132</v>
      </c>
      <c r="C682" s="269" t="s">
        <v>1732</v>
      </c>
      <c r="D682" s="279">
        <v>525</v>
      </c>
      <c r="E682" s="281">
        <v>36586</v>
      </c>
      <c r="F682" s="263" t="str">
        <f t="shared" si="40"/>
        <v xml:space="preserve"> </v>
      </c>
      <c r="G682" s="275" t="s">
        <v>4019</v>
      </c>
      <c r="H682" s="275"/>
      <c r="I682" s="263" t="str">
        <f t="shared" si="41"/>
        <v xml:space="preserve"> </v>
      </c>
      <c r="J682" s="272" t="str">
        <f>IF(D682&gt;=('28 Populations and thresholds'!$I$221),"YES"," ")</f>
        <v>YES</v>
      </c>
      <c r="K682" s="272" t="str">
        <f>IF(J682="YES"," ",IF(D682&gt;=('28 Populations and thresholds'!$I$221)*0.25,"YES"))</f>
        <v xml:space="preserve"> </v>
      </c>
      <c r="L682" s="272" t="b">
        <f>OR('28 Populations and thresholds'!$J$221="CR",'28 Populations and thresholds'!$J$221="EN",'28 Populations and thresholds'!$J$221="VU")</f>
        <v>1</v>
      </c>
      <c r="M682" s="273">
        <f>D682/'28 Populations and thresholds'!$H$221</f>
        <v>5.46875E-2</v>
      </c>
      <c r="N682" s="263" t="str">
        <f t="shared" si="42"/>
        <v xml:space="preserve"> </v>
      </c>
      <c r="O682" s="275"/>
      <c r="P682" s="263" t="str">
        <f t="shared" si="43"/>
        <v xml:space="preserve"> </v>
      </c>
    </row>
    <row r="683" spans="1:21" x14ac:dyDescent="0.2">
      <c r="A683" s="143" t="s">
        <v>1314</v>
      </c>
      <c r="B683" s="40" t="s">
        <v>1342</v>
      </c>
      <c r="C683" s="111" t="s">
        <v>3540</v>
      </c>
      <c r="D683" s="45">
        <v>1144</v>
      </c>
      <c r="E683" s="47" t="s">
        <v>1332</v>
      </c>
      <c r="F683" s="263" t="str">
        <f t="shared" si="40"/>
        <v xml:space="preserve"> </v>
      </c>
      <c r="G683" s="143" t="s">
        <v>15</v>
      </c>
      <c r="H683" s="143" t="s">
        <v>1315</v>
      </c>
      <c r="I683" s="263" t="str">
        <f t="shared" si="41"/>
        <v xml:space="preserve"> </v>
      </c>
      <c r="J683" s="38" t="str">
        <f>IF(D683&gt;=('28 Populations and thresholds'!$I$60),"YES"," ")</f>
        <v>YES</v>
      </c>
      <c r="K683" s="38" t="str">
        <f>IF(J683="YES"," ",IF(D683&gt;=('28 Populations and thresholds'!$I$60)*0.25,"YES"))</f>
        <v xml:space="preserve"> </v>
      </c>
      <c r="L683" s="38" t="b">
        <f>OR('28 Populations and thresholds'!$J$60="CR",'28 Populations and thresholds'!$J$60="EN",'28 Populations and thresholds'!$J$60="VU")</f>
        <v>1</v>
      </c>
      <c r="M683" s="75">
        <f>D683/'28 Populations and thresholds'!$H$60</f>
        <v>1.4666666666666666E-2</v>
      </c>
      <c r="N683" s="263" t="str">
        <f t="shared" si="42"/>
        <v xml:space="preserve"> </v>
      </c>
      <c r="O683" s="9"/>
      <c r="P683" s="263" t="str">
        <f t="shared" si="43"/>
        <v xml:space="preserve"> </v>
      </c>
      <c r="Q683" s="4"/>
      <c r="R683" s="4"/>
      <c r="S683" s="4"/>
      <c r="T683" s="4"/>
      <c r="U683" s="4"/>
    </row>
    <row r="684" spans="1:21" x14ac:dyDescent="0.2">
      <c r="A684" s="267" t="s">
        <v>1314</v>
      </c>
      <c r="B684" s="268" t="s">
        <v>1343</v>
      </c>
      <c r="C684" s="269" t="s">
        <v>3676</v>
      </c>
      <c r="D684" s="298">
        <v>64</v>
      </c>
      <c r="E684" s="294" t="s">
        <v>1332</v>
      </c>
      <c r="F684" s="263" t="str">
        <f t="shared" si="40"/>
        <v xml:space="preserve"> </v>
      </c>
      <c r="G684" s="267" t="s">
        <v>15</v>
      </c>
      <c r="H684" s="267" t="s">
        <v>1315</v>
      </c>
      <c r="I684" s="263" t="str">
        <f t="shared" si="41"/>
        <v xml:space="preserve"> </v>
      </c>
      <c r="J684" s="272" t="str">
        <f>IF(D684&gt;=('28 Populations and thresholds'!$I$96),"YES"," ")</f>
        <v>YES</v>
      </c>
      <c r="K684" s="272" t="str">
        <f>IF(J684="YES"," ",IF(D684&gt;=('28 Populations and thresholds'!$I$96)*0.25,"YES"))</f>
        <v xml:space="preserve"> </v>
      </c>
      <c r="L684" s="272" t="b">
        <f>OR('28 Populations and thresholds'!$J$96="CR",'28 Populations and thresholds'!$J$96="EN",'28 Populations and thresholds'!$J$96="VU")</f>
        <v>1</v>
      </c>
      <c r="M684" s="273">
        <f>D684/'28 Populations and thresholds'!$H$96</f>
        <v>6.4000000000000001E-2</v>
      </c>
      <c r="N684" s="263" t="str">
        <f t="shared" si="42"/>
        <v xml:space="preserve"> </v>
      </c>
      <c r="O684" s="275"/>
      <c r="P684" s="263" t="str">
        <f t="shared" si="43"/>
        <v xml:space="preserve"> </v>
      </c>
    </row>
    <row r="685" spans="1:21" x14ac:dyDescent="0.2">
      <c r="A685" s="267" t="s">
        <v>1314</v>
      </c>
      <c r="B685" s="268" t="s">
        <v>1343</v>
      </c>
      <c r="C685" s="269" t="s">
        <v>3552</v>
      </c>
      <c r="D685" s="270">
        <v>1910</v>
      </c>
      <c r="E685" s="294" t="s">
        <v>1332</v>
      </c>
      <c r="F685" s="263" t="str">
        <f t="shared" si="40"/>
        <v xml:space="preserve"> </v>
      </c>
      <c r="G685" s="267" t="s">
        <v>15</v>
      </c>
      <c r="H685" s="267" t="s">
        <v>1315</v>
      </c>
      <c r="I685" s="263" t="str">
        <f t="shared" si="41"/>
        <v xml:space="preserve"> </v>
      </c>
      <c r="J685" s="272" t="str">
        <f>IF(D685&gt;=('28 Populations and thresholds'!$I$77),"YES"," ")</f>
        <v>YES</v>
      </c>
      <c r="K685" s="272" t="str">
        <f>IF(J685="YES"," ",IF(D685&gt;=('28 Populations and thresholds'!$I$77)*0.25,"YES"))</f>
        <v xml:space="preserve"> </v>
      </c>
      <c r="L685" s="272" t="b">
        <f>OR('28 Populations and thresholds'!$J$77="CR",'28 Populations and thresholds'!$J$77="EN",'28 Populations and thresholds'!$J$77="VU")</f>
        <v>0</v>
      </c>
      <c r="M685" s="273">
        <f>D685/'28 Populations and thresholds'!$H$77</f>
        <v>1.9099999999999999E-2</v>
      </c>
      <c r="N685" s="263" t="str">
        <f t="shared" si="42"/>
        <v xml:space="preserve"> </v>
      </c>
      <c r="O685" s="269"/>
      <c r="P685" s="263" t="str">
        <f t="shared" si="43"/>
        <v xml:space="preserve"> </v>
      </c>
    </row>
    <row r="686" spans="1:21" x14ac:dyDescent="0.2">
      <c r="A686" s="267" t="s">
        <v>1314</v>
      </c>
      <c r="B686" s="268" t="s">
        <v>1343</v>
      </c>
      <c r="C686" s="280" t="s">
        <v>3540</v>
      </c>
      <c r="D686" s="270">
        <v>1198</v>
      </c>
      <c r="E686" s="294" t="s">
        <v>1332</v>
      </c>
      <c r="F686" s="263" t="str">
        <f t="shared" si="40"/>
        <v xml:space="preserve"> </v>
      </c>
      <c r="G686" s="267" t="s">
        <v>15</v>
      </c>
      <c r="H686" s="267" t="s">
        <v>1315</v>
      </c>
      <c r="I686" s="263" t="str">
        <f t="shared" si="41"/>
        <v xml:space="preserve"> </v>
      </c>
      <c r="J686" s="272" t="str">
        <f>IF(D686&gt;=('28 Populations and thresholds'!$I$60),"YES"," ")</f>
        <v>YES</v>
      </c>
      <c r="K686" s="272" t="str">
        <f>IF(J686="YES"," ",IF(D686&gt;=('28 Populations and thresholds'!$I$60)*0.25,"YES"))</f>
        <v xml:space="preserve"> </v>
      </c>
      <c r="L686" s="272" t="b">
        <f>OR('28 Populations and thresholds'!$J$60="CR",'28 Populations and thresholds'!$J$60="EN",'28 Populations and thresholds'!$J$60="VU")</f>
        <v>1</v>
      </c>
      <c r="M686" s="273">
        <f>D686/'28 Populations and thresholds'!$H$60</f>
        <v>1.5358974358974358E-2</v>
      </c>
      <c r="N686" s="263" t="str">
        <f t="shared" si="42"/>
        <v xml:space="preserve"> </v>
      </c>
      <c r="O686" s="269"/>
      <c r="P686" s="263" t="str">
        <f t="shared" si="43"/>
        <v xml:space="preserve"> </v>
      </c>
      <c r="Q686" s="4"/>
      <c r="R686" s="4"/>
      <c r="S686" s="4"/>
      <c r="T686" s="4"/>
      <c r="U686" s="4"/>
    </row>
    <row r="687" spans="1:21" x14ac:dyDescent="0.2">
      <c r="A687" s="12" t="s">
        <v>1314</v>
      </c>
      <c r="B687" s="9" t="s">
        <v>4129</v>
      </c>
      <c r="C687" s="4" t="s">
        <v>1732</v>
      </c>
      <c r="D687" s="5">
        <v>110</v>
      </c>
      <c r="E687" s="148">
        <v>35765</v>
      </c>
      <c r="F687" s="263" t="str">
        <f t="shared" si="40"/>
        <v xml:space="preserve"> </v>
      </c>
      <c r="G687" s="13" t="s">
        <v>4019</v>
      </c>
      <c r="I687" s="263" t="str">
        <f t="shared" si="41"/>
        <v xml:space="preserve"> </v>
      </c>
      <c r="J687" s="38" t="str">
        <f>IF(D687&gt;=('28 Populations and thresholds'!$I$221),"YES"," ")</f>
        <v>YES</v>
      </c>
      <c r="K687" s="38" t="str">
        <f>IF(J687="YES"," ",IF(D687&gt;=('28 Populations and thresholds'!$I$221)*0.25,"YES"))</f>
        <v xml:space="preserve"> </v>
      </c>
      <c r="L687" s="38" t="b">
        <f>OR('28 Populations and thresholds'!$J$221="CR",'28 Populations and thresholds'!$J$221="EN",'28 Populations and thresholds'!$J$221="VU")</f>
        <v>1</v>
      </c>
      <c r="M687" s="75">
        <f>D687/'28 Populations and thresholds'!$H$221</f>
        <v>1.1458333333333333E-2</v>
      </c>
      <c r="N687" s="263" t="str">
        <f t="shared" si="42"/>
        <v xml:space="preserve"> </v>
      </c>
      <c r="P687" s="263" t="str">
        <f t="shared" si="43"/>
        <v xml:space="preserve"> </v>
      </c>
    </row>
    <row r="688" spans="1:21" x14ac:dyDescent="0.2">
      <c r="A688" s="275" t="s">
        <v>1314</v>
      </c>
      <c r="B688" s="268" t="s">
        <v>4634</v>
      </c>
      <c r="C688" s="269" t="s">
        <v>3676</v>
      </c>
      <c r="D688" s="279">
        <v>253</v>
      </c>
      <c r="E688" s="274">
        <v>1996</v>
      </c>
      <c r="F688" s="263" t="str">
        <f t="shared" si="40"/>
        <v xml:space="preserve"> </v>
      </c>
      <c r="G688" s="275" t="s">
        <v>139</v>
      </c>
      <c r="H688" s="275" t="s">
        <v>3388</v>
      </c>
      <c r="I688" s="263" t="str">
        <f t="shared" si="41"/>
        <v xml:space="preserve"> </v>
      </c>
      <c r="J688" s="272" t="str">
        <f>IF(D688&gt;=('28 Populations and thresholds'!$I$96),"YES"," ")</f>
        <v>YES</v>
      </c>
      <c r="K688" s="272" t="str">
        <f>IF(J688="YES"," ",IF(D688&gt;=('28 Populations and thresholds'!$I$96)*0.25,"YES"))</f>
        <v xml:space="preserve"> </v>
      </c>
      <c r="L688" s="272" t="b">
        <f>OR('28 Populations and thresholds'!$J$96="CR",'28 Populations and thresholds'!$J$96="EN",'28 Populations and thresholds'!$J$96="VU")</f>
        <v>1</v>
      </c>
      <c r="M688" s="273">
        <f>D688/'28 Populations and thresholds'!$H$96</f>
        <v>0.253</v>
      </c>
      <c r="N688" s="263" t="str">
        <f t="shared" si="42"/>
        <v xml:space="preserve"> </v>
      </c>
      <c r="O688" s="275"/>
      <c r="P688" s="263" t="str">
        <f t="shared" si="43"/>
        <v xml:space="preserve"> </v>
      </c>
    </row>
    <row r="689" spans="1:16" x14ac:dyDescent="0.2">
      <c r="A689" s="267" t="s">
        <v>1314</v>
      </c>
      <c r="B689" s="268" t="s">
        <v>4634</v>
      </c>
      <c r="C689" s="269" t="s">
        <v>3594</v>
      </c>
      <c r="D689" s="270">
        <v>6734</v>
      </c>
      <c r="E689" s="294" t="s">
        <v>1316</v>
      </c>
      <c r="F689" s="263" t="str">
        <f t="shared" si="40"/>
        <v xml:space="preserve"> </v>
      </c>
      <c r="G689" s="267" t="s">
        <v>15</v>
      </c>
      <c r="H689" s="267" t="s">
        <v>1315</v>
      </c>
      <c r="I689" s="263" t="str">
        <f t="shared" si="41"/>
        <v xml:space="preserve"> </v>
      </c>
      <c r="J689" s="272" t="str">
        <f>IF(D689&gt;=('28 Populations and thresholds'!$I$87),"YES"," ")</f>
        <v>YES</v>
      </c>
      <c r="K689" s="272" t="str">
        <f>IF(J689="YES"," ",IF(D689&gt;=('28 Populations and thresholds'!$I$87)*0.25,"YES"))</f>
        <v xml:space="preserve"> </v>
      </c>
      <c r="L689" s="272" t="b">
        <f>OR('28 Populations and thresholds'!$J$87="CR",'28 Populations and thresholds'!$J$87="EN",'28 Populations and thresholds'!$J$87="VU")</f>
        <v>0</v>
      </c>
      <c r="M689" s="273">
        <f>D689/'28 Populations and thresholds'!$H$87</f>
        <v>6.7340000000000004E-3</v>
      </c>
      <c r="N689" s="263" t="str">
        <f t="shared" si="42"/>
        <v xml:space="preserve"> </v>
      </c>
      <c r="O689" s="275"/>
      <c r="P689" s="263" t="str">
        <f t="shared" si="43"/>
        <v xml:space="preserve"> </v>
      </c>
    </row>
    <row r="690" spans="1:16" x14ac:dyDescent="0.2">
      <c r="A690" s="275" t="s">
        <v>1314</v>
      </c>
      <c r="B690" s="268" t="s">
        <v>4634</v>
      </c>
      <c r="C690" s="269" t="s">
        <v>3666</v>
      </c>
      <c r="D690" s="291">
        <v>33191</v>
      </c>
      <c r="E690" s="281">
        <v>40544</v>
      </c>
      <c r="F690" s="263" t="str">
        <f t="shared" si="40"/>
        <v xml:space="preserve"> </v>
      </c>
      <c r="G690" s="275"/>
      <c r="H690" s="269" t="s">
        <v>4415</v>
      </c>
      <c r="I690" s="263" t="str">
        <f t="shared" si="41"/>
        <v xml:space="preserve"> </v>
      </c>
      <c r="J690" s="272" t="str">
        <f>IF(D690&gt;=(('28 Populations and thresholds'!$I$62)+('28 Populations and thresholds'!$I$63)+('28 Populations and thresholds'!$I$65)),"YES"," ")</f>
        <v>YES</v>
      </c>
      <c r="K690" s="272" t="str">
        <f>IF(J690="YES"," ",IF(D690&gt;=(('28 Populations and thresholds'!$I$62)+('28 Populations and thresholds'!$I$63)+('28 Populations and thresholds'!$I$65))*0.25,"YES"))</f>
        <v xml:space="preserve"> </v>
      </c>
      <c r="L690" s="272" t="b">
        <f>OR('28 Populations and thresholds'!$J$62="CR",'28 Populations and thresholds'!$J$62="EN",'28 Populations and thresholds'!$J$62="VU")</f>
        <v>0</v>
      </c>
      <c r="M690" s="273">
        <f>D690/(('28 Populations and thresholds'!$H$62)+('28 Populations and thresholds'!$H$63)+('28 Populations and thresholds'!$H$65))</f>
        <v>0.18966285714285713</v>
      </c>
      <c r="N690" s="263" t="str">
        <f t="shared" si="42"/>
        <v xml:space="preserve"> </v>
      </c>
      <c r="O690" s="275" t="s">
        <v>4550</v>
      </c>
      <c r="P690" s="263" t="str">
        <f t="shared" si="43"/>
        <v xml:space="preserve"> </v>
      </c>
    </row>
    <row r="691" spans="1:16" x14ac:dyDescent="0.2">
      <c r="A691" s="267" t="s">
        <v>1314</v>
      </c>
      <c r="B691" s="268" t="s">
        <v>4634</v>
      </c>
      <c r="C691" s="269" t="s">
        <v>1677</v>
      </c>
      <c r="D691" s="279">
        <v>13</v>
      </c>
      <c r="E691" s="284" t="s">
        <v>207</v>
      </c>
      <c r="F691" s="263" t="str">
        <f t="shared" si="40"/>
        <v xml:space="preserve"> </v>
      </c>
      <c r="G691" s="275" t="s">
        <v>139</v>
      </c>
      <c r="H691" s="275"/>
      <c r="I691" s="263" t="str">
        <f t="shared" si="41"/>
        <v xml:space="preserve"> </v>
      </c>
      <c r="J691" s="272" t="str">
        <f>IF(D691&gt;=('28 Populations and thresholds'!$I$44),"YES"," ")</f>
        <v>YES</v>
      </c>
      <c r="K691" s="272" t="str">
        <f>IF(J691="YES"," ",IF(D691&gt;=('28 Populations and thresholds'!$I$44)*0.25,"YES"))</f>
        <v xml:space="preserve"> </v>
      </c>
      <c r="L691" s="272" t="b">
        <f>OR('28 Populations and thresholds'!$J$44="CR",'28 Populations and thresholds'!$J$44="EN",'28 Populations and thresholds'!$J$44="VU")</f>
        <v>0</v>
      </c>
      <c r="M691" s="273">
        <f>D691/'28 Populations and thresholds'!$H$44</f>
        <v>2.5999999999999999E-2</v>
      </c>
      <c r="N691" s="263" t="str">
        <f t="shared" si="42"/>
        <v xml:space="preserve"> </v>
      </c>
      <c r="O691" s="282"/>
      <c r="P691" s="263" t="str">
        <f t="shared" si="43"/>
        <v xml:space="preserve"> </v>
      </c>
    </row>
    <row r="692" spans="1:16" x14ac:dyDescent="0.2">
      <c r="A692" s="275" t="s">
        <v>1314</v>
      </c>
      <c r="B692" s="268" t="s">
        <v>4634</v>
      </c>
      <c r="C692" s="269" t="s">
        <v>1755</v>
      </c>
      <c r="D692" s="279">
        <v>306</v>
      </c>
      <c r="E692" s="284" t="s">
        <v>240</v>
      </c>
      <c r="F692" s="263" t="str">
        <f t="shared" si="40"/>
        <v xml:space="preserve"> </v>
      </c>
      <c r="G692" s="275" t="s">
        <v>139</v>
      </c>
      <c r="H692" s="275"/>
      <c r="I692" s="263" t="str">
        <f t="shared" si="41"/>
        <v xml:space="preserve"> </v>
      </c>
      <c r="J692" s="272" t="str">
        <f>IF(D692&gt;=('28 Populations and thresholds'!$I$226),"YES"," ")</f>
        <v>YES</v>
      </c>
      <c r="K692" s="272" t="str">
        <f>IF(J692="YES"," ",IF(D692&gt;=('28 Populations and thresholds'!$I$226)*0.25,"YES"))</f>
        <v xml:space="preserve"> </v>
      </c>
      <c r="L692" s="272" t="b">
        <f>OR('28 Populations and thresholds'!$J$226="CR",'28 Populations and thresholds'!$J$226="EN",'28 Populations and thresholds'!$J$226="VU")</f>
        <v>0</v>
      </c>
      <c r="M692" s="273">
        <f>D692/'28 Populations and thresholds'!$H$226</f>
        <v>1.2239999999999999E-2</v>
      </c>
      <c r="N692" s="263" t="str">
        <f t="shared" si="42"/>
        <v xml:space="preserve"> </v>
      </c>
      <c r="O692" s="275"/>
      <c r="P692" s="263" t="str">
        <f t="shared" si="43"/>
        <v xml:space="preserve"> </v>
      </c>
    </row>
    <row r="693" spans="1:16" x14ac:dyDescent="0.2">
      <c r="A693" s="275" t="s">
        <v>1314</v>
      </c>
      <c r="B693" s="268" t="s">
        <v>4634</v>
      </c>
      <c r="C693" s="269" t="s">
        <v>1707</v>
      </c>
      <c r="D693" s="279">
        <v>25000</v>
      </c>
      <c r="E693" s="284" t="s">
        <v>251</v>
      </c>
      <c r="F693" s="263" t="str">
        <f t="shared" si="40"/>
        <v xml:space="preserve"> </v>
      </c>
      <c r="G693" s="275" t="s">
        <v>139</v>
      </c>
      <c r="H693" s="275"/>
      <c r="I693" s="263" t="str">
        <f t="shared" si="41"/>
        <v xml:space="preserve"> </v>
      </c>
      <c r="J693" s="272" t="str">
        <f>IF(D693&gt;=('28 Populations and thresholds'!$I$140),"YES"," ")</f>
        <v>YES</v>
      </c>
      <c r="K693" s="272" t="str">
        <f>IF(J693="YES"," ",IF(D693&gt;=('28 Populations and thresholds'!$I$140)*0.25,"YES"))</f>
        <v xml:space="preserve"> </v>
      </c>
      <c r="L693" s="272" t="b">
        <f>OR('28 Populations and thresholds'!$J$140="CR",'28 Populations and thresholds'!$J$140="EN",'28 Populations and thresholds'!$J$140="VU")</f>
        <v>0</v>
      </c>
      <c r="M693" s="273">
        <f>D693/'28 Populations and thresholds'!$H$140</f>
        <v>2.4999975000025002E-2</v>
      </c>
      <c r="N693" s="263" t="str">
        <f t="shared" si="42"/>
        <v xml:space="preserve"> </v>
      </c>
      <c r="O693" s="275"/>
      <c r="P693" s="263" t="str">
        <f t="shared" si="43"/>
        <v xml:space="preserve"> </v>
      </c>
    </row>
    <row r="694" spans="1:16" x14ac:dyDescent="0.2">
      <c r="A694" s="275" t="s">
        <v>1314</v>
      </c>
      <c r="B694" s="268" t="s">
        <v>4634</v>
      </c>
      <c r="C694" s="269" t="s">
        <v>3424</v>
      </c>
      <c r="D694" s="279">
        <v>560</v>
      </c>
      <c r="E694" s="274">
        <v>1999</v>
      </c>
      <c r="F694" s="263" t="str">
        <f t="shared" si="40"/>
        <v xml:space="preserve"> </v>
      </c>
      <c r="G694" s="275" t="s">
        <v>139</v>
      </c>
      <c r="H694" s="275" t="s">
        <v>3388</v>
      </c>
      <c r="I694" s="263" t="str">
        <f t="shared" si="41"/>
        <v xml:space="preserve"> </v>
      </c>
      <c r="J694" s="272" t="str">
        <f>IF(D694&gt;=('28 Populations and thresholds'!$I$119),"YES"," ")</f>
        <v>YES</v>
      </c>
      <c r="K694" s="272" t="str">
        <f>IF(J694="YES"," ",IF(D694&gt;=('28 Populations and thresholds'!$I$119)*0.25,"YES"))</f>
        <v xml:space="preserve"> </v>
      </c>
      <c r="L694" s="272" t="b">
        <f>OR('28 Populations and thresholds'!$J$119="CR",'28 Populations and thresholds'!$J$119="EN",'28 Populations and thresholds'!$J$119="VU")</f>
        <v>0</v>
      </c>
      <c r="M694" s="273">
        <f>D694/'28 Populations and thresholds'!$H$119</f>
        <v>2.5454545454545455E-2</v>
      </c>
      <c r="N694" s="263" t="str">
        <f t="shared" si="42"/>
        <v xml:space="preserve"> </v>
      </c>
      <c r="O694" s="282"/>
      <c r="P694" s="263" t="str">
        <f t="shared" si="43"/>
        <v xml:space="preserve"> </v>
      </c>
    </row>
    <row r="695" spans="1:16" x14ac:dyDescent="0.2">
      <c r="A695" s="267" t="s">
        <v>1314</v>
      </c>
      <c r="B695" s="268" t="s">
        <v>4634</v>
      </c>
      <c r="C695" s="269" t="s">
        <v>3471</v>
      </c>
      <c r="D695" s="270">
        <v>1300</v>
      </c>
      <c r="E695" s="271">
        <v>35045</v>
      </c>
      <c r="F695" s="263" t="str">
        <f t="shared" si="40"/>
        <v xml:space="preserve"> </v>
      </c>
      <c r="G695" s="267" t="s">
        <v>21</v>
      </c>
      <c r="H695" s="267" t="s">
        <v>853</v>
      </c>
      <c r="I695" s="263" t="str">
        <f t="shared" si="41"/>
        <v xml:space="preserve"> </v>
      </c>
      <c r="J695" s="272" t="str">
        <f>IF(D695&gt;=(('28 Populations and thresholds'!$I$183)+('28 Populations and thresholds'!$I$184)+('28 Populations and thresholds'!$I$185)),"YES"," ")</f>
        <v>YES</v>
      </c>
      <c r="K695" s="272" t="str">
        <f>IF(J695="YES"," ",IF(D695&gt;=(('28 Populations and thresholds'!$I$183)+('28 Populations and thresholds'!$I$184)+('28 Populations and thresholds'!$I$185))*0.25,"YES"))</f>
        <v xml:space="preserve"> </v>
      </c>
      <c r="L695" s="272" t="b">
        <f>OR('28 Populations and thresholds'!$J$183="CR",'28 Populations and thresholds'!$J$183="EN",'28 Populations and thresholds'!$J$183="VU")</f>
        <v>0</v>
      </c>
      <c r="M695" s="273">
        <f>D695/(('28 Populations and thresholds'!$H$183)+('28 Populations and thresholds'!$H$184)+('28 Populations and thresholds'!$H$185))</f>
        <v>4.3333333333333331E-3</v>
      </c>
      <c r="N695" s="263" t="str">
        <f t="shared" si="42"/>
        <v xml:space="preserve"> </v>
      </c>
      <c r="O695" s="275" t="s">
        <v>4568</v>
      </c>
      <c r="P695" s="263" t="str">
        <f t="shared" si="43"/>
        <v xml:space="preserve"> </v>
      </c>
    </row>
    <row r="696" spans="1:16" x14ac:dyDescent="0.2">
      <c r="A696" s="267" t="s">
        <v>1314</v>
      </c>
      <c r="B696" s="268" t="s">
        <v>4634</v>
      </c>
      <c r="C696" s="269" t="s">
        <v>3482</v>
      </c>
      <c r="D696" s="270">
        <v>23488</v>
      </c>
      <c r="E696" s="271">
        <v>36955</v>
      </c>
      <c r="F696" s="263" t="str">
        <f t="shared" si="40"/>
        <v xml:space="preserve"> </v>
      </c>
      <c r="G696" s="267" t="s">
        <v>21</v>
      </c>
      <c r="H696" s="267" t="s">
        <v>508</v>
      </c>
      <c r="I696" s="263" t="str">
        <f t="shared" si="41"/>
        <v xml:space="preserve"> </v>
      </c>
      <c r="J696" s="272" t="str">
        <f>IF(D696&gt;=(('28 Populations and thresholds'!$I$205)+('28 Populations and thresholds'!$I$206)+('28 Populations and thresholds'!$I$207)+('28 Populations and thresholds'!$I$208)),"YES"," ")</f>
        <v>YES</v>
      </c>
      <c r="K696" s="272" t="str">
        <f>IF(J696="YES"," ",IF(D696&gt;=(('28 Populations and thresholds'!$I$205)+('28 Populations and thresholds'!$I$206)+('28 Populations and thresholds'!$I$207)+('28 Populations and thresholds'!$I$208))*0.25,"YES"))</f>
        <v xml:space="preserve"> </v>
      </c>
      <c r="L696" s="272" t="b">
        <f>OR('28 Populations and thresholds'!$J$206="CR",'28 Populations and thresholds'!$J$206="EN",'28 Populations and thresholds'!$J$206="VU")</f>
        <v>0</v>
      </c>
      <c r="M696" s="273">
        <f>D696/(('28 Populations and thresholds'!$H$205)+('28 Populations and thresholds'!$H$206)+('28 Populations and thresholds'!$H$207)+('28 Populations and thresholds'!$H$208))</f>
        <v>8.7808890051964562E-3</v>
      </c>
      <c r="N696" s="263" t="str">
        <f t="shared" si="42"/>
        <v xml:space="preserve"> </v>
      </c>
      <c r="O696" s="275" t="s">
        <v>4568</v>
      </c>
      <c r="P696" s="263" t="str">
        <f t="shared" si="43"/>
        <v xml:space="preserve"> </v>
      </c>
    </row>
    <row r="697" spans="1:16" x14ac:dyDescent="0.2">
      <c r="A697" s="275" t="s">
        <v>1314</v>
      </c>
      <c r="B697" s="268" t="s">
        <v>4634</v>
      </c>
      <c r="C697" s="269" t="s">
        <v>1693</v>
      </c>
      <c r="D697" s="291">
        <v>3916</v>
      </c>
      <c r="E697" s="281">
        <v>40544</v>
      </c>
      <c r="F697" s="263" t="str">
        <f t="shared" si="40"/>
        <v xml:space="preserve"> </v>
      </c>
      <c r="G697" s="275"/>
      <c r="H697" s="269" t="s">
        <v>4415</v>
      </c>
      <c r="I697" s="263" t="str">
        <f t="shared" si="41"/>
        <v xml:space="preserve"> </v>
      </c>
      <c r="J697" s="272" t="str">
        <f>IF(D697&gt;=('28 Populations and thresholds'!$I$50),"YES"," ")</f>
        <v>YES</v>
      </c>
      <c r="K697" s="272" t="str">
        <f>IF(J697="YES"," ",IF(D697&gt;=('28 Populations and thresholds'!$I$50)*0.25,"YES"))</f>
        <v xml:space="preserve"> </v>
      </c>
      <c r="L697" s="272" t="b">
        <f>OR('28 Populations and thresholds'!$J$50="CR",'28 Populations and thresholds'!$J$50="EN",'28 Populations and thresholds'!$J$50="VU")</f>
        <v>0</v>
      </c>
      <c r="M697" s="273">
        <f>D697/'28 Populations and thresholds'!$H$50</f>
        <v>0.3916</v>
      </c>
      <c r="N697" s="263" t="str">
        <f t="shared" si="42"/>
        <v xml:space="preserve"> </v>
      </c>
      <c r="O697" s="275"/>
      <c r="P697" s="263" t="str">
        <f t="shared" si="43"/>
        <v xml:space="preserve"> </v>
      </c>
    </row>
    <row r="698" spans="1:16" x14ac:dyDescent="0.2">
      <c r="A698" s="275" t="s">
        <v>1314</v>
      </c>
      <c r="B698" s="268" t="s">
        <v>4634</v>
      </c>
      <c r="C698" s="269" t="s">
        <v>3590</v>
      </c>
      <c r="D698" s="279">
        <v>13180</v>
      </c>
      <c r="E698" s="281">
        <v>40544</v>
      </c>
      <c r="F698" s="263" t="str">
        <f t="shared" si="40"/>
        <v xml:space="preserve"> </v>
      </c>
      <c r="G698" s="275"/>
      <c r="H698" s="269" t="s">
        <v>4415</v>
      </c>
      <c r="I698" s="263" t="str">
        <f t="shared" si="41"/>
        <v xml:space="preserve"> </v>
      </c>
      <c r="J698" s="272" t="str">
        <f>IF(D698&gt;=('28 Populations and thresholds'!$I$85),"YES"," ")</f>
        <v>YES</v>
      </c>
      <c r="K698" s="272" t="str">
        <f>IF(J698="YES"," ",IF(D698&gt;=('28 Populations and thresholds'!$I$85)*0.25,"YES"))</f>
        <v xml:space="preserve"> </v>
      </c>
      <c r="L698" s="272" t="b">
        <f>OR('28 Populations and thresholds'!$J$85="CR",'28 Populations and thresholds'!$J$85="EN",'28 Populations and thresholds'!$J$85="VU")</f>
        <v>0</v>
      </c>
      <c r="M698" s="273">
        <f>D698/'28 Populations and thresholds'!$H$85</f>
        <v>0.14808988764044945</v>
      </c>
      <c r="N698" s="263" t="str">
        <f t="shared" si="42"/>
        <v xml:space="preserve"> </v>
      </c>
      <c r="O698" s="275"/>
      <c r="P698" s="263" t="str">
        <f t="shared" si="43"/>
        <v xml:space="preserve"> </v>
      </c>
    </row>
    <row r="699" spans="1:16" x14ac:dyDescent="0.2">
      <c r="A699" s="275" t="s">
        <v>1314</v>
      </c>
      <c r="B699" s="268" t="s">
        <v>4634</v>
      </c>
      <c r="C699" s="269" t="s">
        <v>1625</v>
      </c>
      <c r="D699" s="279">
        <v>2200</v>
      </c>
      <c r="E699" s="284" t="s">
        <v>74</v>
      </c>
      <c r="F699" s="263" t="str">
        <f t="shared" si="40"/>
        <v xml:space="preserve"> </v>
      </c>
      <c r="G699" s="275" t="s">
        <v>139</v>
      </c>
      <c r="H699" s="275"/>
      <c r="I699" s="263" t="str">
        <f t="shared" si="41"/>
        <v xml:space="preserve"> </v>
      </c>
      <c r="J699" s="272" t="str">
        <f>IF(D699&gt;=('28 Populations and thresholds'!$I$11),"YES"," ")</f>
        <v>YES</v>
      </c>
      <c r="K699" s="272" t="str">
        <f>IF(J699="YES"," ",IF(D699&gt;=('28 Populations and thresholds'!$I$11)*0.25,"YES"))</f>
        <v xml:space="preserve"> </v>
      </c>
      <c r="L699" s="272" t="b">
        <f>OR('28 Populations and thresholds'!$J$11="CR",'28 Populations and thresholds'!$J$11="EN",'28 Populations and thresholds'!$J$11="VU")</f>
        <v>0</v>
      </c>
      <c r="M699" s="273">
        <f>D699/'28 Populations and thresholds'!$H$11</f>
        <v>2.1999999999999999E-2</v>
      </c>
      <c r="N699" s="263" t="str">
        <f t="shared" si="42"/>
        <v xml:space="preserve"> </v>
      </c>
      <c r="O699" s="275"/>
      <c r="P699" s="263" t="str">
        <f t="shared" si="43"/>
        <v xml:space="preserve"> </v>
      </c>
    </row>
    <row r="700" spans="1:16" x14ac:dyDescent="0.2">
      <c r="A700" s="275" t="s">
        <v>1314</v>
      </c>
      <c r="B700" s="268" t="s">
        <v>4634</v>
      </c>
      <c r="C700" s="269" t="s">
        <v>3655</v>
      </c>
      <c r="D700" s="279">
        <v>50000</v>
      </c>
      <c r="E700" s="274">
        <v>1999</v>
      </c>
      <c r="F700" s="263" t="str">
        <f t="shared" si="40"/>
        <v xml:space="preserve"> </v>
      </c>
      <c r="G700" s="275" t="s">
        <v>139</v>
      </c>
      <c r="H700" s="275" t="s">
        <v>3388</v>
      </c>
      <c r="I700" s="263" t="str">
        <f t="shared" si="41"/>
        <v xml:space="preserve"> </v>
      </c>
      <c r="J700" s="272" t="str">
        <f>IF(D700&gt;=('28 Populations and thresholds'!$I$66),"YES"," ")</f>
        <v>YES</v>
      </c>
      <c r="K700" s="272" t="str">
        <f>IF(J700="YES"," ",IF(D700&gt;=('28 Populations and thresholds'!$I$66)*0.25,"YES"))</f>
        <v xml:space="preserve"> </v>
      </c>
      <c r="L700" s="272" t="b">
        <f>OR('28 Populations and thresholds'!$J$66="CR",'28 Populations and thresholds'!$J$66="EN",'28 Populations and thresholds'!$J$66="VU")</f>
        <v>0</v>
      </c>
      <c r="M700" s="346">
        <v>1</v>
      </c>
      <c r="N700" s="263" t="str">
        <f t="shared" si="42"/>
        <v xml:space="preserve"> </v>
      </c>
      <c r="O700" s="300"/>
      <c r="P700" s="263" t="str">
        <f t="shared" si="43"/>
        <v xml:space="preserve"> </v>
      </c>
    </row>
    <row r="701" spans="1:16" x14ac:dyDescent="0.2">
      <c r="A701" s="267" t="s">
        <v>1314</v>
      </c>
      <c r="B701" s="268" t="s">
        <v>4634</v>
      </c>
      <c r="C701" s="269" t="s">
        <v>3544</v>
      </c>
      <c r="D701" s="270">
        <v>6300</v>
      </c>
      <c r="E701" s="294" t="s">
        <v>1316</v>
      </c>
      <c r="F701" s="263" t="str">
        <f t="shared" si="40"/>
        <v xml:space="preserve"> </v>
      </c>
      <c r="G701" s="267" t="s">
        <v>15</v>
      </c>
      <c r="H701" s="267" t="s">
        <v>1315</v>
      </c>
      <c r="I701" s="263" t="str">
        <f t="shared" si="41"/>
        <v xml:space="preserve"> </v>
      </c>
      <c r="J701" s="272" t="str">
        <f>IF(D701&gt;=('28 Populations and thresholds'!$I$70),"YES"," ")</f>
        <v>YES</v>
      </c>
      <c r="K701" s="272" t="str">
        <f>IF(J701="YES"," ",IF(D701&gt;=('28 Populations and thresholds'!$I$70)*0.25,"YES"))</f>
        <v xml:space="preserve"> </v>
      </c>
      <c r="L701" s="272" t="b">
        <f>OR('28 Populations and thresholds'!$J$70="CR",'28 Populations and thresholds'!$J$70="EN",'28 Populations and thresholds'!$J$70="VU")</f>
        <v>0</v>
      </c>
      <c r="M701" s="273">
        <f>D701/'28 Populations and thresholds'!$H$70</f>
        <v>6.3E-2</v>
      </c>
      <c r="N701" s="263" t="str">
        <f t="shared" si="42"/>
        <v xml:space="preserve"> </v>
      </c>
      <c r="O701" s="269"/>
      <c r="P701" s="263" t="str">
        <f t="shared" si="43"/>
        <v xml:space="preserve"> </v>
      </c>
    </row>
    <row r="702" spans="1:16" x14ac:dyDescent="0.2">
      <c r="A702" s="275" t="s">
        <v>1314</v>
      </c>
      <c r="B702" s="268" t="s">
        <v>4634</v>
      </c>
      <c r="C702" s="269" t="s">
        <v>3391</v>
      </c>
      <c r="D702" s="279">
        <v>45</v>
      </c>
      <c r="E702" s="274">
        <v>1997</v>
      </c>
      <c r="F702" s="263" t="str">
        <f t="shared" si="40"/>
        <v xml:space="preserve"> </v>
      </c>
      <c r="G702" s="275" t="s">
        <v>139</v>
      </c>
      <c r="H702" s="275" t="s">
        <v>3388</v>
      </c>
      <c r="I702" s="263" t="str">
        <f t="shared" si="41"/>
        <v xml:space="preserve"> </v>
      </c>
      <c r="J702" s="272" t="str">
        <f>IF(D702&gt;=('28 Populations and thresholds'!$I$121),"YES"," ")</f>
        <v>YES</v>
      </c>
      <c r="K702" s="272" t="str">
        <f>IF(J702="YES"," ",IF(D702&gt;=('28 Populations and thresholds'!$I$121)*0.25,"YES"))</f>
        <v xml:space="preserve"> </v>
      </c>
      <c r="L702" s="272" t="b">
        <f>OR('28 Populations and thresholds'!$J$121="CR",'28 Populations and thresholds'!$J$121="EN",'28 Populations and thresholds'!$J$121="VU")</f>
        <v>1</v>
      </c>
      <c r="M702" s="273">
        <f>D702/'28 Populations and thresholds'!$H$121</f>
        <v>3.9130434782608699E-2</v>
      </c>
      <c r="N702" s="263" t="str">
        <f t="shared" si="42"/>
        <v xml:space="preserve"> </v>
      </c>
      <c r="O702" s="282"/>
      <c r="P702" s="263" t="str">
        <f t="shared" si="43"/>
        <v xml:space="preserve"> </v>
      </c>
    </row>
    <row r="703" spans="1:16" x14ac:dyDescent="0.2">
      <c r="A703" s="275" t="s">
        <v>1314</v>
      </c>
      <c r="B703" s="268" t="s">
        <v>4634</v>
      </c>
      <c r="C703" s="269" t="s">
        <v>3729</v>
      </c>
      <c r="D703" s="291">
        <v>24622</v>
      </c>
      <c r="E703" s="281">
        <v>40544</v>
      </c>
      <c r="F703" s="263" t="str">
        <f t="shared" si="40"/>
        <v xml:space="preserve"> </v>
      </c>
      <c r="G703" s="275"/>
      <c r="H703" s="269" t="s">
        <v>4415</v>
      </c>
      <c r="I703" s="263" t="str">
        <f t="shared" si="41"/>
        <v xml:space="preserve"> </v>
      </c>
      <c r="J703" s="272" t="str">
        <f>IF(D703&gt;=('28 Populations and thresholds'!$I$69),"YES"," ")</f>
        <v>YES</v>
      </c>
      <c r="K703" s="272" t="str">
        <f>IF(J703="YES"," ",IF(D703&gt;=('28 Populations and thresholds'!$I$69)*0.25,"YES"))</f>
        <v xml:space="preserve"> </v>
      </c>
      <c r="L703" s="272" t="b">
        <f>OR('28 Populations and thresholds'!$J$69="CR",'28 Populations and thresholds'!$J$69="EN",'28 Populations and thresholds'!$J$69="VU")</f>
        <v>1</v>
      </c>
      <c r="M703" s="273">
        <f>D703/'28 Populations and thresholds'!$H$69</f>
        <v>0.87935714285714284</v>
      </c>
      <c r="N703" s="263" t="str">
        <f t="shared" si="42"/>
        <v xml:space="preserve"> </v>
      </c>
      <c r="O703" s="275"/>
      <c r="P703" s="263" t="str">
        <f t="shared" si="43"/>
        <v xml:space="preserve"> </v>
      </c>
    </row>
    <row r="704" spans="1:16" x14ac:dyDescent="0.2">
      <c r="A704" s="267" t="s">
        <v>1314</v>
      </c>
      <c r="B704" s="268" t="s">
        <v>4634</v>
      </c>
      <c r="C704" s="269" t="s">
        <v>3748</v>
      </c>
      <c r="D704" s="270">
        <v>305</v>
      </c>
      <c r="E704" s="271">
        <v>35045</v>
      </c>
      <c r="F704" s="263" t="str">
        <f t="shared" si="40"/>
        <v xml:space="preserve"> </v>
      </c>
      <c r="G704" s="267" t="s">
        <v>21</v>
      </c>
      <c r="H704" s="267" t="s">
        <v>853</v>
      </c>
      <c r="I704" s="263" t="str">
        <f t="shared" si="41"/>
        <v xml:space="preserve"> </v>
      </c>
      <c r="J704" s="272" t="str">
        <f>IF(D704&gt;=('28 Populations and thresholds'!$I$156),"YES"," ")</f>
        <v>YES</v>
      </c>
      <c r="K704" s="272" t="str">
        <f>IF(J704="YES"," ",IF(D704&gt;=('28 Populations and thresholds'!$I$156)*0.25,"YES"))</f>
        <v xml:space="preserve"> </v>
      </c>
      <c r="L704" s="272" t="b">
        <f>OR('28 Populations and thresholds'!$J$156="CR",'28 Populations and thresholds'!$J$156="EN",'28 Populations and thresholds'!$J$156="VU")</f>
        <v>0</v>
      </c>
      <c r="M704" s="273">
        <f>D704/'28 Populations and thresholds'!$H$156</f>
        <v>1.2200000000000001E-2</v>
      </c>
      <c r="N704" s="263" t="str">
        <f t="shared" si="42"/>
        <v xml:space="preserve"> </v>
      </c>
      <c r="O704" s="275"/>
      <c r="P704" s="263" t="str">
        <f t="shared" si="43"/>
        <v xml:space="preserve"> </v>
      </c>
    </row>
    <row r="705" spans="1:21" x14ac:dyDescent="0.2">
      <c r="A705" s="267" t="s">
        <v>1314</v>
      </c>
      <c r="B705" s="268" t="s">
        <v>4634</v>
      </c>
      <c r="C705" s="269" t="s">
        <v>3744</v>
      </c>
      <c r="D705" s="270">
        <v>1179</v>
      </c>
      <c r="E705" s="271">
        <v>38018</v>
      </c>
      <c r="F705" s="263" t="str">
        <f t="shared" ref="F705:F768" si="44">" "</f>
        <v xml:space="preserve"> </v>
      </c>
      <c r="G705" s="267" t="s">
        <v>21</v>
      </c>
      <c r="H705" s="267" t="s">
        <v>87</v>
      </c>
      <c r="I705" s="263" t="str">
        <f t="shared" ref="I705:I768" si="45">" "</f>
        <v xml:space="preserve"> </v>
      </c>
      <c r="J705" s="272" t="str">
        <f>IF(D705&gt;=('28 Populations and thresholds'!$I$150),"YES"," ")</f>
        <v>YES</v>
      </c>
      <c r="K705" s="272" t="str">
        <f>IF(J705="YES"," ",IF(D705&gt;=('28 Populations and thresholds'!$I$150)*0.25,"YES"))</f>
        <v xml:space="preserve"> </v>
      </c>
      <c r="L705" s="272" t="b">
        <f>OR('28 Populations and thresholds'!$J$150="CR",'28 Populations and thresholds'!$J$150="EN",'28 Populations and thresholds'!$J$150="VU")</f>
        <v>0</v>
      </c>
      <c r="M705" s="273">
        <f>D705/'28 Populations and thresholds'!$H$150</f>
        <v>1.1789999999999999E-3</v>
      </c>
      <c r="N705" s="263" t="str">
        <f t="shared" ref="N705:N768" si="46">" "</f>
        <v xml:space="preserve"> </v>
      </c>
      <c r="O705" s="269"/>
      <c r="P705" s="263" t="str">
        <f t="shared" ref="P705:P768" si="47">" "</f>
        <v xml:space="preserve"> </v>
      </c>
    </row>
    <row r="706" spans="1:21" x14ac:dyDescent="0.2">
      <c r="A706" s="275" t="s">
        <v>1314</v>
      </c>
      <c r="B706" s="268" t="s">
        <v>4634</v>
      </c>
      <c r="C706" s="269" t="s">
        <v>3723</v>
      </c>
      <c r="D706" s="279">
        <v>256</v>
      </c>
      <c r="E706" s="274">
        <v>1995</v>
      </c>
      <c r="F706" s="263" t="str">
        <f t="shared" si="44"/>
        <v xml:space="preserve"> </v>
      </c>
      <c r="G706" s="275" t="s">
        <v>4019</v>
      </c>
      <c r="H706" s="275"/>
      <c r="I706" s="263" t="str">
        <f t="shared" si="45"/>
        <v xml:space="preserve"> </v>
      </c>
      <c r="J706" s="272" t="str">
        <f>IF(D706&gt;=('28 Populations and thresholds'!$I$45),"YES"," ")</f>
        <v>YES</v>
      </c>
      <c r="K706" s="272" t="str">
        <f>IF(J706="YES"," ",IF(D706&gt;=('28 Populations and thresholds'!$I$45)*0.25,"YES"))</f>
        <v xml:space="preserve"> </v>
      </c>
      <c r="L706" s="272" t="b">
        <f>OR('28 Populations and thresholds'!$J$45="CR",'28 Populations and thresholds'!$J$45="EN",'28 Populations and thresholds'!$J$45="VU")</f>
        <v>1</v>
      </c>
      <c r="M706" s="273">
        <f>D706/'28 Populations and thresholds'!$H$45</f>
        <v>8.533333333333333E-2</v>
      </c>
      <c r="N706" s="263" t="str">
        <f t="shared" si="46"/>
        <v xml:space="preserve"> </v>
      </c>
      <c r="O706" s="275"/>
      <c r="P706" s="263" t="str">
        <f t="shared" si="47"/>
        <v xml:space="preserve"> </v>
      </c>
      <c r="U706" s="4"/>
    </row>
    <row r="707" spans="1:21" x14ac:dyDescent="0.2">
      <c r="A707" s="267" t="s">
        <v>1314</v>
      </c>
      <c r="B707" s="268" t="s">
        <v>4634</v>
      </c>
      <c r="C707" s="269" t="s">
        <v>3448</v>
      </c>
      <c r="D707" s="270">
        <v>8704</v>
      </c>
      <c r="E707" s="271">
        <v>36955</v>
      </c>
      <c r="F707" s="263" t="str">
        <f t="shared" si="44"/>
        <v xml:space="preserve"> </v>
      </c>
      <c r="G707" s="267" t="s">
        <v>21</v>
      </c>
      <c r="H707" s="267" t="s">
        <v>508</v>
      </c>
      <c r="I707" s="263" t="str">
        <f t="shared" si="45"/>
        <v xml:space="preserve"> </v>
      </c>
      <c r="J707" s="272" t="str">
        <f>IF(D707&gt;=('28 Populations and thresholds'!$I$147),"YES"," ")</f>
        <v>YES</v>
      </c>
      <c r="K707" s="272" t="str">
        <f>IF(J707="YES"," ",IF(D707&gt;=('28 Populations and thresholds'!$I$147)*0.25,"YES"))</f>
        <v xml:space="preserve"> </v>
      </c>
      <c r="L707" s="272" t="b">
        <f>OR('28 Populations and thresholds'!$J$147="CR",'28 Populations and thresholds'!$J$147="EN",'28 Populations and thresholds'!$J$147="VU")</f>
        <v>0</v>
      </c>
      <c r="M707" s="273">
        <f>D707/'28 Populations and thresholds'!$H$147</f>
        <v>8.7040000000000006E-2</v>
      </c>
      <c r="N707" s="263" t="str">
        <f t="shared" si="46"/>
        <v xml:space="preserve"> </v>
      </c>
      <c r="O707" s="269"/>
      <c r="P707" s="263" t="str">
        <f t="shared" si="47"/>
        <v xml:space="preserve"> </v>
      </c>
    </row>
    <row r="708" spans="1:21" x14ac:dyDescent="0.2">
      <c r="A708" s="275" t="s">
        <v>1314</v>
      </c>
      <c r="B708" s="268" t="s">
        <v>4634</v>
      </c>
      <c r="C708" s="269" t="s">
        <v>3411</v>
      </c>
      <c r="D708" s="279">
        <v>267</v>
      </c>
      <c r="E708" s="274">
        <v>1999</v>
      </c>
      <c r="F708" s="263" t="str">
        <f t="shared" si="44"/>
        <v xml:space="preserve"> </v>
      </c>
      <c r="G708" s="275" t="s">
        <v>139</v>
      </c>
      <c r="H708" s="275" t="s">
        <v>3388</v>
      </c>
      <c r="I708" s="263" t="str">
        <f t="shared" si="45"/>
        <v xml:space="preserve"> </v>
      </c>
      <c r="J708" s="272" t="str">
        <f>IF(D708&gt;=('28 Populations and thresholds'!$I$114),"YES"," ")</f>
        <v>YES</v>
      </c>
      <c r="K708" s="272" t="str">
        <f>IF(J708="YES"," ",IF(D708&gt;=('28 Populations and thresholds'!$I$114)*0.25,"YES"))</f>
        <v xml:space="preserve"> </v>
      </c>
      <c r="L708" s="272" t="b">
        <f>OR('28 Populations and thresholds'!$J$114="CR",'28 Populations and thresholds'!$J$114="EN",'28 Populations and thresholds'!$J$114="VU")</f>
        <v>1</v>
      </c>
      <c r="M708" s="273">
        <f>D708/'28 Populations and thresholds'!$H$114</f>
        <v>7.0263157894736847E-2</v>
      </c>
      <c r="N708" s="263" t="str">
        <f t="shared" si="46"/>
        <v xml:space="preserve"> </v>
      </c>
      <c r="O708" s="275"/>
      <c r="P708" s="263" t="str">
        <f t="shared" si="47"/>
        <v xml:space="preserve"> </v>
      </c>
      <c r="Q708" s="4"/>
      <c r="R708" s="4"/>
      <c r="S708" s="4"/>
      <c r="T708" s="4"/>
      <c r="U708" s="4"/>
    </row>
    <row r="709" spans="1:21" x14ac:dyDescent="0.2">
      <c r="A709" s="267" t="s">
        <v>1314</v>
      </c>
      <c r="B709" s="268" t="s">
        <v>4634</v>
      </c>
      <c r="C709" s="269" t="s">
        <v>3759</v>
      </c>
      <c r="D709" s="270">
        <v>10206</v>
      </c>
      <c r="E709" s="271">
        <v>36955</v>
      </c>
      <c r="F709" s="263" t="str">
        <f t="shared" si="44"/>
        <v xml:space="preserve"> </v>
      </c>
      <c r="G709" s="267" t="s">
        <v>21</v>
      </c>
      <c r="H709" s="267" t="s">
        <v>508</v>
      </c>
      <c r="I709" s="263" t="str">
        <f t="shared" si="45"/>
        <v xml:space="preserve"> </v>
      </c>
      <c r="J709" s="272" t="str">
        <f>IF(D709&gt;=('28 Populations and thresholds'!$I$182),"YES"," ")</f>
        <v>YES</v>
      </c>
      <c r="K709" s="272" t="str">
        <f>IF(J709="YES"," ",IF(D709&gt;=('28 Populations and thresholds'!$I$182)*0.25,"YES"))</f>
        <v xml:space="preserve"> </v>
      </c>
      <c r="L709" s="272" t="b">
        <f>OR('28 Populations and thresholds'!$J$182="CR",'28 Populations and thresholds'!$J$182="EN",'28 Populations and thresholds'!$J$182="VU")</f>
        <v>0</v>
      </c>
      <c r="M709" s="273">
        <f>D709/'28 Populations and thresholds'!$H$182</f>
        <v>0.40823999999999999</v>
      </c>
      <c r="N709" s="263" t="str">
        <f t="shared" si="46"/>
        <v xml:space="preserve"> </v>
      </c>
      <c r="O709" s="269"/>
      <c r="P709" s="263" t="str">
        <f t="shared" si="47"/>
        <v xml:space="preserve"> </v>
      </c>
      <c r="Q709" s="4"/>
      <c r="R709" s="4"/>
      <c r="S709" s="4"/>
      <c r="T709" s="4"/>
      <c r="U709" s="4"/>
    </row>
    <row r="710" spans="1:21" x14ac:dyDescent="0.2">
      <c r="A710" s="267" t="s">
        <v>1314</v>
      </c>
      <c r="B710" s="268" t="s">
        <v>4634</v>
      </c>
      <c r="C710" s="280" t="s">
        <v>3540</v>
      </c>
      <c r="D710" s="270">
        <v>5600</v>
      </c>
      <c r="E710" s="294" t="s">
        <v>1325</v>
      </c>
      <c r="F710" s="263" t="str">
        <f t="shared" si="44"/>
        <v xml:space="preserve"> </v>
      </c>
      <c r="G710" s="267" t="s">
        <v>15</v>
      </c>
      <c r="H710" s="267" t="s">
        <v>1345</v>
      </c>
      <c r="I710" s="263" t="str">
        <f t="shared" si="45"/>
        <v xml:space="preserve"> </v>
      </c>
      <c r="J710" s="272" t="str">
        <f>IF(D710&gt;=('28 Populations and thresholds'!$I$60),"YES"," ")</f>
        <v>YES</v>
      </c>
      <c r="K710" s="272" t="str">
        <f>IF(J710="YES"," ",IF(D710&gt;=('28 Populations and thresholds'!$I$60)*0.25,"YES"))</f>
        <v xml:space="preserve"> </v>
      </c>
      <c r="L710" s="272" t="b">
        <f>OR('28 Populations and thresholds'!$J$60="CR",'28 Populations and thresholds'!$J$60="EN",'28 Populations and thresholds'!$J$60="VU")</f>
        <v>1</v>
      </c>
      <c r="M710" s="273">
        <f>D710/'28 Populations and thresholds'!$H$60</f>
        <v>7.179487179487179E-2</v>
      </c>
      <c r="N710" s="263" t="str">
        <f t="shared" si="46"/>
        <v xml:space="preserve"> </v>
      </c>
      <c r="O710" s="269"/>
      <c r="P710" s="263" t="str">
        <f t="shared" si="47"/>
        <v xml:space="preserve"> </v>
      </c>
      <c r="Q710" s="4"/>
      <c r="R710" s="4"/>
      <c r="S710" s="4"/>
      <c r="T710" s="4"/>
      <c r="U710" s="4"/>
    </row>
    <row r="711" spans="1:21" x14ac:dyDescent="0.2">
      <c r="A711" s="275" t="s">
        <v>1314</v>
      </c>
      <c r="B711" s="268" t="s">
        <v>4634</v>
      </c>
      <c r="C711" s="269" t="s">
        <v>3401</v>
      </c>
      <c r="D711" s="279">
        <v>50</v>
      </c>
      <c r="E711" s="274" t="s">
        <v>4078</v>
      </c>
      <c r="F711" s="263" t="str">
        <f t="shared" si="44"/>
        <v xml:space="preserve"> </v>
      </c>
      <c r="G711" s="275"/>
      <c r="H711" s="275" t="s">
        <v>4019</v>
      </c>
      <c r="I711" s="263" t="str">
        <f t="shared" si="45"/>
        <v xml:space="preserve"> </v>
      </c>
      <c r="J711" s="272" t="str">
        <f>IF(D711&gt;=('28 Populations and thresholds'!$I$117),"YES"," ")</f>
        <v>YES</v>
      </c>
      <c r="K711" s="272" t="str">
        <f>IF(J711="YES"," ",IF(D711&gt;=('28 Populations and thresholds'!$I$117)*0.25,"YES"))</f>
        <v xml:space="preserve"> </v>
      </c>
      <c r="L711" s="272" t="b">
        <f>OR('28 Populations and thresholds'!$J$117="CR",'28 Populations and thresholds'!$J$117="EN",'28 Populations and thresholds'!$J$117="VU")</f>
        <v>1</v>
      </c>
      <c r="M711" s="273">
        <f>D711/'28 Populations and thresholds'!$H$117</f>
        <v>3.3333333333333333E-2</v>
      </c>
      <c r="N711" s="263" t="str">
        <f t="shared" si="46"/>
        <v xml:space="preserve"> </v>
      </c>
      <c r="O711" s="282"/>
      <c r="P711" s="263" t="str">
        <f t="shared" si="47"/>
        <v xml:space="preserve"> </v>
      </c>
    </row>
    <row r="712" spans="1:21" x14ac:dyDescent="0.2">
      <c r="A712" s="143" t="s">
        <v>1314</v>
      </c>
      <c r="B712" s="40" t="s">
        <v>1346</v>
      </c>
      <c r="C712" s="4" t="s">
        <v>3521</v>
      </c>
      <c r="D712" s="41">
        <v>108</v>
      </c>
      <c r="E712" s="47" t="s">
        <v>1348</v>
      </c>
      <c r="F712" s="263" t="str">
        <f t="shared" si="44"/>
        <v xml:space="preserve"> </v>
      </c>
      <c r="G712" s="143" t="s">
        <v>15</v>
      </c>
      <c r="H712" s="143" t="s">
        <v>1347</v>
      </c>
      <c r="I712" s="263" t="str">
        <f t="shared" si="45"/>
        <v xml:space="preserve"> </v>
      </c>
      <c r="J712" s="38" t="str">
        <f>IF(D712&gt;=('28 Populations and thresholds'!$I$57),"YES"," ")</f>
        <v>YES</v>
      </c>
      <c r="K712" s="38" t="str">
        <f>IF(J712="YES"," ",IF(D712&gt;=('28 Populations and thresholds'!$I$57)*0.25,"YES"))</f>
        <v xml:space="preserve"> </v>
      </c>
      <c r="L712" s="38" t="b">
        <f>OR('28 Populations and thresholds'!$J$57="CR",'28 Populations and thresholds'!$J$57="EN",'28 Populations and thresholds'!$J$57="VU")</f>
        <v>0</v>
      </c>
      <c r="M712" s="75">
        <f>D712/'28 Populations and thresholds'!$H$57</f>
        <v>3.5999999999999997E-2</v>
      </c>
      <c r="N712" s="263" t="str">
        <f t="shared" si="46"/>
        <v xml:space="preserve"> </v>
      </c>
      <c r="O712" s="9"/>
      <c r="P712" s="263" t="str">
        <f t="shared" si="47"/>
        <v xml:space="preserve"> </v>
      </c>
    </row>
    <row r="713" spans="1:21" x14ac:dyDescent="0.2">
      <c r="A713" s="275" t="s">
        <v>1314</v>
      </c>
      <c r="B713" s="277" t="s">
        <v>4168</v>
      </c>
      <c r="C713" s="269" t="s">
        <v>3760</v>
      </c>
      <c r="D713" s="279">
        <v>1310</v>
      </c>
      <c r="E713" s="274" t="s">
        <v>4171</v>
      </c>
      <c r="F713" s="263" t="str">
        <f t="shared" si="44"/>
        <v xml:space="preserve"> </v>
      </c>
      <c r="G713" s="275"/>
      <c r="H713" s="275" t="s">
        <v>4165</v>
      </c>
      <c r="I713" s="263" t="str">
        <f t="shared" si="45"/>
        <v xml:space="preserve"> </v>
      </c>
      <c r="J713" s="272" t="str">
        <f>IF(D713&gt;=('28 Populations and thresholds'!$I$186),"YES"," ")</f>
        <v>YES</v>
      </c>
      <c r="K713" s="272" t="str">
        <f>IF(J713="YES"," ",IF(D713&gt;=('28 Populations and thresholds'!$I$186)*0.25,"YES"))</f>
        <v xml:space="preserve"> </v>
      </c>
      <c r="L713" s="272" t="b">
        <f>OR('28 Populations and thresholds'!$J$186="CR",'28 Populations and thresholds'!$J$186="EN",'28 Populations and thresholds'!$J$186="VU")</f>
        <v>0</v>
      </c>
      <c r="M713" s="273">
        <f>D713/'28 Populations and thresholds'!$H$186</f>
        <v>1.31E-3</v>
      </c>
      <c r="N713" s="263" t="str">
        <f t="shared" si="46"/>
        <v xml:space="preserve"> </v>
      </c>
      <c r="O713" s="275"/>
      <c r="P713" s="263" t="str">
        <f t="shared" si="47"/>
        <v xml:space="preserve"> </v>
      </c>
    </row>
    <row r="714" spans="1:21" x14ac:dyDescent="0.2">
      <c r="A714" s="143" t="s">
        <v>1314</v>
      </c>
      <c r="B714" s="9" t="s">
        <v>1694</v>
      </c>
      <c r="C714" s="4" t="s">
        <v>1693</v>
      </c>
      <c r="D714" s="5">
        <v>170</v>
      </c>
      <c r="E714" s="1" t="s">
        <v>207</v>
      </c>
      <c r="F714" s="263" t="str">
        <f t="shared" si="44"/>
        <v xml:space="preserve"> </v>
      </c>
      <c r="G714" s="13" t="s">
        <v>139</v>
      </c>
      <c r="I714" s="263" t="str">
        <f t="shared" si="45"/>
        <v xml:space="preserve"> </v>
      </c>
      <c r="J714" s="38" t="str">
        <f>IF(D714&gt;=('28 Populations and thresholds'!$I$50),"YES"," ")</f>
        <v>YES</v>
      </c>
      <c r="K714" s="38" t="str">
        <f>IF(J714="YES"," ",IF(D714&gt;=('28 Populations and thresholds'!$I$50)*0.25,"YES"))</f>
        <v xml:space="preserve"> </v>
      </c>
      <c r="L714" s="38" t="b">
        <f>OR('28 Populations and thresholds'!$J$50="CR",'28 Populations and thresholds'!$J$50="EN",'28 Populations and thresholds'!$J$50="VU")</f>
        <v>0</v>
      </c>
      <c r="M714" s="75">
        <f>D714/'28 Populations and thresholds'!$H$50</f>
        <v>1.7000000000000001E-2</v>
      </c>
      <c r="N714" s="263" t="str">
        <f t="shared" si="46"/>
        <v xml:space="preserve"> </v>
      </c>
      <c r="P714" s="263" t="str">
        <f t="shared" si="47"/>
        <v xml:space="preserve"> </v>
      </c>
    </row>
    <row r="715" spans="1:21" x14ac:dyDescent="0.2">
      <c r="A715" s="267" t="s">
        <v>1314</v>
      </c>
      <c r="B715" s="269" t="s">
        <v>1750</v>
      </c>
      <c r="C715" s="269" t="s">
        <v>1732</v>
      </c>
      <c r="D715" s="279">
        <v>73</v>
      </c>
      <c r="E715" s="284" t="s">
        <v>130</v>
      </c>
      <c r="F715" s="263" t="str">
        <f t="shared" si="44"/>
        <v xml:space="preserve"> </v>
      </c>
      <c r="G715" s="275" t="s">
        <v>139</v>
      </c>
      <c r="H715" s="275"/>
      <c r="I715" s="263" t="str">
        <f t="shared" si="45"/>
        <v xml:space="preserve"> </v>
      </c>
      <c r="J715" s="272" t="str">
        <f>IF(D715&gt;=('28 Populations and thresholds'!$I$221),"YES"," ")</f>
        <v>YES</v>
      </c>
      <c r="K715" s="272" t="str">
        <f>IF(J715="YES"," ",IF(D715&gt;=('28 Populations and thresholds'!$I$221)*0.25,"YES"))</f>
        <v xml:space="preserve"> </v>
      </c>
      <c r="L715" s="272" t="b">
        <f>OR('28 Populations and thresholds'!$J$221="CR",'28 Populations and thresholds'!$J$221="EN",'28 Populations and thresholds'!$J$221="VU")</f>
        <v>1</v>
      </c>
      <c r="M715" s="273">
        <f>D715/'28 Populations and thresholds'!$H$221</f>
        <v>7.6041666666666671E-3</v>
      </c>
      <c r="N715" s="263" t="str">
        <f t="shared" si="46"/>
        <v xml:space="preserve"> </v>
      </c>
      <c r="O715" s="275"/>
      <c r="P715" s="263" t="str">
        <f t="shared" si="47"/>
        <v xml:space="preserve"> </v>
      </c>
    </row>
    <row r="716" spans="1:21" x14ac:dyDescent="0.2">
      <c r="A716" s="12" t="s">
        <v>1314</v>
      </c>
      <c r="B716" s="9" t="s">
        <v>1631</v>
      </c>
      <c r="C716" s="4" t="s">
        <v>1625</v>
      </c>
      <c r="D716" s="5">
        <v>3468</v>
      </c>
      <c r="E716" s="1" t="s">
        <v>1598</v>
      </c>
      <c r="F716" s="263" t="str">
        <f t="shared" si="44"/>
        <v xml:space="preserve"> </v>
      </c>
      <c r="G716" s="13" t="s">
        <v>139</v>
      </c>
      <c r="I716" s="263" t="str">
        <f t="shared" si="45"/>
        <v xml:space="preserve"> </v>
      </c>
      <c r="J716" s="38" t="str">
        <f>IF(D716&gt;=('28 Populations and thresholds'!$I$11),"YES"," ")</f>
        <v>YES</v>
      </c>
      <c r="K716" s="38" t="str">
        <f>IF(J716="YES"," ",IF(D716&gt;=('28 Populations and thresholds'!$I$11)*0.25,"YES"))</f>
        <v xml:space="preserve"> </v>
      </c>
      <c r="L716" s="38" t="b">
        <f>OR('28 Populations and thresholds'!$J$11="CR",'28 Populations and thresholds'!$J$11="EN",'28 Populations and thresholds'!$J$11="VU")</f>
        <v>0</v>
      </c>
      <c r="M716" s="75">
        <f>D716/'28 Populations and thresholds'!$H$11</f>
        <v>3.4680000000000002E-2</v>
      </c>
      <c r="N716" s="263" t="str">
        <f t="shared" si="46"/>
        <v xml:space="preserve"> </v>
      </c>
      <c r="P716" s="263" t="str">
        <f t="shared" si="47"/>
        <v xml:space="preserve"> </v>
      </c>
    </row>
    <row r="717" spans="1:21" x14ac:dyDescent="0.2">
      <c r="A717" s="267" t="s">
        <v>1314</v>
      </c>
      <c r="B717" s="268" t="s">
        <v>1350</v>
      </c>
      <c r="C717" s="278" t="s">
        <v>3733</v>
      </c>
      <c r="D717" s="270">
        <v>540</v>
      </c>
      <c r="E717" s="294" t="s">
        <v>1316</v>
      </c>
      <c r="F717" s="263" t="str">
        <f t="shared" si="44"/>
        <v xml:space="preserve"> </v>
      </c>
      <c r="G717" s="267" t="s">
        <v>15</v>
      </c>
      <c r="H717" s="267" t="s">
        <v>1315</v>
      </c>
      <c r="I717" s="263" t="str">
        <f t="shared" si="45"/>
        <v xml:space="preserve"> </v>
      </c>
      <c r="J717" s="272" t="str">
        <f>IF(D717&gt;=('28 Populations and thresholds'!$I$81),"YES"," ")</f>
        <v>YES</v>
      </c>
      <c r="K717" s="272" t="str">
        <f>IF(J717="YES"," ",IF(D717&gt;=('28 Populations and thresholds'!$I$81)*0.25,"YES"))</f>
        <v xml:space="preserve"> </v>
      </c>
      <c r="L717" s="272" t="b">
        <f>OR('28 Populations and thresholds'!$J$81="CR",'28 Populations and thresholds'!$J$81="EN",'28 Populations and thresholds'!$J$81="VU")</f>
        <v>0</v>
      </c>
      <c r="M717" s="273">
        <f>D717/'28 Populations and thresholds'!$H$81</f>
        <v>2.7E-2</v>
      </c>
      <c r="N717" s="263" t="str">
        <f t="shared" si="46"/>
        <v xml:space="preserve"> </v>
      </c>
      <c r="O717" s="275"/>
      <c r="P717" s="263" t="str">
        <f t="shared" si="47"/>
        <v xml:space="preserve"> </v>
      </c>
    </row>
    <row r="718" spans="1:21" x14ac:dyDescent="0.2">
      <c r="A718" s="324" t="s">
        <v>1314</v>
      </c>
      <c r="B718" s="337" t="s">
        <v>1626</v>
      </c>
      <c r="C718" s="337" t="s">
        <v>1625</v>
      </c>
      <c r="D718" s="339">
        <v>1530</v>
      </c>
      <c r="E718" s="355" t="s">
        <v>156</v>
      </c>
      <c r="F718" s="263" t="str">
        <f t="shared" si="44"/>
        <v xml:space="preserve"> </v>
      </c>
      <c r="G718" s="324" t="s">
        <v>139</v>
      </c>
      <c r="H718" s="324"/>
      <c r="I718" s="263" t="str">
        <f t="shared" si="45"/>
        <v xml:space="preserve"> </v>
      </c>
      <c r="J718" s="321" t="str">
        <f>IF(D718&gt;=('28 Populations and thresholds'!$I$11),"YES"," ")</f>
        <v>YES</v>
      </c>
      <c r="K718" s="321" t="str">
        <f>IF(J718="YES"," ",IF(D718&gt;=('28 Populations and thresholds'!$I$11)*0.25,"YES"))</f>
        <v xml:space="preserve"> </v>
      </c>
      <c r="L718" s="321" t="b">
        <f>OR('28 Populations and thresholds'!$J$11="CR",'28 Populations and thresholds'!$J$11="EN",'28 Populations and thresholds'!$J$11="VU")</f>
        <v>0</v>
      </c>
      <c r="M718" s="322">
        <f>D718/'28 Populations and thresholds'!$H$11</f>
        <v>1.5299999999999999E-2</v>
      </c>
      <c r="N718" s="263" t="str">
        <f t="shared" si="46"/>
        <v xml:space="preserve"> </v>
      </c>
      <c r="O718" s="324"/>
      <c r="P718" s="263" t="str">
        <f t="shared" si="47"/>
        <v xml:space="preserve"> </v>
      </c>
    </row>
    <row r="719" spans="1:21" x14ac:dyDescent="0.2">
      <c r="A719" s="143" t="s">
        <v>1314</v>
      </c>
      <c r="B719" s="65" t="s">
        <v>1953</v>
      </c>
      <c r="C719" s="4" t="s">
        <v>3676</v>
      </c>
      <c r="D719" s="41">
        <v>450</v>
      </c>
      <c r="E719" s="47" t="s">
        <v>1333</v>
      </c>
      <c r="F719" s="263" t="str">
        <f t="shared" si="44"/>
        <v xml:space="preserve"> </v>
      </c>
      <c r="G719" s="143" t="s">
        <v>15</v>
      </c>
      <c r="H719" s="143" t="s">
        <v>1315</v>
      </c>
      <c r="I719" s="263" t="str">
        <f t="shared" si="45"/>
        <v xml:space="preserve"> </v>
      </c>
      <c r="J719" s="38" t="str">
        <f>IF(D719&gt;=('28 Populations and thresholds'!$I$96),"YES"," ")</f>
        <v>YES</v>
      </c>
      <c r="K719" s="38" t="str">
        <f>IF(J719="YES"," ",IF(D719&gt;=('28 Populations and thresholds'!$I$96)*0.25,"YES"))</f>
        <v xml:space="preserve"> </v>
      </c>
      <c r="L719" s="38" t="b">
        <f>OR('28 Populations and thresholds'!$J$96="CR",'28 Populations and thresholds'!$J$96="EN",'28 Populations and thresholds'!$J$96="VU")</f>
        <v>1</v>
      </c>
      <c r="M719" s="75">
        <f>D719/'28 Populations and thresholds'!$H$96</f>
        <v>0.45</v>
      </c>
      <c r="N719" s="263" t="str">
        <f t="shared" si="46"/>
        <v xml:space="preserve"> </v>
      </c>
      <c r="P719" s="263" t="str">
        <f t="shared" si="47"/>
        <v xml:space="preserve"> </v>
      </c>
    </row>
    <row r="720" spans="1:21" x14ac:dyDescent="0.2">
      <c r="A720" s="143" t="s">
        <v>1314</v>
      </c>
      <c r="B720" s="65" t="s">
        <v>1953</v>
      </c>
      <c r="C720" s="4" t="s">
        <v>3666</v>
      </c>
      <c r="D720" s="41">
        <v>1300</v>
      </c>
      <c r="E720" s="47" t="s">
        <v>1333</v>
      </c>
      <c r="F720" s="263" t="str">
        <f t="shared" si="44"/>
        <v xml:space="preserve"> </v>
      </c>
      <c r="G720" s="143" t="s">
        <v>15</v>
      </c>
      <c r="H720" s="143" t="s">
        <v>1315</v>
      </c>
      <c r="I720" s="263" t="str">
        <f t="shared" si="45"/>
        <v xml:space="preserve"> </v>
      </c>
      <c r="J720" s="38" t="str">
        <f>IF(D720&gt;=(('28 Populations and thresholds'!$I$62)+('28 Populations and thresholds'!$I$63)+('28 Populations and thresholds'!$I$65)),"YES"," ")</f>
        <v>YES</v>
      </c>
      <c r="K720" s="38" t="str">
        <f>IF(J720="YES"," ",IF(D720&gt;=(('28 Populations and thresholds'!$I$62)+('28 Populations and thresholds'!$I$63)+('28 Populations and thresholds'!$I$65))*0.25,"YES"))</f>
        <v xml:space="preserve"> </v>
      </c>
      <c r="L720" s="38" t="b">
        <f>OR('28 Populations and thresholds'!$J$62="CR",'28 Populations and thresholds'!$J$62="EN",'28 Populations and thresholds'!$J$62="VU")</f>
        <v>0</v>
      </c>
      <c r="M720" s="75">
        <f>D720/(('28 Populations and thresholds'!$H$62)+('28 Populations and thresholds'!$H$63)+('28 Populations and thresholds'!$H$65))</f>
        <v>7.4285714285714285E-3</v>
      </c>
      <c r="N720" s="263" t="str">
        <f t="shared" si="46"/>
        <v xml:space="preserve"> </v>
      </c>
      <c r="O720" s="12" t="s">
        <v>4550</v>
      </c>
      <c r="P720" s="263" t="str">
        <f t="shared" si="47"/>
        <v xml:space="preserve"> </v>
      </c>
    </row>
    <row r="721" spans="1:21" x14ac:dyDescent="0.2">
      <c r="A721" s="12" t="s">
        <v>1314</v>
      </c>
      <c r="B721" s="65" t="s">
        <v>1953</v>
      </c>
      <c r="C721" s="4" t="s">
        <v>1707</v>
      </c>
      <c r="D721" s="5">
        <v>1220</v>
      </c>
      <c r="E721" s="1" t="s">
        <v>4496</v>
      </c>
      <c r="F721" s="263" t="str">
        <f t="shared" si="44"/>
        <v xml:space="preserve"> </v>
      </c>
      <c r="H721" s="9" t="s">
        <v>4415</v>
      </c>
      <c r="I721" s="263" t="str">
        <f t="shared" si="45"/>
        <v xml:space="preserve"> </v>
      </c>
      <c r="J721" s="38" t="str">
        <f>IF(D721&gt;=('28 Populations and thresholds'!$I$140),"YES"," ")</f>
        <v>YES</v>
      </c>
      <c r="K721" s="38" t="str">
        <f>IF(J721="YES"," ",IF(D721&gt;=('28 Populations and thresholds'!$I$140)*0.25,"YES"))</f>
        <v xml:space="preserve"> </v>
      </c>
      <c r="L721" s="38" t="b">
        <f>OR('28 Populations and thresholds'!$J$140="CR",'28 Populations and thresholds'!$J$140="EN",'28 Populations and thresholds'!$J$140="VU")</f>
        <v>0</v>
      </c>
      <c r="M721" s="75">
        <f>D721/'28 Populations and thresholds'!$H$140</f>
        <v>1.21999878000122E-3</v>
      </c>
      <c r="N721" s="263" t="str">
        <f t="shared" si="46"/>
        <v xml:space="preserve"> </v>
      </c>
      <c r="P721" s="263" t="str">
        <f t="shared" si="47"/>
        <v xml:space="preserve"> </v>
      </c>
    </row>
    <row r="722" spans="1:21" x14ac:dyDescent="0.2">
      <c r="A722" s="143" t="s">
        <v>1314</v>
      </c>
      <c r="B722" s="65" t="s">
        <v>1953</v>
      </c>
      <c r="C722" s="4" t="s">
        <v>3471</v>
      </c>
      <c r="D722" s="41">
        <v>900</v>
      </c>
      <c r="E722" s="46">
        <v>32889</v>
      </c>
      <c r="F722" s="263" t="str">
        <f t="shared" si="44"/>
        <v xml:space="preserve"> </v>
      </c>
      <c r="G722" s="143" t="s">
        <v>21</v>
      </c>
      <c r="H722" s="143" t="s">
        <v>853</v>
      </c>
      <c r="I722" s="263" t="str">
        <f t="shared" si="45"/>
        <v xml:space="preserve"> </v>
      </c>
      <c r="J722" s="38" t="str">
        <f>IF(D722&gt;=(('28 Populations and thresholds'!$I$183)+('28 Populations and thresholds'!$I$184)+('28 Populations and thresholds'!$I$185)),"YES"," ")</f>
        <v>YES</v>
      </c>
      <c r="K722" s="38" t="str">
        <f>IF(J722="YES"," ",IF(D722&gt;=(('28 Populations and thresholds'!$I$183)+('28 Populations and thresholds'!$I$184)+('28 Populations and thresholds'!$I$185))*0.25,"YES"))</f>
        <v xml:space="preserve"> </v>
      </c>
      <c r="L722" s="38" t="b">
        <f>OR('28 Populations and thresholds'!$J$183="CR",'28 Populations and thresholds'!$J$183="EN",'28 Populations and thresholds'!$J$183="VU")</f>
        <v>0</v>
      </c>
      <c r="M722" s="75">
        <f>D722/(('28 Populations and thresholds'!$H$183)+('28 Populations and thresholds'!$H$184)+('28 Populations and thresholds'!$H$185))</f>
        <v>3.0000000000000001E-3</v>
      </c>
      <c r="N722" s="263" t="str">
        <f t="shared" si="46"/>
        <v xml:space="preserve"> </v>
      </c>
      <c r="O722" s="12" t="s">
        <v>4568</v>
      </c>
      <c r="P722" s="263" t="str">
        <f t="shared" si="47"/>
        <v xml:space="preserve"> </v>
      </c>
    </row>
    <row r="723" spans="1:21" x14ac:dyDescent="0.2">
      <c r="A723" s="143" t="s">
        <v>1314</v>
      </c>
      <c r="B723" s="65" t="s">
        <v>1953</v>
      </c>
      <c r="C723" s="4" t="s">
        <v>3754</v>
      </c>
      <c r="D723" s="41">
        <v>3800</v>
      </c>
      <c r="E723" s="46">
        <v>32889</v>
      </c>
      <c r="F723" s="263" t="str">
        <f t="shared" si="44"/>
        <v xml:space="preserve"> </v>
      </c>
      <c r="G723" s="143" t="s">
        <v>21</v>
      </c>
      <c r="H723" s="143" t="s">
        <v>853</v>
      </c>
      <c r="I723" s="263" t="str">
        <f t="shared" si="45"/>
        <v xml:space="preserve"> </v>
      </c>
      <c r="J723" s="38" t="str">
        <f>IF(D723&gt;=('28 Populations and thresholds'!$I$173),"YES"," ")</f>
        <v>YES</v>
      </c>
      <c r="K723" s="38" t="str">
        <f>IF(J723="YES"," ",IF(D723&gt;=('28 Populations and thresholds'!$I$173)*0.25,"YES"))</f>
        <v xml:space="preserve"> </v>
      </c>
      <c r="L723" s="38" t="b">
        <f>OR('28 Populations and thresholds'!$J$173="CR",'28 Populations and thresholds'!$J$173="EN",'28 Populations and thresholds'!$J$173="VU")</f>
        <v>0</v>
      </c>
      <c r="M723" s="75">
        <f>D723/'28 Populations and thresholds'!$H$173</f>
        <v>3.8E-3</v>
      </c>
      <c r="N723" s="263" t="str">
        <f t="shared" si="46"/>
        <v xml:space="preserve"> </v>
      </c>
      <c r="O723" s="9"/>
      <c r="P723" s="263" t="str">
        <f t="shared" si="47"/>
        <v xml:space="preserve"> </v>
      </c>
    </row>
    <row r="724" spans="1:21" x14ac:dyDescent="0.2">
      <c r="A724" s="143" t="s">
        <v>1314</v>
      </c>
      <c r="B724" s="65" t="s">
        <v>1953</v>
      </c>
      <c r="C724" s="4" t="s">
        <v>3598</v>
      </c>
      <c r="D724" s="41">
        <v>7800</v>
      </c>
      <c r="E724" s="47" t="s">
        <v>1333</v>
      </c>
      <c r="F724" s="263" t="str">
        <f t="shared" si="44"/>
        <v xml:space="preserve"> </v>
      </c>
      <c r="G724" s="143" t="s">
        <v>15</v>
      </c>
      <c r="H724" s="143" t="s">
        <v>1315</v>
      </c>
      <c r="I724" s="263" t="str">
        <f t="shared" si="45"/>
        <v xml:space="preserve"> </v>
      </c>
      <c r="J724" s="38" t="str">
        <f>IF(D724&gt;=('28 Populations and thresholds'!$I$88),"YES"," ")</f>
        <v>YES</v>
      </c>
      <c r="K724" s="38" t="str">
        <f>IF(J724="YES"," ",IF(D724&gt;=('28 Populations and thresholds'!$I$88)*0.25,"YES"))</f>
        <v xml:space="preserve"> </v>
      </c>
      <c r="L724" s="38" t="b">
        <f>OR('28 Populations and thresholds'!$J$88="CR",'28 Populations and thresholds'!$J$88="EN",'28 Populations and thresholds'!$J$88="VU")</f>
        <v>0</v>
      </c>
      <c r="M724" s="75">
        <f>D724/'28 Populations and thresholds'!$H$88</f>
        <v>7.7999999999999996E-3</v>
      </c>
      <c r="N724" s="263" t="str">
        <f t="shared" si="46"/>
        <v xml:space="preserve"> </v>
      </c>
      <c r="O724" s="9"/>
      <c r="P724" s="263" t="str">
        <f t="shared" si="47"/>
        <v xml:space="preserve"> </v>
      </c>
    </row>
    <row r="725" spans="1:21" x14ac:dyDescent="0.2">
      <c r="A725" s="12" t="s">
        <v>1314</v>
      </c>
      <c r="B725" s="65" t="s">
        <v>1953</v>
      </c>
      <c r="C725" s="4" t="s">
        <v>3590</v>
      </c>
      <c r="D725" s="5">
        <v>2124</v>
      </c>
      <c r="E725" s="104">
        <v>2007</v>
      </c>
      <c r="F725" s="263" t="str">
        <f t="shared" si="44"/>
        <v xml:space="preserve"> </v>
      </c>
      <c r="G725" s="12" t="s">
        <v>139</v>
      </c>
      <c r="H725" s="12" t="s">
        <v>3388</v>
      </c>
      <c r="I725" s="263" t="str">
        <f t="shared" si="45"/>
        <v xml:space="preserve"> </v>
      </c>
      <c r="J725" s="38" t="str">
        <f>IF(D725&gt;=('28 Populations and thresholds'!$I$85),"YES"," ")</f>
        <v>YES</v>
      </c>
      <c r="K725" s="38" t="str">
        <f>IF(J725="YES"," ",IF(D725&gt;=('28 Populations and thresholds'!$I$85)*0.25,"YES"))</f>
        <v xml:space="preserve"> </v>
      </c>
      <c r="L725" s="38" t="b">
        <f>OR('28 Populations and thresholds'!$J$85="CR",'28 Populations and thresholds'!$J$85="EN",'28 Populations and thresholds'!$J$85="VU")</f>
        <v>0</v>
      </c>
      <c r="M725" s="75">
        <f>D725/'28 Populations and thresholds'!$H$85</f>
        <v>2.3865168539325844E-2</v>
      </c>
      <c r="N725" s="263" t="str">
        <f t="shared" si="46"/>
        <v xml:space="preserve"> </v>
      </c>
      <c r="O725" s="9"/>
      <c r="P725" s="263" t="str">
        <f t="shared" si="47"/>
        <v xml:space="preserve"> </v>
      </c>
    </row>
    <row r="726" spans="1:21" x14ac:dyDescent="0.2">
      <c r="A726" s="12" t="s">
        <v>1314</v>
      </c>
      <c r="B726" s="65" t="s">
        <v>1953</v>
      </c>
      <c r="C726" s="4" t="s">
        <v>3717</v>
      </c>
      <c r="D726" s="5">
        <v>288</v>
      </c>
      <c r="E726" s="1" t="s">
        <v>4496</v>
      </c>
      <c r="F726" s="263" t="str">
        <f t="shared" si="44"/>
        <v xml:space="preserve"> </v>
      </c>
      <c r="H726" s="9" t="s">
        <v>4415</v>
      </c>
      <c r="I726" s="263" t="str">
        <f t="shared" si="45"/>
        <v xml:space="preserve"> </v>
      </c>
      <c r="J726" s="38" t="str">
        <f>IF(D726&gt;=('28 Populations and thresholds'!$I$16),"YES"," ")</f>
        <v>YES</v>
      </c>
      <c r="K726" s="38" t="str">
        <f>IF(J726="YES"," ",IF(D726&gt;=('28 Populations and thresholds'!$I$16)*0.25,"YES"))</f>
        <v xml:space="preserve"> </v>
      </c>
      <c r="L726" s="38" t="b">
        <f>OR('28 Populations and thresholds'!$J$16="CR",'28 Populations and thresholds'!$J$16="EN",'28 Populations and thresholds'!$J$16="VU")</f>
        <v>0</v>
      </c>
      <c r="M726" s="75">
        <f>D726/'28 Populations and thresholds'!$H$16</f>
        <v>2.8800000000000002E-3</v>
      </c>
      <c r="N726" s="263" t="str">
        <f t="shared" si="46"/>
        <v xml:space="preserve"> </v>
      </c>
      <c r="P726" s="263" t="str">
        <f t="shared" si="47"/>
        <v xml:space="preserve"> </v>
      </c>
    </row>
    <row r="727" spans="1:21" x14ac:dyDescent="0.2">
      <c r="A727" s="143" t="s">
        <v>1314</v>
      </c>
      <c r="B727" s="65" t="s">
        <v>1953</v>
      </c>
      <c r="C727" s="4" t="s">
        <v>3544</v>
      </c>
      <c r="D727" s="41">
        <v>880</v>
      </c>
      <c r="E727" s="47" t="s">
        <v>1333</v>
      </c>
      <c r="F727" s="263" t="str">
        <f t="shared" si="44"/>
        <v xml:space="preserve"> </v>
      </c>
      <c r="G727" s="143" t="s">
        <v>15</v>
      </c>
      <c r="H727" s="143" t="s">
        <v>1315</v>
      </c>
      <c r="I727" s="263" t="str">
        <f t="shared" si="45"/>
        <v xml:space="preserve"> </v>
      </c>
      <c r="J727" s="38" t="str">
        <f>IF(D727&gt;=('28 Populations and thresholds'!$I$70),"YES"," ")</f>
        <v>YES</v>
      </c>
      <c r="K727" s="38" t="str">
        <f>IF(J727="YES"," ",IF(D727&gt;=('28 Populations and thresholds'!$I$70)*0.25,"YES"))</f>
        <v xml:space="preserve"> </v>
      </c>
      <c r="L727" s="38" t="b">
        <f>OR('28 Populations and thresholds'!$J$70="CR",'28 Populations and thresholds'!$J$70="EN",'28 Populations and thresholds'!$J$70="VU")</f>
        <v>0</v>
      </c>
      <c r="M727" s="75">
        <f>D727/'28 Populations and thresholds'!$H$70</f>
        <v>8.8000000000000005E-3</v>
      </c>
      <c r="N727" s="263" t="str">
        <f t="shared" si="46"/>
        <v xml:space="preserve"> </v>
      </c>
      <c r="O727" s="9"/>
      <c r="P727" s="263" t="str">
        <f t="shared" si="47"/>
        <v xml:space="preserve"> </v>
      </c>
    </row>
    <row r="728" spans="1:21" x14ac:dyDescent="0.2">
      <c r="A728" s="143" t="s">
        <v>1314</v>
      </c>
      <c r="B728" s="65" t="s">
        <v>1953</v>
      </c>
      <c r="C728" s="115" t="s">
        <v>3733</v>
      </c>
      <c r="D728" s="41">
        <v>512</v>
      </c>
      <c r="E728" s="47" t="s">
        <v>1333</v>
      </c>
      <c r="F728" s="263" t="str">
        <f t="shared" si="44"/>
        <v xml:space="preserve"> </v>
      </c>
      <c r="G728" s="143" t="s">
        <v>15</v>
      </c>
      <c r="H728" s="143" t="s">
        <v>1315</v>
      </c>
      <c r="I728" s="263" t="str">
        <f t="shared" si="45"/>
        <v xml:space="preserve"> </v>
      </c>
      <c r="J728" s="38" t="str">
        <f>IF(D728&gt;=('28 Populations and thresholds'!$I$81),"YES"," ")</f>
        <v>YES</v>
      </c>
      <c r="K728" s="38" t="str">
        <f>IF(J728="YES"," ",IF(D728&gt;=('28 Populations and thresholds'!$I$81)*0.25,"YES"))</f>
        <v xml:space="preserve"> </v>
      </c>
      <c r="L728" s="38" t="b">
        <f>OR('28 Populations and thresholds'!$J$81="CR",'28 Populations and thresholds'!$J$81="EN",'28 Populations and thresholds'!$J$81="VU")</f>
        <v>0</v>
      </c>
      <c r="M728" s="75">
        <f>D728/'28 Populations and thresholds'!$H$81</f>
        <v>2.5600000000000001E-2</v>
      </c>
      <c r="N728" s="263" t="str">
        <f t="shared" si="46"/>
        <v xml:space="preserve"> </v>
      </c>
      <c r="P728" s="263" t="str">
        <f t="shared" si="47"/>
        <v xml:space="preserve"> </v>
      </c>
    </row>
    <row r="729" spans="1:21" x14ac:dyDescent="0.2">
      <c r="A729" s="143" t="s">
        <v>1314</v>
      </c>
      <c r="B729" s="65" t="s">
        <v>1953</v>
      </c>
      <c r="C729" s="4" t="s">
        <v>3744</v>
      </c>
      <c r="D729" s="41">
        <v>5600</v>
      </c>
      <c r="E729" s="46">
        <v>32889</v>
      </c>
      <c r="F729" s="263" t="str">
        <f t="shared" si="44"/>
        <v xml:space="preserve"> </v>
      </c>
      <c r="G729" s="143" t="s">
        <v>21</v>
      </c>
      <c r="H729" s="143" t="s">
        <v>853</v>
      </c>
      <c r="I729" s="263" t="str">
        <f t="shared" si="45"/>
        <v xml:space="preserve"> </v>
      </c>
      <c r="J729" s="38" t="str">
        <f>IF(D729&gt;=('28 Populations and thresholds'!$I$150),"YES"," ")</f>
        <v>YES</v>
      </c>
      <c r="K729" s="38" t="str">
        <f>IF(J729="YES"," ",IF(D729&gt;=('28 Populations and thresholds'!$I$150)*0.25,"YES"))</f>
        <v xml:space="preserve"> </v>
      </c>
      <c r="L729" s="38" t="b">
        <f>OR('28 Populations and thresholds'!$J$150="CR",'28 Populations and thresholds'!$J$150="EN",'28 Populations and thresholds'!$J$150="VU")</f>
        <v>0</v>
      </c>
      <c r="M729" s="75">
        <f>D729/'28 Populations and thresholds'!$H$150</f>
        <v>5.5999999999999999E-3</v>
      </c>
      <c r="N729" s="263" t="str">
        <f t="shared" si="46"/>
        <v xml:space="preserve"> </v>
      </c>
      <c r="O729" s="9"/>
      <c r="P729" s="263" t="str">
        <f t="shared" si="47"/>
        <v xml:space="preserve"> </v>
      </c>
    </row>
    <row r="730" spans="1:21" x14ac:dyDescent="0.2">
      <c r="A730" s="12" t="s">
        <v>1314</v>
      </c>
      <c r="B730" s="65" t="s">
        <v>1953</v>
      </c>
      <c r="C730" s="111" t="s">
        <v>3723</v>
      </c>
      <c r="D730" s="5">
        <v>33</v>
      </c>
      <c r="E730" s="1" t="s">
        <v>247</v>
      </c>
      <c r="F730" s="263" t="str">
        <f t="shared" si="44"/>
        <v xml:space="preserve"> </v>
      </c>
      <c r="G730" s="13" t="s">
        <v>139</v>
      </c>
      <c r="I730" s="263" t="str">
        <f t="shared" si="45"/>
        <v xml:space="preserve"> </v>
      </c>
      <c r="J730" s="38" t="str">
        <f>IF(D730&gt;=('28 Populations and thresholds'!$I$45),"YES"," ")</f>
        <v>YES</v>
      </c>
      <c r="K730" s="38" t="str">
        <f>IF(J730="YES"," ",IF(D730&gt;=('28 Populations and thresholds'!$I$45)*0.25,"YES"))</f>
        <v xml:space="preserve"> </v>
      </c>
      <c r="L730" s="38" t="b">
        <f>OR('28 Populations and thresholds'!$J$45="CR",'28 Populations and thresholds'!$J$45="EN",'28 Populations and thresholds'!$J$45="VU")</f>
        <v>1</v>
      </c>
      <c r="M730" s="75">
        <f>D730/'28 Populations and thresholds'!$H$45</f>
        <v>1.0999999999999999E-2</v>
      </c>
      <c r="N730" s="263" t="str">
        <f t="shared" si="46"/>
        <v xml:space="preserve"> </v>
      </c>
      <c r="P730" s="263" t="str">
        <f t="shared" si="47"/>
        <v xml:space="preserve"> </v>
      </c>
      <c r="U730" s="4"/>
    </row>
    <row r="731" spans="1:21" x14ac:dyDescent="0.2">
      <c r="A731" s="143" t="s">
        <v>1314</v>
      </c>
      <c r="B731" s="65" t="s">
        <v>1953</v>
      </c>
      <c r="C731" s="4" t="s">
        <v>3753</v>
      </c>
      <c r="D731" s="41">
        <v>800</v>
      </c>
      <c r="E731" s="46">
        <v>32889</v>
      </c>
      <c r="F731" s="263" t="str">
        <f t="shared" si="44"/>
        <v xml:space="preserve"> </v>
      </c>
      <c r="G731" s="143" t="s">
        <v>21</v>
      </c>
      <c r="H731" s="143" t="s">
        <v>853</v>
      </c>
      <c r="I731" s="263" t="str">
        <f t="shared" si="45"/>
        <v xml:space="preserve"> </v>
      </c>
      <c r="J731" s="38" t="str">
        <f>IF(D731&gt;=('28 Populations and thresholds'!$I$171),"YES"," ")</f>
        <v>YES</v>
      </c>
      <c r="K731" s="38" t="str">
        <f>IF(J731="YES"," ",IF(D731&gt;=('28 Populations and thresholds'!$I$171)*0.25,"YES"))</f>
        <v xml:space="preserve"> </v>
      </c>
      <c r="L731" s="38" t="b">
        <f>OR('28 Populations and thresholds'!$J$171="CR",'28 Populations and thresholds'!$J$171="EN",'28 Populations and thresholds'!$J$171="VU")</f>
        <v>0</v>
      </c>
      <c r="M731" s="75">
        <f>D731/'28 Populations and thresholds'!$H$171</f>
        <v>8.0000000000000004E-4</v>
      </c>
      <c r="N731" s="263" t="str">
        <f t="shared" si="46"/>
        <v xml:space="preserve"> </v>
      </c>
      <c r="O731" s="9"/>
      <c r="P731" s="263" t="str">
        <f t="shared" si="47"/>
        <v xml:space="preserve"> </v>
      </c>
    </row>
    <row r="732" spans="1:21" x14ac:dyDescent="0.2">
      <c r="A732" s="12" t="s">
        <v>1314</v>
      </c>
      <c r="B732" s="65" t="s">
        <v>1953</v>
      </c>
      <c r="C732" s="4" t="s">
        <v>3398</v>
      </c>
      <c r="D732" s="5">
        <v>50</v>
      </c>
      <c r="E732" s="104" t="s">
        <v>4078</v>
      </c>
      <c r="F732" s="263" t="str">
        <f t="shared" si="44"/>
        <v xml:space="preserve"> </v>
      </c>
      <c r="H732" s="13" t="s">
        <v>4019</v>
      </c>
      <c r="I732" s="263" t="str">
        <f t="shared" si="45"/>
        <v xml:space="preserve"> </v>
      </c>
      <c r="J732" s="38" t="str">
        <f>IF(D732&gt;=('28 Populations and thresholds'!$I$123),"YES"," ")</f>
        <v>YES</v>
      </c>
      <c r="K732" s="38" t="str">
        <f>IF(J732="YES"," ",IF(D732&gt;=('28 Populations and thresholds'!$I$123)*0.25,"YES"))</f>
        <v xml:space="preserve"> </v>
      </c>
      <c r="L732" s="38" t="b">
        <f>OR('28 Populations and thresholds'!$J$123="CR",'28 Populations and thresholds'!$J$123="EN",'28 Populations and thresholds'!$J$123="VU")</f>
        <v>1</v>
      </c>
      <c r="M732" s="75">
        <f>D732/'28 Populations and thresholds'!$H$123</f>
        <v>0.1</v>
      </c>
      <c r="N732" s="263" t="str">
        <f t="shared" si="46"/>
        <v xml:space="preserve"> </v>
      </c>
      <c r="O732" s="121"/>
      <c r="P732" s="263" t="str">
        <f t="shared" si="47"/>
        <v xml:space="preserve"> </v>
      </c>
    </row>
    <row r="733" spans="1:21" x14ac:dyDescent="0.2">
      <c r="A733" s="143" t="s">
        <v>1314</v>
      </c>
      <c r="B733" s="65" t="s">
        <v>1953</v>
      </c>
      <c r="C733" s="4" t="s">
        <v>3552</v>
      </c>
      <c r="D733" s="41">
        <v>1000</v>
      </c>
      <c r="E733" s="47" t="s">
        <v>1333</v>
      </c>
      <c r="F733" s="263" t="str">
        <f t="shared" si="44"/>
        <v xml:space="preserve"> </v>
      </c>
      <c r="G733" s="143" t="s">
        <v>15</v>
      </c>
      <c r="H733" s="143" t="s">
        <v>1315</v>
      </c>
      <c r="I733" s="263" t="str">
        <f t="shared" si="45"/>
        <v xml:space="preserve"> </v>
      </c>
      <c r="J733" s="38" t="str">
        <f>IF(D733&gt;=('28 Populations and thresholds'!$I$77),"YES"," ")</f>
        <v>YES</v>
      </c>
      <c r="K733" s="38" t="str">
        <f>IF(J733="YES"," ",IF(D733&gt;=('28 Populations and thresholds'!$I$77)*0.25,"YES"))</f>
        <v xml:space="preserve"> </v>
      </c>
      <c r="L733" s="38" t="b">
        <f>OR('28 Populations and thresholds'!$J$77="CR",'28 Populations and thresholds'!$J$77="EN",'28 Populations and thresholds'!$J$77="VU")</f>
        <v>0</v>
      </c>
      <c r="M733" s="75">
        <f>D733/'28 Populations and thresholds'!$H$77</f>
        <v>0.01</v>
      </c>
      <c r="N733" s="263" t="str">
        <f t="shared" si="46"/>
        <v xml:space="preserve"> </v>
      </c>
      <c r="O733" s="9"/>
      <c r="P733" s="263" t="str">
        <f t="shared" si="47"/>
        <v xml:space="preserve"> </v>
      </c>
    </row>
    <row r="734" spans="1:21" x14ac:dyDescent="0.2">
      <c r="A734" s="143" t="s">
        <v>1314</v>
      </c>
      <c r="B734" s="65" t="s">
        <v>1953</v>
      </c>
      <c r="C734" s="111" t="s">
        <v>3540</v>
      </c>
      <c r="D734" s="45">
        <v>1100</v>
      </c>
      <c r="E734" s="47" t="s">
        <v>1333</v>
      </c>
      <c r="F734" s="263" t="str">
        <f t="shared" si="44"/>
        <v xml:space="preserve"> </v>
      </c>
      <c r="G734" s="143" t="s">
        <v>15</v>
      </c>
      <c r="H734" s="143" t="s">
        <v>1315</v>
      </c>
      <c r="I734" s="263" t="str">
        <f t="shared" si="45"/>
        <v xml:space="preserve"> </v>
      </c>
      <c r="J734" s="38" t="str">
        <f>IF(D734&gt;=('28 Populations and thresholds'!$I$60),"YES"," ")</f>
        <v>YES</v>
      </c>
      <c r="K734" s="38" t="str">
        <f>IF(J734="YES"," ",IF(D734&gt;=('28 Populations and thresholds'!$I$60)*0.25,"YES"))</f>
        <v xml:space="preserve"> </v>
      </c>
      <c r="L734" s="38" t="b">
        <f>OR('28 Populations and thresholds'!$J$60="CR",'28 Populations and thresholds'!$J$60="EN",'28 Populations and thresholds'!$J$60="VU")</f>
        <v>1</v>
      </c>
      <c r="M734" s="75">
        <f>D734/'28 Populations and thresholds'!$H$60</f>
        <v>1.4102564102564103E-2</v>
      </c>
      <c r="N734" s="263" t="str">
        <f t="shared" si="46"/>
        <v xml:space="preserve"> </v>
      </c>
      <c r="O734" s="9"/>
      <c r="P734" s="263" t="str">
        <f t="shared" si="47"/>
        <v xml:space="preserve"> </v>
      </c>
      <c r="Q734" s="4"/>
      <c r="R734" s="4"/>
      <c r="S734" s="4"/>
      <c r="T734" s="4"/>
      <c r="U734" s="4"/>
    </row>
    <row r="735" spans="1:21" x14ac:dyDescent="0.2">
      <c r="A735" s="275" t="s">
        <v>1314</v>
      </c>
      <c r="B735" s="269" t="s">
        <v>4110</v>
      </c>
      <c r="C735" s="269" t="s">
        <v>1753</v>
      </c>
      <c r="D735" s="279">
        <v>200</v>
      </c>
      <c r="E735" s="274" t="s">
        <v>4111</v>
      </c>
      <c r="F735" s="263" t="str">
        <f t="shared" si="44"/>
        <v xml:space="preserve"> </v>
      </c>
      <c r="G735" s="275" t="s">
        <v>4019</v>
      </c>
      <c r="H735" s="275"/>
      <c r="I735" s="263" t="str">
        <f t="shared" si="45"/>
        <v xml:space="preserve"> </v>
      </c>
      <c r="J735" s="272" t="str">
        <f>IF(D735&gt;=('28 Populations and thresholds'!$I$222),"YES"," ")</f>
        <v>YES</v>
      </c>
      <c r="K735" s="272" t="str">
        <f>IF(J735="YES"," ",IF(D735&gt;=('28 Populations and thresholds'!$I$222)*0.25,"YES"))</f>
        <v xml:space="preserve"> </v>
      </c>
      <c r="L735" s="272" t="b">
        <f>OR('28 Populations and thresholds'!$J$222="CR",'28 Populations and thresholds'!$J$222="EN",'28 Populations and thresholds'!$J$222="VU")</f>
        <v>1</v>
      </c>
      <c r="M735" s="273">
        <f>D735/'28 Populations and thresholds'!$H$222</f>
        <v>1.6666666666666666E-2</v>
      </c>
      <c r="N735" s="263" t="str">
        <f t="shared" si="46"/>
        <v xml:space="preserve"> </v>
      </c>
      <c r="O735" s="275"/>
      <c r="P735" s="263" t="str">
        <f t="shared" si="47"/>
        <v xml:space="preserve"> </v>
      </c>
    </row>
    <row r="736" spans="1:21" x14ac:dyDescent="0.2">
      <c r="A736" s="12" t="s">
        <v>1314</v>
      </c>
      <c r="B736" s="51" t="s">
        <v>1351</v>
      </c>
      <c r="C736" s="4" t="s">
        <v>3781</v>
      </c>
      <c r="D736" s="5">
        <v>1800</v>
      </c>
      <c r="E736" s="148">
        <v>39022</v>
      </c>
      <c r="F736" s="263" t="str">
        <f t="shared" si="44"/>
        <v xml:space="preserve"> </v>
      </c>
      <c r="H736" s="9" t="s">
        <v>4415</v>
      </c>
      <c r="I736" s="263" t="str">
        <f t="shared" si="45"/>
        <v xml:space="preserve"> </v>
      </c>
      <c r="J736" s="38" t="str">
        <f>IF(D736&gt;=('28 Populations and thresholds'!$I$220),"YES"," ")</f>
        <v>YES</v>
      </c>
      <c r="K736" s="38" t="str">
        <f>IF(J736="YES"," ",IF(D736&gt;=('28 Populations and thresholds'!$I$220)*0.25,"YES"))</f>
        <v xml:space="preserve"> </v>
      </c>
      <c r="L736" s="38" t="b">
        <f>OR('28 Populations and thresholds'!$J$220="CR",'28 Populations and thresholds'!$J$220="EN",'28 Populations and thresholds'!$J$220="VU")</f>
        <v>0</v>
      </c>
      <c r="M736" s="75">
        <f>D736/'28 Populations and thresholds'!$H$220</f>
        <v>1.7999982000018E-3</v>
      </c>
      <c r="N736" s="263" t="str">
        <f t="shared" si="46"/>
        <v xml:space="preserve"> </v>
      </c>
      <c r="P736" s="263" t="str">
        <f t="shared" si="47"/>
        <v xml:space="preserve"> </v>
      </c>
    </row>
    <row r="737" spans="1:21" x14ac:dyDescent="0.2">
      <c r="A737" s="143" t="s">
        <v>1314</v>
      </c>
      <c r="B737" s="40" t="s">
        <v>1351</v>
      </c>
      <c r="C737" s="4" t="s">
        <v>3652</v>
      </c>
      <c r="D737" s="41">
        <v>2253</v>
      </c>
      <c r="E737" s="47" t="s">
        <v>1316</v>
      </c>
      <c r="F737" s="263" t="str">
        <f t="shared" si="44"/>
        <v xml:space="preserve"> </v>
      </c>
      <c r="G737" s="143" t="s">
        <v>15</v>
      </c>
      <c r="H737" s="143" t="s">
        <v>1315</v>
      </c>
      <c r="I737" s="263" t="str">
        <f t="shared" si="45"/>
        <v xml:space="preserve"> </v>
      </c>
      <c r="J737" s="38" t="str">
        <f>IF(D737&gt;=('28 Populations and thresholds'!$I$112),"YES"," ")</f>
        <v>YES</v>
      </c>
      <c r="K737" s="38" t="str">
        <f>IF(J737="YES"," ",IF(D737&gt;=('28 Populations and thresholds'!$I$112)*0.25,"YES"))</f>
        <v xml:space="preserve"> </v>
      </c>
      <c r="L737" s="38" t="b">
        <f>OR('28 Populations and thresholds'!$J$112="CR",'28 Populations and thresholds'!$J$112="EN",'28 Populations and thresholds'!$J$112="VU")</f>
        <v>0</v>
      </c>
      <c r="M737" s="75">
        <f>D737/'28 Populations and thresholds'!$H$112</f>
        <v>2.2530000000000001E-2</v>
      </c>
      <c r="N737" s="263" t="str">
        <f t="shared" si="46"/>
        <v xml:space="preserve"> </v>
      </c>
      <c r="O737" s="9"/>
      <c r="P737" s="263" t="str">
        <f t="shared" si="47"/>
        <v xml:space="preserve"> </v>
      </c>
    </row>
    <row r="738" spans="1:21" x14ac:dyDescent="0.2">
      <c r="A738" s="143" t="s">
        <v>1314</v>
      </c>
      <c r="B738" s="40" t="s">
        <v>1351</v>
      </c>
      <c r="C738" s="4" t="s">
        <v>3564</v>
      </c>
      <c r="D738" s="41">
        <v>2200</v>
      </c>
      <c r="E738" s="47" t="s">
        <v>1341</v>
      </c>
      <c r="F738" s="263" t="str">
        <f t="shared" si="44"/>
        <v xml:space="preserve"> </v>
      </c>
      <c r="G738" s="143" t="s">
        <v>15</v>
      </c>
      <c r="H738" s="143" t="s">
        <v>1315</v>
      </c>
      <c r="I738" s="263" t="str">
        <f t="shared" si="45"/>
        <v xml:space="preserve"> </v>
      </c>
      <c r="J738" s="38" t="str">
        <f>IF(D738&gt;=('28 Populations and thresholds'!$I$79),"YES"," ")</f>
        <v>YES</v>
      </c>
      <c r="K738" s="38" t="str">
        <f>IF(J738="YES"," ",IF(D738&gt;=('28 Populations and thresholds'!$I$79)*0.25,"YES"))</f>
        <v xml:space="preserve"> </v>
      </c>
      <c r="L738" s="38" t="b">
        <f>OR('28 Populations and thresholds'!$J$79="CR",'28 Populations and thresholds'!$J$79="EN",'28 Populations and thresholds'!$J$79="VU")</f>
        <v>0</v>
      </c>
      <c r="M738" s="75">
        <f>D738/'28 Populations and thresholds'!$H$79</f>
        <v>1.4666666666666666E-2</v>
      </c>
      <c r="N738" s="263" t="str">
        <f t="shared" si="46"/>
        <v xml:space="preserve"> </v>
      </c>
      <c r="O738" s="9"/>
      <c r="P738" s="263" t="str">
        <f t="shared" si="47"/>
        <v xml:space="preserve"> </v>
      </c>
    </row>
    <row r="739" spans="1:21" x14ac:dyDescent="0.2">
      <c r="A739" s="143" t="s">
        <v>1314</v>
      </c>
      <c r="B739" s="40" t="s">
        <v>1351</v>
      </c>
      <c r="C739" s="4" t="s">
        <v>3644</v>
      </c>
      <c r="D739" s="41">
        <v>1622</v>
      </c>
      <c r="E739" s="47" t="s">
        <v>1341</v>
      </c>
      <c r="F739" s="263" t="str">
        <f t="shared" si="44"/>
        <v xml:space="preserve"> </v>
      </c>
      <c r="G739" s="143" t="s">
        <v>15</v>
      </c>
      <c r="H739" s="143" t="s">
        <v>1315</v>
      </c>
      <c r="I739" s="263" t="str">
        <f t="shared" si="45"/>
        <v xml:space="preserve"> </v>
      </c>
      <c r="J739" s="38" t="str">
        <f>IF(D739&gt;=('28 Populations and thresholds'!$I$109),"YES"," ")</f>
        <v>YES</v>
      </c>
      <c r="K739" s="38" t="str">
        <f>IF(J739="YES"," ",IF(D739&gt;=('28 Populations and thresholds'!$I$109)*0.25,"YES"))</f>
        <v xml:space="preserve"> </v>
      </c>
      <c r="L739" s="38" t="b">
        <f>OR('28 Populations and thresholds'!$J$109="CR",'28 Populations and thresholds'!$J$109="EN",'28 Populations and thresholds'!$J$109="VU")</f>
        <v>0</v>
      </c>
      <c r="M739" s="75">
        <f>D739/'28 Populations and thresholds'!$H$109</f>
        <v>6.4879999999999993E-2</v>
      </c>
      <c r="N739" s="263" t="str">
        <f t="shared" si="46"/>
        <v xml:space="preserve"> </v>
      </c>
      <c r="O739" s="9"/>
      <c r="P739" s="263" t="str">
        <f t="shared" si="47"/>
        <v xml:space="preserve"> </v>
      </c>
      <c r="Q739" s="4"/>
      <c r="R739" s="4"/>
      <c r="S739" s="4"/>
      <c r="T739" s="4"/>
      <c r="U739" s="4"/>
    </row>
    <row r="740" spans="1:21" x14ac:dyDescent="0.2">
      <c r="A740" s="275" t="s">
        <v>1314</v>
      </c>
      <c r="B740" s="269" t="s">
        <v>4127</v>
      </c>
      <c r="C740" s="269" t="s">
        <v>1732</v>
      </c>
      <c r="D740" s="279">
        <v>200</v>
      </c>
      <c r="E740" s="281">
        <v>33756</v>
      </c>
      <c r="F740" s="263" t="str">
        <f t="shared" si="44"/>
        <v xml:space="preserve"> </v>
      </c>
      <c r="G740" s="275" t="s">
        <v>4019</v>
      </c>
      <c r="H740" s="275"/>
      <c r="I740" s="263" t="str">
        <f t="shared" si="45"/>
        <v xml:space="preserve"> </v>
      </c>
      <c r="J740" s="272" t="str">
        <f>IF(D740&gt;=('28 Populations and thresholds'!$I$221),"YES"," ")</f>
        <v>YES</v>
      </c>
      <c r="K740" s="272" t="str">
        <f>IF(J740="YES"," ",IF(D740&gt;=('28 Populations and thresholds'!$I$221)*0.25,"YES"))</f>
        <v xml:space="preserve"> </v>
      </c>
      <c r="L740" s="272" t="b">
        <f>OR('28 Populations and thresholds'!$J$221="CR",'28 Populations and thresholds'!$J$221="EN",'28 Populations and thresholds'!$J$221="VU")</f>
        <v>1</v>
      </c>
      <c r="M740" s="273">
        <f>D740/'28 Populations and thresholds'!$H$221</f>
        <v>2.0833333333333332E-2</v>
      </c>
      <c r="N740" s="263" t="str">
        <f t="shared" si="46"/>
        <v xml:space="preserve"> </v>
      </c>
      <c r="O740" s="275"/>
      <c r="P740" s="263" t="str">
        <f t="shared" si="47"/>
        <v xml:space="preserve"> </v>
      </c>
    </row>
    <row r="741" spans="1:21" x14ac:dyDescent="0.2">
      <c r="A741" s="12" t="s">
        <v>1314</v>
      </c>
      <c r="B741" s="4" t="s">
        <v>4115</v>
      </c>
      <c r="C741" s="4" t="s">
        <v>1753</v>
      </c>
      <c r="D741" s="5">
        <v>426</v>
      </c>
      <c r="E741" s="148">
        <v>33390</v>
      </c>
      <c r="F741" s="263" t="str">
        <f t="shared" si="44"/>
        <v xml:space="preserve"> </v>
      </c>
      <c r="G741" s="13" t="s">
        <v>4019</v>
      </c>
      <c r="I741" s="263" t="str">
        <f t="shared" si="45"/>
        <v xml:space="preserve"> </v>
      </c>
      <c r="J741" s="38" t="str">
        <f>IF(D741&gt;=('28 Populations and thresholds'!$I$222),"YES"," ")</f>
        <v>YES</v>
      </c>
      <c r="K741" s="38" t="str">
        <f>IF(J741="YES"," ",IF(D741&gt;=('28 Populations and thresholds'!$I$222)*0.25,"YES"))</f>
        <v xml:space="preserve"> </v>
      </c>
      <c r="L741" s="38" t="b">
        <f>OR('28 Populations and thresholds'!$J$222="CR",'28 Populations and thresholds'!$J$222="EN",'28 Populations and thresholds'!$J$222="VU")</f>
        <v>1</v>
      </c>
      <c r="M741" s="75">
        <f>D741/'28 Populations and thresholds'!$H$222</f>
        <v>3.5499999999999997E-2</v>
      </c>
      <c r="N741" s="263" t="str">
        <f t="shared" si="46"/>
        <v xml:space="preserve"> </v>
      </c>
      <c r="P741" s="263" t="str">
        <f t="shared" si="47"/>
        <v xml:space="preserve"> </v>
      </c>
    </row>
    <row r="742" spans="1:21" x14ac:dyDescent="0.2">
      <c r="A742" s="267" t="s">
        <v>1314</v>
      </c>
      <c r="B742" s="293" t="s">
        <v>4615</v>
      </c>
      <c r="C742" s="269" t="s">
        <v>3564</v>
      </c>
      <c r="D742" s="270">
        <v>3800</v>
      </c>
      <c r="E742" s="294" t="s">
        <v>1333</v>
      </c>
      <c r="F742" s="263" t="str">
        <f t="shared" si="44"/>
        <v xml:space="preserve"> </v>
      </c>
      <c r="G742" s="267" t="s">
        <v>15</v>
      </c>
      <c r="H742" s="267" t="s">
        <v>1315</v>
      </c>
      <c r="I742" s="263" t="str">
        <f t="shared" si="45"/>
        <v xml:space="preserve"> </v>
      </c>
      <c r="J742" s="272" t="str">
        <f>IF(D742&gt;=('28 Populations and thresholds'!$I$79),"YES"," ")</f>
        <v>YES</v>
      </c>
      <c r="K742" s="272" t="str">
        <f>IF(J742="YES"," ",IF(D742&gt;=('28 Populations and thresholds'!$I$79)*0.25,"YES"))</f>
        <v xml:space="preserve"> </v>
      </c>
      <c r="L742" s="272" t="b">
        <f>OR('28 Populations and thresholds'!$J$79="CR",'28 Populations and thresholds'!$J$79="EN",'28 Populations and thresholds'!$J$79="VU")</f>
        <v>0</v>
      </c>
      <c r="M742" s="273">
        <f>D742/'28 Populations and thresholds'!$H$79</f>
        <v>2.5333333333333333E-2</v>
      </c>
      <c r="N742" s="263" t="str">
        <f t="shared" si="46"/>
        <v xml:space="preserve"> </v>
      </c>
      <c r="O742" s="269"/>
      <c r="P742" s="263" t="str">
        <f t="shared" si="47"/>
        <v xml:space="preserve"> </v>
      </c>
    </row>
    <row r="743" spans="1:21" x14ac:dyDescent="0.2">
      <c r="A743" s="121" t="s">
        <v>1314</v>
      </c>
      <c r="B743" s="115" t="s">
        <v>4614</v>
      </c>
      <c r="C743" s="115" t="s">
        <v>1696</v>
      </c>
      <c r="D743" s="105">
        <v>18</v>
      </c>
      <c r="E743" s="169">
        <v>41275</v>
      </c>
      <c r="F743" s="263" t="str">
        <f t="shared" si="44"/>
        <v xml:space="preserve"> </v>
      </c>
      <c r="G743" s="121"/>
      <c r="H743" s="121" t="s">
        <v>4147</v>
      </c>
      <c r="I743" s="263" t="str">
        <f t="shared" si="45"/>
        <v xml:space="preserve"> </v>
      </c>
      <c r="J743" s="38" t="s">
        <v>4558</v>
      </c>
      <c r="K743" s="38"/>
      <c r="L743" s="38" t="b">
        <f>OR('28 Populations and thresholds'!$J$51="CR",'28 Populations and thresholds'!$J$51="EN",'28 Populations and thresholds'!$J$51="VU")</f>
        <v>1</v>
      </c>
      <c r="M743" s="75">
        <f>D743/'28 Populations and thresholds'!$H$51</f>
        <v>6.6666666666666671E-3</v>
      </c>
      <c r="N743" s="263" t="str">
        <f t="shared" si="46"/>
        <v xml:space="preserve"> </v>
      </c>
      <c r="O743" s="12" t="s">
        <v>4572</v>
      </c>
      <c r="P743" s="263" t="str">
        <f t="shared" si="47"/>
        <v xml:space="preserve"> </v>
      </c>
    </row>
    <row r="744" spans="1:21" x14ac:dyDescent="0.2">
      <c r="A744" s="275" t="s">
        <v>1314</v>
      </c>
      <c r="B744" s="269" t="s">
        <v>4130</v>
      </c>
      <c r="C744" s="269" t="s">
        <v>1732</v>
      </c>
      <c r="D744" s="279">
        <v>102</v>
      </c>
      <c r="E744" s="281">
        <v>35431</v>
      </c>
      <c r="F744" s="263" t="str">
        <f t="shared" si="44"/>
        <v xml:space="preserve"> </v>
      </c>
      <c r="G744" s="275" t="s">
        <v>4019</v>
      </c>
      <c r="H744" s="275"/>
      <c r="I744" s="263" t="str">
        <f t="shared" si="45"/>
        <v xml:space="preserve"> </v>
      </c>
      <c r="J744" s="272" t="str">
        <f>IF(D744&gt;=('28 Populations and thresholds'!$I$221),"YES"," ")</f>
        <v>YES</v>
      </c>
      <c r="K744" s="272" t="str">
        <f>IF(J744="YES"," ",IF(D744&gt;=('28 Populations and thresholds'!$I$221)*0.25,"YES"))</f>
        <v xml:space="preserve"> </v>
      </c>
      <c r="L744" s="272" t="b">
        <f>OR('28 Populations and thresholds'!$J$221="CR",'28 Populations and thresholds'!$J$221="EN",'28 Populations and thresholds'!$J$221="VU")</f>
        <v>1</v>
      </c>
      <c r="M744" s="273">
        <f>D744/'28 Populations and thresholds'!$H$221</f>
        <v>1.0625000000000001E-2</v>
      </c>
      <c r="N744" s="263" t="str">
        <f t="shared" si="46"/>
        <v xml:space="preserve"> </v>
      </c>
      <c r="O744" s="275"/>
      <c r="P744" s="263" t="str">
        <f t="shared" si="47"/>
        <v xml:space="preserve"> </v>
      </c>
    </row>
    <row r="745" spans="1:21" x14ac:dyDescent="0.2">
      <c r="A745" s="12" t="s">
        <v>1314</v>
      </c>
      <c r="B745" s="9" t="s">
        <v>1635</v>
      </c>
      <c r="C745" s="4" t="s">
        <v>3719</v>
      </c>
      <c r="D745" s="5">
        <v>300</v>
      </c>
      <c r="E745" s="49">
        <v>2006</v>
      </c>
      <c r="F745" s="263" t="str">
        <f t="shared" si="44"/>
        <v xml:space="preserve"> </v>
      </c>
      <c r="G745" s="13" t="s">
        <v>4042</v>
      </c>
      <c r="H745" s="12"/>
      <c r="I745" s="263" t="str">
        <f t="shared" si="45"/>
        <v xml:space="preserve"> </v>
      </c>
      <c r="J745" s="38" t="str">
        <f>IF(D745&gt;=('28 Populations and thresholds'!$I$32),"YES"," ")</f>
        <v>YES</v>
      </c>
      <c r="K745" s="38" t="str">
        <f>IF(J745="YES"," ",IF(D745&gt;=('28 Populations and thresholds'!$I$32)*0.25,"YES"))</f>
        <v xml:space="preserve"> </v>
      </c>
      <c r="L745" s="38" t="b">
        <f>OR('28 Populations and thresholds'!$J$32="CR",'28 Populations and thresholds'!$J$32="EN",'28 Populations and thresholds'!$J$32="VU")</f>
        <v>1</v>
      </c>
      <c r="M745" s="75">
        <f>D745/'28 Populations and thresholds'!$H$32</f>
        <v>7.3170731707317069E-2</v>
      </c>
      <c r="N745" s="263" t="str">
        <f t="shared" si="46"/>
        <v xml:space="preserve"> </v>
      </c>
      <c r="O745" s="12" t="s">
        <v>1600</v>
      </c>
      <c r="P745" s="263" t="str">
        <f t="shared" si="47"/>
        <v xml:space="preserve"> </v>
      </c>
    </row>
    <row r="746" spans="1:21" x14ac:dyDescent="0.2">
      <c r="A746" s="275" t="s">
        <v>1314</v>
      </c>
      <c r="B746" s="269" t="s">
        <v>4048</v>
      </c>
      <c r="C746" s="269" t="s">
        <v>3719</v>
      </c>
      <c r="D746" s="279">
        <v>300</v>
      </c>
      <c r="E746" s="274" t="s">
        <v>4049</v>
      </c>
      <c r="F746" s="263" t="str">
        <f t="shared" si="44"/>
        <v xml:space="preserve"> </v>
      </c>
      <c r="G746" s="275" t="s">
        <v>4019</v>
      </c>
      <c r="H746" s="275"/>
      <c r="I746" s="263" t="str">
        <f t="shared" si="45"/>
        <v xml:space="preserve"> </v>
      </c>
      <c r="J746" s="272" t="str">
        <f>IF(D746&gt;=('28 Populations and thresholds'!$I$32),"YES"," ")</f>
        <v>YES</v>
      </c>
      <c r="K746" s="272" t="str">
        <f>IF(J746="YES"," ",IF(D746&gt;=('28 Populations and thresholds'!$I$32)*0.25,"YES"))</f>
        <v xml:space="preserve"> </v>
      </c>
      <c r="L746" s="272" t="b">
        <f>OR('28 Populations and thresholds'!$J$32="CR",'28 Populations and thresholds'!$J$32="EN",'28 Populations and thresholds'!$J$32="VU")</f>
        <v>1</v>
      </c>
      <c r="M746" s="273">
        <f>D746/'28 Populations and thresholds'!$H$32</f>
        <v>7.3170731707317069E-2</v>
      </c>
      <c r="N746" s="263" t="str">
        <f t="shared" si="46"/>
        <v xml:space="preserve"> </v>
      </c>
      <c r="O746" s="275"/>
      <c r="P746" s="263" t="str">
        <f t="shared" si="47"/>
        <v xml:space="preserve"> </v>
      </c>
    </row>
    <row r="747" spans="1:21" x14ac:dyDescent="0.2">
      <c r="A747" s="12" t="s">
        <v>1314</v>
      </c>
      <c r="B747" s="56" t="s">
        <v>1061</v>
      </c>
      <c r="C747" s="4" t="s">
        <v>3781</v>
      </c>
      <c r="D747" s="5">
        <v>24973</v>
      </c>
      <c r="E747" s="148">
        <v>39022</v>
      </c>
      <c r="F747" s="263" t="str">
        <f t="shared" si="44"/>
        <v xml:space="preserve"> </v>
      </c>
      <c r="H747" s="9" t="s">
        <v>4415</v>
      </c>
      <c r="I747" s="263" t="str">
        <f t="shared" si="45"/>
        <v xml:space="preserve"> </v>
      </c>
      <c r="J747" s="38" t="str">
        <f>IF(D747&gt;=('28 Populations and thresholds'!$I$220),"YES"," ")</f>
        <v>YES</v>
      </c>
      <c r="K747" s="38" t="str">
        <f>IF(J747="YES"," ",IF(D747&gt;=('28 Populations and thresholds'!$I$220)*0.25,"YES"))</f>
        <v xml:space="preserve"> </v>
      </c>
      <c r="L747" s="38" t="b">
        <f>OR('28 Populations and thresholds'!$J$220="CR",'28 Populations and thresholds'!$J$220="EN",'28 Populations and thresholds'!$J$220="VU")</f>
        <v>0</v>
      </c>
      <c r="M747" s="75">
        <f>D747/'28 Populations and thresholds'!$H$220</f>
        <v>2.4972975027024974E-2</v>
      </c>
      <c r="N747" s="263" t="str">
        <f t="shared" si="46"/>
        <v xml:space="preserve"> </v>
      </c>
      <c r="P747" s="263" t="str">
        <f t="shared" si="47"/>
        <v xml:space="preserve"> </v>
      </c>
    </row>
    <row r="748" spans="1:21" x14ac:dyDescent="0.2">
      <c r="A748" s="12" t="s">
        <v>1314</v>
      </c>
      <c r="B748" s="56" t="s">
        <v>1061</v>
      </c>
      <c r="C748" s="4" t="s">
        <v>3467</v>
      </c>
      <c r="D748" s="5">
        <v>1823</v>
      </c>
      <c r="E748" s="148">
        <v>39022</v>
      </c>
      <c r="F748" s="263" t="str">
        <f t="shared" si="44"/>
        <v xml:space="preserve"> </v>
      </c>
      <c r="H748" s="9" t="s">
        <v>4415</v>
      </c>
      <c r="I748" s="263" t="str">
        <f t="shared" si="45"/>
        <v xml:space="preserve"> </v>
      </c>
      <c r="J748" s="38" t="str">
        <f>IF(D748&gt;=('28 Populations and thresholds'!$I$180),"YES"," ")</f>
        <v>YES</v>
      </c>
      <c r="K748" s="38" t="str">
        <f>IF(J748="YES"," ",IF(D748&gt;=('28 Populations and thresholds'!$I$180)*0.25,"YES"))</f>
        <v xml:space="preserve"> </v>
      </c>
      <c r="L748" s="38" t="b">
        <f>OR('28 Populations and thresholds'!$J$180="CR",'28 Populations and thresholds'!$J$180="EN",'28 Populations and thresholds'!$J$180="VU")</f>
        <v>0</v>
      </c>
      <c r="M748" s="75">
        <f>D748/'28 Populations and thresholds'!$H$180</f>
        <v>1.823E-2</v>
      </c>
      <c r="N748" s="263" t="str">
        <f t="shared" si="46"/>
        <v xml:space="preserve"> </v>
      </c>
      <c r="P748" s="263" t="str">
        <f t="shared" si="47"/>
        <v xml:space="preserve"> </v>
      </c>
    </row>
    <row r="749" spans="1:21" x14ac:dyDescent="0.2">
      <c r="A749" s="12" t="s">
        <v>1314</v>
      </c>
      <c r="B749" s="56" t="s">
        <v>1061</v>
      </c>
      <c r="C749" s="4" t="s">
        <v>3716</v>
      </c>
      <c r="D749" s="5">
        <v>1020</v>
      </c>
      <c r="E749" s="148">
        <v>39022</v>
      </c>
      <c r="F749" s="263" t="str">
        <f t="shared" si="44"/>
        <v xml:space="preserve"> </v>
      </c>
      <c r="H749" s="9" t="s">
        <v>4415</v>
      </c>
      <c r="I749" s="263" t="str">
        <f t="shared" si="45"/>
        <v xml:space="preserve"> </v>
      </c>
      <c r="J749" s="38" t="str">
        <f>IF(D749&gt;=('28 Populations and thresholds'!$I$15),"YES"," ")</f>
        <v>YES</v>
      </c>
      <c r="K749" s="38" t="str">
        <f>IF(J749="YES"," ",IF(D749&gt;=('28 Populations and thresholds'!$I$15)*0.25,"YES"))</f>
        <v xml:space="preserve"> </v>
      </c>
      <c r="L749" s="38" t="b">
        <f>OR('28 Populations and thresholds'!$J$15="CR",'28 Populations and thresholds'!$J$15="EN",'28 Populations and thresholds'!$J$15="VU")</f>
        <v>0</v>
      </c>
      <c r="M749" s="75">
        <f>D749/'28 Populations and thresholds'!$H$15</f>
        <v>1.0200000000000001E-3</v>
      </c>
      <c r="N749" s="263" t="str">
        <f t="shared" si="46"/>
        <v xml:space="preserve"> </v>
      </c>
      <c r="P749" s="263" t="str">
        <f t="shared" si="47"/>
        <v xml:space="preserve"> </v>
      </c>
    </row>
    <row r="750" spans="1:21" x14ac:dyDescent="0.2">
      <c r="A750" s="12" t="s">
        <v>1314</v>
      </c>
      <c r="B750" s="56" t="s">
        <v>1061</v>
      </c>
      <c r="C750" s="4" t="s">
        <v>3448</v>
      </c>
      <c r="D750" s="5">
        <v>26100</v>
      </c>
      <c r="E750" s="148">
        <v>39022</v>
      </c>
      <c r="F750" s="263" t="str">
        <f t="shared" si="44"/>
        <v xml:space="preserve"> </v>
      </c>
      <c r="H750" s="9" t="s">
        <v>4415</v>
      </c>
      <c r="I750" s="263" t="str">
        <f t="shared" si="45"/>
        <v xml:space="preserve"> </v>
      </c>
      <c r="J750" s="38" t="str">
        <f>IF(D750&gt;=('28 Populations and thresholds'!$I$147),"YES"," ")</f>
        <v>YES</v>
      </c>
      <c r="K750" s="38" t="str">
        <f>IF(J750="YES"," ",IF(D750&gt;=('28 Populations and thresholds'!$I$147)*0.25,"YES"))</f>
        <v xml:space="preserve"> </v>
      </c>
      <c r="L750" s="38" t="b">
        <f>OR('28 Populations and thresholds'!$J$147="CR",'28 Populations and thresholds'!$J$147="EN",'28 Populations and thresholds'!$J$147="VU")</f>
        <v>0</v>
      </c>
      <c r="M750" s="75">
        <f>D750/'28 Populations and thresholds'!$H$147</f>
        <v>0.26100000000000001</v>
      </c>
      <c r="N750" s="263" t="str">
        <f t="shared" si="46"/>
        <v xml:space="preserve"> </v>
      </c>
      <c r="P750" s="263" t="str">
        <f t="shared" si="47"/>
        <v xml:space="preserve"> </v>
      </c>
    </row>
    <row r="751" spans="1:21" x14ac:dyDescent="0.2">
      <c r="A751" s="143" t="s">
        <v>1314</v>
      </c>
      <c r="B751" s="40" t="s">
        <v>1061</v>
      </c>
      <c r="C751" s="4" t="s">
        <v>3759</v>
      </c>
      <c r="D751" s="41">
        <v>942</v>
      </c>
      <c r="E751" s="46">
        <v>38106</v>
      </c>
      <c r="F751" s="263" t="str">
        <f t="shared" si="44"/>
        <v xml:space="preserve"> </v>
      </c>
      <c r="G751" s="143" t="s">
        <v>21</v>
      </c>
      <c r="H751" s="143" t="s">
        <v>85</v>
      </c>
      <c r="I751" s="263" t="str">
        <f t="shared" si="45"/>
        <v xml:space="preserve"> </v>
      </c>
      <c r="J751" s="38" t="str">
        <f>IF(D751&gt;=('28 Populations and thresholds'!$I$182),"YES"," ")</f>
        <v>YES</v>
      </c>
      <c r="K751" s="38" t="str">
        <f>IF(J751="YES"," ",IF(D751&gt;=('28 Populations and thresholds'!$I$182)*0.25,"YES"))</f>
        <v xml:space="preserve"> </v>
      </c>
      <c r="L751" s="38" t="b">
        <f>OR('28 Populations and thresholds'!$J$182="CR",'28 Populations and thresholds'!$J$182="EN",'28 Populations and thresholds'!$J$182="VU")</f>
        <v>0</v>
      </c>
      <c r="M751" s="75">
        <f>D751/'28 Populations and thresholds'!$H$182</f>
        <v>3.7679999999999998E-2</v>
      </c>
      <c r="N751" s="263" t="str">
        <f t="shared" si="46"/>
        <v xml:space="preserve"> </v>
      </c>
      <c r="O751" s="9"/>
      <c r="P751" s="263" t="str">
        <f t="shared" si="47"/>
        <v xml:space="preserve"> </v>
      </c>
      <c r="Q751" s="4"/>
      <c r="R751" s="4"/>
      <c r="S751" s="4"/>
      <c r="T751" s="4"/>
      <c r="U751" s="4"/>
    </row>
    <row r="752" spans="1:21" x14ac:dyDescent="0.2">
      <c r="A752" s="143" t="s">
        <v>1314</v>
      </c>
      <c r="B752" s="40" t="s">
        <v>1061</v>
      </c>
      <c r="C752" s="4" t="s">
        <v>3473</v>
      </c>
      <c r="D752" s="41">
        <v>1251</v>
      </c>
      <c r="E752" s="46">
        <v>38106</v>
      </c>
      <c r="F752" s="263" t="str">
        <f t="shared" si="44"/>
        <v xml:space="preserve"> </v>
      </c>
      <c r="G752" s="143" t="s">
        <v>21</v>
      </c>
      <c r="H752" s="143" t="s">
        <v>85</v>
      </c>
      <c r="I752" s="263" t="str">
        <f t="shared" si="45"/>
        <v xml:space="preserve"> </v>
      </c>
      <c r="J752" s="38" t="str">
        <f>IF(D752&gt;=('28 Populations and thresholds'!$I$190),"YES"," ")</f>
        <v>YES</v>
      </c>
      <c r="K752" s="38" t="str">
        <f>IF(J752="YES"," ",IF(D752&gt;=('28 Populations and thresholds'!$I$190)*0.25,"YES"))</f>
        <v xml:space="preserve"> </v>
      </c>
      <c r="L752" s="38" t="b">
        <f>OR('28 Populations and thresholds'!$J$190="CR",'28 Populations and thresholds'!$J$190="EN",'28 Populations and thresholds'!$J$190="VU")</f>
        <v>0</v>
      </c>
      <c r="M752" s="75">
        <f>D752/'28 Populations and thresholds'!$H$190</f>
        <v>1.251E-2</v>
      </c>
      <c r="N752" s="263" t="str">
        <f t="shared" si="46"/>
        <v xml:space="preserve"> </v>
      </c>
      <c r="P752" s="263" t="str">
        <f t="shared" si="47"/>
        <v xml:space="preserve"> </v>
      </c>
    </row>
    <row r="753" spans="1:21" x14ac:dyDescent="0.2">
      <c r="A753" s="275" t="s">
        <v>1314</v>
      </c>
      <c r="B753" s="301" t="s">
        <v>4469</v>
      </c>
      <c r="C753" s="269" t="s">
        <v>3400</v>
      </c>
      <c r="D753" s="279">
        <v>15</v>
      </c>
      <c r="E753" s="281">
        <v>36312</v>
      </c>
      <c r="F753" s="263" t="str">
        <f t="shared" si="44"/>
        <v xml:space="preserve"> </v>
      </c>
      <c r="G753" s="275"/>
      <c r="H753" s="275" t="s">
        <v>4019</v>
      </c>
      <c r="I753" s="263" t="str">
        <f t="shared" si="45"/>
        <v xml:space="preserve"> </v>
      </c>
      <c r="J753" s="272" t="str">
        <f>IF(D753&gt;=(('28 Populations and thresholds'!$I$123)+('28 Populations and thresholds'!$I$124)),"YES"," ")</f>
        <v>YES</v>
      </c>
      <c r="K753" s="272" t="str">
        <f>IF(J753="YES"," ",IF(D753&gt;=(('28 Populations and thresholds'!$I$123)+('28 Populations and thresholds'!$I$124))*0.25,"YES"))</f>
        <v xml:space="preserve"> </v>
      </c>
      <c r="L753" s="272" t="b">
        <f>OR('28 Populations and thresholds'!$J$124="CR",'28 Populations and thresholds'!$J$124="EN",'28 Populations and thresholds'!$J$124="VU")</f>
        <v>1</v>
      </c>
      <c r="M753" s="273">
        <f>D753/(('28 Populations and thresholds'!$H$123)+('28 Populations and thresholds'!$H$124))</f>
        <v>9.6774193548387101E-3</v>
      </c>
      <c r="N753" s="263" t="str">
        <f t="shared" si="46"/>
        <v xml:space="preserve"> </v>
      </c>
      <c r="O753" s="275" t="s">
        <v>4568</v>
      </c>
      <c r="P753" s="263" t="str">
        <f t="shared" si="47"/>
        <v xml:space="preserve"> </v>
      </c>
    </row>
    <row r="754" spans="1:21" x14ac:dyDescent="0.2">
      <c r="A754" s="12" t="s">
        <v>1314</v>
      </c>
      <c r="B754" s="65" t="s">
        <v>1736</v>
      </c>
      <c r="C754" s="4" t="s">
        <v>1707</v>
      </c>
      <c r="D754" s="5">
        <v>2123</v>
      </c>
      <c r="E754" s="148">
        <v>39083</v>
      </c>
      <c r="F754" s="263" t="str">
        <f t="shared" si="44"/>
        <v xml:space="preserve"> </v>
      </c>
      <c r="H754" s="9" t="s">
        <v>4415</v>
      </c>
      <c r="I754" s="263" t="str">
        <f t="shared" si="45"/>
        <v xml:space="preserve"> </v>
      </c>
      <c r="J754" s="38" t="str">
        <f>IF(D754&gt;=('28 Populations and thresholds'!$I$140),"YES"," ")</f>
        <v>YES</v>
      </c>
      <c r="K754" s="38" t="str">
        <f>IF(J754="YES"," ",IF(D754&gt;=('28 Populations and thresholds'!$I$140)*0.25,"YES"))</f>
        <v xml:space="preserve"> </v>
      </c>
      <c r="L754" s="38" t="b">
        <f>OR('28 Populations and thresholds'!$J$140="CR",'28 Populations and thresholds'!$J$140="EN",'28 Populations and thresholds'!$J$140="VU")</f>
        <v>0</v>
      </c>
      <c r="M754" s="75">
        <f>D754/'28 Populations and thresholds'!$H$140</f>
        <v>2.122997877002123E-3</v>
      </c>
      <c r="N754" s="263" t="str">
        <f t="shared" si="46"/>
        <v xml:space="preserve"> </v>
      </c>
      <c r="P754" s="263" t="str">
        <f t="shared" si="47"/>
        <v xml:space="preserve"> </v>
      </c>
    </row>
    <row r="755" spans="1:21" x14ac:dyDescent="0.2">
      <c r="A755" s="12" t="s">
        <v>1314</v>
      </c>
      <c r="B755" s="9" t="s">
        <v>1736</v>
      </c>
      <c r="C755" s="4" t="s">
        <v>3590</v>
      </c>
      <c r="D755" s="5">
        <v>5660</v>
      </c>
      <c r="E755" s="104">
        <v>2007</v>
      </c>
      <c r="F755" s="263" t="str">
        <f t="shared" si="44"/>
        <v xml:space="preserve"> </v>
      </c>
      <c r="G755" s="12" t="s">
        <v>139</v>
      </c>
      <c r="H755" s="12" t="s">
        <v>3388</v>
      </c>
      <c r="I755" s="263" t="str">
        <f t="shared" si="45"/>
        <v xml:space="preserve"> </v>
      </c>
      <c r="J755" s="38" t="str">
        <f>IF(D755&gt;=('28 Populations and thresholds'!$I$85),"YES"," ")</f>
        <v>YES</v>
      </c>
      <c r="K755" s="38" t="str">
        <f>IF(J755="YES"," ",IF(D755&gt;=('28 Populations and thresholds'!$I$85)*0.25,"YES"))</f>
        <v xml:space="preserve"> </v>
      </c>
      <c r="L755" s="38" t="b">
        <f>OR('28 Populations and thresholds'!$J$85="CR",'28 Populations and thresholds'!$J$85="EN",'28 Populations and thresholds'!$J$85="VU")</f>
        <v>0</v>
      </c>
      <c r="M755" s="75">
        <f>D755/'28 Populations and thresholds'!$H$85</f>
        <v>6.3595505617977527E-2</v>
      </c>
      <c r="N755" s="263" t="str">
        <f t="shared" si="46"/>
        <v xml:space="preserve"> </v>
      </c>
      <c r="O755" s="9"/>
      <c r="P755" s="263" t="str">
        <f t="shared" si="47"/>
        <v xml:space="preserve"> </v>
      </c>
    </row>
    <row r="756" spans="1:21" x14ac:dyDescent="0.2">
      <c r="A756" s="12" t="s">
        <v>1314</v>
      </c>
      <c r="B756" s="9" t="s">
        <v>1736</v>
      </c>
      <c r="C756" s="4" t="s">
        <v>1732</v>
      </c>
      <c r="D756" s="5">
        <v>450</v>
      </c>
      <c r="E756" s="1" t="s">
        <v>1598</v>
      </c>
      <c r="F756" s="263" t="str">
        <f t="shared" si="44"/>
        <v xml:space="preserve"> </v>
      </c>
      <c r="G756" s="13" t="s">
        <v>139</v>
      </c>
      <c r="I756" s="263" t="str">
        <f t="shared" si="45"/>
        <v xml:space="preserve"> </v>
      </c>
      <c r="J756" s="38" t="str">
        <f>IF(D756&gt;=('28 Populations and thresholds'!$I$221),"YES"," ")</f>
        <v>YES</v>
      </c>
      <c r="K756" s="38" t="str">
        <f>IF(J756="YES"," ",IF(D756&gt;=('28 Populations and thresholds'!$I$221)*0.25,"YES"))</f>
        <v xml:space="preserve"> </v>
      </c>
      <c r="L756" s="38" t="b">
        <f>OR('28 Populations and thresholds'!$J$221="CR",'28 Populations and thresholds'!$J$221="EN",'28 Populations and thresholds'!$J$221="VU")</f>
        <v>1</v>
      </c>
      <c r="M756" s="75">
        <f>D756/'28 Populations and thresholds'!$H$221</f>
        <v>4.6875E-2</v>
      </c>
      <c r="N756" s="263" t="str">
        <f t="shared" si="46"/>
        <v xml:space="preserve"> </v>
      </c>
      <c r="P756" s="263" t="str">
        <f t="shared" si="47"/>
        <v xml:space="preserve"> </v>
      </c>
    </row>
    <row r="757" spans="1:21" x14ac:dyDescent="0.2">
      <c r="A757" s="143" t="s">
        <v>1314</v>
      </c>
      <c r="B757" s="9" t="s">
        <v>3454</v>
      </c>
      <c r="C757" s="4" t="s">
        <v>3452</v>
      </c>
      <c r="D757" s="5">
        <v>1103</v>
      </c>
      <c r="E757" s="104">
        <v>2007</v>
      </c>
      <c r="F757" s="263" t="str">
        <f t="shared" si="44"/>
        <v xml:space="preserve"> </v>
      </c>
      <c r="G757" s="13" t="s">
        <v>139</v>
      </c>
      <c r="H757" s="13" t="s">
        <v>3388</v>
      </c>
      <c r="I757" s="263" t="str">
        <f t="shared" si="45"/>
        <v xml:space="preserve"> </v>
      </c>
      <c r="J757" s="38" t="str">
        <f>IF(D757&gt;=('28 Populations and thresholds'!$I$158),"YES"," ")</f>
        <v>YES</v>
      </c>
      <c r="K757" s="38" t="str">
        <f>IF(J757="YES"," ",IF(D757&gt;=('28 Populations and thresholds'!$I$158)*0.25,"YES"))</f>
        <v xml:space="preserve"> </v>
      </c>
      <c r="L757" s="38" t="b">
        <f>OR('28 Populations and thresholds'!$J$158="CR",'28 Populations and thresholds'!$J$158="EN",'28 Populations and thresholds'!$J$158="VU")</f>
        <v>0</v>
      </c>
      <c r="M757" s="75">
        <f>D757/'28 Populations and thresholds'!$H$158</f>
        <v>1.103E-2</v>
      </c>
      <c r="N757" s="263" t="str">
        <f t="shared" si="46"/>
        <v xml:space="preserve"> </v>
      </c>
      <c r="O757" s="9"/>
      <c r="P757" s="263" t="str">
        <f t="shared" si="47"/>
        <v xml:space="preserve"> </v>
      </c>
    </row>
    <row r="758" spans="1:21" x14ac:dyDescent="0.2">
      <c r="A758" s="267" t="s">
        <v>1314</v>
      </c>
      <c r="B758" s="292" t="s">
        <v>1965</v>
      </c>
      <c r="C758" s="269" t="s">
        <v>3676</v>
      </c>
      <c r="D758" s="270">
        <v>140</v>
      </c>
      <c r="E758" s="294" t="s">
        <v>1333</v>
      </c>
      <c r="F758" s="263" t="str">
        <f t="shared" si="44"/>
        <v xml:space="preserve"> </v>
      </c>
      <c r="G758" s="267" t="s">
        <v>15</v>
      </c>
      <c r="H758" s="267" t="s">
        <v>1315</v>
      </c>
      <c r="I758" s="263" t="str">
        <f t="shared" si="45"/>
        <v xml:space="preserve"> </v>
      </c>
      <c r="J758" s="272" t="str">
        <f>IF(D758&gt;=('28 Populations and thresholds'!$I$96),"YES"," ")</f>
        <v>YES</v>
      </c>
      <c r="K758" s="272" t="str">
        <f>IF(J758="YES"," ",IF(D758&gt;=('28 Populations and thresholds'!$I$96)*0.25,"YES"))</f>
        <v xml:space="preserve"> </v>
      </c>
      <c r="L758" s="272" t="b">
        <f>OR('28 Populations and thresholds'!$J$96="CR",'28 Populations and thresholds'!$J$96="EN",'28 Populations and thresholds'!$J$96="VU")</f>
        <v>1</v>
      </c>
      <c r="M758" s="273">
        <f>D758/'28 Populations and thresholds'!$H$96</f>
        <v>0.14000000000000001</v>
      </c>
      <c r="N758" s="263" t="str">
        <f t="shared" si="46"/>
        <v xml:space="preserve"> </v>
      </c>
      <c r="O758" s="275"/>
      <c r="P758" s="263" t="str">
        <f t="shared" si="47"/>
        <v xml:space="preserve"> </v>
      </c>
    </row>
    <row r="759" spans="1:21" x14ac:dyDescent="0.2">
      <c r="A759" s="267" t="s">
        <v>1314</v>
      </c>
      <c r="B759" s="292" t="s">
        <v>1965</v>
      </c>
      <c r="C759" s="269" t="s">
        <v>3729</v>
      </c>
      <c r="D759" s="270">
        <v>360</v>
      </c>
      <c r="E759" s="294" t="s">
        <v>1333</v>
      </c>
      <c r="F759" s="263" t="str">
        <f t="shared" si="44"/>
        <v xml:space="preserve"> </v>
      </c>
      <c r="G759" s="267" t="s">
        <v>15</v>
      </c>
      <c r="H759" s="267" t="s">
        <v>1315</v>
      </c>
      <c r="I759" s="263" t="str">
        <f t="shared" si="45"/>
        <v xml:space="preserve"> </v>
      </c>
      <c r="J759" s="272" t="str">
        <f>IF(D759&gt;=('28 Populations and thresholds'!$I$69),"YES"," ")</f>
        <v>YES</v>
      </c>
      <c r="K759" s="272" t="str">
        <f>IF(J759="YES"," ",IF(D759&gt;=('28 Populations and thresholds'!$I$69)*0.25,"YES"))</f>
        <v xml:space="preserve"> </v>
      </c>
      <c r="L759" s="272" t="b">
        <f>OR('28 Populations and thresholds'!$J$69="CR",'28 Populations and thresholds'!$J$69="EN",'28 Populations and thresholds'!$J$69="VU")</f>
        <v>1</v>
      </c>
      <c r="M759" s="273">
        <f>D759/'28 Populations and thresholds'!$H$69</f>
        <v>1.2857142857142857E-2</v>
      </c>
      <c r="N759" s="263" t="str">
        <f t="shared" si="46"/>
        <v xml:space="preserve"> </v>
      </c>
      <c r="O759" s="275"/>
      <c r="P759" s="263" t="str">
        <f t="shared" si="47"/>
        <v xml:space="preserve"> </v>
      </c>
    </row>
    <row r="760" spans="1:21" x14ac:dyDescent="0.2">
      <c r="A760" s="267" t="s">
        <v>1314</v>
      </c>
      <c r="B760" s="292" t="s">
        <v>1965</v>
      </c>
      <c r="C760" s="269" t="s">
        <v>3744</v>
      </c>
      <c r="D760" s="270">
        <v>1300</v>
      </c>
      <c r="E760" s="271">
        <v>32893</v>
      </c>
      <c r="F760" s="263" t="str">
        <f t="shared" si="44"/>
        <v xml:space="preserve"> </v>
      </c>
      <c r="G760" s="267" t="s">
        <v>21</v>
      </c>
      <c r="H760" s="267" t="s">
        <v>853</v>
      </c>
      <c r="I760" s="263" t="str">
        <f t="shared" si="45"/>
        <v xml:space="preserve"> </v>
      </c>
      <c r="J760" s="272" t="str">
        <f>IF(D760&gt;=('28 Populations and thresholds'!$I$150),"YES"," ")</f>
        <v>YES</v>
      </c>
      <c r="K760" s="272" t="str">
        <f>IF(J760="YES"," ",IF(D760&gt;=('28 Populations and thresholds'!$I$150)*0.25,"YES"))</f>
        <v xml:space="preserve"> </v>
      </c>
      <c r="L760" s="272" t="b">
        <f>OR('28 Populations and thresholds'!$J$150="CR",'28 Populations and thresholds'!$J$150="EN",'28 Populations and thresholds'!$J$150="VU")</f>
        <v>0</v>
      </c>
      <c r="M760" s="273">
        <f>D760/'28 Populations and thresholds'!$H$150</f>
        <v>1.2999999999999999E-3</v>
      </c>
      <c r="N760" s="263" t="str">
        <f t="shared" si="46"/>
        <v xml:space="preserve"> </v>
      </c>
      <c r="O760" s="269"/>
      <c r="P760" s="263" t="str">
        <f t="shared" si="47"/>
        <v xml:space="preserve"> </v>
      </c>
    </row>
    <row r="761" spans="1:21" x14ac:dyDescent="0.2">
      <c r="A761" s="275" t="s">
        <v>1314</v>
      </c>
      <c r="B761" s="292" t="s">
        <v>1965</v>
      </c>
      <c r="C761" s="280" t="s">
        <v>3723</v>
      </c>
      <c r="D761" s="279">
        <v>96</v>
      </c>
      <c r="E761" s="284" t="s">
        <v>247</v>
      </c>
      <c r="F761" s="263" t="str">
        <f t="shared" si="44"/>
        <v xml:space="preserve"> </v>
      </c>
      <c r="G761" s="275" t="s">
        <v>139</v>
      </c>
      <c r="H761" s="275"/>
      <c r="I761" s="263" t="str">
        <f t="shared" si="45"/>
        <v xml:space="preserve"> </v>
      </c>
      <c r="J761" s="272" t="str">
        <f>IF(D761&gt;=('28 Populations and thresholds'!$I$45),"YES"," ")</f>
        <v>YES</v>
      </c>
      <c r="K761" s="272" t="str">
        <f>IF(J761="YES"," ",IF(D761&gt;=('28 Populations and thresholds'!$I$45)*0.25,"YES"))</f>
        <v xml:space="preserve"> </v>
      </c>
      <c r="L761" s="272" t="b">
        <f>OR('28 Populations and thresholds'!$J$45="CR",'28 Populations and thresholds'!$J$45="EN",'28 Populations and thresholds'!$J$45="VU")</f>
        <v>1</v>
      </c>
      <c r="M761" s="273">
        <f>D761/'28 Populations and thresholds'!$H$45</f>
        <v>3.2000000000000001E-2</v>
      </c>
      <c r="N761" s="263" t="str">
        <f t="shared" si="46"/>
        <v xml:space="preserve"> </v>
      </c>
      <c r="O761" s="275"/>
      <c r="P761" s="263" t="str">
        <f t="shared" si="47"/>
        <v xml:space="preserve"> </v>
      </c>
      <c r="U761" s="4"/>
    </row>
    <row r="762" spans="1:21" x14ac:dyDescent="0.2">
      <c r="A762" s="143" t="s">
        <v>1314</v>
      </c>
      <c r="B762" s="40" t="s">
        <v>1139</v>
      </c>
      <c r="C762" s="4" t="s">
        <v>3452</v>
      </c>
      <c r="D762" s="41">
        <v>3040</v>
      </c>
      <c r="E762" s="46">
        <v>35071</v>
      </c>
      <c r="F762" s="263" t="str">
        <f t="shared" si="44"/>
        <v xml:space="preserve"> </v>
      </c>
      <c r="G762" s="143" t="s">
        <v>21</v>
      </c>
      <c r="H762" s="143" t="s">
        <v>853</v>
      </c>
      <c r="I762" s="263" t="str">
        <f t="shared" si="45"/>
        <v xml:space="preserve"> </v>
      </c>
      <c r="J762" s="38" t="str">
        <f>IF(D762&gt;=('28 Populations and thresholds'!$I$158),"YES"," ")</f>
        <v>YES</v>
      </c>
      <c r="K762" s="38" t="str">
        <f>IF(J762="YES"," ",IF(D762&gt;=('28 Populations and thresholds'!$I$158)*0.25,"YES"))</f>
        <v xml:space="preserve"> </v>
      </c>
      <c r="L762" s="38" t="b">
        <f>OR('28 Populations and thresholds'!$J$158="CR",'28 Populations and thresholds'!$J$158="EN",'28 Populations and thresholds'!$J$158="VU")</f>
        <v>0</v>
      </c>
      <c r="M762" s="75">
        <f>D762/'28 Populations and thresholds'!$H$158</f>
        <v>3.04E-2</v>
      </c>
      <c r="N762" s="263" t="str">
        <f t="shared" si="46"/>
        <v xml:space="preserve"> </v>
      </c>
      <c r="O762" s="9"/>
      <c r="P762" s="263" t="str">
        <f t="shared" si="47"/>
        <v xml:space="preserve"> </v>
      </c>
    </row>
    <row r="763" spans="1:21" x14ac:dyDescent="0.2">
      <c r="A763" s="143" t="s">
        <v>1314</v>
      </c>
      <c r="B763" s="40" t="s">
        <v>1139</v>
      </c>
      <c r="C763" s="4" t="s">
        <v>3766</v>
      </c>
      <c r="D763" s="41">
        <v>500</v>
      </c>
      <c r="E763" s="46">
        <v>33239</v>
      </c>
      <c r="F763" s="263" t="str">
        <f t="shared" si="44"/>
        <v xml:space="preserve"> </v>
      </c>
      <c r="G763" s="143" t="s">
        <v>21</v>
      </c>
      <c r="H763" s="143" t="s">
        <v>853</v>
      </c>
      <c r="I763" s="263" t="str">
        <f t="shared" si="45"/>
        <v xml:space="preserve"> </v>
      </c>
      <c r="J763" s="38" t="str">
        <f>IF(D763&gt;=('28 Populations and thresholds'!$I$194),"YES"," ")</f>
        <v>YES</v>
      </c>
      <c r="K763" s="38" t="str">
        <f>IF(J763="YES"," ",IF(D763&gt;=('28 Populations and thresholds'!$I$194)*0.25,"YES"))</f>
        <v xml:space="preserve"> </v>
      </c>
      <c r="L763" s="38" t="b">
        <f>OR('28 Populations and thresholds'!$J$194="CR",'28 Populations and thresholds'!$J$194="EN",'28 Populations and thresholds'!$J$194="VU")</f>
        <v>0</v>
      </c>
      <c r="M763" s="75">
        <f>D763/'28 Populations and thresholds'!$H$194</f>
        <v>1.7543859649122806E-2</v>
      </c>
      <c r="N763" s="263" t="str">
        <f t="shared" si="46"/>
        <v xml:space="preserve"> </v>
      </c>
      <c r="O763" s="9"/>
      <c r="P763" s="263" t="str">
        <f t="shared" si="47"/>
        <v xml:space="preserve"> </v>
      </c>
    </row>
    <row r="764" spans="1:21" x14ac:dyDescent="0.2">
      <c r="A764" s="143" t="s">
        <v>1314</v>
      </c>
      <c r="B764" s="40" t="s">
        <v>1139</v>
      </c>
      <c r="C764" s="4" t="s">
        <v>3474</v>
      </c>
      <c r="D764" s="41">
        <v>570</v>
      </c>
      <c r="E764" s="46">
        <v>33624</v>
      </c>
      <c r="F764" s="263" t="str">
        <f t="shared" si="44"/>
        <v xml:space="preserve"> </v>
      </c>
      <c r="G764" s="143" t="s">
        <v>21</v>
      </c>
      <c r="H764" s="143" t="s">
        <v>853</v>
      </c>
      <c r="I764" s="263" t="str">
        <f t="shared" si="45"/>
        <v xml:space="preserve"> </v>
      </c>
      <c r="J764" s="38" t="str">
        <f>IF(D764&gt;=('28 Populations and thresholds'!$I$198),"YES"," ")</f>
        <v>YES</v>
      </c>
      <c r="K764" s="38" t="str">
        <f>IF(J764="YES"," ",IF(D764&gt;=('28 Populations and thresholds'!$I$198)*0.25,"YES"))</f>
        <v xml:space="preserve"> </v>
      </c>
      <c r="L764" s="38" t="b">
        <f>OR('28 Populations and thresholds'!$J$198="CR",'28 Populations and thresholds'!$J$198="EN",'28 Populations and thresholds'!$J$198="VU")</f>
        <v>0</v>
      </c>
      <c r="M764" s="75">
        <f>D764/'28 Populations and thresholds'!$H$198</f>
        <v>2.5909090909090909E-2</v>
      </c>
      <c r="N764" s="263" t="str">
        <f t="shared" si="46"/>
        <v xml:space="preserve"> </v>
      </c>
      <c r="O764" s="9"/>
      <c r="P764" s="263" t="str">
        <f t="shared" si="47"/>
        <v xml:space="preserve"> </v>
      </c>
    </row>
    <row r="765" spans="1:21" x14ac:dyDescent="0.2">
      <c r="A765" s="143" t="s">
        <v>1314</v>
      </c>
      <c r="B765" s="9" t="s">
        <v>1139</v>
      </c>
      <c r="C765" s="111" t="s">
        <v>1732</v>
      </c>
      <c r="D765" s="5">
        <v>600</v>
      </c>
      <c r="E765" s="1" t="s">
        <v>251</v>
      </c>
      <c r="F765" s="263" t="str">
        <f t="shared" si="44"/>
        <v xml:space="preserve"> </v>
      </c>
      <c r="G765" s="13" t="s">
        <v>139</v>
      </c>
      <c r="I765" s="263" t="str">
        <f t="shared" si="45"/>
        <v xml:space="preserve"> </v>
      </c>
      <c r="J765" s="38" t="str">
        <f>IF(D765&gt;=('28 Populations and thresholds'!$I$221),"YES"," ")</f>
        <v>YES</v>
      </c>
      <c r="K765" s="38" t="str">
        <f>IF(J765="YES"," ",IF(D765&gt;=('28 Populations and thresholds'!$I$221)*0.25,"YES"))</f>
        <v xml:space="preserve"> </v>
      </c>
      <c r="L765" s="38" t="b">
        <f>OR('28 Populations and thresholds'!$J$221="CR",'28 Populations and thresholds'!$J$221="EN",'28 Populations and thresholds'!$J$221="VU")</f>
        <v>1</v>
      </c>
      <c r="M765" s="75">
        <f>D765/'28 Populations and thresholds'!$H$221</f>
        <v>6.25E-2</v>
      </c>
      <c r="N765" s="263" t="str">
        <f t="shared" si="46"/>
        <v xml:space="preserve"> </v>
      </c>
      <c r="P765" s="263" t="str">
        <f t="shared" si="47"/>
        <v xml:space="preserve"> </v>
      </c>
    </row>
    <row r="766" spans="1:21" x14ac:dyDescent="0.2">
      <c r="A766" s="267" t="s">
        <v>1314</v>
      </c>
      <c r="B766" s="268" t="s">
        <v>1353</v>
      </c>
      <c r="C766" s="269" t="s">
        <v>3676</v>
      </c>
      <c r="D766" s="270">
        <v>167</v>
      </c>
      <c r="E766" s="294" t="s">
        <v>1341</v>
      </c>
      <c r="F766" s="263" t="str">
        <f t="shared" si="44"/>
        <v xml:space="preserve"> </v>
      </c>
      <c r="G766" s="267" t="s">
        <v>15</v>
      </c>
      <c r="H766" s="267" t="s">
        <v>1315</v>
      </c>
      <c r="I766" s="263" t="str">
        <f t="shared" si="45"/>
        <v xml:space="preserve"> </v>
      </c>
      <c r="J766" s="272" t="str">
        <f>IF(D766&gt;=('28 Populations and thresholds'!$I$96),"YES"," ")</f>
        <v>YES</v>
      </c>
      <c r="K766" s="272" t="str">
        <f>IF(J766="YES"," ",IF(D766&gt;=('28 Populations and thresholds'!$I$96)*0.25,"YES"))</f>
        <v xml:space="preserve"> </v>
      </c>
      <c r="L766" s="272" t="b">
        <f>OR('28 Populations and thresholds'!$J$96="CR",'28 Populations and thresholds'!$J$96="EN",'28 Populations and thresholds'!$J$96="VU")</f>
        <v>1</v>
      </c>
      <c r="M766" s="273">
        <f>D766/'28 Populations and thresholds'!$H$96</f>
        <v>0.16700000000000001</v>
      </c>
      <c r="N766" s="263" t="str">
        <f t="shared" si="46"/>
        <v xml:space="preserve"> </v>
      </c>
      <c r="O766" s="275"/>
      <c r="P766" s="263" t="str">
        <f t="shared" si="47"/>
        <v xml:space="preserve"> </v>
      </c>
    </row>
    <row r="767" spans="1:21" x14ac:dyDescent="0.2">
      <c r="A767" s="267" t="s">
        <v>1314</v>
      </c>
      <c r="B767" s="268" t="s">
        <v>1353</v>
      </c>
      <c r="C767" s="269" t="s">
        <v>3666</v>
      </c>
      <c r="D767" s="270">
        <v>1460</v>
      </c>
      <c r="E767" s="294" t="s">
        <v>1354</v>
      </c>
      <c r="F767" s="263" t="str">
        <f t="shared" si="44"/>
        <v xml:space="preserve"> </v>
      </c>
      <c r="G767" s="267" t="s">
        <v>15</v>
      </c>
      <c r="H767" s="267" t="s">
        <v>1315</v>
      </c>
      <c r="I767" s="263" t="str">
        <f t="shared" si="45"/>
        <v xml:space="preserve"> </v>
      </c>
      <c r="J767" s="272" t="str">
        <f>IF(D767&gt;=(('28 Populations and thresholds'!$I$62)+('28 Populations and thresholds'!$I$63)+('28 Populations and thresholds'!$I$65)),"YES"," ")</f>
        <v>YES</v>
      </c>
      <c r="K767" s="272" t="str">
        <f>IF(J767="YES"," ",IF(D767&gt;=(('28 Populations and thresholds'!$I$62)+('28 Populations and thresholds'!$I$63)+('28 Populations and thresholds'!$I$65))*0.25,"YES"))</f>
        <v xml:space="preserve"> </v>
      </c>
      <c r="L767" s="272" t="b">
        <f>OR('28 Populations and thresholds'!$J$62="CR",'28 Populations and thresholds'!$J$62="EN",'28 Populations and thresholds'!$J$62="VU")</f>
        <v>0</v>
      </c>
      <c r="M767" s="273">
        <f>D767/(('28 Populations and thresholds'!$H$62)+('28 Populations and thresholds'!$H$63)+('28 Populations and thresholds'!$H$65))</f>
        <v>8.3428571428571432E-3</v>
      </c>
      <c r="N767" s="263" t="str">
        <f t="shared" si="46"/>
        <v xml:space="preserve"> </v>
      </c>
      <c r="O767" s="275" t="s">
        <v>4550</v>
      </c>
      <c r="P767" s="263" t="str">
        <f t="shared" si="47"/>
        <v xml:space="preserve"> </v>
      </c>
    </row>
    <row r="768" spans="1:21" x14ac:dyDescent="0.2">
      <c r="A768" s="267" t="s">
        <v>1314</v>
      </c>
      <c r="B768" s="268" t="s">
        <v>1353</v>
      </c>
      <c r="C768" s="269" t="s">
        <v>3552</v>
      </c>
      <c r="D768" s="270">
        <v>2000</v>
      </c>
      <c r="E768" s="294" t="s">
        <v>1320</v>
      </c>
      <c r="F768" s="263" t="str">
        <f t="shared" si="44"/>
        <v xml:space="preserve"> </v>
      </c>
      <c r="G768" s="267" t="s">
        <v>15</v>
      </c>
      <c r="H768" s="267" t="s">
        <v>1352</v>
      </c>
      <c r="I768" s="263" t="str">
        <f t="shared" si="45"/>
        <v xml:space="preserve"> </v>
      </c>
      <c r="J768" s="272" t="str">
        <f>IF(D768&gt;=('28 Populations and thresholds'!$I$77),"YES"," ")</f>
        <v>YES</v>
      </c>
      <c r="K768" s="272" t="str">
        <f>IF(J768="YES"," ",IF(D768&gt;=('28 Populations and thresholds'!$I$77)*0.25,"YES"))</f>
        <v xml:space="preserve"> </v>
      </c>
      <c r="L768" s="272" t="b">
        <f>OR('28 Populations and thresholds'!$J$77="CR",'28 Populations and thresholds'!$J$77="EN",'28 Populations and thresholds'!$J$77="VU")</f>
        <v>0</v>
      </c>
      <c r="M768" s="273">
        <f>D768/'28 Populations and thresholds'!$H$77</f>
        <v>0.02</v>
      </c>
      <c r="N768" s="263" t="str">
        <f t="shared" si="46"/>
        <v xml:space="preserve"> </v>
      </c>
      <c r="O768" s="269"/>
      <c r="P768" s="263" t="str">
        <f t="shared" si="47"/>
        <v xml:space="preserve"> </v>
      </c>
    </row>
    <row r="769" spans="1:21" x14ac:dyDescent="0.2">
      <c r="A769" s="275" t="s">
        <v>1314</v>
      </c>
      <c r="B769" s="268" t="s">
        <v>1353</v>
      </c>
      <c r="C769" s="269" t="s">
        <v>3411</v>
      </c>
      <c r="D769" s="279">
        <v>43</v>
      </c>
      <c r="E769" s="274">
        <v>1991</v>
      </c>
      <c r="F769" s="263" t="str">
        <f t="shared" ref="F769:F832" si="48">" "</f>
        <v xml:space="preserve"> </v>
      </c>
      <c r="G769" s="275" t="s">
        <v>139</v>
      </c>
      <c r="H769" s="275" t="s">
        <v>3388</v>
      </c>
      <c r="I769" s="263" t="str">
        <f t="shared" ref="I769:I832" si="49">" "</f>
        <v xml:space="preserve"> </v>
      </c>
      <c r="J769" s="272" t="str">
        <f>IF(D769&gt;=('28 Populations and thresholds'!$I$114),"YES"," ")</f>
        <v>YES</v>
      </c>
      <c r="K769" s="272" t="str">
        <f>IF(J769="YES"," ",IF(D769&gt;=('28 Populations and thresholds'!$I$114)*0.25,"YES"))</f>
        <v xml:space="preserve"> </v>
      </c>
      <c r="L769" s="272" t="b">
        <f>OR('28 Populations and thresholds'!$J$114="CR",'28 Populations and thresholds'!$J$114="EN",'28 Populations and thresholds'!$J$114="VU")</f>
        <v>1</v>
      </c>
      <c r="M769" s="273">
        <f>D769/'28 Populations and thresholds'!$H$114</f>
        <v>1.1315789473684211E-2</v>
      </c>
      <c r="N769" s="263" t="str">
        <f t="shared" ref="N769:N832" si="50">" "</f>
        <v xml:space="preserve"> </v>
      </c>
      <c r="O769" s="275"/>
      <c r="P769" s="263" t="str">
        <f t="shared" ref="P769:P832" si="51">" "</f>
        <v xml:space="preserve"> </v>
      </c>
      <c r="Q769" s="4"/>
      <c r="R769" s="4"/>
      <c r="S769" s="4"/>
      <c r="T769" s="4"/>
      <c r="U769" s="4"/>
    </row>
    <row r="770" spans="1:21" x14ac:dyDescent="0.2">
      <c r="A770" s="267" t="s">
        <v>1314</v>
      </c>
      <c r="B770" s="268" t="s">
        <v>1353</v>
      </c>
      <c r="C770" s="280" t="s">
        <v>3540</v>
      </c>
      <c r="D770" s="270">
        <v>1500</v>
      </c>
      <c r="E770" s="294" t="s">
        <v>1320</v>
      </c>
      <c r="F770" s="263" t="str">
        <f t="shared" si="48"/>
        <v xml:space="preserve"> </v>
      </c>
      <c r="G770" s="267" t="s">
        <v>15</v>
      </c>
      <c r="H770" s="267" t="s">
        <v>1352</v>
      </c>
      <c r="I770" s="263" t="str">
        <f t="shared" si="49"/>
        <v xml:space="preserve"> </v>
      </c>
      <c r="J770" s="272" t="str">
        <f>IF(D770&gt;=('28 Populations and thresholds'!$I$60),"YES"," ")</f>
        <v>YES</v>
      </c>
      <c r="K770" s="272" t="str">
        <f>IF(J770="YES"," ",IF(D770&gt;=('28 Populations and thresholds'!$I$60)*0.25,"YES"))</f>
        <v xml:space="preserve"> </v>
      </c>
      <c r="L770" s="272" t="b">
        <f>OR('28 Populations and thresholds'!$J$60="CR",'28 Populations and thresholds'!$J$60="EN",'28 Populations and thresholds'!$J$60="VU")</f>
        <v>1</v>
      </c>
      <c r="M770" s="273">
        <f>D770/'28 Populations and thresholds'!$H$60</f>
        <v>1.9230769230769232E-2</v>
      </c>
      <c r="N770" s="263" t="str">
        <f t="shared" si="50"/>
        <v xml:space="preserve"> </v>
      </c>
      <c r="O770" s="269"/>
      <c r="P770" s="263" t="str">
        <f t="shared" si="51"/>
        <v xml:space="preserve"> </v>
      </c>
      <c r="Q770" s="4"/>
      <c r="R770" s="4"/>
      <c r="S770" s="4"/>
      <c r="T770" s="4"/>
      <c r="U770" s="4"/>
    </row>
    <row r="771" spans="1:21" x14ac:dyDescent="0.2">
      <c r="A771" s="12" t="s">
        <v>1314</v>
      </c>
      <c r="B771" s="4" t="s">
        <v>3591</v>
      </c>
      <c r="C771" s="4" t="s">
        <v>3666</v>
      </c>
      <c r="D771" s="105">
        <v>1250</v>
      </c>
      <c r="E771" s="106">
        <v>2003</v>
      </c>
      <c r="F771" s="263" t="str">
        <f t="shared" si="48"/>
        <v xml:space="preserve"> </v>
      </c>
      <c r="G771" s="12" t="s">
        <v>139</v>
      </c>
      <c r="H771" s="12" t="s">
        <v>3388</v>
      </c>
      <c r="I771" s="263" t="str">
        <f t="shared" si="49"/>
        <v xml:space="preserve"> </v>
      </c>
      <c r="J771" s="38" t="str">
        <f>IF(D771&gt;=(('28 Populations and thresholds'!$I$62)+('28 Populations and thresholds'!$I$63)+('28 Populations and thresholds'!$I$65)),"YES"," ")</f>
        <v>YES</v>
      </c>
      <c r="K771" s="38" t="str">
        <f>IF(J771="YES"," ",IF(D771&gt;=(('28 Populations and thresholds'!$I$62)+('28 Populations and thresholds'!$I$63)+('28 Populations and thresholds'!$I$65))*0.25,"YES"))</f>
        <v xml:space="preserve"> </v>
      </c>
      <c r="L771" s="38" t="b">
        <f>OR('28 Populations and thresholds'!$J$62="CR",'28 Populations and thresholds'!$J$62="EN",'28 Populations and thresholds'!$J$62="VU")</f>
        <v>0</v>
      </c>
      <c r="M771" s="75">
        <f>D771/(('28 Populations and thresholds'!$H$62)+('28 Populations and thresholds'!$H$63)+('28 Populations and thresholds'!$H$65))</f>
        <v>7.1428571428571426E-3</v>
      </c>
      <c r="N771" s="263" t="str">
        <f t="shared" si="50"/>
        <v xml:space="preserve"> </v>
      </c>
      <c r="O771" s="12" t="s">
        <v>4550</v>
      </c>
      <c r="P771" s="263" t="str">
        <f t="shared" si="51"/>
        <v xml:space="preserve"> </v>
      </c>
    </row>
    <row r="772" spans="1:21" x14ac:dyDescent="0.2">
      <c r="A772" s="12" t="s">
        <v>1314</v>
      </c>
      <c r="B772" s="4" t="s">
        <v>3591</v>
      </c>
      <c r="C772" s="4" t="s">
        <v>3590</v>
      </c>
      <c r="D772" s="5">
        <v>9420</v>
      </c>
      <c r="E772" s="104">
        <v>2004</v>
      </c>
      <c r="F772" s="263" t="str">
        <f t="shared" si="48"/>
        <v xml:space="preserve"> </v>
      </c>
      <c r="G772" s="12" t="s">
        <v>139</v>
      </c>
      <c r="H772" s="12" t="s">
        <v>3388</v>
      </c>
      <c r="I772" s="263" t="str">
        <f t="shared" si="49"/>
        <v xml:space="preserve"> </v>
      </c>
      <c r="J772" s="38" t="str">
        <f>IF(D772&gt;=('28 Populations and thresholds'!$I$85),"YES"," ")</f>
        <v>YES</v>
      </c>
      <c r="K772" s="38" t="str">
        <f>IF(J772="YES"," ",IF(D772&gt;=('28 Populations and thresholds'!$I$85)*0.25,"YES"))</f>
        <v xml:space="preserve"> </v>
      </c>
      <c r="L772" s="38" t="b">
        <f>OR('28 Populations and thresholds'!$J$85="CR",'28 Populations and thresholds'!$J$85="EN",'28 Populations and thresholds'!$J$85="VU")</f>
        <v>0</v>
      </c>
      <c r="M772" s="75">
        <f>D772/'28 Populations and thresholds'!$H$85</f>
        <v>0.10584269662921349</v>
      </c>
      <c r="N772" s="263" t="str">
        <f t="shared" si="50"/>
        <v xml:space="preserve"> </v>
      </c>
      <c r="O772" s="9"/>
      <c r="P772" s="263" t="str">
        <f t="shared" si="51"/>
        <v xml:space="preserve"> </v>
      </c>
    </row>
    <row r="773" spans="1:21" x14ac:dyDescent="0.2">
      <c r="A773" s="275" t="s">
        <v>1314</v>
      </c>
      <c r="B773" s="280" t="s">
        <v>4080</v>
      </c>
      <c r="C773" s="269" t="s">
        <v>3723</v>
      </c>
      <c r="D773" s="279">
        <v>100</v>
      </c>
      <c r="E773" s="274" t="s">
        <v>4081</v>
      </c>
      <c r="F773" s="263" t="str">
        <f t="shared" si="48"/>
        <v xml:space="preserve"> </v>
      </c>
      <c r="G773" s="275" t="s">
        <v>4019</v>
      </c>
      <c r="H773" s="275"/>
      <c r="I773" s="263" t="str">
        <f t="shared" si="49"/>
        <v xml:space="preserve"> </v>
      </c>
      <c r="J773" s="272" t="str">
        <f>IF(D773&gt;=('28 Populations and thresholds'!$I$45),"YES"," ")</f>
        <v>YES</v>
      </c>
      <c r="K773" s="272" t="str">
        <f>IF(J773="YES"," ",IF(D773&gt;=('28 Populations and thresholds'!$I$45)*0.25,"YES"))</f>
        <v xml:space="preserve"> </v>
      </c>
      <c r="L773" s="272" t="b">
        <f>OR('28 Populations and thresholds'!$J$45="CR",'28 Populations and thresholds'!$J$45="EN",'28 Populations and thresholds'!$J$45="VU")</f>
        <v>1</v>
      </c>
      <c r="M773" s="273">
        <f>D773/'28 Populations and thresholds'!$H$45</f>
        <v>3.3333333333333333E-2</v>
      </c>
      <c r="N773" s="263" t="str">
        <f t="shared" si="50"/>
        <v xml:space="preserve"> </v>
      </c>
      <c r="O773" s="275"/>
      <c r="P773" s="263" t="str">
        <f t="shared" si="51"/>
        <v xml:space="preserve"> </v>
      </c>
      <c r="U773" s="4"/>
    </row>
    <row r="774" spans="1:21" x14ac:dyDescent="0.2">
      <c r="A774" s="12" t="s">
        <v>1314</v>
      </c>
      <c r="B774" s="2" t="s">
        <v>1973</v>
      </c>
      <c r="C774" s="4" t="s">
        <v>3723</v>
      </c>
      <c r="D774" s="5">
        <v>40</v>
      </c>
      <c r="E774" s="104" t="s">
        <v>4075</v>
      </c>
      <c r="F774" s="263" t="str">
        <f t="shared" si="48"/>
        <v xml:space="preserve"> </v>
      </c>
      <c r="G774" s="13" t="s">
        <v>4019</v>
      </c>
      <c r="I774" s="263" t="str">
        <f t="shared" si="49"/>
        <v xml:space="preserve"> </v>
      </c>
      <c r="J774" s="38" t="str">
        <f>IF(D774&gt;=('28 Populations and thresholds'!$I$45),"YES"," ")</f>
        <v>YES</v>
      </c>
      <c r="K774" s="38" t="str">
        <f>IF(J774="YES"," ",IF(D774&gt;=('28 Populations and thresholds'!$I$45)*0.25,"YES"))</f>
        <v xml:space="preserve"> </v>
      </c>
      <c r="L774" s="38" t="b">
        <f>OR('28 Populations and thresholds'!$J$45="CR",'28 Populations and thresholds'!$J$45="EN",'28 Populations and thresholds'!$J$45="VU")</f>
        <v>1</v>
      </c>
      <c r="M774" s="75">
        <f>D774/'28 Populations and thresholds'!$H$45</f>
        <v>1.3333333333333334E-2</v>
      </c>
      <c r="N774" s="263" t="str">
        <f t="shared" si="50"/>
        <v xml:space="preserve"> </v>
      </c>
      <c r="P774" s="263" t="str">
        <f t="shared" si="51"/>
        <v xml:space="preserve"> </v>
      </c>
      <c r="U774" s="4"/>
    </row>
    <row r="775" spans="1:21" x14ac:dyDescent="0.2">
      <c r="A775" s="12" t="s">
        <v>1314</v>
      </c>
      <c r="B775" s="60" t="s">
        <v>1973</v>
      </c>
      <c r="C775" s="4" t="s">
        <v>3400</v>
      </c>
      <c r="D775" s="5">
        <v>44</v>
      </c>
      <c r="E775" s="104" t="s">
        <v>4125</v>
      </c>
      <c r="F775" s="263" t="str">
        <f t="shared" si="48"/>
        <v xml:space="preserve"> </v>
      </c>
      <c r="H775" s="13" t="s">
        <v>4019</v>
      </c>
      <c r="I775" s="263" t="str">
        <f t="shared" si="49"/>
        <v xml:space="preserve"> </v>
      </c>
      <c r="J775" s="38" t="str">
        <f>IF(D775&gt;=(('28 Populations and thresholds'!$I$123)+('28 Populations and thresholds'!$I$124)),"YES"," ")</f>
        <v>YES</v>
      </c>
      <c r="K775" s="38" t="str">
        <f>IF(J775="YES"," ",IF(D775&gt;=(('28 Populations and thresholds'!$I$123)+('28 Populations and thresholds'!$I$124))*0.25,"YES"))</f>
        <v xml:space="preserve"> </v>
      </c>
      <c r="L775" s="38" t="b">
        <f>OR('28 Populations and thresholds'!$J$124="CR",'28 Populations and thresholds'!$J$124="EN",'28 Populations and thresholds'!$J$124="VU")</f>
        <v>1</v>
      </c>
      <c r="M775" s="75">
        <f>D775/(('28 Populations and thresholds'!$H$123)+('28 Populations and thresholds'!$H$124))</f>
        <v>2.838709677419355E-2</v>
      </c>
      <c r="N775" s="263" t="str">
        <f t="shared" si="50"/>
        <v xml:space="preserve"> </v>
      </c>
      <c r="O775" s="12" t="s">
        <v>4568</v>
      </c>
      <c r="P775" s="263" t="str">
        <f t="shared" si="51"/>
        <v xml:space="preserve"> </v>
      </c>
    </row>
    <row r="776" spans="1:21" x14ac:dyDescent="0.2">
      <c r="A776" s="275" t="s">
        <v>1314</v>
      </c>
      <c r="B776" s="269" t="s">
        <v>4109</v>
      </c>
      <c r="C776" s="280" t="s">
        <v>1753</v>
      </c>
      <c r="D776" s="279">
        <v>10000</v>
      </c>
      <c r="E776" s="274" t="s">
        <v>4108</v>
      </c>
      <c r="F776" s="263" t="str">
        <f t="shared" si="48"/>
        <v xml:space="preserve"> </v>
      </c>
      <c r="G776" s="275" t="s">
        <v>4069</v>
      </c>
      <c r="H776" s="275"/>
      <c r="I776" s="263" t="str">
        <f t="shared" si="49"/>
        <v xml:space="preserve"> </v>
      </c>
      <c r="J776" s="272" t="str">
        <f>IF(D776&gt;=('28 Populations and thresholds'!$I$222),"YES"," ")</f>
        <v>YES</v>
      </c>
      <c r="K776" s="272" t="str">
        <f>IF(J776="YES"," ",IF(D776&gt;=('28 Populations and thresholds'!$I$222)*0.25,"YES"))</f>
        <v xml:space="preserve"> </v>
      </c>
      <c r="L776" s="272" t="b">
        <f>OR('28 Populations and thresholds'!$J$222="CR",'28 Populations and thresholds'!$J$222="EN",'28 Populations and thresholds'!$J$222="VU")</f>
        <v>1</v>
      </c>
      <c r="M776" s="273">
        <f>D776/'28 Populations and thresholds'!$H$222</f>
        <v>0.83333333333333337</v>
      </c>
      <c r="N776" s="263" t="str">
        <f t="shared" si="50"/>
        <v xml:space="preserve"> </v>
      </c>
      <c r="O776" s="275" t="s">
        <v>4114</v>
      </c>
      <c r="P776" s="263" t="str">
        <f t="shared" si="51"/>
        <v xml:space="preserve"> </v>
      </c>
    </row>
    <row r="777" spans="1:21" x14ac:dyDescent="0.2">
      <c r="A777" s="12" t="s">
        <v>1314</v>
      </c>
      <c r="B777" s="9" t="s">
        <v>1708</v>
      </c>
      <c r="C777" s="4" t="s">
        <v>1707</v>
      </c>
      <c r="D777" s="5">
        <v>60000</v>
      </c>
      <c r="E777" s="1" t="s">
        <v>247</v>
      </c>
      <c r="F777" s="263" t="str">
        <f t="shared" si="48"/>
        <v xml:space="preserve"> </v>
      </c>
      <c r="G777" s="13" t="s">
        <v>139</v>
      </c>
      <c r="I777" s="263" t="str">
        <f t="shared" si="49"/>
        <v xml:space="preserve"> </v>
      </c>
      <c r="J777" s="38" t="str">
        <f>IF(D777&gt;=('28 Populations and thresholds'!$I$140),"YES"," ")</f>
        <v>YES</v>
      </c>
      <c r="K777" s="38" t="str">
        <f>IF(J777="YES"," ",IF(D777&gt;=('28 Populations and thresholds'!$I$140)*0.25,"YES"))</f>
        <v xml:space="preserve"> </v>
      </c>
      <c r="L777" s="38" t="b">
        <f>OR('28 Populations and thresholds'!$J$140="CR",'28 Populations and thresholds'!$J$140="EN",'28 Populations and thresholds'!$J$140="VU")</f>
        <v>0</v>
      </c>
      <c r="M777" s="75">
        <f>D777/'28 Populations and thresholds'!$H$140</f>
        <v>5.9999940000060002E-2</v>
      </c>
      <c r="N777" s="263" t="str">
        <f t="shared" si="50"/>
        <v xml:space="preserve"> </v>
      </c>
      <c r="P777" s="263" t="str">
        <f t="shared" si="51"/>
        <v xml:space="preserve"> </v>
      </c>
    </row>
    <row r="778" spans="1:21" x14ac:dyDescent="0.2">
      <c r="A778" s="12" t="s">
        <v>1314</v>
      </c>
      <c r="B778" s="4" t="s">
        <v>1708</v>
      </c>
      <c r="C778" s="4" t="s">
        <v>3424</v>
      </c>
      <c r="D778" s="5">
        <v>890</v>
      </c>
      <c r="E778" s="104">
        <v>1990</v>
      </c>
      <c r="F778" s="263" t="str">
        <f t="shared" si="48"/>
        <v xml:space="preserve"> </v>
      </c>
      <c r="G778" s="13" t="s">
        <v>139</v>
      </c>
      <c r="H778" s="13" t="s">
        <v>3388</v>
      </c>
      <c r="I778" s="263" t="str">
        <f t="shared" si="49"/>
        <v xml:space="preserve"> </v>
      </c>
      <c r="J778" s="38" t="str">
        <f>IF(D778&gt;=('28 Populations and thresholds'!$I$119),"YES"," ")</f>
        <v>YES</v>
      </c>
      <c r="K778" s="38" t="str">
        <f>IF(J778="YES"," ",IF(D778&gt;=('28 Populations and thresholds'!$I$119)*0.25,"YES"))</f>
        <v xml:space="preserve"> </v>
      </c>
      <c r="L778" s="38" t="b">
        <f>OR('28 Populations and thresholds'!$J$119="CR",'28 Populations and thresholds'!$J$119="EN",'28 Populations and thresholds'!$J$119="VU")</f>
        <v>0</v>
      </c>
      <c r="M778" s="75">
        <f>D778/'28 Populations and thresholds'!$H$119</f>
        <v>4.0454545454545451E-2</v>
      </c>
      <c r="N778" s="263" t="str">
        <f t="shared" si="50"/>
        <v xml:space="preserve"> </v>
      </c>
      <c r="O778" s="121"/>
      <c r="P778" s="263" t="str">
        <f t="shared" si="51"/>
        <v xml:space="preserve"> </v>
      </c>
    </row>
    <row r="779" spans="1:21" x14ac:dyDescent="0.2">
      <c r="A779" s="12" t="s">
        <v>1314</v>
      </c>
      <c r="B779" s="4" t="s">
        <v>1708</v>
      </c>
      <c r="C779" s="4" t="s">
        <v>3398</v>
      </c>
      <c r="D779" s="5">
        <v>78</v>
      </c>
      <c r="E779" s="104">
        <v>1990</v>
      </c>
      <c r="F779" s="263" t="str">
        <f t="shared" si="48"/>
        <v xml:space="preserve"> </v>
      </c>
      <c r="G779" s="13" t="s">
        <v>139</v>
      </c>
      <c r="H779" s="13" t="s">
        <v>3388</v>
      </c>
      <c r="I779" s="263" t="str">
        <f t="shared" si="49"/>
        <v xml:space="preserve"> </v>
      </c>
      <c r="J779" s="38" t="str">
        <f>IF(D779&gt;=('28 Populations and thresholds'!$I$123),"YES"," ")</f>
        <v>YES</v>
      </c>
      <c r="K779" s="38" t="str">
        <f>IF(J779="YES"," ",IF(D779&gt;=('28 Populations and thresholds'!$I$123)*0.25,"YES"))</f>
        <v xml:space="preserve"> </v>
      </c>
      <c r="L779" s="38" t="b">
        <f>OR('28 Populations and thresholds'!$J$123="CR",'28 Populations and thresholds'!$J$123="EN",'28 Populations and thresholds'!$J$123="VU")</f>
        <v>1</v>
      </c>
      <c r="M779" s="75">
        <f>D779/'28 Populations and thresholds'!$H$123</f>
        <v>0.156</v>
      </c>
      <c r="N779" s="263" t="str">
        <f t="shared" si="50"/>
        <v xml:space="preserve"> </v>
      </c>
      <c r="O779" s="121"/>
      <c r="P779" s="263" t="str">
        <f t="shared" si="51"/>
        <v xml:space="preserve"> </v>
      </c>
    </row>
    <row r="780" spans="1:21" x14ac:dyDescent="0.2">
      <c r="A780" s="275" t="s">
        <v>1314</v>
      </c>
      <c r="B780" s="269" t="s">
        <v>4077</v>
      </c>
      <c r="C780" s="269" t="s">
        <v>3723</v>
      </c>
      <c r="D780" s="279">
        <v>40</v>
      </c>
      <c r="E780" s="274" t="s">
        <v>4078</v>
      </c>
      <c r="F780" s="263" t="str">
        <f t="shared" si="48"/>
        <v xml:space="preserve"> </v>
      </c>
      <c r="G780" s="275" t="s">
        <v>4019</v>
      </c>
      <c r="H780" s="275"/>
      <c r="I780" s="263" t="str">
        <f t="shared" si="49"/>
        <v xml:space="preserve"> </v>
      </c>
      <c r="J780" s="272" t="str">
        <f>IF(D780&gt;=('28 Populations and thresholds'!$I$45),"YES"," ")</f>
        <v>YES</v>
      </c>
      <c r="K780" s="272" t="str">
        <f>IF(J780="YES"," ",IF(D780&gt;=('28 Populations and thresholds'!$I$45)*0.25,"YES"))</f>
        <v xml:space="preserve"> </v>
      </c>
      <c r="L780" s="272" t="b">
        <f>OR('28 Populations and thresholds'!$J$45="CR",'28 Populations and thresholds'!$J$45="EN",'28 Populations and thresholds'!$J$45="VU")</f>
        <v>1</v>
      </c>
      <c r="M780" s="273">
        <f>D780/'28 Populations and thresholds'!$H$45</f>
        <v>1.3333333333333334E-2</v>
      </c>
      <c r="N780" s="263" t="str">
        <f t="shared" si="50"/>
        <v xml:space="preserve"> </v>
      </c>
      <c r="O780" s="275"/>
      <c r="P780" s="263" t="str">
        <f t="shared" si="51"/>
        <v xml:space="preserve"> </v>
      </c>
      <c r="Q780" s="4"/>
      <c r="R780" s="4"/>
      <c r="S780" s="4"/>
      <c r="T780" s="4"/>
      <c r="U780" s="4"/>
    </row>
    <row r="781" spans="1:21" x14ac:dyDescent="0.2">
      <c r="A781" s="143" t="s">
        <v>1314</v>
      </c>
      <c r="B781" s="9" t="s">
        <v>1743</v>
      </c>
      <c r="C781" s="4" t="s">
        <v>1732</v>
      </c>
      <c r="D781" s="5">
        <v>220</v>
      </c>
      <c r="E781" s="1" t="s">
        <v>32</v>
      </c>
      <c r="F781" s="263" t="str">
        <f t="shared" si="48"/>
        <v xml:space="preserve"> </v>
      </c>
      <c r="G781" s="13" t="s">
        <v>139</v>
      </c>
      <c r="I781" s="263" t="str">
        <f t="shared" si="49"/>
        <v xml:space="preserve"> </v>
      </c>
      <c r="J781" s="38" t="str">
        <f>IF(D781&gt;=('28 Populations and thresholds'!$I$221),"YES"," ")</f>
        <v>YES</v>
      </c>
      <c r="K781" s="38" t="str">
        <f>IF(J781="YES"," ",IF(D781&gt;=('28 Populations and thresholds'!$I$221)*0.25,"YES"))</f>
        <v xml:space="preserve"> </v>
      </c>
      <c r="L781" s="38" t="b">
        <f>OR('28 Populations and thresholds'!$J$221="CR",'28 Populations and thresholds'!$J$221="EN",'28 Populations and thresholds'!$J$221="VU")</f>
        <v>1</v>
      </c>
      <c r="M781" s="75">
        <f>D781/'28 Populations and thresholds'!$H$221</f>
        <v>2.2916666666666665E-2</v>
      </c>
      <c r="N781" s="263" t="str">
        <f t="shared" si="50"/>
        <v xml:space="preserve"> </v>
      </c>
      <c r="P781" s="263" t="str">
        <f t="shared" si="51"/>
        <v xml:space="preserve"> </v>
      </c>
    </row>
    <row r="782" spans="1:21" x14ac:dyDescent="0.2">
      <c r="A782" s="275" t="s">
        <v>1314</v>
      </c>
      <c r="B782" s="269" t="s">
        <v>4054</v>
      </c>
      <c r="C782" s="269" t="s">
        <v>3719</v>
      </c>
      <c r="D782" s="279">
        <v>100</v>
      </c>
      <c r="E782" s="274">
        <v>1997</v>
      </c>
      <c r="F782" s="263" t="str">
        <f t="shared" si="48"/>
        <v xml:space="preserve"> </v>
      </c>
      <c r="G782" s="275" t="s">
        <v>4019</v>
      </c>
      <c r="H782" s="275"/>
      <c r="I782" s="263" t="str">
        <f t="shared" si="49"/>
        <v xml:space="preserve"> </v>
      </c>
      <c r="J782" s="272" t="str">
        <f>IF(D782&gt;=('28 Populations and thresholds'!$I$32),"YES"," ")</f>
        <v>YES</v>
      </c>
      <c r="K782" s="272" t="str">
        <f>IF(J782="YES"," ",IF(D782&gt;=('28 Populations and thresholds'!$I$32)*0.25,"YES"))</f>
        <v xml:space="preserve"> </v>
      </c>
      <c r="L782" s="272" t="b">
        <f>OR('28 Populations and thresholds'!$J$32="CR",'28 Populations and thresholds'!$J$32="EN",'28 Populations and thresholds'!$J$32="VU")</f>
        <v>1</v>
      </c>
      <c r="M782" s="273">
        <f>D782/'28 Populations and thresholds'!$H$32</f>
        <v>2.4390243902439025E-2</v>
      </c>
      <c r="N782" s="263" t="str">
        <f t="shared" si="50"/>
        <v xml:space="preserve"> </v>
      </c>
      <c r="O782" s="275"/>
      <c r="P782" s="263" t="str">
        <f t="shared" si="51"/>
        <v xml:space="preserve"> </v>
      </c>
    </row>
    <row r="783" spans="1:21" x14ac:dyDescent="0.2">
      <c r="A783" s="12" t="s">
        <v>1314</v>
      </c>
      <c r="B783" s="54" t="s">
        <v>4051</v>
      </c>
      <c r="C783" s="4" t="s">
        <v>3719</v>
      </c>
      <c r="D783" s="5">
        <v>35</v>
      </c>
      <c r="E783" s="104">
        <v>1998</v>
      </c>
      <c r="F783" s="263" t="str">
        <f t="shared" si="48"/>
        <v xml:space="preserve"> </v>
      </c>
      <c r="G783" s="13" t="s">
        <v>4019</v>
      </c>
      <c r="I783" s="263" t="str">
        <f t="shared" si="49"/>
        <v xml:space="preserve"> </v>
      </c>
      <c r="J783" s="38" t="str">
        <f>IF(D783&gt;=('28 Populations and thresholds'!$I$32),"YES"," ")</f>
        <v>YES</v>
      </c>
      <c r="K783" s="38" t="str">
        <f>IF(J783="YES"," ",IF(D783&gt;=('28 Populations and thresholds'!$I$32)*0.25,"YES"))</f>
        <v xml:space="preserve"> </v>
      </c>
      <c r="L783" s="38" t="b">
        <f>OR('28 Populations and thresholds'!$J$32="CR",'28 Populations and thresholds'!$J$32="EN",'28 Populations and thresholds'!$J$32="VU")</f>
        <v>1</v>
      </c>
      <c r="M783" s="75">
        <f>D783/'28 Populations and thresholds'!$H$32</f>
        <v>8.5365853658536592E-3</v>
      </c>
      <c r="N783" s="263" t="str">
        <f t="shared" si="50"/>
        <v xml:space="preserve"> </v>
      </c>
      <c r="P783" s="263" t="str">
        <f t="shared" si="51"/>
        <v xml:space="preserve"> </v>
      </c>
    </row>
    <row r="784" spans="1:21" x14ac:dyDescent="0.2">
      <c r="A784" s="275" t="s">
        <v>1314</v>
      </c>
      <c r="B784" s="269" t="s">
        <v>4053</v>
      </c>
      <c r="C784" s="269" t="s">
        <v>3719</v>
      </c>
      <c r="D784" s="279">
        <v>36</v>
      </c>
      <c r="E784" s="274">
        <v>1998</v>
      </c>
      <c r="F784" s="263" t="str">
        <f t="shared" si="48"/>
        <v xml:space="preserve"> </v>
      </c>
      <c r="G784" s="275" t="s">
        <v>4019</v>
      </c>
      <c r="H784" s="275"/>
      <c r="I784" s="263" t="str">
        <f t="shared" si="49"/>
        <v xml:space="preserve"> </v>
      </c>
      <c r="J784" s="272" t="str">
        <f>IF(D784&gt;=('28 Populations and thresholds'!$I$32),"YES"," ")</f>
        <v>YES</v>
      </c>
      <c r="K784" s="272" t="str">
        <f>IF(J784="YES"," ",IF(D784&gt;=('28 Populations and thresholds'!$I$32)*0.25,"YES"))</f>
        <v xml:space="preserve"> </v>
      </c>
      <c r="L784" s="272" t="b">
        <f>OR('28 Populations and thresholds'!$J$32="CR",'28 Populations and thresholds'!$J$32="EN",'28 Populations and thresholds'!$J$32="VU")</f>
        <v>1</v>
      </c>
      <c r="M784" s="273">
        <f>D784/'28 Populations and thresholds'!$H$32</f>
        <v>8.7804878048780496E-3</v>
      </c>
      <c r="N784" s="263" t="str">
        <f t="shared" si="50"/>
        <v xml:space="preserve"> </v>
      </c>
      <c r="O784" s="275"/>
      <c r="P784" s="263" t="str">
        <f t="shared" si="51"/>
        <v xml:space="preserve"> </v>
      </c>
    </row>
    <row r="785" spans="1:16" x14ac:dyDescent="0.2">
      <c r="A785" s="12" t="s">
        <v>1314</v>
      </c>
      <c r="B785" s="4" t="s">
        <v>3600</v>
      </c>
      <c r="C785" s="111" t="s">
        <v>3598</v>
      </c>
      <c r="D785" s="5">
        <v>9999</v>
      </c>
      <c r="E785" s="104">
        <v>2000</v>
      </c>
      <c r="F785" s="263" t="str">
        <f t="shared" si="48"/>
        <v xml:space="preserve"> </v>
      </c>
      <c r="G785" s="12" t="s">
        <v>139</v>
      </c>
      <c r="H785" s="12" t="s">
        <v>3388</v>
      </c>
      <c r="I785" s="263" t="str">
        <f t="shared" si="49"/>
        <v xml:space="preserve"> </v>
      </c>
      <c r="J785" s="38" t="str">
        <f>IF(D785&gt;=('28 Populations and thresholds'!$I$88),"YES"," ")</f>
        <v>YES</v>
      </c>
      <c r="K785" s="38" t="str">
        <f>IF(J785="YES"," ",IF(D785&gt;=('28 Populations and thresholds'!$I$88)*0.25,"YES"))</f>
        <v xml:space="preserve"> </v>
      </c>
      <c r="L785" s="38" t="b">
        <f>OR('28 Populations and thresholds'!$J$88="CR",'28 Populations and thresholds'!$J$88="EN",'28 Populations and thresholds'!$J$88="VU")</f>
        <v>0</v>
      </c>
      <c r="M785" s="75">
        <f>D785/'28 Populations and thresholds'!$H$88</f>
        <v>9.9989999999999992E-3</v>
      </c>
      <c r="N785" s="263" t="str">
        <f t="shared" si="50"/>
        <v xml:space="preserve"> </v>
      </c>
      <c r="O785" s="9"/>
      <c r="P785" s="263" t="str">
        <f t="shared" si="51"/>
        <v xml:space="preserve"> </v>
      </c>
    </row>
    <row r="786" spans="1:16" x14ac:dyDescent="0.2">
      <c r="A786" s="275" t="s">
        <v>1314</v>
      </c>
      <c r="B786" s="292" t="s">
        <v>4616</v>
      </c>
      <c r="C786" s="269" t="s">
        <v>3676</v>
      </c>
      <c r="D786" s="279">
        <v>19</v>
      </c>
      <c r="E786" s="274">
        <v>2002</v>
      </c>
      <c r="F786" s="263" t="str">
        <f t="shared" si="48"/>
        <v xml:space="preserve"> </v>
      </c>
      <c r="G786" s="275" t="s">
        <v>139</v>
      </c>
      <c r="H786" s="275" t="s">
        <v>3388</v>
      </c>
      <c r="I786" s="263" t="str">
        <f t="shared" si="49"/>
        <v xml:space="preserve"> </v>
      </c>
      <c r="J786" s="272" t="str">
        <f>IF(D786&gt;=('28 Populations and thresholds'!$I$96),"YES"," ")</f>
        <v>YES</v>
      </c>
      <c r="K786" s="272" t="str">
        <f>IF(J786="YES"," ",IF(D786&gt;=('28 Populations and thresholds'!$I$96)*0.25,"YES"))</f>
        <v xml:space="preserve"> </v>
      </c>
      <c r="L786" s="272" t="b">
        <f>OR('28 Populations and thresholds'!$J$96="CR",'28 Populations and thresholds'!$J$96="EN",'28 Populations and thresholds'!$J$96="VU")</f>
        <v>1</v>
      </c>
      <c r="M786" s="273">
        <f>D786/'28 Populations and thresholds'!$H$96</f>
        <v>1.9E-2</v>
      </c>
      <c r="N786" s="263" t="str">
        <f t="shared" si="50"/>
        <v xml:space="preserve"> </v>
      </c>
      <c r="O786" s="269"/>
      <c r="P786" s="263" t="str">
        <f t="shared" si="51"/>
        <v xml:space="preserve"> </v>
      </c>
    </row>
    <row r="787" spans="1:16" x14ac:dyDescent="0.2">
      <c r="A787" s="267" t="s">
        <v>1314</v>
      </c>
      <c r="B787" s="292" t="s">
        <v>4616</v>
      </c>
      <c r="C787" s="268" t="s">
        <v>3795</v>
      </c>
      <c r="D787" s="270">
        <v>10678</v>
      </c>
      <c r="E787" s="271">
        <v>35541</v>
      </c>
      <c r="F787" s="263" t="str">
        <f t="shared" si="48"/>
        <v xml:space="preserve"> </v>
      </c>
      <c r="G787" s="267" t="s">
        <v>21</v>
      </c>
      <c r="H787" s="267" t="s">
        <v>923</v>
      </c>
      <c r="I787" s="263" t="str">
        <f t="shared" si="49"/>
        <v xml:space="preserve"> </v>
      </c>
      <c r="J787" s="272" t="str">
        <f>IF(D787&gt;=(('28 Populations and thresholds'!$I$176)+('28 Populations and thresholds'!$I$177)),"YES"," ")</f>
        <v>YES</v>
      </c>
      <c r="K787" s="272" t="str">
        <f>IF(J787="YES"," ",IF(D787&gt;=(('28 Populations and thresholds'!$I$176)+('28 Populations and thresholds'!$I$177))*0.25,"YES"))</f>
        <v xml:space="preserve"> </v>
      </c>
      <c r="L787" s="272" t="b">
        <f>OR('28 Populations and thresholds'!$J$176="CR",'28 Populations and thresholds'!$J$176="EN",'28 Populations and thresholds'!$J$176="VU")</f>
        <v>0</v>
      </c>
      <c r="M787" s="273">
        <f>D787/(('28 Populations and thresholds'!$H$176)+('28 Populations and thresholds'!$H$177))</f>
        <v>3.8272401433691754E-2</v>
      </c>
      <c r="N787" s="263" t="str">
        <f t="shared" si="50"/>
        <v xml:space="preserve"> </v>
      </c>
      <c r="O787" s="275" t="s">
        <v>4568</v>
      </c>
      <c r="P787" s="263" t="str">
        <f t="shared" si="51"/>
        <v xml:space="preserve"> </v>
      </c>
    </row>
    <row r="788" spans="1:16" x14ac:dyDescent="0.2">
      <c r="A788" s="267" t="s">
        <v>1314</v>
      </c>
      <c r="B788" s="292" t="s">
        <v>4616</v>
      </c>
      <c r="C788" s="269" t="s">
        <v>3756</v>
      </c>
      <c r="D788" s="270">
        <v>7196</v>
      </c>
      <c r="E788" s="271">
        <v>35538</v>
      </c>
      <c r="F788" s="263" t="str">
        <f t="shared" si="48"/>
        <v xml:space="preserve"> </v>
      </c>
      <c r="G788" s="267" t="s">
        <v>21</v>
      </c>
      <c r="H788" s="267" t="s">
        <v>923</v>
      </c>
      <c r="I788" s="263" t="str">
        <f t="shared" si="49"/>
        <v xml:space="preserve"> </v>
      </c>
      <c r="J788" s="272" t="str">
        <f>IF(D788&gt;=('28 Populations and thresholds'!$I$175),"YES"," ")</f>
        <v>YES</v>
      </c>
      <c r="K788" s="272" t="str">
        <f>IF(J788="YES"," ",IF(D788&gt;=('28 Populations and thresholds'!$I$175)*0.25,"YES"))</f>
        <v xml:space="preserve"> </v>
      </c>
      <c r="L788" s="272" t="b">
        <f>OR('28 Populations and thresholds'!$J$175="CR",'28 Populations and thresholds'!$J$175="EN",'28 Populations and thresholds'!$J$175="VU")</f>
        <v>0</v>
      </c>
      <c r="M788" s="273">
        <f>D788/'28 Populations and thresholds'!$H$175</f>
        <v>5.176978417266187E-2</v>
      </c>
      <c r="N788" s="263" t="str">
        <f t="shared" si="50"/>
        <v xml:space="preserve"> </v>
      </c>
      <c r="O788" s="269"/>
      <c r="P788" s="263" t="str">
        <f t="shared" si="51"/>
        <v xml:space="preserve"> </v>
      </c>
    </row>
    <row r="789" spans="1:16" x14ac:dyDescent="0.2">
      <c r="A789" s="267" t="s">
        <v>1314</v>
      </c>
      <c r="B789" s="292" t="s">
        <v>4616</v>
      </c>
      <c r="C789" s="269" t="s">
        <v>3761</v>
      </c>
      <c r="D789" s="270">
        <v>585</v>
      </c>
      <c r="E789" s="271">
        <v>35541</v>
      </c>
      <c r="F789" s="263" t="str">
        <f t="shared" si="48"/>
        <v xml:space="preserve"> </v>
      </c>
      <c r="G789" s="267" t="s">
        <v>21</v>
      </c>
      <c r="H789" s="267" t="s">
        <v>923</v>
      </c>
      <c r="I789" s="263" t="str">
        <f t="shared" si="49"/>
        <v xml:space="preserve"> </v>
      </c>
      <c r="J789" s="272" t="str">
        <f>IF(D789&gt;=('28 Populations and thresholds'!$I$187),"YES"," ")</f>
        <v xml:space="preserve"> </v>
      </c>
      <c r="K789" s="272" t="str">
        <f>IF(J789="YES"," ",IF(D789&gt;=('28 Populations and thresholds'!$I$187)*0.25,"YES"))</f>
        <v>YES</v>
      </c>
      <c r="L789" s="272" t="b">
        <f>OR('28 Populations and thresholds'!$J$187="CR",'28 Populations and thresholds'!$J$187="EN",'28 Populations and thresholds'!$J$187="VU")</f>
        <v>0</v>
      </c>
      <c r="M789" s="273">
        <f>D789/'28 Populations and thresholds'!$H$187</f>
        <v>5.8500000000000002E-3</v>
      </c>
      <c r="N789" s="263" t="str">
        <f t="shared" si="50"/>
        <v xml:space="preserve"> </v>
      </c>
      <c r="O789" s="269"/>
      <c r="P789" s="263" t="str">
        <f t="shared" si="51"/>
        <v xml:space="preserve"> </v>
      </c>
    </row>
    <row r="790" spans="1:16" x14ac:dyDescent="0.2">
      <c r="A790" s="267" t="s">
        <v>1314</v>
      </c>
      <c r="B790" s="292" t="s">
        <v>4616</v>
      </c>
      <c r="C790" s="269" t="s">
        <v>3564</v>
      </c>
      <c r="D790" s="270">
        <v>3200</v>
      </c>
      <c r="E790" s="294" t="s">
        <v>1320</v>
      </c>
      <c r="F790" s="263" t="str">
        <f t="shared" si="48"/>
        <v xml:space="preserve"> </v>
      </c>
      <c r="G790" s="267" t="s">
        <v>15</v>
      </c>
      <c r="H790" s="267" t="s">
        <v>1352</v>
      </c>
      <c r="I790" s="263" t="str">
        <f t="shared" si="49"/>
        <v xml:space="preserve"> </v>
      </c>
      <c r="J790" s="272" t="str">
        <f>IF(D790&gt;=('28 Populations and thresholds'!$I$79),"YES"," ")</f>
        <v>YES</v>
      </c>
      <c r="K790" s="272" t="str">
        <f>IF(J790="YES"," ",IF(D790&gt;=('28 Populations and thresholds'!$I$79)*0.25,"YES"))</f>
        <v xml:space="preserve"> </v>
      </c>
      <c r="L790" s="272" t="b">
        <f>OR('28 Populations and thresholds'!$J$79="CR",'28 Populations and thresholds'!$J$79="EN",'28 Populations and thresholds'!$J$79="VU")</f>
        <v>0</v>
      </c>
      <c r="M790" s="273">
        <f>D790/'28 Populations and thresholds'!$H$79</f>
        <v>2.1333333333333333E-2</v>
      </c>
      <c r="N790" s="263" t="str">
        <f t="shared" si="50"/>
        <v xml:space="preserve"> </v>
      </c>
      <c r="O790" s="269"/>
      <c r="P790" s="263" t="str">
        <f t="shared" si="51"/>
        <v xml:space="preserve"> </v>
      </c>
    </row>
    <row r="791" spans="1:16" x14ac:dyDescent="0.2">
      <c r="A791" s="267" t="s">
        <v>1314</v>
      </c>
      <c r="B791" s="292" t="s">
        <v>4616</v>
      </c>
      <c r="C791" s="269" t="s">
        <v>3482</v>
      </c>
      <c r="D791" s="270">
        <v>24106</v>
      </c>
      <c r="E791" s="271">
        <v>35541</v>
      </c>
      <c r="F791" s="263" t="str">
        <f t="shared" si="48"/>
        <v xml:space="preserve"> </v>
      </c>
      <c r="G791" s="267" t="s">
        <v>21</v>
      </c>
      <c r="H791" s="267" t="s">
        <v>923</v>
      </c>
      <c r="I791" s="263" t="str">
        <f t="shared" si="49"/>
        <v xml:space="preserve"> </v>
      </c>
      <c r="J791" s="272" t="str">
        <f>IF(D791&gt;=(('28 Populations and thresholds'!$I$205)+('28 Populations and thresholds'!$I$206)+('28 Populations and thresholds'!$I$207)+('28 Populations and thresholds'!$I$208)),"YES"," ")</f>
        <v>YES</v>
      </c>
      <c r="K791" s="272" t="str">
        <f>IF(J791="YES"," ",IF(D791&gt;=(('28 Populations and thresholds'!$I$205)+('28 Populations and thresholds'!$I$206)+('28 Populations and thresholds'!$I$207)+('28 Populations and thresholds'!$I$208))*0.25,"YES"))</f>
        <v xml:space="preserve"> </v>
      </c>
      <c r="L791" s="272" t="b">
        <f>OR('28 Populations and thresholds'!$J$206="CR",'28 Populations and thresholds'!$J$206="EN",'28 Populations and thresholds'!$J$206="VU")</f>
        <v>0</v>
      </c>
      <c r="M791" s="273">
        <f>D791/(('28 Populations and thresholds'!$H$205)+('28 Populations and thresholds'!$H$206)+('28 Populations and thresholds'!$H$207)+('28 Populations and thresholds'!$H$208))</f>
        <v>9.0119256794646534E-3</v>
      </c>
      <c r="N791" s="263" t="str">
        <f t="shared" si="50"/>
        <v xml:space="preserve"> </v>
      </c>
      <c r="O791" s="275" t="s">
        <v>4568</v>
      </c>
      <c r="P791" s="263" t="str">
        <f t="shared" si="51"/>
        <v xml:space="preserve"> </v>
      </c>
    </row>
    <row r="792" spans="1:16" x14ac:dyDescent="0.2">
      <c r="A792" s="267" t="s">
        <v>1314</v>
      </c>
      <c r="B792" s="292" t="s">
        <v>4616</v>
      </c>
      <c r="C792" s="269" t="s">
        <v>3467</v>
      </c>
      <c r="D792" s="270">
        <v>9766</v>
      </c>
      <c r="E792" s="271">
        <v>36254</v>
      </c>
      <c r="F792" s="263" t="str">
        <f t="shared" si="48"/>
        <v xml:space="preserve"> </v>
      </c>
      <c r="G792" s="267" t="s">
        <v>21</v>
      </c>
      <c r="H792" s="267" t="s">
        <v>923</v>
      </c>
      <c r="I792" s="263" t="str">
        <f t="shared" si="49"/>
        <v xml:space="preserve"> </v>
      </c>
      <c r="J792" s="272" t="str">
        <f>IF(D792&gt;=('28 Populations and thresholds'!$I$180),"YES"," ")</f>
        <v>YES</v>
      </c>
      <c r="K792" s="272" t="str">
        <f>IF(J792="YES"," ",IF(D792&gt;=('28 Populations and thresholds'!$I$180)*0.25,"YES"))</f>
        <v xml:space="preserve"> </v>
      </c>
      <c r="L792" s="272" t="b">
        <f>OR('28 Populations and thresholds'!$J$180="CR",'28 Populations and thresholds'!$J$180="EN",'28 Populations and thresholds'!$J$180="VU")</f>
        <v>0</v>
      </c>
      <c r="M792" s="273">
        <f>D792/'28 Populations and thresholds'!$H$180</f>
        <v>9.7659999999999997E-2</v>
      </c>
      <c r="N792" s="263" t="str">
        <f t="shared" si="50"/>
        <v xml:space="preserve"> </v>
      </c>
      <c r="O792" s="269"/>
      <c r="P792" s="263" t="str">
        <f t="shared" si="51"/>
        <v xml:space="preserve"> </v>
      </c>
    </row>
    <row r="793" spans="1:16" x14ac:dyDescent="0.2">
      <c r="A793" s="267" t="s">
        <v>1314</v>
      </c>
      <c r="B793" s="292" t="s">
        <v>4616</v>
      </c>
      <c r="C793" s="269" t="s">
        <v>3446</v>
      </c>
      <c r="D793" s="270">
        <v>130</v>
      </c>
      <c r="E793" s="271">
        <v>33708</v>
      </c>
      <c r="F793" s="263" t="str">
        <f t="shared" si="48"/>
        <v xml:space="preserve"> </v>
      </c>
      <c r="G793" s="267" t="s">
        <v>21</v>
      </c>
      <c r="H793" s="267" t="s">
        <v>837</v>
      </c>
      <c r="I793" s="263" t="str">
        <f t="shared" si="49"/>
        <v xml:space="preserve"> </v>
      </c>
      <c r="J793" s="272" t="str">
        <f>IF(D793&gt;=('28 Populations and thresholds'!$I$144),"YES"," ")</f>
        <v>YES</v>
      </c>
      <c r="K793" s="272" t="str">
        <f>IF(J793="YES"," ",IF(D793&gt;=('28 Populations and thresholds'!$I$144)*0.25,"YES"))</f>
        <v xml:space="preserve"> </v>
      </c>
      <c r="L793" s="272" t="b">
        <f>OR('28 Populations and thresholds'!$J$144="CR",'28 Populations and thresholds'!$J$144="EN",'28 Populations and thresholds'!$J$144="VU")</f>
        <v>0</v>
      </c>
      <c r="M793" s="273">
        <f>D793/'28 Populations and thresholds'!$H$144</f>
        <v>1.2999999999999999E-2</v>
      </c>
      <c r="N793" s="263" t="str">
        <f t="shared" si="50"/>
        <v xml:space="preserve"> </v>
      </c>
      <c r="O793" s="269"/>
      <c r="P793" s="263" t="str">
        <f t="shared" si="51"/>
        <v xml:space="preserve"> </v>
      </c>
    </row>
    <row r="794" spans="1:16" x14ac:dyDescent="0.2">
      <c r="A794" s="275" t="s">
        <v>1314</v>
      </c>
      <c r="B794" s="292" t="s">
        <v>4616</v>
      </c>
      <c r="C794" s="269" t="s">
        <v>3590</v>
      </c>
      <c r="D794" s="279">
        <v>1810</v>
      </c>
      <c r="E794" s="274">
        <v>2007</v>
      </c>
      <c r="F794" s="263" t="str">
        <f t="shared" si="48"/>
        <v xml:space="preserve"> </v>
      </c>
      <c r="G794" s="275" t="s">
        <v>139</v>
      </c>
      <c r="H794" s="275" t="s">
        <v>3388</v>
      </c>
      <c r="I794" s="263" t="str">
        <f t="shared" si="49"/>
        <v xml:space="preserve"> </v>
      </c>
      <c r="J794" s="272" t="str">
        <f>IF(D794&gt;=('28 Populations and thresholds'!$I$85),"YES"," ")</f>
        <v>YES</v>
      </c>
      <c r="K794" s="272" t="str">
        <f>IF(J794="YES"," ",IF(D794&gt;=('28 Populations and thresholds'!$I$85)*0.25,"YES"))</f>
        <v xml:space="preserve"> </v>
      </c>
      <c r="L794" s="272" t="b">
        <f>OR('28 Populations and thresholds'!$J$85="CR",'28 Populations and thresholds'!$J$85="EN",'28 Populations and thresholds'!$J$85="VU")</f>
        <v>0</v>
      </c>
      <c r="M794" s="273">
        <f>D794/'28 Populations and thresholds'!$H$85</f>
        <v>2.0337078651685395E-2</v>
      </c>
      <c r="N794" s="263" t="str">
        <f t="shared" si="50"/>
        <v xml:space="preserve"> </v>
      </c>
      <c r="O794" s="269"/>
      <c r="P794" s="263" t="str">
        <f t="shared" si="51"/>
        <v xml:space="preserve"> </v>
      </c>
    </row>
    <row r="795" spans="1:16" x14ac:dyDescent="0.2">
      <c r="A795" s="267" t="s">
        <v>1314</v>
      </c>
      <c r="B795" s="292" t="s">
        <v>4616</v>
      </c>
      <c r="C795" s="269" t="s">
        <v>3470</v>
      </c>
      <c r="D795" s="270">
        <v>1125</v>
      </c>
      <c r="E795" s="271">
        <v>36254</v>
      </c>
      <c r="F795" s="263" t="str">
        <f t="shared" si="48"/>
        <v xml:space="preserve"> </v>
      </c>
      <c r="G795" s="267" t="s">
        <v>21</v>
      </c>
      <c r="H795" s="267" t="s">
        <v>923</v>
      </c>
      <c r="I795" s="263" t="str">
        <f t="shared" si="49"/>
        <v xml:space="preserve"> </v>
      </c>
      <c r="J795" s="272" t="str">
        <f>IF(D795&gt;=('28 Populations and thresholds'!$I$181),"YES"," ")</f>
        <v>YES</v>
      </c>
      <c r="K795" s="272" t="str">
        <f>IF(J795="YES"," ",IF(D795&gt;=('28 Populations and thresholds'!$I$181)*0.25,"YES"))</f>
        <v xml:space="preserve"> </v>
      </c>
      <c r="L795" s="272" t="b">
        <f>OR('28 Populations and thresholds'!$J$181="CR",'28 Populations and thresholds'!$J$181="EN",'28 Populations and thresholds'!$J$181="VU")</f>
        <v>1</v>
      </c>
      <c r="M795" s="273">
        <f>D795/'28 Populations and thresholds'!$H$181</f>
        <v>3.515625E-2</v>
      </c>
      <c r="N795" s="263" t="str">
        <f t="shared" si="50"/>
        <v xml:space="preserve"> </v>
      </c>
      <c r="O795" s="269"/>
      <c r="P795" s="263" t="str">
        <f t="shared" si="51"/>
        <v xml:space="preserve"> </v>
      </c>
    </row>
    <row r="796" spans="1:16" x14ac:dyDescent="0.2">
      <c r="A796" s="267" t="s">
        <v>1314</v>
      </c>
      <c r="B796" s="292" t="s">
        <v>4616</v>
      </c>
      <c r="C796" s="269" t="s">
        <v>3767</v>
      </c>
      <c r="D796" s="270">
        <v>12816</v>
      </c>
      <c r="E796" s="271">
        <v>35912</v>
      </c>
      <c r="F796" s="263" t="str">
        <f t="shared" si="48"/>
        <v xml:space="preserve"> </v>
      </c>
      <c r="G796" s="267" t="s">
        <v>21</v>
      </c>
      <c r="H796" s="267" t="s">
        <v>923</v>
      </c>
      <c r="I796" s="263" t="str">
        <f t="shared" si="49"/>
        <v xml:space="preserve"> </v>
      </c>
      <c r="J796" s="272" t="str">
        <f>IF(D796&gt;=('28 Populations and thresholds'!$I$195),"YES"," ")</f>
        <v>YES</v>
      </c>
      <c r="K796" s="272" t="str">
        <f>IF(J796="YES"," ",IF(D796&gt;=('28 Populations and thresholds'!$I$195)*0.25,"YES"))</f>
        <v xml:space="preserve"> </v>
      </c>
      <c r="L796" s="272" t="b">
        <f>OR('28 Populations and thresholds'!$J$195="CR",'28 Populations and thresholds'!$J$195="EN",'28 Populations and thresholds'!$J$195="VU")</f>
        <v>1</v>
      </c>
      <c r="M796" s="273">
        <f>D796/'28 Populations and thresholds'!$H$195</f>
        <v>4.4193103448275865E-2</v>
      </c>
      <c r="N796" s="263" t="str">
        <f t="shared" si="50"/>
        <v xml:space="preserve"> </v>
      </c>
      <c r="O796" s="269"/>
      <c r="P796" s="263" t="str">
        <f t="shared" si="51"/>
        <v xml:space="preserve"> </v>
      </c>
    </row>
    <row r="797" spans="1:16" x14ac:dyDescent="0.2">
      <c r="A797" s="267" t="s">
        <v>1314</v>
      </c>
      <c r="B797" s="292" t="s">
        <v>4616</v>
      </c>
      <c r="C797" s="269" t="s">
        <v>3451</v>
      </c>
      <c r="D797" s="270">
        <v>14899</v>
      </c>
      <c r="E797" s="271">
        <v>35541</v>
      </c>
      <c r="F797" s="263" t="str">
        <f t="shared" si="48"/>
        <v xml:space="preserve"> </v>
      </c>
      <c r="G797" s="267" t="s">
        <v>21</v>
      </c>
      <c r="H797" s="267" t="s">
        <v>923</v>
      </c>
      <c r="I797" s="263" t="str">
        <f t="shared" si="49"/>
        <v xml:space="preserve"> </v>
      </c>
      <c r="J797" s="272" t="str">
        <f>IF(D797&gt;=('28 Populations and thresholds'!$I$154),"YES"," ")</f>
        <v>YES</v>
      </c>
      <c r="K797" s="272" t="str">
        <f>IF(J797="YES"," ",IF(D797&gt;=('28 Populations and thresholds'!$I$154)*0.25,"YES"))</f>
        <v xml:space="preserve"> </v>
      </c>
      <c r="L797" s="272" t="b">
        <f>OR('28 Populations and thresholds'!$J$154="CR",'28 Populations and thresholds'!$J$154="EN",'28 Populations and thresholds'!$J$154="VU")</f>
        <v>0</v>
      </c>
      <c r="M797" s="273">
        <f>D797/'28 Populations and thresholds'!$H$154</f>
        <v>0.14325961538461537</v>
      </c>
      <c r="N797" s="263" t="str">
        <f t="shared" si="50"/>
        <v xml:space="preserve"> </v>
      </c>
      <c r="O797" s="269"/>
      <c r="P797" s="263" t="str">
        <f t="shared" si="51"/>
        <v xml:space="preserve"> </v>
      </c>
    </row>
    <row r="798" spans="1:16" x14ac:dyDescent="0.2">
      <c r="A798" s="267" t="s">
        <v>1314</v>
      </c>
      <c r="B798" s="292" t="s">
        <v>4616</v>
      </c>
      <c r="C798" s="269" t="s">
        <v>3765</v>
      </c>
      <c r="D798" s="270">
        <v>253</v>
      </c>
      <c r="E798" s="271">
        <v>33490</v>
      </c>
      <c r="F798" s="263" t="str">
        <f t="shared" si="48"/>
        <v xml:space="preserve"> </v>
      </c>
      <c r="G798" s="267" t="s">
        <v>21</v>
      </c>
      <c r="H798" s="267" t="s">
        <v>834</v>
      </c>
      <c r="I798" s="263" t="str">
        <f t="shared" si="49"/>
        <v xml:space="preserve"> </v>
      </c>
      <c r="J798" s="272" t="str">
        <f>IF(D798&gt;=('28 Populations and thresholds'!$I$193),"YES"," ")</f>
        <v xml:space="preserve"> </v>
      </c>
      <c r="K798" s="272" t="str">
        <f>IF(J798="YES"," ",IF(D798&gt;=('28 Populations and thresholds'!$I$193)*0.25,"YES"))</f>
        <v>YES</v>
      </c>
      <c r="L798" s="272" t="b">
        <f>OR('28 Populations and thresholds'!$J$193="CR",'28 Populations and thresholds'!$J$193="EN",'28 Populations and thresholds'!$J$193="VU")</f>
        <v>0</v>
      </c>
      <c r="M798" s="273">
        <f>D798/'28 Populations and thresholds'!$H$193</f>
        <v>5.7499999999999999E-3</v>
      </c>
      <c r="N798" s="263" t="str">
        <f t="shared" si="50"/>
        <v xml:space="preserve"> </v>
      </c>
      <c r="O798" s="269"/>
      <c r="P798" s="263" t="str">
        <f t="shared" si="51"/>
        <v xml:space="preserve"> </v>
      </c>
    </row>
    <row r="799" spans="1:16" x14ac:dyDescent="0.2">
      <c r="A799" s="267" t="s">
        <v>1314</v>
      </c>
      <c r="B799" s="292" t="s">
        <v>4616</v>
      </c>
      <c r="C799" s="269" t="s">
        <v>3452</v>
      </c>
      <c r="D799" s="270">
        <v>24313</v>
      </c>
      <c r="E799" s="271">
        <v>36256</v>
      </c>
      <c r="F799" s="263" t="str">
        <f t="shared" si="48"/>
        <v xml:space="preserve"> </v>
      </c>
      <c r="G799" s="267" t="s">
        <v>21</v>
      </c>
      <c r="H799" s="267" t="s">
        <v>923</v>
      </c>
      <c r="I799" s="263" t="str">
        <f t="shared" si="49"/>
        <v xml:space="preserve"> </v>
      </c>
      <c r="J799" s="272" t="str">
        <f>IF(D799&gt;=('28 Populations and thresholds'!$I$158),"YES"," ")</f>
        <v>YES</v>
      </c>
      <c r="K799" s="272" t="str">
        <f>IF(J799="YES"," ",IF(D799&gt;=('28 Populations and thresholds'!$I$158)*0.25,"YES"))</f>
        <v xml:space="preserve"> </v>
      </c>
      <c r="L799" s="272" t="b">
        <f>OR('28 Populations and thresholds'!$J$158="CR",'28 Populations and thresholds'!$J$158="EN",'28 Populations and thresholds'!$J$158="VU")</f>
        <v>0</v>
      </c>
      <c r="M799" s="273">
        <f>D799/'28 Populations and thresholds'!$H$158</f>
        <v>0.24313000000000001</v>
      </c>
      <c r="N799" s="263" t="str">
        <f t="shared" si="50"/>
        <v xml:space="preserve"> </v>
      </c>
      <c r="O799" s="269"/>
      <c r="P799" s="263" t="str">
        <f t="shared" si="51"/>
        <v xml:space="preserve"> </v>
      </c>
    </row>
    <row r="800" spans="1:16" x14ac:dyDescent="0.2">
      <c r="A800" s="267" t="s">
        <v>1314</v>
      </c>
      <c r="B800" s="292" t="s">
        <v>4616</v>
      </c>
      <c r="C800" s="269" t="s">
        <v>3466</v>
      </c>
      <c r="D800" s="270">
        <v>17079</v>
      </c>
      <c r="E800" s="271">
        <v>35916</v>
      </c>
      <c r="F800" s="263" t="str">
        <f t="shared" si="48"/>
        <v xml:space="preserve"> </v>
      </c>
      <c r="G800" s="267" t="s">
        <v>21</v>
      </c>
      <c r="H800" s="267" t="s">
        <v>123</v>
      </c>
      <c r="I800" s="263" t="str">
        <f t="shared" si="49"/>
        <v xml:space="preserve"> </v>
      </c>
      <c r="J800" s="272" t="str">
        <f>IF(D800&gt;=('28 Populations and thresholds'!$I$178),"YES"," ")</f>
        <v>YES</v>
      </c>
      <c r="K800" s="272" t="str">
        <f>IF(J800="YES"," ",IF(D800&gt;=('28 Populations and thresholds'!$I$178)*0.25,"YES"))</f>
        <v xml:space="preserve"> </v>
      </c>
      <c r="L800" s="272" t="b">
        <f>OR('28 Populations and thresholds'!$J$178="CR",'28 Populations and thresholds'!$J$178="EN",'28 Populations and thresholds'!$J$178="VU")</f>
        <v>0</v>
      </c>
      <c r="M800" s="273">
        <f>D800/'28 Populations and thresholds'!$H$178</f>
        <v>9.4883333333333333E-2</v>
      </c>
      <c r="N800" s="263" t="str">
        <f t="shared" si="50"/>
        <v xml:space="preserve"> </v>
      </c>
      <c r="O800" s="269"/>
      <c r="P800" s="263" t="str">
        <f t="shared" si="51"/>
        <v xml:space="preserve"> </v>
      </c>
    </row>
    <row r="801" spans="1:21" x14ac:dyDescent="0.2">
      <c r="A801" s="267" t="s">
        <v>1314</v>
      </c>
      <c r="B801" s="292" t="s">
        <v>4616</v>
      </c>
      <c r="C801" s="269" t="s">
        <v>3760</v>
      </c>
      <c r="D801" s="270">
        <v>4246</v>
      </c>
      <c r="E801" s="271">
        <v>33485</v>
      </c>
      <c r="F801" s="263" t="str">
        <f t="shared" si="48"/>
        <v xml:space="preserve"> </v>
      </c>
      <c r="G801" s="267" t="s">
        <v>21</v>
      </c>
      <c r="H801" s="267" t="s">
        <v>834</v>
      </c>
      <c r="I801" s="263" t="str">
        <f t="shared" si="49"/>
        <v xml:space="preserve"> </v>
      </c>
      <c r="J801" s="272" t="str">
        <f>IF(D801&gt;=('28 Populations and thresholds'!$I$186),"YES"," ")</f>
        <v>YES</v>
      </c>
      <c r="K801" s="272" t="str">
        <f>IF(J801="YES"," ",IF(D801&gt;=('28 Populations and thresholds'!$I$186)*0.25,"YES"))</f>
        <v xml:space="preserve"> </v>
      </c>
      <c r="L801" s="272" t="b">
        <f>OR('28 Populations and thresholds'!$J$186="CR",'28 Populations and thresholds'!$J$186="EN",'28 Populations and thresholds'!$J$186="VU")</f>
        <v>0</v>
      </c>
      <c r="M801" s="273">
        <f>D801/'28 Populations and thresholds'!$H$186</f>
        <v>4.2459999999999998E-3</v>
      </c>
      <c r="N801" s="263" t="str">
        <f t="shared" si="50"/>
        <v xml:space="preserve"> </v>
      </c>
      <c r="O801" s="275"/>
      <c r="P801" s="263" t="str">
        <f t="shared" si="51"/>
        <v xml:space="preserve"> </v>
      </c>
    </row>
    <row r="802" spans="1:21" x14ac:dyDescent="0.2">
      <c r="A802" s="275" t="s">
        <v>1314</v>
      </c>
      <c r="B802" s="292" t="s">
        <v>4616</v>
      </c>
      <c r="C802" s="269" t="s">
        <v>3521</v>
      </c>
      <c r="D802" s="279">
        <v>79</v>
      </c>
      <c r="E802" s="274">
        <v>2007</v>
      </c>
      <c r="F802" s="263" t="str">
        <f t="shared" si="48"/>
        <v xml:space="preserve"> </v>
      </c>
      <c r="G802" s="275" t="s">
        <v>139</v>
      </c>
      <c r="H802" s="275" t="s">
        <v>3388</v>
      </c>
      <c r="I802" s="263" t="str">
        <f t="shared" si="49"/>
        <v xml:space="preserve"> </v>
      </c>
      <c r="J802" s="272" t="str">
        <f>IF(D802&gt;=('28 Populations and thresholds'!$I$57),"YES"," ")</f>
        <v>YES</v>
      </c>
      <c r="K802" s="272" t="str">
        <f>IF(J802="YES"," ",IF(D802&gt;=('28 Populations and thresholds'!$I$57)*0.25,"YES"))</f>
        <v xml:space="preserve"> </v>
      </c>
      <c r="L802" s="272" t="b">
        <f>OR('28 Populations and thresholds'!$J$57="CR",'28 Populations and thresholds'!$J$57="EN",'28 Populations and thresholds'!$J$57="VU")</f>
        <v>0</v>
      </c>
      <c r="M802" s="273">
        <f>D802/'28 Populations and thresholds'!$H$57</f>
        <v>2.6333333333333334E-2</v>
      </c>
      <c r="N802" s="263" t="str">
        <f t="shared" si="50"/>
        <v xml:space="preserve"> </v>
      </c>
      <c r="O802" s="269"/>
      <c r="P802" s="263" t="str">
        <f t="shared" si="51"/>
        <v xml:space="preserve"> </v>
      </c>
    </row>
    <row r="803" spans="1:21" x14ac:dyDescent="0.2">
      <c r="A803" s="275" t="s">
        <v>1314</v>
      </c>
      <c r="B803" s="292" t="s">
        <v>4616</v>
      </c>
      <c r="C803" s="280" t="s">
        <v>3723</v>
      </c>
      <c r="D803" s="279">
        <v>49</v>
      </c>
      <c r="E803" s="284" t="s">
        <v>1598</v>
      </c>
      <c r="F803" s="263" t="str">
        <f t="shared" si="48"/>
        <v xml:space="preserve"> </v>
      </c>
      <c r="G803" s="275" t="s">
        <v>139</v>
      </c>
      <c r="H803" s="275"/>
      <c r="I803" s="263" t="str">
        <f t="shared" si="49"/>
        <v xml:space="preserve"> </v>
      </c>
      <c r="J803" s="272" t="str">
        <f>IF(D803&gt;=('28 Populations and thresholds'!$I$45),"YES"," ")</f>
        <v>YES</v>
      </c>
      <c r="K803" s="272" t="str">
        <f>IF(J803="YES"," ",IF(D803&gt;=('28 Populations and thresholds'!$I$45)*0.25,"YES"))</f>
        <v xml:space="preserve"> </v>
      </c>
      <c r="L803" s="272" t="b">
        <f>OR('28 Populations and thresholds'!$J$45="CR",'28 Populations and thresholds'!$J$45="EN",'28 Populations and thresholds'!$J$45="VU")</f>
        <v>1</v>
      </c>
      <c r="M803" s="273">
        <f>D803/'28 Populations and thresholds'!$H$45</f>
        <v>1.6333333333333332E-2</v>
      </c>
      <c r="N803" s="263" t="str">
        <f t="shared" si="50"/>
        <v xml:space="preserve"> </v>
      </c>
      <c r="O803" s="275"/>
      <c r="P803" s="263" t="str">
        <f t="shared" si="51"/>
        <v xml:space="preserve"> </v>
      </c>
      <c r="Q803" s="4"/>
      <c r="R803" s="4"/>
      <c r="S803" s="4"/>
      <c r="T803" s="4"/>
      <c r="U803" s="4"/>
    </row>
    <row r="804" spans="1:21" x14ac:dyDescent="0.2">
      <c r="A804" s="267" t="s">
        <v>1314</v>
      </c>
      <c r="B804" s="292" t="s">
        <v>4616</v>
      </c>
      <c r="C804" s="269" t="s">
        <v>3448</v>
      </c>
      <c r="D804" s="270">
        <v>450</v>
      </c>
      <c r="E804" s="271">
        <v>33721</v>
      </c>
      <c r="F804" s="263" t="str">
        <f t="shared" si="48"/>
        <v xml:space="preserve"> </v>
      </c>
      <c r="G804" s="267" t="s">
        <v>21</v>
      </c>
      <c r="H804" s="267" t="s">
        <v>837</v>
      </c>
      <c r="I804" s="263" t="str">
        <f t="shared" si="49"/>
        <v xml:space="preserve"> </v>
      </c>
      <c r="J804" s="272" t="str">
        <f>IF(D804&gt;=('28 Populations and thresholds'!$I$147),"YES"," ")</f>
        <v xml:space="preserve"> </v>
      </c>
      <c r="K804" s="272" t="str">
        <f>IF(J804="YES"," ",IF(D804&gt;=('28 Populations and thresholds'!$I$147)*0.25,"YES"))</f>
        <v>YES</v>
      </c>
      <c r="L804" s="272" t="b">
        <f>OR('28 Populations and thresholds'!$J$147="CR",'28 Populations and thresholds'!$J$147="EN",'28 Populations and thresholds'!$J$147="VU")</f>
        <v>0</v>
      </c>
      <c r="M804" s="273">
        <f>D804/'28 Populations and thresholds'!$H$147</f>
        <v>4.4999999999999997E-3</v>
      </c>
      <c r="N804" s="263" t="str">
        <f t="shared" si="50"/>
        <v xml:space="preserve"> </v>
      </c>
      <c r="O804" s="269"/>
      <c r="P804" s="263" t="str">
        <f t="shared" si="51"/>
        <v xml:space="preserve"> </v>
      </c>
    </row>
    <row r="805" spans="1:21" x14ac:dyDescent="0.2">
      <c r="A805" s="267" t="s">
        <v>1314</v>
      </c>
      <c r="B805" s="292" t="s">
        <v>4616</v>
      </c>
      <c r="C805" s="268" t="s">
        <v>3799</v>
      </c>
      <c r="D805" s="270">
        <v>756</v>
      </c>
      <c r="E805" s="271">
        <v>35912</v>
      </c>
      <c r="F805" s="263" t="str">
        <f t="shared" si="48"/>
        <v xml:space="preserve"> </v>
      </c>
      <c r="G805" s="267" t="s">
        <v>21</v>
      </c>
      <c r="H805" s="267" t="s">
        <v>923</v>
      </c>
      <c r="I805" s="263" t="str">
        <f t="shared" si="49"/>
        <v xml:space="preserve"> </v>
      </c>
      <c r="J805" s="272" t="str">
        <f>IF(D805&gt;=(('28 Populations and thresholds'!$I$196)+('28 Populations and thresholds'!$I$197)),"YES"," ")</f>
        <v xml:space="preserve"> </v>
      </c>
      <c r="K805" s="272" t="str">
        <f>IF(J805="YES"," ",IF(D805&gt;=(('28 Populations and thresholds'!$I$196)+('28 Populations and thresholds'!$I$197))*0.25,"YES"))</f>
        <v>YES</v>
      </c>
      <c r="L805" s="272" t="b">
        <f>OR('28 Populations and thresholds'!$J$197="CR",'28 Populations and thresholds'!$J$197="EN",'28 Populations and thresholds'!$J$197="VU")</f>
        <v>0</v>
      </c>
      <c r="M805" s="273">
        <f>D805/(('28 Populations and thresholds'!$H$196)+('28 Populations and thresholds'!$H$197))</f>
        <v>6.1967213114754102E-3</v>
      </c>
      <c r="N805" s="263" t="str">
        <f t="shared" si="50"/>
        <v xml:space="preserve"> </v>
      </c>
      <c r="O805" s="275" t="s">
        <v>4568</v>
      </c>
      <c r="P805" s="263" t="str">
        <f t="shared" si="51"/>
        <v xml:space="preserve"> </v>
      </c>
    </row>
    <row r="806" spans="1:21" x14ac:dyDescent="0.2">
      <c r="A806" s="275" t="s">
        <v>1314</v>
      </c>
      <c r="B806" s="292" t="s">
        <v>4616</v>
      </c>
      <c r="C806" s="269" t="s">
        <v>3398</v>
      </c>
      <c r="D806" s="279">
        <v>800</v>
      </c>
      <c r="E806" s="274" t="s">
        <v>4475</v>
      </c>
      <c r="F806" s="263" t="str">
        <f t="shared" si="48"/>
        <v xml:space="preserve"> </v>
      </c>
      <c r="G806" s="275"/>
      <c r="H806" s="275" t="s">
        <v>4019</v>
      </c>
      <c r="I806" s="263" t="str">
        <f t="shared" si="49"/>
        <v xml:space="preserve"> </v>
      </c>
      <c r="J806" s="272" t="str">
        <f>IF(D806&gt;=('28 Populations and thresholds'!$I$123),"YES"," ")</f>
        <v>YES</v>
      </c>
      <c r="K806" s="272" t="str">
        <f>IF(J806="YES"," ",IF(D806&gt;=('28 Populations and thresholds'!$I$123)*0.25,"YES"))</f>
        <v xml:space="preserve"> </v>
      </c>
      <c r="L806" s="272" t="b">
        <f>OR('28 Populations and thresholds'!$J$123="CR",'28 Populations and thresholds'!$J$123="EN",'28 Populations and thresholds'!$J$123="VU")</f>
        <v>1</v>
      </c>
      <c r="M806" s="346">
        <v>1</v>
      </c>
      <c r="N806" s="263" t="str">
        <f t="shared" si="50"/>
        <v xml:space="preserve"> </v>
      </c>
      <c r="O806" s="282"/>
      <c r="P806" s="263" t="str">
        <f t="shared" si="51"/>
        <v xml:space="preserve"> </v>
      </c>
    </row>
    <row r="807" spans="1:21" x14ac:dyDescent="0.2">
      <c r="A807" s="267" t="s">
        <v>1314</v>
      </c>
      <c r="B807" s="292" t="s">
        <v>4616</v>
      </c>
      <c r="C807" s="269" t="s">
        <v>3770</v>
      </c>
      <c r="D807" s="270">
        <v>2036</v>
      </c>
      <c r="E807" s="271">
        <v>36254</v>
      </c>
      <c r="F807" s="263" t="str">
        <f t="shared" si="48"/>
        <v xml:space="preserve"> </v>
      </c>
      <c r="G807" s="267" t="s">
        <v>21</v>
      </c>
      <c r="H807" s="267" t="s">
        <v>923</v>
      </c>
      <c r="I807" s="263" t="str">
        <f t="shared" si="49"/>
        <v xml:space="preserve"> </v>
      </c>
      <c r="J807" s="272" t="str">
        <f>IF(D807&gt;=('28 Populations and thresholds'!$I$199),"YES"," ")</f>
        <v xml:space="preserve"> </v>
      </c>
      <c r="K807" s="272" t="str">
        <f>IF(J807="YES"," ",IF(D807&gt;=('28 Populations and thresholds'!$I$199)*0.25,"YES"))</f>
        <v>YES</v>
      </c>
      <c r="L807" s="272" t="b">
        <f>OR('28 Populations and thresholds'!$J$199="CR",'28 Populations and thresholds'!$J$199="EN",'28 Populations and thresholds'!$J$199="VU")</f>
        <v>0</v>
      </c>
      <c r="M807" s="273">
        <f>D807/'28 Populations and thresholds'!$H$199</f>
        <v>6.4634920634920635E-3</v>
      </c>
      <c r="N807" s="263" t="str">
        <f t="shared" si="50"/>
        <v xml:space="preserve"> </v>
      </c>
      <c r="O807" s="269"/>
      <c r="P807" s="263" t="str">
        <f t="shared" si="51"/>
        <v xml:space="preserve"> </v>
      </c>
    </row>
    <row r="808" spans="1:21" x14ac:dyDescent="0.2">
      <c r="A808" s="275" t="s">
        <v>1314</v>
      </c>
      <c r="B808" s="292" t="s">
        <v>4616</v>
      </c>
      <c r="C808" s="269" t="s">
        <v>3552</v>
      </c>
      <c r="D808" s="279">
        <v>1946</v>
      </c>
      <c r="E808" s="274">
        <v>2007</v>
      </c>
      <c r="F808" s="263" t="str">
        <f t="shared" si="48"/>
        <v xml:space="preserve"> </v>
      </c>
      <c r="G808" s="275" t="s">
        <v>139</v>
      </c>
      <c r="H808" s="275" t="s">
        <v>3388</v>
      </c>
      <c r="I808" s="263" t="str">
        <f t="shared" si="49"/>
        <v xml:space="preserve"> </v>
      </c>
      <c r="J808" s="272" t="str">
        <f>IF(D808&gt;=('28 Populations and thresholds'!$I$77),"YES"," ")</f>
        <v>YES</v>
      </c>
      <c r="K808" s="272" t="str">
        <f>IF(J808="YES"," ",IF(D808&gt;=('28 Populations and thresholds'!$I$77)*0.25,"YES"))</f>
        <v xml:space="preserve"> </v>
      </c>
      <c r="L808" s="272" t="b">
        <f>OR('28 Populations and thresholds'!$J$77="CR",'28 Populations and thresholds'!$J$77="EN",'28 Populations and thresholds'!$J$77="VU")</f>
        <v>0</v>
      </c>
      <c r="M808" s="273">
        <f>D808/'28 Populations and thresholds'!$H$77</f>
        <v>1.9460000000000002E-2</v>
      </c>
      <c r="N808" s="263" t="str">
        <f t="shared" si="50"/>
        <v xml:space="preserve"> </v>
      </c>
      <c r="O808" s="275"/>
      <c r="P808" s="263" t="str">
        <f t="shared" si="51"/>
        <v xml:space="preserve"> </v>
      </c>
    </row>
    <row r="809" spans="1:21" x14ac:dyDescent="0.2">
      <c r="A809" s="275" t="s">
        <v>1314</v>
      </c>
      <c r="B809" s="292" t="s">
        <v>4616</v>
      </c>
      <c r="C809" s="269" t="s">
        <v>1732</v>
      </c>
      <c r="D809" s="279">
        <v>801</v>
      </c>
      <c r="E809" s="274">
        <v>2007</v>
      </c>
      <c r="F809" s="263" t="str">
        <f t="shared" si="48"/>
        <v xml:space="preserve"> </v>
      </c>
      <c r="G809" s="275" t="s">
        <v>4069</v>
      </c>
      <c r="H809" s="275"/>
      <c r="I809" s="263" t="str">
        <f t="shared" si="49"/>
        <v xml:space="preserve"> </v>
      </c>
      <c r="J809" s="272" t="str">
        <f>IF(D809&gt;=('28 Populations and thresholds'!$I$221),"YES"," ")</f>
        <v>YES</v>
      </c>
      <c r="K809" s="272" t="str">
        <f>IF(J809="YES"," ",IF(D809&gt;=('28 Populations and thresholds'!$I$221)*0.25,"YES"))</f>
        <v xml:space="preserve"> </v>
      </c>
      <c r="L809" s="272" t="b">
        <f>OR('28 Populations and thresholds'!$J$221="CR",'28 Populations and thresholds'!$J$221="EN",'28 Populations and thresholds'!$J$221="VU")</f>
        <v>1</v>
      </c>
      <c r="M809" s="273">
        <f>D809/'28 Populations and thresholds'!$H$221</f>
        <v>8.3437499999999998E-2</v>
      </c>
      <c r="N809" s="263" t="str">
        <f t="shared" si="50"/>
        <v xml:space="preserve"> </v>
      </c>
      <c r="O809" s="275"/>
      <c r="P809" s="263" t="str">
        <f t="shared" si="51"/>
        <v xml:space="preserve"> </v>
      </c>
    </row>
    <row r="810" spans="1:21" x14ac:dyDescent="0.2">
      <c r="A810" s="267" t="s">
        <v>1314</v>
      </c>
      <c r="B810" s="292" t="s">
        <v>4616</v>
      </c>
      <c r="C810" s="269" t="s">
        <v>3472</v>
      </c>
      <c r="D810" s="270">
        <v>11</v>
      </c>
      <c r="E810" s="271">
        <v>33490</v>
      </c>
      <c r="F810" s="263" t="str">
        <f t="shared" si="48"/>
        <v xml:space="preserve"> </v>
      </c>
      <c r="G810" s="267" t="s">
        <v>21</v>
      </c>
      <c r="H810" s="267" t="s">
        <v>834</v>
      </c>
      <c r="I810" s="263" t="str">
        <f t="shared" si="49"/>
        <v xml:space="preserve"> </v>
      </c>
      <c r="J810" s="272" t="str">
        <f>IF(D810&gt;=('28 Populations and thresholds'!$I$188),"YES"," ")</f>
        <v>YES</v>
      </c>
      <c r="K810" s="272" t="str">
        <f>IF(J810="YES"," ",IF(D810&gt;=('28 Populations and thresholds'!$I$188)*0.25,"YES"))</f>
        <v xml:space="preserve"> </v>
      </c>
      <c r="L810" s="272" t="b">
        <f>OR('28 Populations and thresholds'!$J$188="CR",'28 Populations and thresholds'!$J$188="EN",'28 Populations and thresholds'!$J$188="VU")</f>
        <v>1</v>
      </c>
      <c r="M810" s="273">
        <f>D810/'28 Populations and thresholds'!$H$188</f>
        <v>1.8333333333333333E-2</v>
      </c>
      <c r="N810" s="263" t="str">
        <f t="shared" si="50"/>
        <v xml:space="preserve"> </v>
      </c>
      <c r="O810" s="269"/>
      <c r="P810" s="263" t="str">
        <f t="shared" si="51"/>
        <v xml:space="preserve"> </v>
      </c>
      <c r="Q810" s="4"/>
      <c r="R810" s="4"/>
      <c r="S810" s="4"/>
      <c r="T810" s="4"/>
      <c r="U810" s="4"/>
    </row>
    <row r="811" spans="1:21" x14ac:dyDescent="0.2">
      <c r="A811" s="267" t="s">
        <v>1314</v>
      </c>
      <c r="B811" s="292" t="s">
        <v>4616</v>
      </c>
      <c r="C811" s="269" t="s">
        <v>3759</v>
      </c>
      <c r="D811" s="270">
        <v>594</v>
      </c>
      <c r="E811" s="271">
        <v>35541</v>
      </c>
      <c r="F811" s="263" t="str">
        <f t="shared" si="48"/>
        <v xml:space="preserve"> </v>
      </c>
      <c r="G811" s="267" t="s">
        <v>21</v>
      </c>
      <c r="H811" s="267" t="s">
        <v>923</v>
      </c>
      <c r="I811" s="263" t="str">
        <f t="shared" si="49"/>
        <v xml:space="preserve"> </v>
      </c>
      <c r="J811" s="272" t="str">
        <f>IF(D811&gt;=('28 Populations and thresholds'!$I$182),"YES"," ")</f>
        <v>YES</v>
      </c>
      <c r="K811" s="272" t="str">
        <f>IF(J811="YES"," ",IF(D811&gt;=('28 Populations and thresholds'!$I$182)*0.25,"YES"))</f>
        <v xml:space="preserve"> </v>
      </c>
      <c r="L811" s="272" t="b">
        <f>OR('28 Populations and thresholds'!$J$182="CR",'28 Populations and thresholds'!$J$182="EN",'28 Populations and thresholds'!$J$182="VU")</f>
        <v>0</v>
      </c>
      <c r="M811" s="273">
        <f>D811/'28 Populations and thresholds'!$H$182</f>
        <v>2.376E-2</v>
      </c>
      <c r="N811" s="263" t="str">
        <f t="shared" si="50"/>
        <v xml:space="preserve"> </v>
      </c>
      <c r="O811" s="269"/>
      <c r="P811" s="263" t="str">
        <f t="shared" si="51"/>
        <v xml:space="preserve"> </v>
      </c>
      <c r="Q811" s="4"/>
      <c r="R811" s="4"/>
      <c r="S811" s="4"/>
      <c r="T811" s="4"/>
      <c r="U811" s="4"/>
    </row>
    <row r="812" spans="1:21" x14ac:dyDescent="0.2">
      <c r="A812" s="267" t="s">
        <v>1314</v>
      </c>
      <c r="B812" s="292" t="s">
        <v>4616</v>
      </c>
      <c r="C812" s="280" t="s">
        <v>3763</v>
      </c>
      <c r="D812" s="270">
        <v>1228</v>
      </c>
      <c r="E812" s="271">
        <v>33498</v>
      </c>
      <c r="F812" s="263" t="str">
        <f t="shared" si="48"/>
        <v xml:space="preserve"> </v>
      </c>
      <c r="G812" s="267" t="s">
        <v>21</v>
      </c>
      <c r="H812" s="267" t="s">
        <v>834</v>
      </c>
      <c r="I812" s="263" t="str">
        <f t="shared" si="49"/>
        <v xml:space="preserve"> </v>
      </c>
      <c r="J812" s="272" t="str">
        <f>IF(D812&gt;=('28 Populations and thresholds'!$I$191),"YES"," ")</f>
        <v>YES</v>
      </c>
      <c r="K812" s="272" t="str">
        <f>IF(J812="YES"," ",IF(D812&gt;=('28 Populations and thresholds'!$I$191)*0.25,"YES"))</f>
        <v xml:space="preserve"> </v>
      </c>
      <c r="L812" s="272" t="b">
        <f>OR('28 Populations and thresholds'!$J$191="CR",'28 Populations and thresholds'!$J$191="EN",'28 Populations and thresholds'!$J$191="VU")</f>
        <v>0</v>
      </c>
      <c r="M812" s="273">
        <f>D812/'28 Populations and thresholds'!$H$191</f>
        <v>2.4559999999999998E-2</v>
      </c>
      <c r="N812" s="263" t="str">
        <f t="shared" si="50"/>
        <v xml:space="preserve"> </v>
      </c>
      <c r="O812" s="269"/>
      <c r="P812" s="263" t="str">
        <f t="shared" si="51"/>
        <v xml:space="preserve"> </v>
      </c>
    </row>
    <row r="813" spans="1:21" x14ac:dyDescent="0.2">
      <c r="A813" s="267" t="s">
        <v>1314</v>
      </c>
      <c r="B813" s="292" t="s">
        <v>4616</v>
      </c>
      <c r="C813" s="280" t="s">
        <v>3758</v>
      </c>
      <c r="D813" s="270">
        <v>2626</v>
      </c>
      <c r="E813" s="271">
        <v>35912</v>
      </c>
      <c r="F813" s="263" t="str">
        <f t="shared" si="48"/>
        <v xml:space="preserve"> </v>
      </c>
      <c r="G813" s="267" t="s">
        <v>21</v>
      </c>
      <c r="H813" s="267" t="s">
        <v>923</v>
      </c>
      <c r="I813" s="263" t="str">
        <f t="shared" si="49"/>
        <v xml:space="preserve"> </v>
      </c>
      <c r="J813" s="272" t="str">
        <f>IF(D813&gt;=('28 Populations and thresholds'!$I$179),"YES"," ")</f>
        <v>YES</v>
      </c>
      <c r="K813" s="272" t="str">
        <f>IF(J813="YES"," ",IF(D813&gt;=('28 Populations and thresholds'!$I$179)*0.25,"YES"))</f>
        <v xml:space="preserve"> </v>
      </c>
      <c r="L813" s="272" t="b">
        <f>OR('28 Populations and thresholds'!$J$179="CR",'28 Populations and thresholds'!$J$179="EN",'28 Populations and thresholds'!$J$179="VU")</f>
        <v>0</v>
      </c>
      <c r="M813" s="273">
        <f>D813/'28 Populations and thresholds'!$H$179</f>
        <v>4.7745454545454542E-2</v>
      </c>
      <c r="N813" s="263" t="str">
        <f t="shared" si="50"/>
        <v xml:space="preserve"> </v>
      </c>
      <c r="O813" s="269"/>
      <c r="P813" s="263" t="str">
        <f t="shared" si="51"/>
        <v xml:space="preserve"> </v>
      </c>
    </row>
    <row r="814" spans="1:21" x14ac:dyDescent="0.2">
      <c r="A814" s="275" t="s">
        <v>1314</v>
      </c>
      <c r="B814" s="292" t="s">
        <v>4616</v>
      </c>
      <c r="C814" s="278" t="s">
        <v>3401</v>
      </c>
      <c r="D814" s="279">
        <v>16</v>
      </c>
      <c r="E814" s="284" t="s">
        <v>4405</v>
      </c>
      <c r="F814" s="263" t="str">
        <f t="shared" si="48"/>
        <v xml:space="preserve"> </v>
      </c>
      <c r="G814" s="275"/>
      <c r="H814" s="275" t="s">
        <v>4404</v>
      </c>
      <c r="I814" s="263" t="str">
        <f t="shared" si="49"/>
        <v xml:space="preserve"> </v>
      </c>
      <c r="J814" s="272" t="str">
        <f>IF(D814&gt;=('28 Populations and thresholds'!$I$117),"YES"," ")</f>
        <v>YES</v>
      </c>
      <c r="K814" s="272" t="str">
        <f>IF(J814="YES"," ",IF(D814&gt;=('28 Populations and thresholds'!$I$117)*0.25,"YES"))</f>
        <v xml:space="preserve"> </v>
      </c>
      <c r="L814" s="272" t="b">
        <f>OR('28 Populations and thresholds'!$J$117="CR",'28 Populations and thresholds'!$J$117="EN",'28 Populations and thresholds'!$J$117="VU")</f>
        <v>1</v>
      </c>
      <c r="M814" s="273">
        <f>D814/'28 Populations and thresholds'!$H$117</f>
        <v>1.0666666666666666E-2</v>
      </c>
      <c r="N814" s="263" t="str">
        <f t="shared" si="50"/>
        <v xml:space="preserve"> </v>
      </c>
      <c r="O814" s="282"/>
      <c r="P814" s="263" t="str">
        <f t="shared" si="51"/>
        <v xml:space="preserve"> </v>
      </c>
    </row>
    <row r="815" spans="1:21" x14ac:dyDescent="0.2">
      <c r="A815" s="275" t="s">
        <v>1314</v>
      </c>
      <c r="B815" s="292" t="s">
        <v>4616</v>
      </c>
      <c r="C815" s="280" t="s">
        <v>3522</v>
      </c>
      <c r="D815" s="279">
        <v>1087</v>
      </c>
      <c r="E815" s="274">
        <v>2007</v>
      </c>
      <c r="F815" s="263" t="str">
        <f t="shared" si="48"/>
        <v xml:space="preserve"> </v>
      </c>
      <c r="G815" s="275" t="s">
        <v>139</v>
      </c>
      <c r="H815" s="275" t="s">
        <v>3388</v>
      </c>
      <c r="I815" s="263" t="str">
        <f t="shared" si="49"/>
        <v xml:space="preserve"> </v>
      </c>
      <c r="J815" s="272" t="str">
        <f>IF(D815&gt;=('28 Populations and thresholds'!$I$58),"YES"," ")</f>
        <v>YES</v>
      </c>
      <c r="K815" s="272" t="str">
        <f>IF(J815="YES"," ",IF(D815&gt;=('28 Populations and thresholds'!$I$58)*0.25,"YES"))</f>
        <v xml:space="preserve"> </v>
      </c>
      <c r="L815" s="272" t="b">
        <f>OR('28 Populations and thresholds'!$J$58="CR",'28 Populations and thresholds'!$J$58="EN",'28 Populations and thresholds'!$J$58="VU")</f>
        <v>0</v>
      </c>
      <c r="M815" s="273">
        <f>D815/'28 Populations and thresholds'!$H$58</f>
        <v>1.8116666666666666E-2</v>
      </c>
      <c r="N815" s="263" t="str">
        <f t="shared" si="50"/>
        <v xml:space="preserve"> </v>
      </c>
      <c r="O815" s="269"/>
      <c r="P815" s="263" t="str">
        <f t="shared" si="51"/>
        <v xml:space="preserve"> </v>
      </c>
    </row>
    <row r="816" spans="1:21" x14ac:dyDescent="0.2">
      <c r="A816" s="143" t="s">
        <v>1314</v>
      </c>
      <c r="B816" s="4" t="s">
        <v>1711</v>
      </c>
      <c r="C816" s="4" t="s">
        <v>3467</v>
      </c>
      <c r="D816" s="5">
        <v>6620</v>
      </c>
      <c r="E816" s="104">
        <v>2007</v>
      </c>
      <c r="F816" s="263" t="str">
        <f t="shared" si="48"/>
        <v xml:space="preserve"> </v>
      </c>
      <c r="G816" s="13" t="s">
        <v>139</v>
      </c>
      <c r="H816" s="13" t="s">
        <v>3388</v>
      </c>
      <c r="I816" s="263" t="str">
        <f t="shared" si="49"/>
        <v xml:space="preserve"> </v>
      </c>
      <c r="J816" s="38" t="str">
        <f>IF(D816&gt;=('28 Populations and thresholds'!$I$180),"YES"," ")</f>
        <v>YES</v>
      </c>
      <c r="K816" s="38" t="str">
        <f>IF(J816="YES"," ",IF(D816&gt;=('28 Populations and thresholds'!$I$180)*0.25,"YES"))</f>
        <v xml:space="preserve"> </v>
      </c>
      <c r="L816" s="38" t="b">
        <f>OR('28 Populations and thresholds'!$J$180="CR",'28 Populations and thresholds'!$J$180="EN",'28 Populations and thresholds'!$J$180="VU")</f>
        <v>0</v>
      </c>
      <c r="M816" s="75">
        <f>D816/'28 Populations and thresholds'!$H$180</f>
        <v>6.6199999999999995E-2</v>
      </c>
      <c r="N816" s="263" t="str">
        <f t="shared" si="50"/>
        <v xml:space="preserve"> </v>
      </c>
      <c r="O816" s="9"/>
      <c r="P816" s="263" t="str">
        <f t="shared" si="51"/>
        <v xml:space="preserve"> </v>
      </c>
    </row>
    <row r="817" spans="1:21" x14ac:dyDescent="0.2">
      <c r="A817" s="12" t="s">
        <v>1314</v>
      </c>
      <c r="B817" s="9" t="s">
        <v>1711</v>
      </c>
      <c r="C817" s="4" t="s">
        <v>3778</v>
      </c>
      <c r="D817" s="5">
        <v>5735</v>
      </c>
      <c r="E817" s="1" t="s">
        <v>1598</v>
      </c>
      <c r="F817" s="263" t="str">
        <f t="shared" si="48"/>
        <v xml:space="preserve"> </v>
      </c>
      <c r="G817" s="13" t="s">
        <v>139</v>
      </c>
      <c r="I817" s="263" t="str">
        <f t="shared" si="49"/>
        <v xml:space="preserve"> </v>
      </c>
      <c r="J817" s="38" t="str">
        <f>IF(D817&gt;=('28 Populations and thresholds'!$I$213),"YES"," ")</f>
        <v>YES</v>
      </c>
      <c r="K817" s="38" t="str">
        <f>IF(J817="YES"," ",IF(D817&gt;=('28 Populations and thresholds'!$I$213)*0.25,"YES"))</f>
        <v xml:space="preserve"> </v>
      </c>
      <c r="L817" s="38" t="b">
        <f>OR('28 Populations and thresholds'!$J$213="CR",'28 Populations and thresholds'!$J$213="EN",'28 Populations and thresholds'!$J$213="VU")</f>
        <v>0</v>
      </c>
      <c r="M817" s="75">
        <f>D817/'28 Populations and thresholds'!$H$213</f>
        <v>5.7349999999999998E-2</v>
      </c>
      <c r="N817" s="263" t="str">
        <f t="shared" si="50"/>
        <v xml:space="preserve"> </v>
      </c>
      <c r="P817" s="263" t="str">
        <f t="shared" si="51"/>
        <v xml:space="preserve"> </v>
      </c>
    </row>
    <row r="818" spans="1:21" x14ac:dyDescent="0.2">
      <c r="A818" s="275" t="s">
        <v>1314</v>
      </c>
      <c r="B818" s="277" t="s">
        <v>4463</v>
      </c>
      <c r="C818" s="269" t="s">
        <v>3411</v>
      </c>
      <c r="D818" s="279">
        <v>1100</v>
      </c>
      <c r="E818" s="274" t="s">
        <v>4466</v>
      </c>
      <c r="F818" s="263" t="str">
        <f t="shared" si="48"/>
        <v xml:space="preserve"> </v>
      </c>
      <c r="G818" s="275"/>
      <c r="H818" s="275" t="s">
        <v>4069</v>
      </c>
      <c r="I818" s="263" t="str">
        <f t="shared" si="49"/>
        <v xml:space="preserve"> </v>
      </c>
      <c r="J818" s="272" t="str">
        <f>IF(D818&gt;=('28 Populations and thresholds'!$I$114),"YES"," ")</f>
        <v>YES</v>
      </c>
      <c r="K818" s="272" t="str">
        <f>IF(J818="YES"," ",IF(D818&gt;=('28 Populations and thresholds'!$I$114)*0.25,"YES"))</f>
        <v xml:space="preserve"> </v>
      </c>
      <c r="L818" s="272" t="b">
        <f>OR('28 Populations and thresholds'!$J$114="CR",'28 Populations and thresholds'!$J$114="EN",'28 Populations and thresholds'!$J$114="VU")</f>
        <v>1</v>
      </c>
      <c r="M818" s="273">
        <f>D818/'28 Populations and thresholds'!$H$114</f>
        <v>0.28947368421052633</v>
      </c>
      <c r="N818" s="263" t="str">
        <f t="shared" si="50"/>
        <v xml:space="preserve"> </v>
      </c>
      <c r="O818" s="275"/>
      <c r="P818" s="263" t="str">
        <f t="shared" si="51"/>
        <v xml:space="preserve"> </v>
      </c>
      <c r="Q818" s="4"/>
      <c r="R818" s="4"/>
      <c r="S818" s="4"/>
      <c r="T818" s="4"/>
      <c r="U818" s="4"/>
    </row>
    <row r="819" spans="1:21" x14ac:dyDescent="0.2">
      <c r="A819" s="143" t="s">
        <v>1314</v>
      </c>
      <c r="B819" s="40" t="s">
        <v>1985</v>
      </c>
      <c r="C819" s="4" t="s">
        <v>3552</v>
      </c>
      <c r="D819" s="45">
        <v>800</v>
      </c>
      <c r="E819" s="47" t="s">
        <v>1332</v>
      </c>
      <c r="F819" s="263" t="str">
        <f t="shared" si="48"/>
        <v xml:space="preserve"> </v>
      </c>
      <c r="G819" s="143" t="s">
        <v>15</v>
      </c>
      <c r="H819" s="143" t="s">
        <v>1315</v>
      </c>
      <c r="I819" s="263" t="str">
        <f t="shared" si="49"/>
        <v xml:space="preserve"> </v>
      </c>
      <c r="J819" s="38" t="str">
        <f>IF(D819&gt;=('28 Populations and thresholds'!$I$77),"YES"," ")</f>
        <v>YES</v>
      </c>
      <c r="K819" s="38" t="str">
        <f>IF(J819="YES"," ",IF(D819&gt;=('28 Populations and thresholds'!$I$77)*0.25,"YES"))</f>
        <v xml:space="preserve"> </v>
      </c>
      <c r="L819" s="38" t="b">
        <f>OR('28 Populations and thresholds'!$J$77="CR",'28 Populations and thresholds'!$J$77="EN",'28 Populations and thresholds'!$J$77="VU")</f>
        <v>0</v>
      </c>
      <c r="M819" s="75">
        <f>D819/'28 Populations and thresholds'!$H$77</f>
        <v>8.0000000000000002E-3</v>
      </c>
      <c r="N819" s="263" t="str">
        <f t="shared" si="50"/>
        <v xml:space="preserve"> </v>
      </c>
      <c r="O819" s="9"/>
      <c r="P819" s="263" t="str">
        <f t="shared" si="51"/>
        <v xml:space="preserve"> </v>
      </c>
    </row>
    <row r="820" spans="1:21" x14ac:dyDescent="0.2">
      <c r="A820" s="275" t="s">
        <v>1314</v>
      </c>
      <c r="B820" s="301" t="s">
        <v>1988</v>
      </c>
      <c r="C820" s="269" t="s">
        <v>3398</v>
      </c>
      <c r="D820" s="279">
        <v>300</v>
      </c>
      <c r="E820" s="281">
        <v>36039</v>
      </c>
      <c r="F820" s="263" t="str">
        <f t="shared" si="48"/>
        <v xml:space="preserve"> </v>
      </c>
      <c r="G820" s="275"/>
      <c r="H820" s="275" t="s">
        <v>4019</v>
      </c>
      <c r="I820" s="263" t="str">
        <f t="shared" si="49"/>
        <v xml:space="preserve"> </v>
      </c>
      <c r="J820" s="272" t="str">
        <f>IF(D820&gt;=('28 Populations and thresholds'!$I$123),"YES"," ")</f>
        <v>YES</v>
      </c>
      <c r="K820" s="272" t="str">
        <f>IF(J820="YES"," ",IF(D820&gt;=('28 Populations and thresholds'!$I$123)*0.25,"YES"))</f>
        <v xml:space="preserve"> </v>
      </c>
      <c r="L820" s="272" t="b">
        <f>OR('28 Populations and thresholds'!$J$123="CR",'28 Populations and thresholds'!$J$123="EN",'28 Populations and thresholds'!$J$123="VU")</f>
        <v>1</v>
      </c>
      <c r="M820" s="273">
        <f>D820/'28 Populations and thresholds'!$H$123</f>
        <v>0.6</v>
      </c>
      <c r="N820" s="263" t="str">
        <f t="shared" si="50"/>
        <v xml:space="preserve"> </v>
      </c>
      <c r="O820" s="282"/>
      <c r="P820" s="263" t="str">
        <f t="shared" si="51"/>
        <v xml:space="preserve"> </v>
      </c>
    </row>
    <row r="821" spans="1:21" x14ac:dyDescent="0.2">
      <c r="A821" s="12" t="s">
        <v>1314</v>
      </c>
      <c r="B821" s="9" t="s">
        <v>3428</v>
      </c>
      <c r="C821" s="4" t="s">
        <v>3545</v>
      </c>
      <c r="D821" s="5">
        <v>1692</v>
      </c>
      <c r="E821" s="104">
        <v>2003</v>
      </c>
      <c r="F821" s="263" t="str">
        <f t="shared" si="48"/>
        <v xml:space="preserve"> </v>
      </c>
      <c r="G821" s="12" t="s">
        <v>139</v>
      </c>
      <c r="H821" s="12" t="s">
        <v>3388</v>
      </c>
      <c r="I821" s="263" t="str">
        <f t="shared" si="49"/>
        <v xml:space="preserve"> </v>
      </c>
      <c r="J821" s="38" t="str">
        <f>IF(D821&gt;=('28 Populations and thresholds'!$I$71),"YES"," ")</f>
        <v>YES</v>
      </c>
      <c r="K821" s="38" t="str">
        <f>IF(J821="YES"," ",IF(D821&gt;=('28 Populations and thresholds'!$I$71)*0.25,"YES"))</f>
        <v xml:space="preserve"> </v>
      </c>
      <c r="L821" s="38" t="b">
        <f>OR('28 Populations and thresholds'!$J$71="CR",'28 Populations and thresholds'!$J$71="EN",'28 Populations and thresholds'!$J$71="VU")</f>
        <v>0</v>
      </c>
      <c r="M821" s="75">
        <f>D821/'28 Populations and thresholds'!$H$71</f>
        <v>2.8199999999999999E-2</v>
      </c>
      <c r="N821" s="263" t="str">
        <f t="shared" si="50"/>
        <v xml:space="preserve"> </v>
      </c>
      <c r="O821" s="9"/>
      <c r="P821" s="263" t="str">
        <f t="shared" si="51"/>
        <v xml:space="preserve"> </v>
      </c>
    </row>
    <row r="822" spans="1:21" x14ac:dyDescent="0.2">
      <c r="A822" s="12" t="s">
        <v>1314</v>
      </c>
      <c r="B822" s="4" t="s">
        <v>3428</v>
      </c>
      <c r="C822" s="115" t="s">
        <v>3425</v>
      </c>
      <c r="D822" s="5">
        <v>743</v>
      </c>
      <c r="E822" s="104">
        <v>2003</v>
      </c>
      <c r="F822" s="263" t="str">
        <f t="shared" si="48"/>
        <v xml:space="preserve"> </v>
      </c>
      <c r="G822" s="13" t="s">
        <v>139</v>
      </c>
      <c r="H822" s="13" t="s">
        <v>3388</v>
      </c>
      <c r="I822" s="263" t="str">
        <f t="shared" si="49"/>
        <v xml:space="preserve"> </v>
      </c>
      <c r="J822" s="38" t="str">
        <f>IF(D822&gt;=('28 Populations and thresholds'!$I$120),"YES"," ")</f>
        <v>YES</v>
      </c>
      <c r="K822" s="38" t="str">
        <f>IF(J822="YES"," ",IF(D822&gt;=('28 Populations and thresholds'!$I$120)*0.25,"YES"))</f>
        <v xml:space="preserve"> </v>
      </c>
      <c r="L822" s="38" t="b">
        <f>OR('28 Populations and thresholds'!$J$120="CR",'28 Populations and thresholds'!$J$120="EN",'28 Populations and thresholds'!$J$120="VU")</f>
        <v>0</v>
      </c>
      <c r="M822" s="75">
        <f>D822/'28 Populations and thresholds'!$H$120</f>
        <v>0.74299999999999999</v>
      </c>
      <c r="N822" s="263" t="str">
        <f t="shared" si="50"/>
        <v xml:space="preserve"> </v>
      </c>
      <c r="P822" s="263" t="str">
        <f t="shared" si="51"/>
        <v xml:space="preserve"> </v>
      </c>
    </row>
    <row r="823" spans="1:21" x14ac:dyDescent="0.2">
      <c r="A823" s="12" t="s">
        <v>1314</v>
      </c>
      <c r="B823" s="9" t="s">
        <v>3428</v>
      </c>
      <c r="C823" s="111" t="s">
        <v>3552</v>
      </c>
      <c r="D823" s="5">
        <v>2731</v>
      </c>
      <c r="E823" s="104">
        <v>2003</v>
      </c>
      <c r="F823" s="263" t="str">
        <f t="shared" si="48"/>
        <v xml:space="preserve"> </v>
      </c>
      <c r="G823" s="12" t="s">
        <v>139</v>
      </c>
      <c r="H823" s="12" t="s">
        <v>3388</v>
      </c>
      <c r="I823" s="263" t="str">
        <f t="shared" si="49"/>
        <v xml:space="preserve"> </v>
      </c>
      <c r="J823" s="38" t="str">
        <f>IF(D823&gt;=('28 Populations and thresholds'!$I$77),"YES"," ")</f>
        <v>YES</v>
      </c>
      <c r="K823" s="38" t="str">
        <f>IF(J823="YES"," ",IF(D823&gt;=('28 Populations and thresholds'!$I$77)*0.25,"YES"))</f>
        <v xml:space="preserve"> </v>
      </c>
      <c r="L823" s="38" t="b">
        <f>OR('28 Populations and thresholds'!$J$77="CR",'28 Populations and thresholds'!$J$77="EN",'28 Populations and thresholds'!$J$77="VU")</f>
        <v>0</v>
      </c>
      <c r="M823" s="75">
        <f>D823/'28 Populations and thresholds'!$H$77</f>
        <v>2.7310000000000001E-2</v>
      </c>
      <c r="N823" s="263" t="str">
        <f t="shared" si="50"/>
        <v xml:space="preserve"> </v>
      </c>
      <c r="O823" s="9"/>
      <c r="P823" s="263" t="str">
        <f t="shared" si="51"/>
        <v xml:space="preserve"> </v>
      </c>
    </row>
    <row r="824" spans="1:21" x14ac:dyDescent="0.2">
      <c r="A824" s="275" t="s">
        <v>1314</v>
      </c>
      <c r="B824" s="269" t="s">
        <v>3429</v>
      </c>
      <c r="C824" s="278" t="s">
        <v>3425</v>
      </c>
      <c r="D824" s="279">
        <v>850</v>
      </c>
      <c r="E824" s="274">
        <v>2001</v>
      </c>
      <c r="F824" s="263" t="str">
        <f t="shared" si="48"/>
        <v xml:space="preserve"> </v>
      </c>
      <c r="G824" s="275" t="s">
        <v>139</v>
      </c>
      <c r="H824" s="275" t="s">
        <v>3388</v>
      </c>
      <c r="I824" s="263" t="str">
        <f t="shared" si="49"/>
        <v xml:space="preserve"> </v>
      </c>
      <c r="J824" s="272" t="str">
        <f>IF(D824&gt;=('28 Populations and thresholds'!$I$120),"YES"," ")</f>
        <v>YES</v>
      </c>
      <c r="K824" s="272" t="str">
        <f>IF(J824="YES"," ",IF(D824&gt;=('28 Populations and thresholds'!$I$120)*0.25,"YES"))</f>
        <v xml:space="preserve"> </v>
      </c>
      <c r="L824" s="272" t="b">
        <f>OR('28 Populations and thresholds'!$J$120="CR",'28 Populations and thresholds'!$J$120="EN",'28 Populations and thresholds'!$J$120="VU")</f>
        <v>0</v>
      </c>
      <c r="M824" s="273">
        <f>D824/'28 Populations and thresholds'!$H$120</f>
        <v>0.85</v>
      </c>
      <c r="N824" s="263" t="str">
        <f t="shared" si="50"/>
        <v xml:space="preserve"> </v>
      </c>
      <c r="O824" s="275"/>
      <c r="P824" s="263" t="str">
        <f t="shared" si="51"/>
        <v xml:space="preserve"> </v>
      </c>
    </row>
    <row r="825" spans="1:21" x14ac:dyDescent="0.2">
      <c r="A825" s="12" t="s">
        <v>1314</v>
      </c>
      <c r="B825" s="4" t="s">
        <v>4495</v>
      </c>
      <c r="C825" s="4" t="s">
        <v>3467</v>
      </c>
      <c r="D825" s="5">
        <v>2206</v>
      </c>
      <c r="E825" s="148">
        <v>39022</v>
      </c>
      <c r="F825" s="263" t="str">
        <f t="shared" si="48"/>
        <v xml:space="preserve"> </v>
      </c>
      <c r="H825" s="9" t="s">
        <v>4415</v>
      </c>
      <c r="I825" s="263" t="str">
        <f t="shared" si="49"/>
        <v xml:space="preserve"> </v>
      </c>
      <c r="J825" s="38" t="str">
        <f>IF(D825&gt;=('28 Populations and thresholds'!$I$180),"YES"," ")</f>
        <v>YES</v>
      </c>
      <c r="K825" s="38" t="str">
        <f>IF(J825="YES"," ",IF(D825&gt;=('28 Populations and thresholds'!$I$180)*0.25,"YES"))</f>
        <v xml:space="preserve"> </v>
      </c>
      <c r="L825" s="38" t="b">
        <f>OR('28 Populations and thresholds'!$J$180="CR",'28 Populations and thresholds'!$J$180="EN",'28 Populations and thresholds'!$J$180="VU")</f>
        <v>0</v>
      </c>
      <c r="M825" s="75">
        <f>D825/'28 Populations and thresholds'!$H$180</f>
        <v>2.206E-2</v>
      </c>
      <c r="N825" s="263" t="str">
        <f t="shared" si="50"/>
        <v xml:space="preserve"> </v>
      </c>
      <c r="P825" s="263" t="str">
        <f t="shared" si="51"/>
        <v xml:space="preserve"> </v>
      </c>
    </row>
    <row r="826" spans="1:21" x14ac:dyDescent="0.2">
      <c r="A826" s="12" t="s">
        <v>1314</v>
      </c>
      <c r="B826" s="4" t="s">
        <v>4495</v>
      </c>
      <c r="C826" s="4" t="s">
        <v>3446</v>
      </c>
      <c r="D826" s="5">
        <v>420</v>
      </c>
      <c r="E826" s="148">
        <v>39022</v>
      </c>
      <c r="F826" s="263" t="str">
        <f t="shared" si="48"/>
        <v xml:space="preserve"> </v>
      </c>
      <c r="H826" s="9" t="s">
        <v>4415</v>
      </c>
      <c r="I826" s="263" t="str">
        <f t="shared" si="49"/>
        <v xml:space="preserve"> </v>
      </c>
      <c r="J826" s="38" t="str">
        <f>IF(D826&gt;=('28 Populations and thresholds'!$I$144),"YES"," ")</f>
        <v>YES</v>
      </c>
      <c r="K826" s="38" t="str">
        <f>IF(J826="YES"," ",IF(D826&gt;=('28 Populations and thresholds'!$I$144)*0.25,"YES"))</f>
        <v xml:space="preserve"> </v>
      </c>
      <c r="L826" s="38" t="b">
        <f>OR('28 Populations and thresholds'!$J$144="CR",'28 Populations and thresholds'!$J$144="EN",'28 Populations and thresholds'!$J$144="VU")</f>
        <v>0</v>
      </c>
      <c r="M826" s="75">
        <f>D826/'28 Populations and thresholds'!$H$144</f>
        <v>4.2000000000000003E-2</v>
      </c>
      <c r="N826" s="263" t="str">
        <f t="shared" si="50"/>
        <v xml:space="preserve"> </v>
      </c>
      <c r="P826" s="263" t="str">
        <f t="shared" si="51"/>
        <v xml:space="preserve"> </v>
      </c>
    </row>
    <row r="827" spans="1:21" x14ac:dyDescent="0.2">
      <c r="A827" s="12" t="s">
        <v>1314</v>
      </c>
      <c r="B827" s="4" t="s">
        <v>4495</v>
      </c>
      <c r="C827" s="4" t="s">
        <v>1732</v>
      </c>
      <c r="D827" s="5">
        <v>153</v>
      </c>
      <c r="E827" s="148">
        <v>39022</v>
      </c>
      <c r="F827" s="263" t="str">
        <f t="shared" si="48"/>
        <v xml:space="preserve"> </v>
      </c>
      <c r="H827" s="9" t="s">
        <v>4415</v>
      </c>
      <c r="I827" s="263" t="str">
        <f t="shared" si="49"/>
        <v xml:space="preserve"> </v>
      </c>
      <c r="J827" s="38" t="str">
        <f>IF(D827&gt;=('28 Populations and thresholds'!$I$221),"YES"," ")</f>
        <v>YES</v>
      </c>
      <c r="K827" s="38" t="str">
        <f>IF(J827="YES"," ",IF(D827&gt;=('28 Populations and thresholds'!$I$221)*0.25,"YES"))</f>
        <v xml:space="preserve"> </v>
      </c>
      <c r="L827" s="38" t="b">
        <f>OR('28 Populations and thresholds'!$J$221="CR",'28 Populations and thresholds'!$J$221="EN",'28 Populations and thresholds'!$J$221="VU")</f>
        <v>1</v>
      </c>
      <c r="M827" s="75">
        <f>D827/'28 Populations and thresholds'!$H$221</f>
        <v>1.59375E-2</v>
      </c>
      <c r="N827" s="263" t="str">
        <f t="shared" si="50"/>
        <v xml:space="preserve"> </v>
      </c>
      <c r="P827" s="263" t="str">
        <f t="shared" si="51"/>
        <v xml:space="preserve"> </v>
      </c>
    </row>
    <row r="828" spans="1:21" x14ac:dyDescent="0.2">
      <c r="A828" s="267" t="s">
        <v>1314</v>
      </c>
      <c r="B828" s="268" t="s">
        <v>1355</v>
      </c>
      <c r="C828" s="269" t="s">
        <v>3676</v>
      </c>
      <c r="D828" s="298">
        <v>1620</v>
      </c>
      <c r="E828" s="294" t="s">
        <v>1316</v>
      </c>
      <c r="F828" s="263" t="str">
        <f t="shared" si="48"/>
        <v xml:space="preserve"> </v>
      </c>
      <c r="G828" s="267" t="s">
        <v>15</v>
      </c>
      <c r="H828" s="267" t="s">
        <v>1315</v>
      </c>
      <c r="I828" s="263" t="str">
        <f t="shared" si="49"/>
        <v xml:space="preserve"> </v>
      </c>
      <c r="J828" s="272" t="str">
        <f>IF(D828&gt;=('28 Populations and thresholds'!$I$96),"YES"," ")</f>
        <v>YES</v>
      </c>
      <c r="K828" s="272" t="str">
        <f>IF(J828="YES"," ",IF(D828&gt;=('28 Populations and thresholds'!$I$96)*0.25,"YES"))</f>
        <v xml:space="preserve"> </v>
      </c>
      <c r="L828" s="272" t="b">
        <f>OR('28 Populations and thresholds'!$J$96="CR",'28 Populations and thresholds'!$J$96="EN",'28 Populations and thresholds'!$J$96="VU")</f>
        <v>1</v>
      </c>
      <c r="M828" s="346">
        <v>1</v>
      </c>
      <c r="N828" s="263" t="str">
        <f t="shared" si="50"/>
        <v xml:space="preserve"> </v>
      </c>
      <c r="O828" s="275"/>
      <c r="P828" s="263" t="str">
        <f t="shared" si="51"/>
        <v xml:space="preserve"> </v>
      </c>
    </row>
    <row r="829" spans="1:21" x14ac:dyDescent="0.2">
      <c r="A829" s="267" t="s">
        <v>1314</v>
      </c>
      <c r="B829" s="268" t="s">
        <v>1355</v>
      </c>
      <c r="C829" s="269" t="s">
        <v>3666</v>
      </c>
      <c r="D829" s="270">
        <v>16500</v>
      </c>
      <c r="E829" s="294" t="s">
        <v>1316</v>
      </c>
      <c r="F829" s="263" t="str">
        <f t="shared" si="48"/>
        <v xml:space="preserve"> </v>
      </c>
      <c r="G829" s="267" t="s">
        <v>15</v>
      </c>
      <c r="H829" s="267" t="s">
        <v>1315</v>
      </c>
      <c r="I829" s="263" t="str">
        <f t="shared" si="49"/>
        <v xml:space="preserve"> </v>
      </c>
      <c r="J829" s="272" t="str">
        <f>IF(D829&gt;=(('28 Populations and thresholds'!$I$62)+('28 Populations and thresholds'!$I$63)+('28 Populations and thresholds'!$I$65)),"YES"," ")</f>
        <v>YES</v>
      </c>
      <c r="K829" s="272" t="str">
        <f>IF(J829="YES"," ",IF(D829&gt;=(('28 Populations and thresholds'!$I$62)+('28 Populations and thresholds'!$I$63)+('28 Populations and thresholds'!$I$65))*0.25,"YES"))</f>
        <v xml:space="preserve"> </v>
      </c>
      <c r="L829" s="272" t="b">
        <f>OR('28 Populations and thresholds'!$J$62="CR",'28 Populations and thresholds'!$J$62="EN",'28 Populations and thresholds'!$J$62="VU")</f>
        <v>0</v>
      </c>
      <c r="M829" s="273">
        <f>D829/(('28 Populations and thresholds'!$H$62)+('28 Populations and thresholds'!$H$63)+('28 Populations and thresholds'!$H$65))</f>
        <v>9.4285714285714292E-2</v>
      </c>
      <c r="N829" s="263" t="str">
        <f t="shared" si="50"/>
        <v xml:space="preserve"> </v>
      </c>
      <c r="O829" s="275" t="s">
        <v>4550</v>
      </c>
      <c r="P829" s="263" t="str">
        <f t="shared" si="51"/>
        <v xml:space="preserve"> </v>
      </c>
    </row>
    <row r="830" spans="1:21" x14ac:dyDescent="0.2">
      <c r="A830" s="267" t="s">
        <v>1314</v>
      </c>
      <c r="B830" s="268" t="s">
        <v>1355</v>
      </c>
      <c r="C830" s="269" t="s">
        <v>3652</v>
      </c>
      <c r="D830" s="298">
        <v>1400</v>
      </c>
      <c r="E830" s="294" t="s">
        <v>1316</v>
      </c>
      <c r="F830" s="263" t="str">
        <f t="shared" si="48"/>
        <v xml:space="preserve"> </v>
      </c>
      <c r="G830" s="267" t="s">
        <v>15</v>
      </c>
      <c r="H830" s="267" t="s">
        <v>1315</v>
      </c>
      <c r="I830" s="263" t="str">
        <f t="shared" si="49"/>
        <v xml:space="preserve"> </v>
      </c>
      <c r="J830" s="272" t="str">
        <f>IF(D830&gt;=('28 Populations and thresholds'!$I$112),"YES"," ")</f>
        <v>YES</v>
      </c>
      <c r="K830" s="272" t="str">
        <f>IF(J830="YES"," ",IF(D830&gt;=('28 Populations and thresholds'!$I$112)*0.25,"YES"))</f>
        <v xml:space="preserve"> </v>
      </c>
      <c r="L830" s="272" t="b">
        <f>OR('28 Populations and thresholds'!$J$112="CR",'28 Populations and thresholds'!$J$112="EN",'28 Populations and thresholds'!$J$112="VU")</f>
        <v>0</v>
      </c>
      <c r="M830" s="273">
        <f>D830/'28 Populations and thresholds'!$H$112</f>
        <v>1.4E-2</v>
      </c>
      <c r="N830" s="263" t="str">
        <f t="shared" si="50"/>
        <v xml:space="preserve"> </v>
      </c>
      <c r="O830" s="269"/>
      <c r="P830" s="263" t="str">
        <f t="shared" si="51"/>
        <v xml:space="preserve"> </v>
      </c>
    </row>
    <row r="831" spans="1:21" x14ac:dyDescent="0.2">
      <c r="A831" s="267" t="s">
        <v>1314</v>
      </c>
      <c r="B831" s="268" t="s">
        <v>1355</v>
      </c>
      <c r="C831" s="269" t="s">
        <v>3564</v>
      </c>
      <c r="D831" s="298">
        <v>2200</v>
      </c>
      <c r="E831" s="294" t="s">
        <v>1316</v>
      </c>
      <c r="F831" s="263" t="str">
        <f t="shared" si="48"/>
        <v xml:space="preserve"> </v>
      </c>
      <c r="G831" s="267" t="s">
        <v>15</v>
      </c>
      <c r="H831" s="267" t="s">
        <v>1315</v>
      </c>
      <c r="I831" s="263" t="str">
        <f t="shared" si="49"/>
        <v xml:space="preserve"> </v>
      </c>
      <c r="J831" s="272" t="str">
        <f>IF(D831&gt;=('28 Populations and thresholds'!$I$79),"YES"," ")</f>
        <v>YES</v>
      </c>
      <c r="K831" s="272" t="str">
        <f>IF(J831="YES"," ",IF(D831&gt;=('28 Populations and thresholds'!$I$79)*0.25,"YES"))</f>
        <v xml:space="preserve"> </v>
      </c>
      <c r="L831" s="272" t="b">
        <f>OR('28 Populations and thresholds'!$J$79="CR",'28 Populations and thresholds'!$J$79="EN",'28 Populations and thresholds'!$J$79="VU")</f>
        <v>0</v>
      </c>
      <c r="M831" s="273">
        <f>D831/'28 Populations and thresholds'!$H$79</f>
        <v>1.4666666666666666E-2</v>
      </c>
      <c r="N831" s="263" t="str">
        <f t="shared" si="50"/>
        <v xml:space="preserve"> </v>
      </c>
      <c r="O831" s="269"/>
      <c r="P831" s="263" t="str">
        <f t="shared" si="51"/>
        <v xml:space="preserve"> </v>
      </c>
    </row>
    <row r="832" spans="1:21" x14ac:dyDescent="0.2">
      <c r="A832" s="267" t="s">
        <v>1314</v>
      </c>
      <c r="B832" s="268" t="s">
        <v>1355</v>
      </c>
      <c r="C832" s="269" t="s">
        <v>3589</v>
      </c>
      <c r="D832" s="270">
        <v>32500</v>
      </c>
      <c r="E832" s="294" t="s">
        <v>1316</v>
      </c>
      <c r="F832" s="263" t="str">
        <f t="shared" si="48"/>
        <v xml:space="preserve"> </v>
      </c>
      <c r="G832" s="267" t="s">
        <v>15</v>
      </c>
      <c r="H832" s="267" t="s">
        <v>1315</v>
      </c>
      <c r="I832" s="263" t="str">
        <f t="shared" si="49"/>
        <v xml:space="preserve"> </v>
      </c>
      <c r="J832" s="272" t="str">
        <f>IF(D832&gt;=('28 Populations and thresholds'!$I$84),"YES"," ")</f>
        <v>YES</v>
      </c>
      <c r="K832" s="272" t="str">
        <f>IF(J832="YES"," ",IF(D832&gt;=('28 Populations and thresholds'!$I$84)*0.25,"YES"))</f>
        <v xml:space="preserve"> </v>
      </c>
      <c r="L832" s="272" t="b">
        <f>OR('28 Populations and thresholds'!$J$84="CR",'28 Populations and thresholds'!$J$84="EN",'28 Populations and thresholds'!$J$84="VU")</f>
        <v>0</v>
      </c>
      <c r="M832" s="273">
        <f>D832/'28 Populations and thresholds'!$H$84</f>
        <v>3.2500000000000001E-2</v>
      </c>
      <c r="N832" s="263" t="str">
        <f t="shared" si="50"/>
        <v xml:space="preserve"> </v>
      </c>
      <c r="O832" s="275"/>
      <c r="P832" s="263" t="str">
        <f t="shared" si="51"/>
        <v xml:space="preserve"> </v>
      </c>
    </row>
    <row r="833" spans="1:21" x14ac:dyDescent="0.2">
      <c r="A833" s="267" t="s">
        <v>1314</v>
      </c>
      <c r="B833" s="268" t="s">
        <v>1355</v>
      </c>
      <c r="C833" s="278" t="s">
        <v>3733</v>
      </c>
      <c r="D833" s="270">
        <v>421</v>
      </c>
      <c r="E833" s="294" t="s">
        <v>1316</v>
      </c>
      <c r="F833" s="263" t="str">
        <f t="shared" ref="F833:F896" si="52">" "</f>
        <v xml:space="preserve"> </v>
      </c>
      <c r="G833" s="267" t="s">
        <v>15</v>
      </c>
      <c r="H833" s="267" t="s">
        <v>1315</v>
      </c>
      <c r="I833" s="263" t="str">
        <f t="shared" ref="I833:I896" si="53">" "</f>
        <v xml:space="preserve"> </v>
      </c>
      <c r="J833" s="272" t="str">
        <f>IF(D833&gt;=('28 Populations and thresholds'!$I$81),"YES"," ")</f>
        <v>YES</v>
      </c>
      <c r="K833" s="272" t="str">
        <f>IF(J833="YES"," ",IF(D833&gt;=('28 Populations and thresholds'!$I$81)*0.25,"YES"))</f>
        <v xml:space="preserve"> </v>
      </c>
      <c r="L833" s="272" t="b">
        <f>OR('28 Populations and thresholds'!$J$81="CR",'28 Populations and thresholds'!$J$81="EN",'28 Populations and thresholds'!$J$81="VU")</f>
        <v>0</v>
      </c>
      <c r="M833" s="273">
        <f>D833/'28 Populations and thresholds'!$H$81</f>
        <v>2.1049999999999999E-2</v>
      </c>
      <c r="N833" s="263" t="str">
        <f t="shared" ref="N833:N896" si="54">" "</f>
        <v xml:space="preserve"> </v>
      </c>
      <c r="O833" s="275"/>
      <c r="P833" s="263" t="str">
        <f t="shared" ref="P833:P896" si="55">" "</f>
        <v xml:space="preserve"> </v>
      </c>
    </row>
    <row r="834" spans="1:21" x14ac:dyDescent="0.2">
      <c r="A834" s="267" t="s">
        <v>1314</v>
      </c>
      <c r="B834" s="268" t="s">
        <v>1355</v>
      </c>
      <c r="C834" s="280" t="s">
        <v>3540</v>
      </c>
      <c r="D834" s="270">
        <v>9100</v>
      </c>
      <c r="E834" s="294" t="s">
        <v>1316</v>
      </c>
      <c r="F834" s="263" t="str">
        <f t="shared" si="52"/>
        <v xml:space="preserve"> </v>
      </c>
      <c r="G834" s="267" t="s">
        <v>15</v>
      </c>
      <c r="H834" s="267" t="s">
        <v>1315</v>
      </c>
      <c r="I834" s="263" t="str">
        <f t="shared" si="53"/>
        <v xml:space="preserve"> </v>
      </c>
      <c r="J834" s="272" t="str">
        <f>IF(D834&gt;=('28 Populations and thresholds'!$I$60),"YES"," ")</f>
        <v>YES</v>
      </c>
      <c r="K834" s="272" t="str">
        <f>IF(J834="YES"," ",IF(D834&gt;=('28 Populations and thresholds'!$I$60)*0.25,"YES"))</f>
        <v xml:space="preserve"> </v>
      </c>
      <c r="L834" s="272" t="b">
        <f>OR('28 Populations and thresholds'!$J$60="CR",'28 Populations and thresholds'!$J$60="EN",'28 Populations and thresholds'!$J$60="VU")</f>
        <v>1</v>
      </c>
      <c r="M834" s="273">
        <f>D834/'28 Populations and thresholds'!$H$60</f>
        <v>0.11666666666666667</v>
      </c>
      <c r="N834" s="263" t="str">
        <f t="shared" si="54"/>
        <v xml:space="preserve"> </v>
      </c>
      <c r="O834" s="269"/>
      <c r="P834" s="263" t="str">
        <f t="shared" si="55"/>
        <v xml:space="preserve"> </v>
      </c>
      <c r="Q834" s="4"/>
      <c r="R834" s="4"/>
      <c r="S834" s="4"/>
      <c r="T834" s="4"/>
      <c r="U834" s="4"/>
    </row>
    <row r="835" spans="1:21" x14ac:dyDescent="0.2">
      <c r="A835" s="121" t="s">
        <v>1314</v>
      </c>
      <c r="B835" s="56" t="s">
        <v>4637</v>
      </c>
      <c r="C835" s="115" t="s">
        <v>3676</v>
      </c>
      <c r="D835" s="105">
        <v>2000</v>
      </c>
      <c r="E835" s="168">
        <v>1991</v>
      </c>
      <c r="F835" s="263" t="str">
        <f t="shared" si="52"/>
        <v xml:space="preserve"> </v>
      </c>
      <c r="G835" s="121" t="s">
        <v>139</v>
      </c>
      <c r="H835" s="121" t="s">
        <v>3388</v>
      </c>
      <c r="I835" s="263" t="str">
        <f t="shared" si="53"/>
        <v xml:space="preserve"> </v>
      </c>
      <c r="J835" s="167" t="str">
        <f>IF(D835&gt;=('28 Populations and thresholds'!$I$96),"YES"," ")</f>
        <v>YES</v>
      </c>
      <c r="K835" s="167" t="str">
        <f>IF(J835="YES"," ",IF(D835&gt;=('28 Populations and thresholds'!$I$96)*0.25,"YES"))</f>
        <v xml:space="preserve"> </v>
      </c>
      <c r="L835" s="167" t="b">
        <f>OR('28 Populations and thresholds'!$J$96="CR",'28 Populations and thresholds'!$J$96="EN",'28 Populations and thresholds'!$J$96="VU")</f>
        <v>1</v>
      </c>
      <c r="M835" s="346">
        <v>1</v>
      </c>
      <c r="N835" s="263" t="str">
        <f t="shared" si="54"/>
        <v xml:space="preserve"> </v>
      </c>
      <c r="O835" s="121"/>
      <c r="P835" s="263" t="str">
        <f t="shared" si="55"/>
        <v xml:space="preserve"> </v>
      </c>
    </row>
    <row r="836" spans="1:21" x14ac:dyDescent="0.2">
      <c r="A836" s="12" t="s">
        <v>1314</v>
      </c>
      <c r="B836" s="56" t="s">
        <v>4637</v>
      </c>
      <c r="C836" s="4" t="s">
        <v>3781</v>
      </c>
      <c r="D836" s="5">
        <v>100000</v>
      </c>
      <c r="E836" s="1" t="s">
        <v>240</v>
      </c>
      <c r="F836" s="263" t="str">
        <f t="shared" si="52"/>
        <v xml:space="preserve"> </v>
      </c>
      <c r="G836" s="13" t="s">
        <v>139</v>
      </c>
      <c r="I836" s="263" t="str">
        <f t="shared" si="53"/>
        <v xml:space="preserve"> </v>
      </c>
      <c r="J836" s="38" t="str">
        <f>IF(D836&gt;=('28 Populations and thresholds'!$I$220),"YES"," ")</f>
        <v>YES</v>
      </c>
      <c r="K836" s="38" t="str">
        <f>IF(J836="YES"," ",IF(D836&gt;=('28 Populations and thresholds'!$I$220)*0.25,"YES"))</f>
        <v xml:space="preserve"> </v>
      </c>
      <c r="L836" s="38" t="b">
        <f>OR('28 Populations and thresholds'!$J$220="CR",'28 Populations and thresholds'!$J$220="EN",'28 Populations and thresholds'!$J$220="VU")</f>
        <v>0</v>
      </c>
      <c r="M836" s="75">
        <f>D836/'28 Populations and thresholds'!$H$220</f>
        <v>9.9999900000100006E-2</v>
      </c>
      <c r="N836" s="263" t="str">
        <f t="shared" si="54"/>
        <v xml:space="preserve"> </v>
      </c>
      <c r="P836" s="263" t="str">
        <f t="shared" si="55"/>
        <v xml:space="preserve"> </v>
      </c>
    </row>
    <row r="837" spans="1:21" x14ac:dyDescent="0.2">
      <c r="A837" s="12" t="s">
        <v>1314</v>
      </c>
      <c r="B837" s="56" t="s">
        <v>4637</v>
      </c>
      <c r="C837" s="4" t="s">
        <v>1718</v>
      </c>
      <c r="D837" s="5">
        <v>3000</v>
      </c>
      <c r="E837" s="1" t="s">
        <v>40</v>
      </c>
      <c r="F837" s="263" t="str">
        <f t="shared" si="52"/>
        <v xml:space="preserve"> </v>
      </c>
      <c r="G837" s="13" t="s">
        <v>139</v>
      </c>
      <c r="I837" s="263" t="str">
        <f t="shared" si="53"/>
        <v xml:space="preserve"> </v>
      </c>
      <c r="J837" s="38" t="str">
        <f>IF(D837&gt;=('28 Populations and thresholds'!$I$219),"YES"," ")</f>
        <v>YES</v>
      </c>
      <c r="K837" s="38" t="str">
        <f>IF(J837="YES"," ",IF(D837&gt;=('28 Populations and thresholds'!$I$219)*0.25,"YES"))</f>
        <v xml:space="preserve"> </v>
      </c>
      <c r="L837" s="38" t="b">
        <f>OR('28 Populations and thresholds'!$J$219="CR",'28 Populations and thresholds'!$J$219="EN",'28 Populations and thresholds'!$J$219="VU")</f>
        <v>0</v>
      </c>
      <c r="M837" s="75">
        <f>D837/'28 Populations and thresholds'!$H$219</f>
        <v>1.4999999999999999E-2</v>
      </c>
      <c r="N837" s="263" t="str">
        <f t="shared" si="54"/>
        <v xml:space="preserve"> </v>
      </c>
      <c r="P837" s="263" t="str">
        <f t="shared" si="55"/>
        <v xml:space="preserve"> </v>
      </c>
    </row>
    <row r="838" spans="1:21" x14ac:dyDescent="0.2">
      <c r="A838" s="143" t="s">
        <v>1314</v>
      </c>
      <c r="B838" s="56" t="s">
        <v>4637</v>
      </c>
      <c r="C838" s="4" t="s">
        <v>3467</v>
      </c>
      <c r="D838" s="5">
        <v>2174</v>
      </c>
      <c r="E838" s="104">
        <v>2007</v>
      </c>
      <c r="F838" s="263" t="str">
        <f t="shared" si="52"/>
        <v xml:space="preserve"> </v>
      </c>
      <c r="G838" s="13" t="s">
        <v>139</v>
      </c>
      <c r="H838" s="13" t="s">
        <v>3388</v>
      </c>
      <c r="I838" s="263" t="str">
        <f t="shared" si="53"/>
        <v xml:space="preserve"> </v>
      </c>
      <c r="J838" s="38" t="str">
        <f>IF(D838&gt;=('28 Populations and thresholds'!$I$180),"YES"," ")</f>
        <v>YES</v>
      </c>
      <c r="K838" s="38" t="str">
        <f>IF(J838="YES"," ",IF(D838&gt;=('28 Populations and thresholds'!$I$180)*0.25,"YES"))</f>
        <v xml:space="preserve"> </v>
      </c>
      <c r="L838" s="38" t="b">
        <f>OR('28 Populations and thresholds'!$J$180="CR",'28 Populations and thresholds'!$J$180="EN",'28 Populations and thresholds'!$J$180="VU")</f>
        <v>0</v>
      </c>
      <c r="M838" s="75">
        <f>D838/'28 Populations and thresholds'!$H$180</f>
        <v>2.1739999999999999E-2</v>
      </c>
      <c r="N838" s="263" t="str">
        <f t="shared" si="54"/>
        <v xml:space="preserve"> </v>
      </c>
      <c r="O838" s="9"/>
      <c r="P838" s="263" t="str">
        <f t="shared" si="55"/>
        <v xml:space="preserve"> </v>
      </c>
    </row>
    <row r="839" spans="1:21" x14ac:dyDescent="0.2">
      <c r="A839" s="143" t="s">
        <v>1314</v>
      </c>
      <c r="B839" s="56" t="s">
        <v>4637</v>
      </c>
      <c r="C839" s="4" t="s">
        <v>3760</v>
      </c>
      <c r="D839" s="41">
        <v>1283</v>
      </c>
      <c r="E839" s="46">
        <v>38111</v>
      </c>
      <c r="F839" s="263" t="str">
        <f t="shared" si="52"/>
        <v xml:space="preserve"> </v>
      </c>
      <c r="G839" s="143" t="s">
        <v>21</v>
      </c>
      <c r="H839" s="143" t="s">
        <v>85</v>
      </c>
      <c r="I839" s="263" t="str">
        <f t="shared" si="53"/>
        <v xml:space="preserve"> </v>
      </c>
      <c r="J839" s="38" t="str">
        <f>IF(D839&gt;=('28 Populations and thresholds'!$I$186),"YES"," ")</f>
        <v>YES</v>
      </c>
      <c r="K839" s="38" t="str">
        <f>IF(J839="YES"," ",IF(D839&gt;=('28 Populations and thresholds'!$I$186)*0.25,"YES"))</f>
        <v xml:space="preserve"> </v>
      </c>
      <c r="L839" s="38" t="b">
        <f>OR('28 Populations and thresholds'!$J$186="CR",'28 Populations and thresholds'!$J$186="EN",'28 Populations and thresholds'!$J$186="VU")</f>
        <v>0</v>
      </c>
      <c r="M839" s="75">
        <f>D839/'28 Populations and thresholds'!$H$186</f>
        <v>1.2830000000000001E-3</v>
      </c>
      <c r="N839" s="263" t="str">
        <f t="shared" si="54"/>
        <v xml:space="preserve"> </v>
      </c>
      <c r="P839" s="263" t="str">
        <f t="shared" si="55"/>
        <v xml:space="preserve"> </v>
      </c>
    </row>
    <row r="840" spans="1:21" x14ac:dyDescent="0.2">
      <c r="A840" s="12" t="s">
        <v>1314</v>
      </c>
      <c r="B840" s="56" t="s">
        <v>4637</v>
      </c>
      <c r="C840" s="4" t="s">
        <v>3778</v>
      </c>
      <c r="D840" s="5">
        <v>2000</v>
      </c>
      <c r="E840" s="1" t="s">
        <v>240</v>
      </c>
      <c r="F840" s="263" t="str">
        <f t="shared" si="52"/>
        <v xml:space="preserve"> </v>
      </c>
      <c r="G840" s="13" t="s">
        <v>139</v>
      </c>
      <c r="I840" s="263" t="str">
        <f t="shared" si="53"/>
        <v xml:space="preserve"> </v>
      </c>
      <c r="J840" s="38" t="str">
        <f>IF(D840&gt;=('28 Populations and thresholds'!$I$213),"YES"," ")</f>
        <v>YES</v>
      </c>
      <c r="K840" s="38" t="str">
        <f>IF(J840="YES"," ",IF(D840&gt;=('28 Populations and thresholds'!$I$213)*0.25,"YES"))</f>
        <v xml:space="preserve"> </v>
      </c>
      <c r="L840" s="38" t="b">
        <f>OR('28 Populations and thresholds'!$J$213="CR",'28 Populations and thresholds'!$J$213="EN",'28 Populations and thresholds'!$J$213="VU")</f>
        <v>0</v>
      </c>
      <c r="M840" s="75">
        <f>D840/'28 Populations and thresholds'!$H$213</f>
        <v>0.02</v>
      </c>
      <c r="N840" s="263" t="str">
        <f t="shared" si="54"/>
        <v xml:space="preserve"> </v>
      </c>
      <c r="P840" s="263" t="str">
        <f t="shared" si="55"/>
        <v xml:space="preserve"> </v>
      </c>
      <c r="Q840" s="4"/>
      <c r="R840" s="4"/>
      <c r="S840" s="4"/>
      <c r="T840" s="4"/>
      <c r="U840" s="4"/>
    </row>
    <row r="841" spans="1:21" x14ac:dyDescent="0.2">
      <c r="A841" s="143" t="s">
        <v>1314</v>
      </c>
      <c r="B841" s="56" t="s">
        <v>4637</v>
      </c>
      <c r="C841" s="4" t="s">
        <v>3770</v>
      </c>
      <c r="D841" s="41">
        <v>7570</v>
      </c>
      <c r="E841" s="46">
        <v>38111</v>
      </c>
      <c r="F841" s="263" t="str">
        <f t="shared" si="52"/>
        <v xml:space="preserve"> </v>
      </c>
      <c r="G841" s="143" t="s">
        <v>21</v>
      </c>
      <c r="H841" s="143" t="s">
        <v>85</v>
      </c>
      <c r="I841" s="263" t="str">
        <f t="shared" si="53"/>
        <v xml:space="preserve"> </v>
      </c>
      <c r="J841" s="38" t="str">
        <f>IF(D841&gt;=('28 Populations and thresholds'!$I$199),"YES"," ")</f>
        <v>YES</v>
      </c>
      <c r="K841" s="38" t="str">
        <f>IF(J841="YES"," ",IF(D841&gt;=('28 Populations and thresholds'!$I$199)*0.25,"YES"))</f>
        <v xml:space="preserve"> </v>
      </c>
      <c r="L841" s="38" t="b">
        <f>OR('28 Populations and thresholds'!$J$199="CR",'28 Populations and thresholds'!$J$199="EN",'28 Populations and thresholds'!$J$199="VU")</f>
        <v>0</v>
      </c>
      <c r="M841" s="75">
        <f>D841/'28 Populations and thresholds'!$H$199</f>
        <v>2.4031746031746033E-2</v>
      </c>
      <c r="N841" s="263" t="str">
        <f t="shared" si="54"/>
        <v xml:space="preserve"> </v>
      </c>
      <c r="O841" s="9"/>
      <c r="P841" s="263" t="str">
        <f t="shared" si="55"/>
        <v xml:space="preserve"> </v>
      </c>
    </row>
    <row r="842" spans="1:21" x14ac:dyDescent="0.2">
      <c r="A842" s="143" t="s">
        <v>1314</v>
      </c>
      <c r="B842" s="56" t="s">
        <v>4637</v>
      </c>
      <c r="C842" s="111" t="s">
        <v>3759</v>
      </c>
      <c r="D842" s="41">
        <v>960</v>
      </c>
      <c r="E842" s="46">
        <v>38111</v>
      </c>
      <c r="F842" s="263" t="str">
        <f t="shared" si="52"/>
        <v xml:space="preserve"> </v>
      </c>
      <c r="G842" s="143" t="s">
        <v>21</v>
      </c>
      <c r="H842" s="143" t="s">
        <v>85</v>
      </c>
      <c r="I842" s="263" t="str">
        <f t="shared" si="53"/>
        <v xml:space="preserve"> </v>
      </c>
      <c r="J842" s="38" t="str">
        <f>IF(D842&gt;=('28 Populations and thresholds'!$I$182),"YES"," ")</f>
        <v>YES</v>
      </c>
      <c r="K842" s="38" t="str">
        <f>IF(J842="YES"," ",IF(D842&gt;=('28 Populations and thresholds'!$I$182)*0.25,"YES"))</f>
        <v xml:space="preserve"> </v>
      </c>
      <c r="L842" s="38" t="b">
        <f>OR('28 Populations and thresholds'!$J$182="CR",'28 Populations and thresholds'!$J$182="EN",'28 Populations and thresholds'!$J$182="VU")</f>
        <v>0</v>
      </c>
      <c r="M842" s="75">
        <f>D842/'28 Populations and thresholds'!$H$182</f>
        <v>3.8399999999999997E-2</v>
      </c>
      <c r="N842" s="263" t="str">
        <f t="shared" si="54"/>
        <v xml:space="preserve"> </v>
      </c>
      <c r="O842" s="9"/>
      <c r="P842" s="263" t="str">
        <f t="shared" si="55"/>
        <v xml:space="preserve"> </v>
      </c>
      <c r="Q842" s="4"/>
      <c r="R842" s="4"/>
      <c r="S842" s="4"/>
      <c r="T842" s="4"/>
      <c r="U842" s="4"/>
    </row>
    <row r="843" spans="1:21" x14ac:dyDescent="0.2">
      <c r="A843" s="12" t="s">
        <v>1314</v>
      </c>
      <c r="B843" s="56" t="s">
        <v>4637</v>
      </c>
      <c r="C843" s="111" t="s">
        <v>3540</v>
      </c>
      <c r="D843" s="5">
        <v>600</v>
      </c>
      <c r="E843" s="104">
        <v>1992</v>
      </c>
      <c r="F843" s="263" t="str">
        <f t="shared" si="52"/>
        <v xml:space="preserve"> </v>
      </c>
      <c r="G843" s="12" t="s">
        <v>139</v>
      </c>
      <c r="H843" s="12" t="s">
        <v>3388</v>
      </c>
      <c r="I843" s="263" t="str">
        <f t="shared" si="53"/>
        <v xml:space="preserve"> </v>
      </c>
      <c r="J843" s="38" t="str">
        <f>IF(D843&gt;=('28 Populations and thresholds'!$I$60),"YES"," ")</f>
        <v>YES</v>
      </c>
      <c r="K843" s="38" t="str">
        <f>IF(J843="YES"," ",IF(D843&gt;=('28 Populations and thresholds'!$I$60)*0.25,"YES"))</f>
        <v xml:space="preserve"> </v>
      </c>
      <c r="L843" s="38" t="b">
        <f>OR('28 Populations and thresholds'!$J$60="CR",'28 Populations and thresholds'!$J$60="EN",'28 Populations and thresholds'!$J$60="VU")</f>
        <v>1</v>
      </c>
      <c r="M843" s="75">
        <f>D843/'28 Populations and thresholds'!$H$60</f>
        <v>7.6923076923076927E-3</v>
      </c>
      <c r="N843" s="263" t="str">
        <f t="shared" si="54"/>
        <v xml:space="preserve"> </v>
      </c>
      <c r="O843" s="9"/>
      <c r="P843" s="263" t="str">
        <f t="shared" si="55"/>
        <v xml:space="preserve"> </v>
      </c>
      <c r="Q843" s="4"/>
      <c r="R843" s="4"/>
      <c r="S843" s="4"/>
      <c r="T843" s="4"/>
      <c r="U843" s="4"/>
    </row>
    <row r="844" spans="1:21" x14ac:dyDescent="0.2">
      <c r="A844" s="275" t="s">
        <v>1314</v>
      </c>
      <c r="B844" s="269" t="s">
        <v>3565</v>
      </c>
      <c r="C844" s="269" t="s">
        <v>3564</v>
      </c>
      <c r="D844" s="279">
        <v>1476</v>
      </c>
      <c r="E844" s="274">
        <v>2007</v>
      </c>
      <c r="F844" s="263" t="str">
        <f t="shared" si="52"/>
        <v xml:space="preserve"> </v>
      </c>
      <c r="G844" s="275" t="s">
        <v>139</v>
      </c>
      <c r="H844" s="275" t="s">
        <v>3388</v>
      </c>
      <c r="I844" s="263" t="str">
        <f t="shared" si="53"/>
        <v xml:space="preserve"> </v>
      </c>
      <c r="J844" s="272" t="str">
        <f>IF(D844&gt;=('28 Populations and thresholds'!$I$79),"YES"," ")</f>
        <v>YES</v>
      </c>
      <c r="K844" s="272" t="str">
        <f>IF(J844="YES"," ",IF(D844&gt;=('28 Populations and thresholds'!$I$79)*0.25,"YES"))</f>
        <v xml:space="preserve"> </v>
      </c>
      <c r="L844" s="272" t="b">
        <f>OR('28 Populations and thresholds'!$J$79="CR",'28 Populations and thresholds'!$J$79="EN",'28 Populations and thresholds'!$J$79="VU")</f>
        <v>0</v>
      </c>
      <c r="M844" s="273">
        <f>D844/'28 Populations and thresholds'!$H$79</f>
        <v>9.8399999999999998E-3</v>
      </c>
      <c r="N844" s="263" t="str">
        <f t="shared" si="54"/>
        <v xml:space="preserve"> </v>
      </c>
      <c r="O844" s="269"/>
      <c r="P844" s="263" t="str">
        <f t="shared" si="55"/>
        <v xml:space="preserve"> </v>
      </c>
    </row>
    <row r="845" spans="1:21" x14ac:dyDescent="0.2">
      <c r="A845" s="143" t="s">
        <v>1314</v>
      </c>
      <c r="B845" s="40" t="s">
        <v>1024</v>
      </c>
      <c r="C845" s="4" t="s">
        <v>3452</v>
      </c>
      <c r="D845" s="41">
        <v>1830</v>
      </c>
      <c r="E845" s="46">
        <v>36111</v>
      </c>
      <c r="F845" s="263" t="str">
        <f t="shared" si="52"/>
        <v xml:space="preserve"> </v>
      </c>
      <c r="G845" s="143" t="s">
        <v>21</v>
      </c>
      <c r="H845" s="143" t="s">
        <v>82</v>
      </c>
      <c r="I845" s="263" t="str">
        <f t="shared" si="53"/>
        <v xml:space="preserve"> </v>
      </c>
      <c r="J845" s="38" t="str">
        <f>IF(D845&gt;=('28 Populations and thresholds'!$I$158),"YES"," ")</f>
        <v>YES</v>
      </c>
      <c r="K845" s="38" t="str">
        <f>IF(J845="YES"," ",IF(D845&gt;=('28 Populations and thresholds'!$I$158)*0.25,"YES"))</f>
        <v xml:space="preserve"> </v>
      </c>
      <c r="L845" s="38" t="b">
        <f>OR('28 Populations and thresholds'!$J$158="CR",'28 Populations and thresholds'!$J$158="EN",'28 Populations and thresholds'!$J$158="VU")</f>
        <v>0</v>
      </c>
      <c r="M845" s="75">
        <f>D845/'28 Populations and thresholds'!$H$158</f>
        <v>1.83E-2</v>
      </c>
      <c r="N845" s="263" t="str">
        <f t="shared" si="54"/>
        <v xml:space="preserve"> </v>
      </c>
      <c r="O845" s="9"/>
      <c r="P845" s="263" t="str">
        <f t="shared" si="55"/>
        <v xml:space="preserve"> </v>
      </c>
    </row>
    <row r="846" spans="1:21" x14ac:dyDescent="0.2">
      <c r="A846" s="143" t="s">
        <v>1314</v>
      </c>
      <c r="B846" s="40" t="s">
        <v>1024</v>
      </c>
      <c r="C846" s="4" t="s">
        <v>3748</v>
      </c>
      <c r="D846" s="41">
        <v>300</v>
      </c>
      <c r="E846" s="46">
        <v>35897</v>
      </c>
      <c r="F846" s="263" t="str">
        <f t="shared" si="52"/>
        <v xml:space="preserve"> </v>
      </c>
      <c r="G846" s="143" t="s">
        <v>21</v>
      </c>
      <c r="H846" s="143" t="s">
        <v>82</v>
      </c>
      <c r="I846" s="263" t="str">
        <f t="shared" si="53"/>
        <v xml:space="preserve"> </v>
      </c>
      <c r="J846" s="38" t="str">
        <f>IF(D846&gt;=('28 Populations and thresholds'!$I$156),"YES"," ")</f>
        <v>YES</v>
      </c>
      <c r="K846" s="38" t="str">
        <f>IF(J846="YES"," ",IF(D846&gt;=('28 Populations and thresholds'!$I$156)*0.25,"YES"))</f>
        <v xml:space="preserve"> </v>
      </c>
      <c r="L846" s="38" t="b">
        <f>OR('28 Populations and thresholds'!$J$156="CR",'28 Populations and thresholds'!$J$156="EN",'28 Populations and thresholds'!$J$156="VU")</f>
        <v>0</v>
      </c>
      <c r="M846" s="75">
        <f>D846/'28 Populations and thresholds'!$H$156</f>
        <v>1.2E-2</v>
      </c>
      <c r="N846" s="263" t="str">
        <f t="shared" si="54"/>
        <v xml:space="preserve"> </v>
      </c>
      <c r="P846" s="263" t="str">
        <f t="shared" si="55"/>
        <v xml:space="preserve"> </v>
      </c>
    </row>
    <row r="847" spans="1:21" x14ac:dyDescent="0.2">
      <c r="A847" s="143" t="s">
        <v>1314</v>
      </c>
      <c r="B847" s="40" t="s">
        <v>1024</v>
      </c>
      <c r="C847" s="4" t="s">
        <v>3759</v>
      </c>
      <c r="D847" s="41">
        <v>500</v>
      </c>
      <c r="E847" s="46">
        <v>37012</v>
      </c>
      <c r="F847" s="263" t="str">
        <f t="shared" si="52"/>
        <v xml:space="preserve"> </v>
      </c>
      <c r="G847" s="143" t="s">
        <v>21</v>
      </c>
      <c r="H847" s="143" t="s">
        <v>82</v>
      </c>
      <c r="I847" s="263" t="str">
        <f t="shared" si="53"/>
        <v xml:space="preserve"> </v>
      </c>
      <c r="J847" s="38" t="str">
        <f>IF(D847&gt;=('28 Populations and thresholds'!$I$182),"YES"," ")</f>
        <v>YES</v>
      </c>
      <c r="K847" s="38" t="str">
        <f>IF(J847="YES"," ",IF(D847&gt;=('28 Populations and thresholds'!$I$182)*0.25,"YES"))</f>
        <v xml:space="preserve"> </v>
      </c>
      <c r="L847" s="38" t="b">
        <f>OR('28 Populations and thresholds'!$J$182="CR",'28 Populations and thresholds'!$J$182="EN",'28 Populations and thresholds'!$J$182="VU")</f>
        <v>0</v>
      </c>
      <c r="M847" s="75">
        <f>D847/'28 Populations and thresholds'!$H$182</f>
        <v>0.02</v>
      </c>
      <c r="N847" s="263" t="str">
        <f t="shared" si="54"/>
        <v xml:space="preserve"> </v>
      </c>
      <c r="O847" s="9"/>
      <c r="P847" s="263" t="str">
        <f t="shared" si="55"/>
        <v xml:space="preserve"> </v>
      </c>
      <c r="Q847" s="4"/>
      <c r="R847" s="4"/>
      <c r="S847" s="4"/>
      <c r="T847" s="4"/>
      <c r="U847" s="4"/>
    </row>
    <row r="848" spans="1:21" x14ac:dyDescent="0.2">
      <c r="A848" s="143" t="s">
        <v>1314</v>
      </c>
      <c r="B848" s="40" t="s">
        <v>1024</v>
      </c>
      <c r="C848" s="4" t="s">
        <v>3758</v>
      </c>
      <c r="D848" s="41">
        <v>800</v>
      </c>
      <c r="E848" s="46">
        <v>37012</v>
      </c>
      <c r="F848" s="263" t="str">
        <f t="shared" si="52"/>
        <v xml:space="preserve"> </v>
      </c>
      <c r="G848" s="143" t="s">
        <v>21</v>
      </c>
      <c r="H848" s="143" t="s">
        <v>82</v>
      </c>
      <c r="I848" s="263" t="str">
        <f t="shared" si="53"/>
        <v xml:space="preserve"> </v>
      </c>
      <c r="J848" s="38" t="str">
        <f>IF(D848&gt;=('28 Populations and thresholds'!$I$179),"YES"," ")</f>
        <v>YES</v>
      </c>
      <c r="K848" s="38" t="str">
        <f>IF(J848="YES"," ",IF(D848&gt;=('28 Populations and thresholds'!$I$179)*0.25,"YES"))</f>
        <v xml:space="preserve"> </v>
      </c>
      <c r="L848" s="38" t="b">
        <f>OR('28 Populations and thresholds'!$J$179="CR",'28 Populations and thresholds'!$J$179="EN",'28 Populations and thresholds'!$J$179="VU")</f>
        <v>0</v>
      </c>
      <c r="M848" s="75">
        <f>D848/'28 Populations and thresholds'!$H$179</f>
        <v>1.4545454545454545E-2</v>
      </c>
      <c r="N848" s="263" t="str">
        <f t="shared" si="54"/>
        <v xml:space="preserve"> </v>
      </c>
      <c r="O848" s="9"/>
      <c r="P848" s="263" t="str">
        <f t="shared" si="55"/>
        <v xml:space="preserve"> </v>
      </c>
    </row>
    <row r="849" spans="1:16" x14ac:dyDescent="0.2">
      <c r="A849" s="275" t="s">
        <v>1314</v>
      </c>
      <c r="B849" s="269" t="s">
        <v>3983</v>
      </c>
      <c r="C849" s="269" t="s">
        <v>3783</v>
      </c>
      <c r="D849" s="279">
        <v>15</v>
      </c>
      <c r="E849" s="285">
        <v>38196</v>
      </c>
      <c r="F849" s="263" t="str">
        <f t="shared" si="52"/>
        <v xml:space="preserve"> </v>
      </c>
      <c r="G849" s="275"/>
      <c r="H849" s="275" t="s">
        <v>3982</v>
      </c>
      <c r="I849" s="263" t="str">
        <f t="shared" si="53"/>
        <v xml:space="preserve"> </v>
      </c>
      <c r="J849" s="272" t="str">
        <f>IF(D849&gt;=('28 Populations and thresholds'!$I$228),"YES"," ")</f>
        <v>YES</v>
      </c>
      <c r="K849" s="272" t="str">
        <f>IF(J849="YES"," ",IF(D849&gt;=('28 Populations and thresholds'!$I$228)*0.25,"YES"))</f>
        <v xml:space="preserve"> </v>
      </c>
      <c r="L849" s="272" t="b">
        <f>OR('28 Populations and thresholds'!$J$228="CR",'28 Populations and thresholds'!$J$228="EN",'28 Populations and thresholds'!$J$228="VU")</f>
        <v>1</v>
      </c>
      <c r="M849" s="273">
        <f>D849/'28 Populations and thresholds'!$H$228</f>
        <v>0.3</v>
      </c>
      <c r="N849" s="263" t="str">
        <f t="shared" si="54"/>
        <v xml:space="preserve"> </v>
      </c>
      <c r="O849" s="275" t="s">
        <v>3986</v>
      </c>
      <c r="P849" s="263" t="str">
        <f t="shared" si="55"/>
        <v xml:space="preserve"> </v>
      </c>
    </row>
    <row r="850" spans="1:16" x14ac:dyDescent="0.2">
      <c r="A850" s="12" t="s">
        <v>1314</v>
      </c>
      <c r="B850" s="64" t="s">
        <v>4052</v>
      </c>
      <c r="C850" s="4" t="s">
        <v>3719</v>
      </c>
      <c r="D850" s="5">
        <v>30</v>
      </c>
      <c r="E850" s="104">
        <v>1996</v>
      </c>
      <c r="F850" s="263" t="str">
        <f t="shared" si="52"/>
        <v xml:space="preserve"> </v>
      </c>
      <c r="G850" s="13" t="s">
        <v>4019</v>
      </c>
      <c r="I850" s="263" t="str">
        <f t="shared" si="53"/>
        <v xml:space="preserve"> </v>
      </c>
      <c r="J850" s="38" t="str">
        <f>IF(D850&gt;=('28 Populations and thresholds'!$I$32),"YES"," ")</f>
        <v>YES</v>
      </c>
      <c r="K850" s="38" t="str">
        <f>IF(J850="YES"," ",IF(D850&gt;=('28 Populations and thresholds'!$I$32)*0.25,"YES"))</f>
        <v xml:space="preserve"> </v>
      </c>
      <c r="L850" s="38" t="b">
        <f>OR('28 Populations and thresholds'!$J$32="CR",'28 Populations and thresholds'!$J$32="EN",'28 Populations and thresholds'!$J$32="VU")</f>
        <v>1</v>
      </c>
      <c r="M850" s="75">
        <f>D850/'28 Populations and thresholds'!$H$32</f>
        <v>7.3170731707317077E-3</v>
      </c>
      <c r="N850" s="263" t="str">
        <f t="shared" si="54"/>
        <v xml:space="preserve"> </v>
      </c>
      <c r="P850" s="263" t="str">
        <f t="shared" si="55"/>
        <v xml:space="preserve"> </v>
      </c>
    </row>
    <row r="851" spans="1:16" x14ac:dyDescent="0.2">
      <c r="A851" s="275" t="s">
        <v>1314</v>
      </c>
      <c r="B851" s="269" t="s">
        <v>1632</v>
      </c>
      <c r="C851" s="269" t="s">
        <v>1625</v>
      </c>
      <c r="D851" s="279">
        <v>2000</v>
      </c>
      <c r="E851" s="284" t="s">
        <v>74</v>
      </c>
      <c r="F851" s="263" t="str">
        <f t="shared" si="52"/>
        <v xml:space="preserve"> </v>
      </c>
      <c r="G851" s="275" t="s">
        <v>139</v>
      </c>
      <c r="H851" s="275"/>
      <c r="I851" s="263" t="str">
        <f t="shared" si="53"/>
        <v xml:space="preserve"> </v>
      </c>
      <c r="J851" s="272" t="str">
        <f>IF(D851&gt;=('28 Populations and thresholds'!$I$11),"YES"," ")</f>
        <v>YES</v>
      </c>
      <c r="K851" s="272" t="str">
        <f>IF(J851="YES"," ",IF(D851&gt;=('28 Populations and thresholds'!$I$11)*0.25,"YES"))</f>
        <v xml:space="preserve"> </v>
      </c>
      <c r="L851" s="272" t="b">
        <f>OR('28 Populations and thresholds'!$J$11="CR",'28 Populations and thresholds'!$J$11="EN",'28 Populations and thresholds'!$J$11="VU")</f>
        <v>0</v>
      </c>
      <c r="M851" s="273">
        <f>D851/'28 Populations and thresholds'!$H$11</f>
        <v>0.02</v>
      </c>
      <c r="N851" s="263" t="str">
        <f t="shared" si="54"/>
        <v xml:space="preserve"> </v>
      </c>
      <c r="O851" s="275"/>
      <c r="P851" s="263" t="str">
        <f t="shared" si="55"/>
        <v xml:space="preserve"> </v>
      </c>
    </row>
    <row r="852" spans="1:16" x14ac:dyDescent="0.2">
      <c r="A852" s="143" t="s">
        <v>1314</v>
      </c>
      <c r="B852" s="40" t="s">
        <v>1356</v>
      </c>
      <c r="C852" s="4" t="s">
        <v>3545</v>
      </c>
      <c r="D852" s="41">
        <v>931</v>
      </c>
      <c r="E852" s="47" t="s">
        <v>1332</v>
      </c>
      <c r="F852" s="263" t="str">
        <f t="shared" si="52"/>
        <v xml:space="preserve"> </v>
      </c>
      <c r="G852" s="143" t="s">
        <v>15</v>
      </c>
      <c r="H852" s="143" t="s">
        <v>1315</v>
      </c>
      <c r="I852" s="263" t="str">
        <f t="shared" si="53"/>
        <v xml:space="preserve"> </v>
      </c>
      <c r="J852" s="38" t="str">
        <f>IF(D852&gt;=('28 Populations and thresholds'!$I$71),"YES"," ")</f>
        <v>YES</v>
      </c>
      <c r="K852" s="38" t="str">
        <f>IF(J852="YES"," ",IF(D852&gt;=('28 Populations and thresholds'!$I$71)*0.25,"YES"))</f>
        <v xml:space="preserve"> </v>
      </c>
      <c r="L852" s="38" t="b">
        <f>OR('28 Populations and thresholds'!$J$71="CR",'28 Populations and thresholds'!$J$71="EN",'28 Populations and thresholds'!$J$71="VU")</f>
        <v>0</v>
      </c>
      <c r="M852" s="75">
        <f>D852/'28 Populations and thresholds'!$H$71</f>
        <v>1.5516666666666666E-2</v>
      </c>
      <c r="N852" s="263" t="str">
        <f t="shared" si="54"/>
        <v xml:space="preserve"> </v>
      </c>
      <c r="O852" s="9"/>
      <c r="P852" s="263" t="str">
        <f t="shared" si="55"/>
        <v xml:space="preserve"> </v>
      </c>
    </row>
    <row r="853" spans="1:16" x14ac:dyDescent="0.2">
      <c r="A853" s="275" t="s">
        <v>1314</v>
      </c>
      <c r="B853" s="269" t="s">
        <v>4055</v>
      </c>
      <c r="C853" s="269" t="s">
        <v>3719</v>
      </c>
      <c r="D853" s="279">
        <v>38</v>
      </c>
      <c r="E853" s="274">
        <v>1995</v>
      </c>
      <c r="F853" s="263" t="str">
        <f t="shared" si="52"/>
        <v xml:space="preserve"> </v>
      </c>
      <c r="G853" s="275" t="s">
        <v>4019</v>
      </c>
      <c r="H853" s="275"/>
      <c r="I853" s="263" t="str">
        <f t="shared" si="53"/>
        <v xml:space="preserve"> </v>
      </c>
      <c r="J853" s="272" t="str">
        <f>IF(D853&gt;=('28 Populations and thresholds'!$I$32),"YES"," ")</f>
        <v>YES</v>
      </c>
      <c r="K853" s="272" t="str">
        <f>IF(J853="YES"," ",IF(D853&gt;=('28 Populations and thresholds'!$I$32)*0.25,"YES"))</f>
        <v xml:space="preserve"> </v>
      </c>
      <c r="L853" s="272" t="b">
        <f>OR('28 Populations and thresholds'!$J$32="CR",'28 Populations and thresholds'!$J$32="EN",'28 Populations and thresholds'!$J$32="VU")</f>
        <v>1</v>
      </c>
      <c r="M853" s="273">
        <f>D853/'28 Populations and thresholds'!$H$32</f>
        <v>9.2682926829268288E-3</v>
      </c>
      <c r="N853" s="263" t="str">
        <f t="shared" si="54"/>
        <v xml:space="preserve"> </v>
      </c>
      <c r="O853" s="275"/>
      <c r="P853" s="263" t="str">
        <f t="shared" si="55"/>
        <v xml:space="preserve"> </v>
      </c>
    </row>
    <row r="854" spans="1:16" x14ac:dyDescent="0.2">
      <c r="A854" s="336" t="s">
        <v>1314</v>
      </c>
      <c r="B854" s="337" t="s">
        <v>1680</v>
      </c>
      <c r="C854" s="337" t="s">
        <v>1677</v>
      </c>
      <c r="D854" s="339">
        <v>12</v>
      </c>
      <c r="E854" s="355" t="s">
        <v>74</v>
      </c>
      <c r="F854" s="263" t="str">
        <f t="shared" si="52"/>
        <v xml:space="preserve"> </v>
      </c>
      <c r="G854" s="324" t="s">
        <v>139</v>
      </c>
      <c r="H854" s="324"/>
      <c r="I854" s="263" t="str">
        <f t="shared" si="53"/>
        <v xml:space="preserve"> </v>
      </c>
      <c r="J854" s="321" t="str">
        <f>IF(D854&gt;=('28 Populations and thresholds'!$I$44),"YES"," ")</f>
        <v>YES</v>
      </c>
      <c r="K854" s="321" t="str">
        <f>IF(J854="YES"," ",IF(D854&gt;=('28 Populations and thresholds'!$I$44)*0.25,"YES"))</f>
        <v xml:space="preserve"> </v>
      </c>
      <c r="L854" s="321" t="b">
        <f>OR('28 Populations and thresholds'!$J$44="CR",'28 Populations and thresholds'!$J$44="EN",'28 Populations and thresholds'!$J$44="VU")</f>
        <v>0</v>
      </c>
      <c r="M854" s="322">
        <f>D854/'28 Populations and thresholds'!$H$44</f>
        <v>2.4E-2</v>
      </c>
      <c r="N854" s="263" t="str">
        <f t="shared" si="54"/>
        <v xml:space="preserve"> </v>
      </c>
      <c r="O854" s="361"/>
      <c r="P854" s="263" t="str">
        <f t="shared" si="55"/>
        <v xml:space="preserve"> </v>
      </c>
    </row>
    <row r="855" spans="1:16" x14ac:dyDescent="0.2">
      <c r="A855" s="143" t="s">
        <v>1314</v>
      </c>
      <c r="B855" s="40" t="s">
        <v>1261</v>
      </c>
      <c r="C855" s="4" t="s">
        <v>3452</v>
      </c>
      <c r="D855" s="41">
        <v>1221</v>
      </c>
      <c r="E855" s="46">
        <v>35071</v>
      </c>
      <c r="F855" s="263" t="str">
        <f t="shared" si="52"/>
        <v xml:space="preserve"> </v>
      </c>
      <c r="G855" s="143" t="s">
        <v>21</v>
      </c>
      <c r="H855" s="143" t="s">
        <v>853</v>
      </c>
      <c r="I855" s="263" t="str">
        <f t="shared" si="53"/>
        <v xml:space="preserve"> </v>
      </c>
      <c r="J855" s="38" t="str">
        <f>IF(D855&gt;=('28 Populations and thresholds'!$I$158),"YES"," ")</f>
        <v>YES</v>
      </c>
      <c r="K855" s="38" t="str">
        <f>IF(J855="YES"," ",IF(D855&gt;=('28 Populations and thresholds'!$I$158)*0.25,"YES"))</f>
        <v xml:space="preserve"> </v>
      </c>
      <c r="L855" s="38" t="b">
        <f>OR('28 Populations and thresholds'!$J$158="CR",'28 Populations and thresholds'!$J$158="EN",'28 Populations and thresholds'!$J$158="VU")</f>
        <v>0</v>
      </c>
      <c r="M855" s="75">
        <f>D855/'28 Populations and thresholds'!$H$158</f>
        <v>1.221E-2</v>
      </c>
      <c r="N855" s="263" t="str">
        <f t="shared" si="54"/>
        <v xml:space="preserve"> </v>
      </c>
      <c r="O855" s="9"/>
      <c r="P855" s="263" t="str">
        <f t="shared" si="55"/>
        <v xml:space="preserve"> </v>
      </c>
    </row>
    <row r="856" spans="1:16" x14ac:dyDescent="0.2">
      <c r="A856" s="143" t="s">
        <v>1314</v>
      </c>
      <c r="B856" s="40" t="s">
        <v>1261</v>
      </c>
      <c r="C856" s="4" t="s">
        <v>3748</v>
      </c>
      <c r="D856" s="41">
        <v>450</v>
      </c>
      <c r="E856" s="46">
        <v>33629</v>
      </c>
      <c r="F856" s="263" t="str">
        <f t="shared" si="52"/>
        <v xml:space="preserve"> </v>
      </c>
      <c r="G856" s="143" t="s">
        <v>21</v>
      </c>
      <c r="H856" s="143" t="s">
        <v>853</v>
      </c>
      <c r="I856" s="263" t="str">
        <f t="shared" si="53"/>
        <v xml:space="preserve"> </v>
      </c>
      <c r="J856" s="38" t="str">
        <f>IF(D856&gt;=('28 Populations and thresholds'!$I$156),"YES"," ")</f>
        <v>YES</v>
      </c>
      <c r="K856" s="38" t="str">
        <f>IF(J856="YES"," ",IF(D856&gt;=('28 Populations and thresholds'!$I$156)*0.25,"YES"))</f>
        <v xml:space="preserve"> </v>
      </c>
      <c r="L856" s="38" t="b">
        <f>OR('28 Populations and thresholds'!$J$156="CR",'28 Populations and thresholds'!$J$156="EN",'28 Populations and thresholds'!$J$156="VU")</f>
        <v>0</v>
      </c>
      <c r="M856" s="75">
        <f>D856/'28 Populations and thresholds'!$H$156</f>
        <v>1.7999999999999999E-2</v>
      </c>
      <c r="N856" s="263" t="str">
        <f t="shared" si="54"/>
        <v xml:space="preserve"> </v>
      </c>
      <c r="P856" s="263" t="str">
        <f t="shared" si="55"/>
        <v xml:space="preserve"> </v>
      </c>
    </row>
    <row r="857" spans="1:16" x14ac:dyDescent="0.2">
      <c r="A857" s="267" t="s">
        <v>1314</v>
      </c>
      <c r="B857" s="269" t="s">
        <v>3468</v>
      </c>
      <c r="C857" s="268" t="s">
        <v>3795</v>
      </c>
      <c r="D857" s="270">
        <v>25961</v>
      </c>
      <c r="E857" s="271">
        <v>38117</v>
      </c>
      <c r="F857" s="263" t="str">
        <f t="shared" si="52"/>
        <v xml:space="preserve"> </v>
      </c>
      <c r="G857" s="267" t="s">
        <v>21</v>
      </c>
      <c r="H857" s="267" t="s">
        <v>85</v>
      </c>
      <c r="I857" s="263" t="str">
        <f t="shared" si="53"/>
        <v xml:space="preserve"> </v>
      </c>
      <c r="J857" s="272" t="str">
        <f>IF(D857&gt;=(('28 Populations and thresholds'!$I$176)+('28 Populations and thresholds'!$I$177)),"YES"," ")</f>
        <v>YES</v>
      </c>
      <c r="K857" s="272" t="str">
        <f>IF(J857="YES"," ",IF(D857&gt;=(('28 Populations and thresholds'!$I$176)+('28 Populations and thresholds'!$I$177))*0.25,"YES"))</f>
        <v xml:space="preserve"> </v>
      </c>
      <c r="L857" s="272" t="b">
        <f>OR('28 Populations and thresholds'!$J$176="CR",'28 Populations and thresholds'!$J$176="EN",'28 Populations and thresholds'!$J$176="VU")</f>
        <v>0</v>
      </c>
      <c r="M857" s="273">
        <f>D857/(('28 Populations and thresholds'!$H$176)+('28 Populations and thresholds'!$H$177))</f>
        <v>9.3050179211469533E-2</v>
      </c>
      <c r="N857" s="263" t="str">
        <f t="shared" si="54"/>
        <v xml:space="preserve"> </v>
      </c>
      <c r="O857" s="275" t="s">
        <v>4568</v>
      </c>
      <c r="P857" s="263" t="str">
        <f t="shared" si="55"/>
        <v xml:space="preserve"> </v>
      </c>
    </row>
    <row r="858" spans="1:16" x14ac:dyDescent="0.2">
      <c r="A858" s="275" t="s">
        <v>1314</v>
      </c>
      <c r="B858" s="269" t="s">
        <v>3468</v>
      </c>
      <c r="C858" s="269" t="s">
        <v>3781</v>
      </c>
      <c r="D858" s="279">
        <v>10115</v>
      </c>
      <c r="E858" s="281">
        <v>39114</v>
      </c>
      <c r="F858" s="263" t="str">
        <f t="shared" si="52"/>
        <v xml:space="preserve"> </v>
      </c>
      <c r="G858" s="275"/>
      <c r="H858" s="269" t="s">
        <v>4415</v>
      </c>
      <c r="I858" s="263" t="str">
        <f t="shared" si="53"/>
        <v xml:space="preserve"> </v>
      </c>
      <c r="J858" s="272" t="str">
        <f>IF(D858&gt;=('28 Populations and thresholds'!$I$220),"YES"," ")</f>
        <v>YES</v>
      </c>
      <c r="K858" s="272" t="str">
        <f>IF(J858="YES"," ",IF(D858&gt;=('28 Populations and thresholds'!$I$220)*0.25,"YES"))</f>
        <v xml:space="preserve"> </v>
      </c>
      <c r="L858" s="272" t="b">
        <f>OR('28 Populations and thresholds'!$J$220="CR",'28 Populations and thresholds'!$J$220="EN",'28 Populations and thresholds'!$J$220="VU")</f>
        <v>0</v>
      </c>
      <c r="M858" s="273">
        <f>D858/'28 Populations and thresholds'!$H$220</f>
        <v>1.0114989885010115E-2</v>
      </c>
      <c r="N858" s="263" t="str">
        <f t="shared" si="54"/>
        <v xml:space="preserve"> </v>
      </c>
      <c r="O858" s="275"/>
      <c r="P858" s="263" t="str">
        <f t="shared" si="55"/>
        <v xml:space="preserve"> </v>
      </c>
    </row>
    <row r="859" spans="1:16" x14ac:dyDescent="0.2">
      <c r="A859" s="275" t="s">
        <v>1314</v>
      </c>
      <c r="B859" s="269" t="s">
        <v>3468</v>
      </c>
      <c r="C859" s="269" t="s">
        <v>3652</v>
      </c>
      <c r="D859" s="279">
        <v>984</v>
      </c>
      <c r="E859" s="274">
        <v>2007</v>
      </c>
      <c r="F859" s="263" t="str">
        <f t="shared" si="52"/>
        <v xml:space="preserve"> </v>
      </c>
      <c r="G859" s="275" t="s">
        <v>139</v>
      </c>
      <c r="H859" s="275" t="s">
        <v>3388</v>
      </c>
      <c r="I859" s="263" t="str">
        <f t="shared" si="53"/>
        <v xml:space="preserve"> </v>
      </c>
      <c r="J859" s="272" t="str">
        <f>IF(D859&gt;=('28 Populations and thresholds'!$I$112),"YES"," ")</f>
        <v>YES</v>
      </c>
      <c r="K859" s="272" t="str">
        <f>IF(J859="YES"," ",IF(D859&gt;=('28 Populations and thresholds'!$I$112)*0.25,"YES"))</f>
        <v xml:space="preserve"> </v>
      </c>
      <c r="L859" s="272" t="b">
        <f>OR('28 Populations and thresholds'!$J$112="CR",'28 Populations and thresholds'!$J$112="EN",'28 Populations and thresholds'!$J$112="VU")</f>
        <v>0</v>
      </c>
      <c r="M859" s="273">
        <f>D859/'28 Populations and thresholds'!$H$112</f>
        <v>9.8399999999999998E-3</v>
      </c>
      <c r="N859" s="263" t="str">
        <f t="shared" si="54"/>
        <v xml:space="preserve"> </v>
      </c>
      <c r="O859" s="269"/>
      <c r="P859" s="263" t="str">
        <f t="shared" si="55"/>
        <v xml:space="preserve"> </v>
      </c>
    </row>
    <row r="860" spans="1:16" x14ac:dyDescent="0.2">
      <c r="A860" s="267" t="s">
        <v>1314</v>
      </c>
      <c r="B860" s="269" t="s">
        <v>3468</v>
      </c>
      <c r="C860" s="269" t="s">
        <v>3467</v>
      </c>
      <c r="D860" s="279">
        <v>8070</v>
      </c>
      <c r="E860" s="274">
        <v>2007</v>
      </c>
      <c r="F860" s="263" t="str">
        <f t="shared" si="52"/>
        <v xml:space="preserve"> </v>
      </c>
      <c r="G860" s="275" t="s">
        <v>139</v>
      </c>
      <c r="H860" s="275" t="s">
        <v>3388</v>
      </c>
      <c r="I860" s="263" t="str">
        <f t="shared" si="53"/>
        <v xml:space="preserve"> </v>
      </c>
      <c r="J860" s="272" t="str">
        <f>IF(D860&gt;=('28 Populations and thresholds'!$I$180),"YES"," ")</f>
        <v>YES</v>
      </c>
      <c r="K860" s="272" t="str">
        <f>IF(J860="YES"," ",IF(D860&gt;=('28 Populations and thresholds'!$I$180)*0.25,"YES"))</f>
        <v xml:space="preserve"> </v>
      </c>
      <c r="L860" s="272" t="b">
        <f>OR('28 Populations and thresholds'!$J$180="CR",'28 Populations and thresholds'!$J$180="EN",'28 Populations and thresholds'!$J$180="VU")</f>
        <v>0</v>
      </c>
      <c r="M860" s="273">
        <f>D860/'28 Populations and thresholds'!$H$180</f>
        <v>8.0699999999999994E-2</v>
      </c>
      <c r="N860" s="263" t="str">
        <f t="shared" si="54"/>
        <v xml:space="preserve"> </v>
      </c>
      <c r="O860" s="269"/>
      <c r="P860" s="263" t="str">
        <f t="shared" si="55"/>
        <v xml:space="preserve"> </v>
      </c>
    </row>
    <row r="861" spans="1:16" x14ac:dyDescent="0.2">
      <c r="A861" s="275" t="s">
        <v>1314</v>
      </c>
      <c r="B861" s="269" t="s">
        <v>3468</v>
      </c>
      <c r="C861" s="269" t="s">
        <v>3590</v>
      </c>
      <c r="D861" s="279">
        <v>7000</v>
      </c>
      <c r="E861" s="274">
        <v>2007</v>
      </c>
      <c r="F861" s="263" t="str">
        <f t="shared" si="52"/>
        <v xml:space="preserve"> </v>
      </c>
      <c r="G861" s="275" t="s">
        <v>139</v>
      </c>
      <c r="H861" s="275" t="s">
        <v>3388</v>
      </c>
      <c r="I861" s="263" t="str">
        <f t="shared" si="53"/>
        <v xml:space="preserve"> </v>
      </c>
      <c r="J861" s="272" t="str">
        <f>IF(D861&gt;=('28 Populations and thresholds'!$I$85),"YES"," ")</f>
        <v>YES</v>
      </c>
      <c r="K861" s="272" t="str">
        <f>IF(J861="YES"," ",IF(D861&gt;=('28 Populations and thresholds'!$I$85)*0.25,"YES"))</f>
        <v xml:space="preserve"> </v>
      </c>
      <c r="L861" s="272" t="b">
        <f>OR('28 Populations and thresholds'!$J$85="CR",'28 Populations and thresholds'!$J$85="EN",'28 Populations and thresholds'!$J$85="VU")</f>
        <v>0</v>
      </c>
      <c r="M861" s="273">
        <f>D861/'28 Populations and thresholds'!$H$85</f>
        <v>7.8651685393258425E-2</v>
      </c>
      <c r="N861" s="263" t="str">
        <f t="shared" si="54"/>
        <v xml:space="preserve"> </v>
      </c>
      <c r="O861" s="269"/>
      <c r="P861" s="263" t="str">
        <f t="shared" si="55"/>
        <v xml:space="preserve"> </v>
      </c>
    </row>
    <row r="862" spans="1:16" x14ac:dyDescent="0.2">
      <c r="A862" s="267" t="s">
        <v>1314</v>
      </c>
      <c r="B862" s="269" t="s">
        <v>3468</v>
      </c>
      <c r="C862" s="269" t="s">
        <v>3451</v>
      </c>
      <c r="D862" s="270">
        <v>5801</v>
      </c>
      <c r="E862" s="271">
        <v>38117</v>
      </c>
      <c r="F862" s="263" t="str">
        <f t="shared" si="52"/>
        <v xml:space="preserve"> </v>
      </c>
      <c r="G862" s="267" t="s">
        <v>21</v>
      </c>
      <c r="H862" s="267" t="s">
        <v>85</v>
      </c>
      <c r="I862" s="263" t="str">
        <f t="shared" si="53"/>
        <v xml:space="preserve"> </v>
      </c>
      <c r="J862" s="272" t="str">
        <f>IF(D862&gt;=('28 Populations and thresholds'!$I$154),"YES"," ")</f>
        <v>YES</v>
      </c>
      <c r="K862" s="272" t="str">
        <f>IF(J862="YES"," ",IF(D862&gt;=('28 Populations and thresholds'!$I$154)*0.25,"YES"))</f>
        <v xml:space="preserve"> </v>
      </c>
      <c r="L862" s="272" t="b">
        <f>OR('28 Populations and thresholds'!$J$154="CR",'28 Populations and thresholds'!$J$154="EN",'28 Populations and thresholds'!$J$154="VU")</f>
        <v>0</v>
      </c>
      <c r="M862" s="273">
        <f>D862/'28 Populations and thresholds'!$H$154</f>
        <v>5.5778846153846151E-2</v>
      </c>
      <c r="N862" s="263" t="str">
        <f t="shared" si="54"/>
        <v xml:space="preserve"> </v>
      </c>
      <c r="O862" s="269"/>
      <c r="P862" s="263" t="str">
        <f t="shared" si="55"/>
        <v xml:space="preserve"> </v>
      </c>
    </row>
    <row r="863" spans="1:16" x14ac:dyDescent="0.2">
      <c r="A863" s="267" t="s">
        <v>1314</v>
      </c>
      <c r="B863" s="269" t="s">
        <v>3468</v>
      </c>
      <c r="C863" s="269" t="s">
        <v>3459</v>
      </c>
      <c r="D863" s="270">
        <v>877</v>
      </c>
      <c r="E863" s="271">
        <v>38117</v>
      </c>
      <c r="F863" s="263" t="str">
        <f t="shared" si="52"/>
        <v xml:space="preserve"> </v>
      </c>
      <c r="G863" s="267" t="s">
        <v>21</v>
      </c>
      <c r="H863" s="267" t="s">
        <v>85</v>
      </c>
      <c r="I863" s="263" t="str">
        <f t="shared" si="53"/>
        <v xml:space="preserve"> </v>
      </c>
      <c r="J863" s="272" t="str">
        <f>IF(D863&gt;=(('28 Populations and thresholds'!$I$160)+('28 Populations and thresholds'!$I$163)),"YES"," ")</f>
        <v>YES</v>
      </c>
      <c r="K863" s="272" t="str">
        <f>IF(J863="YES"," ",IF(D863&gt;=(('28 Populations and thresholds'!$I$160)+('28 Populations and thresholds'!$I$163))*0.25,"YES"))</f>
        <v xml:space="preserve"> </v>
      </c>
      <c r="L863" s="272" t="b">
        <f>OR('28 Populations and thresholds'!$J$160="CR",'28 Populations and thresholds'!$J$160="EN",'28 Populations and thresholds'!$J$160="VU")</f>
        <v>0</v>
      </c>
      <c r="M863" s="273">
        <f>D863/(('28 Populations and thresholds'!$H$160)+('28 Populations and thresholds'!$H$163))</f>
        <v>2.2779220779220778E-2</v>
      </c>
      <c r="N863" s="263" t="str">
        <f t="shared" si="54"/>
        <v xml:space="preserve"> </v>
      </c>
      <c r="O863" s="282" t="s">
        <v>4563</v>
      </c>
      <c r="P863" s="263" t="str">
        <f t="shared" si="55"/>
        <v xml:space="preserve"> </v>
      </c>
    </row>
    <row r="864" spans="1:16" x14ac:dyDescent="0.2">
      <c r="A864" s="275" t="s">
        <v>1314</v>
      </c>
      <c r="B864" s="269" t="s">
        <v>3468</v>
      </c>
      <c r="C864" s="269" t="s">
        <v>3521</v>
      </c>
      <c r="D864" s="279">
        <v>13</v>
      </c>
      <c r="E864" s="281">
        <v>39114</v>
      </c>
      <c r="F864" s="263" t="str">
        <f t="shared" si="52"/>
        <v xml:space="preserve"> </v>
      </c>
      <c r="G864" s="275"/>
      <c r="H864" s="269" t="s">
        <v>4415</v>
      </c>
      <c r="I864" s="263" t="str">
        <f t="shared" si="53"/>
        <v xml:space="preserve"> </v>
      </c>
      <c r="J864" s="272" t="str">
        <f>IF(D864&gt;=('28 Populations and thresholds'!$I$57),"YES"," ")</f>
        <v>YES</v>
      </c>
      <c r="K864" s="272" t="str">
        <f>IF(J864="YES"," ",IF(D864&gt;=('28 Populations and thresholds'!$I$57)*0.25,"YES"))</f>
        <v xml:space="preserve"> </v>
      </c>
      <c r="L864" s="272" t="b">
        <f>OR('28 Populations and thresholds'!$J$57="CR",'28 Populations and thresholds'!$J$57="EN",'28 Populations and thresholds'!$J$57="VU")</f>
        <v>0</v>
      </c>
      <c r="M864" s="273">
        <f>D864/'28 Populations and thresholds'!$H$57</f>
        <v>4.3333333333333331E-3</v>
      </c>
      <c r="N864" s="263" t="str">
        <f t="shared" si="54"/>
        <v xml:space="preserve"> </v>
      </c>
      <c r="O864" s="275"/>
      <c r="P864" s="263" t="str">
        <f t="shared" si="55"/>
        <v xml:space="preserve"> </v>
      </c>
    </row>
    <row r="865" spans="1:21" x14ac:dyDescent="0.2">
      <c r="A865" s="275" t="s">
        <v>1314</v>
      </c>
      <c r="B865" s="269" t="s">
        <v>3468</v>
      </c>
      <c r="C865" s="280" t="s">
        <v>3607</v>
      </c>
      <c r="D865" s="279">
        <v>8560</v>
      </c>
      <c r="E865" s="274">
        <v>2007</v>
      </c>
      <c r="F865" s="263" t="str">
        <f t="shared" si="52"/>
        <v xml:space="preserve"> </v>
      </c>
      <c r="G865" s="275" t="s">
        <v>139</v>
      </c>
      <c r="H865" s="275" t="s">
        <v>3388</v>
      </c>
      <c r="I865" s="263" t="str">
        <f t="shared" si="53"/>
        <v xml:space="preserve"> </v>
      </c>
      <c r="J865" s="272" t="str">
        <f>IF(D865&gt;=('28 Populations and thresholds'!$I$92),"YES"," ")</f>
        <v>YES</v>
      </c>
      <c r="K865" s="272" t="str">
        <f>IF(J865="YES"," ",IF(D865&gt;=('28 Populations and thresholds'!$I$92)*0.25,"YES"))</f>
        <v xml:space="preserve"> </v>
      </c>
      <c r="L865" s="272" t="b">
        <f>OR('28 Populations and thresholds'!$J$92="CR",'28 Populations and thresholds'!$J$92="EN",'28 Populations and thresholds'!$J$92="VU")</f>
        <v>0</v>
      </c>
      <c r="M865" s="273">
        <f>D865/'28 Populations and thresholds'!$H$92</f>
        <v>2.8533333333333334E-2</v>
      </c>
      <c r="N865" s="263" t="str">
        <f t="shared" si="54"/>
        <v xml:space="preserve"> </v>
      </c>
      <c r="O865" s="269"/>
      <c r="P865" s="263" t="str">
        <f t="shared" si="55"/>
        <v xml:space="preserve"> </v>
      </c>
    </row>
    <row r="866" spans="1:21" x14ac:dyDescent="0.2">
      <c r="A866" s="275" t="s">
        <v>1314</v>
      </c>
      <c r="B866" s="269" t="s">
        <v>3468</v>
      </c>
      <c r="C866" s="269" t="s">
        <v>3644</v>
      </c>
      <c r="D866" s="279">
        <v>750</v>
      </c>
      <c r="E866" s="274">
        <v>2007</v>
      </c>
      <c r="F866" s="263" t="str">
        <f t="shared" si="52"/>
        <v xml:space="preserve"> </v>
      </c>
      <c r="G866" s="275" t="s">
        <v>139</v>
      </c>
      <c r="H866" s="275" t="s">
        <v>3388</v>
      </c>
      <c r="I866" s="263" t="str">
        <f t="shared" si="53"/>
        <v xml:space="preserve"> </v>
      </c>
      <c r="J866" s="272" t="str">
        <f>IF(D866&gt;=('28 Populations and thresholds'!$I$109),"YES"," ")</f>
        <v>YES</v>
      </c>
      <c r="K866" s="272" t="str">
        <f>IF(J866="YES"," ",IF(D866&gt;=('28 Populations and thresholds'!$I$109)*0.25,"YES"))</f>
        <v xml:space="preserve"> </v>
      </c>
      <c r="L866" s="272" t="b">
        <f>OR('28 Populations and thresholds'!$J$109="CR",'28 Populations and thresholds'!$J$109="EN",'28 Populations and thresholds'!$J$109="VU")</f>
        <v>0</v>
      </c>
      <c r="M866" s="273">
        <f>D866/'28 Populations and thresholds'!$H$109</f>
        <v>0.03</v>
      </c>
      <c r="N866" s="263" t="str">
        <f t="shared" si="54"/>
        <v xml:space="preserve"> </v>
      </c>
      <c r="O866" s="269"/>
      <c r="P866" s="263" t="str">
        <f t="shared" si="55"/>
        <v xml:space="preserve"> </v>
      </c>
      <c r="Q866" s="4"/>
      <c r="R866" s="4"/>
      <c r="S866" s="4"/>
      <c r="T866" s="4"/>
      <c r="U866" s="4"/>
    </row>
    <row r="867" spans="1:21" x14ac:dyDescent="0.2">
      <c r="A867" s="12" t="s">
        <v>1314</v>
      </c>
      <c r="B867" s="40" t="s">
        <v>4617</v>
      </c>
      <c r="C867" s="4" t="s">
        <v>3719</v>
      </c>
      <c r="D867" s="5">
        <v>104</v>
      </c>
      <c r="E867" s="148">
        <v>32964</v>
      </c>
      <c r="F867" s="263" t="str">
        <f t="shared" si="52"/>
        <v xml:space="preserve"> </v>
      </c>
      <c r="G867" s="13" t="s">
        <v>4019</v>
      </c>
      <c r="I867" s="263" t="str">
        <f t="shared" si="53"/>
        <v xml:space="preserve"> </v>
      </c>
      <c r="J867" s="38" t="str">
        <f>IF(D867&gt;=('28 Populations and thresholds'!$I$32),"YES"," ")</f>
        <v>YES</v>
      </c>
      <c r="K867" s="38" t="str">
        <f>IF(J867="YES"," ",IF(D867&gt;=('28 Populations and thresholds'!$I$32)*0.25,"YES"))</f>
        <v xml:space="preserve"> </v>
      </c>
      <c r="L867" s="38" t="b">
        <f>OR('28 Populations and thresholds'!$J$32="CR",'28 Populations and thresholds'!$J$32="EN",'28 Populations and thresholds'!$J$32="VU")</f>
        <v>1</v>
      </c>
      <c r="M867" s="75">
        <f>D867/'28 Populations and thresholds'!$H$32</f>
        <v>2.5365853658536587E-2</v>
      </c>
      <c r="N867" s="263" t="str">
        <f t="shared" si="54"/>
        <v xml:space="preserve"> </v>
      </c>
      <c r="P867" s="263" t="str">
        <f t="shared" si="55"/>
        <v xml:space="preserve"> </v>
      </c>
    </row>
    <row r="868" spans="1:21" x14ac:dyDescent="0.2">
      <c r="A868" s="143" t="s">
        <v>1314</v>
      </c>
      <c r="B868" s="40" t="s">
        <v>4617</v>
      </c>
      <c r="C868" s="4" t="s">
        <v>3452</v>
      </c>
      <c r="D868" s="41">
        <v>2000</v>
      </c>
      <c r="E868" s="46">
        <v>34718</v>
      </c>
      <c r="F868" s="263" t="str">
        <f t="shared" si="52"/>
        <v xml:space="preserve"> </v>
      </c>
      <c r="G868" s="143" t="s">
        <v>21</v>
      </c>
      <c r="H868" s="143" t="s">
        <v>853</v>
      </c>
      <c r="I868" s="263" t="str">
        <f t="shared" si="53"/>
        <v xml:space="preserve"> </v>
      </c>
      <c r="J868" s="38" t="str">
        <f>IF(D868&gt;=('28 Populations and thresholds'!$I$158),"YES"," ")</f>
        <v>YES</v>
      </c>
      <c r="K868" s="38" t="str">
        <f>IF(J868="YES"," ",IF(D868&gt;=('28 Populations and thresholds'!$I$158)*0.25,"YES"))</f>
        <v xml:space="preserve"> </v>
      </c>
      <c r="L868" s="38" t="b">
        <f>OR('28 Populations and thresholds'!$J$158="CR",'28 Populations and thresholds'!$J$158="EN",'28 Populations and thresholds'!$J$158="VU")</f>
        <v>0</v>
      </c>
      <c r="M868" s="75">
        <f>D868/'28 Populations and thresholds'!$H$158</f>
        <v>0.02</v>
      </c>
      <c r="N868" s="263" t="str">
        <f t="shared" si="54"/>
        <v xml:space="preserve"> </v>
      </c>
      <c r="O868" s="9"/>
      <c r="P868" s="263" t="str">
        <f t="shared" si="55"/>
        <v xml:space="preserve"> </v>
      </c>
    </row>
    <row r="869" spans="1:21" x14ac:dyDescent="0.2">
      <c r="A869" s="143" t="s">
        <v>1314</v>
      </c>
      <c r="B869" s="40" t="s">
        <v>4617</v>
      </c>
      <c r="C869" s="4" t="s">
        <v>3748</v>
      </c>
      <c r="D869" s="41">
        <v>290</v>
      </c>
      <c r="E869" s="46">
        <v>35071</v>
      </c>
      <c r="F869" s="263" t="str">
        <f t="shared" si="52"/>
        <v xml:space="preserve"> </v>
      </c>
      <c r="G869" s="143" t="s">
        <v>21</v>
      </c>
      <c r="H869" s="143" t="s">
        <v>853</v>
      </c>
      <c r="I869" s="263" t="str">
        <f t="shared" si="53"/>
        <v xml:space="preserve"> </v>
      </c>
      <c r="J869" s="38" t="str">
        <f>IF(D869&gt;=('28 Populations and thresholds'!$I$156),"YES"," ")</f>
        <v>YES</v>
      </c>
      <c r="K869" s="38" t="str">
        <f>IF(J869="YES"," ",IF(D869&gt;=('28 Populations and thresholds'!$I$156)*0.25,"YES"))</f>
        <v xml:space="preserve"> </v>
      </c>
      <c r="L869" s="38" t="b">
        <f>OR('28 Populations and thresholds'!$J$156="CR",'28 Populations and thresholds'!$J$156="EN",'28 Populations and thresholds'!$J$156="VU")</f>
        <v>0</v>
      </c>
      <c r="M869" s="75">
        <f>D869/'28 Populations and thresholds'!$H$156</f>
        <v>1.1599999999999999E-2</v>
      </c>
      <c r="N869" s="263" t="str">
        <f t="shared" si="54"/>
        <v xml:space="preserve"> </v>
      </c>
      <c r="O869" s="9"/>
      <c r="P869" s="263" t="str">
        <f t="shared" si="55"/>
        <v xml:space="preserve"> </v>
      </c>
    </row>
    <row r="870" spans="1:21" x14ac:dyDescent="0.2">
      <c r="A870" s="143" t="s">
        <v>1314</v>
      </c>
      <c r="B870" s="40" t="s">
        <v>4617</v>
      </c>
      <c r="C870" s="4" t="s">
        <v>3745</v>
      </c>
      <c r="D870" s="41">
        <v>1185</v>
      </c>
      <c r="E870" s="46">
        <v>35071</v>
      </c>
      <c r="F870" s="263" t="str">
        <f t="shared" si="52"/>
        <v xml:space="preserve"> </v>
      </c>
      <c r="G870" s="143" t="s">
        <v>21</v>
      </c>
      <c r="H870" s="143" t="s">
        <v>853</v>
      </c>
      <c r="I870" s="263" t="str">
        <f t="shared" si="53"/>
        <v xml:space="preserve"> </v>
      </c>
      <c r="J870" s="38" t="str">
        <f>IF(D870&gt;=('28 Populations and thresholds'!$I$152),"YES"," ")</f>
        <v>YES</v>
      </c>
      <c r="K870" s="38" t="str">
        <f>IF(J870="YES"," ",IF(D870&gt;=('28 Populations and thresholds'!$I$152)*0.25,"YES"))</f>
        <v xml:space="preserve"> </v>
      </c>
      <c r="L870" s="38" t="b">
        <f>OR('28 Populations and thresholds'!$J$152="CR",'28 Populations and thresholds'!$J$152="EN",'28 Populations and thresholds'!$J$152="VU")</f>
        <v>0</v>
      </c>
      <c r="M870" s="75">
        <f>D870/'28 Populations and thresholds'!$H$152</f>
        <v>1.1849999999999999E-2</v>
      </c>
      <c r="N870" s="263" t="str">
        <f t="shared" si="54"/>
        <v xml:space="preserve"> </v>
      </c>
      <c r="P870" s="263" t="str">
        <f t="shared" si="55"/>
        <v xml:space="preserve"> </v>
      </c>
      <c r="Q870" s="4"/>
      <c r="R870" s="4"/>
      <c r="S870" s="4"/>
      <c r="T870" s="4"/>
      <c r="U870" s="4"/>
    </row>
    <row r="871" spans="1:21" x14ac:dyDescent="0.2">
      <c r="A871" s="275" t="s">
        <v>1314</v>
      </c>
      <c r="B871" s="269" t="s">
        <v>1357</v>
      </c>
      <c r="C871" s="269" t="s">
        <v>3676</v>
      </c>
      <c r="D871" s="279">
        <v>37</v>
      </c>
      <c r="E871" s="274">
        <v>1991</v>
      </c>
      <c r="F871" s="263" t="str">
        <f t="shared" si="52"/>
        <v xml:space="preserve"> </v>
      </c>
      <c r="G871" s="275" t="s">
        <v>139</v>
      </c>
      <c r="H871" s="275" t="s">
        <v>3388</v>
      </c>
      <c r="I871" s="263" t="str">
        <f t="shared" si="53"/>
        <v xml:space="preserve"> </v>
      </c>
      <c r="J871" s="272" t="str">
        <f>IF(D871&gt;=('28 Populations and thresholds'!$I$96),"YES"," ")</f>
        <v>YES</v>
      </c>
      <c r="K871" s="272" t="str">
        <f>IF(J871="YES"," ",IF(D871&gt;=('28 Populations and thresholds'!$I$96)*0.25,"YES"))</f>
        <v xml:space="preserve"> </v>
      </c>
      <c r="L871" s="272" t="b">
        <f>OR('28 Populations and thresholds'!$J$96="CR",'28 Populations and thresholds'!$J$96="EN",'28 Populations and thresholds'!$J$96="VU")</f>
        <v>1</v>
      </c>
      <c r="M871" s="273">
        <f>D871/'28 Populations and thresholds'!$H$96</f>
        <v>3.6999999999999998E-2</v>
      </c>
      <c r="N871" s="263" t="str">
        <f t="shared" si="54"/>
        <v xml:space="preserve"> </v>
      </c>
      <c r="O871" s="275"/>
      <c r="P871" s="263" t="str">
        <f t="shared" si="55"/>
        <v xml:space="preserve"> </v>
      </c>
    </row>
    <row r="872" spans="1:21" x14ac:dyDescent="0.2">
      <c r="A872" s="12" t="s">
        <v>1314</v>
      </c>
      <c r="B872" s="9" t="s">
        <v>3430</v>
      </c>
      <c r="C872" s="4" t="s">
        <v>3545</v>
      </c>
      <c r="D872" s="5">
        <v>1071</v>
      </c>
      <c r="E872" s="104">
        <v>2003</v>
      </c>
      <c r="F872" s="263" t="str">
        <f t="shared" si="52"/>
        <v xml:space="preserve"> </v>
      </c>
      <c r="G872" s="12" t="s">
        <v>139</v>
      </c>
      <c r="H872" s="12" t="s">
        <v>3388</v>
      </c>
      <c r="I872" s="263" t="str">
        <f t="shared" si="53"/>
        <v xml:space="preserve"> </v>
      </c>
      <c r="J872" s="38" t="str">
        <f>IF(D872&gt;=('28 Populations and thresholds'!$I$71),"YES"," ")</f>
        <v>YES</v>
      </c>
      <c r="K872" s="38" t="str">
        <f>IF(J872="YES"," ",IF(D872&gt;=('28 Populations and thresholds'!$I$71)*0.25,"YES"))</f>
        <v xml:space="preserve"> </v>
      </c>
      <c r="L872" s="38" t="b">
        <f>OR('28 Populations and thresholds'!$J$71="CR",'28 Populations and thresholds'!$J$71="EN",'28 Populations and thresholds'!$J$71="VU")</f>
        <v>0</v>
      </c>
      <c r="M872" s="75">
        <f>D872/'28 Populations and thresholds'!$H$71</f>
        <v>1.7850000000000001E-2</v>
      </c>
      <c r="N872" s="263" t="str">
        <f t="shared" si="54"/>
        <v xml:space="preserve"> </v>
      </c>
      <c r="O872" s="9"/>
      <c r="P872" s="263" t="str">
        <f t="shared" si="55"/>
        <v xml:space="preserve"> </v>
      </c>
    </row>
    <row r="873" spans="1:21" x14ac:dyDescent="0.2">
      <c r="A873" s="12" t="s">
        <v>1314</v>
      </c>
      <c r="B873" s="4" t="s">
        <v>3430</v>
      </c>
      <c r="C873" s="115" t="s">
        <v>3425</v>
      </c>
      <c r="D873" s="5">
        <v>134</v>
      </c>
      <c r="E873" s="104">
        <v>2003</v>
      </c>
      <c r="F873" s="263" t="str">
        <f t="shared" si="52"/>
        <v xml:space="preserve"> </v>
      </c>
      <c r="G873" s="13" t="s">
        <v>139</v>
      </c>
      <c r="H873" s="13" t="s">
        <v>3388</v>
      </c>
      <c r="I873" s="263" t="str">
        <f t="shared" si="53"/>
        <v xml:space="preserve"> </v>
      </c>
      <c r="J873" s="38" t="str">
        <f>IF(D873&gt;=('28 Populations and thresholds'!$I$120),"YES"," ")</f>
        <v>YES</v>
      </c>
      <c r="K873" s="38" t="str">
        <f>IF(J873="YES"," ",IF(D873&gt;=('28 Populations and thresholds'!$I$120)*0.25,"YES"))</f>
        <v xml:space="preserve"> </v>
      </c>
      <c r="L873" s="38" t="b">
        <f>OR('28 Populations and thresholds'!$J$120="CR",'28 Populations and thresholds'!$J$120="EN",'28 Populations and thresholds'!$J$120="VU")</f>
        <v>0</v>
      </c>
      <c r="M873" s="75">
        <f>D873/'28 Populations and thresholds'!$H$120</f>
        <v>0.13400000000000001</v>
      </c>
      <c r="N873" s="263" t="str">
        <f t="shared" si="54"/>
        <v xml:space="preserve"> </v>
      </c>
      <c r="P873" s="263" t="str">
        <f t="shared" si="55"/>
        <v xml:space="preserve"> </v>
      </c>
    </row>
    <row r="874" spans="1:21" x14ac:dyDescent="0.2">
      <c r="A874" s="12" t="s">
        <v>1314</v>
      </c>
      <c r="B874" s="9" t="s">
        <v>3430</v>
      </c>
      <c r="C874" s="4" t="s">
        <v>3552</v>
      </c>
      <c r="D874" s="5">
        <v>1127</v>
      </c>
      <c r="E874" s="104">
        <v>2004</v>
      </c>
      <c r="F874" s="263" t="str">
        <f t="shared" si="52"/>
        <v xml:space="preserve"> </v>
      </c>
      <c r="G874" s="12" t="s">
        <v>139</v>
      </c>
      <c r="H874" s="12" t="s">
        <v>3388</v>
      </c>
      <c r="I874" s="263" t="str">
        <f t="shared" si="53"/>
        <v xml:space="preserve"> </v>
      </c>
      <c r="J874" s="38" t="str">
        <f>IF(D874&gt;=('28 Populations and thresholds'!$I$77),"YES"," ")</f>
        <v>YES</v>
      </c>
      <c r="K874" s="38" t="str">
        <f>IF(J874="YES"," ",IF(D874&gt;=('28 Populations and thresholds'!$I$77)*0.25,"YES"))</f>
        <v xml:space="preserve"> </v>
      </c>
      <c r="L874" s="38" t="b">
        <f>OR('28 Populations and thresholds'!$J$77="CR",'28 Populations and thresholds'!$J$77="EN",'28 Populations and thresholds'!$J$77="VU")</f>
        <v>0</v>
      </c>
      <c r="M874" s="75">
        <f>D874/'28 Populations and thresholds'!$H$77</f>
        <v>1.1270000000000001E-2</v>
      </c>
      <c r="N874" s="263" t="str">
        <f t="shared" si="54"/>
        <v xml:space="preserve"> </v>
      </c>
      <c r="O874" s="9"/>
      <c r="P874" s="263" t="str">
        <f t="shared" si="55"/>
        <v xml:space="preserve"> </v>
      </c>
    </row>
    <row r="875" spans="1:21" x14ac:dyDescent="0.2">
      <c r="A875" s="267" t="s">
        <v>1314</v>
      </c>
      <c r="B875" s="268" t="s">
        <v>1358</v>
      </c>
      <c r="C875" s="269" t="s">
        <v>3545</v>
      </c>
      <c r="D875" s="298">
        <v>3880</v>
      </c>
      <c r="E875" s="294" t="s">
        <v>1359</v>
      </c>
      <c r="F875" s="263" t="str">
        <f t="shared" si="52"/>
        <v xml:space="preserve"> </v>
      </c>
      <c r="G875" s="267" t="s">
        <v>15</v>
      </c>
      <c r="H875" s="267" t="s">
        <v>1324</v>
      </c>
      <c r="I875" s="263" t="str">
        <f t="shared" si="53"/>
        <v xml:space="preserve"> </v>
      </c>
      <c r="J875" s="272" t="str">
        <f>IF(D875&gt;=('28 Populations and thresholds'!$I$71),"YES"," ")</f>
        <v>YES</v>
      </c>
      <c r="K875" s="272" t="str">
        <f>IF(J875="YES"," ",IF(D875&gt;=('28 Populations and thresholds'!$I$71)*0.25,"YES"))</f>
        <v xml:space="preserve"> </v>
      </c>
      <c r="L875" s="272" t="b">
        <f>OR('28 Populations and thresholds'!$J$71="CR",'28 Populations and thresholds'!$J$71="EN",'28 Populations and thresholds'!$J$71="VU")</f>
        <v>0</v>
      </c>
      <c r="M875" s="273">
        <f>D875/'28 Populations and thresholds'!$H$71</f>
        <v>6.4666666666666664E-2</v>
      </c>
      <c r="N875" s="263" t="str">
        <f t="shared" si="54"/>
        <v xml:space="preserve"> </v>
      </c>
      <c r="O875" s="269"/>
      <c r="P875" s="263" t="str">
        <f t="shared" si="55"/>
        <v xml:space="preserve"> </v>
      </c>
    </row>
    <row r="876" spans="1:21" x14ac:dyDescent="0.2">
      <c r="A876" s="267" t="s">
        <v>1314</v>
      </c>
      <c r="B876" s="268" t="s">
        <v>1358</v>
      </c>
      <c r="C876" s="269" t="s">
        <v>3552</v>
      </c>
      <c r="D876" s="298">
        <v>2170</v>
      </c>
      <c r="E876" s="294" t="s">
        <v>1360</v>
      </c>
      <c r="F876" s="263" t="str">
        <f t="shared" si="52"/>
        <v xml:space="preserve"> </v>
      </c>
      <c r="G876" s="267" t="s">
        <v>15</v>
      </c>
      <c r="H876" s="267" t="s">
        <v>1324</v>
      </c>
      <c r="I876" s="263" t="str">
        <f t="shared" si="53"/>
        <v xml:space="preserve"> </v>
      </c>
      <c r="J876" s="272" t="str">
        <f>IF(D876&gt;=('28 Populations and thresholds'!$I$77),"YES"," ")</f>
        <v>YES</v>
      </c>
      <c r="K876" s="272" t="str">
        <f>IF(J876="YES"," ",IF(D876&gt;=('28 Populations and thresholds'!$I$77)*0.25,"YES"))</f>
        <v xml:space="preserve"> </v>
      </c>
      <c r="L876" s="272" t="b">
        <f>OR('28 Populations and thresholds'!$J$77="CR",'28 Populations and thresholds'!$J$77="EN",'28 Populations and thresholds'!$J$77="VU")</f>
        <v>0</v>
      </c>
      <c r="M876" s="273">
        <f>D876/'28 Populations and thresholds'!$H$77</f>
        <v>2.1700000000000001E-2</v>
      </c>
      <c r="N876" s="263" t="str">
        <f t="shared" si="54"/>
        <v xml:space="preserve"> </v>
      </c>
      <c r="O876" s="269"/>
      <c r="P876" s="263" t="str">
        <f t="shared" si="55"/>
        <v xml:space="preserve"> </v>
      </c>
    </row>
    <row r="877" spans="1:21" x14ac:dyDescent="0.2">
      <c r="A877" s="12" t="s">
        <v>1314</v>
      </c>
      <c r="B877" s="65" t="s">
        <v>1601</v>
      </c>
      <c r="C877" s="4" t="s">
        <v>1607</v>
      </c>
      <c r="D877" s="5">
        <v>307</v>
      </c>
      <c r="E877" s="148">
        <v>38384</v>
      </c>
      <c r="F877" s="263" t="str">
        <f t="shared" si="52"/>
        <v xml:space="preserve"> </v>
      </c>
      <c r="H877" s="9" t="s">
        <v>4415</v>
      </c>
      <c r="I877" s="263" t="str">
        <f t="shared" si="53"/>
        <v xml:space="preserve"> </v>
      </c>
      <c r="J877" s="38" t="str">
        <f>IF(D877&gt;=('28 Populations and thresholds'!$I$6),"YES"," ")</f>
        <v>YES</v>
      </c>
      <c r="K877" s="38" t="str">
        <f>IF(J877="YES"," ",IF(D877&gt;=('28 Populations and thresholds'!$I$6)*0.25,"YES"))</f>
        <v xml:space="preserve"> </v>
      </c>
      <c r="L877" s="38" t="b">
        <f>OR('28 Populations and thresholds'!$J$6="CR",'28 Populations and thresholds'!$J$6="EN",'28 Populations and thresholds'!$J$6="VU")</f>
        <v>0</v>
      </c>
      <c r="M877" s="75">
        <f>D877/'28 Populations and thresholds'!$H$6</f>
        <v>6.1399999999999996E-3</v>
      </c>
      <c r="N877" s="263" t="str">
        <f t="shared" si="54"/>
        <v xml:space="preserve"> </v>
      </c>
      <c r="P877" s="263" t="str">
        <f t="shared" si="55"/>
        <v xml:space="preserve"> </v>
      </c>
    </row>
    <row r="878" spans="1:21" x14ac:dyDescent="0.2">
      <c r="A878" s="12" t="s">
        <v>1314</v>
      </c>
      <c r="B878" s="9" t="s">
        <v>1601</v>
      </c>
      <c r="C878" s="111" t="s">
        <v>3723</v>
      </c>
      <c r="D878" s="5">
        <v>60</v>
      </c>
      <c r="E878" s="1" t="s">
        <v>130</v>
      </c>
      <c r="F878" s="263" t="str">
        <f t="shared" si="52"/>
        <v xml:space="preserve"> </v>
      </c>
      <c r="G878" s="13" t="s">
        <v>139</v>
      </c>
      <c r="I878" s="263" t="str">
        <f t="shared" si="53"/>
        <v xml:space="preserve"> </v>
      </c>
      <c r="J878" s="38" t="str">
        <f>IF(D878&gt;=('28 Populations and thresholds'!$I$45),"YES"," ")</f>
        <v>YES</v>
      </c>
      <c r="K878" s="38" t="str">
        <f>IF(J878="YES"," ",IF(D878&gt;=('28 Populations and thresholds'!$I$45)*0.25,"YES"))</f>
        <v xml:space="preserve"> </v>
      </c>
      <c r="L878" s="38" t="b">
        <f>OR('28 Populations and thresholds'!$J$45="CR",'28 Populations and thresholds'!$J$45="EN",'28 Populations and thresholds'!$J$45="VU")</f>
        <v>1</v>
      </c>
      <c r="M878" s="75">
        <f>D878/'28 Populations and thresholds'!$H$45</f>
        <v>0.02</v>
      </c>
      <c r="N878" s="263" t="str">
        <f t="shared" si="54"/>
        <v xml:space="preserve"> </v>
      </c>
      <c r="P878" s="263" t="str">
        <f t="shared" si="55"/>
        <v xml:space="preserve"> </v>
      </c>
      <c r="Q878" s="4"/>
      <c r="R878" s="4"/>
      <c r="S878" s="4"/>
      <c r="T878" s="4"/>
      <c r="U878" s="4"/>
    </row>
    <row r="879" spans="1:21" x14ac:dyDescent="0.2">
      <c r="A879" s="12" t="s">
        <v>1314</v>
      </c>
      <c r="B879" s="4" t="s">
        <v>1601</v>
      </c>
      <c r="C879" s="111" t="s">
        <v>3540</v>
      </c>
      <c r="D879" s="5">
        <v>2200</v>
      </c>
      <c r="E879" s="104">
        <v>1999</v>
      </c>
      <c r="F879" s="263" t="str">
        <f t="shared" si="52"/>
        <v xml:space="preserve"> </v>
      </c>
      <c r="G879" s="12" t="s">
        <v>139</v>
      </c>
      <c r="H879" s="12" t="s">
        <v>3388</v>
      </c>
      <c r="I879" s="263" t="str">
        <f t="shared" si="53"/>
        <v xml:space="preserve"> </v>
      </c>
      <c r="J879" s="38" t="str">
        <f>IF(D879&gt;=('28 Populations and thresholds'!$I$60),"YES"," ")</f>
        <v>YES</v>
      </c>
      <c r="K879" s="38" t="str">
        <f>IF(J879="YES"," ",IF(D879&gt;=('28 Populations and thresholds'!$I$60)*0.25,"YES"))</f>
        <v xml:space="preserve"> </v>
      </c>
      <c r="L879" s="38" t="b">
        <f>OR('28 Populations and thresholds'!$J$60="CR",'28 Populations and thresholds'!$J$60="EN",'28 Populations and thresholds'!$J$60="VU")</f>
        <v>1</v>
      </c>
      <c r="M879" s="75">
        <f>D879/'28 Populations and thresholds'!$H$60</f>
        <v>2.8205128205128206E-2</v>
      </c>
      <c r="N879" s="263" t="str">
        <f t="shared" si="54"/>
        <v xml:space="preserve"> </v>
      </c>
      <c r="O879" s="9"/>
      <c r="P879" s="263" t="str">
        <f t="shared" si="55"/>
        <v xml:space="preserve"> </v>
      </c>
      <c r="Q879" s="4"/>
      <c r="R879" s="4"/>
      <c r="S879" s="4"/>
      <c r="T879" s="4"/>
      <c r="U879" s="4"/>
    </row>
    <row r="880" spans="1:21" x14ac:dyDescent="0.2">
      <c r="A880" s="275" t="s">
        <v>1314</v>
      </c>
      <c r="B880" s="269" t="s">
        <v>1731</v>
      </c>
      <c r="C880" s="269" t="s">
        <v>3781</v>
      </c>
      <c r="D880" s="279" t="s">
        <v>1602</v>
      </c>
      <c r="E880" s="284" t="s">
        <v>1598</v>
      </c>
      <c r="F880" s="263" t="str">
        <f t="shared" si="52"/>
        <v xml:space="preserve"> </v>
      </c>
      <c r="G880" s="275" t="s">
        <v>139</v>
      </c>
      <c r="H880" s="275"/>
      <c r="I880" s="263" t="str">
        <f t="shared" si="53"/>
        <v xml:space="preserve"> </v>
      </c>
      <c r="J880" s="272" t="str">
        <f>IF(D880&gt;=('28 Populations and thresholds'!$I$220),"YES"," ")</f>
        <v>YES</v>
      </c>
      <c r="K880" s="272" t="str">
        <f>IF(J880="YES"," ",IF(D880&gt;=('28 Populations and thresholds'!$I$220)*0.25,"YES"))</f>
        <v xml:space="preserve"> </v>
      </c>
      <c r="L880" s="272" t="b">
        <f>OR('28 Populations and thresholds'!$J$220="CR",'28 Populations and thresholds'!$J$220="EN",'28 Populations and thresholds'!$J$220="VU")</f>
        <v>0</v>
      </c>
      <c r="M880" s="273">
        <f>D880/'28 Populations and thresholds'!$H$220</f>
        <v>2.7169972830027169E-2</v>
      </c>
      <c r="N880" s="263" t="str">
        <f t="shared" si="54"/>
        <v xml:space="preserve"> </v>
      </c>
      <c r="O880" s="275"/>
      <c r="P880" s="263" t="str">
        <f t="shared" si="55"/>
        <v xml:space="preserve"> </v>
      </c>
    </row>
    <row r="881" spans="1:21" x14ac:dyDescent="0.2">
      <c r="A881" s="267" t="s">
        <v>1314</v>
      </c>
      <c r="B881" s="269" t="s">
        <v>1731</v>
      </c>
      <c r="C881" s="269" t="s">
        <v>3652</v>
      </c>
      <c r="D881" s="298">
        <v>1160</v>
      </c>
      <c r="E881" s="294" t="s">
        <v>1332</v>
      </c>
      <c r="F881" s="263" t="str">
        <f t="shared" si="52"/>
        <v xml:space="preserve"> </v>
      </c>
      <c r="G881" s="267" t="s">
        <v>15</v>
      </c>
      <c r="H881" s="267" t="s">
        <v>1315</v>
      </c>
      <c r="I881" s="263" t="str">
        <f t="shared" si="53"/>
        <v xml:space="preserve"> </v>
      </c>
      <c r="J881" s="272" t="str">
        <f>IF(D881&gt;=('28 Populations and thresholds'!$I$112),"YES"," ")</f>
        <v>YES</v>
      </c>
      <c r="K881" s="272" t="str">
        <f>IF(J881="YES"," ",IF(D881&gt;=('28 Populations and thresholds'!$I$112)*0.25,"YES"))</f>
        <v xml:space="preserve"> </v>
      </c>
      <c r="L881" s="272" t="b">
        <f>OR('28 Populations and thresholds'!$J$112="CR",'28 Populations and thresholds'!$J$112="EN",'28 Populations and thresholds'!$J$112="VU")</f>
        <v>0</v>
      </c>
      <c r="M881" s="273">
        <f>D881/'28 Populations and thresholds'!$H$112</f>
        <v>1.1599999999999999E-2</v>
      </c>
      <c r="N881" s="263" t="str">
        <f t="shared" si="54"/>
        <v xml:space="preserve"> </v>
      </c>
      <c r="O881" s="269"/>
      <c r="P881" s="263" t="str">
        <f t="shared" si="55"/>
        <v xml:space="preserve"> </v>
      </c>
    </row>
    <row r="882" spans="1:21" x14ac:dyDescent="0.2">
      <c r="A882" s="267" t="s">
        <v>1314</v>
      </c>
      <c r="B882" s="269" t="s">
        <v>1731</v>
      </c>
      <c r="C882" s="269" t="s">
        <v>3564</v>
      </c>
      <c r="D882" s="270">
        <v>19216</v>
      </c>
      <c r="E882" s="294" t="s">
        <v>1332</v>
      </c>
      <c r="F882" s="263" t="str">
        <f t="shared" si="52"/>
        <v xml:space="preserve"> </v>
      </c>
      <c r="G882" s="267" t="s">
        <v>15</v>
      </c>
      <c r="H882" s="267" t="s">
        <v>1315</v>
      </c>
      <c r="I882" s="263" t="str">
        <f t="shared" si="53"/>
        <v xml:space="preserve"> </v>
      </c>
      <c r="J882" s="272" t="str">
        <f>IF(D882&gt;=('28 Populations and thresholds'!$I$79),"YES"," ")</f>
        <v>YES</v>
      </c>
      <c r="K882" s="272" t="str">
        <f>IF(J882="YES"," ",IF(D882&gt;=('28 Populations and thresholds'!$I$79)*0.25,"YES"))</f>
        <v xml:space="preserve"> </v>
      </c>
      <c r="L882" s="272" t="b">
        <f>OR('28 Populations and thresholds'!$J$79="CR",'28 Populations and thresholds'!$J$79="EN",'28 Populations and thresholds'!$J$79="VU")</f>
        <v>0</v>
      </c>
      <c r="M882" s="273">
        <f>D882/'28 Populations and thresholds'!$H$79</f>
        <v>0.12810666666666667</v>
      </c>
      <c r="N882" s="263" t="str">
        <f t="shared" si="54"/>
        <v xml:space="preserve"> </v>
      </c>
      <c r="O882" s="269"/>
      <c r="P882" s="263" t="str">
        <f t="shared" si="55"/>
        <v xml:space="preserve"> </v>
      </c>
    </row>
    <row r="883" spans="1:21" x14ac:dyDescent="0.2">
      <c r="A883" s="267" t="s">
        <v>1314</v>
      </c>
      <c r="B883" s="269" t="s">
        <v>1731</v>
      </c>
      <c r="C883" s="269" t="s">
        <v>3482</v>
      </c>
      <c r="D883" s="279">
        <v>63805</v>
      </c>
      <c r="E883" s="274">
        <v>2007</v>
      </c>
      <c r="F883" s="263" t="str">
        <f t="shared" si="52"/>
        <v xml:space="preserve"> </v>
      </c>
      <c r="G883" s="275" t="s">
        <v>139</v>
      </c>
      <c r="H883" s="275" t="s">
        <v>3388</v>
      </c>
      <c r="I883" s="263" t="str">
        <f t="shared" si="53"/>
        <v xml:space="preserve"> </v>
      </c>
      <c r="J883" s="272" t="str">
        <f>IF(D883&gt;=(('28 Populations and thresholds'!$I$205)+('28 Populations and thresholds'!$I$206)+('28 Populations and thresholds'!$I$207)+('28 Populations and thresholds'!$I$208)),"YES"," ")</f>
        <v>YES</v>
      </c>
      <c r="K883" s="272" t="str">
        <f>IF(J883="YES"," ",IF(D883&gt;=(('28 Populations and thresholds'!$I$205)+('28 Populations and thresholds'!$I$206)+('28 Populations and thresholds'!$I$207)+('28 Populations and thresholds'!$I$208))*0.25,"YES"))</f>
        <v xml:space="preserve"> </v>
      </c>
      <c r="L883" s="272" t="b">
        <f>OR('28 Populations and thresholds'!$J$206="CR",'28 Populations and thresholds'!$J$206="EN",'28 Populations and thresholds'!$J$206="VU")</f>
        <v>0</v>
      </c>
      <c r="M883" s="273">
        <f>D883/(('28 Populations and thresholds'!$H$205)+('28 Populations and thresholds'!$H$206)+('28 Populations and thresholds'!$H$207)+('28 Populations and thresholds'!$H$208))</f>
        <v>2.3853228158061984E-2</v>
      </c>
      <c r="N883" s="263" t="str">
        <f t="shared" si="54"/>
        <v xml:space="preserve"> </v>
      </c>
      <c r="O883" s="275" t="s">
        <v>4568</v>
      </c>
      <c r="P883" s="263" t="str">
        <f t="shared" si="55"/>
        <v xml:space="preserve"> </v>
      </c>
    </row>
    <row r="884" spans="1:21" x14ac:dyDescent="0.2">
      <c r="A884" s="267" t="s">
        <v>1314</v>
      </c>
      <c r="B884" s="269" t="s">
        <v>1731</v>
      </c>
      <c r="C884" s="269" t="s">
        <v>3467</v>
      </c>
      <c r="D884" s="279">
        <v>1926</v>
      </c>
      <c r="E884" s="274">
        <v>2007</v>
      </c>
      <c r="F884" s="263" t="str">
        <f t="shared" si="52"/>
        <v xml:space="preserve"> </v>
      </c>
      <c r="G884" s="275" t="s">
        <v>139</v>
      </c>
      <c r="H884" s="275" t="s">
        <v>3388</v>
      </c>
      <c r="I884" s="263" t="str">
        <f t="shared" si="53"/>
        <v xml:space="preserve"> </v>
      </c>
      <c r="J884" s="272" t="str">
        <f>IF(D884&gt;=('28 Populations and thresholds'!$I$180),"YES"," ")</f>
        <v>YES</v>
      </c>
      <c r="K884" s="272" t="str">
        <f>IF(J884="YES"," ",IF(D884&gt;=('28 Populations and thresholds'!$I$180)*0.25,"YES"))</f>
        <v xml:space="preserve"> </v>
      </c>
      <c r="L884" s="272" t="b">
        <f>OR('28 Populations and thresholds'!$J$180="CR",'28 Populations and thresholds'!$J$180="EN",'28 Populations and thresholds'!$J$180="VU")</f>
        <v>0</v>
      </c>
      <c r="M884" s="273">
        <f>D884/'28 Populations and thresholds'!$H$180</f>
        <v>1.9259999999999999E-2</v>
      </c>
      <c r="N884" s="263" t="str">
        <f t="shared" si="54"/>
        <v xml:space="preserve"> </v>
      </c>
      <c r="O884" s="269"/>
      <c r="P884" s="263" t="str">
        <f t="shared" si="55"/>
        <v xml:space="preserve"> </v>
      </c>
    </row>
    <row r="885" spans="1:21" x14ac:dyDescent="0.2">
      <c r="A885" s="275" t="s">
        <v>1314</v>
      </c>
      <c r="B885" s="269" t="s">
        <v>1731</v>
      </c>
      <c r="C885" s="269" t="s">
        <v>3590</v>
      </c>
      <c r="D885" s="279">
        <v>1650</v>
      </c>
      <c r="E885" s="274">
        <v>2007</v>
      </c>
      <c r="F885" s="263" t="str">
        <f t="shared" si="52"/>
        <v xml:space="preserve"> </v>
      </c>
      <c r="G885" s="275" t="s">
        <v>139</v>
      </c>
      <c r="H885" s="275" t="s">
        <v>3388</v>
      </c>
      <c r="I885" s="263" t="str">
        <f t="shared" si="53"/>
        <v xml:space="preserve"> </v>
      </c>
      <c r="J885" s="272" t="str">
        <f>IF(D885&gt;=('28 Populations and thresholds'!$I$85),"YES"," ")</f>
        <v>YES</v>
      </c>
      <c r="K885" s="272" t="str">
        <f>IF(J885="YES"," ",IF(D885&gt;=('28 Populations and thresholds'!$I$85)*0.25,"YES"))</f>
        <v xml:space="preserve"> </v>
      </c>
      <c r="L885" s="272" t="b">
        <f>OR('28 Populations and thresholds'!$J$85="CR",'28 Populations and thresholds'!$J$85="EN",'28 Populations and thresholds'!$J$85="VU")</f>
        <v>0</v>
      </c>
      <c r="M885" s="273">
        <f>D885/'28 Populations and thresholds'!$H$85</f>
        <v>1.853932584269663E-2</v>
      </c>
      <c r="N885" s="263" t="str">
        <f t="shared" si="54"/>
        <v xml:space="preserve"> </v>
      </c>
      <c r="O885" s="269"/>
      <c r="P885" s="263" t="str">
        <f t="shared" si="55"/>
        <v xml:space="preserve"> </v>
      </c>
    </row>
    <row r="886" spans="1:21" x14ac:dyDescent="0.2">
      <c r="A886" s="275" t="s">
        <v>1314</v>
      </c>
      <c r="B886" s="269" t="s">
        <v>1731</v>
      </c>
      <c r="C886" s="280" t="s">
        <v>3451</v>
      </c>
      <c r="D886" s="279">
        <v>2000</v>
      </c>
      <c r="E886" s="274" t="s">
        <v>4398</v>
      </c>
      <c r="F886" s="263" t="str">
        <f t="shared" si="52"/>
        <v xml:space="preserve"> </v>
      </c>
      <c r="G886" s="275"/>
      <c r="H886" s="275" t="s">
        <v>4392</v>
      </c>
      <c r="I886" s="263" t="str">
        <f t="shared" si="53"/>
        <v xml:space="preserve"> </v>
      </c>
      <c r="J886" s="272" t="str">
        <f>IF(D886&gt;=('28 Populations and thresholds'!$I$154),"YES"," ")</f>
        <v>YES</v>
      </c>
      <c r="K886" s="272" t="str">
        <f>IF(J886="YES"," ",IF(D886&gt;=('28 Populations and thresholds'!$I$154)*0.25,"YES"))</f>
        <v xml:space="preserve"> </v>
      </c>
      <c r="L886" s="272" t="b">
        <f>OR('28 Populations and thresholds'!$J$154="CR",'28 Populations and thresholds'!$J$154="EN",'28 Populations and thresholds'!$J$154="VU")</f>
        <v>0</v>
      </c>
      <c r="M886" s="273">
        <f>D886/'28 Populations and thresholds'!$H$154</f>
        <v>1.9230769230769232E-2</v>
      </c>
      <c r="N886" s="263" t="str">
        <f t="shared" si="54"/>
        <v xml:space="preserve"> </v>
      </c>
      <c r="O886" s="275"/>
      <c r="P886" s="263" t="str">
        <f t="shared" si="55"/>
        <v xml:space="preserve"> </v>
      </c>
    </row>
    <row r="887" spans="1:21" x14ac:dyDescent="0.2">
      <c r="A887" s="275" t="s">
        <v>1314</v>
      </c>
      <c r="B887" s="269" t="s">
        <v>1731</v>
      </c>
      <c r="C887" s="280" t="s">
        <v>3452</v>
      </c>
      <c r="D887" s="279">
        <v>1100</v>
      </c>
      <c r="E887" s="274" t="s">
        <v>4398</v>
      </c>
      <c r="F887" s="263" t="str">
        <f t="shared" si="52"/>
        <v xml:space="preserve"> </v>
      </c>
      <c r="G887" s="275"/>
      <c r="H887" s="275" t="s">
        <v>4392</v>
      </c>
      <c r="I887" s="263" t="str">
        <f t="shared" si="53"/>
        <v xml:space="preserve"> </v>
      </c>
      <c r="J887" s="272" t="str">
        <f>IF(D887&gt;=('28 Populations and thresholds'!$I$158),"YES"," ")</f>
        <v>YES</v>
      </c>
      <c r="K887" s="272" t="str">
        <f>IF(J887="YES"," ",IF(D887&gt;=('28 Populations and thresholds'!$I$158)*0.25,"YES"))</f>
        <v xml:space="preserve"> </v>
      </c>
      <c r="L887" s="272" t="b">
        <f>OR('28 Populations and thresholds'!$J$158="CR",'28 Populations and thresholds'!$J$158="EN",'28 Populations and thresholds'!$J$158="VU")</f>
        <v>0</v>
      </c>
      <c r="M887" s="273">
        <f>D887/'28 Populations and thresholds'!$H$158</f>
        <v>1.0999999999999999E-2</v>
      </c>
      <c r="N887" s="263" t="str">
        <f t="shared" si="54"/>
        <v xml:space="preserve"> </v>
      </c>
      <c r="O887" s="275"/>
      <c r="P887" s="263" t="str">
        <f t="shared" si="55"/>
        <v xml:space="preserve"> </v>
      </c>
    </row>
    <row r="888" spans="1:21" x14ac:dyDescent="0.2">
      <c r="A888" s="267" t="s">
        <v>1314</v>
      </c>
      <c r="B888" s="269" t="s">
        <v>1731</v>
      </c>
      <c r="C888" s="269" t="s">
        <v>3448</v>
      </c>
      <c r="D888" s="279">
        <v>26100</v>
      </c>
      <c r="E888" s="274">
        <v>2007</v>
      </c>
      <c r="F888" s="263" t="str">
        <f t="shared" si="52"/>
        <v xml:space="preserve"> </v>
      </c>
      <c r="G888" s="275" t="s">
        <v>139</v>
      </c>
      <c r="H888" s="275" t="s">
        <v>3388</v>
      </c>
      <c r="I888" s="263" t="str">
        <f t="shared" si="53"/>
        <v xml:space="preserve"> </v>
      </c>
      <c r="J888" s="272" t="str">
        <f>IF(D888&gt;=('28 Populations and thresholds'!$I$147),"YES"," ")</f>
        <v>YES</v>
      </c>
      <c r="K888" s="272" t="str">
        <f>IF(J888="YES"," ",IF(D888&gt;=('28 Populations and thresholds'!$I$147)*0.25,"YES"))</f>
        <v xml:space="preserve"> </v>
      </c>
      <c r="L888" s="272" t="b">
        <f>OR('28 Populations and thresholds'!$J$147="CR",'28 Populations and thresholds'!$J$147="EN",'28 Populations and thresholds'!$J$147="VU")</f>
        <v>0</v>
      </c>
      <c r="M888" s="273">
        <f>D888/'28 Populations and thresholds'!$H$147</f>
        <v>0.26100000000000001</v>
      </c>
      <c r="N888" s="263" t="str">
        <f t="shared" si="54"/>
        <v xml:space="preserve"> </v>
      </c>
      <c r="O888" s="269"/>
      <c r="P888" s="263" t="str">
        <f t="shared" si="55"/>
        <v xml:space="preserve"> </v>
      </c>
    </row>
    <row r="889" spans="1:21" x14ac:dyDescent="0.2">
      <c r="A889" s="275" t="s">
        <v>1314</v>
      </c>
      <c r="B889" s="269" t="s">
        <v>1731</v>
      </c>
      <c r="C889" s="280" t="s">
        <v>1732</v>
      </c>
      <c r="D889" s="279">
        <v>226</v>
      </c>
      <c r="E889" s="274" t="s">
        <v>4398</v>
      </c>
      <c r="F889" s="263" t="str">
        <f t="shared" si="52"/>
        <v xml:space="preserve"> </v>
      </c>
      <c r="G889" s="275"/>
      <c r="H889" s="275" t="s">
        <v>4392</v>
      </c>
      <c r="I889" s="263" t="str">
        <f t="shared" si="53"/>
        <v xml:space="preserve"> </v>
      </c>
      <c r="J889" s="272" t="str">
        <f>IF(D889&gt;=('28 Populations and thresholds'!$I$221),"YES"," ")</f>
        <v>YES</v>
      </c>
      <c r="K889" s="272" t="str">
        <f>IF(J889="YES"," ",IF(D889&gt;=('28 Populations and thresholds'!$I$221)*0.25,"YES"))</f>
        <v xml:space="preserve"> </v>
      </c>
      <c r="L889" s="272" t="b">
        <f>OR('28 Populations and thresholds'!$J$221="CR",'28 Populations and thresholds'!$J$221="EN",'28 Populations and thresholds'!$J$221="VU")</f>
        <v>1</v>
      </c>
      <c r="M889" s="273">
        <f>D889/'28 Populations and thresholds'!$H$221</f>
        <v>2.3541666666666666E-2</v>
      </c>
      <c r="N889" s="263" t="str">
        <f t="shared" si="54"/>
        <v xml:space="preserve"> </v>
      </c>
      <c r="O889" s="275"/>
      <c r="P889" s="263" t="str">
        <f t="shared" si="55"/>
        <v xml:space="preserve"> </v>
      </c>
    </row>
    <row r="890" spans="1:21" x14ac:dyDescent="0.2">
      <c r="A890" s="275" t="s">
        <v>1314</v>
      </c>
      <c r="B890" s="269" t="s">
        <v>1731</v>
      </c>
      <c r="C890" s="280" t="s">
        <v>3773</v>
      </c>
      <c r="D890" s="279">
        <v>8000</v>
      </c>
      <c r="E890" s="274" t="s">
        <v>4398</v>
      </c>
      <c r="F890" s="263" t="str">
        <f t="shared" si="52"/>
        <v xml:space="preserve"> </v>
      </c>
      <c r="G890" s="275"/>
      <c r="H890" s="275" t="s">
        <v>4392</v>
      </c>
      <c r="I890" s="263" t="str">
        <f t="shared" si="53"/>
        <v xml:space="preserve"> </v>
      </c>
      <c r="J890" s="272" t="str">
        <f>IF(D890&gt;=('28 Populations and thresholds'!$I$202),"YES"," ")</f>
        <v>YES</v>
      </c>
      <c r="K890" s="272" t="str">
        <f>IF(J890="YES"," ",IF(D890&gt;=('28 Populations and thresholds'!$I$202)*0.25,"YES"))</f>
        <v xml:space="preserve"> </v>
      </c>
      <c r="L890" s="272" t="b">
        <f>OR('28 Populations and thresholds'!$J$202="CR",'28 Populations and thresholds'!$J$202="EN",'28 Populations and thresholds'!$J$202="VU")</f>
        <v>0</v>
      </c>
      <c r="M890" s="273">
        <f>D890/'28 Populations and thresholds'!$H$202</f>
        <v>0.05</v>
      </c>
      <c r="N890" s="263" t="str">
        <f t="shared" si="54"/>
        <v xml:space="preserve"> </v>
      </c>
      <c r="O890" s="269"/>
      <c r="P890" s="263" t="str">
        <f t="shared" si="55"/>
        <v xml:space="preserve"> </v>
      </c>
      <c r="Q890" s="4"/>
      <c r="R890" s="4"/>
      <c r="S890" s="4"/>
      <c r="T890" s="4"/>
      <c r="U890" s="4"/>
    </row>
    <row r="891" spans="1:21" x14ac:dyDescent="0.2">
      <c r="A891" s="267" t="s">
        <v>1314</v>
      </c>
      <c r="B891" s="269" t="s">
        <v>1731</v>
      </c>
      <c r="C891" s="269" t="s">
        <v>3644</v>
      </c>
      <c r="D891" s="270">
        <v>970</v>
      </c>
      <c r="E891" s="294" t="s">
        <v>1332</v>
      </c>
      <c r="F891" s="263" t="str">
        <f t="shared" si="52"/>
        <v xml:space="preserve"> </v>
      </c>
      <c r="G891" s="267" t="s">
        <v>15</v>
      </c>
      <c r="H891" s="267" t="s">
        <v>1315</v>
      </c>
      <c r="I891" s="263" t="str">
        <f t="shared" si="53"/>
        <v xml:space="preserve"> </v>
      </c>
      <c r="J891" s="272" t="str">
        <f>IF(D891&gt;=('28 Populations and thresholds'!$I$109),"YES"," ")</f>
        <v>YES</v>
      </c>
      <c r="K891" s="272" t="str">
        <f>IF(J891="YES"," ",IF(D891&gt;=('28 Populations and thresholds'!$I$109)*0.25,"YES"))</f>
        <v xml:space="preserve"> </v>
      </c>
      <c r="L891" s="272" t="b">
        <f>OR('28 Populations and thresholds'!$J$109="CR",'28 Populations and thresholds'!$J$109="EN",'28 Populations and thresholds'!$J$109="VU")</f>
        <v>0</v>
      </c>
      <c r="M891" s="273">
        <f>D891/'28 Populations and thresholds'!$H$109</f>
        <v>3.8800000000000001E-2</v>
      </c>
      <c r="N891" s="263" t="str">
        <f t="shared" si="54"/>
        <v xml:space="preserve"> </v>
      </c>
      <c r="O891" s="269"/>
      <c r="P891" s="263" t="str">
        <f t="shared" si="55"/>
        <v xml:space="preserve"> </v>
      </c>
      <c r="Q891" s="4"/>
      <c r="R891" s="4"/>
      <c r="S891" s="4"/>
      <c r="T891" s="4"/>
      <c r="U891" s="4"/>
    </row>
    <row r="892" spans="1:21" x14ac:dyDescent="0.2">
      <c r="A892" s="12" t="s">
        <v>1314</v>
      </c>
      <c r="B892" s="64" t="s">
        <v>4169</v>
      </c>
      <c r="C892" s="4" t="s">
        <v>3767</v>
      </c>
      <c r="D892" s="105">
        <v>7330</v>
      </c>
      <c r="E892" s="106" t="s">
        <v>4172</v>
      </c>
      <c r="F892" s="263" t="str">
        <f t="shared" si="52"/>
        <v xml:space="preserve"> </v>
      </c>
      <c r="G892" s="12"/>
      <c r="H892" s="12" t="s">
        <v>4165</v>
      </c>
      <c r="I892" s="263" t="str">
        <f t="shared" si="53"/>
        <v xml:space="preserve"> </v>
      </c>
      <c r="J892" s="38" t="str">
        <f>IF(D892&gt;=('28 Populations and thresholds'!$I$195),"YES"," ")</f>
        <v>YES</v>
      </c>
      <c r="K892" s="38" t="str">
        <f>IF(J892="YES"," ",IF(D892&gt;=('28 Populations and thresholds'!$I$195)*0.25,"YES"))</f>
        <v xml:space="preserve"> </v>
      </c>
      <c r="L892" s="38" t="b">
        <f>OR('28 Populations and thresholds'!$J$195="CR",'28 Populations and thresholds'!$J$195="EN",'28 Populations and thresholds'!$J$195="VU")</f>
        <v>1</v>
      </c>
      <c r="M892" s="75">
        <f>D892/'28 Populations and thresholds'!$H$195</f>
        <v>2.5275862068965517E-2</v>
      </c>
      <c r="N892" s="263" t="str">
        <f t="shared" si="54"/>
        <v xml:space="preserve"> </v>
      </c>
      <c r="P892" s="263" t="str">
        <f t="shared" si="55"/>
        <v xml:space="preserve"> </v>
      </c>
    </row>
    <row r="893" spans="1:21" x14ac:dyDescent="0.2">
      <c r="A893" s="267" t="s">
        <v>1314</v>
      </c>
      <c r="B893" s="268" t="s">
        <v>995</v>
      </c>
      <c r="C893" s="268" t="s">
        <v>3795</v>
      </c>
      <c r="D893" s="270">
        <v>2045</v>
      </c>
      <c r="E893" s="271">
        <v>36279</v>
      </c>
      <c r="F893" s="263" t="str">
        <f t="shared" si="52"/>
        <v xml:space="preserve"> </v>
      </c>
      <c r="G893" s="267" t="s">
        <v>21</v>
      </c>
      <c r="H893" s="267" t="s">
        <v>101</v>
      </c>
      <c r="I893" s="263" t="str">
        <f t="shared" si="53"/>
        <v xml:space="preserve"> </v>
      </c>
      <c r="J893" s="272" t="str">
        <f>IF(D893&gt;=(('28 Populations and thresholds'!$I$176)+('28 Populations and thresholds'!$I$177)),"YES"," ")</f>
        <v xml:space="preserve"> </v>
      </c>
      <c r="K893" s="272" t="str">
        <f>IF(J893="YES"," ",IF(D893&gt;=(('28 Populations and thresholds'!$I$176)+('28 Populations and thresholds'!$I$177))*0.25,"YES"))</f>
        <v>YES</v>
      </c>
      <c r="L893" s="272" t="b">
        <f>OR('28 Populations and thresholds'!$J$176="CR",'28 Populations and thresholds'!$J$176="EN",'28 Populations and thresholds'!$J$176="VU")</f>
        <v>0</v>
      </c>
      <c r="M893" s="273">
        <f>D893/(('28 Populations and thresholds'!$H$176)+('28 Populations and thresholds'!$H$177))</f>
        <v>7.3297491039426522E-3</v>
      </c>
      <c r="N893" s="263" t="str">
        <f t="shared" si="54"/>
        <v xml:space="preserve"> </v>
      </c>
      <c r="O893" s="275" t="s">
        <v>4568</v>
      </c>
      <c r="P893" s="263" t="str">
        <f t="shared" si="55"/>
        <v xml:space="preserve"> </v>
      </c>
    </row>
    <row r="894" spans="1:21" x14ac:dyDescent="0.2">
      <c r="A894" s="267" t="s">
        <v>1314</v>
      </c>
      <c r="B894" s="268" t="s">
        <v>995</v>
      </c>
      <c r="C894" s="269" t="s">
        <v>3470</v>
      </c>
      <c r="D894" s="270">
        <v>132</v>
      </c>
      <c r="E894" s="271">
        <v>36279</v>
      </c>
      <c r="F894" s="263" t="str">
        <f t="shared" si="52"/>
        <v xml:space="preserve"> </v>
      </c>
      <c r="G894" s="267" t="s">
        <v>21</v>
      </c>
      <c r="H894" s="267" t="s">
        <v>101</v>
      </c>
      <c r="I894" s="263" t="str">
        <f t="shared" si="53"/>
        <v xml:space="preserve"> </v>
      </c>
      <c r="J894" s="272" t="str">
        <f>IF(D894&gt;=('28 Populations and thresholds'!$I$181),"YES"," ")</f>
        <v xml:space="preserve"> </v>
      </c>
      <c r="K894" s="272" t="str">
        <f>IF(J894="YES"," ",IF(D894&gt;=('28 Populations and thresholds'!$I$181)*0.25,"YES"))</f>
        <v>YES</v>
      </c>
      <c r="L894" s="272" t="b">
        <f>OR('28 Populations and thresholds'!$J$181="CR",'28 Populations and thresholds'!$J$181="EN",'28 Populations and thresholds'!$J$181="VU")</f>
        <v>1</v>
      </c>
      <c r="M894" s="273">
        <f>D894/'28 Populations and thresholds'!$H$181</f>
        <v>4.1250000000000002E-3</v>
      </c>
      <c r="N894" s="263" t="str">
        <f t="shared" si="54"/>
        <v xml:space="preserve"> </v>
      </c>
      <c r="O894" s="269"/>
      <c r="P894" s="263" t="str">
        <f t="shared" si="55"/>
        <v xml:space="preserve"> </v>
      </c>
    </row>
    <row r="895" spans="1:21" x14ac:dyDescent="0.2">
      <c r="A895" s="267" t="s">
        <v>1314</v>
      </c>
      <c r="B895" s="268" t="s">
        <v>995</v>
      </c>
      <c r="C895" s="269" t="s">
        <v>3767</v>
      </c>
      <c r="D895" s="270">
        <v>17540</v>
      </c>
      <c r="E895" s="271">
        <v>36279</v>
      </c>
      <c r="F895" s="263" t="str">
        <f t="shared" si="52"/>
        <v xml:space="preserve"> </v>
      </c>
      <c r="G895" s="267" t="s">
        <v>21</v>
      </c>
      <c r="H895" s="267" t="s">
        <v>101</v>
      </c>
      <c r="I895" s="263" t="str">
        <f t="shared" si="53"/>
        <v xml:space="preserve"> </v>
      </c>
      <c r="J895" s="272" t="str">
        <f>IF(D895&gt;=('28 Populations and thresholds'!$I$195),"YES"," ")</f>
        <v>YES</v>
      </c>
      <c r="K895" s="272" t="str">
        <f>IF(J895="YES"," ",IF(D895&gt;=('28 Populations and thresholds'!$I$195)*0.25,"YES"))</f>
        <v xml:space="preserve"> </v>
      </c>
      <c r="L895" s="272" t="b">
        <f>OR('28 Populations and thresholds'!$J$195="CR",'28 Populations and thresholds'!$J$195="EN",'28 Populations and thresholds'!$J$195="VU")</f>
        <v>1</v>
      </c>
      <c r="M895" s="273">
        <f>D895/'28 Populations and thresholds'!$H$195</f>
        <v>6.0482758620689657E-2</v>
      </c>
      <c r="N895" s="263" t="str">
        <f t="shared" si="54"/>
        <v xml:space="preserve"> </v>
      </c>
      <c r="O895" s="269"/>
      <c r="P895" s="263" t="str">
        <f t="shared" si="55"/>
        <v xml:space="preserve"> </v>
      </c>
    </row>
    <row r="896" spans="1:21" x14ac:dyDescent="0.2">
      <c r="A896" s="267" t="s">
        <v>1314</v>
      </c>
      <c r="B896" s="268" t="s">
        <v>995</v>
      </c>
      <c r="C896" s="269" t="s">
        <v>3451</v>
      </c>
      <c r="D896" s="270">
        <v>2739</v>
      </c>
      <c r="E896" s="271">
        <v>36279</v>
      </c>
      <c r="F896" s="263" t="str">
        <f t="shared" si="52"/>
        <v xml:space="preserve"> </v>
      </c>
      <c r="G896" s="267" t="s">
        <v>21</v>
      </c>
      <c r="H896" s="267" t="s">
        <v>101</v>
      </c>
      <c r="I896" s="263" t="str">
        <f t="shared" si="53"/>
        <v xml:space="preserve"> </v>
      </c>
      <c r="J896" s="272" t="str">
        <f>IF(D896&gt;=('28 Populations and thresholds'!$I$154),"YES"," ")</f>
        <v>YES</v>
      </c>
      <c r="K896" s="272" t="str">
        <f>IF(J896="YES"," ",IF(D896&gt;=('28 Populations and thresholds'!$I$154)*0.25,"YES"))</f>
        <v xml:space="preserve"> </v>
      </c>
      <c r="L896" s="272" t="b">
        <f>OR('28 Populations and thresholds'!$J$154="CR",'28 Populations and thresholds'!$J$154="EN",'28 Populations and thresholds'!$J$154="VU")</f>
        <v>0</v>
      </c>
      <c r="M896" s="273">
        <f>D896/'28 Populations and thresholds'!$H$154</f>
        <v>2.633653846153846E-2</v>
      </c>
      <c r="N896" s="263" t="str">
        <f t="shared" si="54"/>
        <v xml:space="preserve"> </v>
      </c>
      <c r="O896" s="269"/>
      <c r="P896" s="263" t="str">
        <f t="shared" si="55"/>
        <v xml:space="preserve"> </v>
      </c>
    </row>
    <row r="897" spans="1:21" x14ac:dyDescent="0.2">
      <c r="A897" s="267" t="s">
        <v>1314</v>
      </c>
      <c r="B897" s="268" t="s">
        <v>995</v>
      </c>
      <c r="C897" s="269" t="s">
        <v>3452</v>
      </c>
      <c r="D897" s="270">
        <v>635</v>
      </c>
      <c r="E897" s="271">
        <v>36279</v>
      </c>
      <c r="F897" s="263" t="str">
        <f t="shared" ref="F897:F960" si="56">" "</f>
        <v xml:space="preserve"> </v>
      </c>
      <c r="G897" s="267" t="s">
        <v>21</v>
      </c>
      <c r="H897" s="267" t="s">
        <v>101</v>
      </c>
      <c r="I897" s="263" t="str">
        <f t="shared" ref="I897:I960" si="57">" "</f>
        <v xml:space="preserve"> </v>
      </c>
      <c r="J897" s="272" t="str">
        <f>IF(D897&gt;=('28 Populations and thresholds'!$I$158),"YES"," ")</f>
        <v xml:space="preserve"> </v>
      </c>
      <c r="K897" s="272" t="str">
        <f>IF(J897="YES"," ",IF(D897&gt;=('28 Populations and thresholds'!$I$158)*0.25,"YES"))</f>
        <v>YES</v>
      </c>
      <c r="L897" s="272" t="b">
        <f>OR('28 Populations and thresholds'!$J$158="CR",'28 Populations and thresholds'!$J$158="EN",'28 Populations and thresholds'!$J$158="VU")</f>
        <v>0</v>
      </c>
      <c r="M897" s="273">
        <f>D897/'28 Populations and thresholds'!$H$158</f>
        <v>6.3499999999999997E-3</v>
      </c>
      <c r="N897" s="263" t="str">
        <f t="shared" ref="N897:N960" si="58">" "</f>
        <v xml:space="preserve"> </v>
      </c>
      <c r="O897" s="269"/>
      <c r="P897" s="263" t="str">
        <f t="shared" ref="P897:P960" si="59">" "</f>
        <v xml:space="preserve"> </v>
      </c>
    </row>
    <row r="898" spans="1:21" x14ac:dyDescent="0.2">
      <c r="A898" s="267" t="s">
        <v>1314</v>
      </c>
      <c r="B898" s="268" t="s">
        <v>995</v>
      </c>
      <c r="C898" s="269" t="s">
        <v>3760</v>
      </c>
      <c r="D898" s="270">
        <v>304</v>
      </c>
      <c r="E898" s="271">
        <v>36279</v>
      </c>
      <c r="F898" s="263" t="str">
        <f t="shared" si="56"/>
        <v xml:space="preserve"> </v>
      </c>
      <c r="G898" s="267" t="s">
        <v>21</v>
      </c>
      <c r="H898" s="267" t="s">
        <v>101</v>
      </c>
      <c r="I898" s="263" t="str">
        <f t="shared" si="57"/>
        <v xml:space="preserve"> </v>
      </c>
      <c r="J898" s="272" t="str">
        <f>IF(D898&gt;=('28 Populations and thresholds'!$I$186),"YES"," ")</f>
        <v xml:space="preserve"> </v>
      </c>
      <c r="K898" s="272" t="str">
        <f>IF(J898="YES"," ",IF(D898&gt;=('28 Populations and thresholds'!$I$186)*0.25,"YES"))</f>
        <v>YES</v>
      </c>
      <c r="L898" s="272" t="b">
        <f>OR('28 Populations and thresholds'!$J$186="CR",'28 Populations and thresholds'!$J$186="EN",'28 Populations and thresholds'!$J$186="VU")</f>
        <v>0</v>
      </c>
      <c r="M898" s="273">
        <f>D898/'28 Populations and thresholds'!$H$186</f>
        <v>3.0400000000000002E-4</v>
      </c>
      <c r="N898" s="263" t="str">
        <f t="shared" si="58"/>
        <v xml:space="preserve"> </v>
      </c>
      <c r="O898" s="275"/>
      <c r="P898" s="263" t="str">
        <f t="shared" si="59"/>
        <v xml:space="preserve"> </v>
      </c>
    </row>
    <row r="899" spans="1:21" x14ac:dyDescent="0.2">
      <c r="A899" s="267" t="s">
        <v>1314</v>
      </c>
      <c r="B899" s="268" t="s">
        <v>995</v>
      </c>
      <c r="C899" s="268" t="s">
        <v>3799</v>
      </c>
      <c r="D899" s="270">
        <v>969</v>
      </c>
      <c r="E899" s="271">
        <v>36279</v>
      </c>
      <c r="F899" s="263" t="str">
        <f t="shared" si="56"/>
        <v xml:space="preserve"> </v>
      </c>
      <c r="G899" s="267" t="s">
        <v>21</v>
      </c>
      <c r="H899" s="267" t="s">
        <v>101</v>
      </c>
      <c r="I899" s="263" t="str">
        <f t="shared" si="57"/>
        <v xml:space="preserve"> </v>
      </c>
      <c r="J899" s="272" t="str">
        <f>IF(D899&gt;=(('28 Populations and thresholds'!$I$196)+('28 Populations and thresholds'!$I$197)),"YES"," ")</f>
        <v xml:space="preserve"> </v>
      </c>
      <c r="K899" s="272" t="str">
        <f>IF(J899="YES"," ",IF(D899&gt;=(('28 Populations and thresholds'!$I$196)+('28 Populations and thresholds'!$I$197))*0.25,"YES"))</f>
        <v>YES</v>
      </c>
      <c r="L899" s="272" t="b">
        <f>OR('28 Populations and thresholds'!$J$197="CR",'28 Populations and thresholds'!$J$197="EN",'28 Populations and thresholds'!$J$197="VU")</f>
        <v>0</v>
      </c>
      <c r="M899" s="273">
        <f>D899/(('28 Populations and thresholds'!$H$196)+('28 Populations and thresholds'!$H$197))</f>
        <v>7.9426229508196729E-3</v>
      </c>
      <c r="N899" s="263" t="str">
        <f t="shared" si="58"/>
        <v xml:space="preserve"> </v>
      </c>
      <c r="O899" s="275" t="s">
        <v>4568</v>
      </c>
      <c r="P899" s="263" t="str">
        <f t="shared" si="59"/>
        <v xml:space="preserve"> </v>
      </c>
    </row>
    <row r="900" spans="1:21" x14ac:dyDescent="0.2">
      <c r="A900" s="267" t="s">
        <v>1314</v>
      </c>
      <c r="B900" s="268" t="s">
        <v>995</v>
      </c>
      <c r="C900" s="269" t="s">
        <v>3474</v>
      </c>
      <c r="D900" s="270">
        <v>105</v>
      </c>
      <c r="E900" s="271">
        <v>36279</v>
      </c>
      <c r="F900" s="263" t="str">
        <f t="shared" si="56"/>
        <v xml:space="preserve"> </v>
      </c>
      <c r="G900" s="267" t="s">
        <v>21</v>
      </c>
      <c r="H900" s="267" t="s">
        <v>101</v>
      </c>
      <c r="I900" s="263" t="str">
        <f t="shared" si="57"/>
        <v xml:space="preserve"> </v>
      </c>
      <c r="J900" s="272" t="str">
        <f>IF(D900&gt;=('28 Populations and thresholds'!$I$198),"YES"," ")</f>
        <v xml:space="preserve"> </v>
      </c>
      <c r="K900" s="272" t="str">
        <f>IF(J900="YES"," ",IF(D900&gt;=('28 Populations and thresholds'!$I$198)*0.25,"YES"))</f>
        <v>YES</v>
      </c>
      <c r="L900" s="272" t="b">
        <f>OR('28 Populations and thresholds'!$J$198="CR",'28 Populations and thresholds'!$J$198="EN",'28 Populations and thresholds'!$J$198="VU")</f>
        <v>0</v>
      </c>
      <c r="M900" s="273">
        <f>D900/'28 Populations and thresholds'!$H$198</f>
        <v>4.7727272727272731E-3</v>
      </c>
      <c r="N900" s="263" t="str">
        <f t="shared" si="58"/>
        <v xml:space="preserve"> </v>
      </c>
      <c r="O900" s="269"/>
      <c r="P900" s="263" t="str">
        <f t="shared" si="59"/>
        <v xml:space="preserve"> </v>
      </c>
    </row>
    <row r="901" spans="1:21" x14ac:dyDescent="0.2">
      <c r="A901" s="143" t="s">
        <v>1314</v>
      </c>
      <c r="B901" s="40" t="s">
        <v>1361</v>
      </c>
      <c r="C901" s="4" t="s">
        <v>3545</v>
      </c>
      <c r="D901" s="41">
        <v>4000</v>
      </c>
      <c r="E901" s="47" t="s">
        <v>1336</v>
      </c>
      <c r="F901" s="263" t="str">
        <f t="shared" si="56"/>
        <v xml:space="preserve"> </v>
      </c>
      <c r="G901" s="143" t="s">
        <v>15</v>
      </c>
      <c r="H901" s="143" t="s">
        <v>718</v>
      </c>
      <c r="I901" s="263" t="str">
        <f t="shared" si="57"/>
        <v xml:space="preserve"> </v>
      </c>
      <c r="J901" s="38" t="str">
        <f>IF(D901&gt;=('28 Populations and thresholds'!$I$71),"YES"," ")</f>
        <v>YES</v>
      </c>
      <c r="K901" s="38" t="str">
        <f>IF(J901="YES"," ",IF(D901&gt;=('28 Populations and thresholds'!$I$71)*0.25,"YES"))</f>
        <v xml:space="preserve"> </v>
      </c>
      <c r="L901" s="38" t="b">
        <f>OR('28 Populations and thresholds'!$J$71="CR",'28 Populations and thresholds'!$J$71="EN",'28 Populations and thresholds'!$J$71="VU")</f>
        <v>0</v>
      </c>
      <c r="M901" s="75">
        <f>D901/'28 Populations and thresholds'!$H$71</f>
        <v>6.6666666666666666E-2</v>
      </c>
      <c r="N901" s="263" t="str">
        <f t="shared" si="58"/>
        <v xml:space="preserve"> </v>
      </c>
      <c r="O901" s="9"/>
      <c r="P901" s="263" t="str">
        <f t="shared" si="59"/>
        <v xml:space="preserve"> </v>
      </c>
    </row>
    <row r="902" spans="1:21" x14ac:dyDescent="0.2">
      <c r="A902" s="267" t="s">
        <v>1314</v>
      </c>
      <c r="B902" s="269" t="s">
        <v>1060</v>
      </c>
      <c r="C902" s="269" t="s">
        <v>1677</v>
      </c>
      <c r="D902" s="279">
        <v>45</v>
      </c>
      <c r="E902" s="284" t="s">
        <v>130</v>
      </c>
      <c r="F902" s="263" t="str">
        <f t="shared" si="56"/>
        <v xml:space="preserve"> </v>
      </c>
      <c r="G902" s="275" t="s">
        <v>139</v>
      </c>
      <c r="H902" s="275"/>
      <c r="I902" s="263" t="str">
        <f t="shared" si="57"/>
        <v xml:space="preserve"> </v>
      </c>
      <c r="J902" s="272" t="str">
        <f>IF(D902&gt;=('28 Populations and thresholds'!$I$44),"YES"," ")</f>
        <v>YES</v>
      </c>
      <c r="K902" s="272" t="str">
        <f>IF(J902="YES"," ",IF(D902&gt;=('28 Populations and thresholds'!$I$44)*0.25,"YES"))</f>
        <v xml:space="preserve"> </v>
      </c>
      <c r="L902" s="272" t="b">
        <f>OR('28 Populations and thresholds'!$J$44="CR",'28 Populations and thresholds'!$J$44="EN",'28 Populations and thresholds'!$J$44="VU")</f>
        <v>0</v>
      </c>
      <c r="M902" s="273">
        <f>D902/'28 Populations and thresholds'!$H$44</f>
        <v>0.09</v>
      </c>
      <c r="N902" s="263" t="str">
        <f t="shared" si="58"/>
        <v xml:space="preserve"> </v>
      </c>
      <c r="O902" s="282"/>
      <c r="P902" s="263" t="str">
        <f t="shared" si="59"/>
        <v xml:space="preserve"> </v>
      </c>
    </row>
    <row r="903" spans="1:21" x14ac:dyDescent="0.2">
      <c r="A903" s="275" t="s">
        <v>1314</v>
      </c>
      <c r="B903" s="269" t="s">
        <v>1060</v>
      </c>
      <c r="C903" s="269" t="s">
        <v>1625</v>
      </c>
      <c r="D903" s="279">
        <v>1068</v>
      </c>
      <c r="E903" s="284" t="s">
        <v>207</v>
      </c>
      <c r="F903" s="263" t="str">
        <f t="shared" si="56"/>
        <v xml:space="preserve"> </v>
      </c>
      <c r="G903" s="275" t="s">
        <v>139</v>
      </c>
      <c r="H903" s="275"/>
      <c r="I903" s="263" t="str">
        <f t="shared" si="57"/>
        <v xml:space="preserve"> </v>
      </c>
      <c r="J903" s="272" t="str">
        <f>IF(D903&gt;=('28 Populations and thresholds'!$I$11),"YES"," ")</f>
        <v>YES</v>
      </c>
      <c r="K903" s="272" t="str">
        <f>IF(J903="YES"," ",IF(D903&gt;=('28 Populations and thresholds'!$I$11)*0.25,"YES"))</f>
        <v xml:space="preserve"> </v>
      </c>
      <c r="L903" s="272" t="b">
        <f>OR('28 Populations and thresholds'!$J$11="CR",'28 Populations and thresholds'!$J$11="EN",'28 Populations and thresholds'!$J$11="VU")</f>
        <v>0</v>
      </c>
      <c r="M903" s="273">
        <f>D903/'28 Populations and thresholds'!$H$11</f>
        <v>1.068E-2</v>
      </c>
      <c r="N903" s="263" t="str">
        <f t="shared" si="58"/>
        <v xml:space="preserve"> </v>
      </c>
      <c r="O903" s="275"/>
      <c r="P903" s="263" t="str">
        <f t="shared" si="59"/>
        <v xml:space="preserve"> </v>
      </c>
    </row>
    <row r="904" spans="1:21" x14ac:dyDescent="0.2">
      <c r="A904" s="275" t="s">
        <v>1314</v>
      </c>
      <c r="B904" s="269" t="s">
        <v>1060</v>
      </c>
      <c r="C904" s="269" t="s">
        <v>3391</v>
      </c>
      <c r="D904" s="279">
        <v>860</v>
      </c>
      <c r="E904" s="274">
        <v>1999</v>
      </c>
      <c r="F904" s="263" t="str">
        <f t="shared" si="56"/>
        <v xml:space="preserve"> </v>
      </c>
      <c r="G904" s="275" t="s">
        <v>139</v>
      </c>
      <c r="H904" s="275" t="s">
        <v>3388</v>
      </c>
      <c r="I904" s="263" t="str">
        <f t="shared" si="57"/>
        <v xml:space="preserve"> </v>
      </c>
      <c r="J904" s="272" t="str">
        <f>IF(D904&gt;=('28 Populations and thresholds'!$I$121),"YES"," ")</f>
        <v>YES</v>
      </c>
      <c r="K904" s="272" t="str">
        <f>IF(J904="YES"," ",IF(D904&gt;=('28 Populations and thresholds'!$I$121)*0.25,"YES"))</f>
        <v xml:space="preserve"> </v>
      </c>
      <c r="L904" s="272" t="b">
        <f>OR('28 Populations and thresholds'!$J$121="CR",'28 Populations and thresholds'!$J$121="EN",'28 Populations and thresholds'!$J$121="VU")</f>
        <v>1</v>
      </c>
      <c r="M904" s="273">
        <f>D904/'28 Populations and thresholds'!$H$121</f>
        <v>0.74782608695652175</v>
      </c>
      <c r="N904" s="263" t="str">
        <f t="shared" si="58"/>
        <v xml:space="preserve"> </v>
      </c>
      <c r="O904" s="282"/>
      <c r="P904" s="263" t="str">
        <f t="shared" si="59"/>
        <v xml:space="preserve"> </v>
      </c>
    </row>
    <row r="905" spans="1:21" x14ac:dyDescent="0.2">
      <c r="A905" s="275" t="s">
        <v>1314</v>
      </c>
      <c r="B905" s="269" t="s">
        <v>1060</v>
      </c>
      <c r="C905" s="280" t="s">
        <v>3723</v>
      </c>
      <c r="D905" s="279">
        <v>32</v>
      </c>
      <c r="E905" s="284" t="s">
        <v>247</v>
      </c>
      <c r="F905" s="263" t="str">
        <f t="shared" si="56"/>
        <v xml:space="preserve"> </v>
      </c>
      <c r="G905" s="275" t="s">
        <v>139</v>
      </c>
      <c r="H905" s="275"/>
      <c r="I905" s="263" t="str">
        <f t="shared" si="57"/>
        <v xml:space="preserve"> </v>
      </c>
      <c r="J905" s="272" t="str">
        <f>IF(D905&gt;=('28 Populations and thresholds'!$I$45),"YES"," ")</f>
        <v>YES</v>
      </c>
      <c r="K905" s="272" t="str">
        <f>IF(J905="YES"," ",IF(D905&gt;=('28 Populations and thresholds'!$I$45)*0.25,"YES"))</f>
        <v xml:space="preserve"> </v>
      </c>
      <c r="L905" s="272" t="b">
        <f>OR('28 Populations and thresholds'!$J$45="CR",'28 Populations and thresholds'!$J$45="EN",'28 Populations and thresholds'!$J$45="VU")</f>
        <v>1</v>
      </c>
      <c r="M905" s="273">
        <f>D905/'28 Populations and thresholds'!$H$45</f>
        <v>1.0666666666666666E-2</v>
      </c>
      <c r="N905" s="263" t="str">
        <f t="shared" si="58"/>
        <v xml:space="preserve"> </v>
      </c>
      <c r="O905" s="275"/>
      <c r="P905" s="263" t="str">
        <f t="shared" si="59"/>
        <v xml:space="preserve"> </v>
      </c>
      <c r="Q905" s="4"/>
      <c r="R905" s="4"/>
      <c r="S905" s="4"/>
      <c r="T905" s="4"/>
      <c r="U905" s="4"/>
    </row>
    <row r="906" spans="1:21" x14ac:dyDescent="0.2">
      <c r="A906" s="267" t="s">
        <v>1314</v>
      </c>
      <c r="B906" s="268" t="s">
        <v>1060</v>
      </c>
      <c r="C906" s="280" t="s">
        <v>3759</v>
      </c>
      <c r="D906" s="270">
        <v>1009</v>
      </c>
      <c r="E906" s="271">
        <v>38018</v>
      </c>
      <c r="F906" s="263" t="str">
        <f t="shared" si="56"/>
        <v xml:space="preserve"> </v>
      </c>
      <c r="G906" s="267" t="s">
        <v>21</v>
      </c>
      <c r="H906" s="267" t="s">
        <v>87</v>
      </c>
      <c r="I906" s="263" t="str">
        <f t="shared" si="57"/>
        <v xml:space="preserve"> </v>
      </c>
      <c r="J906" s="272" t="str">
        <f>IF(D906&gt;=('28 Populations and thresholds'!$I$182),"YES"," ")</f>
        <v>YES</v>
      </c>
      <c r="K906" s="272" t="str">
        <f>IF(J906="YES"," ",IF(D906&gt;=('28 Populations and thresholds'!$I$182)*0.25,"YES"))</f>
        <v xml:space="preserve"> </v>
      </c>
      <c r="L906" s="272" t="b">
        <f>OR('28 Populations and thresholds'!$J$182="CR",'28 Populations and thresholds'!$J$182="EN",'28 Populations and thresholds'!$J$182="VU")</f>
        <v>0</v>
      </c>
      <c r="M906" s="273">
        <f>D906/'28 Populations and thresholds'!$H$182</f>
        <v>4.036E-2</v>
      </c>
      <c r="N906" s="263" t="str">
        <f t="shared" si="58"/>
        <v xml:space="preserve"> </v>
      </c>
      <c r="O906" s="269"/>
      <c r="P906" s="263" t="str">
        <f t="shared" si="59"/>
        <v xml:space="preserve"> </v>
      </c>
      <c r="Q906" s="4"/>
      <c r="R906" s="4"/>
      <c r="S906" s="4"/>
      <c r="T906" s="4"/>
      <c r="U906" s="4"/>
    </row>
    <row r="907" spans="1:21" x14ac:dyDescent="0.2">
      <c r="A907" s="143" t="s">
        <v>1314</v>
      </c>
      <c r="B907" s="9" t="s">
        <v>1747</v>
      </c>
      <c r="C907" s="4" t="s">
        <v>1732</v>
      </c>
      <c r="D907" s="5">
        <v>113</v>
      </c>
      <c r="E907" s="1" t="s">
        <v>32</v>
      </c>
      <c r="F907" s="263" t="str">
        <f t="shared" si="56"/>
        <v xml:space="preserve"> </v>
      </c>
      <c r="G907" s="13" t="s">
        <v>139</v>
      </c>
      <c r="I907" s="263" t="str">
        <f t="shared" si="57"/>
        <v xml:space="preserve"> </v>
      </c>
      <c r="J907" s="38" t="str">
        <f>IF(D907&gt;=('28 Populations and thresholds'!$I$221),"YES"," ")</f>
        <v>YES</v>
      </c>
      <c r="K907" s="38" t="str">
        <f>IF(J907="YES"," ",IF(D907&gt;=('28 Populations and thresholds'!$I$221)*0.25,"YES"))</f>
        <v xml:space="preserve"> </v>
      </c>
      <c r="L907" s="38" t="b">
        <f>OR('28 Populations and thresholds'!$J$221="CR",'28 Populations and thresholds'!$J$221="EN",'28 Populations and thresholds'!$J$221="VU")</f>
        <v>1</v>
      </c>
      <c r="M907" s="75">
        <f>D907/'28 Populations and thresholds'!$H$221</f>
        <v>1.1770833333333333E-2</v>
      </c>
      <c r="N907" s="263" t="str">
        <f t="shared" si="58"/>
        <v xml:space="preserve"> </v>
      </c>
      <c r="P907" s="263" t="str">
        <f t="shared" si="59"/>
        <v xml:space="preserve"> </v>
      </c>
    </row>
    <row r="908" spans="1:21" x14ac:dyDescent="0.2">
      <c r="A908" s="275" t="s">
        <v>1314</v>
      </c>
      <c r="B908" s="269" t="s">
        <v>3984</v>
      </c>
      <c r="C908" s="269" t="s">
        <v>3783</v>
      </c>
      <c r="D908" s="279">
        <v>12</v>
      </c>
      <c r="E908" s="274">
        <v>2004</v>
      </c>
      <c r="F908" s="263" t="str">
        <f t="shared" si="56"/>
        <v xml:space="preserve"> </v>
      </c>
      <c r="G908" s="275"/>
      <c r="H908" s="275" t="s">
        <v>3982</v>
      </c>
      <c r="I908" s="263" t="str">
        <f t="shared" si="57"/>
        <v xml:space="preserve"> </v>
      </c>
      <c r="J908" s="272" t="str">
        <f>IF(D908&gt;=('28 Populations and thresholds'!$I$228),"YES"," ")</f>
        <v>YES</v>
      </c>
      <c r="K908" s="272" t="str">
        <f>IF(J908="YES"," ",IF(D908&gt;=('28 Populations and thresholds'!$I$228)*0.25,"YES"))</f>
        <v xml:space="preserve"> </v>
      </c>
      <c r="L908" s="272" t="b">
        <f>OR('28 Populations and thresholds'!$J$228="CR",'28 Populations and thresholds'!$J$228="EN",'28 Populations and thresholds'!$J$228="VU")</f>
        <v>1</v>
      </c>
      <c r="M908" s="273">
        <f>D908/'28 Populations and thresholds'!$H$228</f>
        <v>0.24</v>
      </c>
      <c r="N908" s="263" t="str">
        <f t="shared" si="58"/>
        <v xml:space="preserve"> </v>
      </c>
      <c r="O908" s="275" t="s">
        <v>3987</v>
      </c>
      <c r="P908" s="263" t="str">
        <f t="shared" si="59"/>
        <v xml:space="preserve"> </v>
      </c>
    </row>
    <row r="909" spans="1:21" x14ac:dyDescent="0.2">
      <c r="A909" s="12" t="s">
        <v>1314</v>
      </c>
      <c r="B909" s="9" t="s">
        <v>1733</v>
      </c>
      <c r="C909" s="4" t="s">
        <v>3482</v>
      </c>
      <c r="D909" s="5">
        <v>5684</v>
      </c>
      <c r="E909" s="148">
        <v>38749</v>
      </c>
      <c r="F909" s="263" t="str">
        <f t="shared" si="56"/>
        <v xml:space="preserve"> </v>
      </c>
      <c r="H909" s="13" t="s">
        <v>4415</v>
      </c>
      <c r="I909" s="263" t="str">
        <f t="shared" si="57"/>
        <v xml:space="preserve"> </v>
      </c>
      <c r="J909" s="38" t="str">
        <f>IF(D909&gt;=(('28 Populations and thresholds'!$I$205)+('28 Populations and thresholds'!$I$206)+('28 Populations and thresholds'!$I$207)+('28 Populations and thresholds'!$I$208)),"YES"," ")</f>
        <v>YES</v>
      </c>
      <c r="K909" s="38" t="str">
        <f>IF(J909="YES"," ",IF(D909&gt;=(('28 Populations and thresholds'!$I$205)+('28 Populations and thresholds'!$I$206)+('28 Populations and thresholds'!$I$207)+('28 Populations and thresholds'!$I$208))*0.25,"YES"))</f>
        <v xml:space="preserve"> </v>
      </c>
      <c r="L909" s="38" t="b">
        <f>OR('28 Populations and thresholds'!$J$206="CR",'28 Populations and thresholds'!$J$206="EN",'28 Populations and thresholds'!$J$206="VU")</f>
        <v>0</v>
      </c>
      <c r="M909" s="75">
        <f>D909/(('28 Populations and thresholds'!$H$205)+('28 Populations and thresholds'!$H$206)+('28 Populations and thresholds'!$H$207)+('28 Populations and thresholds'!$H$208))</f>
        <v>2.124939250065423E-3</v>
      </c>
      <c r="N909" s="263" t="str">
        <f t="shared" si="58"/>
        <v xml:space="preserve"> </v>
      </c>
      <c r="O909" s="12" t="s">
        <v>4568</v>
      </c>
      <c r="P909" s="263" t="str">
        <f t="shared" si="59"/>
        <v xml:space="preserve"> </v>
      </c>
    </row>
    <row r="910" spans="1:21" x14ac:dyDescent="0.2">
      <c r="A910" s="12" t="s">
        <v>1314</v>
      </c>
      <c r="B910" s="9" t="s">
        <v>1733</v>
      </c>
      <c r="C910" s="4" t="s">
        <v>3452</v>
      </c>
      <c r="D910" s="5">
        <v>2077</v>
      </c>
      <c r="E910" s="148">
        <v>38749</v>
      </c>
      <c r="F910" s="263" t="str">
        <f t="shared" si="56"/>
        <v xml:space="preserve"> </v>
      </c>
      <c r="H910" s="13" t="s">
        <v>4415</v>
      </c>
      <c r="I910" s="263" t="str">
        <f t="shared" si="57"/>
        <v xml:space="preserve"> </v>
      </c>
      <c r="J910" s="38" t="str">
        <f>IF(D910&gt;=('28 Populations and thresholds'!$I$158),"YES"," ")</f>
        <v>YES</v>
      </c>
      <c r="K910" s="38" t="str">
        <f>IF(J910="YES"," ",IF(D910&gt;=('28 Populations and thresholds'!$I$158)*0.25,"YES"))</f>
        <v xml:space="preserve"> </v>
      </c>
      <c r="L910" s="38" t="b">
        <f>OR('28 Populations and thresholds'!$J$158="CR",'28 Populations and thresholds'!$J$158="EN",'28 Populations and thresholds'!$J$158="VU")</f>
        <v>0</v>
      </c>
      <c r="M910" s="75">
        <f>D910/'28 Populations and thresholds'!$H$158</f>
        <v>2.077E-2</v>
      </c>
      <c r="N910" s="263" t="str">
        <f t="shared" si="58"/>
        <v xml:space="preserve"> </v>
      </c>
      <c r="P910" s="263" t="str">
        <f t="shared" si="59"/>
        <v xml:space="preserve"> </v>
      </c>
    </row>
    <row r="911" spans="1:21" x14ac:dyDescent="0.2">
      <c r="A911" s="12" t="s">
        <v>1314</v>
      </c>
      <c r="B911" s="9" t="s">
        <v>1733</v>
      </c>
      <c r="C911" s="4" t="s">
        <v>1732</v>
      </c>
      <c r="D911" s="5">
        <v>247</v>
      </c>
      <c r="E911" s="1" t="s">
        <v>156</v>
      </c>
      <c r="F911" s="263" t="str">
        <f t="shared" si="56"/>
        <v xml:space="preserve"> </v>
      </c>
      <c r="G911" s="13" t="s">
        <v>139</v>
      </c>
      <c r="I911" s="263" t="str">
        <f t="shared" si="57"/>
        <v xml:space="preserve"> </v>
      </c>
      <c r="J911" s="38" t="str">
        <f>IF(D911&gt;=('28 Populations and thresholds'!$I$221),"YES"," ")</f>
        <v>YES</v>
      </c>
      <c r="K911" s="38" t="str">
        <f>IF(J911="YES"," ",IF(D911&gt;=('28 Populations and thresholds'!$I$221)*0.25,"YES"))</f>
        <v xml:space="preserve"> </v>
      </c>
      <c r="L911" s="38" t="b">
        <f>OR('28 Populations and thresholds'!$J$221="CR",'28 Populations and thresholds'!$J$221="EN",'28 Populations and thresholds'!$J$221="VU")</f>
        <v>1</v>
      </c>
      <c r="M911" s="75">
        <f>D911/'28 Populations and thresholds'!$H$221</f>
        <v>2.5729166666666668E-2</v>
      </c>
      <c r="N911" s="263" t="str">
        <f t="shared" si="58"/>
        <v xml:space="preserve"> </v>
      </c>
      <c r="P911" s="263" t="str">
        <f t="shared" si="59"/>
        <v xml:space="preserve"> </v>
      </c>
    </row>
    <row r="912" spans="1:21" x14ac:dyDescent="0.2">
      <c r="A912" s="275" t="s">
        <v>1314</v>
      </c>
      <c r="B912" s="301" t="s">
        <v>4620</v>
      </c>
      <c r="C912" s="269" t="s">
        <v>3723</v>
      </c>
      <c r="D912" s="279">
        <v>400</v>
      </c>
      <c r="E912" s="274" t="s">
        <v>4076</v>
      </c>
      <c r="F912" s="263" t="str">
        <f t="shared" si="56"/>
        <v xml:space="preserve"> </v>
      </c>
      <c r="G912" s="275" t="s">
        <v>4019</v>
      </c>
      <c r="H912" s="275"/>
      <c r="I912" s="263" t="str">
        <f t="shared" si="57"/>
        <v xml:space="preserve"> </v>
      </c>
      <c r="J912" s="272" t="str">
        <f>IF(D912&gt;=('28 Populations and thresholds'!$I$45),"YES"," ")</f>
        <v>YES</v>
      </c>
      <c r="K912" s="272" t="str">
        <f>IF(J912="YES"," ",IF(D912&gt;=('28 Populations and thresholds'!$I$45)*0.25,"YES"))</f>
        <v xml:space="preserve"> </v>
      </c>
      <c r="L912" s="272" t="b">
        <f>OR('28 Populations and thresholds'!$J$45="CR",'28 Populations and thresholds'!$J$45="EN",'28 Populations and thresholds'!$J$45="VU")</f>
        <v>1</v>
      </c>
      <c r="M912" s="273">
        <f>D912/'28 Populations and thresholds'!$H$45</f>
        <v>0.13333333333333333</v>
      </c>
      <c r="N912" s="263" t="str">
        <f t="shared" si="58"/>
        <v xml:space="preserve"> </v>
      </c>
      <c r="O912" s="275"/>
      <c r="P912" s="263" t="str">
        <f t="shared" si="59"/>
        <v xml:space="preserve"> </v>
      </c>
      <c r="Q912" s="4"/>
      <c r="R912" s="4"/>
      <c r="S912" s="4"/>
      <c r="T912" s="4"/>
      <c r="U912" s="4"/>
    </row>
    <row r="913" spans="1:21" x14ac:dyDescent="0.2">
      <c r="A913" s="275" t="s">
        <v>1314</v>
      </c>
      <c r="B913" s="301" t="s">
        <v>4620</v>
      </c>
      <c r="C913" s="269" t="s">
        <v>3400</v>
      </c>
      <c r="D913" s="279">
        <v>50</v>
      </c>
      <c r="E913" s="274" t="s">
        <v>4471</v>
      </c>
      <c r="F913" s="263" t="str">
        <f t="shared" si="56"/>
        <v xml:space="preserve"> </v>
      </c>
      <c r="G913" s="275"/>
      <c r="H913" s="275" t="s">
        <v>4019</v>
      </c>
      <c r="I913" s="263" t="str">
        <f t="shared" si="57"/>
        <v xml:space="preserve"> </v>
      </c>
      <c r="J913" s="272" t="str">
        <f>IF(D913&gt;=(('28 Populations and thresholds'!$I$123)+('28 Populations and thresholds'!$I$124)),"YES"," ")</f>
        <v>YES</v>
      </c>
      <c r="K913" s="272" t="str">
        <f>IF(J913="YES"," ",IF(D913&gt;=(('28 Populations and thresholds'!$I$123)+('28 Populations and thresholds'!$I$124))*0.25,"YES"))</f>
        <v xml:space="preserve"> </v>
      </c>
      <c r="L913" s="272" t="b">
        <f>OR('28 Populations and thresholds'!$J$124="CR",'28 Populations and thresholds'!$J$124="EN",'28 Populations and thresholds'!$J$124="VU")</f>
        <v>1</v>
      </c>
      <c r="M913" s="273">
        <f>D913/(('28 Populations and thresholds'!$H$123)+('28 Populations and thresholds'!$H$124))</f>
        <v>3.2258064516129031E-2</v>
      </c>
      <c r="N913" s="263" t="str">
        <f t="shared" si="58"/>
        <v xml:space="preserve"> </v>
      </c>
      <c r="O913" s="275" t="s">
        <v>4568</v>
      </c>
      <c r="P913" s="263" t="str">
        <f t="shared" si="59"/>
        <v xml:space="preserve"> </v>
      </c>
    </row>
    <row r="914" spans="1:21" x14ac:dyDescent="0.2">
      <c r="A914" s="275" t="s">
        <v>1314</v>
      </c>
      <c r="B914" s="301" t="s">
        <v>4620</v>
      </c>
      <c r="C914" s="280" t="s">
        <v>3411</v>
      </c>
      <c r="D914" s="279">
        <v>3400</v>
      </c>
      <c r="E914" s="281">
        <v>40664</v>
      </c>
      <c r="F914" s="263" t="str">
        <f t="shared" si="56"/>
        <v xml:space="preserve"> </v>
      </c>
      <c r="G914" s="275"/>
      <c r="H914" s="275" t="s">
        <v>4069</v>
      </c>
      <c r="I914" s="263" t="str">
        <f t="shared" si="57"/>
        <v xml:space="preserve"> </v>
      </c>
      <c r="J914" s="272" t="str">
        <f>IF(D914&gt;=('28 Populations and thresholds'!$I$114),"YES"," ")</f>
        <v>YES</v>
      </c>
      <c r="K914" s="272" t="str">
        <f>IF(J914="YES"," ",IF(D914&gt;=('28 Populations and thresholds'!$I$114)*0.25,"YES"))</f>
        <v xml:space="preserve"> </v>
      </c>
      <c r="L914" s="272" t="b">
        <f>OR('28 Populations and thresholds'!$J$114="CR",'28 Populations and thresholds'!$J$114="EN",'28 Populations and thresholds'!$J$114="VU")</f>
        <v>1</v>
      </c>
      <c r="M914" s="273">
        <f>D914/'28 Populations and thresholds'!$H$114</f>
        <v>0.89473684210526316</v>
      </c>
      <c r="N914" s="263" t="str">
        <f t="shared" si="58"/>
        <v xml:space="preserve"> </v>
      </c>
      <c r="O914" s="282"/>
      <c r="P914" s="263" t="str">
        <f t="shared" si="59"/>
        <v xml:space="preserve"> </v>
      </c>
      <c r="Q914" s="4"/>
      <c r="R914" s="4"/>
      <c r="S914" s="4"/>
      <c r="T914" s="4"/>
      <c r="U914" s="4"/>
    </row>
    <row r="915" spans="1:21" x14ac:dyDescent="0.2">
      <c r="A915" s="143" t="s">
        <v>1314</v>
      </c>
      <c r="B915" s="40" t="s">
        <v>1274</v>
      </c>
      <c r="C915" s="4" t="s">
        <v>3452</v>
      </c>
      <c r="D915" s="41">
        <v>310</v>
      </c>
      <c r="E915" s="46">
        <v>32789</v>
      </c>
      <c r="F915" s="263" t="str">
        <f t="shared" si="56"/>
        <v xml:space="preserve"> </v>
      </c>
      <c r="G915" s="143" t="s">
        <v>21</v>
      </c>
      <c r="H915" s="143" t="s">
        <v>830</v>
      </c>
      <c r="I915" s="263" t="str">
        <f t="shared" si="57"/>
        <v xml:space="preserve"> </v>
      </c>
      <c r="J915" s="38" t="str">
        <f>IF(D915&gt;=('28 Populations and thresholds'!$I$158),"YES"," ")</f>
        <v xml:space="preserve"> </v>
      </c>
      <c r="K915" s="38" t="str">
        <f>IF(J915="YES"," ",IF(D915&gt;=('28 Populations and thresholds'!$I$158)*0.25,"YES"))</f>
        <v>YES</v>
      </c>
      <c r="L915" s="38" t="b">
        <f>OR('28 Populations and thresholds'!$J$158="CR",'28 Populations and thresholds'!$J$158="EN",'28 Populations and thresholds'!$J$158="VU")</f>
        <v>0</v>
      </c>
      <c r="M915" s="75">
        <f>D915/'28 Populations and thresholds'!$H$158</f>
        <v>3.0999999999999999E-3</v>
      </c>
      <c r="N915" s="263" t="str">
        <f t="shared" si="58"/>
        <v xml:space="preserve"> </v>
      </c>
      <c r="O915" s="9"/>
      <c r="P915" s="263" t="str">
        <f t="shared" si="59"/>
        <v xml:space="preserve"> </v>
      </c>
    </row>
    <row r="916" spans="1:21" x14ac:dyDescent="0.2">
      <c r="A916" s="282" t="s">
        <v>1314</v>
      </c>
      <c r="B916" s="292" t="s">
        <v>1623</v>
      </c>
      <c r="C916" s="278" t="s">
        <v>1696</v>
      </c>
      <c r="D916" s="279">
        <v>28</v>
      </c>
      <c r="E916" s="302">
        <v>41289</v>
      </c>
      <c r="F916" s="263" t="str">
        <f t="shared" si="56"/>
        <v xml:space="preserve"> </v>
      </c>
      <c r="G916" s="282"/>
      <c r="H916" s="282" t="s">
        <v>4147</v>
      </c>
      <c r="I916" s="263" t="str">
        <f t="shared" si="57"/>
        <v xml:space="preserve"> </v>
      </c>
      <c r="J916" s="272" t="str">
        <f>IF(D916&gt;=('28 Populations and thresholds'!$I$51),"YES"," ")</f>
        <v>YES</v>
      </c>
      <c r="K916" s="272"/>
      <c r="L916" s="272" t="b">
        <f>OR('28 Populations and thresholds'!$J$51="CR",'28 Populations and thresholds'!$J$51="EN",'28 Populations and thresholds'!$J$51="VU")</f>
        <v>1</v>
      </c>
      <c r="M916" s="273">
        <f>D916/'28 Populations and thresholds'!$H$51</f>
        <v>1.037037037037037E-2</v>
      </c>
      <c r="N916" s="263" t="str">
        <f t="shared" si="58"/>
        <v xml:space="preserve"> </v>
      </c>
      <c r="O916" s="275"/>
      <c r="P916" s="263" t="str">
        <f t="shared" si="59"/>
        <v xml:space="preserve"> </v>
      </c>
    </row>
    <row r="917" spans="1:21" x14ac:dyDescent="0.2">
      <c r="A917" s="275" t="s">
        <v>1314</v>
      </c>
      <c r="B917" s="269" t="s">
        <v>1623</v>
      </c>
      <c r="C917" s="269" t="s">
        <v>1622</v>
      </c>
      <c r="D917" s="279">
        <v>13</v>
      </c>
      <c r="E917" s="284" t="s">
        <v>156</v>
      </c>
      <c r="F917" s="263" t="str">
        <f t="shared" si="56"/>
        <v xml:space="preserve"> </v>
      </c>
      <c r="G917" s="275" t="s">
        <v>139</v>
      </c>
      <c r="H917" s="275"/>
      <c r="I917" s="263" t="str">
        <f t="shared" si="57"/>
        <v xml:space="preserve"> </v>
      </c>
      <c r="J917" s="272" t="str">
        <f>IF(D917&gt;=('28 Populations and thresholds'!$I$10),"YES"," ")</f>
        <v>YES</v>
      </c>
      <c r="K917" s="272" t="str">
        <f>IF(J917="YES"," ",IF(D917&gt;=('28 Populations and thresholds'!$I$10)*0.25,"YES"))</f>
        <v xml:space="preserve"> </v>
      </c>
      <c r="L917" s="272" t="b">
        <f>OR('28 Populations and thresholds'!$J$10="CR",'28 Populations and thresholds'!$J$10="EN",'28 Populations and thresholds'!$J$10="VU")</f>
        <v>1</v>
      </c>
      <c r="M917" s="273">
        <f>D917/'28 Populations and thresholds'!$H$10</f>
        <v>0.26</v>
      </c>
      <c r="N917" s="263" t="str">
        <f t="shared" si="58"/>
        <v xml:space="preserve"> </v>
      </c>
      <c r="O917" s="275"/>
      <c r="P917" s="263" t="str">
        <f t="shared" si="59"/>
        <v xml:space="preserve"> </v>
      </c>
    </row>
    <row r="918" spans="1:21" x14ac:dyDescent="0.2">
      <c r="A918" s="275" t="s">
        <v>1314</v>
      </c>
      <c r="B918" s="292" t="s">
        <v>1623</v>
      </c>
      <c r="C918" s="280" t="s">
        <v>3461</v>
      </c>
      <c r="D918" s="279">
        <v>1780</v>
      </c>
      <c r="E918" s="274" t="s">
        <v>4398</v>
      </c>
      <c r="F918" s="263" t="str">
        <f t="shared" si="56"/>
        <v xml:space="preserve"> </v>
      </c>
      <c r="G918" s="275"/>
      <c r="H918" s="275" t="s">
        <v>4392</v>
      </c>
      <c r="I918" s="263" t="str">
        <f t="shared" si="57"/>
        <v xml:space="preserve"> </v>
      </c>
      <c r="J918" s="272" t="str">
        <f>IF(D918&gt;=('28 Populations and thresholds'!$I$164),"YES"," ")</f>
        <v>YES</v>
      </c>
      <c r="K918" s="272" t="str">
        <f>IF(J918="YES"," ",IF(D918&gt;=('28 Populations and thresholds'!$I$164)*0.25,"YES"))</f>
        <v xml:space="preserve"> </v>
      </c>
      <c r="L918" s="272" t="b">
        <f>OR('28 Populations and thresholds'!$J$164="CR",'28 Populations and thresholds'!$J$164="EN",'28 Populations and thresholds'!$J$164="VU")</f>
        <v>0</v>
      </c>
      <c r="M918" s="273">
        <f>D918/'28 Populations and thresholds'!$H$164</f>
        <v>2.2531645569620253E-2</v>
      </c>
      <c r="N918" s="263" t="str">
        <f t="shared" si="58"/>
        <v xml:space="preserve"> </v>
      </c>
      <c r="O918" s="269"/>
      <c r="P918" s="263" t="str">
        <f t="shared" si="59"/>
        <v xml:space="preserve"> </v>
      </c>
    </row>
    <row r="919" spans="1:21" x14ac:dyDescent="0.2">
      <c r="A919" s="275" t="s">
        <v>1314</v>
      </c>
      <c r="B919" s="292" t="s">
        <v>1623</v>
      </c>
      <c r="C919" s="269" t="s">
        <v>3452</v>
      </c>
      <c r="D919" s="279">
        <v>1140</v>
      </c>
      <c r="E919" s="281">
        <v>38749</v>
      </c>
      <c r="F919" s="263" t="str">
        <f t="shared" si="56"/>
        <v xml:space="preserve"> </v>
      </c>
      <c r="G919" s="275"/>
      <c r="H919" s="275" t="s">
        <v>4415</v>
      </c>
      <c r="I919" s="263" t="str">
        <f t="shared" si="57"/>
        <v xml:space="preserve"> </v>
      </c>
      <c r="J919" s="272" t="str">
        <f>IF(D919&gt;=('28 Populations and thresholds'!$I$158),"YES"," ")</f>
        <v>YES</v>
      </c>
      <c r="K919" s="272" t="str">
        <f>IF(J919="YES"," ",IF(D919&gt;=('28 Populations and thresholds'!$I$158)*0.25,"YES"))</f>
        <v xml:space="preserve"> </v>
      </c>
      <c r="L919" s="272" t="b">
        <f>OR('28 Populations and thresholds'!$J$158="CR",'28 Populations and thresholds'!$J$158="EN",'28 Populations and thresholds'!$J$158="VU")</f>
        <v>0</v>
      </c>
      <c r="M919" s="273">
        <f>D919/'28 Populations and thresholds'!$H$158</f>
        <v>1.14E-2</v>
      </c>
      <c r="N919" s="263" t="str">
        <f t="shared" si="58"/>
        <v xml:space="preserve"> </v>
      </c>
      <c r="O919" s="275"/>
      <c r="P919" s="263" t="str">
        <f t="shared" si="59"/>
        <v xml:space="preserve"> </v>
      </c>
    </row>
    <row r="920" spans="1:21" x14ac:dyDescent="0.2">
      <c r="A920" s="275" t="s">
        <v>1314</v>
      </c>
      <c r="B920" s="292" t="s">
        <v>1623</v>
      </c>
      <c r="C920" s="280" t="s">
        <v>3474</v>
      </c>
      <c r="D920" s="279">
        <v>1900</v>
      </c>
      <c r="E920" s="274" t="s">
        <v>4398</v>
      </c>
      <c r="F920" s="263" t="str">
        <f t="shared" si="56"/>
        <v xml:space="preserve"> </v>
      </c>
      <c r="G920" s="275"/>
      <c r="H920" s="275" t="s">
        <v>4392</v>
      </c>
      <c r="I920" s="263" t="str">
        <f t="shared" si="57"/>
        <v xml:space="preserve"> </v>
      </c>
      <c r="J920" s="272" t="str">
        <f>IF(D920&gt;=('28 Populations and thresholds'!$I$198),"YES"," ")</f>
        <v>YES</v>
      </c>
      <c r="K920" s="272" t="str">
        <f>IF(J920="YES"," ",IF(D920&gt;=('28 Populations and thresholds'!$I$198)*0.25,"YES"))</f>
        <v xml:space="preserve"> </v>
      </c>
      <c r="L920" s="272" t="b">
        <f>OR('28 Populations and thresholds'!$J$198="CR",'28 Populations and thresholds'!$J$198="EN",'28 Populations and thresholds'!$J$198="VU")</f>
        <v>0</v>
      </c>
      <c r="M920" s="273">
        <f>D920/'28 Populations and thresholds'!$H$198</f>
        <v>8.6363636363636365E-2</v>
      </c>
      <c r="N920" s="263" t="str">
        <f t="shared" si="58"/>
        <v xml:space="preserve"> </v>
      </c>
      <c r="O920" s="275"/>
      <c r="P920" s="263" t="str">
        <f t="shared" si="59"/>
        <v xml:space="preserve"> </v>
      </c>
    </row>
    <row r="921" spans="1:21" x14ac:dyDescent="0.2">
      <c r="A921" s="275" t="s">
        <v>1314</v>
      </c>
      <c r="B921" s="269" t="s">
        <v>1623</v>
      </c>
      <c r="C921" s="280" t="s">
        <v>3540</v>
      </c>
      <c r="D921" s="279">
        <v>1210</v>
      </c>
      <c r="E921" s="274">
        <v>2007</v>
      </c>
      <c r="F921" s="263" t="str">
        <f t="shared" si="56"/>
        <v xml:space="preserve"> </v>
      </c>
      <c r="G921" s="275" t="s">
        <v>139</v>
      </c>
      <c r="H921" s="275" t="s">
        <v>3388</v>
      </c>
      <c r="I921" s="263" t="str">
        <f t="shared" si="57"/>
        <v xml:space="preserve"> </v>
      </c>
      <c r="J921" s="272" t="str">
        <f>IF(D921&gt;=('28 Populations and thresholds'!$I$60),"YES"," ")</f>
        <v>YES</v>
      </c>
      <c r="K921" s="272" t="str">
        <f>IF(J921="YES"," ",IF(D921&gt;=('28 Populations and thresholds'!$I$60)*0.25,"YES"))</f>
        <v xml:space="preserve"> </v>
      </c>
      <c r="L921" s="272" t="b">
        <f>OR('28 Populations and thresholds'!$J$60="CR",'28 Populations and thresholds'!$J$60="EN",'28 Populations and thresholds'!$J$60="VU")</f>
        <v>1</v>
      </c>
      <c r="M921" s="273">
        <f>D921/'28 Populations and thresholds'!$H$60</f>
        <v>1.5512820512820514E-2</v>
      </c>
      <c r="N921" s="263" t="str">
        <f t="shared" si="58"/>
        <v xml:space="preserve"> </v>
      </c>
      <c r="O921" s="269"/>
      <c r="P921" s="263" t="str">
        <f t="shared" si="59"/>
        <v xml:space="preserve"> </v>
      </c>
      <c r="Q921" s="4"/>
      <c r="R921" s="4"/>
      <c r="S921" s="4"/>
      <c r="T921" s="4"/>
      <c r="U921" s="4"/>
    </row>
    <row r="922" spans="1:21" x14ac:dyDescent="0.2">
      <c r="A922" s="143" t="s">
        <v>1314</v>
      </c>
      <c r="B922" s="55" t="s">
        <v>4621</v>
      </c>
      <c r="C922" s="4" t="s">
        <v>3652</v>
      </c>
      <c r="D922" s="41">
        <v>700</v>
      </c>
      <c r="E922" s="47" t="s">
        <v>1332</v>
      </c>
      <c r="F922" s="263" t="str">
        <f t="shared" si="56"/>
        <v xml:space="preserve"> </v>
      </c>
      <c r="G922" s="143" t="s">
        <v>15</v>
      </c>
      <c r="H922" s="143" t="s">
        <v>1315</v>
      </c>
      <c r="I922" s="263" t="str">
        <f t="shared" si="57"/>
        <v xml:space="preserve"> </v>
      </c>
      <c r="J922" s="38" t="str">
        <f>IF(D922&gt;=('28 Populations and thresholds'!$I$112),"YES"," ")</f>
        <v>YES</v>
      </c>
      <c r="K922" s="38" t="str">
        <f>IF(J922="YES"," ",IF(D922&gt;=('28 Populations and thresholds'!$I$112)*0.25,"YES"))</f>
        <v xml:space="preserve"> </v>
      </c>
      <c r="L922" s="38" t="b">
        <f>OR('28 Populations and thresholds'!$J$112="CR",'28 Populations and thresholds'!$J$112="EN",'28 Populations and thresholds'!$J$112="VU")</f>
        <v>0</v>
      </c>
      <c r="M922" s="75">
        <f>D922/'28 Populations and thresholds'!$H$112</f>
        <v>7.0000000000000001E-3</v>
      </c>
      <c r="N922" s="263" t="str">
        <f t="shared" si="58"/>
        <v xml:space="preserve"> </v>
      </c>
      <c r="O922" s="9"/>
      <c r="P922" s="263" t="str">
        <f t="shared" si="59"/>
        <v xml:space="preserve"> </v>
      </c>
    </row>
    <row r="923" spans="1:21" x14ac:dyDescent="0.2">
      <c r="A923" s="275" t="s">
        <v>1314</v>
      </c>
      <c r="B923" s="269" t="s">
        <v>4082</v>
      </c>
      <c r="C923" s="269" t="s">
        <v>3723</v>
      </c>
      <c r="D923" s="279">
        <v>600</v>
      </c>
      <c r="E923" s="281">
        <v>36161</v>
      </c>
      <c r="F923" s="263" t="str">
        <f t="shared" si="56"/>
        <v xml:space="preserve"> </v>
      </c>
      <c r="G923" s="275" t="s">
        <v>4019</v>
      </c>
      <c r="H923" s="275"/>
      <c r="I923" s="263" t="str">
        <f t="shared" si="57"/>
        <v xml:space="preserve"> </v>
      </c>
      <c r="J923" s="272" t="str">
        <f>IF(D923&gt;=('28 Populations and thresholds'!$I$45),"YES"," ")</f>
        <v>YES</v>
      </c>
      <c r="K923" s="272" t="str">
        <f>IF(J923="YES"," ",IF(D923&gt;=('28 Populations and thresholds'!$I$45)*0.25,"YES"))</f>
        <v xml:space="preserve"> </v>
      </c>
      <c r="L923" s="272" t="b">
        <f>OR('28 Populations and thresholds'!$J$45="CR",'28 Populations and thresholds'!$J$45="EN",'28 Populations and thresholds'!$J$45="VU")</f>
        <v>1</v>
      </c>
      <c r="M923" s="273">
        <f>D923/'28 Populations and thresholds'!$H$45</f>
        <v>0.2</v>
      </c>
      <c r="N923" s="263" t="str">
        <f t="shared" si="58"/>
        <v xml:space="preserve"> </v>
      </c>
      <c r="O923" s="275"/>
      <c r="P923" s="263" t="str">
        <f t="shared" si="59"/>
        <v xml:space="preserve"> </v>
      </c>
      <c r="Q923" s="4"/>
      <c r="R923" s="4"/>
      <c r="S923" s="4"/>
      <c r="T923" s="4"/>
      <c r="U923" s="4"/>
    </row>
    <row r="924" spans="1:21" x14ac:dyDescent="0.2">
      <c r="A924" s="12" t="s">
        <v>1314</v>
      </c>
      <c r="B924" s="56" t="s">
        <v>4400</v>
      </c>
      <c r="C924" s="111" t="s">
        <v>3590</v>
      </c>
      <c r="D924" s="105">
        <v>2103</v>
      </c>
      <c r="E924" s="106" t="s">
        <v>4398</v>
      </c>
      <c r="F924" s="263" t="str">
        <f t="shared" si="56"/>
        <v xml:space="preserve"> </v>
      </c>
      <c r="G924" s="12"/>
      <c r="H924" s="12" t="s">
        <v>4392</v>
      </c>
      <c r="I924" s="263" t="str">
        <f t="shared" si="57"/>
        <v xml:space="preserve"> </v>
      </c>
      <c r="J924" s="38" t="str">
        <f>IF(D924&gt;=('28 Populations and thresholds'!$I$85),"YES"," ")</f>
        <v>YES</v>
      </c>
      <c r="K924" s="38" t="str">
        <f>IF(J924="YES"," ",IF(D924&gt;=('28 Populations and thresholds'!$I$85)*0.25,"YES"))</f>
        <v xml:space="preserve"> </v>
      </c>
      <c r="L924" s="38" t="b">
        <f>OR('28 Populations and thresholds'!$J$85="CR",'28 Populations and thresholds'!$J$85="EN",'28 Populations and thresholds'!$J$85="VU")</f>
        <v>0</v>
      </c>
      <c r="M924" s="75">
        <f>D924/'28 Populations and thresholds'!$H$85</f>
        <v>2.3629213483146068E-2</v>
      </c>
      <c r="N924" s="263" t="str">
        <f t="shared" si="58"/>
        <v xml:space="preserve"> </v>
      </c>
      <c r="P924" s="263" t="str">
        <f t="shared" si="59"/>
        <v xml:space="preserve"> </v>
      </c>
    </row>
    <row r="925" spans="1:21" x14ac:dyDescent="0.2">
      <c r="A925" s="275" t="s">
        <v>1314</v>
      </c>
      <c r="B925" s="269" t="s">
        <v>4138</v>
      </c>
      <c r="C925" s="269" t="s">
        <v>1732</v>
      </c>
      <c r="D925" s="279">
        <v>100</v>
      </c>
      <c r="E925" s="274">
        <v>1993</v>
      </c>
      <c r="F925" s="263" t="str">
        <f t="shared" si="56"/>
        <v xml:space="preserve"> </v>
      </c>
      <c r="G925" s="275" t="s">
        <v>4019</v>
      </c>
      <c r="H925" s="275"/>
      <c r="I925" s="263" t="str">
        <f t="shared" si="57"/>
        <v xml:space="preserve"> </v>
      </c>
      <c r="J925" s="272" t="str">
        <f>IF(D925&gt;=('28 Populations and thresholds'!$I$221),"YES"," ")</f>
        <v>YES</v>
      </c>
      <c r="K925" s="272" t="str">
        <f>IF(J925="YES"," ",IF(D925&gt;=('28 Populations and thresholds'!$I$221)*0.25,"YES"))</f>
        <v xml:space="preserve"> </v>
      </c>
      <c r="L925" s="272" t="b">
        <f>OR('28 Populations and thresholds'!$J$221="CR",'28 Populations and thresholds'!$J$221="EN",'28 Populations and thresholds'!$J$221="VU")</f>
        <v>1</v>
      </c>
      <c r="M925" s="273">
        <f>D925/'28 Populations and thresholds'!$H$221</f>
        <v>1.0416666666666666E-2</v>
      </c>
      <c r="N925" s="263" t="str">
        <f t="shared" si="58"/>
        <v xml:space="preserve"> </v>
      </c>
      <c r="O925" s="275"/>
      <c r="P925" s="263" t="str">
        <f t="shared" si="59"/>
        <v xml:space="preserve"> </v>
      </c>
    </row>
    <row r="926" spans="1:21" x14ac:dyDescent="0.2">
      <c r="A926" s="143" t="s">
        <v>1314</v>
      </c>
      <c r="B926" s="107" t="s">
        <v>1734</v>
      </c>
      <c r="C926" s="4" t="s">
        <v>3482</v>
      </c>
      <c r="D926" s="105">
        <v>11230</v>
      </c>
      <c r="E926" s="106">
        <v>2007</v>
      </c>
      <c r="F926" s="263" t="str">
        <f t="shared" si="56"/>
        <v xml:space="preserve"> </v>
      </c>
      <c r="G926" s="12" t="s">
        <v>139</v>
      </c>
      <c r="H926" s="12" t="s">
        <v>3388</v>
      </c>
      <c r="I926" s="263" t="str">
        <f t="shared" si="57"/>
        <v xml:space="preserve"> </v>
      </c>
      <c r="J926" s="38" t="str">
        <f>IF(D926&gt;=(('28 Populations and thresholds'!$I$205)+('28 Populations and thresholds'!$I$206)+('28 Populations and thresholds'!$I$207)+('28 Populations and thresholds'!$I$208)),"YES"," ")</f>
        <v>YES</v>
      </c>
      <c r="K926" s="38" t="str">
        <f>IF(J926="YES"," ",IF(D926&gt;=(('28 Populations and thresholds'!$I$205)+('28 Populations and thresholds'!$I$206)+('28 Populations and thresholds'!$I$207)+('28 Populations and thresholds'!$I$208))*0.25,"YES"))</f>
        <v xml:space="preserve"> </v>
      </c>
      <c r="L926" s="38" t="b">
        <f>OR('28 Populations and thresholds'!$J$206="CR",'28 Populations and thresholds'!$J$206="EN",'28 Populations and thresholds'!$J$206="VU")</f>
        <v>0</v>
      </c>
      <c r="M926" s="75">
        <f>D926/(('28 Populations and thresholds'!$H$205)+('28 Populations and thresholds'!$H$206)+('28 Populations and thresholds'!$H$207)+('28 Populations and thresholds'!$H$208))</f>
        <v>4.1982877864593067E-3</v>
      </c>
      <c r="N926" s="263" t="str">
        <f t="shared" si="58"/>
        <v xml:space="preserve"> </v>
      </c>
      <c r="O926" s="12" t="s">
        <v>4568</v>
      </c>
      <c r="P926" s="263" t="str">
        <f t="shared" si="59"/>
        <v xml:space="preserve"> </v>
      </c>
    </row>
    <row r="927" spans="1:21" x14ac:dyDescent="0.2">
      <c r="A927" s="143" t="s">
        <v>1314</v>
      </c>
      <c r="B927" s="9" t="s">
        <v>1734</v>
      </c>
      <c r="C927" s="4" t="s">
        <v>3467</v>
      </c>
      <c r="D927" s="5">
        <v>2391</v>
      </c>
      <c r="E927" s="104">
        <v>2007</v>
      </c>
      <c r="F927" s="263" t="str">
        <f t="shared" si="56"/>
        <v xml:space="preserve"> </v>
      </c>
      <c r="G927" s="13" t="s">
        <v>139</v>
      </c>
      <c r="H927" s="13" t="s">
        <v>3388</v>
      </c>
      <c r="I927" s="263" t="str">
        <f t="shared" si="57"/>
        <v xml:space="preserve"> </v>
      </c>
      <c r="J927" s="38" t="str">
        <f>IF(D927&gt;=('28 Populations and thresholds'!$I$180),"YES"," ")</f>
        <v>YES</v>
      </c>
      <c r="K927" s="38" t="str">
        <f>IF(J927="YES"," ",IF(D927&gt;=('28 Populations and thresholds'!$I$180)*0.25,"YES"))</f>
        <v xml:space="preserve"> </v>
      </c>
      <c r="L927" s="38" t="b">
        <f>OR('28 Populations and thresholds'!$J$180="CR",'28 Populations and thresholds'!$J$180="EN",'28 Populations and thresholds'!$J$180="VU")</f>
        <v>0</v>
      </c>
      <c r="M927" s="75">
        <f>D927/'28 Populations and thresholds'!$H$180</f>
        <v>2.3910000000000001E-2</v>
      </c>
      <c r="N927" s="263" t="str">
        <f t="shared" si="58"/>
        <v xml:space="preserve"> </v>
      </c>
      <c r="O927" s="9"/>
      <c r="P927" s="263" t="str">
        <f t="shared" si="59"/>
        <v xml:space="preserve"> </v>
      </c>
    </row>
    <row r="928" spans="1:21" x14ac:dyDescent="0.2">
      <c r="A928" s="143" t="s">
        <v>1314</v>
      </c>
      <c r="B928" s="4" t="s">
        <v>1734</v>
      </c>
      <c r="C928" s="4" t="s">
        <v>3446</v>
      </c>
      <c r="D928" s="5">
        <v>420</v>
      </c>
      <c r="E928" s="104">
        <v>2007</v>
      </c>
      <c r="F928" s="263" t="str">
        <f t="shared" si="56"/>
        <v xml:space="preserve"> </v>
      </c>
      <c r="G928" s="13" t="s">
        <v>139</v>
      </c>
      <c r="H928" s="13" t="s">
        <v>3388</v>
      </c>
      <c r="I928" s="263" t="str">
        <f t="shared" si="57"/>
        <v xml:space="preserve"> </v>
      </c>
      <c r="J928" s="38" t="str">
        <f>IF(D928&gt;=('28 Populations and thresholds'!$I$144),"YES"," ")</f>
        <v>YES</v>
      </c>
      <c r="K928" s="38" t="str">
        <f>IF(J928="YES"," ",IF(D928&gt;=('28 Populations and thresholds'!$I$144)*0.25,"YES"))</f>
        <v xml:space="preserve"> </v>
      </c>
      <c r="L928" s="38" t="b">
        <f>OR('28 Populations and thresholds'!$J$144="CR",'28 Populations and thresholds'!$J$144="EN",'28 Populations and thresholds'!$J$144="VU")</f>
        <v>0</v>
      </c>
      <c r="M928" s="75">
        <f>D928/'28 Populations and thresholds'!$H$144</f>
        <v>4.2000000000000003E-2</v>
      </c>
      <c r="N928" s="263" t="str">
        <f t="shared" si="58"/>
        <v xml:space="preserve"> </v>
      </c>
      <c r="O928" s="9"/>
      <c r="P928" s="263" t="str">
        <f t="shared" si="59"/>
        <v xml:space="preserve"> </v>
      </c>
    </row>
    <row r="929" spans="1:21" x14ac:dyDescent="0.2">
      <c r="A929" s="143" t="s">
        <v>1314</v>
      </c>
      <c r="B929" s="9" t="s">
        <v>1734</v>
      </c>
      <c r="C929" s="4" t="s">
        <v>3451</v>
      </c>
      <c r="D929" s="5">
        <v>1698</v>
      </c>
      <c r="E929" s="104">
        <v>2007</v>
      </c>
      <c r="F929" s="263" t="str">
        <f t="shared" si="56"/>
        <v xml:space="preserve"> </v>
      </c>
      <c r="G929" s="13" t="s">
        <v>139</v>
      </c>
      <c r="H929" s="13" t="s">
        <v>3388</v>
      </c>
      <c r="I929" s="263" t="str">
        <f t="shared" si="57"/>
        <v xml:space="preserve"> </v>
      </c>
      <c r="J929" s="38" t="str">
        <f>IF(D929&gt;=('28 Populations and thresholds'!$I$154),"YES"," ")</f>
        <v>YES</v>
      </c>
      <c r="K929" s="38" t="str">
        <f>IF(J929="YES"," ",IF(D929&gt;=('28 Populations and thresholds'!$I$154)*0.25,"YES"))</f>
        <v xml:space="preserve"> </v>
      </c>
      <c r="L929" s="38" t="b">
        <f>OR('28 Populations and thresholds'!$J$154="CR",'28 Populations and thresholds'!$J$154="EN",'28 Populations and thresholds'!$J$154="VU")</f>
        <v>0</v>
      </c>
      <c r="M929" s="75">
        <f>D929/'28 Populations and thresholds'!$H$154</f>
        <v>1.6326923076923076E-2</v>
      </c>
      <c r="N929" s="263" t="str">
        <f t="shared" si="58"/>
        <v xml:space="preserve"> </v>
      </c>
      <c r="O929" s="9"/>
      <c r="P929" s="263" t="str">
        <f t="shared" si="59"/>
        <v xml:space="preserve"> </v>
      </c>
    </row>
    <row r="930" spans="1:21" x14ac:dyDescent="0.2">
      <c r="A930" s="12" t="s">
        <v>1314</v>
      </c>
      <c r="B930" s="9" t="s">
        <v>1734</v>
      </c>
      <c r="C930" s="4" t="s">
        <v>1732</v>
      </c>
      <c r="D930" s="5">
        <v>173</v>
      </c>
      <c r="E930" s="1" t="s">
        <v>1598</v>
      </c>
      <c r="F930" s="263" t="str">
        <f t="shared" si="56"/>
        <v xml:space="preserve"> </v>
      </c>
      <c r="G930" s="13" t="s">
        <v>139</v>
      </c>
      <c r="I930" s="263" t="str">
        <f t="shared" si="57"/>
        <v xml:space="preserve"> </v>
      </c>
      <c r="J930" s="38" t="str">
        <f>IF(D930&gt;=('28 Populations and thresholds'!$I$221),"YES"," ")</f>
        <v>YES</v>
      </c>
      <c r="K930" s="38" t="str">
        <f>IF(J930="YES"," ",IF(D930&gt;=('28 Populations and thresholds'!$I$221)*0.25,"YES"))</f>
        <v xml:space="preserve"> </v>
      </c>
      <c r="L930" s="38" t="b">
        <f>OR('28 Populations and thresholds'!$J$221="CR",'28 Populations and thresholds'!$J$221="EN",'28 Populations and thresholds'!$J$221="VU")</f>
        <v>1</v>
      </c>
      <c r="M930" s="75">
        <f>D930/'28 Populations and thresholds'!$H$221</f>
        <v>1.8020833333333333E-2</v>
      </c>
      <c r="N930" s="263" t="str">
        <f t="shared" si="58"/>
        <v xml:space="preserve"> </v>
      </c>
      <c r="P930" s="263" t="str">
        <f t="shared" si="59"/>
        <v xml:space="preserve"> </v>
      </c>
    </row>
    <row r="931" spans="1:21" x14ac:dyDescent="0.2">
      <c r="A931" s="275" t="s">
        <v>1314</v>
      </c>
      <c r="B931" s="293" t="s">
        <v>1363</v>
      </c>
      <c r="C931" s="269" t="s">
        <v>3545</v>
      </c>
      <c r="D931" s="279">
        <v>1509</v>
      </c>
      <c r="E931" s="274">
        <v>2004</v>
      </c>
      <c r="F931" s="263" t="str">
        <f t="shared" si="56"/>
        <v xml:space="preserve"> </v>
      </c>
      <c r="G931" s="275" t="s">
        <v>139</v>
      </c>
      <c r="H931" s="275" t="s">
        <v>3388</v>
      </c>
      <c r="I931" s="263" t="str">
        <f t="shared" si="57"/>
        <v xml:space="preserve"> </v>
      </c>
      <c r="J931" s="272" t="str">
        <f>IF(D931&gt;=('28 Populations and thresholds'!$I$71),"YES"," ")</f>
        <v>YES</v>
      </c>
      <c r="K931" s="272" t="str">
        <f>IF(J931="YES"," ",IF(D931&gt;=('28 Populations and thresholds'!$I$71)*0.25,"YES"))</f>
        <v xml:space="preserve"> </v>
      </c>
      <c r="L931" s="272" t="b">
        <f>OR('28 Populations and thresholds'!$J$71="CR",'28 Populations and thresholds'!$J$71="EN",'28 Populations and thresholds'!$J$71="VU")</f>
        <v>0</v>
      </c>
      <c r="M931" s="273">
        <f>D931/'28 Populations and thresholds'!$H$71</f>
        <v>2.5149999999999999E-2</v>
      </c>
      <c r="N931" s="263" t="str">
        <f t="shared" si="58"/>
        <v xml:space="preserve"> </v>
      </c>
      <c r="O931" s="269"/>
      <c r="P931" s="263" t="str">
        <f t="shared" si="59"/>
        <v xml:space="preserve"> </v>
      </c>
    </row>
    <row r="932" spans="1:21" x14ac:dyDescent="0.2">
      <c r="A932" s="275" t="s">
        <v>1314</v>
      </c>
      <c r="B932" s="293" t="s">
        <v>1363</v>
      </c>
      <c r="C932" s="269" t="s">
        <v>3552</v>
      </c>
      <c r="D932" s="279">
        <v>1516</v>
      </c>
      <c r="E932" s="274">
        <v>2004</v>
      </c>
      <c r="F932" s="263" t="str">
        <f t="shared" si="56"/>
        <v xml:space="preserve"> </v>
      </c>
      <c r="G932" s="275" t="s">
        <v>139</v>
      </c>
      <c r="H932" s="275" t="s">
        <v>3388</v>
      </c>
      <c r="I932" s="263" t="str">
        <f t="shared" si="57"/>
        <v xml:space="preserve"> </v>
      </c>
      <c r="J932" s="272" t="str">
        <f>IF(D932&gt;=('28 Populations and thresholds'!$I$77),"YES"," ")</f>
        <v>YES</v>
      </c>
      <c r="K932" s="272" t="str">
        <f>IF(J932="YES"," ",IF(D932&gt;=('28 Populations and thresholds'!$I$77)*0.25,"YES"))</f>
        <v xml:space="preserve"> </v>
      </c>
      <c r="L932" s="272" t="b">
        <f>OR('28 Populations and thresholds'!$J$77="CR",'28 Populations and thresholds'!$J$77="EN",'28 Populations and thresholds'!$J$77="VU")</f>
        <v>0</v>
      </c>
      <c r="M932" s="273">
        <f>D932/'28 Populations and thresholds'!$H$77</f>
        <v>1.516E-2</v>
      </c>
      <c r="N932" s="263" t="str">
        <f t="shared" si="58"/>
        <v xml:space="preserve"> </v>
      </c>
      <c r="O932" s="269"/>
      <c r="P932" s="263" t="str">
        <f t="shared" si="59"/>
        <v xml:space="preserve"> </v>
      </c>
    </row>
    <row r="933" spans="1:21" x14ac:dyDescent="0.2">
      <c r="A933" s="12" t="s">
        <v>1314</v>
      </c>
      <c r="B933" s="74" t="s">
        <v>4022</v>
      </c>
      <c r="C933" s="4" t="s">
        <v>3649</v>
      </c>
      <c r="D933" s="5">
        <v>76</v>
      </c>
      <c r="E933" s="148">
        <v>35674</v>
      </c>
      <c r="F933" s="263" t="str">
        <f t="shared" si="56"/>
        <v xml:space="preserve"> </v>
      </c>
      <c r="G933" s="13" t="s">
        <v>4019</v>
      </c>
      <c r="I933" s="263" t="str">
        <f t="shared" si="57"/>
        <v xml:space="preserve"> </v>
      </c>
      <c r="J933" s="38" t="str">
        <f>IF(D933&gt;=('28 Populations and thresholds'!$I$111),"YES"," ")</f>
        <v>YES</v>
      </c>
      <c r="K933" s="38" t="str">
        <f>IF(J933="YES"," ",IF(D933&gt;=('28 Populations and thresholds'!$I$111)*0.25,"YES"))</f>
        <v xml:space="preserve"> </v>
      </c>
      <c r="L933" s="38" t="b">
        <f>OR('28 Populations and thresholds'!$J$111="CR",'28 Populations and thresholds'!$J$111="EN",'28 Populations and thresholds'!$J$111="VU")</f>
        <v>1</v>
      </c>
      <c r="M933" s="75">
        <f>D933/'28 Populations and thresholds'!$H$111</f>
        <v>7.6E-3</v>
      </c>
      <c r="N933" s="263" t="str">
        <f t="shared" si="58"/>
        <v xml:space="preserve"> </v>
      </c>
      <c r="P933" s="263" t="str">
        <f t="shared" si="59"/>
        <v xml:space="preserve"> </v>
      </c>
    </row>
    <row r="934" spans="1:21" x14ac:dyDescent="0.2">
      <c r="A934" s="275" t="s">
        <v>1314</v>
      </c>
      <c r="B934" s="269" t="s">
        <v>3918</v>
      </c>
      <c r="C934" s="269" t="s">
        <v>3781</v>
      </c>
      <c r="D934" s="279">
        <v>7031</v>
      </c>
      <c r="E934" s="281">
        <v>38961</v>
      </c>
      <c r="F934" s="263" t="str">
        <f t="shared" si="56"/>
        <v xml:space="preserve"> </v>
      </c>
      <c r="G934" s="275"/>
      <c r="H934" s="275" t="s">
        <v>3917</v>
      </c>
      <c r="I934" s="263" t="str">
        <f t="shared" si="57"/>
        <v xml:space="preserve"> </v>
      </c>
      <c r="J934" s="272" t="str">
        <f>IF(D934&gt;=('28 Populations and thresholds'!$I$220),"YES"," ")</f>
        <v>YES</v>
      </c>
      <c r="K934" s="272" t="str">
        <f>IF(J934="YES"," ",IF(D934&gt;=('28 Populations and thresholds'!$I$220)*0.25,"YES"))</f>
        <v xml:space="preserve"> </v>
      </c>
      <c r="L934" s="272" t="b">
        <f>OR('28 Populations and thresholds'!$J$220="CR",'28 Populations and thresholds'!$J$220="EN",'28 Populations and thresholds'!$J$220="VU")</f>
        <v>0</v>
      </c>
      <c r="M934" s="273">
        <f>D934/'28 Populations and thresholds'!$H$220</f>
        <v>7.0309929690070307E-3</v>
      </c>
      <c r="N934" s="263" t="str">
        <f t="shared" si="58"/>
        <v xml:space="preserve"> </v>
      </c>
      <c r="O934" s="275"/>
      <c r="P934" s="263" t="str">
        <f t="shared" si="59"/>
        <v xml:space="preserve"> </v>
      </c>
    </row>
    <row r="935" spans="1:21" x14ac:dyDescent="0.2">
      <c r="A935" s="275" t="s">
        <v>1314</v>
      </c>
      <c r="B935" s="269" t="s">
        <v>3918</v>
      </c>
      <c r="C935" s="269" t="s">
        <v>3776</v>
      </c>
      <c r="D935" s="279">
        <v>5280</v>
      </c>
      <c r="E935" s="281">
        <v>39934</v>
      </c>
      <c r="F935" s="263" t="str">
        <f t="shared" si="56"/>
        <v xml:space="preserve"> </v>
      </c>
      <c r="G935" s="275"/>
      <c r="H935" s="275" t="s">
        <v>3917</v>
      </c>
      <c r="I935" s="263" t="str">
        <f t="shared" si="57"/>
        <v xml:space="preserve"> </v>
      </c>
      <c r="J935" s="272" t="str">
        <f>IF(D935&gt;=('28 Populations and thresholds'!$I$210),"YES"," ")</f>
        <v>YES</v>
      </c>
      <c r="K935" s="272" t="str">
        <f>IF(J935="YES"," ",IF(D935&gt;=('28 Populations and thresholds'!$I$210)*0.25,"YES"))</f>
        <v xml:space="preserve"> </v>
      </c>
      <c r="L935" s="272" t="b">
        <f>OR('28 Populations and thresholds'!$J$210="CR",'28 Populations and thresholds'!$J$210="EN",'28 Populations and thresholds'!$J$210="VU")</f>
        <v>0</v>
      </c>
      <c r="M935" s="273">
        <f>D935/'28 Populations and thresholds'!$H$210</f>
        <v>0.2112</v>
      </c>
      <c r="N935" s="263" t="str">
        <f t="shared" si="58"/>
        <v xml:space="preserve"> </v>
      </c>
      <c r="O935" s="269"/>
      <c r="P935" s="263" t="str">
        <f t="shared" si="59"/>
        <v xml:space="preserve"> </v>
      </c>
    </row>
    <row r="936" spans="1:21" x14ac:dyDescent="0.2">
      <c r="A936" s="275" t="s">
        <v>1314</v>
      </c>
      <c r="B936" s="269" t="s">
        <v>3918</v>
      </c>
      <c r="C936" s="269" t="s">
        <v>3564</v>
      </c>
      <c r="D936" s="279">
        <v>2350</v>
      </c>
      <c r="E936" s="281">
        <v>39417</v>
      </c>
      <c r="F936" s="263" t="str">
        <f t="shared" si="56"/>
        <v xml:space="preserve"> </v>
      </c>
      <c r="G936" s="275"/>
      <c r="H936" s="275" t="s">
        <v>3917</v>
      </c>
      <c r="I936" s="263" t="str">
        <f t="shared" si="57"/>
        <v xml:space="preserve"> </v>
      </c>
      <c r="J936" s="272" t="str">
        <f>IF(D936&gt;=('28 Populations and thresholds'!$I$79),"YES"," ")</f>
        <v>YES</v>
      </c>
      <c r="K936" s="272" t="str">
        <f>IF(J936="YES"," ",IF(D936&gt;=('28 Populations and thresholds'!$I$79)*0.25,"YES"))</f>
        <v xml:space="preserve"> </v>
      </c>
      <c r="L936" s="272" t="b">
        <f>OR('28 Populations and thresholds'!$J$79="CR",'28 Populations and thresholds'!$J$79="EN",'28 Populations and thresholds'!$J$79="VU")</f>
        <v>0</v>
      </c>
      <c r="M936" s="273">
        <f>D936/'28 Populations and thresholds'!$H$79</f>
        <v>1.5666666666666666E-2</v>
      </c>
      <c r="N936" s="263" t="str">
        <f t="shared" si="58"/>
        <v xml:space="preserve"> </v>
      </c>
      <c r="O936" s="269"/>
      <c r="P936" s="263" t="str">
        <f t="shared" si="59"/>
        <v xml:space="preserve"> </v>
      </c>
    </row>
    <row r="937" spans="1:21" x14ac:dyDescent="0.2">
      <c r="A937" s="275" t="s">
        <v>1314</v>
      </c>
      <c r="B937" s="269" t="s">
        <v>3918</v>
      </c>
      <c r="C937" s="296" t="s">
        <v>3482</v>
      </c>
      <c r="D937" s="279">
        <v>9950</v>
      </c>
      <c r="E937" s="281">
        <v>39934</v>
      </c>
      <c r="F937" s="263" t="str">
        <f t="shared" si="56"/>
        <v xml:space="preserve"> </v>
      </c>
      <c r="G937" s="275"/>
      <c r="H937" s="275" t="s">
        <v>3917</v>
      </c>
      <c r="I937" s="263" t="str">
        <f t="shared" si="57"/>
        <v xml:space="preserve"> </v>
      </c>
      <c r="J937" s="272" t="str">
        <f>IF(D937&gt;=(('28 Populations and thresholds'!$I$205)+('28 Populations and thresholds'!$I$206)+('28 Populations and thresholds'!$I$207)+('28 Populations and thresholds'!$I$208)),"YES"," ")</f>
        <v>YES</v>
      </c>
      <c r="K937" s="272" t="str">
        <f>IF(J937="YES"," ",IF(D937&gt;=(('28 Populations and thresholds'!$I$205)+('28 Populations and thresholds'!$I$206)+('28 Populations and thresholds'!$I$207)+('28 Populations and thresholds'!$I$208))*0.25,"YES"))</f>
        <v xml:space="preserve"> </v>
      </c>
      <c r="L937" s="272" t="b">
        <f>OR('28 Populations and thresholds'!$J$206="CR",'28 Populations and thresholds'!$J$206="EN",'28 Populations and thresholds'!$J$206="VU")</f>
        <v>0</v>
      </c>
      <c r="M937" s="273">
        <f>D937/(('28 Populations and thresholds'!$H$205)+('28 Populations and thresholds'!$H$206)+('28 Populations and thresholds'!$H$207)+('28 Populations and thresholds'!$H$208))</f>
        <v>3.7197652248682194E-3</v>
      </c>
      <c r="N937" s="263" t="str">
        <f t="shared" si="58"/>
        <v xml:space="preserve"> </v>
      </c>
      <c r="O937" s="275" t="s">
        <v>4568</v>
      </c>
      <c r="P937" s="263" t="str">
        <f t="shared" si="59"/>
        <v xml:space="preserve"> </v>
      </c>
    </row>
    <row r="938" spans="1:21" x14ac:dyDescent="0.2">
      <c r="A938" s="275" t="s">
        <v>1314</v>
      </c>
      <c r="B938" s="269" t="s">
        <v>3918</v>
      </c>
      <c r="C938" s="269" t="s">
        <v>3767</v>
      </c>
      <c r="D938" s="279">
        <v>7613</v>
      </c>
      <c r="E938" s="281">
        <v>39203</v>
      </c>
      <c r="F938" s="263" t="str">
        <f t="shared" si="56"/>
        <v xml:space="preserve"> </v>
      </c>
      <c r="G938" s="275"/>
      <c r="H938" s="275" t="s">
        <v>3917</v>
      </c>
      <c r="I938" s="263" t="str">
        <f t="shared" si="57"/>
        <v xml:space="preserve"> </v>
      </c>
      <c r="J938" s="272" t="str">
        <f>IF(D938&gt;=('28 Populations and thresholds'!$I$195),"YES"," ")</f>
        <v>YES</v>
      </c>
      <c r="K938" s="272" t="str">
        <f>IF(J938="YES"," ",IF(D938&gt;=('28 Populations and thresholds'!$I$195)*0.25,"YES"))</f>
        <v xml:space="preserve"> </v>
      </c>
      <c r="L938" s="272" t="b">
        <f>OR('28 Populations and thresholds'!$J$195="CR",'28 Populations and thresholds'!$J$195="EN",'28 Populations and thresholds'!$J$195="VU")</f>
        <v>1</v>
      </c>
      <c r="M938" s="273">
        <f>D938/'28 Populations and thresholds'!$H$195</f>
        <v>2.6251724137931035E-2</v>
      </c>
      <c r="N938" s="263" t="str">
        <f t="shared" si="58"/>
        <v xml:space="preserve"> </v>
      </c>
      <c r="O938" s="269"/>
      <c r="P938" s="263" t="str">
        <f t="shared" si="59"/>
        <v xml:space="preserve"> </v>
      </c>
    </row>
    <row r="939" spans="1:21" x14ac:dyDescent="0.2">
      <c r="A939" s="275" t="s">
        <v>1314</v>
      </c>
      <c r="B939" s="269" t="s">
        <v>3918</v>
      </c>
      <c r="C939" s="269" t="s">
        <v>3452</v>
      </c>
      <c r="D939" s="279">
        <v>6910</v>
      </c>
      <c r="E939" s="281">
        <v>40299</v>
      </c>
      <c r="F939" s="263" t="str">
        <f t="shared" si="56"/>
        <v xml:space="preserve"> </v>
      </c>
      <c r="G939" s="275"/>
      <c r="H939" s="275" t="s">
        <v>3917</v>
      </c>
      <c r="I939" s="263" t="str">
        <f t="shared" si="57"/>
        <v xml:space="preserve"> </v>
      </c>
      <c r="J939" s="272" t="str">
        <f>IF(D939&gt;=('28 Populations and thresholds'!$I$158),"YES"," ")</f>
        <v>YES</v>
      </c>
      <c r="K939" s="272" t="str">
        <f>IF(J939="YES"," ",IF(D939&gt;=('28 Populations and thresholds'!$I$158)*0.25,"YES"))</f>
        <v xml:space="preserve"> </v>
      </c>
      <c r="L939" s="272" t="b">
        <f>OR('28 Populations and thresholds'!$J$158="CR",'28 Populations and thresholds'!$J$158="EN",'28 Populations and thresholds'!$J$158="VU")</f>
        <v>0</v>
      </c>
      <c r="M939" s="273">
        <f>D939/'28 Populations and thresholds'!$H$158</f>
        <v>6.9099999999999995E-2</v>
      </c>
      <c r="N939" s="263" t="str">
        <f t="shared" si="58"/>
        <v xml:space="preserve"> </v>
      </c>
      <c r="O939" s="269"/>
      <c r="P939" s="263" t="str">
        <f t="shared" si="59"/>
        <v xml:space="preserve"> </v>
      </c>
    </row>
    <row r="940" spans="1:21" x14ac:dyDescent="0.2">
      <c r="A940" s="275" t="s">
        <v>1314</v>
      </c>
      <c r="B940" s="269" t="s">
        <v>3918</v>
      </c>
      <c r="C940" s="269" t="s">
        <v>3778</v>
      </c>
      <c r="D940" s="279">
        <v>790</v>
      </c>
      <c r="E940" s="281">
        <v>39448</v>
      </c>
      <c r="F940" s="263" t="str">
        <f t="shared" si="56"/>
        <v xml:space="preserve"> </v>
      </c>
      <c r="G940" s="275"/>
      <c r="H940" s="275" t="s">
        <v>3917</v>
      </c>
      <c r="I940" s="263" t="str">
        <f t="shared" si="57"/>
        <v xml:space="preserve"> </v>
      </c>
      <c r="J940" s="272" t="str">
        <f>IF(D940&gt;=('28 Populations and thresholds'!$I$213),"YES"," ")</f>
        <v>YES</v>
      </c>
      <c r="K940" s="272" t="str">
        <f>IF(J940="YES"," ",IF(D940&gt;=('28 Populations and thresholds'!$I$213)*0.25,"YES"))</f>
        <v xml:space="preserve"> </v>
      </c>
      <c r="L940" s="272" t="b">
        <f>OR('28 Populations and thresholds'!$J$213="CR",'28 Populations and thresholds'!$J$213="EN",'28 Populations and thresholds'!$J$213="VU")</f>
        <v>0</v>
      </c>
      <c r="M940" s="273">
        <f>D940/'28 Populations and thresholds'!$H$213</f>
        <v>7.9000000000000008E-3</v>
      </c>
      <c r="N940" s="263" t="str">
        <f t="shared" si="58"/>
        <v xml:space="preserve"> </v>
      </c>
      <c r="O940" s="275"/>
      <c r="P940" s="263" t="str">
        <f t="shared" si="59"/>
        <v xml:space="preserve"> </v>
      </c>
      <c r="Q940" s="4"/>
      <c r="R940" s="4"/>
      <c r="S940" s="4"/>
      <c r="T940" s="4"/>
      <c r="U940" s="4"/>
    </row>
    <row r="941" spans="1:21" x14ac:dyDescent="0.2">
      <c r="A941" s="275" t="s">
        <v>1314</v>
      </c>
      <c r="B941" s="269" t="s">
        <v>3918</v>
      </c>
      <c r="C941" s="269" t="s">
        <v>3448</v>
      </c>
      <c r="D941" s="279">
        <v>3167</v>
      </c>
      <c r="E941" s="281">
        <v>39692</v>
      </c>
      <c r="F941" s="263" t="str">
        <f t="shared" si="56"/>
        <v xml:space="preserve"> </v>
      </c>
      <c r="G941" s="275"/>
      <c r="H941" s="275" t="s">
        <v>3917</v>
      </c>
      <c r="I941" s="263" t="str">
        <f t="shared" si="57"/>
        <v xml:space="preserve"> </v>
      </c>
      <c r="J941" s="272" t="str">
        <f>IF(D941&gt;=('28 Populations and thresholds'!$I$147),"YES"," ")</f>
        <v>YES</v>
      </c>
      <c r="K941" s="272" t="str">
        <f>IF(J941="YES"," ",IF(D941&gt;=('28 Populations and thresholds'!$I$147)*0.25,"YES"))</f>
        <v xml:space="preserve"> </v>
      </c>
      <c r="L941" s="272" t="b">
        <f>OR('28 Populations and thresholds'!$J$147="CR",'28 Populations and thresholds'!$J$147="EN",'28 Populations and thresholds'!$J$147="VU")</f>
        <v>0</v>
      </c>
      <c r="M941" s="273">
        <f>D941/'28 Populations and thresholds'!$H$147</f>
        <v>3.1669999999999997E-2</v>
      </c>
      <c r="N941" s="263" t="str">
        <f t="shared" si="58"/>
        <v xml:space="preserve"> </v>
      </c>
      <c r="O941" s="269"/>
      <c r="P941" s="263" t="str">
        <f t="shared" si="59"/>
        <v xml:space="preserve"> </v>
      </c>
    </row>
    <row r="942" spans="1:21" x14ac:dyDescent="0.2">
      <c r="A942" s="275" t="s">
        <v>1314</v>
      </c>
      <c r="B942" s="269" t="s">
        <v>3918</v>
      </c>
      <c r="C942" s="269" t="s">
        <v>3770</v>
      </c>
      <c r="D942" s="279">
        <v>11522</v>
      </c>
      <c r="E942" s="281">
        <v>39569</v>
      </c>
      <c r="F942" s="263" t="str">
        <f t="shared" si="56"/>
        <v xml:space="preserve"> </v>
      </c>
      <c r="G942" s="275"/>
      <c r="H942" s="275" t="s">
        <v>3917</v>
      </c>
      <c r="I942" s="263" t="str">
        <f t="shared" si="57"/>
        <v xml:space="preserve"> </v>
      </c>
      <c r="J942" s="272" t="str">
        <f>IF(D942&gt;=('28 Populations and thresholds'!$I$199),"YES"," ")</f>
        <v>YES</v>
      </c>
      <c r="K942" s="272" t="str">
        <f>IF(J942="YES"," ",IF(D942&gt;=('28 Populations and thresholds'!$I$199)*0.25,"YES"))</f>
        <v xml:space="preserve"> </v>
      </c>
      <c r="L942" s="272" t="b">
        <f>OR('28 Populations and thresholds'!$J$199="CR",'28 Populations and thresholds'!$J$199="EN",'28 Populations and thresholds'!$J$199="VU")</f>
        <v>0</v>
      </c>
      <c r="M942" s="273">
        <f>D942/'28 Populations and thresholds'!$H$199</f>
        <v>3.6577777777777779E-2</v>
      </c>
      <c r="N942" s="263" t="str">
        <f t="shared" si="58"/>
        <v xml:space="preserve"> </v>
      </c>
      <c r="O942" s="269"/>
      <c r="P942" s="263" t="str">
        <f t="shared" si="59"/>
        <v xml:space="preserve"> </v>
      </c>
    </row>
    <row r="943" spans="1:21" x14ac:dyDescent="0.2">
      <c r="A943" s="275" t="s">
        <v>1314</v>
      </c>
      <c r="B943" s="269" t="s">
        <v>3918</v>
      </c>
      <c r="C943" s="269" t="s">
        <v>3474</v>
      </c>
      <c r="D943" s="279">
        <v>2430</v>
      </c>
      <c r="E943" s="281">
        <v>39934</v>
      </c>
      <c r="F943" s="263" t="str">
        <f t="shared" si="56"/>
        <v xml:space="preserve"> </v>
      </c>
      <c r="G943" s="275"/>
      <c r="H943" s="275" t="s">
        <v>3917</v>
      </c>
      <c r="I943" s="263" t="str">
        <f t="shared" si="57"/>
        <v xml:space="preserve"> </v>
      </c>
      <c r="J943" s="272" t="str">
        <f>IF(D943&gt;=('28 Populations and thresholds'!$I$198),"YES"," ")</f>
        <v>YES</v>
      </c>
      <c r="K943" s="272" t="str">
        <f>IF(J943="YES"," ",IF(D943&gt;=('28 Populations and thresholds'!$I$198)*0.25,"YES"))</f>
        <v xml:space="preserve"> </v>
      </c>
      <c r="L943" s="272" t="b">
        <f>OR('28 Populations and thresholds'!$J$198="CR",'28 Populations and thresholds'!$J$198="EN",'28 Populations and thresholds'!$J$198="VU")</f>
        <v>0</v>
      </c>
      <c r="M943" s="273">
        <f>D943/'28 Populations and thresholds'!$H$198</f>
        <v>0.11045454545454546</v>
      </c>
      <c r="N943" s="263" t="str">
        <f t="shared" si="58"/>
        <v xml:space="preserve"> </v>
      </c>
      <c r="O943" s="269"/>
      <c r="P943" s="263" t="str">
        <f t="shared" si="59"/>
        <v xml:space="preserve"> </v>
      </c>
    </row>
    <row r="944" spans="1:21" x14ac:dyDescent="0.2">
      <c r="A944" s="275" t="s">
        <v>1314</v>
      </c>
      <c r="B944" s="269" t="s">
        <v>3918</v>
      </c>
      <c r="C944" s="269" t="s">
        <v>3773</v>
      </c>
      <c r="D944" s="279">
        <v>5242</v>
      </c>
      <c r="E944" s="281">
        <v>39934</v>
      </c>
      <c r="F944" s="263" t="str">
        <f t="shared" si="56"/>
        <v xml:space="preserve"> </v>
      </c>
      <c r="G944" s="275"/>
      <c r="H944" s="275" t="s">
        <v>3917</v>
      </c>
      <c r="I944" s="263" t="str">
        <f t="shared" si="57"/>
        <v xml:space="preserve"> </v>
      </c>
      <c r="J944" s="272" t="str">
        <f>IF(D944&gt;=('28 Populations and thresholds'!$I$202),"YES"," ")</f>
        <v>YES</v>
      </c>
      <c r="K944" s="272" t="str">
        <f>IF(J944="YES"," ",IF(D944&gt;=('28 Populations and thresholds'!$I$202)*0.25,"YES"))</f>
        <v xml:space="preserve"> </v>
      </c>
      <c r="L944" s="272" t="b">
        <f>OR('28 Populations and thresholds'!$J$202="CR",'28 Populations and thresholds'!$J$202="EN",'28 Populations and thresholds'!$J$202="VU")</f>
        <v>0</v>
      </c>
      <c r="M944" s="273">
        <f>D944/'28 Populations and thresholds'!$H$202</f>
        <v>3.27625E-2</v>
      </c>
      <c r="N944" s="263" t="str">
        <f t="shared" si="58"/>
        <v xml:space="preserve"> </v>
      </c>
      <c r="O944" s="269"/>
      <c r="P944" s="263" t="str">
        <f t="shared" si="59"/>
        <v xml:space="preserve"> </v>
      </c>
      <c r="Q944" s="4"/>
      <c r="R944" s="4"/>
      <c r="S944" s="4"/>
      <c r="T944" s="4"/>
      <c r="U944" s="4"/>
    </row>
    <row r="945" spans="1:21" x14ac:dyDescent="0.2">
      <c r="A945" s="143" t="s">
        <v>1314</v>
      </c>
      <c r="B945" s="40" t="s">
        <v>939</v>
      </c>
      <c r="C945" s="4" t="s">
        <v>3755</v>
      </c>
      <c r="D945" s="41">
        <v>1153</v>
      </c>
      <c r="E945" s="46">
        <v>37378</v>
      </c>
      <c r="F945" s="263" t="str">
        <f t="shared" si="56"/>
        <v xml:space="preserve"> </v>
      </c>
      <c r="G945" s="143" t="s">
        <v>21</v>
      </c>
      <c r="H945" s="143" t="s">
        <v>90</v>
      </c>
      <c r="I945" s="263" t="str">
        <f t="shared" si="57"/>
        <v xml:space="preserve"> </v>
      </c>
      <c r="J945" s="38" t="str">
        <f>IF(D945&gt;=('28 Populations and thresholds'!$I$174),"YES"," ")</f>
        <v>YES</v>
      </c>
      <c r="K945" s="38" t="str">
        <f>IF(J945="YES"," ",IF(D945&gt;=('28 Populations and thresholds'!$I$174)*0.25,"YES"))</f>
        <v xml:space="preserve"> </v>
      </c>
      <c r="L945" s="38" t="b">
        <f>OR('28 Populations and thresholds'!$J$174="CR",'28 Populations and thresholds'!$J$174="EN",'28 Populations and thresholds'!$J$174="VU")</f>
        <v>0</v>
      </c>
      <c r="M945" s="75">
        <f>D945/'28 Populations and thresholds'!$H$174</f>
        <v>5.0130434782608695E-2</v>
      </c>
      <c r="N945" s="263" t="str">
        <f t="shared" si="58"/>
        <v xml:space="preserve"> </v>
      </c>
      <c r="P945" s="263" t="str">
        <f t="shared" si="59"/>
        <v xml:space="preserve"> </v>
      </c>
    </row>
    <row r="946" spans="1:21" x14ac:dyDescent="0.2">
      <c r="A946" s="12" t="s">
        <v>1314</v>
      </c>
      <c r="B946" s="9" t="s">
        <v>939</v>
      </c>
      <c r="C946" s="4" t="s">
        <v>3781</v>
      </c>
      <c r="D946" s="5">
        <v>5200</v>
      </c>
      <c r="E946" s="104" t="s">
        <v>3979</v>
      </c>
      <c r="F946" s="263" t="str">
        <f t="shared" si="56"/>
        <v xml:space="preserve"> </v>
      </c>
      <c r="H946" s="13" t="s">
        <v>3977</v>
      </c>
      <c r="I946" s="263" t="str">
        <f t="shared" si="57"/>
        <v xml:space="preserve"> </v>
      </c>
      <c r="J946" s="38" t="str">
        <f>IF(D946&gt;=('28 Populations and thresholds'!$I$220),"YES"," ")</f>
        <v>YES</v>
      </c>
      <c r="K946" s="38" t="str">
        <f>IF(J946="YES"," ",IF(D946&gt;=('28 Populations and thresholds'!$I$220)*0.25,"YES"))</f>
        <v xml:space="preserve"> </v>
      </c>
      <c r="L946" s="38" t="b">
        <f>OR('28 Populations and thresholds'!$J$220="CR",'28 Populations and thresholds'!$J$220="EN",'28 Populations and thresholds'!$J$220="VU")</f>
        <v>0</v>
      </c>
      <c r="M946" s="75">
        <f>D946/'28 Populations and thresholds'!$H$220</f>
        <v>5.1999948000052004E-3</v>
      </c>
      <c r="N946" s="263" t="str">
        <f t="shared" si="58"/>
        <v xml:space="preserve"> </v>
      </c>
      <c r="P946" s="263" t="str">
        <f t="shared" si="59"/>
        <v xml:space="preserve"> </v>
      </c>
    </row>
    <row r="947" spans="1:21" x14ac:dyDescent="0.2">
      <c r="A947" s="143" t="s">
        <v>1314</v>
      </c>
      <c r="B947" s="40" t="s">
        <v>939</v>
      </c>
      <c r="C947" s="4" t="s">
        <v>3756</v>
      </c>
      <c r="D947" s="41">
        <v>6471</v>
      </c>
      <c r="E947" s="46">
        <v>37378</v>
      </c>
      <c r="F947" s="263" t="str">
        <f t="shared" si="56"/>
        <v xml:space="preserve"> </v>
      </c>
      <c r="G947" s="143" t="s">
        <v>21</v>
      </c>
      <c r="H947" s="143" t="s">
        <v>90</v>
      </c>
      <c r="I947" s="263" t="str">
        <f t="shared" si="57"/>
        <v xml:space="preserve"> </v>
      </c>
      <c r="J947" s="38" t="str">
        <f>IF(D947&gt;=('28 Populations and thresholds'!$I$175),"YES"," ")</f>
        <v>YES</v>
      </c>
      <c r="K947" s="38" t="str">
        <f>IF(J947="YES"," ",IF(D947&gt;=('28 Populations and thresholds'!$I$175)*0.25,"YES"))</f>
        <v xml:space="preserve"> </v>
      </c>
      <c r="L947" s="38" t="b">
        <f>OR('28 Populations and thresholds'!$J$175="CR",'28 Populations and thresholds'!$J$175="EN",'28 Populations and thresholds'!$J$175="VU")</f>
        <v>0</v>
      </c>
      <c r="M947" s="75">
        <f>D947/'28 Populations and thresholds'!$H$175</f>
        <v>4.6553956834532374E-2</v>
      </c>
      <c r="N947" s="263" t="str">
        <f t="shared" si="58"/>
        <v xml:space="preserve"> </v>
      </c>
      <c r="O947" s="9"/>
      <c r="P947" s="263" t="str">
        <f t="shared" si="59"/>
        <v xml:space="preserve"> </v>
      </c>
    </row>
    <row r="948" spans="1:21" x14ac:dyDescent="0.2">
      <c r="A948" s="143" t="s">
        <v>1314</v>
      </c>
      <c r="B948" s="40" t="s">
        <v>939</v>
      </c>
      <c r="C948" s="4" t="s">
        <v>3447</v>
      </c>
      <c r="D948" s="41">
        <v>334</v>
      </c>
      <c r="E948" s="46">
        <v>37378</v>
      </c>
      <c r="F948" s="263" t="str">
        <f t="shared" si="56"/>
        <v xml:space="preserve"> </v>
      </c>
      <c r="G948" s="143" t="s">
        <v>21</v>
      </c>
      <c r="H948" s="143" t="s">
        <v>90</v>
      </c>
      <c r="I948" s="263" t="str">
        <f t="shared" si="57"/>
        <v xml:space="preserve"> </v>
      </c>
      <c r="J948" s="38" t="str">
        <f>IF(D948&gt;=('28 Populations and thresholds'!$I$145),"YES"," ")</f>
        <v>YES</v>
      </c>
      <c r="K948" s="38" t="str">
        <f>IF(J948="YES"," ",IF(D948&gt;=('28 Populations and thresholds'!$I$145)*0.25,"YES"))</f>
        <v xml:space="preserve"> </v>
      </c>
      <c r="L948" s="38" t="b">
        <f>OR('28 Populations and thresholds'!$J$145="CR",'28 Populations and thresholds'!$J$145="EN",'28 Populations and thresholds'!$J$145="VU")</f>
        <v>0</v>
      </c>
      <c r="M948" s="75">
        <f>D948/'28 Populations and thresholds'!$H$145</f>
        <v>3.3400000000000001E-3</v>
      </c>
      <c r="N948" s="263" t="str">
        <f t="shared" si="58"/>
        <v xml:space="preserve"> </v>
      </c>
      <c r="O948" s="9"/>
      <c r="P948" s="263" t="str">
        <f t="shared" si="59"/>
        <v xml:space="preserve"> </v>
      </c>
    </row>
    <row r="949" spans="1:21" x14ac:dyDescent="0.2">
      <c r="A949" s="12" t="s">
        <v>1314</v>
      </c>
      <c r="B949" s="9" t="s">
        <v>939</v>
      </c>
      <c r="C949" s="4" t="s">
        <v>3480</v>
      </c>
      <c r="D949" s="5">
        <v>40000</v>
      </c>
      <c r="E949" s="148">
        <v>40299</v>
      </c>
      <c r="F949" s="263" t="str">
        <f t="shared" si="56"/>
        <v xml:space="preserve"> </v>
      </c>
      <c r="H949" s="13" t="s">
        <v>3917</v>
      </c>
      <c r="I949" s="263" t="str">
        <f t="shared" si="57"/>
        <v xml:space="preserve"> </v>
      </c>
      <c r="J949" s="38" t="str">
        <f>IF(D949&gt;=('28 Populations and thresholds'!$I$203),"YES"," ")</f>
        <v>YES</v>
      </c>
      <c r="K949" s="38" t="str">
        <f>IF(J949="YES"," ",IF(D949&gt;=('28 Populations and thresholds'!$I$203)*0.25,"YES"))</f>
        <v xml:space="preserve"> </v>
      </c>
      <c r="L949" s="38" t="b">
        <f>OR('28 Populations and thresholds'!$J$203="CR",'28 Populations and thresholds'!$J$203="EN",'28 Populations and thresholds'!$J$203="VU")</f>
        <v>0</v>
      </c>
      <c r="M949" s="75">
        <f>D949/'28 Populations and thresholds'!$H$203</f>
        <v>0.29629629629629628</v>
      </c>
      <c r="N949" s="263" t="str">
        <f t="shared" si="58"/>
        <v xml:space="preserve"> </v>
      </c>
      <c r="O949" s="9"/>
      <c r="P949" s="263" t="str">
        <f t="shared" si="59"/>
        <v xml:space="preserve"> </v>
      </c>
    </row>
    <row r="950" spans="1:21" x14ac:dyDescent="0.2">
      <c r="A950" s="12" t="s">
        <v>1314</v>
      </c>
      <c r="B950" s="9" t="s">
        <v>939</v>
      </c>
      <c r="C950" s="4" t="s">
        <v>3467</v>
      </c>
      <c r="D950" s="5">
        <v>17000</v>
      </c>
      <c r="E950" s="148">
        <v>39845</v>
      </c>
      <c r="F950" s="263" t="str">
        <f t="shared" si="56"/>
        <v xml:space="preserve"> </v>
      </c>
      <c r="H950" s="13" t="s">
        <v>3917</v>
      </c>
      <c r="I950" s="263" t="str">
        <f t="shared" si="57"/>
        <v xml:space="preserve"> </v>
      </c>
      <c r="J950" s="38" t="str">
        <f>IF(D950&gt;=('28 Populations and thresholds'!$I$180),"YES"," ")</f>
        <v>YES</v>
      </c>
      <c r="K950" s="38" t="str">
        <f>IF(J950="YES"," ",IF(D950&gt;=('28 Populations and thresholds'!$I$180)*0.25,"YES"))</f>
        <v xml:space="preserve"> </v>
      </c>
      <c r="L950" s="38" t="b">
        <f>OR('28 Populations and thresholds'!$J$180="CR",'28 Populations and thresholds'!$J$180="EN",'28 Populations and thresholds'!$J$180="VU")</f>
        <v>0</v>
      </c>
      <c r="M950" s="75">
        <f>D950/'28 Populations and thresholds'!$H$180</f>
        <v>0.17</v>
      </c>
      <c r="N950" s="263" t="str">
        <f t="shared" si="58"/>
        <v xml:space="preserve"> </v>
      </c>
      <c r="O950" s="9"/>
      <c r="P950" s="263" t="str">
        <f t="shared" si="59"/>
        <v xml:space="preserve"> </v>
      </c>
    </row>
    <row r="951" spans="1:21" x14ac:dyDescent="0.2">
      <c r="A951" s="143" t="s">
        <v>1314</v>
      </c>
      <c r="B951" s="40" t="s">
        <v>939</v>
      </c>
      <c r="C951" s="4" t="s">
        <v>3470</v>
      </c>
      <c r="D951" s="41">
        <v>221</v>
      </c>
      <c r="E951" s="46">
        <v>37378</v>
      </c>
      <c r="F951" s="263" t="str">
        <f t="shared" si="56"/>
        <v xml:space="preserve"> </v>
      </c>
      <c r="G951" s="143" t="s">
        <v>21</v>
      </c>
      <c r="H951" s="143" t="s">
        <v>90</v>
      </c>
      <c r="I951" s="263" t="str">
        <f t="shared" si="57"/>
        <v xml:space="preserve"> </v>
      </c>
      <c r="J951" s="38" t="str">
        <f>IF(D951&gt;=('28 Populations and thresholds'!$I$181),"YES"," ")</f>
        <v xml:space="preserve"> </v>
      </c>
      <c r="K951" s="38" t="str">
        <f>IF(J951="YES"," ",IF(D951&gt;=('28 Populations and thresholds'!$I$181)*0.25,"YES"))</f>
        <v>YES</v>
      </c>
      <c r="L951" s="38" t="b">
        <f>OR('28 Populations and thresholds'!$J$181="CR",'28 Populations and thresholds'!$J$181="EN",'28 Populations and thresholds'!$J$181="VU")</f>
        <v>1</v>
      </c>
      <c r="M951" s="75">
        <f>D951/'28 Populations and thresholds'!$H$181</f>
        <v>6.9062500000000001E-3</v>
      </c>
      <c r="N951" s="263" t="str">
        <f t="shared" si="58"/>
        <v xml:space="preserve"> </v>
      </c>
      <c r="O951" s="9"/>
      <c r="P951" s="263" t="str">
        <f t="shared" si="59"/>
        <v xml:space="preserve"> </v>
      </c>
    </row>
    <row r="952" spans="1:21" x14ac:dyDescent="0.2">
      <c r="A952" s="143" t="s">
        <v>1314</v>
      </c>
      <c r="B952" s="40" t="s">
        <v>939</v>
      </c>
      <c r="C952" s="4" t="s">
        <v>3451</v>
      </c>
      <c r="D952" s="41">
        <v>2972</v>
      </c>
      <c r="E952" s="46">
        <v>37378</v>
      </c>
      <c r="F952" s="263" t="str">
        <f t="shared" si="56"/>
        <v xml:space="preserve"> </v>
      </c>
      <c r="G952" s="143" t="s">
        <v>21</v>
      </c>
      <c r="H952" s="143" t="s">
        <v>90</v>
      </c>
      <c r="I952" s="263" t="str">
        <f t="shared" si="57"/>
        <v xml:space="preserve"> </v>
      </c>
      <c r="J952" s="38" t="str">
        <f>IF(D952&gt;=('28 Populations and thresholds'!$I$154),"YES"," ")</f>
        <v>YES</v>
      </c>
      <c r="K952" s="38" t="str">
        <f>IF(J952="YES"," ",IF(D952&gt;=('28 Populations and thresholds'!$I$154)*0.25,"YES"))</f>
        <v xml:space="preserve"> </v>
      </c>
      <c r="L952" s="38" t="b">
        <f>OR('28 Populations and thresholds'!$J$154="CR",'28 Populations and thresholds'!$J$154="EN",'28 Populations and thresholds'!$J$154="VU")</f>
        <v>0</v>
      </c>
      <c r="M952" s="75">
        <f>D952/'28 Populations and thresholds'!$H$154</f>
        <v>2.8576923076923076E-2</v>
      </c>
      <c r="N952" s="263" t="str">
        <f t="shared" si="58"/>
        <v xml:space="preserve"> </v>
      </c>
      <c r="O952" s="9"/>
      <c r="P952" s="263" t="str">
        <f t="shared" si="59"/>
        <v xml:space="preserve"> </v>
      </c>
    </row>
    <row r="953" spans="1:21" x14ac:dyDescent="0.2">
      <c r="A953" s="12" t="s">
        <v>1314</v>
      </c>
      <c r="B953" s="9" t="s">
        <v>939</v>
      </c>
      <c r="C953" s="4" t="s">
        <v>3452</v>
      </c>
      <c r="D953" s="5">
        <v>4000</v>
      </c>
      <c r="E953" s="1">
        <v>41186</v>
      </c>
      <c r="F953" s="263" t="str">
        <f t="shared" si="56"/>
        <v xml:space="preserve"> </v>
      </c>
      <c r="H953" s="13" t="s">
        <v>3977</v>
      </c>
      <c r="I953" s="263" t="str">
        <f t="shared" si="57"/>
        <v xml:space="preserve"> </v>
      </c>
      <c r="J953" s="38" t="str">
        <f>IF(D953&gt;=('28 Populations and thresholds'!$I$158),"YES"," ")</f>
        <v>YES</v>
      </c>
      <c r="K953" s="38" t="str">
        <f>IF(J953="YES"," ",IF(D953&gt;=('28 Populations and thresholds'!$I$158)*0.25,"YES"))</f>
        <v xml:space="preserve"> </v>
      </c>
      <c r="L953" s="38" t="b">
        <f>OR('28 Populations and thresholds'!$J$158="CR",'28 Populations and thresholds'!$J$158="EN",'28 Populations and thresholds'!$J$158="VU")</f>
        <v>0</v>
      </c>
      <c r="M953" s="75">
        <f>D953/'28 Populations and thresholds'!$H$158</f>
        <v>0.04</v>
      </c>
      <c r="N953" s="263" t="str">
        <f t="shared" si="58"/>
        <v xml:space="preserve"> </v>
      </c>
      <c r="P953" s="263" t="str">
        <f t="shared" si="59"/>
        <v xml:space="preserve"> </v>
      </c>
    </row>
    <row r="954" spans="1:21" x14ac:dyDescent="0.2">
      <c r="A954" s="12" t="s">
        <v>1314</v>
      </c>
      <c r="B954" s="9" t="s">
        <v>939</v>
      </c>
      <c r="C954" s="111" t="s">
        <v>3760</v>
      </c>
      <c r="D954" s="5">
        <v>10000</v>
      </c>
      <c r="E954" s="146">
        <v>41025</v>
      </c>
      <c r="F954" s="263" t="str">
        <f t="shared" si="56"/>
        <v xml:space="preserve"> </v>
      </c>
      <c r="H954" s="13" t="s">
        <v>3902</v>
      </c>
      <c r="I954" s="263" t="str">
        <f t="shared" si="57"/>
        <v xml:space="preserve"> </v>
      </c>
      <c r="J954" s="38" t="str">
        <f>IF(D954&gt;=('28 Populations and thresholds'!$I$186),"YES"," ")</f>
        <v>YES</v>
      </c>
      <c r="K954" s="38" t="str">
        <f>IF(J954="YES"," ",IF(D954&gt;=('28 Populations and thresholds'!$I$186)*0.25,"YES"))</f>
        <v xml:space="preserve"> </v>
      </c>
      <c r="L954" s="38" t="b">
        <f>OR('28 Populations and thresholds'!$J$186="CR",'28 Populations and thresholds'!$J$186="EN",'28 Populations and thresholds'!$J$186="VU")</f>
        <v>0</v>
      </c>
      <c r="M954" s="75">
        <f>D954/'28 Populations and thresholds'!$H$186</f>
        <v>0.01</v>
      </c>
      <c r="N954" s="263" t="str">
        <f t="shared" si="58"/>
        <v xml:space="preserve"> </v>
      </c>
      <c r="O954" s="12" t="s">
        <v>3908</v>
      </c>
      <c r="P954" s="263" t="str">
        <f t="shared" si="59"/>
        <v xml:space="preserve"> </v>
      </c>
    </row>
    <row r="955" spans="1:21" x14ac:dyDescent="0.2">
      <c r="A955" s="12" t="s">
        <v>1314</v>
      </c>
      <c r="B955" s="9" t="s">
        <v>939</v>
      </c>
      <c r="C955" s="4" t="s">
        <v>3768</v>
      </c>
      <c r="D955" s="5">
        <v>37000</v>
      </c>
      <c r="E955" s="1">
        <v>40676</v>
      </c>
      <c r="F955" s="263" t="str">
        <f t="shared" si="56"/>
        <v xml:space="preserve"> </v>
      </c>
      <c r="H955" s="13" t="s">
        <v>3913</v>
      </c>
      <c r="I955" s="263" t="str">
        <f t="shared" si="57"/>
        <v xml:space="preserve"> </v>
      </c>
      <c r="J955" s="38" t="str">
        <f>IF(D955&gt;=('28 Populations and thresholds'!$I$196),"YES"," ")</f>
        <v>YES</v>
      </c>
      <c r="K955" s="38" t="str">
        <f>IF(J955="YES"," ",IF(D955&gt;=('28 Populations and thresholds'!$I$196)*0.25,"YES"))</f>
        <v xml:space="preserve"> </v>
      </c>
      <c r="L955" s="38" t="b">
        <f>OR('28 Populations and thresholds'!$J$196="CR",'28 Populations and thresholds'!$J$196="EN",'28 Populations and thresholds'!$J$196="VU")</f>
        <v>0</v>
      </c>
      <c r="M955" s="75">
        <f>D955/'28 Populations and thresholds'!$H$196</f>
        <v>0.59677419354838712</v>
      </c>
      <c r="N955" s="263" t="str">
        <f t="shared" si="58"/>
        <v xml:space="preserve"> </v>
      </c>
      <c r="O955" s="12" t="s">
        <v>3906</v>
      </c>
      <c r="P955" s="263" t="str">
        <f t="shared" si="59"/>
        <v xml:space="preserve"> </v>
      </c>
    </row>
    <row r="956" spans="1:21" x14ac:dyDescent="0.2">
      <c r="A956" s="12" t="s">
        <v>1314</v>
      </c>
      <c r="B956" s="2" t="s">
        <v>939</v>
      </c>
      <c r="C956" s="4" t="s">
        <v>3769</v>
      </c>
      <c r="D956" s="5">
        <v>29500</v>
      </c>
      <c r="E956" s="1">
        <v>40676</v>
      </c>
      <c r="F956" s="263" t="str">
        <f t="shared" si="56"/>
        <v xml:space="preserve"> </v>
      </c>
      <c r="H956" s="13" t="s">
        <v>3913</v>
      </c>
      <c r="I956" s="263" t="str">
        <f t="shared" si="57"/>
        <v xml:space="preserve"> </v>
      </c>
      <c r="J956" s="38" t="str">
        <f>IF(D956&gt;=('28 Populations and thresholds'!$I$197),"YES"," ")</f>
        <v>YES</v>
      </c>
      <c r="K956" s="38" t="str">
        <f>IF(J956="YES"," ",IF(D956&gt;=('28 Populations and thresholds'!$I$197)*0.25,"YES"))</f>
        <v xml:space="preserve"> </v>
      </c>
      <c r="L956" s="38" t="b">
        <f>OR('28 Populations and thresholds'!$J$197="CR",'28 Populations and thresholds'!$J$197="EN",'28 Populations and thresholds'!$J$197="VU")</f>
        <v>0</v>
      </c>
      <c r="M956" s="75">
        <f>D956/'28 Populations and thresholds'!$H$197</f>
        <v>0.49166666666666664</v>
      </c>
      <c r="N956" s="263" t="str">
        <f t="shared" si="58"/>
        <v xml:space="preserve"> </v>
      </c>
      <c r="O956" s="12" t="s">
        <v>3906</v>
      </c>
      <c r="P956" s="263" t="str">
        <f t="shared" si="59"/>
        <v xml:space="preserve"> </v>
      </c>
    </row>
    <row r="957" spans="1:21" x14ac:dyDescent="0.2">
      <c r="A957" s="12" t="s">
        <v>1314</v>
      </c>
      <c r="B957" s="9" t="s">
        <v>939</v>
      </c>
      <c r="C957" s="4" t="s">
        <v>1753</v>
      </c>
      <c r="D957" s="5">
        <v>7318</v>
      </c>
      <c r="E957" s="148">
        <v>39814</v>
      </c>
      <c r="F957" s="263" t="str">
        <f t="shared" si="56"/>
        <v xml:space="preserve"> </v>
      </c>
      <c r="H957" s="13" t="s">
        <v>3917</v>
      </c>
      <c r="I957" s="263" t="str">
        <f t="shared" si="57"/>
        <v xml:space="preserve"> </v>
      </c>
      <c r="J957" s="38" t="str">
        <f>IF(D957&gt;=('28 Populations and thresholds'!$I$222),"YES"," ")</f>
        <v>YES</v>
      </c>
      <c r="K957" s="38" t="str">
        <f>IF(J957="YES"," ",IF(D957&gt;=('28 Populations and thresholds'!$I$222)*0.25,"YES"))</f>
        <v xml:space="preserve"> </v>
      </c>
      <c r="L957" s="38" t="b">
        <f>OR('28 Populations and thresholds'!$J$222="CR",'28 Populations and thresholds'!$J$222="EN",'28 Populations and thresholds'!$J$222="VU")</f>
        <v>1</v>
      </c>
      <c r="M957" s="75">
        <f>D957/'28 Populations and thresholds'!$H$222</f>
        <v>0.60983333333333334</v>
      </c>
      <c r="N957" s="263" t="str">
        <f t="shared" si="58"/>
        <v xml:space="preserve"> </v>
      </c>
      <c r="P957" s="263" t="str">
        <f t="shared" si="59"/>
        <v xml:space="preserve"> </v>
      </c>
    </row>
    <row r="958" spans="1:21" x14ac:dyDescent="0.2">
      <c r="A958" s="12" t="s">
        <v>1314</v>
      </c>
      <c r="B958" s="9" t="s">
        <v>939</v>
      </c>
      <c r="C958" s="4" t="s">
        <v>3472</v>
      </c>
      <c r="D958" s="5">
        <v>10</v>
      </c>
      <c r="E958" s="104" t="s">
        <v>3907</v>
      </c>
      <c r="F958" s="263" t="str">
        <f t="shared" si="56"/>
        <v xml:space="preserve"> </v>
      </c>
      <c r="H958" s="13" t="s">
        <v>3902</v>
      </c>
      <c r="I958" s="263" t="str">
        <f t="shared" si="57"/>
        <v xml:space="preserve"> </v>
      </c>
      <c r="J958" s="38" t="str">
        <f>IF(D958&gt;=('28 Populations and thresholds'!$I$188),"YES"," ")</f>
        <v>YES</v>
      </c>
      <c r="K958" s="38" t="str">
        <f>IF(J958="YES"," ",IF(D958&gt;=('28 Populations and thresholds'!$I$188)*0.25,"YES"))</f>
        <v xml:space="preserve"> </v>
      </c>
      <c r="L958" s="38" t="b">
        <f>OR('28 Populations and thresholds'!$J$188="CR",'28 Populations and thresholds'!$J$188="EN",'28 Populations and thresholds'!$J$188="VU")</f>
        <v>1</v>
      </c>
      <c r="M958" s="75">
        <f>D958/'28 Populations and thresholds'!$H$188</f>
        <v>1.6666666666666666E-2</v>
      </c>
      <c r="N958" s="263" t="str">
        <f t="shared" si="58"/>
        <v xml:space="preserve"> </v>
      </c>
      <c r="O958" s="9"/>
      <c r="P958" s="263" t="str">
        <f t="shared" si="59"/>
        <v xml:space="preserve"> </v>
      </c>
      <c r="Q958" s="4"/>
      <c r="R958" s="4"/>
      <c r="S958" s="4"/>
      <c r="T958" s="4"/>
      <c r="U958" s="4"/>
    </row>
    <row r="959" spans="1:21" x14ac:dyDescent="0.2">
      <c r="A959" s="12" t="s">
        <v>1314</v>
      </c>
      <c r="B959" s="9" t="s">
        <v>939</v>
      </c>
      <c r="C959" s="4" t="s">
        <v>3759</v>
      </c>
      <c r="D959" s="5">
        <v>11000</v>
      </c>
      <c r="E959" s="1">
        <v>41185</v>
      </c>
      <c r="F959" s="263" t="str">
        <f t="shared" si="56"/>
        <v xml:space="preserve"> </v>
      </c>
      <c r="H959" s="13" t="s">
        <v>3977</v>
      </c>
      <c r="I959" s="263" t="str">
        <f t="shared" si="57"/>
        <v xml:space="preserve"> </v>
      </c>
      <c r="J959" s="38" t="str">
        <f>IF(D959&gt;=('28 Populations and thresholds'!$I$182),"YES"," ")</f>
        <v>YES</v>
      </c>
      <c r="K959" s="38" t="str">
        <f>IF(J959="YES"," ",IF(D959&gt;=('28 Populations and thresholds'!$I$182)*0.25,"YES"))</f>
        <v xml:space="preserve"> </v>
      </c>
      <c r="L959" s="38" t="b">
        <f>OR('28 Populations and thresholds'!$J$182="CR",'28 Populations and thresholds'!$J$182="EN",'28 Populations and thresholds'!$J$182="VU")</f>
        <v>0</v>
      </c>
      <c r="M959" s="75">
        <f>D959/'28 Populations and thresholds'!$H$182</f>
        <v>0.44</v>
      </c>
      <c r="N959" s="263" t="str">
        <f t="shared" si="58"/>
        <v xml:space="preserve"> </v>
      </c>
      <c r="P959" s="263" t="str">
        <f t="shared" si="59"/>
        <v xml:space="preserve"> </v>
      </c>
      <c r="Q959" s="4"/>
      <c r="R959" s="4"/>
      <c r="S959" s="4"/>
      <c r="T959" s="4"/>
      <c r="U959" s="4"/>
    </row>
    <row r="960" spans="1:21" x14ac:dyDescent="0.2">
      <c r="A960" s="12" t="s">
        <v>1314</v>
      </c>
      <c r="B960" s="9" t="s">
        <v>939</v>
      </c>
      <c r="C960" s="111" t="s">
        <v>3792</v>
      </c>
      <c r="D960" s="5">
        <v>40000</v>
      </c>
      <c r="E960" s="104" t="s">
        <v>3907</v>
      </c>
      <c r="F960" s="263" t="str">
        <f t="shared" si="56"/>
        <v xml:space="preserve"> </v>
      </c>
      <c r="H960" s="13" t="s">
        <v>3902</v>
      </c>
      <c r="I960" s="263" t="str">
        <f t="shared" si="57"/>
        <v xml:space="preserve"> </v>
      </c>
      <c r="J960" s="38" t="str">
        <f>IF(D960&gt;=('28 Populations and thresholds'!$I$254),"YES"," ")</f>
        <v>YES</v>
      </c>
      <c r="K960" s="38" t="str">
        <f>IF(J960="YES"," ",IF(D960&gt;=('28 Populations and thresholds'!$I$254)*0.25,"YES"))</f>
        <v xml:space="preserve"> </v>
      </c>
      <c r="L960" s="38" t="b">
        <f>OR('28 Populations and thresholds'!$J$254="CR",'28 Populations and thresholds'!$J$254="EN",'28 Populations and thresholds'!$J$254="VU")</f>
        <v>0</v>
      </c>
      <c r="M960" s="75">
        <f>D960/'28 Populations and thresholds'!$H$254</f>
        <v>0.04</v>
      </c>
      <c r="N960" s="263" t="str">
        <f t="shared" si="58"/>
        <v xml:space="preserve"> </v>
      </c>
      <c r="O960" s="12" t="s">
        <v>3909</v>
      </c>
      <c r="P960" s="263" t="str">
        <f t="shared" si="59"/>
        <v xml:space="preserve"> </v>
      </c>
    </row>
    <row r="961" spans="1:16" x14ac:dyDescent="0.2">
      <c r="A961" s="267" t="s">
        <v>1314</v>
      </c>
      <c r="B961" s="268" t="s">
        <v>1158</v>
      </c>
      <c r="C961" s="269" t="s">
        <v>3767</v>
      </c>
      <c r="D961" s="270">
        <v>6700</v>
      </c>
      <c r="E961" s="271">
        <v>38109</v>
      </c>
      <c r="F961" s="263" t="str">
        <f t="shared" ref="F961:F1024" si="60">" "</f>
        <v xml:space="preserve"> </v>
      </c>
      <c r="G961" s="267" t="s">
        <v>21</v>
      </c>
      <c r="H961" s="267" t="s">
        <v>85</v>
      </c>
      <c r="I961" s="263" t="str">
        <f t="shared" ref="I961:I1024" si="61">" "</f>
        <v xml:space="preserve"> </v>
      </c>
      <c r="J961" s="272" t="str">
        <f>IF(D961&gt;=('28 Populations and thresholds'!$I$195),"YES"," ")</f>
        <v>YES</v>
      </c>
      <c r="K961" s="272" t="str">
        <f>IF(J961="YES"," ",IF(D961&gt;=('28 Populations and thresholds'!$I$195)*0.25,"YES"))</f>
        <v xml:space="preserve"> </v>
      </c>
      <c r="L961" s="272" t="b">
        <f>OR('28 Populations and thresholds'!$J$195="CR",'28 Populations and thresholds'!$J$195="EN",'28 Populations and thresholds'!$J$195="VU")</f>
        <v>1</v>
      </c>
      <c r="M961" s="273">
        <f>D961/'28 Populations and thresholds'!$H$195</f>
        <v>2.3103448275862068E-2</v>
      </c>
      <c r="N961" s="263" t="str">
        <f t="shared" ref="N961:N1024" si="62">" "</f>
        <v xml:space="preserve"> </v>
      </c>
      <c r="O961" s="269"/>
      <c r="P961" s="263" t="str">
        <f t="shared" ref="P961:P1024" si="63">" "</f>
        <v xml:space="preserve"> </v>
      </c>
    </row>
    <row r="962" spans="1:16" x14ac:dyDescent="0.2">
      <c r="A962" s="143" t="s">
        <v>1314</v>
      </c>
      <c r="B962" s="40" t="s">
        <v>993</v>
      </c>
      <c r="C962" s="4" t="s">
        <v>3755</v>
      </c>
      <c r="D962" s="41">
        <v>966</v>
      </c>
      <c r="E962" s="46">
        <v>36628</v>
      </c>
      <c r="F962" s="263" t="str">
        <f t="shared" si="60"/>
        <v xml:space="preserve"> </v>
      </c>
      <c r="G962" s="143" t="s">
        <v>21</v>
      </c>
      <c r="H962" s="143" t="s">
        <v>90</v>
      </c>
      <c r="I962" s="263" t="str">
        <f t="shared" si="61"/>
        <v xml:space="preserve"> </v>
      </c>
      <c r="J962" s="38" t="str">
        <f>IF(D962&gt;=('28 Populations and thresholds'!$I$174),"YES"," ")</f>
        <v>YES</v>
      </c>
      <c r="K962" s="38" t="str">
        <f>IF(J962="YES"," ",IF(D962&gt;=('28 Populations and thresholds'!$I$174)*0.25,"YES"))</f>
        <v xml:space="preserve"> </v>
      </c>
      <c r="L962" s="38" t="b">
        <f>OR('28 Populations and thresholds'!$J$174="CR",'28 Populations and thresholds'!$J$174="EN",'28 Populations and thresholds'!$J$174="VU")</f>
        <v>0</v>
      </c>
      <c r="M962" s="75">
        <f>D962/'28 Populations and thresholds'!$H$174</f>
        <v>4.2000000000000003E-2</v>
      </c>
      <c r="N962" s="263" t="str">
        <f t="shared" si="62"/>
        <v xml:space="preserve"> </v>
      </c>
      <c r="P962" s="263" t="str">
        <f t="shared" si="63"/>
        <v xml:space="preserve"> </v>
      </c>
    </row>
    <row r="963" spans="1:16" x14ac:dyDescent="0.2">
      <c r="A963" s="143" t="s">
        <v>1314</v>
      </c>
      <c r="B963" s="40" t="s">
        <v>993</v>
      </c>
      <c r="C963" s="40" t="s">
        <v>3795</v>
      </c>
      <c r="D963" s="41">
        <v>2321</v>
      </c>
      <c r="E963" s="46">
        <v>36628</v>
      </c>
      <c r="F963" s="263" t="str">
        <f t="shared" si="60"/>
        <v xml:space="preserve"> </v>
      </c>
      <c r="G963" s="143" t="s">
        <v>21</v>
      </c>
      <c r="H963" s="143" t="s">
        <v>90</v>
      </c>
      <c r="I963" s="263" t="str">
        <f t="shared" si="61"/>
        <v xml:space="preserve"> </v>
      </c>
      <c r="J963" s="38" t="str">
        <f>IF(D963&gt;=(('28 Populations and thresholds'!$I$176)+('28 Populations and thresholds'!$I$177)),"YES"," ")</f>
        <v xml:space="preserve"> </v>
      </c>
      <c r="K963" s="38" t="str">
        <f>IF(J963="YES"," ",IF(D963&gt;=(('28 Populations and thresholds'!$I$176)+('28 Populations and thresholds'!$I$177))*0.25,"YES"))</f>
        <v>YES</v>
      </c>
      <c r="L963" s="38" t="b">
        <f>OR('28 Populations and thresholds'!$J$176="CR",'28 Populations and thresholds'!$J$176="EN",'28 Populations and thresholds'!$J$176="VU")</f>
        <v>0</v>
      </c>
      <c r="M963" s="75">
        <f>D963/(('28 Populations and thresholds'!$H$176)+('28 Populations and thresholds'!$H$177))</f>
        <v>8.3189964157706093E-3</v>
      </c>
      <c r="N963" s="263" t="str">
        <f t="shared" si="62"/>
        <v xml:space="preserve"> </v>
      </c>
      <c r="O963" s="12" t="s">
        <v>4568</v>
      </c>
      <c r="P963" s="263" t="str">
        <f t="shared" si="63"/>
        <v xml:space="preserve"> </v>
      </c>
    </row>
    <row r="964" spans="1:16" x14ac:dyDescent="0.2">
      <c r="A964" s="143" t="s">
        <v>1314</v>
      </c>
      <c r="B964" s="40" t="s">
        <v>993</v>
      </c>
      <c r="C964" s="4" t="s">
        <v>3447</v>
      </c>
      <c r="D964" s="41">
        <v>2000</v>
      </c>
      <c r="E964" s="43"/>
      <c r="F964" s="263" t="str">
        <f t="shared" si="60"/>
        <v xml:space="preserve"> </v>
      </c>
      <c r="G964" s="143" t="s">
        <v>21</v>
      </c>
      <c r="H964" s="143" t="s">
        <v>82</v>
      </c>
      <c r="I964" s="263" t="str">
        <f t="shared" si="61"/>
        <v xml:space="preserve"> </v>
      </c>
      <c r="J964" s="38" t="str">
        <f>IF(D964&gt;=('28 Populations and thresholds'!$I$145),"YES"," ")</f>
        <v>YES</v>
      </c>
      <c r="K964" s="38" t="str">
        <f>IF(J964="YES"," ",IF(D964&gt;=('28 Populations and thresholds'!$I$145)*0.25,"YES"))</f>
        <v xml:space="preserve"> </v>
      </c>
      <c r="L964" s="38" t="b">
        <f>OR('28 Populations and thresholds'!$J$145="CR",'28 Populations and thresholds'!$J$145="EN",'28 Populations and thresholds'!$J$145="VU")</f>
        <v>0</v>
      </c>
      <c r="M964" s="75">
        <f>D964/'28 Populations and thresholds'!$H$145</f>
        <v>0.02</v>
      </c>
      <c r="N964" s="263" t="str">
        <f t="shared" si="62"/>
        <v xml:space="preserve"> </v>
      </c>
      <c r="O964" s="9"/>
      <c r="P964" s="263" t="str">
        <f t="shared" si="63"/>
        <v xml:space="preserve"> </v>
      </c>
    </row>
    <row r="965" spans="1:16" x14ac:dyDescent="0.2">
      <c r="A965" s="143" t="s">
        <v>1314</v>
      </c>
      <c r="B965" s="40" t="s">
        <v>993</v>
      </c>
      <c r="C965" s="4" t="s">
        <v>3776</v>
      </c>
      <c r="D965" s="41">
        <v>124</v>
      </c>
      <c r="E965" s="46">
        <v>36628</v>
      </c>
      <c r="F965" s="263" t="str">
        <f t="shared" si="60"/>
        <v xml:space="preserve"> </v>
      </c>
      <c r="G965" s="143" t="s">
        <v>21</v>
      </c>
      <c r="H965" s="143" t="s">
        <v>90</v>
      </c>
      <c r="I965" s="263" t="str">
        <f t="shared" si="61"/>
        <v xml:space="preserve"> </v>
      </c>
      <c r="J965" s="38" t="str">
        <f>IF(D965&gt;=('28 Populations and thresholds'!$I$210),"YES"," ")</f>
        <v xml:space="preserve"> </v>
      </c>
      <c r="K965" s="38" t="str">
        <f>IF(J965="YES"," ",IF(D965&gt;=('28 Populations and thresholds'!$I$210)*0.25,"YES"))</f>
        <v>YES</v>
      </c>
      <c r="L965" s="38" t="b">
        <f>OR('28 Populations and thresholds'!$J$210="CR",'28 Populations and thresholds'!$J$210="EN",'28 Populations and thresholds'!$J$210="VU")</f>
        <v>0</v>
      </c>
      <c r="M965" s="75">
        <f>D965/'28 Populations and thresholds'!$H$210</f>
        <v>4.96E-3</v>
      </c>
      <c r="N965" s="263" t="str">
        <f t="shared" si="62"/>
        <v xml:space="preserve"> </v>
      </c>
      <c r="O965" s="9"/>
      <c r="P965" s="263" t="str">
        <f t="shared" si="63"/>
        <v xml:space="preserve"> </v>
      </c>
    </row>
    <row r="966" spans="1:16" x14ac:dyDescent="0.2">
      <c r="A966" s="143" t="s">
        <v>1314</v>
      </c>
      <c r="B966" s="40" t="s">
        <v>993</v>
      </c>
      <c r="C966" s="4" t="s">
        <v>3761</v>
      </c>
      <c r="D966" s="41">
        <v>290</v>
      </c>
      <c r="E966" s="46">
        <v>36628</v>
      </c>
      <c r="F966" s="263" t="str">
        <f t="shared" si="60"/>
        <v xml:space="preserve"> </v>
      </c>
      <c r="G966" s="143" t="s">
        <v>21</v>
      </c>
      <c r="H966" s="143" t="s">
        <v>90</v>
      </c>
      <c r="I966" s="263" t="str">
        <f t="shared" si="61"/>
        <v xml:space="preserve"> </v>
      </c>
      <c r="J966" s="38" t="str">
        <f>IF(D966&gt;=('28 Populations and thresholds'!$I$187),"YES"," ")</f>
        <v xml:space="preserve"> </v>
      </c>
      <c r="K966" s="38" t="str">
        <f>IF(J966="YES"," ",IF(D966&gt;=('28 Populations and thresholds'!$I$187)*0.25,"YES"))</f>
        <v>YES</v>
      </c>
      <c r="L966" s="38" t="b">
        <f>OR('28 Populations and thresholds'!$J$187="CR",'28 Populations and thresholds'!$J$187="EN",'28 Populations and thresholds'!$J$187="VU")</f>
        <v>0</v>
      </c>
      <c r="M966" s="75">
        <f>D966/'28 Populations and thresholds'!$H$187</f>
        <v>2.8999999999999998E-3</v>
      </c>
      <c r="N966" s="263" t="str">
        <f t="shared" si="62"/>
        <v xml:space="preserve"> </v>
      </c>
      <c r="O966" s="9"/>
      <c r="P966" s="263" t="str">
        <f t="shared" si="63"/>
        <v xml:space="preserve"> </v>
      </c>
    </row>
    <row r="967" spans="1:16" x14ac:dyDescent="0.2">
      <c r="A967" s="143" t="s">
        <v>1314</v>
      </c>
      <c r="B967" s="40" t="s">
        <v>993</v>
      </c>
      <c r="C967" s="4" t="s">
        <v>3480</v>
      </c>
      <c r="D967" s="41">
        <v>12489</v>
      </c>
      <c r="E967" s="46">
        <v>36628</v>
      </c>
      <c r="F967" s="263" t="str">
        <f t="shared" si="60"/>
        <v xml:space="preserve"> </v>
      </c>
      <c r="G967" s="143" t="s">
        <v>21</v>
      </c>
      <c r="H967" s="143" t="s">
        <v>90</v>
      </c>
      <c r="I967" s="263" t="str">
        <f t="shared" si="61"/>
        <v xml:space="preserve"> </v>
      </c>
      <c r="J967" s="38" t="str">
        <f>IF(D967&gt;=('28 Populations and thresholds'!$I$203),"YES"," ")</f>
        <v>YES</v>
      </c>
      <c r="K967" s="38" t="str">
        <f>IF(J967="YES"," ",IF(D967&gt;=('28 Populations and thresholds'!$I$203)*0.25,"YES"))</f>
        <v xml:space="preserve"> </v>
      </c>
      <c r="L967" s="38" t="b">
        <f>OR('28 Populations and thresholds'!$J$203="CR",'28 Populations and thresholds'!$J$203="EN",'28 Populations and thresholds'!$J$203="VU")</f>
        <v>0</v>
      </c>
      <c r="M967" s="75">
        <f>D967/'28 Populations and thresholds'!$H$203</f>
        <v>9.2511111111111113E-2</v>
      </c>
      <c r="N967" s="263" t="str">
        <f t="shared" si="62"/>
        <v xml:space="preserve"> </v>
      </c>
      <c r="O967" s="9"/>
      <c r="P967" s="263" t="str">
        <f t="shared" si="63"/>
        <v xml:space="preserve"> </v>
      </c>
    </row>
    <row r="968" spans="1:16" x14ac:dyDescent="0.2">
      <c r="A968" s="143" t="s">
        <v>1314</v>
      </c>
      <c r="B968" s="40" t="s">
        <v>993</v>
      </c>
      <c r="C968" s="4" t="s">
        <v>3767</v>
      </c>
      <c r="D968" s="41">
        <v>3610</v>
      </c>
      <c r="E968" s="46">
        <v>36628</v>
      </c>
      <c r="F968" s="263" t="str">
        <f t="shared" si="60"/>
        <v xml:space="preserve"> </v>
      </c>
      <c r="G968" s="143" t="s">
        <v>21</v>
      </c>
      <c r="H968" s="143" t="s">
        <v>90</v>
      </c>
      <c r="I968" s="263" t="str">
        <f t="shared" si="61"/>
        <v xml:space="preserve"> </v>
      </c>
      <c r="J968" s="38" t="str">
        <f>IF(D968&gt;=('28 Populations and thresholds'!$I$195),"YES"," ")</f>
        <v>YES</v>
      </c>
      <c r="K968" s="38" t="str">
        <f>IF(J968="YES"," ",IF(D968&gt;=('28 Populations and thresholds'!$I$195)*0.25,"YES"))</f>
        <v xml:space="preserve"> </v>
      </c>
      <c r="L968" s="38" t="b">
        <f>OR('28 Populations and thresholds'!$J$195="CR",'28 Populations and thresholds'!$J$195="EN",'28 Populations and thresholds'!$J$195="VU")</f>
        <v>1</v>
      </c>
      <c r="M968" s="75">
        <f>D968/'28 Populations and thresholds'!$H$195</f>
        <v>1.2448275862068965E-2</v>
      </c>
      <c r="N968" s="263" t="str">
        <f t="shared" si="62"/>
        <v xml:space="preserve"> </v>
      </c>
      <c r="O968" s="9"/>
      <c r="P968" s="263" t="str">
        <f t="shared" si="63"/>
        <v xml:space="preserve"> </v>
      </c>
    </row>
    <row r="969" spans="1:16" x14ac:dyDescent="0.2">
      <c r="A969" s="143" t="s">
        <v>1314</v>
      </c>
      <c r="B969" s="40" t="s">
        <v>993</v>
      </c>
      <c r="C969" s="4" t="s">
        <v>3451</v>
      </c>
      <c r="D969" s="41">
        <v>6493</v>
      </c>
      <c r="E969" s="46">
        <v>36628</v>
      </c>
      <c r="F969" s="263" t="str">
        <f t="shared" si="60"/>
        <v xml:space="preserve"> </v>
      </c>
      <c r="G969" s="143" t="s">
        <v>21</v>
      </c>
      <c r="H969" s="143" t="s">
        <v>90</v>
      </c>
      <c r="I969" s="263" t="str">
        <f t="shared" si="61"/>
        <v xml:space="preserve"> </v>
      </c>
      <c r="J969" s="38" t="str">
        <f>IF(D969&gt;=('28 Populations and thresholds'!$I$154),"YES"," ")</f>
        <v>YES</v>
      </c>
      <c r="K969" s="38" t="str">
        <f>IF(J969="YES"," ",IF(D969&gt;=('28 Populations and thresholds'!$I$154)*0.25,"YES"))</f>
        <v xml:space="preserve"> </v>
      </c>
      <c r="L969" s="38" t="b">
        <f>OR('28 Populations and thresholds'!$J$154="CR",'28 Populations and thresholds'!$J$154="EN",'28 Populations and thresholds'!$J$154="VU")</f>
        <v>0</v>
      </c>
      <c r="M969" s="75">
        <f>D969/'28 Populations and thresholds'!$H$154</f>
        <v>6.2432692307692307E-2</v>
      </c>
      <c r="N969" s="263" t="str">
        <f t="shared" si="62"/>
        <v xml:space="preserve"> </v>
      </c>
      <c r="O969" s="9"/>
      <c r="P969" s="263" t="str">
        <f t="shared" si="63"/>
        <v xml:space="preserve"> </v>
      </c>
    </row>
    <row r="970" spans="1:16" x14ac:dyDescent="0.2">
      <c r="A970" s="143" t="s">
        <v>1314</v>
      </c>
      <c r="B970" s="40" t="s">
        <v>993</v>
      </c>
      <c r="C970" s="4" t="s">
        <v>3459</v>
      </c>
      <c r="D970" s="41">
        <v>357</v>
      </c>
      <c r="E970" s="46">
        <v>36628</v>
      </c>
      <c r="F970" s="263" t="str">
        <f t="shared" si="60"/>
        <v xml:space="preserve"> </v>
      </c>
      <c r="G970" s="143" t="s">
        <v>21</v>
      </c>
      <c r="H970" s="143" t="s">
        <v>90</v>
      </c>
      <c r="I970" s="263" t="str">
        <f t="shared" si="61"/>
        <v xml:space="preserve"> </v>
      </c>
      <c r="J970" s="38" t="str">
        <f>IF(D970&gt;=(('28 Populations and thresholds'!$I$160)+('28 Populations and thresholds'!$I$163)),"YES"," ")</f>
        <v xml:space="preserve"> </v>
      </c>
      <c r="K970" s="38" t="str">
        <f>IF(J970="YES"," ",IF(D970&gt;=(('28 Populations and thresholds'!$I$160)+('28 Populations and thresholds'!$I$163))*0.25,"YES"))</f>
        <v>YES</v>
      </c>
      <c r="L970" s="38" t="b">
        <f>OR('28 Populations and thresholds'!$J$160="CR",'28 Populations and thresholds'!$J$160="EN",'28 Populations and thresholds'!$J$160="VU")</f>
        <v>0</v>
      </c>
      <c r="M970" s="75">
        <f>D970/(('28 Populations and thresholds'!$H$160)+('28 Populations and thresholds'!$H$163))</f>
        <v>9.2727272727272728E-3</v>
      </c>
      <c r="N970" s="263" t="str">
        <f t="shared" si="62"/>
        <v xml:space="preserve"> </v>
      </c>
      <c r="O970" s="121" t="s">
        <v>4563</v>
      </c>
      <c r="P970" s="263" t="str">
        <f t="shared" si="63"/>
        <v xml:space="preserve"> </v>
      </c>
    </row>
    <row r="971" spans="1:16" x14ac:dyDescent="0.2">
      <c r="A971" s="143" t="s">
        <v>1314</v>
      </c>
      <c r="B971" s="40" t="s">
        <v>993</v>
      </c>
      <c r="C971" s="4" t="s">
        <v>3748</v>
      </c>
      <c r="D971" s="41">
        <v>1000</v>
      </c>
      <c r="E971" s="46">
        <v>36628</v>
      </c>
      <c r="F971" s="263" t="str">
        <f t="shared" si="60"/>
        <v xml:space="preserve"> </v>
      </c>
      <c r="G971" s="143" t="s">
        <v>21</v>
      </c>
      <c r="H971" s="143" t="s">
        <v>90</v>
      </c>
      <c r="I971" s="263" t="str">
        <f t="shared" si="61"/>
        <v xml:space="preserve"> </v>
      </c>
      <c r="J971" s="38" t="str">
        <f>IF(D971&gt;=('28 Populations and thresholds'!$I$156),"YES"," ")</f>
        <v>YES</v>
      </c>
      <c r="K971" s="38" t="str">
        <f>IF(J971="YES"," ",IF(D971&gt;=('28 Populations and thresholds'!$I$156)*0.25,"YES"))</f>
        <v xml:space="preserve"> </v>
      </c>
      <c r="L971" s="38" t="b">
        <f>OR('28 Populations and thresholds'!$J$156="CR",'28 Populations and thresholds'!$J$156="EN",'28 Populations and thresholds'!$J$156="VU")</f>
        <v>0</v>
      </c>
      <c r="M971" s="75">
        <f>D971/'28 Populations and thresholds'!$H$156</f>
        <v>0.04</v>
      </c>
      <c r="N971" s="263" t="str">
        <f t="shared" si="62"/>
        <v xml:space="preserve"> </v>
      </c>
      <c r="O971" s="9"/>
      <c r="P971" s="263" t="str">
        <f t="shared" si="63"/>
        <v xml:space="preserve"> </v>
      </c>
    </row>
    <row r="972" spans="1:16" x14ac:dyDescent="0.2">
      <c r="A972" s="143" t="s">
        <v>1314</v>
      </c>
      <c r="B972" s="40" t="s">
        <v>993</v>
      </c>
      <c r="C972" s="4" t="s">
        <v>3760</v>
      </c>
      <c r="D972" s="41">
        <v>2425</v>
      </c>
      <c r="E972" s="46">
        <v>36628</v>
      </c>
      <c r="F972" s="263" t="str">
        <f t="shared" si="60"/>
        <v xml:space="preserve"> </v>
      </c>
      <c r="G972" s="143" t="s">
        <v>21</v>
      </c>
      <c r="H972" s="143" t="s">
        <v>90</v>
      </c>
      <c r="I972" s="263" t="str">
        <f t="shared" si="61"/>
        <v xml:space="preserve"> </v>
      </c>
      <c r="J972" s="38" t="str">
        <f>IF(D972&gt;=('28 Populations and thresholds'!$I$186),"YES"," ")</f>
        <v>YES</v>
      </c>
      <c r="K972" s="38" t="str">
        <f>IF(J972="YES"," ",IF(D972&gt;=('28 Populations and thresholds'!$I$186)*0.25,"YES"))</f>
        <v xml:space="preserve"> </v>
      </c>
      <c r="L972" s="38" t="b">
        <f>OR('28 Populations and thresholds'!$J$186="CR",'28 Populations and thresholds'!$J$186="EN",'28 Populations and thresholds'!$J$186="VU")</f>
        <v>0</v>
      </c>
      <c r="M972" s="75">
        <f>D972/'28 Populations and thresholds'!$H$186</f>
        <v>2.4250000000000001E-3</v>
      </c>
      <c r="N972" s="263" t="str">
        <f t="shared" si="62"/>
        <v xml:space="preserve"> </v>
      </c>
      <c r="P972" s="263" t="str">
        <f t="shared" si="63"/>
        <v xml:space="preserve"> </v>
      </c>
    </row>
    <row r="973" spans="1:16" x14ac:dyDescent="0.2">
      <c r="A973" s="143" t="s">
        <v>1314</v>
      </c>
      <c r="B973" s="40" t="s">
        <v>993</v>
      </c>
      <c r="C973" s="4" t="s">
        <v>3744</v>
      </c>
      <c r="D973" s="41">
        <v>2000</v>
      </c>
      <c r="E973" s="43"/>
      <c r="F973" s="263" t="str">
        <f t="shared" si="60"/>
        <v xml:space="preserve"> </v>
      </c>
      <c r="G973" s="143" t="s">
        <v>21</v>
      </c>
      <c r="H973" s="143" t="s">
        <v>82</v>
      </c>
      <c r="I973" s="263" t="str">
        <f t="shared" si="61"/>
        <v xml:space="preserve"> </v>
      </c>
      <c r="J973" s="38" t="str">
        <f>IF(D973&gt;=('28 Populations and thresholds'!$I$150),"YES"," ")</f>
        <v>YES</v>
      </c>
      <c r="K973" s="38" t="str">
        <f>IF(J973="YES"," ",IF(D973&gt;=('28 Populations and thresholds'!$I$150)*0.25,"YES"))</f>
        <v xml:space="preserve"> </v>
      </c>
      <c r="L973" s="38" t="b">
        <f>OR('28 Populations and thresholds'!$J$150="CR",'28 Populations and thresholds'!$J$150="EN",'28 Populations and thresholds'!$J$150="VU")</f>
        <v>0</v>
      </c>
      <c r="M973" s="75">
        <f>D973/'28 Populations and thresholds'!$H$150</f>
        <v>2E-3</v>
      </c>
      <c r="N973" s="263" t="str">
        <f t="shared" si="62"/>
        <v xml:space="preserve"> </v>
      </c>
      <c r="O973" s="9"/>
      <c r="P973" s="263" t="str">
        <f t="shared" si="63"/>
        <v xml:space="preserve"> </v>
      </c>
    </row>
    <row r="974" spans="1:16" x14ac:dyDescent="0.2">
      <c r="A974" s="143" t="s">
        <v>1314</v>
      </c>
      <c r="B974" s="40" t="s">
        <v>993</v>
      </c>
      <c r="C974" s="40" t="s">
        <v>3799</v>
      </c>
      <c r="D974" s="41">
        <v>14277</v>
      </c>
      <c r="E974" s="46">
        <v>36628</v>
      </c>
      <c r="F974" s="263" t="str">
        <f t="shared" si="60"/>
        <v xml:space="preserve"> </v>
      </c>
      <c r="G974" s="143" t="s">
        <v>21</v>
      </c>
      <c r="H974" s="143" t="s">
        <v>90</v>
      </c>
      <c r="I974" s="263" t="str">
        <f t="shared" si="61"/>
        <v xml:space="preserve"> </v>
      </c>
      <c r="J974" s="38" t="str">
        <f>IF(D974&gt;=(('28 Populations and thresholds'!$I$196)+('28 Populations and thresholds'!$I$197)),"YES"," ")</f>
        <v>YES</v>
      </c>
      <c r="K974" s="38" t="str">
        <f>IF(J974="YES"," ",IF(D974&gt;=(('28 Populations and thresholds'!$I$196)+('28 Populations and thresholds'!$I$197))*0.25,"YES"))</f>
        <v xml:space="preserve"> </v>
      </c>
      <c r="L974" s="38" t="b">
        <f>OR('28 Populations and thresholds'!$J$197="CR",'28 Populations and thresholds'!$J$197="EN",'28 Populations and thresholds'!$J$197="VU")</f>
        <v>0</v>
      </c>
      <c r="M974" s="75">
        <f>D974/(('28 Populations and thresholds'!$H$196)+('28 Populations and thresholds'!$H$197))</f>
        <v>0.11702459016393442</v>
      </c>
      <c r="N974" s="263" t="str">
        <f t="shared" si="62"/>
        <v xml:space="preserve"> </v>
      </c>
      <c r="O974" s="12" t="s">
        <v>4568</v>
      </c>
      <c r="P974" s="263" t="str">
        <f t="shared" si="63"/>
        <v xml:space="preserve"> </v>
      </c>
    </row>
    <row r="975" spans="1:16" x14ac:dyDescent="0.2">
      <c r="A975" s="143" t="s">
        <v>1314</v>
      </c>
      <c r="B975" s="40" t="s">
        <v>993</v>
      </c>
      <c r="C975" s="4" t="s">
        <v>3770</v>
      </c>
      <c r="D975" s="41">
        <v>4285</v>
      </c>
      <c r="E975" s="46">
        <v>36628</v>
      </c>
      <c r="F975" s="263" t="str">
        <f t="shared" si="60"/>
        <v xml:space="preserve"> </v>
      </c>
      <c r="G975" s="143" t="s">
        <v>21</v>
      </c>
      <c r="H975" s="143" t="s">
        <v>90</v>
      </c>
      <c r="I975" s="263" t="str">
        <f t="shared" si="61"/>
        <v xml:space="preserve"> </v>
      </c>
      <c r="J975" s="38" t="str">
        <f>IF(D975&gt;=('28 Populations and thresholds'!$I$199),"YES"," ")</f>
        <v>YES</v>
      </c>
      <c r="K975" s="38" t="str">
        <f>IF(J975="YES"," ",IF(D975&gt;=('28 Populations and thresholds'!$I$199)*0.25,"YES"))</f>
        <v xml:space="preserve"> </v>
      </c>
      <c r="L975" s="38" t="b">
        <f>OR('28 Populations and thresholds'!$J$199="CR",'28 Populations and thresholds'!$J$199="EN",'28 Populations and thresholds'!$J$199="VU")</f>
        <v>0</v>
      </c>
      <c r="M975" s="75">
        <f>D975/'28 Populations and thresholds'!$H$199</f>
        <v>1.3603174603174603E-2</v>
      </c>
      <c r="N975" s="263" t="str">
        <f t="shared" si="62"/>
        <v xml:space="preserve"> </v>
      </c>
      <c r="O975" s="9"/>
      <c r="P975" s="263" t="str">
        <f t="shared" si="63"/>
        <v xml:space="preserve"> </v>
      </c>
    </row>
    <row r="976" spans="1:16" x14ac:dyDescent="0.2">
      <c r="A976" s="12" t="s">
        <v>1314</v>
      </c>
      <c r="B976" s="9" t="s">
        <v>993</v>
      </c>
      <c r="C976" s="4" t="s">
        <v>1753</v>
      </c>
      <c r="D976" s="5">
        <v>2500</v>
      </c>
      <c r="E976" s="148">
        <v>39479</v>
      </c>
      <c r="F976" s="263" t="str">
        <f t="shared" si="60"/>
        <v xml:space="preserve"> </v>
      </c>
      <c r="H976" s="13" t="s">
        <v>3917</v>
      </c>
      <c r="I976" s="263" t="str">
        <f t="shared" si="61"/>
        <v xml:space="preserve"> </v>
      </c>
      <c r="J976" s="38" t="str">
        <f>IF(D976&gt;=('28 Populations and thresholds'!$I$222),"YES"," ")</f>
        <v>YES</v>
      </c>
      <c r="K976" s="38" t="str">
        <f>IF(J976="YES"," ",IF(D976&gt;=('28 Populations and thresholds'!$I$222)*0.25,"YES"))</f>
        <v xml:space="preserve"> </v>
      </c>
      <c r="L976" s="38" t="b">
        <f>OR('28 Populations and thresholds'!$J$222="CR",'28 Populations and thresholds'!$J$222="EN",'28 Populations and thresholds'!$J$222="VU")</f>
        <v>1</v>
      </c>
      <c r="M976" s="75">
        <f>D976/'28 Populations and thresholds'!$H$222</f>
        <v>0.20833333333333334</v>
      </c>
      <c r="N976" s="263" t="str">
        <f t="shared" si="62"/>
        <v xml:space="preserve"> </v>
      </c>
      <c r="P976" s="263" t="str">
        <f t="shared" si="63"/>
        <v xml:space="preserve"> </v>
      </c>
    </row>
    <row r="977" spans="1:21" x14ac:dyDescent="0.2">
      <c r="A977" s="143" t="s">
        <v>1314</v>
      </c>
      <c r="B977" s="40" t="s">
        <v>993</v>
      </c>
      <c r="C977" s="4" t="s">
        <v>3773</v>
      </c>
      <c r="D977" s="41">
        <v>2855</v>
      </c>
      <c r="E977" s="46">
        <v>36628</v>
      </c>
      <c r="F977" s="263" t="str">
        <f t="shared" si="60"/>
        <v xml:space="preserve"> </v>
      </c>
      <c r="G977" s="143" t="s">
        <v>21</v>
      </c>
      <c r="H977" s="143" t="s">
        <v>90</v>
      </c>
      <c r="I977" s="263" t="str">
        <f t="shared" si="61"/>
        <v xml:space="preserve"> </v>
      </c>
      <c r="J977" s="38" t="str">
        <f>IF(D977&gt;=('28 Populations and thresholds'!$I$202),"YES"," ")</f>
        <v>YES</v>
      </c>
      <c r="K977" s="38" t="str">
        <f>IF(J977="YES"," ",IF(D977&gt;=('28 Populations and thresholds'!$I$202)*0.25,"YES"))</f>
        <v xml:space="preserve"> </v>
      </c>
      <c r="L977" s="38" t="b">
        <f>OR('28 Populations and thresholds'!$J$202="CR",'28 Populations and thresholds'!$J$202="EN",'28 Populations and thresholds'!$J$202="VU")</f>
        <v>0</v>
      </c>
      <c r="M977" s="75">
        <f>D977/'28 Populations and thresholds'!$H$202</f>
        <v>1.7843749999999999E-2</v>
      </c>
      <c r="N977" s="263" t="str">
        <f t="shared" si="62"/>
        <v xml:space="preserve"> </v>
      </c>
      <c r="O977" s="9"/>
      <c r="P977" s="263" t="str">
        <f t="shared" si="63"/>
        <v xml:space="preserve"> </v>
      </c>
      <c r="Q977" s="4"/>
      <c r="R977" s="4"/>
      <c r="S977" s="4"/>
      <c r="T977" s="4"/>
      <c r="U977" s="4"/>
    </row>
    <row r="978" spans="1:21" x14ac:dyDescent="0.2">
      <c r="A978" s="143" t="s">
        <v>1314</v>
      </c>
      <c r="B978" s="40" t="s">
        <v>993</v>
      </c>
      <c r="C978" s="4" t="s">
        <v>3473</v>
      </c>
      <c r="D978" s="41">
        <v>295</v>
      </c>
      <c r="E978" s="46">
        <v>36628</v>
      </c>
      <c r="F978" s="263" t="str">
        <f t="shared" si="60"/>
        <v xml:space="preserve"> </v>
      </c>
      <c r="G978" s="143" t="s">
        <v>21</v>
      </c>
      <c r="H978" s="143" t="s">
        <v>90</v>
      </c>
      <c r="I978" s="263" t="str">
        <f t="shared" si="61"/>
        <v xml:space="preserve"> </v>
      </c>
      <c r="J978" s="38" t="str">
        <f>IF(D978&gt;=('28 Populations and thresholds'!$I$190),"YES"," ")</f>
        <v xml:space="preserve"> </v>
      </c>
      <c r="K978" s="38" t="str">
        <f>IF(J978="YES"," ",IF(D978&gt;=('28 Populations and thresholds'!$I$190)*0.25,"YES"))</f>
        <v>YES</v>
      </c>
      <c r="L978" s="38" t="b">
        <f>OR('28 Populations and thresholds'!$J$190="CR",'28 Populations and thresholds'!$J$190="EN",'28 Populations and thresholds'!$J$190="VU")</f>
        <v>0</v>
      </c>
      <c r="M978" s="75">
        <f>D978/'28 Populations and thresholds'!$H$190</f>
        <v>2.9499999999999999E-3</v>
      </c>
      <c r="N978" s="263" t="str">
        <f t="shared" si="62"/>
        <v xml:space="preserve"> </v>
      </c>
      <c r="P978" s="263" t="str">
        <f t="shared" si="63"/>
        <v xml:space="preserve"> </v>
      </c>
    </row>
    <row r="979" spans="1:21" x14ac:dyDescent="0.2">
      <c r="A979" s="267" t="s">
        <v>1314</v>
      </c>
      <c r="B979" s="268" t="s">
        <v>1364</v>
      </c>
      <c r="C979" s="269" t="s">
        <v>3545</v>
      </c>
      <c r="D979" s="270">
        <v>1100</v>
      </c>
      <c r="E979" s="294" t="s">
        <v>1332</v>
      </c>
      <c r="F979" s="263" t="str">
        <f t="shared" si="60"/>
        <v xml:space="preserve"> </v>
      </c>
      <c r="G979" s="267" t="s">
        <v>15</v>
      </c>
      <c r="H979" s="267" t="s">
        <v>1315</v>
      </c>
      <c r="I979" s="263" t="str">
        <f t="shared" si="61"/>
        <v xml:space="preserve"> </v>
      </c>
      <c r="J979" s="272" t="str">
        <f>IF(D979&gt;=('28 Populations and thresholds'!$I$71),"YES"," ")</f>
        <v>YES</v>
      </c>
      <c r="K979" s="272" t="str">
        <f>IF(J979="YES"," ",IF(D979&gt;=('28 Populations and thresholds'!$I$71)*0.25,"YES"))</f>
        <v xml:space="preserve"> </v>
      </c>
      <c r="L979" s="272" t="b">
        <f>OR('28 Populations and thresholds'!$J$71="CR",'28 Populations and thresholds'!$J$71="EN",'28 Populations and thresholds'!$J$71="VU")</f>
        <v>0</v>
      </c>
      <c r="M979" s="273">
        <f>D979/'28 Populations and thresholds'!$H$71</f>
        <v>1.8333333333333333E-2</v>
      </c>
      <c r="N979" s="263" t="str">
        <f t="shared" si="62"/>
        <v xml:space="preserve"> </v>
      </c>
      <c r="O979" s="269"/>
      <c r="P979" s="263" t="str">
        <f t="shared" si="63"/>
        <v xml:space="preserve"> </v>
      </c>
    </row>
    <row r="980" spans="1:21" x14ac:dyDescent="0.2">
      <c r="A980" s="12" t="s">
        <v>1314</v>
      </c>
      <c r="B980" s="4" t="s">
        <v>4106</v>
      </c>
      <c r="C980" s="4" t="s">
        <v>1753</v>
      </c>
      <c r="D980" s="105">
        <v>14000</v>
      </c>
      <c r="E980" s="104">
        <v>2011</v>
      </c>
      <c r="F980" s="263" t="str">
        <f t="shared" si="60"/>
        <v xml:space="preserve"> </v>
      </c>
      <c r="G980" s="13" t="s">
        <v>4069</v>
      </c>
      <c r="I980" s="263" t="str">
        <f t="shared" si="61"/>
        <v xml:space="preserve"> </v>
      </c>
      <c r="J980" s="38" t="str">
        <f>IF(D980&gt;=('28 Populations and thresholds'!$I$222),"YES"," ")</f>
        <v>YES</v>
      </c>
      <c r="K980" s="38" t="str">
        <f>IF(J980="YES"," ",IF(D980&gt;=('28 Populations and thresholds'!$I$222)*0.25,"YES"))</f>
        <v xml:space="preserve"> </v>
      </c>
      <c r="L980" s="38" t="b">
        <f>OR('28 Populations and thresholds'!$J$222="CR",'28 Populations and thresholds'!$J$222="EN",'28 Populations and thresholds'!$J$222="VU")</f>
        <v>1</v>
      </c>
      <c r="M980" s="346">
        <v>1</v>
      </c>
      <c r="N980" s="263" t="str">
        <f t="shared" si="62"/>
        <v xml:space="preserve"> </v>
      </c>
      <c r="O980" s="12" t="s">
        <v>4107</v>
      </c>
      <c r="P980" s="263" t="str">
        <f t="shared" si="63"/>
        <v xml:space="preserve"> </v>
      </c>
    </row>
    <row r="981" spans="1:21" x14ac:dyDescent="0.2">
      <c r="A981" s="275" t="s">
        <v>1314</v>
      </c>
      <c r="B981" s="269" t="s">
        <v>1703</v>
      </c>
      <c r="C981" s="269" t="s">
        <v>1696</v>
      </c>
      <c r="D981" s="279">
        <v>50</v>
      </c>
      <c r="E981" s="284" t="s">
        <v>207</v>
      </c>
      <c r="F981" s="263" t="str">
        <f t="shared" si="60"/>
        <v xml:space="preserve"> </v>
      </c>
      <c r="G981" s="275" t="s">
        <v>139</v>
      </c>
      <c r="H981" s="275"/>
      <c r="I981" s="263" t="str">
        <f t="shared" si="61"/>
        <v xml:space="preserve"> </v>
      </c>
      <c r="J981" s="272" t="str">
        <f>IF(D981&gt;=('28 Populations and thresholds'!$I$51),"YES"," ")</f>
        <v>YES</v>
      </c>
      <c r="K981" s="272"/>
      <c r="L981" s="272" t="b">
        <f>OR('28 Populations and thresholds'!$J$51="CR",'28 Populations and thresholds'!$J$51="EN",'28 Populations and thresholds'!$J$51="VU")</f>
        <v>1</v>
      </c>
      <c r="M981" s="273">
        <f>D981/'28 Populations and thresholds'!$H$51</f>
        <v>1.8518518518518517E-2</v>
      </c>
      <c r="N981" s="263" t="str">
        <f t="shared" si="62"/>
        <v xml:space="preserve"> </v>
      </c>
      <c r="O981" s="275"/>
      <c r="P981" s="263" t="str">
        <f t="shared" si="63"/>
        <v xml:space="preserve"> </v>
      </c>
    </row>
    <row r="982" spans="1:21" x14ac:dyDescent="0.2">
      <c r="A982" s="12" t="s">
        <v>1314</v>
      </c>
      <c r="B982" s="60" t="s">
        <v>4622</v>
      </c>
      <c r="C982" s="4" t="s">
        <v>3424</v>
      </c>
      <c r="D982" s="5">
        <v>981</v>
      </c>
      <c r="E982" s="104">
        <v>1993</v>
      </c>
      <c r="F982" s="263" t="str">
        <f t="shared" si="60"/>
        <v xml:space="preserve"> </v>
      </c>
      <c r="G982" s="13" t="s">
        <v>139</v>
      </c>
      <c r="H982" s="13" t="s">
        <v>3388</v>
      </c>
      <c r="I982" s="263" t="str">
        <f t="shared" si="61"/>
        <v xml:space="preserve"> </v>
      </c>
      <c r="J982" s="38" t="str">
        <f>IF(D982&gt;=('28 Populations and thresholds'!$I$119),"YES"," ")</f>
        <v>YES</v>
      </c>
      <c r="K982" s="38" t="str">
        <f>IF(J982="YES"," ",IF(D982&gt;=('28 Populations and thresholds'!$I$119)*0.25,"YES"))</f>
        <v xml:space="preserve"> </v>
      </c>
      <c r="L982" s="38" t="b">
        <f>OR('28 Populations and thresholds'!$J$119="CR",'28 Populations and thresholds'!$J$119="EN",'28 Populations and thresholds'!$J$119="VU")</f>
        <v>0</v>
      </c>
      <c r="M982" s="75">
        <f>D982/'28 Populations and thresholds'!$H$119</f>
        <v>4.4590909090909091E-2</v>
      </c>
      <c r="N982" s="263" t="str">
        <f t="shared" si="62"/>
        <v xml:space="preserve"> </v>
      </c>
      <c r="O982" s="121" t="s">
        <v>3419</v>
      </c>
      <c r="P982" s="263" t="str">
        <f t="shared" si="63"/>
        <v xml:space="preserve"> </v>
      </c>
    </row>
    <row r="983" spans="1:21" x14ac:dyDescent="0.2">
      <c r="A983" s="12" t="s">
        <v>1314</v>
      </c>
      <c r="B983" s="60" t="s">
        <v>4622</v>
      </c>
      <c r="C983" s="4" t="s">
        <v>3398</v>
      </c>
      <c r="D983" s="5">
        <v>13</v>
      </c>
      <c r="E983" s="104">
        <v>1991</v>
      </c>
      <c r="F983" s="263" t="str">
        <f t="shared" si="60"/>
        <v xml:space="preserve"> </v>
      </c>
      <c r="G983" s="13" t="s">
        <v>139</v>
      </c>
      <c r="H983" s="13" t="s">
        <v>3388</v>
      </c>
      <c r="I983" s="263" t="str">
        <f t="shared" si="61"/>
        <v xml:space="preserve"> </v>
      </c>
      <c r="J983" s="38" t="str">
        <f>IF(D983&gt;=('28 Populations and thresholds'!$I$123),"YES"," ")</f>
        <v>YES</v>
      </c>
      <c r="K983" s="38" t="str">
        <f>IF(J983="YES"," ",IF(D983&gt;=('28 Populations and thresholds'!$I$123)*0.25,"YES"))</f>
        <v xml:space="preserve"> </v>
      </c>
      <c r="L983" s="38" t="b">
        <f>OR('28 Populations and thresholds'!$J$123="CR",'28 Populations and thresholds'!$J$123="EN",'28 Populations and thresholds'!$J$123="VU")</f>
        <v>1</v>
      </c>
      <c r="M983" s="75">
        <f>D983/'28 Populations and thresholds'!$H$123</f>
        <v>2.5999999999999999E-2</v>
      </c>
      <c r="N983" s="263" t="str">
        <f t="shared" si="62"/>
        <v xml:space="preserve"> </v>
      </c>
      <c r="O983" s="121" t="s">
        <v>3419</v>
      </c>
      <c r="P983" s="263" t="str">
        <f t="shared" si="63"/>
        <v xml:space="preserve"> </v>
      </c>
    </row>
    <row r="984" spans="1:21" x14ac:dyDescent="0.2">
      <c r="A984" s="12" t="s">
        <v>1314</v>
      </c>
      <c r="B984" s="60" t="s">
        <v>4622</v>
      </c>
      <c r="C984" s="4" t="s">
        <v>3401</v>
      </c>
      <c r="D984" s="5">
        <v>21</v>
      </c>
      <c r="E984" s="104">
        <v>1992</v>
      </c>
      <c r="F984" s="263" t="str">
        <f t="shared" si="60"/>
        <v xml:space="preserve"> </v>
      </c>
      <c r="G984" s="13" t="s">
        <v>139</v>
      </c>
      <c r="H984" s="13" t="s">
        <v>3388</v>
      </c>
      <c r="I984" s="263" t="str">
        <f t="shared" si="61"/>
        <v xml:space="preserve"> </v>
      </c>
      <c r="J984" s="38" t="str">
        <f>IF(D984&gt;=('28 Populations and thresholds'!$I$117),"YES"," ")</f>
        <v>YES</v>
      </c>
      <c r="K984" s="38" t="str">
        <f>IF(J984="YES"," ",IF(D984&gt;=('28 Populations and thresholds'!$I$117)*0.25,"YES"))</f>
        <v xml:space="preserve"> </v>
      </c>
      <c r="L984" s="38" t="b">
        <f>OR('28 Populations and thresholds'!$J$117="CR",'28 Populations and thresholds'!$J$117="EN",'28 Populations and thresholds'!$J$117="VU")</f>
        <v>1</v>
      </c>
      <c r="M984" s="75">
        <f>D984/'28 Populations and thresholds'!$H$117</f>
        <v>1.4E-2</v>
      </c>
      <c r="N984" s="263" t="str">
        <f t="shared" si="62"/>
        <v xml:space="preserve"> </v>
      </c>
      <c r="O984" s="121" t="s">
        <v>3419</v>
      </c>
      <c r="P984" s="263" t="str">
        <f t="shared" si="63"/>
        <v xml:space="preserve"> </v>
      </c>
    </row>
    <row r="985" spans="1:21" x14ac:dyDescent="0.2">
      <c r="A985" s="267" t="s">
        <v>1314</v>
      </c>
      <c r="B985" s="269" t="s">
        <v>1746</v>
      </c>
      <c r="C985" s="269" t="s">
        <v>1732</v>
      </c>
      <c r="D985" s="279">
        <v>128</v>
      </c>
      <c r="E985" s="284" t="s">
        <v>130</v>
      </c>
      <c r="F985" s="263" t="str">
        <f t="shared" si="60"/>
        <v xml:space="preserve"> </v>
      </c>
      <c r="G985" s="275" t="s">
        <v>139</v>
      </c>
      <c r="H985" s="275"/>
      <c r="I985" s="263" t="str">
        <f t="shared" si="61"/>
        <v xml:space="preserve"> </v>
      </c>
      <c r="J985" s="272" t="str">
        <f>IF(D985&gt;=('28 Populations and thresholds'!$I$221),"YES"," ")</f>
        <v>YES</v>
      </c>
      <c r="K985" s="272" t="str">
        <f>IF(J985="YES"," ",IF(D985&gt;=('28 Populations and thresholds'!$I$221)*0.25,"YES"))</f>
        <v xml:space="preserve"> </v>
      </c>
      <c r="L985" s="272" t="b">
        <f>OR('28 Populations and thresholds'!$J$221="CR",'28 Populations and thresholds'!$J$221="EN",'28 Populations and thresholds'!$J$221="VU")</f>
        <v>1</v>
      </c>
      <c r="M985" s="273">
        <f>D985/'28 Populations and thresholds'!$H$221</f>
        <v>1.3333333333333334E-2</v>
      </c>
      <c r="N985" s="263" t="str">
        <f t="shared" si="62"/>
        <v xml:space="preserve"> </v>
      </c>
      <c r="O985" s="275"/>
      <c r="P985" s="263" t="str">
        <f t="shared" si="63"/>
        <v xml:space="preserve"> </v>
      </c>
    </row>
    <row r="986" spans="1:21" x14ac:dyDescent="0.2">
      <c r="A986" s="12" t="s">
        <v>1314</v>
      </c>
      <c r="B986" s="9" t="s">
        <v>1705</v>
      </c>
      <c r="C986" s="4" t="s">
        <v>1696</v>
      </c>
      <c r="D986" s="5">
        <v>57</v>
      </c>
      <c r="E986" s="1" t="s">
        <v>207</v>
      </c>
      <c r="F986" s="263" t="str">
        <f t="shared" si="60"/>
        <v xml:space="preserve"> </v>
      </c>
      <c r="G986" s="13" t="s">
        <v>139</v>
      </c>
      <c r="I986" s="263" t="str">
        <f t="shared" si="61"/>
        <v xml:space="preserve"> </v>
      </c>
      <c r="J986" s="38" t="str">
        <f>IF(D986&gt;=('28 Populations and thresholds'!$I$51),"YES"," ")</f>
        <v>YES</v>
      </c>
      <c r="K986" s="38"/>
      <c r="L986" s="38" t="b">
        <f>OR('28 Populations and thresholds'!$J$51="CR",'28 Populations and thresholds'!$J$51="EN",'28 Populations and thresholds'!$J$51="VU")</f>
        <v>1</v>
      </c>
      <c r="M986" s="75">
        <f>D986/'28 Populations and thresholds'!$H$51</f>
        <v>2.1111111111111112E-2</v>
      </c>
      <c r="N986" s="263" t="str">
        <f t="shared" si="62"/>
        <v xml:space="preserve"> </v>
      </c>
      <c r="P986" s="263" t="str">
        <f t="shared" si="63"/>
        <v xml:space="preserve"> </v>
      </c>
    </row>
    <row r="987" spans="1:21" x14ac:dyDescent="0.2">
      <c r="A987" s="12" t="s">
        <v>1314</v>
      </c>
      <c r="B987" s="9" t="s">
        <v>1705</v>
      </c>
      <c r="C987" s="4" t="s">
        <v>1755</v>
      </c>
      <c r="D987" s="5">
        <v>300</v>
      </c>
      <c r="E987" s="1" t="s">
        <v>207</v>
      </c>
      <c r="F987" s="263" t="str">
        <f t="shared" si="60"/>
        <v xml:space="preserve"> </v>
      </c>
      <c r="G987" s="13" t="s">
        <v>139</v>
      </c>
      <c r="I987" s="263" t="str">
        <f t="shared" si="61"/>
        <v xml:space="preserve"> </v>
      </c>
      <c r="J987" s="38" t="str">
        <f>IF(D987&gt;=('28 Populations and thresholds'!$I$226),"YES"," ")</f>
        <v>YES</v>
      </c>
      <c r="K987" s="38" t="str">
        <f>IF(J987="YES"," ",IF(D987&gt;=('28 Populations and thresholds'!$I$226)*0.25,"YES"))</f>
        <v xml:space="preserve"> </v>
      </c>
      <c r="L987" s="38" t="b">
        <f>OR('28 Populations and thresholds'!$J$226="CR",'28 Populations and thresholds'!$J$226="EN",'28 Populations and thresholds'!$J$226="VU")</f>
        <v>0</v>
      </c>
      <c r="M987" s="75">
        <f>D987/'28 Populations and thresholds'!$H$226</f>
        <v>1.2E-2</v>
      </c>
      <c r="N987" s="263" t="str">
        <f t="shared" si="62"/>
        <v xml:space="preserve"> </v>
      </c>
      <c r="P987" s="263" t="str">
        <f t="shared" si="63"/>
        <v xml:space="preserve"> </v>
      </c>
    </row>
    <row r="988" spans="1:21" x14ac:dyDescent="0.2">
      <c r="A988" s="12" t="s">
        <v>1314</v>
      </c>
      <c r="B988" s="65" t="s">
        <v>1705</v>
      </c>
      <c r="C988" s="4" t="s">
        <v>1732</v>
      </c>
      <c r="D988" s="5">
        <v>170</v>
      </c>
      <c r="E988" s="148">
        <v>35400</v>
      </c>
      <c r="F988" s="263" t="str">
        <f t="shared" si="60"/>
        <v xml:space="preserve"> </v>
      </c>
      <c r="G988" s="13" t="s">
        <v>4019</v>
      </c>
      <c r="I988" s="263" t="str">
        <f t="shared" si="61"/>
        <v xml:space="preserve"> </v>
      </c>
      <c r="J988" s="38" t="str">
        <f>IF(D988&gt;=('28 Populations and thresholds'!$I$221),"YES"," ")</f>
        <v>YES</v>
      </c>
      <c r="K988" s="38" t="str">
        <f>IF(J988="YES"," ",IF(D988&gt;=('28 Populations and thresholds'!$I$221)*0.25,"YES"))</f>
        <v xml:space="preserve"> </v>
      </c>
      <c r="L988" s="38" t="b">
        <f>OR('28 Populations and thresholds'!$J$221="CR",'28 Populations and thresholds'!$J$221="EN",'28 Populations and thresholds'!$J$221="VU")</f>
        <v>1</v>
      </c>
      <c r="M988" s="75">
        <f>D988/'28 Populations and thresholds'!$H$221</f>
        <v>1.7708333333333333E-2</v>
      </c>
      <c r="N988" s="263" t="str">
        <f t="shared" si="62"/>
        <v xml:space="preserve"> </v>
      </c>
      <c r="P988" s="263" t="str">
        <f t="shared" si="63"/>
        <v xml:space="preserve"> </v>
      </c>
    </row>
    <row r="989" spans="1:21" x14ac:dyDescent="0.2">
      <c r="A989" s="275" t="s">
        <v>1314</v>
      </c>
      <c r="B989" s="269" t="s">
        <v>4623</v>
      </c>
      <c r="C989" s="269" t="s">
        <v>3676</v>
      </c>
      <c r="D989" s="279">
        <v>600</v>
      </c>
      <c r="E989" s="274">
        <v>2004</v>
      </c>
      <c r="F989" s="263" t="str">
        <f t="shared" si="60"/>
        <v xml:space="preserve"> </v>
      </c>
      <c r="G989" s="275" t="s">
        <v>139</v>
      </c>
      <c r="H989" s="275" t="s">
        <v>3388</v>
      </c>
      <c r="I989" s="263" t="str">
        <f t="shared" si="61"/>
        <v xml:space="preserve"> </v>
      </c>
      <c r="J989" s="272" t="str">
        <f>IF(D989&gt;=('28 Populations and thresholds'!$I$96),"YES"," ")</f>
        <v>YES</v>
      </c>
      <c r="K989" s="272" t="str">
        <f>IF(J989="YES"," ",IF(D989&gt;=('28 Populations and thresholds'!$I$96)*0.25,"YES"))</f>
        <v xml:space="preserve"> </v>
      </c>
      <c r="L989" s="272" t="b">
        <f>OR('28 Populations and thresholds'!$J$96="CR",'28 Populations and thresholds'!$J$96="EN",'28 Populations and thresholds'!$J$96="VU")</f>
        <v>1</v>
      </c>
      <c r="M989" s="273">
        <f>D989/'28 Populations and thresholds'!$H$96</f>
        <v>0.6</v>
      </c>
      <c r="N989" s="263" t="str">
        <f t="shared" si="62"/>
        <v xml:space="preserve"> </v>
      </c>
      <c r="O989" s="275"/>
      <c r="P989" s="263" t="str">
        <f t="shared" si="63"/>
        <v xml:space="preserve"> </v>
      </c>
    </row>
    <row r="990" spans="1:21" x14ac:dyDescent="0.2">
      <c r="A990" s="275" t="s">
        <v>1314</v>
      </c>
      <c r="B990" s="269" t="s">
        <v>4623</v>
      </c>
      <c r="C990" s="269" t="s">
        <v>3666</v>
      </c>
      <c r="D990" s="279">
        <v>16340</v>
      </c>
      <c r="E990" s="274">
        <v>2005</v>
      </c>
      <c r="F990" s="263" t="str">
        <f t="shared" si="60"/>
        <v xml:space="preserve"> </v>
      </c>
      <c r="G990" s="275" t="s">
        <v>139</v>
      </c>
      <c r="H990" s="275" t="s">
        <v>3388</v>
      </c>
      <c r="I990" s="263" t="str">
        <f t="shared" si="61"/>
        <v xml:space="preserve"> </v>
      </c>
      <c r="J990" s="272" t="str">
        <f>IF(D990&gt;=(('28 Populations and thresholds'!$I$62)+('28 Populations and thresholds'!$I$63)+('28 Populations and thresholds'!$I$65)),"YES"," ")</f>
        <v>YES</v>
      </c>
      <c r="K990" s="272" t="str">
        <f>IF(J990="YES"," ",IF(D990&gt;=(('28 Populations and thresholds'!$I$62)+('28 Populations and thresholds'!$I$63)+('28 Populations and thresholds'!$I$65))*0.25,"YES"))</f>
        <v xml:space="preserve"> </v>
      </c>
      <c r="L990" s="272" t="b">
        <f>OR('28 Populations and thresholds'!$J$62="CR",'28 Populations and thresholds'!$J$62="EN",'28 Populations and thresholds'!$J$62="VU")</f>
        <v>0</v>
      </c>
      <c r="M990" s="273">
        <f>D990/(('28 Populations and thresholds'!$H$62)+('28 Populations and thresholds'!$H$63)+('28 Populations and thresholds'!$H$65))</f>
        <v>9.3371428571428577E-2</v>
      </c>
      <c r="N990" s="263" t="str">
        <f t="shared" si="62"/>
        <v xml:space="preserve"> </v>
      </c>
      <c r="O990" s="275" t="s">
        <v>4550</v>
      </c>
      <c r="P990" s="263" t="str">
        <f t="shared" si="63"/>
        <v xml:space="preserve"> </v>
      </c>
    </row>
    <row r="991" spans="1:21" x14ac:dyDescent="0.2">
      <c r="A991" s="267" t="s">
        <v>1314</v>
      </c>
      <c r="B991" s="269" t="s">
        <v>4623</v>
      </c>
      <c r="C991" s="269" t="s">
        <v>1677</v>
      </c>
      <c r="D991" s="279">
        <v>32</v>
      </c>
      <c r="E991" s="284" t="s">
        <v>207</v>
      </c>
      <c r="F991" s="263" t="str">
        <f t="shared" si="60"/>
        <v xml:space="preserve"> </v>
      </c>
      <c r="G991" s="275" t="s">
        <v>139</v>
      </c>
      <c r="H991" s="275"/>
      <c r="I991" s="263" t="str">
        <f t="shared" si="61"/>
        <v xml:space="preserve"> </v>
      </c>
      <c r="J991" s="272" t="str">
        <f>IF(D991&gt;=('28 Populations and thresholds'!$I$44),"YES"," ")</f>
        <v>YES</v>
      </c>
      <c r="K991" s="272" t="str">
        <f>IF(J991="YES"," ",IF(D991&gt;=('28 Populations and thresholds'!$I$44)*0.25,"YES"))</f>
        <v xml:space="preserve"> </v>
      </c>
      <c r="L991" s="272" t="b">
        <f>OR('28 Populations and thresholds'!$J$44="CR",'28 Populations and thresholds'!$J$44="EN",'28 Populations and thresholds'!$J$44="VU")</f>
        <v>0</v>
      </c>
      <c r="M991" s="273">
        <f>D991/'28 Populations and thresholds'!$H$44</f>
        <v>6.4000000000000001E-2</v>
      </c>
      <c r="N991" s="263" t="str">
        <f t="shared" si="62"/>
        <v xml:space="preserve"> </v>
      </c>
      <c r="O991" s="282"/>
      <c r="P991" s="263" t="str">
        <f t="shared" si="63"/>
        <v xml:space="preserve"> </v>
      </c>
    </row>
    <row r="992" spans="1:21" x14ac:dyDescent="0.2">
      <c r="A992" s="275" t="s">
        <v>1314</v>
      </c>
      <c r="B992" s="269" t="s">
        <v>4623</v>
      </c>
      <c r="C992" s="297" t="s">
        <v>3756</v>
      </c>
      <c r="D992" s="291">
        <v>13260</v>
      </c>
      <c r="E992" s="281">
        <v>40544</v>
      </c>
      <c r="F992" s="263" t="str">
        <f t="shared" si="60"/>
        <v xml:space="preserve"> </v>
      </c>
      <c r="G992" s="275"/>
      <c r="H992" s="269" t="s">
        <v>4415</v>
      </c>
      <c r="I992" s="263" t="str">
        <f t="shared" si="61"/>
        <v xml:space="preserve"> </v>
      </c>
      <c r="J992" s="272" t="str">
        <f>IF(D992&gt;=('28 Populations and thresholds'!$I$175),"YES"," ")</f>
        <v>YES</v>
      </c>
      <c r="K992" s="272" t="str">
        <f>IF(J992="YES"," ",IF(D992&gt;=('28 Populations and thresholds'!$I$175)*0.25,"YES"))</f>
        <v xml:space="preserve"> </v>
      </c>
      <c r="L992" s="272" t="b">
        <f>OR('28 Populations and thresholds'!$J$175="CR",'28 Populations and thresholds'!$J$175="EN",'28 Populations and thresholds'!$J$175="VU")</f>
        <v>0</v>
      </c>
      <c r="M992" s="273">
        <f>D992/'28 Populations and thresholds'!$H$175</f>
        <v>9.5395683453237415E-2</v>
      </c>
      <c r="N992" s="263" t="str">
        <f t="shared" si="62"/>
        <v xml:space="preserve"> </v>
      </c>
      <c r="O992" s="275"/>
      <c r="P992" s="263" t="str">
        <f t="shared" si="63"/>
        <v xml:space="preserve"> </v>
      </c>
    </row>
    <row r="993" spans="1:16" x14ac:dyDescent="0.2">
      <c r="A993" s="275" t="s">
        <v>1314</v>
      </c>
      <c r="B993" s="269" t="s">
        <v>4623</v>
      </c>
      <c r="C993" s="269" t="s">
        <v>1755</v>
      </c>
      <c r="D993" s="279">
        <v>300</v>
      </c>
      <c r="E993" s="284" t="s">
        <v>65</v>
      </c>
      <c r="F993" s="263" t="str">
        <f t="shared" si="60"/>
        <v xml:space="preserve"> </v>
      </c>
      <c r="G993" s="275" t="s">
        <v>139</v>
      </c>
      <c r="H993" s="275"/>
      <c r="I993" s="263" t="str">
        <f t="shared" si="61"/>
        <v xml:space="preserve"> </v>
      </c>
      <c r="J993" s="272" t="str">
        <f>IF(D993&gt;=('28 Populations and thresholds'!$I$226),"YES"," ")</f>
        <v>YES</v>
      </c>
      <c r="K993" s="272" t="str">
        <f>IF(J993="YES"," ",IF(D993&gt;=('28 Populations and thresholds'!$I$226)*0.25,"YES"))</f>
        <v xml:space="preserve"> </v>
      </c>
      <c r="L993" s="272" t="b">
        <f>OR('28 Populations and thresholds'!$J$226="CR",'28 Populations and thresholds'!$J$226="EN",'28 Populations and thresholds'!$J$226="VU")</f>
        <v>0</v>
      </c>
      <c r="M993" s="273">
        <f>D993/'28 Populations and thresholds'!$H$226</f>
        <v>1.2E-2</v>
      </c>
      <c r="N993" s="263" t="str">
        <f t="shared" si="62"/>
        <v xml:space="preserve"> </v>
      </c>
      <c r="O993" s="275"/>
      <c r="P993" s="263" t="str">
        <f t="shared" si="63"/>
        <v xml:space="preserve"> </v>
      </c>
    </row>
    <row r="994" spans="1:16" x14ac:dyDescent="0.2">
      <c r="A994" s="275" t="s">
        <v>1314</v>
      </c>
      <c r="B994" s="269" t="s">
        <v>4623</v>
      </c>
      <c r="C994" s="269" t="s">
        <v>3424</v>
      </c>
      <c r="D994" s="279">
        <v>1361</v>
      </c>
      <c r="E994" s="274">
        <v>2007</v>
      </c>
      <c r="F994" s="263" t="str">
        <f t="shared" si="60"/>
        <v xml:space="preserve"> </v>
      </c>
      <c r="G994" s="275" t="s">
        <v>139</v>
      </c>
      <c r="H994" s="275" t="s">
        <v>3388</v>
      </c>
      <c r="I994" s="263" t="str">
        <f t="shared" si="61"/>
        <v xml:space="preserve"> </v>
      </c>
      <c r="J994" s="272" t="str">
        <f>IF(D994&gt;=('28 Populations and thresholds'!$I$119),"YES"," ")</f>
        <v>YES</v>
      </c>
      <c r="K994" s="272" t="str">
        <f>IF(J994="YES"," ",IF(D994&gt;=('28 Populations and thresholds'!$I$119)*0.25,"YES"))</f>
        <v xml:space="preserve"> </v>
      </c>
      <c r="L994" s="272" t="b">
        <f>OR('28 Populations and thresholds'!$J$119="CR",'28 Populations and thresholds'!$J$119="EN",'28 Populations and thresholds'!$J$119="VU")</f>
        <v>0</v>
      </c>
      <c r="M994" s="273">
        <f>D994/'28 Populations and thresholds'!$H$119</f>
        <v>6.1863636363636364E-2</v>
      </c>
      <c r="N994" s="263" t="str">
        <f t="shared" si="62"/>
        <v xml:space="preserve"> </v>
      </c>
      <c r="O994" s="282"/>
      <c r="P994" s="263" t="str">
        <f t="shared" si="63"/>
        <v xml:space="preserve"> </v>
      </c>
    </row>
    <row r="995" spans="1:16" x14ac:dyDescent="0.2">
      <c r="A995" s="267" t="s">
        <v>1314</v>
      </c>
      <c r="B995" s="269" t="s">
        <v>4623</v>
      </c>
      <c r="C995" s="269" t="s">
        <v>3761</v>
      </c>
      <c r="D995" s="270">
        <v>2000</v>
      </c>
      <c r="E995" s="271">
        <v>32165</v>
      </c>
      <c r="F995" s="263" t="str">
        <f t="shared" si="60"/>
        <v xml:space="preserve"> </v>
      </c>
      <c r="G995" s="267" t="s">
        <v>21</v>
      </c>
      <c r="H995" s="267" t="s">
        <v>853</v>
      </c>
      <c r="I995" s="263" t="str">
        <f t="shared" si="61"/>
        <v xml:space="preserve"> </v>
      </c>
      <c r="J995" s="272" t="str">
        <f>IF(D995&gt;=('28 Populations and thresholds'!$I$187),"YES"," ")</f>
        <v>YES</v>
      </c>
      <c r="K995" s="272" t="str">
        <f>IF(J995="YES"," ",IF(D995&gt;=('28 Populations and thresholds'!$I$187)*0.25,"YES"))</f>
        <v xml:space="preserve"> </v>
      </c>
      <c r="L995" s="272" t="b">
        <f>OR('28 Populations and thresholds'!$J$187="CR",'28 Populations and thresholds'!$J$187="EN",'28 Populations and thresholds'!$J$187="VU")</f>
        <v>0</v>
      </c>
      <c r="M995" s="273">
        <f>D995/'28 Populations and thresholds'!$H$187</f>
        <v>0.02</v>
      </c>
      <c r="N995" s="263" t="str">
        <f t="shared" si="62"/>
        <v xml:space="preserve"> </v>
      </c>
      <c r="O995" s="269"/>
      <c r="P995" s="263" t="str">
        <f t="shared" si="63"/>
        <v xml:space="preserve"> </v>
      </c>
    </row>
    <row r="996" spans="1:16" x14ac:dyDescent="0.2">
      <c r="A996" s="267" t="s">
        <v>1314</v>
      </c>
      <c r="B996" s="269" t="s">
        <v>4623</v>
      </c>
      <c r="C996" s="269" t="s">
        <v>3471</v>
      </c>
      <c r="D996" s="270">
        <v>3000</v>
      </c>
      <c r="E996" s="271">
        <v>32165</v>
      </c>
      <c r="F996" s="263" t="str">
        <f t="shared" si="60"/>
        <v xml:space="preserve"> </v>
      </c>
      <c r="G996" s="267" t="s">
        <v>21</v>
      </c>
      <c r="H996" s="267" t="s">
        <v>853</v>
      </c>
      <c r="I996" s="263" t="str">
        <f t="shared" si="61"/>
        <v xml:space="preserve"> </v>
      </c>
      <c r="J996" s="272" t="str">
        <f>IF(D996&gt;=(('28 Populations and thresholds'!$I$183)+('28 Populations and thresholds'!$I$184)+('28 Populations and thresholds'!$I$185)),"YES"," ")</f>
        <v>YES</v>
      </c>
      <c r="K996" s="272" t="str">
        <f>IF(J996="YES"," ",IF(D996&gt;=(('28 Populations and thresholds'!$I$183)+('28 Populations and thresholds'!$I$184)+('28 Populations and thresholds'!$I$185))*0.25,"YES"))</f>
        <v xml:space="preserve"> </v>
      </c>
      <c r="L996" s="272" t="b">
        <f>OR('28 Populations and thresholds'!$J$183="CR",'28 Populations and thresholds'!$J$183="EN",'28 Populations and thresholds'!$J$183="VU")</f>
        <v>0</v>
      </c>
      <c r="M996" s="273">
        <f>D996/(('28 Populations and thresholds'!$H$183)+('28 Populations and thresholds'!$H$184)+('28 Populations and thresholds'!$H$185))</f>
        <v>0.01</v>
      </c>
      <c r="N996" s="263" t="str">
        <f t="shared" si="62"/>
        <v xml:space="preserve"> </v>
      </c>
      <c r="O996" s="275" t="s">
        <v>4568</v>
      </c>
      <c r="P996" s="263" t="str">
        <f t="shared" si="63"/>
        <v xml:space="preserve"> </v>
      </c>
    </row>
    <row r="997" spans="1:16" x14ac:dyDescent="0.2">
      <c r="A997" s="267" t="s">
        <v>1314</v>
      </c>
      <c r="B997" s="269" t="s">
        <v>4623</v>
      </c>
      <c r="C997" s="269" t="s">
        <v>3564</v>
      </c>
      <c r="D997" s="270">
        <v>2000</v>
      </c>
      <c r="E997" s="294" t="s">
        <v>1317</v>
      </c>
      <c r="F997" s="263" t="str">
        <f t="shared" si="60"/>
        <v xml:space="preserve"> </v>
      </c>
      <c r="G997" s="267" t="s">
        <v>15</v>
      </c>
      <c r="H997" s="267" t="s">
        <v>1315</v>
      </c>
      <c r="I997" s="263" t="str">
        <f t="shared" si="61"/>
        <v xml:space="preserve"> </v>
      </c>
      <c r="J997" s="272" t="str">
        <f>IF(D997&gt;=('28 Populations and thresholds'!$I$79),"YES"," ")</f>
        <v>YES</v>
      </c>
      <c r="K997" s="272" t="str">
        <f>IF(J997="YES"," ",IF(D997&gt;=('28 Populations and thresholds'!$I$79)*0.25,"YES"))</f>
        <v xml:space="preserve"> </v>
      </c>
      <c r="L997" s="272" t="b">
        <f>OR('28 Populations and thresholds'!$J$79="CR",'28 Populations and thresholds'!$J$79="EN",'28 Populations and thresholds'!$J$79="VU")</f>
        <v>0</v>
      </c>
      <c r="M997" s="273">
        <f>D997/'28 Populations and thresholds'!$H$79</f>
        <v>1.3333333333333334E-2</v>
      </c>
      <c r="N997" s="263" t="str">
        <f t="shared" si="62"/>
        <v xml:space="preserve"> </v>
      </c>
      <c r="O997" s="269"/>
      <c r="P997" s="263" t="str">
        <f t="shared" si="63"/>
        <v xml:space="preserve"> </v>
      </c>
    </row>
    <row r="998" spans="1:16" x14ac:dyDescent="0.2">
      <c r="A998" s="267" t="s">
        <v>1314</v>
      </c>
      <c r="B998" s="269" t="s">
        <v>4623</v>
      </c>
      <c r="C998" s="269" t="s">
        <v>3754</v>
      </c>
      <c r="D998" s="270">
        <v>3900</v>
      </c>
      <c r="E998" s="271">
        <v>32165</v>
      </c>
      <c r="F998" s="263" t="str">
        <f t="shared" si="60"/>
        <v xml:space="preserve"> </v>
      </c>
      <c r="G998" s="267" t="s">
        <v>21</v>
      </c>
      <c r="H998" s="267" t="s">
        <v>853</v>
      </c>
      <c r="I998" s="263" t="str">
        <f t="shared" si="61"/>
        <v xml:space="preserve"> </v>
      </c>
      <c r="J998" s="272" t="str">
        <f>IF(D998&gt;=('28 Populations and thresholds'!$I$173),"YES"," ")</f>
        <v>YES</v>
      </c>
      <c r="K998" s="272" t="str">
        <f>IF(J998="YES"," ",IF(D998&gt;=('28 Populations and thresholds'!$I$173)*0.25,"YES"))</f>
        <v xml:space="preserve"> </v>
      </c>
      <c r="L998" s="272" t="b">
        <f>OR('28 Populations and thresholds'!$J$173="CR",'28 Populations and thresholds'!$J$173="EN",'28 Populations and thresholds'!$J$173="VU")</f>
        <v>0</v>
      </c>
      <c r="M998" s="273">
        <f>D998/'28 Populations and thresholds'!$H$173</f>
        <v>3.8999999999999998E-3</v>
      </c>
      <c r="N998" s="263" t="str">
        <f t="shared" si="62"/>
        <v xml:space="preserve"> </v>
      </c>
      <c r="O998" s="269"/>
      <c r="P998" s="263" t="str">
        <f t="shared" si="63"/>
        <v xml:space="preserve"> </v>
      </c>
    </row>
    <row r="999" spans="1:16" x14ac:dyDescent="0.2">
      <c r="A999" s="275" t="s">
        <v>1314</v>
      </c>
      <c r="B999" s="269" t="s">
        <v>4623</v>
      </c>
      <c r="C999" s="269" t="s">
        <v>3598</v>
      </c>
      <c r="D999" s="279">
        <v>19757</v>
      </c>
      <c r="E999" s="274">
        <v>2005</v>
      </c>
      <c r="F999" s="263" t="str">
        <f t="shared" si="60"/>
        <v xml:space="preserve"> </v>
      </c>
      <c r="G999" s="275" t="s">
        <v>139</v>
      </c>
      <c r="H999" s="275" t="s">
        <v>3388</v>
      </c>
      <c r="I999" s="263" t="str">
        <f t="shared" si="61"/>
        <v xml:space="preserve"> </v>
      </c>
      <c r="J999" s="272" t="str">
        <f>IF(D999&gt;=('28 Populations and thresholds'!$I$88),"YES"," ")</f>
        <v>YES</v>
      </c>
      <c r="K999" s="272" t="str">
        <f>IF(J999="YES"," ",IF(D999&gt;=('28 Populations and thresholds'!$I$88)*0.25,"YES"))</f>
        <v xml:space="preserve"> </v>
      </c>
      <c r="L999" s="272" t="b">
        <f>OR('28 Populations and thresholds'!$J$88="CR",'28 Populations and thresholds'!$J$88="EN",'28 Populations and thresholds'!$J$88="VU")</f>
        <v>0</v>
      </c>
      <c r="M999" s="273">
        <f>D999/'28 Populations and thresholds'!$H$88</f>
        <v>1.9757E-2</v>
      </c>
      <c r="N999" s="263" t="str">
        <f t="shared" si="62"/>
        <v xml:space="preserve"> </v>
      </c>
      <c r="O999" s="269"/>
      <c r="P999" s="263" t="str">
        <f t="shared" si="63"/>
        <v xml:space="preserve"> </v>
      </c>
    </row>
    <row r="1000" spans="1:16" x14ac:dyDescent="0.2">
      <c r="A1000" s="275" t="s">
        <v>1314</v>
      </c>
      <c r="B1000" s="269" t="s">
        <v>4623</v>
      </c>
      <c r="C1000" s="269" t="s">
        <v>1622</v>
      </c>
      <c r="D1000" s="279">
        <v>24</v>
      </c>
      <c r="E1000" s="284" t="s">
        <v>65</v>
      </c>
      <c r="F1000" s="263" t="str">
        <f t="shared" si="60"/>
        <v xml:space="preserve"> </v>
      </c>
      <c r="G1000" s="275" t="s">
        <v>139</v>
      </c>
      <c r="H1000" s="275"/>
      <c r="I1000" s="263" t="str">
        <f t="shared" si="61"/>
        <v xml:space="preserve"> </v>
      </c>
      <c r="J1000" s="272" t="str">
        <f>IF(D1000&gt;=('28 Populations and thresholds'!$I$10),"YES"," ")</f>
        <v>YES</v>
      </c>
      <c r="K1000" s="272" t="str">
        <f>IF(J1000="YES"," ",IF(D1000&gt;=('28 Populations and thresholds'!$I$10)*0.25,"YES"))</f>
        <v xml:space="preserve"> </v>
      </c>
      <c r="L1000" s="272" t="b">
        <f>OR('28 Populations and thresholds'!$J$10="CR",'28 Populations and thresholds'!$J$10="EN",'28 Populations and thresholds'!$J$10="VU")</f>
        <v>1</v>
      </c>
      <c r="M1000" s="273">
        <f>D1000/'28 Populations and thresholds'!$H$10</f>
        <v>0.48</v>
      </c>
      <c r="N1000" s="263" t="str">
        <f t="shared" si="62"/>
        <v xml:space="preserve"> </v>
      </c>
      <c r="O1000" s="275"/>
      <c r="P1000" s="263" t="str">
        <f t="shared" si="63"/>
        <v xml:space="preserve"> </v>
      </c>
    </row>
    <row r="1001" spans="1:16" x14ac:dyDescent="0.2">
      <c r="A1001" s="267" t="s">
        <v>1314</v>
      </c>
      <c r="B1001" s="269" t="s">
        <v>4623</v>
      </c>
      <c r="C1001" s="269" t="s">
        <v>3482</v>
      </c>
      <c r="D1001" s="279">
        <v>58487</v>
      </c>
      <c r="E1001" s="274">
        <v>2007</v>
      </c>
      <c r="F1001" s="263" t="str">
        <f t="shared" si="60"/>
        <v xml:space="preserve"> </v>
      </c>
      <c r="G1001" s="275" t="s">
        <v>139</v>
      </c>
      <c r="H1001" s="275" t="s">
        <v>3388</v>
      </c>
      <c r="I1001" s="263" t="str">
        <f t="shared" si="61"/>
        <v xml:space="preserve"> </v>
      </c>
      <c r="J1001" s="272" t="str">
        <f>IF(D1001&gt;=(('28 Populations and thresholds'!$I$205)+('28 Populations and thresholds'!$I$206)+('28 Populations and thresholds'!$I$207)+('28 Populations and thresholds'!$I$208)),"YES"," ")</f>
        <v>YES</v>
      </c>
      <c r="K1001" s="272" t="str">
        <f>IF(J1001="YES"," ",IF(D1001&gt;=(('28 Populations and thresholds'!$I$205)+('28 Populations and thresholds'!$I$206)+('28 Populations and thresholds'!$I$207)+('28 Populations and thresholds'!$I$208))*0.25,"YES"))</f>
        <v xml:space="preserve"> </v>
      </c>
      <c r="L1001" s="272" t="b">
        <f>OR('28 Populations and thresholds'!$J$206="CR",'28 Populations and thresholds'!$J$206="EN",'28 Populations and thresholds'!$J$206="VU")</f>
        <v>0</v>
      </c>
      <c r="M1001" s="273">
        <f>D1001/(('28 Populations and thresholds'!$H$205)+('28 Populations and thresholds'!$H$206)+('28 Populations and thresholds'!$H$207)+('28 Populations and thresholds'!$H$208))</f>
        <v>2.1865116452951514E-2</v>
      </c>
      <c r="N1001" s="263" t="str">
        <f t="shared" si="62"/>
        <v xml:space="preserve"> </v>
      </c>
      <c r="O1001" s="275" t="s">
        <v>4568</v>
      </c>
      <c r="P1001" s="263" t="str">
        <f t="shared" si="63"/>
        <v xml:space="preserve"> </v>
      </c>
    </row>
    <row r="1002" spans="1:16" x14ac:dyDescent="0.2">
      <c r="A1002" s="267" t="s">
        <v>1314</v>
      </c>
      <c r="B1002" s="269" t="s">
        <v>4623</v>
      </c>
      <c r="C1002" s="269" t="s">
        <v>3606</v>
      </c>
      <c r="D1002" s="270">
        <v>23584</v>
      </c>
      <c r="E1002" s="294" t="s">
        <v>1349</v>
      </c>
      <c r="F1002" s="263" t="str">
        <f t="shared" si="60"/>
        <v xml:space="preserve"> </v>
      </c>
      <c r="G1002" s="267" t="s">
        <v>15</v>
      </c>
      <c r="H1002" s="267" t="s">
        <v>1315</v>
      </c>
      <c r="I1002" s="263" t="str">
        <f t="shared" si="61"/>
        <v xml:space="preserve"> </v>
      </c>
      <c r="J1002" s="272" t="str">
        <f>IF(D1002&gt;=('28 Populations and thresholds'!$I$91),"YES"," ")</f>
        <v>YES</v>
      </c>
      <c r="K1002" s="272" t="str">
        <f>IF(J1002="YES"," ",IF(D1002&gt;=('28 Populations and thresholds'!$I$91)*0.25,"YES"))</f>
        <v xml:space="preserve"> </v>
      </c>
      <c r="L1002" s="272" t="b">
        <f>OR('28 Populations and thresholds'!$J$91="CR",'28 Populations and thresholds'!$J$91="EN",'28 Populations and thresholds'!$J$91="VU")</f>
        <v>0</v>
      </c>
      <c r="M1002" s="273">
        <f>D1002/'28 Populations and thresholds'!$H$91</f>
        <v>1.474E-2</v>
      </c>
      <c r="N1002" s="263" t="str">
        <f t="shared" si="62"/>
        <v xml:space="preserve"> </v>
      </c>
      <c r="O1002" s="275"/>
      <c r="P1002" s="263" t="str">
        <f t="shared" si="63"/>
        <v xml:space="preserve"> </v>
      </c>
    </row>
    <row r="1003" spans="1:16" x14ac:dyDescent="0.2">
      <c r="A1003" s="275" t="s">
        <v>1314</v>
      </c>
      <c r="B1003" s="269" t="s">
        <v>4623</v>
      </c>
      <c r="C1003" s="280" t="s">
        <v>1693</v>
      </c>
      <c r="D1003" s="279">
        <v>15601</v>
      </c>
      <c r="E1003" s="284" t="s">
        <v>149</v>
      </c>
      <c r="F1003" s="263" t="str">
        <f t="shared" si="60"/>
        <v xml:space="preserve"> </v>
      </c>
      <c r="G1003" s="275" t="s">
        <v>139</v>
      </c>
      <c r="H1003" s="275"/>
      <c r="I1003" s="263" t="str">
        <f t="shared" si="61"/>
        <v xml:space="preserve"> </v>
      </c>
      <c r="J1003" s="272" t="str">
        <f>IF(D1003&gt;=('28 Populations and thresholds'!$I$50),"YES"," ")</f>
        <v>YES</v>
      </c>
      <c r="K1003" s="272" t="str">
        <f>IF(J1003="YES"," ",IF(D1003&gt;=('28 Populations and thresholds'!$I$50)*0.25,"YES"))</f>
        <v xml:space="preserve"> </v>
      </c>
      <c r="L1003" s="272" t="b">
        <f>OR('28 Populations and thresholds'!$J$50="CR",'28 Populations and thresholds'!$J$50="EN",'28 Populations and thresholds'!$J$50="VU")</f>
        <v>0</v>
      </c>
      <c r="M1003" s="346">
        <v>1</v>
      </c>
      <c r="N1003" s="263" t="str">
        <f t="shared" si="62"/>
        <v xml:space="preserve"> </v>
      </c>
      <c r="O1003" s="282" t="s">
        <v>4573</v>
      </c>
      <c r="P1003" s="263" t="str">
        <f t="shared" si="63"/>
        <v xml:space="preserve"> </v>
      </c>
    </row>
    <row r="1004" spans="1:16" x14ac:dyDescent="0.2">
      <c r="A1004" s="267" t="s">
        <v>1314</v>
      </c>
      <c r="B1004" s="269" t="s">
        <v>4623</v>
      </c>
      <c r="C1004" s="269" t="s">
        <v>3589</v>
      </c>
      <c r="D1004" s="270">
        <v>8000</v>
      </c>
      <c r="E1004" s="294" t="s">
        <v>1317</v>
      </c>
      <c r="F1004" s="263" t="str">
        <f t="shared" si="60"/>
        <v xml:space="preserve"> </v>
      </c>
      <c r="G1004" s="267" t="s">
        <v>15</v>
      </c>
      <c r="H1004" s="267" t="s">
        <v>1315</v>
      </c>
      <c r="I1004" s="263" t="str">
        <f t="shared" si="61"/>
        <v xml:space="preserve"> </v>
      </c>
      <c r="J1004" s="272" t="str">
        <f>IF(D1004&gt;=('28 Populations and thresholds'!$I$84),"YES"," ")</f>
        <v>YES</v>
      </c>
      <c r="K1004" s="272" t="str">
        <f>IF(J1004="YES"," ",IF(D1004&gt;=('28 Populations and thresholds'!$I$84)*0.25,"YES"))</f>
        <v xml:space="preserve"> </v>
      </c>
      <c r="L1004" s="272" t="b">
        <f>OR('28 Populations and thresholds'!$J$84="CR",'28 Populations and thresholds'!$J$84="EN",'28 Populations and thresholds'!$J$84="VU")</f>
        <v>0</v>
      </c>
      <c r="M1004" s="273">
        <f>D1004/'28 Populations and thresholds'!$H$84</f>
        <v>8.0000000000000002E-3</v>
      </c>
      <c r="N1004" s="263" t="str">
        <f t="shared" si="62"/>
        <v xml:space="preserve"> </v>
      </c>
      <c r="O1004" s="275"/>
      <c r="P1004" s="263" t="str">
        <f t="shared" si="63"/>
        <v xml:space="preserve"> </v>
      </c>
    </row>
    <row r="1005" spans="1:16" x14ac:dyDescent="0.2">
      <c r="A1005" s="267" t="s">
        <v>1314</v>
      </c>
      <c r="B1005" s="269" t="s">
        <v>4623</v>
      </c>
      <c r="C1005" s="269" t="s">
        <v>3590</v>
      </c>
      <c r="D1005" s="270">
        <v>30000</v>
      </c>
      <c r="E1005" s="294" t="s">
        <v>1317</v>
      </c>
      <c r="F1005" s="263" t="str">
        <f t="shared" si="60"/>
        <v xml:space="preserve"> </v>
      </c>
      <c r="G1005" s="267" t="s">
        <v>15</v>
      </c>
      <c r="H1005" s="267" t="s">
        <v>1315</v>
      </c>
      <c r="I1005" s="263" t="str">
        <f t="shared" si="61"/>
        <v xml:space="preserve"> </v>
      </c>
      <c r="J1005" s="272" t="str">
        <f>IF(D1005&gt;=('28 Populations and thresholds'!$I$85),"YES"," ")</f>
        <v>YES</v>
      </c>
      <c r="K1005" s="272" t="str">
        <f>IF(J1005="YES"," ",IF(D1005&gt;=('28 Populations and thresholds'!$I$85)*0.25,"YES"))</f>
        <v xml:space="preserve"> </v>
      </c>
      <c r="L1005" s="272" t="b">
        <f>OR('28 Populations and thresholds'!$J$85="CR",'28 Populations and thresholds'!$J$85="EN",'28 Populations and thresholds'!$J$85="VU")</f>
        <v>0</v>
      </c>
      <c r="M1005" s="273">
        <f>D1005/'28 Populations and thresholds'!$H$85</f>
        <v>0.33707865168539325</v>
      </c>
      <c r="N1005" s="263" t="str">
        <f t="shared" si="62"/>
        <v xml:space="preserve"> </v>
      </c>
      <c r="O1005" s="269"/>
      <c r="P1005" s="263" t="str">
        <f t="shared" si="63"/>
        <v xml:space="preserve"> </v>
      </c>
    </row>
    <row r="1006" spans="1:16" x14ac:dyDescent="0.2">
      <c r="A1006" s="267" t="s">
        <v>1314</v>
      </c>
      <c r="B1006" s="269" t="s">
        <v>4623</v>
      </c>
      <c r="C1006" s="269" t="s">
        <v>3612</v>
      </c>
      <c r="D1006" s="270">
        <v>30000</v>
      </c>
      <c r="E1006" s="294" t="s">
        <v>1317</v>
      </c>
      <c r="F1006" s="263" t="str">
        <f t="shared" si="60"/>
        <v xml:space="preserve"> </v>
      </c>
      <c r="G1006" s="267" t="s">
        <v>15</v>
      </c>
      <c r="H1006" s="267" t="s">
        <v>1315</v>
      </c>
      <c r="I1006" s="263" t="str">
        <f t="shared" si="61"/>
        <v xml:space="preserve"> </v>
      </c>
      <c r="J1006" s="272" t="str">
        <f>IF(D1006&gt;=('28 Populations and thresholds'!$I$93),"YES"," ")</f>
        <v>YES</v>
      </c>
      <c r="K1006" s="272" t="str">
        <f>IF(J1006="YES"," ",IF(D1006&gt;=('28 Populations and thresholds'!$I$93)*0.25,"YES"))</f>
        <v xml:space="preserve"> </v>
      </c>
      <c r="L1006" s="272" t="b">
        <f>OR('28 Populations and thresholds'!$J$93="CR",'28 Populations and thresholds'!$J$93="EN",'28 Populations and thresholds'!$J$93="VU")</f>
        <v>0</v>
      </c>
      <c r="M1006" s="273">
        <f>D1006/'28 Populations and thresholds'!$H$93</f>
        <v>0.15</v>
      </c>
      <c r="N1006" s="263" t="str">
        <f t="shared" si="62"/>
        <v xml:space="preserve"> </v>
      </c>
      <c r="O1006" s="275"/>
      <c r="P1006" s="263" t="str">
        <f t="shared" si="63"/>
        <v xml:space="preserve"> </v>
      </c>
    </row>
    <row r="1007" spans="1:16" x14ac:dyDescent="0.2">
      <c r="A1007" s="275" t="s">
        <v>1314</v>
      </c>
      <c r="B1007" s="269" t="s">
        <v>4623</v>
      </c>
      <c r="C1007" s="269" t="s">
        <v>1625</v>
      </c>
      <c r="D1007" s="279">
        <v>1353</v>
      </c>
      <c r="E1007" s="284" t="s">
        <v>36</v>
      </c>
      <c r="F1007" s="263" t="str">
        <f t="shared" si="60"/>
        <v xml:space="preserve"> </v>
      </c>
      <c r="G1007" s="275" t="s">
        <v>139</v>
      </c>
      <c r="H1007" s="275"/>
      <c r="I1007" s="263" t="str">
        <f t="shared" si="61"/>
        <v xml:space="preserve"> </v>
      </c>
      <c r="J1007" s="272" t="str">
        <f>IF(D1007&gt;=('28 Populations and thresholds'!$I$11),"YES"," ")</f>
        <v>YES</v>
      </c>
      <c r="K1007" s="272" t="str">
        <f>IF(J1007="YES"," ",IF(D1007&gt;=('28 Populations and thresholds'!$I$11)*0.25,"YES"))</f>
        <v xml:space="preserve"> </v>
      </c>
      <c r="L1007" s="272" t="b">
        <f>OR('28 Populations and thresholds'!$J$11="CR",'28 Populations and thresholds'!$J$11="EN",'28 Populations and thresholds'!$J$11="VU")</f>
        <v>0</v>
      </c>
      <c r="M1007" s="273">
        <f>D1007/'28 Populations and thresholds'!$H$11</f>
        <v>1.353E-2</v>
      </c>
      <c r="N1007" s="263" t="str">
        <f t="shared" si="62"/>
        <v xml:space="preserve"> </v>
      </c>
      <c r="O1007" s="275"/>
      <c r="P1007" s="263" t="str">
        <f t="shared" si="63"/>
        <v xml:space="preserve"> </v>
      </c>
    </row>
    <row r="1008" spans="1:16" x14ac:dyDescent="0.2">
      <c r="A1008" s="275" t="s">
        <v>1314</v>
      </c>
      <c r="B1008" s="269" t="s">
        <v>4623</v>
      </c>
      <c r="C1008" s="269" t="s">
        <v>1607</v>
      </c>
      <c r="D1008" s="279">
        <v>682</v>
      </c>
      <c r="E1008" s="284" t="s">
        <v>207</v>
      </c>
      <c r="F1008" s="263" t="str">
        <f t="shared" si="60"/>
        <v xml:space="preserve"> </v>
      </c>
      <c r="G1008" s="275" t="s">
        <v>139</v>
      </c>
      <c r="H1008" s="275"/>
      <c r="I1008" s="263" t="str">
        <f t="shared" si="61"/>
        <v xml:space="preserve"> </v>
      </c>
      <c r="J1008" s="272" t="str">
        <f>IF(D1008&gt;=('28 Populations and thresholds'!$I$6),"YES"," ")</f>
        <v>YES</v>
      </c>
      <c r="K1008" s="272" t="str">
        <f>IF(J1008="YES"," ",IF(D1008&gt;=('28 Populations and thresholds'!$I$6)*0.25,"YES"))</f>
        <v xml:space="preserve"> </v>
      </c>
      <c r="L1008" s="272" t="b">
        <f>OR('28 Populations and thresholds'!$J$6="CR",'28 Populations and thresholds'!$J$6="EN",'28 Populations and thresholds'!$J$6="VU")</f>
        <v>0</v>
      </c>
      <c r="M1008" s="273">
        <f>D1008/'28 Populations and thresholds'!$H$6</f>
        <v>1.3639999999999999E-2</v>
      </c>
      <c r="N1008" s="263" t="str">
        <f t="shared" si="62"/>
        <v xml:space="preserve"> </v>
      </c>
      <c r="O1008" s="275"/>
      <c r="P1008" s="263" t="str">
        <f t="shared" si="63"/>
        <v xml:space="preserve"> </v>
      </c>
    </row>
    <row r="1009" spans="1:21" x14ac:dyDescent="0.2">
      <c r="A1009" s="275" t="s">
        <v>1314</v>
      </c>
      <c r="B1009" s="269" t="s">
        <v>4623</v>
      </c>
      <c r="C1009" s="269" t="s">
        <v>3655</v>
      </c>
      <c r="D1009" s="279">
        <v>110000</v>
      </c>
      <c r="E1009" s="274">
        <v>2007</v>
      </c>
      <c r="F1009" s="263" t="str">
        <f t="shared" si="60"/>
        <v xml:space="preserve"> </v>
      </c>
      <c r="G1009" s="275" t="s">
        <v>139</v>
      </c>
      <c r="H1009" s="275" t="s">
        <v>3388</v>
      </c>
      <c r="I1009" s="263" t="str">
        <f t="shared" si="61"/>
        <v xml:space="preserve"> </v>
      </c>
      <c r="J1009" s="272" t="str">
        <f>IF(D1009&gt;=('28 Populations and thresholds'!$I$66),"YES"," ")</f>
        <v>YES</v>
      </c>
      <c r="K1009" s="272" t="str">
        <f>IF(J1009="YES"," ",IF(D1009&gt;=('28 Populations and thresholds'!$I$66)*0.25,"YES"))</f>
        <v xml:space="preserve"> </v>
      </c>
      <c r="L1009" s="272" t="b">
        <f>OR('28 Populations and thresholds'!$J$66="CR",'28 Populations and thresholds'!$J$66="EN",'28 Populations and thresholds'!$J$66="VU")</f>
        <v>0</v>
      </c>
      <c r="M1009" s="346">
        <v>1</v>
      </c>
      <c r="N1009" s="263" t="str">
        <f t="shared" si="62"/>
        <v xml:space="preserve"> </v>
      </c>
      <c r="O1009" s="300"/>
      <c r="P1009" s="263" t="str">
        <f t="shared" si="63"/>
        <v xml:space="preserve"> </v>
      </c>
    </row>
    <row r="1010" spans="1:21" x14ac:dyDescent="0.2">
      <c r="A1010" s="303" t="s">
        <v>1314</v>
      </c>
      <c r="B1010" s="269" t="s">
        <v>4623</v>
      </c>
      <c r="C1010" s="304" t="s">
        <v>3449</v>
      </c>
      <c r="D1010" s="305">
        <v>1700</v>
      </c>
      <c r="E1010" s="306"/>
      <c r="F1010" s="263" t="str">
        <f t="shared" si="60"/>
        <v xml:space="preserve"> </v>
      </c>
      <c r="G1010" s="275" t="s">
        <v>4498</v>
      </c>
      <c r="H1010" s="275"/>
      <c r="I1010" s="263" t="str">
        <f t="shared" si="61"/>
        <v xml:space="preserve"> </v>
      </c>
      <c r="J1010" s="272" t="str">
        <f>IF(D1010&gt;=('28 Populations and thresholds'!$I$151),"YES"," ")</f>
        <v>YES</v>
      </c>
      <c r="K1010" s="272" t="str">
        <f>IF(J1010="YES"," ",IF(D1010&gt;=('28 Populations and thresholds'!$I$151)*0.25,"YES"))</f>
        <v xml:space="preserve"> </v>
      </c>
      <c r="L1010" s="272" t="b">
        <f>OR('28 Populations and thresholds'!$J$151="CR",'28 Populations and thresholds'!$J$151="EN",'28 Populations and thresholds'!$J$151="VU")</f>
        <v>0</v>
      </c>
      <c r="M1010" s="273">
        <f>D1010/'28 Populations and thresholds'!$H$151</f>
        <v>1.7000000000000001E-2</v>
      </c>
      <c r="N1010" s="263" t="str">
        <f t="shared" si="62"/>
        <v xml:space="preserve"> </v>
      </c>
      <c r="O1010" s="275"/>
      <c r="P1010" s="263" t="str">
        <f t="shared" si="63"/>
        <v xml:space="preserve"> </v>
      </c>
    </row>
    <row r="1011" spans="1:21" x14ac:dyDescent="0.2">
      <c r="A1011" s="267" t="s">
        <v>1314</v>
      </c>
      <c r="B1011" s="269" t="s">
        <v>4623</v>
      </c>
      <c r="C1011" s="269" t="s">
        <v>3544</v>
      </c>
      <c r="D1011" s="270">
        <v>1089</v>
      </c>
      <c r="E1011" s="294" t="s">
        <v>1332</v>
      </c>
      <c r="F1011" s="263" t="str">
        <f t="shared" si="60"/>
        <v xml:space="preserve"> </v>
      </c>
      <c r="G1011" s="267" t="s">
        <v>15</v>
      </c>
      <c r="H1011" s="267" t="s">
        <v>1315</v>
      </c>
      <c r="I1011" s="263" t="str">
        <f t="shared" si="61"/>
        <v xml:space="preserve"> </v>
      </c>
      <c r="J1011" s="272" t="str">
        <f>IF(D1011&gt;=('28 Populations and thresholds'!$I$70),"YES"," ")</f>
        <v>YES</v>
      </c>
      <c r="K1011" s="272" t="str">
        <f>IF(J1011="YES"," ",IF(D1011&gt;=('28 Populations and thresholds'!$I$70)*0.25,"YES"))</f>
        <v xml:space="preserve"> </v>
      </c>
      <c r="L1011" s="272" t="b">
        <f>OR('28 Populations and thresholds'!$J$70="CR",'28 Populations and thresholds'!$J$70="EN",'28 Populations and thresholds'!$J$70="VU")</f>
        <v>0</v>
      </c>
      <c r="M1011" s="273">
        <f>D1011/'28 Populations and thresholds'!$H$70</f>
        <v>1.089E-2</v>
      </c>
      <c r="N1011" s="263" t="str">
        <f t="shared" si="62"/>
        <v xml:space="preserve"> </v>
      </c>
      <c r="O1011" s="269"/>
      <c r="P1011" s="263" t="str">
        <f t="shared" si="63"/>
        <v xml:space="preserve"> </v>
      </c>
    </row>
    <row r="1012" spans="1:21" x14ac:dyDescent="0.2">
      <c r="A1012" s="275" t="s">
        <v>1314</v>
      </c>
      <c r="B1012" s="269" t="s">
        <v>4623</v>
      </c>
      <c r="C1012" s="269" t="s">
        <v>3391</v>
      </c>
      <c r="D1012" s="279">
        <v>590</v>
      </c>
      <c r="E1012" s="274">
        <v>1997</v>
      </c>
      <c r="F1012" s="263" t="str">
        <f t="shared" si="60"/>
        <v xml:space="preserve"> </v>
      </c>
      <c r="G1012" s="275" t="s">
        <v>139</v>
      </c>
      <c r="H1012" s="275" t="s">
        <v>3388</v>
      </c>
      <c r="I1012" s="263" t="str">
        <f t="shared" si="61"/>
        <v xml:space="preserve"> </v>
      </c>
      <c r="J1012" s="272" t="str">
        <f>IF(D1012&gt;=('28 Populations and thresholds'!$I$121),"YES"," ")</f>
        <v>YES</v>
      </c>
      <c r="K1012" s="272" t="str">
        <f>IF(J1012="YES"," ",IF(D1012&gt;=('28 Populations and thresholds'!$I$121)*0.25,"YES"))</f>
        <v xml:space="preserve"> </v>
      </c>
      <c r="L1012" s="272" t="b">
        <f>OR('28 Populations and thresholds'!$J$121="CR",'28 Populations and thresholds'!$J$121="EN",'28 Populations and thresholds'!$J$121="VU")</f>
        <v>1</v>
      </c>
      <c r="M1012" s="273">
        <f>D1012/'28 Populations and thresholds'!$H$121</f>
        <v>0.5130434782608696</v>
      </c>
      <c r="N1012" s="263" t="str">
        <f t="shared" si="62"/>
        <v xml:space="preserve"> </v>
      </c>
      <c r="O1012" s="282"/>
      <c r="P1012" s="263" t="str">
        <f t="shared" si="63"/>
        <v xml:space="preserve"> </v>
      </c>
    </row>
    <row r="1013" spans="1:21" x14ac:dyDescent="0.2">
      <c r="A1013" s="267" t="s">
        <v>1314</v>
      </c>
      <c r="B1013" s="269" t="s">
        <v>4623</v>
      </c>
      <c r="C1013" s="269" t="s">
        <v>3452</v>
      </c>
      <c r="D1013" s="270">
        <v>1729</v>
      </c>
      <c r="E1013" s="271">
        <v>32489</v>
      </c>
      <c r="F1013" s="263" t="str">
        <f t="shared" si="60"/>
        <v xml:space="preserve"> </v>
      </c>
      <c r="G1013" s="267" t="s">
        <v>21</v>
      </c>
      <c r="H1013" s="267" t="s">
        <v>853</v>
      </c>
      <c r="I1013" s="263" t="str">
        <f t="shared" si="61"/>
        <v xml:space="preserve"> </v>
      </c>
      <c r="J1013" s="272" t="str">
        <f>IF(D1013&gt;=('28 Populations and thresholds'!$I$158),"YES"," ")</f>
        <v>YES</v>
      </c>
      <c r="K1013" s="272" t="str">
        <f>IF(J1013="YES"," ",IF(D1013&gt;=('28 Populations and thresholds'!$I$158)*0.25,"YES"))</f>
        <v xml:space="preserve"> </v>
      </c>
      <c r="L1013" s="272" t="b">
        <f>OR('28 Populations and thresholds'!$J$158="CR",'28 Populations and thresholds'!$J$158="EN",'28 Populations and thresholds'!$J$158="VU")</f>
        <v>0</v>
      </c>
      <c r="M1013" s="273">
        <f>D1013/'28 Populations and thresholds'!$H$158</f>
        <v>1.729E-2</v>
      </c>
      <c r="N1013" s="263" t="str">
        <f t="shared" si="62"/>
        <v xml:space="preserve"> </v>
      </c>
      <c r="O1013" s="269"/>
      <c r="P1013" s="263" t="str">
        <f t="shared" si="63"/>
        <v xml:space="preserve"> </v>
      </c>
    </row>
    <row r="1014" spans="1:21" x14ac:dyDescent="0.2">
      <c r="A1014" s="267" t="s">
        <v>1314</v>
      </c>
      <c r="B1014" s="269" t="s">
        <v>4623</v>
      </c>
      <c r="C1014" s="269" t="s">
        <v>3729</v>
      </c>
      <c r="D1014" s="270">
        <v>9790</v>
      </c>
      <c r="E1014" s="294" t="s">
        <v>1349</v>
      </c>
      <c r="F1014" s="263" t="str">
        <f t="shared" si="60"/>
        <v xml:space="preserve"> </v>
      </c>
      <c r="G1014" s="267" t="s">
        <v>15</v>
      </c>
      <c r="H1014" s="267" t="s">
        <v>1315</v>
      </c>
      <c r="I1014" s="263" t="str">
        <f t="shared" si="61"/>
        <v xml:space="preserve"> </v>
      </c>
      <c r="J1014" s="272" t="str">
        <f>IF(D1014&gt;=('28 Populations and thresholds'!$I$69),"YES"," ")</f>
        <v>YES</v>
      </c>
      <c r="K1014" s="272" t="str">
        <f>IF(J1014="YES"," ",IF(D1014&gt;=('28 Populations and thresholds'!$I$69)*0.25,"YES"))</f>
        <v xml:space="preserve"> </v>
      </c>
      <c r="L1014" s="272" t="b">
        <f>OR('28 Populations and thresholds'!$J$69="CR",'28 Populations and thresholds'!$J$69="EN",'28 Populations and thresholds'!$J$69="VU")</f>
        <v>1</v>
      </c>
      <c r="M1014" s="273">
        <f>D1014/'28 Populations and thresholds'!$H$69</f>
        <v>0.34964285714285714</v>
      </c>
      <c r="N1014" s="263" t="str">
        <f t="shared" si="62"/>
        <v xml:space="preserve"> </v>
      </c>
      <c r="O1014" s="275"/>
      <c r="P1014" s="263" t="str">
        <f t="shared" si="63"/>
        <v xml:space="preserve"> </v>
      </c>
    </row>
    <row r="1015" spans="1:21" x14ac:dyDescent="0.2">
      <c r="A1015" s="267" t="s">
        <v>1314</v>
      </c>
      <c r="B1015" s="269" t="s">
        <v>4623</v>
      </c>
      <c r="C1015" s="269" t="s">
        <v>3603</v>
      </c>
      <c r="D1015" s="270">
        <v>30000</v>
      </c>
      <c r="E1015" s="294" t="s">
        <v>1317</v>
      </c>
      <c r="F1015" s="263" t="str">
        <f t="shared" si="60"/>
        <v xml:space="preserve"> </v>
      </c>
      <c r="G1015" s="267" t="s">
        <v>15</v>
      </c>
      <c r="H1015" s="267" t="s">
        <v>1315</v>
      </c>
      <c r="I1015" s="263" t="str">
        <f t="shared" si="61"/>
        <v xml:space="preserve"> </v>
      </c>
      <c r="J1015" s="272" t="str">
        <f>IF(D1015&gt;=('28 Populations and thresholds'!$I$89),"YES"," ")</f>
        <v>YES</v>
      </c>
      <c r="K1015" s="272" t="str">
        <f>IF(J1015="YES"," ",IF(D1015&gt;=('28 Populations and thresholds'!$I$89)*0.25,"YES"))</f>
        <v xml:space="preserve"> </v>
      </c>
      <c r="L1015" s="272" t="b">
        <f>OR('28 Populations and thresholds'!$J$89="CR",'28 Populations and thresholds'!$J$89="EN",'28 Populations and thresholds'!$J$89="VU")</f>
        <v>0</v>
      </c>
      <c r="M1015" s="273">
        <f>D1015/'28 Populations and thresholds'!$H$89</f>
        <v>0.02</v>
      </c>
      <c r="N1015" s="263" t="str">
        <f t="shared" si="62"/>
        <v xml:space="preserve"> </v>
      </c>
      <c r="O1015" s="269"/>
      <c r="P1015" s="263" t="str">
        <f t="shared" si="63"/>
        <v xml:space="preserve"> </v>
      </c>
    </row>
    <row r="1016" spans="1:21" x14ac:dyDescent="0.2">
      <c r="A1016" s="267" t="s">
        <v>1314</v>
      </c>
      <c r="B1016" s="269" t="s">
        <v>4623</v>
      </c>
      <c r="C1016" s="269" t="s">
        <v>3744</v>
      </c>
      <c r="D1016" s="270">
        <v>8000</v>
      </c>
      <c r="E1016" s="276"/>
      <c r="F1016" s="263" t="str">
        <f t="shared" si="60"/>
        <v xml:space="preserve"> </v>
      </c>
      <c r="G1016" s="267" t="s">
        <v>21</v>
      </c>
      <c r="H1016" s="267" t="s">
        <v>718</v>
      </c>
      <c r="I1016" s="263" t="str">
        <f t="shared" si="61"/>
        <v xml:space="preserve"> </v>
      </c>
      <c r="J1016" s="272" t="str">
        <f>IF(D1016&gt;=('28 Populations and thresholds'!$I$150),"YES"," ")</f>
        <v>YES</v>
      </c>
      <c r="K1016" s="272" t="str">
        <f>IF(J1016="YES"," ",IF(D1016&gt;=('28 Populations and thresholds'!$I$150)*0.25,"YES"))</f>
        <v xml:space="preserve"> </v>
      </c>
      <c r="L1016" s="272" t="b">
        <f>OR('28 Populations and thresholds'!$J$150="CR",'28 Populations and thresholds'!$J$150="EN",'28 Populations and thresholds'!$J$150="VU")</f>
        <v>0</v>
      </c>
      <c r="M1016" s="273">
        <f>D1016/'28 Populations and thresholds'!$H$150</f>
        <v>8.0000000000000002E-3</v>
      </c>
      <c r="N1016" s="263" t="str">
        <f t="shared" si="62"/>
        <v xml:space="preserve"> </v>
      </c>
      <c r="O1016" s="269"/>
      <c r="P1016" s="263" t="str">
        <f t="shared" si="63"/>
        <v xml:space="preserve"> </v>
      </c>
    </row>
    <row r="1017" spans="1:21" x14ac:dyDescent="0.2">
      <c r="A1017" s="267" t="s">
        <v>1314</v>
      </c>
      <c r="B1017" s="269" t="s">
        <v>4623</v>
      </c>
      <c r="C1017" s="269" t="s">
        <v>3607</v>
      </c>
      <c r="D1017" s="270">
        <v>30000</v>
      </c>
      <c r="E1017" s="294" t="s">
        <v>1317</v>
      </c>
      <c r="F1017" s="263" t="str">
        <f t="shared" si="60"/>
        <v xml:space="preserve"> </v>
      </c>
      <c r="G1017" s="267" t="s">
        <v>15</v>
      </c>
      <c r="H1017" s="267" t="s">
        <v>1315</v>
      </c>
      <c r="I1017" s="263" t="str">
        <f t="shared" si="61"/>
        <v xml:space="preserve"> </v>
      </c>
      <c r="J1017" s="272" t="str">
        <f>IF(D1017&gt;=('28 Populations and thresholds'!$I$92),"YES"," ")</f>
        <v>YES</v>
      </c>
      <c r="K1017" s="272" t="str">
        <f>IF(J1017="YES"," ",IF(D1017&gt;=('28 Populations and thresholds'!$I$92)*0.25,"YES"))</f>
        <v xml:space="preserve"> </v>
      </c>
      <c r="L1017" s="272" t="b">
        <f>OR('28 Populations and thresholds'!$J$92="CR",'28 Populations and thresholds'!$J$92="EN",'28 Populations and thresholds'!$J$92="VU")</f>
        <v>0</v>
      </c>
      <c r="M1017" s="273">
        <f>D1017/'28 Populations and thresholds'!$H$92</f>
        <v>0.1</v>
      </c>
      <c r="N1017" s="263" t="str">
        <f t="shared" si="62"/>
        <v xml:space="preserve"> </v>
      </c>
      <c r="O1017" s="269"/>
      <c r="P1017" s="263" t="str">
        <f t="shared" si="63"/>
        <v xml:space="preserve"> </v>
      </c>
    </row>
    <row r="1018" spans="1:21" x14ac:dyDescent="0.2">
      <c r="A1018" s="267" t="s">
        <v>1314</v>
      </c>
      <c r="B1018" s="269" t="s">
        <v>4623</v>
      </c>
      <c r="C1018" s="269" t="s">
        <v>3616</v>
      </c>
      <c r="D1018" s="270">
        <v>7000</v>
      </c>
      <c r="E1018" s="294" t="s">
        <v>1317</v>
      </c>
      <c r="F1018" s="263" t="str">
        <f t="shared" si="60"/>
        <v xml:space="preserve"> </v>
      </c>
      <c r="G1018" s="267" t="s">
        <v>15</v>
      </c>
      <c r="H1018" s="267" t="s">
        <v>1315</v>
      </c>
      <c r="I1018" s="263" t="str">
        <f t="shared" si="61"/>
        <v xml:space="preserve"> </v>
      </c>
      <c r="J1018" s="272" t="str">
        <f>IF(D1018&gt;=('28 Populations and thresholds'!$I$94),"YES"," ")</f>
        <v>YES</v>
      </c>
      <c r="K1018" s="272" t="str">
        <f>IF(J1018="YES"," ",IF(D1018&gt;=('28 Populations and thresholds'!$I$94)*0.25,"YES"))</f>
        <v xml:space="preserve"> </v>
      </c>
      <c r="L1018" s="272" t="b">
        <f>OR('28 Populations and thresholds'!$J$94="CR",'28 Populations and thresholds'!$J$94="EN",'28 Populations and thresholds'!$J$94="VU")</f>
        <v>0</v>
      </c>
      <c r="M1018" s="273">
        <f>D1018/'28 Populations and thresholds'!$H$94</f>
        <v>1.4E-2</v>
      </c>
      <c r="N1018" s="263" t="str">
        <f t="shared" si="62"/>
        <v xml:space="preserve"> </v>
      </c>
      <c r="O1018" s="275"/>
      <c r="P1018" s="263" t="str">
        <f t="shared" si="63"/>
        <v xml:space="preserve"> </v>
      </c>
    </row>
    <row r="1019" spans="1:21" x14ac:dyDescent="0.2">
      <c r="A1019" s="275" t="s">
        <v>1314</v>
      </c>
      <c r="B1019" s="269" t="s">
        <v>4623</v>
      </c>
      <c r="C1019" s="269" t="s">
        <v>3723</v>
      </c>
      <c r="D1019" s="291">
        <v>4544</v>
      </c>
      <c r="E1019" s="281">
        <v>40544</v>
      </c>
      <c r="F1019" s="263" t="str">
        <f t="shared" si="60"/>
        <v xml:space="preserve"> </v>
      </c>
      <c r="G1019" s="275"/>
      <c r="H1019" s="269" t="s">
        <v>4415</v>
      </c>
      <c r="I1019" s="263" t="str">
        <f t="shared" si="61"/>
        <v xml:space="preserve"> </v>
      </c>
      <c r="J1019" s="272" t="str">
        <f>IF(D1019&gt;=('28 Populations and thresholds'!$I$45),"YES"," ")</f>
        <v>YES</v>
      </c>
      <c r="K1019" s="272" t="str">
        <f>IF(J1019="YES"," ",IF(D1019&gt;=('28 Populations and thresholds'!$I$45)*0.25,"YES"))</f>
        <v xml:space="preserve"> </v>
      </c>
      <c r="L1019" s="272" t="b">
        <f>OR('28 Populations and thresholds'!$J$45="CR",'28 Populations and thresholds'!$J$45="EN",'28 Populations and thresholds'!$J$45="VU")</f>
        <v>1</v>
      </c>
      <c r="M1019" s="346">
        <v>1</v>
      </c>
      <c r="N1019" s="263" t="str">
        <f t="shared" si="62"/>
        <v xml:space="preserve"> </v>
      </c>
      <c r="O1019" s="275" t="s">
        <v>4574</v>
      </c>
      <c r="P1019" s="263" t="str">
        <f t="shared" si="63"/>
        <v xml:space="preserve"> </v>
      </c>
      <c r="Q1019" s="4"/>
      <c r="R1019" s="4"/>
      <c r="S1019" s="4"/>
      <c r="T1019" s="4"/>
      <c r="U1019" s="4"/>
    </row>
    <row r="1020" spans="1:21" x14ac:dyDescent="0.2">
      <c r="A1020" s="267" t="s">
        <v>1314</v>
      </c>
      <c r="B1020" s="269" t="s">
        <v>4623</v>
      </c>
      <c r="C1020" s="269" t="s">
        <v>3448</v>
      </c>
      <c r="D1020" s="270">
        <v>4567</v>
      </c>
      <c r="E1020" s="271">
        <v>38018</v>
      </c>
      <c r="F1020" s="263" t="str">
        <f t="shared" si="60"/>
        <v xml:space="preserve"> </v>
      </c>
      <c r="G1020" s="267" t="s">
        <v>21</v>
      </c>
      <c r="H1020" s="267" t="s">
        <v>87</v>
      </c>
      <c r="I1020" s="263" t="str">
        <f t="shared" si="61"/>
        <v xml:space="preserve"> </v>
      </c>
      <c r="J1020" s="272" t="str">
        <f>IF(D1020&gt;=('28 Populations and thresholds'!$I$147),"YES"," ")</f>
        <v>YES</v>
      </c>
      <c r="K1020" s="272" t="str">
        <f>IF(J1020="YES"," ",IF(D1020&gt;=('28 Populations and thresholds'!$I$147)*0.25,"YES"))</f>
        <v xml:space="preserve"> </v>
      </c>
      <c r="L1020" s="272" t="b">
        <f>OR('28 Populations and thresholds'!$J$147="CR",'28 Populations and thresholds'!$J$147="EN",'28 Populations and thresholds'!$J$147="VU")</f>
        <v>0</v>
      </c>
      <c r="M1020" s="273">
        <f>D1020/'28 Populations and thresholds'!$H$147</f>
        <v>4.5670000000000002E-2</v>
      </c>
      <c r="N1020" s="263" t="str">
        <f t="shared" si="62"/>
        <v xml:space="preserve"> </v>
      </c>
      <c r="O1020" s="269"/>
      <c r="P1020" s="263" t="str">
        <f t="shared" si="63"/>
        <v xml:space="preserve"> </v>
      </c>
    </row>
    <row r="1021" spans="1:21" x14ac:dyDescent="0.2">
      <c r="A1021" s="267" t="s">
        <v>1314</v>
      </c>
      <c r="B1021" s="269" t="s">
        <v>4623</v>
      </c>
      <c r="C1021" s="269" t="s">
        <v>3753</v>
      </c>
      <c r="D1021" s="270">
        <v>4800</v>
      </c>
      <c r="E1021" s="271">
        <v>32165</v>
      </c>
      <c r="F1021" s="263" t="str">
        <f t="shared" si="60"/>
        <v xml:space="preserve"> </v>
      </c>
      <c r="G1021" s="267" t="s">
        <v>21</v>
      </c>
      <c r="H1021" s="267" t="s">
        <v>853</v>
      </c>
      <c r="I1021" s="263" t="str">
        <f t="shared" si="61"/>
        <v xml:space="preserve"> </v>
      </c>
      <c r="J1021" s="272" t="str">
        <f>IF(D1021&gt;=('28 Populations and thresholds'!$I$171),"YES"," ")</f>
        <v>YES</v>
      </c>
      <c r="K1021" s="272" t="str">
        <f>IF(J1021="YES"," ",IF(D1021&gt;=('28 Populations and thresholds'!$I$171)*0.25,"YES"))</f>
        <v xml:space="preserve"> </v>
      </c>
      <c r="L1021" s="272" t="b">
        <f>OR('28 Populations and thresholds'!$J$171="CR",'28 Populations and thresholds'!$J$171="EN",'28 Populations and thresholds'!$J$171="VU")</f>
        <v>0</v>
      </c>
      <c r="M1021" s="273">
        <f>D1021/'28 Populations and thresholds'!$H$171</f>
        <v>4.7999999999999996E-3</v>
      </c>
      <c r="N1021" s="263" t="str">
        <f t="shared" si="62"/>
        <v xml:space="preserve"> </v>
      </c>
      <c r="O1021" s="269"/>
      <c r="P1021" s="263" t="str">
        <f t="shared" si="63"/>
        <v xml:space="preserve"> </v>
      </c>
    </row>
    <row r="1022" spans="1:21" x14ac:dyDescent="0.2">
      <c r="A1022" s="267" t="s">
        <v>1314</v>
      </c>
      <c r="B1022" s="269" t="s">
        <v>4623</v>
      </c>
      <c r="C1022" s="269" t="s">
        <v>3552</v>
      </c>
      <c r="D1022" s="270">
        <v>800</v>
      </c>
      <c r="E1022" s="294" t="s">
        <v>1316</v>
      </c>
      <c r="F1022" s="263" t="str">
        <f t="shared" si="60"/>
        <v xml:space="preserve"> </v>
      </c>
      <c r="G1022" s="267" t="s">
        <v>15</v>
      </c>
      <c r="H1022" s="267" t="s">
        <v>1315</v>
      </c>
      <c r="I1022" s="263" t="str">
        <f t="shared" si="61"/>
        <v xml:space="preserve"> </v>
      </c>
      <c r="J1022" s="272" t="str">
        <f>IF(D1022&gt;=('28 Populations and thresholds'!$I$77),"YES"," ")</f>
        <v>YES</v>
      </c>
      <c r="K1022" s="272" t="str">
        <f>IF(J1022="YES"," ",IF(D1022&gt;=('28 Populations and thresholds'!$I$77)*0.25,"YES"))</f>
        <v xml:space="preserve"> </v>
      </c>
      <c r="L1022" s="272" t="b">
        <f>OR('28 Populations and thresholds'!$J$77="CR",'28 Populations and thresholds'!$J$77="EN",'28 Populations and thresholds'!$J$77="VU")</f>
        <v>0</v>
      </c>
      <c r="M1022" s="273">
        <f>D1022/'28 Populations and thresholds'!$H$77</f>
        <v>8.0000000000000002E-3</v>
      </c>
      <c r="N1022" s="263" t="str">
        <f t="shared" si="62"/>
        <v xml:space="preserve"> </v>
      </c>
      <c r="O1022" s="269"/>
      <c r="P1022" s="263" t="str">
        <f t="shared" si="63"/>
        <v xml:space="preserve"> </v>
      </c>
    </row>
    <row r="1023" spans="1:21" x14ac:dyDescent="0.2">
      <c r="A1023" s="275" t="s">
        <v>1314</v>
      </c>
      <c r="B1023" s="269" t="s">
        <v>4623</v>
      </c>
      <c r="C1023" s="280" t="s">
        <v>3411</v>
      </c>
      <c r="D1023" s="279">
        <v>3750</v>
      </c>
      <c r="E1023" s="274" t="s">
        <v>4465</v>
      </c>
      <c r="F1023" s="263" t="str">
        <f t="shared" si="60"/>
        <v xml:space="preserve"> </v>
      </c>
      <c r="G1023" s="275"/>
      <c r="H1023" s="275" t="s">
        <v>4069</v>
      </c>
      <c r="I1023" s="263" t="str">
        <f t="shared" si="61"/>
        <v xml:space="preserve"> </v>
      </c>
      <c r="J1023" s="272" t="str">
        <f>IF(D1023&gt;=('28 Populations and thresholds'!$I$114),"YES"," ")</f>
        <v>YES</v>
      </c>
      <c r="K1023" s="272" t="str">
        <f>IF(J1023="YES"," ",IF(D1023&gt;=('28 Populations and thresholds'!$I$114)*0.25,"YES"))</f>
        <v xml:space="preserve"> </v>
      </c>
      <c r="L1023" s="272" t="b">
        <f>OR('28 Populations and thresholds'!$J$114="CR",'28 Populations and thresholds'!$J$114="EN",'28 Populations and thresholds'!$J$114="VU")</f>
        <v>1</v>
      </c>
      <c r="M1023" s="273">
        <f>D1023/'28 Populations and thresholds'!$H$114</f>
        <v>0.98684210526315785</v>
      </c>
      <c r="N1023" s="263" t="str">
        <f t="shared" si="62"/>
        <v xml:space="preserve"> </v>
      </c>
      <c r="O1023" s="282"/>
      <c r="P1023" s="263" t="str">
        <f t="shared" si="63"/>
        <v xml:space="preserve"> </v>
      </c>
      <c r="Q1023" s="4"/>
      <c r="R1023" s="4"/>
      <c r="S1023" s="4"/>
      <c r="T1023" s="4"/>
      <c r="U1023" s="4"/>
    </row>
    <row r="1024" spans="1:21" x14ac:dyDescent="0.2">
      <c r="A1024" s="303" t="s">
        <v>1314</v>
      </c>
      <c r="B1024" s="269" t="s">
        <v>4623</v>
      </c>
      <c r="C1024" s="304" t="s">
        <v>3759</v>
      </c>
      <c r="D1024" s="305">
        <v>18000</v>
      </c>
      <c r="E1024" s="306"/>
      <c r="F1024" s="263" t="str">
        <f t="shared" si="60"/>
        <v xml:space="preserve"> </v>
      </c>
      <c r="G1024" s="275" t="s">
        <v>4498</v>
      </c>
      <c r="H1024" s="275"/>
      <c r="I1024" s="263" t="str">
        <f t="shared" si="61"/>
        <v xml:space="preserve"> </v>
      </c>
      <c r="J1024" s="272" t="str">
        <f>IF(D1024&gt;=('28 Populations and thresholds'!$I$182),"YES"," ")</f>
        <v>YES</v>
      </c>
      <c r="K1024" s="272" t="str">
        <f>IF(J1024="YES"," ",IF(D1024&gt;=('28 Populations and thresholds'!$I$182)*0.25,"YES"))</f>
        <v xml:space="preserve"> </v>
      </c>
      <c r="L1024" s="272" t="b">
        <f>OR('28 Populations and thresholds'!$J$182="CR",'28 Populations and thresholds'!$J$182="EN",'28 Populations and thresholds'!$J$182="VU")</f>
        <v>0</v>
      </c>
      <c r="M1024" s="273">
        <f>D1024/'28 Populations and thresholds'!$H$182</f>
        <v>0.72</v>
      </c>
      <c r="N1024" s="263" t="str">
        <f t="shared" si="62"/>
        <v xml:space="preserve"> </v>
      </c>
      <c r="O1024" s="275"/>
      <c r="P1024" s="263" t="str">
        <f t="shared" si="63"/>
        <v xml:space="preserve"> </v>
      </c>
      <c r="Q1024" s="4"/>
      <c r="R1024" s="4"/>
      <c r="S1024" s="4"/>
      <c r="T1024" s="4"/>
      <c r="U1024" s="4"/>
    </row>
    <row r="1025" spans="1:21" x14ac:dyDescent="0.2">
      <c r="A1025" s="275" t="s">
        <v>1314</v>
      </c>
      <c r="B1025" s="269" t="s">
        <v>4623</v>
      </c>
      <c r="C1025" s="277" t="s">
        <v>3540</v>
      </c>
      <c r="D1025" s="279">
        <v>76531</v>
      </c>
      <c r="E1025" s="281">
        <v>40544</v>
      </c>
      <c r="F1025" s="263" t="str">
        <f t="shared" ref="F1025:F1088" si="64">" "</f>
        <v xml:space="preserve"> </v>
      </c>
      <c r="G1025" s="275"/>
      <c r="H1025" s="269" t="s">
        <v>4415</v>
      </c>
      <c r="I1025" s="263" t="str">
        <f t="shared" ref="I1025:I1088" si="65">" "</f>
        <v xml:space="preserve"> </v>
      </c>
      <c r="J1025" s="272" t="str">
        <f>IF(D1025&gt;=('28 Populations and thresholds'!$I$60),"YES"," ")</f>
        <v>YES</v>
      </c>
      <c r="K1025" s="272" t="str">
        <f>IF(J1025="YES"," ",IF(D1025&gt;=('28 Populations and thresholds'!$I$60)*0.25,"YES"))</f>
        <v xml:space="preserve"> </v>
      </c>
      <c r="L1025" s="272" t="b">
        <f>OR('28 Populations and thresholds'!$J$60="CR",'28 Populations and thresholds'!$J$60="EN",'28 Populations and thresholds'!$J$60="VU")</f>
        <v>1</v>
      </c>
      <c r="M1025" s="273">
        <f>D1025/'28 Populations and thresholds'!$H$60</f>
        <v>0.98116666666666663</v>
      </c>
      <c r="N1025" s="263" t="str">
        <f t="shared" ref="N1025:N1088" si="66">" "</f>
        <v xml:space="preserve"> </v>
      </c>
      <c r="O1025" s="275" t="s">
        <v>4423</v>
      </c>
      <c r="P1025" s="263" t="str">
        <f t="shared" ref="P1025:P1088" si="67">" "</f>
        <v xml:space="preserve"> </v>
      </c>
      <c r="Q1025" s="4"/>
      <c r="R1025" s="4"/>
      <c r="S1025" s="4"/>
      <c r="T1025" s="4"/>
      <c r="U1025" s="4"/>
    </row>
    <row r="1026" spans="1:21" x14ac:dyDescent="0.2">
      <c r="A1026" s="275" t="s">
        <v>1314</v>
      </c>
      <c r="B1026" s="269" t="s">
        <v>4623</v>
      </c>
      <c r="C1026" s="280" t="s">
        <v>3528</v>
      </c>
      <c r="D1026" s="279">
        <v>80000</v>
      </c>
      <c r="E1026" s="274">
        <v>2007</v>
      </c>
      <c r="F1026" s="263" t="str">
        <f t="shared" si="64"/>
        <v xml:space="preserve"> </v>
      </c>
      <c r="G1026" s="275" t="s">
        <v>139</v>
      </c>
      <c r="H1026" s="275" t="s">
        <v>3388</v>
      </c>
      <c r="I1026" s="263" t="str">
        <f t="shared" si="65"/>
        <v xml:space="preserve"> </v>
      </c>
      <c r="J1026" s="272" t="str">
        <f>IF(D1026&gt;=('28 Populations and thresholds'!$I$59),"YES"," ")</f>
        <v>YES</v>
      </c>
      <c r="K1026" s="272" t="str">
        <f>IF(J1026="YES"," ",IF(D1026&gt;=('28 Populations and thresholds'!$I$59)*0.25,"YES"))</f>
        <v xml:space="preserve"> </v>
      </c>
      <c r="L1026" s="272" t="b">
        <f>OR('28 Populations and thresholds'!$J$59="CR",'28 Populations and thresholds'!$J$59="EN",'28 Populations and thresholds'!$J$59="VU")</f>
        <v>0</v>
      </c>
      <c r="M1026" s="273">
        <f>D1026/'28 Populations and thresholds'!$H$59</f>
        <v>0.72727272727272729</v>
      </c>
      <c r="N1026" s="263" t="str">
        <f t="shared" si="66"/>
        <v xml:space="preserve"> </v>
      </c>
      <c r="O1026" s="269"/>
      <c r="P1026" s="263" t="str">
        <f t="shared" si="67"/>
        <v xml:space="preserve"> </v>
      </c>
    </row>
    <row r="1027" spans="1:21" x14ac:dyDescent="0.2">
      <c r="A1027" s="275" t="s">
        <v>1314</v>
      </c>
      <c r="B1027" s="269" t="s">
        <v>4623</v>
      </c>
      <c r="C1027" s="269" t="s">
        <v>3401</v>
      </c>
      <c r="D1027" s="291">
        <v>1870</v>
      </c>
      <c r="E1027" s="281">
        <v>40544</v>
      </c>
      <c r="F1027" s="263" t="str">
        <f t="shared" si="64"/>
        <v xml:space="preserve"> </v>
      </c>
      <c r="G1027" s="275"/>
      <c r="H1027" s="269" t="s">
        <v>4415</v>
      </c>
      <c r="I1027" s="263" t="str">
        <f t="shared" si="65"/>
        <v xml:space="preserve"> </v>
      </c>
      <c r="J1027" s="272" t="str">
        <f>IF(D1027&gt;=('28 Populations and thresholds'!$I$117),"YES"," ")</f>
        <v>YES</v>
      </c>
      <c r="K1027" s="272" t="str">
        <f>IF(J1027="YES"," ",IF(D1027&gt;=('28 Populations and thresholds'!$I$117)*0.25,"YES"))</f>
        <v xml:space="preserve"> </v>
      </c>
      <c r="L1027" s="272" t="b">
        <f>OR('28 Populations and thresholds'!$J$117="CR",'28 Populations and thresholds'!$J$117="EN",'28 Populations and thresholds'!$J$117="VU")</f>
        <v>1</v>
      </c>
      <c r="M1027" s="346">
        <v>1</v>
      </c>
      <c r="N1027" s="263" t="str">
        <f t="shared" si="66"/>
        <v xml:space="preserve"> </v>
      </c>
      <c r="O1027" s="282"/>
      <c r="P1027" s="263" t="str">
        <f t="shared" si="67"/>
        <v xml:space="preserve"> </v>
      </c>
    </row>
    <row r="1028" spans="1:21" x14ac:dyDescent="0.2">
      <c r="A1028" s="12" t="s">
        <v>1314</v>
      </c>
      <c r="B1028" s="40" t="s">
        <v>4416</v>
      </c>
      <c r="C1028" s="4" t="s">
        <v>3590</v>
      </c>
      <c r="D1028" s="174">
        <v>815</v>
      </c>
      <c r="E1028" s="148">
        <v>40544</v>
      </c>
      <c r="F1028" s="263" t="str">
        <f t="shared" si="64"/>
        <v xml:space="preserve"> </v>
      </c>
      <c r="G1028" s="12"/>
      <c r="H1028" s="9" t="s">
        <v>4415</v>
      </c>
      <c r="I1028" s="263" t="str">
        <f t="shared" si="65"/>
        <v xml:space="preserve"> </v>
      </c>
      <c r="J1028" s="38" t="str">
        <f>IF(D1028&gt;=('28 Populations and thresholds'!$I$85),"YES"," ")</f>
        <v>YES</v>
      </c>
      <c r="K1028" s="38" t="str">
        <f>IF(J1028="YES"," ",IF(D1028&gt;=('28 Populations and thresholds'!$I$85)*0.25,"YES"))</f>
        <v xml:space="preserve"> </v>
      </c>
      <c r="L1028" s="38" t="b">
        <f>OR('28 Populations and thresholds'!$J$85="CR",'28 Populations and thresholds'!$J$85="EN",'28 Populations and thresholds'!$J$85="VU")</f>
        <v>0</v>
      </c>
      <c r="M1028" s="75">
        <f>D1028/'28 Populations and thresholds'!$H$85</f>
        <v>9.1573033707865164E-3</v>
      </c>
      <c r="N1028" s="263" t="str">
        <f t="shared" si="66"/>
        <v xml:space="preserve"> </v>
      </c>
      <c r="P1028" s="263" t="str">
        <f t="shared" si="67"/>
        <v xml:space="preserve"> </v>
      </c>
    </row>
    <row r="1029" spans="1:21" x14ac:dyDescent="0.2">
      <c r="A1029" s="275" t="s">
        <v>1314</v>
      </c>
      <c r="B1029" s="269" t="s">
        <v>1704</v>
      </c>
      <c r="C1029" s="269" t="s">
        <v>1696</v>
      </c>
      <c r="D1029" s="279">
        <v>53</v>
      </c>
      <c r="E1029" s="284" t="s">
        <v>207</v>
      </c>
      <c r="F1029" s="263" t="str">
        <f t="shared" si="64"/>
        <v xml:space="preserve"> </v>
      </c>
      <c r="G1029" s="275" t="s">
        <v>139</v>
      </c>
      <c r="H1029" s="275"/>
      <c r="I1029" s="263" t="str">
        <f t="shared" si="65"/>
        <v xml:space="preserve"> </v>
      </c>
      <c r="J1029" s="272" t="str">
        <f>IF(D1029&gt;=('28 Populations and thresholds'!$I$51),"YES"," ")</f>
        <v>YES</v>
      </c>
      <c r="K1029" s="272"/>
      <c r="L1029" s="272" t="b">
        <f>OR('28 Populations and thresholds'!$J$51="CR",'28 Populations and thresholds'!$J$51="EN",'28 Populations and thresholds'!$J$51="VU")</f>
        <v>1</v>
      </c>
      <c r="M1029" s="273">
        <f>D1029/'28 Populations and thresholds'!$H$51</f>
        <v>1.9629629629629629E-2</v>
      </c>
      <c r="N1029" s="263" t="str">
        <f t="shared" si="66"/>
        <v xml:space="preserve"> </v>
      </c>
      <c r="O1029" s="275"/>
      <c r="P1029" s="263" t="str">
        <f t="shared" si="67"/>
        <v xml:space="preserve"> </v>
      </c>
    </row>
    <row r="1030" spans="1:21" x14ac:dyDescent="0.2">
      <c r="A1030" s="275" t="s">
        <v>1314</v>
      </c>
      <c r="B1030" s="269" t="s">
        <v>1704</v>
      </c>
      <c r="C1030" s="269" t="s">
        <v>1755</v>
      </c>
      <c r="D1030" s="279">
        <v>500</v>
      </c>
      <c r="E1030" s="284" t="s">
        <v>74</v>
      </c>
      <c r="F1030" s="263" t="str">
        <f t="shared" si="64"/>
        <v xml:space="preserve"> </v>
      </c>
      <c r="G1030" s="275" t="s">
        <v>139</v>
      </c>
      <c r="H1030" s="275"/>
      <c r="I1030" s="263" t="str">
        <f t="shared" si="65"/>
        <v xml:space="preserve"> </v>
      </c>
      <c r="J1030" s="272" t="str">
        <f>IF(D1030&gt;=('28 Populations and thresholds'!$I$226),"YES"," ")</f>
        <v>YES</v>
      </c>
      <c r="K1030" s="272" t="str">
        <f>IF(J1030="YES"," ",IF(D1030&gt;=('28 Populations and thresholds'!$I$226)*0.25,"YES"))</f>
        <v xml:space="preserve"> </v>
      </c>
      <c r="L1030" s="272" t="b">
        <f>OR('28 Populations and thresholds'!$J$226="CR",'28 Populations and thresholds'!$J$226="EN",'28 Populations and thresholds'!$J$226="VU")</f>
        <v>0</v>
      </c>
      <c r="M1030" s="273">
        <f>D1030/'28 Populations and thresholds'!$H$226</f>
        <v>0.02</v>
      </c>
      <c r="N1030" s="263" t="str">
        <f t="shared" si="66"/>
        <v xml:space="preserve"> </v>
      </c>
      <c r="O1030" s="275"/>
      <c r="P1030" s="263" t="str">
        <f t="shared" si="67"/>
        <v xml:space="preserve"> </v>
      </c>
    </row>
    <row r="1031" spans="1:21" x14ac:dyDescent="0.2">
      <c r="A1031" s="12" t="s">
        <v>1314</v>
      </c>
      <c r="B1031" s="4" t="s">
        <v>3690</v>
      </c>
      <c r="C1031" s="4" t="s">
        <v>3676</v>
      </c>
      <c r="D1031" s="5">
        <v>80</v>
      </c>
      <c r="E1031" s="106">
        <v>1991</v>
      </c>
      <c r="F1031" s="263" t="str">
        <f t="shared" si="64"/>
        <v xml:space="preserve"> </v>
      </c>
      <c r="G1031" s="12" t="s">
        <v>139</v>
      </c>
      <c r="H1031" s="12" t="s">
        <v>3388</v>
      </c>
      <c r="I1031" s="263" t="str">
        <f t="shared" si="65"/>
        <v xml:space="preserve"> </v>
      </c>
      <c r="J1031" s="38" t="str">
        <f>IF(D1031&gt;=('28 Populations and thresholds'!$I$96),"YES"," ")</f>
        <v>YES</v>
      </c>
      <c r="K1031" s="38" t="str">
        <f>IF(J1031="YES"," ",IF(D1031&gt;=('28 Populations and thresholds'!$I$96)*0.25,"YES"))</f>
        <v xml:space="preserve"> </v>
      </c>
      <c r="L1031" s="38" t="b">
        <f>OR('28 Populations and thresholds'!$J$96="CR",'28 Populations and thresholds'!$J$96="EN",'28 Populations and thresholds'!$J$96="VU")</f>
        <v>1</v>
      </c>
      <c r="M1031" s="75">
        <f>D1031/'28 Populations and thresholds'!$H$96</f>
        <v>0.08</v>
      </c>
      <c r="N1031" s="263" t="str">
        <f t="shared" si="66"/>
        <v xml:space="preserve"> </v>
      </c>
      <c r="P1031" s="263" t="str">
        <f t="shared" si="67"/>
        <v xml:space="preserve"> </v>
      </c>
    </row>
    <row r="1032" spans="1:21" x14ac:dyDescent="0.2">
      <c r="A1032" s="267" t="s">
        <v>1314</v>
      </c>
      <c r="B1032" s="268" t="s">
        <v>1367</v>
      </c>
      <c r="C1032" s="269" t="s">
        <v>3676</v>
      </c>
      <c r="D1032" s="270">
        <v>2000</v>
      </c>
      <c r="E1032" s="294" t="s">
        <v>1316</v>
      </c>
      <c r="F1032" s="263" t="str">
        <f t="shared" si="64"/>
        <v xml:space="preserve"> </v>
      </c>
      <c r="G1032" s="267" t="s">
        <v>15</v>
      </c>
      <c r="H1032" s="267" t="s">
        <v>1315</v>
      </c>
      <c r="I1032" s="263" t="str">
        <f t="shared" si="65"/>
        <v xml:space="preserve"> </v>
      </c>
      <c r="J1032" s="272" t="str">
        <f>IF(D1032&gt;=('28 Populations and thresholds'!$I$96),"YES"," ")</f>
        <v>YES</v>
      </c>
      <c r="K1032" s="272" t="str">
        <f>IF(J1032="YES"," ",IF(D1032&gt;=('28 Populations and thresholds'!$I$96)*0.25,"YES"))</f>
        <v xml:space="preserve"> </v>
      </c>
      <c r="L1032" s="272" t="b">
        <f>OR('28 Populations and thresholds'!$J$96="CR",'28 Populations and thresholds'!$J$96="EN",'28 Populations and thresholds'!$J$96="VU")</f>
        <v>1</v>
      </c>
      <c r="M1032" s="346">
        <v>1</v>
      </c>
      <c r="N1032" s="263" t="str">
        <f t="shared" si="66"/>
        <v xml:space="preserve"> </v>
      </c>
      <c r="O1032" s="275"/>
      <c r="P1032" s="263" t="str">
        <f t="shared" si="67"/>
        <v xml:space="preserve"> </v>
      </c>
    </row>
    <row r="1033" spans="1:21" x14ac:dyDescent="0.2">
      <c r="A1033" s="267" t="s">
        <v>1314</v>
      </c>
      <c r="B1033" s="268" t="s">
        <v>1367</v>
      </c>
      <c r="C1033" s="269" t="s">
        <v>3729</v>
      </c>
      <c r="D1033" s="298">
        <v>1200</v>
      </c>
      <c r="E1033" s="294" t="s">
        <v>1332</v>
      </c>
      <c r="F1033" s="263" t="str">
        <f t="shared" si="64"/>
        <v xml:space="preserve"> </v>
      </c>
      <c r="G1033" s="267" t="s">
        <v>15</v>
      </c>
      <c r="H1033" s="267" t="s">
        <v>1315</v>
      </c>
      <c r="I1033" s="263" t="str">
        <f t="shared" si="65"/>
        <v xml:space="preserve"> </v>
      </c>
      <c r="J1033" s="272" t="str">
        <f>IF(D1033&gt;=('28 Populations and thresholds'!$I$69),"YES"," ")</f>
        <v>YES</v>
      </c>
      <c r="K1033" s="272" t="str">
        <f>IF(J1033="YES"," ",IF(D1033&gt;=('28 Populations and thresholds'!$I$69)*0.25,"YES"))</f>
        <v xml:space="preserve"> </v>
      </c>
      <c r="L1033" s="272" t="b">
        <f>OR('28 Populations and thresholds'!$J$69="CR",'28 Populations and thresholds'!$J$69="EN",'28 Populations and thresholds'!$J$69="VU")</f>
        <v>1</v>
      </c>
      <c r="M1033" s="273">
        <f>D1033/'28 Populations and thresholds'!$H$69</f>
        <v>4.2857142857142858E-2</v>
      </c>
      <c r="N1033" s="263" t="str">
        <f t="shared" si="66"/>
        <v xml:space="preserve"> </v>
      </c>
      <c r="O1033" s="275"/>
      <c r="P1033" s="263" t="str">
        <f t="shared" si="67"/>
        <v xml:space="preserve"> </v>
      </c>
    </row>
    <row r="1034" spans="1:21" x14ac:dyDescent="0.2">
      <c r="A1034" s="267" t="s">
        <v>1314</v>
      </c>
      <c r="B1034" s="268" t="s">
        <v>1367</v>
      </c>
      <c r="C1034" s="269" t="s">
        <v>3552</v>
      </c>
      <c r="D1034" s="270">
        <v>1000</v>
      </c>
      <c r="E1034" s="294" t="s">
        <v>1316</v>
      </c>
      <c r="F1034" s="263" t="str">
        <f t="shared" si="64"/>
        <v xml:space="preserve"> </v>
      </c>
      <c r="G1034" s="267" t="s">
        <v>15</v>
      </c>
      <c r="H1034" s="267" t="s">
        <v>1315</v>
      </c>
      <c r="I1034" s="263" t="str">
        <f t="shared" si="65"/>
        <v xml:space="preserve"> </v>
      </c>
      <c r="J1034" s="272" t="str">
        <f>IF(D1034&gt;=('28 Populations and thresholds'!$I$77),"YES"," ")</f>
        <v>YES</v>
      </c>
      <c r="K1034" s="272" t="str">
        <f>IF(J1034="YES"," ",IF(D1034&gt;=('28 Populations and thresholds'!$I$77)*0.25,"YES"))</f>
        <v xml:space="preserve"> </v>
      </c>
      <c r="L1034" s="272" t="b">
        <f>OR('28 Populations and thresholds'!$J$77="CR",'28 Populations and thresholds'!$J$77="EN",'28 Populations and thresholds'!$J$77="VU")</f>
        <v>0</v>
      </c>
      <c r="M1034" s="273">
        <f>D1034/'28 Populations and thresholds'!$H$77</f>
        <v>0.01</v>
      </c>
      <c r="N1034" s="263" t="str">
        <f t="shared" si="66"/>
        <v xml:space="preserve"> </v>
      </c>
      <c r="O1034" s="269"/>
      <c r="P1034" s="263" t="str">
        <f t="shared" si="67"/>
        <v xml:space="preserve"> </v>
      </c>
    </row>
    <row r="1035" spans="1:21" x14ac:dyDescent="0.2">
      <c r="A1035" s="267" t="s">
        <v>1314</v>
      </c>
      <c r="B1035" s="268" t="s">
        <v>1367</v>
      </c>
      <c r="C1035" s="280" t="s">
        <v>3540</v>
      </c>
      <c r="D1035" s="270">
        <v>600</v>
      </c>
      <c r="E1035" s="294" t="s">
        <v>1332</v>
      </c>
      <c r="F1035" s="263" t="str">
        <f t="shared" si="64"/>
        <v xml:space="preserve"> </v>
      </c>
      <c r="G1035" s="267" t="s">
        <v>15</v>
      </c>
      <c r="H1035" s="267" t="s">
        <v>1315</v>
      </c>
      <c r="I1035" s="263" t="str">
        <f t="shared" si="65"/>
        <v xml:space="preserve"> </v>
      </c>
      <c r="J1035" s="272" t="str">
        <f>IF(D1035&gt;=('28 Populations and thresholds'!$I$60),"YES"," ")</f>
        <v>YES</v>
      </c>
      <c r="K1035" s="272" t="str">
        <f>IF(J1035="YES"," ",IF(D1035&gt;=('28 Populations and thresholds'!$I$60)*0.25,"YES"))</f>
        <v xml:space="preserve"> </v>
      </c>
      <c r="L1035" s="272" t="b">
        <f>OR('28 Populations and thresholds'!$J$60="CR",'28 Populations and thresholds'!$J$60="EN",'28 Populations and thresholds'!$J$60="VU")</f>
        <v>1</v>
      </c>
      <c r="M1035" s="273">
        <f>D1035/'28 Populations and thresholds'!$H$60</f>
        <v>7.6923076923076927E-3</v>
      </c>
      <c r="N1035" s="263" t="str">
        <f t="shared" si="66"/>
        <v xml:space="preserve"> </v>
      </c>
      <c r="O1035" s="269"/>
      <c r="P1035" s="263" t="str">
        <f t="shared" si="67"/>
        <v xml:space="preserve"> </v>
      </c>
      <c r="Q1035" s="4"/>
      <c r="R1035" s="4"/>
      <c r="S1035" s="4"/>
      <c r="T1035" s="4"/>
      <c r="U1035" s="4"/>
    </row>
    <row r="1036" spans="1:21" x14ac:dyDescent="0.2">
      <c r="A1036" s="143" t="s">
        <v>1314</v>
      </c>
      <c r="B1036" s="9" t="s">
        <v>3523</v>
      </c>
      <c r="C1036" s="4" t="s">
        <v>3545</v>
      </c>
      <c r="D1036" s="41">
        <v>5520</v>
      </c>
      <c r="E1036" s="47" t="s">
        <v>1336</v>
      </c>
      <c r="F1036" s="263" t="str">
        <f t="shared" si="64"/>
        <v xml:space="preserve"> </v>
      </c>
      <c r="G1036" s="143" t="s">
        <v>15</v>
      </c>
      <c r="H1036" s="143" t="s">
        <v>1365</v>
      </c>
      <c r="I1036" s="263" t="str">
        <f t="shared" si="65"/>
        <v xml:space="preserve"> </v>
      </c>
      <c r="J1036" s="38" t="str">
        <f>IF(D1036&gt;=('28 Populations and thresholds'!$I$71),"YES"," ")</f>
        <v>YES</v>
      </c>
      <c r="K1036" s="38" t="str">
        <f>IF(J1036="YES"," ",IF(D1036&gt;=('28 Populations and thresholds'!$I$71)*0.25,"YES"))</f>
        <v xml:space="preserve"> </v>
      </c>
      <c r="L1036" s="38" t="b">
        <f>OR('28 Populations and thresholds'!$J$71="CR",'28 Populations and thresholds'!$J$71="EN",'28 Populations and thresholds'!$J$71="VU")</f>
        <v>0</v>
      </c>
      <c r="M1036" s="75">
        <f>D1036/'28 Populations and thresholds'!$H$71</f>
        <v>9.1999999999999998E-2</v>
      </c>
      <c r="N1036" s="263" t="str">
        <f t="shared" si="66"/>
        <v xml:space="preserve"> </v>
      </c>
      <c r="O1036" s="9"/>
      <c r="P1036" s="263" t="str">
        <f t="shared" si="67"/>
        <v xml:space="preserve"> </v>
      </c>
    </row>
    <row r="1037" spans="1:21" x14ac:dyDescent="0.2">
      <c r="A1037" s="12" t="s">
        <v>1314</v>
      </c>
      <c r="B1037" s="9" t="s">
        <v>3523</v>
      </c>
      <c r="C1037" s="111" t="s">
        <v>3522</v>
      </c>
      <c r="D1037" s="5">
        <v>1141</v>
      </c>
      <c r="E1037" s="104">
        <v>2007</v>
      </c>
      <c r="F1037" s="263" t="str">
        <f t="shared" si="64"/>
        <v xml:space="preserve"> </v>
      </c>
      <c r="G1037" s="12" t="s">
        <v>139</v>
      </c>
      <c r="H1037" s="12" t="s">
        <v>3388</v>
      </c>
      <c r="I1037" s="263" t="str">
        <f t="shared" si="65"/>
        <v xml:space="preserve"> </v>
      </c>
      <c r="J1037" s="38" t="str">
        <f>IF(D1037&gt;=('28 Populations and thresholds'!$I$58),"YES"," ")</f>
        <v>YES</v>
      </c>
      <c r="K1037" s="38" t="str">
        <f>IF(J1037="YES"," ",IF(D1037&gt;=('28 Populations and thresholds'!$I$58)*0.25,"YES"))</f>
        <v xml:space="preserve"> </v>
      </c>
      <c r="L1037" s="38" t="b">
        <f>OR('28 Populations and thresholds'!$J$58="CR",'28 Populations and thresholds'!$J$58="EN",'28 Populations and thresholds'!$J$58="VU")</f>
        <v>0</v>
      </c>
      <c r="M1037" s="75">
        <f>D1037/'28 Populations and thresholds'!$H$58</f>
        <v>1.9016666666666668E-2</v>
      </c>
      <c r="N1037" s="263" t="str">
        <f t="shared" si="66"/>
        <v xml:space="preserve"> </v>
      </c>
      <c r="P1037" s="263" t="str">
        <f t="shared" si="67"/>
        <v xml:space="preserve"> </v>
      </c>
    </row>
    <row r="1038" spans="1:21" x14ac:dyDescent="0.2">
      <c r="A1038" s="267" t="s">
        <v>1314</v>
      </c>
      <c r="B1038" s="269" t="s">
        <v>1682</v>
      </c>
      <c r="C1038" s="269" t="s">
        <v>1677</v>
      </c>
      <c r="D1038" s="279">
        <v>27</v>
      </c>
      <c r="E1038" s="284" t="s">
        <v>240</v>
      </c>
      <c r="F1038" s="263" t="str">
        <f t="shared" si="64"/>
        <v xml:space="preserve"> </v>
      </c>
      <c r="G1038" s="275" t="s">
        <v>139</v>
      </c>
      <c r="H1038" s="275"/>
      <c r="I1038" s="263" t="str">
        <f t="shared" si="65"/>
        <v xml:space="preserve"> </v>
      </c>
      <c r="J1038" s="272" t="str">
        <f>IF(D1038&gt;=('28 Populations and thresholds'!$I$44),"YES"," ")</f>
        <v>YES</v>
      </c>
      <c r="K1038" s="272" t="str">
        <f>IF(J1038="YES"," ",IF(D1038&gt;=('28 Populations and thresholds'!$I$44)*0.25,"YES"))</f>
        <v xml:space="preserve"> </v>
      </c>
      <c r="L1038" s="272" t="b">
        <f>OR('28 Populations and thresholds'!$J$44="CR",'28 Populations and thresholds'!$J$44="EN",'28 Populations and thresholds'!$J$44="VU")</f>
        <v>0</v>
      </c>
      <c r="M1038" s="273">
        <f>D1038/'28 Populations and thresholds'!$H$44</f>
        <v>5.3999999999999999E-2</v>
      </c>
      <c r="N1038" s="263" t="str">
        <f t="shared" si="66"/>
        <v xml:space="preserve"> </v>
      </c>
      <c r="O1038" s="282"/>
      <c r="P1038" s="263" t="str">
        <f t="shared" si="67"/>
        <v xml:space="preserve"> </v>
      </c>
    </row>
    <row r="1039" spans="1:21" x14ac:dyDescent="0.2">
      <c r="A1039" s="143" t="s">
        <v>1314</v>
      </c>
      <c r="B1039" s="40" t="s">
        <v>1369</v>
      </c>
      <c r="C1039" s="4" t="s">
        <v>3552</v>
      </c>
      <c r="D1039" s="41">
        <v>750</v>
      </c>
      <c r="E1039" s="47" t="s">
        <v>1332</v>
      </c>
      <c r="F1039" s="263" t="str">
        <f t="shared" si="64"/>
        <v xml:space="preserve"> </v>
      </c>
      <c r="G1039" s="143" t="s">
        <v>15</v>
      </c>
      <c r="H1039" s="143" t="s">
        <v>1315</v>
      </c>
      <c r="I1039" s="263" t="str">
        <f t="shared" si="65"/>
        <v xml:space="preserve"> </v>
      </c>
      <c r="J1039" s="38" t="str">
        <f>IF(D1039&gt;=('28 Populations and thresholds'!$I$77),"YES"," ")</f>
        <v>YES</v>
      </c>
      <c r="K1039" s="38" t="str">
        <f>IF(J1039="YES"," ",IF(D1039&gt;=('28 Populations and thresholds'!$I$77)*0.25,"YES"))</f>
        <v xml:space="preserve"> </v>
      </c>
      <c r="L1039" s="38" t="b">
        <f>OR('28 Populations and thresholds'!$J$77="CR",'28 Populations and thresholds'!$J$77="EN",'28 Populations and thresholds'!$J$77="VU")</f>
        <v>0</v>
      </c>
      <c r="M1039" s="75">
        <f>D1039/'28 Populations and thresholds'!$H$77</f>
        <v>7.4999999999999997E-3</v>
      </c>
      <c r="N1039" s="263" t="str">
        <f t="shared" si="66"/>
        <v xml:space="preserve"> </v>
      </c>
      <c r="O1039" s="9"/>
      <c r="P1039" s="263" t="str">
        <f t="shared" si="67"/>
        <v xml:space="preserve"> </v>
      </c>
    </row>
    <row r="1040" spans="1:21" x14ac:dyDescent="0.2">
      <c r="A1040" s="275" t="s">
        <v>1314</v>
      </c>
      <c r="B1040" s="269" t="s">
        <v>4420</v>
      </c>
      <c r="C1040" s="269" t="s">
        <v>3482</v>
      </c>
      <c r="D1040" s="279">
        <v>5772</v>
      </c>
      <c r="E1040" s="281">
        <v>38749</v>
      </c>
      <c r="F1040" s="263" t="str">
        <f t="shared" si="64"/>
        <v xml:space="preserve"> </v>
      </c>
      <c r="G1040" s="275"/>
      <c r="H1040" s="275" t="s">
        <v>4415</v>
      </c>
      <c r="I1040" s="263" t="str">
        <f t="shared" si="65"/>
        <v xml:space="preserve"> </v>
      </c>
      <c r="J1040" s="272" t="str">
        <f>IF(D1040&gt;=(('28 Populations and thresholds'!$I$205)+('28 Populations and thresholds'!$I$206)+('28 Populations and thresholds'!$I$207)+('28 Populations and thresholds'!$I$208)),"YES"," ")</f>
        <v>YES</v>
      </c>
      <c r="K1040" s="272" t="str">
        <f>IF(J1040="YES"," ",IF(D1040&gt;=(('28 Populations and thresholds'!$I$205)+('28 Populations and thresholds'!$I$206)+('28 Populations and thresholds'!$I$207)+('28 Populations and thresholds'!$I$208))*0.25,"YES"))</f>
        <v xml:space="preserve"> </v>
      </c>
      <c r="L1040" s="272" t="b">
        <f>OR('28 Populations and thresholds'!$J$206="CR",'28 Populations and thresholds'!$J$206="EN",'28 Populations and thresholds'!$J$206="VU")</f>
        <v>0</v>
      </c>
      <c r="M1040" s="273">
        <f>D1040/(('28 Populations and thresholds'!$H$205)+('28 Populations and thresholds'!$H$206)+('28 Populations and thresholds'!$H$207)+('28 Populations and thresholds'!$H$208))</f>
        <v>2.1578376761748103E-3</v>
      </c>
      <c r="N1040" s="263" t="str">
        <f t="shared" si="66"/>
        <v xml:space="preserve"> </v>
      </c>
      <c r="O1040" s="275" t="s">
        <v>4568</v>
      </c>
      <c r="P1040" s="263" t="str">
        <f t="shared" si="67"/>
        <v xml:space="preserve"> </v>
      </c>
    </row>
    <row r="1041" spans="1:21" x14ac:dyDescent="0.2">
      <c r="A1041" s="275" t="s">
        <v>1314</v>
      </c>
      <c r="B1041" s="269" t="s">
        <v>4420</v>
      </c>
      <c r="C1041" s="280" t="s">
        <v>3452</v>
      </c>
      <c r="D1041" s="279">
        <v>2946</v>
      </c>
      <c r="E1041" s="274" t="s">
        <v>4398</v>
      </c>
      <c r="F1041" s="263" t="str">
        <f t="shared" si="64"/>
        <v xml:space="preserve"> </v>
      </c>
      <c r="G1041" s="275"/>
      <c r="H1041" s="275" t="s">
        <v>4392</v>
      </c>
      <c r="I1041" s="263" t="str">
        <f t="shared" si="65"/>
        <v xml:space="preserve"> </v>
      </c>
      <c r="J1041" s="272" t="str">
        <f>IF(D1041&gt;=('28 Populations and thresholds'!$I$158),"YES"," ")</f>
        <v>YES</v>
      </c>
      <c r="K1041" s="272" t="str">
        <f>IF(J1041="YES"," ",IF(D1041&gt;=('28 Populations and thresholds'!$I$158)*0.25,"YES"))</f>
        <v xml:space="preserve"> </v>
      </c>
      <c r="L1041" s="272" t="b">
        <f>OR('28 Populations and thresholds'!$J$158="CR",'28 Populations and thresholds'!$J$158="EN",'28 Populations and thresholds'!$J$158="VU")</f>
        <v>0</v>
      </c>
      <c r="M1041" s="273">
        <f>D1041/'28 Populations and thresholds'!$H$158</f>
        <v>2.946E-2</v>
      </c>
      <c r="N1041" s="263" t="str">
        <f t="shared" si="66"/>
        <v xml:space="preserve"> </v>
      </c>
      <c r="O1041" s="275"/>
      <c r="P1041" s="263" t="str">
        <f t="shared" si="67"/>
        <v xml:space="preserve"> </v>
      </c>
    </row>
    <row r="1042" spans="1:21" x14ac:dyDescent="0.2">
      <c r="A1042" s="275" t="s">
        <v>1314</v>
      </c>
      <c r="B1042" s="269" t="s">
        <v>4420</v>
      </c>
      <c r="C1042" s="280" t="s">
        <v>1732</v>
      </c>
      <c r="D1042" s="279">
        <v>1016</v>
      </c>
      <c r="E1042" s="274" t="s">
        <v>4398</v>
      </c>
      <c r="F1042" s="263" t="str">
        <f t="shared" si="64"/>
        <v xml:space="preserve"> </v>
      </c>
      <c r="G1042" s="275"/>
      <c r="H1042" s="275" t="s">
        <v>4392</v>
      </c>
      <c r="I1042" s="263" t="str">
        <f t="shared" si="65"/>
        <v xml:space="preserve"> </v>
      </c>
      <c r="J1042" s="272" t="str">
        <f>IF(D1042&gt;=('28 Populations and thresholds'!$I$221),"YES"," ")</f>
        <v>YES</v>
      </c>
      <c r="K1042" s="272" t="str">
        <f>IF(J1042="YES"," ",IF(D1042&gt;=('28 Populations and thresholds'!$I$221)*0.25,"YES"))</f>
        <v xml:space="preserve"> </v>
      </c>
      <c r="L1042" s="272" t="b">
        <f>OR('28 Populations and thresholds'!$J$221="CR",'28 Populations and thresholds'!$J$221="EN",'28 Populations and thresholds'!$J$221="VU")</f>
        <v>1</v>
      </c>
      <c r="M1042" s="273">
        <f>D1042/'28 Populations and thresholds'!$H$221</f>
        <v>0.10583333333333333</v>
      </c>
      <c r="N1042" s="263" t="str">
        <f t="shared" si="66"/>
        <v xml:space="preserve"> </v>
      </c>
      <c r="O1042" s="275"/>
      <c r="P1042" s="263" t="str">
        <f t="shared" si="67"/>
        <v xml:space="preserve"> </v>
      </c>
    </row>
    <row r="1043" spans="1:21" x14ac:dyDescent="0.2">
      <c r="A1043" s="275" t="s">
        <v>1314</v>
      </c>
      <c r="B1043" s="269" t="s">
        <v>4420</v>
      </c>
      <c r="C1043" s="280" t="s">
        <v>3763</v>
      </c>
      <c r="D1043" s="279">
        <v>627</v>
      </c>
      <c r="E1043" s="274" t="s">
        <v>4398</v>
      </c>
      <c r="F1043" s="263" t="str">
        <f t="shared" si="64"/>
        <v xml:space="preserve"> </v>
      </c>
      <c r="G1043" s="275"/>
      <c r="H1043" s="275" t="s">
        <v>4392</v>
      </c>
      <c r="I1043" s="263" t="str">
        <f t="shared" si="65"/>
        <v xml:space="preserve"> </v>
      </c>
      <c r="J1043" s="272" t="str">
        <f>IF(D1043&gt;=('28 Populations and thresholds'!$I$191),"YES"," ")</f>
        <v>YES</v>
      </c>
      <c r="K1043" s="272" t="str">
        <f>IF(J1043="YES"," ",IF(D1043&gt;=('28 Populations and thresholds'!$I$191)*0.25,"YES"))</f>
        <v xml:space="preserve"> </v>
      </c>
      <c r="L1043" s="272" t="b">
        <f>OR('28 Populations and thresholds'!$J$191="CR",'28 Populations and thresholds'!$J$191="EN",'28 Populations and thresholds'!$J$191="VU")</f>
        <v>0</v>
      </c>
      <c r="M1043" s="273">
        <f>D1043/'28 Populations and thresholds'!$H$191</f>
        <v>1.2540000000000001E-2</v>
      </c>
      <c r="N1043" s="263" t="str">
        <f t="shared" si="66"/>
        <v xml:space="preserve"> </v>
      </c>
      <c r="O1043" s="275"/>
      <c r="P1043" s="263" t="str">
        <f t="shared" si="67"/>
        <v xml:space="preserve"> </v>
      </c>
    </row>
    <row r="1044" spans="1:21" x14ac:dyDescent="0.2">
      <c r="A1044" s="12" t="s">
        <v>1314</v>
      </c>
      <c r="B1044" s="4" t="s">
        <v>3524</v>
      </c>
      <c r="C1044" s="111" t="s">
        <v>3522</v>
      </c>
      <c r="D1044" s="5">
        <v>1467</v>
      </c>
      <c r="E1044" s="148">
        <v>39114</v>
      </c>
      <c r="F1044" s="263" t="str">
        <f t="shared" si="64"/>
        <v xml:space="preserve"> </v>
      </c>
      <c r="G1044" s="12" t="s">
        <v>139</v>
      </c>
      <c r="H1044" s="9" t="s">
        <v>4415</v>
      </c>
      <c r="I1044" s="263" t="str">
        <f t="shared" si="65"/>
        <v xml:space="preserve"> </v>
      </c>
      <c r="J1044" s="38" t="str">
        <f>IF(D1044&gt;=('28 Populations and thresholds'!$I$58),"YES"," ")</f>
        <v>YES</v>
      </c>
      <c r="K1044" s="38" t="str">
        <f>IF(J1044="YES"," ",IF(D1044&gt;=('28 Populations and thresholds'!$I$58)*0.25,"YES"))</f>
        <v xml:space="preserve"> </v>
      </c>
      <c r="L1044" s="38" t="b">
        <f>OR('28 Populations and thresholds'!$J$58="CR",'28 Populations and thresholds'!$J$58="EN",'28 Populations and thresholds'!$J$58="VU")</f>
        <v>0</v>
      </c>
      <c r="M1044" s="75">
        <f>D1044/'28 Populations and thresholds'!$H$58</f>
        <v>2.445E-2</v>
      </c>
      <c r="N1044" s="263" t="str">
        <f t="shared" si="66"/>
        <v xml:space="preserve"> </v>
      </c>
      <c r="P1044" s="263" t="str">
        <f t="shared" si="67"/>
        <v xml:space="preserve"> </v>
      </c>
    </row>
    <row r="1045" spans="1:21" x14ac:dyDescent="0.2">
      <c r="A1045" s="275" t="s">
        <v>1314</v>
      </c>
      <c r="B1045" s="283" t="s">
        <v>3928</v>
      </c>
      <c r="C1045" s="269" t="s">
        <v>1732</v>
      </c>
      <c r="D1045" s="279">
        <v>1400</v>
      </c>
      <c r="E1045" s="274" t="s">
        <v>3930</v>
      </c>
      <c r="F1045" s="263" t="str">
        <f t="shared" si="64"/>
        <v xml:space="preserve"> </v>
      </c>
      <c r="G1045" s="275"/>
      <c r="H1045" s="275" t="s">
        <v>3925</v>
      </c>
      <c r="I1045" s="263" t="str">
        <f t="shared" si="65"/>
        <v xml:space="preserve"> </v>
      </c>
      <c r="J1045" s="272" t="str">
        <f>IF(D1045&gt;=('28 Populations and thresholds'!$I$221),"YES"," ")</f>
        <v>YES</v>
      </c>
      <c r="K1045" s="272" t="str">
        <f>IF(J1045="YES"," ",IF(D1045&gt;=('28 Populations and thresholds'!$I$221)*0.25,"YES"))</f>
        <v xml:space="preserve"> </v>
      </c>
      <c r="L1045" s="272" t="b">
        <f>OR('28 Populations and thresholds'!$J$221="CR",'28 Populations and thresholds'!$J$221="EN",'28 Populations and thresholds'!$J$221="VU")</f>
        <v>1</v>
      </c>
      <c r="M1045" s="273">
        <f>D1045/'28 Populations and thresholds'!$H$221</f>
        <v>0.14583333333333334</v>
      </c>
      <c r="N1045" s="263" t="str">
        <f t="shared" si="66"/>
        <v xml:space="preserve"> </v>
      </c>
      <c r="O1045" s="275"/>
      <c r="P1045" s="263" t="str">
        <f t="shared" si="67"/>
        <v xml:space="preserve"> </v>
      </c>
    </row>
    <row r="1046" spans="1:21" x14ac:dyDescent="0.2">
      <c r="A1046" s="275" t="s">
        <v>1314</v>
      </c>
      <c r="B1046" s="283" t="s">
        <v>3928</v>
      </c>
      <c r="C1046" s="269" t="s">
        <v>3484</v>
      </c>
      <c r="D1046" s="279">
        <v>106</v>
      </c>
      <c r="E1046" s="274" t="s">
        <v>3929</v>
      </c>
      <c r="F1046" s="263" t="str">
        <f t="shared" si="64"/>
        <v xml:space="preserve"> </v>
      </c>
      <c r="G1046" s="275"/>
      <c r="H1046" s="275" t="s">
        <v>3925</v>
      </c>
      <c r="I1046" s="263" t="str">
        <f t="shared" si="65"/>
        <v xml:space="preserve"> </v>
      </c>
      <c r="J1046" s="272" t="str">
        <f>IF(D1046&gt;=('28 Populations and thresholds'!$I$209),"YES"," ")</f>
        <v>YES</v>
      </c>
      <c r="K1046" s="272" t="str">
        <f>IF(J1046="YES"," ",IF(D1046&gt;=('28 Populations and thresholds'!$I$209)*0.25,"YES"))</f>
        <v xml:space="preserve"> </v>
      </c>
      <c r="L1046" s="272" t="b">
        <f>OR('28 Populations and thresholds'!$J$209="CR",'28 Populations and thresholds'!$J$209="EN",'28 Populations and thresholds'!$J$209="VU")</f>
        <v>1</v>
      </c>
      <c r="M1046" s="273">
        <f>D1046/'28 Populations and thresholds'!$H$209</f>
        <v>0.22083333333333333</v>
      </c>
      <c r="N1046" s="263" t="str">
        <f t="shared" si="66"/>
        <v xml:space="preserve"> </v>
      </c>
      <c r="O1046" s="275"/>
      <c r="P1046" s="263" t="str">
        <f t="shared" si="67"/>
        <v xml:space="preserve"> </v>
      </c>
      <c r="Q1046" s="4"/>
      <c r="R1046" s="4"/>
      <c r="S1046" s="4"/>
      <c r="T1046" s="4"/>
      <c r="U1046" s="4"/>
    </row>
    <row r="1047" spans="1:21" x14ac:dyDescent="0.2">
      <c r="A1047" s="275" t="s">
        <v>1314</v>
      </c>
      <c r="B1047" s="283" t="s">
        <v>3928</v>
      </c>
      <c r="C1047" s="280" t="s">
        <v>3472</v>
      </c>
      <c r="D1047" s="279">
        <v>280</v>
      </c>
      <c r="E1047" s="274" t="s">
        <v>3930</v>
      </c>
      <c r="F1047" s="263" t="str">
        <f t="shared" si="64"/>
        <v xml:space="preserve"> </v>
      </c>
      <c r="G1047" s="275"/>
      <c r="H1047" s="275" t="s">
        <v>3925</v>
      </c>
      <c r="I1047" s="263" t="str">
        <f t="shared" si="65"/>
        <v xml:space="preserve"> </v>
      </c>
      <c r="J1047" s="272" t="str">
        <f>IF(D1047&gt;=('28 Populations and thresholds'!$I$188),"YES"," ")</f>
        <v>YES</v>
      </c>
      <c r="K1047" s="272" t="str">
        <f>IF(J1047="YES"," ",IF(D1047&gt;=('28 Populations and thresholds'!$I$188)*0.25,"YES"))</f>
        <v xml:space="preserve"> </v>
      </c>
      <c r="L1047" s="272" t="b">
        <f>OR('28 Populations and thresholds'!$J$188="CR",'28 Populations and thresholds'!$J$188="EN",'28 Populations and thresholds'!$J$188="VU")</f>
        <v>1</v>
      </c>
      <c r="M1047" s="273">
        <f>D1047/'28 Populations and thresholds'!$H$188</f>
        <v>0.46666666666666667</v>
      </c>
      <c r="N1047" s="263" t="str">
        <f t="shared" si="66"/>
        <v xml:space="preserve"> </v>
      </c>
      <c r="O1047" s="269"/>
      <c r="P1047" s="263" t="str">
        <f t="shared" si="67"/>
        <v xml:space="preserve"> </v>
      </c>
      <c r="Q1047" s="4"/>
      <c r="R1047" s="4"/>
      <c r="S1047" s="4"/>
      <c r="T1047" s="4"/>
      <c r="U1047" s="4"/>
    </row>
    <row r="1048" spans="1:21" x14ac:dyDescent="0.2">
      <c r="A1048" s="12" t="s">
        <v>1314</v>
      </c>
      <c r="B1048" s="4" t="s">
        <v>4490</v>
      </c>
      <c r="C1048" s="4" t="s">
        <v>3781</v>
      </c>
      <c r="D1048" s="5">
        <v>1705</v>
      </c>
      <c r="E1048" s="148">
        <v>39114</v>
      </c>
      <c r="F1048" s="263" t="str">
        <f t="shared" si="64"/>
        <v xml:space="preserve"> </v>
      </c>
      <c r="H1048" s="9" t="s">
        <v>4415</v>
      </c>
      <c r="I1048" s="263" t="str">
        <f t="shared" si="65"/>
        <v xml:space="preserve"> </v>
      </c>
      <c r="J1048" s="38" t="str">
        <f>IF(D1048&gt;=('28 Populations and thresholds'!$I$220),"YES"," ")</f>
        <v>YES</v>
      </c>
      <c r="K1048" s="38" t="str">
        <f>IF(J1048="YES"," ",IF(D1048&gt;=('28 Populations and thresholds'!$I$220)*0.25,"YES"))</f>
        <v xml:space="preserve"> </v>
      </c>
      <c r="L1048" s="38" t="b">
        <f>OR('28 Populations and thresholds'!$J$220="CR",'28 Populations and thresholds'!$J$220="EN",'28 Populations and thresholds'!$J$220="VU")</f>
        <v>0</v>
      </c>
      <c r="M1048" s="75">
        <f>D1048/'28 Populations and thresholds'!$H$220</f>
        <v>1.704998295001705E-3</v>
      </c>
      <c r="N1048" s="263" t="str">
        <f t="shared" si="66"/>
        <v xml:space="preserve"> </v>
      </c>
      <c r="P1048" s="263" t="str">
        <f t="shared" si="67"/>
        <v xml:space="preserve"> </v>
      </c>
    </row>
    <row r="1049" spans="1:21" x14ac:dyDescent="0.2">
      <c r="A1049" s="275" t="s">
        <v>1314</v>
      </c>
      <c r="B1049" s="269" t="s">
        <v>1695</v>
      </c>
      <c r="C1049" s="269" t="s">
        <v>1693</v>
      </c>
      <c r="D1049" s="279">
        <v>190</v>
      </c>
      <c r="E1049" s="284" t="s">
        <v>36</v>
      </c>
      <c r="F1049" s="263" t="str">
        <f t="shared" si="64"/>
        <v xml:space="preserve"> </v>
      </c>
      <c r="G1049" s="275" t="s">
        <v>139</v>
      </c>
      <c r="H1049" s="275"/>
      <c r="I1049" s="263" t="str">
        <f t="shared" si="65"/>
        <v xml:space="preserve"> </v>
      </c>
      <c r="J1049" s="272" t="str">
        <f>IF(D1049&gt;=('28 Populations and thresholds'!$I$50),"YES"," ")</f>
        <v>YES</v>
      </c>
      <c r="K1049" s="272" t="str">
        <f>IF(J1049="YES"," ",IF(D1049&gt;=('28 Populations and thresholds'!$I$50)*0.25,"YES"))</f>
        <v xml:space="preserve"> </v>
      </c>
      <c r="L1049" s="272" t="b">
        <f>OR('28 Populations and thresholds'!$J$50="CR",'28 Populations and thresholds'!$J$50="EN",'28 Populations and thresholds'!$J$50="VU")</f>
        <v>0</v>
      </c>
      <c r="M1049" s="273">
        <f>D1049/'28 Populations and thresholds'!$H$50</f>
        <v>1.9E-2</v>
      </c>
      <c r="N1049" s="263" t="str">
        <f t="shared" si="66"/>
        <v xml:space="preserve"> </v>
      </c>
      <c r="O1049" s="275"/>
      <c r="P1049" s="263" t="str">
        <f t="shared" si="67"/>
        <v xml:space="preserve"> </v>
      </c>
    </row>
    <row r="1050" spans="1:21" x14ac:dyDescent="0.2">
      <c r="A1050" s="275" t="s">
        <v>1314</v>
      </c>
      <c r="B1050" s="269" t="s">
        <v>1695</v>
      </c>
      <c r="C1050" s="269" t="s">
        <v>3391</v>
      </c>
      <c r="D1050" s="279">
        <v>29</v>
      </c>
      <c r="E1050" s="274">
        <v>2003</v>
      </c>
      <c r="F1050" s="263" t="str">
        <f t="shared" si="64"/>
        <v xml:space="preserve"> </v>
      </c>
      <c r="G1050" s="275" t="s">
        <v>139</v>
      </c>
      <c r="H1050" s="275" t="s">
        <v>3388</v>
      </c>
      <c r="I1050" s="263" t="str">
        <f t="shared" si="65"/>
        <v xml:space="preserve"> </v>
      </c>
      <c r="J1050" s="272" t="str">
        <f>IF(D1050&gt;=('28 Populations and thresholds'!$I$121),"YES"," ")</f>
        <v>YES</v>
      </c>
      <c r="K1050" s="272" t="str">
        <f>IF(J1050="YES"," ",IF(D1050&gt;=('28 Populations and thresholds'!$I$121)*0.25,"YES"))</f>
        <v xml:space="preserve"> </v>
      </c>
      <c r="L1050" s="272" t="b">
        <f>OR('28 Populations and thresholds'!$J$121="CR",'28 Populations and thresholds'!$J$121="EN",'28 Populations and thresholds'!$J$121="VU")</f>
        <v>1</v>
      </c>
      <c r="M1050" s="273">
        <f>D1050/'28 Populations and thresholds'!$H$121</f>
        <v>2.5217391304347827E-2</v>
      </c>
      <c r="N1050" s="263" t="str">
        <f t="shared" si="66"/>
        <v xml:space="preserve"> </v>
      </c>
      <c r="O1050" s="282"/>
      <c r="P1050" s="263" t="str">
        <f t="shared" si="67"/>
        <v xml:space="preserve"> </v>
      </c>
    </row>
    <row r="1051" spans="1:21" x14ac:dyDescent="0.2">
      <c r="A1051" s="275" t="s">
        <v>1314</v>
      </c>
      <c r="B1051" s="269" t="s">
        <v>1695</v>
      </c>
      <c r="C1051" s="280" t="s">
        <v>3540</v>
      </c>
      <c r="D1051" s="279">
        <v>6180</v>
      </c>
      <c r="E1051" s="274">
        <v>2003</v>
      </c>
      <c r="F1051" s="263" t="str">
        <f t="shared" si="64"/>
        <v xml:space="preserve"> </v>
      </c>
      <c r="G1051" s="275" t="s">
        <v>139</v>
      </c>
      <c r="H1051" s="275" t="s">
        <v>3388</v>
      </c>
      <c r="I1051" s="263" t="str">
        <f t="shared" si="65"/>
        <v xml:space="preserve"> </v>
      </c>
      <c r="J1051" s="272" t="str">
        <f>IF(D1051&gt;=('28 Populations and thresholds'!$I$60),"YES"," ")</f>
        <v>YES</v>
      </c>
      <c r="K1051" s="272" t="str">
        <f>IF(J1051="YES"," ",IF(D1051&gt;=('28 Populations and thresholds'!$I$60)*0.25,"YES"))</f>
        <v xml:space="preserve"> </v>
      </c>
      <c r="L1051" s="272" t="b">
        <f>OR('28 Populations and thresholds'!$J$60="CR",'28 Populations and thresholds'!$J$60="EN",'28 Populations and thresholds'!$J$60="VU")</f>
        <v>1</v>
      </c>
      <c r="M1051" s="273">
        <f>D1051/'28 Populations and thresholds'!$H$60</f>
        <v>7.923076923076923E-2</v>
      </c>
      <c r="N1051" s="263" t="str">
        <f t="shared" si="66"/>
        <v xml:space="preserve"> </v>
      </c>
      <c r="O1051" s="269"/>
      <c r="P1051" s="263" t="str">
        <f t="shared" si="67"/>
        <v xml:space="preserve"> </v>
      </c>
      <c r="Q1051" s="4"/>
      <c r="R1051" s="4"/>
      <c r="S1051" s="4"/>
      <c r="T1051" s="4"/>
      <c r="U1051" s="4"/>
    </row>
    <row r="1052" spans="1:21" x14ac:dyDescent="0.2">
      <c r="A1052" s="275" t="s">
        <v>1314</v>
      </c>
      <c r="B1052" s="269" t="s">
        <v>1695</v>
      </c>
      <c r="C1052" s="280" t="s">
        <v>3528</v>
      </c>
      <c r="D1052" s="279">
        <v>7113</v>
      </c>
      <c r="E1052" s="274">
        <v>2003</v>
      </c>
      <c r="F1052" s="263" t="str">
        <f t="shared" si="64"/>
        <v xml:space="preserve"> </v>
      </c>
      <c r="G1052" s="275" t="s">
        <v>139</v>
      </c>
      <c r="H1052" s="275" t="s">
        <v>3388</v>
      </c>
      <c r="I1052" s="263" t="str">
        <f t="shared" si="65"/>
        <v xml:space="preserve"> </v>
      </c>
      <c r="J1052" s="272" t="str">
        <f>IF(D1052&gt;=('28 Populations and thresholds'!$I$59),"YES"," ")</f>
        <v>YES</v>
      </c>
      <c r="K1052" s="272" t="str">
        <f>IF(J1052="YES"," ",IF(D1052&gt;=('28 Populations and thresholds'!$I$59)*0.25,"YES"))</f>
        <v xml:space="preserve"> </v>
      </c>
      <c r="L1052" s="272" t="b">
        <f>OR('28 Populations and thresholds'!$J$59="CR",'28 Populations and thresholds'!$J$59="EN",'28 Populations and thresholds'!$J$59="VU")</f>
        <v>0</v>
      </c>
      <c r="M1052" s="273">
        <f>D1052/'28 Populations and thresholds'!$H$59</f>
        <v>6.4663636363636368E-2</v>
      </c>
      <c r="N1052" s="263" t="str">
        <f t="shared" si="66"/>
        <v xml:space="preserve"> </v>
      </c>
      <c r="O1052" s="269"/>
      <c r="P1052" s="263" t="str">
        <f t="shared" si="67"/>
        <v xml:space="preserve"> </v>
      </c>
    </row>
    <row r="1053" spans="1:21" x14ac:dyDescent="0.2">
      <c r="A1053" s="143" t="s">
        <v>1314</v>
      </c>
      <c r="B1053" s="40" t="s">
        <v>1370</v>
      </c>
      <c r="C1053" s="4" t="s">
        <v>3676</v>
      </c>
      <c r="D1053" s="45">
        <v>210</v>
      </c>
      <c r="E1053" s="47" t="s">
        <v>1341</v>
      </c>
      <c r="F1053" s="263" t="str">
        <f t="shared" si="64"/>
        <v xml:space="preserve"> </v>
      </c>
      <c r="G1053" s="143" t="s">
        <v>15</v>
      </c>
      <c r="H1053" s="143" t="s">
        <v>1315</v>
      </c>
      <c r="I1053" s="263" t="str">
        <f t="shared" si="65"/>
        <v xml:space="preserve"> </v>
      </c>
      <c r="J1053" s="38" t="str">
        <f>IF(D1053&gt;=('28 Populations and thresholds'!$I$96),"YES"," ")</f>
        <v>YES</v>
      </c>
      <c r="K1053" s="38" t="str">
        <f>IF(J1053="YES"," ",IF(D1053&gt;=('28 Populations and thresholds'!$I$96)*0.25,"YES"))</f>
        <v xml:space="preserve"> </v>
      </c>
      <c r="L1053" s="38" t="b">
        <f>OR('28 Populations and thresholds'!$J$96="CR",'28 Populations and thresholds'!$J$96="EN",'28 Populations and thresholds'!$J$96="VU")</f>
        <v>1</v>
      </c>
      <c r="M1053" s="75">
        <f>D1053/'28 Populations and thresholds'!$H$96</f>
        <v>0.21</v>
      </c>
      <c r="N1053" s="263" t="str">
        <f t="shared" si="66"/>
        <v xml:space="preserve"> </v>
      </c>
      <c r="O1053" s="4"/>
      <c r="P1053" s="263" t="str">
        <f t="shared" si="67"/>
        <v xml:space="preserve"> </v>
      </c>
    </row>
    <row r="1054" spans="1:21" x14ac:dyDescent="0.2">
      <c r="A1054" s="275" t="s">
        <v>1314</v>
      </c>
      <c r="B1054" s="269" t="s">
        <v>4491</v>
      </c>
      <c r="C1054" s="269" t="s">
        <v>3781</v>
      </c>
      <c r="D1054" s="279">
        <v>2195</v>
      </c>
      <c r="E1054" s="281">
        <v>39114</v>
      </c>
      <c r="F1054" s="263" t="str">
        <f t="shared" si="64"/>
        <v xml:space="preserve"> </v>
      </c>
      <c r="G1054" s="275"/>
      <c r="H1054" s="269" t="s">
        <v>4415</v>
      </c>
      <c r="I1054" s="263" t="str">
        <f t="shared" si="65"/>
        <v xml:space="preserve"> </v>
      </c>
      <c r="J1054" s="272" t="str">
        <f>IF(D1054&gt;=('28 Populations and thresholds'!$I$220),"YES"," ")</f>
        <v>YES</v>
      </c>
      <c r="K1054" s="272" t="str">
        <f>IF(J1054="YES"," ",IF(D1054&gt;=('28 Populations and thresholds'!$I$220)*0.25,"YES"))</f>
        <v xml:space="preserve"> </v>
      </c>
      <c r="L1054" s="272" t="b">
        <f>OR('28 Populations and thresholds'!$J$220="CR",'28 Populations and thresholds'!$J$220="EN",'28 Populations and thresholds'!$J$220="VU")</f>
        <v>0</v>
      </c>
      <c r="M1054" s="273">
        <f>D1054/'28 Populations and thresholds'!$H$220</f>
        <v>2.1949978050021949E-3</v>
      </c>
      <c r="N1054" s="263" t="str">
        <f t="shared" si="66"/>
        <v xml:space="preserve"> </v>
      </c>
      <c r="O1054" s="275"/>
      <c r="P1054" s="263" t="str">
        <f t="shared" si="67"/>
        <v xml:space="preserve"> </v>
      </c>
    </row>
    <row r="1055" spans="1:21" x14ac:dyDescent="0.2">
      <c r="A1055" s="12" t="s">
        <v>1314</v>
      </c>
      <c r="B1055" s="55" t="s">
        <v>1371</v>
      </c>
      <c r="C1055" s="155" t="s">
        <v>3403</v>
      </c>
      <c r="D1055" s="5">
        <v>198</v>
      </c>
      <c r="E1055" s="148">
        <v>36404</v>
      </c>
      <c r="F1055" s="263" t="str">
        <f t="shared" si="64"/>
        <v xml:space="preserve"> </v>
      </c>
      <c r="H1055" s="13" t="s">
        <v>4019</v>
      </c>
      <c r="I1055" s="263" t="str">
        <f t="shared" si="65"/>
        <v xml:space="preserve"> </v>
      </c>
      <c r="J1055" s="38" t="str">
        <f>IF(D1055&gt;=(('28 Populations and thresholds'!$I$117)+('28 Populations and thresholds'!$I$118)),"YES"," ")</f>
        <v>YES</v>
      </c>
      <c r="K1055" s="38" t="str">
        <f>IF(J1055="YES"," ",IF(D1055&gt;=(('28 Populations and thresholds'!$I$117)+('28 Populations and thresholds'!$I$118))*0.25,"YES"))</f>
        <v xml:space="preserve"> </v>
      </c>
      <c r="L1055" s="38" t="b">
        <f>OR('28 Populations and thresholds'!$J$118="CR",'28 Populations and thresholds'!$J$118="EN",'28 Populations and thresholds'!$J$118="VU")</f>
        <v>1</v>
      </c>
      <c r="M1055" s="75">
        <f>D1055/(('28 Populations and thresholds'!$H$117)+('28 Populations and thresholds'!$H$118))</f>
        <v>3.046153846153846E-2</v>
      </c>
      <c r="N1055" s="263" t="str">
        <f t="shared" si="66"/>
        <v xml:space="preserve"> </v>
      </c>
      <c r="O1055" s="12" t="s">
        <v>4568</v>
      </c>
      <c r="P1055" s="263" t="str">
        <f t="shared" si="67"/>
        <v xml:space="preserve"> </v>
      </c>
    </row>
    <row r="1056" spans="1:21" x14ac:dyDescent="0.2">
      <c r="A1056" s="275" t="s">
        <v>1314</v>
      </c>
      <c r="B1056" s="269" t="s">
        <v>4470</v>
      </c>
      <c r="C1056" s="269" t="s">
        <v>3400</v>
      </c>
      <c r="D1056" s="279">
        <v>200</v>
      </c>
      <c r="E1056" s="274">
        <v>1998</v>
      </c>
      <c r="F1056" s="263" t="str">
        <f t="shared" si="64"/>
        <v xml:space="preserve"> </v>
      </c>
      <c r="G1056" s="275"/>
      <c r="H1056" s="275" t="s">
        <v>4019</v>
      </c>
      <c r="I1056" s="263" t="str">
        <f t="shared" si="65"/>
        <v xml:space="preserve"> </v>
      </c>
      <c r="J1056" s="272" t="str">
        <f>IF(D1056&gt;=(('28 Populations and thresholds'!$I$123)+('28 Populations and thresholds'!$I$124)),"YES"," ")</f>
        <v>YES</v>
      </c>
      <c r="K1056" s="272" t="str">
        <f>IF(J1056="YES"," ",IF(D1056&gt;=(('28 Populations and thresholds'!$I$123)+('28 Populations and thresholds'!$I$124))*0.25,"YES"))</f>
        <v xml:space="preserve"> </v>
      </c>
      <c r="L1056" s="272" t="b">
        <f>OR('28 Populations and thresholds'!$J$124="CR",'28 Populations and thresholds'!$J$124="EN",'28 Populations and thresholds'!$J$124="VU")</f>
        <v>1</v>
      </c>
      <c r="M1056" s="273">
        <f>D1056/(('28 Populations and thresholds'!$H$123)+('28 Populations and thresholds'!$H$124))</f>
        <v>0.12903225806451613</v>
      </c>
      <c r="N1056" s="263" t="str">
        <f t="shared" si="66"/>
        <v xml:space="preserve"> </v>
      </c>
      <c r="O1056" s="275" t="s">
        <v>4568</v>
      </c>
      <c r="P1056" s="263" t="str">
        <f t="shared" si="67"/>
        <v xml:space="preserve"> </v>
      </c>
    </row>
    <row r="1057" spans="1:21" x14ac:dyDescent="0.2">
      <c r="A1057" s="12" t="s">
        <v>1314</v>
      </c>
      <c r="B1057" s="9" t="s">
        <v>4074</v>
      </c>
      <c r="C1057" s="4" t="s">
        <v>3723</v>
      </c>
      <c r="D1057" s="5">
        <v>40</v>
      </c>
      <c r="E1057" s="104" t="s">
        <v>4075</v>
      </c>
      <c r="F1057" s="263" t="str">
        <f t="shared" si="64"/>
        <v xml:space="preserve"> </v>
      </c>
      <c r="G1057" s="13" t="s">
        <v>4019</v>
      </c>
      <c r="I1057" s="263" t="str">
        <f t="shared" si="65"/>
        <v xml:space="preserve"> </v>
      </c>
      <c r="J1057" s="38" t="str">
        <f>IF(D1057&gt;=('28 Populations and thresholds'!$I$45),"YES"," ")</f>
        <v>YES</v>
      </c>
      <c r="K1057" s="38" t="str">
        <f>IF(J1057="YES"," ",IF(D1057&gt;=('28 Populations and thresholds'!$I$45)*0.25,"YES"))</f>
        <v xml:space="preserve"> </v>
      </c>
      <c r="L1057" s="38" t="b">
        <f>OR('28 Populations and thresholds'!$J$45="CR",'28 Populations and thresholds'!$J$45="EN",'28 Populations and thresholds'!$J$45="VU")</f>
        <v>1</v>
      </c>
      <c r="M1057" s="75">
        <f>D1057/'28 Populations and thresholds'!$H$45</f>
        <v>1.3333333333333334E-2</v>
      </c>
      <c r="N1057" s="263" t="str">
        <f t="shared" si="66"/>
        <v xml:space="preserve"> </v>
      </c>
      <c r="P1057" s="263" t="str">
        <f t="shared" si="67"/>
        <v xml:space="preserve"> </v>
      </c>
      <c r="Q1057" s="4"/>
      <c r="R1057" s="4"/>
      <c r="S1057" s="4"/>
      <c r="T1057" s="4"/>
      <c r="U1057" s="4"/>
    </row>
    <row r="1058" spans="1:21" x14ac:dyDescent="0.2">
      <c r="A1058" s="267" t="s">
        <v>1314</v>
      </c>
      <c r="B1058" s="268" t="s">
        <v>1138</v>
      </c>
      <c r="C1058" s="269" t="s">
        <v>3766</v>
      </c>
      <c r="D1058" s="270">
        <v>500</v>
      </c>
      <c r="E1058" s="271">
        <v>34719</v>
      </c>
      <c r="F1058" s="263" t="str">
        <f t="shared" si="64"/>
        <v xml:space="preserve"> </v>
      </c>
      <c r="G1058" s="267" t="s">
        <v>21</v>
      </c>
      <c r="H1058" s="267" t="s">
        <v>853</v>
      </c>
      <c r="I1058" s="263" t="str">
        <f t="shared" si="65"/>
        <v xml:space="preserve"> </v>
      </c>
      <c r="J1058" s="272" t="str">
        <f>IF(D1058&gt;=('28 Populations and thresholds'!$I$194),"YES"," ")</f>
        <v>YES</v>
      </c>
      <c r="K1058" s="272" t="str">
        <f>IF(J1058="YES"," ",IF(D1058&gt;=('28 Populations and thresholds'!$I$194)*0.25,"YES"))</f>
        <v xml:space="preserve"> </v>
      </c>
      <c r="L1058" s="272" t="b">
        <f>OR('28 Populations and thresholds'!$J$194="CR",'28 Populations and thresholds'!$J$194="EN",'28 Populations and thresholds'!$J$194="VU")</f>
        <v>0</v>
      </c>
      <c r="M1058" s="273">
        <f>D1058/'28 Populations and thresholds'!$H$194</f>
        <v>1.7543859649122806E-2</v>
      </c>
      <c r="N1058" s="263" t="str">
        <f t="shared" si="66"/>
        <v xml:space="preserve"> </v>
      </c>
      <c r="O1058" s="269"/>
      <c r="P1058" s="263" t="str">
        <f t="shared" si="67"/>
        <v xml:space="preserve"> </v>
      </c>
    </row>
    <row r="1059" spans="1:21" x14ac:dyDescent="0.2">
      <c r="A1059" s="143" t="s">
        <v>1314</v>
      </c>
      <c r="B1059" s="4" t="s">
        <v>3687</v>
      </c>
      <c r="C1059" s="4" t="s">
        <v>3676</v>
      </c>
      <c r="D1059" s="41">
        <v>250</v>
      </c>
      <c r="E1059" s="47" t="s">
        <v>1332</v>
      </c>
      <c r="F1059" s="263" t="str">
        <f t="shared" si="64"/>
        <v xml:space="preserve"> </v>
      </c>
      <c r="G1059" s="143" t="s">
        <v>15</v>
      </c>
      <c r="H1059" s="143" t="s">
        <v>1315</v>
      </c>
      <c r="I1059" s="263" t="str">
        <f t="shared" si="65"/>
        <v xml:space="preserve"> </v>
      </c>
      <c r="J1059" s="38" t="str">
        <f>IF(D1059&gt;=('28 Populations and thresholds'!$I$96),"YES"," ")</f>
        <v>YES</v>
      </c>
      <c r="K1059" s="38" t="str">
        <f>IF(J1059="YES"," ",IF(D1059&gt;=('28 Populations and thresholds'!$I$96)*0.25,"YES"))</f>
        <v xml:space="preserve"> </v>
      </c>
      <c r="L1059" s="38" t="b">
        <f>OR('28 Populations and thresholds'!$J$96="CR",'28 Populations and thresholds'!$J$96="EN",'28 Populations and thresholds'!$J$96="VU")</f>
        <v>1</v>
      </c>
      <c r="M1059" s="75">
        <f>D1059/'28 Populations and thresholds'!$H$96</f>
        <v>0.25</v>
      </c>
      <c r="N1059" s="263" t="str">
        <f t="shared" si="66"/>
        <v xml:space="preserve"> </v>
      </c>
      <c r="O1059" s="9"/>
      <c r="P1059" s="263" t="str">
        <f t="shared" si="67"/>
        <v xml:space="preserve"> </v>
      </c>
    </row>
    <row r="1060" spans="1:21" x14ac:dyDescent="0.2">
      <c r="A1060" s="267" t="s">
        <v>1314</v>
      </c>
      <c r="B1060" s="268" t="s">
        <v>1373</v>
      </c>
      <c r="C1060" s="269" t="s">
        <v>3521</v>
      </c>
      <c r="D1060" s="270">
        <v>100</v>
      </c>
      <c r="E1060" s="294" t="s">
        <v>1320</v>
      </c>
      <c r="F1060" s="263" t="str">
        <f t="shared" si="64"/>
        <v xml:space="preserve"> </v>
      </c>
      <c r="G1060" s="267" t="s">
        <v>15</v>
      </c>
      <c r="H1060" s="267" t="s">
        <v>1347</v>
      </c>
      <c r="I1060" s="263" t="str">
        <f t="shared" si="65"/>
        <v xml:space="preserve"> </v>
      </c>
      <c r="J1060" s="272" t="str">
        <f>IF(D1060&gt;=('28 Populations and thresholds'!$I$57),"YES"," ")</f>
        <v>YES</v>
      </c>
      <c r="K1060" s="272" t="str">
        <f>IF(J1060="YES"," ",IF(D1060&gt;=('28 Populations and thresholds'!$I$57)*0.25,"YES"))</f>
        <v xml:space="preserve"> </v>
      </c>
      <c r="L1060" s="272" t="b">
        <f>OR('28 Populations and thresholds'!$J$57="CR",'28 Populations and thresholds'!$J$57="EN",'28 Populations and thresholds'!$J$57="VU")</f>
        <v>0</v>
      </c>
      <c r="M1060" s="273">
        <f>D1060/'28 Populations and thresholds'!$H$57</f>
        <v>3.3333333333333333E-2</v>
      </c>
      <c r="N1060" s="263" t="str">
        <f t="shared" si="66"/>
        <v xml:space="preserve"> </v>
      </c>
      <c r="O1060" s="269"/>
      <c r="P1060" s="263" t="str">
        <f t="shared" si="67"/>
        <v xml:space="preserve"> </v>
      </c>
    </row>
    <row r="1061" spans="1:21" x14ac:dyDescent="0.2">
      <c r="A1061" s="12" t="s">
        <v>1314</v>
      </c>
      <c r="B1061" s="9" t="s">
        <v>1638</v>
      </c>
      <c r="C1061" s="4" t="s">
        <v>1637</v>
      </c>
      <c r="D1061" s="5">
        <v>16400</v>
      </c>
      <c r="E1061" s="1" t="s">
        <v>207</v>
      </c>
      <c r="F1061" s="263" t="str">
        <f t="shared" si="64"/>
        <v xml:space="preserve"> </v>
      </c>
      <c r="G1061" s="13" t="s">
        <v>139</v>
      </c>
      <c r="I1061" s="263" t="str">
        <f t="shared" si="65"/>
        <v xml:space="preserve"> </v>
      </c>
      <c r="J1061" s="38" t="str">
        <f>IF(D1061&gt;=('28 Populations and thresholds'!$I$33),"YES"," ")</f>
        <v>YES</v>
      </c>
      <c r="K1061" s="38" t="str">
        <f>IF(J1061="YES"," ",IF(D1061&gt;=('28 Populations and thresholds'!$I$33)*0.25,"YES"))</f>
        <v xml:space="preserve"> </v>
      </c>
      <c r="L1061" s="38" t="b">
        <f>OR('28 Populations and thresholds'!$J$33="CR",'28 Populations and thresholds'!$J$33="EN",'28 Populations and thresholds'!$J$33="VU")</f>
        <v>0</v>
      </c>
      <c r="M1061" s="75">
        <f>D1061/'28 Populations and thresholds'!$H$33</f>
        <v>1.6400000000000001E-2</v>
      </c>
      <c r="N1061" s="263" t="str">
        <f t="shared" si="66"/>
        <v xml:space="preserve"> </v>
      </c>
      <c r="P1061" s="263" t="str">
        <f t="shared" si="67"/>
        <v xml:space="preserve"> </v>
      </c>
    </row>
    <row r="1062" spans="1:21" x14ac:dyDescent="0.2">
      <c r="A1062" s="275" t="s">
        <v>1314</v>
      </c>
      <c r="B1062" s="269" t="s">
        <v>3392</v>
      </c>
      <c r="C1062" s="269" t="s">
        <v>3676</v>
      </c>
      <c r="D1062" s="279">
        <v>27</v>
      </c>
      <c r="E1062" s="274">
        <v>1990</v>
      </c>
      <c r="F1062" s="263" t="str">
        <f t="shared" si="64"/>
        <v xml:space="preserve"> </v>
      </c>
      <c r="G1062" s="275" t="s">
        <v>139</v>
      </c>
      <c r="H1062" s="275" t="s">
        <v>3388</v>
      </c>
      <c r="I1062" s="263" t="str">
        <f t="shared" si="65"/>
        <v xml:space="preserve"> </v>
      </c>
      <c r="J1062" s="272" t="str">
        <f>IF(D1062&gt;=('28 Populations and thresholds'!$I$96),"YES"," ")</f>
        <v>YES</v>
      </c>
      <c r="K1062" s="272" t="str">
        <f>IF(J1062="YES"," ",IF(D1062&gt;=('28 Populations and thresholds'!$I$96)*0.25,"YES"))</f>
        <v xml:space="preserve"> </v>
      </c>
      <c r="L1062" s="272" t="b">
        <f>OR('28 Populations and thresholds'!$J$96="CR",'28 Populations and thresholds'!$J$96="EN",'28 Populations and thresholds'!$J$96="VU")</f>
        <v>1</v>
      </c>
      <c r="M1062" s="273">
        <f>D1062/'28 Populations and thresholds'!$H$96</f>
        <v>2.7E-2</v>
      </c>
      <c r="N1062" s="263" t="str">
        <f t="shared" si="66"/>
        <v xml:space="preserve"> </v>
      </c>
      <c r="O1062" s="269"/>
      <c r="P1062" s="263" t="str">
        <f t="shared" si="67"/>
        <v xml:space="preserve"> </v>
      </c>
    </row>
    <row r="1063" spans="1:21" x14ac:dyDescent="0.2">
      <c r="A1063" s="275" t="s">
        <v>1314</v>
      </c>
      <c r="B1063" s="269" t="s">
        <v>3392</v>
      </c>
      <c r="C1063" s="280" t="s">
        <v>3666</v>
      </c>
      <c r="D1063" s="291">
        <v>30125</v>
      </c>
      <c r="E1063" s="281">
        <v>40148</v>
      </c>
      <c r="F1063" s="263" t="str">
        <f t="shared" si="64"/>
        <v xml:space="preserve"> </v>
      </c>
      <c r="G1063" s="275"/>
      <c r="H1063" s="269" t="s">
        <v>4415</v>
      </c>
      <c r="I1063" s="263" t="str">
        <f t="shared" si="65"/>
        <v xml:space="preserve"> </v>
      </c>
      <c r="J1063" s="272" t="str">
        <f>IF(D1063&gt;=(('28 Populations and thresholds'!$I$62)+('28 Populations and thresholds'!$I$63)+('28 Populations and thresholds'!$I$65)),"YES"," ")</f>
        <v>YES</v>
      </c>
      <c r="K1063" s="272" t="str">
        <f>IF(J1063="YES"," ",IF(D1063&gt;=(('28 Populations and thresholds'!$I$62)+('28 Populations and thresholds'!$I$63)+('28 Populations and thresholds'!$I$65))*0.25,"YES"))</f>
        <v xml:space="preserve"> </v>
      </c>
      <c r="L1063" s="272" t="b">
        <f>OR('28 Populations and thresholds'!$J$62="CR",'28 Populations and thresholds'!$J$62="EN",'28 Populations and thresholds'!$J$62="VU")</f>
        <v>0</v>
      </c>
      <c r="M1063" s="273">
        <f>D1063/(('28 Populations and thresholds'!$H$62)+('28 Populations and thresholds'!$H$63)+('28 Populations and thresholds'!$H$65))</f>
        <v>0.17214285714285715</v>
      </c>
      <c r="N1063" s="263" t="str">
        <f t="shared" si="66"/>
        <v xml:space="preserve"> </v>
      </c>
      <c r="O1063" s="275" t="s">
        <v>4550</v>
      </c>
      <c r="P1063" s="263" t="str">
        <f t="shared" si="67"/>
        <v xml:space="preserve"> </v>
      </c>
    </row>
    <row r="1064" spans="1:21" x14ac:dyDescent="0.2">
      <c r="A1064" s="267" t="s">
        <v>1314</v>
      </c>
      <c r="B1064" s="269" t="s">
        <v>3392</v>
      </c>
      <c r="C1064" s="269" t="s">
        <v>1677</v>
      </c>
      <c r="D1064" s="279">
        <v>17</v>
      </c>
      <c r="E1064" s="284" t="s">
        <v>74</v>
      </c>
      <c r="F1064" s="263" t="str">
        <f t="shared" si="64"/>
        <v xml:space="preserve"> </v>
      </c>
      <c r="G1064" s="275" t="s">
        <v>139</v>
      </c>
      <c r="H1064" s="275"/>
      <c r="I1064" s="263" t="str">
        <f t="shared" si="65"/>
        <v xml:space="preserve"> </v>
      </c>
      <c r="J1064" s="272" t="str">
        <f>IF(D1064&gt;=('28 Populations and thresholds'!$I$44),"YES"," ")</f>
        <v>YES</v>
      </c>
      <c r="K1064" s="272" t="str">
        <f>IF(J1064="YES"," ",IF(D1064&gt;=('28 Populations and thresholds'!$I$44)*0.25,"YES"))</f>
        <v xml:space="preserve"> </v>
      </c>
      <c r="L1064" s="272" t="b">
        <f>OR('28 Populations and thresholds'!$J$44="CR",'28 Populations and thresholds'!$J$44="EN",'28 Populations and thresholds'!$J$44="VU")</f>
        <v>0</v>
      </c>
      <c r="M1064" s="273">
        <f>D1064/'28 Populations and thresholds'!$H$44</f>
        <v>3.4000000000000002E-2</v>
      </c>
      <c r="N1064" s="263" t="str">
        <f t="shared" si="66"/>
        <v xml:space="preserve"> </v>
      </c>
      <c r="O1064" s="282"/>
      <c r="P1064" s="263" t="str">
        <f t="shared" si="67"/>
        <v xml:space="preserve"> </v>
      </c>
    </row>
    <row r="1065" spans="1:21" x14ac:dyDescent="0.2">
      <c r="A1065" s="275" t="s">
        <v>1314</v>
      </c>
      <c r="B1065" s="269" t="s">
        <v>3392</v>
      </c>
      <c r="C1065" s="269" t="s">
        <v>3781</v>
      </c>
      <c r="D1065" s="291">
        <v>2105</v>
      </c>
      <c r="E1065" s="281">
        <v>40483</v>
      </c>
      <c r="F1065" s="263" t="str">
        <f t="shared" si="64"/>
        <v xml:space="preserve"> </v>
      </c>
      <c r="G1065" s="275"/>
      <c r="H1065" s="269" t="s">
        <v>4415</v>
      </c>
      <c r="I1065" s="263" t="str">
        <f t="shared" si="65"/>
        <v xml:space="preserve"> </v>
      </c>
      <c r="J1065" s="272" t="str">
        <f>IF(D1065&gt;=('28 Populations and thresholds'!$I$220),"YES"," ")</f>
        <v>YES</v>
      </c>
      <c r="K1065" s="272" t="str">
        <f>IF(J1065="YES"," ",IF(D1065&gt;=('28 Populations and thresholds'!$I$220)*0.25,"YES"))</f>
        <v xml:space="preserve"> </v>
      </c>
      <c r="L1065" s="272" t="b">
        <f>OR('28 Populations and thresholds'!$J$220="CR",'28 Populations and thresholds'!$J$220="EN",'28 Populations and thresholds'!$J$220="VU")</f>
        <v>0</v>
      </c>
      <c r="M1065" s="273">
        <f>D1065/'28 Populations and thresholds'!$H$220</f>
        <v>2.1049978950021049E-3</v>
      </c>
      <c r="N1065" s="263" t="str">
        <f t="shared" si="66"/>
        <v xml:space="preserve"> </v>
      </c>
      <c r="O1065" s="275"/>
      <c r="P1065" s="263" t="str">
        <f t="shared" si="67"/>
        <v xml:space="preserve"> </v>
      </c>
    </row>
    <row r="1066" spans="1:21" x14ac:dyDescent="0.2">
      <c r="A1066" s="275" t="s">
        <v>1314</v>
      </c>
      <c r="B1066" s="269" t="s">
        <v>3392</v>
      </c>
      <c r="C1066" s="278" t="s">
        <v>3471</v>
      </c>
      <c r="D1066" s="291">
        <v>904</v>
      </c>
      <c r="E1066" s="281">
        <v>37987</v>
      </c>
      <c r="F1066" s="263" t="str">
        <f t="shared" si="64"/>
        <v xml:space="preserve"> </v>
      </c>
      <c r="G1066" s="275"/>
      <c r="H1066" s="269" t="s">
        <v>4415</v>
      </c>
      <c r="I1066" s="263" t="str">
        <f t="shared" si="65"/>
        <v xml:space="preserve"> </v>
      </c>
      <c r="J1066" s="272" t="str">
        <f>IF(D1066&gt;=(('28 Populations and thresholds'!$I$183)+('28 Populations and thresholds'!$I$184)+('28 Populations and thresholds'!$I$185)),"YES"," ")</f>
        <v>YES</v>
      </c>
      <c r="K1066" s="272" t="str">
        <f>IF(J1066="YES"," ",IF(D1066&gt;=(('28 Populations and thresholds'!$I$183)+('28 Populations and thresholds'!$I$184)+('28 Populations and thresholds'!$I$185))*0.25,"YES"))</f>
        <v xml:space="preserve"> </v>
      </c>
      <c r="L1066" s="272" t="b">
        <f>OR('28 Populations and thresholds'!$J$183="CR",'28 Populations and thresholds'!$J$183="EN",'28 Populations and thresholds'!$J$183="VU")</f>
        <v>0</v>
      </c>
      <c r="M1066" s="273">
        <f>D1066/(('28 Populations and thresholds'!$H$183)+('28 Populations and thresholds'!$H$184)+('28 Populations and thresholds'!$H$185))</f>
        <v>3.0133333333333331E-3</v>
      </c>
      <c r="N1066" s="263" t="str">
        <f t="shared" si="66"/>
        <v xml:space="preserve"> </v>
      </c>
      <c r="O1066" s="275" t="s">
        <v>4568</v>
      </c>
      <c r="P1066" s="263" t="str">
        <f t="shared" si="67"/>
        <v xml:space="preserve"> </v>
      </c>
    </row>
    <row r="1067" spans="1:21" x14ac:dyDescent="0.2">
      <c r="A1067" s="267" t="s">
        <v>1314</v>
      </c>
      <c r="B1067" s="269" t="s">
        <v>3392</v>
      </c>
      <c r="C1067" s="269" t="s">
        <v>3482</v>
      </c>
      <c r="D1067" s="279">
        <v>12788</v>
      </c>
      <c r="E1067" s="274">
        <v>2007</v>
      </c>
      <c r="F1067" s="263" t="str">
        <f t="shared" si="64"/>
        <v xml:space="preserve"> </v>
      </c>
      <c r="G1067" s="275" t="s">
        <v>139</v>
      </c>
      <c r="H1067" s="275" t="s">
        <v>3388</v>
      </c>
      <c r="I1067" s="263" t="str">
        <f t="shared" si="65"/>
        <v xml:space="preserve"> </v>
      </c>
      <c r="J1067" s="272" t="str">
        <f>IF(D1067&gt;=(('28 Populations and thresholds'!$I$205)+('28 Populations and thresholds'!$I$206)+('28 Populations and thresholds'!$I$207)+('28 Populations and thresholds'!$I$208)),"YES"," ")</f>
        <v>YES</v>
      </c>
      <c r="K1067" s="272" t="str">
        <f>IF(J1067="YES"," ",IF(D1067&gt;=(('28 Populations and thresholds'!$I$205)+('28 Populations and thresholds'!$I$206)+('28 Populations and thresholds'!$I$207)+('28 Populations and thresholds'!$I$208))*0.25,"YES"))</f>
        <v xml:space="preserve"> </v>
      </c>
      <c r="L1067" s="272" t="b">
        <f>OR('28 Populations and thresholds'!$J$206="CR",'28 Populations and thresholds'!$J$206="EN",'28 Populations and thresholds'!$J$206="VU")</f>
        <v>0</v>
      </c>
      <c r="M1067" s="273">
        <f>D1067/(('28 Populations and thresholds'!$H$205)+('28 Populations and thresholds'!$H$206)+('28 Populations and thresholds'!$H$207)+('28 Populations and thresholds'!$H$208))</f>
        <v>4.7807394668959585E-3</v>
      </c>
      <c r="N1067" s="263" t="str">
        <f t="shared" si="66"/>
        <v xml:space="preserve"> </v>
      </c>
      <c r="O1067" s="275" t="s">
        <v>4568</v>
      </c>
      <c r="P1067" s="263" t="str">
        <f t="shared" si="67"/>
        <v xml:space="preserve"> </v>
      </c>
    </row>
    <row r="1068" spans="1:21" x14ac:dyDescent="0.2">
      <c r="A1068" s="275" t="s">
        <v>1314</v>
      </c>
      <c r="B1068" s="269" t="s">
        <v>3392</v>
      </c>
      <c r="C1068" s="269" t="s">
        <v>1693</v>
      </c>
      <c r="D1068" s="279">
        <v>1672</v>
      </c>
      <c r="E1068" s="284" t="s">
        <v>1598</v>
      </c>
      <c r="F1068" s="263" t="str">
        <f t="shared" si="64"/>
        <v xml:space="preserve"> </v>
      </c>
      <c r="G1068" s="275" t="s">
        <v>139</v>
      </c>
      <c r="H1068" s="275"/>
      <c r="I1068" s="263" t="str">
        <f t="shared" si="65"/>
        <v xml:space="preserve"> </v>
      </c>
      <c r="J1068" s="272" t="str">
        <f>IF(D1068&gt;=('28 Populations and thresholds'!$I$50),"YES"," ")</f>
        <v>YES</v>
      </c>
      <c r="K1068" s="272" t="str">
        <f>IF(J1068="YES"," ",IF(D1068&gt;=('28 Populations and thresholds'!$I$50)*0.25,"YES"))</f>
        <v xml:space="preserve"> </v>
      </c>
      <c r="L1068" s="272" t="b">
        <f>OR('28 Populations and thresholds'!$J$50="CR",'28 Populations and thresholds'!$J$50="EN",'28 Populations and thresholds'!$J$50="VU")</f>
        <v>0</v>
      </c>
      <c r="M1068" s="273">
        <f>D1068/'28 Populations and thresholds'!$H$50</f>
        <v>0.16719999999999999</v>
      </c>
      <c r="N1068" s="263" t="str">
        <f t="shared" si="66"/>
        <v xml:space="preserve"> </v>
      </c>
      <c r="O1068" s="275"/>
      <c r="P1068" s="263" t="str">
        <f t="shared" si="67"/>
        <v xml:space="preserve"> </v>
      </c>
    </row>
    <row r="1069" spans="1:21" x14ac:dyDescent="0.2">
      <c r="A1069" s="275" t="s">
        <v>1314</v>
      </c>
      <c r="B1069" s="269" t="s">
        <v>3392</v>
      </c>
      <c r="C1069" s="269" t="s">
        <v>3589</v>
      </c>
      <c r="D1069" s="279">
        <v>17800</v>
      </c>
      <c r="E1069" s="274">
        <v>2006</v>
      </c>
      <c r="F1069" s="263" t="str">
        <f t="shared" si="64"/>
        <v xml:space="preserve"> </v>
      </c>
      <c r="G1069" s="275" t="s">
        <v>139</v>
      </c>
      <c r="H1069" s="275" t="s">
        <v>3388</v>
      </c>
      <c r="I1069" s="263" t="str">
        <f t="shared" si="65"/>
        <v xml:space="preserve"> </v>
      </c>
      <c r="J1069" s="272" t="str">
        <f>IF(D1069&gt;=('28 Populations and thresholds'!$I$84),"YES"," ")</f>
        <v>YES</v>
      </c>
      <c r="K1069" s="272" t="str">
        <f>IF(J1069="YES"," ",IF(D1069&gt;=('28 Populations and thresholds'!$I$84)*0.25,"YES"))</f>
        <v xml:space="preserve"> </v>
      </c>
      <c r="L1069" s="272" t="b">
        <f>OR('28 Populations and thresholds'!$J$84="CR",'28 Populations and thresholds'!$J$84="EN",'28 Populations and thresholds'!$J$84="VU")</f>
        <v>0</v>
      </c>
      <c r="M1069" s="273">
        <f>D1069/'28 Populations and thresholds'!$H$84</f>
        <v>1.78E-2</v>
      </c>
      <c r="N1069" s="263" t="str">
        <f t="shared" si="66"/>
        <v xml:space="preserve"> </v>
      </c>
      <c r="O1069" s="275"/>
      <c r="P1069" s="263" t="str">
        <f t="shared" si="67"/>
        <v xml:space="preserve"> </v>
      </c>
    </row>
    <row r="1070" spans="1:21" x14ac:dyDescent="0.2">
      <c r="A1070" s="275" t="s">
        <v>1314</v>
      </c>
      <c r="B1070" s="269" t="s">
        <v>3392</v>
      </c>
      <c r="C1070" s="269" t="s">
        <v>3590</v>
      </c>
      <c r="D1070" s="291">
        <v>7365</v>
      </c>
      <c r="E1070" s="281">
        <v>39845</v>
      </c>
      <c r="F1070" s="263" t="str">
        <f t="shared" si="64"/>
        <v xml:space="preserve"> </v>
      </c>
      <c r="G1070" s="275"/>
      <c r="H1070" s="269" t="s">
        <v>4415</v>
      </c>
      <c r="I1070" s="263" t="str">
        <f t="shared" si="65"/>
        <v xml:space="preserve"> </v>
      </c>
      <c r="J1070" s="272" t="str">
        <f>IF(D1070&gt;=('28 Populations and thresholds'!$I$85),"YES"," ")</f>
        <v>YES</v>
      </c>
      <c r="K1070" s="272" t="str">
        <f>IF(J1070="YES"," ",IF(D1070&gt;=('28 Populations and thresholds'!$I$85)*0.25,"YES"))</f>
        <v xml:space="preserve"> </v>
      </c>
      <c r="L1070" s="272" t="b">
        <f>OR('28 Populations and thresholds'!$J$85="CR",'28 Populations and thresholds'!$J$85="EN",'28 Populations and thresholds'!$J$85="VU")</f>
        <v>0</v>
      </c>
      <c r="M1070" s="273">
        <f>D1070/'28 Populations and thresholds'!$H$85</f>
        <v>8.275280898876404E-2</v>
      </c>
      <c r="N1070" s="263" t="str">
        <f t="shared" si="66"/>
        <v xml:space="preserve"> </v>
      </c>
      <c r="O1070" s="275"/>
      <c r="P1070" s="263" t="str">
        <f t="shared" si="67"/>
        <v xml:space="preserve"> </v>
      </c>
    </row>
    <row r="1071" spans="1:21" x14ac:dyDescent="0.2">
      <c r="A1071" s="275" t="s">
        <v>1314</v>
      </c>
      <c r="B1071" s="269" t="s">
        <v>3392</v>
      </c>
      <c r="C1071" s="269" t="s">
        <v>1625</v>
      </c>
      <c r="D1071" s="291">
        <v>1043</v>
      </c>
      <c r="E1071" s="281">
        <v>39479</v>
      </c>
      <c r="F1071" s="263" t="str">
        <f t="shared" si="64"/>
        <v xml:space="preserve"> </v>
      </c>
      <c r="G1071" s="275"/>
      <c r="H1071" s="269" t="s">
        <v>4415</v>
      </c>
      <c r="I1071" s="263" t="str">
        <f t="shared" si="65"/>
        <v xml:space="preserve"> </v>
      </c>
      <c r="J1071" s="272" t="str">
        <f>IF(D1071&gt;=('28 Populations and thresholds'!$I$11),"YES"," ")</f>
        <v>YES</v>
      </c>
      <c r="K1071" s="272" t="str">
        <f>IF(J1071="YES"," ",IF(D1071&gt;=('28 Populations and thresholds'!$I$11)*0.25,"YES"))</f>
        <v xml:space="preserve"> </v>
      </c>
      <c r="L1071" s="272" t="b">
        <f>OR('28 Populations and thresholds'!$J$11="CR",'28 Populations and thresholds'!$J$11="EN",'28 Populations and thresholds'!$J$11="VU")</f>
        <v>0</v>
      </c>
      <c r="M1071" s="273">
        <f>D1071/'28 Populations and thresholds'!$H$11</f>
        <v>1.043E-2</v>
      </c>
      <c r="N1071" s="263" t="str">
        <f t="shared" si="66"/>
        <v xml:space="preserve"> </v>
      </c>
      <c r="O1071" s="275"/>
      <c r="P1071" s="263" t="str">
        <f t="shared" si="67"/>
        <v xml:space="preserve"> </v>
      </c>
    </row>
    <row r="1072" spans="1:21" x14ac:dyDescent="0.2">
      <c r="A1072" s="275" t="s">
        <v>1314</v>
      </c>
      <c r="B1072" s="269" t="s">
        <v>3392</v>
      </c>
      <c r="C1072" s="269" t="s">
        <v>1607</v>
      </c>
      <c r="D1072" s="291">
        <v>304</v>
      </c>
      <c r="E1072" s="281">
        <v>39845</v>
      </c>
      <c r="F1072" s="263" t="str">
        <f t="shared" si="64"/>
        <v xml:space="preserve"> </v>
      </c>
      <c r="G1072" s="275"/>
      <c r="H1072" s="269" t="s">
        <v>4415</v>
      </c>
      <c r="I1072" s="263" t="str">
        <f t="shared" si="65"/>
        <v xml:space="preserve"> </v>
      </c>
      <c r="J1072" s="272" t="str">
        <f>IF(D1072&gt;=('28 Populations and thresholds'!$I$6),"YES"," ")</f>
        <v>YES</v>
      </c>
      <c r="K1072" s="272" t="str">
        <f>IF(J1072="YES"," ",IF(D1072&gt;=('28 Populations and thresholds'!$I$6)*0.25,"YES"))</f>
        <v xml:space="preserve"> </v>
      </c>
      <c r="L1072" s="272" t="b">
        <f>OR('28 Populations and thresholds'!$J$6="CR",'28 Populations and thresholds'!$J$6="EN",'28 Populations and thresholds'!$J$6="VU")</f>
        <v>0</v>
      </c>
      <c r="M1072" s="273">
        <f>D1072/'28 Populations and thresholds'!$H$6</f>
        <v>6.0800000000000003E-3</v>
      </c>
      <c r="N1072" s="263" t="str">
        <f t="shared" si="66"/>
        <v xml:space="preserve"> </v>
      </c>
      <c r="O1072" s="275"/>
      <c r="P1072" s="263" t="str">
        <f t="shared" si="67"/>
        <v xml:space="preserve"> </v>
      </c>
    </row>
    <row r="1073" spans="1:21" x14ac:dyDescent="0.2">
      <c r="A1073" s="275" t="s">
        <v>1314</v>
      </c>
      <c r="B1073" s="269" t="s">
        <v>3392</v>
      </c>
      <c r="C1073" s="269" t="s">
        <v>3717</v>
      </c>
      <c r="D1073" s="291">
        <v>572</v>
      </c>
      <c r="E1073" s="281">
        <v>39845</v>
      </c>
      <c r="F1073" s="263" t="str">
        <f t="shared" si="64"/>
        <v xml:space="preserve"> </v>
      </c>
      <c r="G1073" s="275"/>
      <c r="H1073" s="269" t="s">
        <v>4415</v>
      </c>
      <c r="I1073" s="263" t="str">
        <f t="shared" si="65"/>
        <v xml:space="preserve"> </v>
      </c>
      <c r="J1073" s="272" t="str">
        <f>IF(D1073&gt;=('28 Populations and thresholds'!$I$16),"YES"," ")</f>
        <v>YES</v>
      </c>
      <c r="K1073" s="272" t="str">
        <f>IF(J1073="YES"," ",IF(D1073&gt;=('28 Populations and thresholds'!$I$16)*0.25,"YES"))</f>
        <v xml:space="preserve"> </v>
      </c>
      <c r="L1073" s="272" t="b">
        <f>OR('28 Populations and thresholds'!$J$16="CR",'28 Populations and thresholds'!$J$16="EN",'28 Populations and thresholds'!$J$16="VU")</f>
        <v>0</v>
      </c>
      <c r="M1073" s="273">
        <f>D1073/'28 Populations and thresholds'!$H$16</f>
        <v>5.7200000000000003E-3</v>
      </c>
      <c r="N1073" s="263" t="str">
        <f t="shared" si="66"/>
        <v xml:space="preserve"> </v>
      </c>
      <c r="O1073" s="275"/>
      <c r="P1073" s="263" t="str">
        <f t="shared" si="67"/>
        <v xml:space="preserve"> </v>
      </c>
    </row>
    <row r="1074" spans="1:21" x14ac:dyDescent="0.2">
      <c r="A1074" s="275" t="s">
        <v>1314</v>
      </c>
      <c r="B1074" s="269" t="s">
        <v>3392</v>
      </c>
      <c r="C1074" s="269" t="s">
        <v>3655</v>
      </c>
      <c r="D1074" s="291">
        <v>11796</v>
      </c>
      <c r="E1074" s="281">
        <v>40148</v>
      </c>
      <c r="F1074" s="263" t="str">
        <f t="shared" si="64"/>
        <v xml:space="preserve"> </v>
      </c>
      <c r="G1074" s="275"/>
      <c r="H1074" s="269" t="s">
        <v>4415</v>
      </c>
      <c r="I1074" s="263" t="str">
        <f t="shared" si="65"/>
        <v xml:space="preserve"> </v>
      </c>
      <c r="J1074" s="272" t="str">
        <f>IF(D1074&gt;=('28 Populations and thresholds'!$I$66),"YES"," ")</f>
        <v>YES</v>
      </c>
      <c r="K1074" s="272" t="str">
        <f>IF(J1074="YES"," ",IF(D1074&gt;=('28 Populations and thresholds'!$I$66)*0.25,"YES"))</f>
        <v xml:space="preserve"> </v>
      </c>
      <c r="L1074" s="272" t="b">
        <f>OR('28 Populations and thresholds'!$J$66="CR",'28 Populations and thresholds'!$J$66="EN",'28 Populations and thresholds'!$J$66="VU")</f>
        <v>0</v>
      </c>
      <c r="M1074" s="273">
        <f>D1074/'28 Populations and thresholds'!$H$66</f>
        <v>0.65171270718232044</v>
      </c>
      <c r="N1074" s="263" t="str">
        <f t="shared" si="66"/>
        <v xml:space="preserve"> </v>
      </c>
      <c r="O1074" s="275"/>
      <c r="P1074" s="263" t="str">
        <f t="shared" si="67"/>
        <v xml:space="preserve"> </v>
      </c>
    </row>
    <row r="1075" spans="1:21" x14ac:dyDescent="0.2">
      <c r="A1075" s="275" t="s">
        <v>1314</v>
      </c>
      <c r="B1075" s="269" t="s">
        <v>3392</v>
      </c>
      <c r="C1075" s="269" t="s">
        <v>3391</v>
      </c>
      <c r="D1075" s="279">
        <v>462</v>
      </c>
      <c r="E1075" s="274">
        <v>1994</v>
      </c>
      <c r="F1075" s="263" t="str">
        <f t="shared" si="64"/>
        <v xml:space="preserve"> </v>
      </c>
      <c r="G1075" s="275" t="s">
        <v>139</v>
      </c>
      <c r="H1075" s="275" t="s">
        <v>3388</v>
      </c>
      <c r="I1075" s="263" t="str">
        <f t="shared" si="65"/>
        <v xml:space="preserve"> </v>
      </c>
      <c r="J1075" s="272" t="str">
        <f>IF(D1075&gt;=('28 Populations and thresholds'!$I$121),"YES"," ")</f>
        <v>YES</v>
      </c>
      <c r="K1075" s="272" t="str">
        <f>IF(J1075="YES"," ",IF(D1075&gt;=('28 Populations and thresholds'!$I$121)*0.25,"YES"))</f>
        <v xml:space="preserve"> </v>
      </c>
      <c r="L1075" s="272" t="b">
        <f>OR('28 Populations and thresholds'!$J$121="CR",'28 Populations and thresholds'!$J$121="EN",'28 Populations and thresholds'!$J$121="VU")</f>
        <v>1</v>
      </c>
      <c r="M1075" s="273">
        <f>D1075/'28 Populations and thresholds'!$H$121</f>
        <v>0.4017391304347826</v>
      </c>
      <c r="N1075" s="263" t="str">
        <f t="shared" si="66"/>
        <v xml:space="preserve"> </v>
      </c>
      <c r="O1075" s="282"/>
      <c r="P1075" s="263" t="str">
        <f t="shared" si="67"/>
        <v xml:space="preserve"> </v>
      </c>
    </row>
    <row r="1076" spans="1:21" x14ac:dyDescent="0.2">
      <c r="A1076" s="275" t="s">
        <v>1314</v>
      </c>
      <c r="B1076" s="269" t="s">
        <v>3392</v>
      </c>
      <c r="C1076" s="269" t="s">
        <v>1636</v>
      </c>
      <c r="D1076" s="279">
        <v>1000</v>
      </c>
      <c r="E1076" s="299">
        <v>2002</v>
      </c>
      <c r="F1076" s="263" t="str">
        <f t="shared" si="64"/>
        <v xml:space="preserve"> </v>
      </c>
      <c r="G1076" s="275" t="s">
        <v>139</v>
      </c>
      <c r="H1076" s="275"/>
      <c r="I1076" s="263" t="str">
        <f t="shared" si="65"/>
        <v xml:space="preserve"> </v>
      </c>
      <c r="J1076" s="272" t="str">
        <f>IF(D1076&gt;=('28 Populations and thresholds'!$I$18),"YES"," ")</f>
        <v>YES</v>
      </c>
      <c r="K1076" s="272" t="str">
        <f>IF(J1076="YES"," ",IF(D1076&gt;=('28 Populations and thresholds'!$I$18)*0.25,"YES"))</f>
        <v xml:space="preserve"> </v>
      </c>
      <c r="L1076" s="272" t="b">
        <f>OR('28 Populations and thresholds'!$J$18="CR",'28 Populations and thresholds'!$J$18="EN",'28 Populations and thresholds'!$J$18="VU")</f>
        <v>0</v>
      </c>
      <c r="M1076" s="273">
        <f>D1076/'28 Populations and thresholds'!$H$18</f>
        <v>0.01</v>
      </c>
      <c r="N1076" s="263" t="str">
        <f t="shared" si="66"/>
        <v xml:space="preserve"> </v>
      </c>
      <c r="O1076" s="275"/>
      <c r="P1076" s="263" t="str">
        <f t="shared" si="67"/>
        <v xml:space="preserve"> </v>
      </c>
    </row>
    <row r="1077" spans="1:21" x14ac:dyDescent="0.2">
      <c r="A1077" s="275" t="s">
        <v>1314</v>
      </c>
      <c r="B1077" s="269" t="s">
        <v>3392</v>
      </c>
      <c r="C1077" s="269" t="s">
        <v>3729</v>
      </c>
      <c r="D1077" s="291">
        <v>529</v>
      </c>
      <c r="E1077" s="281">
        <v>40210</v>
      </c>
      <c r="F1077" s="263" t="str">
        <f t="shared" si="64"/>
        <v xml:space="preserve"> </v>
      </c>
      <c r="G1077" s="275"/>
      <c r="H1077" s="269" t="s">
        <v>4415</v>
      </c>
      <c r="I1077" s="263" t="str">
        <f t="shared" si="65"/>
        <v xml:space="preserve"> </v>
      </c>
      <c r="J1077" s="272" t="str">
        <f>IF(D1077&gt;=('28 Populations and thresholds'!$I$69),"YES"," ")</f>
        <v>YES</v>
      </c>
      <c r="K1077" s="272" t="str">
        <f>IF(J1077="YES"," ",IF(D1077&gt;=('28 Populations and thresholds'!$I$69)*0.25,"YES"))</f>
        <v xml:space="preserve"> </v>
      </c>
      <c r="L1077" s="272" t="b">
        <f>OR('28 Populations and thresholds'!$J$69="CR",'28 Populations and thresholds'!$J$69="EN",'28 Populations and thresholds'!$J$69="VU")</f>
        <v>1</v>
      </c>
      <c r="M1077" s="273">
        <f>D1077/'28 Populations and thresholds'!$H$69</f>
        <v>1.8892857142857142E-2</v>
      </c>
      <c r="N1077" s="263" t="str">
        <f t="shared" si="66"/>
        <v xml:space="preserve"> </v>
      </c>
      <c r="O1077" s="275"/>
      <c r="P1077" s="263" t="str">
        <f t="shared" si="67"/>
        <v xml:space="preserve"> </v>
      </c>
    </row>
    <row r="1078" spans="1:21" x14ac:dyDescent="0.2">
      <c r="A1078" s="275" t="s">
        <v>1314</v>
      </c>
      <c r="B1078" s="269" t="s">
        <v>3392</v>
      </c>
      <c r="C1078" s="269" t="s">
        <v>3744</v>
      </c>
      <c r="D1078" s="291">
        <v>1186</v>
      </c>
      <c r="E1078" s="281">
        <v>40148</v>
      </c>
      <c r="F1078" s="263" t="str">
        <f t="shared" si="64"/>
        <v xml:space="preserve"> </v>
      </c>
      <c r="G1078" s="275"/>
      <c r="H1078" s="269" t="s">
        <v>4415</v>
      </c>
      <c r="I1078" s="263" t="str">
        <f t="shared" si="65"/>
        <v xml:space="preserve"> </v>
      </c>
      <c r="J1078" s="272" t="str">
        <f>IF(D1078&gt;=('28 Populations and thresholds'!$I$150),"YES"," ")</f>
        <v>YES</v>
      </c>
      <c r="K1078" s="272" t="str">
        <f>IF(J1078="YES"," ",IF(D1078&gt;=('28 Populations and thresholds'!$I$150)*0.25,"YES"))</f>
        <v xml:space="preserve"> </v>
      </c>
      <c r="L1078" s="272" t="b">
        <f>OR('28 Populations and thresholds'!$J$150="CR",'28 Populations and thresholds'!$J$150="EN",'28 Populations and thresholds'!$J$150="VU")</f>
        <v>0</v>
      </c>
      <c r="M1078" s="273">
        <f>D1078/'28 Populations and thresholds'!$H$150</f>
        <v>1.186E-3</v>
      </c>
      <c r="N1078" s="263" t="str">
        <f t="shared" si="66"/>
        <v xml:space="preserve"> </v>
      </c>
      <c r="O1078" s="275"/>
      <c r="P1078" s="263" t="str">
        <f t="shared" si="67"/>
        <v xml:space="preserve"> </v>
      </c>
    </row>
    <row r="1079" spans="1:21" x14ac:dyDescent="0.2">
      <c r="A1079" s="275" t="s">
        <v>1314</v>
      </c>
      <c r="B1079" s="269" t="s">
        <v>3392</v>
      </c>
      <c r="C1079" s="269" t="s">
        <v>3607</v>
      </c>
      <c r="D1079" s="279">
        <v>5550</v>
      </c>
      <c r="E1079" s="274">
        <v>2006</v>
      </c>
      <c r="F1079" s="263" t="str">
        <f t="shared" si="64"/>
        <v xml:space="preserve"> </v>
      </c>
      <c r="G1079" s="275" t="s">
        <v>139</v>
      </c>
      <c r="H1079" s="275" t="s">
        <v>3388</v>
      </c>
      <c r="I1079" s="263" t="str">
        <f t="shared" si="65"/>
        <v xml:space="preserve"> </v>
      </c>
      <c r="J1079" s="272" t="str">
        <f>IF(D1079&gt;=('28 Populations and thresholds'!$I$92),"YES"," ")</f>
        <v>YES</v>
      </c>
      <c r="K1079" s="272" t="str">
        <f>IF(J1079="YES"," ",IF(D1079&gt;=('28 Populations and thresholds'!$I$92)*0.25,"YES"))</f>
        <v xml:space="preserve"> </v>
      </c>
      <c r="L1079" s="272" t="b">
        <f>OR('28 Populations and thresholds'!$J$92="CR",'28 Populations and thresholds'!$J$92="EN",'28 Populations and thresholds'!$J$92="VU")</f>
        <v>0</v>
      </c>
      <c r="M1079" s="273">
        <f>D1079/'28 Populations and thresholds'!$H$92</f>
        <v>1.8499999999999999E-2</v>
      </c>
      <c r="N1079" s="263" t="str">
        <f t="shared" si="66"/>
        <v xml:space="preserve"> </v>
      </c>
      <c r="O1079" s="269"/>
      <c r="P1079" s="263" t="str">
        <f t="shared" si="67"/>
        <v xml:space="preserve"> </v>
      </c>
    </row>
    <row r="1080" spans="1:21" x14ac:dyDescent="0.2">
      <c r="A1080" s="275" t="s">
        <v>1314</v>
      </c>
      <c r="B1080" s="269" t="s">
        <v>3392</v>
      </c>
      <c r="C1080" s="280" t="s">
        <v>3723</v>
      </c>
      <c r="D1080" s="279">
        <v>250</v>
      </c>
      <c r="E1080" s="284" t="s">
        <v>218</v>
      </c>
      <c r="F1080" s="263" t="str">
        <f t="shared" si="64"/>
        <v xml:space="preserve"> </v>
      </c>
      <c r="G1080" s="275" t="s">
        <v>139</v>
      </c>
      <c r="H1080" s="275"/>
      <c r="I1080" s="263" t="str">
        <f t="shared" si="65"/>
        <v xml:space="preserve"> </v>
      </c>
      <c r="J1080" s="272" t="str">
        <f>IF(D1080&gt;=('28 Populations and thresholds'!$I$45),"YES"," ")</f>
        <v>YES</v>
      </c>
      <c r="K1080" s="272" t="str">
        <f>IF(J1080="YES"," ",IF(D1080&gt;=('28 Populations and thresholds'!$I$45)*0.25,"YES"))</f>
        <v xml:space="preserve"> </v>
      </c>
      <c r="L1080" s="272" t="b">
        <f>OR('28 Populations and thresholds'!$J$45="CR",'28 Populations and thresholds'!$J$45="EN",'28 Populations and thresholds'!$J$45="VU")</f>
        <v>1</v>
      </c>
      <c r="M1080" s="273">
        <f>D1080/'28 Populations and thresholds'!$H$45</f>
        <v>8.3333333333333329E-2</v>
      </c>
      <c r="N1080" s="263" t="str">
        <f t="shared" si="66"/>
        <v xml:space="preserve"> </v>
      </c>
      <c r="O1080" s="275"/>
      <c r="P1080" s="263" t="str">
        <f t="shared" si="67"/>
        <v xml:space="preserve"> </v>
      </c>
      <c r="Q1080" s="4"/>
      <c r="R1080" s="4"/>
      <c r="S1080" s="4"/>
      <c r="T1080" s="4"/>
    </row>
    <row r="1081" spans="1:21" x14ac:dyDescent="0.2">
      <c r="A1081" s="275" t="s">
        <v>1314</v>
      </c>
      <c r="B1081" s="269" t="s">
        <v>3392</v>
      </c>
      <c r="C1081" s="269" t="s">
        <v>3448</v>
      </c>
      <c r="D1081" s="291">
        <v>1221</v>
      </c>
      <c r="E1081" s="281">
        <v>40575</v>
      </c>
      <c r="F1081" s="263" t="str">
        <f t="shared" si="64"/>
        <v xml:space="preserve"> </v>
      </c>
      <c r="G1081" s="275"/>
      <c r="H1081" s="269" t="s">
        <v>4415</v>
      </c>
      <c r="I1081" s="263" t="str">
        <f t="shared" si="65"/>
        <v xml:space="preserve"> </v>
      </c>
      <c r="J1081" s="272" t="str">
        <f>IF(D1081&gt;=('28 Populations and thresholds'!$I$147),"YES"," ")</f>
        <v>YES</v>
      </c>
      <c r="K1081" s="272" t="str">
        <f>IF(J1081="YES"," ",IF(D1081&gt;=('28 Populations and thresholds'!$I$147)*0.25,"YES"))</f>
        <v xml:space="preserve"> </v>
      </c>
      <c r="L1081" s="272" t="b">
        <f>OR('28 Populations and thresholds'!$J$147="CR",'28 Populations and thresholds'!$J$147="EN",'28 Populations and thresholds'!$J$147="VU")</f>
        <v>0</v>
      </c>
      <c r="M1081" s="273">
        <f>D1081/'28 Populations and thresholds'!$H$147</f>
        <v>1.221E-2</v>
      </c>
      <c r="N1081" s="263" t="str">
        <f t="shared" si="66"/>
        <v xml:space="preserve"> </v>
      </c>
      <c r="O1081" s="275"/>
      <c r="P1081" s="263" t="str">
        <f t="shared" si="67"/>
        <v xml:space="preserve"> </v>
      </c>
    </row>
    <row r="1082" spans="1:21" x14ac:dyDescent="0.2">
      <c r="A1082" s="275" t="s">
        <v>1314</v>
      </c>
      <c r="B1082" s="269" t="s">
        <v>3392</v>
      </c>
      <c r="C1082" s="269" t="s">
        <v>3411</v>
      </c>
      <c r="D1082" s="279">
        <v>66</v>
      </c>
      <c r="E1082" s="274">
        <v>1994</v>
      </c>
      <c r="F1082" s="263" t="str">
        <f t="shared" si="64"/>
        <v xml:space="preserve"> </v>
      </c>
      <c r="G1082" s="275" t="s">
        <v>139</v>
      </c>
      <c r="H1082" s="275" t="s">
        <v>3388</v>
      </c>
      <c r="I1082" s="263" t="str">
        <f t="shared" si="65"/>
        <v xml:space="preserve"> </v>
      </c>
      <c r="J1082" s="272" t="str">
        <f>IF(D1082&gt;=('28 Populations and thresholds'!$I$114),"YES"," ")</f>
        <v>YES</v>
      </c>
      <c r="K1082" s="272" t="str">
        <f>IF(J1082="YES"," ",IF(D1082&gt;=('28 Populations and thresholds'!$I$114)*0.25,"YES"))</f>
        <v xml:space="preserve"> </v>
      </c>
      <c r="L1082" s="272" t="b">
        <f>OR('28 Populations and thresholds'!$J$114="CR",'28 Populations and thresholds'!$J$114="EN",'28 Populations and thresholds'!$J$114="VU")</f>
        <v>1</v>
      </c>
      <c r="M1082" s="273">
        <f>D1082/'28 Populations and thresholds'!$H$114</f>
        <v>1.7368421052631578E-2</v>
      </c>
      <c r="N1082" s="263" t="str">
        <f t="shared" si="66"/>
        <v xml:space="preserve"> </v>
      </c>
      <c r="O1082" s="282"/>
      <c r="P1082" s="263" t="str">
        <f t="shared" si="67"/>
        <v xml:space="preserve"> </v>
      </c>
      <c r="Q1082" s="4"/>
      <c r="R1082" s="4"/>
      <c r="S1082" s="4"/>
      <c r="T1082" s="4"/>
      <c r="U1082" s="4"/>
    </row>
    <row r="1083" spans="1:21" x14ac:dyDescent="0.2">
      <c r="A1083" s="275" t="s">
        <v>1314</v>
      </c>
      <c r="B1083" s="269" t="s">
        <v>3392</v>
      </c>
      <c r="C1083" s="280" t="s">
        <v>3644</v>
      </c>
      <c r="D1083" s="279">
        <v>302</v>
      </c>
      <c r="E1083" s="274">
        <v>2006</v>
      </c>
      <c r="F1083" s="263" t="str">
        <f t="shared" si="64"/>
        <v xml:space="preserve"> </v>
      </c>
      <c r="G1083" s="275" t="s">
        <v>139</v>
      </c>
      <c r="H1083" s="275" t="s">
        <v>3388</v>
      </c>
      <c r="I1083" s="263" t="str">
        <f t="shared" si="65"/>
        <v xml:space="preserve"> </v>
      </c>
      <c r="J1083" s="272" t="str">
        <f>IF(D1083&gt;=('28 Populations and thresholds'!$I$109),"YES"," ")</f>
        <v>YES</v>
      </c>
      <c r="K1083" s="272" t="str">
        <f>IF(J1083="YES"," ",IF(D1083&gt;=('28 Populations and thresholds'!$I$109)*0.25,"YES"))</f>
        <v xml:space="preserve"> </v>
      </c>
      <c r="L1083" s="272" t="b">
        <f>OR('28 Populations and thresholds'!$J$109="CR",'28 Populations and thresholds'!$J$109="EN",'28 Populations and thresholds'!$J$109="VU")</f>
        <v>0</v>
      </c>
      <c r="M1083" s="273">
        <f>D1083/'28 Populations and thresholds'!$H$109</f>
        <v>1.208E-2</v>
      </c>
      <c r="N1083" s="263" t="str">
        <f t="shared" si="66"/>
        <v xml:space="preserve"> </v>
      </c>
      <c r="O1083" s="269"/>
      <c r="P1083" s="263" t="str">
        <f t="shared" si="67"/>
        <v xml:space="preserve"> </v>
      </c>
      <c r="Q1083" s="4"/>
      <c r="R1083" s="4"/>
      <c r="S1083" s="4"/>
      <c r="T1083" s="4"/>
      <c r="U1083" s="4"/>
    </row>
    <row r="1084" spans="1:21" x14ac:dyDescent="0.2">
      <c r="A1084" s="275" t="s">
        <v>1314</v>
      </c>
      <c r="B1084" s="269" t="s">
        <v>3392</v>
      </c>
      <c r="C1084" s="269" t="s">
        <v>3759</v>
      </c>
      <c r="D1084" s="291">
        <v>1301</v>
      </c>
      <c r="E1084" s="281">
        <v>40148</v>
      </c>
      <c r="F1084" s="263" t="str">
        <f t="shared" si="64"/>
        <v xml:space="preserve"> </v>
      </c>
      <c r="G1084" s="275"/>
      <c r="H1084" s="269" t="s">
        <v>4415</v>
      </c>
      <c r="I1084" s="263" t="str">
        <f t="shared" si="65"/>
        <v xml:space="preserve"> </v>
      </c>
      <c r="J1084" s="272" t="str">
        <f>IF(D1084&gt;=('28 Populations and thresholds'!$I$182),"YES"," ")</f>
        <v>YES</v>
      </c>
      <c r="K1084" s="272" t="str">
        <f>IF(J1084="YES"," ",IF(D1084&gt;=('28 Populations and thresholds'!$I$182)*0.25,"YES"))</f>
        <v xml:space="preserve"> </v>
      </c>
      <c r="L1084" s="272" t="b">
        <f>OR('28 Populations and thresholds'!$J$182="CR",'28 Populations and thresholds'!$J$182="EN",'28 Populations and thresholds'!$J$182="VU")</f>
        <v>0</v>
      </c>
      <c r="M1084" s="273">
        <f>D1084/'28 Populations and thresholds'!$H$182</f>
        <v>5.2040000000000003E-2</v>
      </c>
      <c r="N1084" s="263" t="str">
        <f t="shared" si="66"/>
        <v xml:space="preserve"> </v>
      </c>
      <c r="O1084" s="275"/>
      <c r="P1084" s="263" t="str">
        <f t="shared" si="67"/>
        <v xml:space="preserve"> </v>
      </c>
      <c r="Q1084" s="4"/>
      <c r="R1084" s="4"/>
      <c r="S1084" s="4"/>
      <c r="T1084" s="4"/>
      <c r="U1084" s="4"/>
    </row>
    <row r="1085" spans="1:21" x14ac:dyDescent="0.2">
      <c r="A1085" s="275" t="s">
        <v>1314</v>
      </c>
      <c r="B1085" s="269" t="s">
        <v>3392</v>
      </c>
      <c r="C1085" s="280" t="s">
        <v>3540</v>
      </c>
      <c r="D1085" s="279">
        <v>24211</v>
      </c>
      <c r="E1085" s="274">
        <v>2005</v>
      </c>
      <c r="F1085" s="263" t="str">
        <f t="shared" si="64"/>
        <v xml:space="preserve"> </v>
      </c>
      <c r="G1085" s="275" t="s">
        <v>139</v>
      </c>
      <c r="H1085" s="275" t="s">
        <v>3388</v>
      </c>
      <c r="I1085" s="263" t="str">
        <f t="shared" si="65"/>
        <v xml:space="preserve"> </v>
      </c>
      <c r="J1085" s="272" t="str">
        <f>IF(D1085&gt;=('28 Populations and thresholds'!$I$60),"YES"," ")</f>
        <v>YES</v>
      </c>
      <c r="K1085" s="272" t="str">
        <f>IF(J1085="YES"," ",IF(D1085&gt;=('28 Populations and thresholds'!$I$60)*0.25,"YES"))</f>
        <v xml:space="preserve"> </v>
      </c>
      <c r="L1085" s="272" t="b">
        <f>OR('28 Populations and thresholds'!$J$60="CR",'28 Populations and thresholds'!$J$60="EN",'28 Populations and thresholds'!$J$60="VU")</f>
        <v>1</v>
      </c>
      <c r="M1085" s="273">
        <f>D1085/'28 Populations and thresholds'!$H$60</f>
        <v>0.3103974358974359</v>
      </c>
      <c r="N1085" s="263" t="str">
        <f t="shared" si="66"/>
        <v xml:space="preserve"> </v>
      </c>
      <c r="O1085" s="275"/>
      <c r="P1085" s="263" t="str">
        <f t="shared" si="67"/>
        <v xml:space="preserve"> </v>
      </c>
      <c r="Q1085" s="4"/>
      <c r="R1085" s="4"/>
      <c r="S1085" s="4"/>
      <c r="T1085" s="4"/>
      <c r="U1085" s="4"/>
    </row>
    <row r="1086" spans="1:21" x14ac:dyDescent="0.2">
      <c r="A1086" s="275" t="s">
        <v>1314</v>
      </c>
      <c r="B1086" s="269" t="s">
        <v>3392</v>
      </c>
      <c r="C1086" s="269" t="s">
        <v>3528</v>
      </c>
      <c r="D1086" s="279">
        <v>5429</v>
      </c>
      <c r="E1086" s="274">
        <v>2005</v>
      </c>
      <c r="F1086" s="263" t="str">
        <f t="shared" si="64"/>
        <v xml:space="preserve"> </v>
      </c>
      <c r="G1086" s="275" t="s">
        <v>139</v>
      </c>
      <c r="H1086" s="275" t="s">
        <v>3388</v>
      </c>
      <c r="I1086" s="263" t="str">
        <f t="shared" si="65"/>
        <v xml:space="preserve"> </v>
      </c>
      <c r="J1086" s="272" t="str">
        <f>IF(D1086&gt;=('28 Populations and thresholds'!$I$59),"YES"," ")</f>
        <v>YES</v>
      </c>
      <c r="K1086" s="272" t="str">
        <f>IF(J1086="YES"," ",IF(D1086&gt;=('28 Populations and thresholds'!$I$59)*0.25,"YES"))</f>
        <v xml:space="preserve"> </v>
      </c>
      <c r="L1086" s="272" t="b">
        <f>OR('28 Populations and thresholds'!$J$59="CR",'28 Populations and thresholds'!$J$59="EN",'28 Populations and thresholds'!$J$59="VU")</f>
        <v>0</v>
      </c>
      <c r="M1086" s="273">
        <f>D1086/'28 Populations and thresholds'!$H$59</f>
        <v>4.9354545454545456E-2</v>
      </c>
      <c r="N1086" s="263" t="str">
        <f t="shared" si="66"/>
        <v xml:space="preserve"> </v>
      </c>
      <c r="O1086" s="269"/>
      <c r="P1086" s="263" t="str">
        <f t="shared" si="67"/>
        <v xml:space="preserve"> </v>
      </c>
    </row>
    <row r="1087" spans="1:21" x14ac:dyDescent="0.2">
      <c r="A1087" s="275" t="s">
        <v>1314</v>
      </c>
      <c r="B1087" s="269" t="s">
        <v>3392</v>
      </c>
      <c r="C1087" s="269" t="s">
        <v>3401</v>
      </c>
      <c r="D1087" s="279">
        <v>424</v>
      </c>
      <c r="E1087" s="281">
        <v>34001</v>
      </c>
      <c r="F1087" s="263" t="str">
        <f t="shared" si="64"/>
        <v xml:space="preserve"> </v>
      </c>
      <c r="G1087" s="275"/>
      <c r="H1087" s="275" t="s">
        <v>4019</v>
      </c>
      <c r="I1087" s="263" t="str">
        <f t="shared" si="65"/>
        <v xml:space="preserve"> </v>
      </c>
      <c r="J1087" s="272" t="str">
        <f>IF(D1087&gt;=('28 Populations and thresholds'!$I$117),"YES"," ")</f>
        <v>YES</v>
      </c>
      <c r="K1087" s="272" t="str">
        <f>IF(J1087="YES"," ",IF(D1087&gt;=('28 Populations and thresholds'!$I$117)*0.25,"YES"))</f>
        <v xml:space="preserve"> </v>
      </c>
      <c r="L1087" s="272" t="b">
        <f>OR('28 Populations and thresholds'!$J$117="CR",'28 Populations and thresholds'!$J$117="EN",'28 Populations and thresholds'!$J$117="VU")</f>
        <v>1</v>
      </c>
      <c r="M1087" s="273">
        <f>D1087/'28 Populations and thresholds'!$H$117</f>
        <v>0.28266666666666668</v>
      </c>
      <c r="N1087" s="263" t="str">
        <f t="shared" si="66"/>
        <v xml:space="preserve"> </v>
      </c>
      <c r="O1087" s="282"/>
      <c r="P1087" s="263" t="str">
        <f t="shared" si="67"/>
        <v xml:space="preserve"> </v>
      </c>
    </row>
    <row r="1088" spans="1:21" x14ac:dyDescent="0.2">
      <c r="A1088" s="12" t="s">
        <v>1314</v>
      </c>
      <c r="B1088" s="9" t="s">
        <v>4421</v>
      </c>
      <c r="C1088" s="4" t="s">
        <v>3781</v>
      </c>
      <c r="D1088" s="5">
        <v>2700</v>
      </c>
      <c r="E1088" s="148">
        <v>38749</v>
      </c>
      <c r="F1088" s="263" t="str">
        <f t="shared" si="64"/>
        <v xml:space="preserve"> </v>
      </c>
      <c r="H1088" s="13" t="s">
        <v>4415</v>
      </c>
      <c r="I1088" s="263" t="str">
        <f t="shared" si="65"/>
        <v xml:space="preserve"> </v>
      </c>
      <c r="J1088" s="38" t="str">
        <f>IF(D1088&gt;=('28 Populations and thresholds'!$I$220),"YES"," ")</f>
        <v>YES</v>
      </c>
      <c r="K1088" s="38" t="str">
        <f>IF(J1088="YES"," ",IF(D1088&gt;=('28 Populations and thresholds'!$I$220)*0.25,"YES"))</f>
        <v xml:space="preserve"> </v>
      </c>
      <c r="L1088" s="38" t="b">
        <f>OR('28 Populations and thresholds'!$J$220="CR",'28 Populations and thresholds'!$J$220="EN",'28 Populations and thresholds'!$J$220="VU")</f>
        <v>0</v>
      </c>
      <c r="M1088" s="75">
        <f>D1088/'28 Populations and thresholds'!$H$220</f>
        <v>2.6999973000027002E-3</v>
      </c>
      <c r="N1088" s="263" t="str">
        <f t="shared" si="66"/>
        <v xml:space="preserve"> </v>
      </c>
      <c r="P1088" s="263" t="str">
        <f t="shared" si="67"/>
        <v xml:space="preserve"> </v>
      </c>
    </row>
    <row r="1089" spans="1:21" x14ac:dyDescent="0.2">
      <c r="A1089" s="275" t="s">
        <v>1314</v>
      </c>
      <c r="B1089" s="277" t="s">
        <v>4402</v>
      </c>
      <c r="C1089" s="278" t="s">
        <v>1696</v>
      </c>
      <c r="D1089" s="279">
        <v>96</v>
      </c>
      <c r="E1089" s="284" t="s">
        <v>4398</v>
      </c>
      <c r="F1089" s="263" t="str">
        <f t="shared" ref="F1089:F1152" si="68">" "</f>
        <v xml:space="preserve"> </v>
      </c>
      <c r="G1089" s="275"/>
      <c r="H1089" s="275" t="s">
        <v>4392</v>
      </c>
      <c r="I1089" s="263" t="str">
        <f t="shared" ref="I1089:I1152" si="69">" "</f>
        <v xml:space="preserve"> </v>
      </c>
      <c r="J1089" s="272" t="str">
        <f>IF(D1089&gt;=('28 Populations and thresholds'!$I$51),"YES"," ")</f>
        <v>YES</v>
      </c>
      <c r="K1089" s="272"/>
      <c r="L1089" s="272" t="b">
        <f>OR('28 Populations and thresholds'!$J$51="CR",'28 Populations and thresholds'!$J$51="EN",'28 Populations and thresholds'!$J$51="VU")</f>
        <v>1</v>
      </c>
      <c r="M1089" s="273">
        <f>D1089/'28 Populations and thresholds'!$H$51</f>
        <v>3.5555555555555556E-2</v>
      </c>
      <c r="N1089" s="263" t="str">
        <f t="shared" ref="N1089:N1152" si="70">" "</f>
        <v xml:space="preserve"> </v>
      </c>
      <c r="O1089" s="275"/>
      <c r="P1089" s="263" t="str">
        <f t="shared" ref="P1089:P1152" si="71">" "</f>
        <v xml:space="preserve"> </v>
      </c>
    </row>
    <row r="1090" spans="1:21" x14ac:dyDescent="0.2">
      <c r="A1090" s="275" t="s">
        <v>1314</v>
      </c>
      <c r="B1090" s="277" t="s">
        <v>4402</v>
      </c>
      <c r="C1090" s="278" t="s">
        <v>3761</v>
      </c>
      <c r="D1090" s="279">
        <v>1215</v>
      </c>
      <c r="E1090" s="284" t="s">
        <v>4398</v>
      </c>
      <c r="F1090" s="263" t="str">
        <f t="shared" si="68"/>
        <v xml:space="preserve"> </v>
      </c>
      <c r="G1090" s="275"/>
      <c r="H1090" s="275" t="s">
        <v>4392</v>
      </c>
      <c r="I1090" s="263" t="str">
        <f t="shared" si="69"/>
        <v xml:space="preserve"> </v>
      </c>
      <c r="J1090" s="272" t="str">
        <f>IF(D1090&gt;=('28 Populations and thresholds'!$I$187),"YES"," ")</f>
        <v>YES</v>
      </c>
      <c r="K1090" s="272" t="str">
        <f>IF(J1090="YES"," ",IF(D1090&gt;=('28 Populations and thresholds'!$I$187)*0.25,"YES"))</f>
        <v xml:space="preserve"> </v>
      </c>
      <c r="L1090" s="272" t="b">
        <f>OR('28 Populations and thresholds'!$J$187="CR",'28 Populations and thresholds'!$J$187="EN",'28 Populations and thresholds'!$J$187="VU")</f>
        <v>0</v>
      </c>
      <c r="M1090" s="273">
        <f>D1090/'28 Populations and thresholds'!$H$187</f>
        <v>1.2149999999999999E-2</v>
      </c>
      <c r="N1090" s="263" t="str">
        <f t="shared" si="70"/>
        <v xml:space="preserve"> </v>
      </c>
      <c r="O1090" s="275"/>
      <c r="P1090" s="263" t="str">
        <f t="shared" si="71"/>
        <v xml:space="preserve"> </v>
      </c>
    </row>
    <row r="1091" spans="1:21" x14ac:dyDescent="0.2">
      <c r="A1091" s="275" t="s">
        <v>1314</v>
      </c>
      <c r="B1091" s="277" t="s">
        <v>4402</v>
      </c>
      <c r="C1091" s="278" t="s">
        <v>3471</v>
      </c>
      <c r="D1091" s="279">
        <v>2832</v>
      </c>
      <c r="E1091" s="284" t="s">
        <v>4398</v>
      </c>
      <c r="F1091" s="263" t="str">
        <f t="shared" si="68"/>
        <v xml:space="preserve"> </v>
      </c>
      <c r="G1091" s="275"/>
      <c r="H1091" s="275" t="s">
        <v>4392</v>
      </c>
      <c r="I1091" s="263" t="str">
        <f t="shared" si="69"/>
        <v xml:space="preserve"> </v>
      </c>
      <c r="J1091" s="272" t="str">
        <f>IF(D1091&gt;=(('28 Populations and thresholds'!$I$183)+('28 Populations and thresholds'!$I$184)+('28 Populations and thresholds'!$I$185)),"YES"," ")</f>
        <v>YES</v>
      </c>
      <c r="K1091" s="272" t="str">
        <f>IF(J1091="YES"," ",IF(D1091&gt;=(('28 Populations and thresholds'!$I$183)+('28 Populations and thresholds'!$I$184)+('28 Populations and thresholds'!$I$185))*0.25,"YES"))</f>
        <v xml:space="preserve"> </v>
      </c>
      <c r="L1091" s="272" t="b">
        <f>OR('28 Populations and thresholds'!$J$183="CR",'28 Populations and thresholds'!$J$183="EN",'28 Populations and thresholds'!$J$183="VU")</f>
        <v>0</v>
      </c>
      <c r="M1091" s="273">
        <f>D1091/(('28 Populations and thresholds'!$H$183)+('28 Populations and thresholds'!$H$184)+('28 Populations and thresholds'!$H$185))</f>
        <v>9.4400000000000005E-3</v>
      </c>
      <c r="N1091" s="263" t="str">
        <f t="shared" si="70"/>
        <v xml:space="preserve"> </v>
      </c>
      <c r="O1091" s="275" t="s">
        <v>4568</v>
      </c>
      <c r="P1091" s="263" t="str">
        <f t="shared" si="71"/>
        <v xml:space="preserve"> </v>
      </c>
    </row>
    <row r="1092" spans="1:21" x14ac:dyDescent="0.2">
      <c r="A1092" s="275" t="s">
        <v>1314</v>
      </c>
      <c r="B1092" s="277" t="s">
        <v>4402</v>
      </c>
      <c r="C1092" s="278" t="s">
        <v>1625</v>
      </c>
      <c r="D1092" s="279">
        <v>2492</v>
      </c>
      <c r="E1092" s="284" t="s">
        <v>4398</v>
      </c>
      <c r="F1092" s="263" t="str">
        <f t="shared" si="68"/>
        <v xml:space="preserve"> </v>
      </c>
      <c r="G1092" s="275"/>
      <c r="H1092" s="275" t="s">
        <v>4392</v>
      </c>
      <c r="I1092" s="263" t="str">
        <f t="shared" si="69"/>
        <v xml:space="preserve"> </v>
      </c>
      <c r="J1092" s="272" t="str">
        <f>IF(D1092&gt;=('28 Populations and thresholds'!$I$11),"YES"," ")</f>
        <v>YES</v>
      </c>
      <c r="K1092" s="272" t="str">
        <f>IF(J1092="YES"," ",IF(D1092&gt;=('28 Populations and thresholds'!$I$11)*0.25,"YES"))</f>
        <v xml:space="preserve"> </v>
      </c>
      <c r="L1092" s="272" t="b">
        <f>OR('28 Populations and thresholds'!$J$11="CR",'28 Populations and thresholds'!$J$11="EN",'28 Populations and thresholds'!$J$11="VU")</f>
        <v>0</v>
      </c>
      <c r="M1092" s="273">
        <f>D1092/'28 Populations and thresholds'!$H$11</f>
        <v>2.4920000000000001E-2</v>
      </c>
      <c r="N1092" s="263" t="str">
        <f t="shared" si="70"/>
        <v xml:space="preserve"> </v>
      </c>
      <c r="O1092" s="275"/>
      <c r="P1092" s="263" t="str">
        <f t="shared" si="71"/>
        <v xml:space="preserve"> </v>
      </c>
    </row>
    <row r="1093" spans="1:21" x14ac:dyDescent="0.2">
      <c r="A1093" s="275" t="s">
        <v>1314</v>
      </c>
      <c r="B1093" s="277" t="s">
        <v>4402</v>
      </c>
      <c r="C1093" s="278" t="s">
        <v>3616</v>
      </c>
      <c r="D1093" s="279">
        <v>12520</v>
      </c>
      <c r="E1093" s="284" t="s">
        <v>4398</v>
      </c>
      <c r="F1093" s="263" t="str">
        <f t="shared" si="68"/>
        <v xml:space="preserve"> </v>
      </c>
      <c r="G1093" s="275"/>
      <c r="H1093" s="275" t="s">
        <v>4392</v>
      </c>
      <c r="I1093" s="263" t="str">
        <f t="shared" si="69"/>
        <v xml:space="preserve"> </v>
      </c>
      <c r="J1093" s="272" t="str">
        <f>IF(D1093&gt;=('28 Populations and thresholds'!$I$94),"YES"," ")</f>
        <v>YES</v>
      </c>
      <c r="K1093" s="272" t="str">
        <f>IF(J1093="YES"," ",IF(D1093&gt;=('28 Populations and thresholds'!$I$94)*0.25,"YES"))</f>
        <v xml:space="preserve"> </v>
      </c>
      <c r="L1093" s="272" t="b">
        <f>OR('28 Populations and thresholds'!$J$94="CR",'28 Populations and thresholds'!$J$94="EN",'28 Populations and thresholds'!$J$94="VU")</f>
        <v>0</v>
      </c>
      <c r="M1093" s="273">
        <f>D1093/'28 Populations and thresholds'!$H$94</f>
        <v>2.504E-2</v>
      </c>
      <c r="N1093" s="263" t="str">
        <f t="shared" si="70"/>
        <v xml:space="preserve"> </v>
      </c>
      <c r="O1093" s="275"/>
      <c r="P1093" s="263" t="str">
        <f t="shared" si="71"/>
        <v xml:space="preserve"> </v>
      </c>
    </row>
    <row r="1094" spans="1:21" x14ac:dyDescent="0.2">
      <c r="A1094" s="275" t="s">
        <v>1314</v>
      </c>
      <c r="B1094" s="277" t="s">
        <v>4402</v>
      </c>
      <c r="C1094" s="278" t="s">
        <v>3448</v>
      </c>
      <c r="D1094" s="279">
        <v>9627</v>
      </c>
      <c r="E1094" s="284" t="s">
        <v>4398</v>
      </c>
      <c r="F1094" s="263" t="str">
        <f t="shared" si="68"/>
        <v xml:space="preserve"> </v>
      </c>
      <c r="G1094" s="275"/>
      <c r="H1094" s="275" t="s">
        <v>4392</v>
      </c>
      <c r="I1094" s="263" t="str">
        <f t="shared" si="69"/>
        <v xml:space="preserve"> </v>
      </c>
      <c r="J1094" s="272" t="str">
        <f>IF(D1094&gt;=('28 Populations and thresholds'!$I$147),"YES"," ")</f>
        <v>YES</v>
      </c>
      <c r="K1094" s="272" t="str">
        <f>IF(J1094="YES"," ",IF(D1094&gt;=('28 Populations and thresholds'!$I$147)*0.25,"YES"))</f>
        <v xml:space="preserve"> </v>
      </c>
      <c r="L1094" s="272" t="b">
        <f>OR('28 Populations and thresholds'!$J$147="CR",'28 Populations and thresholds'!$J$147="EN",'28 Populations and thresholds'!$J$147="VU")</f>
        <v>0</v>
      </c>
      <c r="M1094" s="273">
        <f>D1094/'28 Populations and thresholds'!$H$147</f>
        <v>9.6269999999999994E-2</v>
      </c>
      <c r="N1094" s="263" t="str">
        <f t="shared" si="70"/>
        <v xml:space="preserve"> </v>
      </c>
      <c r="O1094" s="275"/>
      <c r="P1094" s="263" t="str">
        <f t="shared" si="71"/>
        <v xml:space="preserve"> </v>
      </c>
    </row>
    <row r="1095" spans="1:21" x14ac:dyDescent="0.2">
      <c r="A1095" s="143" t="s">
        <v>1314</v>
      </c>
      <c r="B1095" s="40" t="s">
        <v>1374</v>
      </c>
      <c r="C1095" s="4" t="s">
        <v>3666</v>
      </c>
      <c r="D1095" s="41">
        <v>3536</v>
      </c>
      <c r="E1095" s="47" t="s">
        <v>1333</v>
      </c>
      <c r="F1095" s="263" t="str">
        <f t="shared" si="68"/>
        <v xml:space="preserve"> </v>
      </c>
      <c r="G1095" s="143" t="s">
        <v>15</v>
      </c>
      <c r="H1095" s="143" t="s">
        <v>1315</v>
      </c>
      <c r="I1095" s="263" t="str">
        <f t="shared" si="69"/>
        <v xml:space="preserve"> </v>
      </c>
      <c r="J1095" s="38" t="str">
        <f>IF(D1095&gt;=(('28 Populations and thresholds'!$I$62)+('28 Populations and thresholds'!$I$63)+('28 Populations and thresholds'!$I$65)),"YES"," ")</f>
        <v>YES</v>
      </c>
      <c r="K1095" s="38" t="str">
        <f>IF(J1095="YES"," ",IF(D1095&gt;=(('28 Populations and thresholds'!$I$62)+('28 Populations and thresholds'!$I$63)+('28 Populations and thresholds'!$I$65))*0.25,"YES"))</f>
        <v xml:space="preserve"> </v>
      </c>
      <c r="L1095" s="38" t="b">
        <f>OR('28 Populations and thresholds'!$J$62="CR",'28 Populations and thresholds'!$J$62="EN",'28 Populations and thresholds'!$J$62="VU")</f>
        <v>0</v>
      </c>
      <c r="M1095" s="75">
        <f>D1095/(('28 Populations and thresholds'!$H$62)+('28 Populations and thresholds'!$H$63)+('28 Populations and thresholds'!$H$65))</f>
        <v>2.0205714285714285E-2</v>
      </c>
      <c r="N1095" s="263" t="str">
        <f t="shared" si="70"/>
        <v xml:space="preserve"> </v>
      </c>
      <c r="O1095" s="12" t="s">
        <v>4550</v>
      </c>
      <c r="P1095" s="263" t="str">
        <f t="shared" si="71"/>
        <v xml:space="preserve"> </v>
      </c>
    </row>
    <row r="1096" spans="1:21" x14ac:dyDescent="0.2">
      <c r="A1096" s="143" t="s">
        <v>1314</v>
      </c>
      <c r="B1096" s="40" t="s">
        <v>1374</v>
      </c>
      <c r="C1096" s="4" t="s">
        <v>3652</v>
      </c>
      <c r="D1096" s="41">
        <v>1380</v>
      </c>
      <c r="E1096" s="47" t="s">
        <v>1354</v>
      </c>
      <c r="F1096" s="263" t="str">
        <f t="shared" si="68"/>
        <v xml:space="preserve"> </v>
      </c>
      <c r="G1096" s="143" t="s">
        <v>15</v>
      </c>
      <c r="H1096" s="143" t="s">
        <v>1315</v>
      </c>
      <c r="I1096" s="263" t="str">
        <f t="shared" si="69"/>
        <v xml:space="preserve"> </v>
      </c>
      <c r="J1096" s="38" t="str">
        <f>IF(D1096&gt;=('28 Populations and thresholds'!$I$112),"YES"," ")</f>
        <v>YES</v>
      </c>
      <c r="K1096" s="38" t="str">
        <f>IF(J1096="YES"," ",IF(D1096&gt;=('28 Populations and thresholds'!$I$112)*0.25,"YES"))</f>
        <v xml:space="preserve"> </v>
      </c>
      <c r="L1096" s="38" t="b">
        <f>OR('28 Populations and thresholds'!$J$112="CR",'28 Populations and thresholds'!$J$112="EN",'28 Populations and thresholds'!$J$112="VU")</f>
        <v>0</v>
      </c>
      <c r="M1096" s="75">
        <f>D1096/'28 Populations and thresholds'!$H$112</f>
        <v>1.38E-2</v>
      </c>
      <c r="N1096" s="263" t="str">
        <f t="shared" si="70"/>
        <v xml:space="preserve"> </v>
      </c>
      <c r="O1096" s="9"/>
      <c r="P1096" s="263" t="str">
        <f t="shared" si="71"/>
        <v xml:space="preserve"> </v>
      </c>
    </row>
    <row r="1097" spans="1:21" x14ac:dyDescent="0.2">
      <c r="A1097" s="143" t="s">
        <v>1314</v>
      </c>
      <c r="B1097" s="40" t="s">
        <v>1374</v>
      </c>
      <c r="C1097" s="4" t="s">
        <v>3564</v>
      </c>
      <c r="D1097" s="45">
        <v>3100</v>
      </c>
      <c r="E1097" s="47" t="s">
        <v>1332</v>
      </c>
      <c r="F1097" s="263" t="str">
        <f t="shared" si="68"/>
        <v xml:space="preserve"> </v>
      </c>
      <c r="G1097" s="143" t="s">
        <v>15</v>
      </c>
      <c r="H1097" s="143" t="s">
        <v>1315</v>
      </c>
      <c r="I1097" s="263" t="str">
        <f t="shared" si="69"/>
        <v xml:space="preserve"> </v>
      </c>
      <c r="J1097" s="38" t="str">
        <f>IF(D1097&gt;=('28 Populations and thresholds'!$I$79),"YES"," ")</f>
        <v>YES</v>
      </c>
      <c r="K1097" s="38" t="str">
        <f>IF(J1097="YES"," ",IF(D1097&gt;=('28 Populations and thresholds'!$I$79)*0.25,"YES"))</f>
        <v xml:space="preserve"> </v>
      </c>
      <c r="L1097" s="38" t="b">
        <f>OR('28 Populations and thresholds'!$J$79="CR",'28 Populations and thresholds'!$J$79="EN",'28 Populations and thresholds'!$J$79="VU")</f>
        <v>0</v>
      </c>
      <c r="M1097" s="75">
        <f>D1097/'28 Populations and thresholds'!$H$79</f>
        <v>2.0666666666666667E-2</v>
      </c>
      <c r="N1097" s="263" t="str">
        <f t="shared" si="70"/>
        <v xml:space="preserve"> </v>
      </c>
      <c r="O1097" s="9"/>
      <c r="P1097" s="263" t="str">
        <f t="shared" si="71"/>
        <v xml:space="preserve"> </v>
      </c>
    </row>
    <row r="1098" spans="1:21" x14ac:dyDescent="0.2">
      <c r="A1098" s="143" t="s">
        <v>1314</v>
      </c>
      <c r="B1098" s="40" t="s">
        <v>1374</v>
      </c>
      <c r="C1098" s="4" t="s">
        <v>3589</v>
      </c>
      <c r="D1098" s="41">
        <v>41850</v>
      </c>
      <c r="E1098" s="47" t="s">
        <v>1332</v>
      </c>
      <c r="F1098" s="263" t="str">
        <f t="shared" si="68"/>
        <v xml:space="preserve"> </v>
      </c>
      <c r="G1098" s="143" t="s">
        <v>15</v>
      </c>
      <c r="H1098" s="143" t="s">
        <v>1315</v>
      </c>
      <c r="I1098" s="263" t="str">
        <f t="shared" si="69"/>
        <v xml:space="preserve"> </v>
      </c>
      <c r="J1098" s="38" t="str">
        <f>IF(D1098&gt;=('28 Populations and thresholds'!$I$84),"YES"," ")</f>
        <v>YES</v>
      </c>
      <c r="K1098" s="38" t="str">
        <f>IF(J1098="YES"," ",IF(D1098&gt;=('28 Populations and thresholds'!$I$84)*0.25,"YES"))</f>
        <v xml:space="preserve"> </v>
      </c>
      <c r="L1098" s="38" t="b">
        <f>OR('28 Populations and thresholds'!$J$84="CR",'28 Populations and thresholds'!$J$84="EN",'28 Populations and thresholds'!$J$84="VU")</f>
        <v>0</v>
      </c>
      <c r="M1098" s="75">
        <f>D1098/'28 Populations and thresholds'!$H$84</f>
        <v>4.1849999999999998E-2</v>
      </c>
      <c r="N1098" s="263" t="str">
        <f t="shared" si="70"/>
        <v xml:space="preserve"> </v>
      </c>
      <c r="O1098" s="9"/>
      <c r="P1098" s="263" t="str">
        <f t="shared" si="71"/>
        <v xml:space="preserve"> </v>
      </c>
    </row>
    <row r="1099" spans="1:21" x14ac:dyDescent="0.2">
      <c r="A1099" s="143" t="s">
        <v>1314</v>
      </c>
      <c r="B1099" s="40" t="s">
        <v>1374</v>
      </c>
      <c r="C1099" s="4" t="s">
        <v>3590</v>
      </c>
      <c r="D1099" s="41">
        <v>6832</v>
      </c>
      <c r="E1099" s="47" t="s">
        <v>1332</v>
      </c>
      <c r="F1099" s="263" t="str">
        <f t="shared" si="68"/>
        <v xml:space="preserve"> </v>
      </c>
      <c r="G1099" s="143" t="s">
        <v>15</v>
      </c>
      <c r="H1099" s="143" t="s">
        <v>1315</v>
      </c>
      <c r="I1099" s="263" t="str">
        <f t="shared" si="69"/>
        <v xml:space="preserve"> </v>
      </c>
      <c r="J1099" s="38" t="str">
        <f>IF(D1099&gt;=('28 Populations and thresholds'!$I$85),"YES"," ")</f>
        <v>YES</v>
      </c>
      <c r="K1099" s="38" t="str">
        <f>IF(J1099="YES"," ",IF(D1099&gt;=('28 Populations and thresholds'!$I$85)*0.25,"YES"))</f>
        <v xml:space="preserve"> </v>
      </c>
      <c r="L1099" s="38" t="b">
        <f>OR('28 Populations and thresholds'!$J$85="CR",'28 Populations and thresholds'!$J$85="EN",'28 Populations and thresholds'!$J$85="VU")</f>
        <v>0</v>
      </c>
      <c r="M1099" s="75">
        <f>D1099/'28 Populations and thresholds'!$H$85</f>
        <v>7.676404494382022E-2</v>
      </c>
      <c r="N1099" s="263" t="str">
        <f t="shared" si="70"/>
        <v xml:space="preserve"> </v>
      </c>
      <c r="O1099" s="9"/>
      <c r="P1099" s="263" t="str">
        <f t="shared" si="71"/>
        <v xml:space="preserve"> </v>
      </c>
    </row>
    <row r="1100" spans="1:21" x14ac:dyDescent="0.2">
      <c r="A1100" s="143" t="s">
        <v>1314</v>
      </c>
      <c r="B1100" s="40" t="s">
        <v>1374</v>
      </c>
      <c r="C1100" s="4" t="s">
        <v>3544</v>
      </c>
      <c r="D1100" s="41">
        <v>1300</v>
      </c>
      <c r="E1100" s="47" t="s">
        <v>1341</v>
      </c>
      <c r="F1100" s="263" t="str">
        <f t="shared" si="68"/>
        <v xml:space="preserve"> </v>
      </c>
      <c r="G1100" s="143" t="s">
        <v>15</v>
      </c>
      <c r="H1100" s="143" t="s">
        <v>1315</v>
      </c>
      <c r="I1100" s="263" t="str">
        <f t="shared" si="69"/>
        <v xml:space="preserve"> </v>
      </c>
      <c r="J1100" s="38" t="str">
        <f>IF(D1100&gt;=('28 Populations and thresholds'!$I$70),"YES"," ")</f>
        <v>YES</v>
      </c>
      <c r="K1100" s="38" t="str">
        <f>IF(J1100="YES"," ",IF(D1100&gt;=('28 Populations and thresholds'!$I$70)*0.25,"YES"))</f>
        <v xml:space="preserve"> </v>
      </c>
      <c r="L1100" s="38" t="b">
        <f>OR('28 Populations and thresholds'!$J$70="CR",'28 Populations and thresholds'!$J$70="EN",'28 Populations and thresholds'!$J$70="VU")</f>
        <v>0</v>
      </c>
      <c r="M1100" s="75">
        <f>D1100/'28 Populations and thresholds'!$H$70</f>
        <v>1.2999999999999999E-2</v>
      </c>
      <c r="N1100" s="263" t="str">
        <f t="shared" si="70"/>
        <v xml:space="preserve"> </v>
      </c>
      <c r="O1100" s="9"/>
      <c r="P1100" s="263" t="str">
        <f t="shared" si="71"/>
        <v xml:space="preserve"> </v>
      </c>
    </row>
    <row r="1101" spans="1:21" x14ac:dyDescent="0.2">
      <c r="A1101" s="143" t="s">
        <v>1314</v>
      </c>
      <c r="B1101" s="40" t="s">
        <v>1374</v>
      </c>
      <c r="C1101" s="4" t="s">
        <v>3607</v>
      </c>
      <c r="D1101" s="45">
        <v>9300</v>
      </c>
      <c r="E1101" s="47" t="s">
        <v>1332</v>
      </c>
      <c r="F1101" s="263" t="str">
        <f t="shared" si="68"/>
        <v xml:space="preserve"> </v>
      </c>
      <c r="G1101" s="143" t="s">
        <v>15</v>
      </c>
      <c r="H1101" s="143" t="s">
        <v>1315</v>
      </c>
      <c r="I1101" s="263" t="str">
        <f t="shared" si="69"/>
        <v xml:space="preserve"> </v>
      </c>
      <c r="J1101" s="38" t="str">
        <f>IF(D1101&gt;=('28 Populations and thresholds'!$I$92),"YES"," ")</f>
        <v>YES</v>
      </c>
      <c r="K1101" s="38" t="str">
        <f>IF(J1101="YES"," ",IF(D1101&gt;=('28 Populations and thresholds'!$I$92)*0.25,"YES"))</f>
        <v xml:space="preserve"> </v>
      </c>
      <c r="L1101" s="38" t="b">
        <f>OR('28 Populations and thresholds'!$J$92="CR",'28 Populations and thresholds'!$J$92="EN",'28 Populations and thresholds'!$J$92="VU")</f>
        <v>0</v>
      </c>
      <c r="M1101" s="75">
        <f>D1101/'28 Populations and thresholds'!$H$92</f>
        <v>3.1E-2</v>
      </c>
      <c r="N1101" s="263" t="str">
        <f t="shared" si="70"/>
        <v xml:space="preserve"> </v>
      </c>
      <c r="O1101" s="9"/>
      <c r="P1101" s="263" t="str">
        <f t="shared" si="71"/>
        <v xml:space="preserve"> </v>
      </c>
    </row>
    <row r="1102" spans="1:21" x14ac:dyDescent="0.2">
      <c r="A1102" s="143" t="s">
        <v>1314</v>
      </c>
      <c r="B1102" s="40" t="s">
        <v>1374</v>
      </c>
      <c r="C1102" s="4" t="s">
        <v>3616</v>
      </c>
      <c r="D1102" s="41">
        <v>13950</v>
      </c>
      <c r="E1102" s="47" t="s">
        <v>1332</v>
      </c>
      <c r="F1102" s="263" t="str">
        <f t="shared" si="68"/>
        <v xml:space="preserve"> </v>
      </c>
      <c r="G1102" s="143" t="s">
        <v>15</v>
      </c>
      <c r="H1102" s="143" t="s">
        <v>1315</v>
      </c>
      <c r="I1102" s="263" t="str">
        <f t="shared" si="69"/>
        <v xml:space="preserve"> </v>
      </c>
      <c r="J1102" s="38" t="str">
        <f>IF(D1102&gt;=('28 Populations and thresholds'!$I$94),"YES"," ")</f>
        <v>YES</v>
      </c>
      <c r="K1102" s="38" t="str">
        <f>IF(J1102="YES"," ",IF(D1102&gt;=('28 Populations and thresholds'!$I$94)*0.25,"YES"))</f>
        <v xml:space="preserve"> </v>
      </c>
      <c r="L1102" s="38" t="b">
        <f>OR('28 Populations and thresholds'!$J$94="CR",'28 Populations and thresholds'!$J$94="EN",'28 Populations and thresholds'!$J$94="VU")</f>
        <v>0</v>
      </c>
      <c r="M1102" s="75">
        <f>D1102/'28 Populations and thresholds'!$H$94</f>
        <v>2.7900000000000001E-2</v>
      </c>
      <c r="N1102" s="263" t="str">
        <f t="shared" si="70"/>
        <v xml:space="preserve"> </v>
      </c>
      <c r="P1102" s="263" t="str">
        <f t="shared" si="71"/>
        <v xml:space="preserve"> </v>
      </c>
    </row>
    <row r="1103" spans="1:21" x14ac:dyDescent="0.2">
      <c r="A1103" s="12" t="s">
        <v>1314</v>
      </c>
      <c r="B1103" s="51" t="s">
        <v>1374</v>
      </c>
      <c r="C1103" s="4" t="s">
        <v>3398</v>
      </c>
      <c r="D1103" s="5">
        <v>34</v>
      </c>
      <c r="E1103" s="148">
        <v>39022</v>
      </c>
      <c r="F1103" s="263" t="str">
        <f t="shared" si="68"/>
        <v xml:space="preserve"> </v>
      </c>
      <c r="H1103" s="9" t="s">
        <v>4415</v>
      </c>
      <c r="I1103" s="263" t="str">
        <f t="shared" si="69"/>
        <v xml:space="preserve"> </v>
      </c>
      <c r="J1103" s="38" t="str">
        <f>IF(D1103&gt;=('28 Populations and thresholds'!$I$123),"YES"," ")</f>
        <v>YES</v>
      </c>
      <c r="K1103" s="38" t="str">
        <f>IF(J1103="YES"," ",IF(D1103&gt;=('28 Populations and thresholds'!$I$123)*0.25,"YES"))</f>
        <v xml:space="preserve"> </v>
      </c>
      <c r="L1103" s="38" t="b">
        <f>OR('28 Populations and thresholds'!$J$123="CR",'28 Populations and thresholds'!$J$123="EN",'28 Populations and thresholds'!$J$123="VU")</f>
        <v>1</v>
      </c>
      <c r="M1103" s="75">
        <f>D1103/'28 Populations and thresholds'!$H$123</f>
        <v>6.8000000000000005E-2</v>
      </c>
      <c r="N1103" s="263" t="str">
        <f t="shared" si="70"/>
        <v xml:space="preserve"> </v>
      </c>
      <c r="O1103" s="121"/>
      <c r="P1103" s="263" t="str">
        <f t="shared" si="71"/>
        <v xml:space="preserve"> </v>
      </c>
    </row>
    <row r="1104" spans="1:21" x14ac:dyDescent="0.2">
      <c r="A1104" s="143" t="s">
        <v>1314</v>
      </c>
      <c r="B1104" s="40" t="s">
        <v>1374</v>
      </c>
      <c r="C1104" s="4" t="s">
        <v>3644</v>
      </c>
      <c r="D1104" s="41">
        <v>1572</v>
      </c>
      <c r="E1104" s="47" t="s">
        <v>1332</v>
      </c>
      <c r="F1104" s="263" t="str">
        <f t="shared" si="68"/>
        <v xml:space="preserve"> </v>
      </c>
      <c r="G1104" s="143" t="s">
        <v>15</v>
      </c>
      <c r="H1104" s="143" t="s">
        <v>1315</v>
      </c>
      <c r="I1104" s="263" t="str">
        <f t="shared" si="69"/>
        <v xml:space="preserve"> </v>
      </c>
      <c r="J1104" s="38" t="str">
        <f>IF(D1104&gt;=('28 Populations and thresholds'!$I$109),"YES"," ")</f>
        <v>YES</v>
      </c>
      <c r="K1104" s="38" t="str">
        <f>IF(J1104="YES"," ",IF(D1104&gt;=('28 Populations and thresholds'!$I$109)*0.25,"YES"))</f>
        <v xml:space="preserve"> </v>
      </c>
      <c r="L1104" s="38" t="b">
        <f>OR('28 Populations and thresholds'!$J$109="CR",'28 Populations and thresholds'!$J$109="EN",'28 Populations and thresholds'!$J$109="VU")</f>
        <v>0</v>
      </c>
      <c r="M1104" s="75">
        <f>D1104/'28 Populations and thresholds'!$H$109</f>
        <v>6.2880000000000005E-2</v>
      </c>
      <c r="N1104" s="263" t="str">
        <f t="shared" si="70"/>
        <v xml:space="preserve"> </v>
      </c>
      <c r="O1104" s="9"/>
      <c r="P1104" s="263" t="str">
        <f t="shared" si="71"/>
        <v xml:space="preserve"> </v>
      </c>
      <c r="Q1104" s="4"/>
      <c r="R1104" s="4"/>
      <c r="S1104" s="4"/>
      <c r="T1104" s="4"/>
      <c r="U1104" s="4"/>
    </row>
    <row r="1105" spans="1:21" x14ac:dyDescent="0.2">
      <c r="A1105" s="267" t="s">
        <v>1314</v>
      </c>
      <c r="B1105" s="268" t="s">
        <v>955</v>
      </c>
      <c r="C1105" s="269" t="s">
        <v>3755</v>
      </c>
      <c r="D1105" s="270">
        <v>1100</v>
      </c>
      <c r="E1105" s="271">
        <v>34466</v>
      </c>
      <c r="F1105" s="263" t="str">
        <f t="shared" si="68"/>
        <v xml:space="preserve"> </v>
      </c>
      <c r="G1105" s="267" t="s">
        <v>21</v>
      </c>
      <c r="H1105" s="267" t="s">
        <v>82</v>
      </c>
      <c r="I1105" s="263" t="str">
        <f t="shared" si="69"/>
        <v xml:space="preserve"> </v>
      </c>
      <c r="J1105" s="272" t="str">
        <f>IF(D1105&gt;=('28 Populations and thresholds'!$I$174),"YES"," ")</f>
        <v>YES</v>
      </c>
      <c r="K1105" s="272" t="str">
        <f>IF(J1105="YES"," ",IF(D1105&gt;=('28 Populations and thresholds'!$I$174)*0.25,"YES"))</f>
        <v xml:space="preserve"> </v>
      </c>
      <c r="L1105" s="272" t="b">
        <f>OR('28 Populations and thresholds'!$J$174="CR",'28 Populations and thresholds'!$J$174="EN",'28 Populations and thresholds'!$J$174="VU")</f>
        <v>0</v>
      </c>
      <c r="M1105" s="273">
        <f>D1105/'28 Populations and thresholds'!$H$174</f>
        <v>4.7826086956521741E-2</v>
      </c>
      <c r="N1105" s="263" t="str">
        <f t="shared" si="70"/>
        <v xml:space="preserve"> </v>
      </c>
      <c r="O1105" s="275"/>
      <c r="P1105" s="263" t="str">
        <f t="shared" si="71"/>
        <v xml:space="preserve"> </v>
      </c>
    </row>
    <row r="1106" spans="1:21" x14ac:dyDescent="0.2">
      <c r="A1106" s="267" t="s">
        <v>1314</v>
      </c>
      <c r="B1106" s="268" t="s">
        <v>955</v>
      </c>
      <c r="C1106" s="268" t="s">
        <v>3795</v>
      </c>
      <c r="D1106" s="270">
        <v>3000</v>
      </c>
      <c r="E1106" s="271">
        <v>34560</v>
      </c>
      <c r="F1106" s="263" t="str">
        <f t="shared" si="68"/>
        <v xml:space="preserve"> </v>
      </c>
      <c r="G1106" s="267" t="s">
        <v>21</v>
      </c>
      <c r="H1106" s="267" t="s">
        <v>233</v>
      </c>
      <c r="I1106" s="263" t="str">
        <f t="shared" si="69"/>
        <v xml:space="preserve"> </v>
      </c>
      <c r="J1106" s="272" t="str">
        <f>IF(D1106&gt;=(('28 Populations and thresholds'!$I$176)+('28 Populations and thresholds'!$I$177)),"YES"," ")</f>
        <v>YES</v>
      </c>
      <c r="K1106" s="272" t="str">
        <f>IF(J1106="YES"," ",IF(D1106&gt;=(('28 Populations and thresholds'!$I$176)+('28 Populations and thresholds'!$I$177))*0.25,"YES"))</f>
        <v xml:space="preserve"> </v>
      </c>
      <c r="L1106" s="272" t="b">
        <f>OR('28 Populations and thresholds'!$J$176="CR",'28 Populations and thresholds'!$J$176="EN",'28 Populations and thresholds'!$J$176="VU")</f>
        <v>0</v>
      </c>
      <c r="M1106" s="273">
        <f>D1106/(('28 Populations and thresholds'!$H$176)+('28 Populations and thresholds'!$H$177))</f>
        <v>1.0752688172043012E-2</v>
      </c>
      <c r="N1106" s="263" t="str">
        <f t="shared" si="70"/>
        <v xml:space="preserve"> </v>
      </c>
      <c r="O1106" s="275" t="s">
        <v>4568</v>
      </c>
      <c r="P1106" s="263" t="str">
        <f t="shared" si="71"/>
        <v xml:space="preserve"> </v>
      </c>
    </row>
    <row r="1107" spans="1:21" x14ac:dyDescent="0.2">
      <c r="A1107" s="267" t="s">
        <v>1314</v>
      </c>
      <c r="B1107" s="268" t="s">
        <v>955</v>
      </c>
      <c r="C1107" s="269" t="s">
        <v>3756</v>
      </c>
      <c r="D1107" s="270">
        <v>1994</v>
      </c>
      <c r="E1107" s="271">
        <v>37369</v>
      </c>
      <c r="F1107" s="263" t="str">
        <f t="shared" si="68"/>
        <v xml:space="preserve"> </v>
      </c>
      <c r="G1107" s="267" t="s">
        <v>21</v>
      </c>
      <c r="H1107" s="267" t="s">
        <v>690</v>
      </c>
      <c r="I1107" s="263" t="str">
        <f t="shared" si="69"/>
        <v xml:space="preserve"> </v>
      </c>
      <c r="J1107" s="272" t="str">
        <f>IF(D1107&gt;=('28 Populations and thresholds'!$I$175),"YES"," ")</f>
        <v>YES</v>
      </c>
      <c r="K1107" s="272" t="str">
        <f>IF(J1107="YES"," ",IF(D1107&gt;=('28 Populations and thresholds'!$I$175)*0.25,"YES"))</f>
        <v xml:space="preserve"> </v>
      </c>
      <c r="L1107" s="272" t="b">
        <f>OR('28 Populations and thresholds'!$J$175="CR",'28 Populations and thresholds'!$J$175="EN",'28 Populations and thresholds'!$J$175="VU")</f>
        <v>0</v>
      </c>
      <c r="M1107" s="273">
        <f>D1107/'28 Populations and thresholds'!$H$175</f>
        <v>1.4345323741007195E-2</v>
      </c>
      <c r="N1107" s="263" t="str">
        <f t="shared" si="70"/>
        <v xml:space="preserve"> </v>
      </c>
      <c r="O1107" s="269"/>
      <c r="P1107" s="263" t="str">
        <f t="shared" si="71"/>
        <v xml:space="preserve"> </v>
      </c>
    </row>
    <row r="1108" spans="1:21" x14ac:dyDescent="0.2">
      <c r="A1108" s="267" t="s">
        <v>1314</v>
      </c>
      <c r="B1108" s="268" t="s">
        <v>955</v>
      </c>
      <c r="C1108" s="269" t="s">
        <v>3761</v>
      </c>
      <c r="D1108" s="270">
        <v>300</v>
      </c>
      <c r="E1108" s="271">
        <v>34575</v>
      </c>
      <c r="F1108" s="263" t="str">
        <f t="shared" si="68"/>
        <v xml:space="preserve"> </v>
      </c>
      <c r="G1108" s="267" t="s">
        <v>21</v>
      </c>
      <c r="H1108" s="267" t="s">
        <v>233</v>
      </c>
      <c r="I1108" s="263" t="str">
        <f t="shared" si="69"/>
        <v xml:space="preserve"> </v>
      </c>
      <c r="J1108" s="272" t="str">
        <f>IF(D1108&gt;=('28 Populations and thresholds'!$I$187),"YES"," ")</f>
        <v xml:space="preserve"> </v>
      </c>
      <c r="K1108" s="272" t="str">
        <f>IF(J1108="YES"," ",IF(D1108&gt;=('28 Populations and thresholds'!$I$187)*0.25,"YES"))</f>
        <v>YES</v>
      </c>
      <c r="L1108" s="272" t="b">
        <f>OR('28 Populations and thresholds'!$J$187="CR",'28 Populations and thresholds'!$J$187="EN",'28 Populations and thresholds'!$J$187="VU")</f>
        <v>0</v>
      </c>
      <c r="M1108" s="273">
        <f>D1108/'28 Populations and thresholds'!$H$187</f>
        <v>3.0000000000000001E-3</v>
      </c>
      <c r="N1108" s="263" t="str">
        <f t="shared" si="70"/>
        <v xml:space="preserve"> </v>
      </c>
      <c r="O1108" s="269"/>
      <c r="P1108" s="263" t="str">
        <f t="shared" si="71"/>
        <v xml:space="preserve"> </v>
      </c>
    </row>
    <row r="1109" spans="1:21" x14ac:dyDescent="0.2">
      <c r="A1109" s="267" t="s">
        <v>1314</v>
      </c>
      <c r="B1109" s="268" t="s">
        <v>955</v>
      </c>
      <c r="C1109" s="269" t="s">
        <v>3471</v>
      </c>
      <c r="D1109" s="270">
        <v>800</v>
      </c>
      <c r="E1109" s="271">
        <v>35551</v>
      </c>
      <c r="F1109" s="263" t="str">
        <f t="shared" si="68"/>
        <v xml:space="preserve"> </v>
      </c>
      <c r="G1109" s="267" t="s">
        <v>21</v>
      </c>
      <c r="H1109" s="267" t="s">
        <v>82</v>
      </c>
      <c r="I1109" s="263" t="str">
        <f t="shared" si="69"/>
        <v xml:space="preserve"> </v>
      </c>
      <c r="J1109" s="272" t="str">
        <f>IF(D1109&gt;=(('28 Populations and thresholds'!$I$183)+('28 Populations and thresholds'!$I$184)+('28 Populations and thresholds'!$I$185)),"YES"," ")</f>
        <v>YES</v>
      </c>
      <c r="K1109" s="272" t="str">
        <f>IF(J1109="YES"," ",IF(D1109&gt;=(('28 Populations and thresholds'!$I$183)+('28 Populations and thresholds'!$I$184)+('28 Populations and thresholds'!$I$185))*0.25,"YES"))</f>
        <v xml:space="preserve"> </v>
      </c>
      <c r="L1109" s="272" t="b">
        <f>OR('28 Populations and thresholds'!$J$183="CR",'28 Populations and thresholds'!$J$183="EN",'28 Populations and thresholds'!$J$183="VU")</f>
        <v>0</v>
      </c>
      <c r="M1109" s="273">
        <f>D1109/(('28 Populations and thresholds'!$H$183)+('28 Populations and thresholds'!$H$184)+('28 Populations and thresholds'!$H$185))</f>
        <v>2.6666666666666666E-3</v>
      </c>
      <c r="N1109" s="263" t="str">
        <f t="shared" si="70"/>
        <v xml:space="preserve"> </v>
      </c>
      <c r="O1109" s="275" t="s">
        <v>4568</v>
      </c>
      <c r="P1109" s="263" t="str">
        <f t="shared" si="71"/>
        <v xml:space="preserve"> </v>
      </c>
    </row>
    <row r="1110" spans="1:21" x14ac:dyDescent="0.2">
      <c r="A1110" s="267" t="s">
        <v>1314</v>
      </c>
      <c r="B1110" s="268" t="s">
        <v>955</v>
      </c>
      <c r="C1110" s="269" t="s">
        <v>3480</v>
      </c>
      <c r="D1110" s="270">
        <v>2000</v>
      </c>
      <c r="E1110" s="271">
        <v>34833</v>
      </c>
      <c r="F1110" s="263" t="str">
        <f t="shared" si="68"/>
        <v xml:space="preserve"> </v>
      </c>
      <c r="G1110" s="267" t="s">
        <v>21</v>
      </c>
      <c r="H1110" s="267" t="s">
        <v>82</v>
      </c>
      <c r="I1110" s="263" t="str">
        <f t="shared" si="69"/>
        <v xml:space="preserve"> </v>
      </c>
      <c r="J1110" s="272" t="str">
        <f>IF(D1110&gt;=('28 Populations and thresholds'!$I$203),"YES"," ")</f>
        <v>YES</v>
      </c>
      <c r="K1110" s="272" t="str">
        <f>IF(J1110="YES"," ",IF(D1110&gt;=('28 Populations and thresholds'!$I$203)*0.25,"YES"))</f>
        <v xml:space="preserve"> </v>
      </c>
      <c r="L1110" s="272" t="b">
        <f>OR('28 Populations and thresholds'!$J$203="CR",'28 Populations and thresholds'!$J$203="EN",'28 Populations and thresholds'!$J$203="VU")</f>
        <v>0</v>
      </c>
      <c r="M1110" s="273">
        <f>D1110/'28 Populations and thresholds'!$H$203</f>
        <v>1.4814814814814815E-2</v>
      </c>
      <c r="N1110" s="263" t="str">
        <f t="shared" si="70"/>
        <v xml:space="preserve"> </v>
      </c>
      <c r="O1110" s="269"/>
      <c r="P1110" s="263" t="str">
        <f t="shared" si="71"/>
        <v xml:space="preserve"> </v>
      </c>
    </row>
    <row r="1111" spans="1:21" x14ac:dyDescent="0.2">
      <c r="A1111" s="267" t="s">
        <v>1314</v>
      </c>
      <c r="B1111" s="268" t="s">
        <v>955</v>
      </c>
      <c r="C1111" s="269" t="s">
        <v>3467</v>
      </c>
      <c r="D1111" s="270">
        <v>15000</v>
      </c>
      <c r="E1111" s="271">
        <v>34560</v>
      </c>
      <c r="F1111" s="263" t="str">
        <f t="shared" si="68"/>
        <v xml:space="preserve"> </v>
      </c>
      <c r="G1111" s="267" t="s">
        <v>21</v>
      </c>
      <c r="H1111" s="267" t="s">
        <v>233</v>
      </c>
      <c r="I1111" s="263" t="str">
        <f t="shared" si="69"/>
        <v xml:space="preserve"> </v>
      </c>
      <c r="J1111" s="272" t="str">
        <f>IF(D1111&gt;=('28 Populations and thresholds'!$I$180),"YES"," ")</f>
        <v>YES</v>
      </c>
      <c r="K1111" s="272" t="str">
        <f>IF(J1111="YES"," ",IF(D1111&gt;=('28 Populations and thresholds'!$I$180)*0.25,"YES"))</f>
        <v xml:space="preserve"> </v>
      </c>
      <c r="L1111" s="272" t="b">
        <f>OR('28 Populations and thresholds'!$J$180="CR",'28 Populations and thresholds'!$J$180="EN",'28 Populations and thresholds'!$J$180="VU")</f>
        <v>0</v>
      </c>
      <c r="M1111" s="273">
        <f>D1111/'28 Populations and thresholds'!$H$180</f>
        <v>0.15</v>
      </c>
      <c r="N1111" s="263" t="str">
        <f t="shared" si="70"/>
        <v xml:space="preserve"> </v>
      </c>
      <c r="O1111" s="269"/>
      <c r="P1111" s="263" t="str">
        <f t="shared" si="71"/>
        <v xml:space="preserve"> </v>
      </c>
    </row>
    <row r="1112" spans="1:21" x14ac:dyDescent="0.2">
      <c r="A1112" s="267" t="s">
        <v>1314</v>
      </c>
      <c r="B1112" s="268" t="s">
        <v>955</v>
      </c>
      <c r="C1112" s="269" t="s">
        <v>3470</v>
      </c>
      <c r="D1112" s="270">
        <v>500</v>
      </c>
      <c r="E1112" s="271">
        <v>36402</v>
      </c>
      <c r="F1112" s="263" t="str">
        <f t="shared" si="68"/>
        <v xml:space="preserve"> </v>
      </c>
      <c r="G1112" s="267" t="s">
        <v>21</v>
      </c>
      <c r="H1112" s="267" t="s">
        <v>699</v>
      </c>
      <c r="I1112" s="263" t="str">
        <f t="shared" si="69"/>
        <v xml:space="preserve"> </v>
      </c>
      <c r="J1112" s="272" t="str">
        <f>IF(D1112&gt;=('28 Populations and thresholds'!$I$181),"YES"," ")</f>
        <v>YES</v>
      </c>
      <c r="K1112" s="272" t="str">
        <f>IF(J1112="YES"," ",IF(D1112&gt;=('28 Populations and thresholds'!$I$181)*0.25,"YES"))</f>
        <v xml:space="preserve"> </v>
      </c>
      <c r="L1112" s="272" t="b">
        <f>OR('28 Populations and thresholds'!$J$181="CR",'28 Populations and thresholds'!$J$181="EN",'28 Populations and thresholds'!$J$181="VU")</f>
        <v>1</v>
      </c>
      <c r="M1112" s="273">
        <f>D1112/'28 Populations and thresholds'!$H$181</f>
        <v>1.5625E-2</v>
      </c>
      <c r="N1112" s="263" t="str">
        <f t="shared" si="70"/>
        <v xml:space="preserve"> </v>
      </c>
      <c r="O1112" s="269"/>
      <c r="P1112" s="263" t="str">
        <f t="shared" si="71"/>
        <v xml:space="preserve"> </v>
      </c>
    </row>
    <row r="1113" spans="1:21" x14ac:dyDescent="0.2">
      <c r="A1113" s="267" t="s">
        <v>1314</v>
      </c>
      <c r="B1113" s="268" t="s">
        <v>955</v>
      </c>
      <c r="C1113" s="269" t="s">
        <v>3767</v>
      </c>
      <c r="D1113" s="270">
        <v>4000</v>
      </c>
      <c r="E1113" s="271">
        <v>34467</v>
      </c>
      <c r="F1113" s="263" t="str">
        <f t="shared" si="68"/>
        <v xml:space="preserve"> </v>
      </c>
      <c r="G1113" s="267" t="s">
        <v>21</v>
      </c>
      <c r="H1113" s="267" t="s">
        <v>82</v>
      </c>
      <c r="I1113" s="263" t="str">
        <f t="shared" si="69"/>
        <v xml:space="preserve"> </v>
      </c>
      <c r="J1113" s="272" t="str">
        <f>IF(D1113&gt;=('28 Populations and thresholds'!$I$195),"YES"," ")</f>
        <v>YES</v>
      </c>
      <c r="K1113" s="272" t="str">
        <f>IF(J1113="YES"," ",IF(D1113&gt;=('28 Populations and thresholds'!$I$195)*0.25,"YES"))</f>
        <v xml:space="preserve"> </v>
      </c>
      <c r="L1113" s="272" t="b">
        <f>OR('28 Populations and thresholds'!$J$195="CR",'28 Populations and thresholds'!$J$195="EN",'28 Populations and thresholds'!$J$195="VU")</f>
        <v>1</v>
      </c>
      <c r="M1113" s="273">
        <f>D1113/'28 Populations and thresholds'!$H$195</f>
        <v>1.3793103448275862E-2</v>
      </c>
      <c r="N1113" s="263" t="str">
        <f t="shared" si="70"/>
        <v xml:space="preserve"> </v>
      </c>
      <c r="O1113" s="269"/>
      <c r="P1113" s="263" t="str">
        <f t="shared" si="71"/>
        <v xml:space="preserve"> </v>
      </c>
    </row>
    <row r="1114" spans="1:21" x14ac:dyDescent="0.2">
      <c r="A1114" s="267" t="s">
        <v>1314</v>
      </c>
      <c r="B1114" s="268" t="s">
        <v>955</v>
      </c>
      <c r="C1114" s="269" t="s">
        <v>3451</v>
      </c>
      <c r="D1114" s="270">
        <v>1994</v>
      </c>
      <c r="E1114" s="276"/>
      <c r="F1114" s="263" t="str">
        <f t="shared" si="68"/>
        <v xml:space="preserve"> </v>
      </c>
      <c r="G1114" s="267" t="s">
        <v>21</v>
      </c>
      <c r="H1114" s="267" t="s">
        <v>82</v>
      </c>
      <c r="I1114" s="263" t="str">
        <f t="shared" si="69"/>
        <v xml:space="preserve"> </v>
      </c>
      <c r="J1114" s="272" t="str">
        <f>IF(D1114&gt;=('28 Populations and thresholds'!$I$154),"YES"," ")</f>
        <v>YES</v>
      </c>
      <c r="K1114" s="272" t="str">
        <f>IF(J1114="YES"," ",IF(D1114&gt;=('28 Populations and thresholds'!$I$154)*0.25,"YES"))</f>
        <v xml:space="preserve"> </v>
      </c>
      <c r="L1114" s="272" t="b">
        <f>OR('28 Populations and thresholds'!$J$154="CR",'28 Populations and thresholds'!$J$154="EN",'28 Populations and thresholds'!$J$154="VU")</f>
        <v>0</v>
      </c>
      <c r="M1114" s="273">
        <f>D1114/'28 Populations and thresholds'!$H$154</f>
        <v>1.9173076923076925E-2</v>
      </c>
      <c r="N1114" s="263" t="str">
        <f t="shared" si="70"/>
        <v xml:space="preserve"> </v>
      </c>
      <c r="O1114" s="269"/>
      <c r="P1114" s="263" t="str">
        <f t="shared" si="71"/>
        <v xml:space="preserve"> </v>
      </c>
    </row>
    <row r="1115" spans="1:21" x14ac:dyDescent="0.2">
      <c r="A1115" s="267" t="s">
        <v>1314</v>
      </c>
      <c r="B1115" s="268" t="s">
        <v>955</v>
      </c>
      <c r="C1115" s="269" t="s">
        <v>3449</v>
      </c>
      <c r="D1115" s="270">
        <v>3000</v>
      </c>
      <c r="E1115" s="271">
        <v>31656</v>
      </c>
      <c r="F1115" s="263" t="str">
        <f t="shared" si="68"/>
        <v xml:space="preserve"> </v>
      </c>
      <c r="G1115" s="267" t="s">
        <v>21</v>
      </c>
      <c r="H1115" s="267" t="s">
        <v>859</v>
      </c>
      <c r="I1115" s="263" t="str">
        <f t="shared" si="69"/>
        <v xml:space="preserve"> </v>
      </c>
      <c r="J1115" s="272" t="str">
        <f>IF(D1115&gt;=('28 Populations and thresholds'!$I$151),"YES"," ")</f>
        <v>YES</v>
      </c>
      <c r="K1115" s="272" t="str">
        <f>IF(J1115="YES"," ",IF(D1115&gt;=('28 Populations and thresholds'!$I$151)*0.25,"YES"))</f>
        <v xml:space="preserve"> </v>
      </c>
      <c r="L1115" s="272" t="b">
        <f>OR('28 Populations and thresholds'!$J$151="CR",'28 Populations and thresholds'!$J$151="EN",'28 Populations and thresholds'!$J$151="VU")</f>
        <v>0</v>
      </c>
      <c r="M1115" s="273">
        <f>D1115/'28 Populations and thresholds'!$H$151</f>
        <v>0.03</v>
      </c>
      <c r="N1115" s="263" t="str">
        <f t="shared" si="70"/>
        <v xml:space="preserve"> </v>
      </c>
      <c r="O1115" s="269"/>
      <c r="P1115" s="263" t="str">
        <f t="shared" si="71"/>
        <v xml:space="preserve"> </v>
      </c>
      <c r="Q1115" s="4"/>
      <c r="R1115" s="4"/>
      <c r="S1115" s="4"/>
      <c r="T1115" s="4"/>
      <c r="U1115" s="4"/>
    </row>
    <row r="1116" spans="1:21" x14ac:dyDescent="0.2">
      <c r="A1116" s="267" t="s">
        <v>1314</v>
      </c>
      <c r="B1116" s="268" t="s">
        <v>955</v>
      </c>
      <c r="C1116" s="269" t="s">
        <v>3452</v>
      </c>
      <c r="D1116" s="270">
        <v>5500</v>
      </c>
      <c r="E1116" s="271">
        <v>34576</v>
      </c>
      <c r="F1116" s="263" t="str">
        <f t="shared" si="68"/>
        <v xml:space="preserve"> </v>
      </c>
      <c r="G1116" s="267" t="s">
        <v>21</v>
      </c>
      <c r="H1116" s="267" t="s">
        <v>233</v>
      </c>
      <c r="I1116" s="263" t="str">
        <f t="shared" si="69"/>
        <v xml:space="preserve"> </v>
      </c>
      <c r="J1116" s="272" t="str">
        <f>IF(D1116&gt;=('28 Populations and thresholds'!$I$158),"YES"," ")</f>
        <v>YES</v>
      </c>
      <c r="K1116" s="272" t="str">
        <f>IF(J1116="YES"," ",IF(D1116&gt;=('28 Populations and thresholds'!$I$158)*0.25,"YES"))</f>
        <v xml:space="preserve"> </v>
      </c>
      <c r="L1116" s="272" t="b">
        <f>OR('28 Populations and thresholds'!$J$158="CR",'28 Populations and thresholds'!$J$158="EN",'28 Populations and thresholds'!$J$158="VU")</f>
        <v>0</v>
      </c>
      <c r="M1116" s="273">
        <f>D1116/'28 Populations and thresholds'!$H$158</f>
        <v>5.5E-2</v>
      </c>
      <c r="N1116" s="263" t="str">
        <f t="shared" si="70"/>
        <v xml:space="preserve"> </v>
      </c>
      <c r="O1116" s="269"/>
      <c r="P1116" s="263" t="str">
        <f t="shared" si="71"/>
        <v xml:space="preserve"> </v>
      </c>
    </row>
    <row r="1117" spans="1:21" x14ac:dyDescent="0.2">
      <c r="A1117" s="267" t="s">
        <v>1314</v>
      </c>
      <c r="B1117" s="268" t="s">
        <v>955</v>
      </c>
      <c r="C1117" s="269" t="s">
        <v>3760</v>
      </c>
      <c r="D1117" s="270">
        <v>3500</v>
      </c>
      <c r="E1117" s="271">
        <v>34576</v>
      </c>
      <c r="F1117" s="263" t="str">
        <f t="shared" si="68"/>
        <v xml:space="preserve"> </v>
      </c>
      <c r="G1117" s="267" t="s">
        <v>21</v>
      </c>
      <c r="H1117" s="267" t="s">
        <v>233</v>
      </c>
      <c r="I1117" s="263" t="str">
        <f t="shared" si="69"/>
        <v xml:space="preserve"> </v>
      </c>
      <c r="J1117" s="272" t="str">
        <f>IF(D1117&gt;=('28 Populations and thresholds'!$I$186),"YES"," ")</f>
        <v>YES</v>
      </c>
      <c r="K1117" s="272" t="str">
        <f>IF(J1117="YES"," ",IF(D1117&gt;=('28 Populations and thresholds'!$I$186)*0.25,"YES"))</f>
        <v xml:space="preserve"> </v>
      </c>
      <c r="L1117" s="272" t="b">
        <f>OR('28 Populations and thresholds'!$J$186="CR",'28 Populations and thresholds'!$J$186="EN",'28 Populations and thresholds'!$J$186="VU")</f>
        <v>0</v>
      </c>
      <c r="M1117" s="273">
        <f>D1117/'28 Populations and thresholds'!$H$186</f>
        <v>3.5000000000000001E-3</v>
      </c>
      <c r="N1117" s="263" t="str">
        <f t="shared" si="70"/>
        <v xml:space="preserve"> </v>
      </c>
      <c r="O1117" s="275"/>
      <c r="P1117" s="263" t="str">
        <f t="shared" si="71"/>
        <v xml:space="preserve"> </v>
      </c>
    </row>
    <row r="1118" spans="1:21" x14ac:dyDescent="0.2">
      <c r="A1118" s="267" t="s">
        <v>1314</v>
      </c>
      <c r="B1118" s="268" t="s">
        <v>955</v>
      </c>
      <c r="C1118" s="280" t="s">
        <v>3744</v>
      </c>
      <c r="D1118" s="270">
        <v>10000</v>
      </c>
      <c r="E1118" s="271">
        <v>32081</v>
      </c>
      <c r="F1118" s="263" t="str">
        <f t="shared" si="68"/>
        <v xml:space="preserve"> </v>
      </c>
      <c r="G1118" s="267" t="s">
        <v>21</v>
      </c>
      <c r="H1118" s="267" t="s">
        <v>853</v>
      </c>
      <c r="I1118" s="263" t="str">
        <f t="shared" si="69"/>
        <v xml:space="preserve"> </v>
      </c>
      <c r="J1118" s="272" t="str">
        <f>IF(D1118&gt;=('28 Populations and thresholds'!$I$150),"YES"," ")</f>
        <v>YES</v>
      </c>
      <c r="K1118" s="272" t="str">
        <f>IF(J1118="YES"," ",IF(D1118&gt;=('28 Populations and thresholds'!$I$150)*0.25,"YES"))</f>
        <v xml:space="preserve"> </v>
      </c>
      <c r="L1118" s="272" t="b">
        <f>OR('28 Populations and thresholds'!$J$150="CR",'28 Populations and thresholds'!$J$150="EN",'28 Populations and thresholds'!$J$150="VU")</f>
        <v>0</v>
      </c>
      <c r="M1118" s="273">
        <f>D1118/'28 Populations and thresholds'!$H$150</f>
        <v>0.01</v>
      </c>
      <c r="N1118" s="263" t="str">
        <f t="shared" si="70"/>
        <v xml:space="preserve"> </v>
      </c>
      <c r="O1118" s="269"/>
      <c r="P1118" s="263" t="str">
        <f t="shared" si="71"/>
        <v xml:space="preserve"> </v>
      </c>
    </row>
    <row r="1119" spans="1:21" x14ac:dyDescent="0.2">
      <c r="A1119" s="267" t="s">
        <v>1314</v>
      </c>
      <c r="B1119" s="268" t="s">
        <v>955</v>
      </c>
      <c r="C1119" s="269" t="s">
        <v>3448</v>
      </c>
      <c r="D1119" s="270">
        <v>300</v>
      </c>
      <c r="E1119" s="271">
        <v>31656</v>
      </c>
      <c r="F1119" s="263" t="str">
        <f t="shared" si="68"/>
        <v xml:space="preserve"> </v>
      </c>
      <c r="G1119" s="267" t="s">
        <v>21</v>
      </c>
      <c r="H1119" s="267" t="s">
        <v>859</v>
      </c>
      <c r="I1119" s="263" t="str">
        <f t="shared" si="69"/>
        <v xml:space="preserve"> </v>
      </c>
      <c r="J1119" s="272" t="str">
        <f>IF(D1119&gt;=('28 Populations and thresholds'!$I$147),"YES"," ")</f>
        <v xml:space="preserve"> </v>
      </c>
      <c r="K1119" s="272" t="str">
        <f>IF(J1119="YES"," ",IF(D1119&gt;=('28 Populations and thresholds'!$I$147)*0.25,"YES"))</f>
        <v>YES</v>
      </c>
      <c r="L1119" s="272" t="b">
        <f>OR('28 Populations and thresholds'!$J$147="CR",'28 Populations and thresholds'!$J$147="EN",'28 Populations and thresholds'!$J$147="VU")</f>
        <v>0</v>
      </c>
      <c r="M1119" s="273">
        <f>D1119/'28 Populations and thresholds'!$H$147</f>
        <v>3.0000000000000001E-3</v>
      </c>
      <c r="N1119" s="263" t="str">
        <f t="shared" si="70"/>
        <v xml:space="preserve"> </v>
      </c>
      <c r="O1119" s="269"/>
      <c r="P1119" s="263" t="str">
        <f t="shared" si="71"/>
        <v xml:space="preserve"> </v>
      </c>
    </row>
    <row r="1120" spans="1:21" x14ac:dyDescent="0.2">
      <c r="A1120" s="267" t="s">
        <v>1314</v>
      </c>
      <c r="B1120" s="268" t="s">
        <v>955</v>
      </c>
      <c r="C1120" s="268" t="s">
        <v>3799</v>
      </c>
      <c r="D1120" s="270">
        <v>5000</v>
      </c>
      <c r="E1120" s="271">
        <v>33738</v>
      </c>
      <c r="F1120" s="263" t="str">
        <f t="shared" si="68"/>
        <v xml:space="preserve"> </v>
      </c>
      <c r="G1120" s="267" t="s">
        <v>21</v>
      </c>
      <c r="H1120" s="267" t="s">
        <v>82</v>
      </c>
      <c r="I1120" s="263" t="str">
        <f t="shared" si="69"/>
        <v xml:space="preserve"> </v>
      </c>
      <c r="J1120" s="272" t="str">
        <f>IF(D1120&gt;=(('28 Populations and thresholds'!$I$196)+('28 Populations and thresholds'!$I$197)),"YES"," ")</f>
        <v>YES</v>
      </c>
      <c r="K1120" s="272" t="str">
        <f>IF(J1120="YES"," ",IF(D1120&gt;=(('28 Populations and thresholds'!$I$196)+('28 Populations and thresholds'!$I$197))*0.25,"YES"))</f>
        <v xml:space="preserve"> </v>
      </c>
      <c r="L1120" s="272" t="b">
        <f>OR('28 Populations and thresholds'!$J$197="CR",'28 Populations and thresholds'!$J$197="EN",'28 Populations and thresholds'!$J$197="VU")</f>
        <v>0</v>
      </c>
      <c r="M1120" s="273">
        <f>D1120/(('28 Populations and thresholds'!$H$196)+('28 Populations and thresholds'!$H$197))</f>
        <v>4.0983606557377046E-2</v>
      </c>
      <c r="N1120" s="263" t="str">
        <f t="shared" si="70"/>
        <v xml:space="preserve"> </v>
      </c>
      <c r="O1120" s="275" t="s">
        <v>4568</v>
      </c>
      <c r="P1120" s="263" t="str">
        <f t="shared" si="71"/>
        <v xml:space="preserve"> </v>
      </c>
    </row>
    <row r="1121" spans="1:21" x14ac:dyDescent="0.2">
      <c r="A1121" s="275" t="s">
        <v>1314</v>
      </c>
      <c r="B1121" s="268" t="s">
        <v>955</v>
      </c>
      <c r="C1121" s="269" t="s">
        <v>1753</v>
      </c>
      <c r="D1121" s="279">
        <v>865</v>
      </c>
      <c r="E1121" s="285">
        <v>34224</v>
      </c>
      <c r="F1121" s="263" t="str">
        <f t="shared" si="68"/>
        <v xml:space="preserve"> </v>
      </c>
      <c r="G1121" s="275" t="s">
        <v>4019</v>
      </c>
      <c r="H1121" s="275"/>
      <c r="I1121" s="263" t="str">
        <f t="shared" si="69"/>
        <v xml:space="preserve"> </v>
      </c>
      <c r="J1121" s="272" t="str">
        <f>IF(D1121&gt;=('28 Populations and thresholds'!$I$222),"YES"," ")</f>
        <v>YES</v>
      </c>
      <c r="K1121" s="272" t="str">
        <f>IF(J1121="YES"," ",IF(D1121&gt;=('28 Populations and thresholds'!$I$222)*0.25,"YES"))</f>
        <v xml:space="preserve"> </v>
      </c>
      <c r="L1121" s="272" t="b">
        <f>OR('28 Populations and thresholds'!$J$222="CR",'28 Populations and thresholds'!$J$222="EN",'28 Populations and thresholds'!$J$222="VU")</f>
        <v>1</v>
      </c>
      <c r="M1121" s="273">
        <f>D1121/'28 Populations and thresholds'!$H$222</f>
        <v>7.2083333333333333E-2</v>
      </c>
      <c r="N1121" s="263" t="str">
        <f t="shared" si="70"/>
        <v xml:space="preserve"> </v>
      </c>
      <c r="O1121" s="275" t="s">
        <v>4646</v>
      </c>
      <c r="P1121" s="263" t="str">
        <f t="shared" si="71"/>
        <v xml:space="preserve"> </v>
      </c>
    </row>
    <row r="1122" spans="1:21" x14ac:dyDescent="0.2">
      <c r="A1122" s="275" t="s">
        <v>1314</v>
      </c>
      <c r="B1122" s="268" t="s">
        <v>955</v>
      </c>
      <c r="C1122" s="269" t="s">
        <v>1732</v>
      </c>
      <c r="D1122" s="279">
        <v>120</v>
      </c>
      <c r="E1122" s="281">
        <v>34820</v>
      </c>
      <c r="F1122" s="263" t="str">
        <f t="shared" si="68"/>
        <v xml:space="preserve"> </v>
      </c>
      <c r="G1122" s="275" t="s">
        <v>4019</v>
      </c>
      <c r="H1122" s="275"/>
      <c r="I1122" s="263" t="str">
        <f t="shared" si="69"/>
        <v xml:space="preserve"> </v>
      </c>
      <c r="J1122" s="272" t="str">
        <f>IF(D1122&gt;=('28 Populations and thresholds'!$I$221),"YES"," ")</f>
        <v>YES</v>
      </c>
      <c r="K1122" s="272" t="str">
        <f>IF(J1122="YES"," ",IF(D1122&gt;=('28 Populations and thresholds'!$I$221)*0.25,"YES"))</f>
        <v xml:space="preserve"> </v>
      </c>
      <c r="L1122" s="272" t="b">
        <f>OR('28 Populations and thresholds'!$J$221="CR",'28 Populations and thresholds'!$J$221="EN",'28 Populations and thresholds'!$J$221="VU")</f>
        <v>1</v>
      </c>
      <c r="M1122" s="273">
        <f>D1122/'28 Populations and thresholds'!$H$221</f>
        <v>1.2500000000000001E-2</v>
      </c>
      <c r="N1122" s="263" t="str">
        <f t="shared" si="70"/>
        <v xml:space="preserve"> </v>
      </c>
      <c r="O1122" s="275" t="s">
        <v>4646</v>
      </c>
      <c r="P1122" s="263" t="str">
        <f t="shared" si="71"/>
        <v xml:space="preserve"> </v>
      </c>
    </row>
    <row r="1123" spans="1:21" x14ac:dyDescent="0.2">
      <c r="A1123" s="267" t="s">
        <v>1314</v>
      </c>
      <c r="B1123" s="268" t="s">
        <v>955</v>
      </c>
      <c r="C1123" s="269" t="s">
        <v>3763</v>
      </c>
      <c r="D1123" s="270">
        <v>700</v>
      </c>
      <c r="E1123" s="271">
        <v>34830</v>
      </c>
      <c r="F1123" s="263" t="str">
        <f t="shared" si="68"/>
        <v xml:space="preserve"> </v>
      </c>
      <c r="G1123" s="267" t="s">
        <v>21</v>
      </c>
      <c r="H1123" s="267" t="s">
        <v>82</v>
      </c>
      <c r="I1123" s="263" t="str">
        <f t="shared" si="69"/>
        <v xml:space="preserve"> </v>
      </c>
      <c r="J1123" s="272" t="str">
        <f>IF(D1123&gt;=('28 Populations and thresholds'!$I$191),"YES"," ")</f>
        <v>YES</v>
      </c>
      <c r="K1123" s="272" t="str">
        <f>IF(J1123="YES"," ",IF(D1123&gt;=('28 Populations and thresholds'!$I$191)*0.25,"YES"))</f>
        <v xml:space="preserve"> </v>
      </c>
      <c r="L1123" s="272" t="b">
        <f>OR('28 Populations and thresholds'!$J$191="CR",'28 Populations and thresholds'!$J$191="EN",'28 Populations and thresholds'!$J$191="VU")</f>
        <v>0</v>
      </c>
      <c r="M1123" s="273">
        <f>D1123/'28 Populations and thresholds'!$H$191</f>
        <v>1.4E-2</v>
      </c>
      <c r="N1123" s="263" t="str">
        <f t="shared" si="70"/>
        <v xml:space="preserve"> </v>
      </c>
      <c r="O1123" s="269"/>
      <c r="P1123" s="263" t="str">
        <f t="shared" si="71"/>
        <v xml:space="preserve"> </v>
      </c>
    </row>
    <row r="1124" spans="1:21" x14ac:dyDescent="0.2">
      <c r="A1124" s="267" t="s">
        <v>1314</v>
      </c>
      <c r="B1124" s="268" t="s">
        <v>955</v>
      </c>
      <c r="C1124" s="269" t="s">
        <v>3758</v>
      </c>
      <c r="D1124" s="270">
        <v>300</v>
      </c>
      <c r="E1124" s="271">
        <v>36397</v>
      </c>
      <c r="F1124" s="263" t="str">
        <f t="shared" si="68"/>
        <v xml:space="preserve"> </v>
      </c>
      <c r="G1124" s="267" t="s">
        <v>21</v>
      </c>
      <c r="H1124" s="267" t="s">
        <v>699</v>
      </c>
      <c r="I1124" s="263" t="str">
        <f t="shared" si="69"/>
        <v xml:space="preserve"> </v>
      </c>
      <c r="J1124" s="272" t="str">
        <f>IF(D1124&gt;=('28 Populations and thresholds'!$I$179),"YES"," ")</f>
        <v xml:space="preserve"> </v>
      </c>
      <c r="K1124" s="272" t="str">
        <f>IF(J1124="YES"," ",IF(D1124&gt;=('28 Populations and thresholds'!$I$179)*0.25,"YES"))</f>
        <v>YES</v>
      </c>
      <c r="L1124" s="272" t="b">
        <f>OR('28 Populations and thresholds'!$J$179="CR",'28 Populations and thresholds'!$J$179="EN",'28 Populations and thresholds'!$J$179="VU")</f>
        <v>0</v>
      </c>
      <c r="M1124" s="273">
        <f>D1124/'28 Populations and thresholds'!$H$179</f>
        <v>5.454545454545455E-3</v>
      </c>
      <c r="N1124" s="263" t="str">
        <f t="shared" si="70"/>
        <v xml:space="preserve"> </v>
      </c>
      <c r="O1124" s="269"/>
      <c r="P1124" s="263" t="str">
        <f t="shared" si="71"/>
        <v xml:space="preserve"> </v>
      </c>
    </row>
    <row r="1125" spans="1:21" x14ac:dyDescent="0.2">
      <c r="A1125" s="143" t="s">
        <v>1314</v>
      </c>
      <c r="B1125" s="40" t="s">
        <v>1295</v>
      </c>
      <c r="C1125" s="4" t="s">
        <v>3729</v>
      </c>
      <c r="D1125" s="41">
        <v>1150</v>
      </c>
      <c r="E1125" s="47" t="s">
        <v>1327</v>
      </c>
      <c r="F1125" s="263" t="str">
        <f t="shared" si="68"/>
        <v xml:space="preserve"> </v>
      </c>
      <c r="G1125" s="143" t="s">
        <v>15</v>
      </c>
      <c r="H1125" s="143" t="s">
        <v>1315</v>
      </c>
      <c r="I1125" s="263" t="str">
        <f t="shared" si="69"/>
        <v xml:space="preserve"> </v>
      </c>
      <c r="J1125" s="38" t="str">
        <f>IF(D1125&gt;=('28 Populations and thresholds'!$I$69),"YES"," ")</f>
        <v>YES</v>
      </c>
      <c r="K1125" s="38" t="str">
        <f>IF(J1125="YES"," ",IF(D1125&gt;=('28 Populations and thresholds'!$I$69)*0.25,"YES"))</f>
        <v xml:space="preserve"> </v>
      </c>
      <c r="L1125" s="38" t="b">
        <f>OR('28 Populations and thresholds'!$J$69="CR",'28 Populations and thresholds'!$J$69="EN",'28 Populations and thresholds'!$J$69="VU")</f>
        <v>1</v>
      </c>
      <c r="M1125" s="75">
        <f>D1125/'28 Populations and thresholds'!$H$69</f>
        <v>4.1071428571428571E-2</v>
      </c>
      <c r="N1125" s="263" t="str">
        <f t="shared" si="70"/>
        <v xml:space="preserve"> </v>
      </c>
      <c r="P1125" s="263" t="str">
        <f t="shared" si="71"/>
        <v xml:space="preserve"> </v>
      </c>
    </row>
    <row r="1126" spans="1:21" x14ac:dyDescent="0.2">
      <c r="A1126" s="143" t="s">
        <v>1314</v>
      </c>
      <c r="B1126" s="40" t="s">
        <v>1295</v>
      </c>
      <c r="C1126" s="4" t="s">
        <v>3744</v>
      </c>
      <c r="D1126" s="41">
        <v>2850</v>
      </c>
      <c r="E1126" s="46">
        <v>33654</v>
      </c>
      <c r="F1126" s="263" t="str">
        <f t="shared" si="68"/>
        <v xml:space="preserve"> </v>
      </c>
      <c r="G1126" s="143" t="s">
        <v>21</v>
      </c>
      <c r="H1126" s="143" t="s">
        <v>853</v>
      </c>
      <c r="I1126" s="263" t="str">
        <f t="shared" si="69"/>
        <v xml:space="preserve"> </v>
      </c>
      <c r="J1126" s="38" t="str">
        <f>IF(D1126&gt;=('28 Populations and thresholds'!$I$150),"YES"," ")</f>
        <v>YES</v>
      </c>
      <c r="K1126" s="38" t="str">
        <f>IF(J1126="YES"," ",IF(D1126&gt;=('28 Populations and thresholds'!$I$150)*0.25,"YES"))</f>
        <v xml:space="preserve"> </v>
      </c>
      <c r="L1126" s="38" t="b">
        <f>OR('28 Populations and thresholds'!$J$150="CR",'28 Populations and thresholds'!$J$150="EN",'28 Populations and thresholds'!$J$150="VU")</f>
        <v>0</v>
      </c>
      <c r="M1126" s="75">
        <f>D1126/'28 Populations and thresholds'!$H$150</f>
        <v>2.8500000000000001E-3</v>
      </c>
      <c r="N1126" s="263" t="str">
        <f t="shared" si="70"/>
        <v xml:space="preserve"> </v>
      </c>
      <c r="O1126" s="9"/>
      <c r="P1126" s="263" t="str">
        <f t="shared" si="71"/>
        <v xml:space="preserve"> </v>
      </c>
    </row>
    <row r="1127" spans="1:21" x14ac:dyDescent="0.2">
      <c r="A1127" s="143" t="s">
        <v>1314</v>
      </c>
      <c r="B1127" s="40" t="s">
        <v>1295</v>
      </c>
      <c r="C1127" s="111" t="s">
        <v>3540</v>
      </c>
      <c r="D1127" s="41">
        <v>1350</v>
      </c>
      <c r="E1127" s="47" t="s">
        <v>1349</v>
      </c>
      <c r="F1127" s="263" t="str">
        <f t="shared" si="68"/>
        <v xml:space="preserve"> </v>
      </c>
      <c r="G1127" s="143" t="s">
        <v>15</v>
      </c>
      <c r="H1127" s="143" t="s">
        <v>1315</v>
      </c>
      <c r="I1127" s="263" t="str">
        <f t="shared" si="69"/>
        <v xml:space="preserve"> </v>
      </c>
      <c r="J1127" s="38" t="str">
        <f>IF(D1127&gt;=('28 Populations and thresholds'!$I$60),"YES"," ")</f>
        <v>YES</v>
      </c>
      <c r="K1127" s="38" t="str">
        <f>IF(J1127="YES"," ",IF(D1127&gt;=('28 Populations and thresholds'!$I$60)*0.25,"YES"))</f>
        <v xml:space="preserve"> </v>
      </c>
      <c r="L1127" s="38" t="b">
        <f>OR('28 Populations and thresholds'!$J$60="CR",'28 Populations and thresholds'!$J$60="EN",'28 Populations and thresholds'!$J$60="VU")</f>
        <v>1</v>
      </c>
      <c r="M1127" s="75">
        <f>D1127/'28 Populations and thresholds'!$H$60</f>
        <v>1.7307692307692309E-2</v>
      </c>
      <c r="N1127" s="263" t="str">
        <f t="shared" si="70"/>
        <v xml:space="preserve"> </v>
      </c>
      <c r="P1127" s="263" t="str">
        <f t="shared" si="71"/>
        <v xml:space="preserve"> </v>
      </c>
      <c r="Q1127" s="4"/>
      <c r="R1127" s="4"/>
      <c r="S1127" s="4"/>
      <c r="T1127" s="4"/>
      <c r="U1127" s="4"/>
    </row>
    <row r="1128" spans="1:21" x14ac:dyDescent="0.2">
      <c r="A1128" s="12" t="s">
        <v>1314</v>
      </c>
      <c r="B1128" s="40" t="s">
        <v>1295</v>
      </c>
      <c r="C1128" s="4" t="s">
        <v>3528</v>
      </c>
      <c r="D1128" s="174">
        <v>3057</v>
      </c>
      <c r="E1128" s="148">
        <v>40544</v>
      </c>
      <c r="F1128" s="263" t="str">
        <f t="shared" si="68"/>
        <v xml:space="preserve"> </v>
      </c>
      <c r="G1128" s="12"/>
      <c r="H1128" s="9" t="s">
        <v>4415</v>
      </c>
      <c r="I1128" s="263" t="str">
        <f t="shared" si="69"/>
        <v xml:space="preserve"> </v>
      </c>
      <c r="J1128" s="38" t="str">
        <f>IF(D1128&gt;=('28 Populations and thresholds'!$I$59),"YES"," ")</f>
        <v>YES</v>
      </c>
      <c r="K1128" s="38" t="str">
        <f>IF(J1128="YES"," ",IF(D1128&gt;=('28 Populations and thresholds'!$I$59)*0.25,"YES"))</f>
        <v xml:space="preserve"> </v>
      </c>
      <c r="L1128" s="38" t="b">
        <f>OR('28 Populations and thresholds'!$J$59="CR",'28 Populations and thresholds'!$J$59="EN",'28 Populations and thresholds'!$J$59="VU")</f>
        <v>0</v>
      </c>
      <c r="M1128" s="75">
        <f>D1128/'28 Populations and thresholds'!$H$59</f>
        <v>2.7790909090909092E-2</v>
      </c>
      <c r="N1128" s="263" t="str">
        <f t="shared" si="70"/>
        <v xml:space="preserve"> </v>
      </c>
      <c r="O1128" s="9"/>
      <c r="P1128" s="263" t="str">
        <f t="shared" si="71"/>
        <v xml:space="preserve"> </v>
      </c>
    </row>
    <row r="1129" spans="1:21" x14ac:dyDescent="0.2">
      <c r="A1129" s="267" t="s">
        <v>1314</v>
      </c>
      <c r="B1129" s="268" t="s">
        <v>951</v>
      </c>
      <c r="C1129" s="268" t="s">
        <v>3795</v>
      </c>
      <c r="D1129" s="270">
        <v>3738</v>
      </c>
      <c r="E1129" s="271">
        <v>36270</v>
      </c>
      <c r="F1129" s="263" t="str">
        <f t="shared" si="68"/>
        <v xml:space="preserve"> </v>
      </c>
      <c r="G1129" s="267" t="s">
        <v>21</v>
      </c>
      <c r="H1129" s="267" t="s">
        <v>108</v>
      </c>
      <c r="I1129" s="263" t="str">
        <f t="shared" si="69"/>
        <v xml:space="preserve"> </v>
      </c>
      <c r="J1129" s="272" t="str">
        <f>IF(D1129&gt;=(('28 Populations and thresholds'!$I$176)+('28 Populations and thresholds'!$I$177)),"YES"," ")</f>
        <v>YES</v>
      </c>
      <c r="K1129" s="272" t="str">
        <f>IF(J1129="YES"," ",IF(D1129&gt;=(('28 Populations and thresholds'!$I$176)+('28 Populations and thresholds'!$I$177))*0.25,"YES"))</f>
        <v xml:space="preserve"> </v>
      </c>
      <c r="L1129" s="272" t="b">
        <f>OR('28 Populations and thresholds'!$J$176="CR",'28 Populations and thresholds'!$J$176="EN",'28 Populations and thresholds'!$J$176="VU")</f>
        <v>0</v>
      </c>
      <c r="M1129" s="273">
        <f>D1129/(('28 Populations and thresholds'!$H$176)+('28 Populations and thresholds'!$H$177))</f>
        <v>1.3397849462365592E-2</v>
      </c>
      <c r="N1129" s="263" t="str">
        <f t="shared" si="70"/>
        <v xml:space="preserve"> </v>
      </c>
      <c r="O1129" s="275" t="s">
        <v>4568</v>
      </c>
      <c r="P1129" s="263" t="str">
        <f t="shared" si="71"/>
        <v xml:space="preserve"> </v>
      </c>
    </row>
    <row r="1130" spans="1:21" x14ac:dyDescent="0.2">
      <c r="A1130" s="267" t="s">
        <v>1314</v>
      </c>
      <c r="B1130" s="268" t="s">
        <v>951</v>
      </c>
      <c r="C1130" s="269" t="s">
        <v>3756</v>
      </c>
      <c r="D1130" s="270">
        <v>2070</v>
      </c>
      <c r="E1130" s="271">
        <v>36410</v>
      </c>
      <c r="F1130" s="263" t="str">
        <f t="shared" si="68"/>
        <v xml:space="preserve"> </v>
      </c>
      <c r="G1130" s="267" t="s">
        <v>21</v>
      </c>
      <c r="H1130" s="267" t="s">
        <v>82</v>
      </c>
      <c r="I1130" s="263" t="str">
        <f t="shared" si="69"/>
        <v xml:space="preserve"> </v>
      </c>
      <c r="J1130" s="272" t="str">
        <f>IF(D1130&gt;=('28 Populations and thresholds'!$I$175),"YES"," ")</f>
        <v>YES</v>
      </c>
      <c r="K1130" s="272" t="str">
        <f>IF(J1130="YES"," ",IF(D1130&gt;=('28 Populations and thresholds'!$I$175)*0.25,"YES"))</f>
        <v xml:space="preserve"> </v>
      </c>
      <c r="L1130" s="272" t="b">
        <f>OR('28 Populations and thresholds'!$J$175="CR",'28 Populations and thresholds'!$J$175="EN",'28 Populations and thresholds'!$J$175="VU")</f>
        <v>0</v>
      </c>
      <c r="M1130" s="273">
        <f>D1130/'28 Populations and thresholds'!$H$175</f>
        <v>1.4892086330935252E-2</v>
      </c>
      <c r="N1130" s="263" t="str">
        <f t="shared" si="70"/>
        <v xml:space="preserve"> </v>
      </c>
      <c r="O1130" s="269"/>
      <c r="P1130" s="263" t="str">
        <f t="shared" si="71"/>
        <v xml:space="preserve"> </v>
      </c>
    </row>
    <row r="1131" spans="1:21" x14ac:dyDescent="0.2">
      <c r="A1131" s="267" t="s">
        <v>1314</v>
      </c>
      <c r="B1131" s="268" t="s">
        <v>951</v>
      </c>
      <c r="C1131" s="269" t="s">
        <v>3447</v>
      </c>
      <c r="D1131" s="270">
        <v>200</v>
      </c>
      <c r="E1131" s="271">
        <v>33349</v>
      </c>
      <c r="F1131" s="263" t="str">
        <f t="shared" si="68"/>
        <v xml:space="preserve"> </v>
      </c>
      <c r="G1131" s="267" t="s">
        <v>21</v>
      </c>
      <c r="H1131" s="267" t="s">
        <v>165</v>
      </c>
      <c r="I1131" s="263" t="str">
        <f t="shared" si="69"/>
        <v xml:space="preserve"> </v>
      </c>
      <c r="J1131" s="272" t="str">
        <f>IF(D1131&gt;=('28 Populations and thresholds'!$I$145),"YES"," ")</f>
        <v xml:space="preserve"> </v>
      </c>
      <c r="K1131" s="272" t="str">
        <f>IF(J1131="YES"," ",IF(D1131&gt;=('28 Populations and thresholds'!$I$145)*0.25,"YES"))</f>
        <v>YES</v>
      </c>
      <c r="L1131" s="272" t="b">
        <f>OR('28 Populations and thresholds'!$J$145="CR",'28 Populations and thresholds'!$J$145="EN",'28 Populations and thresholds'!$J$145="VU")</f>
        <v>0</v>
      </c>
      <c r="M1131" s="273">
        <f>D1131/'28 Populations and thresholds'!$H$145</f>
        <v>2E-3</v>
      </c>
      <c r="N1131" s="263" t="str">
        <f t="shared" si="70"/>
        <v xml:space="preserve"> </v>
      </c>
      <c r="O1131" s="269"/>
      <c r="P1131" s="263" t="str">
        <f t="shared" si="71"/>
        <v xml:space="preserve"> </v>
      </c>
    </row>
    <row r="1132" spans="1:21" x14ac:dyDescent="0.2">
      <c r="A1132" s="267" t="s">
        <v>1314</v>
      </c>
      <c r="B1132" s="268" t="s">
        <v>951</v>
      </c>
      <c r="C1132" s="269" t="s">
        <v>3776</v>
      </c>
      <c r="D1132" s="270">
        <v>115</v>
      </c>
      <c r="E1132" s="271">
        <v>35927</v>
      </c>
      <c r="F1132" s="263" t="str">
        <f t="shared" si="68"/>
        <v xml:space="preserve"> </v>
      </c>
      <c r="G1132" s="267" t="s">
        <v>21</v>
      </c>
      <c r="H1132" s="267" t="s">
        <v>105</v>
      </c>
      <c r="I1132" s="263" t="str">
        <f t="shared" si="69"/>
        <v xml:space="preserve"> </v>
      </c>
      <c r="J1132" s="272" t="str">
        <f>IF(D1132&gt;=('28 Populations and thresholds'!$I$210),"YES"," ")</f>
        <v xml:space="preserve"> </v>
      </c>
      <c r="K1132" s="272" t="str">
        <f>IF(J1132="YES"," ",IF(D1132&gt;=('28 Populations and thresholds'!$I$210)*0.25,"YES"))</f>
        <v>YES</v>
      </c>
      <c r="L1132" s="272" t="b">
        <f>OR('28 Populations and thresholds'!$J$210="CR",'28 Populations and thresholds'!$J$210="EN",'28 Populations and thresholds'!$J$210="VU")</f>
        <v>0</v>
      </c>
      <c r="M1132" s="273">
        <f>D1132/'28 Populations and thresholds'!$H$210</f>
        <v>4.5999999999999999E-3</v>
      </c>
      <c r="N1132" s="263" t="str">
        <f t="shared" si="70"/>
        <v xml:space="preserve"> </v>
      </c>
      <c r="O1132" s="269"/>
      <c r="P1132" s="263" t="str">
        <f t="shared" si="71"/>
        <v xml:space="preserve"> </v>
      </c>
    </row>
    <row r="1133" spans="1:21" x14ac:dyDescent="0.2">
      <c r="A1133" s="275" t="s">
        <v>1314</v>
      </c>
      <c r="B1133" s="268" t="s">
        <v>951</v>
      </c>
      <c r="C1133" s="269" t="s">
        <v>3424</v>
      </c>
      <c r="D1133" s="279">
        <v>386</v>
      </c>
      <c r="E1133" s="274">
        <v>2004</v>
      </c>
      <c r="F1133" s="263" t="str">
        <f t="shared" si="68"/>
        <v xml:space="preserve"> </v>
      </c>
      <c r="G1133" s="275" t="s">
        <v>139</v>
      </c>
      <c r="H1133" s="275" t="s">
        <v>3388</v>
      </c>
      <c r="I1133" s="263" t="str">
        <f t="shared" si="69"/>
        <v xml:space="preserve"> </v>
      </c>
      <c r="J1133" s="272" t="str">
        <f>IF(D1133&gt;=('28 Populations and thresholds'!$I$119),"YES"," ")</f>
        <v>YES</v>
      </c>
      <c r="K1133" s="272" t="str">
        <f>IF(J1133="YES"," ",IF(D1133&gt;=('28 Populations and thresholds'!$I$119)*0.25,"YES"))</f>
        <v xml:space="preserve"> </v>
      </c>
      <c r="L1133" s="272" t="b">
        <f>OR('28 Populations and thresholds'!$J$119="CR",'28 Populations and thresholds'!$J$119="EN",'28 Populations and thresholds'!$J$119="VU")</f>
        <v>0</v>
      </c>
      <c r="M1133" s="273">
        <f>D1133/'28 Populations and thresholds'!$H$119</f>
        <v>1.7545454545454545E-2</v>
      </c>
      <c r="N1133" s="263" t="str">
        <f t="shared" si="70"/>
        <v xml:space="preserve"> </v>
      </c>
      <c r="O1133" s="282"/>
      <c r="P1133" s="263" t="str">
        <f t="shared" si="71"/>
        <v xml:space="preserve"> </v>
      </c>
    </row>
    <row r="1134" spans="1:21" x14ac:dyDescent="0.2">
      <c r="A1134" s="267" t="s">
        <v>1314</v>
      </c>
      <c r="B1134" s="268" t="s">
        <v>951</v>
      </c>
      <c r="C1134" s="269" t="s">
        <v>3761</v>
      </c>
      <c r="D1134" s="270">
        <v>520</v>
      </c>
      <c r="E1134" s="271">
        <v>36391</v>
      </c>
      <c r="F1134" s="263" t="str">
        <f t="shared" si="68"/>
        <v xml:space="preserve"> </v>
      </c>
      <c r="G1134" s="267" t="s">
        <v>21</v>
      </c>
      <c r="H1134" s="267" t="s">
        <v>516</v>
      </c>
      <c r="I1134" s="263" t="str">
        <f t="shared" si="69"/>
        <v xml:space="preserve"> </v>
      </c>
      <c r="J1134" s="272" t="str">
        <f>IF(D1134&gt;=('28 Populations and thresholds'!$I$187),"YES"," ")</f>
        <v xml:space="preserve"> </v>
      </c>
      <c r="K1134" s="272" t="str">
        <f>IF(J1134="YES"," ",IF(D1134&gt;=('28 Populations and thresholds'!$I$187)*0.25,"YES"))</f>
        <v>YES</v>
      </c>
      <c r="L1134" s="272" t="b">
        <f>OR('28 Populations and thresholds'!$J$187="CR",'28 Populations and thresholds'!$J$187="EN",'28 Populations and thresholds'!$J$187="VU")</f>
        <v>0</v>
      </c>
      <c r="M1134" s="273">
        <f>D1134/'28 Populations and thresholds'!$H$187</f>
        <v>5.1999999999999998E-3</v>
      </c>
      <c r="N1134" s="263" t="str">
        <f t="shared" si="70"/>
        <v xml:space="preserve"> </v>
      </c>
      <c r="O1134" s="269"/>
      <c r="P1134" s="263" t="str">
        <f t="shared" si="71"/>
        <v xml:space="preserve"> </v>
      </c>
    </row>
    <row r="1135" spans="1:21" x14ac:dyDescent="0.2">
      <c r="A1135" s="267" t="s">
        <v>1314</v>
      </c>
      <c r="B1135" s="268" t="s">
        <v>951</v>
      </c>
      <c r="C1135" s="269" t="s">
        <v>3482</v>
      </c>
      <c r="D1135" s="270">
        <v>16411</v>
      </c>
      <c r="E1135" s="271">
        <v>35927</v>
      </c>
      <c r="F1135" s="263" t="str">
        <f t="shared" si="68"/>
        <v xml:space="preserve"> </v>
      </c>
      <c r="G1135" s="267" t="s">
        <v>21</v>
      </c>
      <c r="H1135" s="267" t="s">
        <v>108</v>
      </c>
      <c r="I1135" s="263" t="str">
        <f t="shared" si="69"/>
        <v xml:space="preserve"> </v>
      </c>
      <c r="J1135" s="272" t="str">
        <f>IF(D1135&gt;=(('28 Populations and thresholds'!$I$205)+('28 Populations and thresholds'!$I$206)+('28 Populations and thresholds'!$I$207)+('28 Populations and thresholds'!$I$208)),"YES"," ")</f>
        <v>YES</v>
      </c>
      <c r="K1135" s="272" t="str">
        <f>IF(J1135="YES"," ",IF(D1135&gt;=(('28 Populations and thresholds'!$I$205)+('28 Populations and thresholds'!$I$206)+('28 Populations and thresholds'!$I$207)+('28 Populations and thresholds'!$I$208))*0.25,"YES"))</f>
        <v xml:space="preserve"> </v>
      </c>
      <c r="L1135" s="272" t="b">
        <f>OR('28 Populations and thresholds'!$J$206="CR",'28 Populations and thresholds'!$J$206="EN",'28 Populations and thresholds'!$J$206="VU")</f>
        <v>0</v>
      </c>
      <c r="M1135" s="273">
        <f>D1135/(('28 Populations and thresholds'!$H$205)+('28 Populations and thresholds'!$H$206)+('28 Populations and thresholds'!$H$207)+('28 Populations and thresholds'!$H$208))</f>
        <v>6.1351826236494822E-3</v>
      </c>
      <c r="N1135" s="263" t="str">
        <f t="shared" si="70"/>
        <v xml:space="preserve"> </v>
      </c>
      <c r="O1135" s="275" t="s">
        <v>4568</v>
      </c>
      <c r="P1135" s="263" t="str">
        <f t="shared" si="71"/>
        <v xml:space="preserve"> </v>
      </c>
    </row>
    <row r="1136" spans="1:21" x14ac:dyDescent="0.2">
      <c r="A1136" s="267" t="s">
        <v>1314</v>
      </c>
      <c r="B1136" s="268" t="s">
        <v>951</v>
      </c>
      <c r="C1136" s="269" t="s">
        <v>3467</v>
      </c>
      <c r="D1136" s="270">
        <v>1535</v>
      </c>
      <c r="E1136" s="271">
        <v>36270</v>
      </c>
      <c r="F1136" s="263" t="str">
        <f t="shared" si="68"/>
        <v xml:space="preserve"> </v>
      </c>
      <c r="G1136" s="267" t="s">
        <v>21</v>
      </c>
      <c r="H1136" s="267" t="s">
        <v>108</v>
      </c>
      <c r="I1136" s="263" t="str">
        <f t="shared" si="69"/>
        <v xml:space="preserve"> </v>
      </c>
      <c r="J1136" s="272" t="str">
        <f>IF(D1136&gt;=('28 Populations and thresholds'!$I$180),"YES"," ")</f>
        <v>YES</v>
      </c>
      <c r="K1136" s="272" t="str">
        <f>IF(J1136="YES"," ",IF(D1136&gt;=('28 Populations and thresholds'!$I$180)*0.25,"YES"))</f>
        <v xml:space="preserve"> </v>
      </c>
      <c r="L1136" s="272" t="b">
        <f>OR('28 Populations and thresholds'!$J$180="CR",'28 Populations and thresholds'!$J$180="EN",'28 Populations and thresholds'!$J$180="VU")</f>
        <v>0</v>
      </c>
      <c r="M1136" s="273">
        <f>D1136/'28 Populations and thresholds'!$H$180</f>
        <v>1.5350000000000001E-2</v>
      </c>
      <c r="N1136" s="263" t="str">
        <f t="shared" si="70"/>
        <v xml:space="preserve"> </v>
      </c>
      <c r="O1136" s="269"/>
      <c r="P1136" s="263" t="str">
        <f t="shared" si="71"/>
        <v xml:space="preserve"> </v>
      </c>
    </row>
    <row r="1137" spans="1:16" x14ac:dyDescent="0.2">
      <c r="A1137" s="267" t="s">
        <v>1314</v>
      </c>
      <c r="B1137" s="268" t="s">
        <v>951</v>
      </c>
      <c r="C1137" s="269" t="s">
        <v>3446</v>
      </c>
      <c r="D1137" s="270">
        <v>500</v>
      </c>
      <c r="E1137" s="271">
        <v>36410</v>
      </c>
      <c r="F1137" s="263" t="str">
        <f t="shared" si="68"/>
        <v xml:space="preserve"> </v>
      </c>
      <c r="G1137" s="267" t="s">
        <v>21</v>
      </c>
      <c r="H1137" s="267" t="s">
        <v>82</v>
      </c>
      <c r="I1137" s="263" t="str">
        <f t="shared" si="69"/>
        <v xml:space="preserve"> </v>
      </c>
      <c r="J1137" s="272" t="str">
        <f>IF(D1137&gt;=('28 Populations and thresholds'!$I$144),"YES"," ")</f>
        <v>YES</v>
      </c>
      <c r="K1137" s="272" t="str">
        <f>IF(J1137="YES"," ",IF(D1137&gt;=('28 Populations and thresholds'!$I$144)*0.25,"YES"))</f>
        <v xml:space="preserve"> </v>
      </c>
      <c r="L1137" s="272" t="b">
        <f>OR('28 Populations and thresholds'!$J$144="CR",'28 Populations and thresholds'!$J$144="EN",'28 Populations and thresholds'!$J$144="VU")</f>
        <v>0</v>
      </c>
      <c r="M1137" s="273">
        <f>D1137/'28 Populations and thresholds'!$H$144</f>
        <v>0.05</v>
      </c>
      <c r="N1137" s="263" t="str">
        <f t="shared" si="70"/>
        <v xml:space="preserve"> </v>
      </c>
      <c r="O1137" s="269"/>
      <c r="P1137" s="263" t="str">
        <f t="shared" si="71"/>
        <v xml:space="preserve"> </v>
      </c>
    </row>
    <row r="1138" spans="1:16" x14ac:dyDescent="0.2">
      <c r="A1138" s="267" t="s">
        <v>1314</v>
      </c>
      <c r="B1138" s="268" t="s">
        <v>951</v>
      </c>
      <c r="C1138" s="269" t="s">
        <v>3470</v>
      </c>
      <c r="D1138" s="270">
        <v>1817</v>
      </c>
      <c r="E1138" s="271">
        <v>36391</v>
      </c>
      <c r="F1138" s="263" t="str">
        <f t="shared" si="68"/>
        <v xml:space="preserve"> </v>
      </c>
      <c r="G1138" s="267" t="s">
        <v>21</v>
      </c>
      <c r="H1138" s="267" t="s">
        <v>82</v>
      </c>
      <c r="I1138" s="263" t="str">
        <f t="shared" si="69"/>
        <v xml:space="preserve"> </v>
      </c>
      <c r="J1138" s="272" t="str">
        <f>IF(D1138&gt;=('28 Populations and thresholds'!$I$181),"YES"," ")</f>
        <v>YES</v>
      </c>
      <c r="K1138" s="272" t="str">
        <f>IF(J1138="YES"," ",IF(D1138&gt;=('28 Populations and thresholds'!$I$181)*0.25,"YES"))</f>
        <v xml:space="preserve"> </v>
      </c>
      <c r="L1138" s="272" t="b">
        <f>OR('28 Populations and thresholds'!$J$181="CR",'28 Populations and thresholds'!$J$181="EN",'28 Populations and thresholds'!$J$181="VU")</f>
        <v>1</v>
      </c>
      <c r="M1138" s="273">
        <f>D1138/'28 Populations and thresholds'!$H$181</f>
        <v>5.6781249999999998E-2</v>
      </c>
      <c r="N1138" s="263" t="str">
        <f t="shared" si="70"/>
        <v xml:space="preserve"> </v>
      </c>
      <c r="O1138" s="269"/>
      <c r="P1138" s="263" t="str">
        <f t="shared" si="71"/>
        <v xml:space="preserve"> </v>
      </c>
    </row>
    <row r="1139" spans="1:16" x14ac:dyDescent="0.2">
      <c r="A1139" s="267" t="s">
        <v>1314</v>
      </c>
      <c r="B1139" s="268" t="s">
        <v>951</v>
      </c>
      <c r="C1139" s="269" t="s">
        <v>3767</v>
      </c>
      <c r="D1139" s="270">
        <v>24915</v>
      </c>
      <c r="E1139" s="271">
        <v>35927</v>
      </c>
      <c r="F1139" s="263" t="str">
        <f t="shared" si="68"/>
        <v xml:space="preserve"> </v>
      </c>
      <c r="G1139" s="267" t="s">
        <v>21</v>
      </c>
      <c r="H1139" s="267" t="s">
        <v>108</v>
      </c>
      <c r="I1139" s="263" t="str">
        <f t="shared" si="69"/>
        <v xml:space="preserve"> </v>
      </c>
      <c r="J1139" s="272" t="str">
        <f>IF(D1139&gt;=('28 Populations and thresholds'!$I$195),"YES"," ")</f>
        <v>YES</v>
      </c>
      <c r="K1139" s="272" t="str">
        <f>IF(J1139="YES"," ",IF(D1139&gt;=('28 Populations and thresholds'!$I$195)*0.25,"YES"))</f>
        <v xml:space="preserve"> </v>
      </c>
      <c r="L1139" s="272" t="b">
        <f>OR('28 Populations and thresholds'!$J$195="CR",'28 Populations and thresholds'!$J$195="EN",'28 Populations and thresholds'!$J$195="VU")</f>
        <v>1</v>
      </c>
      <c r="M1139" s="273">
        <f>D1139/'28 Populations and thresholds'!$H$195</f>
        <v>8.591379310344828E-2</v>
      </c>
      <c r="N1139" s="263" t="str">
        <f t="shared" si="70"/>
        <v xml:space="preserve"> </v>
      </c>
      <c r="O1139" s="269"/>
      <c r="P1139" s="263" t="str">
        <f t="shared" si="71"/>
        <v xml:space="preserve"> </v>
      </c>
    </row>
    <row r="1140" spans="1:16" x14ac:dyDescent="0.2">
      <c r="A1140" s="267" t="s">
        <v>1314</v>
      </c>
      <c r="B1140" s="268" t="s">
        <v>951</v>
      </c>
      <c r="C1140" s="269" t="s">
        <v>3451</v>
      </c>
      <c r="D1140" s="270">
        <v>4248</v>
      </c>
      <c r="E1140" s="271">
        <v>36270</v>
      </c>
      <c r="F1140" s="263" t="str">
        <f t="shared" si="68"/>
        <v xml:space="preserve"> </v>
      </c>
      <c r="G1140" s="267" t="s">
        <v>21</v>
      </c>
      <c r="H1140" s="267" t="s">
        <v>108</v>
      </c>
      <c r="I1140" s="263" t="str">
        <f t="shared" si="69"/>
        <v xml:space="preserve"> </v>
      </c>
      <c r="J1140" s="272" t="str">
        <f>IF(D1140&gt;=('28 Populations and thresholds'!$I$154),"YES"," ")</f>
        <v>YES</v>
      </c>
      <c r="K1140" s="272" t="str">
        <f>IF(J1140="YES"," ",IF(D1140&gt;=('28 Populations and thresholds'!$I$154)*0.25,"YES"))</f>
        <v xml:space="preserve"> </v>
      </c>
      <c r="L1140" s="272" t="b">
        <f>OR('28 Populations and thresholds'!$J$154="CR",'28 Populations and thresholds'!$J$154="EN",'28 Populations and thresholds'!$J$154="VU")</f>
        <v>0</v>
      </c>
      <c r="M1140" s="273">
        <f>D1140/'28 Populations and thresholds'!$H$154</f>
        <v>4.0846153846153845E-2</v>
      </c>
      <c r="N1140" s="263" t="str">
        <f t="shared" si="70"/>
        <v xml:space="preserve"> </v>
      </c>
      <c r="O1140" s="269"/>
      <c r="P1140" s="263" t="str">
        <f t="shared" si="71"/>
        <v xml:space="preserve"> </v>
      </c>
    </row>
    <row r="1141" spans="1:16" x14ac:dyDescent="0.2">
      <c r="A1141" s="267" t="s">
        <v>1314</v>
      </c>
      <c r="B1141" s="268" t="s">
        <v>951</v>
      </c>
      <c r="C1141" s="269" t="s">
        <v>3452</v>
      </c>
      <c r="D1141" s="270">
        <v>1367</v>
      </c>
      <c r="E1141" s="271">
        <v>36270</v>
      </c>
      <c r="F1141" s="263" t="str">
        <f t="shared" si="68"/>
        <v xml:space="preserve"> </v>
      </c>
      <c r="G1141" s="267" t="s">
        <v>21</v>
      </c>
      <c r="H1141" s="267" t="s">
        <v>108</v>
      </c>
      <c r="I1141" s="263" t="str">
        <f t="shared" si="69"/>
        <v xml:space="preserve"> </v>
      </c>
      <c r="J1141" s="272" t="str">
        <f>IF(D1141&gt;=('28 Populations and thresholds'!$I$158),"YES"," ")</f>
        <v>YES</v>
      </c>
      <c r="K1141" s="272" t="str">
        <f>IF(J1141="YES"," ",IF(D1141&gt;=('28 Populations and thresholds'!$I$158)*0.25,"YES"))</f>
        <v xml:space="preserve"> </v>
      </c>
      <c r="L1141" s="272" t="b">
        <f>OR('28 Populations and thresholds'!$J$158="CR",'28 Populations and thresholds'!$J$158="EN",'28 Populations and thresholds'!$J$158="VU")</f>
        <v>0</v>
      </c>
      <c r="M1141" s="273">
        <f>D1141/'28 Populations and thresholds'!$H$158</f>
        <v>1.367E-2</v>
      </c>
      <c r="N1141" s="263" t="str">
        <f t="shared" si="70"/>
        <v xml:space="preserve"> </v>
      </c>
      <c r="O1141" s="269"/>
      <c r="P1141" s="263" t="str">
        <f t="shared" si="71"/>
        <v xml:space="preserve"> </v>
      </c>
    </row>
    <row r="1142" spans="1:16" x14ac:dyDescent="0.2">
      <c r="A1142" s="267" t="s">
        <v>1314</v>
      </c>
      <c r="B1142" s="268" t="s">
        <v>951</v>
      </c>
      <c r="C1142" s="269" t="s">
        <v>3459</v>
      </c>
      <c r="D1142" s="270">
        <v>682</v>
      </c>
      <c r="E1142" s="271">
        <v>35927</v>
      </c>
      <c r="F1142" s="263" t="str">
        <f t="shared" si="68"/>
        <v xml:space="preserve"> </v>
      </c>
      <c r="G1142" s="267" t="s">
        <v>21</v>
      </c>
      <c r="H1142" s="267" t="s">
        <v>108</v>
      </c>
      <c r="I1142" s="263" t="str">
        <f t="shared" si="69"/>
        <v xml:space="preserve"> </v>
      </c>
      <c r="J1142" s="272" t="str">
        <f>IF(D1142&gt;=(('28 Populations and thresholds'!$I$160)+('28 Populations and thresholds'!$I$163)),"YES"," ")</f>
        <v>YES</v>
      </c>
      <c r="K1142" s="272" t="str">
        <f>IF(J1142="YES"," ",IF(D1142&gt;=(('28 Populations and thresholds'!$I$160)+('28 Populations and thresholds'!$I$163))*0.25,"YES"))</f>
        <v xml:space="preserve"> </v>
      </c>
      <c r="L1142" s="272" t="b">
        <f>OR('28 Populations and thresholds'!$J$160="CR",'28 Populations and thresholds'!$J$160="EN",'28 Populations and thresholds'!$J$160="VU")</f>
        <v>0</v>
      </c>
      <c r="M1142" s="273">
        <f>D1142/(('28 Populations and thresholds'!$H$160)+('28 Populations and thresholds'!$H$163))</f>
        <v>1.7714285714285714E-2</v>
      </c>
      <c r="N1142" s="263" t="str">
        <f t="shared" si="70"/>
        <v xml:space="preserve"> </v>
      </c>
      <c r="O1142" s="282" t="s">
        <v>4563</v>
      </c>
      <c r="P1142" s="263" t="str">
        <f t="shared" si="71"/>
        <v xml:space="preserve"> </v>
      </c>
    </row>
    <row r="1143" spans="1:16" x14ac:dyDescent="0.2">
      <c r="A1143" s="275" t="s">
        <v>1314</v>
      </c>
      <c r="B1143" s="269" t="s">
        <v>951</v>
      </c>
      <c r="C1143" s="269" t="s">
        <v>3799</v>
      </c>
      <c r="D1143" s="279">
        <v>5000</v>
      </c>
      <c r="E1143" s="285">
        <v>40767</v>
      </c>
      <c r="F1143" s="263" t="str">
        <f t="shared" si="68"/>
        <v xml:space="preserve"> </v>
      </c>
      <c r="G1143" s="275" t="s">
        <v>3913</v>
      </c>
      <c r="H1143" s="275" t="s">
        <v>3914</v>
      </c>
      <c r="I1143" s="263" t="str">
        <f t="shared" si="69"/>
        <v xml:space="preserve"> </v>
      </c>
      <c r="J1143" s="272" t="str">
        <f>IF(D1143&gt;=(('28 Populations and thresholds'!$I$196)+('28 Populations and thresholds'!$I$197)),"YES"," ")</f>
        <v>YES</v>
      </c>
      <c r="K1143" s="272" t="str">
        <f>IF(J1143="YES"," ",IF(D1143&gt;=(('28 Populations and thresholds'!$I$196)+('28 Populations and thresholds'!$I$197))*0.25,"YES"))</f>
        <v xml:space="preserve"> </v>
      </c>
      <c r="L1143" s="272" t="b">
        <f>OR('28 Populations and thresholds'!$J$197="CR",'28 Populations and thresholds'!$J$197="EN",'28 Populations and thresholds'!$J$197="VU")</f>
        <v>0</v>
      </c>
      <c r="M1143" s="273">
        <f>D1143/(('28 Populations and thresholds'!$H$196)+('28 Populations and thresholds'!$H$197))</f>
        <v>4.0983606557377046E-2</v>
      </c>
      <c r="N1143" s="263" t="str">
        <f t="shared" si="70"/>
        <v xml:space="preserve"> </v>
      </c>
      <c r="O1143" s="275" t="s">
        <v>4568</v>
      </c>
      <c r="P1143" s="263" t="str">
        <f t="shared" si="71"/>
        <v xml:space="preserve"> </v>
      </c>
    </row>
    <row r="1144" spans="1:16" x14ac:dyDescent="0.2">
      <c r="A1144" s="275" t="s">
        <v>1314</v>
      </c>
      <c r="B1144" s="268" t="s">
        <v>951</v>
      </c>
      <c r="C1144" s="269" t="s">
        <v>3400</v>
      </c>
      <c r="D1144" s="279">
        <v>350</v>
      </c>
      <c r="E1144" s="274" t="s">
        <v>4095</v>
      </c>
      <c r="F1144" s="263" t="str">
        <f t="shared" si="68"/>
        <v xml:space="preserve"> </v>
      </c>
      <c r="G1144" s="275"/>
      <c r="H1144" s="275" t="s">
        <v>4019</v>
      </c>
      <c r="I1144" s="263" t="str">
        <f t="shared" si="69"/>
        <v xml:space="preserve"> </v>
      </c>
      <c r="J1144" s="272" t="str">
        <f>IF(D1144&gt;=(('28 Populations and thresholds'!$I$123)+('28 Populations and thresholds'!$I$124)),"YES"," ")</f>
        <v>YES</v>
      </c>
      <c r="K1144" s="272" t="str">
        <f>IF(J1144="YES"," ",IF(D1144&gt;=(('28 Populations and thresholds'!$I$123)+('28 Populations and thresholds'!$I$124))*0.25,"YES"))</f>
        <v xml:space="preserve"> </v>
      </c>
      <c r="L1144" s="272" t="b">
        <f>OR('28 Populations and thresholds'!$J$124="CR",'28 Populations and thresholds'!$J$124="EN",'28 Populations and thresholds'!$J$124="VU")</f>
        <v>1</v>
      </c>
      <c r="M1144" s="273">
        <f>D1144/(('28 Populations and thresholds'!$H$123)+('28 Populations and thresholds'!$H$124))</f>
        <v>0.22580645161290322</v>
      </c>
      <c r="N1144" s="263" t="str">
        <f t="shared" si="70"/>
        <v xml:space="preserve"> </v>
      </c>
      <c r="O1144" s="275" t="s">
        <v>4568</v>
      </c>
      <c r="P1144" s="263" t="str">
        <f t="shared" si="71"/>
        <v xml:space="preserve"> </v>
      </c>
    </row>
    <row r="1145" spans="1:16" x14ac:dyDescent="0.2">
      <c r="A1145" s="275" t="s">
        <v>1314</v>
      </c>
      <c r="B1145" s="283" t="s">
        <v>951</v>
      </c>
      <c r="C1145" s="269" t="s">
        <v>1732</v>
      </c>
      <c r="D1145" s="279">
        <v>8671</v>
      </c>
      <c r="E1145" s="274">
        <v>2007</v>
      </c>
      <c r="F1145" s="263" t="str">
        <f t="shared" si="68"/>
        <v xml:space="preserve"> </v>
      </c>
      <c r="G1145" s="275" t="s">
        <v>4069</v>
      </c>
      <c r="H1145" s="275"/>
      <c r="I1145" s="263" t="str">
        <f t="shared" si="69"/>
        <v xml:space="preserve"> </v>
      </c>
      <c r="J1145" s="272" t="str">
        <f>IF(D1145&gt;=('28 Populations and thresholds'!$I$221),"YES"," ")</f>
        <v>YES</v>
      </c>
      <c r="K1145" s="272" t="str">
        <f>IF(J1145="YES"," ",IF(D1145&gt;=('28 Populations and thresholds'!$I$221)*0.25,"YES"))</f>
        <v xml:space="preserve"> </v>
      </c>
      <c r="L1145" s="272" t="b">
        <f>OR('28 Populations and thresholds'!$J$221="CR",'28 Populations and thresholds'!$J$221="EN",'28 Populations and thresholds'!$J$221="VU")</f>
        <v>1</v>
      </c>
      <c r="M1145" s="273">
        <f>D1145/'28 Populations and thresholds'!$H$221</f>
        <v>0.90322916666666664</v>
      </c>
      <c r="N1145" s="263" t="str">
        <f t="shared" si="70"/>
        <v xml:space="preserve"> </v>
      </c>
      <c r="O1145" s="275"/>
      <c r="P1145" s="263" t="str">
        <f t="shared" si="71"/>
        <v xml:space="preserve"> </v>
      </c>
    </row>
    <row r="1146" spans="1:16" x14ac:dyDescent="0.2">
      <c r="A1146" s="267" t="s">
        <v>1314</v>
      </c>
      <c r="B1146" s="268" t="s">
        <v>951</v>
      </c>
      <c r="C1146" s="269" t="s">
        <v>3763</v>
      </c>
      <c r="D1146" s="270">
        <v>1200</v>
      </c>
      <c r="E1146" s="271">
        <v>36391</v>
      </c>
      <c r="F1146" s="263" t="str">
        <f t="shared" si="68"/>
        <v xml:space="preserve"> </v>
      </c>
      <c r="G1146" s="267" t="s">
        <v>21</v>
      </c>
      <c r="H1146" s="267" t="s">
        <v>82</v>
      </c>
      <c r="I1146" s="263" t="str">
        <f t="shared" si="69"/>
        <v xml:space="preserve"> </v>
      </c>
      <c r="J1146" s="272" t="str">
        <f>IF(D1146&gt;=('28 Populations and thresholds'!$I$191),"YES"," ")</f>
        <v>YES</v>
      </c>
      <c r="K1146" s="272" t="str">
        <f>IF(J1146="YES"," ",IF(D1146&gt;=('28 Populations and thresholds'!$I$191)*0.25,"YES"))</f>
        <v xml:space="preserve"> </v>
      </c>
      <c r="L1146" s="272" t="b">
        <f>OR('28 Populations and thresholds'!$J$191="CR",'28 Populations and thresholds'!$J$191="EN",'28 Populations and thresholds'!$J$191="VU")</f>
        <v>0</v>
      </c>
      <c r="M1146" s="273">
        <f>D1146/'28 Populations and thresholds'!$H$191</f>
        <v>2.4E-2</v>
      </c>
      <c r="N1146" s="263" t="str">
        <f t="shared" si="70"/>
        <v xml:space="preserve"> </v>
      </c>
      <c r="O1146" s="269"/>
      <c r="P1146" s="263" t="str">
        <f t="shared" si="71"/>
        <v xml:space="preserve"> </v>
      </c>
    </row>
    <row r="1147" spans="1:16" x14ac:dyDescent="0.2">
      <c r="A1147" s="267" t="s">
        <v>1314</v>
      </c>
      <c r="B1147" s="268" t="s">
        <v>951</v>
      </c>
      <c r="C1147" s="269" t="s">
        <v>3758</v>
      </c>
      <c r="D1147" s="270">
        <v>1306</v>
      </c>
      <c r="E1147" s="271">
        <v>35927</v>
      </c>
      <c r="F1147" s="263" t="str">
        <f t="shared" si="68"/>
        <v xml:space="preserve"> </v>
      </c>
      <c r="G1147" s="267" t="s">
        <v>21</v>
      </c>
      <c r="H1147" s="267" t="s">
        <v>108</v>
      </c>
      <c r="I1147" s="263" t="str">
        <f t="shared" si="69"/>
        <v xml:space="preserve"> </v>
      </c>
      <c r="J1147" s="272" t="str">
        <f>IF(D1147&gt;=('28 Populations and thresholds'!$I$179),"YES"," ")</f>
        <v>YES</v>
      </c>
      <c r="K1147" s="272" t="str">
        <f>IF(J1147="YES"," ",IF(D1147&gt;=('28 Populations and thresholds'!$I$179)*0.25,"YES"))</f>
        <v xml:space="preserve"> </v>
      </c>
      <c r="L1147" s="272" t="b">
        <f>OR('28 Populations and thresholds'!$J$179="CR",'28 Populations and thresholds'!$J$179="EN",'28 Populations and thresholds'!$J$179="VU")</f>
        <v>0</v>
      </c>
      <c r="M1147" s="273">
        <f>D1147/'28 Populations and thresholds'!$H$179</f>
        <v>2.3745454545454545E-2</v>
      </c>
      <c r="N1147" s="263" t="str">
        <f t="shared" si="70"/>
        <v xml:space="preserve"> </v>
      </c>
      <c r="O1147" s="269"/>
      <c r="P1147" s="263" t="str">
        <f t="shared" si="71"/>
        <v xml:space="preserve"> </v>
      </c>
    </row>
    <row r="1148" spans="1:16" x14ac:dyDescent="0.2">
      <c r="A1148" s="267" t="s">
        <v>1314</v>
      </c>
      <c r="B1148" s="268" t="s">
        <v>951</v>
      </c>
      <c r="C1148" s="280" t="s">
        <v>3473</v>
      </c>
      <c r="D1148" s="270">
        <v>454</v>
      </c>
      <c r="E1148" s="271">
        <v>35927</v>
      </c>
      <c r="F1148" s="263" t="str">
        <f t="shared" si="68"/>
        <v xml:space="preserve"> </v>
      </c>
      <c r="G1148" s="267" t="s">
        <v>21</v>
      </c>
      <c r="H1148" s="267" t="s">
        <v>105</v>
      </c>
      <c r="I1148" s="263" t="str">
        <f t="shared" si="69"/>
        <v xml:space="preserve"> </v>
      </c>
      <c r="J1148" s="272" t="str">
        <f>IF(D1148&gt;=('28 Populations and thresholds'!$I$190),"YES"," ")</f>
        <v xml:space="preserve"> </v>
      </c>
      <c r="K1148" s="272" t="str">
        <f>IF(J1148="YES"," ",IF(D1148&gt;=('28 Populations and thresholds'!$I$190)*0.25,"YES"))</f>
        <v>YES</v>
      </c>
      <c r="L1148" s="272" t="b">
        <f>OR('28 Populations and thresholds'!$J$190="CR",'28 Populations and thresholds'!$J$190="EN",'28 Populations and thresholds'!$J$190="VU")</f>
        <v>0</v>
      </c>
      <c r="M1148" s="273">
        <f>D1148/'28 Populations and thresholds'!$H$190</f>
        <v>4.5399999999999998E-3</v>
      </c>
      <c r="N1148" s="263" t="str">
        <f t="shared" si="70"/>
        <v xml:space="preserve"> </v>
      </c>
      <c r="O1148" s="275"/>
      <c r="P1148" s="263" t="str">
        <f t="shared" si="71"/>
        <v xml:space="preserve"> </v>
      </c>
    </row>
    <row r="1149" spans="1:16" x14ac:dyDescent="0.2">
      <c r="A1149" s="12" t="s">
        <v>1314</v>
      </c>
      <c r="B1149" s="9" t="s">
        <v>4134</v>
      </c>
      <c r="C1149" s="4" t="s">
        <v>1732</v>
      </c>
      <c r="D1149" s="5">
        <v>147</v>
      </c>
      <c r="E1149" s="104">
        <v>1995</v>
      </c>
      <c r="F1149" s="263" t="str">
        <f t="shared" si="68"/>
        <v xml:space="preserve"> </v>
      </c>
      <c r="G1149" s="13" t="s">
        <v>4019</v>
      </c>
      <c r="I1149" s="263" t="str">
        <f t="shared" si="69"/>
        <v xml:space="preserve"> </v>
      </c>
      <c r="J1149" s="38" t="str">
        <f>IF(D1149&gt;=('28 Populations and thresholds'!$I$221),"YES"," ")</f>
        <v>YES</v>
      </c>
      <c r="K1149" s="38" t="str">
        <f>IF(J1149="YES"," ",IF(D1149&gt;=('28 Populations and thresholds'!$I$221)*0.25,"YES"))</f>
        <v xml:space="preserve"> </v>
      </c>
      <c r="L1149" s="38" t="b">
        <f>OR('28 Populations and thresholds'!$J$221="CR",'28 Populations and thresholds'!$J$221="EN",'28 Populations and thresholds'!$J$221="VU")</f>
        <v>1</v>
      </c>
      <c r="M1149" s="75">
        <f>D1149/'28 Populations and thresholds'!$H$221</f>
        <v>1.53125E-2</v>
      </c>
      <c r="N1149" s="263" t="str">
        <f t="shared" si="70"/>
        <v xml:space="preserve"> </v>
      </c>
      <c r="P1149" s="263" t="str">
        <f t="shared" si="71"/>
        <v xml:space="preserve"> </v>
      </c>
    </row>
    <row r="1150" spans="1:16" x14ac:dyDescent="0.2">
      <c r="A1150" s="267" t="s">
        <v>1314</v>
      </c>
      <c r="B1150" s="268" t="s">
        <v>998</v>
      </c>
      <c r="C1150" s="268" t="s">
        <v>3795</v>
      </c>
      <c r="D1150" s="270">
        <v>1499</v>
      </c>
      <c r="E1150" s="271">
        <v>37378</v>
      </c>
      <c r="F1150" s="263" t="str">
        <f t="shared" si="68"/>
        <v xml:space="preserve"> </v>
      </c>
      <c r="G1150" s="267" t="s">
        <v>21</v>
      </c>
      <c r="H1150" s="267" t="s">
        <v>90</v>
      </c>
      <c r="I1150" s="263" t="str">
        <f t="shared" si="69"/>
        <v xml:space="preserve"> </v>
      </c>
      <c r="J1150" s="272" t="str">
        <f>IF(D1150&gt;=(('28 Populations and thresholds'!$I$176)+('28 Populations and thresholds'!$I$177)),"YES"," ")</f>
        <v xml:space="preserve"> </v>
      </c>
      <c r="K1150" s="272" t="str">
        <f>IF(J1150="YES"," ",IF(D1150&gt;=(('28 Populations and thresholds'!$I$176)+('28 Populations and thresholds'!$I$177))*0.25,"YES"))</f>
        <v>YES</v>
      </c>
      <c r="L1150" s="272" t="b">
        <f>OR('28 Populations and thresholds'!$J$176="CR",'28 Populations and thresholds'!$J$176="EN",'28 Populations and thresholds'!$J$176="VU")</f>
        <v>0</v>
      </c>
      <c r="M1150" s="273">
        <f>D1150/(('28 Populations and thresholds'!$H$176)+('28 Populations and thresholds'!$H$177))</f>
        <v>5.372759856630824E-3</v>
      </c>
      <c r="N1150" s="263" t="str">
        <f t="shared" si="70"/>
        <v xml:space="preserve"> </v>
      </c>
      <c r="O1150" s="275" t="s">
        <v>4568</v>
      </c>
      <c r="P1150" s="263" t="str">
        <f t="shared" si="71"/>
        <v xml:space="preserve"> </v>
      </c>
    </row>
    <row r="1151" spans="1:16" x14ac:dyDescent="0.2">
      <c r="A1151" s="267" t="s">
        <v>1314</v>
      </c>
      <c r="B1151" s="268" t="s">
        <v>998</v>
      </c>
      <c r="C1151" s="269" t="s">
        <v>3447</v>
      </c>
      <c r="D1151" s="270">
        <v>1037</v>
      </c>
      <c r="E1151" s="271">
        <v>37378</v>
      </c>
      <c r="F1151" s="263" t="str">
        <f t="shared" si="68"/>
        <v xml:space="preserve"> </v>
      </c>
      <c r="G1151" s="267" t="s">
        <v>21</v>
      </c>
      <c r="H1151" s="267" t="s">
        <v>90</v>
      </c>
      <c r="I1151" s="263" t="str">
        <f t="shared" si="69"/>
        <v xml:space="preserve"> </v>
      </c>
      <c r="J1151" s="272" t="str">
        <f>IF(D1151&gt;=('28 Populations and thresholds'!$I$145),"YES"," ")</f>
        <v>YES</v>
      </c>
      <c r="K1151" s="272" t="str">
        <f>IF(J1151="YES"," ",IF(D1151&gt;=('28 Populations and thresholds'!$I$145)*0.25,"YES"))</f>
        <v xml:space="preserve"> </v>
      </c>
      <c r="L1151" s="272" t="b">
        <f>OR('28 Populations and thresholds'!$J$145="CR",'28 Populations and thresholds'!$J$145="EN",'28 Populations and thresholds'!$J$145="VU")</f>
        <v>0</v>
      </c>
      <c r="M1151" s="273">
        <f>D1151/'28 Populations and thresholds'!$H$145</f>
        <v>1.0370000000000001E-2</v>
      </c>
      <c r="N1151" s="263" t="str">
        <f t="shared" si="70"/>
        <v xml:space="preserve"> </v>
      </c>
      <c r="O1151" s="269"/>
      <c r="P1151" s="263" t="str">
        <f t="shared" si="71"/>
        <v xml:space="preserve"> </v>
      </c>
    </row>
    <row r="1152" spans="1:16" x14ac:dyDescent="0.2">
      <c r="A1152" s="267" t="s">
        <v>1314</v>
      </c>
      <c r="B1152" s="268" t="s">
        <v>998</v>
      </c>
      <c r="C1152" s="269" t="s">
        <v>3480</v>
      </c>
      <c r="D1152" s="270">
        <v>2512</v>
      </c>
      <c r="E1152" s="271">
        <v>37378</v>
      </c>
      <c r="F1152" s="263" t="str">
        <f t="shared" si="68"/>
        <v xml:space="preserve"> </v>
      </c>
      <c r="G1152" s="267" t="s">
        <v>21</v>
      </c>
      <c r="H1152" s="267" t="s">
        <v>90</v>
      </c>
      <c r="I1152" s="263" t="str">
        <f t="shared" si="69"/>
        <v xml:space="preserve"> </v>
      </c>
      <c r="J1152" s="272" t="str">
        <f>IF(D1152&gt;=('28 Populations and thresholds'!$I$203),"YES"," ")</f>
        <v>YES</v>
      </c>
      <c r="K1152" s="272" t="str">
        <f>IF(J1152="YES"," ",IF(D1152&gt;=('28 Populations and thresholds'!$I$203)*0.25,"YES"))</f>
        <v xml:space="preserve"> </v>
      </c>
      <c r="L1152" s="272" t="b">
        <f>OR('28 Populations and thresholds'!$J$203="CR",'28 Populations and thresholds'!$J$203="EN",'28 Populations and thresholds'!$J$203="VU")</f>
        <v>0</v>
      </c>
      <c r="M1152" s="273">
        <f>D1152/'28 Populations and thresholds'!$H$203</f>
        <v>1.8607407407407406E-2</v>
      </c>
      <c r="N1152" s="263" t="str">
        <f t="shared" si="70"/>
        <v xml:space="preserve"> </v>
      </c>
      <c r="O1152" s="269"/>
      <c r="P1152" s="263" t="str">
        <f t="shared" si="71"/>
        <v xml:space="preserve"> </v>
      </c>
    </row>
    <row r="1153" spans="1:21" x14ac:dyDescent="0.2">
      <c r="A1153" s="267" t="s">
        <v>1314</v>
      </c>
      <c r="B1153" s="268" t="s">
        <v>998</v>
      </c>
      <c r="C1153" s="269" t="s">
        <v>3451</v>
      </c>
      <c r="D1153" s="270">
        <v>3550</v>
      </c>
      <c r="E1153" s="271">
        <v>37378</v>
      </c>
      <c r="F1153" s="263" t="str">
        <f t="shared" ref="F1153:F1216" si="72">" "</f>
        <v xml:space="preserve"> </v>
      </c>
      <c r="G1153" s="267" t="s">
        <v>21</v>
      </c>
      <c r="H1153" s="267" t="s">
        <v>90</v>
      </c>
      <c r="I1153" s="263" t="str">
        <f t="shared" ref="I1153:I1216" si="73">" "</f>
        <v xml:space="preserve"> </v>
      </c>
      <c r="J1153" s="272" t="str">
        <f>IF(D1153&gt;=('28 Populations and thresholds'!$I$154),"YES"," ")</f>
        <v>YES</v>
      </c>
      <c r="K1153" s="272" t="str">
        <f>IF(J1153="YES"," ",IF(D1153&gt;=('28 Populations and thresholds'!$I$154)*0.25,"YES"))</f>
        <v xml:space="preserve"> </v>
      </c>
      <c r="L1153" s="272" t="b">
        <f>OR('28 Populations and thresholds'!$J$154="CR",'28 Populations and thresholds'!$J$154="EN",'28 Populations and thresholds'!$J$154="VU")</f>
        <v>0</v>
      </c>
      <c r="M1153" s="273">
        <f>D1153/'28 Populations and thresholds'!$H$154</f>
        <v>3.4134615384615381E-2</v>
      </c>
      <c r="N1153" s="263" t="str">
        <f t="shared" ref="N1153:N1216" si="74">" "</f>
        <v xml:space="preserve"> </v>
      </c>
      <c r="O1153" s="269"/>
      <c r="P1153" s="263" t="str">
        <f t="shared" ref="P1153:P1216" si="75">" "</f>
        <v xml:space="preserve"> </v>
      </c>
    </row>
    <row r="1154" spans="1:21" x14ac:dyDescent="0.2">
      <c r="A1154" s="267" t="s">
        <v>1314</v>
      </c>
      <c r="B1154" s="268" t="s">
        <v>998</v>
      </c>
      <c r="C1154" s="269" t="s">
        <v>3452</v>
      </c>
      <c r="D1154" s="270">
        <v>2886</v>
      </c>
      <c r="E1154" s="271">
        <v>37378</v>
      </c>
      <c r="F1154" s="263" t="str">
        <f t="shared" si="72"/>
        <v xml:space="preserve"> </v>
      </c>
      <c r="G1154" s="267" t="s">
        <v>21</v>
      </c>
      <c r="H1154" s="267" t="s">
        <v>90</v>
      </c>
      <c r="I1154" s="263" t="str">
        <f t="shared" si="73"/>
        <v xml:space="preserve"> </v>
      </c>
      <c r="J1154" s="272" t="str">
        <f>IF(D1154&gt;=('28 Populations and thresholds'!$I$158),"YES"," ")</f>
        <v>YES</v>
      </c>
      <c r="K1154" s="272" t="str">
        <f>IF(J1154="YES"," ",IF(D1154&gt;=('28 Populations and thresholds'!$I$158)*0.25,"YES"))</f>
        <v xml:space="preserve"> </v>
      </c>
      <c r="L1154" s="272" t="b">
        <f>OR('28 Populations and thresholds'!$J$158="CR",'28 Populations and thresholds'!$J$158="EN",'28 Populations and thresholds'!$J$158="VU")</f>
        <v>0</v>
      </c>
      <c r="M1154" s="273">
        <f>D1154/'28 Populations and thresholds'!$H$158</f>
        <v>2.886E-2</v>
      </c>
      <c r="N1154" s="263" t="str">
        <f t="shared" si="74"/>
        <v xml:space="preserve"> </v>
      </c>
      <c r="O1154" s="269"/>
      <c r="P1154" s="263" t="str">
        <f t="shared" si="75"/>
        <v xml:space="preserve"> </v>
      </c>
    </row>
    <row r="1155" spans="1:21" x14ac:dyDescent="0.2">
      <c r="A1155" s="267" t="s">
        <v>1314</v>
      </c>
      <c r="B1155" s="268" t="s">
        <v>998</v>
      </c>
      <c r="C1155" s="269" t="s">
        <v>3760</v>
      </c>
      <c r="D1155" s="270">
        <v>14183</v>
      </c>
      <c r="E1155" s="271">
        <v>37378</v>
      </c>
      <c r="F1155" s="263" t="str">
        <f t="shared" si="72"/>
        <v xml:space="preserve"> </v>
      </c>
      <c r="G1155" s="267" t="s">
        <v>21</v>
      </c>
      <c r="H1155" s="267" t="s">
        <v>90</v>
      </c>
      <c r="I1155" s="263" t="str">
        <f t="shared" si="73"/>
        <v xml:space="preserve"> </v>
      </c>
      <c r="J1155" s="272" t="str">
        <f>IF(D1155&gt;=('28 Populations and thresholds'!$I$186),"YES"," ")</f>
        <v>YES</v>
      </c>
      <c r="K1155" s="272" t="str">
        <f>IF(J1155="YES"," ",IF(D1155&gt;=('28 Populations and thresholds'!$I$186)*0.25,"YES"))</f>
        <v xml:space="preserve"> </v>
      </c>
      <c r="L1155" s="272" t="b">
        <f>OR('28 Populations and thresholds'!$J$186="CR",'28 Populations and thresholds'!$J$186="EN",'28 Populations and thresholds'!$J$186="VU")</f>
        <v>0</v>
      </c>
      <c r="M1155" s="273">
        <f>D1155/'28 Populations and thresholds'!$H$186</f>
        <v>1.4182999999999999E-2</v>
      </c>
      <c r="N1155" s="263" t="str">
        <f t="shared" si="74"/>
        <v xml:space="preserve"> </v>
      </c>
      <c r="O1155" s="275"/>
      <c r="P1155" s="263" t="str">
        <f t="shared" si="75"/>
        <v xml:space="preserve"> </v>
      </c>
    </row>
    <row r="1156" spans="1:21" x14ac:dyDescent="0.2">
      <c r="A1156" s="267" t="s">
        <v>1314</v>
      </c>
      <c r="B1156" s="268" t="s">
        <v>998</v>
      </c>
      <c r="C1156" s="269" t="s">
        <v>3448</v>
      </c>
      <c r="D1156" s="270">
        <v>436</v>
      </c>
      <c r="E1156" s="271">
        <v>37378</v>
      </c>
      <c r="F1156" s="263" t="str">
        <f t="shared" si="72"/>
        <v xml:space="preserve"> </v>
      </c>
      <c r="G1156" s="267" t="s">
        <v>21</v>
      </c>
      <c r="H1156" s="267" t="s">
        <v>90</v>
      </c>
      <c r="I1156" s="263" t="str">
        <f t="shared" si="73"/>
        <v xml:space="preserve"> </v>
      </c>
      <c r="J1156" s="272" t="str">
        <f>IF(D1156&gt;=('28 Populations and thresholds'!$I$147),"YES"," ")</f>
        <v xml:space="preserve"> </v>
      </c>
      <c r="K1156" s="272" t="str">
        <f>IF(J1156="YES"," ",IF(D1156&gt;=('28 Populations and thresholds'!$I$147)*0.25,"YES"))</f>
        <v>YES</v>
      </c>
      <c r="L1156" s="272" t="b">
        <f>OR('28 Populations and thresholds'!$J$147="CR",'28 Populations and thresholds'!$J$147="EN",'28 Populations and thresholds'!$J$147="VU")</f>
        <v>0</v>
      </c>
      <c r="M1156" s="273">
        <f>D1156/'28 Populations and thresholds'!$H$147</f>
        <v>4.3600000000000002E-3</v>
      </c>
      <c r="N1156" s="263" t="str">
        <f t="shared" si="74"/>
        <v xml:space="preserve"> </v>
      </c>
      <c r="O1156" s="269"/>
      <c r="P1156" s="263" t="str">
        <f t="shared" si="75"/>
        <v xml:space="preserve"> </v>
      </c>
    </row>
    <row r="1157" spans="1:21" x14ac:dyDescent="0.2">
      <c r="A1157" s="267" t="s">
        <v>1314</v>
      </c>
      <c r="B1157" s="268" t="s">
        <v>998</v>
      </c>
      <c r="C1157" s="269" t="s">
        <v>3773</v>
      </c>
      <c r="D1157" s="270">
        <v>1262</v>
      </c>
      <c r="E1157" s="271">
        <v>37378</v>
      </c>
      <c r="F1157" s="263" t="str">
        <f t="shared" si="72"/>
        <v xml:space="preserve"> </v>
      </c>
      <c r="G1157" s="267" t="s">
        <v>21</v>
      </c>
      <c r="H1157" s="267" t="s">
        <v>90</v>
      </c>
      <c r="I1157" s="263" t="str">
        <f t="shared" si="73"/>
        <v xml:space="preserve"> </v>
      </c>
      <c r="J1157" s="272" t="str">
        <f>IF(D1157&gt;=('28 Populations and thresholds'!$I$202),"YES"," ")</f>
        <v xml:space="preserve"> </v>
      </c>
      <c r="K1157" s="272" t="str">
        <f>IF(J1157="YES"," ",IF(D1157&gt;=('28 Populations and thresholds'!$I$202)*0.25,"YES"))</f>
        <v>YES</v>
      </c>
      <c r="L1157" s="272" t="b">
        <f>OR('28 Populations and thresholds'!$J$202="CR",'28 Populations and thresholds'!$J$202="EN",'28 Populations and thresholds'!$J$202="VU")</f>
        <v>0</v>
      </c>
      <c r="M1157" s="273">
        <f>D1157/'28 Populations and thresholds'!$H$202</f>
        <v>7.8875000000000004E-3</v>
      </c>
      <c r="N1157" s="263" t="str">
        <f t="shared" si="74"/>
        <v xml:space="preserve"> </v>
      </c>
      <c r="O1157" s="269"/>
      <c r="P1157" s="263" t="str">
        <f t="shared" si="75"/>
        <v xml:space="preserve"> </v>
      </c>
      <c r="Q1157" s="4"/>
      <c r="R1157" s="4"/>
      <c r="S1157" s="4"/>
      <c r="T1157" s="4"/>
      <c r="U1157" s="4"/>
    </row>
    <row r="1158" spans="1:21" x14ac:dyDescent="0.2">
      <c r="A1158" s="267" t="s">
        <v>1314</v>
      </c>
      <c r="B1158" s="268" t="s">
        <v>998</v>
      </c>
      <c r="C1158" s="269" t="s">
        <v>3759</v>
      </c>
      <c r="D1158" s="270">
        <v>802</v>
      </c>
      <c r="E1158" s="271">
        <v>37378</v>
      </c>
      <c r="F1158" s="263" t="str">
        <f t="shared" si="72"/>
        <v xml:space="preserve"> </v>
      </c>
      <c r="G1158" s="267" t="s">
        <v>21</v>
      </c>
      <c r="H1158" s="267" t="s">
        <v>90</v>
      </c>
      <c r="I1158" s="263" t="str">
        <f t="shared" si="73"/>
        <v xml:space="preserve"> </v>
      </c>
      <c r="J1158" s="272" t="str">
        <f>IF(D1158&gt;=('28 Populations and thresholds'!$I$182),"YES"," ")</f>
        <v>YES</v>
      </c>
      <c r="K1158" s="272" t="str">
        <f>IF(J1158="YES"," ",IF(D1158&gt;=('28 Populations and thresholds'!$I$182)*0.25,"YES"))</f>
        <v xml:space="preserve"> </v>
      </c>
      <c r="L1158" s="272" t="b">
        <f>OR('28 Populations and thresholds'!$J$182="CR",'28 Populations and thresholds'!$J$182="EN",'28 Populations and thresholds'!$J$182="VU")</f>
        <v>0</v>
      </c>
      <c r="M1158" s="273">
        <f>D1158/'28 Populations and thresholds'!$H$182</f>
        <v>3.2079999999999997E-2</v>
      </c>
      <c r="N1158" s="263" t="str">
        <f t="shared" si="74"/>
        <v xml:space="preserve"> </v>
      </c>
      <c r="O1158" s="269"/>
      <c r="P1158" s="263" t="str">
        <f t="shared" si="75"/>
        <v xml:space="preserve"> </v>
      </c>
      <c r="Q1158" s="4"/>
      <c r="R1158" s="4"/>
      <c r="S1158" s="4"/>
      <c r="T1158" s="4"/>
      <c r="U1158" s="4"/>
    </row>
    <row r="1159" spans="1:21" x14ac:dyDescent="0.2">
      <c r="A1159" s="267" t="s">
        <v>1314</v>
      </c>
      <c r="B1159" s="268" t="s">
        <v>998</v>
      </c>
      <c r="C1159" s="269" t="s">
        <v>3758</v>
      </c>
      <c r="D1159" s="270">
        <v>278</v>
      </c>
      <c r="E1159" s="271">
        <v>37378</v>
      </c>
      <c r="F1159" s="263" t="str">
        <f t="shared" si="72"/>
        <v xml:space="preserve"> </v>
      </c>
      <c r="G1159" s="267" t="s">
        <v>21</v>
      </c>
      <c r="H1159" s="267" t="s">
        <v>90</v>
      </c>
      <c r="I1159" s="263" t="str">
        <f t="shared" si="73"/>
        <v xml:space="preserve"> </v>
      </c>
      <c r="J1159" s="272" t="str">
        <f>IF(D1159&gt;=('28 Populations and thresholds'!$I$179),"YES"," ")</f>
        <v xml:space="preserve"> </v>
      </c>
      <c r="K1159" s="272" t="str">
        <f>IF(J1159="YES"," ",IF(D1159&gt;=('28 Populations and thresholds'!$I$179)*0.25,"YES"))</f>
        <v>YES</v>
      </c>
      <c r="L1159" s="272" t="b">
        <f>OR('28 Populations and thresholds'!$J$179="CR",'28 Populations and thresholds'!$J$179="EN",'28 Populations and thresholds'!$J$179="VU")</f>
        <v>0</v>
      </c>
      <c r="M1159" s="273">
        <f>D1159/'28 Populations and thresholds'!$H$179</f>
        <v>5.0545454545454548E-3</v>
      </c>
      <c r="N1159" s="263" t="str">
        <f t="shared" si="74"/>
        <v xml:space="preserve"> </v>
      </c>
      <c r="O1159" s="269"/>
      <c r="P1159" s="263" t="str">
        <f t="shared" si="75"/>
        <v xml:space="preserve"> </v>
      </c>
    </row>
    <row r="1160" spans="1:21" x14ac:dyDescent="0.2">
      <c r="A1160" s="12" t="s">
        <v>1314</v>
      </c>
      <c r="B1160" s="4" t="s">
        <v>3592</v>
      </c>
      <c r="C1160" s="4" t="s">
        <v>3676</v>
      </c>
      <c r="D1160" s="5">
        <v>16</v>
      </c>
      <c r="E1160" s="104">
        <v>1991</v>
      </c>
      <c r="F1160" s="263" t="str">
        <f t="shared" si="72"/>
        <v xml:space="preserve"> </v>
      </c>
      <c r="G1160" s="12" t="s">
        <v>139</v>
      </c>
      <c r="H1160" s="12" t="s">
        <v>3388</v>
      </c>
      <c r="I1160" s="263" t="str">
        <f t="shared" si="73"/>
        <v xml:space="preserve"> </v>
      </c>
      <c r="J1160" s="38" t="str">
        <f>IF(D1160&gt;=('28 Populations and thresholds'!$I$96),"YES"," ")</f>
        <v>YES</v>
      </c>
      <c r="K1160" s="38" t="str">
        <f>IF(J1160="YES"," ",IF(D1160&gt;=('28 Populations and thresholds'!$I$96)*0.25,"YES"))</f>
        <v xml:space="preserve"> </v>
      </c>
      <c r="L1160" s="38" t="b">
        <f>OR('28 Populations and thresholds'!$J$96="CR",'28 Populations and thresholds'!$J$96="EN",'28 Populations and thresholds'!$J$96="VU")</f>
        <v>1</v>
      </c>
      <c r="M1160" s="75">
        <f>D1160/'28 Populations and thresholds'!$H$96</f>
        <v>1.6E-2</v>
      </c>
      <c r="N1160" s="263" t="str">
        <f t="shared" si="74"/>
        <v xml:space="preserve"> </v>
      </c>
      <c r="O1160" s="9"/>
      <c r="P1160" s="263" t="str">
        <f t="shared" si="75"/>
        <v xml:space="preserve"> </v>
      </c>
    </row>
    <row r="1161" spans="1:21" x14ac:dyDescent="0.2">
      <c r="A1161" s="12" t="s">
        <v>1314</v>
      </c>
      <c r="B1161" s="4" t="s">
        <v>3592</v>
      </c>
      <c r="C1161" s="4" t="s">
        <v>3666</v>
      </c>
      <c r="D1161" s="105">
        <v>870</v>
      </c>
      <c r="E1161" s="106">
        <v>2004</v>
      </c>
      <c r="F1161" s="263" t="str">
        <f t="shared" si="72"/>
        <v xml:space="preserve"> </v>
      </c>
      <c r="G1161" s="12" t="s">
        <v>139</v>
      </c>
      <c r="H1161" s="12" t="s">
        <v>3388</v>
      </c>
      <c r="I1161" s="263" t="str">
        <f t="shared" si="73"/>
        <v xml:space="preserve"> </v>
      </c>
      <c r="J1161" s="38" t="str">
        <f>IF(D1161&gt;=(('28 Populations and thresholds'!$I$62)+('28 Populations and thresholds'!$I$63)+('28 Populations and thresholds'!$I$65)),"YES"," ")</f>
        <v>YES</v>
      </c>
      <c r="K1161" s="38" t="str">
        <f>IF(J1161="YES"," ",IF(D1161&gt;=(('28 Populations and thresholds'!$I$62)+('28 Populations and thresholds'!$I$63)+('28 Populations and thresholds'!$I$65))*0.25,"YES"))</f>
        <v xml:space="preserve"> </v>
      </c>
      <c r="L1161" s="38" t="b">
        <f>OR('28 Populations and thresholds'!$J$62="CR",'28 Populations and thresholds'!$J$62="EN",'28 Populations and thresholds'!$J$62="VU")</f>
        <v>0</v>
      </c>
      <c r="M1161" s="75">
        <f>D1161/(('28 Populations and thresholds'!$H$62)+('28 Populations and thresholds'!$H$63)+('28 Populations and thresholds'!$H$65))</f>
        <v>4.9714285714285711E-3</v>
      </c>
      <c r="N1161" s="263" t="str">
        <f t="shared" si="74"/>
        <v xml:space="preserve"> </v>
      </c>
      <c r="O1161" s="12" t="s">
        <v>4550</v>
      </c>
      <c r="P1161" s="263" t="str">
        <f t="shared" si="75"/>
        <v xml:space="preserve"> </v>
      </c>
    </row>
    <row r="1162" spans="1:21" x14ac:dyDescent="0.2">
      <c r="A1162" s="12" t="s">
        <v>1314</v>
      </c>
      <c r="B1162" s="4" t="s">
        <v>3592</v>
      </c>
      <c r="C1162" s="4" t="s">
        <v>3590</v>
      </c>
      <c r="D1162" s="105">
        <v>4908</v>
      </c>
      <c r="E1162" s="148">
        <v>40544</v>
      </c>
      <c r="F1162" s="263" t="str">
        <f t="shared" si="72"/>
        <v xml:space="preserve"> </v>
      </c>
      <c r="G1162" s="12"/>
      <c r="H1162" s="9" t="s">
        <v>4415</v>
      </c>
      <c r="I1162" s="263" t="str">
        <f t="shared" si="73"/>
        <v xml:space="preserve"> </v>
      </c>
      <c r="J1162" s="38" t="str">
        <f>IF(D1162&gt;=('28 Populations and thresholds'!$I$85),"YES"," ")</f>
        <v>YES</v>
      </c>
      <c r="K1162" s="38" t="str">
        <f>IF(J1162="YES"," ",IF(D1162&gt;=('28 Populations and thresholds'!$I$85)*0.25,"YES"))</f>
        <v xml:space="preserve"> </v>
      </c>
      <c r="L1162" s="38" t="b">
        <f>OR('28 Populations and thresholds'!$J$85="CR",'28 Populations and thresholds'!$J$85="EN",'28 Populations and thresholds'!$J$85="VU")</f>
        <v>0</v>
      </c>
      <c r="M1162" s="75">
        <f>D1162/'28 Populations and thresholds'!$H$85</f>
        <v>5.5146067415730339E-2</v>
      </c>
      <c r="N1162" s="263" t="str">
        <f t="shared" si="74"/>
        <v xml:space="preserve"> </v>
      </c>
      <c r="P1162" s="263" t="str">
        <f t="shared" si="75"/>
        <v xml:space="preserve"> </v>
      </c>
    </row>
    <row r="1163" spans="1:21" x14ac:dyDescent="0.2">
      <c r="A1163" s="143" t="s">
        <v>1314</v>
      </c>
      <c r="B1163" s="4" t="s">
        <v>3592</v>
      </c>
      <c r="C1163" s="4" t="s">
        <v>3452</v>
      </c>
      <c r="D1163" s="41">
        <v>1270</v>
      </c>
      <c r="E1163" s="46">
        <v>38018</v>
      </c>
      <c r="F1163" s="263" t="str">
        <f t="shared" si="72"/>
        <v xml:space="preserve"> </v>
      </c>
      <c r="G1163" s="143" t="s">
        <v>21</v>
      </c>
      <c r="H1163" s="143" t="s">
        <v>87</v>
      </c>
      <c r="I1163" s="263" t="str">
        <f t="shared" si="73"/>
        <v xml:space="preserve"> </v>
      </c>
      <c r="J1163" s="38" t="str">
        <f>IF(D1163&gt;=('28 Populations and thresholds'!$I$158),"YES"," ")</f>
        <v>YES</v>
      </c>
      <c r="K1163" s="38" t="str">
        <f>IF(J1163="YES"," ",IF(D1163&gt;=('28 Populations and thresholds'!$I$158)*0.25,"YES"))</f>
        <v xml:space="preserve"> </v>
      </c>
      <c r="L1163" s="38" t="b">
        <f>OR('28 Populations and thresholds'!$J$158="CR",'28 Populations and thresholds'!$J$158="EN",'28 Populations and thresholds'!$J$158="VU")</f>
        <v>0</v>
      </c>
      <c r="M1163" s="75">
        <f>D1163/'28 Populations and thresholds'!$H$158</f>
        <v>1.2699999999999999E-2</v>
      </c>
      <c r="N1163" s="263" t="str">
        <f t="shared" si="74"/>
        <v xml:space="preserve"> </v>
      </c>
      <c r="O1163" s="9"/>
      <c r="P1163" s="263" t="str">
        <f t="shared" si="75"/>
        <v xml:space="preserve"> </v>
      </c>
    </row>
    <row r="1164" spans="1:21" x14ac:dyDescent="0.2">
      <c r="A1164" s="12" t="s">
        <v>1314</v>
      </c>
      <c r="B1164" s="9" t="s">
        <v>3592</v>
      </c>
      <c r="C1164" s="4" t="s">
        <v>3644</v>
      </c>
      <c r="D1164" s="5">
        <v>409</v>
      </c>
      <c r="E1164" s="104">
        <v>2004</v>
      </c>
      <c r="F1164" s="263" t="str">
        <f t="shared" si="72"/>
        <v xml:space="preserve"> </v>
      </c>
      <c r="G1164" s="12" t="s">
        <v>139</v>
      </c>
      <c r="H1164" s="12" t="s">
        <v>3388</v>
      </c>
      <c r="I1164" s="263" t="str">
        <f t="shared" si="73"/>
        <v xml:space="preserve"> </v>
      </c>
      <c r="J1164" s="38" t="str">
        <f>IF(D1164&gt;=('28 Populations and thresholds'!$I$109),"YES"," ")</f>
        <v>YES</v>
      </c>
      <c r="K1164" s="38" t="str">
        <f>IF(J1164="YES"," ",IF(D1164&gt;=('28 Populations and thresholds'!$I$109)*0.25,"YES"))</f>
        <v xml:space="preserve"> </v>
      </c>
      <c r="L1164" s="38" t="b">
        <f>OR('28 Populations and thresholds'!$J$109="CR",'28 Populations and thresholds'!$J$109="EN",'28 Populations and thresholds'!$J$109="VU")</f>
        <v>0</v>
      </c>
      <c r="M1164" s="75">
        <f>D1164/'28 Populations and thresholds'!$H$109</f>
        <v>1.636E-2</v>
      </c>
      <c r="N1164" s="263" t="str">
        <f t="shared" si="74"/>
        <v xml:space="preserve"> </v>
      </c>
      <c r="O1164" s="9"/>
      <c r="P1164" s="263" t="str">
        <f t="shared" si="75"/>
        <v xml:space="preserve"> </v>
      </c>
      <c r="Q1164" s="4"/>
      <c r="R1164" s="4"/>
      <c r="S1164" s="4"/>
      <c r="T1164" s="4"/>
      <c r="U1164" s="4"/>
    </row>
    <row r="1165" spans="1:21" x14ac:dyDescent="0.2">
      <c r="A1165" s="275" t="s">
        <v>1314</v>
      </c>
      <c r="B1165" s="269" t="s">
        <v>4166</v>
      </c>
      <c r="C1165" s="297" t="s">
        <v>3795</v>
      </c>
      <c r="D1165" s="279">
        <v>13337</v>
      </c>
      <c r="E1165" s="274" t="s">
        <v>4167</v>
      </c>
      <c r="F1165" s="263" t="str">
        <f t="shared" si="72"/>
        <v xml:space="preserve"> </v>
      </c>
      <c r="G1165" s="275"/>
      <c r="H1165" s="275" t="s">
        <v>4165</v>
      </c>
      <c r="I1165" s="263" t="str">
        <f t="shared" si="73"/>
        <v xml:space="preserve"> </v>
      </c>
      <c r="J1165" s="272" t="str">
        <f>IF(D1165&gt;=(('28 Populations and thresholds'!$I$176)+('28 Populations and thresholds'!$I$177)),"YES"," ")</f>
        <v>YES</v>
      </c>
      <c r="K1165" s="272" t="str">
        <f>IF(J1165="YES"," ",IF(D1165&gt;=(('28 Populations and thresholds'!$I$176)+('28 Populations and thresholds'!$I$177))*0.25,"YES"))</f>
        <v xml:space="preserve"> </v>
      </c>
      <c r="L1165" s="272" t="b">
        <f>OR('28 Populations and thresholds'!$J$176="CR",'28 Populations and thresholds'!$J$176="EN",'28 Populations and thresholds'!$J$176="VU")</f>
        <v>0</v>
      </c>
      <c r="M1165" s="273">
        <f>D1165/(('28 Populations and thresholds'!$H$176)+('28 Populations and thresholds'!$H$177))</f>
        <v>4.7802867383512547E-2</v>
      </c>
      <c r="N1165" s="263" t="str">
        <f t="shared" si="74"/>
        <v xml:space="preserve"> </v>
      </c>
      <c r="O1165" s="275" t="s">
        <v>4568</v>
      </c>
      <c r="P1165" s="263" t="str">
        <f t="shared" si="75"/>
        <v xml:space="preserve"> </v>
      </c>
    </row>
    <row r="1166" spans="1:21" x14ac:dyDescent="0.2">
      <c r="A1166" s="275" t="s">
        <v>1314</v>
      </c>
      <c r="B1166" s="269" t="s">
        <v>4166</v>
      </c>
      <c r="C1166" s="280" t="s">
        <v>3482</v>
      </c>
      <c r="D1166" s="279">
        <v>20749</v>
      </c>
      <c r="E1166" s="274" t="s">
        <v>4167</v>
      </c>
      <c r="F1166" s="263" t="str">
        <f t="shared" si="72"/>
        <v xml:space="preserve"> </v>
      </c>
      <c r="G1166" s="275"/>
      <c r="H1166" s="275" t="s">
        <v>4165</v>
      </c>
      <c r="I1166" s="263" t="str">
        <f t="shared" si="73"/>
        <v xml:space="preserve"> </v>
      </c>
      <c r="J1166" s="272" t="str">
        <f>IF(D1166&gt;=(('28 Populations and thresholds'!$I$205)+('28 Populations and thresholds'!$I$206)+('28 Populations and thresholds'!$I$207)+('28 Populations and thresholds'!$I$208)),"YES"," ")</f>
        <v>YES</v>
      </c>
      <c r="K1166" s="272" t="str">
        <f>IF(J1166="YES"," ",IF(D1166&gt;=(('28 Populations and thresholds'!$I$205)+('28 Populations and thresholds'!$I$206)+('28 Populations and thresholds'!$I$207)+('28 Populations and thresholds'!$I$208))*0.25,"YES"))</f>
        <v xml:space="preserve"> </v>
      </c>
      <c r="L1166" s="272" t="b">
        <f>OR('28 Populations and thresholds'!$J$206="CR",'28 Populations and thresholds'!$J$206="EN",'28 Populations and thresholds'!$J$206="VU")</f>
        <v>0</v>
      </c>
      <c r="M1166" s="273">
        <f>D1166/(('28 Populations and thresholds'!$H$205)+('28 Populations and thresholds'!$H$206)+('28 Populations and thresholds'!$H$207)+('28 Populations and thresholds'!$H$208))</f>
        <v>7.7569254925417769E-3</v>
      </c>
      <c r="N1166" s="263" t="str">
        <f t="shared" si="74"/>
        <v xml:space="preserve"> </v>
      </c>
      <c r="O1166" s="275" t="s">
        <v>4568</v>
      </c>
      <c r="P1166" s="263" t="str">
        <f t="shared" si="75"/>
        <v xml:space="preserve"> </v>
      </c>
    </row>
    <row r="1167" spans="1:21" x14ac:dyDescent="0.2">
      <c r="A1167" s="275" t="s">
        <v>1314</v>
      </c>
      <c r="B1167" s="269" t="s">
        <v>4166</v>
      </c>
      <c r="C1167" s="269" t="s">
        <v>3470</v>
      </c>
      <c r="D1167" s="279">
        <v>607</v>
      </c>
      <c r="E1167" s="274" t="s">
        <v>4167</v>
      </c>
      <c r="F1167" s="263" t="str">
        <f t="shared" si="72"/>
        <v xml:space="preserve"> </v>
      </c>
      <c r="G1167" s="275"/>
      <c r="H1167" s="275" t="s">
        <v>4165</v>
      </c>
      <c r="I1167" s="263" t="str">
        <f t="shared" si="73"/>
        <v xml:space="preserve"> </v>
      </c>
      <c r="J1167" s="272" t="str">
        <f>IF(D1167&gt;=('28 Populations and thresholds'!$I$181),"YES"," ")</f>
        <v>YES</v>
      </c>
      <c r="K1167" s="272" t="str">
        <f>IF(J1167="YES"," ",IF(D1167&gt;=('28 Populations and thresholds'!$I$181)*0.25,"YES"))</f>
        <v xml:space="preserve"> </v>
      </c>
      <c r="L1167" s="272" t="b">
        <f>OR('28 Populations and thresholds'!$J$181="CR",'28 Populations and thresholds'!$J$181="EN",'28 Populations and thresholds'!$J$181="VU")</f>
        <v>1</v>
      </c>
      <c r="M1167" s="273">
        <f>D1167/'28 Populations and thresholds'!$H$181</f>
        <v>1.896875E-2</v>
      </c>
      <c r="N1167" s="263" t="str">
        <f t="shared" si="74"/>
        <v xml:space="preserve"> </v>
      </c>
      <c r="O1167" s="275"/>
      <c r="P1167" s="263" t="str">
        <f t="shared" si="75"/>
        <v xml:space="preserve"> </v>
      </c>
    </row>
    <row r="1168" spans="1:21" x14ac:dyDescent="0.2">
      <c r="A1168" s="275" t="s">
        <v>1314</v>
      </c>
      <c r="B1168" s="269" t="s">
        <v>4166</v>
      </c>
      <c r="C1168" s="269" t="s">
        <v>3451</v>
      </c>
      <c r="D1168" s="279">
        <v>7001</v>
      </c>
      <c r="E1168" s="274" t="s">
        <v>4167</v>
      </c>
      <c r="F1168" s="263" t="str">
        <f t="shared" si="72"/>
        <v xml:space="preserve"> </v>
      </c>
      <c r="G1168" s="275"/>
      <c r="H1168" s="275" t="s">
        <v>4165</v>
      </c>
      <c r="I1168" s="263" t="str">
        <f t="shared" si="73"/>
        <v xml:space="preserve"> </v>
      </c>
      <c r="J1168" s="272" t="str">
        <f>IF(D1168&gt;=('28 Populations and thresholds'!$I$154),"YES"," ")</f>
        <v>YES</v>
      </c>
      <c r="K1168" s="272" t="str">
        <f>IF(J1168="YES"," ",IF(D1168&gt;=('28 Populations and thresholds'!$I$154)*0.25,"YES"))</f>
        <v xml:space="preserve"> </v>
      </c>
      <c r="L1168" s="272" t="b">
        <f>OR('28 Populations and thresholds'!$J$154="CR",'28 Populations and thresholds'!$J$154="EN",'28 Populations and thresholds'!$J$154="VU")</f>
        <v>0</v>
      </c>
      <c r="M1168" s="273">
        <f>D1168/'28 Populations and thresholds'!$H$154</f>
        <v>6.731730769230769E-2</v>
      </c>
      <c r="N1168" s="263" t="str">
        <f t="shared" si="74"/>
        <v xml:space="preserve"> </v>
      </c>
      <c r="O1168" s="275"/>
      <c r="P1168" s="263" t="str">
        <f t="shared" si="75"/>
        <v xml:space="preserve"> </v>
      </c>
    </row>
    <row r="1169" spans="1:16" x14ac:dyDescent="0.2">
      <c r="A1169" s="275" t="s">
        <v>1314</v>
      </c>
      <c r="B1169" s="269" t="s">
        <v>4166</v>
      </c>
      <c r="C1169" s="269" t="s">
        <v>3770</v>
      </c>
      <c r="D1169" s="279">
        <v>3458</v>
      </c>
      <c r="E1169" s="274" t="s">
        <v>4167</v>
      </c>
      <c r="F1169" s="263" t="str">
        <f t="shared" si="72"/>
        <v xml:space="preserve"> </v>
      </c>
      <c r="G1169" s="275"/>
      <c r="H1169" s="275" t="s">
        <v>4165</v>
      </c>
      <c r="I1169" s="263" t="str">
        <f t="shared" si="73"/>
        <v xml:space="preserve"> </v>
      </c>
      <c r="J1169" s="272" t="str">
        <f>IF(D1169&gt;=('28 Populations and thresholds'!$I$199),"YES"," ")</f>
        <v>YES</v>
      </c>
      <c r="K1169" s="272" t="str">
        <f>IF(J1169="YES"," ",IF(D1169&gt;=('28 Populations and thresholds'!$I$199)*0.25,"YES"))</f>
        <v xml:space="preserve"> </v>
      </c>
      <c r="L1169" s="272" t="b">
        <f>OR('28 Populations and thresholds'!$J$199="CR",'28 Populations and thresholds'!$J$199="EN",'28 Populations and thresholds'!$J$199="VU")</f>
        <v>0</v>
      </c>
      <c r="M1169" s="273">
        <f>D1169/'28 Populations and thresholds'!$H$199</f>
        <v>1.0977777777777777E-2</v>
      </c>
      <c r="N1169" s="263" t="str">
        <f t="shared" si="74"/>
        <v xml:space="preserve"> </v>
      </c>
      <c r="O1169" s="275"/>
      <c r="P1169" s="263" t="str">
        <f t="shared" si="75"/>
        <v xml:space="preserve"> </v>
      </c>
    </row>
    <row r="1170" spans="1:16" x14ac:dyDescent="0.2">
      <c r="A1170" s="275" t="s">
        <v>1314</v>
      </c>
      <c r="B1170" s="269" t="s">
        <v>4166</v>
      </c>
      <c r="C1170" s="280" t="s">
        <v>3763</v>
      </c>
      <c r="D1170" s="279">
        <v>794</v>
      </c>
      <c r="E1170" s="274" t="s">
        <v>4167</v>
      </c>
      <c r="F1170" s="263" t="str">
        <f t="shared" si="72"/>
        <v xml:space="preserve"> </v>
      </c>
      <c r="G1170" s="275"/>
      <c r="H1170" s="275" t="s">
        <v>4165</v>
      </c>
      <c r="I1170" s="263" t="str">
        <f t="shared" si="73"/>
        <v xml:space="preserve"> </v>
      </c>
      <c r="J1170" s="272" t="str">
        <f>IF(D1170&gt;=('28 Populations and thresholds'!$I$191),"YES"," ")</f>
        <v>YES</v>
      </c>
      <c r="K1170" s="272" t="str">
        <f>IF(J1170="YES"," ",IF(D1170&gt;=('28 Populations and thresholds'!$I$191)*0.25,"YES"))</f>
        <v xml:space="preserve"> </v>
      </c>
      <c r="L1170" s="272" t="b">
        <f>OR('28 Populations and thresholds'!$J$191="CR",'28 Populations and thresholds'!$J$191="EN",'28 Populations and thresholds'!$J$191="VU")</f>
        <v>0</v>
      </c>
      <c r="M1170" s="273">
        <f>D1170/'28 Populations and thresholds'!$H$191</f>
        <v>1.5879999999999998E-2</v>
      </c>
      <c r="N1170" s="263" t="str">
        <f t="shared" si="74"/>
        <v xml:space="preserve"> </v>
      </c>
      <c r="O1170" s="275"/>
      <c r="P1170" s="263" t="str">
        <f t="shared" si="75"/>
        <v xml:space="preserve"> </v>
      </c>
    </row>
    <row r="1171" spans="1:16" x14ac:dyDescent="0.2">
      <c r="A1171" s="275" t="s">
        <v>1314</v>
      </c>
      <c r="B1171" s="269" t="s">
        <v>4166</v>
      </c>
      <c r="C1171" s="269" t="s">
        <v>3758</v>
      </c>
      <c r="D1171" s="279">
        <v>1829</v>
      </c>
      <c r="E1171" s="274" t="s">
        <v>4167</v>
      </c>
      <c r="F1171" s="263" t="str">
        <f t="shared" si="72"/>
        <v xml:space="preserve"> </v>
      </c>
      <c r="G1171" s="275"/>
      <c r="H1171" s="275" t="s">
        <v>4165</v>
      </c>
      <c r="I1171" s="263" t="str">
        <f t="shared" si="73"/>
        <v xml:space="preserve"> </v>
      </c>
      <c r="J1171" s="272" t="str">
        <f>IF(D1171&gt;=('28 Populations and thresholds'!$I$179),"YES"," ")</f>
        <v>YES</v>
      </c>
      <c r="K1171" s="272" t="str">
        <f>IF(J1171="YES"," ",IF(D1171&gt;=('28 Populations and thresholds'!$I$179)*0.25,"YES"))</f>
        <v xml:space="preserve"> </v>
      </c>
      <c r="L1171" s="272" t="b">
        <f>OR('28 Populations and thresholds'!$J$179="CR",'28 Populations and thresholds'!$J$179="EN",'28 Populations and thresholds'!$J$179="VU")</f>
        <v>0</v>
      </c>
      <c r="M1171" s="273">
        <f>D1171/'28 Populations and thresholds'!$H$179</f>
        <v>3.3254545454545453E-2</v>
      </c>
      <c r="N1171" s="263" t="str">
        <f t="shared" si="74"/>
        <v xml:space="preserve"> </v>
      </c>
      <c r="O1171" s="275"/>
      <c r="P1171" s="263" t="str">
        <f t="shared" si="75"/>
        <v xml:space="preserve"> </v>
      </c>
    </row>
    <row r="1172" spans="1:16" x14ac:dyDescent="0.2">
      <c r="A1172" s="143" t="s">
        <v>1314</v>
      </c>
      <c r="B1172" s="40" t="s">
        <v>1073</v>
      </c>
      <c r="C1172" s="4" t="s">
        <v>3452</v>
      </c>
      <c r="D1172" s="41">
        <v>934</v>
      </c>
      <c r="E1172" s="46">
        <v>37378</v>
      </c>
      <c r="F1172" s="263" t="str">
        <f t="shared" si="72"/>
        <v xml:space="preserve"> </v>
      </c>
      <c r="G1172" s="143" t="s">
        <v>21</v>
      </c>
      <c r="H1172" s="143" t="s">
        <v>90</v>
      </c>
      <c r="I1172" s="263" t="str">
        <f t="shared" si="73"/>
        <v xml:space="preserve"> </v>
      </c>
      <c r="J1172" s="38" t="str">
        <f>IF(D1172&gt;=('28 Populations and thresholds'!$I$158),"YES"," ")</f>
        <v xml:space="preserve"> </v>
      </c>
      <c r="K1172" s="38" t="str">
        <f>IF(J1172="YES"," ",IF(D1172&gt;=('28 Populations and thresholds'!$I$158)*0.25,"YES"))</f>
        <v>YES</v>
      </c>
      <c r="L1172" s="38" t="b">
        <f>OR('28 Populations and thresholds'!$J$158="CR",'28 Populations and thresholds'!$J$158="EN",'28 Populations and thresholds'!$J$158="VU")</f>
        <v>0</v>
      </c>
      <c r="M1172" s="75">
        <f>D1172/'28 Populations and thresholds'!$H$158</f>
        <v>9.3399999999999993E-3</v>
      </c>
      <c r="N1172" s="263" t="str">
        <f t="shared" si="74"/>
        <v xml:space="preserve"> </v>
      </c>
      <c r="O1172" s="9"/>
      <c r="P1172" s="263" t="str">
        <f t="shared" si="75"/>
        <v xml:space="preserve"> </v>
      </c>
    </row>
    <row r="1173" spans="1:16" x14ac:dyDescent="0.2">
      <c r="A1173" s="143" t="s">
        <v>1314</v>
      </c>
      <c r="B1173" s="40" t="s">
        <v>1073</v>
      </c>
      <c r="C1173" s="4" t="s">
        <v>3760</v>
      </c>
      <c r="D1173" s="41">
        <v>1753</v>
      </c>
      <c r="E1173" s="46">
        <v>37378</v>
      </c>
      <c r="F1173" s="263" t="str">
        <f t="shared" si="72"/>
        <v xml:space="preserve"> </v>
      </c>
      <c r="G1173" s="143" t="s">
        <v>21</v>
      </c>
      <c r="H1173" s="143" t="s">
        <v>90</v>
      </c>
      <c r="I1173" s="263" t="str">
        <f t="shared" si="73"/>
        <v xml:space="preserve"> </v>
      </c>
      <c r="J1173" s="38" t="str">
        <f>IF(D1173&gt;=('28 Populations and thresholds'!$I$186),"YES"," ")</f>
        <v>YES</v>
      </c>
      <c r="K1173" s="38" t="str">
        <f>IF(J1173="YES"," ",IF(D1173&gt;=('28 Populations and thresholds'!$I$186)*0.25,"YES"))</f>
        <v xml:space="preserve"> </v>
      </c>
      <c r="L1173" s="38" t="b">
        <f>OR('28 Populations and thresholds'!$J$186="CR",'28 Populations and thresholds'!$J$186="EN",'28 Populations and thresholds'!$J$186="VU")</f>
        <v>0</v>
      </c>
      <c r="M1173" s="75">
        <f>D1173/'28 Populations and thresholds'!$H$186</f>
        <v>1.753E-3</v>
      </c>
      <c r="N1173" s="263" t="str">
        <f t="shared" si="74"/>
        <v xml:space="preserve"> </v>
      </c>
      <c r="P1173" s="263" t="str">
        <f t="shared" si="75"/>
        <v xml:space="preserve"> </v>
      </c>
    </row>
    <row r="1174" spans="1:16" x14ac:dyDescent="0.2">
      <c r="A1174" s="143" t="s">
        <v>1314</v>
      </c>
      <c r="B1174" s="40" t="s">
        <v>1073</v>
      </c>
      <c r="C1174" s="4" t="s">
        <v>3448</v>
      </c>
      <c r="D1174" s="41">
        <v>402</v>
      </c>
      <c r="E1174" s="46">
        <v>37378</v>
      </c>
      <c r="F1174" s="263" t="str">
        <f t="shared" si="72"/>
        <v xml:space="preserve"> </v>
      </c>
      <c r="G1174" s="143" t="s">
        <v>21</v>
      </c>
      <c r="H1174" s="143" t="s">
        <v>90</v>
      </c>
      <c r="I1174" s="263" t="str">
        <f t="shared" si="73"/>
        <v xml:space="preserve"> </v>
      </c>
      <c r="J1174" s="38" t="str">
        <f>IF(D1174&gt;=('28 Populations and thresholds'!$I$147),"YES"," ")</f>
        <v xml:space="preserve"> </v>
      </c>
      <c r="K1174" s="38" t="str">
        <f>IF(J1174="YES"," ",IF(D1174&gt;=('28 Populations and thresholds'!$I$147)*0.25,"YES"))</f>
        <v>YES</v>
      </c>
      <c r="L1174" s="38" t="b">
        <f>OR('28 Populations and thresholds'!$J$147="CR",'28 Populations and thresholds'!$J$147="EN",'28 Populations and thresholds'!$J$147="VU")</f>
        <v>0</v>
      </c>
      <c r="M1174" s="75">
        <f>D1174/'28 Populations and thresholds'!$H$147</f>
        <v>4.0200000000000001E-3</v>
      </c>
      <c r="N1174" s="263" t="str">
        <f t="shared" si="74"/>
        <v xml:space="preserve"> </v>
      </c>
      <c r="O1174" s="9"/>
      <c r="P1174" s="263" t="str">
        <f t="shared" si="75"/>
        <v xml:space="preserve"> </v>
      </c>
    </row>
    <row r="1175" spans="1:16" x14ac:dyDescent="0.2">
      <c r="A1175" s="12" t="s">
        <v>1314</v>
      </c>
      <c r="B1175" s="9" t="s">
        <v>1073</v>
      </c>
      <c r="C1175" s="4" t="s">
        <v>1753</v>
      </c>
      <c r="D1175" s="5">
        <v>7880</v>
      </c>
      <c r="E1175" s="146">
        <v>38703</v>
      </c>
      <c r="F1175" s="263" t="str">
        <f t="shared" si="72"/>
        <v xml:space="preserve"> </v>
      </c>
      <c r="H1175" s="13" t="s">
        <v>3917</v>
      </c>
      <c r="I1175" s="263" t="str">
        <f t="shared" si="73"/>
        <v xml:space="preserve"> </v>
      </c>
      <c r="J1175" s="38" t="str">
        <f>IF(D1175&gt;=('28 Populations and thresholds'!$I$222),"YES"," ")</f>
        <v>YES</v>
      </c>
      <c r="K1175" s="38" t="str">
        <f>IF(J1175="YES"," ",IF(D1175&gt;=('28 Populations and thresholds'!$I$222)*0.25,"YES"))</f>
        <v xml:space="preserve"> </v>
      </c>
      <c r="L1175" s="38" t="b">
        <f>OR('28 Populations and thresholds'!$J$222="CR",'28 Populations and thresholds'!$J$222="EN",'28 Populations and thresholds'!$J$222="VU")</f>
        <v>1</v>
      </c>
      <c r="M1175" s="75">
        <f>D1175/'28 Populations and thresholds'!$H$222</f>
        <v>0.65666666666666662</v>
      </c>
      <c r="N1175" s="263" t="str">
        <f t="shared" si="74"/>
        <v xml:space="preserve"> </v>
      </c>
      <c r="P1175" s="263" t="str">
        <f t="shared" si="75"/>
        <v xml:space="preserve"> </v>
      </c>
    </row>
    <row r="1176" spans="1:16" x14ac:dyDescent="0.2">
      <c r="A1176" s="275" t="s">
        <v>1314</v>
      </c>
      <c r="B1176" s="268" t="s">
        <v>1234</v>
      </c>
      <c r="C1176" s="269" t="s">
        <v>1696</v>
      </c>
      <c r="D1176" s="279">
        <v>360</v>
      </c>
      <c r="E1176" s="284" t="s">
        <v>156</v>
      </c>
      <c r="F1176" s="263" t="str">
        <f t="shared" si="72"/>
        <v xml:space="preserve"> </v>
      </c>
      <c r="G1176" s="275" t="s">
        <v>139</v>
      </c>
      <c r="H1176" s="275"/>
      <c r="I1176" s="263" t="str">
        <f t="shared" si="73"/>
        <v xml:space="preserve"> </v>
      </c>
      <c r="J1176" s="272" t="str">
        <f>IF(D1176&gt;=('28 Populations and thresholds'!$I$51),"YES"," ")</f>
        <v>YES</v>
      </c>
      <c r="K1176" s="272"/>
      <c r="L1176" s="272" t="b">
        <f>OR('28 Populations and thresholds'!$J$51="CR",'28 Populations and thresholds'!$J$51="EN",'28 Populations and thresholds'!$J$51="VU")</f>
        <v>1</v>
      </c>
      <c r="M1176" s="273">
        <f>D1176/'28 Populations and thresholds'!$H$51</f>
        <v>0.13333333333333333</v>
      </c>
      <c r="N1176" s="263" t="str">
        <f t="shared" si="74"/>
        <v xml:space="preserve"> </v>
      </c>
      <c r="O1176" s="275"/>
      <c r="P1176" s="263" t="str">
        <f t="shared" si="75"/>
        <v xml:space="preserve"> </v>
      </c>
    </row>
    <row r="1177" spans="1:16" x14ac:dyDescent="0.2">
      <c r="A1177" s="267" t="s">
        <v>1314</v>
      </c>
      <c r="B1177" s="268" t="s">
        <v>1234</v>
      </c>
      <c r="C1177" s="269" t="s">
        <v>3482</v>
      </c>
      <c r="D1177" s="270">
        <v>10363</v>
      </c>
      <c r="E1177" s="271">
        <v>37591</v>
      </c>
      <c r="F1177" s="263" t="str">
        <f t="shared" si="72"/>
        <v xml:space="preserve"> </v>
      </c>
      <c r="G1177" s="267" t="s">
        <v>21</v>
      </c>
      <c r="H1177" s="267" t="s">
        <v>530</v>
      </c>
      <c r="I1177" s="263" t="str">
        <f t="shared" si="73"/>
        <v xml:space="preserve"> </v>
      </c>
      <c r="J1177" s="272" t="str">
        <f>IF(D1177&gt;=(('28 Populations and thresholds'!$I$205)+('28 Populations and thresholds'!$I$206)+('28 Populations and thresholds'!$I$207)+('28 Populations and thresholds'!$I$208)),"YES"," ")</f>
        <v>YES</v>
      </c>
      <c r="K1177" s="272" t="str">
        <f>IF(J1177="YES"," ",IF(D1177&gt;=(('28 Populations and thresholds'!$I$205)+('28 Populations and thresholds'!$I$206)+('28 Populations and thresholds'!$I$207)+('28 Populations and thresholds'!$I$208))*0.25,"YES"))</f>
        <v xml:space="preserve"> </v>
      </c>
      <c r="L1177" s="272" t="b">
        <f>OR('28 Populations and thresholds'!$J$206="CR",'28 Populations and thresholds'!$J$206="EN",'28 Populations and thresholds'!$J$206="VU")</f>
        <v>0</v>
      </c>
      <c r="M1177" s="273">
        <f>D1177/(('28 Populations and thresholds'!$H$205)+('28 Populations and thresholds'!$H$206)+('28 Populations and thresholds'!$H$207)+('28 Populations and thresholds'!$H$208))</f>
        <v>3.8741635201315935E-3</v>
      </c>
      <c r="N1177" s="263" t="str">
        <f t="shared" si="74"/>
        <v xml:space="preserve"> </v>
      </c>
      <c r="O1177" s="275" t="s">
        <v>4568</v>
      </c>
      <c r="P1177" s="263" t="str">
        <f t="shared" si="75"/>
        <v xml:space="preserve"> </v>
      </c>
    </row>
    <row r="1178" spans="1:16" x14ac:dyDescent="0.2">
      <c r="A1178" s="143" t="s">
        <v>1314</v>
      </c>
      <c r="B1178" s="9" t="s">
        <v>1748</v>
      </c>
      <c r="C1178" s="111" t="s">
        <v>1732</v>
      </c>
      <c r="D1178" s="5">
        <v>120</v>
      </c>
      <c r="E1178" s="1" t="s">
        <v>130</v>
      </c>
      <c r="F1178" s="263" t="str">
        <f t="shared" si="72"/>
        <v xml:space="preserve"> </v>
      </c>
      <c r="G1178" s="13" t="s">
        <v>139</v>
      </c>
      <c r="I1178" s="263" t="str">
        <f t="shared" si="73"/>
        <v xml:space="preserve"> </v>
      </c>
      <c r="J1178" s="38" t="str">
        <f>IF(D1178&gt;=('28 Populations and thresholds'!$I$221),"YES"," ")</f>
        <v>YES</v>
      </c>
      <c r="K1178" s="38" t="str">
        <f>IF(J1178="YES"," ",IF(D1178&gt;=('28 Populations and thresholds'!$I$221)*0.25,"YES"))</f>
        <v xml:space="preserve"> </v>
      </c>
      <c r="L1178" s="38" t="b">
        <f>OR('28 Populations and thresholds'!$J$221="CR",'28 Populations and thresholds'!$J$221="EN",'28 Populations and thresholds'!$J$221="VU")</f>
        <v>1</v>
      </c>
      <c r="M1178" s="75">
        <f>D1178/'28 Populations and thresholds'!$H$221</f>
        <v>1.2500000000000001E-2</v>
      </c>
      <c r="N1178" s="263" t="str">
        <f t="shared" si="74"/>
        <v xml:space="preserve"> </v>
      </c>
      <c r="P1178" s="263" t="str">
        <f t="shared" si="75"/>
        <v xml:space="preserve"> </v>
      </c>
    </row>
    <row r="1179" spans="1:16" x14ac:dyDescent="0.2">
      <c r="A1179" s="275" t="s">
        <v>1314</v>
      </c>
      <c r="B1179" s="269" t="s">
        <v>3593</v>
      </c>
      <c r="C1179" s="269" t="s">
        <v>3590</v>
      </c>
      <c r="D1179" s="279">
        <v>1200</v>
      </c>
      <c r="E1179" s="274">
        <v>2004</v>
      </c>
      <c r="F1179" s="263" t="str">
        <f t="shared" si="72"/>
        <v xml:space="preserve"> </v>
      </c>
      <c r="G1179" s="275" t="s">
        <v>139</v>
      </c>
      <c r="H1179" s="275" t="s">
        <v>3388</v>
      </c>
      <c r="I1179" s="263" t="str">
        <f t="shared" si="73"/>
        <v xml:space="preserve"> </v>
      </c>
      <c r="J1179" s="272" t="str">
        <f>IF(D1179&gt;=('28 Populations and thresholds'!$I$85),"YES"," ")</f>
        <v>YES</v>
      </c>
      <c r="K1179" s="272" t="str">
        <f>IF(J1179="YES"," ",IF(D1179&gt;=('28 Populations and thresholds'!$I$85)*0.25,"YES"))</f>
        <v xml:space="preserve"> </v>
      </c>
      <c r="L1179" s="272" t="b">
        <f>OR('28 Populations and thresholds'!$J$85="CR",'28 Populations and thresholds'!$J$85="EN",'28 Populations and thresholds'!$J$85="VU")</f>
        <v>0</v>
      </c>
      <c r="M1179" s="273">
        <f>D1179/'28 Populations and thresholds'!$H$85</f>
        <v>1.3483146067415731E-2</v>
      </c>
      <c r="N1179" s="263" t="str">
        <f t="shared" si="74"/>
        <v xml:space="preserve"> </v>
      </c>
      <c r="O1179" s="269"/>
      <c r="P1179" s="263" t="str">
        <f t="shared" si="75"/>
        <v xml:space="preserve"> </v>
      </c>
    </row>
    <row r="1180" spans="1:16" x14ac:dyDescent="0.2">
      <c r="A1180" s="121" t="s">
        <v>1314</v>
      </c>
      <c r="B1180" s="115" t="s">
        <v>4151</v>
      </c>
      <c r="C1180" s="115" t="s">
        <v>1696</v>
      </c>
      <c r="D1180" s="105">
        <v>18</v>
      </c>
      <c r="E1180" s="169">
        <v>41275</v>
      </c>
      <c r="F1180" s="263" t="str">
        <f t="shared" si="72"/>
        <v xml:space="preserve"> </v>
      </c>
      <c r="G1180" s="121"/>
      <c r="H1180" s="121" t="s">
        <v>4147</v>
      </c>
      <c r="I1180" s="263" t="str">
        <f t="shared" si="73"/>
        <v xml:space="preserve"> </v>
      </c>
      <c r="J1180" s="38" t="s">
        <v>4558</v>
      </c>
      <c r="K1180" s="38"/>
      <c r="L1180" s="38" t="b">
        <f>OR('28 Populations and thresholds'!$J$51="CR",'28 Populations and thresholds'!$J$51="EN",'28 Populations and thresholds'!$J$51="VU")</f>
        <v>1</v>
      </c>
      <c r="M1180" s="75">
        <f>D1180/'28 Populations and thresholds'!$H$51</f>
        <v>6.6666666666666671E-3</v>
      </c>
      <c r="N1180" s="263" t="str">
        <f t="shared" si="74"/>
        <v xml:space="preserve"> </v>
      </c>
      <c r="O1180" s="12" t="s">
        <v>4572</v>
      </c>
      <c r="P1180" s="263" t="str">
        <f t="shared" si="75"/>
        <v xml:space="preserve"> </v>
      </c>
    </row>
    <row r="1181" spans="1:16" x14ac:dyDescent="0.2">
      <c r="A1181" s="275" t="s">
        <v>1314</v>
      </c>
      <c r="B1181" s="269" t="s">
        <v>4492</v>
      </c>
      <c r="C1181" s="269" t="s">
        <v>3781</v>
      </c>
      <c r="D1181" s="279">
        <v>2197</v>
      </c>
      <c r="E1181" s="281">
        <v>39022</v>
      </c>
      <c r="F1181" s="263" t="str">
        <f t="shared" si="72"/>
        <v xml:space="preserve"> </v>
      </c>
      <c r="G1181" s="275"/>
      <c r="H1181" s="269" t="s">
        <v>4415</v>
      </c>
      <c r="I1181" s="263" t="str">
        <f t="shared" si="73"/>
        <v xml:space="preserve"> </v>
      </c>
      <c r="J1181" s="272" t="str">
        <f>IF(D1181&gt;=('28 Populations and thresholds'!$I$220),"YES"," ")</f>
        <v>YES</v>
      </c>
      <c r="K1181" s="272" t="str">
        <f>IF(J1181="YES"," ",IF(D1181&gt;=('28 Populations and thresholds'!$I$220)*0.25,"YES"))</f>
        <v xml:space="preserve"> </v>
      </c>
      <c r="L1181" s="272" t="b">
        <f>OR('28 Populations and thresholds'!$J$220="CR",'28 Populations and thresholds'!$J$220="EN",'28 Populations and thresholds'!$J$220="VU")</f>
        <v>0</v>
      </c>
      <c r="M1181" s="273">
        <f>D1181/'28 Populations and thresholds'!$H$220</f>
        <v>2.1969978030021969E-3</v>
      </c>
      <c r="N1181" s="263" t="str">
        <f t="shared" si="74"/>
        <v xml:space="preserve"> </v>
      </c>
      <c r="O1181" s="275"/>
      <c r="P1181" s="263" t="str">
        <f t="shared" si="75"/>
        <v xml:space="preserve"> </v>
      </c>
    </row>
    <row r="1182" spans="1:16" x14ac:dyDescent="0.2">
      <c r="A1182" s="275" t="s">
        <v>1314</v>
      </c>
      <c r="B1182" s="269" t="s">
        <v>4492</v>
      </c>
      <c r="C1182" s="269" t="s">
        <v>3590</v>
      </c>
      <c r="D1182" s="279">
        <v>1650</v>
      </c>
      <c r="E1182" s="281">
        <v>39022</v>
      </c>
      <c r="F1182" s="263" t="str">
        <f t="shared" si="72"/>
        <v xml:space="preserve"> </v>
      </c>
      <c r="G1182" s="275"/>
      <c r="H1182" s="269" t="s">
        <v>4415</v>
      </c>
      <c r="I1182" s="263" t="str">
        <f t="shared" si="73"/>
        <v xml:space="preserve"> </v>
      </c>
      <c r="J1182" s="272" t="str">
        <f>IF(D1182&gt;=('28 Populations and thresholds'!$I$85),"YES"," ")</f>
        <v>YES</v>
      </c>
      <c r="K1182" s="272" t="str">
        <f>IF(J1182="YES"," ",IF(D1182&gt;=('28 Populations and thresholds'!$I$85)*0.25,"YES"))</f>
        <v xml:space="preserve"> </v>
      </c>
      <c r="L1182" s="272" t="b">
        <f>OR('28 Populations and thresholds'!$J$85="CR",'28 Populations and thresholds'!$J$85="EN",'28 Populations and thresholds'!$J$85="VU")</f>
        <v>0</v>
      </c>
      <c r="M1182" s="273">
        <f>D1182/'28 Populations and thresholds'!$H$85</f>
        <v>1.853932584269663E-2</v>
      </c>
      <c r="N1182" s="263" t="str">
        <f t="shared" si="74"/>
        <v xml:space="preserve"> </v>
      </c>
      <c r="O1182" s="275"/>
      <c r="P1182" s="263" t="str">
        <f t="shared" si="75"/>
        <v xml:space="preserve"> </v>
      </c>
    </row>
    <row r="1183" spans="1:16" x14ac:dyDescent="0.2">
      <c r="A1183" s="12" t="s">
        <v>1314</v>
      </c>
      <c r="B1183" s="9" t="s">
        <v>4576</v>
      </c>
      <c r="C1183" s="4" t="s">
        <v>1696</v>
      </c>
      <c r="D1183" s="5">
        <v>53</v>
      </c>
      <c r="E1183" s="1" t="s">
        <v>156</v>
      </c>
      <c r="F1183" s="263" t="str">
        <f t="shared" si="72"/>
        <v xml:space="preserve"> </v>
      </c>
      <c r="G1183" s="13" t="s">
        <v>139</v>
      </c>
      <c r="I1183" s="263" t="str">
        <f t="shared" si="73"/>
        <v xml:space="preserve"> </v>
      </c>
      <c r="J1183" s="38" t="str">
        <f>IF(D1183&gt;=('28 Populations and thresholds'!$I$51),"YES"," ")</f>
        <v>YES</v>
      </c>
      <c r="K1183" s="38" t="str">
        <f>IF(J1183="YES"," ",IF(D1183&gt;=('28 Populations and thresholds'!$I$51)*0.25,"YES"))</f>
        <v xml:space="preserve"> </v>
      </c>
      <c r="L1183" s="38" t="b">
        <f>OR('28 Populations and thresholds'!$J$51="CR",'28 Populations and thresholds'!$J$51="EN",'28 Populations and thresholds'!$J$51="VU")</f>
        <v>1</v>
      </c>
      <c r="M1183" s="75">
        <f>D1183/'28 Populations and thresholds'!$H$51</f>
        <v>1.9629629629629629E-2</v>
      </c>
      <c r="N1183" s="263" t="str">
        <f t="shared" si="74"/>
        <v xml:space="preserve"> </v>
      </c>
      <c r="P1183" s="263" t="str">
        <f t="shared" si="75"/>
        <v xml:space="preserve"> </v>
      </c>
    </row>
    <row r="1184" spans="1:16" x14ac:dyDescent="0.2">
      <c r="A1184" s="267" t="s">
        <v>1314</v>
      </c>
      <c r="B1184" s="269" t="s">
        <v>1737</v>
      </c>
      <c r="C1184" s="269" t="s">
        <v>3467</v>
      </c>
      <c r="D1184" s="279">
        <v>1345</v>
      </c>
      <c r="E1184" s="274">
        <v>2007</v>
      </c>
      <c r="F1184" s="263" t="str">
        <f t="shared" si="72"/>
        <v xml:space="preserve"> </v>
      </c>
      <c r="G1184" s="275" t="s">
        <v>139</v>
      </c>
      <c r="H1184" s="275" t="s">
        <v>3388</v>
      </c>
      <c r="I1184" s="263" t="str">
        <f t="shared" si="73"/>
        <v xml:space="preserve"> </v>
      </c>
      <c r="J1184" s="272" t="str">
        <f>IF(D1184&gt;=('28 Populations and thresholds'!$I$180),"YES"," ")</f>
        <v>YES</v>
      </c>
      <c r="K1184" s="272" t="str">
        <f>IF(J1184="YES"," ",IF(D1184&gt;=('28 Populations and thresholds'!$I$180)*0.25,"YES"))</f>
        <v xml:space="preserve"> </v>
      </c>
      <c r="L1184" s="272" t="b">
        <f>OR('28 Populations and thresholds'!$J$180="CR",'28 Populations and thresholds'!$J$180="EN",'28 Populations and thresholds'!$J$180="VU")</f>
        <v>0</v>
      </c>
      <c r="M1184" s="273">
        <f>D1184/'28 Populations and thresholds'!$H$180</f>
        <v>1.345E-2</v>
      </c>
      <c r="N1184" s="263" t="str">
        <f t="shared" si="74"/>
        <v xml:space="preserve"> </v>
      </c>
      <c r="O1184" s="269"/>
      <c r="P1184" s="263" t="str">
        <f t="shared" si="75"/>
        <v xml:space="preserve"> </v>
      </c>
    </row>
    <row r="1185" spans="1:16" x14ac:dyDescent="0.2">
      <c r="A1185" s="275" t="s">
        <v>1314</v>
      </c>
      <c r="B1185" s="269" t="s">
        <v>1737</v>
      </c>
      <c r="C1185" s="280" t="s">
        <v>1732</v>
      </c>
      <c r="D1185" s="279">
        <v>440</v>
      </c>
      <c r="E1185" s="284" t="s">
        <v>1598</v>
      </c>
      <c r="F1185" s="263" t="str">
        <f t="shared" si="72"/>
        <v xml:space="preserve"> </v>
      </c>
      <c r="G1185" s="275" t="s">
        <v>139</v>
      </c>
      <c r="H1185" s="275"/>
      <c r="I1185" s="263" t="str">
        <f t="shared" si="73"/>
        <v xml:space="preserve"> </v>
      </c>
      <c r="J1185" s="272" t="str">
        <f>IF(D1185&gt;=('28 Populations and thresholds'!$I$221),"YES"," ")</f>
        <v>YES</v>
      </c>
      <c r="K1185" s="272" t="str">
        <f>IF(J1185="YES"," ",IF(D1185&gt;=('28 Populations and thresholds'!$I$221)*0.25,"YES"))</f>
        <v xml:space="preserve"> </v>
      </c>
      <c r="L1185" s="272" t="b">
        <f>OR('28 Populations and thresholds'!$J$221="CR",'28 Populations and thresholds'!$J$221="EN",'28 Populations and thresholds'!$J$221="VU")</f>
        <v>1</v>
      </c>
      <c r="M1185" s="273">
        <f>D1185/'28 Populations and thresholds'!$H$221</f>
        <v>4.583333333333333E-2</v>
      </c>
      <c r="N1185" s="263" t="str">
        <f t="shared" si="74"/>
        <v xml:space="preserve"> </v>
      </c>
      <c r="O1185" s="275"/>
      <c r="P1185" s="263" t="str">
        <f t="shared" si="75"/>
        <v xml:space="preserve"> </v>
      </c>
    </row>
    <row r="1186" spans="1:16" x14ac:dyDescent="0.2">
      <c r="A1186" s="12" t="s">
        <v>1314</v>
      </c>
      <c r="B1186" s="4" t="s">
        <v>3417</v>
      </c>
      <c r="C1186" s="111" t="s">
        <v>3401</v>
      </c>
      <c r="D1186" s="5">
        <v>92</v>
      </c>
      <c r="E1186" s="104">
        <v>2000</v>
      </c>
      <c r="F1186" s="263" t="str">
        <f t="shared" si="72"/>
        <v xml:space="preserve"> </v>
      </c>
      <c r="G1186" s="13" t="s">
        <v>139</v>
      </c>
      <c r="H1186" s="13" t="s">
        <v>3388</v>
      </c>
      <c r="I1186" s="263" t="str">
        <f t="shared" si="73"/>
        <v xml:space="preserve"> </v>
      </c>
      <c r="J1186" s="38" t="str">
        <f>IF(D1186&gt;=('28 Populations and thresholds'!$I$117),"YES"," ")</f>
        <v>YES</v>
      </c>
      <c r="K1186" s="38" t="str">
        <f>IF(J1186="YES"," ",IF(D1186&gt;=('28 Populations and thresholds'!$I$117)*0.25,"YES"))</f>
        <v xml:space="preserve"> </v>
      </c>
      <c r="L1186" s="38" t="b">
        <f>OR('28 Populations and thresholds'!$J$117="CR",'28 Populations and thresholds'!$J$117="EN",'28 Populations and thresholds'!$J$117="VU")</f>
        <v>1</v>
      </c>
      <c r="M1186" s="75">
        <f>D1186/'28 Populations and thresholds'!$H$117</f>
        <v>6.133333333333333E-2</v>
      </c>
      <c r="N1186" s="263" t="str">
        <f t="shared" si="74"/>
        <v xml:space="preserve"> </v>
      </c>
      <c r="O1186" s="121"/>
      <c r="P1186" s="263" t="str">
        <f t="shared" si="75"/>
        <v xml:space="preserve"> </v>
      </c>
    </row>
    <row r="1187" spans="1:16" x14ac:dyDescent="0.2">
      <c r="A1187" s="275" t="s">
        <v>1314</v>
      </c>
      <c r="B1187" s="269" t="s">
        <v>4112</v>
      </c>
      <c r="C1187" s="269" t="s">
        <v>1753</v>
      </c>
      <c r="D1187" s="279">
        <v>3000</v>
      </c>
      <c r="E1187" s="281">
        <v>34121</v>
      </c>
      <c r="F1187" s="263" t="str">
        <f t="shared" si="72"/>
        <v xml:space="preserve"> </v>
      </c>
      <c r="G1187" s="275" t="s">
        <v>4019</v>
      </c>
      <c r="H1187" s="275"/>
      <c r="I1187" s="263" t="str">
        <f t="shared" si="73"/>
        <v xml:space="preserve"> </v>
      </c>
      <c r="J1187" s="272" t="str">
        <f>IF(D1187&gt;=('28 Populations and thresholds'!$I$222),"YES"," ")</f>
        <v>YES</v>
      </c>
      <c r="K1187" s="272" t="str">
        <f>IF(J1187="YES"," ",IF(D1187&gt;=('28 Populations and thresholds'!$I$222)*0.25,"YES"))</f>
        <v xml:space="preserve"> </v>
      </c>
      <c r="L1187" s="272" t="b">
        <f>OR('28 Populations and thresholds'!$J$222="CR",'28 Populations and thresholds'!$J$222="EN",'28 Populations and thresholds'!$J$222="VU")</f>
        <v>1</v>
      </c>
      <c r="M1187" s="273">
        <f>D1187/'28 Populations and thresholds'!$H$222</f>
        <v>0.25</v>
      </c>
      <c r="N1187" s="263" t="str">
        <f t="shared" si="74"/>
        <v xml:space="preserve"> </v>
      </c>
      <c r="O1187" s="275" t="s">
        <v>4113</v>
      </c>
      <c r="P1187" s="263" t="str">
        <f t="shared" si="75"/>
        <v xml:space="preserve"> </v>
      </c>
    </row>
    <row r="1188" spans="1:16" x14ac:dyDescent="0.2">
      <c r="A1188" s="143" t="s">
        <v>1314</v>
      </c>
      <c r="B1188" s="40" t="s">
        <v>1044</v>
      </c>
      <c r="C1188" s="4" t="s">
        <v>3480</v>
      </c>
      <c r="D1188" s="41">
        <v>500</v>
      </c>
      <c r="E1188" s="46">
        <v>31898</v>
      </c>
      <c r="F1188" s="263" t="str">
        <f t="shared" si="72"/>
        <v xml:space="preserve"> </v>
      </c>
      <c r="G1188" s="143" t="s">
        <v>21</v>
      </c>
      <c r="H1188" s="143" t="s">
        <v>614</v>
      </c>
      <c r="I1188" s="263" t="str">
        <f t="shared" si="73"/>
        <v xml:space="preserve"> </v>
      </c>
      <c r="J1188" s="38" t="str">
        <f>IF(D1188&gt;=('28 Populations and thresholds'!$I$203),"YES"," ")</f>
        <v xml:space="preserve"> </v>
      </c>
      <c r="K1188" s="38" t="str">
        <f>IF(J1188="YES"," ",IF(D1188&gt;=('28 Populations and thresholds'!$I$203)*0.25,"YES"))</f>
        <v>YES</v>
      </c>
      <c r="L1188" s="38" t="b">
        <f>OR('28 Populations and thresholds'!$J$203="CR",'28 Populations and thresholds'!$J$203="EN",'28 Populations and thresholds'!$J$203="VU")</f>
        <v>0</v>
      </c>
      <c r="M1188" s="75">
        <f>D1188/'28 Populations and thresholds'!$H$203</f>
        <v>3.7037037037037038E-3</v>
      </c>
      <c r="N1188" s="263" t="str">
        <f t="shared" si="74"/>
        <v xml:space="preserve"> </v>
      </c>
      <c r="O1188" s="9"/>
      <c r="P1188" s="263" t="str">
        <f t="shared" si="75"/>
        <v xml:space="preserve"> </v>
      </c>
    </row>
    <row r="1189" spans="1:16" x14ac:dyDescent="0.2">
      <c r="A1189" s="143" t="s">
        <v>1314</v>
      </c>
      <c r="B1189" s="40" t="s">
        <v>1044</v>
      </c>
      <c r="C1189" s="4" t="s">
        <v>3467</v>
      </c>
      <c r="D1189" s="41">
        <v>1025</v>
      </c>
      <c r="E1189" s="46">
        <v>35074</v>
      </c>
      <c r="F1189" s="263" t="str">
        <f t="shared" si="72"/>
        <v xml:space="preserve"> </v>
      </c>
      <c r="G1189" s="143" t="s">
        <v>21</v>
      </c>
      <c r="H1189" s="143" t="s">
        <v>853</v>
      </c>
      <c r="I1189" s="263" t="str">
        <f t="shared" si="73"/>
        <v xml:space="preserve"> </v>
      </c>
      <c r="J1189" s="38" t="str">
        <f>IF(D1189&gt;=('28 Populations and thresholds'!$I$180),"YES"," ")</f>
        <v>YES</v>
      </c>
      <c r="K1189" s="38" t="str">
        <f>IF(J1189="YES"," ",IF(D1189&gt;=('28 Populations and thresholds'!$I$180)*0.25,"YES"))</f>
        <v xml:space="preserve"> </v>
      </c>
      <c r="L1189" s="38" t="b">
        <f>OR('28 Populations and thresholds'!$J$180="CR",'28 Populations and thresholds'!$J$180="EN",'28 Populations and thresholds'!$J$180="VU")</f>
        <v>0</v>
      </c>
      <c r="M1189" s="75">
        <f>D1189/'28 Populations and thresholds'!$H$180</f>
        <v>1.025E-2</v>
      </c>
      <c r="N1189" s="263" t="str">
        <f t="shared" si="74"/>
        <v xml:space="preserve"> </v>
      </c>
      <c r="O1189" s="9"/>
      <c r="P1189" s="263" t="str">
        <f t="shared" si="75"/>
        <v xml:space="preserve"> </v>
      </c>
    </row>
    <row r="1190" spans="1:16" x14ac:dyDescent="0.2">
      <c r="A1190" s="143" t="s">
        <v>1314</v>
      </c>
      <c r="B1190" s="40" t="s">
        <v>1044</v>
      </c>
      <c r="C1190" s="4" t="s">
        <v>3452</v>
      </c>
      <c r="D1190" s="41">
        <v>3539</v>
      </c>
      <c r="E1190" s="46">
        <v>34343</v>
      </c>
      <c r="F1190" s="263" t="str">
        <f t="shared" si="72"/>
        <v xml:space="preserve"> </v>
      </c>
      <c r="G1190" s="143" t="s">
        <v>21</v>
      </c>
      <c r="H1190" s="143" t="s">
        <v>853</v>
      </c>
      <c r="I1190" s="263" t="str">
        <f t="shared" si="73"/>
        <v xml:space="preserve"> </v>
      </c>
      <c r="J1190" s="38" t="str">
        <f>IF(D1190&gt;=('28 Populations and thresholds'!$I$158),"YES"," ")</f>
        <v>YES</v>
      </c>
      <c r="K1190" s="38" t="str">
        <f>IF(J1190="YES"," ",IF(D1190&gt;=('28 Populations and thresholds'!$I$158)*0.25,"YES"))</f>
        <v xml:space="preserve"> </v>
      </c>
      <c r="L1190" s="38" t="b">
        <f>OR('28 Populations and thresholds'!$J$158="CR",'28 Populations and thresholds'!$J$158="EN",'28 Populations and thresholds'!$J$158="VU")</f>
        <v>0</v>
      </c>
      <c r="M1190" s="75">
        <f>D1190/'28 Populations and thresholds'!$H$158</f>
        <v>3.5389999999999998E-2</v>
      </c>
      <c r="N1190" s="263" t="str">
        <f t="shared" si="74"/>
        <v xml:space="preserve"> </v>
      </c>
      <c r="O1190" s="9"/>
      <c r="P1190" s="263" t="str">
        <f t="shared" si="75"/>
        <v xml:space="preserve"> </v>
      </c>
    </row>
    <row r="1191" spans="1:16" x14ac:dyDescent="0.2">
      <c r="A1191" s="143" t="s">
        <v>1314</v>
      </c>
      <c r="B1191" s="40" t="s">
        <v>1044</v>
      </c>
      <c r="C1191" s="4" t="s">
        <v>3748</v>
      </c>
      <c r="D1191" s="41">
        <v>250</v>
      </c>
      <c r="E1191" s="46">
        <v>32516</v>
      </c>
      <c r="F1191" s="263" t="str">
        <f t="shared" si="72"/>
        <v xml:space="preserve"> </v>
      </c>
      <c r="G1191" s="143" t="s">
        <v>21</v>
      </c>
      <c r="H1191" s="143" t="s">
        <v>853</v>
      </c>
      <c r="I1191" s="263" t="str">
        <f t="shared" si="73"/>
        <v xml:space="preserve"> </v>
      </c>
      <c r="J1191" s="38" t="str">
        <f>IF(D1191&gt;=('28 Populations and thresholds'!$I$156),"YES"," ")</f>
        <v>YES</v>
      </c>
      <c r="K1191" s="38" t="str">
        <f>IF(J1191="YES"," ",IF(D1191&gt;=('28 Populations and thresholds'!$I$156)*0.25,"YES"))</f>
        <v xml:space="preserve"> </v>
      </c>
      <c r="L1191" s="38" t="b">
        <f>OR('28 Populations and thresholds'!$J$156="CR",'28 Populations and thresholds'!$J$156="EN",'28 Populations and thresholds'!$J$156="VU")</f>
        <v>0</v>
      </c>
      <c r="M1191" s="75">
        <f>D1191/'28 Populations and thresholds'!$H$156</f>
        <v>0.01</v>
      </c>
      <c r="N1191" s="263" t="str">
        <f t="shared" si="74"/>
        <v xml:space="preserve"> </v>
      </c>
      <c r="O1191" s="9"/>
      <c r="P1191" s="263" t="str">
        <f t="shared" si="75"/>
        <v xml:space="preserve"> </v>
      </c>
    </row>
    <row r="1192" spans="1:16" x14ac:dyDescent="0.2">
      <c r="A1192" s="143" t="s">
        <v>1314</v>
      </c>
      <c r="B1192" s="40" t="s">
        <v>1044</v>
      </c>
      <c r="C1192" s="111" t="s">
        <v>1732</v>
      </c>
      <c r="D1192" s="5">
        <v>385</v>
      </c>
      <c r="E1192" s="1" t="s">
        <v>178</v>
      </c>
      <c r="F1192" s="263" t="str">
        <f t="shared" si="72"/>
        <v xml:space="preserve"> </v>
      </c>
      <c r="G1192" s="13" t="s">
        <v>139</v>
      </c>
      <c r="I1192" s="263" t="str">
        <f t="shared" si="73"/>
        <v xml:space="preserve"> </v>
      </c>
      <c r="J1192" s="38" t="str">
        <f>IF(D1192&gt;=('28 Populations and thresholds'!$I$221),"YES"," ")</f>
        <v>YES</v>
      </c>
      <c r="K1192" s="38" t="str">
        <f>IF(J1192="YES"," ",IF(D1192&gt;=('28 Populations and thresholds'!$I$221)*0.25,"YES"))</f>
        <v xml:space="preserve"> </v>
      </c>
      <c r="L1192" s="38" t="b">
        <f>OR('28 Populations and thresholds'!$J$221="CR",'28 Populations and thresholds'!$J$221="EN",'28 Populations and thresholds'!$J$221="VU")</f>
        <v>1</v>
      </c>
      <c r="M1192" s="75">
        <f>D1192/'28 Populations and thresholds'!$H$221</f>
        <v>4.010416666666667E-2</v>
      </c>
      <c r="N1192" s="263" t="str">
        <f t="shared" si="74"/>
        <v xml:space="preserve"> </v>
      </c>
      <c r="P1192" s="263" t="str">
        <f t="shared" si="75"/>
        <v xml:space="preserve"> </v>
      </c>
    </row>
    <row r="1193" spans="1:16" x14ac:dyDescent="0.2">
      <c r="A1193" s="324" t="s">
        <v>1314</v>
      </c>
      <c r="B1193" s="337" t="s">
        <v>4624</v>
      </c>
      <c r="C1193" s="337" t="s">
        <v>1753</v>
      </c>
      <c r="D1193" s="339">
        <v>7880</v>
      </c>
      <c r="E1193" s="323" t="s">
        <v>4105</v>
      </c>
      <c r="F1193" s="263" t="str">
        <f t="shared" si="72"/>
        <v xml:space="preserve"> </v>
      </c>
      <c r="G1193" s="324" t="s">
        <v>4069</v>
      </c>
      <c r="H1193" s="324"/>
      <c r="I1193" s="263" t="str">
        <f t="shared" si="73"/>
        <v xml:space="preserve"> </v>
      </c>
      <c r="J1193" s="321" t="str">
        <f>IF(D1193&gt;=('28 Populations and thresholds'!$I$222),"YES"," ")</f>
        <v>YES</v>
      </c>
      <c r="K1193" s="321" t="str">
        <f>IF(J1193="YES"," ",IF(D1193&gt;=('28 Populations and thresholds'!$I$222)*0.25,"YES"))</f>
        <v xml:space="preserve"> </v>
      </c>
      <c r="L1193" s="321" t="b">
        <f>OR('28 Populations and thresholds'!$J$222="CR",'28 Populations and thresholds'!$J$222="EN",'28 Populations and thresholds'!$J$222="VU")</f>
        <v>1</v>
      </c>
      <c r="M1193" s="322">
        <f>D1193/'28 Populations and thresholds'!$H$222</f>
        <v>0.65666666666666662</v>
      </c>
      <c r="N1193" s="263" t="str">
        <f t="shared" si="74"/>
        <v xml:space="preserve"> </v>
      </c>
      <c r="O1193" s="324"/>
      <c r="P1193" s="263" t="str">
        <f t="shared" si="75"/>
        <v xml:space="preserve"> </v>
      </c>
    </row>
    <row r="1194" spans="1:16" x14ac:dyDescent="0.2">
      <c r="A1194" s="324" t="s">
        <v>1314</v>
      </c>
      <c r="B1194" s="337" t="s">
        <v>4624</v>
      </c>
      <c r="C1194" s="337" t="s">
        <v>1732</v>
      </c>
      <c r="D1194" s="339">
        <v>864</v>
      </c>
      <c r="E1194" s="355" t="s">
        <v>156</v>
      </c>
      <c r="F1194" s="263" t="str">
        <f t="shared" si="72"/>
        <v xml:space="preserve"> </v>
      </c>
      <c r="G1194" s="324" t="s">
        <v>139</v>
      </c>
      <c r="H1194" s="324"/>
      <c r="I1194" s="263" t="str">
        <f t="shared" si="73"/>
        <v xml:space="preserve"> </v>
      </c>
      <c r="J1194" s="321" t="str">
        <f>IF(D1194&gt;=('28 Populations and thresholds'!$I$221),"YES"," ")</f>
        <v>YES</v>
      </c>
      <c r="K1194" s="321" t="str">
        <f>IF(J1194="YES"," ",IF(D1194&gt;=('28 Populations and thresholds'!$I$221)*0.25,"YES"))</f>
        <v xml:space="preserve"> </v>
      </c>
      <c r="L1194" s="321" t="b">
        <f>OR('28 Populations and thresholds'!$J$221="CR",'28 Populations and thresholds'!$J$221="EN",'28 Populations and thresholds'!$J$221="VU")</f>
        <v>1</v>
      </c>
      <c r="M1194" s="322">
        <f>D1194/'28 Populations and thresholds'!$H$221</f>
        <v>0.09</v>
      </c>
      <c r="N1194" s="263" t="str">
        <f t="shared" si="74"/>
        <v xml:space="preserve"> </v>
      </c>
      <c r="O1194" s="324"/>
      <c r="P1194" s="263" t="str">
        <f t="shared" si="75"/>
        <v xml:space="preserve"> </v>
      </c>
    </row>
    <row r="1195" spans="1:16" x14ac:dyDescent="0.2">
      <c r="A1195" s="275" t="s">
        <v>1314</v>
      </c>
      <c r="B1195" s="269" t="s">
        <v>4625</v>
      </c>
      <c r="C1195" s="269" t="s">
        <v>1696</v>
      </c>
      <c r="D1195" s="279">
        <v>650</v>
      </c>
      <c r="E1195" s="284" t="s">
        <v>207</v>
      </c>
      <c r="F1195" s="263" t="str">
        <f t="shared" si="72"/>
        <v xml:space="preserve"> </v>
      </c>
      <c r="G1195" s="275" t="s">
        <v>139</v>
      </c>
      <c r="H1195" s="275"/>
      <c r="I1195" s="263" t="str">
        <f t="shared" si="73"/>
        <v xml:space="preserve"> </v>
      </c>
      <c r="J1195" s="272" t="str">
        <f>IF(D1195&gt;=('28 Populations and thresholds'!$I$51),"YES"," ")</f>
        <v>YES</v>
      </c>
      <c r="K1195" s="272"/>
      <c r="L1195" s="272" t="b">
        <f>OR('28 Populations and thresholds'!$J$51="CR",'28 Populations and thresholds'!$J$51="EN",'28 Populations and thresholds'!$J$51="VU")</f>
        <v>1</v>
      </c>
      <c r="M1195" s="273">
        <f>D1195/'28 Populations and thresholds'!$H$51</f>
        <v>0.24074074074074073</v>
      </c>
      <c r="N1195" s="263" t="str">
        <f t="shared" si="74"/>
        <v xml:space="preserve"> </v>
      </c>
      <c r="O1195" s="275"/>
      <c r="P1195" s="263" t="str">
        <f t="shared" si="75"/>
        <v xml:space="preserve"> </v>
      </c>
    </row>
    <row r="1196" spans="1:16" x14ac:dyDescent="0.2">
      <c r="A1196" s="275" t="s">
        <v>1314</v>
      </c>
      <c r="B1196" s="269" t="s">
        <v>4625</v>
      </c>
      <c r="C1196" s="269" t="s">
        <v>1755</v>
      </c>
      <c r="D1196" s="279">
        <v>1220</v>
      </c>
      <c r="E1196" s="284" t="s">
        <v>156</v>
      </c>
      <c r="F1196" s="263" t="str">
        <f t="shared" si="72"/>
        <v xml:space="preserve"> </v>
      </c>
      <c r="G1196" s="275" t="s">
        <v>139</v>
      </c>
      <c r="H1196" s="275"/>
      <c r="I1196" s="263" t="str">
        <f t="shared" si="73"/>
        <v xml:space="preserve"> </v>
      </c>
      <c r="J1196" s="272" t="str">
        <f>IF(D1196&gt;=('28 Populations and thresholds'!$I$226),"YES"," ")</f>
        <v>YES</v>
      </c>
      <c r="K1196" s="272" t="str">
        <f>IF(J1196="YES"," ",IF(D1196&gt;=('28 Populations and thresholds'!$I$226)*0.25,"YES"))</f>
        <v xml:space="preserve"> </v>
      </c>
      <c r="L1196" s="272" t="b">
        <f>OR('28 Populations and thresholds'!$J$226="CR",'28 Populations and thresholds'!$J$226="EN",'28 Populations and thresholds'!$J$226="VU")</f>
        <v>0</v>
      </c>
      <c r="M1196" s="273">
        <f>D1196/'28 Populations and thresholds'!$H$226</f>
        <v>4.8800000000000003E-2</v>
      </c>
      <c r="N1196" s="263" t="str">
        <f t="shared" si="74"/>
        <v xml:space="preserve"> </v>
      </c>
      <c r="O1196" s="275"/>
      <c r="P1196" s="263" t="str">
        <f t="shared" si="75"/>
        <v xml:space="preserve"> </v>
      </c>
    </row>
    <row r="1197" spans="1:16" x14ac:dyDescent="0.2">
      <c r="A1197" s="267" t="s">
        <v>1314</v>
      </c>
      <c r="B1197" s="269" t="s">
        <v>4625</v>
      </c>
      <c r="C1197" s="269" t="s">
        <v>3482</v>
      </c>
      <c r="D1197" s="270">
        <v>9500</v>
      </c>
      <c r="E1197" s="271">
        <v>37561</v>
      </c>
      <c r="F1197" s="263" t="str">
        <f t="shared" si="72"/>
        <v xml:space="preserve"> </v>
      </c>
      <c r="G1197" s="267" t="s">
        <v>21</v>
      </c>
      <c r="H1197" s="267" t="s">
        <v>530</v>
      </c>
      <c r="I1197" s="263" t="str">
        <f t="shared" si="73"/>
        <v xml:space="preserve"> </v>
      </c>
      <c r="J1197" s="272" t="str">
        <f>IF(D1197&gt;=(('28 Populations and thresholds'!$I$205)+('28 Populations and thresholds'!$I$206)+('28 Populations and thresholds'!$I$207)+('28 Populations and thresholds'!$I$208)),"YES"," ")</f>
        <v>YES</v>
      </c>
      <c r="K1197" s="272" t="str">
        <f>IF(J1197="YES"," ",IF(D1197&gt;=(('28 Populations and thresholds'!$I$205)+('28 Populations and thresholds'!$I$206)+('28 Populations and thresholds'!$I$207)+('28 Populations and thresholds'!$I$208))*0.25,"YES"))</f>
        <v xml:space="preserve"> </v>
      </c>
      <c r="L1197" s="272" t="b">
        <f>OR('28 Populations and thresholds'!$J$206="CR",'28 Populations and thresholds'!$J$206="EN",'28 Populations and thresholds'!$J$206="VU")</f>
        <v>0</v>
      </c>
      <c r="M1197" s="273">
        <f>D1197/(('28 Populations and thresholds'!$H$205)+('28 Populations and thresholds'!$H$206)+('28 Populations and thresholds'!$H$207)+('28 Populations and thresholds'!$H$208))</f>
        <v>3.5515346368088525E-3</v>
      </c>
      <c r="N1197" s="263" t="str">
        <f t="shared" si="74"/>
        <v xml:space="preserve"> </v>
      </c>
      <c r="O1197" s="275" t="s">
        <v>4568</v>
      </c>
      <c r="P1197" s="263" t="str">
        <f t="shared" si="75"/>
        <v xml:space="preserve"> </v>
      </c>
    </row>
    <row r="1198" spans="1:16" x14ac:dyDescent="0.2">
      <c r="A1198" s="275" t="s">
        <v>1314</v>
      </c>
      <c r="B1198" s="269" t="s">
        <v>4625</v>
      </c>
      <c r="C1198" s="269" t="s">
        <v>3717</v>
      </c>
      <c r="D1198" s="279">
        <v>1200</v>
      </c>
      <c r="E1198" s="299">
        <v>2006</v>
      </c>
      <c r="F1198" s="263" t="str">
        <f t="shared" si="72"/>
        <v xml:space="preserve"> </v>
      </c>
      <c r="G1198" s="275" t="s">
        <v>139</v>
      </c>
      <c r="H1198" s="275"/>
      <c r="I1198" s="263" t="str">
        <f t="shared" si="73"/>
        <v xml:space="preserve"> </v>
      </c>
      <c r="J1198" s="272" t="str">
        <f>IF(D1198&gt;=('28 Populations and thresholds'!$I$16),"YES"," ")</f>
        <v>YES</v>
      </c>
      <c r="K1198" s="272" t="str">
        <f>IF(J1198="YES"," ",IF(D1198&gt;=('28 Populations and thresholds'!$I$16)*0.25,"YES"))</f>
        <v xml:space="preserve"> </v>
      </c>
      <c r="L1198" s="272" t="b">
        <f>OR('28 Populations and thresholds'!$J$16="CR",'28 Populations and thresholds'!$J$16="EN",'28 Populations and thresholds'!$J$16="VU")</f>
        <v>0</v>
      </c>
      <c r="M1198" s="273">
        <f>D1198/'28 Populations and thresholds'!$H$16</f>
        <v>1.2E-2</v>
      </c>
      <c r="N1198" s="263" t="str">
        <f t="shared" si="74"/>
        <v xml:space="preserve"> </v>
      </c>
      <c r="O1198" s="275"/>
      <c r="P1198" s="263" t="str">
        <f t="shared" si="75"/>
        <v xml:space="preserve"> </v>
      </c>
    </row>
    <row r="1199" spans="1:16" x14ac:dyDescent="0.2">
      <c r="A1199" s="267" t="s">
        <v>1314</v>
      </c>
      <c r="B1199" s="269" t="s">
        <v>4625</v>
      </c>
      <c r="C1199" s="269" t="s">
        <v>3452</v>
      </c>
      <c r="D1199" s="270">
        <v>4275</v>
      </c>
      <c r="E1199" s="271">
        <v>35081</v>
      </c>
      <c r="F1199" s="263" t="str">
        <f t="shared" si="72"/>
        <v xml:space="preserve"> </v>
      </c>
      <c r="G1199" s="267" t="s">
        <v>21</v>
      </c>
      <c r="H1199" s="267" t="s">
        <v>853</v>
      </c>
      <c r="I1199" s="263" t="str">
        <f t="shared" si="73"/>
        <v xml:space="preserve"> </v>
      </c>
      <c r="J1199" s="272" t="str">
        <f>IF(D1199&gt;=('28 Populations and thresholds'!$I$158),"YES"," ")</f>
        <v>YES</v>
      </c>
      <c r="K1199" s="272" t="str">
        <f>IF(J1199="YES"," ",IF(D1199&gt;=('28 Populations and thresholds'!$I$158)*0.25,"YES"))</f>
        <v xml:space="preserve"> </v>
      </c>
      <c r="L1199" s="272" t="b">
        <f>OR('28 Populations and thresholds'!$J$158="CR",'28 Populations and thresholds'!$J$158="EN",'28 Populations and thresholds'!$J$158="VU")</f>
        <v>0</v>
      </c>
      <c r="M1199" s="273">
        <f>D1199/'28 Populations and thresholds'!$H$158</f>
        <v>4.2750000000000003E-2</v>
      </c>
      <c r="N1199" s="263" t="str">
        <f t="shared" si="74"/>
        <v xml:space="preserve"> </v>
      </c>
      <c r="O1199" s="269"/>
      <c r="P1199" s="263" t="str">
        <f t="shared" si="75"/>
        <v xml:space="preserve"> </v>
      </c>
    </row>
    <row r="1200" spans="1:16" x14ac:dyDescent="0.2">
      <c r="A1200" s="267" t="s">
        <v>1314</v>
      </c>
      <c r="B1200" s="269" t="s">
        <v>4625</v>
      </c>
      <c r="C1200" s="269" t="s">
        <v>3748</v>
      </c>
      <c r="D1200" s="270">
        <v>300</v>
      </c>
      <c r="E1200" s="271">
        <v>32525</v>
      </c>
      <c r="F1200" s="263" t="str">
        <f t="shared" si="72"/>
        <v xml:space="preserve"> </v>
      </c>
      <c r="G1200" s="267" t="s">
        <v>21</v>
      </c>
      <c r="H1200" s="267" t="s">
        <v>853</v>
      </c>
      <c r="I1200" s="263" t="str">
        <f t="shared" si="73"/>
        <v xml:space="preserve"> </v>
      </c>
      <c r="J1200" s="272" t="str">
        <f>IF(D1200&gt;=('28 Populations and thresholds'!$I$156),"YES"," ")</f>
        <v>YES</v>
      </c>
      <c r="K1200" s="272" t="str">
        <f>IF(J1200="YES"," ",IF(D1200&gt;=('28 Populations and thresholds'!$I$156)*0.25,"YES"))</f>
        <v xml:space="preserve"> </v>
      </c>
      <c r="L1200" s="272" t="b">
        <f>OR('28 Populations and thresholds'!$J$156="CR",'28 Populations and thresholds'!$J$156="EN",'28 Populations and thresholds'!$J$156="VU")</f>
        <v>0</v>
      </c>
      <c r="M1200" s="273">
        <f>D1200/'28 Populations and thresholds'!$H$156</f>
        <v>1.2E-2</v>
      </c>
      <c r="N1200" s="263" t="str">
        <f t="shared" si="74"/>
        <v xml:space="preserve"> </v>
      </c>
      <c r="O1200" s="269"/>
      <c r="P1200" s="263" t="str">
        <f t="shared" si="75"/>
        <v xml:space="preserve"> </v>
      </c>
    </row>
    <row r="1201" spans="1:21" x14ac:dyDescent="0.2">
      <c r="A1201" s="12" t="s">
        <v>1314</v>
      </c>
      <c r="B1201" s="4" t="s">
        <v>3691</v>
      </c>
      <c r="C1201" s="4" t="s">
        <v>3676</v>
      </c>
      <c r="D1201" s="5">
        <v>80</v>
      </c>
      <c r="E1201" s="104">
        <v>1990</v>
      </c>
      <c r="F1201" s="263" t="str">
        <f t="shared" si="72"/>
        <v xml:space="preserve"> </v>
      </c>
      <c r="G1201" s="12" t="s">
        <v>139</v>
      </c>
      <c r="H1201" s="12" t="s">
        <v>3388</v>
      </c>
      <c r="I1201" s="263" t="str">
        <f t="shared" si="73"/>
        <v xml:space="preserve"> </v>
      </c>
      <c r="J1201" s="38" t="str">
        <f>IF(D1201&gt;=('28 Populations and thresholds'!$I$96),"YES"," ")</f>
        <v>YES</v>
      </c>
      <c r="K1201" s="38" t="str">
        <f>IF(J1201="YES"," ",IF(D1201&gt;=('28 Populations and thresholds'!$I$96)*0.25,"YES"))</f>
        <v xml:space="preserve"> </v>
      </c>
      <c r="L1201" s="38" t="b">
        <f>OR('28 Populations and thresholds'!$J$96="CR",'28 Populations and thresholds'!$J$96="EN",'28 Populations and thresholds'!$J$96="VU")</f>
        <v>1</v>
      </c>
      <c r="M1201" s="75">
        <f>D1201/'28 Populations and thresholds'!$H$96</f>
        <v>0.08</v>
      </c>
      <c r="N1201" s="263" t="str">
        <f t="shared" si="74"/>
        <v xml:space="preserve"> </v>
      </c>
      <c r="O1201" s="9"/>
      <c r="P1201" s="263" t="str">
        <f t="shared" si="75"/>
        <v xml:space="preserve"> </v>
      </c>
    </row>
    <row r="1202" spans="1:21" x14ac:dyDescent="0.2">
      <c r="A1202" s="275" t="s">
        <v>1314</v>
      </c>
      <c r="B1202" s="269" t="s">
        <v>4136</v>
      </c>
      <c r="C1202" s="280" t="s">
        <v>1732</v>
      </c>
      <c r="D1202" s="279">
        <v>380</v>
      </c>
      <c r="E1202" s="274" t="s">
        <v>4137</v>
      </c>
      <c r="F1202" s="263" t="str">
        <f t="shared" si="72"/>
        <v xml:space="preserve"> </v>
      </c>
      <c r="G1202" s="275" t="s">
        <v>4019</v>
      </c>
      <c r="H1202" s="275"/>
      <c r="I1202" s="263" t="str">
        <f t="shared" si="73"/>
        <v xml:space="preserve"> </v>
      </c>
      <c r="J1202" s="272" t="str">
        <f>IF(D1202&gt;=('28 Populations and thresholds'!$I$221),"YES"," ")</f>
        <v>YES</v>
      </c>
      <c r="K1202" s="272" t="str">
        <f>IF(J1202="YES"," ",IF(D1202&gt;=('28 Populations and thresholds'!$I$221)*0.25,"YES"))</f>
        <v xml:space="preserve"> </v>
      </c>
      <c r="L1202" s="272" t="b">
        <f>OR('28 Populations and thresholds'!$J$221="CR",'28 Populations and thresholds'!$J$221="EN",'28 Populations and thresholds'!$J$221="VU")</f>
        <v>1</v>
      </c>
      <c r="M1202" s="273">
        <f>D1202/'28 Populations and thresholds'!$H$221</f>
        <v>3.9583333333333331E-2</v>
      </c>
      <c r="N1202" s="263" t="str">
        <f t="shared" si="74"/>
        <v xml:space="preserve"> </v>
      </c>
      <c r="O1202" s="275"/>
      <c r="P1202" s="263" t="str">
        <f t="shared" si="75"/>
        <v xml:space="preserve"> </v>
      </c>
    </row>
    <row r="1203" spans="1:21" x14ac:dyDescent="0.2">
      <c r="A1203" s="143" t="s">
        <v>1314</v>
      </c>
      <c r="B1203" s="40" t="s">
        <v>1375</v>
      </c>
      <c r="C1203" s="4" t="s">
        <v>3545</v>
      </c>
      <c r="D1203" s="41">
        <v>697</v>
      </c>
      <c r="E1203" s="47" t="s">
        <v>1376</v>
      </c>
      <c r="F1203" s="263" t="str">
        <f t="shared" si="72"/>
        <v xml:space="preserve"> </v>
      </c>
      <c r="G1203" s="143" t="s">
        <v>15</v>
      </c>
      <c r="H1203" s="143" t="s">
        <v>1365</v>
      </c>
      <c r="I1203" s="263" t="str">
        <f t="shared" si="73"/>
        <v xml:space="preserve"> </v>
      </c>
      <c r="J1203" s="38" t="str">
        <f>IF(D1203&gt;=('28 Populations and thresholds'!$I$71),"YES"," ")</f>
        <v>YES</v>
      </c>
      <c r="K1203" s="38" t="str">
        <f>IF(J1203="YES"," ",IF(D1203&gt;=('28 Populations and thresholds'!$I$71)*0.25,"YES"))</f>
        <v xml:space="preserve"> </v>
      </c>
      <c r="L1203" s="38" t="b">
        <f>OR('28 Populations and thresholds'!$J$71="CR",'28 Populations and thresholds'!$J$71="EN",'28 Populations and thresholds'!$J$71="VU")</f>
        <v>0</v>
      </c>
      <c r="M1203" s="75">
        <f>D1203/'28 Populations and thresholds'!$H$71</f>
        <v>1.1616666666666668E-2</v>
      </c>
      <c r="N1203" s="263" t="str">
        <f t="shared" si="74"/>
        <v xml:space="preserve"> </v>
      </c>
      <c r="O1203" s="9"/>
      <c r="P1203" s="263" t="str">
        <f t="shared" si="75"/>
        <v xml:space="preserve"> </v>
      </c>
    </row>
    <row r="1204" spans="1:21" x14ac:dyDescent="0.2">
      <c r="A1204" s="275" t="s">
        <v>1314</v>
      </c>
      <c r="B1204" s="269" t="s">
        <v>3427</v>
      </c>
      <c r="C1204" s="269" t="s">
        <v>3424</v>
      </c>
      <c r="D1204" s="279">
        <v>1500</v>
      </c>
      <c r="E1204" s="274">
        <v>1993</v>
      </c>
      <c r="F1204" s="263" t="str">
        <f t="shared" si="72"/>
        <v xml:space="preserve"> </v>
      </c>
      <c r="G1204" s="275" t="s">
        <v>139</v>
      </c>
      <c r="H1204" s="275" t="s">
        <v>3388</v>
      </c>
      <c r="I1204" s="263" t="str">
        <f t="shared" si="73"/>
        <v xml:space="preserve"> </v>
      </c>
      <c r="J1204" s="272" t="str">
        <f>IF(D1204&gt;=('28 Populations and thresholds'!$I$119),"YES"," ")</f>
        <v>YES</v>
      </c>
      <c r="K1204" s="272" t="str">
        <f>IF(J1204="YES"," ",IF(D1204&gt;=('28 Populations and thresholds'!$I$119)*0.25,"YES"))</f>
        <v xml:space="preserve"> </v>
      </c>
      <c r="L1204" s="272" t="b">
        <f>OR('28 Populations and thresholds'!$J$119="CR",'28 Populations and thresholds'!$J$119="EN",'28 Populations and thresholds'!$J$119="VU")</f>
        <v>0</v>
      </c>
      <c r="M1204" s="273">
        <f>D1204/'28 Populations and thresholds'!$H$119</f>
        <v>6.8181818181818177E-2</v>
      </c>
      <c r="N1204" s="263" t="str">
        <f t="shared" si="74"/>
        <v xml:space="preserve"> </v>
      </c>
      <c r="O1204" s="282"/>
      <c r="P1204" s="263" t="str">
        <f t="shared" si="75"/>
        <v xml:space="preserve"> </v>
      </c>
    </row>
    <row r="1205" spans="1:21" x14ac:dyDescent="0.2">
      <c r="A1205" s="12" t="s">
        <v>1314</v>
      </c>
      <c r="B1205" s="4" t="s">
        <v>1685</v>
      </c>
      <c r="C1205" s="4" t="s">
        <v>3666</v>
      </c>
      <c r="D1205" s="105">
        <v>1650</v>
      </c>
      <c r="E1205" s="106">
        <v>2005</v>
      </c>
      <c r="F1205" s="263" t="str">
        <f t="shared" si="72"/>
        <v xml:space="preserve"> </v>
      </c>
      <c r="G1205" s="12" t="s">
        <v>139</v>
      </c>
      <c r="H1205" s="12" t="s">
        <v>3388</v>
      </c>
      <c r="I1205" s="263" t="str">
        <f t="shared" si="73"/>
        <v xml:space="preserve"> </v>
      </c>
      <c r="J1205" s="38" t="str">
        <f>IF(D1205&gt;=(('28 Populations and thresholds'!$I$62)+('28 Populations and thresholds'!$I$63)+('28 Populations and thresholds'!$I$65)),"YES"," ")</f>
        <v>YES</v>
      </c>
      <c r="K1205" s="38" t="str">
        <f>IF(J1205="YES"," ",IF(D1205&gt;=(('28 Populations and thresholds'!$I$62)+('28 Populations and thresholds'!$I$63)+('28 Populations and thresholds'!$I$65))*0.25,"YES"))</f>
        <v xml:space="preserve"> </v>
      </c>
      <c r="L1205" s="38" t="b">
        <f>OR('28 Populations and thresholds'!$J$62="CR",'28 Populations and thresholds'!$J$62="EN",'28 Populations and thresholds'!$J$62="VU")</f>
        <v>0</v>
      </c>
      <c r="M1205" s="75">
        <f>D1205/(('28 Populations and thresholds'!$H$62)+('28 Populations and thresholds'!$H$63)+('28 Populations and thresholds'!$H$65))</f>
        <v>9.4285714285714285E-3</v>
      </c>
      <c r="N1205" s="263" t="str">
        <f t="shared" si="74"/>
        <v xml:space="preserve"> </v>
      </c>
      <c r="O1205" s="12" t="s">
        <v>4550</v>
      </c>
      <c r="P1205" s="263" t="str">
        <f t="shared" si="75"/>
        <v xml:space="preserve"> </v>
      </c>
    </row>
    <row r="1206" spans="1:21" x14ac:dyDescent="0.2">
      <c r="A1206" s="12" t="s">
        <v>1314</v>
      </c>
      <c r="B1206" s="9" t="s">
        <v>1685</v>
      </c>
      <c r="C1206" s="4" t="s">
        <v>1693</v>
      </c>
      <c r="D1206" s="5">
        <v>246</v>
      </c>
      <c r="E1206" s="1" t="s">
        <v>207</v>
      </c>
      <c r="F1206" s="263" t="str">
        <f t="shared" si="72"/>
        <v xml:space="preserve"> </v>
      </c>
      <c r="G1206" s="13" t="s">
        <v>139</v>
      </c>
      <c r="I1206" s="263" t="str">
        <f t="shared" si="73"/>
        <v xml:space="preserve"> </v>
      </c>
      <c r="J1206" s="38" t="str">
        <f>IF(D1206&gt;=('28 Populations and thresholds'!$I$50),"YES"," ")</f>
        <v>YES</v>
      </c>
      <c r="K1206" s="38" t="str">
        <f>IF(J1206="YES"," ",IF(D1206&gt;=('28 Populations and thresholds'!$I$50)*0.25,"YES"))</f>
        <v xml:space="preserve"> </v>
      </c>
      <c r="L1206" s="38" t="b">
        <f>OR('28 Populations and thresholds'!$J$50="CR",'28 Populations and thresholds'!$J$50="EN",'28 Populations and thresholds'!$J$50="VU")</f>
        <v>0</v>
      </c>
      <c r="M1206" s="75">
        <f>D1206/'28 Populations and thresholds'!$H$50</f>
        <v>2.46E-2</v>
      </c>
      <c r="N1206" s="263" t="str">
        <f t="shared" si="74"/>
        <v xml:space="preserve"> </v>
      </c>
      <c r="P1206" s="263" t="str">
        <f t="shared" si="75"/>
        <v xml:space="preserve"> </v>
      </c>
    </row>
    <row r="1207" spans="1:21" x14ac:dyDescent="0.2">
      <c r="A1207" s="12" t="s">
        <v>1314</v>
      </c>
      <c r="B1207" s="2" t="s">
        <v>1685</v>
      </c>
      <c r="C1207" s="111" t="s">
        <v>3723</v>
      </c>
      <c r="D1207" s="5">
        <v>36</v>
      </c>
      <c r="E1207" s="1" t="s">
        <v>207</v>
      </c>
      <c r="F1207" s="263" t="str">
        <f t="shared" si="72"/>
        <v xml:space="preserve"> </v>
      </c>
      <c r="G1207" s="13" t="s">
        <v>139</v>
      </c>
      <c r="I1207" s="263" t="str">
        <f t="shared" si="73"/>
        <v xml:space="preserve"> </v>
      </c>
      <c r="J1207" s="38" t="str">
        <f>IF(D1207&gt;=('28 Populations and thresholds'!$I$45),"YES"," ")</f>
        <v>YES</v>
      </c>
      <c r="K1207" s="38" t="str">
        <f>IF(J1207="YES"," ",IF(D1207&gt;=('28 Populations and thresholds'!$I$45)*0.25,"YES"))</f>
        <v xml:space="preserve"> </v>
      </c>
      <c r="L1207" s="38" t="b">
        <f>OR('28 Populations and thresholds'!$J$45="CR",'28 Populations and thresholds'!$J$45="EN",'28 Populations and thresholds'!$J$45="VU")</f>
        <v>1</v>
      </c>
      <c r="M1207" s="75">
        <f>D1207/'28 Populations and thresholds'!$H$45</f>
        <v>1.2E-2</v>
      </c>
      <c r="N1207" s="263" t="str">
        <f t="shared" si="74"/>
        <v xml:space="preserve"> </v>
      </c>
      <c r="P1207" s="263" t="str">
        <f t="shared" si="75"/>
        <v xml:space="preserve"> </v>
      </c>
      <c r="Q1207" s="4"/>
      <c r="R1207" s="4"/>
      <c r="S1207" s="4"/>
      <c r="T1207" s="4"/>
      <c r="U1207" s="4"/>
    </row>
    <row r="1208" spans="1:21" x14ac:dyDescent="0.2">
      <c r="A1208" s="12" t="s">
        <v>1314</v>
      </c>
      <c r="B1208" s="9" t="s">
        <v>1685</v>
      </c>
      <c r="C1208" s="4" t="s">
        <v>3540</v>
      </c>
      <c r="D1208" s="5">
        <v>1260</v>
      </c>
      <c r="E1208" s="104">
        <v>2005</v>
      </c>
      <c r="F1208" s="263" t="str">
        <f t="shared" si="72"/>
        <v xml:space="preserve"> </v>
      </c>
      <c r="G1208" s="12" t="s">
        <v>139</v>
      </c>
      <c r="H1208" s="12" t="s">
        <v>3388</v>
      </c>
      <c r="I1208" s="263" t="str">
        <f t="shared" si="73"/>
        <v xml:space="preserve"> </v>
      </c>
      <c r="J1208" s="38" t="str">
        <f>IF(D1208&gt;=('28 Populations and thresholds'!$I$60),"YES"," ")</f>
        <v>YES</v>
      </c>
      <c r="K1208" s="38" t="str">
        <f>IF(J1208="YES"," ",IF(D1208&gt;=('28 Populations and thresholds'!$I$60)*0.25,"YES"))</f>
        <v xml:space="preserve"> </v>
      </c>
      <c r="L1208" s="38" t="b">
        <f>OR('28 Populations and thresholds'!$J$60="CR",'28 Populations and thresholds'!$J$60="EN",'28 Populations and thresholds'!$J$60="VU")</f>
        <v>1</v>
      </c>
      <c r="M1208" s="75">
        <f>D1208/'28 Populations and thresholds'!$H$60</f>
        <v>1.6153846153846154E-2</v>
      </c>
      <c r="N1208" s="263" t="str">
        <f t="shared" si="74"/>
        <v xml:space="preserve"> </v>
      </c>
      <c r="P1208" s="263" t="str">
        <f t="shared" si="75"/>
        <v xml:space="preserve"> </v>
      </c>
      <c r="Q1208" s="4"/>
      <c r="R1208" s="4"/>
      <c r="S1208" s="4"/>
      <c r="T1208" s="4"/>
      <c r="U1208" s="4"/>
    </row>
    <row r="1209" spans="1:21" x14ac:dyDescent="0.2">
      <c r="A1209" s="12" t="s">
        <v>1314</v>
      </c>
      <c r="B1209" s="4" t="s">
        <v>1685</v>
      </c>
      <c r="C1209" s="111" t="s">
        <v>3528</v>
      </c>
      <c r="D1209" s="5">
        <v>2516</v>
      </c>
      <c r="E1209" s="104">
        <v>2004</v>
      </c>
      <c r="F1209" s="263" t="str">
        <f t="shared" si="72"/>
        <v xml:space="preserve"> </v>
      </c>
      <c r="G1209" s="12" t="s">
        <v>139</v>
      </c>
      <c r="H1209" s="12" t="s">
        <v>3388</v>
      </c>
      <c r="I1209" s="263" t="str">
        <f t="shared" si="73"/>
        <v xml:space="preserve"> </v>
      </c>
      <c r="J1209" s="38" t="str">
        <f>IF(D1209&gt;=('28 Populations and thresholds'!$I$59),"YES"," ")</f>
        <v>YES</v>
      </c>
      <c r="K1209" s="38" t="str">
        <f>IF(J1209="YES"," ",IF(D1209&gt;=('28 Populations and thresholds'!$I$59)*0.25,"YES"))</f>
        <v xml:space="preserve"> </v>
      </c>
      <c r="L1209" s="38" t="b">
        <f>OR('28 Populations and thresholds'!$J$59="CR",'28 Populations and thresholds'!$J$59="EN",'28 Populations and thresholds'!$J$59="VU")</f>
        <v>0</v>
      </c>
      <c r="M1209" s="75">
        <f>D1209/'28 Populations and thresholds'!$H$59</f>
        <v>2.2872727272727274E-2</v>
      </c>
      <c r="N1209" s="263" t="str">
        <f t="shared" si="74"/>
        <v xml:space="preserve"> </v>
      </c>
      <c r="O1209" s="9"/>
      <c r="P1209" s="263" t="str">
        <f t="shared" si="75"/>
        <v xml:space="preserve"> </v>
      </c>
    </row>
    <row r="1210" spans="1:21" x14ac:dyDescent="0.2">
      <c r="A1210" s="275" t="s">
        <v>1314</v>
      </c>
      <c r="B1210" s="301" t="s">
        <v>4472</v>
      </c>
      <c r="C1210" s="269" t="s">
        <v>3400</v>
      </c>
      <c r="D1210" s="279">
        <v>140</v>
      </c>
      <c r="E1210" s="281">
        <v>34759</v>
      </c>
      <c r="F1210" s="263" t="str">
        <f t="shared" si="72"/>
        <v xml:space="preserve"> </v>
      </c>
      <c r="G1210" s="275"/>
      <c r="H1210" s="275" t="s">
        <v>4019</v>
      </c>
      <c r="I1210" s="263" t="str">
        <f t="shared" si="73"/>
        <v xml:space="preserve"> </v>
      </c>
      <c r="J1210" s="272" t="str">
        <f>IF(D1210&gt;=(('28 Populations and thresholds'!$I$123)+('28 Populations and thresholds'!$I$124)),"YES"," ")</f>
        <v>YES</v>
      </c>
      <c r="K1210" s="272" t="str">
        <f>IF(J1210="YES"," ",IF(D1210&gt;=(('28 Populations and thresholds'!$I$123)+('28 Populations and thresholds'!$I$124))*0.25,"YES"))</f>
        <v xml:space="preserve"> </v>
      </c>
      <c r="L1210" s="272" t="b">
        <f>OR('28 Populations and thresholds'!$J$124="CR",'28 Populations and thresholds'!$J$124="EN",'28 Populations and thresholds'!$J$124="VU")</f>
        <v>1</v>
      </c>
      <c r="M1210" s="273">
        <f>D1210/(('28 Populations and thresholds'!$H$123)+('28 Populations and thresholds'!$H$124))</f>
        <v>9.0322580645161285E-2</v>
      </c>
      <c r="N1210" s="263" t="str">
        <f t="shared" si="74"/>
        <v xml:space="preserve"> </v>
      </c>
      <c r="O1210" s="282"/>
      <c r="P1210" s="263" t="str">
        <f t="shared" si="75"/>
        <v xml:space="preserve"> </v>
      </c>
    </row>
    <row r="1211" spans="1:21" x14ac:dyDescent="0.2">
      <c r="A1211" s="12" t="s">
        <v>1314</v>
      </c>
      <c r="B1211" s="9" t="s">
        <v>4419</v>
      </c>
      <c r="C1211" s="4" t="s">
        <v>3606</v>
      </c>
      <c r="D1211" s="5">
        <v>12000</v>
      </c>
      <c r="E1211" s="148">
        <v>40544</v>
      </c>
      <c r="F1211" s="263" t="str">
        <f t="shared" si="72"/>
        <v xml:space="preserve"> </v>
      </c>
      <c r="G1211" s="12"/>
      <c r="H1211" s="9" t="s">
        <v>4415</v>
      </c>
      <c r="I1211" s="263" t="str">
        <f t="shared" si="73"/>
        <v xml:space="preserve"> </v>
      </c>
      <c r="J1211" s="38" t="str">
        <f>IF(D1211&gt;=('28 Populations and thresholds'!$I$91),"YES"," ")</f>
        <v>YES</v>
      </c>
      <c r="K1211" s="38" t="str">
        <f>IF(J1211="YES"," ",IF(D1211&gt;=('28 Populations and thresholds'!$I$91)*0.25,"YES"))</f>
        <v xml:space="preserve"> </v>
      </c>
      <c r="L1211" s="38" t="b">
        <f>OR('28 Populations and thresholds'!$J$91="CR",'28 Populations and thresholds'!$J$91="EN",'28 Populations and thresholds'!$J$91="VU")</f>
        <v>0</v>
      </c>
      <c r="M1211" s="75">
        <f>D1211/'28 Populations and thresholds'!$H$91</f>
        <v>7.4999999999999997E-3</v>
      </c>
      <c r="N1211" s="263" t="str">
        <f t="shared" si="74"/>
        <v xml:space="preserve"> </v>
      </c>
      <c r="P1211" s="263" t="str">
        <f t="shared" si="75"/>
        <v xml:space="preserve"> </v>
      </c>
    </row>
    <row r="1212" spans="1:21" x14ac:dyDescent="0.2">
      <c r="A1212" s="282" t="s">
        <v>1314</v>
      </c>
      <c r="B1212" s="278" t="s">
        <v>1624</v>
      </c>
      <c r="C1212" s="278" t="s">
        <v>1696</v>
      </c>
      <c r="D1212" s="279">
        <v>18</v>
      </c>
      <c r="E1212" s="307">
        <v>41275</v>
      </c>
      <c r="F1212" s="263" t="str">
        <f t="shared" si="72"/>
        <v xml:space="preserve"> </v>
      </c>
      <c r="G1212" s="282"/>
      <c r="H1212" s="282" t="s">
        <v>4147</v>
      </c>
      <c r="I1212" s="263" t="str">
        <f t="shared" si="73"/>
        <v xml:space="preserve"> </v>
      </c>
      <c r="J1212" s="272" t="s">
        <v>4558</v>
      </c>
      <c r="K1212" s="272"/>
      <c r="L1212" s="272" t="b">
        <f>OR('28 Populations and thresholds'!$J$51="CR",'28 Populations and thresholds'!$J$51="EN",'28 Populations and thresholds'!$J$51="VU")</f>
        <v>1</v>
      </c>
      <c r="M1212" s="273">
        <f>D1212/'28 Populations and thresholds'!$H$51</f>
        <v>6.6666666666666671E-3</v>
      </c>
      <c r="N1212" s="263" t="str">
        <f t="shared" si="74"/>
        <v xml:space="preserve"> </v>
      </c>
      <c r="O1212" s="275" t="s">
        <v>4572</v>
      </c>
      <c r="P1212" s="263" t="str">
        <f t="shared" si="75"/>
        <v xml:space="preserve"> </v>
      </c>
    </row>
    <row r="1213" spans="1:21" x14ac:dyDescent="0.2">
      <c r="A1213" s="275" t="s">
        <v>1314</v>
      </c>
      <c r="B1213" s="269" t="s">
        <v>1624</v>
      </c>
      <c r="C1213" s="269" t="s">
        <v>1622</v>
      </c>
      <c r="D1213" s="279">
        <v>49</v>
      </c>
      <c r="E1213" s="284" t="s">
        <v>1598</v>
      </c>
      <c r="F1213" s="263" t="str">
        <f t="shared" si="72"/>
        <v xml:space="preserve"> </v>
      </c>
      <c r="G1213" s="275" t="s">
        <v>139</v>
      </c>
      <c r="H1213" s="275"/>
      <c r="I1213" s="263" t="str">
        <f t="shared" si="73"/>
        <v xml:space="preserve"> </v>
      </c>
      <c r="J1213" s="272" t="str">
        <f>IF(D1213&gt;=('28 Populations and thresholds'!$I$10),"YES"," ")</f>
        <v>YES</v>
      </c>
      <c r="K1213" s="272" t="str">
        <f>IF(J1213="YES"," ",IF(D1213&gt;=('28 Populations and thresholds'!$I$10)*0.25,"YES"))</f>
        <v xml:space="preserve"> </v>
      </c>
      <c r="L1213" s="272" t="b">
        <f>OR('28 Populations and thresholds'!$J$10="CR",'28 Populations and thresholds'!$J$10="EN",'28 Populations and thresholds'!$J$10="VU")</f>
        <v>1</v>
      </c>
      <c r="M1213" s="273">
        <f>D1213/'28 Populations and thresholds'!$H$10</f>
        <v>0.98</v>
      </c>
      <c r="N1213" s="263" t="str">
        <f t="shared" si="74"/>
        <v xml:space="preserve"> </v>
      </c>
      <c r="O1213" s="275"/>
      <c r="P1213" s="263" t="str">
        <f t="shared" si="75"/>
        <v xml:space="preserve"> </v>
      </c>
    </row>
    <row r="1214" spans="1:21" x14ac:dyDescent="0.2">
      <c r="A1214" s="275" t="s">
        <v>1314</v>
      </c>
      <c r="B1214" s="292" t="s">
        <v>1624</v>
      </c>
      <c r="C1214" s="269" t="s">
        <v>3482</v>
      </c>
      <c r="D1214" s="279">
        <v>9092</v>
      </c>
      <c r="E1214" s="281">
        <v>39083</v>
      </c>
      <c r="F1214" s="263" t="str">
        <f t="shared" si="72"/>
        <v xml:space="preserve"> </v>
      </c>
      <c r="G1214" s="275"/>
      <c r="H1214" s="269" t="s">
        <v>4415</v>
      </c>
      <c r="I1214" s="263" t="str">
        <f t="shared" si="73"/>
        <v xml:space="preserve"> </v>
      </c>
      <c r="J1214" s="272" t="str">
        <f>IF(D1214&gt;=(('28 Populations and thresholds'!$I$205)+('28 Populations and thresholds'!$I$206)+('28 Populations and thresholds'!$I$207)+('28 Populations and thresholds'!$I$208)),"YES"," ")</f>
        <v>YES</v>
      </c>
      <c r="K1214" s="272" t="str">
        <f>IF(J1214="YES"," ",IF(D1214&gt;=(('28 Populations and thresholds'!$I$205)+('28 Populations and thresholds'!$I$206)+('28 Populations and thresholds'!$I$207)+('28 Populations and thresholds'!$I$208))*0.25,"YES"))</f>
        <v xml:space="preserve"> </v>
      </c>
      <c r="L1214" s="272" t="b">
        <f>OR('28 Populations and thresholds'!$J$206="CR",'28 Populations and thresholds'!$J$206="EN",'28 Populations and thresholds'!$J$206="VU")</f>
        <v>0</v>
      </c>
      <c r="M1214" s="273">
        <f>D1214/(('28 Populations and thresholds'!$H$205)+('28 Populations and thresholds'!$H$206)+('28 Populations and thresholds'!$H$207)+('28 Populations and thresholds'!$H$208))</f>
        <v>3.3990055703016935E-3</v>
      </c>
      <c r="N1214" s="263" t="str">
        <f t="shared" si="74"/>
        <v xml:space="preserve"> </v>
      </c>
      <c r="O1214" s="275" t="s">
        <v>4568</v>
      </c>
      <c r="P1214" s="263" t="str">
        <f t="shared" si="75"/>
        <v xml:space="preserve"> </v>
      </c>
    </row>
    <row r="1215" spans="1:21" x14ac:dyDescent="0.2">
      <c r="A1215" s="267" t="s">
        <v>1314</v>
      </c>
      <c r="B1215" s="269" t="s">
        <v>1624</v>
      </c>
      <c r="C1215" s="269" t="s">
        <v>3467</v>
      </c>
      <c r="D1215" s="279">
        <v>1127</v>
      </c>
      <c r="E1215" s="274">
        <v>2007</v>
      </c>
      <c r="F1215" s="263" t="str">
        <f t="shared" si="72"/>
        <v xml:space="preserve"> </v>
      </c>
      <c r="G1215" s="275" t="s">
        <v>139</v>
      </c>
      <c r="H1215" s="275" t="s">
        <v>3388</v>
      </c>
      <c r="I1215" s="263" t="str">
        <f t="shared" si="73"/>
        <v xml:space="preserve"> </v>
      </c>
      <c r="J1215" s="272" t="str">
        <f>IF(D1215&gt;=('28 Populations and thresholds'!$I$180),"YES"," ")</f>
        <v>YES</v>
      </c>
      <c r="K1215" s="272" t="str">
        <f>IF(J1215="YES"," ",IF(D1215&gt;=('28 Populations and thresholds'!$I$180)*0.25,"YES"))</f>
        <v xml:space="preserve"> </v>
      </c>
      <c r="L1215" s="272" t="b">
        <f>OR('28 Populations and thresholds'!$J$180="CR",'28 Populations and thresholds'!$J$180="EN",'28 Populations and thresholds'!$J$180="VU")</f>
        <v>0</v>
      </c>
      <c r="M1215" s="273">
        <f>D1215/'28 Populations and thresholds'!$H$180</f>
        <v>1.1270000000000001E-2</v>
      </c>
      <c r="N1215" s="263" t="str">
        <f t="shared" si="74"/>
        <v xml:space="preserve"> </v>
      </c>
      <c r="O1215" s="269"/>
      <c r="P1215" s="263" t="str">
        <f t="shared" si="75"/>
        <v xml:space="preserve"> </v>
      </c>
    </row>
    <row r="1216" spans="1:21" x14ac:dyDescent="0.2">
      <c r="A1216" s="275" t="s">
        <v>1314</v>
      </c>
      <c r="B1216" s="269" t="s">
        <v>1624</v>
      </c>
      <c r="C1216" s="269" t="s">
        <v>1732</v>
      </c>
      <c r="D1216" s="279">
        <v>2557</v>
      </c>
      <c r="E1216" s="284" t="s">
        <v>1598</v>
      </c>
      <c r="F1216" s="263" t="str">
        <f t="shared" si="72"/>
        <v xml:space="preserve"> </v>
      </c>
      <c r="G1216" s="275" t="s">
        <v>139</v>
      </c>
      <c r="H1216" s="275"/>
      <c r="I1216" s="263" t="str">
        <f t="shared" si="73"/>
        <v xml:space="preserve"> </v>
      </c>
      <c r="J1216" s="272" t="str">
        <f>IF(D1216&gt;=('28 Populations and thresholds'!$I$221),"YES"," ")</f>
        <v>YES</v>
      </c>
      <c r="K1216" s="272" t="str">
        <f>IF(J1216="YES"," ",IF(D1216&gt;=('28 Populations and thresholds'!$I$221)*0.25,"YES"))</f>
        <v xml:space="preserve"> </v>
      </c>
      <c r="L1216" s="272" t="b">
        <f>OR('28 Populations and thresholds'!$J$221="CR",'28 Populations and thresholds'!$J$221="EN",'28 Populations and thresholds'!$J$221="VU")</f>
        <v>1</v>
      </c>
      <c r="M1216" s="273">
        <f>D1216/'28 Populations and thresholds'!$H$221</f>
        <v>0.26635416666666667</v>
      </c>
      <c r="N1216" s="263" t="str">
        <f t="shared" si="74"/>
        <v xml:space="preserve"> </v>
      </c>
      <c r="O1216" s="275"/>
      <c r="P1216" s="263" t="str">
        <f t="shared" si="75"/>
        <v xml:space="preserve"> </v>
      </c>
    </row>
    <row r="1217" spans="1:21" x14ac:dyDescent="0.2">
      <c r="A1217" s="12" t="s">
        <v>1314</v>
      </c>
      <c r="B1217" s="4" t="s">
        <v>1681</v>
      </c>
      <c r="C1217" s="4" t="s">
        <v>3666</v>
      </c>
      <c r="D1217" s="105">
        <v>950</v>
      </c>
      <c r="E1217" s="106">
        <v>2003</v>
      </c>
      <c r="F1217" s="263" t="str">
        <f t="shared" ref="F1217:F1280" si="76">" "</f>
        <v xml:space="preserve"> </v>
      </c>
      <c r="G1217" s="12" t="s">
        <v>139</v>
      </c>
      <c r="H1217" s="12" t="s">
        <v>3388</v>
      </c>
      <c r="I1217" s="263" t="str">
        <f t="shared" ref="I1217:I1280" si="77">" "</f>
        <v xml:space="preserve"> </v>
      </c>
      <c r="J1217" s="38" t="str">
        <f>IF(D1217&gt;=(('28 Populations and thresholds'!$I$62)+('28 Populations and thresholds'!$I$63)+('28 Populations and thresholds'!$I$65)),"YES"," ")</f>
        <v>YES</v>
      </c>
      <c r="K1217" s="38" t="str">
        <f>IF(J1217="YES"," ",IF(D1217&gt;=(('28 Populations and thresholds'!$I$62)+('28 Populations and thresholds'!$I$63)+('28 Populations and thresholds'!$I$65))*0.25,"YES"))</f>
        <v xml:space="preserve"> </v>
      </c>
      <c r="L1217" s="38" t="b">
        <f>OR('28 Populations and thresholds'!$J$62="CR",'28 Populations and thresholds'!$J$62="EN",'28 Populations and thresholds'!$J$62="VU")</f>
        <v>0</v>
      </c>
      <c r="M1217" s="75">
        <f>D1217/(('28 Populations and thresholds'!$H$62)+('28 Populations and thresholds'!$H$63)+('28 Populations and thresholds'!$H$65))</f>
        <v>5.4285714285714284E-3</v>
      </c>
      <c r="N1217" s="263" t="str">
        <f t="shared" ref="N1217:N1280" si="78">" "</f>
        <v xml:space="preserve"> </v>
      </c>
      <c r="O1217" s="12" t="s">
        <v>4550</v>
      </c>
      <c r="P1217" s="263" t="str">
        <f t="shared" ref="P1217:P1280" si="79">" "</f>
        <v xml:space="preserve"> </v>
      </c>
    </row>
    <row r="1218" spans="1:21" x14ac:dyDescent="0.2">
      <c r="A1218" s="143" t="s">
        <v>1314</v>
      </c>
      <c r="B1218" s="9" t="s">
        <v>1681</v>
      </c>
      <c r="C1218" s="4" t="s">
        <v>1677</v>
      </c>
      <c r="D1218" s="5">
        <v>74</v>
      </c>
      <c r="E1218" s="1" t="s">
        <v>1598</v>
      </c>
      <c r="F1218" s="263" t="str">
        <f t="shared" si="76"/>
        <v xml:space="preserve"> </v>
      </c>
      <c r="G1218" s="13" t="s">
        <v>139</v>
      </c>
      <c r="I1218" s="263" t="str">
        <f t="shared" si="77"/>
        <v xml:space="preserve"> </v>
      </c>
      <c r="J1218" s="38" t="str">
        <f>IF(D1218&gt;=('28 Populations and thresholds'!$I$44),"YES"," ")</f>
        <v>YES</v>
      </c>
      <c r="K1218" s="38" t="str">
        <f>IF(J1218="YES"," ",IF(D1218&gt;=('28 Populations and thresholds'!$I$44)*0.25,"YES"))</f>
        <v xml:space="preserve"> </v>
      </c>
      <c r="L1218" s="38" t="b">
        <f>OR('28 Populations and thresholds'!$J$44="CR",'28 Populations and thresholds'!$J$44="EN",'28 Populations and thresholds'!$J$44="VU")</f>
        <v>0</v>
      </c>
      <c r="M1218" s="75">
        <f>D1218/'28 Populations and thresholds'!$H$44</f>
        <v>0.14799999999999999</v>
      </c>
      <c r="N1218" s="263" t="str">
        <f t="shared" si="78"/>
        <v xml:space="preserve"> </v>
      </c>
      <c r="O1218" s="121"/>
      <c r="P1218" s="263" t="str">
        <f t="shared" si="79"/>
        <v xml:space="preserve"> </v>
      </c>
    </row>
    <row r="1219" spans="1:21" x14ac:dyDescent="0.2">
      <c r="A1219" s="12" t="s">
        <v>1314</v>
      </c>
      <c r="B1219" s="9" t="s">
        <v>1681</v>
      </c>
      <c r="C1219" s="4" t="s">
        <v>1693</v>
      </c>
      <c r="D1219" s="5">
        <v>245</v>
      </c>
      <c r="E1219" s="1" t="s">
        <v>1598</v>
      </c>
      <c r="F1219" s="263" t="str">
        <f t="shared" si="76"/>
        <v xml:space="preserve"> </v>
      </c>
      <c r="G1219" s="13" t="s">
        <v>139</v>
      </c>
      <c r="I1219" s="263" t="str">
        <f t="shared" si="77"/>
        <v xml:space="preserve"> </v>
      </c>
      <c r="J1219" s="38" t="str">
        <f>IF(D1219&gt;=('28 Populations and thresholds'!$I$50),"YES"," ")</f>
        <v>YES</v>
      </c>
      <c r="K1219" s="38" t="str">
        <f>IF(J1219="YES"," ",IF(D1219&gt;=('28 Populations and thresholds'!$I$50)*0.25,"YES"))</f>
        <v xml:space="preserve"> </v>
      </c>
      <c r="L1219" s="38" t="b">
        <f>OR('28 Populations and thresholds'!$J$50="CR",'28 Populations and thresholds'!$J$50="EN",'28 Populations and thresholds'!$J$50="VU")</f>
        <v>0</v>
      </c>
      <c r="M1219" s="75">
        <f>D1219/'28 Populations and thresholds'!$H$50</f>
        <v>2.4500000000000001E-2</v>
      </c>
      <c r="N1219" s="263" t="str">
        <f t="shared" si="78"/>
        <v xml:space="preserve"> </v>
      </c>
      <c r="P1219" s="263" t="str">
        <f t="shared" si="79"/>
        <v xml:space="preserve"> </v>
      </c>
    </row>
    <row r="1220" spans="1:21" x14ac:dyDescent="0.2">
      <c r="A1220" s="12" t="s">
        <v>1314</v>
      </c>
      <c r="B1220" s="40" t="s">
        <v>1681</v>
      </c>
      <c r="C1220" s="4" t="s">
        <v>3590</v>
      </c>
      <c r="D1220" s="105">
        <v>4663</v>
      </c>
      <c r="E1220" s="148">
        <v>40544</v>
      </c>
      <c r="F1220" s="263" t="str">
        <f t="shared" si="76"/>
        <v xml:space="preserve"> </v>
      </c>
      <c r="G1220" s="12"/>
      <c r="H1220" s="9" t="s">
        <v>4415</v>
      </c>
      <c r="I1220" s="263" t="str">
        <f t="shared" si="77"/>
        <v xml:space="preserve"> </v>
      </c>
      <c r="J1220" s="38" t="str">
        <f>IF(D1220&gt;=('28 Populations and thresholds'!$I$85),"YES"," ")</f>
        <v>YES</v>
      </c>
      <c r="K1220" s="38" t="str">
        <f>IF(J1220="YES"," ",IF(D1220&gt;=('28 Populations and thresholds'!$I$85)*0.25,"YES"))</f>
        <v xml:space="preserve"> </v>
      </c>
      <c r="L1220" s="38" t="b">
        <f>OR('28 Populations and thresholds'!$J$85="CR",'28 Populations and thresholds'!$J$85="EN",'28 Populations and thresholds'!$J$85="VU")</f>
        <v>0</v>
      </c>
      <c r="M1220" s="75">
        <f>D1220/'28 Populations and thresholds'!$H$85</f>
        <v>5.2393258426966294E-2</v>
      </c>
      <c r="N1220" s="263" t="str">
        <f t="shared" si="78"/>
        <v xml:space="preserve"> </v>
      </c>
      <c r="P1220" s="263" t="str">
        <f t="shared" si="79"/>
        <v xml:space="preserve"> </v>
      </c>
    </row>
    <row r="1221" spans="1:21" x14ac:dyDescent="0.2">
      <c r="A1221" s="275" t="s">
        <v>1314</v>
      </c>
      <c r="B1221" s="301" t="s">
        <v>2067</v>
      </c>
      <c r="C1221" s="269" t="s">
        <v>3411</v>
      </c>
      <c r="D1221" s="279">
        <v>1200</v>
      </c>
      <c r="E1221" s="281">
        <v>39508</v>
      </c>
      <c r="F1221" s="263" t="str">
        <f t="shared" si="76"/>
        <v xml:space="preserve"> </v>
      </c>
      <c r="G1221" s="275"/>
      <c r="H1221" s="275" t="s">
        <v>4069</v>
      </c>
      <c r="I1221" s="263" t="str">
        <f t="shared" si="77"/>
        <v xml:space="preserve"> </v>
      </c>
      <c r="J1221" s="272" t="str">
        <f>IF(D1221&gt;=('28 Populations and thresholds'!$I$114),"YES"," ")</f>
        <v>YES</v>
      </c>
      <c r="K1221" s="272" t="str">
        <f>IF(J1221="YES"," ",IF(D1221&gt;=('28 Populations and thresholds'!$I$114)*0.25,"YES"))</f>
        <v xml:space="preserve"> </v>
      </c>
      <c r="L1221" s="272" t="b">
        <f>OR('28 Populations and thresholds'!$J$114="CR",'28 Populations and thresholds'!$J$114="EN",'28 Populations and thresholds'!$J$114="VU")</f>
        <v>1</v>
      </c>
      <c r="M1221" s="273">
        <f>D1221/'28 Populations and thresholds'!$H$114</f>
        <v>0.31578947368421051</v>
      </c>
      <c r="N1221" s="263" t="str">
        <f t="shared" si="78"/>
        <v xml:space="preserve"> </v>
      </c>
      <c r="O1221" s="282"/>
      <c r="P1221" s="263" t="str">
        <f t="shared" si="79"/>
        <v xml:space="preserve"> </v>
      </c>
      <c r="Q1221" s="4"/>
      <c r="R1221" s="4"/>
      <c r="S1221" s="4"/>
      <c r="T1221" s="4"/>
      <c r="U1221" s="4"/>
    </row>
    <row r="1222" spans="1:21" x14ac:dyDescent="0.2">
      <c r="A1222" s="12" t="s">
        <v>1314</v>
      </c>
      <c r="B1222" s="4" t="s">
        <v>3669</v>
      </c>
      <c r="C1222" s="4" t="s">
        <v>3666</v>
      </c>
      <c r="D1222" s="105">
        <v>1030</v>
      </c>
      <c r="E1222" s="106">
        <v>2005</v>
      </c>
      <c r="F1222" s="263" t="str">
        <f t="shared" si="76"/>
        <v xml:space="preserve"> </v>
      </c>
      <c r="G1222" s="12" t="s">
        <v>139</v>
      </c>
      <c r="H1222" s="12" t="s">
        <v>3388</v>
      </c>
      <c r="I1222" s="263" t="str">
        <f t="shared" si="77"/>
        <v xml:space="preserve"> </v>
      </c>
      <c r="J1222" s="38" t="str">
        <f>IF(D1222&gt;=(('28 Populations and thresholds'!$I$62)+('28 Populations and thresholds'!$I$63)+('28 Populations and thresholds'!$I$65)),"YES"," ")</f>
        <v>YES</v>
      </c>
      <c r="K1222" s="38" t="str">
        <f>IF(J1222="YES"," ",IF(D1222&gt;=(('28 Populations and thresholds'!$I$62)+('28 Populations and thresholds'!$I$63)+('28 Populations and thresholds'!$I$65))*0.25,"YES"))</f>
        <v xml:space="preserve"> </v>
      </c>
      <c r="L1222" s="38" t="b">
        <f>OR('28 Populations and thresholds'!$J$62="CR",'28 Populations and thresholds'!$J$62="EN",'28 Populations and thresholds'!$J$62="VU")</f>
        <v>0</v>
      </c>
      <c r="M1222" s="75">
        <f>D1222/(('28 Populations and thresholds'!$H$62)+('28 Populations and thresholds'!$H$63)+('28 Populations and thresholds'!$H$65))</f>
        <v>5.8857142857142858E-3</v>
      </c>
      <c r="N1222" s="263" t="str">
        <f t="shared" si="78"/>
        <v xml:space="preserve"> </v>
      </c>
      <c r="O1222" s="12" t="s">
        <v>4550</v>
      </c>
      <c r="P1222" s="263" t="str">
        <f t="shared" si="79"/>
        <v xml:space="preserve"> </v>
      </c>
    </row>
    <row r="1223" spans="1:21" x14ac:dyDescent="0.2">
      <c r="A1223" s="275" t="s">
        <v>1314</v>
      </c>
      <c r="B1223" s="292" t="s">
        <v>1751</v>
      </c>
      <c r="C1223" s="269" t="s">
        <v>1732</v>
      </c>
      <c r="D1223" s="279">
        <v>147</v>
      </c>
      <c r="E1223" s="274" t="s">
        <v>4135</v>
      </c>
      <c r="F1223" s="263" t="str">
        <f t="shared" si="76"/>
        <v xml:space="preserve"> </v>
      </c>
      <c r="G1223" s="275" t="s">
        <v>4019</v>
      </c>
      <c r="H1223" s="275"/>
      <c r="I1223" s="263" t="str">
        <f t="shared" si="77"/>
        <v xml:space="preserve"> </v>
      </c>
      <c r="J1223" s="272" t="str">
        <f>IF(D1223&gt;=('28 Populations and thresholds'!$I$221),"YES"," ")</f>
        <v>YES</v>
      </c>
      <c r="K1223" s="272" t="str">
        <f>IF(J1223="YES"," ",IF(D1223&gt;=('28 Populations and thresholds'!$I$221)*0.25,"YES"))</f>
        <v xml:space="preserve"> </v>
      </c>
      <c r="L1223" s="272" t="b">
        <f>OR('28 Populations and thresholds'!$J$221="CR",'28 Populations and thresholds'!$J$221="EN",'28 Populations and thresholds'!$J$221="VU")</f>
        <v>1</v>
      </c>
      <c r="M1223" s="273">
        <f>D1223/'28 Populations and thresholds'!$H$221</f>
        <v>1.53125E-2</v>
      </c>
      <c r="N1223" s="263" t="str">
        <f t="shared" si="78"/>
        <v xml:space="preserve"> </v>
      </c>
      <c r="O1223" s="275"/>
      <c r="P1223" s="263" t="str">
        <f t="shared" si="79"/>
        <v xml:space="preserve"> </v>
      </c>
    </row>
    <row r="1224" spans="1:21" x14ac:dyDescent="0.2">
      <c r="A1224" s="12" t="s">
        <v>1314</v>
      </c>
      <c r="B1224" s="111" t="s">
        <v>3469</v>
      </c>
      <c r="C1224" s="4" t="s">
        <v>3781</v>
      </c>
      <c r="D1224" s="5">
        <v>5000</v>
      </c>
      <c r="E1224" s="148">
        <v>39114</v>
      </c>
      <c r="F1224" s="263" t="str">
        <f t="shared" si="76"/>
        <v xml:space="preserve"> </v>
      </c>
      <c r="H1224" s="9" t="s">
        <v>4415</v>
      </c>
      <c r="I1224" s="263" t="str">
        <f t="shared" si="77"/>
        <v xml:space="preserve"> </v>
      </c>
      <c r="J1224" s="38" t="str">
        <f>IF(D1224&gt;=('28 Populations and thresholds'!$I$220),"YES"," ")</f>
        <v>YES</v>
      </c>
      <c r="K1224" s="38" t="str">
        <f>IF(J1224="YES"," ",IF(D1224&gt;=('28 Populations and thresholds'!$I$220)*0.25,"YES"))</f>
        <v xml:space="preserve"> </v>
      </c>
      <c r="L1224" s="38" t="b">
        <f>OR('28 Populations and thresholds'!$J$220="CR",'28 Populations and thresholds'!$J$220="EN",'28 Populations and thresholds'!$J$220="VU")</f>
        <v>0</v>
      </c>
      <c r="M1224" s="75">
        <f>D1224/'28 Populations and thresholds'!$H$220</f>
        <v>4.9999950000049996E-3</v>
      </c>
      <c r="N1224" s="263" t="str">
        <f t="shared" si="78"/>
        <v xml:space="preserve"> </v>
      </c>
      <c r="P1224" s="263" t="str">
        <f t="shared" si="79"/>
        <v xml:space="preserve"> </v>
      </c>
    </row>
    <row r="1225" spans="1:21" x14ac:dyDescent="0.2">
      <c r="A1225" s="12" t="s">
        <v>1314</v>
      </c>
      <c r="B1225" s="4" t="s">
        <v>3469</v>
      </c>
      <c r="C1225" s="4" t="s">
        <v>3564</v>
      </c>
      <c r="D1225" s="5">
        <v>2600</v>
      </c>
      <c r="E1225" s="104">
        <v>2007</v>
      </c>
      <c r="F1225" s="263" t="str">
        <f t="shared" si="76"/>
        <v xml:space="preserve"> </v>
      </c>
      <c r="G1225" s="12" t="s">
        <v>139</v>
      </c>
      <c r="H1225" s="12" t="s">
        <v>3388</v>
      </c>
      <c r="I1225" s="263" t="str">
        <f t="shared" si="77"/>
        <v xml:space="preserve"> </v>
      </c>
      <c r="J1225" s="38" t="str">
        <f>IF(D1225&gt;=('28 Populations and thresholds'!$I$79),"YES"," ")</f>
        <v>YES</v>
      </c>
      <c r="K1225" s="38" t="str">
        <f>IF(J1225="YES"," ",IF(D1225&gt;=('28 Populations and thresholds'!$I$79)*0.25,"YES"))</f>
        <v xml:space="preserve"> </v>
      </c>
      <c r="L1225" s="38" t="b">
        <f>OR('28 Populations and thresholds'!$J$79="CR",'28 Populations and thresholds'!$J$79="EN",'28 Populations and thresholds'!$J$79="VU")</f>
        <v>0</v>
      </c>
      <c r="M1225" s="75">
        <f>D1225/'28 Populations and thresholds'!$H$79</f>
        <v>1.7333333333333333E-2</v>
      </c>
      <c r="N1225" s="263" t="str">
        <f t="shared" si="78"/>
        <v xml:space="preserve"> </v>
      </c>
      <c r="O1225" s="9"/>
      <c r="P1225" s="263" t="str">
        <f t="shared" si="79"/>
        <v xml:space="preserve"> </v>
      </c>
    </row>
    <row r="1226" spans="1:21" x14ac:dyDescent="0.2">
      <c r="A1226" s="143" t="s">
        <v>1314</v>
      </c>
      <c r="B1226" s="4" t="s">
        <v>3469</v>
      </c>
      <c r="C1226" s="4" t="s">
        <v>3467</v>
      </c>
      <c r="D1226" s="5">
        <v>1460</v>
      </c>
      <c r="E1226" s="104">
        <v>2007</v>
      </c>
      <c r="F1226" s="263" t="str">
        <f t="shared" si="76"/>
        <v xml:space="preserve"> </v>
      </c>
      <c r="G1226" s="13" t="s">
        <v>139</v>
      </c>
      <c r="H1226" s="13" t="s">
        <v>3388</v>
      </c>
      <c r="I1226" s="263" t="str">
        <f t="shared" si="77"/>
        <v xml:space="preserve"> </v>
      </c>
      <c r="J1226" s="38" t="str">
        <f>IF(D1226&gt;=('28 Populations and thresholds'!$I$180),"YES"," ")</f>
        <v>YES</v>
      </c>
      <c r="K1226" s="38" t="str">
        <f>IF(J1226="YES"," ",IF(D1226&gt;=('28 Populations and thresholds'!$I$180)*0.25,"YES"))</f>
        <v xml:space="preserve"> </v>
      </c>
      <c r="L1226" s="38" t="b">
        <f>OR('28 Populations and thresholds'!$J$180="CR",'28 Populations and thresholds'!$J$180="EN",'28 Populations and thresholds'!$J$180="VU")</f>
        <v>0</v>
      </c>
      <c r="M1226" s="75">
        <f>D1226/'28 Populations and thresholds'!$H$180</f>
        <v>1.46E-2</v>
      </c>
      <c r="N1226" s="263" t="str">
        <f t="shared" si="78"/>
        <v xml:space="preserve"> </v>
      </c>
      <c r="O1226" s="9"/>
      <c r="P1226" s="263" t="str">
        <f t="shared" si="79"/>
        <v xml:space="preserve"> </v>
      </c>
    </row>
    <row r="1227" spans="1:21" x14ac:dyDescent="0.2">
      <c r="A1227" s="324" t="s">
        <v>1314</v>
      </c>
      <c r="B1227" s="337" t="s">
        <v>3571</v>
      </c>
      <c r="C1227" s="362" t="s">
        <v>3733</v>
      </c>
      <c r="D1227" s="339">
        <v>718</v>
      </c>
      <c r="E1227" s="323">
        <v>2004</v>
      </c>
      <c r="F1227" s="263" t="str">
        <f t="shared" si="76"/>
        <v xml:space="preserve"> </v>
      </c>
      <c r="G1227" s="324" t="s">
        <v>139</v>
      </c>
      <c r="H1227" s="324" t="s">
        <v>3388</v>
      </c>
      <c r="I1227" s="263" t="str">
        <f t="shared" si="77"/>
        <v xml:space="preserve"> </v>
      </c>
      <c r="J1227" s="321" t="str">
        <f>IF(D1227&gt;=('28 Populations and thresholds'!$I$81),"YES"," ")</f>
        <v>YES</v>
      </c>
      <c r="K1227" s="321" t="str">
        <f>IF(J1227="YES"," ",IF(D1227&gt;=('28 Populations and thresholds'!$I$81)*0.25,"YES"))</f>
        <v xml:space="preserve"> </v>
      </c>
      <c r="L1227" s="321" t="b">
        <f>OR('28 Populations and thresholds'!$J$81="CR",'28 Populations and thresholds'!$J$81="EN",'28 Populations and thresholds'!$J$81="VU")</f>
        <v>0</v>
      </c>
      <c r="M1227" s="322">
        <f>D1227/'28 Populations and thresholds'!$H$81</f>
        <v>3.5900000000000001E-2</v>
      </c>
      <c r="N1227" s="263" t="str">
        <f t="shared" si="78"/>
        <v xml:space="preserve"> </v>
      </c>
      <c r="O1227" s="324"/>
      <c r="P1227" s="263" t="str">
        <f t="shared" si="79"/>
        <v xml:space="preserve"> </v>
      </c>
    </row>
    <row r="1228" spans="1:21" x14ac:dyDescent="0.2">
      <c r="A1228" s="275" t="s">
        <v>1314</v>
      </c>
      <c r="B1228" s="269" t="s">
        <v>1627</v>
      </c>
      <c r="C1228" s="269" t="s">
        <v>3781</v>
      </c>
      <c r="D1228" s="279">
        <v>1127</v>
      </c>
      <c r="E1228" s="281">
        <v>38749</v>
      </c>
      <c r="F1228" s="263" t="str">
        <f t="shared" si="76"/>
        <v xml:space="preserve"> </v>
      </c>
      <c r="G1228" s="275"/>
      <c r="H1228" s="275" t="s">
        <v>4415</v>
      </c>
      <c r="I1228" s="263" t="str">
        <f t="shared" si="77"/>
        <v xml:space="preserve"> </v>
      </c>
      <c r="J1228" s="272" t="str">
        <f>IF(D1228&gt;=('28 Populations and thresholds'!$I$220),"YES"," ")</f>
        <v>YES</v>
      </c>
      <c r="K1228" s="272" t="str">
        <f>IF(J1228="YES"," ",IF(D1228&gt;=('28 Populations and thresholds'!$I$220)*0.25,"YES"))</f>
        <v xml:space="preserve"> </v>
      </c>
      <c r="L1228" s="272" t="b">
        <f>OR('28 Populations and thresholds'!$J$220="CR",'28 Populations and thresholds'!$J$220="EN",'28 Populations and thresholds'!$J$220="VU")</f>
        <v>0</v>
      </c>
      <c r="M1228" s="273">
        <f>D1228/'28 Populations and thresholds'!$H$220</f>
        <v>1.126998873001127E-3</v>
      </c>
      <c r="N1228" s="263" t="str">
        <f t="shared" si="78"/>
        <v xml:space="preserve"> </v>
      </c>
      <c r="O1228" s="275"/>
      <c r="P1228" s="263" t="str">
        <f t="shared" si="79"/>
        <v xml:space="preserve"> </v>
      </c>
    </row>
    <row r="1229" spans="1:21" x14ac:dyDescent="0.2">
      <c r="A1229" s="275" t="s">
        <v>1314</v>
      </c>
      <c r="B1229" s="269" t="s">
        <v>1627</v>
      </c>
      <c r="C1229" s="269" t="s">
        <v>1625</v>
      </c>
      <c r="D1229" s="279">
        <v>3112</v>
      </c>
      <c r="E1229" s="284" t="s">
        <v>156</v>
      </c>
      <c r="F1229" s="263" t="str">
        <f t="shared" si="76"/>
        <v xml:space="preserve"> </v>
      </c>
      <c r="G1229" s="275" t="s">
        <v>139</v>
      </c>
      <c r="H1229" s="275"/>
      <c r="I1229" s="263" t="str">
        <f t="shared" si="77"/>
        <v xml:space="preserve"> </v>
      </c>
      <c r="J1229" s="272" t="str">
        <f>IF(D1229&gt;=('28 Populations and thresholds'!$I$11),"YES"," ")</f>
        <v>YES</v>
      </c>
      <c r="K1229" s="272" t="str">
        <f>IF(J1229="YES"," ",IF(D1229&gt;=('28 Populations and thresholds'!$I$11)*0.25,"YES"))</f>
        <v xml:space="preserve"> </v>
      </c>
      <c r="L1229" s="272" t="b">
        <f>OR('28 Populations and thresholds'!$J$11="CR",'28 Populations and thresholds'!$J$11="EN",'28 Populations and thresholds'!$J$11="VU")</f>
        <v>0</v>
      </c>
      <c r="M1229" s="273">
        <f>D1229/'28 Populations and thresholds'!$H$11</f>
        <v>3.1119999999999998E-2</v>
      </c>
      <c r="N1229" s="263" t="str">
        <f t="shared" si="78"/>
        <v xml:space="preserve"> </v>
      </c>
      <c r="O1229" s="275"/>
      <c r="P1229" s="263" t="str">
        <f t="shared" si="79"/>
        <v xml:space="preserve"> </v>
      </c>
    </row>
    <row r="1230" spans="1:21" x14ac:dyDescent="0.2">
      <c r="A1230" s="275" t="s">
        <v>1314</v>
      </c>
      <c r="B1230" s="269" t="s">
        <v>1627</v>
      </c>
      <c r="C1230" s="269" t="s">
        <v>1732</v>
      </c>
      <c r="D1230" s="279">
        <v>209</v>
      </c>
      <c r="E1230" s="284" t="s">
        <v>156</v>
      </c>
      <c r="F1230" s="263" t="str">
        <f t="shared" si="76"/>
        <v xml:space="preserve"> </v>
      </c>
      <c r="G1230" s="275" t="s">
        <v>139</v>
      </c>
      <c r="H1230" s="275"/>
      <c r="I1230" s="263" t="str">
        <f t="shared" si="77"/>
        <v xml:space="preserve"> </v>
      </c>
      <c r="J1230" s="272" t="str">
        <f>IF(D1230&gt;=('28 Populations and thresholds'!$I$221),"YES"," ")</f>
        <v>YES</v>
      </c>
      <c r="K1230" s="272" t="str">
        <f>IF(J1230="YES"," ",IF(D1230&gt;=('28 Populations and thresholds'!$I$221)*0.25,"YES"))</f>
        <v xml:space="preserve"> </v>
      </c>
      <c r="L1230" s="272" t="b">
        <f>OR('28 Populations and thresholds'!$J$221="CR",'28 Populations and thresholds'!$J$221="EN",'28 Populations and thresholds'!$J$221="VU")</f>
        <v>1</v>
      </c>
      <c r="M1230" s="273">
        <f>D1230/'28 Populations and thresholds'!$H$221</f>
        <v>2.1770833333333333E-2</v>
      </c>
      <c r="N1230" s="263" t="str">
        <f t="shared" si="78"/>
        <v xml:space="preserve"> </v>
      </c>
      <c r="O1230" s="275"/>
      <c r="P1230" s="263" t="str">
        <f t="shared" si="79"/>
        <v xml:space="preserve"> </v>
      </c>
    </row>
    <row r="1231" spans="1:21" x14ac:dyDescent="0.2">
      <c r="A1231" s="143" t="s">
        <v>1314</v>
      </c>
      <c r="B1231" s="68" t="s">
        <v>2071</v>
      </c>
      <c r="C1231" s="111" t="s">
        <v>3590</v>
      </c>
      <c r="D1231" s="41">
        <v>10000</v>
      </c>
      <c r="E1231" s="47" t="s">
        <v>1320</v>
      </c>
      <c r="F1231" s="263" t="str">
        <f t="shared" si="76"/>
        <v xml:space="preserve"> </v>
      </c>
      <c r="G1231" s="143" t="s">
        <v>15</v>
      </c>
      <c r="H1231" s="143" t="s">
        <v>718</v>
      </c>
      <c r="I1231" s="263" t="str">
        <f t="shared" si="77"/>
        <v xml:space="preserve"> </v>
      </c>
      <c r="J1231" s="38" t="str">
        <f>IF(D1231&gt;=('28 Populations and thresholds'!$I$85),"YES"," ")</f>
        <v>YES</v>
      </c>
      <c r="K1231" s="38" t="str">
        <f>IF(J1231="YES"," ",IF(D1231&gt;=('28 Populations and thresholds'!$I$85)*0.25,"YES"))</f>
        <v xml:space="preserve"> </v>
      </c>
      <c r="L1231" s="38" t="b">
        <f>OR('28 Populations and thresholds'!$J$85="CR",'28 Populations and thresholds'!$J$85="EN",'28 Populations and thresholds'!$J$85="VU")</f>
        <v>0</v>
      </c>
      <c r="M1231" s="75">
        <f>D1231/'28 Populations and thresholds'!$H$85</f>
        <v>0.11235955056179775</v>
      </c>
      <c r="N1231" s="263" t="str">
        <f t="shared" si="78"/>
        <v xml:space="preserve"> </v>
      </c>
      <c r="O1231" s="9"/>
      <c r="P1231" s="263" t="str">
        <f t="shared" si="79"/>
        <v xml:space="preserve"> </v>
      </c>
    </row>
    <row r="1232" spans="1:21" x14ac:dyDescent="0.2">
      <c r="A1232" s="12" t="s">
        <v>1314</v>
      </c>
      <c r="B1232" s="68" t="s">
        <v>2071</v>
      </c>
      <c r="C1232" s="155" t="s">
        <v>3403</v>
      </c>
      <c r="D1232" s="5">
        <v>100</v>
      </c>
      <c r="E1232" s="104" t="s">
        <v>4471</v>
      </c>
      <c r="F1232" s="263" t="str">
        <f t="shared" si="76"/>
        <v xml:space="preserve"> </v>
      </c>
      <c r="H1232" s="13" t="s">
        <v>4019</v>
      </c>
      <c r="I1232" s="263" t="str">
        <f t="shared" si="77"/>
        <v xml:space="preserve"> </v>
      </c>
      <c r="J1232" s="38" t="str">
        <f>IF(D1232&gt;=(('28 Populations and thresholds'!$I$117)+('28 Populations and thresholds'!$I$118)),"YES"," ")</f>
        <v>YES</v>
      </c>
      <c r="K1232" s="38" t="str">
        <f>IF(J1232="YES"," ",IF(D1232&gt;=(('28 Populations and thresholds'!$I$117)+('28 Populations and thresholds'!$I$118))*0.25,"YES"))</f>
        <v xml:space="preserve"> </v>
      </c>
      <c r="L1232" s="38" t="b">
        <f>OR('28 Populations and thresholds'!$J$118="CR",'28 Populations and thresholds'!$J$118="EN",'28 Populations and thresholds'!$J$118="VU")</f>
        <v>1</v>
      </c>
      <c r="M1232" s="75">
        <f>D1232/(('28 Populations and thresholds'!$H$117)+('28 Populations and thresholds'!$H$118))</f>
        <v>1.5384615384615385E-2</v>
      </c>
      <c r="N1232" s="263" t="str">
        <f t="shared" si="78"/>
        <v xml:space="preserve"> </v>
      </c>
      <c r="O1232" s="12" t="s">
        <v>4568</v>
      </c>
      <c r="P1232" s="263" t="str">
        <f t="shared" si="79"/>
        <v xml:space="preserve"> </v>
      </c>
    </row>
    <row r="1233" spans="1:16" x14ac:dyDescent="0.2">
      <c r="A1233" s="275" t="s">
        <v>1314</v>
      </c>
      <c r="B1233" s="269" t="s">
        <v>3651</v>
      </c>
      <c r="C1233" s="269" t="s">
        <v>3649</v>
      </c>
      <c r="D1233" s="279">
        <v>100</v>
      </c>
      <c r="E1233" s="274">
        <v>2000</v>
      </c>
      <c r="F1233" s="263" t="str">
        <f t="shared" si="76"/>
        <v xml:space="preserve"> </v>
      </c>
      <c r="G1233" s="275" t="s">
        <v>139</v>
      </c>
      <c r="H1233" s="275" t="s">
        <v>3388</v>
      </c>
      <c r="I1233" s="263" t="str">
        <f t="shared" si="77"/>
        <v xml:space="preserve"> </v>
      </c>
      <c r="J1233" s="272" t="str">
        <f>IF(D1233&gt;=('28 Populations and thresholds'!$I$111),"YES"," ")</f>
        <v>YES</v>
      </c>
      <c r="K1233" s="272" t="str">
        <f>IF(J1233="YES"," ",IF(D1233&gt;=('28 Populations and thresholds'!$I$111)*0.25,"YES"))</f>
        <v xml:space="preserve"> </v>
      </c>
      <c r="L1233" s="272" t="b">
        <f>OR('28 Populations and thresholds'!$J$111="CR",'28 Populations and thresholds'!$J$111="EN",'28 Populations and thresholds'!$J$111="VU")</f>
        <v>1</v>
      </c>
      <c r="M1233" s="273">
        <f>D1233/'28 Populations and thresholds'!$H$111</f>
        <v>0.01</v>
      </c>
      <c r="N1233" s="263" t="str">
        <f t="shared" si="78"/>
        <v xml:space="preserve"> </v>
      </c>
      <c r="O1233" s="275"/>
      <c r="P1233" s="263" t="str">
        <f t="shared" si="79"/>
        <v xml:space="preserve"> </v>
      </c>
    </row>
    <row r="1234" spans="1:16" x14ac:dyDescent="0.2">
      <c r="A1234" s="12" t="s">
        <v>1314</v>
      </c>
      <c r="B1234" s="9" t="s">
        <v>1628</v>
      </c>
      <c r="C1234" s="4" t="s">
        <v>1696</v>
      </c>
      <c r="D1234" s="5">
        <v>67</v>
      </c>
      <c r="E1234" s="1" t="s">
        <v>156</v>
      </c>
      <c r="F1234" s="263" t="str">
        <f t="shared" si="76"/>
        <v xml:space="preserve"> </v>
      </c>
      <c r="G1234" s="13" t="s">
        <v>139</v>
      </c>
      <c r="I1234" s="263" t="str">
        <f t="shared" si="77"/>
        <v xml:space="preserve"> </v>
      </c>
      <c r="J1234" s="38" t="str">
        <f>IF(D1234&gt;=('28 Populations and thresholds'!$I$51),"YES"," ")</f>
        <v>YES</v>
      </c>
      <c r="K1234" s="38"/>
      <c r="L1234" s="38" t="b">
        <f>OR('28 Populations and thresholds'!$J$51="CR",'28 Populations and thresholds'!$J$51="EN",'28 Populations and thresholds'!$J$51="VU")</f>
        <v>1</v>
      </c>
      <c r="M1234" s="75">
        <f>D1234/'28 Populations and thresholds'!$H$51</f>
        <v>2.4814814814814814E-2</v>
      </c>
      <c r="N1234" s="263" t="str">
        <f t="shared" si="78"/>
        <v xml:space="preserve"> </v>
      </c>
      <c r="P1234" s="263" t="str">
        <f t="shared" si="79"/>
        <v xml:space="preserve"> </v>
      </c>
    </row>
    <row r="1235" spans="1:16" x14ac:dyDescent="0.2">
      <c r="A1235" s="12" t="s">
        <v>1314</v>
      </c>
      <c r="B1235" s="9" t="s">
        <v>1628</v>
      </c>
      <c r="C1235" s="4" t="s">
        <v>3781</v>
      </c>
      <c r="D1235" s="5">
        <v>1776</v>
      </c>
      <c r="E1235" s="148">
        <v>38749</v>
      </c>
      <c r="F1235" s="263" t="str">
        <f t="shared" si="76"/>
        <v xml:space="preserve"> </v>
      </c>
      <c r="H1235" s="13" t="s">
        <v>4415</v>
      </c>
      <c r="I1235" s="263" t="str">
        <f t="shared" si="77"/>
        <v xml:space="preserve"> </v>
      </c>
      <c r="J1235" s="38" t="str">
        <f>IF(D1235&gt;=('28 Populations and thresholds'!$I$220),"YES"," ")</f>
        <v>YES</v>
      </c>
      <c r="K1235" s="38" t="str">
        <f>IF(J1235="YES"," ",IF(D1235&gt;=('28 Populations and thresholds'!$I$220)*0.25,"YES"))</f>
        <v xml:space="preserve"> </v>
      </c>
      <c r="L1235" s="38" t="b">
        <f>OR('28 Populations and thresholds'!$J$220="CR",'28 Populations and thresholds'!$J$220="EN",'28 Populations and thresholds'!$J$220="VU")</f>
        <v>0</v>
      </c>
      <c r="M1235" s="75">
        <f>D1235/'28 Populations and thresholds'!$H$220</f>
        <v>1.7759982240017761E-3</v>
      </c>
      <c r="N1235" s="263" t="str">
        <f t="shared" si="78"/>
        <v xml:space="preserve"> </v>
      </c>
      <c r="P1235" s="263" t="str">
        <f t="shared" si="79"/>
        <v xml:space="preserve"> </v>
      </c>
    </row>
    <row r="1236" spans="1:16" x14ac:dyDescent="0.2">
      <c r="A1236" s="12" t="s">
        <v>1314</v>
      </c>
      <c r="B1236" s="9" t="s">
        <v>1628</v>
      </c>
      <c r="C1236" s="111" t="s">
        <v>3482</v>
      </c>
      <c r="D1236" s="5">
        <v>16965</v>
      </c>
      <c r="E1236" s="148">
        <v>38749</v>
      </c>
      <c r="F1236" s="263" t="str">
        <f t="shared" si="76"/>
        <v xml:space="preserve"> </v>
      </c>
      <c r="H1236" s="13" t="s">
        <v>4415</v>
      </c>
      <c r="I1236" s="263" t="str">
        <f t="shared" si="77"/>
        <v xml:space="preserve"> </v>
      </c>
      <c r="J1236" s="38" t="str">
        <f>IF(D1236&gt;=(('28 Populations and thresholds'!$I$205)+('28 Populations and thresholds'!$I$206)+('28 Populations and thresholds'!$I$207)+('28 Populations and thresholds'!$I$208)),"YES"," ")</f>
        <v>YES</v>
      </c>
      <c r="K1236" s="38" t="str">
        <f>IF(J1236="YES"," ",IF(D1236&gt;=(('28 Populations and thresholds'!$I$205)+('28 Populations and thresholds'!$I$206)+('28 Populations and thresholds'!$I$207)+('28 Populations and thresholds'!$I$208))*0.25,"YES"))</f>
        <v xml:space="preserve"> </v>
      </c>
      <c r="L1236" s="38" t="b">
        <f>OR('28 Populations and thresholds'!$J$206="CR",'28 Populations and thresholds'!$J$206="EN",'28 Populations and thresholds'!$J$206="VU")</f>
        <v>0</v>
      </c>
      <c r="M1236" s="75">
        <f>D1236/(('28 Populations and thresholds'!$H$205)+('28 Populations and thresholds'!$H$206)+('28 Populations and thresholds'!$H$207)+('28 Populations and thresholds'!$H$208))</f>
        <v>6.342293169838125E-3</v>
      </c>
      <c r="N1236" s="263" t="str">
        <f t="shared" si="78"/>
        <v xml:space="preserve"> </v>
      </c>
      <c r="O1236" s="12" t="s">
        <v>4568</v>
      </c>
      <c r="P1236" s="263" t="str">
        <f t="shared" si="79"/>
        <v xml:space="preserve"> </v>
      </c>
    </row>
    <row r="1237" spans="1:16" x14ac:dyDescent="0.2">
      <c r="A1237" s="12" t="s">
        <v>1314</v>
      </c>
      <c r="B1237" s="9" t="s">
        <v>1628</v>
      </c>
      <c r="C1237" s="4" t="s">
        <v>1625</v>
      </c>
      <c r="D1237" s="5">
        <v>1303</v>
      </c>
      <c r="E1237" s="1" t="s">
        <v>156</v>
      </c>
      <c r="F1237" s="263" t="str">
        <f t="shared" si="76"/>
        <v xml:space="preserve"> </v>
      </c>
      <c r="G1237" s="13" t="s">
        <v>139</v>
      </c>
      <c r="I1237" s="263" t="str">
        <f t="shared" si="77"/>
        <v xml:space="preserve"> </v>
      </c>
      <c r="J1237" s="38" t="str">
        <f>IF(D1237&gt;=('28 Populations and thresholds'!$I$11),"YES"," ")</f>
        <v>YES</v>
      </c>
      <c r="K1237" s="38" t="str">
        <f>IF(J1237="YES"," ",IF(D1237&gt;=('28 Populations and thresholds'!$I$11)*0.25,"YES"))</f>
        <v xml:space="preserve"> </v>
      </c>
      <c r="L1237" s="38" t="b">
        <f>OR('28 Populations and thresholds'!$J$11="CR",'28 Populations and thresholds'!$J$11="EN",'28 Populations and thresholds'!$J$11="VU")</f>
        <v>0</v>
      </c>
      <c r="M1237" s="75">
        <f>D1237/'28 Populations and thresholds'!$H$11</f>
        <v>1.303E-2</v>
      </c>
      <c r="N1237" s="263" t="str">
        <f t="shared" si="78"/>
        <v xml:space="preserve"> </v>
      </c>
      <c r="P1237" s="263" t="str">
        <f t="shared" si="79"/>
        <v xml:space="preserve"> </v>
      </c>
    </row>
    <row r="1238" spans="1:16" x14ac:dyDescent="0.2">
      <c r="A1238" s="12" t="s">
        <v>1314</v>
      </c>
      <c r="B1238" s="9" t="s">
        <v>1628</v>
      </c>
      <c r="C1238" s="4" t="s">
        <v>1732</v>
      </c>
      <c r="D1238" s="5">
        <v>905</v>
      </c>
      <c r="E1238" s="1" t="s">
        <v>156</v>
      </c>
      <c r="F1238" s="263" t="str">
        <f t="shared" si="76"/>
        <v xml:space="preserve"> </v>
      </c>
      <c r="G1238" s="13" t="s">
        <v>139</v>
      </c>
      <c r="I1238" s="263" t="str">
        <f t="shared" si="77"/>
        <v xml:space="preserve"> </v>
      </c>
      <c r="J1238" s="38" t="str">
        <f>IF(D1238&gt;=('28 Populations and thresholds'!$I$221),"YES"," ")</f>
        <v>YES</v>
      </c>
      <c r="K1238" s="38" t="str">
        <f>IF(J1238="YES"," ",IF(D1238&gt;=('28 Populations and thresholds'!$I$221)*0.25,"YES"))</f>
        <v xml:space="preserve"> </v>
      </c>
      <c r="L1238" s="38" t="b">
        <f>OR('28 Populations and thresholds'!$J$221="CR",'28 Populations and thresholds'!$J$221="EN",'28 Populations and thresholds'!$J$221="VU")</f>
        <v>1</v>
      </c>
      <c r="M1238" s="75">
        <f>D1238/'28 Populations and thresholds'!$H$221</f>
        <v>9.4270833333333331E-2</v>
      </c>
      <c r="N1238" s="263" t="str">
        <f t="shared" si="78"/>
        <v xml:space="preserve"> </v>
      </c>
      <c r="P1238" s="263" t="str">
        <f t="shared" si="79"/>
        <v xml:space="preserve"> </v>
      </c>
    </row>
    <row r="1239" spans="1:16" x14ac:dyDescent="0.2">
      <c r="A1239" s="143" t="s">
        <v>1314</v>
      </c>
      <c r="B1239" s="9" t="s">
        <v>3453</v>
      </c>
      <c r="C1239" s="4" t="s">
        <v>3452</v>
      </c>
      <c r="D1239" s="5">
        <v>2553</v>
      </c>
      <c r="E1239" s="104">
        <v>2007</v>
      </c>
      <c r="F1239" s="263" t="str">
        <f t="shared" si="76"/>
        <v xml:space="preserve"> </v>
      </c>
      <c r="G1239" s="13" t="s">
        <v>139</v>
      </c>
      <c r="H1239" s="13" t="s">
        <v>3388</v>
      </c>
      <c r="I1239" s="263" t="str">
        <f t="shared" si="77"/>
        <v xml:space="preserve"> </v>
      </c>
      <c r="J1239" s="38" t="str">
        <f>IF(D1239&gt;=('28 Populations and thresholds'!$I$158),"YES"," ")</f>
        <v>YES</v>
      </c>
      <c r="K1239" s="38" t="str">
        <f>IF(J1239="YES"," ",IF(D1239&gt;=('28 Populations and thresholds'!$I$158)*0.25,"YES"))</f>
        <v xml:space="preserve"> </v>
      </c>
      <c r="L1239" s="38" t="b">
        <f>OR('28 Populations and thresholds'!$J$158="CR",'28 Populations and thresholds'!$J$158="EN",'28 Populations and thresholds'!$J$158="VU")</f>
        <v>0</v>
      </c>
      <c r="M1239" s="75">
        <f>D1239/'28 Populations and thresholds'!$H$158</f>
        <v>2.5530000000000001E-2</v>
      </c>
      <c r="N1239" s="263" t="str">
        <f t="shared" si="78"/>
        <v xml:space="preserve"> </v>
      </c>
      <c r="O1239" s="9"/>
      <c r="P1239" s="263" t="str">
        <f t="shared" si="79"/>
        <v xml:space="preserve"> </v>
      </c>
    </row>
    <row r="1240" spans="1:16" x14ac:dyDescent="0.2">
      <c r="A1240" s="267" t="s">
        <v>1314</v>
      </c>
      <c r="B1240" s="301" t="s">
        <v>2078</v>
      </c>
      <c r="C1240" s="269" t="s">
        <v>3666</v>
      </c>
      <c r="D1240" s="270">
        <v>3000</v>
      </c>
      <c r="E1240" s="294" t="s">
        <v>1380</v>
      </c>
      <c r="F1240" s="263" t="str">
        <f t="shared" si="76"/>
        <v xml:space="preserve"> </v>
      </c>
      <c r="G1240" s="267" t="s">
        <v>15</v>
      </c>
      <c r="H1240" s="267" t="s">
        <v>1379</v>
      </c>
      <c r="I1240" s="263" t="str">
        <f t="shared" si="77"/>
        <v xml:space="preserve"> </v>
      </c>
      <c r="J1240" s="272" t="str">
        <f>IF(D1240&gt;=(('28 Populations and thresholds'!$I$62)+('28 Populations and thresholds'!$I$63)+('28 Populations and thresholds'!$I$65)),"YES"," ")</f>
        <v>YES</v>
      </c>
      <c r="K1240" s="272" t="str">
        <f>IF(J1240="YES"," ",IF(D1240&gt;=(('28 Populations and thresholds'!$I$62)+('28 Populations and thresholds'!$I$63)+('28 Populations and thresholds'!$I$65))*0.25,"YES"))</f>
        <v xml:space="preserve"> </v>
      </c>
      <c r="L1240" s="272" t="b">
        <f>OR('28 Populations and thresholds'!$J$62="CR",'28 Populations and thresholds'!$J$62="EN",'28 Populations and thresholds'!$J$62="VU")</f>
        <v>0</v>
      </c>
      <c r="M1240" s="273">
        <f>D1240/(('28 Populations and thresholds'!$H$62)+('28 Populations and thresholds'!$H$63)+('28 Populations and thresholds'!$H$65))</f>
        <v>1.7142857142857144E-2</v>
      </c>
      <c r="N1240" s="263" t="str">
        <f t="shared" si="78"/>
        <v xml:space="preserve"> </v>
      </c>
      <c r="O1240" s="275" t="s">
        <v>4550</v>
      </c>
      <c r="P1240" s="263" t="str">
        <f t="shared" si="79"/>
        <v xml:space="preserve"> </v>
      </c>
    </row>
    <row r="1241" spans="1:16" x14ac:dyDescent="0.2">
      <c r="A1241" s="267" t="s">
        <v>1314</v>
      </c>
      <c r="B1241" s="301" t="s">
        <v>2078</v>
      </c>
      <c r="C1241" s="269" t="s">
        <v>3641</v>
      </c>
      <c r="D1241" s="270">
        <v>11000</v>
      </c>
      <c r="E1241" s="294" t="s">
        <v>1320</v>
      </c>
      <c r="F1241" s="263" t="str">
        <f t="shared" si="76"/>
        <v xml:space="preserve"> </v>
      </c>
      <c r="G1241" s="267" t="s">
        <v>15</v>
      </c>
      <c r="H1241" s="267" t="s">
        <v>718</v>
      </c>
      <c r="I1241" s="263" t="str">
        <f t="shared" si="77"/>
        <v xml:space="preserve"> </v>
      </c>
      <c r="J1241" s="272" t="str">
        <f>IF(D1241&gt;=('28 Populations and thresholds'!$I$108),"YES"," ")</f>
        <v>YES</v>
      </c>
      <c r="K1241" s="272" t="str">
        <f>IF(J1241="YES"," ",IF(D1241&gt;=('28 Populations and thresholds'!$I$108)*0.25,"YES"))</f>
        <v xml:space="preserve"> </v>
      </c>
      <c r="L1241" s="272" t="b">
        <f>OR('28 Populations and thresholds'!$J$108="CR",'28 Populations and thresholds'!$J$108="EN",'28 Populations and thresholds'!$J$108="VU")</f>
        <v>0</v>
      </c>
      <c r="M1241" s="273">
        <f>D1241/'28 Populations and thresholds'!$H$108</f>
        <v>1.0999999999999999E-2</v>
      </c>
      <c r="N1241" s="263" t="str">
        <f t="shared" si="78"/>
        <v xml:space="preserve"> </v>
      </c>
      <c r="O1241" s="275"/>
      <c r="P1241" s="263" t="str">
        <f t="shared" si="79"/>
        <v xml:space="preserve"> </v>
      </c>
    </row>
    <row r="1242" spans="1:16" x14ac:dyDescent="0.2">
      <c r="A1242" s="267" t="s">
        <v>1314</v>
      </c>
      <c r="B1242" s="301" t="s">
        <v>2078</v>
      </c>
      <c r="C1242" s="269" t="s">
        <v>3598</v>
      </c>
      <c r="D1242" s="270">
        <v>50000</v>
      </c>
      <c r="E1242" s="294" t="s">
        <v>1320</v>
      </c>
      <c r="F1242" s="263" t="str">
        <f t="shared" si="76"/>
        <v xml:space="preserve"> </v>
      </c>
      <c r="G1242" s="267" t="s">
        <v>15</v>
      </c>
      <c r="H1242" s="267" t="s">
        <v>718</v>
      </c>
      <c r="I1242" s="263" t="str">
        <f t="shared" si="77"/>
        <v xml:space="preserve"> </v>
      </c>
      <c r="J1242" s="272" t="str">
        <f>IF(D1242&gt;=('28 Populations and thresholds'!$I$88),"YES"," ")</f>
        <v>YES</v>
      </c>
      <c r="K1242" s="272" t="str">
        <f>IF(J1242="YES"," ",IF(D1242&gt;=('28 Populations and thresholds'!$I$88)*0.25,"YES"))</f>
        <v xml:space="preserve"> </v>
      </c>
      <c r="L1242" s="272" t="b">
        <f>OR('28 Populations and thresholds'!$J$88="CR",'28 Populations and thresholds'!$J$88="EN",'28 Populations and thresholds'!$J$88="VU")</f>
        <v>0</v>
      </c>
      <c r="M1242" s="273">
        <f>D1242/'28 Populations and thresholds'!$H$88</f>
        <v>0.05</v>
      </c>
      <c r="N1242" s="263" t="str">
        <f t="shared" si="78"/>
        <v xml:space="preserve"> </v>
      </c>
      <c r="O1242" s="269"/>
      <c r="P1242" s="263" t="str">
        <f t="shared" si="79"/>
        <v xml:space="preserve"> </v>
      </c>
    </row>
    <row r="1243" spans="1:16" x14ac:dyDescent="0.2">
      <c r="A1243" s="267" t="s">
        <v>1314</v>
      </c>
      <c r="B1243" s="301" t="s">
        <v>2078</v>
      </c>
      <c r="C1243" s="269" t="s">
        <v>3590</v>
      </c>
      <c r="D1243" s="270">
        <v>9000</v>
      </c>
      <c r="E1243" s="294" t="s">
        <v>1320</v>
      </c>
      <c r="F1243" s="263" t="str">
        <f t="shared" si="76"/>
        <v xml:space="preserve"> </v>
      </c>
      <c r="G1243" s="267" t="s">
        <v>15</v>
      </c>
      <c r="H1243" s="267" t="s">
        <v>718</v>
      </c>
      <c r="I1243" s="263" t="str">
        <f t="shared" si="77"/>
        <v xml:space="preserve"> </v>
      </c>
      <c r="J1243" s="272" t="str">
        <f>IF(D1243&gt;=('28 Populations and thresholds'!$I$85),"YES"," ")</f>
        <v>YES</v>
      </c>
      <c r="K1243" s="272" t="str">
        <f>IF(J1243="YES"," ",IF(D1243&gt;=('28 Populations and thresholds'!$I$85)*0.25,"YES"))</f>
        <v xml:space="preserve"> </v>
      </c>
      <c r="L1243" s="272" t="b">
        <f>OR('28 Populations and thresholds'!$J$85="CR",'28 Populations and thresholds'!$J$85="EN",'28 Populations and thresholds'!$J$85="VU")</f>
        <v>0</v>
      </c>
      <c r="M1243" s="273">
        <f>D1243/'28 Populations and thresholds'!$H$85</f>
        <v>0.10112359550561797</v>
      </c>
      <c r="N1243" s="263" t="str">
        <f t="shared" si="78"/>
        <v xml:space="preserve"> </v>
      </c>
      <c r="O1243" s="269"/>
      <c r="P1243" s="263" t="str">
        <f t="shared" si="79"/>
        <v xml:space="preserve"> </v>
      </c>
    </row>
    <row r="1244" spans="1:16" x14ac:dyDescent="0.2">
      <c r="A1244" s="267" t="s">
        <v>1314</v>
      </c>
      <c r="B1244" s="301" t="s">
        <v>2078</v>
      </c>
      <c r="C1244" s="269" t="s">
        <v>3544</v>
      </c>
      <c r="D1244" s="298">
        <v>1000</v>
      </c>
      <c r="E1244" s="294" t="s">
        <v>1380</v>
      </c>
      <c r="F1244" s="263" t="str">
        <f t="shared" si="76"/>
        <v xml:space="preserve"> </v>
      </c>
      <c r="G1244" s="267" t="s">
        <v>15</v>
      </c>
      <c r="H1244" s="267" t="s">
        <v>1379</v>
      </c>
      <c r="I1244" s="263" t="str">
        <f t="shared" si="77"/>
        <v xml:space="preserve"> </v>
      </c>
      <c r="J1244" s="272" t="str">
        <f>IF(D1244&gt;=('28 Populations and thresholds'!$I$70),"YES"," ")</f>
        <v>YES</v>
      </c>
      <c r="K1244" s="272" t="str">
        <f>IF(J1244="YES"," ",IF(D1244&gt;=('28 Populations and thresholds'!$I$70)*0.25,"YES"))</f>
        <v xml:space="preserve"> </v>
      </c>
      <c r="L1244" s="272" t="b">
        <f>OR('28 Populations and thresholds'!$J$70="CR",'28 Populations and thresholds'!$J$70="EN",'28 Populations and thresholds'!$J$70="VU")</f>
        <v>0</v>
      </c>
      <c r="M1244" s="273">
        <f>D1244/'28 Populations and thresholds'!$H$70</f>
        <v>0.01</v>
      </c>
      <c r="N1244" s="263" t="str">
        <f t="shared" si="78"/>
        <v xml:space="preserve"> </v>
      </c>
      <c r="O1244" s="269"/>
      <c r="P1244" s="263" t="str">
        <f t="shared" si="79"/>
        <v xml:space="preserve"> </v>
      </c>
    </row>
    <row r="1245" spans="1:16" x14ac:dyDescent="0.2">
      <c r="A1245" s="267" t="s">
        <v>1314</v>
      </c>
      <c r="B1245" s="301" t="s">
        <v>2078</v>
      </c>
      <c r="C1245" s="280" t="s">
        <v>3729</v>
      </c>
      <c r="D1245" s="270">
        <v>7500</v>
      </c>
      <c r="E1245" s="294" t="s">
        <v>1380</v>
      </c>
      <c r="F1245" s="263" t="str">
        <f t="shared" si="76"/>
        <v xml:space="preserve"> </v>
      </c>
      <c r="G1245" s="267" t="s">
        <v>15</v>
      </c>
      <c r="H1245" s="267" t="s">
        <v>1379</v>
      </c>
      <c r="I1245" s="263" t="str">
        <f t="shared" si="77"/>
        <v xml:space="preserve"> </v>
      </c>
      <c r="J1245" s="272" t="str">
        <f>IF(D1245&gt;=('28 Populations and thresholds'!$I$69),"YES"," ")</f>
        <v>YES</v>
      </c>
      <c r="K1245" s="272" t="str">
        <f>IF(J1245="YES"," ",IF(D1245&gt;=('28 Populations and thresholds'!$I$69)*0.25,"YES"))</f>
        <v xml:space="preserve"> </v>
      </c>
      <c r="L1245" s="272" t="b">
        <f>OR('28 Populations and thresholds'!$J$69="CR",'28 Populations and thresholds'!$J$69="EN",'28 Populations and thresholds'!$J$69="VU")</f>
        <v>1</v>
      </c>
      <c r="M1245" s="273">
        <f>D1245/'28 Populations and thresholds'!$H$69</f>
        <v>0.26785714285714285</v>
      </c>
      <c r="N1245" s="263" t="str">
        <f t="shared" si="78"/>
        <v xml:space="preserve"> </v>
      </c>
      <c r="O1245" s="275"/>
      <c r="P1245" s="263" t="str">
        <f t="shared" si="79"/>
        <v xml:space="preserve"> </v>
      </c>
    </row>
    <row r="1246" spans="1:16" x14ac:dyDescent="0.2">
      <c r="A1246" s="267" t="s">
        <v>1314</v>
      </c>
      <c r="B1246" s="301" t="s">
        <v>2078</v>
      </c>
      <c r="C1246" s="269" t="s">
        <v>3603</v>
      </c>
      <c r="D1246" s="270">
        <v>100000</v>
      </c>
      <c r="E1246" s="294" t="s">
        <v>1320</v>
      </c>
      <c r="F1246" s="263" t="str">
        <f t="shared" si="76"/>
        <v xml:space="preserve"> </v>
      </c>
      <c r="G1246" s="267" t="s">
        <v>15</v>
      </c>
      <c r="H1246" s="267" t="s">
        <v>718</v>
      </c>
      <c r="I1246" s="263" t="str">
        <f t="shared" si="77"/>
        <v xml:space="preserve"> </v>
      </c>
      <c r="J1246" s="272" t="str">
        <f>IF(D1246&gt;=('28 Populations and thresholds'!$I$89),"YES"," ")</f>
        <v>YES</v>
      </c>
      <c r="K1246" s="272" t="str">
        <f>IF(J1246="YES"," ",IF(D1246&gt;=('28 Populations and thresholds'!$I$89)*0.25,"YES"))</f>
        <v xml:space="preserve"> </v>
      </c>
      <c r="L1246" s="272" t="b">
        <f>OR('28 Populations and thresholds'!$J$89="CR",'28 Populations and thresholds'!$J$89="EN",'28 Populations and thresholds'!$J$89="VU")</f>
        <v>0</v>
      </c>
      <c r="M1246" s="273">
        <f>D1246/'28 Populations and thresholds'!$H$89</f>
        <v>6.6666666666666666E-2</v>
      </c>
      <c r="N1246" s="263" t="str">
        <f t="shared" si="78"/>
        <v xml:space="preserve"> </v>
      </c>
      <c r="O1246" s="269"/>
      <c r="P1246" s="263" t="str">
        <f t="shared" si="79"/>
        <v xml:space="preserve"> </v>
      </c>
    </row>
    <row r="1247" spans="1:16" x14ac:dyDescent="0.2">
      <c r="A1247" s="267" t="s">
        <v>1314</v>
      </c>
      <c r="B1247" s="301" t="s">
        <v>2078</v>
      </c>
      <c r="C1247" s="278" t="s">
        <v>3733</v>
      </c>
      <c r="D1247" s="270">
        <v>256</v>
      </c>
      <c r="E1247" s="294" t="s">
        <v>1381</v>
      </c>
      <c r="F1247" s="263" t="str">
        <f t="shared" si="76"/>
        <v xml:space="preserve"> </v>
      </c>
      <c r="G1247" s="267" t="s">
        <v>15</v>
      </c>
      <c r="H1247" s="267" t="s">
        <v>1377</v>
      </c>
      <c r="I1247" s="263" t="str">
        <f t="shared" si="77"/>
        <v xml:space="preserve"> </v>
      </c>
      <c r="J1247" s="272" t="str">
        <f>IF(D1247&gt;=('28 Populations and thresholds'!$I$81),"YES"," ")</f>
        <v>YES</v>
      </c>
      <c r="K1247" s="272" t="str">
        <f>IF(J1247="YES"," ",IF(D1247&gt;=('28 Populations and thresholds'!$I$81)*0.25,"YES"))</f>
        <v xml:space="preserve"> </v>
      </c>
      <c r="L1247" s="272" t="b">
        <f>OR('28 Populations and thresholds'!$J$81="CR",'28 Populations and thresholds'!$J$81="EN",'28 Populations and thresholds'!$J$81="VU")</f>
        <v>0</v>
      </c>
      <c r="M1247" s="273">
        <f>D1247/'28 Populations and thresholds'!$H$81</f>
        <v>1.2800000000000001E-2</v>
      </c>
      <c r="N1247" s="263" t="str">
        <f t="shared" si="78"/>
        <v xml:space="preserve"> </v>
      </c>
      <c r="O1247" s="275"/>
      <c r="P1247" s="263" t="str">
        <f t="shared" si="79"/>
        <v xml:space="preserve"> </v>
      </c>
    </row>
    <row r="1248" spans="1:16" x14ac:dyDescent="0.2">
      <c r="A1248" s="267" t="s">
        <v>1314</v>
      </c>
      <c r="B1248" s="301" t="s">
        <v>2078</v>
      </c>
      <c r="C1248" s="269" t="s">
        <v>3607</v>
      </c>
      <c r="D1248" s="270">
        <v>32000</v>
      </c>
      <c r="E1248" s="294" t="s">
        <v>1320</v>
      </c>
      <c r="F1248" s="263" t="str">
        <f t="shared" si="76"/>
        <v xml:space="preserve"> </v>
      </c>
      <c r="G1248" s="267" t="s">
        <v>15</v>
      </c>
      <c r="H1248" s="267" t="s">
        <v>718</v>
      </c>
      <c r="I1248" s="263" t="str">
        <f t="shared" si="77"/>
        <v xml:space="preserve"> </v>
      </c>
      <c r="J1248" s="272" t="str">
        <f>IF(D1248&gt;=('28 Populations and thresholds'!$I$92),"YES"," ")</f>
        <v>YES</v>
      </c>
      <c r="K1248" s="272" t="str">
        <f>IF(J1248="YES"," ",IF(D1248&gt;=('28 Populations and thresholds'!$I$92)*0.25,"YES"))</f>
        <v xml:space="preserve"> </v>
      </c>
      <c r="L1248" s="272" t="b">
        <f>OR('28 Populations and thresholds'!$J$92="CR",'28 Populations and thresholds'!$J$92="EN",'28 Populations and thresholds'!$J$92="VU")</f>
        <v>0</v>
      </c>
      <c r="M1248" s="273">
        <f>D1248/'28 Populations and thresholds'!$H$92</f>
        <v>0.10666666666666667</v>
      </c>
      <c r="N1248" s="263" t="str">
        <f t="shared" si="78"/>
        <v xml:space="preserve"> </v>
      </c>
      <c r="O1248" s="269"/>
      <c r="P1248" s="263" t="str">
        <f t="shared" si="79"/>
        <v xml:space="preserve"> </v>
      </c>
    </row>
    <row r="1249" spans="1:21" x14ac:dyDescent="0.2">
      <c r="A1249" s="303" t="s">
        <v>1314</v>
      </c>
      <c r="B1249" s="301" t="s">
        <v>2078</v>
      </c>
      <c r="C1249" s="94" t="s">
        <v>3723</v>
      </c>
      <c r="D1249" s="305">
        <v>96</v>
      </c>
      <c r="E1249" s="308">
        <v>2011</v>
      </c>
      <c r="F1249" s="263" t="str">
        <f t="shared" si="76"/>
        <v xml:space="preserve"> </v>
      </c>
      <c r="G1249" s="275" t="s">
        <v>4498</v>
      </c>
      <c r="H1249" s="275"/>
      <c r="I1249" s="263" t="str">
        <f t="shared" si="77"/>
        <v xml:space="preserve"> </v>
      </c>
      <c r="J1249" s="272" t="str">
        <f>IF(D1249&gt;=('28 Populations and thresholds'!$I$45),"YES"," ")</f>
        <v>YES</v>
      </c>
      <c r="K1249" s="272" t="str">
        <f>IF(J1249="YES"," ",IF(D1249&gt;=('28 Populations and thresholds'!$I$45)*0.25,"YES"))</f>
        <v xml:space="preserve"> </v>
      </c>
      <c r="L1249" s="272" t="b">
        <f>OR('28 Populations and thresholds'!$J$45="CR",'28 Populations and thresholds'!$J$45="EN",'28 Populations and thresholds'!$J$45="VU")</f>
        <v>1</v>
      </c>
      <c r="M1249" s="273">
        <f>D1249/'28 Populations and thresholds'!$H$45</f>
        <v>3.2000000000000001E-2</v>
      </c>
      <c r="N1249" s="263" t="str">
        <f t="shared" si="78"/>
        <v xml:space="preserve"> </v>
      </c>
      <c r="O1249" s="275"/>
      <c r="P1249" s="263" t="str">
        <f t="shared" si="79"/>
        <v xml:space="preserve"> </v>
      </c>
      <c r="Q1249" s="4"/>
      <c r="R1249" s="4"/>
      <c r="S1249" s="4"/>
      <c r="T1249" s="4"/>
      <c r="U1249" s="4"/>
    </row>
    <row r="1250" spans="1:21" x14ac:dyDescent="0.2">
      <c r="A1250" s="303" t="s">
        <v>1314</v>
      </c>
      <c r="B1250" s="301" t="s">
        <v>2078</v>
      </c>
      <c r="C1250" s="269" t="s">
        <v>3400</v>
      </c>
      <c r="D1250" s="305">
        <v>193</v>
      </c>
      <c r="E1250" s="306">
        <v>2007</v>
      </c>
      <c r="F1250" s="263" t="str">
        <f t="shared" si="76"/>
        <v xml:space="preserve"> </v>
      </c>
      <c r="G1250" s="275" t="s">
        <v>4498</v>
      </c>
      <c r="H1250" s="275"/>
      <c r="I1250" s="263" t="str">
        <f t="shared" si="77"/>
        <v xml:space="preserve"> </v>
      </c>
      <c r="J1250" s="272" t="str">
        <f>IF(D1250&gt;=(('28 Populations and thresholds'!$I$123)+('28 Populations and thresholds'!$I$124)),"YES"," ")</f>
        <v>YES</v>
      </c>
      <c r="K1250" s="272" t="str">
        <f>IF(J1250="YES"," ",IF(D1250&gt;=(('28 Populations and thresholds'!$I$123)+('28 Populations and thresholds'!$I$124))*0.25,"YES"))</f>
        <v xml:space="preserve"> </v>
      </c>
      <c r="L1250" s="272" t="b">
        <f>OR('28 Populations and thresholds'!$J$124="CR",'28 Populations and thresholds'!$J$124="EN",'28 Populations and thresholds'!$J$124="VU")</f>
        <v>1</v>
      </c>
      <c r="M1250" s="273">
        <f>D1250/(('28 Populations and thresholds'!$H$123)+('28 Populations and thresholds'!$H$124))</f>
        <v>0.12451612903225806</v>
      </c>
      <c r="N1250" s="263" t="str">
        <f t="shared" si="78"/>
        <v xml:space="preserve"> </v>
      </c>
      <c r="O1250" s="282"/>
      <c r="P1250" s="263" t="str">
        <f t="shared" si="79"/>
        <v xml:space="preserve"> </v>
      </c>
    </row>
    <row r="1251" spans="1:21" x14ac:dyDescent="0.2">
      <c r="A1251" s="267" t="s">
        <v>1314</v>
      </c>
      <c r="B1251" s="301" t="s">
        <v>2078</v>
      </c>
      <c r="C1251" s="269" t="s">
        <v>3626</v>
      </c>
      <c r="D1251" s="270">
        <v>11000</v>
      </c>
      <c r="E1251" s="294" t="s">
        <v>1320</v>
      </c>
      <c r="F1251" s="263" t="str">
        <f t="shared" si="76"/>
        <v xml:space="preserve"> </v>
      </c>
      <c r="G1251" s="267" t="s">
        <v>15</v>
      </c>
      <c r="H1251" s="267" t="s">
        <v>718</v>
      </c>
      <c r="I1251" s="263" t="str">
        <f t="shared" si="77"/>
        <v xml:space="preserve"> </v>
      </c>
      <c r="J1251" s="272" t="str">
        <f>IF(D1251&gt;=('28 Populations and thresholds'!$I$98),"YES"," ")</f>
        <v>YES</v>
      </c>
      <c r="K1251" s="272" t="str">
        <f>IF(J1251="YES"," ",IF(D1251&gt;=('28 Populations and thresholds'!$I$98)*0.25,"YES"))</f>
        <v xml:space="preserve"> </v>
      </c>
      <c r="L1251" s="272" t="b">
        <f>OR('28 Populations and thresholds'!$J$98="CR",'28 Populations and thresholds'!$J$98="EN",'28 Populations and thresholds'!$J$98="VU")</f>
        <v>0</v>
      </c>
      <c r="M1251" s="273">
        <f>D1251/'28 Populations and thresholds'!$H$98</f>
        <v>3.6666666666666667E-2</v>
      </c>
      <c r="N1251" s="263" t="str">
        <f t="shared" si="78"/>
        <v xml:space="preserve"> </v>
      </c>
      <c r="O1251" s="275"/>
      <c r="P1251" s="263" t="str">
        <f t="shared" si="79"/>
        <v xml:space="preserve"> </v>
      </c>
    </row>
    <row r="1252" spans="1:21" x14ac:dyDescent="0.2">
      <c r="A1252" s="303" t="s">
        <v>1314</v>
      </c>
      <c r="B1252" s="301" t="s">
        <v>2078</v>
      </c>
      <c r="C1252" s="309" t="s">
        <v>4517</v>
      </c>
      <c r="D1252" s="305">
        <v>837</v>
      </c>
      <c r="E1252" s="306">
        <v>2007</v>
      </c>
      <c r="F1252" s="263" t="str">
        <f t="shared" si="76"/>
        <v xml:space="preserve"> </v>
      </c>
      <c r="G1252" s="275" t="s">
        <v>4498</v>
      </c>
      <c r="H1252" s="275"/>
      <c r="I1252" s="263" t="str">
        <f t="shared" si="77"/>
        <v xml:space="preserve"> </v>
      </c>
      <c r="J1252" s="272" t="str">
        <f>IF(D1252&gt;=(('28 Populations and thresholds'!$I$117)+('28 Populations and thresholds'!$I$118)),"YES"," ")</f>
        <v>YES</v>
      </c>
      <c r="K1252" s="272" t="str">
        <f>IF(J1252="YES"," ",IF(D1252&gt;=(('28 Populations and thresholds'!$I$117)+('28 Populations and thresholds'!$I$118))*0.25,"YES"))</f>
        <v xml:space="preserve"> </v>
      </c>
      <c r="L1252" s="272" t="b">
        <f>OR('28 Populations and thresholds'!$J$118="CR",'28 Populations and thresholds'!$J$118="EN",'28 Populations and thresholds'!$J$118="VU")</f>
        <v>1</v>
      </c>
      <c r="M1252" s="273">
        <f>D1252/(('28 Populations and thresholds'!$H$117)+('28 Populations and thresholds'!$H$118))</f>
        <v>0.12876923076923077</v>
      </c>
      <c r="N1252" s="263" t="str">
        <f t="shared" si="78"/>
        <v xml:space="preserve"> </v>
      </c>
      <c r="O1252" s="275" t="s">
        <v>4568</v>
      </c>
      <c r="P1252" s="263" t="str">
        <f t="shared" si="79"/>
        <v xml:space="preserve"> </v>
      </c>
    </row>
    <row r="1253" spans="1:21" x14ac:dyDescent="0.2">
      <c r="A1253" s="267" t="s">
        <v>1314</v>
      </c>
      <c r="B1253" s="301" t="s">
        <v>2078</v>
      </c>
      <c r="C1253" s="269" t="s">
        <v>3522</v>
      </c>
      <c r="D1253" s="270">
        <v>937</v>
      </c>
      <c r="E1253" s="294" t="s">
        <v>1378</v>
      </c>
      <c r="F1253" s="263" t="str">
        <f t="shared" si="76"/>
        <v xml:space="preserve"> </v>
      </c>
      <c r="G1253" s="267" t="s">
        <v>15</v>
      </c>
      <c r="H1253" s="267" t="s">
        <v>1377</v>
      </c>
      <c r="I1253" s="263" t="str">
        <f t="shared" si="77"/>
        <v xml:space="preserve"> </v>
      </c>
      <c r="J1253" s="272" t="str">
        <f>IF(D1253&gt;=('28 Populations and thresholds'!$I$58),"YES"," ")</f>
        <v>YES</v>
      </c>
      <c r="K1253" s="272" t="str">
        <f>IF(J1253="YES"," ",IF(D1253&gt;=('28 Populations and thresholds'!$I$58)*0.25,"YES"))</f>
        <v xml:space="preserve"> </v>
      </c>
      <c r="L1253" s="272" t="b">
        <f>OR('28 Populations and thresholds'!$J$58="CR",'28 Populations and thresholds'!$J$58="EN",'28 Populations and thresholds'!$J$58="VU")</f>
        <v>0</v>
      </c>
      <c r="M1253" s="273">
        <f>D1253/'28 Populations and thresholds'!$H$58</f>
        <v>1.5616666666666666E-2</v>
      </c>
      <c r="N1253" s="263" t="str">
        <f t="shared" si="78"/>
        <v xml:space="preserve"> </v>
      </c>
      <c r="O1253" s="275"/>
      <c r="P1253" s="263" t="str">
        <f t="shared" si="79"/>
        <v xml:space="preserve"> </v>
      </c>
    </row>
    <row r="1254" spans="1:21" x14ac:dyDescent="0.2">
      <c r="A1254" s="12" t="s">
        <v>1314</v>
      </c>
      <c r="B1254" s="4" t="s">
        <v>4046</v>
      </c>
      <c r="C1254" s="4" t="s">
        <v>3719</v>
      </c>
      <c r="D1254" s="5">
        <v>315</v>
      </c>
      <c r="E1254" s="148">
        <v>36342</v>
      </c>
      <c r="F1254" s="263" t="str">
        <f t="shared" si="76"/>
        <v xml:space="preserve"> </v>
      </c>
      <c r="G1254" s="13" t="s">
        <v>4019</v>
      </c>
      <c r="I1254" s="263" t="str">
        <f t="shared" si="77"/>
        <v xml:space="preserve"> </v>
      </c>
      <c r="J1254" s="38" t="str">
        <f>IF(D1254&gt;=('28 Populations and thresholds'!$I$32),"YES"," ")</f>
        <v>YES</v>
      </c>
      <c r="K1254" s="38" t="str">
        <f>IF(J1254="YES"," ",IF(D1254&gt;=('28 Populations and thresholds'!$I$32)*0.25,"YES"))</f>
        <v xml:space="preserve"> </v>
      </c>
      <c r="L1254" s="38" t="b">
        <f>OR('28 Populations and thresholds'!$J$32="CR",'28 Populations and thresholds'!$J$32="EN",'28 Populations and thresholds'!$J$32="VU")</f>
        <v>1</v>
      </c>
      <c r="M1254" s="75">
        <f>D1254/'28 Populations and thresholds'!$H$32</f>
        <v>7.6829268292682926E-2</v>
      </c>
      <c r="N1254" s="263" t="str">
        <f t="shared" si="78"/>
        <v xml:space="preserve"> </v>
      </c>
      <c r="P1254" s="263" t="str">
        <f t="shared" si="79"/>
        <v xml:space="preserve"> </v>
      </c>
    </row>
    <row r="1255" spans="1:21" x14ac:dyDescent="0.2">
      <c r="A1255" s="267" t="s">
        <v>1314</v>
      </c>
      <c r="B1255" s="268" t="s">
        <v>1304</v>
      </c>
      <c r="C1255" s="269" t="s">
        <v>3448</v>
      </c>
      <c r="D1255" s="270">
        <v>1550</v>
      </c>
      <c r="E1255" s="271">
        <v>38018</v>
      </c>
      <c r="F1255" s="263" t="str">
        <f t="shared" si="76"/>
        <v xml:space="preserve"> </v>
      </c>
      <c r="G1255" s="267" t="s">
        <v>21</v>
      </c>
      <c r="H1255" s="267" t="s">
        <v>87</v>
      </c>
      <c r="I1255" s="263" t="str">
        <f t="shared" si="77"/>
        <v xml:space="preserve"> </v>
      </c>
      <c r="J1255" s="272" t="str">
        <f>IF(D1255&gt;=('28 Populations and thresholds'!$I$147),"YES"," ")</f>
        <v>YES</v>
      </c>
      <c r="K1255" s="272" t="str">
        <f>IF(J1255="YES"," ",IF(D1255&gt;=('28 Populations and thresholds'!$I$147)*0.25,"YES"))</f>
        <v xml:space="preserve"> </v>
      </c>
      <c r="L1255" s="272" t="b">
        <f>OR('28 Populations and thresholds'!$J$147="CR",'28 Populations and thresholds'!$J$147="EN",'28 Populations and thresholds'!$J$147="VU")</f>
        <v>0</v>
      </c>
      <c r="M1255" s="273">
        <f>D1255/'28 Populations and thresholds'!$H$147</f>
        <v>1.55E-2</v>
      </c>
      <c r="N1255" s="263" t="str">
        <f t="shared" si="78"/>
        <v xml:space="preserve"> </v>
      </c>
      <c r="O1255" s="269"/>
      <c r="P1255" s="263" t="str">
        <f t="shared" si="79"/>
        <v xml:space="preserve"> </v>
      </c>
    </row>
    <row r="1256" spans="1:21" x14ac:dyDescent="0.2">
      <c r="A1256" s="143" t="s">
        <v>1314</v>
      </c>
      <c r="B1256" s="40" t="s">
        <v>1382</v>
      </c>
      <c r="C1256" s="4" t="s">
        <v>3564</v>
      </c>
      <c r="D1256" s="41">
        <v>6520</v>
      </c>
      <c r="E1256" s="47" t="s">
        <v>1333</v>
      </c>
      <c r="F1256" s="263" t="str">
        <f t="shared" si="76"/>
        <v xml:space="preserve"> </v>
      </c>
      <c r="G1256" s="143" t="s">
        <v>15</v>
      </c>
      <c r="H1256" s="143" t="s">
        <v>1315</v>
      </c>
      <c r="I1256" s="263" t="str">
        <f t="shared" si="77"/>
        <v xml:space="preserve"> </v>
      </c>
      <c r="J1256" s="38" t="str">
        <f>IF(D1256&gt;=('28 Populations and thresholds'!$I$79),"YES"," ")</f>
        <v>YES</v>
      </c>
      <c r="K1256" s="38" t="str">
        <f>IF(J1256="YES"," ",IF(D1256&gt;=('28 Populations and thresholds'!$I$79)*0.25,"YES"))</f>
        <v xml:space="preserve"> </v>
      </c>
      <c r="L1256" s="38" t="b">
        <f>OR('28 Populations and thresholds'!$J$79="CR",'28 Populations and thresholds'!$J$79="EN",'28 Populations and thresholds'!$J$79="VU")</f>
        <v>0</v>
      </c>
      <c r="M1256" s="75">
        <f>D1256/'28 Populations and thresholds'!$H$79</f>
        <v>4.3466666666666667E-2</v>
      </c>
      <c r="N1256" s="263" t="str">
        <f t="shared" si="78"/>
        <v xml:space="preserve"> </v>
      </c>
      <c r="O1256" s="9"/>
      <c r="P1256" s="263" t="str">
        <f t="shared" si="79"/>
        <v xml:space="preserve"> </v>
      </c>
    </row>
    <row r="1257" spans="1:21" x14ac:dyDescent="0.2">
      <c r="A1257" s="275" t="s">
        <v>1314</v>
      </c>
      <c r="B1257" s="269" t="s">
        <v>4494</v>
      </c>
      <c r="C1257" s="269" t="s">
        <v>3666</v>
      </c>
      <c r="D1257" s="279">
        <v>1966</v>
      </c>
      <c r="E1257" s="281">
        <v>39022</v>
      </c>
      <c r="F1257" s="263" t="str">
        <f t="shared" si="76"/>
        <v xml:space="preserve"> </v>
      </c>
      <c r="G1257" s="275"/>
      <c r="H1257" s="269" t="s">
        <v>4415</v>
      </c>
      <c r="I1257" s="263" t="str">
        <f t="shared" si="77"/>
        <v xml:space="preserve"> </v>
      </c>
      <c r="J1257" s="272" t="str">
        <f>IF(D1257&gt;=(('28 Populations and thresholds'!$I$62)+('28 Populations and thresholds'!$I$63)+('28 Populations and thresholds'!$I$65)),"YES"," ")</f>
        <v>YES</v>
      </c>
      <c r="K1257" s="272" t="str">
        <f>IF(J1257="YES"," ",IF(D1257&gt;=(('28 Populations and thresholds'!$I$62)+('28 Populations and thresholds'!$I$63)+('28 Populations and thresholds'!$I$65))*0.25,"YES"))</f>
        <v xml:space="preserve"> </v>
      </c>
      <c r="L1257" s="272" t="b">
        <f>OR('28 Populations and thresholds'!$J$62="CR",'28 Populations and thresholds'!$J$62="EN",'28 Populations and thresholds'!$J$62="VU")</f>
        <v>0</v>
      </c>
      <c r="M1257" s="273">
        <f>D1257/(('28 Populations and thresholds'!$H$62)+('28 Populations and thresholds'!$H$63)+('28 Populations and thresholds'!$H$65))</f>
        <v>1.1234285714285714E-2</v>
      </c>
      <c r="N1257" s="263" t="str">
        <f t="shared" si="78"/>
        <v xml:space="preserve"> </v>
      </c>
      <c r="O1257" s="275" t="s">
        <v>4550</v>
      </c>
      <c r="P1257" s="263" t="str">
        <f t="shared" si="79"/>
        <v xml:space="preserve"> </v>
      </c>
    </row>
    <row r="1258" spans="1:21" x14ac:dyDescent="0.2">
      <c r="A1258" s="275" t="s">
        <v>1314</v>
      </c>
      <c r="B1258" s="269" t="s">
        <v>4494</v>
      </c>
      <c r="C1258" s="269" t="s">
        <v>3424</v>
      </c>
      <c r="D1258" s="279">
        <v>120</v>
      </c>
      <c r="E1258" s="281">
        <v>39022</v>
      </c>
      <c r="F1258" s="263" t="str">
        <f t="shared" si="76"/>
        <v xml:space="preserve"> </v>
      </c>
      <c r="G1258" s="275"/>
      <c r="H1258" s="269" t="s">
        <v>4415</v>
      </c>
      <c r="I1258" s="263" t="str">
        <f t="shared" si="77"/>
        <v xml:space="preserve"> </v>
      </c>
      <c r="J1258" s="272" t="str">
        <f>IF(D1258&gt;=('28 Populations and thresholds'!$I$119),"YES"," ")</f>
        <v>YES</v>
      </c>
      <c r="K1258" s="272" t="str">
        <f>IF(J1258="YES"," ",IF(D1258&gt;=('28 Populations and thresholds'!$I$119)*0.25,"YES"))</f>
        <v xml:space="preserve"> </v>
      </c>
      <c r="L1258" s="272" t="b">
        <f>OR('28 Populations and thresholds'!$J$119="CR",'28 Populations and thresholds'!$J$119="EN",'28 Populations and thresholds'!$J$119="VU")</f>
        <v>0</v>
      </c>
      <c r="M1258" s="273">
        <f>D1258/'28 Populations and thresholds'!$H$119</f>
        <v>5.454545454545455E-3</v>
      </c>
      <c r="N1258" s="263" t="str">
        <f t="shared" si="78"/>
        <v xml:space="preserve"> </v>
      </c>
      <c r="O1258" s="282"/>
      <c r="P1258" s="263" t="str">
        <f t="shared" si="79"/>
        <v xml:space="preserve"> </v>
      </c>
    </row>
    <row r="1259" spans="1:21" x14ac:dyDescent="0.2">
      <c r="A1259" s="275" t="s">
        <v>1314</v>
      </c>
      <c r="B1259" s="269" t="s">
        <v>4494</v>
      </c>
      <c r="C1259" s="269" t="s">
        <v>3398</v>
      </c>
      <c r="D1259" s="279">
        <v>186</v>
      </c>
      <c r="E1259" s="281">
        <v>39022</v>
      </c>
      <c r="F1259" s="263" t="str">
        <f t="shared" si="76"/>
        <v xml:space="preserve"> </v>
      </c>
      <c r="G1259" s="275"/>
      <c r="H1259" s="269" t="s">
        <v>4415</v>
      </c>
      <c r="I1259" s="263" t="str">
        <f t="shared" si="77"/>
        <v xml:space="preserve"> </v>
      </c>
      <c r="J1259" s="272" t="str">
        <f>IF(D1259&gt;=('28 Populations and thresholds'!$I$123),"YES"," ")</f>
        <v>YES</v>
      </c>
      <c r="K1259" s="272" t="str">
        <f>IF(J1259="YES"," ",IF(D1259&gt;=('28 Populations and thresholds'!$I$123)*0.25,"YES"))</f>
        <v xml:space="preserve"> </v>
      </c>
      <c r="L1259" s="272" t="b">
        <f>OR('28 Populations and thresholds'!$J$123="CR",'28 Populations and thresholds'!$J$123="EN",'28 Populations and thresholds'!$J$123="VU")</f>
        <v>1</v>
      </c>
      <c r="M1259" s="273">
        <f>D1259/'28 Populations and thresholds'!$H$123</f>
        <v>0.372</v>
      </c>
      <c r="N1259" s="263" t="str">
        <f t="shared" si="78"/>
        <v xml:space="preserve"> </v>
      </c>
      <c r="O1259" s="282"/>
      <c r="P1259" s="263" t="str">
        <f t="shared" si="79"/>
        <v xml:space="preserve"> </v>
      </c>
    </row>
    <row r="1260" spans="1:21" x14ac:dyDescent="0.2">
      <c r="A1260" s="324" t="s">
        <v>1314</v>
      </c>
      <c r="B1260" s="337" t="s">
        <v>3553</v>
      </c>
      <c r="C1260" s="337" t="s">
        <v>3552</v>
      </c>
      <c r="D1260" s="339">
        <v>840</v>
      </c>
      <c r="E1260" s="323">
        <v>2004</v>
      </c>
      <c r="F1260" s="263" t="str">
        <f t="shared" si="76"/>
        <v xml:space="preserve"> </v>
      </c>
      <c r="G1260" s="324" t="s">
        <v>139</v>
      </c>
      <c r="H1260" s="324" t="s">
        <v>3388</v>
      </c>
      <c r="I1260" s="263" t="str">
        <f t="shared" si="77"/>
        <v xml:space="preserve"> </v>
      </c>
      <c r="J1260" s="321" t="str">
        <f>IF(D1260&gt;=('28 Populations and thresholds'!$I$77),"YES"," ")</f>
        <v>YES</v>
      </c>
      <c r="K1260" s="321" t="str">
        <f>IF(J1260="YES"," ",IF(D1260&gt;=('28 Populations and thresholds'!$I$77)*0.25,"YES"))</f>
        <v xml:space="preserve"> </v>
      </c>
      <c r="L1260" s="321" t="b">
        <f>OR('28 Populations and thresholds'!$J$77="CR",'28 Populations and thresholds'!$J$77="EN",'28 Populations and thresholds'!$J$77="VU")</f>
        <v>0</v>
      </c>
      <c r="M1260" s="322">
        <f>D1260/'28 Populations and thresholds'!$H$77</f>
        <v>8.3999999999999995E-3</v>
      </c>
      <c r="N1260" s="263" t="str">
        <f t="shared" si="78"/>
        <v xml:space="preserve"> </v>
      </c>
      <c r="O1260" s="337"/>
      <c r="P1260" s="263" t="str">
        <f t="shared" si="79"/>
        <v xml:space="preserve"> </v>
      </c>
    </row>
    <row r="1261" spans="1:21" x14ac:dyDescent="0.2">
      <c r="A1261" s="143" t="s">
        <v>1314</v>
      </c>
      <c r="B1261" s="40" t="s">
        <v>1201</v>
      </c>
      <c r="C1261" s="4" t="s">
        <v>3770</v>
      </c>
      <c r="D1261" s="41">
        <v>3380</v>
      </c>
      <c r="E1261" s="46">
        <v>38108</v>
      </c>
      <c r="F1261" s="263" t="str">
        <f t="shared" si="76"/>
        <v xml:space="preserve"> </v>
      </c>
      <c r="G1261" s="143" t="s">
        <v>21</v>
      </c>
      <c r="H1261" s="143" t="s">
        <v>85</v>
      </c>
      <c r="I1261" s="263" t="str">
        <f t="shared" si="77"/>
        <v xml:space="preserve"> </v>
      </c>
      <c r="J1261" s="38" t="str">
        <f>IF(D1261&gt;=('28 Populations and thresholds'!$I$199),"YES"," ")</f>
        <v>YES</v>
      </c>
      <c r="K1261" s="38" t="str">
        <f>IF(J1261="YES"," ",IF(D1261&gt;=('28 Populations and thresholds'!$I$199)*0.25,"YES"))</f>
        <v xml:space="preserve"> </v>
      </c>
      <c r="L1261" s="38" t="b">
        <f>OR('28 Populations and thresholds'!$J$199="CR",'28 Populations and thresholds'!$J$199="EN",'28 Populations and thresholds'!$J$199="VU")</f>
        <v>0</v>
      </c>
      <c r="M1261" s="75">
        <f>D1261/'28 Populations and thresholds'!$H$199</f>
        <v>1.073015873015873E-2</v>
      </c>
      <c r="N1261" s="263" t="str">
        <f t="shared" si="78"/>
        <v xml:space="preserve"> </v>
      </c>
      <c r="O1261" s="9"/>
      <c r="P1261" s="263" t="str">
        <f t="shared" si="79"/>
        <v xml:space="preserve"> </v>
      </c>
    </row>
    <row r="1262" spans="1:21" x14ac:dyDescent="0.2">
      <c r="A1262" s="267" t="s">
        <v>1314</v>
      </c>
      <c r="B1262" s="268" t="s">
        <v>970</v>
      </c>
      <c r="C1262" s="268" t="s">
        <v>3795</v>
      </c>
      <c r="D1262" s="270">
        <v>66134</v>
      </c>
      <c r="E1262" s="271">
        <v>38102</v>
      </c>
      <c r="F1262" s="263" t="str">
        <f t="shared" si="76"/>
        <v xml:space="preserve"> </v>
      </c>
      <c r="G1262" s="267" t="s">
        <v>21</v>
      </c>
      <c r="H1262" s="267" t="s">
        <v>85</v>
      </c>
      <c r="I1262" s="263" t="str">
        <f t="shared" si="77"/>
        <v xml:space="preserve"> </v>
      </c>
      <c r="J1262" s="272" t="str">
        <f>IF(D1262&gt;=(('28 Populations and thresholds'!$I$176)+('28 Populations and thresholds'!$I$177)),"YES"," ")</f>
        <v>YES</v>
      </c>
      <c r="K1262" s="272" t="str">
        <f>IF(J1262="YES"," ",IF(D1262&gt;=(('28 Populations and thresholds'!$I$176)+('28 Populations and thresholds'!$I$177))*0.25,"YES"))</f>
        <v xml:space="preserve"> </v>
      </c>
      <c r="L1262" s="272" t="b">
        <f>OR('28 Populations and thresholds'!$J$176="CR",'28 Populations and thresholds'!$J$176="EN",'28 Populations and thresholds'!$J$176="VU")</f>
        <v>0</v>
      </c>
      <c r="M1262" s="273">
        <f>D1262/(('28 Populations and thresholds'!$H$176)+('28 Populations and thresholds'!$H$177))</f>
        <v>0.23703942652329749</v>
      </c>
      <c r="N1262" s="263" t="str">
        <f t="shared" si="78"/>
        <v xml:space="preserve"> </v>
      </c>
      <c r="O1262" s="275" t="s">
        <v>4568</v>
      </c>
      <c r="P1262" s="263" t="str">
        <f t="shared" si="79"/>
        <v xml:space="preserve"> </v>
      </c>
    </row>
    <row r="1263" spans="1:21" x14ac:dyDescent="0.2">
      <c r="A1263" s="267" t="s">
        <v>1314</v>
      </c>
      <c r="B1263" s="268" t="s">
        <v>970</v>
      </c>
      <c r="C1263" s="269" t="s">
        <v>3776</v>
      </c>
      <c r="D1263" s="270">
        <v>729</v>
      </c>
      <c r="E1263" s="271">
        <v>36282</v>
      </c>
      <c r="F1263" s="263" t="str">
        <f t="shared" si="76"/>
        <v xml:space="preserve"> </v>
      </c>
      <c r="G1263" s="267" t="s">
        <v>21</v>
      </c>
      <c r="H1263" s="267" t="s">
        <v>94</v>
      </c>
      <c r="I1263" s="263" t="str">
        <f t="shared" si="77"/>
        <v xml:space="preserve"> </v>
      </c>
      <c r="J1263" s="272" t="str">
        <f>IF(D1263&gt;=('28 Populations and thresholds'!$I$210),"YES"," ")</f>
        <v>YES</v>
      </c>
      <c r="K1263" s="272" t="str">
        <f>IF(J1263="YES"," ",IF(D1263&gt;=('28 Populations and thresholds'!$I$210)*0.25,"YES"))</f>
        <v xml:space="preserve"> </v>
      </c>
      <c r="L1263" s="272" t="b">
        <f>OR('28 Populations and thresholds'!$J$210="CR",'28 Populations and thresholds'!$J$210="EN",'28 Populations and thresholds'!$J$210="VU")</f>
        <v>0</v>
      </c>
      <c r="M1263" s="273">
        <f>D1263/'28 Populations and thresholds'!$H$210</f>
        <v>2.9159999999999998E-2</v>
      </c>
      <c r="N1263" s="263" t="str">
        <f t="shared" si="78"/>
        <v xml:space="preserve"> </v>
      </c>
      <c r="O1263" s="269"/>
      <c r="P1263" s="263" t="str">
        <f t="shared" si="79"/>
        <v xml:space="preserve"> </v>
      </c>
    </row>
    <row r="1264" spans="1:21" x14ac:dyDescent="0.2">
      <c r="A1264" s="267" t="s">
        <v>1314</v>
      </c>
      <c r="B1264" s="268" t="s">
        <v>970</v>
      </c>
      <c r="C1264" s="269" t="s">
        <v>3761</v>
      </c>
      <c r="D1264" s="270">
        <v>1000</v>
      </c>
      <c r="E1264" s="271">
        <v>36666</v>
      </c>
      <c r="F1264" s="263" t="str">
        <f t="shared" si="76"/>
        <v xml:space="preserve"> </v>
      </c>
      <c r="G1264" s="267" t="s">
        <v>21</v>
      </c>
      <c r="H1264" s="267" t="s">
        <v>82</v>
      </c>
      <c r="I1264" s="263" t="str">
        <f t="shared" si="77"/>
        <v xml:space="preserve"> </v>
      </c>
      <c r="J1264" s="272" t="str">
        <f>IF(D1264&gt;=('28 Populations and thresholds'!$I$187),"YES"," ")</f>
        <v>YES</v>
      </c>
      <c r="K1264" s="272" t="str">
        <f>IF(J1264="YES"," ",IF(D1264&gt;=('28 Populations and thresholds'!$I$187)*0.25,"YES"))</f>
        <v xml:space="preserve"> </v>
      </c>
      <c r="L1264" s="272" t="b">
        <f>OR('28 Populations and thresholds'!$J$187="CR",'28 Populations and thresholds'!$J$187="EN",'28 Populations and thresholds'!$J$187="VU")</f>
        <v>0</v>
      </c>
      <c r="M1264" s="273">
        <f>D1264/'28 Populations and thresholds'!$H$187</f>
        <v>0.01</v>
      </c>
      <c r="N1264" s="263" t="str">
        <f t="shared" si="78"/>
        <v xml:space="preserve"> </v>
      </c>
      <c r="O1264" s="269"/>
      <c r="P1264" s="263" t="str">
        <f t="shared" si="79"/>
        <v xml:space="preserve"> </v>
      </c>
    </row>
    <row r="1265" spans="1:21" x14ac:dyDescent="0.2">
      <c r="A1265" s="275" t="s">
        <v>1314</v>
      </c>
      <c r="B1265" s="268" t="s">
        <v>970</v>
      </c>
      <c r="C1265" s="277" t="s">
        <v>3482</v>
      </c>
      <c r="D1265" s="279">
        <v>43875</v>
      </c>
      <c r="E1265" s="274" t="s">
        <v>4273</v>
      </c>
      <c r="F1265" s="263" t="str">
        <f t="shared" si="76"/>
        <v xml:space="preserve"> </v>
      </c>
      <c r="G1265" s="275"/>
      <c r="H1265" s="275" t="s">
        <v>4274</v>
      </c>
      <c r="I1265" s="263" t="str">
        <f t="shared" si="77"/>
        <v xml:space="preserve"> </v>
      </c>
      <c r="J1265" s="272" t="str">
        <f>IF(D1265&gt;=(('28 Populations and thresholds'!$I$205)+('28 Populations and thresholds'!$I$206)+('28 Populations and thresholds'!$I$207)+('28 Populations and thresholds'!$I$208)),"YES"," ")</f>
        <v>YES</v>
      </c>
      <c r="K1265" s="272" t="str">
        <f>IF(J1265="YES"," ",IF(D1265&gt;=(('28 Populations and thresholds'!$I$205)+('28 Populations and thresholds'!$I$206)+('28 Populations and thresholds'!$I$207)+('28 Populations and thresholds'!$I$208))*0.25,"YES"))</f>
        <v xml:space="preserve"> </v>
      </c>
      <c r="L1265" s="272" t="b">
        <f>OR('28 Populations and thresholds'!$J$206="CR",'28 Populations and thresholds'!$J$206="EN",'28 Populations and thresholds'!$J$206="VU")</f>
        <v>0</v>
      </c>
      <c r="M1265" s="273">
        <f>D1265/(('28 Populations and thresholds'!$H$205)+('28 Populations and thresholds'!$H$206)+('28 Populations and thresholds'!$H$207)+('28 Populations and thresholds'!$H$208))</f>
        <v>1.6402482335788254E-2</v>
      </c>
      <c r="N1265" s="263" t="str">
        <f t="shared" si="78"/>
        <v xml:space="preserve"> </v>
      </c>
      <c r="O1265" s="275" t="s">
        <v>4568</v>
      </c>
      <c r="P1265" s="263" t="str">
        <f t="shared" si="79"/>
        <v xml:space="preserve"> </v>
      </c>
    </row>
    <row r="1266" spans="1:21" x14ac:dyDescent="0.2">
      <c r="A1266" s="267" t="s">
        <v>1314</v>
      </c>
      <c r="B1266" s="268" t="s">
        <v>970</v>
      </c>
      <c r="C1266" s="269" t="s">
        <v>3467</v>
      </c>
      <c r="D1266" s="270">
        <v>13136</v>
      </c>
      <c r="E1266" s="271">
        <v>38102</v>
      </c>
      <c r="F1266" s="263" t="str">
        <f t="shared" si="76"/>
        <v xml:space="preserve"> </v>
      </c>
      <c r="G1266" s="267" t="s">
        <v>21</v>
      </c>
      <c r="H1266" s="267" t="s">
        <v>85</v>
      </c>
      <c r="I1266" s="263" t="str">
        <f t="shared" si="77"/>
        <v xml:space="preserve"> </v>
      </c>
      <c r="J1266" s="272" t="str">
        <f>IF(D1266&gt;=('28 Populations and thresholds'!$I$180),"YES"," ")</f>
        <v>YES</v>
      </c>
      <c r="K1266" s="272" t="str">
        <f>IF(J1266="YES"," ",IF(D1266&gt;=('28 Populations and thresholds'!$I$180)*0.25,"YES"))</f>
        <v xml:space="preserve"> </v>
      </c>
      <c r="L1266" s="272" t="b">
        <f>OR('28 Populations and thresholds'!$J$180="CR",'28 Populations and thresholds'!$J$180="EN",'28 Populations and thresholds'!$J$180="VU")</f>
        <v>0</v>
      </c>
      <c r="M1266" s="273">
        <f>D1266/'28 Populations and thresholds'!$H$180</f>
        <v>0.13136</v>
      </c>
      <c r="N1266" s="263" t="str">
        <f t="shared" si="78"/>
        <v xml:space="preserve"> </v>
      </c>
      <c r="O1266" s="269"/>
      <c r="P1266" s="263" t="str">
        <f t="shared" si="79"/>
        <v xml:space="preserve"> </v>
      </c>
    </row>
    <row r="1267" spans="1:21" x14ac:dyDescent="0.2">
      <c r="A1267" s="275" t="s">
        <v>1314</v>
      </c>
      <c r="B1267" s="268" t="s">
        <v>970</v>
      </c>
      <c r="C1267" s="278" t="s">
        <v>3446</v>
      </c>
      <c r="D1267" s="279">
        <v>296</v>
      </c>
      <c r="E1267" s="274" t="s">
        <v>4273</v>
      </c>
      <c r="F1267" s="263" t="str">
        <f t="shared" si="76"/>
        <v xml:space="preserve"> </v>
      </c>
      <c r="G1267" s="275"/>
      <c r="H1267" s="275" t="s">
        <v>4274</v>
      </c>
      <c r="I1267" s="263" t="str">
        <f t="shared" si="77"/>
        <v xml:space="preserve"> </v>
      </c>
      <c r="J1267" s="272" t="str">
        <f>IF(D1267&gt;=('28 Populations and thresholds'!$I$144),"YES"," ")</f>
        <v>YES</v>
      </c>
      <c r="K1267" s="272" t="str">
        <f>IF(J1267="YES"," ",IF(D1267&gt;=('28 Populations and thresholds'!$I$144)*0.25,"YES"))</f>
        <v xml:space="preserve"> </v>
      </c>
      <c r="L1267" s="272" t="b">
        <f>OR('28 Populations and thresholds'!$J$144="CR",'28 Populations and thresholds'!$J$144="EN",'28 Populations and thresholds'!$J$144="VU")</f>
        <v>0</v>
      </c>
      <c r="M1267" s="273">
        <f>D1267/'28 Populations and thresholds'!$H$144</f>
        <v>2.9600000000000001E-2</v>
      </c>
      <c r="N1267" s="263" t="str">
        <f t="shared" si="78"/>
        <v xml:space="preserve"> </v>
      </c>
      <c r="O1267" s="275"/>
      <c r="P1267" s="263" t="str">
        <f t="shared" si="79"/>
        <v xml:space="preserve"> </v>
      </c>
    </row>
    <row r="1268" spans="1:21" x14ac:dyDescent="0.2">
      <c r="A1268" s="267" t="s">
        <v>1314</v>
      </c>
      <c r="B1268" s="268" t="s">
        <v>970</v>
      </c>
      <c r="C1268" s="269" t="s">
        <v>3470</v>
      </c>
      <c r="D1268" s="270">
        <v>3874</v>
      </c>
      <c r="E1268" s="271">
        <v>38102</v>
      </c>
      <c r="F1268" s="263" t="str">
        <f t="shared" si="76"/>
        <v xml:space="preserve"> </v>
      </c>
      <c r="G1268" s="267" t="s">
        <v>21</v>
      </c>
      <c r="H1268" s="267" t="s">
        <v>85</v>
      </c>
      <c r="I1268" s="263" t="str">
        <f t="shared" si="77"/>
        <v xml:space="preserve"> </v>
      </c>
      <c r="J1268" s="272" t="str">
        <f>IF(D1268&gt;=('28 Populations and thresholds'!$I$181),"YES"," ")</f>
        <v>YES</v>
      </c>
      <c r="K1268" s="272" t="str">
        <f>IF(J1268="YES"," ",IF(D1268&gt;=('28 Populations and thresholds'!$I$181)*0.25,"YES"))</f>
        <v xml:space="preserve"> </v>
      </c>
      <c r="L1268" s="272" t="b">
        <f>OR('28 Populations and thresholds'!$J$181="CR",'28 Populations and thresholds'!$J$181="EN",'28 Populations and thresholds'!$J$181="VU")</f>
        <v>1</v>
      </c>
      <c r="M1268" s="273">
        <f>D1268/'28 Populations and thresholds'!$H$181</f>
        <v>0.1210625</v>
      </c>
      <c r="N1268" s="263" t="str">
        <f t="shared" si="78"/>
        <v xml:space="preserve"> </v>
      </c>
      <c r="O1268" s="269"/>
      <c r="P1268" s="263" t="str">
        <f t="shared" si="79"/>
        <v xml:space="preserve"> </v>
      </c>
    </row>
    <row r="1269" spans="1:21" x14ac:dyDescent="0.2">
      <c r="A1269" s="267" t="s">
        <v>1314</v>
      </c>
      <c r="B1269" s="268" t="s">
        <v>970</v>
      </c>
      <c r="C1269" s="269" t="s">
        <v>3767</v>
      </c>
      <c r="D1269" s="270">
        <v>54178</v>
      </c>
      <c r="E1269" s="271">
        <v>36282</v>
      </c>
      <c r="F1269" s="263" t="str">
        <f t="shared" si="76"/>
        <v xml:space="preserve"> </v>
      </c>
      <c r="G1269" s="267" t="s">
        <v>21</v>
      </c>
      <c r="H1269" s="267" t="s">
        <v>94</v>
      </c>
      <c r="I1269" s="263" t="str">
        <f t="shared" si="77"/>
        <v xml:space="preserve"> </v>
      </c>
      <c r="J1269" s="272" t="str">
        <f>IF(D1269&gt;=('28 Populations and thresholds'!$I$195),"YES"," ")</f>
        <v>YES</v>
      </c>
      <c r="K1269" s="272" t="str">
        <f>IF(J1269="YES"," ",IF(D1269&gt;=('28 Populations and thresholds'!$I$195)*0.25,"YES"))</f>
        <v xml:space="preserve"> </v>
      </c>
      <c r="L1269" s="272" t="b">
        <f>OR('28 Populations and thresholds'!$J$195="CR",'28 Populations and thresholds'!$J$195="EN",'28 Populations and thresholds'!$J$195="VU")</f>
        <v>1</v>
      </c>
      <c r="M1269" s="273">
        <f>D1269/'28 Populations and thresholds'!$H$195</f>
        <v>0.1868206896551724</v>
      </c>
      <c r="N1269" s="263" t="str">
        <f t="shared" si="78"/>
        <v xml:space="preserve"> </v>
      </c>
      <c r="O1269" s="269"/>
      <c r="P1269" s="263" t="str">
        <f t="shared" si="79"/>
        <v xml:space="preserve"> </v>
      </c>
    </row>
    <row r="1270" spans="1:21" x14ac:dyDescent="0.2">
      <c r="A1270" s="267" t="s">
        <v>1314</v>
      </c>
      <c r="B1270" s="268" t="s">
        <v>970</v>
      </c>
      <c r="C1270" s="269" t="s">
        <v>3451</v>
      </c>
      <c r="D1270" s="270">
        <v>7232</v>
      </c>
      <c r="E1270" s="271">
        <v>36666</v>
      </c>
      <c r="F1270" s="263" t="str">
        <f t="shared" si="76"/>
        <v xml:space="preserve"> </v>
      </c>
      <c r="G1270" s="267" t="s">
        <v>21</v>
      </c>
      <c r="H1270" s="267" t="s">
        <v>94</v>
      </c>
      <c r="I1270" s="263" t="str">
        <f t="shared" si="77"/>
        <v xml:space="preserve"> </v>
      </c>
      <c r="J1270" s="272" t="str">
        <f>IF(D1270&gt;=('28 Populations and thresholds'!$I$154),"YES"," ")</f>
        <v>YES</v>
      </c>
      <c r="K1270" s="272" t="str">
        <f>IF(J1270="YES"," ",IF(D1270&gt;=('28 Populations and thresholds'!$I$154)*0.25,"YES"))</f>
        <v xml:space="preserve"> </v>
      </c>
      <c r="L1270" s="272" t="b">
        <f>OR('28 Populations and thresholds'!$J$154="CR",'28 Populations and thresholds'!$J$154="EN",'28 Populations and thresholds'!$J$154="VU")</f>
        <v>0</v>
      </c>
      <c r="M1270" s="273">
        <f>D1270/'28 Populations and thresholds'!$H$154</f>
        <v>6.9538461538461535E-2</v>
      </c>
      <c r="N1270" s="263" t="str">
        <f t="shared" si="78"/>
        <v xml:space="preserve"> </v>
      </c>
      <c r="O1270" s="269"/>
      <c r="P1270" s="263" t="str">
        <f t="shared" si="79"/>
        <v xml:space="preserve"> </v>
      </c>
    </row>
    <row r="1271" spans="1:21" x14ac:dyDescent="0.2">
      <c r="A1271" s="275" t="s">
        <v>1314</v>
      </c>
      <c r="B1271" s="268" t="s">
        <v>970</v>
      </c>
      <c r="C1271" s="278" t="s">
        <v>3452</v>
      </c>
      <c r="D1271" s="279">
        <v>1485</v>
      </c>
      <c r="E1271" s="274" t="s">
        <v>4273</v>
      </c>
      <c r="F1271" s="263" t="str">
        <f t="shared" si="76"/>
        <v xml:space="preserve"> </v>
      </c>
      <c r="G1271" s="275"/>
      <c r="H1271" s="275" t="s">
        <v>4274</v>
      </c>
      <c r="I1271" s="263" t="str">
        <f t="shared" si="77"/>
        <v xml:space="preserve"> </v>
      </c>
      <c r="J1271" s="272" t="str">
        <f>IF(D1271&gt;=('28 Populations and thresholds'!$I$158),"YES"," ")</f>
        <v>YES</v>
      </c>
      <c r="K1271" s="272" t="str">
        <f>IF(J1271="YES"," ",IF(D1271&gt;=('28 Populations and thresholds'!$I$158)*0.25,"YES"))</f>
        <v xml:space="preserve"> </v>
      </c>
      <c r="L1271" s="272" t="b">
        <f>OR('28 Populations and thresholds'!$J$158="CR",'28 Populations and thresholds'!$J$158="EN",'28 Populations and thresholds'!$J$158="VU")</f>
        <v>0</v>
      </c>
      <c r="M1271" s="273">
        <f>D1271/'28 Populations and thresholds'!$H$158</f>
        <v>1.485E-2</v>
      </c>
      <c r="N1271" s="263" t="str">
        <f t="shared" si="78"/>
        <v xml:space="preserve"> </v>
      </c>
      <c r="O1271" s="275"/>
      <c r="P1271" s="263" t="str">
        <f t="shared" si="79"/>
        <v xml:space="preserve"> </v>
      </c>
    </row>
    <row r="1272" spans="1:21" x14ac:dyDescent="0.2">
      <c r="A1272" s="267" t="s">
        <v>1314</v>
      </c>
      <c r="B1272" s="268" t="s">
        <v>970</v>
      </c>
      <c r="C1272" s="269" t="s">
        <v>3459</v>
      </c>
      <c r="D1272" s="270">
        <v>647</v>
      </c>
      <c r="E1272" s="271">
        <v>36666</v>
      </c>
      <c r="F1272" s="263" t="str">
        <f t="shared" si="76"/>
        <v xml:space="preserve"> </v>
      </c>
      <c r="G1272" s="267" t="s">
        <v>21</v>
      </c>
      <c r="H1272" s="267" t="s">
        <v>94</v>
      </c>
      <c r="I1272" s="263" t="str">
        <f t="shared" si="77"/>
        <v xml:space="preserve"> </v>
      </c>
      <c r="J1272" s="272" t="str">
        <f>IF(D1272&gt;=(('28 Populations and thresholds'!$I$160)+('28 Populations and thresholds'!$I$163)),"YES"," ")</f>
        <v>YES</v>
      </c>
      <c r="K1272" s="272" t="str">
        <f>IF(J1272="YES"," ",IF(D1272&gt;=(('28 Populations and thresholds'!$I$160)+('28 Populations and thresholds'!$I$163))*0.25,"YES"))</f>
        <v xml:space="preserve"> </v>
      </c>
      <c r="L1272" s="272" t="b">
        <f>OR('28 Populations and thresholds'!$J$160="CR",'28 Populations and thresholds'!$J$160="EN",'28 Populations and thresholds'!$J$160="VU")</f>
        <v>0</v>
      </c>
      <c r="M1272" s="273">
        <f>D1272/(('28 Populations and thresholds'!$H$160)+('28 Populations and thresholds'!$H$163))</f>
        <v>1.6805194805194806E-2</v>
      </c>
      <c r="N1272" s="263" t="str">
        <f t="shared" si="78"/>
        <v xml:space="preserve"> </v>
      </c>
      <c r="O1272" s="282" t="s">
        <v>4563</v>
      </c>
      <c r="P1272" s="263" t="str">
        <f t="shared" si="79"/>
        <v xml:space="preserve"> </v>
      </c>
    </row>
    <row r="1273" spans="1:21" x14ac:dyDescent="0.2">
      <c r="A1273" s="267" t="s">
        <v>1314</v>
      </c>
      <c r="B1273" s="268" t="s">
        <v>970</v>
      </c>
      <c r="C1273" s="268" t="s">
        <v>3799</v>
      </c>
      <c r="D1273" s="270">
        <v>1499</v>
      </c>
      <c r="E1273" s="271">
        <v>36282</v>
      </c>
      <c r="F1273" s="263" t="str">
        <f t="shared" si="76"/>
        <v xml:space="preserve"> </v>
      </c>
      <c r="G1273" s="267" t="s">
        <v>21</v>
      </c>
      <c r="H1273" s="267" t="s">
        <v>94</v>
      </c>
      <c r="I1273" s="263" t="str">
        <f t="shared" si="77"/>
        <v xml:space="preserve"> </v>
      </c>
      <c r="J1273" s="272" t="str">
        <f>IF(D1273&gt;=(('28 Populations and thresholds'!$I$196)+('28 Populations and thresholds'!$I$197)),"YES"," ")</f>
        <v>YES</v>
      </c>
      <c r="K1273" s="272" t="str">
        <f>IF(J1273="YES"," ",IF(D1273&gt;=(('28 Populations and thresholds'!$I$196)+('28 Populations and thresholds'!$I$197))*0.25,"YES"))</f>
        <v xml:space="preserve"> </v>
      </c>
      <c r="L1273" s="272" t="b">
        <f>OR('28 Populations and thresholds'!$J$197="CR",'28 Populations and thresholds'!$J$197="EN",'28 Populations and thresholds'!$J$197="VU")</f>
        <v>0</v>
      </c>
      <c r="M1273" s="273">
        <f>D1273/(('28 Populations and thresholds'!$H$196)+('28 Populations and thresholds'!$H$197))</f>
        <v>1.228688524590164E-2</v>
      </c>
      <c r="N1273" s="263" t="str">
        <f t="shared" si="78"/>
        <v xml:space="preserve"> </v>
      </c>
      <c r="O1273" s="275" t="s">
        <v>4568</v>
      </c>
      <c r="P1273" s="263" t="str">
        <f t="shared" si="79"/>
        <v xml:space="preserve"> </v>
      </c>
    </row>
    <row r="1274" spans="1:21" x14ac:dyDescent="0.2">
      <c r="A1274" s="267" t="s">
        <v>1314</v>
      </c>
      <c r="B1274" s="268" t="s">
        <v>970</v>
      </c>
      <c r="C1274" s="269" t="s">
        <v>3766</v>
      </c>
      <c r="D1274" s="270">
        <v>1994</v>
      </c>
      <c r="E1274" s="271">
        <v>36666</v>
      </c>
      <c r="F1274" s="263" t="str">
        <f t="shared" si="76"/>
        <v xml:space="preserve"> </v>
      </c>
      <c r="G1274" s="267" t="s">
        <v>21</v>
      </c>
      <c r="H1274" s="267" t="s">
        <v>94</v>
      </c>
      <c r="I1274" s="263" t="str">
        <f t="shared" si="77"/>
        <v xml:space="preserve"> </v>
      </c>
      <c r="J1274" s="272" t="str">
        <f>IF(D1274&gt;=('28 Populations and thresholds'!$I$194),"YES"," ")</f>
        <v>YES</v>
      </c>
      <c r="K1274" s="272" t="str">
        <f>IF(J1274="YES"," ",IF(D1274&gt;=('28 Populations and thresholds'!$I$194)*0.25,"YES"))</f>
        <v xml:space="preserve"> </v>
      </c>
      <c r="L1274" s="272" t="b">
        <f>OR('28 Populations and thresholds'!$J$194="CR",'28 Populations and thresholds'!$J$194="EN",'28 Populations and thresholds'!$J$194="VU")</f>
        <v>0</v>
      </c>
      <c r="M1274" s="273">
        <f>D1274/'28 Populations and thresholds'!$H$194</f>
        <v>6.9964912280701758E-2</v>
      </c>
      <c r="N1274" s="263" t="str">
        <f t="shared" si="78"/>
        <v xml:space="preserve"> </v>
      </c>
      <c r="O1274" s="269"/>
      <c r="P1274" s="263" t="str">
        <f t="shared" si="79"/>
        <v xml:space="preserve"> </v>
      </c>
    </row>
    <row r="1275" spans="1:21" x14ac:dyDescent="0.2">
      <c r="A1275" s="275" t="s">
        <v>1314</v>
      </c>
      <c r="B1275" s="268" t="s">
        <v>970</v>
      </c>
      <c r="C1275" s="277" t="s">
        <v>3472</v>
      </c>
      <c r="D1275" s="279">
        <v>24</v>
      </c>
      <c r="E1275" s="274" t="s">
        <v>4273</v>
      </c>
      <c r="F1275" s="263" t="str">
        <f t="shared" si="76"/>
        <v xml:space="preserve"> </v>
      </c>
      <c r="G1275" s="275"/>
      <c r="H1275" s="275" t="s">
        <v>4274</v>
      </c>
      <c r="I1275" s="263" t="str">
        <f t="shared" si="77"/>
        <v xml:space="preserve"> </v>
      </c>
      <c r="J1275" s="272" t="str">
        <f>IF(D1275&gt;=('28 Populations and thresholds'!$I$188),"YES"," ")</f>
        <v>YES</v>
      </c>
      <c r="K1275" s="272" t="str">
        <f>IF(J1275="YES"," ",IF(D1275&gt;=('28 Populations and thresholds'!$I$188)*0.25,"YES"))</f>
        <v xml:space="preserve"> </v>
      </c>
      <c r="L1275" s="272" t="b">
        <f>OR('28 Populations and thresholds'!$J$188="CR",'28 Populations and thresholds'!$J$188="EN",'28 Populations and thresholds'!$J$188="VU")</f>
        <v>1</v>
      </c>
      <c r="M1275" s="273">
        <f>D1275/'28 Populations and thresholds'!$H$188</f>
        <v>0.04</v>
      </c>
      <c r="N1275" s="263" t="str">
        <f t="shared" si="78"/>
        <v xml:space="preserve"> </v>
      </c>
      <c r="O1275" s="275"/>
      <c r="P1275" s="263" t="str">
        <f t="shared" si="79"/>
        <v xml:space="preserve"> </v>
      </c>
      <c r="Q1275" s="4"/>
      <c r="R1275" s="4"/>
      <c r="S1275" s="4"/>
      <c r="T1275" s="4"/>
      <c r="U1275" s="4"/>
    </row>
    <row r="1276" spans="1:21" x14ac:dyDescent="0.2">
      <c r="A1276" s="267" t="s">
        <v>1314</v>
      </c>
      <c r="B1276" s="268" t="s">
        <v>970</v>
      </c>
      <c r="C1276" s="269" t="s">
        <v>3763</v>
      </c>
      <c r="D1276" s="270">
        <v>326</v>
      </c>
      <c r="E1276" s="271">
        <v>36666</v>
      </c>
      <c r="F1276" s="263" t="str">
        <f t="shared" si="76"/>
        <v xml:space="preserve"> </v>
      </c>
      <c r="G1276" s="267" t="s">
        <v>21</v>
      </c>
      <c r="H1276" s="267" t="s">
        <v>94</v>
      </c>
      <c r="I1276" s="263" t="str">
        <f t="shared" si="77"/>
        <v xml:space="preserve"> </v>
      </c>
      <c r="J1276" s="272" t="str">
        <f>IF(D1276&gt;=('28 Populations and thresholds'!$I$191),"YES"," ")</f>
        <v xml:space="preserve"> </v>
      </c>
      <c r="K1276" s="272" t="str">
        <f>IF(J1276="YES"," ",IF(D1276&gt;=('28 Populations and thresholds'!$I$191)*0.25,"YES"))</f>
        <v>YES</v>
      </c>
      <c r="L1276" s="272" t="b">
        <f>OR('28 Populations and thresholds'!$J$191="CR",'28 Populations and thresholds'!$J$191="EN",'28 Populations and thresholds'!$J$191="VU")</f>
        <v>0</v>
      </c>
      <c r="M1276" s="273">
        <f>D1276/'28 Populations and thresholds'!$H$191</f>
        <v>6.5199999999999998E-3</v>
      </c>
      <c r="N1276" s="263" t="str">
        <f t="shared" si="78"/>
        <v xml:space="preserve"> </v>
      </c>
      <c r="O1276" s="269"/>
      <c r="P1276" s="263" t="str">
        <f t="shared" si="79"/>
        <v xml:space="preserve"> </v>
      </c>
    </row>
    <row r="1277" spans="1:21" x14ac:dyDescent="0.2">
      <c r="A1277" s="267" t="s">
        <v>1314</v>
      </c>
      <c r="B1277" s="268" t="s">
        <v>970</v>
      </c>
      <c r="C1277" s="269" t="s">
        <v>3758</v>
      </c>
      <c r="D1277" s="270">
        <v>286</v>
      </c>
      <c r="E1277" s="271">
        <v>36282</v>
      </c>
      <c r="F1277" s="263" t="str">
        <f t="shared" si="76"/>
        <v xml:space="preserve"> </v>
      </c>
      <c r="G1277" s="267" t="s">
        <v>21</v>
      </c>
      <c r="H1277" s="267" t="s">
        <v>94</v>
      </c>
      <c r="I1277" s="263" t="str">
        <f t="shared" si="77"/>
        <v xml:space="preserve"> </v>
      </c>
      <c r="J1277" s="272" t="str">
        <f>IF(D1277&gt;=('28 Populations and thresholds'!$I$179),"YES"," ")</f>
        <v xml:space="preserve"> </v>
      </c>
      <c r="K1277" s="272" t="str">
        <f>IF(J1277="YES"," ",IF(D1277&gt;=('28 Populations and thresholds'!$I$179)*0.25,"YES"))</f>
        <v>YES</v>
      </c>
      <c r="L1277" s="272" t="b">
        <f>OR('28 Populations and thresholds'!$J$179="CR",'28 Populations and thresholds'!$J$179="EN",'28 Populations and thresholds'!$J$179="VU")</f>
        <v>0</v>
      </c>
      <c r="M1277" s="273">
        <f>D1277/'28 Populations and thresholds'!$H$179</f>
        <v>5.1999999999999998E-3</v>
      </c>
      <c r="N1277" s="263" t="str">
        <f t="shared" si="78"/>
        <v xml:space="preserve"> </v>
      </c>
      <c r="O1277" s="269"/>
      <c r="P1277" s="263" t="str">
        <f t="shared" si="79"/>
        <v xml:space="preserve"> </v>
      </c>
    </row>
    <row r="1278" spans="1:21" x14ac:dyDescent="0.2">
      <c r="A1278" s="267" t="s">
        <v>1314</v>
      </c>
      <c r="B1278" s="268" t="s">
        <v>970</v>
      </c>
      <c r="C1278" s="280" t="s">
        <v>3473</v>
      </c>
      <c r="D1278" s="270">
        <v>490</v>
      </c>
      <c r="E1278" s="271">
        <v>36282</v>
      </c>
      <c r="F1278" s="263" t="str">
        <f t="shared" si="76"/>
        <v xml:space="preserve"> </v>
      </c>
      <c r="G1278" s="267" t="s">
        <v>21</v>
      </c>
      <c r="H1278" s="267" t="s">
        <v>94</v>
      </c>
      <c r="I1278" s="263" t="str">
        <f t="shared" si="77"/>
        <v xml:space="preserve"> </v>
      </c>
      <c r="J1278" s="272" t="str">
        <f>IF(D1278&gt;=('28 Populations and thresholds'!$I$190),"YES"," ")</f>
        <v xml:space="preserve"> </v>
      </c>
      <c r="K1278" s="272" t="str">
        <f>IF(J1278="YES"," ",IF(D1278&gt;=('28 Populations and thresholds'!$I$190)*0.25,"YES"))</f>
        <v>YES</v>
      </c>
      <c r="L1278" s="272" t="b">
        <f>OR('28 Populations and thresholds'!$J$190="CR",'28 Populations and thresholds'!$J$190="EN",'28 Populations and thresholds'!$J$190="VU")</f>
        <v>0</v>
      </c>
      <c r="M1278" s="273">
        <f>D1278/'28 Populations and thresholds'!$H$190</f>
        <v>4.8999999999999998E-3</v>
      </c>
      <c r="N1278" s="263" t="str">
        <f t="shared" si="78"/>
        <v xml:space="preserve"> </v>
      </c>
      <c r="O1278" s="275"/>
      <c r="P1278" s="263" t="str">
        <f t="shared" si="79"/>
        <v xml:space="preserve"> </v>
      </c>
    </row>
    <row r="1279" spans="1:21" x14ac:dyDescent="0.2">
      <c r="A1279" s="143" t="s">
        <v>1314</v>
      </c>
      <c r="B1279" s="9" t="s">
        <v>1686</v>
      </c>
      <c r="C1279" s="4" t="s">
        <v>3755</v>
      </c>
      <c r="D1279" s="41">
        <v>945</v>
      </c>
      <c r="E1279" s="46">
        <v>35674</v>
      </c>
      <c r="F1279" s="263" t="str">
        <f t="shared" si="76"/>
        <v xml:space="preserve"> </v>
      </c>
      <c r="G1279" s="143" t="s">
        <v>21</v>
      </c>
      <c r="H1279" s="143" t="s">
        <v>82</v>
      </c>
      <c r="I1279" s="263" t="str">
        <f t="shared" si="77"/>
        <v xml:space="preserve"> </v>
      </c>
      <c r="J1279" s="38" t="str">
        <f>IF(D1279&gt;=('28 Populations and thresholds'!$I$174),"YES"," ")</f>
        <v>YES</v>
      </c>
      <c r="K1279" s="38" t="str">
        <f>IF(J1279="YES"," ",IF(D1279&gt;=('28 Populations and thresholds'!$I$174)*0.25,"YES"))</f>
        <v xml:space="preserve"> </v>
      </c>
      <c r="L1279" s="38" t="b">
        <f>OR('28 Populations and thresholds'!$J$174="CR",'28 Populations and thresholds'!$J$174="EN",'28 Populations and thresholds'!$J$174="VU")</f>
        <v>0</v>
      </c>
      <c r="M1279" s="75">
        <f>D1279/'28 Populations and thresholds'!$H$174</f>
        <v>4.1086956521739132E-2</v>
      </c>
      <c r="N1279" s="263" t="str">
        <f t="shared" si="78"/>
        <v xml:space="preserve"> </v>
      </c>
      <c r="P1279" s="263" t="str">
        <f t="shared" si="79"/>
        <v xml:space="preserve"> </v>
      </c>
    </row>
    <row r="1280" spans="1:21" x14ac:dyDescent="0.2">
      <c r="A1280" s="143" t="s">
        <v>1314</v>
      </c>
      <c r="B1280" s="9" t="s">
        <v>1686</v>
      </c>
      <c r="C1280" s="40" t="s">
        <v>3795</v>
      </c>
      <c r="D1280" s="41">
        <v>2984</v>
      </c>
      <c r="E1280" s="46">
        <v>37009</v>
      </c>
      <c r="F1280" s="263" t="str">
        <f t="shared" si="76"/>
        <v xml:space="preserve"> </v>
      </c>
      <c r="G1280" s="143" t="s">
        <v>21</v>
      </c>
      <c r="H1280" s="143" t="s">
        <v>115</v>
      </c>
      <c r="I1280" s="263" t="str">
        <f t="shared" si="77"/>
        <v xml:space="preserve"> </v>
      </c>
      <c r="J1280" s="38" t="str">
        <f>IF(D1280&gt;=(('28 Populations and thresholds'!$I$176)+('28 Populations and thresholds'!$I$177)),"YES"," ")</f>
        <v>YES</v>
      </c>
      <c r="K1280" s="38" t="str">
        <f>IF(J1280="YES"," ",IF(D1280&gt;=(('28 Populations and thresholds'!$I$176)+('28 Populations and thresholds'!$I$177))*0.25,"YES"))</f>
        <v xml:space="preserve"> </v>
      </c>
      <c r="L1280" s="38" t="b">
        <f>OR('28 Populations and thresholds'!$J$176="CR",'28 Populations and thresholds'!$J$176="EN",'28 Populations and thresholds'!$J$176="VU")</f>
        <v>0</v>
      </c>
      <c r="M1280" s="75">
        <f>D1280/(('28 Populations and thresholds'!$H$176)+('28 Populations and thresholds'!$H$177))</f>
        <v>1.0695340501792114E-2</v>
      </c>
      <c r="N1280" s="263" t="str">
        <f t="shared" si="78"/>
        <v xml:space="preserve"> </v>
      </c>
      <c r="O1280" s="12" t="s">
        <v>4568</v>
      </c>
      <c r="P1280" s="263" t="str">
        <f t="shared" si="79"/>
        <v xml:space="preserve"> </v>
      </c>
    </row>
    <row r="1281" spans="1:16" x14ac:dyDescent="0.2">
      <c r="A1281" s="143" t="s">
        <v>1314</v>
      </c>
      <c r="B1281" s="9" t="s">
        <v>1686</v>
      </c>
      <c r="C1281" s="4" t="s">
        <v>3666</v>
      </c>
      <c r="D1281" s="41">
        <v>1858</v>
      </c>
      <c r="E1281" s="47" t="s">
        <v>1325</v>
      </c>
      <c r="F1281" s="263" t="str">
        <f t="shared" ref="F1281:F1344" si="80">" "</f>
        <v xml:space="preserve"> </v>
      </c>
      <c r="G1281" s="143" t="s">
        <v>15</v>
      </c>
      <c r="H1281" s="143" t="s">
        <v>1315</v>
      </c>
      <c r="I1281" s="263" t="str">
        <f t="shared" ref="I1281:I1344" si="81">" "</f>
        <v xml:space="preserve"> </v>
      </c>
      <c r="J1281" s="38" t="str">
        <f>IF(D1281&gt;=(('28 Populations and thresholds'!$I$62)+('28 Populations and thresholds'!$I$63)+('28 Populations and thresholds'!$I$65)),"YES"," ")</f>
        <v>YES</v>
      </c>
      <c r="K1281" s="38" t="str">
        <f>IF(J1281="YES"," ",IF(D1281&gt;=(('28 Populations and thresholds'!$I$62)+('28 Populations and thresholds'!$I$63)+('28 Populations and thresholds'!$I$65))*0.25,"YES"))</f>
        <v xml:space="preserve"> </v>
      </c>
      <c r="L1281" s="38" t="b">
        <f>OR('28 Populations and thresholds'!$J$62="CR",'28 Populations and thresholds'!$J$62="EN",'28 Populations and thresholds'!$J$62="VU")</f>
        <v>0</v>
      </c>
      <c r="M1281" s="75">
        <f>D1281/(('28 Populations and thresholds'!$H$62)+('28 Populations and thresholds'!$H$63)+('28 Populations and thresholds'!$H$65))</f>
        <v>1.0617142857142858E-2</v>
      </c>
      <c r="N1281" s="263" t="str">
        <f t="shared" ref="N1281:N1344" si="82">" "</f>
        <v xml:space="preserve"> </v>
      </c>
      <c r="O1281" s="12" t="s">
        <v>4550</v>
      </c>
      <c r="P1281" s="263" t="str">
        <f t="shared" ref="P1281:P1344" si="83">" "</f>
        <v xml:space="preserve"> </v>
      </c>
    </row>
    <row r="1282" spans="1:16" x14ac:dyDescent="0.2">
      <c r="A1282" s="12" t="s">
        <v>1314</v>
      </c>
      <c r="B1282" s="9" t="s">
        <v>1686</v>
      </c>
      <c r="C1282" s="4" t="s">
        <v>1696</v>
      </c>
      <c r="D1282" s="5">
        <v>37</v>
      </c>
      <c r="E1282" s="1" t="s">
        <v>79</v>
      </c>
      <c r="F1282" s="263" t="str">
        <f t="shared" si="80"/>
        <v xml:space="preserve"> </v>
      </c>
      <c r="G1282" s="13" t="s">
        <v>139</v>
      </c>
      <c r="I1282" s="263" t="str">
        <f t="shared" si="81"/>
        <v xml:space="preserve"> </v>
      </c>
      <c r="J1282" s="38" t="str">
        <f>IF(D1282&gt;=('28 Populations and thresholds'!$I$51),"YES"," ")</f>
        <v>YES</v>
      </c>
      <c r="K1282" s="38"/>
      <c r="L1282" s="38" t="b">
        <f>OR('28 Populations and thresholds'!$J$51="CR",'28 Populations and thresholds'!$J$51="EN",'28 Populations and thresholds'!$J$51="VU")</f>
        <v>1</v>
      </c>
      <c r="M1282" s="75">
        <f>D1282/'28 Populations and thresholds'!$H$51</f>
        <v>1.3703703703703704E-2</v>
      </c>
      <c r="N1282" s="263" t="str">
        <f t="shared" si="82"/>
        <v xml:space="preserve"> </v>
      </c>
      <c r="P1282" s="263" t="str">
        <f t="shared" si="83"/>
        <v xml:space="preserve"> </v>
      </c>
    </row>
    <row r="1283" spans="1:16" x14ac:dyDescent="0.2">
      <c r="A1283" s="143" t="s">
        <v>1314</v>
      </c>
      <c r="B1283" s="9" t="s">
        <v>1686</v>
      </c>
      <c r="C1283" s="4" t="s">
        <v>3756</v>
      </c>
      <c r="D1283" s="41">
        <v>1686</v>
      </c>
      <c r="E1283" s="46">
        <v>34987</v>
      </c>
      <c r="F1283" s="263" t="str">
        <f t="shared" si="80"/>
        <v xml:space="preserve"> </v>
      </c>
      <c r="G1283" s="143" t="s">
        <v>21</v>
      </c>
      <c r="H1283" s="143" t="s">
        <v>821</v>
      </c>
      <c r="I1283" s="263" t="str">
        <f t="shared" si="81"/>
        <v xml:space="preserve"> </v>
      </c>
      <c r="J1283" s="38" t="str">
        <f>IF(D1283&gt;=('28 Populations and thresholds'!$I$175),"YES"," ")</f>
        <v>YES</v>
      </c>
      <c r="K1283" s="38" t="str">
        <f>IF(J1283="YES"," ",IF(D1283&gt;=('28 Populations and thresholds'!$I$175)*0.25,"YES"))</f>
        <v xml:space="preserve"> </v>
      </c>
      <c r="L1283" s="38" t="b">
        <f>OR('28 Populations and thresholds'!$J$175="CR",'28 Populations and thresholds'!$J$175="EN",'28 Populations and thresholds'!$J$175="VU")</f>
        <v>0</v>
      </c>
      <c r="M1283" s="75">
        <f>D1283/'28 Populations and thresholds'!$H$175</f>
        <v>1.2129496402877698E-2</v>
      </c>
      <c r="N1283" s="263" t="str">
        <f t="shared" si="82"/>
        <v xml:space="preserve"> </v>
      </c>
      <c r="O1283" s="9"/>
      <c r="P1283" s="263" t="str">
        <f t="shared" si="83"/>
        <v xml:space="preserve"> </v>
      </c>
    </row>
    <row r="1284" spans="1:16" x14ac:dyDescent="0.2">
      <c r="A1284" s="143" t="s">
        <v>1314</v>
      </c>
      <c r="B1284" s="9" t="s">
        <v>1686</v>
      </c>
      <c r="C1284" s="4" t="s">
        <v>3447</v>
      </c>
      <c r="D1284" s="41">
        <v>482</v>
      </c>
      <c r="E1284" s="43"/>
      <c r="F1284" s="263" t="str">
        <f t="shared" si="80"/>
        <v xml:space="preserve"> </v>
      </c>
      <c r="G1284" s="143" t="s">
        <v>21</v>
      </c>
      <c r="H1284" s="143" t="s">
        <v>82</v>
      </c>
      <c r="I1284" s="263" t="str">
        <f t="shared" si="81"/>
        <v xml:space="preserve"> </v>
      </c>
      <c r="J1284" s="38" t="str">
        <f>IF(D1284&gt;=('28 Populations and thresholds'!$I$145),"YES"," ")</f>
        <v>YES</v>
      </c>
      <c r="K1284" s="38" t="str">
        <f>IF(J1284="YES"," ",IF(D1284&gt;=('28 Populations and thresholds'!$I$145)*0.25,"YES"))</f>
        <v xml:space="preserve"> </v>
      </c>
      <c r="L1284" s="38" t="b">
        <f>OR('28 Populations and thresholds'!$J$145="CR",'28 Populations and thresholds'!$J$145="EN",'28 Populations and thresholds'!$J$145="VU")</f>
        <v>0</v>
      </c>
      <c r="M1284" s="75">
        <f>D1284/'28 Populations and thresholds'!$H$145</f>
        <v>4.8199999999999996E-3</v>
      </c>
      <c r="N1284" s="263" t="str">
        <f t="shared" si="82"/>
        <v xml:space="preserve"> </v>
      </c>
      <c r="O1284" s="9"/>
      <c r="P1284" s="263" t="str">
        <f t="shared" si="83"/>
        <v xml:space="preserve"> </v>
      </c>
    </row>
    <row r="1285" spans="1:16" x14ac:dyDescent="0.2">
      <c r="A1285" s="12" t="s">
        <v>1314</v>
      </c>
      <c r="B1285" s="9" t="s">
        <v>1686</v>
      </c>
      <c r="C1285" s="4" t="s">
        <v>1707</v>
      </c>
      <c r="D1285" s="5">
        <v>44694</v>
      </c>
      <c r="E1285" s="1" t="s">
        <v>178</v>
      </c>
      <c r="F1285" s="263" t="str">
        <f t="shared" si="80"/>
        <v xml:space="preserve"> </v>
      </c>
      <c r="G1285" s="13" t="s">
        <v>139</v>
      </c>
      <c r="I1285" s="263" t="str">
        <f t="shared" si="81"/>
        <v xml:space="preserve"> </v>
      </c>
      <c r="J1285" s="38" t="str">
        <f>IF(D1285&gt;=('28 Populations and thresholds'!$I$140),"YES"," ")</f>
        <v>YES</v>
      </c>
      <c r="K1285" s="38" t="str">
        <f>IF(J1285="YES"," ",IF(D1285&gt;=('28 Populations and thresholds'!$I$140)*0.25,"YES"))</f>
        <v xml:space="preserve"> </v>
      </c>
      <c r="L1285" s="38" t="b">
        <f>OR('28 Populations and thresholds'!$J$140="CR",'28 Populations and thresholds'!$J$140="EN",'28 Populations and thresholds'!$J$140="VU")</f>
        <v>0</v>
      </c>
      <c r="M1285" s="75">
        <f>D1285/'28 Populations and thresholds'!$H$140</f>
        <v>4.4693955306044697E-2</v>
      </c>
      <c r="N1285" s="263" t="str">
        <f t="shared" si="82"/>
        <v xml:space="preserve"> </v>
      </c>
      <c r="P1285" s="263" t="str">
        <f t="shared" si="83"/>
        <v xml:space="preserve"> </v>
      </c>
    </row>
    <row r="1286" spans="1:16" x14ac:dyDescent="0.2">
      <c r="A1286" s="12" t="s">
        <v>1314</v>
      </c>
      <c r="B1286" s="9" t="s">
        <v>1686</v>
      </c>
      <c r="C1286" s="4" t="s">
        <v>3424</v>
      </c>
      <c r="D1286" s="5">
        <v>725</v>
      </c>
      <c r="E1286" s="104">
        <v>2007</v>
      </c>
      <c r="F1286" s="263" t="str">
        <f t="shared" si="80"/>
        <v xml:space="preserve"> </v>
      </c>
      <c r="G1286" s="13" t="s">
        <v>139</v>
      </c>
      <c r="H1286" s="13" t="s">
        <v>3388</v>
      </c>
      <c r="I1286" s="263" t="str">
        <f t="shared" si="81"/>
        <v xml:space="preserve"> </v>
      </c>
      <c r="J1286" s="38" t="str">
        <f>IF(D1286&gt;=('28 Populations and thresholds'!$I$119),"YES"," ")</f>
        <v>YES</v>
      </c>
      <c r="K1286" s="38" t="str">
        <f>IF(J1286="YES"," ",IF(D1286&gt;=('28 Populations and thresholds'!$I$119)*0.25,"YES"))</f>
        <v xml:space="preserve"> </v>
      </c>
      <c r="L1286" s="38" t="b">
        <f>OR('28 Populations and thresholds'!$J$119="CR",'28 Populations and thresholds'!$J$119="EN",'28 Populations and thresholds'!$J$119="VU")</f>
        <v>0</v>
      </c>
      <c r="M1286" s="75">
        <f>D1286/'28 Populations and thresholds'!$H$119</f>
        <v>3.2954545454545452E-2</v>
      </c>
      <c r="N1286" s="263" t="str">
        <f t="shared" si="82"/>
        <v xml:space="preserve"> </v>
      </c>
      <c r="O1286" s="121"/>
      <c r="P1286" s="263" t="str">
        <f t="shared" si="83"/>
        <v xml:space="preserve"> </v>
      </c>
    </row>
    <row r="1287" spans="1:16" x14ac:dyDescent="0.2">
      <c r="A1287" s="143" t="s">
        <v>1314</v>
      </c>
      <c r="B1287" s="9" t="s">
        <v>1686</v>
      </c>
      <c r="C1287" s="4" t="s">
        <v>3761</v>
      </c>
      <c r="D1287" s="41">
        <v>2325</v>
      </c>
      <c r="E1287" s="46">
        <v>34987</v>
      </c>
      <c r="F1287" s="263" t="str">
        <f t="shared" si="80"/>
        <v xml:space="preserve"> </v>
      </c>
      <c r="G1287" s="143" t="s">
        <v>21</v>
      </c>
      <c r="H1287" s="143" t="s">
        <v>821</v>
      </c>
      <c r="I1287" s="263" t="str">
        <f t="shared" si="81"/>
        <v xml:space="preserve"> </v>
      </c>
      <c r="J1287" s="38" t="str">
        <f>IF(D1287&gt;=('28 Populations and thresholds'!$I$187),"YES"," ")</f>
        <v>YES</v>
      </c>
      <c r="K1287" s="38" t="str">
        <f>IF(J1287="YES"," ",IF(D1287&gt;=('28 Populations and thresholds'!$I$187)*0.25,"YES"))</f>
        <v xml:space="preserve"> </v>
      </c>
      <c r="L1287" s="38" t="b">
        <f>OR('28 Populations and thresholds'!$J$187="CR",'28 Populations and thresholds'!$J$187="EN",'28 Populations and thresholds'!$J$187="VU")</f>
        <v>0</v>
      </c>
      <c r="M1287" s="75">
        <f>D1287/'28 Populations and thresholds'!$H$187</f>
        <v>2.325E-2</v>
      </c>
      <c r="N1287" s="263" t="str">
        <f t="shared" si="82"/>
        <v xml:space="preserve"> </v>
      </c>
      <c r="O1287" s="9"/>
      <c r="P1287" s="263" t="str">
        <f t="shared" si="83"/>
        <v xml:space="preserve"> </v>
      </c>
    </row>
    <row r="1288" spans="1:16" x14ac:dyDescent="0.2">
      <c r="A1288" s="143" t="s">
        <v>1314</v>
      </c>
      <c r="B1288" s="9" t="s">
        <v>1686</v>
      </c>
      <c r="C1288" s="4" t="s">
        <v>3652</v>
      </c>
      <c r="D1288" s="41">
        <v>4909</v>
      </c>
      <c r="E1288" s="47" t="s">
        <v>1325</v>
      </c>
      <c r="F1288" s="263" t="str">
        <f t="shared" si="80"/>
        <v xml:space="preserve"> </v>
      </c>
      <c r="G1288" s="143" t="s">
        <v>15</v>
      </c>
      <c r="H1288" s="143" t="s">
        <v>1315</v>
      </c>
      <c r="I1288" s="263" t="str">
        <f t="shared" si="81"/>
        <v xml:space="preserve"> </v>
      </c>
      <c r="J1288" s="38" t="str">
        <f>IF(D1288&gt;=('28 Populations and thresholds'!$I$112),"YES"," ")</f>
        <v>YES</v>
      </c>
      <c r="K1288" s="38" t="str">
        <f>IF(J1288="YES"," ",IF(D1288&gt;=('28 Populations and thresholds'!$I$112)*0.25,"YES"))</f>
        <v xml:space="preserve"> </v>
      </c>
      <c r="L1288" s="38" t="b">
        <f>OR('28 Populations and thresholds'!$J$112="CR",'28 Populations and thresholds'!$J$112="EN",'28 Populations and thresholds'!$J$112="VU")</f>
        <v>0</v>
      </c>
      <c r="M1288" s="75">
        <f>D1288/'28 Populations and thresholds'!$H$112</f>
        <v>4.9090000000000002E-2</v>
      </c>
      <c r="N1288" s="263" t="str">
        <f t="shared" si="82"/>
        <v xml:space="preserve"> </v>
      </c>
      <c r="O1288" s="9"/>
      <c r="P1288" s="263" t="str">
        <f t="shared" si="83"/>
        <v xml:space="preserve"> </v>
      </c>
    </row>
    <row r="1289" spans="1:16" x14ac:dyDescent="0.2">
      <c r="A1289" s="143" t="s">
        <v>1314</v>
      </c>
      <c r="B1289" s="9" t="s">
        <v>1686</v>
      </c>
      <c r="C1289" s="4" t="s">
        <v>3471</v>
      </c>
      <c r="D1289" s="41">
        <v>1944</v>
      </c>
      <c r="E1289" s="46">
        <v>33563</v>
      </c>
      <c r="F1289" s="263" t="str">
        <f t="shared" si="80"/>
        <v xml:space="preserve"> </v>
      </c>
      <c r="G1289" s="143" t="s">
        <v>21</v>
      </c>
      <c r="H1289" s="143" t="s">
        <v>853</v>
      </c>
      <c r="I1289" s="263" t="str">
        <f t="shared" si="81"/>
        <v xml:space="preserve"> </v>
      </c>
      <c r="J1289" s="38" t="str">
        <f>IF(D1289&gt;=(('28 Populations and thresholds'!$I$183)+('28 Populations and thresholds'!$I$184)+('28 Populations and thresholds'!$I$185)),"YES"," ")</f>
        <v>YES</v>
      </c>
      <c r="K1289" s="38" t="str">
        <f>IF(J1289="YES"," ",IF(D1289&gt;=(('28 Populations and thresholds'!$I$183)+('28 Populations and thresholds'!$I$184)+('28 Populations and thresholds'!$I$185))*0.25,"YES"))</f>
        <v xml:space="preserve"> </v>
      </c>
      <c r="L1289" s="38" t="b">
        <f>OR('28 Populations and thresholds'!$J$183="CR",'28 Populations and thresholds'!$J$183="EN",'28 Populations and thresholds'!$J$183="VU")</f>
        <v>0</v>
      </c>
      <c r="M1289" s="75">
        <f>D1289/(('28 Populations and thresholds'!$H$183)+('28 Populations and thresholds'!$H$184)+('28 Populations and thresholds'!$H$185))</f>
        <v>6.4799999999999996E-3</v>
      </c>
      <c r="N1289" s="263" t="str">
        <f t="shared" si="82"/>
        <v xml:space="preserve"> </v>
      </c>
      <c r="O1289" s="12" t="s">
        <v>4568</v>
      </c>
      <c r="P1289" s="263" t="str">
        <f t="shared" si="83"/>
        <v xml:space="preserve"> </v>
      </c>
    </row>
    <row r="1290" spans="1:16" x14ac:dyDescent="0.2">
      <c r="A1290" s="143" t="s">
        <v>1314</v>
      </c>
      <c r="B1290" s="9" t="s">
        <v>1686</v>
      </c>
      <c r="C1290" s="4" t="s">
        <v>3764</v>
      </c>
      <c r="D1290" s="41">
        <v>1546</v>
      </c>
      <c r="E1290" s="46">
        <v>32994</v>
      </c>
      <c r="F1290" s="263" t="str">
        <f t="shared" si="80"/>
        <v xml:space="preserve"> </v>
      </c>
      <c r="G1290" s="143" t="s">
        <v>21</v>
      </c>
      <c r="H1290" s="143" t="s">
        <v>821</v>
      </c>
      <c r="I1290" s="263" t="str">
        <f t="shared" si="81"/>
        <v xml:space="preserve"> </v>
      </c>
      <c r="J1290" s="38" t="str">
        <f>IF(D1290&gt;=('28 Populations and thresholds'!$I$192),"YES"," ")</f>
        <v>YES</v>
      </c>
      <c r="K1290" s="38" t="str">
        <f>IF(J1290="YES"," ",IF(D1290&gt;=('28 Populations and thresholds'!$I$192)*0.25,"YES"))</f>
        <v xml:space="preserve"> </v>
      </c>
      <c r="L1290" s="38" t="b">
        <f>OR('28 Populations and thresholds'!$J$192="CR",'28 Populations and thresholds'!$J$192="EN",'28 Populations and thresholds'!$J$192="VU")</f>
        <v>0</v>
      </c>
      <c r="M1290" s="75">
        <f>D1290/'28 Populations and thresholds'!$H$192</f>
        <v>3.092E-2</v>
      </c>
      <c r="N1290" s="263" t="str">
        <f t="shared" si="82"/>
        <v xml:space="preserve"> </v>
      </c>
      <c r="P1290" s="263" t="str">
        <f t="shared" si="83"/>
        <v xml:space="preserve"> </v>
      </c>
    </row>
    <row r="1291" spans="1:16" x14ac:dyDescent="0.2">
      <c r="A1291" s="143" t="s">
        <v>1314</v>
      </c>
      <c r="B1291" s="9" t="s">
        <v>1686</v>
      </c>
      <c r="C1291" s="4" t="s">
        <v>3564</v>
      </c>
      <c r="D1291" s="41">
        <v>6889</v>
      </c>
      <c r="E1291" s="47" t="s">
        <v>1327</v>
      </c>
      <c r="F1291" s="263" t="str">
        <f t="shared" si="80"/>
        <v xml:space="preserve"> </v>
      </c>
      <c r="G1291" s="143" t="s">
        <v>15</v>
      </c>
      <c r="H1291" s="143" t="s">
        <v>1315</v>
      </c>
      <c r="I1291" s="263" t="str">
        <f t="shared" si="81"/>
        <v xml:space="preserve"> </v>
      </c>
      <c r="J1291" s="38" t="str">
        <f>IF(D1291&gt;=('28 Populations and thresholds'!$I$79),"YES"," ")</f>
        <v>YES</v>
      </c>
      <c r="K1291" s="38" t="str">
        <f>IF(J1291="YES"," ",IF(D1291&gt;=('28 Populations and thresholds'!$I$79)*0.25,"YES"))</f>
        <v xml:space="preserve"> </v>
      </c>
      <c r="L1291" s="38" t="b">
        <f>OR('28 Populations and thresholds'!$J$79="CR",'28 Populations and thresholds'!$J$79="EN",'28 Populations and thresholds'!$J$79="VU")</f>
        <v>0</v>
      </c>
      <c r="M1291" s="75">
        <f>D1291/'28 Populations and thresholds'!$H$79</f>
        <v>4.5926666666666664E-2</v>
      </c>
      <c r="N1291" s="263" t="str">
        <f t="shared" si="82"/>
        <v xml:space="preserve"> </v>
      </c>
      <c r="O1291" s="9"/>
      <c r="P1291" s="263" t="str">
        <f t="shared" si="83"/>
        <v xml:space="preserve"> </v>
      </c>
    </row>
    <row r="1292" spans="1:16" x14ac:dyDescent="0.2">
      <c r="A1292" s="143" t="s">
        <v>1314</v>
      </c>
      <c r="B1292" s="9" t="s">
        <v>1686</v>
      </c>
      <c r="C1292" s="4" t="s">
        <v>3480</v>
      </c>
      <c r="D1292" s="41">
        <v>784</v>
      </c>
      <c r="E1292" s="46">
        <v>37009</v>
      </c>
      <c r="F1292" s="263" t="str">
        <f t="shared" si="80"/>
        <v xml:space="preserve"> </v>
      </c>
      <c r="G1292" s="143" t="s">
        <v>21</v>
      </c>
      <c r="H1292" s="143" t="s">
        <v>115</v>
      </c>
      <c r="I1292" s="263" t="str">
        <f t="shared" si="81"/>
        <v xml:space="preserve"> </v>
      </c>
      <c r="J1292" s="38" t="str">
        <f>IF(D1292&gt;=('28 Populations and thresholds'!$I$203),"YES"," ")</f>
        <v xml:space="preserve"> </v>
      </c>
      <c r="K1292" s="38" t="str">
        <f>IF(J1292="YES"," ",IF(D1292&gt;=('28 Populations and thresholds'!$I$203)*0.25,"YES"))</f>
        <v>YES</v>
      </c>
      <c r="L1292" s="38" t="b">
        <f>OR('28 Populations and thresholds'!$J$203="CR",'28 Populations and thresholds'!$J$203="EN",'28 Populations and thresholds'!$J$203="VU")</f>
        <v>0</v>
      </c>
      <c r="M1292" s="75">
        <f>D1292/'28 Populations and thresholds'!$H$203</f>
        <v>5.8074074074074078E-3</v>
      </c>
      <c r="N1292" s="263" t="str">
        <f t="shared" si="82"/>
        <v xml:space="preserve"> </v>
      </c>
      <c r="O1292" s="9"/>
      <c r="P1292" s="263" t="str">
        <f t="shared" si="83"/>
        <v xml:space="preserve"> </v>
      </c>
    </row>
    <row r="1293" spans="1:16" x14ac:dyDescent="0.2">
      <c r="A1293" s="12" t="s">
        <v>1314</v>
      </c>
      <c r="B1293" s="9" t="s">
        <v>1686</v>
      </c>
      <c r="C1293" s="4" t="s">
        <v>1622</v>
      </c>
      <c r="D1293" s="5">
        <v>21</v>
      </c>
      <c r="E1293" s="148">
        <v>33239</v>
      </c>
      <c r="F1293" s="263" t="str">
        <f t="shared" si="80"/>
        <v xml:space="preserve"> </v>
      </c>
      <c r="G1293" s="13" t="s">
        <v>4019</v>
      </c>
      <c r="I1293" s="263" t="str">
        <f t="shared" si="81"/>
        <v xml:space="preserve"> </v>
      </c>
      <c r="J1293" s="38" t="str">
        <f>IF(D1293&gt;=('28 Populations and thresholds'!$I$10),"YES"," ")</f>
        <v>YES</v>
      </c>
      <c r="K1293" s="38" t="str">
        <f>IF(J1293="YES"," ",IF(D1293&gt;=('28 Populations and thresholds'!$I$10)*0.25,"YES"))</f>
        <v xml:space="preserve"> </v>
      </c>
      <c r="L1293" s="38" t="b">
        <f>OR('28 Populations and thresholds'!$J$10="CR",'28 Populations and thresholds'!$J$10="EN",'28 Populations and thresholds'!$J$10="VU")</f>
        <v>1</v>
      </c>
      <c r="M1293" s="75">
        <f>D1293/'28 Populations and thresholds'!$H$10</f>
        <v>0.42</v>
      </c>
      <c r="N1293" s="263" t="str">
        <f t="shared" si="82"/>
        <v xml:space="preserve"> </v>
      </c>
      <c r="P1293" s="263" t="str">
        <f t="shared" si="83"/>
        <v xml:space="preserve"> </v>
      </c>
    </row>
    <row r="1294" spans="1:16" x14ac:dyDescent="0.2">
      <c r="A1294" s="143" t="s">
        <v>1314</v>
      </c>
      <c r="B1294" s="9" t="s">
        <v>1686</v>
      </c>
      <c r="C1294" s="4" t="s">
        <v>3482</v>
      </c>
      <c r="D1294" s="41">
        <v>57867</v>
      </c>
      <c r="E1294" s="46">
        <v>37009</v>
      </c>
      <c r="F1294" s="263" t="str">
        <f t="shared" si="80"/>
        <v xml:space="preserve"> </v>
      </c>
      <c r="G1294" s="143" t="s">
        <v>21</v>
      </c>
      <c r="H1294" s="143" t="s">
        <v>115</v>
      </c>
      <c r="I1294" s="263" t="str">
        <f t="shared" si="81"/>
        <v xml:space="preserve"> </v>
      </c>
      <c r="J1294" s="38" t="str">
        <f>IF(D1294&gt;=(('28 Populations and thresholds'!$I$205)+('28 Populations and thresholds'!$I$206)+('28 Populations and thresholds'!$I$207)+('28 Populations and thresholds'!$I$208)),"YES"," ")</f>
        <v>YES</v>
      </c>
      <c r="K1294" s="38" t="str">
        <f>IF(J1294="YES"," ",IF(D1294&gt;=(('28 Populations and thresholds'!$I$205)+('28 Populations and thresholds'!$I$206)+('28 Populations and thresholds'!$I$207)+('28 Populations and thresholds'!$I$208))*0.25,"YES"))</f>
        <v xml:space="preserve"> </v>
      </c>
      <c r="L1294" s="38" t="b">
        <f>OR('28 Populations and thresholds'!$J$206="CR",'28 Populations and thresholds'!$J$206="EN",'28 Populations and thresholds'!$J$206="VU")</f>
        <v>0</v>
      </c>
      <c r="M1294" s="75">
        <f>D1294/(('28 Populations and thresholds'!$H$205)+('28 Populations and thresholds'!$H$206)+('28 Populations and thresholds'!$H$207)+('28 Populations and thresholds'!$H$208))</f>
        <v>2.163333208718083E-2</v>
      </c>
      <c r="N1294" s="263" t="str">
        <f t="shared" si="82"/>
        <v xml:space="preserve"> </v>
      </c>
      <c r="O1294" s="12" t="s">
        <v>4568</v>
      </c>
      <c r="P1294" s="263" t="str">
        <f t="shared" si="83"/>
        <v xml:space="preserve"> </v>
      </c>
    </row>
    <row r="1295" spans="1:16" x14ac:dyDescent="0.2">
      <c r="A1295" s="143" t="s">
        <v>1314</v>
      </c>
      <c r="B1295" s="9" t="s">
        <v>1686</v>
      </c>
      <c r="C1295" s="4" t="s">
        <v>3467</v>
      </c>
      <c r="D1295" s="5">
        <v>4427</v>
      </c>
      <c r="E1295" s="104">
        <v>2007</v>
      </c>
      <c r="F1295" s="263" t="str">
        <f t="shared" si="80"/>
        <v xml:space="preserve"> </v>
      </c>
      <c r="G1295" s="13" t="s">
        <v>139</v>
      </c>
      <c r="H1295" s="13" t="s">
        <v>3388</v>
      </c>
      <c r="I1295" s="263" t="str">
        <f t="shared" si="81"/>
        <v xml:space="preserve"> </v>
      </c>
      <c r="J1295" s="38" t="str">
        <f>IF(D1295&gt;=('28 Populations and thresholds'!$I$180),"YES"," ")</f>
        <v>YES</v>
      </c>
      <c r="K1295" s="38" t="str">
        <f>IF(J1295="YES"," ",IF(D1295&gt;=('28 Populations and thresholds'!$I$180)*0.25,"YES"))</f>
        <v xml:space="preserve"> </v>
      </c>
      <c r="L1295" s="38" t="b">
        <f>OR('28 Populations and thresholds'!$J$180="CR",'28 Populations and thresholds'!$J$180="EN",'28 Populations and thresholds'!$J$180="VU")</f>
        <v>0</v>
      </c>
      <c r="M1295" s="75">
        <f>D1295/'28 Populations and thresholds'!$H$180</f>
        <v>4.4269999999999997E-2</v>
      </c>
      <c r="N1295" s="263" t="str">
        <f t="shared" si="82"/>
        <v xml:space="preserve"> </v>
      </c>
      <c r="O1295" s="9"/>
      <c r="P1295" s="263" t="str">
        <f t="shared" si="83"/>
        <v xml:space="preserve"> </v>
      </c>
    </row>
    <row r="1296" spans="1:16" x14ac:dyDescent="0.2">
      <c r="A1296" s="143" t="s">
        <v>1314</v>
      </c>
      <c r="B1296" s="9" t="s">
        <v>1686</v>
      </c>
      <c r="C1296" s="4" t="s">
        <v>3446</v>
      </c>
      <c r="D1296" s="41">
        <v>200</v>
      </c>
      <c r="E1296" s="46">
        <v>32157</v>
      </c>
      <c r="F1296" s="263" t="str">
        <f t="shared" si="80"/>
        <v xml:space="preserve"> </v>
      </c>
      <c r="G1296" s="143" t="s">
        <v>21</v>
      </c>
      <c r="H1296" s="143" t="s">
        <v>718</v>
      </c>
      <c r="I1296" s="263" t="str">
        <f t="shared" si="81"/>
        <v xml:space="preserve"> </v>
      </c>
      <c r="J1296" s="38" t="str">
        <f>IF(D1296&gt;=('28 Populations and thresholds'!$I$144),"YES"," ")</f>
        <v>YES</v>
      </c>
      <c r="K1296" s="38" t="str">
        <f>IF(J1296="YES"," ",IF(D1296&gt;=('28 Populations and thresholds'!$I$144)*0.25,"YES"))</f>
        <v xml:space="preserve"> </v>
      </c>
      <c r="L1296" s="38" t="b">
        <f>OR('28 Populations and thresholds'!$J$144="CR",'28 Populations and thresholds'!$J$144="EN",'28 Populations and thresholds'!$J$144="VU")</f>
        <v>0</v>
      </c>
      <c r="M1296" s="75">
        <f>D1296/'28 Populations and thresholds'!$H$144</f>
        <v>0.02</v>
      </c>
      <c r="N1296" s="263" t="str">
        <f t="shared" si="82"/>
        <v xml:space="preserve"> </v>
      </c>
      <c r="O1296" s="9"/>
      <c r="P1296" s="263" t="str">
        <f t="shared" si="83"/>
        <v xml:space="preserve"> </v>
      </c>
    </row>
    <row r="1297" spans="1:21" x14ac:dyDescent="0.2">
      <c r="A1297" s="12" t="s">
        <v>1314</v>
      </c>
      <c r="B1297" s="9" t="s">
        <v>1686</v>
      </c>
      <c r="C1297" s="4" t="s">
        <v>1693</v>
      </c>
      <c r="D1297" s="5">
        <v>122</v>
      </c>
      <c r="E1297" s="1" t="s">
        <v>1598</v>
      </c>
      <c r="F1297" s="263" t="str">
        <f t="shared" si="80"/>
        <v xml:space="preserve"> </v>
      </c>
      <c r="G1297" s="13" t="s">
        <v>139</v>
      </c>
      <c r="I1297" s="263" t="str">
        <f t="shared" si="81"/>
        <v xml:space="preserve"> </v>
      </c>
      <c r="J1297" s="38" t="str">
        <f>IF(D1297&gt;=('28 Populations and thresholds'!$I$50),"YES"," ")</f>
        <v>YES</v>
      </c>
      <c r="K1297" s="38" t="str">
        <f>IF(J1297="YES"," ",IF(D1297&gt;=('28 Populations and thresholds'!$I$50)*0.25,"YES"))</f>
        <v xml:space="preserve"> </v>
      </c>
      <c r="L1297" s="38" t="b">
        <f>OR('28 Populations and thresholds'!$J$50="CR",'28 Populations and thresholds'!$J$50="EN",'28 Populations and thresholds'!$J$50="VU")</f>
        <v>0</v>
      </c>
      <c r="M1297" s="75">
        <f>D1297/'28 Populations and thresholds'!$H$50</f>
        <v>1.2200000000000001E-2</v>
      </c>
      <c r="N1297" s="263" t="str">
        <f t="shared" si="82"/>
        <v xml:space="preserve"> </v>
      </c>
      <c r="P1297" s="263" t="str">
        <f t="shared" si="83"/>
        <v xml:space="preserve"> </v>
      </c>
    </row>
    <row r="1298" spans="1:21" x14ac:dyDescent="0.2">
      <c r="A1298" s="143" t="s">
        <v>1314</v>
      </c>
      <c r="B1298" s="9" t="s">
        <v>1686</v>
      </c>
      <c r="C1298" s="4" t="s">
        <v>3589</v>
      </c>
      <c r="D1298" s="41">
        <v>15680</v>
      </c>
      <c r="E1298" s="47" t="s">
        <v>1327</v>
      </c>
      <c r="F1298" s="263" t="str">
        <f t="shared" si="80"/>
        <v xml:space="preserve"> </v>
      </c>
      <c r="G1298" s="143" t="s">
        <v>15</v>
      </c>
      <c r="H1298" s="143" t="s">
        <v>1315</v>
      </c>
      <c r="I1298" s="263" t="str">
        <f t="shared" si="81"/>
        <v xml:space="preserve"> </v>
      </c>
      <c r="J1298" s="38" t="str">
        <f>IF(D1298&gt;=('28 Populations and thresholds'!$I$84),"YES"," ")</f>
        <v>YES</v>
      </c>
      <c r="K1298" s="38" t="str">
        <f>IF(J1298="YES"," ",IF(D1298&gt;=('28 Populations and thresholds'!$I$84)*0.25,"YES"))</f>
        <v xml:space="preserve"> </v>
      </c>
      <c r="L1298" s="38" t="b">
        <f>OR('28 Populations and thresholds'!$J$84="CR",'28 Populations and thresholds'!$J$84="EN",'28 Populations and thresholds'!$J$84="VU")</f>
        <v>0</v>
      </c>
      <c r="M1298" s="75">
        <f>D1298/'28 Populations and thresholds'!$H$84</f>
        <v>1.5679999999999999E-2</v>
      </c>
      <c r="N1298" s="263" t="str">
        <f t="shared" si="82"/>
        <v xml:space="preserve"> </v>
      </c>
      <c r="O1298" s="9"/>
      <c r="P1298" s="263" t="str">
        <f t="shared" si="83"/>
        <v xml:space="preserve"> </v>
      </c>
    </row>
    <row r="1299" spans="1:21" x14ac:dyDescent="0.2">
      <c r="A1299" s="143" t="s">
        <v>1314</v>
      </c>
      <c r="B1299" s="9" t="s">
        <v>1686</v>
      </c>
      <c r="C1299" s="4" t="s">
        <v>3750</v>
      </c>
      <c r="D1299" s="41">
        <v>520</v>
      </c>
      <c r="E1299" s="46">
        <v>33244</v>
      </c>
      <c r="F1299" s="263" t="str">
        <f t="shared" si="80"/>
        <v xml:space="preserve"> </v>
      </c>
      <c r="G1299" s="143" t="s">
        <v>21</v>
      </c>
      <c r="H1299" s="143" t="s">
        <v>853</v>
      </c>
      <c r="I1299" s="263" t="str">
        <f t="shared" si="81"/>
        <v xml:space="preserve"> </v>
      </c>
      <c r="J1299" s="38" t="str">
        <f>IF(D1299&gt;=('28 Populations and thresholds'!$I$166),"YES"," ")</f>
        <v>YES</v>
      </c>
      <c r="K1299" s="38" t="str">
        <f>IF(J1299="YES"," ",IF(D1299&gt;=('28 Populations and thresholds'!$I$166)*0.25,"YES"))</f>
        <v xml:space="preserve"> </v>
      </c>
      <c r="L1299" s="38" t="b">
        <f>OR('28 Populations and thresholds'!$J$166="CR",'28 Populations and thresholds'!$J$166="EN",'28 Populations and thresholds'!$J$166="VU")</f>
        <v>0</v>
      </c>
      <c r="M1299" s="75">
        <f>D1299/'28 Populations and thresholds'!$H$166</f>
        <v>5.1999999999999995E-4</v>
      </c>
      <c r="N1299" s="263" t="str">
        <f t="shared" si="82"/>
        <v xml:space="preserve"> </v>
      </c>
      <c r="O1299" s="9"/>
      <c r="P1299" s="263" t="str">
        <f t="shared" si="83"/>
        <v xml:space="preserve"> </v>
      </c>
    </row>
    <row r="1300" spans="1:21" x14ac:dyDescent="0.2">
      <c r="A1300" s="143" t="s">
        <v>1314</v>
      </c>
      <c r="B1300" s="9" t="s">
        <v>1686</v>
      </c>
      <c r="C1300" s="4" t="s">
        <v>3470</v>
      </c>
      <c r="D1300" s="41">
        <v>1718</v>
      </c>
      <c r="E1300" s="46">
        <v>34516</v>
      </c>
      <c r="F1300" s="263" t="str">
        <f t="shared" si="80"/>
        <v xml:space="preserve"> </v>
      </c>
      <c r="G1300" s="143" t="s">
        <v>21</v>
      </c>
      <c r="H1300" s="143" t="s">
        <v>821</v>
      </c>
      <c r="I1300" s="263" t="str">
        <f t="shared" si="81"/>
        <v xml:space="preserve"> </v>
      </c>
      <c r="J1300" s="38" t="str">
        <f>IF(D1300&gt;=('28 Populations and thresholds'!$I$181),"YES"," ")</f>
        <v>YES</v>
      </c>
      <c r="K1300" s="38" t="str">
        <f>IF(J1300="YES"," ",IF(D1300&gt;=('28 Populations and thresholds'!$I$181)*0.25,"YES"))</f>
        <v xml:space="preserve"> </v>
      </c>
      <c r="L1300" s="38" t="b">
        <f>OR('28 Populations and thresholds'!$J$181="CR",'28 Populations and thresholds'!$J$181="EN",'28 Populations and thresholds'!$J$181="VU")</f>
        <v>1</v>
      </c>
      <c r="M1300" s="75">
        <f>D1300/'28 Populations and thresholds'!$H$181</f>
        <v>5.3687499999999999E-2</v>
      </c>
      <c r="N1300" s="263" t="str">
        <f t="shared" si="82"/>
        <v xml:space="preserve"> </v>
      </c>
      <c r="O1300" s="9"/>
      <c r="P1300" s="263" t="str">
        <f t="shared" si="83"/>
        <v xml:space="preserve"> </v>
      </c>
    </row>
    <row r="1301" spans="1:21" x14ac:dyDescent="0.2">
      <c r="A1301" s="143" t="s">
        <v>1314</v>
      </c>
      <c r="B1301" s="9" t="s">
        <v>1686</v>
      </c>
      <c r="C1301" s="4" t="s">
        <v>3762</v>
      </c>
      <c r="D1301" s="41">
        <v>1115</v>
      </c>
      <c r="E1301" s="46">
        <v>33563</v>
      </c>
      <c r="F1301" s="263" t="str">
        <f t="shared" si="80"/>
        <v xml:space="preserve"> </v>
      </c>
      <c r="G1301" s="143" t="s">
        <v>21</v>
      </c>
      <c r="H1301" s="143" t="s">
        <v>853</v>
      </c>
      <c r="I1301" s="263" t="str">
        <f t="shared" si="81"/>
        <v xml:space="preserve"> </v>
      </c>
      <c r="J1301" s="38" t="str">
        <f>IF(D1301&gt;=('28 Populations and thresholds'!$I$189),"YES"," ")</f>
        <v>YES</v>
      </c>
      <c r="K1301" s="38" t="str">
        <f>IF(J1301="YES"," ",IF(D1301&gt;=('28 Populations and thresholds'!$I$189)*0.25,"YES"))</f>
        <v xml:space="preserve"> </v>
      </c>
      <c r="L1301" s="38" t="b">
        <f>OR('28 Populations and thresholds'!$J$189="CR",'28 Populations and thresholds'!$J$189="EN",'28 Populations and thresholds'!$J$189="VU")</f>
        <v>0</v>
      </c>
      <c r="M1301" s="75">
        <f>D1301/'28 Populations and thresholds'!$H$189</f>
        <v>1.115E-2</v>
      </c>
      <c r="N1301" s="263" t="str">
        <f t="shared" si="82"/>
        <v xml:space="preserve"> </v>
      </c>
      <c r="P1301" s="263" t="str">
        <f t="shared" si="83"/>
        <v xml:space="preserve"> </v>
      </c>
    </row>
    <row r="1302" spans="1:21" x14ac:dyDescent="0.2">
      <c r="A1302" s="143" t="s">
        <v>1314</v>
      </c>
      <c r="B1302" s="9" t="s">
        <v>1686</v>
      </c>
      <c r="C1302" s="4" t="s">
        <v>3451</v>
      </c>
      <c r="D1302" s="41">
        <v>5295</v>
      </c>
      <c r="E1302" s="46">
        <v>37009</v>
      </c>
      <c r="F1302" s="263" t="str">
        <f t="shared" si="80"/>
        <v xml:space="preserve"> </v>
      </c>
      <c r="G1302" s="143" t="s">
        <v>21</v>
      </c>
      <c r="H1302" s="143" t="s">
        <v>115</v>
      </c>
      <c r="I1302" s="263" t="str">
        <f t="shared" si="81"/>
        <v xml:space="preserve"> </v>
      </c>
      <c r="J1302" s="38" t="str">
        <f>IF(D1302&gt;=('28 Populations and thresholds'!$I$154),"YES"," ")</f>
        <v>YES</v>
      </c>
      <c r="K1302" s="38" t="str">
        <f>IF(J1302="YES"," ",IF(D1302&gt;=('28 Populations and thresholds'!$I$154)*0.25,"YES"))</f>
        <v xml:space="preserve"> </v>
      </c>
      <c r="L1302" s="38" t="b">
        <f>OR('28 Populations and thresholds'!$J$154="CR",'28 Populations and thresholds'!$J$154="EN",'28 Populations and thresholds'!$J$154="VU")</f>
        <v>0</v>
      </c>
      <c r="M1302" s="75">
        <f>D1302/'28 Populations and thresholds'!$H$154</f>
        <v>5.0913461538461539E-2</v>
      </c>
      <c r="N1302" s="263" t="str">
        <f t="shared" si="82"/>
        <v xml:space="preserve"> </v>
      </c>
      <c r="O1302" s="9"/>
      <c r="P1302" s="263" t="str">
        <f t="shared" si="83"/>
        <v xml:space="preserve"> </v>
      </c>
    </row>
    <row r="1303" spans="1:21" x14ac:dyDescent="0.2">
      <c r="A1303" s="143" t="s">
        <v>1314</v>
      </c>
      <c r="B1303" s="9" t="s">
        <v>1686</v>
      </c>
      <c r="C1303" s="4" t="s">
        <v>3449</v>
      </c>
      <c r="D1303" s="41">
        <v>542</v>
      </c>
      <c r="E1303" s="46">
        <v>35065</v>
      </c>
      <c r="F1303" s="263" t="str">
        <f t="shared" si="80"/>
        <v xml:space="preserve"> </v>
      </c>
      <c r="G1303" s="143" t="s">
        <v>21</v>
      </c>
      <c r="H1303" s="143" t="s">
        <v>821</v>
      </c>
      <c r="I1303" s="263" t="str">
        <f t="shared" si="81"/>
        <v xml:space="preserve"> </v>
      </c>
      <c r="J1303" s="38" t="str">
        <f>IF(D1303&gt;=('28 Populations and thresholds'!$I$151),"YES"," ")</f>
        <v>YES</v>
      </c>
      <c r="K1303" s="38" t="str">
        <f>IF(J1303="YES"," ",IF(D1303&gt;=('28 Populations and thresholds'!$I$151)*0.25,"YES"))</f>
        <v xml:space="preserve"> </v>
      </c>
      <c r="L1303" s="38" t="b">
        <f>OR('28 Populations and thresholds'!$J$151="CR",'28 Populations and thresholds'!$J$151="EN",'28 Populations and thresholds'!$J$151="VU")</f>
        <v>0</v>
      </c>
      <c r="M1303" s="75">
        <f>D1303/'28 Populations and thresholds'!$H$151</f>
        <v>5.4200000000000003E-3</v>
      </c>
      <c r="N1303" s="263" t="str">
        <f t="shared" si="82"/>
        <v xml:space="preserve"> </v>
      </c>
      <c r="O1303" s="9"/>
      <c r="P1303" s="263" t="str">
        <f t="shared" si="83"/>
        <v xml:space="preserve"> </v>
      </c>
    </row>
    <row r="1304" spans="1:21" x14ac:dyDescent="0.2">
      <c r="A1304" s="143" t="s">
        <v>1314</v>
      </c>
      <c r="B1304" s="9" t="s">
        <v>1686</v>
      </c>
      <c r="C1304" s="4" t="s">
        <v>3544</v>
      </c>
      <c r="D1304" s="41">
        <v>2892</v>
      </c>
      <c r="E1304" s="47" t="s">
        <v>1325</v>
      </c>
      <c r="F1304" s="263" t="str">
        <f t="shared" si="80"/>
        <v xml:space="preserve"> </v>
      </c>
      <c r="G1304" s="143" t="s">
        <v>15</v>
      </c>
      <c r="H1304" s="143" t="s">
        <v>1315</v>
      </c>
      <c r="I1304" s="263" t="str">
        <f t="shared" si="81"/>
        <v xml:space="preserve"> </v>
      </c>
      <c r="J1304" s="38" t="str">
        <f>IF(D1304&gt;=('28 Populations and thresholds'!$I$70),"YES"," ")</f>
        <v>YES</v>
      </c>
      <c r="K1304" s="38" t="str">
        <f>IF(J1304="YES"," ",IF(D1304&gt;=('28 Populations and thresholds'!$I$70)*0.25,"YES"))</f>
        <v xml:space="preserve"> </v>
      </c>
      <c r="L1304" s="38" t="b">
        <f>OR('28 Populations and thresholds'!$J$70="CR",'28 Populations and thresholds'!$J$70="EN",'28 Populations and thresholds'!$J$70="VU")</f>
        <v>0</v>
      </c>
      <c r="M1304" s="75">
        <f>D1304/'28 Populations and thresholds'!$H$70</f>
        <v>2.8920000000000001E-2</v>
      </c>
      <c r="N1304" s="263" t="str">
        <f t="shared" si="82"/>
        <v xml:space="preserve"> </v>
      </c>
      <c r="O1304" s="9"/>
      <c r="P1304" s="263" t="str">
        <f t="shared" si="83"/>
        <v xml:space="preserve"> </v>
      </c>
    </row>
    <row r="1305" spans="1:21" x14ac:dyDescent="0.2">
      <c r="A1305" s="143" t="s">
        <v>1314</v>
      </c>
      <c r="B1305" s="9" t="s">
        <v>1686</v>
      </c>
      <c r="C1305" s="4" t="s">
        <v>3452</v>
      </c>
      <c r="D1305" s="41">
        <v>4890</v>
      </c>
      <c r="E1305" s="46">
        <v>33526</v>
      </c>
      <c r="F1305" s="263" t="str">
        <f t="shared" si="80"/>
        <v xml:space="preserve"> </v>
      </c>
      <c r="G1305" s="143" t="s">
        <v>21</v>
      </c>
      <c r="H1305" s="143" t="s">
        <v>821</v>
      </c>
      <c r="I1305" s="263" t="str">
        <f t="shared" si="81"/>
        <v xml:space="preserve"> </v>
      </c>
      <c r="J1305" s="38" t="str">
        <f>IF(D1305&gt;=('28 Populations and thresholds'!$I$158),"YES"," ")</f>
        <v>YES</v>
      </c>
      <c r="K1305" s="38" t="str">
        <f>IF(J1305="YES"," ",IF(D1305&gt;=('28 Populations and thresholds'!$I$158)*0.25,"YES"))</f>
        <v xml:space="preserve"> </v>
      </c>
      <c r="L1305" s="38" t="b">
        <f>OR('28 Populations and thresholds'!$J$158="CR",'28 Populations and thresholds'!$J$158="EN",'28 Populations and thresholds'!$J$158="VU")</f>
        <v>0</v>
      </c>
      <c r="M1305" s="75">
        <f>D1305/'28 Populations and thresholds'!$H$158</f>
        <v>4.8899999999999999E-2</v>
      </c>
      <c r="N1305" s="263" t="str">
        <f t="shared" si="82"/>
        <v xml:space="preserve"> </v>
      </c>
      <c r="O1305" s="9"/>
      <c r="P1305" s="263" t="str">
        <f t="shared" si="83"/>
        <v xml:space="preserve"> </v>
      </c>
    </row>
    <row r="1306" spans="1:21" x14ac:dyDescent="0.2">
      <c r="A1306" s="143" t="s">
        <v>1314</v>
      </c>
      <c r="B1306" s="9" t="s">
        <v>1686</v>
      </c>
      <c r="C1306" s="4" t="s">
        <v>3459</v>
      </c>
      <c r="D1306" s="41">
        <v>1787</v>
      </c>
      <c r="E1306" s="46">
        <v>33161</v>
      </c>
      <c r="F1306" s="263" t="str">
        <f t="shared" si="80"/>
        <v xml:space="preserve"> </v>
      </c>
      <c r="G1306" s="143" t="s">
        <v>21</v>
      </c>
      <c r="H1306" s="143" t="s">
        <v>821</v>
      </c>
      <c r="I1306" s="263" t="str">
        <f t="shared" si="81"/>
        <v xml:space="preserve"> </v>
      </c>
      <c r="J1306" s="38" t="str">
        <f>IF(D1306&gt;=(('28 Populations and thresholds'!$I$160)+('28 Populations and thresholds'!$I$163)),"YES"," ")</f>
        <v>YES</v>
      </c>
      <c r="K1306" s="38" t="str">
        <f>IF(J1306="YES"," ",IF(D1306&gt;=(('28 Populations and thresholds'!$I$160)+('28 Populations and thresholds'!$I$163))*0.25,"YES"))</f>
        <v xml:space="preserve"> </v>
      </c>
      <c r="L1306" s="38" t="b">
        <f>OR('28 Populations and thresholds'!$J$160="CR",'28 Populations and thresholds'!$J$160="EN",'28 Populations and thresholds'!$J$160="VU")</f>
        <v>0</v>
      </c>
      <c r="M1306" s="75">
        <f>D1306/(('28 Populations and thresholds'!$H$160)+('28 Populations and thresholds'!$H$163))</f>
        <v>4.6415584415584417E-2</v>
      </c>
      <c r="N1306" s="263" t="str">
        <f t="shared" si="82"/>
        <v xml:space="preserve"> </v>
      </c>
      <c r="O1306" s="121" t="s">
        <v>4563</v>
      </c>
      <c r="P1306" s="263" t="str">
        <f t="shared" si="83"/>
        <v xml:space="preserve"> </v>
      </c>
    </row>
    <row r="1307" spans="1:21" x14ac:dyDescent="0.2">
      <c r="A1307" s="143" t="s">
        <v>1314</v>
      </c>
      <c r="B1307" s="9" t="s">
        <v>1686</v>
      </c>
      <c r="C1307" s="4" t="s">
        <v>3748</v>
      </c>
      <c r="D1307" s="41">
        <v>4658</v>
      </c>
      <c r="E1307" s="46">
        <v>33161</v>
      </c>
      <c r="F1307" s="263" t="str">
        <f t="shared" si="80"/>
        <v xml:space="preserve"> </v>
      </c>
      <c r="G1307" s="143" t="s">
        <v>21</v>
      </c>
      <c r="H1307" s="143" t="s">
        <v>821</v>
      </c>
      <c r="I1307" s="263" t="str">
        <f t="shared" si="81"/>
        <v xml:space="preserve"> </v>
      </c>
      <c r="J1307" s="38" t="str">
        <f>IF(D1307&gt;=('28 Populations and thresholds'!$I$156),"YES"," ")</f>
        <v>YES</v>
      </c>
      <c r="K1307" s="38" t="str">
        <f>IF(J1307="YES"," ",IF(D1307&gt;=('28 Populations and thresholds'!$I$156)*0.25,"YES"))</f>
        <v xml:space="preserve"> </v>
      </c>
      <c r="L1307" s="38" t="b">
        <f>OR('28 Populations and thresholds'!$J$156="CR",'28 Populations and thresholds'!$J$156="EN",'28 Populations and thresholds'!$J$156="VU")</f>
        <v>0</v>
      </c>
      <c r="M1307" s="75">
        <f>D1307/'28 Populations and thresholds'!$H$156</f>
        <v>0.18632000000000001</v>
      </c>
      <c r="N1307" s="263" t="str">
        <f t="shared" si="82"/>
        <v xml:space="preserve"> </v>
      </c>
      <c r="O1307" s="9"/>
      <c r="P1307" s="263" t="str">
        <f t="shared" si="83"/>
        <v xml:space="preserve"> </v>
      </c>
    </row>
    <row r="1308" spans="1:21" x14ac:dyDescent="0.2">
      <c r="A1308" s="143" t="s">
        <v>1314</v>
      </c>
      <c r="B1308" s="9" t="s">
        <v>1686</v>
      </c>
      <c r="C1308" s="4" t="s">
        <v>3772</v>
      </c>
      <c r="D1308" s="41">
        <v>1167</v>
      </c>
      <c r="E1308" s="46">
        <v>33161</v>
      </c>
      <c r="F1308" s="263" t="str">
        <f t="shared" si="80"/>
        <v xml:space="preserve"> </v>
      </c>
      <c r="G1308" s="143" t="s">
        <v>21</v>
      </c>
      <c r="H1308" s="143" t="s">
        <v>821</v>
      </c>
      <c r="I1308" s="263" t="str">
        <f t="shared" si="81"/>
        <v xml:space="preserve"> </v>
      </c>
      <c r="J1308" s="38" t="str">
        <f>IF(D1308&gt;=('28 Populations and thresholds'!$I$201),"YES"," ")</f>
        <v>YES</v>
      </c>
      <c r="K1308" s="38" t="str">
        <f>IF(J1308="YES"," ",IF(D1308&gt;=('28 Populations and thresholds'!$I$201)*0.25,"YES"))</f>
        <v xml:space="preserve"> </v>
      </c>
      <c r="L1308" s="38" t="b">
        <f>OR('28 Populations and thresholds'!$J$201="CR",'28 Populations and thresholds'!$J$201="EN",'28 Populations and thresholds'!$J$201="VU")</f>
        <v>0</v>
      </c>
      <c r="M1308" s="75">
        <f>D1308/'28 Populations and thresholds'!$H$201</f>
        <v>4.6679999999999999E-2</v>
      </c>
      <c r="N1308" s="263" t="str">
        <f t="shared" si="82"/>
        <v xml:space="preserve"> </v>
      </c>
      <c r="O1308" s="9"/>
      <c r="P1308" s="263" t="str">
        <f t="shared" si="83"/>
        <v xml:space="preserve"> </v>
      </c>
    </row>
    <row r="1309" spans="1:21" x14ac:dyDescent="0.2">
      <c r="A1309" s="143" t="s">
        <v>1314</v>
      </c>
      <c r="B1309" s="9" t="s">
        <v>1686</v>
      </c>
      <c r="C1309" s="111" t="s">
        <v>3603</v>
      </c>
      <c r="D1309" s="41">
        <v>30100</v>
      </c>
      <c r="E1309" s="47" t="s">
        <v>1333</v>
      </c>
      <c r="F1309" s="263" t="str">
        <f t="shared" si="80"/>
        <v xml:space="preserve"> </v>
      </c>
      <c r="G1309" s="143" t="s">
        <v>15</v>
      </c>
      <c r="H1309" s="143" t="s">
        <v>1315</v>
      </c>
      <c r="I1309" s="263" t="str">
        <f t="shared" si="81"/>
        <v xml:space="preserve"> </v>
      </c>
      <c r="J1309" s="38" t="str">
        <f>IF(D1309&gt;=('28 Populations and thresholds'!$I$89),"YES"," ")</f>
        <v>YES</v>
      </c>
      <c r="K1309" s="38" t="str">
        <f>IF(J1309="YES"," ",IF(D1309&gt;=('28 Populations and thresholds'!$I$89)*0.25,"YES"))</f>
        <v xml:space="preserve"> </v>
      </c>
      <c r="L1309" s="38" t="b">
        <f>OR('28 Populations and thresholds'!$J$89="CR",'28 Populations and thresholds'!$J$89="EN",'28 Populations and thresholds'!$J$89="VU")</f>
        <v>0</v>
      </c>
      <c r="M1309" s="75">
        <f>D1309/'28 Populations and thresholds'!$H$89</f>
        <v>2.0066666666666667E-2</v>
      </c>
      <c r="N1309" s="263" t="str">
        <f t="shared" si="82"/>
        <v xml:space="preserve"> </v>
      </c>
      <c r="O1309" s="9"/>
      <c r="P1309" s="263" t="str">
        <f t="shared" si="83"/>
        <v xml:space="preserve"> </v>
      </c>
    </row>
    <row r="1310" spans="1:21" x14ac:dyDescent="0.2">
      <c r="A1310" s="143" t="s">
        <v>1314</v>
      </c>
      <c r="B1310" s="9" t="s">
        <v>1686</v>
      </c>
      <c r="C1310" s="115" t="s">
        <v>3733</v>
      </c>
      <c r="D1310" s="41">
        <v>1744</v>
      </c>
      <c r="E1310" s="47" t="s">
        <v>1333</v>
      </c>
      <c r="F1310" s="263" t="str">
        <f t="shared" si="80"/>
        <v xml:space="preserve"> </v>
      </c>
      <c r="G1310" s="143" t="s">
        <v>15</v>
      </c>
      <c r="H1310" s="143" t="s">
        <v>1315</v>
      </c>
      <c r="I1310" s="263" t="str">
        <f t="shared" si="81"/>
        <v xml:space="preserve"> </v>
      </c>
      <c r="J1310" s="38" t="str">
        <f>IF(D1310&gt;=('28 Populations and thresholds'!$I$81),"YES"," ")</f>
        <v>YES</v>
      </c>
      <c r="K1310" s="38" t="str">
        <f>IF(J1310="YES"," ",IF(D1310&gt;=('28 Populations and thresholds'!$I$81)*0.25,"YES"))</f>
        <v xml:space="preserve"> </v>
      </c>
      <c r="L1310" s="38" t="b">
        <f>OR('28 Populations and thresholds'!$J$81="CR",'28 Populations and thresholds'!$J$81="EN",'28 Populations and thresholds'!$J$81="VU")</f>
        <v>0</v>
      </c>
      <c r="M1310" s="75">
        <f>D1310/'28 Populations and thresholds'!$H$81</f>
        <v>8.72E-2</v>
      </c>
      <c r="N1310" s="263" t="str">
        <f t="shared" si="82"/>
        <v xml:space="preserve"> </v>
      </c>
      <c r="P1310" s="263" t="str">
        <f t="shared" si="83"/>
        <v xml:space="preserve"> </v>
      </c>
    </row>
    <row r="1311" spans="1:21" x14ac:dyDescent="0.2">
      <c r="A1311" s="143" t="s">
        <v>1314</v>
      </c>
      <c r="B1311" s="9" t="s">
        <v>1686</v>
      </c>
      <c r="C1311" s="4" t="s">
        <v>3760</v>
      </c>
      <c r="D1311" s="41">
        <v>9026</v>
      </c>
      <c r="E1311" s="46">
        <v>37009</v>
      </c>
      <c r="F1311" s="263" t="str">
        <f t="shared" si="80"/>
        <v xml:space="preserve"> </v>
      </c>
      <c r="G1311" s="143" t="s">
        <v>21</v>
      </c>
      <c r="H1311" s="143" t="s">
        <v>115</v>
      </c>
      <c r="I1311" s="263" t="str">
        <f t="shared" si="81"/>
        <v xml:space="preserve"> </v>
      </c>
      <c r="J1311" s="38" t="str">
        <f>IF(D1311&gt;=('28 Populations and thresholds'!$I$186),"YES"," ")</f>
        <v>YES</v>
      </c>
      <c r="K1311" s="38" t="str">
        <f>IF(J1311="YES"," ",IF(D1311&gt;=('28 Populations and thresholds'!$I$186)*0.25,"YES"))</f>
        <v xml:space="preserve"> </v>
      </c>
      <c r="L1311" s="38" t="b">
        <f>OR('28 Populations and thresholds'!$J$186="CR",'28 Populations and thresholds'!$J$186="EN",'28 Populations and thresholds'!$J$186="VU")</f>
        <v>0</v>
      </c>
      <c r="M1311" s="75">
        <f>D1311/'28 Populations and thresholds'!$H$186</f>
        <v>9.0259999999999993E-3</v>
      </c>
      <c r="N1311" s="263" t="str">
        <f t="shared" si="82"/>
        <v xml:space="preserve"> </v>
      </c>
      <c r="P1311" s="263" t="str">
        <f t="shared" si="83"/>
        <v xml:space="preserve"> </v>
      </c>
    </row>
    <row r="1312" spans="1:21" x14ac:dyDescent="0.2">
      <c r="A1312" s="12" t="s">
        <v>1314</v>
      </c>
      <c r="B1312" s="9" t="s">
        <v>1686</v>
      </c>
      <c r="C1312" s="4" t="s">
        <v>3778</v>
      </c>
      <c r="D1312" s="5">
        <v>1152</v>
      </c>
      <c r="E1312" s="1" t="s">
        <v>74</v>
      </c>
      <c r="F1312" s="263" t="str">
        <f t="shared" si="80"/>
        <v xml:space="preserve"> </v>
      </c>
      <c r="G1312" s="13" t="s">
        <v>139</v>
      </c>
      <c r="I1312" s="263" t="str">
        <f t="shared" si="81"/>
        <v xml:space="preserve"> </v>
      </c>
      <c r="J1312" s="38" t="str">
        <f>IF(D1312&gt;=('28 Populations and thresholds'!$I$213),"YES"," ")</f>
        <v>YES</v>
      </c>
      <c r="K1312" s="38" t="str">
        <f>IF(J1312="YES"," ",IF(D1312&gt;=('28 Populations and thresholds'!$I$213)*0.25,"YES"))</f>
        <v xml:space="preserve"> </v>
      </c>
      <c r="L1312" s="38" t="b">
        <f>OR('28 Populations and thresholds'!$J$213="CR",'28 Populations and thresholds'!$J$213="EN",'28 Populations and thresholds'!$J$213="VU")</f>
        <v>0</v>
      </c>
      <c r="M1312" s="75">
        <f>D1312/'28 Populations and thresholds'!$H$213</f>
        <v>1.1520000000000001E-2</v>
      </c>
      <c r="N1312" s="263" t="str">
        <f t="shared" si="82"/>
        <v xml:space="preserve"> </v>
      </c>
      <c r="P1312" s="263" t="str">
        <f t="shared" si="83"/>
        <v xml:space="preserve"> </v>
      </c>
      <c r="Q1312" s="4"/>
      <c r="R1312" s="4"/>
      <c r="S1312" s="4"/>
      <c r="T1312" s="4"/>
      <c r="U1312" s="4"/>
    </row>
    <row r="1313" spans="1:21" x14ac:dyDescent="0.2">
      <c r="A1313" s="143" t="s">
        <v>1314</v>
      </c>
      <c r="B1313" s="9" t="s">
        <v>1686</v>
      </c>
      <c r="C1313" s="4" t="s">
        <v>3744</v>
      </c>
      <c r="D1313" s="41">
        <v>1202</v>
      </c>
      <c r="E1313" s="46">
        <v>32881</v>
      </c>
      <c r="F1313" s="263" t="str">
        <f t="shared" si="80"/>
        <v xml:space="preserve"> </v>
      </c>
      <c r="G1313" s="143" t="s">
        <v>21</v>
      </c>
      <c r="H1313" s="143" t="s">
        <v>853</v>
      </c>
      <c r="I1313" s="263" t="str">
        <f t="shared" si="81"/>
        <v xml:space="preserve"> </v>
      </c>
      <c r="J1313" s="38" t="str">
        <f>IF(D1313&gt;=('28 Populations and thresholds'!$I$150),"YES"," ")</f>
        <v>YES</v>
      </c>
      <c r="K1313" s="38" t="str">
        <f>IF(J1313="YES"," ",IF(D1313&gt;=('28 Populations and thresholds'!$I$150)*0.25,"YES"))</f>
        <v xml:space="preserve"> </v>
      </c>
      <c r="L1313" s="38" t="b">
        <f>OR('28 Populations and thresholds'!$J$150="CR",'28 Populations and thresholds'!$J$150="EN",'28 Populations and thresholds'!$J$150="VU")</f>
        <v>0</v>
      </c>
      <c r="M1313" s="75">
        <f>D1313/'28 Populations and thresholds'!$H$150</f>
        <v>1.2019999999999999E-3</v>
      </c>
      <c r="N1313" s="263" t="str">
        <f t="shared" si="82"/>
        <v xml:space="preserve"> </v>
      </c>
      <c r="O1313" s="9"/>
      <c r="P1313" s="263" t="str">
        <f t="shared" si="83"/>
        <v xml:space="preserve"> </v>
      </c>
    </row>
    <row r="1314" spans="1:21" x14ac:dyDescent="0.2">
      <c r="A1314" s="143" t="s">
        <v>1314</v>
      </c>
      <c r="B1314" s="9" t="s">
        <v>1686</v>
      </c>
      <c r="C1314" s="4" t="s">
        <v>3607</v>
      </c>
      <c r="D1314" s="41">
        <v>18770</v>
      </c>
      <c r="E1314" s="47" t="s">
        <v>1327</v>
      </c>
      <c r="F1314" s="263" t="str">
        <f t="shared" si="80"/>
        <v xml:space="preserve"> </v>
      </c>
      <c r="G1314" s="143" t="s">
        <v>15</v>
      </c>
      <c r="H1314" s="143" t="s">
        <v>1315</v>
      </c>
      <c r="I1314" s="263" t="str">
        <f t="shared" si="81"/>
        <v xml:space="preserve"> </v>
      </c>
      <c r="J1314" s="38" t="str">
        <f>IF(D1314&gt;=('28 Populations and thresholds'!$I$92),"YES"," ")</f>
        <v>YES</v>
      </c>
      <c r="K1314" s="38" t="str">
        <f>IF(J1314="YES"," ",IF(D1314&gt;=('28 Populations and thresholds'!$I$92)*0.25,"YES"))</f>
        <v xml:space="preserve"> </v>
      </c>
      <c r="L1314" s="38" t="b">
        <f>OR('28 Populations and thresholds'!$J$92="CR",'28 Populations and thresholds'!$J$92="EN",'28 Populations and thresholds'!$J$92="VU")</f>
        <v>0</v>
      </c>
      <c r="M1314" s="75">
        <f>D1314/'28 Populations and thresholds'!$H$92</f>
        <v>6.2566666666666673E-2</v>
      </c>
      <c r="N1314" s="263" t="str">
        <f t="shared" si="82"/>
        <v xml:space="preserve"> </v>
      </c>
      <c r="O1314" s="9"/>
      <c r="P1314" s="263" t="str">
        <f t="shared" si="83"/>
        <v xml:space="preserve"> </v>
      </c>
    </row>
    <row r="1315" spans="1:21" x14ac:dyDescent="0.2">
      <c r="A1315" s="143" t="s">
        <v>1314</v>
      </c>
      <c r="B1315" s="9" t="s">
        <v>1686</v>
      </c>
      <c r="C1315" s="4" t="s">
        <v>3616</v>
      </c>
      <c r="D1315" s="41">
        <v>14326</v>
      </c>
      <c r="E1315" s="47" t="s">
        <v>1327</v>
      </c>
      <c r="F1315" s="263" t="str">
        <f t="shared" si="80"/>
        <v xml:space="preserve"> </v>
      </c>
      <c r="G1315" s="143" t="s">
        <v>15</v>
      </c>
      <c r="H1315" s="143" t="s">
        <v>1315</v>
      </c>
      <c r="I1315" s="263" t="str">
        <f t="shared" si="81"/>
        <v xml:space="preserve"> </v>
      </c>
      <c r="J1315" s="38" t="str">
        <f>IF(D1315&gt;=('28 Populations and thresholds'!$I$94),"YES"," ")</f>
        <v>YES</v>
      </c>
      <c r="K1315" s="38" t="str">
        <f>IF(J1315="YES"," ",IF(D1315&gt;=('28 Populations and thresholds'!$I$94)*0.25,"YES"))</f>
        <v xml:space="preserve"> </v>
      </c>
      <c r="L1315" s="38" t="b">
        <f>OR('28 Populations and thresholds'!$J$94="CR",'28 Populations and thresholds'!$J$94="EN",'28 Populations and thresholds'!$J$94="VU")</f>
        <v>0</v>
      </c>
      <c r="M1315" s="75">
        <f>D1315/'28 Populations and thresholds'!$H$94</f>
        <v>2.8652E-2</v>
      </c>
      <c r="N1315" s="263" t="str">
        <f t="shared" si="82"/>
        <v xml:space="preserve"> </v>
      </c>
      <c r="P1315" s="263" t="str">
        <f t="shared" si="83"/>
        <v xml:space="preserve"> </v>
      </c>
    </row>
    <row r="1316" spans="1:21" x14ac:dyDescent="0.2">
      <c r="A1316" s="143" t="s">
        <v>1314</v>
      </c>
      <c r="B1316" s="9" t="s">
        <v>1686</v>
      </c>
      <c r="C1316" s="4" t="s">
        <v>3462</v>
      </c>
      <c r="D1316" s="41">
        <v>1717</v>
      </c>
      <c r="E1316" s="46">
        <v>32978</v>
      </c>
      <c r="F1316" s="263" t="str">
        <f t="shared" si="80"/>
        <v xml:space="preserve"> </v>
      </c>
      <c r="G1316" s="143" t="s">
        <v>21</v>
      </c>
      <c r="H1316" s="143" t="s">
        <v>821</v>
      </c>
      <c r="I1316" s="263" t="str">
        <f t="shared" si="81"/>
        <v xml:space="preserve"> </v>
      </c>
      <c r="J1316" s="38" t="str">
        <f>IF(D1316&gt;=('28 Populations and thresholds'!$I$165),"YES"," ")</f>
        <v>YES</v>
      </c>
      <c r="K1316" s="38" t="str">
        <f>IF(J1316="YES"," ",IF(D1316&gt;=('28 Populations and thresholds'!$I$165)*0.25,"YES"))</f>
        <v xml:space="preserve"> </v>
      </c>
      <c r="L1316" s="38" t="b">
        <f>OR('28 Populations and thresholds'!$J$165="CR",'28 Populations and thresholds'!$J$165="EN",'28 Populations and thresholds'!$J$165="VU")</f>
        <v>0</v>
      </c>
      <c r="M1316" s="75">
        <f>D1316/'28 Populations and thresholds'!$H$165</f>
        <v>1.107741935483871E-2</v>
      </c>
      <c r="N1316" s="263" t="str">
        <f t="shared" si="82"/>
        <v xml:space="preserve"> </v>
      </c>
      <c r="P1316" s="263" t="str">
        <f t="shared" si="83"/>
        <v xml:space="preserve"> </v>
      </c>
      <c r="Q1316" s="4"/>
      <c r="R1316" s="4"/>
      <c r="S1316" s="4"/>
      <c r="T1316" s="4"/>
    </row>
    <row r="1317" spans="1:21" x14ac:dyDescent="0.2">
      <c r="A1317" s="12" t="s">
        <v>1314</v>
      </c>
      <c r="B1317" s="9" t="s">
        <v>1686</v>
      </c>
      <c r="C1317" s="111" t="s">
        <v>3723</v>
      </c>
      <c r="D1317" s="5">
        <v>269</v>
      </c>
      <c r="E1317" s="1" t="s">
        <v>79</v>
      </c>
      <c r="F1317" s="263" t="str">
        <f t="shared" si="80"/>
        <v xml:space="preserve"> </v>
      </c>
      <c r="G1317" s="13" t="s">
        <v>139</v>
      </c>
      <c r="I1317" s="263" t="str">
        <f t="shared" si="81"/>
        <v xml:space="preserve"> </v>
      </c>
      <c r="J1317" s="38" t="str">
        <f>IF(D1317&gt;=('28 Populations and thresholds'!$I$45),"YES"," ")</f>
        <v>YES</v>
      </c>
      <c r="K1317" s="38" t="str">
        <f>IF(J1317="YES"," ",IF(D1317&gt;=('28 Populations and thresholds'!$I$45)*0.25,"YES"))</f>
        <v xml:space="preserve"> </v>
      </c>
      <c r="L1317" s="38" t="b">
        <f>OR('28 Populations and thresholds'!$J$45="CR",'28 Populations and thresholds'!$J$45="EN",'28 Populations and thresholds'!$J$45="VU")</f>
        <v>1</v>
      </c>
      <c r="M1317" s="75">
        <f>D1317/'28 Populations and thresholds'!$H$45</f>
        <v>8.9666666666666672E-2</v>
      </c>
      <c r="N1317" s="263" t="str">
        <f t="shared" si="82"/>
        <v xml:space="preserve"> </v>
      </c>
      <c r="P1317" s="263" t="str">
        <f t="shared" si="83"/>
        <v xml:space="preserve"> </v>
      </c>
      <c r="Q1317" s="4"/>
      <c r="R1317" s="4"/>
      <c r="S1317" s="4"/>
      <c r="T1317" s="4"/>
      <c r="U1317" s="4"/>
    </row>
    <row r="1318" spans="1:21" x14ac:dyDescent="0.2">
      <c r="A1318" s="143" t="s">
        <v>1314</v>
      </c>
      <c r="B1318" s="9" t="s">
        <v>1686</v>
      </c>
      <c r="C1318" s="4" t="s">
        <v>3448</v>
      </c>
      <c r="D1318" s="41">
        <v>1498</v>
      </c>
      <c r="E1318" s="46">
        <v>33563</v>
      </c>
      <c r="F1318" s="263" t="str">
        <f t="shared" si="80"/>
        <v xml:space="preserve"> </v>
      </c>
      <c r="G1318" s="143" t="s">
        <v>21</v>
      </c>
      <c r="H1318" s="143" t="s">
        <v>853</v>
      </c>
      <c r="I1318" s="263" t="str">
        <f t="shared" si="81"/>
        <v xml:space="preserve"> </v>
      </c>
      <c r="J1318" s="38" t="str">
        <f>IF(D1318&gt;=('28 Populations and thresholds'!$I$147),"YES"," ")</f>
        <v>YES</v>
      </c>
      <c r="K1318" s="38" t="str">
        <f>IF(J1318="YES"," ",IF(D1318&gt;=('28 Populations and thresholds'!$I$147)*0.25,"YES"))</f>
        <v xml:space="preserve"> </v>
      </c>
      <c r="L1318" s="38" t="b">
        <f>OR('28 Populations and thresholds'!$J$147="CR",'28 Populations and thresholds'!$J$147="EN",'28 Populations and thresholds'!$J$147="VU")</f>
        <v>0</v>
      </c>
      <c r="M1318" s="75">
        <f>D1318/'28 Populations and thresholds'!$H$147</f>
        <v>1.498E-2</v>
      </c>
      <c r="N1318" s="263" t="str">
        <f t="shared" si="82"/>
        <v xml:space="preserve"> </v>
      </c>
      <c r="O1318" s="9"/>
      <c r="P1318" s="263" t="str">
        <f t="shared" si="83"/>
        <v xml:space="preserve"> </v>
      </c>
    </row>
    <row r="1319" spans="1:21" x14ac:dyDescent="0.2">
      <c r="A1319" s="143" t="s">
        <v>1314</v>
      </c>
      <c r="B1319" s="9" t="s">
        <v>1686</v>
      </c>
      <c r="C1319" s="4" t="s">
        <v>3753</v>
      </c>
      <c r="D1319" s="41">
        <v>1114</v>
      </c>
      <c r="E1319" s="46">
        <v>32881</v>
      </c>
      <c r="F1319" s="263" t="str">
        <f t="shared" si="80"/>
        <v xml:space="preserve"> </v>
      </c>
      <c r="G1319" s="143" t="s">
        <v>21</v>
      </c>
      <c r="H1319" s="143" t="s">
        <v>853</v>
      </c>
      <c r="I1319" s="263" t="str">
        <f t="shared" si="81"/>
        <v xml:space="preserve"> </v>
      </c>
      <c r="J1319" s="38" t="str">
        <f>IF(D1319&gt;=('28 Populations and thresholds'!$I$171),"YES"," ")</f>
        <v>YES</v>
      </c>
      <c r="K1319" s="38" t="str">
        <f>IF(J1319="YES"," ",IF(D1319&gt;=('28 Populations and thresholds'!$I$171)*0.25,"YES"))</f>
        <v xml:space="preserve"> </v>
      </c>
      <c r="L1319" s="38" t="b">
        <f>OR('28 Populations and thresholds'!$J$171="CR",'28 Populations and thresholds'!$J$171="EN",'28 Populations and thresholds'!$J$171="VU")</f>
        <v>0</v>
      </c>
      <c r="M1319" s="75">
        <f>D1319/'28 Populations and thresholds'!$H$171</f>
        <v>1.114E-3</v>
      </c>
      <c r="N1319" s="263" t="str">
        <f t="shared" si="82"/>
        <v xml:space="preserve"> </v>
      </c>
      <c r="P1319" s="263" t="str">
        <f t="shared" si="83"/>
        <v xml:space="preserve"> </v>
      </c>
    </row>
    <row r="1320" spans="1:21" x14ac:dyDescent="0.2">
      <c r="A1320" s="143" t="s">
        <v>1314</v>
      </c>
      <c r="B1320" s="9" t="s">
        <v>1686</v>
      </c>
      <c r="C1320" s="40" t="s">
        <v>3799</v>
      </c>
      <c r="D1320" s="41">
        <v>3169</v>
      </c>
      <c r="E1320" s="43"/>
      <c r="F1320" s="263" t="str">
        <f t="shared" si="80"/>
        <v xml:space="preserve"> </v>
      </c>
      <c r="G1320" s="143" t="s">
        <v>21</v>
      </c>
      <c r="H1320" s="143" t="s">
        <v>82</v>
      </c>
      <c r="I1320" s="263" t="str">
        <f t="shared" si="81"/>
        <v xml:space="preserve"> </v>
      </c>
      <c r="J1320" s="38" t="str">
        <f>IF(D1320&gt;=(('28 Populations and thresholds'!$I$196)+('28 Populations and thresholds'!$I$197)),"YES"," ")</f>
        <v>YES</v>
      </c>
      <c r="K1320" s="38" t="str">
        <f>IF(J1320="YES"," ",IF(D1320&gt;=(('28 Populations and thresholds'!$I$196)+('28 Populations and thresholds'!$I$197))*0.25,"YES"))</f>
        <v xml:space="preserve"> </v>
      </c>
      <c r="L1320" s="38" t="b">
        <f>OR('28 Populations and thresholds'!$J$197="CR",'28 Populations and thresholds'!$J$197="EN",'28 Populations and thresholds'!$J$197="VU")</f>
        <v>0</v>
      </c>
      <c r="M1320" s="75">
        <f>D1320/(('28 Populations and thresholds'!$H$196)+('28 Populations and thresholds'!$H$197))</f>
        <v>2.5975409836065572E-2</v>
      </c>
      <c r="N1320" s="263" t="str">
        <f t="shared" si="82"/>
        <v xml:space="preserve"> </v>
      </c>
      <c r="O1320" s="12" t="s">
        <v>4568</v>
      </c>
      <c r="P1320" s="263" t="str">
        <f t="shared" si="83"/>
        <v xml:space="preserve"> </v>
      </c>
    </row>
    <row r="1321" spans="1:21" x14ac:dyDescent="0.2">
      <c r="A1321" s="12" t="s">
        <v>1314</v>
      </c>
      <c r="B1321" s="4" t="s">
        <v>1686</v>
      </c>
      <c r="C1321" s="4" t="s">
        <v>3398</v>
      </c>
      <c r="D1321" s="105">
        <v>1128</v>
      </c>
      <c r="E1321" s="106">
        <v>2000</v>
      </c>
      <c r="F1321" s="263" t="str">
        <f t="shared" si="80"/>
        <v xml:space="preserve"> </v>
      </c>
      <c r="G1321" s="12" t="s">
        <v>139</v>
      </c>
      <c r="H1321" s="12" t="s">
        <v>3388</v>
      </c>
      <c r="I1321" s="263" t="str">
        <f t="shared" si="81"/>
        <v xml:space="preserve"> </v>
      </c>
      <c r="J1321" s="38" t="str">
        <f>IF(D1321&gt;=('28 Populations and thresholds'!$I$123),"YES"," ")</f>
        <v>YES</v>
      </c>
      <c r="K1321" s="38" t="str">
        <f>IF(J1321="YES"," ",IF(D1321&gt;=('28 Populations and thresholds'!$I$123)*0.25,"YES"))</f>
        <v xml:space="preserve"> </v>
      </c>
      <c r="L1321" s="38" t="b">
        <f>OR('28 Populations and thresholds'!$J$123="CR",'28 Populations and thresholds'!$J$123="EN",'28 Populations and thresholds'!$J$123="VU")</f>
        <v>1</v>
      </c>
      <c r="M1321" s="346">
        <v>1</v>
      </c>
      <c r="N1321" s="263" t="str">
        <f t="shared" si="82"/>
        <v xml:space="preserve"> </v>
      </c>
      <c r="O1321" s="120"/>
      <c r="P1321" s="263" t="str">
        <f t="shared" si="83"/>
        <v xml:space="preserve"> </v>
      </c>
    </row>
    <row r="1322" spans="1:21" x14ac:dyDescent="0.2">
      <c r="A1322" s="143" t="s">
        <v>1314</v>
      </c>
      <c r="B1322" s="9" t="s">
        <v>1686</v>
      </c>
      <c r="C1322" s="4" t="s">
        <v>3770</v>
      </c>
      <c r="D1322" s="41">
        <v>10073</v>
      </c>
      <c r="E1322" s="46">
        <v>37009</v>
      </c>
      <c r="F1322" s="263" t="str">
        <f t="shared" si="80"/>
        <v xml:space="preserve"> </v>
      </c>
      <c r="G1322" s="143" t="s">
        <v>21</v>
      </c>
      <c r="H1322" s="143" t="s">
        <v>115</v>
      </c>
      <c r="I1322" s="263" t="str">
        <f t="shared" si="81"/>
        <v xml:space="preserve"> </v>
      </c>
      <c r="J1322" s="38" t="str">
        <f>IF(D1322&gt;=('28 Populations and thresholds'!$I$199),"YES"," ")</f>
        <v>YES</v>
      </c>
      <c r="K1322" s="38" t="str">
        <f>IF(J1322="YES"," ",IF(D1322&gt;=('28 Populations and thresholds'!$I$199)*0.25,"YES"))</f>
        <v xml:space="preserve"> </v>
      </c>
      <c r="L1322" s="38" t="b">
        <f>OR('28 Populations and thresholds'!$J$199="CR",'28 Populations and thresholds'!$J$199="EN",'28 Populations and thresholds'!$J$199="VU")</f>
        <v>0</v>
      </c>
      <c r="M1322" s="75">
        <f>D1322/'28 Populations and thresholds'!$H$199</f>
        <v>3.1977777777777779E-2</v>
      </c>
      <c r="N1322" s="263" t="str">
        <f t="shared" si="82"/>
        <v xml:space="preserve"> </v>
      </c>
      <c r="O1322" s="9"/>
      <c r="P1322" s="263" t="str">
        <f t="shared" si="83"/>
        <v xml:space="preserve"> </v>
      </c>
    </row>
    <row r="1323" spans="1:21" x14ac:dyDescent="0.2">
      <c r="A1323" s="12" t="s">
        <v>1314</v>
      </c>
      <c r="B1323" s="9" t="s">
        <v>1686</v>
      </c>
      <c r="C1323" s="4" t="s">
        <v>1753</v>
      </c>
      <c r="D1323" s="5">
        <v>438</v>
      </c>
      <c r="E1323" s="1" t="s">
        <v>32</v>
      </c>
      <c r="F1323" s="263" t="str">
        <f t="shared" si="80"/>
        <v xml:space="preserve"> </v>
      </c>
      <c r="G1323" s="13" t="s">
        <v>139</v>
      </c>
      <c r="I1323" s="263" t="str">
        <f t="shared" si="81"/>
        <v xml:space="preserve"> </v>
      </c>
      <c r="J1323" s="38" t="str">
        <f>IF(D1323&gt;=('28 Populations and thresholds'!$I$222),"YES"," ")</f>
        <v>YES</v>
      </c>
      <c r="K1323" s="38" t="str">
        <f>IF(J1323="YES"," ",IF(D1323&gt;=('28 Populations and thresholds'!$I$222)*0.25,"YES"))</f>
        <v xml:space="preserve"> </v>
      </c>
      <c r="L1323" s="38" t="b">
        <f>OR('28 Populations and thresholds'!$J$222="CR",'28 Populations and thresholds'!$J$222="EN",'28 Populations and thresholds'!$J$222="VU")</f>
        <v>1</v>
      </c>
      <c r="M1323" s="75">
        <f>D1323/'28 Populations and thresholds'!$H$222</f>
        <v>3.6499999999999998E-2</v>
      </c>
      <c r="N1323" s="263" t="str">
        <f t="shared" si="82"/>
        <v xml:space="preserve"> </v>
      </c>
      <c r="P1323" s="263" t="str">
        <f t="shared" si="83"/>
        <v xml:space="preserve"> </v>
      </c>
    </row>
    <row r="1324" spans="1:21" x14ac:dyDescent="0.2">
      <c r="A1324" s="143" t="s">
        <v>1314</v>
      </c>
      <c r="B1324" s="9" t="s">
        <v>1686</v>
      </c>
      <c r="C1324" s="4" t="s">
        <v>3552</v>
      </c>
      <c r="D1324" s="41">
        <v>2277</v>
      </c>
      <c r="E1324" s="47" t="s">
        <v>1316</v>
      </c>
      <c r="F1324" s="263" t="str">
        <f t="shared" si="80"/>
        <v xml:space="preserve"> </v>
      </c>
      <c r="G1324" s="143" t="s">
        <v>15</v>
      </c>
      <c r="H1324" s="143" t="s">
        <v>1315</v>
      </c>
      <c r="I1324" s="263" t="str">
        <f t="shared" si="81"/>
        <v xml:space="preserve"> </v>
      </c>
      <c r="J1324" s="38" t="str">
        <f>IF(D1324&gt;=('28 Populations and thresholds'!$I$77),"YES"," ")</f>
        <v>YES</v>
      </c>
      <c r="K1324" s="38" t="str">
        <f>IF(J1324="YES"," ",IF(D1324&gt;=('28 Populations and thresholds'!$I$77)*0.25,"YES"))</f>
        <v xml:space="preserve"> </v>
      </c>
      <c r="L1324" s="38" t="b">
        <f>OR('28 Populations and thresholds'!$J$77="CR",'28 Populations and thresholds'!$J$77="EN",'28 Populations and thresholds'!$J$77="VU")</f>
        <v>0</v>
      </c>
      <c r="M1324" s="75">
        <f>D1324/'28 Populations and thresholds'!$H$77</f>
        <v>2.2769999999999999E-2</v>
      </c>
      <c r="N1324" s="263" t="str">
        <f t="shared" si="82"/>
        <v xml:space="preserve"> </v>
      </c>
      <c r="O1324" s="9"/>
      <c r="P1324" s="263" t="str">
        <f t="shared" si="83"/>
        <v xml:space="preserve"> </v>
      </c>
    </row>
    <row r="1325" spans="1:21" x14ac:dyDescent="0.2">
      <c r="A1325" s="143" t="s">
        <v>1314</v>
      </c>
      <c r="B1325" s="9" t="s">
        <v>1686</v>
      </c>
      <c r="C1325" s="4" t="s">
        <v>3766</v>
      </c>
      <c r="D1325" s="41">
        <v>919</v>
      </c>
      <c r="E1325" s="46">
        <v>33147</v>
      </c>
      <c r="F1325" s="263" t="str">
        <f t="shared" si="80"/>
        <v xml:space="preserve"> </v>
      </c>
      <c r="G1325" s="143" t="s">
        <v>21</v>
      </c>
      <c r="H1325" s="143" t="s">
        <v>821</v>
      </c>
      <c r="I1325" s="263" t="str">
        <f t="shared" si="81"/>
        <v xml:space="preserve"> </v>
      </c>
      <c r="J1325" s="38" t="str">
        <f>IF(D1325&gt;=('28 Populations and thresholds'!$I$194),"YES"," ")</f>
        <v>YES</v>
      </c>
      <c r="K1325" s="38" t="str">
        <f>IF(J1325="YES"," ",IF(D1325&gt;=('28 Populations and thresholds'!$I$194)*0.25,"YES"))</f>
        <v xml:space="preserve"> </v>
      </c>
      <c r="L1325" s="38" t="b">
        <f>OR('28 Populations and thresholds'!$J$194="CR",'28 Populations and thresholds'!$J$194="EN",'28 Populations and thresholds'!$J$194="VU")</f>
        <v>0</v>
      </c>
      <c r="M1325" s="75">
        <f>D1325/'28 Populations and thresholds'!$H$194</f>
        <v>3.2245614035087716E-2</v>
      </c>
      <c r="N1325" s="263" t="str">
        <f t="shared" si="82"/>
        <v xml:space="preserve"> </v>
      </c>
      <c r="O1325" s="9"/>
      <c r="P1325" s="263" t="str">
        <f t="shared" si="83"/>
        <v xml:space="preserve"> </v>
      </c>
    </row>
    <row r="1326" spans="1:21" x14ac:dyDescent="0.2">
      <c r="A1326" s="143" t="s">
        <v>1314</v>
      </c>
      <c r="B1326" s="9" t="s">
        <v>1686</v>
      </c>
      <c r="C1326" s="4" t="s">
        <v>3474</v>
      </c>
      <c r="D1326" s="41">
        <v>3095</v>
      </c>
      <c r="E1326" s="46">
        <v>32994</v>
      </c>
      <c r="F1326" s="263" t="str">
        <f t="shared" si="80"/>
        <v xml:space="preserve"> </v>
      </c>
      <c r="G1326" s="143" t="s">
        <v>21</v>
      </c>
      <c r="H1326" s="143" t="s">
        <v>821</v>
      </c>
      <c r="I1326" s="263" t="str">
        <f t="shared" si="81"/>
        <v xml:space="preserve"> </v>
      </c>
      <c r="J1326" s="38" t="str">
        <f>IF(D1326&gt;=('28 Populations and thresholds'!$I$198),"YES"," ")</f>
        <v>YES</v>
      </c>
      <c r="K1326" s="38" t="str">
        <f>IF(J1326="YES"," ",IF(D1326&gt;=('28 Populations and thresholds'!$I$198)*0.25,"YES"))</f>
        <v xml:space="preserve"> </v>
      </c>
      <c r="L1326" s="38" t="b">
        <f>OR('28 Populations and thresholds'!$J$198="CR",'28 Populations and thresholds'!$J$198="EN",'28 Populations and thresholds'!$J$198="VU")</f>
        <v>0</v>
      </c>
      <c r="M1326" s="75">
        <f>D1326/'28 Populations and thresholds'!$H$198</f>
        <v>0.14068181818181819</v>
      </c>
      <c r="N1326" s="263" t="str">
        <f t="shared" si="82"/>
        <v xml:space="preserve"> </v>
      </c>
      <c r="O1326" s="9"/>
      <c r="P1326" s="263" t="str">
        <f t="shared" si="83"/>
        <v xml:space="preserve"> </v>
      </c>
    </row>
    <row r="1327" spans="1:21" x14ac:dyDescent="0.2">
      <c r="A1327" s="12" t="s">
        <v>1314</v>
      </c>
      <c r="B1327" s="9" t="s">
        <v>1686</v>
      </c>
      <c r="C1327" s="111" t="s">
        <v>1732</v>
      </c>
      <c r="D1327" s="5">
        <v>2000</v>
      </c>
      <c r="E1327" s="104" t="s">
        <v>4128</v>
      </c>
      <c r="F1327" s="263" t="str">
        <f t="shared" si="80"/>
        <v xml:space="preserve"> </v>
      </c>
      <c r="G1327" s="13" t="s">
        <v>4019</v>
      </c>
      <c r="I1327" s="263" t="str">
        <f t="shared" si="81"/>
        <v xml:space="preserve"> </v>
      </c>
      <c r="J1327" s="38" t="str">
        <f>IF(D1327&gt;=('28 Populations and thresholds'!$I$221),"YES"," ")</f>
        <v>YES</v>
      </c>
      <c r="K1327" s="38" t="str">
        <f>IF(J1327="YES"," ",IF(D1327&gt;=('28 Populations and thresholds'!$I$221)*0.25,"YES"))</f>
        <v xml:space="preserve"> </v>
      </c>
      <c r="L1327" s="38" t="b">
        <f>OR('28 Populations and thresholds'!$J$221="CR",'28 Populations and thresholds'!$J$221="EN",'28 Populations and thresholds'!$J$221="VU")</f>
        <v>1</v>
      </c>
      <c r="M1327" s="75">
        <f>D1327/'28 Populations and thresholds'!$H$221</f>
        <v>0.20833333333333334</v>
      </c>
      <c r="N1327" s="263" t="str">
        <f t="shared" si="82"/>
        <v xml:space="preserve"> </v>
      </c>
      <c r="P1327" s="263" t="str">
        <f t="shared" si="83"/>
        <v xml:space="preserve"> </v>
      </c>
    </row>
    <row r="1328" spans="1:21" x14ac:dyDescent="0.2">
      <c r="A1328" s="143" t="s">
        <v>1314</v>
      </c>
      <c r="B1328" s="9" t="s">
        <v>1686</v>
      </c>
      <c r="C1328" s="111" t="s">
        <v>3773</v>
      </c>
      <c r="D1328" s="41">
        <v>3125</v>
      </c>
      <c r="E1328" s="46">
        <v>37009</v>
      </c>
      <c r="F1328" s="263" t="str">
        <f t="shared" si="80"/>
        <v xml:space="preserve"> </v>
      </c>
      <c r="G1328" s="143" t="s">
        <v>21</v>
      </c>
      <c r="H1328" s="143" t="s">
        <v>115</v>
      </c>
      <c r="I1328" s="263" t="str">
        <f t="shared" si="81"/>
        <v xml:space="preserve"> </v>
      </c>
      <c r="J1328" s="38" t="str">
        <f>IF(D1328&gt;=('28 Populations and thresholds'!$I$202),"YES"," ")</f>
        <v>YES</v>
      </c>
      <c r="K1328" s="38" t="str">
        <f>IF(J1328="YES"," ",IF(D1328&gt;=('28 Populations and thresholds'!$I$202)*0.25,"YES"))</f>
        <v xml:space="preserve"> </v>
      </c>
      <c r="L1328" s="38" t="b">
        <f>OR('28 Populations and thresholds'!$J$202="CR",'28 Populations and thresholds'!$J$202="EN",'28 Populations and thresholds'!$J$202="VU")</f>
        <v>0</v>
      </c>
      <c r="M1328" s="75">
        <f>D1328/'28 Populations and thresholds'!$H$202</f>
        <v>1.953125E-2</v>
      </c>
      <c r="N1328" s="263" t="str">
        <f t="shared" si="82"/>
        <v xml:space="preserve"> </v>
      </c>
      <c r="O1328" s="9"/>
      <c r="P1328" s="263" t="str">
        <f t="shared" si="83"/>
        <v xml:space="preserve"> </v>
      </c>
      <c r="Q1328" s="4"/>
      <c r="R1328" s="4"/>
      <c r="S1328" s="4"/>
      <c r="T1328" s="4"/>
      <c r="U1328" s="4"/>
    </row>
    <row r="1329" spans="1:21" x14ac:dyDescent="0.2">
      <c r="A1329" s="143" t="s">
        <v>1314</v>
      </c>
      <c r="B1329" s="9" t="s">
        <v>1686</v>
      </c>
      <c r="C1329" s="4" t="s">
        <v>3644</v>
      </c>
      <c r="D1329" s="41">
        <v>1572</v>
      </c>
      <c r="E1329" s="47" t="s">
        <v>1325</v>
      </c>
      <c r="F1329" s="263" t="str">
        <f t="shared" si="80"/>
        <v xml:space="preserve"> </v>
      </c>
      <c r="G1329" s="143" t="s">
        <v>15</v>
      </c>
      <c r="H1329" s="143" t="s">
        <v>1315</v>
      </c>
      <c r="I1329" s="263" t="str">
        <f t="shared" si="81"/>
        <v xml:space="preserve"> </v>
      </c>
      <c r="J1329" s="38" t="str">
        <f>IF(D1329&gt;=('28 Populations and thresholds'!$I$109),"YES"," ")</f>
        <v>YES</v>
      </c>
      <c r="K1329" s="38" t="str">
        <f>IF(J1329="YES"," ",IF(D1329&gt;=('28 Populations and thresholds'!$I$109)*0.25,"YES"))</f>
        <v xml:space="preserve"> </v>
      </c>
      <c r="L1329" s="38" t="b">
        <f>OR('28 Populations and thresholds'!$J$109="CR",'28 Populations and thresholds'!$J$109="EN",'28 Populations and thresholds'!$J$109="VU")</f>
        <v>0</v>
      </c>
      <c r="M1329" s="75">
        <f>D1329/'28 Populations and thresholds'!$H$109</f>
        <v>6.2880000000000005E-2</v>
      </c>
      <c r="N1329" s="263" t="str">
        <f t="shared" si="82"/>
        <v xml:space="preserve"> </v>
      </c>
      <c r="O1329" s="9"/>
      <c r="P1329" s="263" t="str">
        <f t="shared" si="83"/>
        <v xml:space="preserve"> </v>
      </c>
      <c r="Q1329" s="4"/>
      <c r="R1329" s="4"/>
      <c r="S1329" s="4"/>
      <c r="T1329" s="4"/>
      <c r="U1329" s="4"/>
    </row>
    <row r="1330" spans="1:21" x14ac:dyDescent="0.2">
      <c r="A1330" s="143" t="s">
        <v>1314</v>
      </c>
      <c r="B1330" s="9" t="s">
        <v>1686</v>
      </c>
      <c r="C1330" s="4" t="s">
        <v>3751</v>
      </c>
      <c r="D1330" s="41">
        <v>157</v>
      </c>
      <c r="E1330" s="46">
        <v>32881</v>
      </c>
      <c r="F1330" s="263" t="str">
        <f t="shared" si="80"/>
        <v xml:space="preserve"> </v>
      </c>
      <c r="G1330" s="143" t="s">
        <v>21</v>
      </c>
      <c r="H1330" s="143" t="s">
        <v>853</v>
      </c>
      <c r="I1330" s="263" t="str">
        <f t="shared" si="81"/>
        <v xml:space="preserve"> </v>
      </c>
      <c r="J1330" s="38" t="str">
        <f>IF(D1330&gt;=('28 Populations and thresholds'!$I$168),"YES"," ")</f>
        <v>YES</v>
      </c>
      <c r="K1330" s="38" t="str">
        <f>IF(J1330="YES"," ",IF(D1330&gt;=('28 Populations and thresholds'!$I$168)*0.25,"YES"))</f>
        <v xml:space="preserve"> </v>
      </c>
      <c r="L1330" s="38" t="b">
        <f>OR('28 Populations and thresholds'!$J$168="CR",'28 Populations and thresholds'!$J$168="EN",'28 Populations and thresholds'!$J$168="VU")</f>
        <v>0</v>
      </c>
      <c r="M1330" s="75">
        <f>D1330/'28 Populations and thresholds'!$H$168</f>
        <v>1.5699999999999999E-2</v>
      </c>
      <c r="N1330" s="263" t="str">
        <f t="shared" si="82"/>
        <v xml:space="preserve"> </v>
      </c>
      <c r="P1330" s="263" t="str">
        <f t="shared" si="83"/>
        <v xml:space="preserve"> </v>
      </c>
      <c r="Q1330" s="4"/>
      <c r="R1330" s="4"/>
      <c r="S1330" s="4"/>
      <c r="T1330" s="4"/>
      <c r="U1330" s="4"/>
    </row>
    <row r="1331" spans="1:21" x14ac:dyDescent="0.2">
      <c r="A1331" s="143" t="s">
        <v>1314</v>
      </c>
      <c r="B1331" s="9" t="s">
        <v>1686</v>
      </c>
      <c r="C1331" s="4" t="s">
        <v>3484</v>
      </c>
      <c r="D1331" s="41">
        <v>15</v>
      </c>
      <c r="E1331" s="46">
        <v>33563</v>
      </c>
      <c r="F1331" s="263" t="str">
        <f t="shared" si="80"/>
        <v xml:space="preserve"> </v>
      </c>
      <c r="G1331" s="143" t="s">
        <v>21</v>
      </c>
      <c r="H1331" s="143" t="s">
        <v>853</v>
      </c>
      <c r="I1331" s="263" t="str">
        <f t="shared" si="81"/>
        <v xml:space="preserve"> </v>
      </c>
      <c r="J1331" s="38" t="str">
        <f>IF(D1331&gt;=('28 Populations and thresholds'!$I$209),"YES"," ")</f>
        <v>YES</v>
      </c>
      <c r="K1331" s="38" t="str">
        <f>IF(J1331="YES"," ",IF(D1331&gt;=('28 Populations and thresholds'!$I$209)*0.25,"YES"))</f>
        <v xml:space="preserve"> </v>
      </c>
      <c r="L1331" s="38" t="b">
        <f>OR('28 Populations and thresholds'!$J$209="CR",'28 Populations and thresholds'!$J$209="EN",'28 Populations and thresholds'!$J$209="VU")</f>
        <v>1</v>
      </c>
      <c r="M1331" s="75">
        <f>D1331/'28 Populations and thresholds'!$H$209</f>
        <v>3.125E-2</v>
      </c>
      <c r="N1331" s="263" t="str">
        <f t="shared" si="82"/>
        <v xml:space="preserve"> </v>
      </c>
      <c r="P1331" s="263" t="str">
        <f t="shared" si="83"/>
        <v xml:space="preserve"> </v>
      </c>
      <c r="Q1331" s="4"/>
      <c r="R1331" s="4"/>
      <c r="S1331" s="4"/>
      <c r="T1331" s="4"/>
      <c r="U1331" s="4"/>
    </row>
    <row r="1332" spans="1:21" x14ac:dyDescent="0.2">
      <c r="A1332" s="143" t="s">
        <v>1314</v>
      </c>
      <c r="B1332" s="9" t="s">
        <v>1686</v>
      </c>
      <c r="C1332" s="4" t="s">
        <v>3472</v>
      </c>
      <c r="D1332" s="41">
        <v>35</v>
      </c>
      <c r="E1332" s="46">
        <v>32964</v>
      </c>
      <c r="F1332" s="263" t="str">
        <f t="shared" si="80"/>
        <v xml:space="preserve"> </v>
      </c>
      <c r="G1332" s="143" t="s">
        <v>21</v>
      </c>
      <c r="H1332" s="143" t="s">
        <v>821</v>
      </c>
      <c r="I1332" s="263" t="str">
        <f t="shared" si="81"/>
        <v xml:space="preserve"> </v>
      </c>
      <c r="J1332" s="38" t="str">
        <f>IF(D1332&gt;=('28 Populations and thresholds'!$I$188),"YES"," ")</f>
        <v>YES</v>
      </c>
      <c r="K1332" s="38" t="str">
        <f>IF(J1332="YES"," ",IF(D1332&gt;=('28 Populations and thresholds'!$I$188)*0.25,"YES"))</f>
        <v xml:space="preserve"> </v>
      </c>
      <c r="L1332" s="38" t="b">
        <f>OR('28 Populations and thresholds'!$J$188="CR",'28 Populations and thresholds'!$J$188="EN",'28 Populations and thresholds'!$J$188="VU")</f>
        <v>1</v>
      </c>
      <c r="M1332" s="75">
        <f>D1332/'28 Populations and thresholds'!$H$188</f>
        <v>5.8333333333333334E-2</v>
      </c>
      <c r="N1332" s="263" t="str">
        <f t="shared" si="82"/>
        <v xml:space="preserve"> </v>
      </c>
      <c r="O1332" s="9"/>
      <c r="P1332" s="263" t="str">
        <f t="shared" si="83"/>
        <v xml:space="preserve"> </v>
      </c>
      <c r="Q1332" s="4"/>
      <c r="R1332" s="4"/>
      <c r="S1332" s="4"/>
      <c r="T1332" s="4"/>
      <c r="U1332" s="4"/>
    </row>
    <row r="1333" spans="1:21" x14ac:dyDescent="0.2">
      <c r="A1333" s="143" t="s">
        <v>1314</v>
      </c>
      <c r="B1333" s="9" t="s">
        <v>1686</v>
      </c>
      <c r="C1333" s="4" t="s">
        <v>3759</v>
      </c>
      <c r="D1333" s="41">
        <v>7150</v>
      </c>
      <c r="E1333" s="46">
        <v>34987</v>
      </c>
      <c r="F1333" s="263" t="str">
        <f t="shared" si="80"/>
        <v xml:space="preserve"> </v>
      </c>
      <c r="G1333" s="143" t="s">
        <v>21</v>
      </c>
      <c r="H1333" s="143" t="s">
        <v>821</v>
      </c>
      <c r="I1333" s="263" t="str">
        <f t="shared" si="81"/>
        <v xml:space="preserve"> </v>
      </c>
      <c r="J1333" s="38" t="str">
        <f>IF(D1333&gt;=('28 Populations and thresholds'!$I$182),"YES"," ")</f>
        <v>YES</v>
      </c>
      <c r="K1333" s="38" t="str">
        <f>IF(J1333="YES"," ",IF(D1333&gt;=('28 Populations and thresholds'!$I$182)*0.25,"YES"))</f>
        <v xml:space="preserve"> </v>
      </c>
      <c r="L1333" s="38" t="b">
        <f>OR('28 Populations and thresholds'!$J$182="CR",'28 Populations and thresholds'!$J$182="EN",'28 Populations and thresholds'!$J$182="VU")</f>
        <v>0</v>
      </c>
      <c r="M1333" s="75">
        <f>D1333/'28 Populations and thresholds'!$H$182</f>
        <v>0.28599999999999998</v>
      </c>
      <c r="N1333" s="263" t="str">
        <f t="shared" si="82"/>
        <v xml:space="preserve"> </v>
      </c>
      <c r="O1333" s="9"/>
      <c r="P1333" s="263" t="str">
        <f t="shared" si="83"/>
        <v xml:space="preserve"> </v>
      </c>
      <c r="Q1333" s="4"/>
      <c r="R1333" s="4"/>
      <c r="S1333" s="4"/>
      <c r="T1333" s="4"/>
      <c r="U1333" s="4"/>
    </row>
    <row r="1334" spans="1:21" x14ac:dyDescent="0.2">
      <c r="A1334" s="143" t="s">
        <v>1314</v>
      </c>
      <c r="B1334" s="9" t="s">
        <v>1686</v>
      </c>
      <c r="C1334" s="4" t="s">
        <v>3540</v>
      </c>
      <c r="D1334" s="41">
        <v>12441</v>
      </c>
      <c r="E1334" s="47" t="s">
        <v>1333</v>
      </c>
      <c r="F1334" s="263" t="str">
        <f t="shared" si="80"/>
        <v xml:space="preserve"> </v>
      </c>
      <c r="G1334" s="143" t="s">
        <v>15</v>
      </c>
      <c r="H1334" s="143" t="s">
        <v>1315</v>
      </c>
      <c r="I1334" s="263" t="str">
        <f t="shared" si="81"/>
        <v xml:space="preserve"> </v>
      </c>
      <c r="J1334" s="38" t="str">
        <f>IF(D1334&gt;=('28 Populations and thresholds'!$I$60),"YES"," ")</f>
        <v>YES</v>
      </c>
      <c r="K1334" s="38" t="str">
        <f>IF(J1334="YES"," ",IF(D1334&gt;=('28 Populations and thresholds'!$I$60)*0.25,"YES"))</f>
        <v xml:space="preserve"> </v>
      </c>
      <c r="L1334" s="38" t="b">
        <f>OR('28 Populations and thresholds'!$J$60="CR",'28 Populations and thresholds'!$J$60="EN",'28 Populations and thresholds'!$J$60="VU")</f>
        <v>1</v>
      </c>
      <c r="M1334" s="75">
        <f>D1334/'28 Populations and thresholds'!$H$60</f>
        <v>0.1595</v>
      </c>
      <c r="N1334" s="263" t="str">
        <f t="shared" si="82"/>
        <v xml:space="preserve"> </v>
      </c>
      <c r="P1334" s="263" t="str">
        <f t="shared" si="83"/>
        <v xml:space="preserve"> </v>
      </c>
      <c r="Q1334" s="4"/>
      <c r="R1334" s="4"/>
      <c r="S1334" s="4"/>
      <c r="T1334" s="4"/>
      <c r="U1334" s="4"/>
    </row>
    <row r="1335" spans="1:21" x14ac:dyDescent="0.2">
      <c r="A1335" s="143" t="s">
        <v>1314</v>
      </c>
      <c r="B1335" s="9" t="s">
        <v>1686</v>
      </c>
      <c r="C1335" s="111" t="s">
        <v>3771</v>
      </c>
      <c r="D1335" s="41">
        <v>1638</v>
      </c>
      <c r="E1335" s="46">
        <v>32994</v>
      </c>
      <c r="F1335" s="263" t="str">
        <f t="shared" si="80"/>
        <v xml:space="preserve"> </v>
      </c>
      <c r="G1335" s="143" t="s">
        <v>21</v>
      </c>
      <c r="H1335" s="143" t="s">
        <v>821</v>
      </c>
      <c r="I1335" s="263" t="str">
        <f t="shared" si="81"/>
        <v xml:space="preserve"> </v>
      </c>
      <c r="J1335" s="38" t="str">
        <f>IF(D1335&gt;=('28 Populations and thresholds'!$I$200),"YES"," ")</f>
        <v>YES</v>
      </c>
      <c r="K1335" s="38" t="str">
        <f>IF(J1335="YES"," ",IF(D1335&gt;=('28 Populations and thresholds'!$I$200)*0.25,"YES"))</f>
        <v xml:space="preserve"> </v>
      </c>
      <c r="L1335" s="38" t="b">
        <f>OR('28 Populations and thresholds'!$J$200="CR",'28 Populations and thresholds'!$J$200="EN",'28 Populations and thresholds'!$J$200="VU")</f>
        <v>0</v>
      </c>
      <c r="M1335" s="75">
        <f>D1335/'28 Populations and thresholds'!$H$200</f>
        <v>1.6379999999999999E-2</v>
      </c>
      <c r="N1335" s="263" t="str">
        <f t="shared" si="82"/>
        <v xml:space="preserve"> </v>
      </c>
      <c r="P1335" s="263" t="str">
        <f t="shared" si="83"/>
        <v xml:space="preserve"> </v>
      </c>
      <c r="Q1335" s="4"/>
      <c r="R1335" s="4"/>
      <c r="S1335" s="4"/>
      <c r="T1335" s="4"/>
      <c r="U1335" s="4"/>
    </row>
    <row r="1336" spans="1:21" x14ac:dyDescent="0.2">
      <c r="A1336" s="143" t="s">
        <v>1314</v>
      </c>
      <c r="B1336" s="9" t="s">
        <v>1686</v>
      </c>
      <c r="C1336" s="111" t="s">
        <v>3763</v>
      </c>
      <c r="D1336" s="41">
        <v>177</v>
      </c>
      <c r="E1336" s="46">
        <v>37009</v>
      </c>
      <c r="F1336" s="263" t="str">
        <f t="shared" si="80"/>
        <v xml:space="preserve"> </v>
      </c>
      <c r="G1336" s="143" t="s">
        <v>21</v>
      </c>
      <c r="H1336" s="143" t="s">
        <v>115</v>
      </c>
      <c r="I1336" s="263" t="str">
        <f t="shared" si="81"/>
        <v xml:space="preserve"> </v>
      </c>
      <c r="J1336" s="38" t="str">
        <f>IF(D1336&gt;=('28 Populations and thresholds'!$I$191),"YES"," ")</f>
        <v xml:space="preserve"> </v>
      </c>
      <c r="K1336" s="38" t="str">
        <f>IF(J1336="YES"," ",IF(D1336&gt;=('28 Populations and thresholds'!$I$191)*0.25,"YES"))</f>
        <v>YES</v>
      </c>
      <c r="L1336" s="38" t="b">
        <f>OR('28 Populations and thresholds'!$J$191="CR",'28 Populations and thresholds'!$J$191="EN",'28 Populations and thresholds'!$J$191="VU")</f>
        <v>0</v>
      </c>
      <c r="M1336" s="75">
        <f>D1336/'28 Populations and thresholds'!$H$191</f>
        <v>3.5400000000000002E-3</v>
      </c>
      <c r="N1336" s="263" t="str">
        <f t="shared" si="82"/>
        <v xml:space="preserve"> </v>
      </c>
      <c r="O1336" s="9"/>
      <c r="P1336" s="263" t="str">
        <f t="shared" si="83"/>
        <v xml:space="preserve"> </v>
      </c>
    </row>
    <row r="1337" spans="1:21" x14ac:dyDescent="0.2">
      <c r="A1337" s="12" t="s">
        <v>1314</v>
      </c>
      <c r="B1337" s="65" t="s">
        <v>1686</v>
      </c>
      <c r="C1337" s="4" t="s">
        <v>3401</v>
      </c>
      <c r="D1337" s="5">
        <v>12</v>
      </c>
      <c r="E1337" s="148">
        <v>33239</v>
      </c>
      <c r="F1337" s="263" t="str">
        <f t="shared" si="80"/>
        <v xml:space="preserve"> </v>
      </c>
      <c r="H1337" s="13" t="s">
        <v>4019</v>
      </c>
      <c r="I1337" s="263" t="str">
        <f t="shared" si="81"/>
        <v xml:space="preserve"> </v>
      </c>
      <c r="J1337" s="38" t="str">
        <f>IF(D1337&gt;=('28 Populations and thresholds'!$I$117),"YES"," ")</f>
        <v>YES</v>
      </c>
      <c r="K1337" s="38" t="str">
        <f>IF(J1337="YES"," ",IF(D1337&gt;=('28 Populations and thresholds'!$I$117)*0.25,"YES"))</f>
        <v xml:space="preserve"> </v>
      </c>
      <c r="L1337" s="38" t="b">
        <f>OR('28 Populations and thresholds'!$J$117="CR",'28 Populations and thresholds'!$J$117="EN",'28 Populations and thresholds'!$J$117="VU")</f>
        <v>1</v>
      </c>
      <c r="M1337" s="75">
        <f>D1337/'28 Populations and thresholds'!$H$117</f>
        <v>8.0000000000000002E-3</v>
      </c>
      <c r="N1337" s="263" t="str">
        <f t="shared" si="82"/>
        <v xml:space="preserve"> </v>
      </c>
      <c r="O1337" s="121"/>
      <c r="P1337" s="263" t="str">
        <f t="shared" si="83"/>
        <v xml:space="preserve"> </v>
      </c>
    </row>
    <row r="1338" spans="1:21" x14ac:dyDescent="0.2">
      <c r="A1338" s="143" t="s">
        <v>1314</v>
      </c>
      <c r="B1338" s="4" t="s">
        <v>3686</v>
      </c>
      <c r="C1338" s="4" t="s">
        <v>3676</v>
      </c>
      <c r="D1338" s="41">
        <v>330</v>
      </c>
      <c r="E1338" s="47" t="s">
        <v>1327</v>
      </c>
      <c r="F1338" s="263" t="str">
        <f t="shared" si="80"/>
        <v xml:space="preserve"> </v>
      </c>
      <c r="G1338" s="143" t="s">
        <v>15</v>
      </c>
      <c r="H1338" s="143" t="s">
        <v>1315</v>
      </c>
      <c r="I1338" s="263" t="str">
        <f t="shared" si="81"/>
        <v xml:space="preserve"> </v>
      </c>
      <c r="J1338" s="38" t="str">
        <f>IF(D1338&gt;=('28 Populations and thresholds'!$I$96),"YES"," ")</f>
        <v>YES</v>
      </c>
      <c r="K1338" s="38" t="str">
        <f>IF(J1338="YES"," ",IF(D1338&gt;=('28 Populations and thresholds'!$I$96)*0.25,"YES"))</f>
        <v xml:space="preserve"> </v>
      </c>
      <c r="L1338" s="38" t="b">
        <f>OR('28 Populations and thresholds'!$J$96="CR",'28 Populations and thresholds'!$J$96="EN",'28 Populations and thresholds'!$J$96="VU")</f>
        <v>1</v>
      </c>
      <c r="M1338" s="75">
        <f>D1338/'28 Populations and thresholds'!$H$96</f>
        <v>0.33</v>
      </c>
      <c r="N1338" s="263" t="str">
        <f t="shared" si="82"/>
        <v xml:space="preserve"> </v>
      </c>
      <c r="O1338" s="9"/>
      <c r="P1338" s="263" t="str">
        <f t="shared" si="83"/>
        <v xml:space="preserve"> </v>
      </c>
    </row>
    <row r="1339" spans="1:21" x14ac:dyDescent="0.2">
      <c r="A1339" s="267" t="s">
        <v>1314</v>
      </c>
      <c r="B1339" s="268" t="s">
        <v>1384</v>
      </c>
      <c r="C1339" s="269" t="s">
        <v>3552</v>
      </c>
      <c r="D1339" s="270">
        <v>788</v>
      </c>
      <c r="E1339" s="294" t="s">
        <v>1332</v>
      </c>
      <c r="F1339" s="263" t="str">
        <f t="shared" si="80"/>
        <v xml:space="preserve"> </v>
      </c>
      <c r="G1339" s="267" t="s">
        <v>15</v>
      </c>
      <c r="H1339" s="267" t="s">
        <v>1315</v>
      </c>
      <c r="I1339" s="263" t="str">
        <f t="shared" si="81"/>
        <v xml:space="preserve"> </v>
      </c>
      <c r="J1339" s="272" t="str">
        <f>IF(D1339&gt;=('28 Populations and thresholds'!$I$77),"YES"," ")</f>
        <v>YES</v>
      </c>
      <c r="K1339" s="272" t="str">
        <f>IF(J1339="YES"," ",IF(D1339&gt;=('28 Populations and thresholds'!$I$77)*0.25,"YES"))</f>
        <v xml:space="preserve"> </v>
      </c>
      <c r="L1339" s="272" t="b">
        <f>OR('28 Populations and thresholds'!$J$77="CR",'28 Populations and thresholds'!$J$77="EN",'28 Populations and thresholds'!$J$77="VU")</f>
        <v>0</v>
      </c>
      <c r="M1339" s="273">
        <f>D1339/'28 Populations and thresholds'!$H$77</f>
        <v>7.8799999999999999E-3</v>
      </c>
      <c r="N1339" s="263" t="str">
        <f t="shared" si="82"/>
        <v xml:space="preserve"> </v>
      </c>
      <c r="O1339" s="269"/>
      <c r="P1339" s="263" t="str">
        <f t="shared" si="83"/>
        <v xml:space="preserve"> </v>
      </c>
    </row>
    <row r="1340" spans="1:21" x14ac:dyDescent="0.2">
      <c r="A1340" s="12" t="s">
        <v>1314</v>
      </c>
      <c r="B1340" s="9" t="s">
        <v>4477</v>
      </c>
      <c r="C1340" s="155" t="s">
        <v>3403</v>
      </c>
      <c r="D1340" s="5">
        <v>500</v>
      </c>
      <c r="E1340" s="104" t="s">
        <v>4045</v>
      </c>
      <c r="F1340" s="263" t="str">
        <f t="shared" si="80"/>
        <v xml:space="preserve"> </v>
      </c>
      <c r="H1340" s="13" t="s">
        <v>4019</v>
      </c>
      <c r="I1340" s="263" t="str">
        <f t="shared" si="81"/>
        <v xml:space="preserve"> </v>
      </c>
      <c r="J1340" s="38" t="str">
        <f>IF(D1340&gt;=(('28 Populations and thresholds'!$I$117)+('28 Populations and thresholds'!$I$118)),"YES"," ")</f>
        <v>YES</v>
      </c>
      <c r="K1340" s="38" t="str">
        <f>IF(J1340="YES"," ",IF(D1340&gt;=(('28 Populations and thresholds'!$I$117)+('28 Populations and thresholds'!$I$118))*0.25,"YES"))</f>
        <v xml:space="preserve"> </v>
      </c>
      <c r="L1340" s="38" t="b">
        <f>OR('28 Populations and thresholds'!$J$118="CR",'28 Populations and thresholds'!$J$118="EN",'28 Populations and thresholds'!$J$118="VU")</f>
        <v>1</v>
      </c>
      <c r="M1340" s="75">
        <f>D1340/(('28 Populations and thresholds'!$H$117)+('28 Populations and thresholds'!$H$118))</f>
        <v>7.6923076923076927E-2</v>
      </c>
      <c r="N1340" s="263" t="str">
        <f t="shared" si="82"/>
        <v xml:space="preserve"> </v>
      </c>
      <c r="O1340" s="12" t="s">
        <v>4568</v>
      </c>
      <c r="P1340" s="263" t="str">
        <f t="shared" si="83"/>
        <v xml:space="preserve"> </v>
      </c>
    </row>
    <row r="1341" spans="1:21" x14ac:dyDescent="0.2">
      <c r="A1341" s="267" t="s">
        <v>1314</v>
      </c>
      <c r="B1341" s="268" t="s">
        <v>1385</v>
      </c>
      <c r="C1341" s="269" t="s">
        <v>3545</v>
      </c>
      <c r="D1341" s="270">
        <v>660</v>
      </c>
      <c r="E1341" s="294" t="s">
        <v>1360</v>
      </c>
      <c r="F1341" s="263" t="str">
        <f t="shared" si="80"/>
        <v xml:space="preserve"> </v>
      </c>
      <c r="G1341" s="267" t="s">
        <v>15</v>
      </c>
      <c r="H1341" s="267" t="s">
        <v>1324</v>
      </c>
      <c r="I1341" s="263" t="str">
        <f t="shared" si="81"/>
        <v xml:space="preserve"> </v>
      </c>
      <c r="J1341" s="272" t="str">
        <f>IF(D1341&gt;=('28 Populations and thresholds'!$I$71),"YES"," ")</f>
        <v>YES</v>
      </c>
      <c r="K1341" s="272" t="str">
        <f>IF(J1341="YES"," ",IF(D1341&gt;=('28 Populations and thresholds'!$I$71)*0.25,"YES"))</f>
        <v xml:space="preserve"> </v>
      </c>
      <c r="L1341" s="272" t="b">
        <f>OR('28 Populations and thresholds'!$J$71="CR",'28 Populations and thresholds'!$J$71="EN",'28 Populations and thresholds'!$J$71="VU")</f>
        <v>0</v>
      </c>
      <c r="M1341" s="273">
        <f>D1341/'28 Populations and thresholds'!$H$71</f>
        <v>1.0999999999999999E-2</v>
      </c>
      <c r="N1341" s="263" t="str">
        <f t="shared" si="82"/>
        <v xml:space="preserve"> </v>
      </c>
      <c r="O1341" s="275"/>
      <c r="P1341" s="263" t="str">
        <f t="shared" si="83"/>
        <v xml:space="preserve"> </v>
      </c>
    </row>
    <row r="1342" spans="1:21" x14ac:dyDescent="0.2">
      <c r="A1342" s="143" t="s">
        <v>1314</v>
      </c>
      <c r="B1342" s="40" t="s">
        <v>1386</v>
      </c>
      <c r="C1342" s="4" t="s">
        <v>3545</v>
      </c>
      <c r="D1342" s="41">
        <v>1033</v>
      </c>
      <c r="E1342" s="47" t="s">
        <v>1387</v>
      </c>
      <c r="F1342" s="263" t="str">
        <f t="shared" si="80"/>
        <v xml:space="preserve"> </v>
      </c>
      <c r="G1342" s="143" t="s">
        <v>15</v>
      </c>
      <c r="H1342" s="143" t="s">
        <v>1324</v>
      </c>
      <c r="I1342" s="263" t="str">
        <f t="shared" si="81"/>
        <v xml:space="preserve"> </v>
      </c>
      <c r="J1342" s="38" t="str">
        <f>IF(D1342&gt;=('28 Populations and thresholds'!$I$71),"YES"," ")</f>
        <v>YES</v>
      </c>
      <c r="K1342" s="38" t="str">
        <f>IF(J1342="YES"," ",IF(D1342&gt;=('28 Populations and thresholds'!$I$71)*0.25,"YES"))</f>
        <v xml:space="preserve"> </v>
      </c>
      <c r="L1342" s="38" t="b">
        <f>OR('28 Populations and thresholds'!$J$71="CR",'28 Populations and thresholds'!$J$71="EN",'28 Populations and thresholds'!$J$71="VU")</f>
        <v>0</v>
      </c>
      <c r="M1342" s="75">
        <f>D1342/'28 Populations and thresholds'!$H$71</f>
        <v>1.7216666666666668E-2</v>
      </c>
      <c r="N1342" s="263" t="str">
        <f t="shared" si="82"/>
        <v xml:space="preserve"> </v>
      </c>
      <c r="P1342" s="263" t="str">
        <f t="shared" si="83"/>
        <v xml:space="preserve"> </v>
      </c>
    </row>
    <row r="1343" spans="1:21" x14ac:dyDescent="0.2">
      <c r="A1343" s="267" t="s">
        <v>1314</v>
      </c>
      <c r="B1343" s="268" t="s">
        <v>1388</v>
      </c>
      <c r="C1343" s="269" t="s">
        <v>3545</v>
      </c>
      <c r="D1343" s="270">
        <v>6512</v>
      </c>
      <c r="E1343" s="294" t="s">
        <v>1360</v>
      </c>
      <c r="F1343" s="263" t="str">
        <f t="shared" si="80"/>
        <v xml:space="preserve"> </v>
      </c>
      <c r="G1343" s="267" t="s">
        <v>15</v>
      </c>
      <c r="H1343" s="267" t="s">
        <v>1324</v>
      </c>
      <c r="I1343" s="263" t="str">
        <f t="shared" si="81"/>
        <v xml:space="preserve"> </v>
      </c>
      <c r="J1343" s="272" t="str">
        <f>IF(D1343&gt;=('28 Populations and thresholds'!$I$71),"YES"," ")</f>
        <v>YES</v>
      </c>
      <c r="K1343" s="272" t="str">
        <f>IF(J1343="YES"," ",IF(D1343&gt;=('28 Populations and thresholds'!$I$71)*0.25,"YES"))</f>
        <v xml:space="preserve"> </v>
      </c>
      <c r="L1343" s="272" t="b">
        <f>OR('28 Populations and thresholds'!$J$71="CR",'28 Populations and thresholds'!$J$71="EN",'28 Populations and thresholds'!$J$71="VU")</f>
        <v>0</v>
      </c>
      <c r="M1343" s="273">
        <f>D1343/'28 Populations and thresholds'!$H$71</f>
        <v>0.10853333333333333</v>
      </c>
      <c r="N1343" s="263" t="str">
        <f t="shared" si="82"/>
        <v xml:space="preserve"> </v>
      </c>
      <c r="O1343" s="275"/>
      <c r="P1343" s="263" t="str">
        <f t="shared" si="83"/>
        <v xml:space="preserve"> </v>
      </c>
    </row>
    <row r="1344" spans="1:21" x14ac:dyDescent="0.2">
      <c r="A1344" s="267" t="s">
        <v>1314</v>
      </c>
      <c r="B1344" s="268" t="s">
        <v>1388</v>
      </c>
      <c r="C1344" s="269" t="s">
        <v>3552</v>
      </c>
      <c r="D1344" s="270">
        <v>1480</v>
      </c>
      <c r="E1344" s="294" t="s">
        <v>1360</v>
      </c>
      <c r="F1344" s="263" t="str">
        <f t="shared" si="80"/>
        <v xml:space="preserve"> </v>
      </c>
      <c r="G1344" s="267" t="s">
        <v>15</v>
      </c>
      <c r="H1344" s="267" t="s">
        <v>1324</v>
      </c>
      <c r="I1344" s="263" t="str">
        <f t="shared" si="81"/>
        <v xml:space="preserve"> </v>
      </c>
      <c r="J1344" s="272" t="str">
        <f>IF(D1344&gt;=('28 Populations and thresholds'!$I$77),"YES"," ")</f>
        <v>YES</v>
      </c>
      <c r="K1344" s="272" t="str">
        <f>IF(J1344="YES"," ",IF(D1344&gt;=('28 Populations and thresholds'!$I$77)*0.25,"YES"))</f>
        <v xml:space="preserve"> </v>
      </c>
      <c r="L1344" s="272" t="b">
        <f>OR('28 Populations and thresholds'!$J$77="CR",'28 Populations and thresholds'!$J$77="EN",'28 Populations and thresholds'!$J$77="VU")</f>
        <v>0</v>
      </c>
      <c r="M1344" s="273">
        <f>D1344/'28 Populations and thresholds'!$H$77</f>
        <v>1.4800000000000001E-2</v>
      </c>
      <c r="N1344" s="263" t="str">
        <f t="shared" si="82"/>
        <v xml:space="preserve"> </v>
      </c>
      <c r="O1344" s="269"/>
      <c r="P1344" s="263" t="str">
        <f t="shared" si="83"/>
        <v xml:space="preserve"> </v>
      </c>
    </row>
    <row r="1345" spans="1:16" x14ac:dyDescent="0.2">
      <c r="A1345" s="12" t="s">
        <v>1314</v>
      </c>
      <c r="B1345" s="4" t="s">
        <v>4047</v>
      </c>
      <c r="C1345" s="4" t="s">
        <v>3719</v>
      </c>
      <c r="D1345" s="5">
        <v>235</v>
      </c>
      <c r="E1345" s="148">
        <v>36342</v>
      </c>
      <c r="F1345" s="263" t="str">
        <f t="shared" ref="F1345:F1408" si="84">" "</f>
        <v xml:space="preserve"> </v>
      </c>
      <c r="G1345" s="13" t="s">
        <v>4019</v>
      </c>
      <c r="I1345" s="263" t="str">
        <f t="shared" ref="I1345:I1408" si="85">" "</f>
        <v xml:space="preserve"> </v>
      </c>
      <c r="J1345" s="38" t="str">
        <f>IF(D1345&gt;=('28 Populations and thresholds'!$I$32),"YES"," ")</f>
        <v>YES</v>
      </c>
      <c r="K1345" s="38" t="str">
        <f>IF(J1345="YES"," ",IF(D1345&gt;=('28 Populations and thresholds'!$I$32)*0.25,"YES"))</f>
        <v xml:space="preserve"> </v>
      </c>
      <c r="L1345" s="38" t="b">
        <f>OR('28 Populations and thresholds'!$J$32="CR",'28 Populations and thresholds'!$J$32="EN",'28 Populations and thresholds'!$J$32="VU")</f>
        <v>1</v>
      </c>
      <c r="M1345" s="75">
        <f>D1345/'28 Populations and thresholds'!$H$32</f>
        <v>5.731707317073171E-2</v>
      </c>
      <c r="N1345" s="263" t="str">
        <f t="shared" ref="N1345:N1408" si="86">" "</f>
        <v xml:space="preserve"> </v>
      </c>
      <c r="P1345" s="263" t="str">
        <f t="shared" ref="P1345:P1408" si="87">" "</f>
        <v xml:space="preserve"> </v>
      </c>
    </row>
    <row r="1346" spans="1:16" x14ac:dyDescent="0.2">
      <c r="A1346" s="275" t="s">
        <v>1314</v>
      </c>
      <c r="B1346" s="269" t="s">
        <v>4626</v>
      </c>
      <c r="C1346" s="269" t="s">
        <v>3482</v>
      </c>
      <c r="D1346" s="279">
        <v>8877</v>
      </c>
      <c r="E1346" s="281">
        <v>39083</v>
      </c>
      <c r="F1346" s="263" t="str">
        <f t="shared" si="84"/>
        <v xml:space="preserve"> </v>
      </c>
      <c r="G1346" s="275"/>
      <c r="H1346" s="269" t="s">
        <v>4415</v>
      </c>
      <c r="I1346" s="263" t="str">
        <f t="shared" si="85"/>
        <v xml:space="preserve"> </v>
      </c>
      <c r="J1346" s="272" t="str">
        <f>IF(D1346&gt;=(('28 Populations and thresholds'!$I$205)+('28 Populations and thresholds'!$I$206)+('28 Populations and thresholds'!$I$207)+('28 Populations and thresholds'!$I$208)),"YES"," ")</f>
        <v>YES</v>
      </c>
      <c r="K1346" s="272" t="str">
        <f>IF(J1346="YES"," ",IF(D1346&gt;=(('28 Populations and thresholds'!$I$205)+('28 Populations and thresholds'!$I$206)+('28 Populations and thresholds'!$I$207)+('28 Populations and thresholds'!$I$208))*0.25,"YES"))</f>
        <v xml:space="preserve"> </v>
      </c>
      <c r="L1346" s="272" t="b">
        <f>OR('28 Populations and thresholds'!$J$206="CR",'28 Populations and thresholds'!$J$206="EN",'28 Populations and thresholds'!$J$206="VU")</f>
        <v>0</v>
      </c>
      <c r="M1346" s="273">
        <f>D1346/(('28 Populations and thresholds'!$H$205)+('28 Populations and thresholds'!$H$206)+('28 Populations and thresholds'!$H$207)+('28 Populations and thresholds'!$H$208))</f>
        <v>3.3186287337844404E-3</v>
      </c>
      <c r="N1346" s="263" t="str">
        <f t="shared" si="86"/>
        <v xml:space="preserve"> </v>
      </c>
      <c r="O1346" s="275" t="s">
        <v>4568</v>
      </c>
      <c r="P1346" s="263" t="str">
        <f t="shared" si="87"/>
        <v xml:space="preserve"> </v>
      </c>
    </row>
    <row r="1347" spans="1:16" x14ac:dyDescent="0.2">
      <c r="A1347" s="275" t="s">
        <v>1314</v>
      </c>
      <c r="B1347" s="269" t="s">
        <v>4626</v>
      </c>
      <c r="C1347" s="269" t="s">
        <v>1732</v>
      </c>
      <c r="D1347" s="279">
        <v>1215</v>
      </c>
      <c r="E1347" s="281">
        <v>35765</v>
      </c>
      <c r="F1347" s="263" t="str">
        <f t="shared" si="84"/>
        <v xml:space="preserve"> </v>
      </c>
      <c r="G1347" s="275" t="s">
        <v>4019</v>
      </c>
      <c r="H1347" s="275"/>
      <c r="I1347" s="263" t="str">
        <f t="shared" si="85"/>
        <v xml:space="preserve"> </v>
      </c>
      <c r="J1347" s="272" t="str">
        <f>IF(D1347&gt;=('28 Populations and thresholds'!$I$221),"YES"," ")</f>
        <v>YES</v>
      </c>
      <c r="K1347" s="272" t="str">
        <f>IF(J1347="YES"," ",IF(D1347&gt;=('28 Populations and thresholds'!$I$221)*0.25,"YES"))</f>
        <v xml:space="preserve"> </v>
      </c>
      <c r="L1347" s="272" t="b">
        <f>OR('28 Populations and thresholds'!$J$221="CR",'28 Populations and thresholds'!$J$221="EN",'28 Populations and thresholds'!$J$221="VU")</f>
        <v>1</v>
      </c>
      <c r="M1347" s="273">
        <f>D1347/'28 Populations and thresholds'!$H$221</f>
        <v>0.12656249999999999</v>
      </c>
      <c r="N1347" s="263" t="str">
        <f t="shared" si="86"/>
        <v xml:space="preserve"> </v>
      </c>
      <c r="O1347" s="275"/>
      <c r="P1347" s="263" t="str">
        <f t="shared" si="87"/>
        <v xml:space="preserve"> </v>
      </c>
    </row>
    <row r="1348" spans="1:16" x14ac:dyDescent="0.2">
      <c r="A1348" s="143" t="s">
        <v>1314</v>
      </c>
      <c r="B1348" s="40" t="s">
        <v>1270</v>
      </c>
      <c r="C1348" s="4" t="s">
        <v>3452</v>
      </c>
      <c r="D1348" s="41">
        <v>2871</v>
      </c>
      <c r="E1348" s="46">
        <v>35076</v>
      </c>
      <c r="F1348" s="263" t="str">
        <f t="shared" si="84"/>
        <v xml:space="preserve"> </v>
      </c>
      <c r="G1348" s="143" t="s">
        <v>21</v>
      </c>
      <c r="H1348" s="143" t="s">
        <v>853</v>
      </c>
      <c r="I1348" s="263" t="str">
        <f t="shared" si="85"/>
        <v xml:space="preserve"> </v>
      </c>
      <c r="J1348" s="38" t="str">
        <f>IF(D1348&gt;=('28 Populations and thresholds'!$I$158),"YES"," ")</f>
        <v>YES</v>
      </c>
      <c r="K1348" s="38" t="str">
        <f>IF(J1348="YES"," ",IF(D1348&gt;=('28 Populations and thresholds'!$I$158)*0.25,"YES"))</f>
        <v xml:space="preserve"> </v>
      </c>
      <c r="L1348" s="38" t="b">
        <f>OR('28 Populations and thresholds'!$J$158="CR",'28 Populations and thresholds'!$J$158="EN",'28 Populations and thresholds'!$J$158="VU")</f>
        <v>0</v>
      </c>
      <c r="M1348" s="75">
        <f>D1348/'28 Populations and thresholds'!$H$158</f>
        <v>2.8709999999999999E-2</v>
      </c>
      <c r="N1348" s="263" t="str">
        <f t="shared" si="86"/>
        <v xml:space="preserve"> </v>
      </c>
      <c r="O1348" s="9"/>
      <c r="P1348" s="263" t="str">
        <f t="shared" si="87"/>
        <v xml:space="preserve"> </v>
      </c>
    </row>
    <row r="1349" spans="1:16" x14ac:dyDescent="0.2">
      <c r="A1349" s="267" t="s">
        <v>1314</v>
      </c>
      <c r="B1349" s="268" t="s">
        <v>1389</v>
      </c>
      <c r="C1349" s="269" t="s">
        <v>3545</v>
      </c>
      <c r="D1349" s="270">
        <v>2000</v>
      </c>
      <c r="E1349" s="294" t="s">
        <v>1336</v>
      </c>
      <c r="F1349" s="263" t="str">
        <f t="shared" si="84"/>
        <v xml:space="preserve"> </v>
      </c>
      <c r="G1349" s="267" t="s">
        <v>15</v>
      </c>
      <c r="H1349" s="267" t="s">
        <v>1335</v>
      </c>
      <c r="I1349" s="263" t="str">
        <f t="shared" si="85"/>
        <v xml:space="preserve"> </v>
      </c>
      <c r="J1349" s="272" t="str">
        <f>IF(D1349&gt;=('28 Populations and thresholds'!$I$71),"YES"," ")</f>
        <v>YES</v>
      </c>
      <c r="K1349" s="272" t="str">
        <f>IF(J1349="YES"," ",IF(D1349&gt;=('28 Populations and thresholds'!$I$71)*0.25,"YES"))</f>
        <v xml:space="preserve"> </v>
      </c>
      <c r="L1349" s="272" t="b">
        <f>OR('28 Populations and thresholds'!$J$71="CR",'28 Populations and thresholds'!$J$71="EN",'28 Populations and thresholds'!$J$71="VU")</f>
        <v>0</v>
      </c>
      <c r="M1349" s="273">
        <f>D1349/'28 Populations and thresholds'!$H$71</f>
        <v>3.3333333333333333E-2</v>
      </c>
      <c r="N1349" s="263" t="str">
        <f t="shared" si="86"/>
        <v xml:space="preserve"> </v>
      </c>
      <c r="O1349" s="275"/>
      <c r="P1349" s="263" t="str">
        <f t="shared" si="87"/>
        <v xml:space="preserve"> </v>
      </c>
    </row>
    <row r="1350" spans="1:16" x14ac:dyDescent="0.2">
      <c r="A1350" s="143" t="s">
        <v>1314</v>
      </c>
      <c r="B1350" s="40" t="s">
        <v>1074</v>
      </c>
      <c r="C1350" s="4" t="s">
        <v>3447</v>
      </c>
      <c r="D1350" s="41">
        <v>905</v>
      </c>
      <c r="E1350" s="46">
        <v>37712</v>
      </c>
      <c r="F1350" s="263" t="str">
        <f t="shared" si="84"/>
        <v xml:space="preserve"> </v>
      </c>
      <c r="G1350" s="143" t="s">
        <v>21</v>
      </c>
      <c r="H1350" s="143" t="s">
        <v>26</v>
      </c>
      <c r="I1350" s="263" t="str">
        <f t="shared" si="85"/>
        <v xml:space="preserve"> </v>
      </c>
      <c r="J1350" s="38" t="str">
        <f>IF(D1350&gt;=('28 Populations and thresholds'!$I$145),"YES"," ")</f>
        <v>YES</v>
      </c>
      <c r="K1350" s="38" t="str">
        <f>IF(J1350="YES"," ",IF(D1350&gt;=('28 Populations and thresholds'!$I$145)*0.25,"YES"))</f>
        <v xml:space="preserve"> </v>
      </c>
      <c r="L1350" s="38" t="b">
        <f>OR('28 Populations and thresholds'!$J$145="CR",'28 Populations and thresholds'!$J$145="EN",'28 Populations and thresholds'!$J$145="VU")</f>
        <v>0</v>
      </c>
      <c r="M1350" s="75">
        <f>D1350/'28 Populations and thresholds'!$H$145</f>
        <v>9.0500000000000008E-3</v>
      </c>
      <c r="N1350" s="263" t="str">
        <f t="shared" si="86"/>
        <v xml:space="preserve"> </v>
      </c>
      <c r="O1350" s="9"/>
      <c r="P1350" s="263" t="str">
        <f t="shared" si="87"/>
        <v xml:space="preserve"> </v>
      </c>
    </row>
    <row r="1351" spans="1:16" x14ac:dyDescent="0.2">
      <c r="A1351" s="12" t="s">
        <v>1314</v>
      </c>
      <c r="B1351" s="56" t="s">
        <v>1074</v>
      </c>
      <c r="C1351" s="4" t="s">
        <v>3396</v>
      </c>
      <c r="D1351" s="5">
        <v>400</v>
      </c>
      <c r="E1351" s="148">
        <v>36434</v>
      </c>
      <c r="F1351" s="263" t="str">
        <f t="shared" si="84"/>
        <v xml:space="preserve"> </v>
      </c>
      <c r="H1351" s="13" t="s">
        <v>4019</v>
      </c>
      <c r="I1351" s="263" t="str">
        <f t="shared" si="85"/>
        <v xml:space="preserve"> </v>
      </c>
      <c r="J1351" s="38" t="str">
        <f>IF(D1351&gt;=(('28 Populations and thresholds'!$I$121)+('28 Populations and thresholds'!$I$122)),"YES"," ")</f>
        <v>YES</v>
      </c>
      <c r="K1351" s="38" t="str">
        <f>IF(J1351="YES"," ",IF(D1351&gt;=(('28 Populations and thresholds'!$I$121)+('28 Populations and thresholds'!$I$122))*0.25,"YES"))</f>
        <v xml:space="preserve"> </v>
      </c>
      <c r="L1351" s="38" t="b">
        <f>OR('28 Populations and thresholds'!$J$122="CR",'28 Populations and thresholds'!$J$122="EN",'28 Populations and thresholds'!$J$122="VU")</f>
        <v>1</v>
      </c>
      <c r="M1351" s="75">
        <f>D1351/(('28 Populations and thresholds'!$H$121)+('28 Populations and thresholds'!$H$122))</f>
        <v>3.4334763948497854E-2</v>
      </c>
      <c r="N1351" s="263" t="str">
        <f t="shared" si="86"/>
        <v xml:space="preserve"> </v>
      </c>
      <c r="O1351" s="12" t="s">
        <v>4568</v>
      </c>
      <c r="P1351" s="263" t="str">
        <f t="shared" si="87"/>
        <v xml:space="preserve"> </v>
      </c>
    </row>
    <row r="1352" spans="1:16" x14ac:dyDescent="0.2">
      <c r="A1352" s="143" t="s">
        <v>1314</v>
      </c>
      <c r="B1352" s="40" t="s">
        <v>1074</v>
      </c>
      <c r="C1352" s="4" t="s">
        <v>3760</v>
      </c>
      <c r="D1352" s="41">
        <v>1483</v>
      </c>
      <c r="E1352" s="46">
        <v>37712</v>
      </c>
      <c r="F1352" s="263" t="str">
        <f t="shared" si="84"/>
        <v xml:space="preserve"> </v>
      </c>
      <c r="G1352" s="143" t="s">
        <v>21</v>
      </c>
      <c r="H1352" s="143" t="s">
        <v>26</v>
      </c>
      <c r="I1352" s="263" t="str">
        <f t="shared" si="85"/>
        <v xml:space="preserve"> </v>
      </c>
      <c r="J1352" s="38" t="str">
        <f>IF(D1352&gt;=('28 Populations and thresholds'!$I$186),"YES"," ")</f>
        <v>YES</v>
      </c>
      <c r="K1352" s="38" t="str">
        <f>IF(J1352="YES"," ",IF(D1352&gt;=('28 Populations and thresholds'!$I$186)*0.25,"YES"))</f>
        <v xml:space="preserve"> </v>
      </c>
      <c r="L1352" s="38" t="b">
        <f>OR('28 Populations and thresholds'!$J$186="CR",'28 Populations and thresholds'!$J$186="EN",'28 Populations and thresholds'!$J$186="VU")</f>
        <v>0</v>
      </c>
      <c r="M1352" s="75">
        <f>D1352/'28 Populations and thresholds'!$H$186</f>
        <v>1.4829999999999999E-3</v>
      </c>
      <c r="N1352" s="263" t="str">
        <f t="shared" si="86"/>
        <v xml:space="preserve"> </v>
      </c>
      <c r="P1352" s="263" t="str">
        <f t="shared" si="87"/>
        <v xml:space="preserve"> </v>
      </c>
    </row>
    <row r="1353" spans="1:16" x14ac:dyDescent="0.2">
      <c r="A1353" s="143" t="s">
        <v>1314</v>
      </c>
      <c r="B1353" s="40" t="s">
        <v>1074</v>
      </c>
      <c r="C1353" s="4" t="s">
        <v>3744</v>
      </c>
      <c r="D1353" s="41">
        <v>1737</v>
      </c>
      <c r="E1353" s="46">
        <v>38078</v>
      </c>
      <c r="F1353" s="263" t="str">
        <f t="shared" si="84"/>
        <v xml:space="preserve"> </v>
      </c>
      <c r="G1353" s="143" t="s">
        <v>21</v>
      </c>
      <c r="H1353" s="143" t="s">
        <v>26</v>
      </c>
      <c r="I1353" s="263" t="str">
        <f t="shared" si="85"/>
        <v xml:space="preserve"> </v>
      </c>
      <c r="J1353" s="38" t="str">
        <f>IF(D1353&gt;=('28 Populations and thresholds'!$I$150),"YES"," ")</f>
        <v>YES</v>
      </c>
      <c r="K1353" s="38" t="str">
        <f>IF(J1353="YES"," ",IF(D1353&gt;=('28 Populations and thresholds'!$I$150)*0.25,"YES"))</f>
        <v xml:space="preserve"> </v>
      </c>
      <c r="L1353" s="38" t="b">
        <f>OR('28 Populations and thresholds'!$J$150="CR",'28 Populations and thresholds'!$J$150="EN",'28 Populations and thresholds'!$J$150="VU")</f>
        <v>0</v>
      </c>
      <c r="M1353" s="75">
        <f>D1353/'28 Populations and thresholds'!$H$150</f>
        <v>1.737E-3</v>
      </c>
      <c r="N1353" s="263" t="str">
        <f t="shared" si="86"/>
        <v xml:space="preserve"> </v>
      </c>
      <c r="O1353" s="9"/>
      <c r="P1353" s="263" t="str">
        <f t="shared" si="87"/>
        <v xml:space="preserve"> </v>
      </c>
    </row>
    <row r="1354" spans="1:16" x14ac:dyDescent="0.2">
      <c r="A1354" s="12" t="s">
        <v>1314</v>
      </c>
      <c r="B1354" s="56" t="s">
        <v>1074</v>
      </c>
      <c r="C1354" s="4" t="s">
        <v>3400</v>
      </c>
      <c r="D1354" s="5">
        <v>346</v>
      </c>
      <c r="E1354" s="104">
        <v>1996</v>
      </c>
      <c r="F1354" s="263" t="str">
        <f t="shared" si="84"/>
        <v xml:space="preserve"> </v>
      </c>
      <c r="H1354" s="13" t="s">
        <v>4019</v>
      </c>
      <c r="I1354" s="263" t="str">
        <f t="shared" si="85"/>
        <v xml:space="preserve"> </v>
      </c>
      <c r="J1354" s="38" t="str">
        <f>IF(D1354&gt;=(('28 Populations and thresholds'!$I$123)+('28 Populations and thresholds'!$I$124)),"YES"," ")</f>
        <v>YES</v>
      </c>
      <c r="K1354" s="38" t="str">
        <f>IF(J1354="YES"," ",IF(D1354&gt;=(('28 Populations and thresholds'!$I$123)+('28 Populations and thresholds'!$I$124))*0.25,"YES"))</f>
        <v xml:space="preserve"> </v>
      </c>
      <c r="L1354" s="38" t="b">
        <f>OR('28 Populations and thresholds'!$J$124="CR",'28 Populations and thresholds'!$J$124="EN",'28 Populations and thresholds'!$J$124="VU")</f>
        <v>1</v>
      </c>
      <c r="M1354" s="75">
        <f>D1354/(('28 Populations and thresholds'!$H$123)+('28 Populations and thresholds'!$H$124))</f>
        <v>0.22322580645161291</v>
      </c>
      <c r="N1354" s="263" t="str">
        <f t="shared" si="86"/>
        <v xml:space="preserve"> </v>
      </c>
      <c r="O1354" s="12" t="s">
        <v>4568</v>
      </c>
      <c r="P1354" s="263" t="str">
        <f t="shared" si="87"/>
        <v xml:space="preserve"> </v>
      </c>
    </row>
    <row r="1355" spans="1:16" x14ac:dyDescent="0.2">
      <c r="A1355" s="275" t="s">
        <v>1314</v>
      </c>
      <c r="B1355" s="269" t="s">
        <v>4422</v>
      </c>
      <c r="C1355" s="269" t="s">
        <v>3781</v>
      </c>
      <c r="D1355" s="279">
        <v>1031</v>
      </c>
      <c r="E1355" s="281">
        <v>38749</v>
      </c>
      <c r="F1355" s="263" t="str">
        <f t="shared" si="84"/>
        <v xml:space="preserve"> </v>
      </c>
      <c r="G1355" s="275"/>
      <c r="H1355" s="275" t="s">
        <v>4415</v>
      </c>
      <c r="I1355" s="263" t="str">
        <f t="shared" si="85"/>
        <v xml:space="preserve"> </v>
      </c>
      <c r="J1355" s="272" t="str">
        <f>IF(D1355&gt;=('28 Populations and thresholds'!$I$220),"YES"," ")</f>
        <v>YES</v>
      </c>
      <c r="K1355" s="272" t="str">
        <f>IF(J1355="YES"," ",IF(D1355&gt;=('28 Populations and thresholds'!$I$220)*0.25,"YES"))</f>
        <v xml:space="preserve"> </v>
      </c>
      <c r="L1355" s="272" t="b">
        <f>OR('28 Populations and thresholds'!$J$220="CR",'28 Populations and thresholds'!$J$220="EN",'28 Populations and thresholds'!$J$220="VU")</f>
        <v>0</v>
      </c>
      <c r="M1355" s="273">
        <f>D1355/'28 Populations and thresholds'!$H$220</f>
        <v>1.0309989690010311E-3</v>
      </c>
      <c r="N1355" s="263" t="str">
        <f t="shared" si="86"/>
        <v xml:space="preserve"> </v>
      </c>
      <c r="O1355" s="275"/>
      <c r="P1355" s="263" t="str">
        <f t="shared" si="87"/>
        <v xml:space="preserve"> </v>
      </c>
    </row>
    <row r="1356" spans="1:16" x14ac:dyDescent="0.2">
      <c r="A1356" s="12" t="s">
        <v>1314</v>
      </c>
      <c r="B1356" s="4" t="s">
        <v>4263</v>
      </c>
      <c r="C1356" s="159" t="s">
        <v>1696</v>
      </c>
      <c r="D1356" s="105">
        <v>57</v>
      </c>
      <c r="E1356" s="106" t="s">
        <v>4265</v>
      </c>
      <c r="F1356" s="263" t="str">
        <f t="shared" si="84"/>
        <v xml:space="preserve"> </v>
      </c>
      <c r="G1356" s="12"/>
      <c r="H1356" s="12" t="s">
        <v>4264</v>
      </c>
      <c r="I1356" s="263" t="str">
        <f t="shared" si="85"/>
        <v xml:space="preserve"> </v>
      </c>
      <c r="J1356" s="38" t="str">
        <f>IF(D1356&gt;=('28 Populations and thresholds'!$I$51),"YES"," ")</f>
        <v>YES</v>
      </c>
      <c r="K1356" s="38"/>
      <c r="L1356" s="38" t="b">
        <f>OR('28 Populations and thresholds'!$J$51="CR",'28 Populations and thresholds'!$J$51="EN",'28 Populations and thresholds'!$J$51="VU")</f>
        <v>1</v>
      </c>
      <c r="M1356" s="75">
        <f>D1356/'28 Populations and thresholds'!$H$51</f>
        <v>2.1111111111111112E-2</v>
      </c>
      <c r="N1356" s="263" t="str">
        <f t="shared" si="86"/>
        <v xml:space="preserve"> </v>
      </c>
      <c r="P1356" s="263" t="str">
        <f t="shared" si="87"/>
        <v xml:space="preserve"> </v>
      </c>
    </row>
    <row r="1357" spans="1:16" x14ac:dyDescent="0.2">
      <c r="A1357" s="275" t="s">
        <v>1391</v>
      </c>
      <c r="B1357" s="277" t="s">
        <v>4230</v>
      </c>
      <c r="C1357" s="278" t="s">
        <v>3755</v>
      </c>
      <c r="D1357" s="279">
        <v>2370</v>
      </c>
      <c r="E1357" s="285">
        <v>38633</v>
      </c>
      <c r="F1357" s="263" t="str">
        <f t="shared" si="84"/>
        <v xml:space="preserve"> </v>
      </c>
      <c r="G1357" s="275"/>
      <c r="H1357" s="275" t="s">
        <v>4252</v>
      </c>
      <c r="I1357" s="263" t="str">
        <f t="shared" si="85"/>
        <v xml:space="preserve"> </v>
      </c>
      <c r="J1357" s="272" t="str">
        <f>IF(D1357&gt;=('28 Populations and thresholds'!$I$174),"YES"," ")</f>
        <v>YES</v>
      </c>
      <c r="K1357" s="272" t="str">
        <f>IF(J1357="YES"," ",IF(D1357&gt;=('28 Populations and thresholds'!$I$174)*0.25,"YES"))</f>
        <v xml:space="preserve"> </v>
      </c>
      <c r="L1357" s="272" t="b">
        <f>OR('28 Populations and thresholds'!$J$174="CR",'28 Populations and thresholds'!$J$174="EN",'28 Populations and thresholds'!$J$174="VU")</f>
        <v>0</v>
      </c>
      <c r="M1357" s="273">
        <f>D1357/'28 Populations and thresholds'!$H$174</f>
        <v>0.10304347826086957</v>
      </c>
      <c r="N1357" s="263" t="str">
        <f t="shared" si="86"/>
        <v xml:space="preserve"> </v>
      </c>
      <c r="O1357" s="275"/>
      <c r="P1357" s="263" t="str">
        <f t="shared" si="87"/>
        <v xml:space="preserve"> </v>
      </c>
    </row>
    <row r="1358" spans="1:16" x14ac:dyDescent="0.2">
      <c r="A1358" s="267" t="s">
        <v>1391</v>
      </c>
      <c r="B1358" s="277" t="s">
        <v>4230</v>
      </c>
      <c r="C1358" s="269" t="s">
        <v>3471</v>
      </c>
      <c r="D1358" s="270">
        <v>1000</v>
      </c>
      <c r="E1358" s="271">
        <v>35492</v>
      </c>
      <c r="F1358" s="263" t="str">
        <f t="shared" si="84"/>
        <v xml:space="preserve"> </v>
      </c>
      <c r="G1358" s="267" t="s">
        <v>21</v>
      </c>
      <c r="H1358" s="267" t="s">
        <v>213</v>
      </c>
      <c r="I1358" s="263" t="str">
        <f t="shared" si="85"/>
        <v xml:space="preserve"> </v>
      </c>
      <c r="J1358" s="272" t="str">
        <f>IF(D1358&gt;=(('28 Populations and thresholds'!$I$183)+('28 Populations and thresholds'!$I$184)+('28 Populations and thresholds'!$I$185)),"YES"," ")</f>
        <v>YES</v>
      </c>
      <c r="K1358" s="272" t="str">
        <f>IF(J1358="YES"," ",IF(D1358&gt;=(('28 Populations and thresholds'!$I$183)+('28 Populations and thresholds'!$I$184)+('28 Populations and thresholds'!$I$185))*0.25,"YES"))</f>
        <v xml:space="preserve"> </v>
      </c>
      <c r="L1358" s="272" t="b">
        <f>OR('28 Populations and thresholds'!$J$183="CR",'28 Populations and thresholds'!$J$183="EN",'28 Populations and thresholds'!$J$183="VU")</f>
        <v>0</v>
      </c>
      <c r="M1358" s="273">
        <f>D1358/(('28 Populations and thresholds'!$H$183)+('28 Populations and thresholds'!$H$184)+('28 Populations and thresholds'!$H$185))</f>
        <v>3.3333333333333335E-3</v>
      </c>
      <c r="N1358" s="263" t="str">
        <f t="shared" si="86"/>
        <v xml:space="preserve"> </v>
      </c>
      <c r="O1358" s="275" t="s">
        <v>4647</v>
      </c>
      <c r="P1358" s="263" t="str">
        <f t="shared" si="87"/>
        <v xml:space="preserve"> </v>
      </c>
    </row>
    <row r="1359" spans="1:16" x14ac:dyDescent="0.2">
      <c r="A1359" s="275" t="s">
        <v>1391</v>
      </c>
      <c r="B1359" s="277" t="s">
        <v>4230</v>
      </c>
      <c r="C1359" s="278" t="s">
        <v>3480</v>
      </c>
      <c r="D1359" s="279">
        <v>2000</v>
      </c>
      <c r="E1359" s="274" t="s">
        <v>4255</v>
      </c>
      <c r="F1359" s="263" t="str">
        <f t="shared" si="84"/>
        <v xml:space="preserve"> </v>
      </c>
      <c r="G1359" s="275"/>
      <c r="H1359" s="275" t="s">
        <v>4252</v>
      </c>
      <c r="I1359" s="263" t="str">
        <f t="shared" si="85"/>
        <v xml:space="preserve"> </v>
      </c>
      <c r="J1359" s="272" t="str">
        <f>IF(D1359&gt;=('28 Populations and thresholds'!$I$203),"YES"," ")</f>
        <v>YES</v>
      </c>
      <c r="K1359" s="272" t="str">
        <f>IF(J1359="YES"," ",IF(D1359&gt;=('28 Populations and thresholds'!$I$203)*0.25,"YES"))</f>
        <v xml:space="preserve"> </v>
      </c>
      <c r="L1359" s="272" t="b">
        <f>OR('28 Populations and thresholds'!$J$203="CR",'28 Populations and thresholds'!$J$203="EN",'28 Populations and thresholds'!$J$203="VU")</f>
        <v>0</v>
      </c>
      <c r="M1359" s="273">
        <f>D1359/'28 Populations and thresholds'!$H$203</f>
        <v>1.4814814814814815E-2</v>
      </c>
      <c r="N1359" s="263" t="str">
        <f t="shared" si="86"/>
        <v xml:space="preserve"> </v>
      </c>
      <c r="O1359" s="275"/>
      <c r="P1359" s="263" t="str">
        <f t="shared" si="87"/>
        <v xml:space="preserve"> </v>
      </c>
    </row>
    <row r="1360" spans="1:16" x14ac:dyDescent="0.2">
      <c r="A1360" s="275" t="s">
        <v>1391</v>
      </c>
      <c r="B1360" s="277" t="s">
        <v>4230</v>
      </c>
      <c r="C1360" s="278" t="s">
        <v>3467</v>
      </c>
      <c r="D1360" s="279">
        <v>2580</v>
      </c>
      <c r="E1360" s="285">
        <v>38633</v>
      </c>
      <c r="F1360" s="263" t="str">
        <f t="shared" si="84"/>
        <v xml:space="preserve"> </v>
      </c>
      <c r="G1360" s="275"/>
      <c r="H1360" s="275" t="s">
        <v>4252</v>
      </c>
      <c r="I1360" s="263" t="str">
        <f t="shared" si="85"/>
        <v xml:space="preserve"> </v>
      </c>
      <c r="J1360" s="272" t="str">
        <f>IF(D1360&gt;=('28 Populations and thresholds'!$I$180),"YES"," ")</f>
        <v>YES</v>
      </c>
      <c r="K1360" s="272" t="str">
        <f>IF(J1360="YES"," ",IF(D1360&gt;=('28 Populations and thresholds'!$I$180)*0.25,"YES"))</f>
        <v xml:space="preserve"> </v>
      </c>
      <c r="L1360" s="272" t="b">
        <f>OR('28 Populations and thresholds'!$J$180="CR",'28 Populations and thresholds'!$J$180="EN",'28 Populations and thresholds'!$J$180="VU")</f>
        <v>0</v>
      </c>
      <c r="M1360" s="273">
        <f>D1360/'28 Populations and thresholds'!$H$180</f>
        <v>2.58E-2</v>
      </c>
      <c r="N1360" s="263" t="str">
        <f t="shared" si="86"/>
        <v xml:space="preserve"> </v>
      </c>
      <c r="O1360" s="275"/>
      <c r="P1360" s="263" t="str">
        <f t="shared" si="87"/>
        <v xml:space="preserve"> </v>
      </c>
    </row>
    <row r="1361" spans="1:16" x14ac:dyDescent="0.2">
      <c r="A1361" s="275" t="s">
        <v>1391</v>
      </c>
      <c r="B1361" s="277" t="s">
        <v>4230</v>
      </c>
      <c r="C1361" s="278" t="s">
        <v>3470</v>
      </c>
      <c r="D1361" s="279">
        <v>800</v>
      </c>
      <c r="E1361" s="285">
        <v>39817</v>
      </c>
      <c r="F1361" s="263" t="str">
        <f t="shared" si="84"/>
        <v xml:space="preserve"> </v>
      </c>
      <c r="G1361" s="275"/>
      <c r="H1361" s="275" t="s">
        <v>4227</v>
      </c>
      <c r="I1361" s="263" t="str">
        <f t="shared" si="85"/>
        <v xml:space="preserve"> </v>
      </c>
      <c r="J1361" s="272" t="str">
        <f>IF(D1361&gt;=('28 Populations and thresholds'!$I$181),"YES"," ")</f>
        <v>YES</v>
      </c>
      <c r="K1361" s="272" t="str">
        <f>IF(J1361="YES"," ",IF(D1361&gt;=('28 Populations and thresholds'!$I$181)*0.25,"YES"))</f>
        <v xml:space="preserve"> </v>
      </c>
      <c r="L1361" s="272" t="b">
        <f>OR('28 Populations and thresholds'!$J$181="CR",'28 Populations and thresholds'!$J$181="EN",'28 Populations and thresholds'!$J$181="VU")</f>
        <v>1</v>
      </c>
      <c r="M1361" s="273">
        <f>D1361/'28 Populations and thresholds'!$H$181</f>
        <v>2.5000000000000001E-2</v>
      </c>
      <c r="N1361" s="263" t="str">
        <f t="shared" si="86"/>
        <v xml:space="preserve"> </v>
      </c>
      <c r="O1361" s="275"/>
      <c r="P1361" s="263" t="str">
        <f t="shared" si="87"/>
        <v xml:space="preserve"> </v>
      </c>
    </row>
    <row r="1362" spans="1:16" x14ac:dyDescent="0.2">
      <c r="A1362" s="275" t="s">
        <v>1391</v>
      </c>
      <c r="B1362" s="277" t="s">
        <v>4230</v>
      </c>
      <c r="C1362" s="278" t="s">
        <v>3461</v>
      </c>
      <c r="D1362" s="279">
        <v>2180</v>
      </c>
      <c r="E1362" s="285">
        <v>38633</v>
      </c>
      <c r="F1362" s="263" t="str">
        <f t="shared" si="84"/>
        <v xml:space="preserve"> </v>
      </c>
      <c r="G1362" s="275"/>
      <c r="H1362" s="275" t="s">
        <v>4252</v>
      </c>
      <c r="I1362" s="263" t="str">
        <f t="shared" si="85"/>
        <v xml:space="preserve"> </v>
      </c>
      <c r="J1362" s="272" t="str">
        <f>IF(D1362&gt;=('28 Populations and thresholds'!$I$164),"YES"," ")</f>
        <v>YES</v>
      </c>
      <c r="K1362" s="272" t="str">
        <f>IF(J1362="YES"," ",IF(D1362&gt;=('28 Populations and thresholds'!$I$164)*0.25,"YES"))</f>
        <v xml:space="preserve"> </v>
      </c>
      <c r="L1362" s="272" t="b">
        <f>OR('28 Populations and thresholds'!$J$164="CR",'28 Populations and thresholds'!$J$164="EN",'28 Populations and thresholds'!$J$164="VU")</f>
        <v>0</v>
      </c>
      <c r="M1362" s="273">
        <f>D1362/'28 Populations and thresholds'!$H$164</f>
        <v>2.7594936708860759E-2</v>
      </c>
      <c r="N1362" s="263" t="str">
        <f t="shared" si="86"/>
        <v xml:space="preserve"> </v>
      </c>
      <c r="O1362" s="269"/>
      <c r="P1362" s="263" t="str">
        <f t="shared" si="87"/>
        <v xml:space="preserve"> </v>
      </c>
    </row>
    <row r="1363" spans="1:16" x14ac:dyDescent="0.2">
      <c r="A1363" s="275" t="s">
        <v>1391</v>
      </c>
      <c r="B1363" s="277" t="s">
        <v>4230</v>
      </c>
      <c r="C1363" s="278" t="s">
        <v>3459</v>
      </c>
      <c r="D1363" s="279">
        <v>2000</v>
      </c>
      <c r="E1363" s="274" t="s">
        <v>4253</v>
      </c>
      <c r="F1363" s="263" t="str">
        <f t="shared" si="84"/>
        <v xml:space="preserve"> </v>
      </c>
      <c r="G1363" s="275"/>
      <c r="H1363" s="275" t="s">
        <v>4252</v>
      </c>
      <c r="I1363" s="263" t="str">
        <f t="shared" si="85"/>
        <v xml:space="preserve"> </v>
      </c>
      <c r="J1363" s="272" t="str">
        <f>IF(D1363&gt;=(('28 Populations and thresholds'!$I$161)+('28 Populations and thresholds'!$I$162)),"YES"," ")</f>
        <v>YES</v>
      </c>
      <c r="K1363" s="272" t="str">
        <f>IF(J1363="YES"," ",IF(D1363&gt;=(('28 Populations and thresholds'!$I$161)+('28 Populations and thresholds'!$I$162))*0.25,"YES"))</f>
        <v xml:space="preserve"> </v>
      </c>
      <c r="L1363" s="272" t="b">
        <f>OR('28 Populations and thresholds'!$J$161="CR",'28 Populations and thresholds'!$J$161="EN",'28 Populations and thresholds'!$J$161="VU")</f>
        <v>0</v>
      </c>
      <c r="M1363" s="273">
        <f>D1363/(('28 Populations and thresholds'!$H$161)+('28 Populations and thresholds'!$H$162))</f>
        <v>1.1111111111111112E-2</v>
      </c>
      <c r="N1363" s="263" t="str">
        <f t="shared" si="86"/>
        <v xml:space="preserve"> </v>
      </c>
      <c r="O1363" s="282" t="s">
        <v>4564</v>
      </c>
      <c r="P1363" s="263" t="str">
        <f t="shared" si="87"/>
        <v xml:space="preserve"> </v>
      </c>
    </row>
    <row r="1364" spans="1:16" x14ac:dyDescent="0.2">
      <c r="A1364" s="267" t="s">
        <v>1391</v>
      </c>
      <c r="B1364" s="277" t="s">
        <v>4230</v>
      </c>
      <c r="C1364" s="269" t="s">
        <v>3763</v>
      </c>
      <c r="D1364" s="270">
        <v>2000</v>
      </c>
      <c r="E1364" s="271">
        <v>35534</v>
      </c>
      <c r="F1364" s="263" t="str">
        <f t="shared" si="84"/>
        <v xml:space="preserve"> </v>
      </c>
      <c r="G1364" s="267" t="s">
        <v>21</v>
      </c>
      <c r="H1364" s="267" t="s">
        <v>213</v>
      </c>
      <c r="I1364" s="263" t="str">
        <f t="shared" si="85"/>
        <v xml:space="preserve"> </v>
      </c>
      <c r="J1364" s="272" t="str">
        <f>IF(D1364&gt;=('28 Populations and thresholds'!$I$191),"YES"," ")</f>
        <v>YES</v>
      </c>
      <c r="K1364" s="272" t="str">
        <f>IF(J1364="YES"," ",IF(D1364&gt;=('28 Populations and thresholds'!$I$191)*0.25,"YES"))</f>
        <v xml:space="preserve"> </v>
      </c>
      <c r="L1364" s="272" t="b">
        <f>OR('28 Populations and thresholds'!$J$191="CR",'28 Populations and thresholds'!$J$191="EN",'28 Populations and thresholds'!$J$191="VU")</f>
        <v>0</v>
      </c>
      <c r="M1364" s="273">
        <f>D1364/'28 Populations and thresholds'!$H$191</f>
        <v>0.04</v>
      </c>
      <c r="N1364" s="263" t="str">
        <f t="shared" si="86"/>
        <v xml:space="preserve"> </v>
      </c>
      <c r="O1364" s="268" t="s">
        <v>996</v>
      </c>
      <c r="P1364" s="263" t="str">
        <f t="shared" si="87"/>
        <v xml:space="preserve"> </v>
      </c>
    </row>
    <row r="1365" spans="1:16" x14ac:dyDescent="0.2">
      <c r="A1365" s="12" t="s">
        <v>1391</v>
      </c>
      <c r="B1365" s="64" t="s">
        <v>4254</v>
      </c>
      <c r="C1365" s="115" t="s">
        <v>3755</v>
      </c>
      <c r="D1365" s="105">
        <v>1410</v>
      </c>
      <c r="E1365" s="147">
        <v>35543</v>
      </c>
      <c r="F1365" s="263" t="str">
        <f t="shared" si="84"/>
        <v xml:space="preserve"> </v>
      </c>
      <c r="G1365" s="12"/>
      <c r="H1365" s="12" t="s">
        <v>4252</v>
      </c>
      <c r="I1365" s="263" t="str">
        <f t="shared" si="85"/>
        <v xml:space="preserve"> </v>
      </c>
      <c r="J1365" s="38" t="str">
        <f>IF(D1365&gt;=('28 Populations and thresholds'!$I$174),"YES"," ")</f>
        <v>YES</v>
      </c>
      <c r="K1365" s="38" t="str">
        <f>IF(J1365="YES"," ",IF(D1365&gt;=('28 Populations and thresholds'!$I$174)*0.25,"YES"))</f>
        <v xml:space="preserve"> </v>
      </c>
      <c r="L1365" s="38" t="b">
        <f>OR('28 Populations and thresholds'!$J$174="CR",'28 Populations and thresholds'!$J$174="EN",'28 Populations and thresholds'!$J$174="VU")</f>
        <v>0</v>
      </c>
      <c r="M1365" s="75">
        <f>D1365/'28 Populations and thresholds'!$H$174</f>
        <v>6.1304347826086958E-2</v>
      </c>
      <c r="N1365" s="263" t="str">
        <f t="shared" si="86"/>
        <v xml:space="preserve"> </v>
      </c>
      <c r="P1365" s="263" t="str">
        <f t="shared" si="87"/>
        <v xml:space="preserve"> </v>
      </c>
    </row>
    <row r="1366" spans="1:16" x14ac:dyDescent="0.2">
      <c r="A1366" s="267" t="s">
        <v>1391</v>
      </c>
      <c r="B1366" s="268" t="s">
        <v>1206</v>
      </c>
      <c r="C1366" s="269" t="s">
        <v>3772</v>
      </c>
      <c r="D1366" s="270">
        <v>500</v>
      </c>
      <c r="E1366" s="271">
        <v>30037</v>
      </c>
      <c r="F1366" s="263" t="str">
        <f t="shared" si="84"/>
        <v xml:space="preserve"> </v>
      </c>
      <c r="G1366" s="267" t="s">
        <v>21</v>
      </c>
      <c r="H1366" s="267" t="s">
        <v>43</v>
      </c>
      <c r="I1366" s="263" t="str">
        <f t="shared" si="85"/>
        <v xml:space="preserve"> </v>
      </c>
      <c r="J1366" s="272" t="str">
        <f>IF(D1366&gt;=('28 Populations and thresholds'!$I$201),"YES"," ")</f>
        <v>YES</v>
      </c>
      <c r="K1366" s="272" t="str">
        <f>IF(J1366="YES"," ",IF(D1366&gt;=('28 Populations and thresholds'!$I$201)*0.25,"YES"))</f>
        <v xml:space="preserve"> </v>
      </c>
      <c r="L1366" s="272" t="b">
        <f>OR('28 Populations and thresholds'!$J$201="CR",'28 Populations and thresholds'!$J$201="EN",'28 Populations and thresholds'!$J$201="VU")</f>
        <v>0</v>
      </c>
      <c r="M1366" s="273">
        <f>D1366/'28 Populations and thresholds'!$H$201</f>
        <v>0.02</v>
      </c>
      <c r="N1366" s="263" t="str">
        <f t="shared" si="86"/>
        <v xml:space="preserve"> </v>
      </c>
      <c r="O1366" s="269"/>
      <c r="P1366" s="263" t="str">
        <f t="shared" si="87"/>
        <v xml:space="preserve"> </v>
      </c>
    </row>
    <row r="1367" spans="1:16" x14ac:dyDescent="0.2">
      <c r="A1367" s="143" t="s">
        <v>1391</v>
      </c>
      <c r="B1367" s="40" t="s">
        <v>4648</v>
      </c>
      <c r="C1367" s="4" t="s">
        <v>3755</v>
      </c>
      <c r="D1367" s="41">
        <v>13000</v>
      </c>
      <c r="E1367" s="46">
        <v>32448</v>
      </c>
      <c r="F1367" s="263" t="str">
        <f t="shared" si="84"/>
        <v xml:space="preserve"> </v>
      </c>
      <c r="G1367" s="143" t="s">
        <v>21</v>
      </c>
      <c r="H1367" s="143" t="s">
        <v>11</v>
      </c>
      <c r="I1367" s="263" t="str">
        <f t="shared" si="85"/>
        <v xml:space="preserve"> </v>
      </c>
      <c r="J1367" s="38" t="str">
        <f>IF(D1367&gt;=('28 Populations and thresholds'!$I$174),"YES"," ")</f>
        <v>YES</v>
      </c>
      <c r="K1367" s="38" t="str">
        <f>IF(J1367="YES"," ",IF(D1367&gt;=('28 Populations and thresholds'!$I$174)*0.25,"YES"))</f>
        <v xml:space="preserve"> </v>
      </c>
      <c r="L1367" s="38" t="b">
        <f>OR('28 Populations and thresholds'!$J$174="CR",'28 Populations and thresholds'!$J$174="EN",'28 Populations and thresholds'!$J$174="VU")</f>
        <v>0</v>
      </c>
      <c r="M1367" s="75">
        <f>D1367/'28 Populations and thresholds'!$H$174</f>
        <v>0.56521739130434778</v>
      </c>
      <c r="N1367" s="263" t="str">
        <f t="shared" si="86"/>
        <v xml:space="preserve"> </v>
      </c>
      <c r="P1367" s="263" t="str">
        <f t="shared" si="87"/>
        <v xml:space="preserve"> </v>
      </c>
    </row>
    <row r="1368" spans="1:16" x14ac:dyDescent="0.2">
      <c r="A1368" s="143" t="s">
        <v>1391</v>
      </c>
      <c r="B1368" s="40" t="s">
        <v>4648</v>
      </c>
      <c r="C1368" s="40" t="s">
        <v>3795</v>
      </c>
      <c r="D1368" s="41">
        <v>7000</v>
      </c>
      <c r="E1368" s="46">
        <v>35065</v>
      </c>
      <c r="F1368" s="263" t="str">
        <f t="shared" si="84"/>
        <v xml:space="preserve"> </v>
      </c>
      <c r="G1368" s="143" t="s">
        <v>21</v>
      </c>
      <c r="H1368" s="143" t="s">
        <v>718</v>
      </c>
      <c r="I1368" s="263" t="str">
        <f t="shared" si="85"/>
        <v xml:space="preserve"> </v>
      </c>
      <c r="J1368" s="38" t="str">
        <f>IF(D1368&gt;=(('28 Populations and thresholds'!$I$176)+('28 Populations and thresholds'!$I$177)),"YES"," ")</f>
        <v>YES</v>
      </c>
      <c r="K1368" s="38" t="str">
        <f>IF(J1368="YES"," ",IF(D1368&gt;=(('28 Populations and thresholds'!$I$176)+('28 Populations and thresholds'!$I$177))*0.25,"YES"))</f>
        <v xml:space="preserve"> </v>
      </c>
      <c r="L1368" s="38" t="b">
        <f>OR('28 Populations and thresholds'!$J$176="CR",'28 Populations and thresholds'!$J$176="EN",'28 Populations and thresholds'!$J$176="VU")</f>
        <v>0</v>
      </c>
      <c r="M1368" s="75">
        <f>D1368/(('28 Populations and thresholds'!$H$176)+('28 Populations and thresholds'!$H$177))</f>
        <v>2.5089605734767026E-2</v>
      </c>
      <c r="N1368" s="263" t="str">
        <f t="shared" si="86"/>
        <v xml:space="preserve"> </v>
      </c>
      <c r="O1368" s="12" t="s">
        <v>4568</v>
      </c>
      <c r="P1368" s="263" t="str">
        <f t="shared" si="87"/>
        <v xml:space="preserve"> </v>
      </c>
    </row>
    <row r="1369" spans="1:16" x14ac:dyDescent="0.2">
      <c r="A1369" s="12" t="s">
        <v>1391</v>
      </c>
      <c r="B1369" s="40" t="s">
        <v>4648</v>
      </c>
      <c r="C1369" s="4" t="s">
        <v>1688</v>
      </c>
      <c r="D1369" s="5">
        <v>315</v>
      </c>
      <c r="E1369" s="1" t="s">
        <v>69</v>
      </c>
      <c r="F1369" s="263" t="str">
        <f t="shared" si="84"/>
        <v xml:space="preserve"> </v>
      </c>
      <c r="G1369" s="13" t="s">
        <v>139</v>
      </c>
      <c r="I1369" s="263" t="str">
        <f t="shared" si="85"/>
        <v xml:space="preserve"> </v>
      </c>
      <c r="J1369" s="38" t="str">
        <f>IF(D1369&gt;=('28 Populations and thresholds'!$I$47),"YES"," ")</f>
        <v>YES</v>
      </c>
      <c r="K1369" s="38" t="str">
        <f>IF(J1369="YES"," ",IF(D1369&gt;=('28 Populations and thresholds'!$I$47)*0.25,"YES"))</f>
        <v xml:space="preserve"> </v>
      </c>
      <c r="L1369" s="38" t="b">
        <f>OR('28 Populations and thresholds'!$J$47="CR",'28 Populations and thresholds'!$J$47="EN",'28 Populations and thresholds'!$J$47="VU")</f>
        <v>0</v>
      </c>
      <c r="M1369" s="75">
        <f>D1369/'28 Populations and thresholds'!$H$47</f>
        <v>3.15E-2</v>
      </c>
      <c r="N1369" s="263" t="str">
        <f t="shared" si="86"/>
        <v xml:space="preserve"> </v>
      </c>
      <c r="O1369" s="121"/>
      <c r="P1369" s="263" t="str">
        <f t="shared" si="87"/>
        <v xml:space="preserve"> </v>
      </c>
    </row>
    <row r="1370" spans="1:16" x14ac:dyDescent="0.2">
      <c r="A1370" s="143" t="s">
        <v>1391</v>
      </c>
      <c r="B1370" s="40" t="s">
        <v>4648</v>
      </c>
      <c r="C1370" s="4" t="s">
        <v>3756</v>
      </c>
      <c r="D1370" s="41">
        <v>30000</v>
      </c>
      <c r="E1370" s="46">
        <v>31263</v>
      </c>
      <c r="F1370" s="263" t="str">
        <f t="shared" si="84"/>
        <v xml:space="preserve"> </v>
      </c>
      <c r="G1370" s="143" t="s">
        <v>21</v>
      </c>
      <c r="H1370" s="143" t="s">
        <v>216</v>
      </c>
      <c r="I1370" s="263" t="str">
        <f t="shared" si="85"/>
        <v xml:space="preserve"> </v>
      </c>
      <c r="J1370" s="38" t="str">
        <f>IF(D1370&gt;=('28 Populations and thresholds'!$I$175),"YES"," ")</f>
        <v>YES</v>
      </c>
      <c r="K1370" s="38" t="str">
        <f>IF(J1370="YES"," ",IF(D1370&gt;=('28 Populations and thresholds'!$I$175)*0.25,"YES"))</f>
        <v xml:space="preserve"> </v>
      </c>
      <c r="L1370" s="38" t="b">
        <f>OR('28 Populations and thresholds'!$J$175="CR",'28 Populations and thresholds'!$J$175="EN",'28 Populations and thresholds'!$J$175="VU")</f>
        <v>0</v>
      </c>
      <c r="M1370" s="75">
        <f>D1370/'28 Populations and thresholds'!$H$175</f>
        <v>0.21582733812949639</v>
      </c>
      <c r="N1370" s="263" t="str">
        <f t="shared" si="86"/>
        <v xml:space="preserve"> </v>
      </c>
      <c r="O1370" s="9"/>
      <c r="P1370" s="263" t="str">
        <f t="shared" si="87"/>
        <v xml:space="preserve"> </v>
      </c>
    </row>
    <row r="1371" spans="1:16" x14ac:dyDescent="0.2">
      <c r="A1371" s="143" t="s">
        <v>1391</v>
      </c>
      <c r="B1371" s="40" t="s">
        <v>4648</v>
      </c>
      <c r="C1371" s="4" t="s">
        <v>3471</v>
      </c>
      <c r="D1371" s="41">
        <v>6000</v>
      </c>
      <c r="E1371" s="43"/>
      <c r="F1371" s="263" t="str">
        <f t="shared" si="84"/>
        <v xml:space="preserve"> </v>
      </c>
      <c r="G1371" s="143" t="s">
        <v>21</v>
      </c>
      <c r="H1371" s="143" t="s">
        <v>718</v>
      </c>
      <c r="I1371" s="263" t="str">
        <f t="shared" si="85"/>
        <v xml:space="preserve"> </v>
      </c>
      <c r="J1371" s="38" t="str">
        <f>IF(D1371&gt;=(('28 Populations and thresholds'!$I$183)+('28 Populations and thresholds'!$I$184)+('28 Populations and thresholds'!$I$185)),"YES"," ")</f>
        <v>YES</v>
      </c>
      <c r="K1371" s="38" t="str">
        <f>IF(J1371="YES"," ",IF(D1371&gt;=(('28 Populations and thresholds'!$I$183)+('28 Populations and thresholds'!$I$184)+('28 Populations and thresholds'!$I$185))*0.25,"YES"))</f>
        <v xml:space="preserve"> </v>
      </c>
      <c r="L1371" s="38" t="b">
        <f>OR('28 Populations and thresholds'!$J$183="CR",'28 Populations and thresholds'!$J$183="EN",'28 Populations and thresholds'!$J$183="VU")</f>
        <v>0</v>
      </c>
      <c r="M1371" s="75">
        <f>D1371/(('28 Populations and thresholds'!$H$183)+('28 Populations and thresholds'!$H$184)+('28 Populations and thresholds'!$H$185))</f>
        <v>0.02</v>
      </c>
      <c r="N1371" s="263" t="str">
        <f t="shared" si="86"/>
        <v xml:space="preserve"> </v>
      </c>
      <c r="O1371" s="12" t="s">
        <v>4568</v>
      </c>
      <c r="P1371" s="263" t="str">
        <f t="shared" si="87"/>
        <v xml:space="preserve"> </v>
      </c>
    </row>
    <row r="1372" spans="1:16" x14ac:dyDescent="0.2">
      <c r="A1372" s="143" t="s">
        <v>1391</v>
      </c>
      <c r="B1372" s="40" t="s">
        <v>4648</v>
      </c>
      <c r="C1372" s="4" t="s">
        <v>3467</v>
      </c>
      <c r="D1372" s="41">
        <v>7061</v>
      </c>
      <c r="E1372" s="46">
        <v>32417</v>
      </c>
      <c r="F1372" s="263" t="str">
        <f t="shared" si="84"/>
        <v xml:space="preserve"> </v>
      </c>
      <c r="G1372" s="143" t="s">
        <v>21</v>
      </c>
      <c r="H1372" s="143" t="s">
        <v>11</v>
      </c>
      <c r="I1372" s="263" t="str">
        <f t="shared" si="85"/>
        <v xml:space="preserve"> </v>
      </c>
      <c r="J1372" s="38" t="str">
        <f>IF(D1372&gt;=('28 Populations and thresholds'!$I$180),"YES"," ")</f>
        <v>YES</v>
      </c>
      <c r="K1372" s="38" t="str">
        <f>IF(J1372="YES"," ",IF(D1372&gt;=('28 Populations and thresholds'!$I$180)*0.25,"YES"))</f>
        <v xml:space="preserve"> </v>
      </c>
      <c r="L1372" s="38" t="b">
        <f>OR('28 Populations and thresholds'!$J$180="CR",'28 Populations and thresholds'!$J$180="EN",'28 Populations and thresholds'!$J$180="VU")</f>
        <v>0</v>
      </c>
      <c r="M1372" s="75">
        <f>D1372/'28 Populations and thresholds'!$H$180</f>
        <v>7.0610000000000006E-2</v>
      </c>
      <c r="N1372" s="263" t="str">
        <f t="shared" si="86"/>
        <v xml:space="preserve"> </v>
      </c>
      <c r="O1372" s="9"/>
      <c r="P1372" s="263" t="str">
        <f t="shared" si="87"/>
        <v xml:space="preserve"> </v>
      </c>
    </row>
    <row r="1373" spans="1:16" x14ac:dyDescent="0.2">
      <c r="A1373" s="143" t="s">
        <v>1391</v>
      </c>
      <c r="B1373" s="40" t="s">
        <v>4648</v>
      </c>
      <c r="C1373" s="4" t="s">
        <v>3470</v>
      </c>
      <c r="D1373" s="41">
        <v>2620</v>
      </c>
      <c r="E1373" s="46">
        <v>32417</v>
      </c>
      <c r="F1373" s="263" t="str">
        <f t="shared" si="84"/>
        <v xml:space="preserve"> </v>
      </c>
      <c r="G1373" s="143" t="s">
        <v>21</v>
      </c>
      <c r="H1373" s="143" t="s">
        <v>11</v>
      </c>
      <c r="I1373" s="263" t="str">
        <f t="shared" si="85"/>
        <v xml:space="preserve"> </v>
      </c>
      <c r="J1373" s="38" t="str">
        <f>IF(D1373&gt;=('28 Populations and thresholds'!$I$181),"YES"," ")</f>
        <v>YES</v>
      </c>
      <c r="K1373" s="38" t="str">
        <f>IF(J1373="YES"," ",IF(D1373&gt;=('28 Populations and thresholds'!$I$181)*0.25,"YES"))</f>
        <v xml:space="preserve"> </v>
      </c>
      <c r="L1373" s="38" t="b">
        <f>OR('28 Populations and thresholds'!$J$181="CR",'28 Populations and thresholds'!$J$181="EN",'28 Populations and thresholds'!$J$181="VU")</f>
        <v>1</v>
      </c>
      <c r="M1373" s="75">
        <f>D1373/'28 Populations and thresholds'!$H$181</f>
        <v>8.1875000000000003E-2</v>
      </c>
      <c r="N1373" s="263" t="str">
        <f t="shared" si="86"/>
        <v xml:space="preserve"> </v>
      </c>
      <c r="O1373" s="9"/>
      <c r="P1373" s="263" t="str">
        <f t="shared" si="87"/>
        <v xml:space="preserve"> </v>
      </c>
    </row>
    <row r="1374" spans="1:16" x14ac:dyDescent="0.2">
      <c r="A1374" s="143" t="s">
        <v>1391</v>
      </c>
      <c r="B1374" s="40" t="s">
        <v>4648</v>
      </c>
      <c r="C1374" s="4" t="s">
        <v>3461</v>
      </c>
      <c r="D1374" s="41">
        <v>2000</v>
      </c>
      <c r="E1374" s="46">
        <v>32417</v>
      </c>
      <c r="F1374" s="263" t="str">
        <f t="shared" si="84"/>
        <v xml:space="preserve"> </v>
      </c>
      <c r="G1374" s="143" t="s">
        <v>21</v>
      </c>
      <c r="H1374" s="143" t="s">
        <v>11</v>
      </c>
      <c r="I1374" s="263" t="str">
        <f t="shared" si="85"/>
        <v xml:space="preserve"> </v>
      </c>
      <c r="J1374" s="38" t="str">
        <f>IF(D1374&gt;=('28 Populations and thresholds'!$I$164),"YES"," ")</f>
        <v>YES</v>
      </c>
      <c r="K1374" s="38" t="str">
        <f>IF(J1374="YES"," ",IF(D1374&gt;=('28 Populations and thresholds'!$I$164)*0.25,"YES"))</f>
        <v xml:space="preserve"> </v>
      </c>
      <c r="L1374" s="38" t="b">
        <f>OR('28 Populations and thresholds'!$J$164="CR",'28 Populations and thresholds'!$J$164="EN",'28 Populations and thresholds'!$J$164="VU")</f>
        <v>0</v>
      </c>
      <c r="M1374" s="75">
        <f>D1374/'28 Populations and thresholds'!$H$164</f>
        <v>2.5316455696202531E-2</v>
      </c>
      <c r="N1374" s="263" t="str">
        <f t="shared" si="86"/>
        <v xml:space="preserve"> </v>
      </c>
      <c r="O1374" s="9"/>
      <c r="P1374" s="263" t="str">
        <f t="shared" si="87"/>
        <v xml:space="preserve"> </v>
      </c>
    </row>
    <row r="1375" spans="1:16" x14ac:dyDescent="0.2">
      <c r="A1375" s="143" t="s">
        <v>1391</v>
      </c>
      <c r="B1375" s="40" t="s">
        <v>4648</v>
      </c>
      <c r="C1375" s="4" t="s">
        <v>3459</v>
      </c>
      <c r="D1375" s="41">
        <v>9460</v>
      </c>
      <c r="E1375" s="43"/>
      <c r="F1375" s="263" t="str">
        <f t="shared" si="84"/>
        <v xml:space="preserve"> </v>
      </c>
      <c r="G1375" s="143" t="s">
        <v>21</v>
      </c>
      <c r="H1375" s="143" t="s">
        <v>718</v>
      </c>
      <c r="I1375" s="263" t="str">
        <f t="shared" si="85"/>
        <v xml:space="preserve"> </v>
      </c>
      <c r="J1375" s="38" t="str">
        <f>IF(D1375&gt;=(('28 Populations and thresholds'!$I$161)+('28 Populations and thresholds'!$I$162)),"YES"," ")</f>
        <v>YES</v>
      </c>
      <c r="K1375" s="38" t="str">
        <f>IF(J1375="YES"," ",IF(D1375&gt;=(('28 Populations and thresholds'!$I$161)+('28 Populations and thresholds'!$I$162))*0.25,"YES"))</f>
        <v xml:space="preserve"> </v>
      </c>
      <c r="L1375" s="38" t="b">
        <f>OR('28 Populations and thresholds'!$J$161="CR",'28 Populations and thresholds'!$J$161="EN",'28 Populations and thresholds'!$J$161="VU")</f>
        <v>0</v>
      </c>
      <c r="M1375" s="75">
        <f>D1375/(('28 Populations and thresholds'!$H$161)+('28 Populations and thresholds'!$H$162))</f>
        <v>5.2555555555555557E-2</v>
      </c>
      <c r="N1375" s="263" t="str">
        <f t="shared" si="86"/>
        <v xml:space="preserve"> </v>
      </c>
      <c r="O1375" s="121" t="s">
        <v>4564</v>
      </c>
      <c r="P1375" s="263" t="str">
        <f t="shared" si="87"/>
        <v xml:space="preserve"> </v>
      </c>
    </row>
    <row r="1376" spans="1:16" x14ac:dyDescent="0.2">
      <c r="A1376" s="143" t="s">
        <v>1391</v>
      </c>
      <c r="B1376" s="40" t="s">
        <v>4648</v>
      </c>
      <c r="C1376" s="4" t="s">
        <v>3766</v>
      </c>
      <c r="D1376" s="41">
        <v>560</v>
      </c>
      <c r="E1376" s="46">
        <v>32417</v>
      </c>
      <c r="F1376" s="263" t="str">
        <f t="shared" si="84"/>
        <v xml:space="preserve"> </v>
      </c>
      <c r="G1376" s="143" t="s">
        <v>21</v>
      </c>
      <c r="H1376" s="143" t="s">
        <v>11</v>
      </c>
      <c r="I1376" s="263" t="str">
        <f t="shared" si="85"/>
        <v xml:space="preserve"> </v>
      </c>
      <c r="J1376" s="38" t="str">
        <f>IF(D1376&gt;=('28 Populations and thresholds'!$I$194),"YES"," ")</f>
        <v>YES</v>
      </c>
      <c r="K1376" s="38" t="str">
        <f>IF(J1376="YES"," ",IF(D1376&gt;=('28 Populations and thresholds'!$I$194)*0.25,"YES"))</f>
        <v xml:space="preserve"> </v>
      </c>
      <c r="L1376" s="38" t="b">
        <f>OR('28 Populations and thresholds'!$J$194="CR",'28 Populations and thresholds'!$J$194="EN",'28 Populations and thresholds'!$J$194="VU")</f>
        <v>0</v>
      </c>
      <c r="M1376" s="75">
        <f>D1376/'28 Populations and thresholds'!$H$194</f>
        <v>1.9649122807017545E-2</v>
      </c>
      <c r="N1376" s="263" t="str">
        <f t="shared" si="86"/>
        <v xml:space="preserve"> </v>
      </c>
      <c r="O1376" s="9"/>
      <c r="P1376" s="263" t="str">
        <f t="shared" si="87"/>
        <v xml:space="preserve"> </v>
      </c>
    </row>
    <row r="1377" spans="1:22" s="4" customFormat="1" x14ac:dyDescent="0.2">
      <c r="A1377" s="110" t="s">
        <v>1391</v>
      </c>
      <c r="B1377" s="40" t="s">
        <v>4648</v>
      </c>
      <c r="C1377" s="4" t="s">
        <v>3472</v>
      </c>
      <c r="D1377" s="41">
        <v>21</v>
      </c>
      <c r="E1377" s="46">
        <v>32843</v>
      </c>
      <c r="F1377" s="263" t="str">
        <f t="shared" si="84"/>
        <v xml:space="preserve"> </v>
      </c>
      <c r="G1377" s="143" t="s">
        <v>21</v>
      </c>
      <c r="H1377" s="143" t="s">
        <v>11</v>
      </c>
      <c r="I1377" s="263" t="str">
        <f t="shared" si="85"/>
        <v xml:space="preserve"> </v>
      </c>
      <c r="J1377" s="38" t="str">
        <f>IF(D1377&gt;=('28 Populations and thresholds'!$I$188),"YES"," ")</f>
        <v>YES</v>
      </c>
      <c r="K1377" s="38" t="str">
        <f>IF(J1377="YES"," ",IF(D1377&gt;=('28 Populations and thresholds'!$I$188)*0.25,"YES"))</f>
        <v xml:space="preserve"> </v>
      </c>
      <c r="L1377" s="38" t="b">
        <f>OR('28 Populations and thresholds'!$J$188="CR",'28 Populations and thresholds'!$J$188="EN",'28 Populations and thresholds'!$J$188="VU")</f>
        <v>1</v>
      </c>
      <c r="M1377" s="75">
        <f>D1377/'28 Populations and thresholds'!$H$188</f>
        <v>3.5000000000000003E-2</v>
      </c>
      <c r="N1377" s="263" t="str">
        <f t="shared" si="86"/>
        <v xml:space="preserve"> </v>
      </c>
      <c r="O1377" s="9"/>
      <c r="P1377" s="263" t="str">
        <f t="shared" si="87"/>
        <v xml:space="preserve"> </v>
      </c>
      <c r="V1377" s="9"/>
    </row>
    <row r="1378" spans="1:22" x14ac:dyDescent="0.2">
      <c r="A1378" s="143" t="s">
        <v>1391</v>
      </c>
      <c r="B1378" s="40" t="s">
        <v>4648</v>
      </c>
      <c r="C1378" s="4" t="s">
        <v>3763</v>
      </c>
      <c r="D1378" s="41">
        <v>5680</v>
      </c>
      <c r="E1378" s="46">
        <v>32448</v>
      </c>
      <c r="F1378" s="263" t="str">
        <f t="shared" si="84"/>
        <v xml:space="preserve"> </v>
      </c>
      <c r="G1378" s="143" t="s">
        <v>21</v>
      </c>
      <c r="H1378" s="143" t="s">
        <v>11</v>
      </c>
      <c r="I1378" s="263" t="str">
        <f t="shared" si="85"/>
        <v xml:space="preserve"> </v>
      </c>
      <c r="J1378" s="38" t="str">
        <f>IF(D1378&gt;=('28 Populations and thresholds'!$I$191),"YES"," ")</f>
        <v>YES</v>
      </c>
      <c r="K1378" s="38" t="str">
        <f>IF(J1378="YES"," ",IF(D1378&gt;=('28 Populations and thresholds'!$I$191)*0.25,"YES"))</f>
        <v xml:space="preserve"> </v>
      </c>
      <c r="L1378" s="38" t="b">
        <f>OR('28 Populations and thresholds'!$J$191="CR",'28 Populations and thresholds'!$J$191="EN",'28 Populations and thresholds'!$J$191="VU")</f>
        <v>0</v>
      </c>
      <c r="M1378" s="75">
        <f>D1378/'28 Populations and thresholds'!$H$191</f>
        <v>0.11360000000000001</v>
      </c>
      <c r="N1378" s="263" t="str">
        <f t="shared" si="86"/>
        <v xml:space="preserve"> </v>
      </c>
      <c r="O1378" s="9"/>
      <c r="P1378" s="263" t="str">
        <f t="shared" si="87"/>
        <v xml:space="preserve"> </v>
      </c>
      <c r="V1378" s="4"/>
    </row>
    <row r="1379" spans="1:22" x14ac:dyDescent="0.2">
      <c r="A1379" s="143" t="s">
        <v>1391</v>
      </c>
      <c r="B1379" s="40" t="s">
        <v>4648</v>
      </c>
      <c r="C1379" s="111" t="s">
        <v>3758</v>
      </c>
      <c r="D1379" s="41">
        <v>1000</v>
      </c>
      <c r="E1379" s="46">
        <v>34013</v>
      </c>
      <c r="F1379" s="263" t="str">
        <f t="shared" si="84"/>
        <v xml:space="preserve"> </v>
      </c>
      <c r="G1379" s="143" t="s">
        <v>21</v>
      </c>
      <c r="H1379" s="143" t="s">
        <v>853</v>
      </c>
      <c r="I1379" s="263" t="str">
        <f t="shared" si="85"/>
        <v xml:space="preserve"> </v>
      </c>
      <c r="J1379" s="38" t="str">
        <f>IF(D1379&gt;=('28 Populations and thresholds'!$I$179),"YES"," ")</f>
        <v>YES</v>
      </c>
      <c r="K1379" s="38" t="str">
        <f>IF(J1379="YES"," ",IF(D1379&gt;=('28 Populations and thresholds'!$I$179)*0.25,"YES"))</f>
        <v xml:space="preserve"> </v>
      </c>
      <c r="L1379" s="38" t="b">
        <f>OR('28 Populations and thresholds'!$J$179="CR",'28 Populations and thresholds'!$J$179="EN",'28 Populations and thresholds'!$J$179="VU")</f>
        <v>0</v>
      </c>
      <c r="M1379" s="75">
        <f>D1379/'28 Populations and thresholds'!$H$179</f>
        <v>1.8181818181818181E-2</v>
      </c>
      <c r="N1379" s="263" t="str">
        <f t="shared" si="86"/>
        <v xml:space="preserve"> </v>
      </c>
      <c r="O1379" s="9"/>
      <c r="P1379" s="263" t="str">
        <f t="shared" si="87"/>
        <v xml:space="preserve"> </v>
      </c>
    </row>
    <row r="1380" spans="1:22" x14ac:dyDescent="0.2">
      <c r="A1380" s="267" t="s">
        <v>1391</v>
      </c>
      <c r="B1380" s="268" t="s">
        <v>1239</v>
      </c>
      <c r="C1380" s="269" t="s">
        <v>3480</v>
      </c>
      <c r="D1380" s="270">
        <v>2500</v>
      </c>
      <c r="E1380" s="271">
        <v>32884</v>
      </c>
      <c r="F1380" s="263" t="str">
        <f t="shared" si="84"/>
        <v xml:space="preserve"> </v>
      </c>
      <c r="G1380" s="267" t="s">
        <v>21</v>
      </c>
      <c r="H1380" s="267" t="s">
        <v>853</v>
      </c>
      <c r="I1380" s="263" t="str">
        <f t="shared" si="85"/>
        <v xml:space="preserve"> </v>
      </c>
      <c r="J1380" s="272" t="str">
        <f>IF(D1380&gt;=('28 Populations and thresholds'!$I$203),"YES"," ")</f>
        <v>YES</v>
      </c>
      <c r="K1380" s="272" t="str">
        <f>IF(J1380="YES"," ",IF(D1380&gt;=('28 Populations and thresholds'!$I$203)*0.25,"YES"))</f>
        <v xml:space="preserve"> </v>
      </c>
      <c r="L1380" s="272" t="b">
        <f>OR('28 Populations and thresholds'!$J$203="CR",'28 Populations and thresholds'!$J$203="EN",'28 Populations and thresholds'!$J$203="VU")</f>
        <v>0</v>
      </c>
      <c r="M1380" s="273">
        <f>D1380/'28 Populations and thresholds'!$H$203</f>
        <v>1.8518518518518517E-2</v>
      </c>
      <c r="N1380" s="263" t="str">
        <f t="shared" si="86"/>
        <v xml:space="preserve"> </v>
      </c>
      <c r="O1380" s="275"/>
      <c r="P1380" s="263" t="str">
        <f t="shared" si="87"/>
        <v xml:space="preserve"> </v>
      </c>
    </row>
    <row r="1381" spans="1:22" x14ac:dyDescent="0.2">
      <c r="A1381" s="267" t="s">
        <v>1391</v>
      </c>
      <c r="B1381" s="268" t="s">
        <v>1239</v>
      </c>
      <c r="C1381" s="269" t="s">
        <v>3459</v>
      </c>
      <c r="D1381" s="270">
        <v>4000</v>
      </c>
      <c r="E1381" s="271">
        <v>35079</v>
      </c>
      <c r="F1381" s="263" t="str">
        <f t="shared" si="84"/>
        <v xml:space="preserve"> </v>
      </c>
      <c r="G1381" s="267" t="s">
        <v>21</v>
      </c>
      <c r="H1381" s="267" t="s">
        <v>853</v>
      </c>
      <c r="I1381" s="263" t="str">
        <f t="shared" si="85"/>
        <v xml:space="preserve"> </v>
      </c>
      <c r="J1381" s="272" t="str">
        <f>IF(D1381&gt;=(('28 Populations and thresholds'!$I$160)+('28 Populations and thresholds'!$I$163)),"YES"," ")</f>
        <v>YES</v>
      </c>
      <c r="K1381" s="272" t="str">
        <f>IF(J1381="YES"," ",IF(D1381&gt;=(('28 Populations and thresholds'!$I$160)+('28 Populations and thresholds'!$I$163))*0.25,"YES"))</f>
        <v xml:space="preserve"> </v>
      </c>
      <c r="L1381" s="272" t="b">
        <f>OR('28 Populations and thresholds'!$J$160="CR",'28 Populations and thresholds'!$J$160="EN",'28 Populations and thresholds'!$J$160="VU")</f>
        <v>0</v>
      </c>
      <c r="M1381" s="273">
        <f>D1381/(('28 Populations and thresholds'!$H$160)+('28 Populations and thresholds'!$H$163))</f>
        <v>0.1038961038961039</v>
      </c>
      <c r="N1381" s="263" t="str">
        <f t="shared" si="86"/>
        <v xml:space="preserve"> </v>
      </c>
      <c r="O1381" s="282" t="s">
        <v>4563</v>
      </c>
      <c r="P1381" s="263" t="str">
        <f t="shared" si="87"/>
        <v xml:space="preserve"> </v>
      </c>
    </row>
    <row r="1382" spans="1:22" x14ac:dyDescent="0.2">
      <c r="A1382" s="143" t="s">
        <v>1391</v>
      </c>
      <c r="B1382" s="40" t="s">
        <v>1390</v>
      </c>
      <c r="C1382" s="4" t="s">
        <v>3612</v>
      </c>
      <c r="D1382" s="41">
        <v>10000</v>
      </c>
      <c r="E1382" s="47" t="s">
        <v>1320</v>
      </c>
      <c r="F1382" s="263" t="str">
        <f t="shared" si="84"/>
        <v xml:space="preserve"> </v>
      </c>
      <c r="G1382" s="143" t="s">
        <v>15</v>
      </c>
      <c r="H1382" s="143" t="s">
        <v>1392</v>
      </c>
      <c r="I1382" s="263" t="str">
        <f t="shared" si="85"/>
        <v xml:space="preserve"> </v>
      </c>
      <c r="J1382" s="38" t="str">
        <f>IF(D1382&gt;=('28 Populations and thresholds'!$I$93),"YES"," ")</f>
        <v>YES</v>
      </c>
      <c r="K1382" s="38" t="str">
        <f>IF(J1382="YES"," ",IF(D1382&gt;=('28 Populations and thresholds'!$I$93)*0.25,"YES"))</f>
        <v xml:space="preserve"> </v>
      </c>
      <c r="L1382" s="38" t="b">
        <f>OR('28 Populations and thresholds'!$J$93="CR",'28 Populations and thresholds'!$J$93="EN",'28 Populations and thresholds'!$J$93="VU")</f>
        <v>0</v>
      </c>
      <c r="M1382" s="75">
        <f>D1382/'28 Populations and thresholds'!$H$93</f>
        <v>0.05</v>
      </c>
      <c r="N1382" s="263" t="str">
        <f t="shared" si="86"/>
        <v xml:space="preserve"> </v>
      </c>
      <c r="P1382" s="263" t="str">
        <f t="shared" si="87"/>
        <v xml:space="preserve"> </v>
      </c>
    </row>
    <row r="1383" spans="1:22" x14ac:dyDescent="0.2">
      <c r="A1383" s="12" t="s">
        <v>1391</v>
      </c>
      <c r="B1383" s="40" t="s">
        <v>1390</v>
      </c>
      <c r="C1383" s="4" t="s">
        <v>1641</v>
      </c>
      <c r="D1383" s="5">
        <v>1522</v>
      </c>
      <c r="E1383" s="1" t="s">
        <v>247</v>
      </c>
      <c r="F1383" s="263" t="str">
        <f t="shared" si="84"/>
        <v xml:space="preserve"> </v>
      </c>
      <c r="G1383" s="13" t="s">
        <v>139</v>
      </c>
      <c r="I1383" s="263" t="str">
        <f t="shared" si="85"/>
        <v xml:space="preserve"> </v>
      </c>
      <c r="J1383" s="38" t="str">
        <f>IF(D1383&gt;=('28 Populations and thresholds'!$I$20),"YES"," ")</f>
        <v>YES</v>
      </c>
      <c r="K1383" s="38" t="str">
        <f>IF(J1383="YES"," ",IF(D1383&gt;=('28 Populations and thresholds'!$I$20)*0.25,"YES"))</f>
        <v xml:space="preserve"> </v>
      </c>
      <c r="L1383" s="38" t="b">
        <f>OR('28 Populations and thresholds'!$J$20="CR",'28 Populations and thresholds'!$J$20="EN",'28 Populations and thresholds'!$J$20="VU")</f>
        <v>0</v>
      </c>
      <c r="M1383" s="75">
        <f>D1383/'28 Populations and thresholds'!$H$20</f>
        <v>1.5219999999999999E-2</v>
      </c>
      <c r="N1383" s="263" t="str">
        <f t="shared" si="86"/>
        <v xml:space="preserve"> </v>
      </c>
      <c r="P1383" s="263" t="str">
        <f t="shared" si="87"/>
        <v xml:space="preserve"> </v>
      </c>
    </row>
    <row r="1384" spans="1:22" x14ac:dyDescent="0.2">
      <c r="A1384" s="267" t="s">
        <v>1391</v>
      </c>
      <c r="B1384" s="268" t="s">
        <v>936</v>
      </c>
      <c r="C1384" s="269" t="s">
        <v>3756</v>
      </c>
      <c r="D1384" s="270">
        <v>12800</v>
      </c>
      <c r="E1384" s="271">
        <v>31259</v>
      </c>
      <c r="F1384" s="263" t="str">
        <f t="shared" si="84"/>
        <v xml:space="preserve"> </v>
      </c>
      <c r="G1384" s="267" t="s">
        <v>21</v>
      </c>
      <c r="H1384" s="267" t="s">
        <v>216</v>
      </c>
      <c r="I1384" s="263" t="str">
        <f t="shared" si="85"/>
        <v xml:space="preserve"> </v>
      </c>
      <c r="J1384" s="272" t="str">
        <f>IF(D1384&gt;=('28 Populations and thresholds'!$I$175),"YES"," ")</f>
        <v>YES</v>
      </c>
      <c r="K1384" s="272" t="str">
        <f>IF(J1384="YES"," ",IF(D1384&gt;=('28 Populations and thresholds'!$I$175)*0.25,"YES"))</f>
        <v xml:space="preserve"> </v>
      </c>
      <c r="L1384" s="272" t="b">
        <f>OR('28 Populations and thresholds'!$J$175="CR",'28 Populations and thresholds'!$J$175="EN",'28 Populations and thresholds'!$J$175="VU")</f>
        <v>0</v>
      </c>
      <c r="M1384" s="273">
        <f>D1384/'28 Populations and thresholds'!$H$175</f>
        <v>9.2086330935251801E-2</v>
      </c>
      <c r="N1384" s="263" t="str">
        <f t="shared" si="86"/>
        <v xml:space="preserve"> </v>
      </c>
      <c r="O1384" s="269"/>
      <c r="P1384" s="263" t="str">
        <f t="shared" si="87"/>
        <v xml:space="preserve"> </v>
      </c>
    </row>
    <row r="1385" spans="1:22" x14ac:dyDescent="0.2">
      <c r="A1385" s="267" t="s">
        <v>1391</v>
      </c>
      <c r="B1385" s="268" t="s">
        <v>936</v>
      </c>
      <c r="C1385" s="269" t="s">
        <v>3471</v>
      </c>
      <c r="D1385" s="270">
        <v>1024</v>
      </c>
      <c r="E1385" s="271">
        <v>31259</v>
      </c>
      <c r="F1385" s="263" t="str">
        <f t="shared" si="84"/>
        <v xml:space="preserve"> </v>
      </c>
      <c r="G1385" s="267" t="s">
        <v>21</v>
      </c>
      <c r="H1385" s="267" t="s">
        <v>216</v>
      </c>
      <c r="I1385" s="263" t="str">
        <f t="shared" si="85"/>
        <v xml:space="preserve"> </v>
      </c>
      <c r="J1385" s="272" t="str">
        <f>IF(D1385&gt;=(('28 Populations and thresholds'!$I$183)+('28 Populations and thresholds'!$I$184)+('28 Populations and thresholds'!$I$185)),"YES"," ")</f>
        <v>YES</v>
      </c>
      <c r="K1385" s="272" t="str">
        <f>IF(J1385="YES"," ",IF(D1385&gt;=(('28 Populations and thresholds'!$I$183)+('28 Populations and thresholds'!$I$184)+('28 Populations and thresholds'!$I$185))*0.25,"YES"))</f>
        <v xml:space="preserve"> </v>
      </c>
      <c r="L1385" s="272" t="b">
        <f>OR('28 Populations and thresholds'!$J$183="CR",'28 Populations and thresholds'!$J$183="EN",'28 Populations and thresholds'!$J$183="VU")</f>
        <v>0</v>
      </c>
      <c r="M1385" s="273">
        <f>D1385/(('28 Populations and thresholds'!$H$183)+('28 Populations and thresholds'!$H$184)+('28 Populations and thresholds'!$H$185))</f>
        <v>3.4133333333333333E-3</v>
      </c>
      <c r="N1385" s="263" t="str">
        <f t="shared" si="86"/>
        <v xml:space="preserve"> </v>
      </c>
      <c r="O1385" s="275" t="s">
        <v>4568</v>
      </c>
      <c r="P1385" s="263" t="str">
        <f t="shared" si="87"/>
        <v xml:space="preserve"> </v>
      </c>
    </row>
    <row r="1386" spans="1:22" x14ac:dyDescent="0.2">
      <c r="A1386" s="267" t="s">
        <v>1391</v>
      </c>
      <c r="B1386" s="268" t="s">
        <v>936</v>
      </c>
      <c r="C1386" s="269" t="s">
        <v>3467</v>
      </c>
      <c r="D1386" s="270">
        <v>2253</v>
      </c>
      <c r="E1386" s="271">
        <v>31259</v>
      </c>
      <c r="F1386" s="263" t="str">
        <f t="shared" si="84"/>
        <v xml:space="preserve"> </v>
      </c>
      <c r="G1386" s="267" t="s">
        <v>21</v>
      </c>
      <c r="H1386" s="267" t="s">
        <v>216</v>
      </c>
      <c r="I1386" s="263" t="str">
        <f t="shared" si="85"/>
        <v xml:space="preserve"> </v>
      </c>
      <c r="J1386" s="272" t="str">
        <f>IF(D1386&gt;=('28 Populations and thresholds'!$I$180),"YES"," ")</f>
        <v>YES</v>
      </c>
      <c r="K1386" s="272" t="str">
        <f>IF(J1386="YES"," ",IF(D1386&gt;=('28 Populations and thresholds'!$I$180)*0.25,"YES"))</f>
        <v xml:space="preserve"> </v>
      </c>
      <c r="L1386" s="272" t="b">
        <f>OR('28 Populations and thresholds'!$J$180="CR",'28 Populations and thresholds'!$J$180="EN",'28 Populations and thresholds'!$J$180="VU")</f>
        <v>0</v>
      </c>
      <c r="M1386" s="273">
        <f>D1386/'28 Populations and thresholds'!$H$180</f>
        <v>2.2530000000000001E-2</v>
      </c>
      <c r="N1386" s="263" t="str">
        <f t="shared" si="86"/>
        <v xml:space="preserve"> </v>
      </c>
      <c r="O1386" s="269"/>
      <c r="P1386" s="263" t="str">
        <f t="shared" si="87"/>
        <v xml:space="preserve"> </v>
      </c>
    </row>
    <row r="1387" spans="1:22" x14ac:dyDescent="0.2">
      <c r="A1387" s="267" t="s">
        <v>1391</v>
      </c>
      <c r="B1387" s="268" t="s">
        <v>936</v>
      </c>
      <c r="C1387" s="280" t="s">
        <v>3763</v>
      </c>
      <c r="D1387" s="270">
        <v>783</v>
      </c>
      <c r="E1387" s="271">
        <v>31259</v>
      </c>
      <c r="F1387" s="263" t="str">
        <f t="shared" si="84"/>
        <v xml:space="preserve"> </v>
      </c>
      <c r="G1387" s="267" t="s">
        <v>21</v>
      </c>
      <c r="H1387" s="267" t="s">
        <v>216</v>
      </c>
      <c r="I1387" s="263" t="str">
        <f t="shared" si="85"/>
        <v xml:space="preserve"> </v>
      </c>
      <c r="J1387" s="272" t="str">
        <f>IF(D1387&gt;=('28 Populations and thresholds'!$I$191),"YES"," ")</f>
        <v>YES</v>
      </c>
      <c r="K1387" s="272" t="str">
        <f>IF(J1387="YES"," ",IF(D1387&gt;=('28 Populations and thresholds'!$I$191)*0.25,"YES"))</f>
        <v xml:space="preserve"> </v>
      </c>
      <c r="L1387" s="272" t="b">
        <f>OR('28 Populations and thresholds'!$J$191="CR",'28 Populations and thresholds'!$J$191="EN",'28 Populations and thresholds'!$J$191="VU")</f>
        <v>0</v>
      </c>
      <c r="M1387" s="273">
        <f>D1387/'28 Populations and thresholds'!$H$191</f>
        <v>1.566E-2</v>
      </c>
      <c r="N1387" s="263" t="str">
        <f t="shared" si="86"/>
        <v xml:space="preserve"> </v>
      </c>
      <c r="O1387" s="275"/>
      <c r="P1387" s="263" t="str">
        <f t="shared" si="87"/>
        <v xml:space="preserve"> </v>
      </c>
    </row>
    <row r="1388" spans="1:22" x14ac:dyDescent="0.2">
      <c r="A1388" s="143" t="s">
        <v>1391</v>
      </c>
      <c r="B1388" s="40" t="s">
        <v>1308</v>
      </c>
      <c r="C1388" s="4" t="s">
        <v>3742</v>
      </c>
      <c r="D1388" s="41">
        <v>5000</v>
      </c>
      <c r="E1388" s="46">
        <v>38149</v>
      </c>
      <c r="F1388" s="263" t="str">
        <f t="shared" si="84"/>
        <v xml:space="preserve"> </v>
      </c>
      <c r="G1388" s="143" t="s">
        <v>21</v>
      </c>
      <c r="H1388" s="143" t="s">
        <v>795</v>
      </c>
      <c r="I1388" s="263" t="str">
        <f t="shared" si="85"/>
        <v xml:space="preserve"> </v>
      </c>
      <c r="J1388" s="38" t="str">
        <f>IF(D1388&gt;=('28 Populations and thresholds'!$I$148),"YES"," ")</f>
        <v>YES</v>
      </c>
      <c r="K1388" s="38" t="str">
        <f>IF(J1388="YES"," ",IF(D1388&gt;=('28 Populations and thresholds'!$I$148)*0.25,"YES"))</f>
        <v xml:space="preserve"> </v>
      </c>
      <c r="L1388" s="38" t="b">
        <f>OR('28 Populations and thresholds'!$J$148="CR",'28 Populations and thresholds'!$J$148="EN",'28 Populations and thresholds'!$J$148="VU")</f>
        <v>0</v>
      </c>
      <c r="M1388" s="75">
        <f>D1388/'28 Populations and thresholds'!$H$148</f>
        <v>0.05</v>
      </c>
      <c r="N1388" s="263" t="str">
        <f t="shared" si="86"/>
        <v xml:space="preserve"> </v>
      </c>
      <c r="O1388" s="9"/>
      <c r="P1388" s="263" t="str">
        <f t="shared" si="87"/>
        <v xml:space="preserve"> </v>
      </c>
    </row>
    <row r="1389" spans="1:22" x14ac:dyDescent="0.2">
      <c r="A1389" s="275" t="s">
        <v>1391</v>
      </c>
      <c r="B1389" s="268" t="s">
        <v>4303</v>
      </c>
      <c r="C1389" s="278" t="s">
        <v>3466</v>
      </c>
      <c r="D1389" s="279">
        <v>2000</v>
      </c>
      <c r="E1389" s="285">
        <v>30643</v>
      </c>
      <c r="F1389" s="263" t="str">
        <f t="shared" si="84"/>
        <v xml:space="preserve"> </v>
      </c>
      <c r="G1389" s="275"/>
      <c r="H1389" s="275" t="s">
        <v>154</v>
      </c>
      <c r="I1389" s="263" t="str">
        <f t="shared" si="85"/>
        <v xml:space="preserve"> </v>
      </c>
      <c r="J1389" s="272" t="str">
        <f>IF(D1389&gt;=('28 Populations and thresholds'!$I$178),"YES"," ")</f>
        <v>YES</v>
      </c>
      <c r="K1389" s="272" t="str">
        <f>IF(J1389="YES"," ",IF(D1389&gt;=('28 Populations and thresholds'!$I$178)*0.25,"YES"))</f>
        <v xml:space="preserve"> </v>
      </c>
      <c r="L1389" s="272" t="b">
        <f>OR('28 Populations and thresholds'!$J$178="CR",'28 Populations and thresholds'!$J$178="EN",'28 Populations and thresholds'!$J$178="VU")</f>
        <v>0</v>
      </c>
      <c r="M1389" s="273">
        <f>D1389/'28 Populations and thresholds'!$H$178</f>
        <v>1.1111111111111112E-2</v>
      </c>
      <c r="N1389" s="263" t="str">
        <f t="shared" si="86"/>
        <v xml:space="preserve"> </v>
      </c>
      <c r="O1389" s="269"/>
      <c r="P1389" s="263" t="str">
        <f t="shared" si="87"/>
        <v xml:space="preserve"> </v>
      </c>
    </row>
    <row r="1390" spans="1:22" x14ac:dyDescent="0.2">
      <c r="A1390" s="12" t="s">
        <v>1391</v>
      </c>
      <c r="B1390" s="64" t="s">
        <v>4229</v>
      </c>
      <c r="C1390" s="115" t="s">
        <v>3756</v>
      </c>
      <c r="D1390" s="105">
        <v>1500</v>
      </c>
      <c r="E1390" s="147">
        <v>39816</v>
      </c>
      <c r="F1390" s="263" t="str">
        <f t="shared" si="84"/>
        <v xml:space="preserve"> </v>
      </c>
      <c r="G1390" s="12"/>
      <c r="H1390" s="12" t="s">
        <v>4227</v>
      </c>
      <c r="I1390" s="263" t="str">
        <f t="shared" si="85"/>
        <v xml:space="preserve"> </v>
      </c>
      <c r="J1390" s="38" t="str">
        <f>IF(D1390&gt;=('28 Populations and thresholds'!$I$175),"YES"," ")</f>
        <v>YES</v>
      </c>
      <c r="K1390" s="38" t="str">
        <f>IF(J1390="YES"," ",IF(D1390&gt;=('28 Populations and thresholds'!$I$175)*0.25,"YES"))</f>
        <v xml:space="preserve"> </v>
      </c>
      <c r="L1390" s="38" t="b">
        <f>OR('28 Populations and thresholds'!$J$175="CR",'28 Populations and thresholds'!$J$175="EN",'28 Populations and thresholds'!$J$175="VU")</f>
        <v>0</v>
      </c>
      <c r="M1390" s="75">
        <f>D1390/'28 Populations and thresholds'!$H$175</f>
        <v>1.0791366906474821E-2</v>
      </c>
      <c r="N1390" s="263" t="str">
        <f t="shared" si="86"/>
        <v xml:space="preserve"> </v>
      </c>
      <c r="P1390" s="263" t="str">
        <f t="shared" si="87"/>
        <v xml:space="preserve"> </v>
      </c>
    </row>
    <row r="1391" spans="1:22" x14ac:dyDescent="0.2">
      <c r="A1391" s="12" t="s">
        <v>1391</v>
      </c>
      <c r="B1391" s="64" t="s">
        <v>4229</v>
      </c>
      <c r="C1391" s="155" t="s">
        <v>3471</v>
      </c>
      <c r="D1391" s="105">
        <v>4000</v>
      </c>
      <c r="E1391" s="147">
        <v>39816</v>
      </c>
      <c r="F1391" s="263" t="str">
        <f t="shared" si="84"/>
        <v xml:space="preserve"> </v>
      </c>
      <c r="G1391" s="12"/>
      <c r="H1391" s="12" t="s">
        <v>4227</v>
      </c>
      <c r="I1391" s="263" t="str">
        <f t="shared" si="85"/>
        <v xml:space="preserve"> </v>
      </c>
      <c r="J1391" s="38" t="str">
        <f>IF(D1391&gt;=(('28 Populations and thresholds'!$I$183)+('28 Populations and thresholds'!$I$184)+('28 Populations and thresholds'!$I$185)),"YES"," ")</f>
        <v>YES</v>
      </c>
      <c r="K1391" s="38" t="str">
        <f>IF(J1391="YES"," ",IF(D1391&gt;=(('28 Populations and thresholds'!$I$183)+('28 Populations and thresholds'!$I$184)+('28 Populations and thresholds'!$I$185))*0.25,"YES"))</f>
        <v xml:space="preserve"> </v>
      </c>
      <c r="L1391" s="38" t="b">
        <f>OR('28 Populations and thresholds'!$J$183="CR",'28 Populations and thresholds'!$J$183="EN",'28 Populations and thresholds'!$J$183="VU")</f>
        <v>0</v>
      </c>
      <c r="M1391" s="75">
        <f>D1391/(('28 Populations and thresholds'!$H$183)+('28 Populations and thresholds'!$H$184)+('28 Populations and thresholds'!$H$185))</f>
        <v>1.3333333333333334E-2</v>
      </c>
      <c r="N1391" s="263" t="str">
        <f t="shared" si="86"/>
        <v xml:space="preserve"> </v>
      </c>
      <c r="O1391" s="12" t="s">
        <v>4568</v>
      </c>
      <c r="P1391" s="263" t="str">
        <f t="shared" si="87"/>
        <v xml:space="preserve"> </v>
      </c>
    </row>
    <row r="1392" spans="1:22" x14ac:dyDescent="0.2">
      <c r="A1392" s="12" t="s">
        <v>1391</v>
      </c>
      <c r="B1392" s="64" t="s">
        <v>4229</v>
      </c>
      <c r="C1392" s="115" t="s">
        <v>3459</v>
      </c>
      <c r="D1392" s="105">
        <v>3000</v>
      </c>
      <c r="E1392" s="147">
        <v>39816</v>
      </c>
      <c r="F1392" s="263" t="str">
        <f t="shared" si="84"/>
        <v xml:space="preserve"> </v>
      </c>
      <c r="G1392" s="12"/>
      <c r="H1392" s="12" t="s">
        <v>4227</v>
      </c>
      <c r="I1392" s="263" t="str">
        <f t="shared" si="85"/>
        <v xml:space="preserve"> </v>
      </c>
      <c r="J1392" s="38" t="str">
        <f>IF(D1392&gt;=(('28 Populations and thresholds'!$I$161)+('28 Populations and thresholds'!$I$162)),"YES"," ")</f>
        <v>YES</v>
      </c>
      <c r="K1392" s="38" t="str">
        <f>IF(J1392="YES"," ",IF(D1392&gt;=(('28 Populations and thresholds'!$I$161)+('28 Populations and thresholds'!$I$162))*0.25,"YES"))</f>
        <v xml:space="preserve"> </v>
      </c>
      <c r="L1392" s="38" t="b">
        <f>OR('28 Populations and thresholds'!$J$161="CR",'28 Populations and thresholds'!$J$161="EN",'28 Populations and thresholds'!$J$161="VU")</f>
        <v>0</v>
      </c>
      <c r="M1392" s="75">
        <f>D1392/(('28 Populations and thresholds'!$H$161)+('28 Populations and thresholds'!$H$162))</f>
        <v>1.6666666666666666E-2</v>
      </c>
      <c r="N1392" s="263" t="str">
        <f t="shared" si="86"/>
        <v xml:space="preserve"> </v>
      </c>
      <c r="O1392" s="121" t="s">
        <v>4564</v>
      </c>
      <c r="P1392" s="263" t="str">
        <f t="shared" si="87"/>
        <v xml:space="preserve"> </v>
      </c>
    </row>
    <row r="1393" spans="1:16" x14ac:dyDescent="0.2">
      <c r="A1393" s="12" t="s">
        <v>1391</v>
      </c>
      <c r="B1393" s="64" t="s">
        <v>4229</v>
      </c>
      <c r="C1393" s="115" t="s">
        <v>3763</v>
      </c>
      <c r="D1393" s="105">
        <v>2500</v>
      </c>
      <c r="E1393" s="147">
        <v>39816</v>
      </c>
      <c r="F1393" s="263" t="str">
        <f t="shared" si="84"/>
        <v xml:space="preserve"> </v>
      </c>
      <c r="G1393" s="12"/>
      <c r="H1393" s="12" t="s">
        <v>4227</v>
      </c>
      <c r="I1393" s="263" t="str">
        <f t="shared" si="85"/>
        <v xml:space="preserve"> </v>
      </c>
      <c r="J1393" s="38" t="str">
        <f>IF(D1393&gt;=('28 Populations and thresholds'!$I$191),"YES"," ")</f>
        <v>YES</v>
      </c>
      <c r="K1393" s="38" t="str">
        <f>IF(J1393="YES"," ",IF(D1393&gt;=('28 Populations and thresholds'!$I$191)*0.25,"YES"))</f>
        <v xml:space="preserve"> </v>
      </c>
      <c r="L1393" s="38" t="b">
        <f>OR('28 Populations and thresholds'!$J$191="CR",'28 Populations and thresholds'!$J$191="EN",'28 Populations and thresholds'!$J$191="VU")</f>
        <v>0</v>
      </c>
      <c r="M1393" s="75">
        <f>D1393/'28 Populations and thresholds'!$H$191</f>
        <v>0.05</v>
      </c>
      <c r="N1393" s="263" t="str">
        <f t="shared" si="86"/>
        <v xml:space="preserve"> </v>
      </c>
      <c r="P1393" s="263" t="str">
        <f t="shared" si="87"/>
        <v xml:space="preserve"> </v>
      </c>
    </row>
    <row r="1394" spans="1:16" x14ac:dyDescent="0.2">
      <c r="A1394" s="275" t="s">
        <v>1391</v>
      </c>
      <c r="B1394" s="277" t="s">
        <v>4203</v>
      </c>
      <c r="C1394" s="278" t="s">
        <v>3474</v>
      </c>
      <c r="D1394" s="279">
        <v>432</v>
      </c>
      <c r="E1394" s="285">
        <v>38639</v>
      </c>
      <c r="F1394" s="263" t="str">
        <f t="shared" si="84"/>
        <v xml:space="preserve"> </v>
      </c>
      <c r="G1394" s="275"/>
      <c r="H1394" s="275" t="s">
        <v>4202</v>
      </c>
      <c r="I1394" s="263" t="str">
        <f t="shared" si="85"/>
        <v xml:space="preserve"> </v>
      </c>
      <c r="J1394" s="272" t="str">
        <f>IF(D1394&gt;=('28 Populations and thresholds'!$I$198),"YES"," ")</f>
        <v>YES</v>
      </c>
      <c r="K1394" s="272" t="str">
        <f>IF(J1394="YES"," ",IF(D1394&gt;=('28 Populations and thresholds'!$I$198)*0.25,"YES"))</f>
        <v xml:space="preserve"> </v>
      </c>
      <c r="L1394" s="272" t="b">
        <f>OR('28 Populations and thresholds'!$J$198="CR",'28 Populations and thresholds'!$J$198="EN",'28 Populations and thresholds'!$J$198="VU")</f>
        <v>0</v>
      </c>
      <c r="M1394" s="273">
        <f>D1394/'28 Populations and thresholds'!$H$198</f>
        <v>1.9636363636363636E-2</v>
      </c>
      <c r="N1394" s="263" t="str">
        <f t="shared" si="86"/>
        <v xml:space="preserve"> </v>
      </c>
      <c r="O1394" s="275"/>
      <c r="P1394" s="263" t="str">
        <f t="shared" si="87"/>
        <v xml:space="preserve"> </v>
      </c>
    </row>
    <row r="1395" spans="1:16" x14ac:dyDescent="0.2">
      <c r="A1395" s="12" t="s">
        <v>1391</v>
      </c>
      <c r="B1395" s="64" t="s">
        <v>4238</v>
      </c>
      <c r="C1395" s="115" t="s">
        <v>3799</v>
      </c>
      <c r="D1395" s="105">
        <v>2434</v>
      </c>
      <c r="E1395" s="147">
        <v>40465</v>
      </c>
      <c r="F1395" s="263" t="str">
        <f t="shared" si="84"/>
        <v xml:space="preserve"> </v>
      </c>
      <c r="G1395" s="12"/>
      <c r="H1395" s="12" t="s">
        <v>4237</v>
      </c>
      <c r="I1395" s="263" t="str">
        <f t="shared" si="85"/>
        <v xml:space="preserve"> </v>
      </c>
      <c r="J1395" s="38" t="str">
        <f>IF(D1395&gt;=(('28 Populations and thresholds'!$I$196)+('28 Populations and thresholds'!$I$197)),"YES"," ")</f>
        <v>YES</v>
      </c>
      <c r="K1395" s="38" t="str">
        <f>IF(J1395="YES"," ",IF(D1395&gt;=(('28 Populations and thresholds'!$I$196)+('28 Populations and thresholds'!$I$197))*0.25,"YES"))</f>
        <v xml:space="preserve"> </v>
      </c>
      <c r="L1395" s="38" t="b">
        <f>OR('28 Populations and thresholds'!$J$197="CR",'28 Populations and thresholds'!$J$197="EN",'28 Populations and thresholds'!$J$197="VU")</f>
        <v>0</v>
      </c>
      <c r="M1395" s="75">
        <f>D1395/(('28 Populations and thresholds'!$H$196)+('28 Populations and thresholds'!$H$197))</f>
        <v>1.9950819672131147E-2</v>
      </c>
      <c r="N1395" s="263" t="str">
        <f t="shared" si="86"/>
        <v xml:space="preserve"> </v>
      </c>
      <c r="O1395" s="12" t="s">
        <v>4568</v>
      </c>
      <c r="P1395" s="263" t="str">
        <f t="shared" si="87"/>
        <v xml:space="preserve"> </v>
      </c>
    </row>
    <row r="1396" spans="1:16" x14ac:dyDescent="0.2">
      <c r="A1396" s="275" t="s">
        <v>1391</v>
      </c>
      <c r="B1396" s="277" t="s">
        <v>4188</v>
      </c>
      <c r="C1396" s="278" t="s">
        <v>3755</v>
      </c>
      <c r="D1396" s="279">
        <v>6970</v>
      </c>
      <c r="E1396" s="285">
        <v>37343</v>
      </c>
      <c r="F1396" s="263" t="str">
        <f t="shared" si="84"/>
        <v xml:space="preserve"> </v>
      </c>
      <c r="G1396" s="275"/>
      <c r="H1396" s="275" t="s">
        <v>4186</v>
      </c>
      <c r="I1396" s="263" t="str">
        <f t="shared" si="85"/>
        <v xml:space="preserve"> </v>
      </c>
      <c r="J1396" s="272" t="str">
        <f>IF(D1396&gt;=('28 Populations and thresholds'!$I$174),"YES"," ")</f>
        <v>YES</v>
      </c>
      <c r="K1396" s="272" t="str">
        <f>IF(J1396="YES"," ",IF(D1396&gt;=('28 Populations and thresholds'!$I$174)*0.25,"YES"))</f>
        <v xml:space="preserve"> </v>
      </c>
      <c r="L1396" s="272" t="b">
        <f>OR('28 Populations and thresholds'!$J$174="CR",'28 Populations and thresholds'!$J$174="EN",'28 Populations and thresholds'!$J$174="VU")</f>
        <v>0</v>
      </c>
      <c r="M1396" s="273">
        <f>D1396/'28 Populations and thresholds'!$H$174</f>
        <v>0.30304347826086958</v>
      </c>
      <c r="N1396" s="263" t="str">
        <f t="shared" si="86"/>
        <v xml:space="preserve"> </v>
      </c>
      <c r="O1396" s="275"/>
      <c r="P1396" s="263" t="str">
        <f t="shared" si="87"/>
        <v xml:space="preserve"> </v>
      </c>
    </row>
    <row r="1397" spans="1:16" x14ac:dyDescent="0.2">
      <c r="A1397" s="275" t="s">
        <v>1391</v>
      </c>
      <c r="B1397" s="277" t="s">
        <v>4188</v>
      </c>
      <c r="C1397" s="278" t="s">
        <v>3756</v>
      </c>
      <c r="D1397" s="279">
        <v>3780</v>
      </c>
      <c r="E1397" s="285">
        <v>37343</v>
      </c>
      <c r="F1397" s="263" t="str">
        <f t="shared" si="84"/>
        <v xml:space="preserve"> </v>
      </c>
      <c r="G1397" s="275"/>
      <c r="H1397" s="275" t="s">
        <v>4186</v>
      </c>
      <c r="I1397" s="263" t="str">
        <f t="shared" si="85"/>
        <v xml:space="preserve"> </v>
      </c>
      <c r="J1397" s="272" t="str">
        <f>IF(D1397&gt;=('28 Populations and thresholds'!$I$175),"YES"," ")</f>
        <v>YES</v>
      </c>
      <c r="K1397" s="272" t="str">
        <f>IF(J1397="YES"," ",IF(D1397&gt;=('28 Populations and thresholds'!$I$175)*0.25,"YES"))</f>
        <v xml:space="preserve"> </v>
      </c>
      <c r="L1397" s="272" t="b">
        <f>OR('28 Populations and thresholds'!$J$175="CR",'28 Populations and thresholds'!$J$175="EN",'28 Populations and thresholds'!$J$175="VU")</f>
        <v>0</v>
      </c>
      <c r="M1397" s="273">
        <f>D1397/'28 Populations and thresholds'!$H$175</f>
        <v>2.7194244604316548E-2</v>
      </c>
      <c r="N1397" s="263" t="str">
        <f t="shared" si="86"/>
        <v xml:space="preserve"> </v>
      </c>
      <c r="O1397" s="275"/>
      <c r="P1397" s="263" t="str">
        <f t="shared" si="87"/>
        <v xml:space="preserve"> </v>
      </c>
    </row>
    <row r="1398" spans="1:16" x14ac:dyDescent="0.2">
      <c r="A1398" s="275" t="s">
        <v>1391</v>
      </c>
      <c r="B1398" s="277" t="s">
        <v>4188</v>
      </c>
      <c r="C1398" s="269" t="s">
        <v>3471</v>
      </c>
      <c r="D1398" s="279">
        <v>1210</v>
      </c>
      <c r="E1398" s="285">
        <v>37343</v>
      </c>
      <c r="F1398" s="263" t="str">
        <f t="shared" si="84"/>
        <v xml:space="preserve"> </v>
      </c>
      <c r="G1398" s="275"/>
      <c r="H1398" s="275" t="s">
        <v>4186</v>
      </c>
      <c r="I1398" s="263" t="str">
        <f t="shared" si="85"/>
        <v xml:space="preserve"> </v>
      </c>
      <c r="J1398" s="272" t="str">
        <f>IF(D1398&gt;=(('28 Populations and thresholds'!$I$183)+('28 Populations and thresholds'!$I$184)+('28 Populations and thresholds'!$I$185)),"YES"," ")</f>
        <v>YES</v>
      </c>
      <c r="K1398" s="272" t="str">
        <f>IF(J1398="YES"," ",IF(D1398&gt;=(('28 Populations and thresholds'!$I$183)+('28 Populations and thresholds'!$I$184)+('28 Populations and thresholds'!$I$185))*0.25,"YES"))</f>
        <v xml:space="preserve"> </v>
      </c>
      <c r="L1398" s="272" t="b">
        <f>OR('28 Populations and thresholds'!$J$183="CR",'28 Populations and thresholds'!$J$183="EN",'28 Populations and thresholds'!$J$183="VU")</f>
        <v>0</v>
      </c>
      <c r="M1398" s="273">
        <f>D1398/(('28 Populations and thresholds'!$H$183)+('28 Populations and thresholds'!$H$184)+('28 Populations and thresholds'!$H$185))</f>
        <v>4.0333333333333332E-3</v>
      </c>
      <c r="N1398" s="263" t="str">
        <f t="shared" si="86"/>
        <v xml:space="preserve"> </v>
      </c>
      <c r="O1398" s="275" t="s">
        <v>4568</v>
      </c>
      <c r="P1398" s="263" t="str">
        <f t="shared" si="87"/>
        <v xml:space="preserve"> </v>
      </c>
    </row>
    <row r="1399" spans="1:16" x14ac:dyDescent="0.2">
      <c r="A1399" s="12" t="s">
        <v>1391</v>
      </c>
      <c r="B1399" s="64" t="s">
        <v>4231</v>
      </c>
      <c r="C1399" s="115" t="s">
        <v>3474</v>
      </c>
      <c r="D1399" s="105">
        <v>1845</v>
      </c>
      <c r="E1399" s="147">
        <v>40180</v>
      </c>
      <c r="F1399" s="263" t="str">
        <f t="shared" si="84"/>
        <v xml:space="preserve"> </v>
      </c>
      <c r="G1399" s="12"/>
      <c r="H1399" s="12" t="s">
        <v>4232</v>
      </c>
      <c r="I1399" s="263" t="str">
        <f t="shared" si="85"/>
        <v xml:space="preserve"> </v>
      </c>
      <c r="J1399" s="38" t="str">
        <f>IF(D1399&gt;=('28 Populations and thresholds'!$I$198),"YES"," ")</f>
        <v>YES</v>
      </c>
      <c r="K1399" s="38" t="str">
        <f>IF(J1399="YES"," ",IF(D1399&gt;=('28 Populations and thresholds'!$I$198)*0.25,"YES"))</f>
        <v xml:space="preserve"> </v>
      </c>
      <c r="L1399" s="38" t="b">
        <f>OR('28 Populations and thresholds'!$J$198="CR",'28 Populations and thresholds'!$J$198="EN",'28 Populations and thresholds'!$J$198="VU")</f>
        <v>0</v>
      </c>
      <c r="M1399" s="75">
        <f>D1399/'28 Populations and thresholds'!$H$198</f>
        <v>8.3863636363636362E-2</v>
      </c>
      <c r="N1399" s="263" t="str">
        <f t="shared" si="86"/>
        <v xml:space="preserve"> </v>
      </c>
      <c r="P1399" s="263" t="str">
        <f t="shared" si="87"/>
        <v xml:space="preserve"> </v>
      </c>
    </row>
    <row r="1400" spans="1:16" x14ac:dyDescent="0.2">
      <c r="A1400" s="275" t="s">
        <v>1391</v>
      </c>
      <c r="B1400" s="269" t="s">
        <v>1658</v>
      </c>
      <c r="C1400" s="269" t="s">
        <v>1636</v>
      </c>
      <c r="D1400" s="279">
        <v>4000</v>
      </c>
      <c r="E1400" s="284" t="s">
        <v>130</v>
      </c>
      <c r="F1400" s="263" t="str">
        <f t="shared" si="84"/>
        <v xml:space="preserve"> </v>
      </c>
      <c r="G1400" s="275" t="s">
        <v>139</v>
      </c>
      <c r="H1400" s="275"/>
      <c r="I1400" s="263" t="str">
        <f t="shared" si="85"/>
        <v xml:space="preserve"> </v>
      </c>
      <c r="J1400" s="272" t="str">
        <f>IF(D1400&gt;=('28 Populations and thresholds'!$I$18),"YES"," ")</f>
        <v>YES</v>
      </c>
      <c r="K1400" s="272" t="str">
        <f>IF(J1400="YES"," ",IF(D1400&gt;=('28 Populations and thresholds'!$I$18)*0.25,"YES"))</f>
        <v xml:space="preserve"> </v>
      </c>
      <c r="L1400" s="272" t="b">
        <f>OR('28 Populations and thresholds'!$J$18="CR",'28 Populations and thresholds'!$J$18="EN",'28 Populations and thresholds'!$J$18="VU")</f>
        <v>0</v>
      </c>
      <c r="M1400" s="273">
        <f>D1400/'28 Populations and thresholds'!$H$18</f>
        <v>0.04</v>
      </c>
      <c r="N1400" s="263" t="str">
        <f t="shared" si="86"/>
        <v xml:space="preserve"> </v>
      </c>
      <c r="O1400" s="275"/>
      <c r="P1400" s="263" t="str">
        <f t="shared" si="87"/>
        <v xml:space="preserve"> </v>
      </c>
    </row>
    <row r="1401" spans="1:16" x14ac:dyDescent="0.2">
      <c r="A1401" s="12" t="s">
        <v>1391</v>
      </c>
      <c r="B1401" s="9" t="s">
        <v>1659</v>
      </c>
      <c r="C1401" s="4" t="s">
        <v>1636</v>
      </c>
      <c r="D1401" s="5">
        <v>2000</v>
      </c>
      <c r="E1401" s="1" t="s">
        <v>130</v>
      </c>
      <c r="F1401" s="263" t="str">
        <f t="shared" si="84"/>
        <v xml:space="preserve"> </v>
      </c>
      <c r="G1401" s="13" t="s">
        <v>139</v>
      </c>
      <c r="I1401" s="263" t="str">
        <f t="shared" si="85"/>
        <v xml:space="preserve"> </v>
      </c>
      <c r="J1401" s="38" t="str">
        <f>IF(D1401&gt;=('28 Populations and thresholds'!$I$18),"YES"," ")</f>
        <v>YES</v>
      </c>
      <c r="K1401" s="38" t="str">
        <f>IF(J1401="YES"," ",IF(D1401&gt;=('28 Populations and thresholds'!$I$18)*0.25,"YES"))</f>
        <v xml:space="preserve"> </v>
      </c>
      <c r="L1401" s="38" t="b">
        <f>OR('28 Populations and thresholds'!$J$18="CR",'28 Populations and thresholds'!$J$18="EN",'28 Populations and thresholds'!$J$18="VU")</f>
        <v>0</v>
      </c>
      <c r="M1401" s="75">
        <f>D1401/'28 Populations and thresholds'!$H$18</f>
        <v>0.02</v>
      </c>
      <c r="N1401" s="263" t="str">
        <f t="shared" si="86"/>
        <v xml:space="preserve"> </v>
      </c>
      <c r="P1401" s="263" t="str">
        <f t="shared" si="87"/>
        <v xml:space="preserve"> </v>
      </c>
    </row>
    <row r="1402" spans="1:16" x14ac:dyDescent="0.2">
      <c r="A1402" s="275" t="s">
        <v>1391</v>
      </c>
      <c r="B1402" s="268" t="s">
        <v>4302</v>
      </c>
      <c r="C1402" s="277" t="s">
        <v>3758</v>
      </c>
      <c r="D1402" s="279">
        <v>1050</v>
      </c>
      <c r="E1402" s="285">
        <v>30589</v>
      </c>
      <c r="F1402" s="263" t="str">
        <f t="shared" si="84"/>
        <v xml:space="preserve"> </v>
      </c>
      <c r="G1402" s="275"/>
      <c r="H1402" s="275" t="s">
        <v>154</v>
      </c>
      <c r="I1402" s="263" t="str">
        <f t="shared" si="85"/>
        <v xml:space="preserve"> </v>
      </c>
      <c r="J1402" s="272" t="str">
        <f>IF(D1402&gt;=('28 Populations and thresholds'!$I$179),"YES"," ")</f>
        <v>YES</v>
      </c>
      <c r="K1402" s="272" t="str">
        <f>IF(J1402="YES"," ",IF(D1402&gt;=('28 Populations and thresholds'!$I$179)*0.25,"YES"))</f>
        <v xml:space="preserve"> </v>
      </c>
      <c r="L1402" s="272" t="b">
        <f>OR('28 Populations and thresholds'!$J$179="CR",'28 Populations and thresholds'!$J$179="EN",'28 Populations and thresholds'!$J$179="VU")</f>
        <v>0</v>
      </c>
      <c r="M1402" s="273">
        <f>D1402/'28 Populations and thresholds'!$H$179</f>
        <v>1.9090909090909092E-2</v>
      </c>
      <c r="N1402" s="263" t="str">
        <f t="shared" si="86"/>
        <v xml:space="preserve"> </v>
      </c>
      <c r="O1402" s="275"/>
      <c r="P1402" s="263" t="str">
        <f t="shared" si="87"/>
        <v xml:space="preserve"> </v>
      </c>
    </row>
    <row r="1403" spans="1:16" x14ac:dyDescent="0.2">
      <c r="A1403" s="12" t="s">
        <v>1391</v>
      </c>
      <c r="B1403" s="64" t="s">
        <v>4242</v>
      </c>
      <c r="C1403" s="115" t="s">
        <v>3755</v>
      </c>
      <c r="D1403" s="105">
        <v>625</v>
      </c>
      <c r="E1403" s="147">
        <v>40146</v>
      </c>
      <c r="F1403" s="263" t="str">
        <f t="shared" si="84"/>
        <v xml:space="preserve"> </v>
      </c>
      <c r="G1403" s="12"/>
      <c r="H1403" s="12" t="s">
        <v>4243</v>
      </c>
      <c r="I1403" s="263" t="str">
        <f t="shared" si="85"/>
        <v xml:space="preserve"> </v>
      </c>
      <c r="J1403" s="38" t="str">
        <f>IF(D1403&gt;=('28 Populations and thresholds'!$I$174),"YES"," ")</f>
        <v>YES</v>
      </c>
      <c r="K1403" s="38" t="str">
        <f>IF(J1403="YES"," ",IF(D1403&gt;=('28 Populations and thresholds'!$I$174)*0.25,"YES"))</f>
        <v xml:space="preserve"> </v>
      </c>
      <c r="L1403" s="38" t="b">
        <f>OR('28 Populations and thresholds'!$J$174="CR",'28 Populations and thresholds'!$J$174="EN",'28 Populations and thresholds'!$J$174="VU")</f>
        <v>0</v>
      </c>
      <c r="M1403" s="75">
        <f>D1403/'28 Populations and thresholds'!$H$174</f>
        <v>2.717391304347826E-2</v>
      </c>
      <c r="N1403" s="263" t="str">
        <f t="shared" si="86"/>
        <v xml:space="preserve"> </v>
      </c>
      <c r="P1403" s="263" t="str">
        <f t="shared" si="87"/>
        <v xml:space="preserve"> </v>
      </c>
    </row>
    <row r="1404" spans="1:16" x14ac:dyDescent="0.2">
      <c r="A1404" s="275" t="s">
        <v>1391</v>
      </c>
      <c r="B1404" s="310" t="s">
        <v>4652</v>
      </c>
      <c r="C1404" s="278" t="s">
        <v>3756</v>
      </c>
      <c r="D1404" s="279">
        <v>2000</v>
      </c>
      <c r="E1404" s="285">
        <v>40603</v>
      </c>
      <c r="F1404" s="263" t="str">
        <f t="shared" si="84"/>
        <v xml:space="preserve"> </v>
      </c>
      <c r="G1404" s="275"/>
      <c r="H1404" s="275" t="s">
        <v>4259</v>
      </c>
      <c r="I1404" s="263" t="str">
        <f t="shared" si="85"/>
        <v xml:space="preserve"> </v>
      </c>
      <c r="J1404" s="272" t="str">
        <f>IF(D1404&gt;=('28 Populations and thresholds'!$I$175),"YES"," ")</f>
        <v>YES</v>
      </c>
      <c r="K1404" s="272" t="str">
        <f>IF(J1404="YES"," ",IF(D1404&gt;=('28 Populations and thresholds'!$I$175)*0.25,"YES"))</f>
        <v xml:space="preserve"> </v>
      </c>
      <c r="L1404" s="272" t="b">
        <f>OR('28 Populations and thresholds'!$J$175="CR",'28 Populations and thresholds'!$J$175="EN",'28 Populations and thresholds'!$J$175="VU")</f>
        <v>0</v>
      </c>
      <c r="M1404" s="273">
        <f>D1404/'28 Populations and thresholds'!$H$175</f>
        <v>1.4388489208633094E-2</v>
      </c>
      <c r="N1404" s="263" t="str">
        <f t="shared" si="86"/>
        <v xml:space="preserve"> </v>
      </c>
      <c r="O1404" s="275"/>
      <c r="P1404" s="263" t="str">
        <f t="shared" si="87"/>
        <v xml:space="preserve"> </v>
      </c>
    </row>
    <row r="1405" spans="1:16" x14ac:dyDescent="0.2">
      <c r="A1405" s="12" t="s">
        <v>1391</v>
      </c>
      <c r="B1405" s="64" t="s">
        <v>4228</v>
      </c>
      <c r="C1405" s="115" t="s">
        <v>3467</v>
      </c>
      <c r="D1405" s="105">
        <v>1417</v>
      </c>
      <c r="E1405" s="147">
        <v>39816</v>
      </c>
      <c r="F1405" s="263" t="str">
        <f t="shared" si="84"/>
        <v xml:space="preserve"> </v>
      </c>
      <c r="G1405" s="12"/>
      <c r="H1405" s="12" t="s">
        <v>4227</v>
      </c>
      <c r="I1405" s="263" t="str">
        <f t="shared" si="85"/>
        <v xml:space="preserve"> </v>
      </c>
      <c r="J1405" s="38" t="str">
        <f>IF(D1405&gt;=('28 Populations and thresholds'!$I$180),"YES"," ")</f>
        <v>YES</v>
      </c>
      <c r="K1405" s="38" t="str">
        <f>IF(J1405="YES"," ",IF(D1405&gt;=('28 Populations and thresholds'!$I$180)*0.25,"YES"))</f>
        <v xml:space="preserve"> </v>
      </c>
      <c r="L1405" s="38" t="b">
        <f>OR('28 Populations and thresholds'!$J$180="CR",'28 Populations and thresholds'!$J$180="EN",'28 Populations and thresholds'!$J$180="VU")</f>
        <v>0</v>
      </c>
      <c r="M1405" s="75">
        <f>D1405/'28 Populations and thresholds'!$H$180</f>
        <v>1.417E-2</v>
      </c>
      <c r="N1405" s="263" t="str">
        <f t="shared" si="86"/>
        <v xml:space="preserve"> </v>
      </c>
      <c r="P1405" s="263" t="str">
        <f t="shared" si="87"/>
        <v xml:space="preserve"> </v>
      </c>
    </row>
    <row r="1406" spans="1:16" x14ac:dyDescent="0.2">
      <c r="A1406" s="12" t="s">
        <v>1391</v>
      </c>
      <c r="B1406" s="64" t="s">
        <v>4228</v>
      </c>
      <c r="C1406" s="115" t="s">
        <v>3470</v>
      </c>
      <c r="D1406" s="105">
        <v>600</v>
      </c>
      <c r="E1406" s="147">
        <v>39816</v>
      </c>
      <c r="F1406" s="263" t="str">
        <f t="shared" si="84"/>
        <v xml:space="preserve"> </v>
      </c>
      <c r="G1406" s="12"/>
      <c r="H1406" s="12" t="s">
        <v>4227</v>
      </c>
      <c r="I1406" s="263" t="str">
        <f t="shared" si="85"/>
        <v xml:space="preserve"> </v>
      </c>
      <c r="J1406" s="38" t="str">
        <f>IF(D1406&gt;=('28 Populations and thresholds'!$I$181),"YES"," ")</f>
        <v>YES</v>
      </c>
      <c r="K1406" s="38" t="str">
        <f>IF(J1406="YES"," ",IF(D1406&gt;=('28 Populations and thresholds'!$I$181)*0.25,"YES"))</f>
        <v xml:space="preserve"> </v>
      </c>
      <c r="L1406" s="38" t="b">
        <f>OR('28 Populations and thresholds'!$J$181="CR",'28 Populations and thresholds'!$J$181="EN",'28 Populations and thresholds'!$J$181="VU")</f>
        <v>1</v>
      </c>
      <c r="M1406" s="75">
        <f>D1406/'28 Populations and thresholds'!$H$181</f>
        <v>1.8749999999999999E-2</v>
      </c>
      <c r="N1406" s="263" t="str">
        <f t="shared" si="86"/>
        <v xml:space="preserve"> </v>
      </c>
      <c r="P1406" s="263" t="str">
        <f t="shared" si="87"/>
        <v xml:space="preserve"> </v>
      </c>
    </row>
    <row r="1407" spans="1:16" x14ac:dyDescent="0.2">
      <c r="A1407" s="267" t="s">
        <v>1391</v>
      </c>
      <c r="B1407" s="268" t="s">
        <v>1156</v>
      </c>
      <c r="C1407" s="269" t="s">
        <v>3755</v>
      </c>
      <c r="D1407" s="270">
        <v>930</v>
      </c>
      <c r="E1407" s="271">
        <v>32891</v>
      </c>
      <c r="F1407" s="263" t="str">
        <f t="shared" si="84"/>
        <v xml:space="preserve"> </v>
      </c>
      <c r="G1407" s="267" t="s">
        <v>21</v>
      </c>
      <c r="H1407" s="267" t="s">
        <v>853</v>
      </c>
      <c r="I1407" s="263" t="str">
        <f t="shared" si="85"/>
        <v xml:space="preserve"> </v>
      </c>
      <c r="J1407" s="272" t="str">
        <f>IF(D1407&gt;=('28 Populations and thresholds'!$I$174),"YES"," ")</f>
        <v>YES</v>
      </c>
      <c r="K1407" s="272" t="str">
        <f>IF(J1407="YES"," ",IF(D1407&gt;=('28 Populations and thresholds'!$I$174)*0.25,"YES"))</f>
        <v xml:space="preserve"> </v>
      </c>
      <c r="L1407" s="272" t="b">
        <f>OR('28 Populations and thresholds'!$J$174="CR",'28 Populations and thresholds'!$J$174="EN",'28 Populations and thresholds'!$J$174="VU")</f>
        <v>0</v>
      </c>
      <c r="M1407" s="273">
        <f>D1407/'28 Populations and thresholds'!$H$174</f>
        <v>4.0434782608695652E-2</v>
      </c>
      <c r="N1407" s="263" t="str">
        <f t="shared" si="86"/>
        <v xml:space="preserve"> </v>
      </c>
      <c r="O1407" s="275"/>
      <c r="P1407" s="263" t="str">
        <f t="shared" si="87"/>
        <v xml:space="preserve"> </v>
      </c>
    </row>
    <row r="1408" spans="1:16" x14ac:dyDescent="0.2">
      <c r="A1408" s="143" t="s">
        <v>1391</v>
      </c>
      <c r="B1408" s="40" t="s">
        <v>1010</v>
      </c>
      <c r="C1408" s="4" t="s">
        <v>3459</v>
      </c>
      <c r="D1408" s="41">
        <v>3130</v>
      </c>
      <c r="E1408" s="43"/>
      <c r="F1408" s="263" t="str">
        <f t="shared" si="84"/>
        <v xml:space="preserve"> </v>
      </c>
      <c r="G1408" s="143" t="s">
        <v>21</v>
      </c>
      <c r="H1408" s="143" t="s">
        <v>718</v>
      </c>
      <c r="I1408" s="263" t="str">
        <f t="shared" si="85"/>
        <v xml:space="preserve"> </v>
      </c>
      <c r="J1408" s="38" t="str">
        <f>IF(D1408&gt;=(('28 Populations and thresholds'!$I$160)+('28 Populations and thresholds'!$I$163)),"YES"," ")</f>
        <v>YES</v>
      </c>
      <c r="K1408" s="38" t="str">
        <f>IF(J1408="YES"," ",IF(D1408&gt;=(('28 Populations and thresholds'!$I$160)+('28 Populations and thresholds'!$I$163))*0.25,"YES"))</f>
        <v xml:space="preserve"> </v>
      </c>
      <c r="L1408" s="38" t="b">
        <f>OR('28 Populations and thresholds'!$J$160="CR",'28 Populations and thresholds'!$J$160="EN",'28 Populations and thresholds'!$J$160="VU")</f>
        <v>0</v>
      </c>
      <c r="M1408" s="75">
        <f>D1408/(('28 Populations and thresholds'!$H$160)+('28 Populations and thresholds'!$H$163))</f>
        <v>8.1298701298701301E-2</v>
      </c>
      <c r="N1408" s="263" t="str">
        <f t="shared" si="86"/>
        <v xml:space="preserve"> </v>
      </c>
      <c r="O1408" s="121" t="s">
        <v>4563</v>
      </c>
      <c r="P1408" s="263" t="str">
        <f t="shared" si="87"/>
        <v xml:space="preserve"> </v>
      </c>
    </row>
    <row r="1409" spans="1:20" x14ac:dyDescent="0.2">
      <c r="A1409" s="143" t="s">
        <v>1391</v>
      </c>
      <c r="B1409" s="40" t="s">
        <v>1010</v>
      </c>
      <c r="C1409" s="4" t="s">
        <v>3466</v>
      </c>
      <c r="D1409" s="41">
        <v>4000</v>
      </c>
      <c r="E1409" s="43"/>
      <c r="F1409" s="263" t="str">
        <f t="shared" ref="F1409:F1472" si="88">" "</f>
        <v xml:space="preserve"> </v>
      </c>
      <c r="G1409" s="143" t="s">
        <v>21</v>
      </c>
      <c r="H1409" s="143" t="s">
        <v>718</v>
      </c>
      <c r="I1409" s="263" t="str">
        <f t="shared" ref="I1409:I1472" si="89">" "</f>
        <v xml:space="preserve"> </v>
      </c>
      <c r="J1409" s="38" t="str">
        <f>IF(D1409&gt;=('28 Populations and thresholds'!$I$178),"YES"," ")</f>
        <v>YES</v>
      </c>
      <c r="K1409" s="38" t="str">
        <f>IF(J1409="YES"," ",IF(D1409&gt;=('28 Populations and thresholds'!$I$178)*0.25,"YES"))</f>
        <v xml:space="preserve"> </v>
      </c>
      <c r="L1409" s="38" t="b">
        <f>OR('28 Populations and thresholds'!$J$178="CR",'28 Populations and thresholds'!$J$178="EN",'28 Populations and thresholds'!$J$178="VU")</f>
        <v>0</v>
      </c>
      <c r="M1409" s="75">
        <f>D1409/'28 Populations and thresholds'!$H$178</f>
        <v>2.2222222222222223E-2</v>
      </c>
      <c r="N1409" s="263" t="str">
        <f t="shared" ref="N1409:N1472" si="90">" "</f>
        <v xml:space="preserve"> </v>
      </c>
      <c r="P1409" s="263" t="str">
        <f t="shared" ref="P1409:P1472" si="91">" "</f>
        <v xml:space="preserve"> </v>
      </c>
    </row>
    <row r="1410" spans="1:20" x14ac:dyDescent="0.2">
      <c r="A1410" s="143" t="s">
        <v>1391</v>
      </c>
      <c r="B1410" s="40" t="s">
        <v>1010</v>
      </c>
      <c r="C1410" s="111" t="s">
        <v>3758</v>
      </c>
      <c r="D1410" s="41">
        <v>1400</v>
      </c>
      <c r="E1410" s="46">
        <v>30591</v>
      </c>
      <c r="F1410" s="263" t="str">
        <f t="shared" si="88"/>
        <v xml:space="preserve"> </v>
      </c>
      <c r="G1410" s="143" t="s">
        <v>21</v>
      </c>
      <c r="H1410" s="143" t="s">
        <v>733</v>
      </c>
      <c r="I1410" s="263" t="str">
        <f t="shared" si="89"/>
        <v xml:space="preserve"> </v>
      </c>
      <c r="J1410" s="38" t="str">
        <f>IF(D1410&gt;=('28 Populations and thresholds'!$I$179),"YES"," ")</f>
        <v>YES</v>
      </c>
      <c r="K1410" s="38" t="str">
        <f>IF(J1410="YES"," ",IF(D1410&gt;=('28 Populations and thresholds'!$I$179)*0.25,"YES"))</f>
        <v xml:space="preserve"> </v>
      </c>
      <c r="L1410" s="38" t="b">
        <f>OR('28 Populations and thresholds'!$J$179="CR",'28 Populations and thresholds'!$J$179="EN",'28 Populations and thresholds'!$J$179="VU")</f>
        <v>0</v>
      </c>
      <c r="M1410" s="75">
        <f>D1410/'28 Populations and thresholds'!$H$179</f>
        <v>2.5454545454545455E-2</v>
      </c>
      <c r="N1410" s="263" t="str">
        <f t="shared" si="90"/>
        <v xml:space="preserve"> </v>
      </c>
      <c r="O1410" s="9"/>
      <c r="P1410" s="263" t="str">
        <f t="shared" si="91"/>
        <v xml:space="preserve"> </v>
      </c>
    </row>
    <row r="1411" spans="1:20" x14ac:dyDescent="0.2">
      <c r="A1411" s="275" t="s">
        <v>1391</v>
      </c>
      <c r="B1411" s="277" t="s">
        <v>4189</v>
      </c>
      <c r="C1411" s="278" t="s">
        <v>3755</v>
      </c>
      <c r="D1411" s="279">
        <v>987</v>
      </c>
      <c r="E1411" s="285">
        <v>37343</v>
      </c>
      <c r="F1411" s="263" t="str">
        <f t="shared" si="88"/>
        <v xml:space="preserve"> </v>
      </c>
      <c r="G1411" s="275"/>
      <c r="H1411" s="275" t="s">
        <v>4186</v>
      </c>
      <c r="I1411" s="263" t="str">
        <f t="shared" si="89"/>
        <v xml:space="preserve"> </v>
      </c>
      <c r="J1411" s="272" t="str">
        <f>IF(D1411&gt;=('28 Populations and thresholds'!$I$174),"YES"," ")</f>
        <v>YES</v>
      </c>
      <c r="K1411" s="272" t="str">
        <f>IF(J1411="YES"," ",IF(D1411&gt;=('28 Populations and thresholds'!$I$174)*0.25,"YES"))</f>
        <v xml:space="preserve"> </v>
      </c>
      <c r="L1411" s="272" t="b">
        <f>OR('28 Populations and thresholds'!$J$174="CR",'28 Populations and thresholds'!$J$174="EN",'28 Populations and thresholds'!$J$174="VU")</f>
        <v>0</v>
      </c>
      <c r="M1411" s="273">
        <f>D1411/'28 Populations and thresholds'!$H$174</f>
        <v>4.2913043478260866E-2</v>
      </c>
      <c r="N1411" s="263" t="str">
        <f t="shared" si="90"/>
        <v xml:space="preserve"> </v>
      </c>
      <c r="O1411" s="275"/>
      <c r="P1411" s="263" t="str">
        <f t="shared" si="91"/>
        <v xml:space="preserve"> </v>
      </c>
    </row>
    <row r="1412" spans="1:20" x14ac:dyDescent="0.2">
      <c r="A1412" s="143" t="s">
        <v>1394</v>
      </c>
      <c r="B1412" s="40" t="s">
        <v>1250</v>
      </c>
      <c r="C1412" s="4" t="s">
        <v>3777</v>
      </c>
      <c r="D1412" s="41">
        <v>300</v>
      </c>
      <c r="E1412" s="46">
        <v>35918</v>
      </c>
      <c r="F1412" s="263" t="str">
        <f t="shared" si="88"/>
        <v xml:space="preserve"> </v>
      </c>
      <c r="G1412" s="143" t="s">
        <v>21</v>
      </c>
      <c r="H1412" s="143" t="s">
        <v>439</v>
      </c>
      <c r="I1412" s="263" t="str">
        <f t="shared" si="89"/>
        <v xml:space="preserve"> </v>
      </c>
      <c r="J1412" s="38" t="str">
        <f>IF(D1412&gt;=('28 Populations and thresholds'!$I$211),"YES"," ")</f>
        <v xml:space="preserve"> </v>
      </c>
      <c r="K1412" s="38" t="str">
        <f>IF(J1412="YES"," ",IF(D1412&gt;=('28 Populations and thresholds'!$I$211)*0.25,"YES"))</f>
        <v>YES</v>
      </c>
      <c r="L1412" s="38" t="b">
        <f>OR('28 Populations and thresholds'!$J$211="CR",'28 Populations and thresholds'!$J$211="EN",'28 Populations and thresholds'!$J$211="VU")</f>
        <v>0</v>
      </c>
      <c r="M1412" s="75">
        <f>D1412/'28 Populations and thresholds'!$H$211</f>
        <v>2.9999999999999997E-4</v>
      </c>
      <c r="N1412" s="263" t="str">
        <f t="shared" si="90"/>
        <v xml:space="preserve"> </v>
      </c>
      <c r="P1412" s="263" t="str">
        <f t="shared" si="91"/>
        <v xml:space="preserve"> </v>
      </c>
    </row>
    <row r="1413" spans="1:20" x14ac:dyDescent="0.2">
      <c r="A1413" s="267" t="s">
        <v>1394</v>
      </c>
      <c r="B1413" s="268" t="s">
        <v>4659</v>
      </c>
      <c r="C1413" s="280" t="s">
        <v>3522</v>
      </c>
      <c r="D1413" s="270">
        <v>6050</v>
      </c>
      <c r="E1413" s="294" t="s">
        <v>1344</v>
      </c>
      <c r="F1413" s="263" t="str">
        <f t="shared" si="88"/>
        <v xml:space="preserve"> </v>
      </c>
      <c r="G1413" s="267" t="s">
        <v>15</v>
      </c>
      <c r="H1413" s="267" t="s">
        <v>1414</v>
      </c>
      <c r="I1413" s="263" t="str">
        <f t="shared" si="89"/>
        <v xml:space="preserve"> </v>
      </c>
      <c r="J1413" s="272" t="str">
        <f>IF(D1413&gt;=('28 Populations and thresholds'!$I$58),"YES"," ")</f>
        <v>YES</v>
      </c>
      <c r="K1413" s="272" t="str">
        <f>IF(J1413="YES"," ",IF(D1413&gt;=('28 Populations and thresholds'!$I$58)*0.25,"YES"))</f>
        <v xml:space="preserve"> </v>
      </c>
      <c r="L1413" s="272" t="b">
        <f>OR('28 Populations and thresholds'!$J$58="CR",'28 Populations and thresholds'!$J$58="EN",'28 Populations and thresholds'!$J$58="VU")</f>
        <v>0</v>
      </c>
      <c r="M1413" s="273">
        <f>D1413/'28 Populations and thresholds'!$H$58</f>
        <v>0.10083333333333333</v>
      </c>
      <c r="N1413" s="263" t="str">
        <f t="shared" si="90"/>
        <v xml:space="preserve"> </v>
      </c>
      <c r="O1413" s="269"/>
      <c r="P1413" s="263" t="str">
        <f t="shared" si="91"/>
        <v xml:space="preserve"> </v>
      </c>
    </row>
    <row r="1414" spans="1:20" x14ac:dyDescent="0.2">
      <c r="A1414" s="143" t="s">
        <v>1394</v>
      </c>
      <c r="B1414" s="40" t="s">
        <v>1129</v>
      </c>
      <c r="C1414" s="4" t="s">
        <v>3765</v>
      </c>
      <c r="D1414" s="41">
        <v>126</v>
      </c>
      <c r="E1414" s="46">
        <v>36647</v>
      </c>
      <c r="F1414" s="263" t="str">
        <f t="shared" si="88"/>
        <v xml:space="preserve"> </v>
      </c>
      <c r="G1414" s="143" t="s">
        <v>21</v>
      </c>
      <c r="H1414" s="143" t="s">
        <v>897</v>
      </c>
      <c r="I1414" s="263" t="str">
        <f t="shared" si="89"/>
        <v xml:space="preserve"> </v>
      </c>
      <c r="J1414" s="38" t="str">
        <f>IF(D1414&gt;=('28 Populations and thresholds'!$I$193),"YES"," ")</f>
        <v xml:space="preserve"> </v>
      </c>
      <c r="K1414" s="38" t="str">
        <f>IF(J1414="YES"," ",IF(D1414&gt;=('28 Populations and thresholds'!$I$193)*0.25,"YES"))</f>
        <v>YES</v>
      </c>
      <c r="L1414" s="38" t="b">
        <f>OR('28 Populations and thresholds'!$J$193="CR",'28 Populations and thresholds'!$J$193="EN",'28 Populations and thresholds'!$J$193="VU")</f>
        <v>0</v>
      </c>
      <c r="M1414" s="75">
        <f>D1414/'28 Populations and thresholds'!$H$193</f>
        <v>2.8636363636363638E-3</v>
      </c>
      <c r="N1414" s="263" t="str">
        <f t="shared" si="90"/>
        <v xml:space="preserve"> </v>
      </c>
      <c r="O1414" s="9"/>
      <c r="P1414" s="263" t="str">
        <f t="shared" si="91"/>
        <v xml:space="preserve"> </v>
      </c>
    </row>
    <row r="1415" spans="1:20" x14ac:dyDescent="0.2">
      <c r="A1415" s="267" t="s">
        <v>1394</v>
      </c>
      <c r="B1415" s="268" t="s">
        <v>1002</v>
      </c>
      <c r="C1415" s="268" t="s">
        <v>3795</v>
      </c>
      <c r="D1415" s="270">
        <v>900</v>
      </c>
      <c r="E1415" s="271">
        <v>37377</v>
      </c>
      <c r="F1415" s="263" t="str">
        <f t="shared" si="88"/>
        <v xml:space="preserve"> </v>
      </c>
      <c r="G1415" s="267" t="s">
        <v>21</v>
      </c>
      <c r="H1415" s="267" t="s">
        <v>894</v>
      </c>
      <c r="I1415" s="263" t="str">
        <f t="shared" si="89"/>
        <v xml:space="preserve"> </v>
      </c>
      <c r="J1415" s="272" t="str">
        <f>IF(D1415&gt;=(('28 Populations and thresholds'!$I$176)+('28 Populations and thresholds'!$I$177)),"YES"," ")</f>
        <v xml:space="preserve"> </v>
      </c>
      <c r="K1415" s="272" t="str">
        <f>IF(J1415="YES"," ",IF(D1415&gt;=(('28 Populations and thresholds'!$I$176)+('28 Populations and thresholds'!$I$177))*0.25,"YES"))</f>
        <v>YES</v>
      </c>
      <c r="L1415" s="272" t="b">
        <f>OR('28 Populations and thresholds'!$J$176="CR",'28 Populations and thresholds'!$J$176="EN",'28 Populations and thresholds'!$J$176="VU")</f>
        <v>0</v>
      </c>
      <c r="M1415" s="273">
        <f>D1415/(('28 Populations and thresholds'!$H$176)+('28 Populations and thresholds'!$H$177))</f>
        <v>3.2258064516129032E-3</v>
      </c>
      <c r="N1415" s="263" t="str">
        <f t="shared" si="90"/>
        <v xml:space="preserve"> </v>
      </c>
      <c r="O1415" s="275" t="s">
        <v>4568</v>
      </c>
      <c r="P1415" s="263" t="str">
        <f t="shared" si="91"/>
        <v xml:space="preserve"> </v>
      </c>
    </row>
    <row r="1416" spans="1:20" x14ac:dyDescent="0.2">
      <c r="A1416" s="267" t="s">
        <v>1394</v>
      </c>
      <c r="B1416" s="268" t="s">
        <v>1002</v>
      </c>
      <c r="C1416" s="269" t="s">
        <v>3451</v>
      </c>
      <c r="D1416" s="270">
        <v>804</v>
      </c>
      <c r="E1416" s="271">
        <v>35914</v>
      </c>
      <c r="F1416" s="263" t="str">
        <f t="shared" si="88"/>
        <v xml:space="preserve"> </v>
      </c>
      <c r="G1416" s="267" t="s">
        <v>21</v>
      </c>
      <c r="H1416" s="267" t="s">
        <v>894</v>
      </c>
      <c r="I1416" s="263" t="str">
        <f t="shared" si="89"/>
        <v xml:space="preserve"> </v>
      </c>
      <c r="J1416" s="272" t="str">
        <f>IF(D1416&gt;=('28 Populations and thresholds'!$I$154),"YES"," ")</f>
        <v xml:space="preserve"> </v>
      </c>
      <c r="K1416" s="272" t="str">
        <f>IF(J1416="YES"," ",IF(D1416&gt;=('28 Populations and thresholds'!$I$154)*0.25,"YES"))</f>
        <v>YES</v>
      </c>
      <c r="L1416" s="272" t="b">
        <f>OR('28 Populations and thresholds'!$J$154="CR",'28 Populations and thresholds'!$J$154="EN",'28 Populations and thresholds'!$J$154="VU")</f>
        <v>0</v>
      </c>
      <c r="M1416" s="273">
        <f>D1416/'28 Populations and thresholds'!$H$154</f>
        <v>7.7307692307692312E-3</v>
      </c>
      <c r="N1416" s="263" t="str">
        <f t="shared" si="90"/>
        <v xml:space="preserve"> </v>
      </c>
      <c r="O1416" s="269"/>
      <c r="P1416" s="263" t="str">
        <f t="shared" si="91"/>
        <v xml:space="preserve"> </v>
      </c>
    </row>
    <row r="1417" spans="1:20" x14ac:dyDescent="0.2">
      <c r="A1417" s="267" t="s">
        <v>1394</v>
      </c>
      <c r="B1417" s="268" t="s">
        <v>1002</v>
      </c>
      <c r="C1417" s="269" t="s">
        <v>3765</v>
      </c>
      <c r="D1417" s="270">
        <v>183</v>
      </c>
      <c r="E1417" s="271">
        <v>37377</v>
      </c>
      <c r="F1417" s="263" t="str">
        <f t="shared" si="88"/>
        <v xml:space="preserve"> </v>
      </c>
      <c r="G1417" s="267" t="s">
        <v>21</v>
      </c>
      <c r="H1417" s="267" t="s">
        <v>894</v>
      </c>
      <c r="I1417" s="263" t="str">
        <f t="shared" si="89"/>
        <v xml:space="preserve"> </v>
      </c>
      <c r="J1417" s="272" t="str">
        <f>IF(D1417&gt;=('28 Populations and thresholds'!$I$193),"YES"," ")</f>
        <v xml:space="preserve"> </v>
      </c>
      <c r="K1417" s="272" t="str">
        <f>IF(J1417="YES"," ",IF(D1417&gt;=('28 Populations and thresholds'!$I$193)*0.25,"YES"))</f>
        <v>YES</v>
      </c>
      <c r="L1417" s="272" t="b">
        <f>OR('28 Populations and thresholds'!$J$193="CR",'28 Populations and thresholds'!$J$193="EN",'28 Populations and thresholds'!$J$193="VU")</f>
        <v>0</v>
      </c>
      <c r="M1417" s="273">
        <f>D1417/'28 Populations and thresholds'!$H$193</f>
        <v>4.1590909090909092E-3</v>
      </c>
      <c r="N1417" s="263" t="str">
        <f t="shared" si="90"/>
        <v xml:space="preserve"> </v>
      </c>
      <c r="O1417" s="269"/>
      <c r="P1417" s="263" t="str">
        <f t="shared" si="91"/>
        <v xml:space="preserve"> </v>
      </c>
    </row>
    <row r="1418" spans="1:20" x14ac:dyDescent="0.2">
      <c r="A1418" s="267" t="s">
        <v>1394</v>
      </c>
      <c r="B1418" s="268" t="s">
        <v>1002</v>
      </c>
      <c r="C1418" s="269" t="s">
        <v>3766</v>
      </c>
      <c r="D1418" s="270">
        <v>100</v>
      </c>
      <c r="E1418" s="271">
        <v>36647</v>
      </c>
      <c r="F1418" s="263" t="str">
        <f t="shared" si="88"/>
        <v xml:space="preserve"> </v>
      </c>
      <c r="G1418" s="267" t="s">
        <v>21</v>
      </c>
      <c r="H1418" s="267" t="s">
        <v>897</v>
      </c>
      <c r="I1418" s="263" t="str">
        <f t="shared" si="89"/>
        <v xml:space="preserve"> </v>
      </c>
      <c r="J1418" s="272" t="str">
        <f>IF(D1418&gt;=('28 Populations and thresholds'!$I$194),"YES"," ")</f>
        <v xml:space="preserve"> </v>
      </c>
      <c r="K1418" s="272" t="str">
        <f>IF(J1418="YES"," ",IF(D1418&gt;=('28 Populations and thresholds'!$I$194)*0.25,"YES"))</f>
        <v>YES</v>
      </c>
      <c r="L1418" s="272" t="b">
        <f>OR('28 Populations and thresholds'!$J$194="CR",'28 Populations and thresholds'!$J$194="EN",'28 Populations and thresholds'!$J$194="VU")</f>
        <v>0</v>
      </c>
      <c r="M1418" s="273">
        <f>D1418/'28 Populations and thresholds'!$H$194</f>
        <v>3.5087719298245615E-3</v>
      </c>
      <c r="N1418" s="263" t="str">
        <f t="shared" si="90"/>
        <v xml:space="preserve"> </v>
      </c>
      <c r="O1418" s="269"/>
      <c r="P1418" s="263" t="str">
        <f t="shared" si="91"/>
        <v xml:space="preserve"> </v>
      </c>
    </row>
    <row r="1419" spans="1:20" x14ac:dyDescent="0.2">
      <c r="A1419" s="275" t="s">
        <v>1394</v>
      </c>
      <c r="B1419" s="269" t="s">
        <v>1002</v>
      </c>
      <c r="C1419" s="269" t="s">
        <v>1732</v>
      </c>
      <c r="D1419" s="279">
        <v>195</v>
      </c>
      <c r="E1419" s="284" t="s">
        <v>1598</v>
      </c>
      <c r="F1419" s="263" t="str">
        <f t="shared" si="88"/>
        <v xml:space="preserve"> </v>
      </c>
      <c r="G1419" s="275" t="s">
        <v>139</v>
      </c>
      <c r="H1419" s="275"/>
      <c r="I1419" s="263" t="str">
        <f t="shared" si="89"/>
        <v xml:space="preserve"> </v>
      </c>
      <c r="J1419" s="272" t="str">
        <f>IF(D1419&gt;=('28 Populations and thresholds'!$I$221),"YES"," ")</f>
        <v>YES</v>
      </c>
      <c r="K1419" s="272" t="str">
        <f>IF(J1419="YES"," ",IF(D1419&gt;=('28 Populations and thresholds'!$I$221)*0.25,"YES"))</f>
        <v xml:space="preserve"> </v>
      </c>
      <c r="L1419" s="272" t="b">
        <f>OR('28 Populations and thresholds'!$J$221="CR",'28 Populations and thresholds'!$J$221="EN",'28 Populations and thresholds'!$J$221="VU")</f>
        <v>1</v>
      </c>
      <c r="M1419" s="273">
        <f>D1419/'28 Populations and thresholds'!$H$221</f>
        <v>2.0312500000000001E-2</v>
      </c>
      <c r="N1419" s="263" t="str">
        <f t="shared" si="90"/>
        <v xml:space="preserve"> </v>
      </c>
      <c r="O1419" s="275"/>
      <c r="P1419" s="263" t="str">
        <f t="shared" si="91"/>
        <v xml:space="preserve"> </v>
      </c>
    </row>
    <row r="1420" spans="1:20" x14ac:dyDescent="0.2">
      <c r="A1420" s="324" t="s">
        <v>1394</v>
      </c>
      <c r="B1420" s="337" t="s">
        <v>4664</v>
      </c>
      <c r="C1420" s="337" t="s">
        <v>3607</v>
      </c>
      <c r="D1420" s="339">
        <v>5712</v>
      </c>
      <c r="E1420" s="323">
        <v>2002</v>
      </c>
      <c r="F1420" s="263" t="str">
        <f t="shared" si="88"/>
        <v xml:space="preserve"> </v>
      </c>
      <c r="G1420" s="324" t="s">
        <v>139</v>
      </c>
      <c r="H1420" s="324" t="s">
        <v>3388</v>
      </c>
      <c r="I1420" s="263" t="str">
        <f t="shared" si="89"/>
        <v xml:space="preserve"> </v>
      </c>
      <c r="J1420" s="321" t="str">
        <f>IF(D1420&gt;=('28 Populations and thresholds'!$I$92),"YES"," ")</f>
        <v>YES</v>
      </c>
      <c r="K1420" s="321" t="str">
        <f>IF(J1420="YES"," ",IF(D1420&gt;=('28 Populations and thresholds'!$I$92)*0.25,"YES"))</f>
        <v xml:space="preserve"> </v>
      </c>
      <c r="L1420" s="321" t="b">
        <f>OR('28 Populations and thresholds'!$J$92="CR",'28 Populations and thresholds'!$J$92="EN",'28 Populations and thresholds'!$J$92="VU")</f>
        <v>0</v>
      </c>
      <c r="M1420" s="322">
        <f>D1420/'28 Populations and thresholds'!$H$92</f>
        <v>1.9040000000000001E-2</v>
      </c>
      <c r="N1420" s="263" t="str">
        <f t="shared" si="90"/>
        <v xml:space="preserve"> </v>
      </c>
      <c r="O1420" s="337"/>
      <c r="P1420" s="263" t="str">
        <f t="shared" si="91"/>
        <v xml:space="preserve"> </v>
      </c>
    </row>
    <row r="1421" spans="1:20" x14ac:dyDescent="0.2">
      <c r="A1421" s="12" t="s">
        <v>1394</v>
      </c>
      <c r="B1421" s="4" t="s">
        <v>3547</v>
      </c>
      <c r="C1421" s="4" t="s">
        <v>3666</v>
      </c>
      <c r="D1421" s="105">
        <v>1849</v>
      </c>
      <c r="E1421" s="106">
        <v>2005</v>
      </c>
      <c r="F1421" s="263" t="str">
        <f t="shared" si="88"/>
        <v xml:space="preserve"> </v>
      </c>
      <c r="G1421" s="12" t="s">
        <v>139</v>
      </c>
      <c r="H1421" s="12" t="s">
        <v>3388</v>
      </c>
      <c r="I1421" s="263" t="str">
        <f t="shared" si="89"/>
        <v xml:space="preserve"> </v>
      </c>
      <c r="J1421" s="38" t="str">
        <f>IF(D1421&gt;=(('28 Populations and thresholds'!$I$61)+('28 Populations and thresholds'!$I$64)),"YES"," ")</f>
        <v>YES</v>
      </c>
      <c r="K1421" s="38" t="str">
        <f>IF(J1421="YES"," ",IF(D1421&gt;=(('28 Populations and thresholds'!$I$61)+('28 Populations and thresholds'!$I$64))*0.25,"YES"))</f>
        <v xml:space="preserve"> </v>
      </c>
      <c r="L1421" s="38" t="b">
        <f>OR('28 Populations and thresholds'!$J$61="CR",'28 Populations and thresholds'!$J$61="EN",'28 Populations and thresholds'!$J$61="VU")</f>
        <v>0</v>
      </c>
      <c r="M1421" s="75">
        <f>D1421/(('28 Populations and thresholds'!$H$61)+('28 Populations and thresholds'!$H$64))</f>
        <v>0.11005952380952382</v>
      </c>
      <c r="N1421" s="263" t="str">
        <f t="shared" si="90"/>
        <v xml:space="preserve"> </v>
      </c>
      <c r="O1421" s="12" t="s">
        <v>4743</v>
      </c>
      <c r="P1421" s="263" t="str">
        <f t="shared" si="91"/>
        <v xml:space="preserve"> </v>
      </c>
      <c r="Q1421" s="184"/>
      <c r="R1421" s="121"/>
      <c r="S1421" s="253"/>
      <c r="T1421" s="253"/>
    </row>
    <row r="1422" spans="1:20" x14ac:dyDescent="0.2">
      <c r="A1422" s="12" t="s">
        <v>1394</v>
      </c>
      <c r="B1422" s="4" t="s">
        <v>3547</v>
      </c>
      <c r="C1422" s="4" t="s">
        <v>3656</v>
      </c>
      <c r="D1422" s="105">
        <v>3637</v>
      </c>
      <c r="E1422" s="106">
        <v>2007</v>
      </c>
      <c r="F1422" s="263" t="str">
        <f t="shared" si="88"/>
        <v xml:space="preserve"> </v>
      </c>
      <c r="G1422" s="12" t="s">
        <v>139</v>
      </c>
      <c r="H1422" s="12" t="s">
        <v>3388</v>
      </c>
      <c r="I1422" s="263" t="str">
        <f t="shared" si="89"/>
        <v xml:space="preserve"> </v>
      </c>
      <c r="J1422" s="38" t="str">
        <f>IF(D1422&gt;=('28 Populations and thresholds'!$I$67),"YES"," ")</f>
        <v>YES</v>
      </c>
      <c r="K1422" s="38" t="str">
        <f>IF(J1422="YES"," ",IF(D1422&gt;=('28 Populations and thresholds'!$I$67)*0.25,"YES"))</f>
        <v xml:space="preserve"> </v>
      </c>
      <c r="L1422" s="38" t="b">
        <f>OR('28 Populations and thresholds'!$J$67="CR",'28 Populations and thresholds'!$J$67="EN",'28 Populations and thresholds'!$J$67="VU")</f>
        <v>0</v>
      </c>
      <c r="M1422" s="75">
        <f>D1422/'28 Populations and thresholds'!$H$67</f>
        <v>1.7319047619047619E-2</v>
      </c>
      <c r="N1422" s="263" t="str">
        <f t="shared" si="90"/>
        <v xml:space="preserve"> </v>
      </c>
      <c r="O1422" s="9"/>
      <c r="P1422" s="263" t="str">
        <f t="shared" si="91"/>
        <v xml:space="preserve"> </v>
      </c>
    </row>
    <row r="1423" spans="1:20" x14ac:dyDescent="0.2">
      <c r="A1423" s="267" t="s">
        <v>1394</v>
      </c>
      <c r="B1423" s="268" t="s">
        <v>1393</v>
      </c>
      <c r="C1423" s="269" t="s">
        <v>3617</v>
      </c>
      <c r="D1423" s="270">
        <v>18200</v>
      </c>
      <c r="E1423" s="294" t="s">
        <v>1344</v>
      </c>
      <c r="F1423" s="263" t="str">
        <f t="shared" si="88"/>
        <v xml:space="preserve"> </v>
      </c>
      <c r="G1423" s="267" t="s">
        <v>15</v>
      </c>
      <c r="H1423" s="267" t="s">
        <v>1395</v>
      </c>
      <c r="I1423" s="263" t="str">
        <f t="shared" si="89"/>
        <v xml:space="preserve"> </v>
      </c>
      <c r="J1423" s="272" t="str">
        <f>IF(D1423&gt;=('28 Populations and thresholds'!$I$95),"YES"," ")</f>
        <v>YES</v>
      </c>
      <c r="K1423" s="272" t="str">
        <f>IF(J1423="YES"," ",IF(D1423&gt;=('28 Populations and thresholds'!$I$95)*0.25,"YES"))</f>
        <v xml:space="preserve"> </v>
      </c>
      <c r="L1423" s="272" t="b">
        <f>OR('28 Populations and thresholds'!$J$95="CR",'28 Populations and thresholds'!$J$95="EN",'28 Populations and thresholds'!$J$95="VU")</f>
        <v>0</v>
      </c>
      <c r="M1423" s="273">
        <f>D1423/'28 Populations and thresholds'!$H$95</f>
        <v>6.0666666666666667E-2</v>
      </c>
      <c r="N1423" s="263" t="str">
        <f t="shared" si="90"/>
        <v xml:space="preserve"> </v>
      </c>
      <c r="O1423" s="269"/>
      <c r="P1423" s="263" t="str">
        <f t="shared" si="91"/>
        <v xml:space="preserve"> </v>
      </c>
    </row>
    <row r="1424" spans="1:20" x14ac:dyDescent="0.2">
      <c r="A1424" s="143" t="s">
        <v>1394</v>
      </c>
      <c r="B1424" s="40" t="s">
        <v>1035</v>
      </c>
      <c r="C1424" s="4" t="s">
        <v>3765</v>
      </c>
      <c r="D1424" s="41">
        <v>431</v>
      </c>
      <c r="E1424" s="46">
        <v>35330</v>
      </c>
      <c r="F1424" s="263" t="str">
        <f t="shared" si="88"/>
        <v xml:space="preserve"> </v>
      </c>
      <c r="G1424" s="143" t="s">
        <v>21</v>
      </c>
      <c r="H1424" s="143" t="s">
        <v>256</v>
      </c>
      <c r="I1424" s="263" t="str">
        <f t="shared" si="89"/>
        <v xml:space="preserve"> </v>
      </c>
      <c r="J1424" s="38" t="str">
        <f>IF(D1424&gt;=('28 Populations and thresholds'!$I$193),"YES"," ")</f>
        <v xml:space="preserve"> </v>
      </c>
      <c r="K1424" s="38" t="str">
        <f>IF(J1424="YES"," ",IF(D1424&gt;=('28 Populations and thresholds'!$I$193)*0.25,"YES"))</f>
        <v>YES</v>
      </c>
      <c r="L1424" s="38" t="b">
        <f>OR('28 Populations and thresholds'!$J$193="CR",'28 Populations and thresholds'!$J$193="EN",'28 Populations and thresholds'!$J$193="VU")</f>
        <v>0</v>
      </c>
      <c r="M1424" s="75">
        <f>D1424/'28 Populations and thresholds'!$H$193</f>
        <v>9.7954545454545447E-3</v>
      </c>
      <c r="N1424" s="263" t="str">
        <f t="shared" si="90"/>
        <v xml:space="preserve"> </v>
      </c>
      <c r="O1424" s="9"/>
      <c r="P1424" s="263" t="str">
        <f t="shared" si="91"/>
        <v xml:space="preserve"> </v>
      </c>
    </row>
    <row r="1425" spans="1:21" x14ac:dyDescent="0.2">
      <c r="A1425" s="143" t="s">
        <v>1394</v>
      </c>
      <c r="B1425" s="40" t="s">
        <v>1035</v>
      </c>
      <c r="C1425" s="111" t="s">
        <v>3758</v>
      </c>
      <c r="D1425" s="41">
        <v>352</v>
      </c>
      <c r="E1425" s="46">
        <v>35201</v>
      </c>
      <c r="F1425" s="263" t="str">
        <f t="shared" si="88"/>
        <v xml:space="preserve"> </v>
      </c>
      <c r="G1425" s="143" t="s">
        <v>21</v>
      </c>
      <c r="H1425" s="143" t="s">
        <v>256</v>
      </c>
      <c r="I1425" s="263" t="str">
        <f t="shared" si="89"/>
        <v xml:space="preserve"> </v>
      </c>
      <c r="J1425" s="38" t="str">
        <f>IF(D1425&gt;=('28 Populations and thresholds'!$I$179),"YES"," ")</f>
        <v xml:space="preserve"> </v>
      </c>
      <c r="K1425" s="38" t="str">
        <f>IF(J1425="YES"," ",IF(D1425&gt;=('28 Populations and thresholds'!$I$179)*0.25,"YES"))</f>
        <v>YES</v>
      </c>
      <c r="L1425" s="38" t="b">
        <f>OR('28 Populations and thresholds'!$J$179="CR",'28 Populations and thresholds'!$J$179="EN",'28 Populations and thresholds'!$J$179="VU")</f>
        <v>0</v>
      </c>
      <c r="M1425" s="75">
        <f>D1425/'28 Populations and thresholds'!$H$179</f>
        <v>6.4000000000000003E-3</v>
      </c>
      <c r="N1425" s="263" t="str">
        <f t="shared" si="90"/>
        <v xml:space="preserve"> </v>
      </c>
      <c r="O1425" s="9"/>
      <c r="P1425" s="263" t="str">
        <f t="shared" si="91"/>
        <v xml:space="preserve"> </v>
      </c>
    </row>
    <row r="1426" spans="1:21" x14ac:dyDescent="0.2">
      <c r="A1426" s="267" t="s">
        <v>1394</v>
      </c>
      <c r="B1426" s="268" t="s">
        <v>1396</v>
      </c>
      <c r="C1426" s="269" t="s">
        <v>3727</v>
      </c>
      <c r="D1426" s="270">
        <v>2000</v>
      </c>
      <c r="E1426" s="294" t="s">
        <v>1320</v>
      </c>
      <c r="F1426" s="263" t="str">
        <f t="shared" si="88"/>
        <v xml:space="preserve"> </v>
      </c>
      <c r="G1426" s="267" t="s">
        <v>15</v>
      </c>
      <c r="H1426" s="267" t="s">
        <v>1397</v>
      </c>
      <c r="I1426" s="263" t="str">
        <f t="shared" si="89"/>
        <v xml:space="preserve"> </v>
      </c>
      <c r="J1426" s="272" t="str">
        <f>IF(D1426&gt;=('28 Populations and thresholds'!$I$64),"YES"," ")</f>
        <v>YES</v>
      </c>
      <c r="K1426" s="272" t="str">
        <f>IF(J1426="YES"," ",IF(D1426&gt;=('28 Populations and thresholds'!$I$64)*0.25,"YES"))</f>
        <v xml:space="preserve"> </v>
      </c>
      <c r="L1426" s="272" t="b">
        <f>OR('28 Populations and thresholds'!$J$64="CR",'28 Populations and thresholds'!$J$64="EN",'28 Populations and thresholds'!$J$64="VU")</f>
        <v>0</v>
      </c>
      <c r="M1426" s="273">
        <f>D1426/('28 Populations and thresholds'!$H$64)</f>
        <v>0.29411764705882354</v>
      </c>
      <c r="N1426" s="263" t="str">
        <f t="shared" si="90"/>
        <v xml:space="preserve"> </v>
      </c>
      <c r="O1426" s="300"/>
      <c r="P1426" s="263" t="str">
        <f t="shared" si="91"/>
        <v xml:space="preserve"> </v>
      </c>
      <c r="Q1426" s="184"/>
      <c r="R1426" s="121"/>
      <c r="S1426" s="253"/>
      <c r="T1426" s="253"/>
    </row>
    <row r="1427" spans="1:21" x14ac:dyDescent="0.2">
      <c r="A1427" s="267" t="s">
        <v>1394</v>
      </c>
      <c r="B1427" s="268" t="s">
        <v>1396</v>
      </c>
      <c r="C1427" s="269" t="s">
        <v>3656</v>
      </c>
      <c r="D1427" s="270">
        <v>2000</v>
      </c>
      <c r="E1427" s="294" t="s">
        <v>1320</v>
      </c>
      <c r="F1427" s="263" t="str">
        <f t="shared" si="88"/>
        <v xml:space="preserve"> </v>
      </c>
      <c r="G1427" s="267" t="s">
        <v>15</v>
      </c>
      <c r="H1427" s="267" t="s">
        <v>1397</v>
      </c>
      <c r="I1427" s="263" t="str">
        <f t="shared" si="89"/>
        <v xml:space="preserve"> </v>
      </c>
      <c r="J1427" s="272" t="str">
        <f>IF(D1427&gt;=('28 Populations and thresholds'!$I$67),"YES"," ")</f>
        <v>YES</v>
      </c>
      <c r="K1427" s="272" t="str">
        <f>IF(J1427="YES"," ",IF(D1427&gt;=('28 Populations and thresholds'!$I$67)*0.25,"YES"))</f>
        <v xml:space="preserve"> </v>
      </c>
      <c r="L1427" s="272" t="b">
        <f>OR('28 Populations and thresholds'!$J$67="CR",'28 Populations and thresholds'!$J$67="EN",'28 Populations and thresholds'!$J$67="VU")</f>
        <v>0</v>
      </c>
      <c r="M1427" s="273">
        <f>D1427/'28 Populations and thresholds'!$H$67</f>
        <v>9.5238095238095247E-3</v>
      </c>
      <c r="N1427" s="263" t="str">
        <f t="shared" si="90"/>
        <v xml:space="preserve"> </v>
      </c>
      <c r="O1427" s="269"/>
      <c r="P1427" s="263" t="str">
        <f t="shared" si="91"/>
        <v xml:space="preserve"> </v>
      </c>
    </row>
    <row r="1428" spans="1:21" x14ac:dyDescent="0.2">
      <c r="A1428" s="143" t="s">
        <v>1394</v>
      </c>
      <c r="B1428" s="40" t="s">
        <v>1123</v>
      </c>
      <c r="C1428" s="4" t="s">
        <v>3765</v>
      </c>
      <c r="D1428" s="41">
        <v>151</v>
      </c>
      <c r="E1428" s="46">
        <v>37377</v>
      </c>
      <c r="F1428" s="263" t="str">
        <f t="shared" si="88"/>
        <v xml:space="preserve"> </v>
      </c>
      <c r="G1428" s="143" t="s">
        <v>21</v>
      </c>
      <c r="H1428" s="143" t="s">
        <v>894</v>
      </c>
      <c r="I1428" s="263" t="str">
        <f t="shared" si="89"/>
        <v xml:space="preserve"> </v>
      </c>
      <c r="J1428" s="38" t="str">
        <f>IF(D1428&gt;=('28 Populations and thresholds'!$I$193),"YES"," ")</f>
        <v xml:space="preserve"> </v>
      </c>
      <c r="K1428" s="38" t="str">
        <f>IF(J1428="YES"," ",IF(D1428&gt;=('28 Populations and thresholds'!$I$193)*0.25,"YES"))</f>
        <v>YES</v>
      </c>
      <c r="L1428" s="38" t="b">
        <f>OR('28 Populations and thresholds'!$J$193="CR",'28 Populations and thresholds'!$J$193="EN",'28 Populations and thresholds'!$J$193="VU")</f>
        <v>0</v>
      </c>
      <c r="M1428" s="75">
        <f>D1428/'28 Populations and thresholds'!$H$193</f>
        <v>3.4318181818181817E-3</v>
      </c>
      <c r="N1428" s="263" t="str">
        <f t="shared" si="90"/>
        <v xml:space="preserve"> </v>
      </c>
      <c r="O1428" s="9"/>
      <c r="P1428" s="263" t="str">
        <f t="shared" si="91"/>
        <v xml:space="preserve"> </v>
      </c>
    </row>
    <row r="1429" spans="1:21" x14ac:dyDescent="0.2">
      <c r="A1429" s="143" t="s">
        <v>1394</v>
      </c>
      <c r="B1429" s="40" t="s">
        <v>1123</v>
      </c>
      <c r="C1429" s="4" t="s">
        <v>3745</v>
      </c>
      <c r="D1429" s="41">
        <v>1223</v>
      </c>
      <c r="E1429" s="46">
        <v>36526</v>
      </c>
      <c r="F1429" s="263" t="str">
        <f t="shared" si="88"/>
        <v xml:space="preserve"> </v>
      </c>
      <c r="G1429" s="143" t="s">
        <v>21</v>
      </c>
      <c r="H1429" s="143" t="s">
        <v>897</v>
      </c>
      <c r="I1429" s="263" t="str">
        <f t="shared" si="89"/>
        <v xml:space="preserve"> </v>
      </c>
      <c r="J1429" s="38" t="str">
        <f>IF(D1429&gt;=('28 Populations and thresholds'!$I$152),"YES"," ")</f>
        <v>YES</v>
      </c>
      <c r="K1429" s="38" t="str">
        <f>IF(J1429="YES"," ",IF(D1429&gt;=('28 Populations and thresholds'!$I$152)*0.25,"YES"))</f>
        <v xml:space="preserve"> </v>
      </c>
      <c r="L1429" s="38" t="b">
        <f>OR('28 Populations and thresholds'!$J$152="CR",'28 Populations and thresholds'!$J$152="EN",'28 Populations and thresholds'!$J$152="VU")</f>
        <v>0</v>
      </c>
      <c r="M1429" s="75">
        <f>D1429/'28 Populations and thresholds'!$H$152</f>
        <v>1.223E-2</v>
      </c>
      <c r="N1429" s="263" t="str">
        <f t="shared" si="90"/>
        <v xml:space="preserve"> </v>
      </c>
      <c r="P1429" s="263" t="str">
        <f t="shared" si="91"/>
        <v xml:space="preserve"> </v>
      </c>
      <c r="Q1429" s="4"/>
      <c r="R1429" s="4"/>
      <c r="S1429" s="4"/>
      <c r="T1429" s="4"/>
      <c r="U1429" s="4"/>
    </row>
    <row r="1430" spans="1:21" x14ac:dyDescent="0.2">
      <c r="A1430" s="143" t="s">
        <v>1394</v>
      </c>
      <c r="B1430" s="40" t="s">
        <v>1123</v>
      </c>
      <c r="C1430" s="4" t="s">
        <v>3766</v>
      </c>
      <c r="D1430" s="41">
        <v>130</v>
      </c>
      <c r="E1430" s="46">
        <v>37149</v>
      </c>
      <c r="F1430" s="263" t="str">
        <f t="shared" si="88"/>
        <v xml:space="preserve"> </v>
      </c>
      <c r="G1430" s="143" t="s">
        <v>21</v>
      </c>
      <c r="H1430" s="143" t="s">
        <v>890</v>
      </c>
      <c r="I1430" s="263" t="str">
        <f t="shared" si="89"/>
        <v xml:space="preserve"> </v>
      </c>
      <c r="J1430" s="38" t="str">
        <f>IF(D1430&gt;=('28 Populations and thresholds'!$I$194),"YES"," ")</f>
        <v xml:space="preserve"> </v>
      </c>
      <c r="K1430" s="38" t="str">
        <f>IF(J1430="YES"," ",IF(D1430&gt;=('28 Populations and thresholds'!$I$194)*0.25,"YES"))</f>
        <v>YES</v>
      </c>
      <c r="L1430" s="38" t="b">
        <f>OR('28 Populations and thresholds'!$J$194="CR",'28 Populations and thresholds'!$J$194="EN",'28 Populations and thresholds'!$J$194="VU")</f>
        <v>0</v>
      </c>
      <c r="M1430" s="75">
        <f>D1430/'28 Populations and thresholds'!$H$194</f>
        <v>4.5614035087719294E-3</v>
      </c>
      <c r="N1430" s="263" t="str">
        <f t="shared" si="90"/>
        <v xml:space="preserve"> </v>
      </c>
      <c r="O1430" s="9"/>
      <c r="P1430" s="263" t="str">
        <f t="shared" si="91"/>
        <v xml:space="preserve"> </v>
      </c>
    </row>
    <row r="1431" spans="1:21" x14ac:dyDescent="0.2">
      <c r="A1431" s="267" t="s">
        <v>1394</v>
      </c>
      <c r="B1431" s="268" t="s">
        <v>1110</v>
      </c>
      <c r="C1431" s="269" t="s">
        <v>3765</v>
      </c>
      <c r="D1431" s="270">
        <v>808</v>
      </c>
      <c r="E1431" s="271">
        <v>35688</v>
      </c>
      <c r="F1431" s="263" t="str">
        <f t="shared" si="88"/>
        <v xml:space="preserve"> </v>
      </c>
      <c r="G1431" s="267" t="s">
        <v>21</v>
      </c>
      <c r="H1431" s="267" t="s">
        <v>436</v>
      </c>
      <c r="I1431" s="263" t="str">
        <f t="shared" si="89"/>
        <v xml:space="preserve"> </v>
      </c>
      <c r="J1431" s="272" t="str">
        <f>IF(D1431&gt;=('28 Populations and thresholds'!$I$193),"YES"," ")</f>
        <v>YES</v>
      </c>
      <c r="K1431" s="272" t="str">
        <f>IF(J1431="YES"," ",IF(D1431&gt;=('28 Populations and thresholds'!$I$193)*0.25,"YES"))</f>
        <v xml:space="preserve"> </v>
      </c>
      <c r="L1431" s="272" t="b">
        <f>OR('28 Populations and thresholds'!$J$193="CR",'28 Populations and thresholds'!$J$193="EN",'28 Populations and thresholds'!$J$193="VU")</f>
        <v>0</v>
      </c>
      <c r="M1431" s="273">
        <f>D1431/'28 Populations and thresholds'!$H$193</f>
        <v>1.8363636363636363E-2</v>
      </c>
      <c r="N1431" s="263" t="str">
        <f t="shared" si="90"/>
        <v xml:space="preserve"> </v>
      </c>
      <c r="O1431" s="269"/>
      <c r="P1431" s="263" t="str">
        <f t="shared" si="91"/>
        <v xml:space="preserve"> </v>
      </c>
    </row>
    <row r="1432" spans="1:21" x14ac:dyDescent="0.2">
      <c r="A1432" s="267" t="s">
        <v>1394</v>
      </c>
      <c r="B1432" s="268" t="s">
        <v>1110</v>
      </c>
      <c r="C1432" s="269" t="s">
        <v>3748</v>
      </c>
      <c r="D1432" s="270">
        <v>87</v>
      </c>
      <c r="E1432" s="271">
        <v>35688</v>
      </c>
      <c r="F1432" s="263" t="str">
        <f t="shared" si="88"/>
        <v xml:space="preserve"> </v>
      </c>
      <c r="G1432" s="267" t="s">
        <v>21</v>
      </c>
      <c r="H1432" s="267" t="s">
        <v>436</v>
      </c>
      <c r="I1432" s="263" t="str">
        <f t="shared" si="89"/>
        <v xml:space="preserve"> </v>
      </c>
      <c r="J1432" s="272" t="str">
        <f>IF(D1432&gt;=('28 Populations and thresholds'!$I$156),"YES"," ")</f>
        <v xml:space="preserve"> </v>
      </c>
      <c r="K1432" s="272" t="str">
        <f>IF(J1432="YES"," ",IF(D1432&gt;=('28 Populations and thresholds'!$I$156)*0.25,"YES"))</f>
        <v>YES</v>
      </c>
      <c r="L1432" s="272" t="b">
        <f>OR('28 Populations and thresholds'!$J$156="CR",'28 Populations and thresholds'!$J$156="EN",'28 Populations and thresholds'!$J$156="VU")</f>
        <v>0</v>
      </c>
      <c r="M1432" s="273">
        <f>D1432/'28 Populations and thresholds'!$H$156</f>
        <v>3.48E-3</v>
      </c>
      <c r="N1432" s="263" t="str">
        <f t="shared" si="90"/>
        <v xml:space="preserve"> </v>
      </c>
      <c r="O1432" s="269"/>
      <c r="P1432" s="263" t="str">
        <f t="shared" si="91"/>
        <v xml:space="preserve"> </v>
      </c>
    </row>
    <row r="1433" spans="1:21" x14ac:dyDescent="0.2">
      <c r="A1433" s="267" t="s">
        <v>1394</v>
      </c>
      <c r="B1433" s="268" t="s">
        <v>1110</v>
      </c>
      <c r="C1433" s="269" t="s">
        <v>3766</v>
      </c>
      <c r="D1433" s="270">
        <v>430</v>
      </c>
      <c r="E1433" s="271">
        <v>37149</v>
      </c>
      <c r="F1433" s="263" t="str">
        <f t="shared" si="88"/>
        <v xml:space="preserve"> </v>
      </c>
      <c r="G1433" s="267" t="s">
        <v>21</v>
      </c>
      <c r="H1433" s="267" t="s">
        <v>890</v>
      </c>
      <c r="I1433" s="263" t="str">
        <f t="shared" si="89"/>
        <v xml:space="preserve"> </v>
      </c>
      <c r="J1433" s="272" t="str">
        <f>IF(D1433&gt;=('28 Populations and thresholds'!$I$194),"YES"," ")</f>
        <v>YES</v>
      </c>
      <c r="K1433" s="272" t="str">
        <f>IF(J1433="YES"," ",IF(D1433&gt;=('28 Populations and thresholds'!$I$194)*0.25,"YES"))</f>
        <v xml:space="preserve"> </v>
      </c>
      <c r="L1433" s="272" t="b">
        <f>OR('28 Populations and thresholds'!$J$194="CR",'28 Populations and thresholds'!$J$194="EN",'28 Populations and thresholds'!$J$194="VU")</f>
        <v>0</v>
      </c>
      <c r="M1433" s="273">
        <f>D1433/'28 Populations and thresholds'!$H$194</f>
        <v>1.5087719298245613E-2</v>
      </c>
      <c r="N1433" s="263" t="str">
        <f t="shared" si="90"/>
        <v xml:space="preserve"> </v>
      </c>
      <c r="O1433" s="269"/>
      <c r="P1433" s="263" t="str">
        <f t="shared" si="91"/>
        <v xml:space="preserve"> </v>
      </c>
    </row>
    <row r="1434" spans="1:21" x14ac:dyDescent="0.2">
      <c r="A1434" s="143" t="s">
        <v>1394</v>
      </c>
      <c r="B1434" s="40" t="s">
        <v>1398</v>
      </c>
      <c r="C1434" s="4" t="s">
        <v>3549</v>
      </c>
      <c r="D1434" s="41">
        <v>120</v>
      </c>
      <c r="E1434" s="47" t="s">
        <v>1320</v>
      </c>
      <c r="F1434" s="263" t="str">
        <f t="shared" si="88"/>
        <v xml:space="preserve"> </v>
      </c>
      <c r="G1434" s="143" t="s">
        <v>15</v>
      </c>
      <c r="H1434" s="143" t="s">
        <v>1397</v>
      </c>
      <c r="I1434" s="263" t="str">
        <f t="shared" si="89"/>
        <v xml:space="preserve"> </v>
      </c>
      <c r="J1434" s="38" t="str">
        <f>IF(D1434&gt;=('28 Populations and thresholds'!$I$76),"YES"," ")</f>
        <v>YES</v>
      </c>
      <c r="K1434" s="38" t="str">
        <f>IF(J1434="YES"," ",IF(D1434&gt;=('28 Populations and thresholds'!$I$76)*0.25,"YES"))</f>
        <v xml:space="preserve"> </v>
      </c>
      <c r="L1434" s="38" t="b">
        <f>OR('28 Populations and thresholds'!$J$76="CR",'28 Populations and thresholds'!$J$76="EN",'28 Populations and thresholds'!$J$76="VU")</f>
        <v>0</v>
      </c>
      <c r="M1434" s="75">
        <f>D1434/'28 Populations and thresholds'!$H$76</f>
        <v>0.04</v>
      </c>
      <c r="N1434" s="263" t="str">
        <f t="shared" si="90"/>
        <v xml:space="preserve"> </v>
      </c>
      <c r="O1434" s="120"/>
      <c r="P1434" s="263" t="str">
        <f t="shared" si="91"/>
        <v xml:space="preserve"> </v>
      </c>
    </row>
    <row r="1435" spans="1:21" x14ac:dyDescent="0.2">
      <c r="A1435" s="267" t="s">
        <v>1394</v>
      </c>
      <c r="B1435" s="268" t="s">
        <v>1041</v>
      </c>
      <c r="C1435" s="280" t="s">
        <v>3758</v>
      </c>
      <c r="D1435" s="270">
        <v>255</v>
      </c>
      <c r="E1435" s="271">
        <v>33357</v>
      </c>
      <c r="F1435" s="263" t="str">
        <f t="shared" si="88"/>
        <v xml:space="preserve"> </v>
      </c>
      <c r="G1435" s="267" t="s">
        <v>21</v>
      </c>
      <c r="H1435" s="267" t="s">
        <v>256</v>
      </c>
      <c r="I1435" s="263" t="str">
        <f t="shared" si="89"/>
        <v xml:space="preserve"> </v>
      </c>
      <c r="J1435" s="272" t="str">
        <f>IF(D1435&gt;=('28 Populations and thresholds'!$I$179),"YES"," ")</f>
        <v xml:space="preserve"> </v>
      </c>
      <c r="K1435" s="272" t="str">
        <f>IF(J1435="YES"," ",IF(D1435&gt;=('28 Populations and thresholds'!$I$179)*0.25,"YES"))</f>
        <v>YES</v>
      </c>
      <c r="L1435" s="272" t="b">
        <f>OR('28 Populations and thresholds'!$J$179="CR",'28 Populations and thresholds'!$J$179="EN",'28 Populations and thresholds'!$J$179="VU")</f>
        <v>0</v>
      </c>
      <c r="M1435" s="273">
        <f>D1435/'28 Populations and thresholds'!$H$179</f>
        <v>4.6363636363636364E-3</v>
      </c>
      <c r="N1435" s="263" t="str">
        <f t="shared" si="90"/>
        <v xml:space="preserve"> </v>
      </c>
      <c r="O1435" s="269"/>
      <c r="P1435" s="263" t="str">
        <f t="shared" si="91"/>
        <v xml:space="preserve"> </v>
      </c>
    </row>
    <row r="1436" spans="1:21" x14ac:dyDescent="0.2">
      <c r="A1436" s="143" t="s">
        <v>1394</v>
      </c>
      <c r="B1436" s="40" t="s">
        <v>1247</v>
      </c>
      <c r="C1436" s="4" t="s">
        <v>3777</v>
      </c>
      <c r="D1436" s="41">
        <v>1221</v>
      </c>
      <c r="E1436" s="46">
        <v>35916</v>
      </c>
      <c r="F1436" s="263" t="str">
        <f t="shared" si="88"/>
        <v xml:space="preserve"> </v>
      </c>
      <c r="G1436" s="143" t="s">
        <v>21</v>
      </c>
      <c r="H1436" s="143" t="s">
        <v>439</v>
      </c>
      <c r="I1436" s="263" t="str">
        <f t="shared" si="89"/>
        <v xml:space="preserve"> </v>
      </c>
      <c r="J1436" s="38" t="str">
        <f>IF(D1436&gt;=('28 Populations and thresholds'!$I$211),"YES"," ")</f>
        <v>YES</v>
      </c>
      <c r="K1436" s="38" t="str">
        <f>IF(J1436="YES"," ",IF(D1436&gt;=('28 Populations and thresholds'!$I$211)*0.25,"YES"))</f>
        <v xml:space="preserve"> </v>
      </c>
      <c r="L1436" s="38" t="b">
        <f>OR('28 Populations and thresholds'!$J$211="CR",'28 Populations and thresholds'!$J$211="EN",'28 Populations and thresholds'!$J$211="VU")</f>
        <v>0</v>
      </c>
      <c r="M1436" s="75">
        <f>D1436/'28 Populations and thresholds'!$H$211</f>
        <v>1.2210000000000001E-3</v>
      </c>
      <c r="N1436" s="263" t="str">
        <f t="shared" si="90"/>
        <v xml:space="preserve"> </v>
      </c>
      <c r="P1436" s="263" t="str">
        <f t="shared" si="91"/>
        <v xml:space="preserve"> </v>
      </c>
    </row>
    <row r="1437" spans="1:21" x14ac:dyDescent="0.2">
      <c r="A1437" s="267" t="s">
        <v>1394</v>
      </c>
      <c r="B1437" s="268" t="s">
        <v>1027</v>
      </c>
      <c r="C1437" s="269" t="s">
        <v>3761</v>
      </c>
      <c r="D1437" s="270">
        <v>475</v>
      </c>
      <c r="E1437" s="271">
        <v>37149</v>
      </c>
      <c r="F1437" s="263" t="str">
        <f t="shared" si="88"/>
        <v xml:space="preserve"> </v>
      </c>
      <c r="G1437" s="267" t="s">
        <v>21</v>
      </c>
      <c r="H1437" s="267" t="s">
        <v>890</v>
      </c>
      <c r="I1437" s="263" t="str">
        <f t="shared" si="89"/>
        <v xml:space="preserve"> </v>
      </c>
      <c r="J1437" s="272" t="str">
        <f>IF(D1437&gt;=('28 Populations and thresholds'!$I$187),"YES"," ")</f>
        <v xml:space="preserve"> </v>
      </c>
      <c r="K1437" s="272" t="str">
        <f>IF(J1437="YES"," ",IF(D1437&gt;=('28 Populations and thresholds'!$I$187)*0.25,"YES"))</f>
        <v>YES</v>
      </c>
      <c r="L1437" s="272" t="b">
        <f>OR('28 Populations and thresholds'!$J$187="CR",'28 Populations and thresholds'!$J$187="EN",'28 Populations and thresholds'!$J$187="VU")</f>
        <v>0</v>
      </c>
      <c r="M1437" s="273">
        <f>D1437/'28 Populations and thresholds'!$H$187</f>
        <v>4.7499999999999999E-3</v>
      </c>
      <c r="N1437" s="263" t="str">
        <f t="shared" si="90"/>
        <v xml:space="preserve"> </v>
      </c>
      <c r="O1437" s="269"/>
      <c r="P1437" s="263" t="str">
        <f t="shared" si="91"/>
        <v xml:space="preserve"> </v>
      </c>
    </row>
    <row r="1438" spans="1:21" x14ac:dyDescent="0.2">
      <c r="A1438" s="267" t="s">
        <v>1394</v>
      </c>
      <c r="B1438" s="268" t="s">
        <v>1027</v>
      </c>
      <c r="C1438" s="269" t="s">
        <v>3451</v>
      </c>
      <c r="D1438" s="270">
        <v>1400</v>
      </c>
      <c r="E1438" s="271">
        <v>37377</v>
      </c>
      <c r="F1438" s="263" t="str">
        <f t="shared" si="88"/>
        <v xml:space="preserve"> </v>
      </c>
      <c r="G1438" s="267" t="s">
        <v>21</v>
      </c>
      <c r="H1438" s="267" t="s">
        <v>894</v>
      </c>
      <c r="I1438" s="263" t="str">
        <f t="shared" si="89"/>
        <v xml:space="preserve"> </v>
      </c>
      <c r="J1438" s="272" t="str">
        <f>IF(D1438&gt;=('28 Populations and thresholds'!$I$154),"YES"," ")</f>
        <v>YES</v>
      </c>
      <c r="K1438" s="272" t="str">
        <f>IF(J1438="YES"," ",IF(D1438&gt;=('28 Populations and thresholds'!$I$154)*0.25,"YES"))</f>
        <v xml:space="preserve"> </v>
      </c>
      <c r="L1438" s="272" t="b">
        <f>OR('28 Populations and thresholds'!$J$154="CR",'28 Populations and thresholds'!$J$154="EN",'28 Populations and thresholds'!$J$154="VU")</f>
        <v>0</v>
      </c>
      <c r="M1438" s="273">
        <f>D1438/'28 Populations and thresholds'!$H$154</f>
        <v>1.3461538461538462E-2</v>
      </c>
      <c r="N1438" s="263" t="str">
        <f t="shared" si="90"/>
        <v xml:space="preserve"> </v>
      </c>
      <c r="O1438" s="269"/>
      <c r="P1438" s="263" t="str">
        <f t="shared" si="91"/>
        <v xml:space="preserve"> </v>
      </c>
    </row>
    <row r="1439" spans="1:21" x14ac:dyDescent="0.2">
      <c r="A1439" s="275" t="s">
        <v>1394</v>
      </c>
      <c r="B1439" s="269" t="s">
        <v>1027</v>
      </c>
      <c r="C1439" s="269" t="s">
        <v>1732</v>
      </c>
      <c r="D1439" s="279">
        <v>1030</v>
      </c>
      <c r="E1439" s="284" t="s">
        <v>207</v>
      </c>
      <c r="F1439" s="263" t="str">
        <f t="shared" si="88"/>
        <v xml:space="preserve"> </v>
      </c>
      <c r="G1439" s="275" t="s">
        <v>139</v>
      </c>
      <c r="H1439" s="275"/>
      <c r="I1439" s="263" t="str">
        <f t="shared" si="89"/>
        <v xml:space="preserve"> </v>
      </c>
      <c r="J1439" s="272" t="str">
        <f>IF(D1439&gt;=('28 Populations and thresholds'!$I$221),"YES"," ")</f>
        <v>YES</v>
      </c>
      <c r="K1439" s="272" t="str">
        <f>IF(J1439="YES"," ",IF(D1439&gt;=('28 Populations and thresholds'!$I$221)*0.25,"YES"))</f>
        <v xml:space="preserve"> </v>
      </c>
      <c r="L1439" s="272" t="b">
        <f>OR('28 Populations and thresholds'!$J$221="CR",'28 Populations and thresholds'!$J$221="EN",'28 Populations and thresholds'!$J$221="VU")</f>
        <v>1</v>
      </c>
      <c r="M1439" s="273">
        <f>D1439/'28 Populations and thresholds'!$H$221</f>
        <v>0.10729166666666666</v>
      </c>
      <c r="N1439" s="263" t="str">
        <f t="shared" si="90"/>
        <v xml:space="preserve"> </v>
      </c>
      <c r="O1439" s="275"/>
      <c r="P1439" s="263" t="str">
        <f t="shared" si="91"/>
        <v xml:space="preserve"> </v>
      </c>
    </row>
    <row r="1440" spans="1:21" x14ac:dyDescent="0.2">
      <c r="A1440" s="267" t="s">
        <v>1394</v>
      </c>
      <c r="B1440" s="268" t="s">
        <v>1027</v>
      </c>
      <c r="C1440" s="269" t="s">
        <v>3763</v>
      </c>
      <c r="D1440" s="270">
        <v>459</v>
      </c>
      <c r="E1440" s="271">
        <v>35551</v>
      </c>
      <c r="F1440" s="263" t="str">
        <f t="shared" si="88"/>
        <v xml:space="preserve"> </v>
      </c>
      <c r="G1440" s="267" t="s">
        <v>21</v>
      </c>
      <c r="H1440" s="267" t="s">
        <v>430</v>
      </c>
      <c r="I1440" s="263" t="str">
        <f t="shared" si="89"/>
        <v xml:space="preserve"> </v>
      </c>
      <c r="J1440" s="272" t="str">
        <f>IF(D1440&gt;=('28 Populations and thresholds'!$I$191),"YES"," ")</f>
        <v xml:space="preserve"> </v>
      </c>
      <c r="K1440" s="272" t="str">
        <f>IF(J1440="YES"," ",IF(D1440&gt;=('28 Populations and thresholds'!$I$191)*0.25,"YES"))</f>
        <v>YES</v>
      </c>
      <c r="L1440" s="272" t="b">
        <f>OR('28 Populations and thresholds'!$J$191="CR",'28 Populations and thresholds'!$J$191="EN",'28 Populations and thresholds'!$J$191="VU")</f>
        <v>0</v>
      </c>
      <c r="M1440" s="273">
        <f>D1440/'28 Populations and thresholds'!$H$191</f>
        <v>9.1800000000000007E-3</v>
      </c>
      <c r="N1440" s="263" t="str">
        <f t="shared" si="90"/>
        <v xml:space="preserve"> </v>
      </c>
      <c r="O1440" s="275"/>
      <c r="P1440" s="263" t="str">
        <f t="shared" si="91"/>
        <v xml:space="preserve"> </v>
      </c>
    </row>
    <row r="1441" spans="1:20" x14ac:dyDescent="0.2">
      <c r="A1441" s="267" t="s">
        <v>1394</v>
      </c>
      <c r="B1441" s="268" t="s">
        <v>1027</v>
      </c>
      <c r="C1441" s="280" t="s">
        <v>3758</v>
      </c>
      <c r="D1441" s="270">
        <v>607</v>
      </c>
      <c r="E1441" s="271">
        <v>37012</v>
      </c>
      <c r="F1441" s="263" t="str">
        <f t="shared" si="88"/>
        <v xml:space="preserve"> </v>
      </c>
      <c r="G1441" s="267" t="s">
        <v>21</v>
      </c>
      <c r="H1441" s="267" t="s">
        <v>890</v>
      </c>
      <c r="I1441" s="263" t="str">
        <f t="shared" si="89"/>
        <v xml:space="preserve"> </v>
      </c>
      <c r="J1441" s="272" t="str">
        <f>IF(D1441&gt;=('28 Populations and thresholds'!$I$179),"YES"," ")</f>
        <v>YES</v>
      </c>
      <c r="K1441" s="272" t="str">
        <f>IF(J1441="YES"," ",IF(D1441&gt;=('28 Populations and thresholds'!$I$179)*0.25,"YES"))</f>
        <v xml:space="preserve"> </v>
      </c>
      <c r="L1441" s="272" t="b">
        <f>OR('28 Populations and thresholds'!$J$179="CR",'28 Populations and thresholds'!$J$179="EN",'28 Populations and thresholds'!$J$179="VU")</f>
        <v>0</v>
      </c>
      <c r="M1441" s="273">
        <f>D1441/'28 Populations and thresholds'!$H$179</f>
        <v>1.1036363636363636E-2</v>
      </c>
      <c r="N1441" s="263" t="str">
        <f t="shared" si="90"/>
        <v xml:space="preserve"> </v>
      </c>
      <c r="O1441" s="269"/>
      <c r="P1441" s="263" t="str">
        <f t="shared" si="91"/>
        <v xml:space="preserve"> </v>
      </c>
    </row>
    <row r="1442" spans="1:20" x14ac:dyDescent="0.2">
      <c r="A1442" s="143" t="s">
        <v>1394</v>
      </c>
      <c r="B1442" s="40" t="s">
        <v>1126</v>
      </c>
      <c r="C1442" s="4" t="s">
        <v>3765</v>
      </c>
      <c r="D1442" s="41">
        <v>138</v>
      </c>
      <c r="E1442" s="46">
        <v>35916</v>
      </c>
      <c r="F1442" s="263" t="str">
        <f t="shared" si="88"/>
        <v xml:space="preserve"> </v>
      </c>
      <c r="G1442" s="143" t="s">
        <v>21</v>
      </c>
      <c r="H1442" s="143" t="s">
        <v>439</v>
      </c>
      <c r="I1442" s="263" t="str">
        <f t="shared" si="89"/>
        <v xml:space="preserve"> </v>
      </c>
      <c r="J1442" s="38" t="str">
        <f>IF(D1442&gt;=('28 Populations and thresholds'!$I$193),"YES"," ")</f>
        <v xml:space="preserve"> </v>
      </c>
      <c r="K1442" s="38" t="str">
        <f>IF(J1442="YES"," ",IF(D1442&gt;=('28 Populations and thresholds'!$I$193)*0.25,"YES"))</f>
        <v>YES</v>
      </c>
      <c r="L1442" s="38" t="b">
        <f>OR('28 Populations and thresholds'!$J$193="CR",'28 Populations and thresholds'!$J$193="EN",'28 Populations and thresholds'!$J$193="VU")</f>
        <v>0</v>
      </c>
      <c r="M1442" s="75">
        <f>D1442/'28 Populations and thresholds'!$H$193</f>
        <v>3.1363636363636364E-3</v>
      </c>
      <c r="N1442" s="263" t="str">
        <f t="shared" si="90"/>
        <v xml:space="preserve"> </v>
      </c>
      <c r="O1442" s="9"/>
      <c r="P1442" s="263" t="str">
        <f t="shared" si="91"/>
        <v xml:space="preserve"> </v>
      </c>
    </row>
    <row r="1443" spans="1:20" x14ac:dyDescent="0.2">
      <c r="A1443" s="267" t="s">
        <v>1394</v>
      </c>
      <c r="B1443" s="268" t="s">
        <v>1399</v>
      </c>
      <c r="C1443" s="269" t="s">
        <v>3725</v>
      </c>
      <c r="D1443" s="270">
        <v>1400</v>
      </c>
      <c r="E1443" s="294" t="s">
        <v>1320</v>
      </c>
      <c r="F1443" s="263" t="str">
        <f t="shared" si="88"/>
        <v xml:space="preserve"> </v>
      </c>
      <c r="G1443" s="267" t="s">
        <v>15</v>
      </c>
      <c r="H1443" s="267" t="s">
        <v>1397</v>
      </c>
      <c r="I1443" s="263" t="str">
        <f t="shared" si="89"/>
        <v xml:space="preserve"> </v>
      </c>
      <c r="J1443" s="272" t="str">
        <f>IF(D1443&gt;=('28 Populations and thresholds'!$I$61),"YES"," ")</f>
        <v>YES</v>
      </c>
      <c r="K1443" s="272" t="str">
        <f>IF(J1443="YES"," ",IF(D1443&gt;=('28 Populations and thresholds'!$I$61)*0.25,"YES"))</f>
        <v xml:space="preserve"> </v>
      </c>
      <c r="L1443" s="272" t="b">
        <f>OR('28 Populations and thresholds'!$J$61="CR",'28 Populations and thresholds'!$J$61="EN",'28 Populations and thresholds'!$J$61="VU")</f>
        <v>0</v>
      </c>
      <c r="M1443" s="273">
        <f>D1443/('28 Populations and thresholds'!$H$61)</f>
        <v>0.14000000000000001</v>
      </c>
      <c r="N1443" s="263" t="str">
        <f t="shared" si="90"/>
        <v xml:space="preserve"> </v>
      </c>
      <c r="O1443" s="300"/>
      <c r="P1443" s="263" t="str">
        <f t="shared" si="91"/>
        <v xml:space="preserve"> </v>
      </c>
      <c r="Q1443" s="184"/>
      <c r="R1443" s="184"/>
      <c r="S1443" s="253"/>
      <c r="T1443" s="253"/>
    </row>
    <row r="1444" spans="1:20" x14ac:dyDescent="0.2">
      <c r="A1444" s="143" t="s">
        <v>1394</v>
      </c>
      <c r="B1444" s="40" t="s">
        <v>1029</v>
      </c>
      <c r="C1444" s="4" t="s">
        <v>3765</v>
      </c>
      <c r="D1444" s="41">
        <v>512</v>
      </c>
      <c r="E1444" s="46">
        <v>33382</v>
      </c>
      <c r="F1444" s="263" t="str">
        <f t="shared" si="88"/>
        <v xml:space="preserve"> </v>
      </c>
      <c r="G1444" s="143" t="s">
        <v>21</v>
      </c>
      <c r="H1444" s="143" t="s">
        <v>256</v>
      </c>
      <c r="I1444" s="263" t="str">
        <f t="shared" si="89"/>
        <v xml:space="preserve"> </v>
      </c>
      <c r="J1444" s="38" t="str">
        <f>IF(D1444&gt;=('28 Populations and thresholds'!$I$193),"YES"," ")</f>
        <v>YES</v>
      </c>
      <c r="K1444" s="38" t="str">
        <f>IF(J1444="YES"," ",IF(D1444&gt;=('28 Populations and thresholds'!$I$193)*0.25,"YES"))</f>
        <v xml:space="preserve"> </v>
      </c>
      <c r="L1444" s="38" t="b">
        <f>OR('28 Populations and thresholds'!$J$193="CR",'28 Populations and thresholds'!$J$193="EN",'28 Populations and thresholds'!$J$193="VU")</f>
        <v>0</v>
      </c>
      <c r="M1444" s="75">
        <f>D1444/'28 Populations and thresholds'!$H$193</f>
        <v>1.1636363636363636E-2</v>
      </c>
      <c r="N1444" s="263" t="str">
        <f t="shared" si="90"/>
        <v xml:space="preserve"> </v>
      </c>
      <c r="O1444" s="9"/>
      <c r="P1444" s="263" t="str">
        <f t="shared" si="91"/>
        <v xml:space="preserve"> </v>
      </c>
    </row>
    <row r="1445" spans="1:20" x14ac:dyDescent="0.2">
      <c r="A1445" s="143" t="s">
        <v>1394</v>
      </c>
      <c r="B1445" s="40" t="s">
        <v>1029</v>
      </c>
      <c r="C1445" s="4" t="s">
        <v>3770</v>
      </c>
      <c r="D1445" s="41">
        <v>2474</v>
      </c>
      <c r="E1445" s="46">
        <v>32740</v>
      </c>
      <c r="F1445" s="263" t="str">
        <f t="shared" si="88"/>
        <v xml:space="preserve"> </v>
      </c>
      <c r="G1445" s="143" t="s">
        <v>21</v>
      </c>
      <c r="H1445" s="143" t="s">
        <v>256</v>
      </c>
      <c r="I1445" s="263" t="str">
        <f t="shared" si="89"/>
        <v xml:space="preserve"> </v>
      </c>
      <c r="J1445" s="38" t="str">
        <f>IF(D1445&gt;=('28 Populations and thresholds'!$I$199),"YES"," ")</f>
        <v xml:space="preserve"> </v>
      </c>
      <c r="K1445" s="38" t="str">
        <f>IF(J1445="YES"," ",IF(D1445&gt;=('28 Populations and thresholds'!$I$199)*0.25,"YES"))</f>
        <v>YES</v>
      </c>
      <c r="L1445" s="38" t="b">
        <f>OR('28 Populations and thresholds'!$J$199="CR",'28 Populations and thresholds'!$J$199="EN",'28 Populations and thresholds'!$J$199="VU")</f>
        <v>0</v>
      </c>
      <c r="M1445" s="75">
        <f>D1445/'28 Populations and thresholds'!$H$199</f>
        <v>7.8539682539682538E-3</v>
      </c>
      <c r="N1445" s="263" t="str">
        <f t="shared" si="90"/>
        <v xml:space="preserve"> </v>
      </c>
      <c r="O1445" s="9"/>
      <c r="P1445" s="263" t="str">
        <f t="shared" si="91"/>
        <v xml:space="preserve"> </v>
      </c>
    </row>
    <row r="1446" spans="1:20" x14ac:dyDescent="0.2">
      <c r="A1446" s="143" t="s">
        <v>1394</v>
      </c>
      <c r="B1446" s="40" t="s">
        <v>1029</v>
      </c>
      <c r="C1446" s="4" t="s">
        <v>3763</v>
      </c>
      <c r="D1446" s="41">
        <v>217</v>
      </c>
      <c r="E1446" s="46">
        <v>34198</v>
      </c>
      <c r="F1446" s="263" t="str">
        <f t="shared" si="88"/>
        <v xml:space="preserve"> </v>
      </c>
      <c r="G1446" s="143" t="s">
        <v>21</v>
      </c>
      <c r="H1446" s="143" t="s">
        <v>256</v>
      </c>
      <c r="I1446" s="263" t="str">
        <f t="shared" si="89"/>
        <v xml:space="preserve"> </v>
      </c>
      <c r="J1446" s="38" t="str">
        <f>IF(D1446&gt;=('28 Populations and thresholds'!$I$191),"YES"," ")</f>
        <v xml:space="preserve"> </v>
      </c>
      <c r="K1446" s="38" t="str">
        <f>IF(J1446="YES"," ",IF(D1446&gt;=('28 Populations and thresholds'!$I$191)*0.25,"YES"))</f>
        <v>YES</v>
      </c>
      <c r="L1446" s="38" t="b">
        <f>OR('28 Populations and thresholds'!$J$191="CR",'28 Populations and thresholds'!$J$191="EN",'28 Populations and thresholds'!$J$191="VU")</f>
        <v>0</v>
      </c>
      <c r="M1446" s="75">
        <f>D1446/'28 Populations and thresholds'!$H$191</f>
        <v>4.3400000000000001E-3</v>
      </c>
      <c r="N1446" s="263" t="str">
        <f t="shared" si="90"/>
        <v xml:space="preserve"> </v>
      </c>
      <c r="P1446" s="263" t="str">
        <f t="shared" si="91"/>
        <v xml:space="preserve"> </v>
      </c>
    </row>
    <row r="1447" spans="1:20" x14ac:dyDescent="0.2">
      <c r="A1447" s="143" t="s">
        <v>1394</v>
      </c>
      <c r="B1447" s="40" t="s">
        <v>1029</v>
      </c>
      <c r="C1447" s="111" t="s">
        <v>3758</v>
      </c>
      <c r="D1447" s="41">
        <v>515</v>
      </c>
      <c r="E1447" s="46">
        <v>34089</v>
      </c>
      <c r="F1447" s="263" t="str">
        <f t="shared" si="88"/>
        <v xml:space="preserve"> </v>
      </c>
      <c r="G1447" s="143" t="s">
        <v>21</v>
      </c>
      <c r="H1447" s="143" t="s">
        <v>256</v>
      </c>
      <c r="I1447" s="263" t="str">
        <f t="shared" si="89"/>
        <v xml:space="preserve"> </v>
      </c>
      <c r="J1447" s="38" t="str">
        <f>IF(D1447&gt;=('28 Populations and thresholds'!$I$179),"YES"," ")</f>
        <v xml:space="preserve"> </v>
      </c>
      <c r="K1447" s="38" t="str">
        <f>IF(J1447="YES"," ",IF(D1447&gt;=('28 Populations and thresholds'!$I$179)*0.25,"YES"))</f>
        <v>YES</v>
      </c>
      <c r="L1447" s="38" t="b">
        <f>OR('28 Populations and thresholds'!$J$179="CR",'28 Populations and thresholds'!$J$179="EN",'28 Populations and thresholds'!$J$179="VU")</f>
        <v>0</v>
      </c>
      <c r="M1447" s="75">
        <f>D1447/'28 Populations and thresholds'!$H$179</f>
        <v>9.3636363636363639E-3</v>
      </c>
      <c r="N1447" s="263" t="str">
        <f t="shared" si="90"/>
        <v xml:space="preserve"> </v>
      </c>
      <c r="O1447" s="9"/>
      <c r="P1447" s="263" t="str">
        <f t="shared" si="91"/>
        <v xml:space="preserve"> </v>
      </c>
    </row>
    <row r="1448" spans="1:20" x14ac:dyDescent="0.2">
      <c r="A1448" s="275" t="s">
        <v>1394</v>
      </c>
      <c r="B1448" s="269" t="s">
        <v>1058</v>
      </c>
      <c r="C1448" s="269" t="s">
        <v>1696</v>
      </c>
      <c r="D1448" s="279">
        <v>23</v>
      </c>
      <c r="E1448" s="284" t="s">
        <v>1598</v>
      </c>
      <c r="F1448" s="263" t="str">
        <f t="shared" si="88"/>
        <v xml:space="preserve"> </v>
      </c>
      <c r="G1448" s="275" t="s">
        <v>139</v>
      </c>
      <c r="H1448" s="275"/>
      <c r="I1448" s="263" t="str">
        <f t="shared" si="89"/>
        <v xml:space="preserve"> </v>
      </c>
      <c r="J1448" s="272" t="str">
        <f>IF(D1448&gt;=('28 Populations and thresholds'!$I$51),"YES"," ")</f>
        <v>YES</v>
      </c>
      <c r="K1448" s="272"/>
      <c r="L1448" s="272" t="b">
        <f>OR('28 Populations and thresholds'!$J$51="CR",'28 Populations and thresholds'!$J$51="EN",'28 Populations and thresholds'!$J$51="VU")</f>
        <v>1</v>
      </c>
      <c r="M1448" s="273">
        <f>D1448/'28 Populations and thresholds'!$H$51</f>
        <v>8.518518518518519E-3</v>
      </c>
      <c r="N1448" s="263" t="str">
        <f t="shared" si="90"/>
        <v xml:space="preserve"> </v>
      </c>
      <c r="O1448" s="275"/>
      <c r="P1448" s="263" t="str">
        <f t="shared" si="91"/>
        <v xml:space="preserve"> </v>
      </c>
    </row>
    <row r="1449" spans="1:20" x14ac:dyDescent="0.2">
      <c r="A1449" s="275" t="s">
        <v>1394</v>
      </c>
      <c r="B1449" s="268" t="s">
        <v>1058</v>
      </c>
      <c r="C1449" s="269" t="s">
        <v>3470</v>
      </c>
      <c r="D1449" s="270">
        <v>254</v>
      </c>
      <c r="E1449" s="271">
        <v>35551</v>
      </c>
      <c r="F1449" s="263" t="str">
        <f t="shared" si="88"/>
        <v xml:space="preserve"> </v>
      </c>
      <c r="G1449" s="267" t="s">
        <v>21</v>
      </c>
      <c r="H1449" s="267" t="s">
        <v>430</v>
      </c>
      <c r="I1449" s="263" t="str">
        <f t="shared" si="89"/>
        <v xml:space="preserve"> </v>
      </c>
      <c r="J1449" s="272" t="str">
        <f>IF(D1449&gt;=('28 Populations and thresholds'!$I$181),"YES"," ")</f>
        <v xml:space="preserve"> </v>
      </c>
      <c r="K1449" s="272" t="str">
        <f>IF(J1449="YES"," ",IF(D1449&gt;=('28 Populations and thresholds'!$I$181)*0.25,"YES"))</f>
        <v>YES</v>
      </c>
      <c r="L1449" s="272" t="b">
        <f>OR('28 Populations and thresholds'!$J$181="CR",'28 Populations and thresholds'!$J$181="EN",'28 Populations and thresholds'!$J$181="VU")</f>
        <v>1</v>
      </c>
      <c r="M1449" s="273">
        <f>D1449/'28 Populations and thresholds'!$H$181</f>
        <v>7.9375000000000001E-3</v>
      </c>
      <c r="N1449" s="263" t="str">
        <f t="shared" si="90"/>
        <v xml:space="preserve"> </v>
      </c>
      <c r="O1449" s="269"/>
      <c r="P1449" s="263" t="str">
        <f t="shared" si="91"/>
        <v xml:space="preserve"> </v>
      </c>
    </row>
    <row r="1450" spans="1:20" x14ac:dyDescent="0.2">
      <c r="A1450" s="12" t="s">
        <v>1394</v>
      </c>
      <c r="B1450" s="9" t="s">
        <v>4657</v>
      </c>
      <c r="C1450" s="4" t="s">
        <v>3727</v>
      </c>
      <c r="D1450" s="5">
        <v>2406</v>
      </c>
      <c r="E1450" s="104">
        <v>2008</v>
      </c>
      <c r="F1450" s="263" t="str">
        <f t="shared" si="88"/>
        <v xml:space="preserve"> </v>
      </c>
      <c r="G1450" s="13" t="s">
        <v>3957</v>
      </c>
      <c r="I1450" s="263" t="str">
        <f t="shared" si="89"/>
        <v xml:space="preserve"> </v>
      </c>
      <c r="J1450" s="38" t="str">
        <f>IF(D1450&gt;=('28 Populations and thresholds'!$I$64),"YES"," ")</f>
        <v>YES</v>
      </c>
      <c r="K1450" s="38" t="str">
        <f>IF(J1450="YES"," ",IF(D1450&gt;=('28 Populations and thresholds'!$I$64)*0.25,"YES"))</f>
        <v xml:space="preserve"> </v>
      </c>
      <c r="L1450" s="38" t="b">
        <f>OR('28 Populations and thresholds'!$J$64="CR",'28 Populations and thresholds'!$J$64="EN",'28 Populations and thresholds'!$J$64="VU")</f>
        <v>0</v>
      </c>
      <c r="M1450" s="75">
        <f>D1450/('28 Populations and thresholds'!$H$64)</f>
        <v>0.3538235294117647</v>
      </c>
      <c r="N1450" s="263" t="str">
        <f t="shared" si="90"/>
        <v xml:space="preserve"> </v>
      </c>
      <c r="P1450" s="263" t="str">
        <f t="shared" si="91"/>
        <v xml:space="preserve"> </v>
      </c>
    </row>
    <row r="1451" spans="1:20" x14ac:dyDescent="0.2">
      <c r="A1451" s="12" t="s">
        <v>1394</v>
      </c>
      <c r="B1451" s="9" t="s">
        <v>4657</v>
      </c>
      <c r="C1451" s="4" t="s">
        <v>3712</v>
      </c>
      <c r="D1451" s="5">
        <v>1950</v>
      </c>
      <c r="E1451" s="104">
        <v>2006</v>
      </c>
      <c r="F1451" s="263" t="str">
        <f t="shared" si="88"/>
        <v xml:space="preserve"> </v>
      </c>
      <c r="G1451" s="13" t="s">
        <v>3957</v>
      </c>
      <c r="I1451" s="263" t="str">
        <f t="shared" si="89"/>
        <v xml:space="preserve"> </v>
      </c>
      <c r="J1451" s="38" t="str">
        <f>IF(D1451&gt;=('28 Populations and thresholds'!$I$8),"YES"," ")</f>
        <v>YES</v>
      </c>
      <c r="K1451" s="38" t="str">
        <f>IF(J1451="YES"," ",IF(D1451&gt;=('28 Populations and thresholds'!$I$8)*0.25,"YES"))</f>
        <v xml:space="preserve"> </v>
      </c>
      <c r="L1451" s="38" t="b">
        <f>OR('28 Populations and thresholds'!$J$8="CR",'28 Populations and thresholds'!$J$8="EN",'28 Populations and thresholds'!$J$8="VU")</f>
        <v>0</v>
      </c>
      <c r="M1451" s="75">
        <f>D1451/'28 Populations and thresholds'!$H$8</f>
        <v>1.95E-2</v>
      </c>
      <c r="N1451" s="263" t="str">
        <f t="shared" si="90"/>
        <v xml:space="preserve"> </v>
      </c>
      <c r="P1451" s="263" t="str">
        <f t="shared" si="91"/>
        <v xml:space="preserve"> </v>
      </c>
    </row>
    <row r="1452" spans="1:20" x14ac:dyDescent="0.2">
      <c r="A1452" s="143" t="s">
        <v>1394</v>
      </c>
      <c r="B1452" s="9" t="s">
        <v>4657</v>
      </c>
      <c r="C1452" s="4" t="s">
        <v>3549</v>
      </c>
      <c r="D1452" s="41">
        <v>2000</v>
      </c>
      <c r="E1452" s="47" t="s">
        <v>1320</v>
      </c>
      <c r="F1452" s="263" t="str">
        <f t="shared" si="88"/>
        <v xml:space="preserve"> </v>
      </c>
      <c r="G1452" s="143" t="s">
        <v>15</v>
      </c>
      <c r="H1452" s="143" t="s">
        <v>1397</v>
      </c>
      <c r="I1452" s="263" t="str">
        <f t="shared" si="89"/>
        <v xml:space="preserve"> </v>
      </c>
      <c r="J1452" s="38" t="str">
        <f>IF(D1452&gt;=('28 Populations and thresholds'!$I$76),"YES"," ")</f>
        <v>YES</v>
      </c>
      <c r="K1452" s="38" t="str">
        <f>IF(J1452="YES"," ",IF(D1452&gt;=('28 Populations and thresholds'!$I$76)*0.25,"YES"))</f>
        <v xml:space="preserve"> </v>
      </c>
      <c r="L1452" s="38" t="b">
        <f>OR('28 Populations and thresholds'!$J$76="CR",'28 Populations and thresholds'!$J$76="EN",'28 Populations and thresholds'!$J$76="VU")</f>
        <v>0</v>
      </c>
      <c r="M1452" s="75">
        <f>D1452/'28 Populations and thresholds'!$H$76</f>
        <v>0.66666666666666663</v>
      </c>
      <c r="N1452" s="263" t="str">
        <f t="shared" si="90"/>
        <v xml:space="preserve"> </v>
      </c>
      <c r="O1452" s="120"/>
      <c r="P1452" s="263" t="str">
        <f t="shared" si="91"/>
        <v xml:space="preserve"> </v>
      </c>
    </row>
    <row r="1453" spans="1:20" x14ac:dyDescent="0.2">
      <c r="A1453" s="143" t="s">
        <v>1394</v>
      </c>
      <c r="B1453" s="9" t="s">
        <v>4657</v>
      </c>
      <c r="C1453" s="4" t="s">
        <v>3641</v>
      </c>
      <c r="D1453" s="41">
        <v>1517</v>
      </c>
      <c r="E1453" s="47" t="s">
        <v>1420</v>
      </c>
      <c r="F1453" s="263" t="str">
        <f t="shared" si="88"/>
        <v xml:space="preserve"> </v>
      </c>
      <c r="G1453" s="143" t="s">
        <v>15</v>
      </c>
      <c r="H1453" s="143" t="s">
        <v>1400</v>
      </c>
      <c r="I1453" s="263" t="str">
        <f t="shared" si="89"/>
        <v xml:space="preserve"> </v>
      </c>
      <c r="J1453" s="38" t="str">
        <f>IF(D1453&gt;=('28 Populations and thresholds'!$I$108),"YES"," ")</f>
        <v>YES</v>
      </c>
      <c r="K1453" s="38" t="str">
        <f>IF(J1453="YES"," ",IF(D1453&gt;=('28 Populations and thresholds'!$I$108)*0.25,"YES"))</f>
        <v xml:space="preserve"> </v>
      </c>
      <c r="L1453" s="38" t="b">
        <f>OR('28 Populations and thresholds'!$J$108="CR",'28 Populations and thresholds'!$J$108="EN",'28 Populations and thresholds'!$J$108="VU")</f>
        <v>0</v>
      </c>
      <c r="M1453" s="75">
        <f>D1453/'28 Populations and thresholds'!$H$108</f>
        <v>1.5169999999999999E-3</v>
      </c>
      <c r="N1453" s="263" t="str">
        <f t="shared" si="90"/>
        <v xml:space="preserve"> </v>
      </c>
      <c r="P1453" s="263" t="str">
        <f t="shared" si="91"/>
        <v xml:space="preserve"> </v>
      </c>
    </row>
    <row r="1454" spans="1:20" x14ac:dyDescent="0.2">
      <c r="A1454" s="12" t="s">
        <v>1394</v>
      </c>
      <c r="B1454" s="9" t="s">
        <v>4657</v>
      </c>
      <c r="C1454" s="4" t="s">
        <v>3589</v>
      </c>
      <c r="D1454" s="5">
        <v>20636</v>
      </c>
      <c r="E1454" s="104">
        <v>2007</v>
      </c>
      <c r="F1454" s="263" t="str">
        <f t="shared" si="88"/>
        <v xml:space="preserve"> </v>
      </c>
      <c r="G1454" s="13" t="s">
        <v>3957</v>
      </c>
      <c r="I1454" s="263" t="str">
        <f t="shared" si="89"/>
        <v xml:space="preserve"> </v>
      </c>
      <c r="J1454" s="38" t="str">
        <f>IF(D1454&gt;=('28 Populations and thresholds'!$I$84),"YES"," ")</f>
        <v>YES</v>
      </c>
      <c r="K1454" s="38" t="str">
        <f>IF(J1454="YES"," ",IF(D1454&gt;=('28 Populations and thresholds'!$I$84)*0.25,"YES"))</f>
        <v xml:space="preserve"> </v>
      </c>
      <c r="L1454" s="38" t="b">
        <f>OR('28 Populations and thresholds'!$J$84="CR",'28 Populations and thresholds'!$J$84="EN",'28 Populations and thresholds'!$J$84="VU")</f>
        <v>0</v>
      </c>
      <c r="M1454" s="75">
        <f>D1454/'28 Populations and thresholds'!$H$84</f>
        <v>2.0636000000000002E-2</v>
      </c>
      <c r="N1454" s="263" t="str">
        <f t="shared" si="90"/>
        <v xml:space="preserve"> </v>
      </c>
      <c r="O1454" s="9"/>
      <c r="P1454" s="263" t="str">
        <f t="shared" si="91"/>
        <v xml:space="preserve"> </v>
      </c>
    </row>
    <row r="1455" spans="1:20" x14ac:dyDescent="0.2">
      <c r="A1455" s="12" t="s">
        <v>1394</v>
      </c>
      <c r="B1455" s="9" t="s">
        <v>4657</v>
      </c>
      <c r="C1455" s="159" t="s">
        <v>3590</v>
      </c>
      <c r="D1455" s="5">
        <v>6077</v>
      </c>
      <c r="E1455" s="104">
        <v>2009</v>
      </c>
      <c r="F1455" s="263" t="str">
        <f t="shared" si="88"/>
        <v xml:space="preserve"> </v>
      </c>
      <c r="G1455" s="13" t="s">
        <v>3957</v>
      </c>
      <c r="I1455" s="263" t="str">
        <f t="shared" si="89"/>
        <v xml:space="preserve"> </v>
      </c>
      <c r="J1455" s="38" t="str">
        <f>IF(D1455&gt;=('28 Populations and thresholds'!$I$85),"YES"," ")</f>
        <v>YES</v>
      </c>
      <c r="K1455" s="38" t="str">
        <f>IF(J1455="YES"," ",IF(D1455&gt;=('28 Populations and thresholds'!$I$85)*0.25,"YES"))</f>
        <v xml:space="preserve"> </v>
      </c>
      <c r="L1455" s="38" t="b">
        <f>OR('28 Populations and thresholds'!$J$85="CR",'28 Populations and thresholds'!$J$85="EN",'28 Populations and thresholds'!$J$85="VU")</f>
        <v>0</v>
      </c>
      <c r="M1455" s="75">
        <f>D1455/'28 Populations and thresholds'!$H$85</f>
        <v>6.8280898876404497E-2</v>
      </c>
      <c r="N1455" s="263" t="str">
        <f t="shared" si="90"/>
        <v xml:space="preserve"> </v>
      </c>
      <c r="O1455" s="9"/>
      <c r="P1455" s="263" t="str">
        <f t="shared" si="91"/>
        <v xml:space="preserve"> </v>
      </c>
    </row>
    <row r="1456" spans="1:20" x14ac:dyDescent="0.2">
      <c r="A1456" s="12" t="s">
        <v>1394</v>
      </c>
      <c r="B1456" s="9" t="s">
        <v>4657</v>
      </c>
      <c r="C1456" s="4" t="s">
        <v>3633</v>
      </c>
      <c r="D1456" s="5">
        <v>22005</v>
      </c>
      <c r="E1456" s="104">
        <v>2008</v>
      </c>
      <c r="F1456" s="263" t="str">
        <f t="shared" si="88"/>
        <v xml:space="preserve"> </v>
      </c>
      <c r="G1456" s="13" t="s">
        <v>3957</v>
      </c>
      <c r="I1456" s="263" t="str">
        <f t="shared" si="89"/>
        <v xml:space="preserve"> </v>
      </c>
      <c r="J1456" s="38" t="str">
        <f>IF(D1456&gt;=('28 Populations and thresholds'!$I$99),"YES"," ")</f>
        <v>YES</v>
      </c>
      <c r="K1456" s="38" t="str">
        <f>IF(J1456="YES"," ",IF(D1456&gt;=('28 Populations and thresholds'!$I$99)*0.25,"YES"))</f>
        <v xml:space="preserve"> </v>
      </c>
      <c r="L1456" s="38" t="b">
        <f>OR('28 Populations and thresholds'!$J$99="CR",'28 Populations and thresholds'!$J$99="EN",'28 Populations and thresholds'!$J$99="VU")</f>
        <v>0</v>
      </c>
      <c r="M1456" s="75">
        <f>D1456/'28 Populations and thresholds'!$H$99</f>
        <v>7.3349999999999999E-2</v>
      </c>
      <c r="N1456" s="263" t="str">
        <f t="shared" si="90"/>
        <v xml:space="preserve"> </v>
      </c>
      <c r="O1456" s="9"/>
      <c r="P1456" s="263" t="str">
        <f t="shared" si="91"/>
        <v xml:space="preserve"> </v>
      </c>
    </row>
    <row r="1457" spans="1:20" x14ac:dyDescent="0.2">
      <c r="A1457" s="12" t="s">
        <v>1394</v>
      </c>
      <c r="B1457" s="9" t="s">
        <v>4657</v>
      </c>
      <c r="C1457" s="4" t="s">
        <v>3765</v>
      </c>
      <c r="D1457" s="5">
        <v>2490</v>
      </c>
      <c r="E1457" s="104">
        <v>2006</v>
      </c>
      <c r="F1457" s="263" t="str">
        <f t="shared" si="88"/>
        <v xml:space="preserve"> </v>
      </c>
      <c r="G1457" s="13" t="s">
        <v>3957</v>
      </c>
      <c r="I1457" s="263" t="str">
        <f t="shared" si="89"/>
        <v xml:space="preserve"> </v>
      </c>
      <c r="J1457" s="38" t="str">
        <f>IF(D1457&gt;=('28 Populations and thresholds'!$I$193),"YES"," ")</f>
        <v>YES</v>
      </c>
      <c r="K1457" s="38" t="str">
        <f>IF(J1457="YES"," ",IF(D1457&gt;=('28 Populations and thresholds'!$I$193)*0.25,"YES"))</f>
        <v xml:space="preserve"> </v>
      </c>
      <c r="L1457" s="38" t="b">
        <f>OR('28 Populations and thresholds'!$J$193="CR",'28 Populations and thresholds'!$J$193="EN",'28 Populations and thresholds'!$J$193="VU")</f>
        <v>0</v>
      </c>
      <c r="M1457" s="75">
        <f>D1457/'28 Populations and thresholds'!$H$193</f>
        <v>5.6590909090909088E-2</v>
      </c>
      <c r="N1457" s="263" t="str">
        <f t="shared" si="90"/>
        <v xml:space="preserve"> </v>
      </c>
      <c r="O1457" s="9"/>
      <c r="P1457" s="263" t="str">
        <f t="shared" si="91"/>
        <v xml:space="preserve"> </v>
      </c>
    </row>
    <row r="1458" spans="1:20" x14ac:dyDescent="0.2">
      <c r="A1458" s="12" t="s">
        <v>1394</v>
      </c>
      <c r="B1458" s="9" t="s">
        <v>4657</v>
      </c>
      <c r="C1458" s="4" t="s">
        <v>4560</v>
      </c>
      <c r="D1458" s="5">
        <v>316</v>
      </c>
      <c r="E1458" s="104">
        <v>2006</v>
      </c>
      <c r="F1458" s="263" t="str">
        <f t="shared" si="88"/>
        <v xml:space="preserve"> </v>
      </c>
      <c r="G1458" s="13" t="s">
        <v>3957</v>
      </c>
      <c r="I1458" s="263" t="str">
        <f t="shared" si="89"/>
        <v xml:space="preserve"> </v>
      </c>
      <c r="J1458" s="38" t="str">
        <f>IF(D1458&gt;=('28 Populations and thresholds'!$I$163),"YES"," ")</f>
        <v>YES</v>
      </c>
      <c r="K1458" s="38" t="str">
        <f>IF(J1458="YES"," ",IF(D1458&gt;=('28 Populations and thresholds'!$I$163)*0.25,"YES"))</f>
        <v xml:space="preserve"> </v>
      </c>
      <c r="L1458" s="38" t="b">
        <f>OR('28 Populations and thresholds'!$J$163="CR",'28 Populations and thresholds'!$J$163="EN",'28 Populations and thresholds'!$J$163="VU")</f>
        <v>0</v>
      </c>
      <c r="M1458" s="75">
        <f>D1458/'28 Populations and thresholds'!$H$163</f>
        <v>2.4307692307692308E-2</v>
      </c>
      <c r="N1458" s="263" t="str">
        <f t="shared" si="90"/>
        <v xml:space="preserve"> </v>
      </c>
      <c r="O1458" s="12" t="s">
        <v>4673</v>
      </c>
      <c r="P1458" s="263" t="str">
        <f t="shared" si="91"/>
        <v xml:space="preserve"> </v>
      </c>
    </row>
    <row r="1459" spans="1:20" x14ac:dyDescent="0.2">
      <c r="A1459" s="143" t="s">
        <v>1394</v>
      </c>
      <c r="B1459" s="9" t="s">
        <v>4657</v>
      </c>
      <c r="C1459" s="4" t="s">
        <v>3607</v>
      </c>
      <c r="D1459" s="41">
        <v>11442</v>
      </c>
      <c r="E1459" s="47" t="s">
        <v>1420</v>
      </c>
      <c r="F1459" s="263" t="str">
        <f t="shared" si="88"/>
        <v xml:space="preserve"> </v>
      </c>
      <c r="G1459" s="143" t="s">
        <v>15</v>
      </c>
      <c r="H1459" s="143" t="s">
        <v>1400</v>
      </c>
      <c r="I1459" s="263" t="str">
        <f t="shared" si="89"/>
        <v xml:space="preserve"> </v>
      </c>
      <c r="J1459" s="38" t="str">
        <f>IF(D1459&gt;=('28 Populations and thresholds'!$I$92),"YES"," ")</f>
        <v>YES</v>
      </c>
      <c r="K1459" s="38" t="str">
        <f>IF(J1459="YES"," ",IF(D1459&gt;=('28 Populations and thresholds'!$I$92)*0.25,"YES"))</f>
        <v xml:space="preserve"> </v>
      </c>
      <c r="L1459" s="38" t="b">
        <f>OR('28 Populations and thresholds'!$J$92="CR",'28 Populations and thresholds'!$J$92="EN",'28 Populations and thresholds'!$J$92="VU")</f>
        <v>0</v>
      </c>
      <c r="M1459" s="75">
        <f>D1459/'28 Populations and thresholds'!$H$92</f>
        <v>3.814E-2</v>
      </c>
      <c r="N1459" s="263" t="str">
        <f t="shared" si="90"/>
        <v xml:space="preserve"> </v>
      </c>
      <c r="O1459" s="9"/>
      <c r="P1459" s="263" t="str">
        <f t="shared" si="91"/>
        <v xml:space="preserve"> </v>
      </c>
    </row>
    <row r="1460" spans="1:20" x14ac:dyDescent="0.2">
      <c r="A1460" s="12" t="s">
        <v>1394</v>
      </c>
      <c r="B1460" s="9" t="s">
        <v>4657</v>
      </c>
      <c r="C1460" s="4" t="s">
        <v>3648</v>
      </c>
      <c r="D1460" s="5">
        <v>2372</v>
      </c>
      <c r="E1460" s="104">
        <v>2008</v>
      </c>
      <c r="F1460" s="263" t="str">
        <f t="shared" si="88"/>
        <v xml:space="preserve"> </v>
      </c>
      <c r="G1460" s="13" t="s">
        <v>3957</v>
      </c>
      <c r="I1460" s="263" t="str">
        <f t="shared" si="89"/>
        <v xml:space="preserve"> </v>
      </c>
      <c r="J1460" s="38" t="str">
        <f>IF(D1461&gt;=('28 Populations and thresholds'!$I$110),"YES"," ")</f>
        <v>YES</v>
      </c>
      <c r="K1460" s="38" t="str">
        <f>IF(J1460="YES"," ",IF(D1461&gt;=('28 Populations and thresholds'!$I$110)*0.25,"YES"))</f>
        <v xml:space="preserve"> </v>
      </c>
      <c r="L1460" s="38" t="b">
        <f>OR('28 Populations and thresholds'!$J$110="CR",'28 Populations and thresholds'!$J$110="EN",'28 Populations and thresholds'!$J$110="VU")</f>
        <v>0</v>
      </c>
      <c r="M1460" s="75">
        <f>D1461/'28 Populations and thresholds'!$H$110</f>
        <v>0.01</v>
      </c>
      <c r="N1460" s="263" t="str">
        <f t="shared" si="90"/>
        <v xml:space="preserve"> </v>
      </c>
      <c r="P1460" s="263" t="str">
        <f t="shared" si="91"/>
        <v xml:space="preserve"> </v>
      </c>
    </row>
    <row r="1461" spans="1:20" x14ac:dyDescent="0.2">
      <c r="A1461" s="143" t="s">
        <v>1394</v>
      </c>
      <c r="B1461" s="9" t="s">
        <v>4657</v>
      </c>
      <c r="C1461" s="4" t="s">
        <v>3777</v>
      </c>
      <c r="D1461" s="41">
        <v>1000</v>
      </c>
      <c r="E1461" s="46">
        <v>31291</v>
      </c>
      <c r="F1461" s="263" t="str">
        <f t="shared" si="88"/>
        <v xml:space="preserve"> </v>
      </c>
      <c r="G1461" s="143" t="s">
        <v>21</v>
      </c>
      <c r="H1461" s="143" t="s">
        <v>614</v>
      </c>
      <c r="I1461" s="263" t="str">
        <f t="shared" si="89"/>
        <v xml:space="preserve"> </v>
      </c>
      <c r="J1461" s="38" t="str">
        <f>IF(D1461&gt;=('28 Populations and thresholds'!$I$211),"YES"," ")</f>
        <v>YES</v>
      </c>
      <c r="K1461" s="38" t="str">
        <f>IF(J1461="YES"," ",IF(D1461&gt;=('28 Populations and thresholds'!$I$211)*0.25,"YES"))</f>
        <v xml:space="preserve"> </v>
      </c>
      <c r="L1461" s="38" t="b">
        <f>OR('28 Populations and thresholds'!$J$211="CR",'28 Populations and thresholds'!$J$211="EN",'28 Populations and thresholds'!$J$211="VU")</f>
        <v>0</v>
      </c>
      <c r="M1461" s="75">
        <f>D1461/'28 Populations and thresholds'!$H$211</f>
        <v>1E-3</v>
      </c>
      <c r="N1461" s="263" t="str">
        <f t="shared" si="90"/>
        <v xml:space="preserve"> </v>
      </c>
      <c r="P1461" s="263" t="str">
        <f t="shared" si="91"/>
        <v xml:space="preserve"> </v>
      </c>
    </row>
    <row r="1462" spans="1:20" x14ac:dyDescent="0.2">
      <c r="A1462" s="143" t="s">
        <v>1394</v>
      </c>
      <c r="B1462" s="9" t="s">
        <v>4657</v>
      </c>
      <c r="C1462" s="4" t="s">
        <v>3770</v>
      </c>
      <c r="D1462" s="41">
        <v>2712</v>
      </c>
      <c r="E1462" s="46">
        <v>36647</v>
      </c>
      <c r="F1462" s="263" t="str">
        <f t="shared" si="88"/>
        <v xml:space="preserve"> </v>
      </c>
      <c r="G1462" s="143" t="s">
        <v>21</v>
      </c>
      <c r="H1462" s="143" t="s">
        <v>897</v>
      </c>
      <c r="I1462" s="263" t="str">
        <f t="shared" si="89"/>
        <v xml:space="preserve"> </v>
      </c>
      <c r="J1462" s="38" t="str">
        <f>IF(D1462&gt;=('28 Populations and thresholds'!$I$199),"YES"," ")</f>
        <v xml:space="preserve"> </v>
      </c>
      <c r="K1462" s="38" t="str">
        <f>IF(J1462="YES"," ",IF(D1462&gt;=('28 Populations and thresholds'!$I$199)*0.25,"YES"))</f>
        <v>YES</v>
      </c>
      <c r="L1462" s="38" t="b">
        <f>OR('28 Populations and thresholds'!$J$199="CR",'28 Populations and thresholds'!$J$199="EN",'28 Populations and thresholds'!$J$199="VU")</f>
        <v>0</v>
      </c>
      <c r="M1462" s="75">
        <f>D1462/'28 Populations and thresholds'!$H$199</f>
        <v>8.60952380952381E-3</v>
      </c>
      <c r="N1462" s="263" t="str">
        <f t="shared" si="90"/>
        <v xml:space="preserve"> </v>
      </c>
      <c r="O1462" s="9"/>
      <c r="P1462" s="263" t="str">
        <f t="shared" si="91"/>
        <v xml:space="preserve"> </v>
      </c>
    </row>
    <row r="1463" spans="1:20" x14ac:dyDescent="0.2">
      <c r="A1463" s="12" t="s">
        <v>1394</v>
      </c>
      <c r="B1463" s="9" t="s">
        <v>4657</v>
      </c>
      <c r="C1463" s="4" t="s">
        <v>3766</v>
      </c>
      <c r="D1463" s="5">
        <v>1253</v>
      </c>
      <c r="E1463" s="104">
        <v>2009</v>
      </c>
      <c r="F1463" s="263" t="str">
        <f t="shared" si="88"/>
        <v xml:space="preserve"> </v>
      </c>
      <c r="G1463" s="13" t="s">
        <v>3957</v>
      </c>
      <c r="I1463" s="263" t="str">
        <f t="shared" si="89"/>
        <v xml:space="preserve"> </v>
      </c>
      <c r="J1463" s="38" t="str">
        <f>IF(D1463&gt;=('28 Populations and thresholds'!$I$194),"YES"," ")</f>
        <v>YES</v>
      </c>
      <c r="K1463" s="38" t="str">
        <f>IF(J1463="YES"," ",IF(D1463&gt;=('28 Populations and thresholds'!$I$194)*0.25,"YES"))</f>
        <v xml:space="preserve"> </v>
      </c>
      <c r="L1463" s="38" t="b">
        <f>OR('28 Populations and thresholds'!$J$194="CR",'28 Populations and thresholds'!$J$194="EN",'28 Populations and thresholds'!$J$194="VU")</f>
        <v>0</v>
      </c>
      <c r="M1463" s="75">
        <f>D1463/'28 Populations and thresholds'!$H$194</f>
        <v>4.3964912280701755E-2</v>
      </c>
      <c r="N1463" s="263" t="str">
        <f t="shared" si="90"/>
        <v xml:space="preserve"> </v>
      </c>
      <c r="O1463" s="9"/>
      <c r="P1463" s="263" t="str">
        <f t="shared" si="91"/>
        <v xml:space="preserve"> </v>
      </c>
    </row>
    <row r="1464" spans="1:20" x14ac:dyDescent="0.2">
      <c r="A1464" s="143" t="s">
        <v>1394</v>
      </c>
      <c r="B1464" s="9" t="s">
        <v>4657</v>
      </c>
      <c r="C1464" s="111" t="s">
        <v>3522</v>
      </c>
      <c r="D1464" s="41">
        <v>10331</v>
      </c>
      <c r="E1464" s="47" t="s">
        <v>1420</v>
      </c>
      <c r="F1464" s="263" t="str">
        <f t="shared" si="88"/>
        <v xml:space="preserve"> </v>
      </c>
      <c r="G1464" s="143" t="s">
        <v>15</v>
      </c>
      <c r="H1464" s="143" t="s">
        <v>1400</v>
      </c>
      <c r="I1464" s="263" t="str">
        <f t="shared" si="89"/>
        <v xml:space="preserve"> </v>
      </c>
      <c r="J1464" s="38" t="str">
        <f>IF(D1464&gt;=('28 Populations and thresholds'!$I$58),"YES"," ")</f>
        <v>YES</v>
      </c>
      <c r="K1464" s="38" t="str">
        <f>IF(J1464="YES"," ",IF(D1464&gt;=('28 Populations and thresholds'!$I$58)*0.25,"YES"))</f>
        <v xml:space="preserve"> </v>
      </c>
      <c r="L1464" s="38" t="b">
        <f>OR('28 Populations and thresholds'!$J$58="CR",'28 Populations and thresholds'!$J$58="EN",'28 Populations and thresholds'!$J$58="VU")</f>
        <v>0</v>
      </c>
      <c r="M1464" s="75">
        <f>D1464/'28 Populations and thresholds'!$H$58</f>
        <v>0.17218333333333333</v>
      </c>
      <c r="N1464" s="263" t="str">
        <f t="shared" si="90"/>
        <v xml:space="preserve"> </v>
      </c>
      <c r="O1464" s="9"/>
      <c r="P1464" s="263" t="str">
        <f t="shared" si="91"/>
        <v xml:space="preserve"> </v>
      </c>
    </row>
    <row r="1465" spans="1:20" x14ac:dyDescent="0.2">
      <c r="A1465" s="143" t="s">
        <v>1394</v>
      </c>
      <c r="B1465" s="40" t="s">
        <v>1402</v>
      </c>
      <c r="C1465" s="115" t="s">
        <v>3734</v>
      </c>
      <c r="D1465" s="41">
        <v>1685</v>
      </c>
      <c r="E1465" s="47" t="s">
        <v>1344</v>
      </c>
      <c r="F1465" s="263" t="str">
        <f t="shared" si="88"/>
        <v xml:space="preserve"> </v>
      </c>
      <c r="G1465" s="143" t="s">
        <v>15</v>
      </c>
      <c r="H1465" s="143" t="s">
        <v>1395</v>
      </c>
      <c r="I1465" s="263" t="str">
        <f t="shared" si="89"/>
        <v xml:space="preserve"> </v>
      </c>
      <c r="J1465" s="38" t="str">
        <f>IF(D1465&gt;=('28 Populations and thresholds'!$I$83),"YES"," ")</f>
        <v>YES</v>
      </c>
      <c r="K1465" s="38" t="str">
        <f>IF(J1465="YES"," ",IF(D1465&gt;=('28 Populations and thresholds'!$I$83)*0.25,"YES"))</f>
        <v xml:space="preserve"> </v>
      </c>
      <c r="L1465" s="38" t="b">
        <f>OR('28 Populations and thresholds'!$J$83="CR",'28 Populations and thresholds'!$J$83="EN",'28 Populations and thresholds'!$J$83="VU")</f>
        <v>0</v>
      </c>
      <c r="M1465" s="75">
        <f>D1465/'28 Populations and thresholds'!$H$83</f>
        <v>4.2125000000000003E-2</v>
      </c>
      <c r="N1465" s="263" t="str">
        <f t="shared" si="90"/>
        <v xml:space="preserve"> </v>
      </c>
      <c r="P1465" s="263" t="str">
        <f t="shared" si="91"/>
        <v xml:space="preserve"> </v>
      </c>
    </row>
    <row r="1466" spans="1:20" x14ac:dyDescent="0.2">
      <c r="A1466" s="267" t="s">
        <v>1394</v>
      </c>
      <c r="B1466" s="268" t="s">
        <v>1124</v>
      </c>
      <c r="C1466" s="269" t="s">
        <v>3765</v>
      </c>
      <c r="D1466" s="270">
        <v>150</v>
      </c>
      <c r="E1466" s="271">
        <v>35916</v>
      </c>
      <c r="F1466" s="263" t="str">
        <f t="shared" si="88"/>
        <v xml:space="preserve"> </v>
      </c>
      <c r="G1466" s="267" t="s">
        <v>21</v>
      </c>
      <c r="H1466" s="267" t="s">
        <v>439</v>
      </c>
      <c r="I1466" s="263" t="str">
        <f t="shared" si="89"/>
        <v xml:space="preserve"> </v>
      </c>
      <c r="J1466" s="272" t="str">
        <f>IF(D1466&gt;=('28 Populations and thresholds'!$I$193),"YES"," ")</f>
        <v xml:space="preserve"> </v>
      </c>
      <c r="K1466" s="272" t="str">
        <f>IF(J1466="YES"," ",IF(D1466&gt;=('28 Populations and thresholds'!$I$193)*0.25,"YES"))</f>
        <v>YES</v>
      </c>
      <c r="L1466" s="272" t="b">
        <f>OR('28 Populations and thresholds'!$J$193="CR",'28 Populations and thresholds'!$J$193="EN",'28 Populations and thresholds'!$J$193="VU")</f>
        <v>0</v>
      </c>
      <c r="M1466" s="273">
        <f>D1466/'28 Populations and thresholds'!$H$193</f>
        <v>3.4090909090909089E-3</v>
      </c>
      <c r="N1466" s="263" t="str">
        <f t="shared" si="90"/>
        <v xml:space="preserve"> </v>
      </c>
      <c r="O1466" s="269"/>
      <c r="P1466" s="263" t="str">
        <f t="shared" si="91"/>
        <v xml:space="preserve"> </v>
      </c>
    </row>
    <row r="1467" spans="1:20" x14ac:dyDescent="0.2">
      <c r="A1467" s="267" t="s">
        <v>1394</v>
      </c>
      <c r="B1467" s="268" t="s">
        <v>1124</v>
      </c>
      <c r="C1467" s="269" t="s">
        <v>3766</v>
      </c>
      <c r="D1467" s="270">
        <v>300</v>
      </c>
      <c r="E1467" s="271">
        <v>35916</v>
      </c>
      <c r="F1467" s="263" t="str">
        <f t="shared" si="88"/>
        <v xml:space="preserve"> </v>
      </c>
      <c r="G1467" s="267" t="s">
        <v>21</v>
      </c>
      <c r="H1467" s="267" t="s">
        <v>439</v>
      </c>
      <c r="I1467" s="263" t="str">
        <f t="shared" si="89"/>
        <v xml:space="preserve"> </v>
      </c>
      <c r="J1467" s="272" t="str">
        <f>IF(D1467&gt;=('28 Populations and thresholds'!$I$194),"YES"," ")</f>
        <v>YES</v>
      </c>
      <c r="K1467" s="272" t="str">
        <f>IF(J1467="YES"," ",IF(D1467&gt;=('28 Populations and thresholds'!$I$194)*0.25,"YES"))</f>
        <v xml:space="preserve"> </v>
      </c>
      <c r="L1467" s="272" t="b">
        <f>OR('28 Populations and thresholds'!$J$194="CR",'28 Populations and thresholds'!$J$194="EN",'28 Populations and thresholds'!$J$194="VU")</f>
        <v>0</v>
      </c>
      <c r="M1467" s="273">
        <f>D1467/'28 Populations and thresholds'!$H$194</f>
        <v>1.0526315789473684E-2</v>
      </c>
      <c r="N1467" s="263" t="str">
        <f t="shared" si="90"/>
        <v xml:space="preserve"> </v>
      </c>
      <c r="O1467" s="269"/>
      <c r="P1467" s="263" t="str">
        <f t="shared" si="91"/>
        <v xml:space="preserve"> </v>
      </c>
    </row>
    <row r="1468" spans="1:20" x14ac:dyDescent="0.2">
      <c r="A1468" s="267" t="s">
        <v>1394</v>
      </c>
      <c r="B1468" s="268" t="s">
        <v>1124</v>
      </c>
      <c r="C1468" s="269" t="s">
        <v>3474</v>
      </c>
      <c r="D1468" s="270">
        <v>278</v>
      </c>
      <c r="E1468" s="271">
        <v>35916</v>
      </c>
      <c r="F1468" s="263" t="str">
        <f t="shared" si="88"/>
        <v xml:space="preserve"> </v>
      </c>
      <c r="G1468" s="267" t="s">
        <v>21</v>
      </c>
      <c r="H1468" s="267" t="s">
        <v>439</v>
      </c>
      <c r="I1468" s="263" t="str">
        <f t="shared" si="89"/>
        <v xml:space="preserve"> </v>
      </c>
      <c r="J1468" s="272" t="str">
        <f>IF(D1468&gt;=('28 Populations and thresholds'!$I$198),"YES"," ")</f>
        <v>YES</v>
      </c>
      <c r="K1468" s="272" t="str">
        <f>IF(J1468="YES"," ",IF(D1468&gt;=('28 Populations and thresholds'!$I$198)*0.25,"YES"))</f>
        <v xml:space="preserve"> </v>
      </c>
      <c r="L1468" s="272" t="b">
        <f>OR('28 Populations and thresholds'!$J$198="CR",'28 Populations and thresholds'!$J$198="EN",'28 Populations and thresholds'!$J$198="VU")</f>
        <v>0</v>
      </c>
      <c r="M1468" s="273">
        <f>D1468/'28 Populations and thresholds'!$H$198</f>
        <v>1.2636363636363637E-2</v>
      </c>
      <c r="N1468" s="263" t="str">
        <f t="shared" si="90"/>
        <v xml:space="preserve"> </v>
      </c>
      <c r="O1468" s="269"/>
      <c r="P1468" s="263" t="str">
        <f t="shared" si="91"/>
        <v xml:space="preserve"> </v>
      </c>
    </row>
    <row r="1469" spans="1:20" x14ac:dyDescent="0.2">
      <c r="A1469" s="336" t="s">
        <v>1394</v>
      </c>
      <c r="B1469" s="356" t="s">
        <v>1403</v>
      </c>
      <c r="C1469" s="337" t="s">
        <v>3549</v>
      </c>
      <c r="D1469" s="357">
        <v>300</v>
      </c>
      <c r="E1469" s="359" t="s">
        <v>1320</v>
      </c>
      <c r="F1469" s="263" t="str">
        <f t="shared" si="88"/>
        <v xml:space="preserve"> </v>
      </c>
      <c r="G1469" s="336" t="s">
        <v>15</v>
      </c>
      <c r="H1469" s="336" t="s">
        <v>1397</v>
      </c>
      <c r="I1469" s="263" t="str">
        <f t="shared" si="89"/>
        <v xml:space="preserve"> </v>
      </c>
      <c r="J1469" s="321" t="str">
        <f>IF(D1469&gt;=('28 Populations and thresholds'!$I$76),"YES"," ")</f>
        <v>YES</v>
      </c>
      <c r="K1469" s="321" t="str">
        <f>IF(J1469="YES"," ",IF(D1469&gt;=('28 Populations and thresholds'!$I$76)*0.25,"YES"))</f>
        <v xml:space="preserve"> </v>
      </c>
      <c r="L1469" s="321" t="b">
        <f>OR('28 Populations and thresholds'!$J$76="CR",'28 Populations and thresholds'!$J$76="EN",'28 Populations and thresholds'!$J$76="VU")</f>
        <v>0</v>
      </c>
      <c r="M1469" s="322">
        <f>D1469/'28 Populations and thresholds'!$H$76</f>
        <v>0.1</v>
      </c>
      <c r="N1469" s="263" t="str">
        <f t="shared" si="90"/>
        <v xml:space="preserve"> </v>
      </c>
      <c r="O1469" s="360"/>
      <c r="P1469" s="263" t="str">
        <f t="shared" si="91"/>
        <v xml:space="preserve"> </v>
      </c>
    </row>
    <row r="1470" spans="1:20" x14ac:dyDescent="0.2">
      <c r="A1470" s="275" t="s">
        <v>1394</v>
      </c>
      <c r="B1470" s="269" t="s">
        <v>4654</v>
      </c>
      <c r="C1470" s="269" t="s">
        <v>3666</v>
      </c>
      <c r="D1470" s="279">
        <v>25011</v>
      </c>
      <c r="E1470" s="274">
        <v>2007</v>
      </c>
      <c r="F1470" s="263" t="str">
        <f t="shared" si="88"/>
        <v xml:space="preserve"> </v>
      </c>
      <c r="G1470" s="275" t="s">
        <v>139</v>
      </c>
      <c r="H1470" s="275" t="s">
        <v>3388</v>
      </c>
      <c r="I1470" s="263" t="str">
        <f t="shared" si="89"/>
        <v xml:space="preserve"> </v>
      </c>
      <c r="J1470" s="272" t="str">
        <f>IF(D1470&gt;=(('28 Populations and thresholds'!$I$61)+('28 Populations and thresholds'!$I$64)),"YES"," ")</f>
        <v>YES</v>
      </c>
      <c r="K1470" s="272" t="str">
        <f>IF(J1470="YES"," ",IF(D1470&gt;=(('28 Populations and thresholds'!$I$61)+('28 Populations and thresholds'!$I$64))*0.25,"YES"))</f>
        <v xml:space="preserve"> </v>
      </c>
      <c r="L1470" s="272" t="b">
        <f>OR('28 Populations and thresholds'!$J$61="CR",'28 Populations and thresholds'!$J$61="EN",'28 Populations and thresholds'!$J$61="VU")</f>
        <v>0</v>
      </c>
      <c r="M1470" s="346">
        <v>1</v>
      </c>
      <c r="N1470" s="263" t="str">
        <f t="shared" si="90"/>
        <v xml:space="preserve"> </v>
      </c>
      <c r="O1470" s="275" t="s">
        <v>4551</v>
      </c>
      <c r="P1470" s="263" t="str">
        <f t="shared" si="91"/>
        <v xml:space="preserve"> </v>
      </c>
      <c r="Q1470" s="184"/>
      <c r="R1470" s="184"/>
      <c r="S1470" s="253"/>
      <c r="T1470" s="253"/>
    </row>
    <row r="1471" spans="1:20" x14ac:dyDescent="0.2">
      <c r="A1471" s="267" t="s">
        <v>1394</v>
      </c>
      <c r="B1471" s="269" t="s">
        <v>4654</v>
      </c>
      <c r="C1471" s="269" t="s">
        <v>3656</v>
      </c>
      <c r="D1471" s="270">
        <v>19000</v>
      </c>
      <c r="E1471" s="294" t="s">
        <v>1320</v>
      </c>
      <c r="F1471" s="263" t="str">
        <f t="shared" si="88"/>
        <v xml:space="preserve"> </v>
      </c>
      <c r="G1471" s="267" t="s">
        <v>15</v>
      </c>
      <c r="H1471" s="267" t="s">
        <v>1397</v>
      </c>
      <c r="I1471" s="263" t="str">
        <f t="shared" si="89"/>
        <v xml:space="preserve"> </v>
      </c>
      <c r="J1471" s="272" t="str">
        <f>IF(D1471&gt;=('28 Populations and thresholds'!$I$67),"YES"," ")</f>
        <v>YES</v>
      </c>
      <c r="K1471" s="272" t="str">
        <f>IF(J1471="YES"," ",IF(D1471&gt;=('28 Populations and thresholds'!$I$67)*0.25,"YES"))</f>
        <v xml:space="preserve"> </v>
      </c>
      <c r="L1471" s="272" t="b">
        <f>OR('28 Populations and thresholds'!$J$67="CR",'28 Populations and thresholds'!$J$67="EN",'28 Populations and thresholds'!$J$67="VU")</f>
        <v>0</v>
      </c>
      <c r="M1471" s="273">
        <f>D1471/'28 Populations and thresholds'!$H$67</f>
        <v>9.0476190476190474E-2</v>
      </c>
      <c r="N1471" s="263" t="str">
        <f t="shared" si="90"/>
        <v xml:space="preserve"> </v>
      </c>
      <c r="O1471" s="269"/>
      <c r="P1471" s="263" t="str">
        <f t="shared" si="91"/>
        <v xml:space="preserve"> </v>
      </c>
    </row>
    <row r="1472" spans="1:20" x14ac:dyDescent="0.2">
      <c r="A1472" s="267" t="s">
        <v>1394</v>
      </c>
      <c r="B1472" s="269" t="s">
        <v>4654</v>
      </c>
      <c r="C1472" s="269" t="s">
        <v>3607</v>
      </c>
      <c r="D1472" s="270">
        <v>10848</v>
      </c>
      <c r="E1472" s="294" t="s">
        <v>1401</v>
      </c>
      <c r="F1472" s="263" t="str">
        <f t="shared" si="88"/>
        <v xml:space="preserve"> </v>
      </c>
      <c r="G1472" s="267" t="s">
        <v>15</v>
      </c>
      <c r="H1472" s="267" t="s">
        <v>1400</v>
      </c>
      <c r="I1472" s="263" t="str">
        <f t="shared" si="89"/>
        <v xml:space="preserve"> </v>
      </c>
      <c r="J1472" s="272" t="str">
        <f>IF(D1472&gt;=('28 Populations and thresholds'!$I$92),"YES"," ")</f>
        <v>YES</v>
      </c>
      <c r="K1472" s="272" t="str">
        <f>IF(J1472="YES"," ",IF(D1472&gt;=('28 Populations and thresholds'!$I$92)*0.25,"YES"))</f>
        <v xml:space="preserve"> </v>
      </c>
      <c r="L1472" s="272" t="b">
        <f>OR('28 Populations and thresholds'!$J$92="CR",'28 Populations and thresholds'!$J$92="EN",'28 Populations and thresholds'!$J$92="VU")</f>
        <v>0</v>
      </c>
      <c r="M1472" s="273">
        <f>D1472/'28 Populations and thresholds'!$H$92</f>
        <v>3.6159999999999998E-2</v>
      </c>
      <c r="N1472" s="263" t="str">
        <f t="shared" si="90"/>
        <v xml:space="preserve"> </v>
      </c>
      <c r="O1472" s="269"/>
      <c r="P1472" s="263" t="str">
        <f t="shared" si="91"/>
        <v xml:space="preserve"> </v>
      </c>
    </row>
    <row r="1473" spans="1:21" x14ac:dyDescent="0.2">
      <c r="A1473" s="267" t="s">
        <v>1394</v>
      </c>
      <c r="B1473" s="269" t="s">
        <v>4654</v>
      </c>
      <c r="C1473" s="269" t="s">
        <v>3745</v>
      </c>
      <c r="D1473" s="270">
        <v>500</v>
      </c>
      <c r="E1473" s="271">
        <v>35196</v>
      </c>
      <c r="F1473" s="263" t="str">
        <f t="shared" ref="F1473:F1536" si="92">" "</f>
        <v xml:space="preserve"> </v>
      </c>
      <c r="G1473" s="267" t="s">
        <v>21</v>
      </c>
      <c r="H1473" s="267" t="s">
        <v>256</v>
      </c>
      <c r="I1473" s="263" t="str">
        <f t="shared" ref="I1473:I1536" si="93">" "</f>
        <v xml:space="preserve"> </v>
      </c>
      <c r="J1473" s="272" t="str">
        <f>IF(D1473&gt;=('28 Populations and thresholds'!$I$152),"YES"," ")</f>
        <v xml:space="preserve"> </v>
      </c>
      <c r="K1473" s="272" t="str">
        <f>IF(J1473="YES"," ",IF(D1473&gt;=('28 Populations and thresholds'!$I$152)*0.25,"YES"))</f>
        <v>YES</v>
      </c>
      <c r="L1473" s="272" t="b">
        <f>OR('28 Populations and thresholds'!$J$152="CR",'28 Populations and thresholds'!$J$152="EN",'28 Populations and thresholds'!$J$152="VU")</f>
        <v>0</v>
      </c>
      <c r="M1473" s="273">
        <f>D1473/'28 Populations and thresholds'!$H$152</f>
        <v>5.0000000000000001E-3</v>
      </c>
      <c r="N1473" s="263" t="str">
        <f t="shared" ref="N1473:N1536" si="94">" "</f>
        <v xml:space="preserve"> </v>
      </c>
      <c r="O1473" s="275"/>
      <c r="P1473" s="263" t="str">
        <f t="shared" ref="P1473:P1536" si="95">" "</f>
        <v xml:space="preserve"> </v>
      </c>
      <c r="Q1473" s="4"/>
      <c r="R1473" s="4"/>
      <c r="S1473" s="4"/>
      <c r="T1473" s="4"/>
      <c r="U1473" s="4"/>
    </row>
    <row r="1474" spans="1:21" x14ac:dyDescent="0.2">
      <c r="A1474" s="267" t="s">
        <v>1394</v>
      </c>
      <c r="B1474" s="269" t="s">
        <v>4654</v>
      </c>
      <c r="C1474" s="269" t="s">
        <v>3528</v>
      </c>
      <c r="D1474" s="270">
        <v>3568</v>
      </c>
      <c r="E1474" s="294" t="s">
        <v>1401</v>
      </c>
      <c r="F1474" s="263" t="str">
        <f t="shared" si="92"/>
        <v xml:space="preserve"> </v>
      </c>
      <c r="G1474" s="267" t="s">
        <v>15</v>
      </c>
      <c r="H1474" s="267" t="s">
        <v>1400</v>
      </c>
      <c r="I1474" s="263" t="str">
        <f t="shared" si="93"/>
        <v xml:space="preserve"> </v>
      </c>
      <c r="J1474" s="272" t="str">
        <f>IF(D1474&gt;=('28 Populations and thresholds'!$I$59),"YES"," ")</f>
        <v>YES</v>
      </c>
      <c r="K1474" s="272" t="str">
        <f>IF(J1474="YES"," ",IF(D1474&gt;=('28 Populations and thresholds'!$I$59)*0.25,"YES"))</f>
        <v xml:space="preserve"> </v>
      </c>
      <c r="L1474" s="272" t="b">
        <f>OR('28 Populations and thresholds'!$J$59="CR",'28 Populations and thresholds'!$J$59="EN",'28 Populations and thresholds'!$J$59="VU")</f>
        <v>0</v>
      </c>
      <c r="M1474" s="273">
        <f>D1474/'28 Populations and thresholds'!$H$59</f>
        <v>3.2436363636363638E-2</v>
      </c>
      <c r="N1474" s="263" t="str">
        <f t="shared" si="94"/>
        <v xml:space="preserve"> </v>
      </c>
      <c r="O1474" s="269"/>
      <c r="P1474" s="263" t="str">
        <f t="shared" si="95"/>
        <v xml:space="preserve"> </v>
      </c>
    </row>
    <row r="1475" spans="1:21" x14ac:dyDescent="0.2">
      <c r="A1475" s="267" t="s">
        <v>1394</v>
      </c>
      <c r="B1475" s="269" t="s">
        <v>4654</v>
      </c>
      <c r="C1475" s="269" t="s">
        <v>3522</v>
      </c>
      <c r="D1475" s="270">
        <v>4015</v>
      </c>
      <c r="E1475" s="294" t="s">
        <v>1401</v>
      </c>
      <c r="F1475" s="263" t="str">
        <f t="shared" si="92"/>
        <v xml:space="preserve"> </v>
      </c>
      <c r="G1475" s="267" t="s">
        <v>15</v>
      </c>
      <c r="H1475" s="267" t="s">
        <v>1400</v>
      </c>
      <c r="I1475" s="263" t="str">
        <f t="shared" si="93"/>
        <v xml:space="preserve"> </v>
      </c>
      <c r="J1475" s="272" t="str">
        <f>IF(D1475&gt;=('28 Populations and thresholds'!$I$58),"YES"," ")</f>
        <v>YES</v>
      </c>
      <c r="K1475" s="272" t="str">
        <f>IF(J1475="YES"," ",IF(D1475&gt;=('28 Populations and thresholds'!$I$58)*0.25,"YES"))</f>
        <v xml:space="preserve"> </v>
      </c>
      <c r="L1475" s="272" t="b">
        <f>OR('28 Populations and thresholds'!$J$58="CR",'28 Populations and thresholds'!$J$58="EN",'28 Populations and thresholds'!$J$58="VU")</f>
        <v>0</v>
      </c>
      <c r="M1475" s="273">
        <f>D1475/'28 Populations and thresholds'!$H$58</f>
        <v>6.6916666666666666E-2</v>
      </c>
      <c r="N1475" s="263" t="str">
        <f t="shared" si="94"/>
        <v xml:space="preserve"> </v>
      </c>
      <c r="O1475" s="269"/>
      <c r="P1475" s="263" t="str">
        <f t="shared" si="95"/>
        <v xml:space="preserve"> </v>
      </c>
    </row>
    <row r="1476" spans="1:21" x14ac:dyDescent="0.2">
      <c r="A1476" s="12" t="s">
        <v>1394</v>
      </c>
      <c r="B1476" s="40" t="s">
        <v>4663</v>
      </c>
      <c r="C1476" s="4" t="s">
        <v>1696</v>
      </c>
      <c r="D1476" s="105">
        <v>18</v>
      </c>
      <c r="E1476" s="165" t="s">
        <v>83</v>
      </c>
      <c r="F1476" s="263" t="str">
        <f t="shared" si="92"/>
        <v xml:space="preserve"> </v>
      </c>
      <c r="G1476" s="12" t="s">
        <v>139</v>
      </c>
      <c r="H1476" s="12"/>
      <c r="I1476" s="263" t="str">
        <f t="shared" si="93"/>
        <v xml:space="preserve"> </v>
      </c>
      <c r="J1476" s="38" t="s">
        <v>4558</v>
      </c>
      <c r="K1476" s="38"/>
      <c r="L1476" s="38" t="b">
        <f>OR('28 Populations and thresholds'!$J$51="CR",'28 Populations and thresholds'!$J$51="EN",'28 Populations and thresholds'!$J$51="VU")</f>
        <v>1</v>
      </c>
      <c r="M1476" s="75">
        <f>D1476/'28 Populations and thresholds'!$H$51</f>
        <v>6.6666666666666671E-3</v>
      </c>
      <c r="N1476" s="263" t="str">
        <f t="shared" si="94"/>
        <v xml:space="preserve"> </v>
      </c>
      <c r="O1476" s="12" t="s">
        <v>4662</v>
      </c>
      <c r="P1476" s="263" t="str">
        <f t="shared" si="95"/>
        <v xml:space="preserve"> </v>
      </c>
    </row>
    <row r="1477" spans="1:21" x14ac:dyDescent="0.2">
      <c r="A1477" s="12" t="s">
        <v>1394</v>
      </c>
      <c r="B1477" s="40" t="s">
        <v>4663</v>
      </c>
      <c r="C1477" s="4" t="s">
        <v>1607</v>
      </c>
      <c r="D1477" s="5">
        <v>2549</v>
      </c>
      <c r="E1477" s="1" t="s">
        <v>69</v>
      </c>
      <c r="F1477" s="263" t="str">
        <f t="shared" si="92"/>
        <v xml:space="preserve"> </v>
      </c>
      <c r="G1477" s="13" t="s">
        <v>139</v>
      </c>
      <c r="I1477" s="263" t="str">
        <f t="shared" si="93"/>
        <v xml:space="preserve"> </v>
      </c>
      <c r="J1477" s="38" t="str">
        <f>IF(D1477&gt;=('28 Populations and thresholds'!$I$6),"YES"," ")</f>
        <v>YES</v>
      </c>
      <c r="K1477" s="38" t="str">
        <f>IF(J1477="YES"," ",IF(D1477&gt;=('28 Populations and thresholds'!$I$6)*0.25,"YES"))</f>
        <v xml:space="preserve"> </v>
      </c>
      <c r="L1477" s="38" t="b">
        <f>OR('28 Populations and thresholds'!$J$6="CR",'28 Populations and thresholds'!$J$6="EN",'28 Populations and thresholds'!$J$6="VU")</f>
        <v>0</v>
      </c>
      <c r="M1477" s="75">
        <f>D1477/'28 Populations and thresholds'!$H$6</f>
        <v>5.0979999999999998E-2</v>
      </c>
      <c r="N1477" s="263" t="str">
        <f t="shared" si="94"/>
        <v xml:space="preserve"> </v>
      </c>
      <c r="O1477" s="12" t="s">
        <v>4661</v>
      </c>
      <c r="P1477" s="263" t="str">
        <f t="shared" si="95"/>
        <v xml:space="preserve"> </v>
      </c>
    </row>
    <row r="1478" spans="1:21" x14ac:dyDescent="0.2">
      <c r="A1478" s="143" t="s">
        <v>1394</v>
      </c>
      <c r="B1478" s="40" t="s">
        <v>4663</v>
      </c>
      <c r="C1478" s="4" t="s">
        <v>3633</v>
      </c>
      <c r="D1478" s="41">
        <v>6620</v>
      </c>
      <c r="E1478" s="47" t="s">
        <v>1404</v>
      </c>
      <c r="F1478" s="263" t="str">
        <f t="shared" si="92"/>
        <v xml:space="preserve"> </v>
      </c>
      <c r="G1478" s="143" t="s">
        <v>15</v>
      </c>
      <c r="H1478" s="143" t="s">
        <v>1400</v>
      </c>
      <c r="I1478" s="263" t="str">
        <f t="shared" si="93"/>
        <v xml:space="preserve"> </v>
      </c>
      <c r="J1478" s="38" t="str">
        <f>IF(D1478&gt;=('28 Populations and thresholds'!$I$99),"YES"," ")</f>
        <v>YES</v>
      </c>
      <c r="K1478" s="38" t="str">
        <f>IF(J1478="YES"," ",IF(D1478&gt;=('28 Populations and thresholds'!$I$99)*0.25,"YES"))</f>
        <v xml:space="preserve"> </v>
      </c>
      <c r="L1478" s="38" t="b">
        <f>OR('28 Populations and thresholds'!$J$99="CR",'28 Populations and thresholds'!$J$99="EN",'28 Populations and thresholds'!$J$99="VU")</f>
        <v>0</v>
      </c>
      <c r="M1478" s="75">
        <f>D1478/'28 Populations and thresholds'!$H$99</f>
        <v>2.2066666666666665E-2</v>
      </c>
      <c r="N1478" s="263" t="str">
        <f t="shared" si="94"/>
        <v xml:space="preserve"> </v>
      </c>
      <c r="O1478" s="9" t="s">
        <v>4660</v>
      </c>
      <c r="P1478" s="263" t="str">
        <f t="shared" si="95"/>
        <v xml:space="preserve"> </v>
      </c>
    </row>
    <row r="1479" spans="1:21" x14ac:dyDescent="0.2">
      <c r="A1479" s="275" t="s">
        <v>1394</v>
      </c>
      <c r="B1479" s="269" t="s">
        <v>3550</v>
      </c>
      <c r="C1479" s="269" t="s">
        <v>3549</v>
      </c>
      <c r="D1479" s="279">
        <v>722</v>
      </c>
      <c r="E1479" s="274">
        <v>2005</v>
      </c>
      <c r="F1479" s="263" t="str">
        <f t="shared" si="92"/>
        <v xml:space="preserve"> </v>
      </c>
      <c r="G1479" s="275" t="s">
        <v>139</v>
      </c>
      <c r="H1479" s="275" t="s">
        <v>3388</v>
      </c>
      <c r="I1479" s="263" t="str">
        <f t="shared" si="93"/>
        <v xml:space="preserve"> </v>
      </c>
      <c r="J1479" s="272" t="str">
        <f>IF(D1479&gt;=('28 Populations and thresholds'!$I$76),"YES"," ")</f>
        <v>YES</v>
      </c>
      <c r="K1479" s="272" t="str">
        <f>IF(J1479="YES"," ",IF(D1479&gt;=('28 Populations and thresholds'!$I$76)*0.25,"YES"))</f>
        <v xml:space="preserve"> </v>
      </c>
      <c r="L1479" s="272" t="b">
        <f>OR('28 Populations and thresholds'!$J$76="CR",'28 Populations and thresholds'!$J$76="EN",'28 Populations and thresholds'!$J$76="VU")</f>
        <v>0</v>
      </c>
      <c r="M1479" s="273">
        <f>D1479/'28 Populations and thresholds'!$H$76</f>
        <v>0.24066666666666667</v>
      </c>
      <c r="N1479" s="263" t="str">
        <f t="shared" si="94"/>
        <v xml:space="preserve"> </v>
      </c>
      <c r="O1479" s="275"/>
      <c r="P1479" s="263" t="str">
        <f t="shared" si="95"/>
        <v xml:space="preserve"> </v>
      </c>
    </row>
    <row r="1480" spans="1:21" x14ac:dyDescent="0.2">
      <c r="A1480" s="12" t="s">
        <v>1394</v>
      </c>
      <c r="B1480" s="4" t="s">
        <v>4123</v>
      </c>
      <c r="C1480" s="111" t="s">
        <v>1732</v>
      </c>
      <c r="D1480" s="5">
        <v>153</v>
      </c>
      <c r="E1480" s="148">
        <v>35827</v>
      </c>
      <c r="F1480" s="263" t="str">
        <f t="shared" si="92"/>
        <v xml:space="preserve"> </v>
      </c>
      <c r="G1480" s="13" t="s">
        <v>4019</v>
      </c>
      <c r="I1480" s="263" t="str">
        <f t="shared" si="93"/>
        <v xml:space="preserve"> </v>
      </c>
      <c r="J1480" s="38" t="str">
        <f>IF(D1480&gt;=('28 Populations and thresholds'!$I$221),"YES"," ")</f>
        <v>YES</v>
      </c>
      <c r="K1480" s="38" t="str">
        <f>IF(J1480="YES"," ",IF(D1480&gt;=('28 Populations and thresholds'!$I$221)*0.25,"YES"))</f>
        <v xml:space="preserve"> </v>
      </c>
      <c r="L1480" s="38" t="b">
        <f>OR('28 Populations and thresholds'!$J$221="CR",'28 Populations and thresholds'!$J$221="EN",'28 Populations and thresholds'!$J$221="VU")</f>
        <v>1</v>
      </c>
      <c r="M1480" s="75">
        <f>D1480/'28 Populations and thresholds'!$H$221</f>
        <v>1.59375E-2</v>
      </c>
      <c r="N1480" s="263" t="str">
        <f t="shared" si="94"/>
        <v xml:space="preserve"> </v>
      </c>
      <c r="P1480" s="263" t="str">
        <f t="shared" si="95"/>
        <v xml:space="preserve"> </v>
      </c>
    </row>
    <row r="1481" spans="1:21" x14ac:dyDescent="0.2">
      <c r="A1481" s="267" t="s">
        <v>1394</v>
      </c>
      <c r="B1481" s="268" t="s">
        <v>1405</v>
      </c>
      <c r="C1481" s="269" t="s">
        <v>3727</v>
      </c>
      <c r="D1481" s="270">
        <v>1330</v>
      </c>
      <c r="E1481" s="294" t="s">
        <v>1320</v>
      </c>
      <c r="F1481" s="263" t="str">
        <f t="shared" si="92"/>
        <v xml:space="preserve"> </v>
      </c>
      <c r="G1481" s="267" t="s">
        <v>15</v>
      </c>
      <c r="H1481" s="267" t="s">
        <v>1397</v>
      </c>
      <c r="I1481" s="263" t="str">
        <f t="shared" si="93"/>
        <v xml:space="preserve"> </v>
      </c>
      <c r="J1481" s="272" t="str">
        <f>IF(D1481&gt;=('28 Populations and thresholds'!$I$64),"YES"," ")</f>
        <v>YES</v>
      </c>
      <c r="K1481" s="272" t="str">
        <f>IF(J1481="YES"," ",IF(D1481&gt;=('28 Populations and thresholds'!$I$64)*0.25,"YES"))</f>
        <v xml:space="preserve"> </v>
      </c>
      <c r="L1481" s="272" t="b">
        <f>OR('28 Populations and thresholds'!$J$64="CR",'28 Populations and thresholds'!$J$64="EN",'28 Populations and thresholds'!$J$64="VU")</f>
        <v>0</v>
      </c>
      <c r="M1481" s="273">
        <f>D1481/('28 Populations and thresholds'!$H$64)</f>
        <v>0.19558823529411765</v>
      </c>
      <c r="N1481" s="263" t="str">
        <f t="shared" si="94"/>
        <v xml:space="preserve"> </v>
      </c>
      <c r="O1481" s="300"/>
      <c r="P1481" s="263" t="str">
        <f t="shared" si="95"/>
        <v xml:space="preserve"> </v>
      </c>
      <c r="Q1481" s="184"/>
      <c r="R1481" s="184"/>
      <c r="S1481" s="253"/>
      <c r="T1481" s="253"/>
    </row>
    <row r="1482" spans="1:21" x14ac:dyDescent="0.2">
      <c r="A1482" s="143" t="s">
        <v>1394</v>
      </c>
      <c r="B1482" s="40" t="s">
        <v>1406</v>
      </c>
      <c r="C1482" s="4" t="s">
        <v>3725</v>
      </c>
      <c r="D1482" s="41">
        <v>899</v>
      </c>
      <c r="E1482" s="47" t="s">
        <v>1408</v>
      </c>
      <c r="F1482" s="263" t="str">
        <f t="shared" si="92"/>
        <v xml:space="preserve"> </v>
      </c>
      <c r="G1482" s="143" t="s">
        <v>15</v>
      </c>
      <c r="H1482" s="143" t="s">
        <v>1407</v>
      </c>
      <c r="I1482" s="263" t="str">
        <f t="shared" si="93"/>
        <v xml:space="preserve"> </v>
      </c>
      <c r="J1482" s="38" t="str">
        <f>IF(D1482&gt;=('28 Populations and thresholds'!$I$61),"YES"," ")</f>
        <v>YES</v>
      </c>
      <c r="K1482" s="38" t="str">
        <f>IF(J1482="YES"," ",IF(D1482&gt;=('28 Populations and thresholds'!$I$61)*0.25,"YES"))</f>
        <v xml:space="preserve"> </v>
      </c>
      <c r="L1482" s="38" t="b">
        <f>OR('28 Populations and thresholds'!$J$61="CR",'28 Populations and thresholds'!$J$61="EN",'28 Populations and thresholds'!$J$61="VU")</f>
        <v>0</v>
      </c>
      <c r="M1482" s="75">
        <f>D1482/('28 Populations and thresholds'!$H$61)</f>
        <v>8.9899999999999994E-2</v>
      </c>
      <c r="N1482" s="263" t="str">
        <f t="shared" si="94"/>
        <v xml:space="preserve"> </v>
      </c>
      <c r="O1482" s="120"/>
      <c r="P1482" s="263" t="str">
        <f t="shared" si="95"/>
        <v xml:space="preserve"> </v>
      </c>
      <c r="Q1482" s="184"/>
      <c r="R1482" s="184"/>
      <c r="S1482" s="253"/>
      <c r="T1482" s="253"/>
    </row>
    <row r="1483" spans="1:21" x14ac:dyDescent="0.2">
      <c r="A1483" s="267" t="s">
        <v>1394</v>
      </c>
      <c r="B1483" s="268" t="s">
        <v>1409</v>
      </c>
      <c r="C1483" s="269" t="s">
        <v>3617</v>
      </c>
      <c r="D1483" s="270">
        <v>10000</v>
      </c>
      <c r="E1483" s="294" t="s">
        <v>1344</v>
      </c>
      <c r="F1483" s="263" t="str">
        <f t="shared" si="92"/>
        <v xml:space="preserve"> </v>
      </c>
      <c r="G1483" s="267" t="s">
        <v>15</v>
      </c>
      <c r="H1483" s="267" t="s">
        <v>1395</v>
      </c>
      <c r="I1483" s="263" t="str">
        <f t="shared" si="93"/>
        <v xml:space="preserve"> </v>
      </c>
      <c r="J1483" s="272" t="str">
        <f>IF(D1483&gt;=('28 Populations and thresholds'!$I$95),"YES"," ")</f>
        <v>YES</v>
      </c>
      <c r="K1483" s="272" t="str">
        <f>IF(J1483="YES"," ",IF(D1483&gt;=('28 Populations and thresholds'!$I$95)*0.25,"YES"))</f>
        <v xml:space="preserve"> </v>
      </c>
      <c r="L1483" s="272" t="b">
        <f>OR('28 Populations and thresholds'!$J$95="CR",'28 Populations and thresholds'!$J$95="EN",'28 Populations and thresholds'!$J$95="VU")</f>
        <v>0</v>
      </c>
      <c r="M1483" s="273">
        <f>D1483/'28 Populations and thresholds'!$H$95</f>
        <v>3.3333333333333333E-2</v>
      </c>
      <c r="N1483" s="263" t="str">
        <f t="shared" si="94"/>
        <v xml:space="preserve"> </v>
      </c>
      <c r="O1483" s="269"/>
      <c r="P1483" s="263" t="str">
        <f t="shared" si="95"/>
        <v xml:space="preserve"> </v>
      </c>
    </row>
    <row r="1484" spans="1:21" x14ac:dyDescent="0.2">
      <c r="A1484" s="143" t="s">
        <v>1394</v>
      </c>
      <c r="B1484" s="40" t="s">
        <v>1099</v>
      </c>
      <c r="C1484" s="4" t="s">
        <v>3763</v>
      </c>
      <c r="D1484" s="41">
        <v>203</v>
      </c>
      <c r="E1484" s="46">
        <v>32396</v>
      </c>
      <c r="F1484" s="263" t="str">
        <f t="shared" si="92"/>
        <v xml:space="preserve"> </v>
      </c>
      <c r="G1484" s="143" t="s">
        <v>21</v>
      </c>
      <c r="H1484" s="143" t="s">
        <v>256</v>
      </c>
      <c r="I1484" s="263" t="str">
        <f t="shared" si="93"/>
        <v xml:space="preserve"> </v>
      </c>
      <c r="J1484" s="38" t="str">
        <f>IF(D1484&gt;=('28 Populations and thresholds'!$I$191),"YES"," ")</f>
        <v xml:space="preserve"> </v>
      </c>
      <c r="K1484" s="38" t="str">
        <f>IF(J1484="YES"," ",IF(D1484&gt;=('28 Populations and thresholds'!$I$191)*0.25,"YES"))</f>
        <v>YES</v>
      </c>
      <c r="L1484" s="38" t="b">
        <f>OR('28 Populations and thresholds'!$J$191="CR",'28 Populations and thresholds'!$J$191="EN",'28 Populations and thresholds'!$J$191="VU")</f>
        <v>0</v>
      </c>
      <c r="M1484" s="75">
        <f>D1484/'28 Populations and thresholds'!$H$191</f>
        <v>4.0600000000000002E-3</v>
      </c>
      <c r="N1484" s="263" t="str">
        <f t="shared" si="94"/>
        <v xml:space="preserve"> </v>
      </c>
      <c r="P1484" s="263" t="str">
        <f t="shared" si="95"/>
        <v xml:space="preserve"> </v>
      </c>
    </row>
    <row r="1485" spans="1:21" x14ac:dyDescent="0.2">
      <c r="A1485" s="267" t="s">
        <v>1394</v>
      </c>
      <c r="B1485" s="268" t="s">
        <v>1036</v>
      </c>
      <c r="C1485" s="269" t="s">
        <v>3748</v>
      </c>
      <c r="D1485" s="270">
        <v>103</v>
      </c>
      <c r="E1485" s="271">
        <v>36053</v>
      </c>
      <c r="F1485" s="263" t="str">
        <f t="shared" si="92"/>
        <v xml:space="preserve"> </v>
      </c>
      <c r="G1485" s="267" t="s">
        <v>21</v>
      </c>
      <c r="H1485" s="267" t="s">
        <v>433</v>
      </c>
      <c r="I1485" s="263" t="str">
        <f t="shared" si="93"/>
        <v xml:space="preserve"> </v>
      </c>
      <c r="J1485" s="272" t="str">
        <f>IF(D1485&gt;=('28 Populations and thresholds'!$I$156),"YES"," ")</f>
        <v xml:space="preserve"> </v>
      </c>
      <c r="K1485" s="272" t="str">
        <f>IF(J1485="YES"," ",IF(D1485&gt;=('28 Populations and thresholds'!$I$156)*0.25,"YES"))</f>
        <v>YES</v>
      </c>
      <c r="L1485" s="272" t="b">
        <f>OR('28 Populations and thresholds'!$J$156="CR",'28 Populations and thresholds'!$J$156="EN",'28 Populations and thresholds'!$J$156="VU")</f>
        <v>0</v>
      </c>
      <c r="M1485" s="273">
        <f>D1485/'28 Populations and thresholds'!$H$156</f>
        <v>4.1200000000000004E-3</v>
      </c>
      <c r="N1485" s="263" t="str">
        <f t="shared" si="94"/>
        <v xml:space="preserve"> </v>
      </c>
      <c r="O1485" s="269"/>
      <c r="P1485" s="263" t="str">
        <f t="shared" si="95"/>
        <v xml:space="preserve"> </v>
      </c>
    </row>
    <row r="1486" spans="1:21" x14ac:dyDescent="0.2">
      <c r="A1486" s="267" t="s">
        <v>1394</v>
      </c>
      <c r="B1486" s="268" t="s">
        <v>1036</v>
      </c>
      <c r="C1486" s="280" t="s">
        <v>3758</v>
      </c>
      <c r="D1486" s="270">
        <v>326</v>
      </c>
      <c r="E1486" s="271">
        <v>35914</v>
      </c>
      <c r="F1486" s="263" t="str">
        <f t="shared" si="92"/>
        <v xml:space="preserve"> </v>
      </c>
      <c r="G1486" s="267" t="s">
        <v>21</v>
      </c>
      <c r="H1486" s="267" t="s">
        <v>439</v>
      </c>
      <c r="I1486" s="263" t="str">
        <f t="shared" si="93"/>
        <v xml:space="preserve"> </v>
      </c>
      <c r="J1486" s="272" t="str">
        <f>IF(D1486&gt;=('28 Populations and thresholds'!$I$179),"YES"," ")</f>
        <v xml:space="preserve"> </v>
      </c>
      <c r="K1486" s="272" t="str">
        <f>IF(J1486="YES"," ",IF(D1486&gt;=('28 Populations and thresholds'!$I$179)*0.25,"YES"))</f>
        <v>YES</v>
      </c>
      <c r="L1486" s="272" t="b">
        <f>OR('28 Populations and thresholds'!$J$179="CR",'28 Populations and thresholds'!$J$179="EN",'28 Populations and thresholds'!$J$179="VU")</f>
        <v>0</v>
      </c>
      <c r="M1486" s="273">
        <f>D1486/'28 Populations and thresholds'!$H$179</f>
        <v>5.9272727272727272E-3</v>
      </c>
      <c r="N1486" s="263" t="str">
        <f t="shared" si="94"/>
        <v xml:space="preserve"> </v>
      </c>
      <c r="O1486" s="269"/>
      <c r="P1486" s="263" t="str">
        <f t="shared" si="95"/>
        <v xml:space="preserve"> </v>
      </c>
    </row>
    <row r="1487" spans="1:21" x14ac:dyDescent="0.2">
      <c r="A1487" s="12" t="s">
        <v>1394</v>
      </c>
      <c r="B1487" s="9" t="s">
        <v>1698</v>
      </c>
      <c r="C1487" s="4" t="s">
        <v>1696</v>
      </c>
      <c r="D1487" s="5">
        <v>27</v>
      </c>
      <c r="E1487" s="1" t="s">
        <v>1598</v>
      </c>
      <c r="F1487" s="263" t="str">
        <f t="shared" si="92"/>
        <v xml:space="preserve"> </v>
      </c>
      <c r="G1487" s="13" t="s">
        <v>139</v>
      </c>
      <c r="I1487" s="263" t="str">
        <f t="shared" si="93"/>
        <v xml:space="preserve"> </v>
      </c>
      <c r="J1487" s="38" t="str">
        <f>IF(D1487&gt;=('28 Populations and thresholds'!$I$51),"YES"," ")</f>
        <v>YES</v>
      </c>
      <c r="K1487" s="38"/>
      <c r="L1487" s="38" t="b">
        <f>OR('28 Populations and thresholds'!$J$51="CR",'28 Populations and thresholds'!$J$51="EN",'28 Populations and thresholds'!$J$51="VU")</f>
        <v>1</v>
      </c>
      <c r="M1487" s="75">
        <f>D1487/'28 Populations and thresholds'!$H$51</f>
        <v>0.01</v>
      </c>
      <c r="N1487" s="263" t="str">
        <f t="shared" si="94"/>
        <v xml:space="preserve"> </v>
      </c>
      <c r="P1487" s="263" t="str">
        <f t="shared" si="95"/>
        <v xml:space="preserve"> </v>
      </c>
    </row>
    <row r="1488" spans="1:21" x14ac:dyDescent="0.2">
      <c r="A1488" s="12" t="s">
        <v>1394</v>
      </c>
      <c r="B1488" s="9" t="s">
        <v>1698</v>
      </c>
      <c r="C1488" s="4" t="s">
        <v>1732</v>
      </c>
      <c r="D1488" s="5">
        <v>151</v>
      </c>
      <c r="E1488" s="1" t="s">
        <v>207</v>
      </c>
      <c r="F1488" s="263" t="str">
        <f t="shared" si="92"/>
        <v xml:space="preserve"> </v>
      </c>
      <c r="G1488" s="13" t="s">
        <v>139</v>
      </c>
      <c r="I1488" s="263" t="str">
        <f t="shared" si="93"/>
        <v xml:space="preserve"> </v>
      </c>
      <c r="J1488" s="38" t="str">
        <f>IF(D1488&gt;=('28 Populations and thresholds'!$I$221),"YES"," ")</f>
        <v>YES</v>
      </c>
      <c r="K1488" s="38" t="str">
        <f>IF(J1488="YES"," ",IF(D1488&gt;=('28 Populations and thresholds'!$I$221)*0.25,"YES"))</f>
        <v xml:space="preserve"> </v>
      </c>
      <c r="L1488" s="38" t="b">
        <f>OR('28 Populations and thresholds'!$J$221="CR",'28 Populations and thresholds'!$J$221="EN",'28 Populations and thresholds'!$J$221="VU")</f>
        <v>1</v>
      </c>
      <c r="M1488" s="75">
        <f>D1488/'28 Populations and thresholds'!$H$221</f>
        <v>1.5729166666666666E-2</v>
      </c>
      <c r="N1488" s="263" t="str">
        <f t="shared" si="94"/>
        <v xml:space="preserve"> </v>
      </c>
      <c r="P1488" s="263" t="str">
        <f t="shared" si="95"/>
        <v xml:space="preserve"> </v>
      </c>
    </row>
    <row r="1489" spans="1:21" x14ac:dyDescent="0.2">
      <c r="A1489" s="275" t="s">
        <v>1394</v>
      </c>
      <c r="B1489" s="269" t="s">
        <v>3635</v>
      </c>
      <c r="C1489" s="269" t="s">
        <v>3633</v>
      </c>
      <c r="D1489" s="279">
        <v>3457</v>
      </c>
      <c r="E1489" s="274">
        <v>2005</v>
      </c>
      <c r="F1489" s="263" t="str">
        <f t="shared" si="92"/>
        <v xml:space="preserve"> </v>
      </c>
      <c r="G1489" s="275" t="s">
        <v>139</v>
      </c>
      <c r="H1489" s="275" t="s">
        <v>3388</v>
      </c>
      <c r="I1489" s="263" t="str">
        <f t="shared" si="93"/>
        <v xml:space="preserve"> </v>
      </c>
      <c r="J1489" s="272" t="str">
        <f>IF(D1489&gt;=('28 Populations and thresholds'!$I$99),"YES"," ")</f>
        <v>YES</v>
      </c>
      <c r="K1489" s="272" t="str">
        <f>IF(J1489="YES"," ",IF(D1489&gt;=('28 Populations and thresholds'!$I$99)*0.25,"YES"))</f>
        <v xml:space="preserve"> </v>
      </c>
      <c r="L1489" s="272" t="b">
        <f>OR('28 Populations and thresholds'!$J$99="CR",'28 Populations and thresholds'!$J$99="EN",'28 Populations and thresholds'!$J$99="VU")</f>
        <v>0</v>
      </c>
      <c r="M1489" s="273">
        <f>D1489/'28 Populations and thresholds'!$H$99</f>
        <v>1.1523333333333333E-2</v>
      </c>
      <c r="N1489" s="263" t="str">
        <f t="shared" si="94"/>
        <v xml:space="preserve"> </v>
      </c>
      <c r="O1489" s="269"/>
      <c r="P1489" s="263" t="str">
        <f t="shared" si="95"/>
        <v xml:space="preserve"> </v>
      </c>
    </row>
    <row r="1490" spans="1:21" x14ac:dyDescent="0.2">
      <c r="A1490" s="12" t="s">
        <v>1394</v>
      </c>
      <c r="B1490" s="4" t="s">
        <v>3533</v>
      </c>
      <c r="C1490" s="4" t="s">
        <v>3666</v>
      </c>
      <c r="D1490" s="105">
        <v>4573</v>
      </c>
      <c r="E1490" s="106">
        <v>2005</v>
      </c>
      <c r="F1490" s="263" t="str">
        <f t="shared" si="92"/>
        <v xml:space="preserve"> </v>
      </c>
      <c r="G1490" s="12" t="s">
        <v>139</v>
      </c>
      <c r="H1490" s="12" t="s">
        <v>3388</v>
      </c>
      <c r="I1490" s="263" t="str">
        <f t="shared" si="93"/>
        <v xml:space="preserve"> </v>
      </c>
      <c r="J1490" s="38" t="str">
        <f>IF(D1490&gt;=(('28 Populations and thresholds'!$I$61)+('28 Populations and thresholds'!$I$64)),"YES"," ")</f>
        <v>YES</v>
      </c>
      <c r="K1490" s="38" t="str">
        <f>IF(J1490="YES"," ",IF(D1490&gt;=(('28 Populations and thresholds'!$I$61)+('28 Populations and thresholds'!$I$64))*0.25,"YES"))</f>
        <v xml:space="preserve"> </v>
      </c>
      <c r="L1490" s="38" t="b">
        <f>OR('28 Populations and thresholds'!$J$61="CR",'28 Populations and thresholds'!$J$61="EN",'28 Populations and thresholds'!$J$61="VU")</f>
        <v>0</v>
      </c>
      <c r="M1490" s="75">
        <f>D1490/(('28 Populations and thresholds'!$H$61)+('28 Populations and thresholds'!$H$64))</f>
        <v>0.27220238095238097</v>
      </c>
      <c r="N1490" s="263" t="str">
        <f t="shared" si="94"/>
        <v xml:space="preserve"> </v>
      </c>
      <c r="O1490" s="12" t="s">
        <v>4551</v>
      </c>
      <c r="P1490" s="263" t="str">
        <f t="shared" si="95"/>
        <v xml:space="preserve"> </v>
      </c>
    </row>
    <row r="1491" spans="1:21" x14ac:dyDescent="0.2">
      <c r="A1491" s="12" t="s">
        <v>1394</v>
      </c>
      <c r="B1491" s="4" t="s">
        <v>3533</v>
      </c>
      <c r="C1491" s="4" t="s">
        <v>3528</v>
      </c>
      <c r="D1491" s="5">
        <v>4297</v>
      </c>
      <c r="E1491" s="104">
        <v>2005</v>
      </c>
      <c r="F1491" s="263" t="str">
        <f t="shared" si="92"/>
        <v xml:space="preserve"> </v>
      </c>
      <c r="G1491" s="117" t="s">
        <v>139</v>
      </c>
      <c r="H1491" s="12" t="s">
        <v>3388</v>
      </c>
      <c r="I1491" s="263" t="str">
        <f t="shared" si="93"/>
        <v xml:space="preserve"> </v>
      </c>
      <c r="J1491" s="38" t="str">
        <f>IF(D1491&gt;=('28 Populations and thresholds'!$I$59),"YES"," ")</f>
        <v>YES</v>
      </c>
      <c r="K1491" s="38" t="str">
        <f>IF(J1491="YES"," ",IF(D1491&gt;=('28 Populations and thresholds'!$I$59)*0.25,"YES"))</f>
        <v xml:space="preserve"> </v>
      </c>
      <c r="L1491" s="38" t="b">
        <f>OR('28 Populations and thresholds'!$J$59="CR",'28 Populations and thresholds'!$J$59="EN",'28 Populations and thresholds'!$J$59="VU")</f>
        <v>0</v>
      </c>
      <c r="M1491" s="75">
        <f>D1491/'28 Populations and thresholds'!$H$59</f>
        <v>3.9063636363636363E-2</v>
      </c>
      <c r="N1491" s="263" t="str">
        <f t="shared" si="94"/>
        <v xml:space="preserve"> </v>
      </c>
      <c r="O1491" s="9"/>
      <c r="P1491" s="263" t="str">
        <f t="shared" si="95"/>
        <v xml:space="preserve"> </v>
      </c>
    </row>
    <row r="1492" spans="1:21" x14ac:dyDescent="0.2">
      <c r="A1492" s="275" t="s">
        <v>1394</v>
      </c>
      <c r="B1492" s="269" t="s">
        <v>3534</v>
      </c>
      <c r="C1492" s="280" t="s">
        <v>3528</v>
      </c>
      <c r="D1492" s="279">
        <v>3778</v>
      </c>
      <c r="E1492" s="274">
        <v>2007</v>
      </c>
      <c r="F1492" s="263" t="str">
        <f t="shared" si="92"/>
        <v xml:space="preserve"> </v>
      </c>
      <c r="G1492" s="275" t="s">
        <v>139</v>
      </c>
      <c r="H1492" s="275" t="s">
        <v>3388</v>
      </c>
      <c r="I1492" s="263" t="str">
        <f t="shared" si="93"/>
        <v xml:space="preserve"> </v>
      </c>
      <c r="J1492" s="272" t="str">
        <f>IF(D1492&gt;=('28 Populations and thresholds'!$I$59),"YES"," ")</f>
        <v>YES</v>
      </c>
      <c r="K1492" s="272" t="str">
        <f>IF(J1492="YES"," ",IF(D1492&gt;=('28 Populations and thresholds'!$I$59)*0.25,"YES"))</f>
        <v xml:space="preserve"> </v>
      </c>
      <c r="L1492" s="272" t="b">
        <f>OR('28 Populations and thresholds'!$J$59="CR",'28 Populations and thresholds'!$J$59="EN",'28 Populations and thresholds'!$J$59="VU")</f>
        <v>0</v>
      </c>
      <c r="M1492" s="273">
        <f>D1492/'28 Populations and thresholds'!$H$59</f>
        <v>3.4345454545454547E-2</v>
      </c>
      <c r="N1492" s="263" t="str">
        <f t="shared" si="94"/>
        <v xml:space="preserve"> </v>
      </c>
      <c r="O1492" s="269"/>
      <c r="P1492" s="263" t="str">
        <f t="shared" si="95"/>
        <v xml:space="preserve"> </v>
      </c>
    </row>
    <row r="1493" spans="1:21" x14ac:dyDescent="0.2">
      <c r="A1493" s="143" t="s">
        <v>1394</v>
      </c>
      <c r="B1493" s="40" t="s">
        <v>1168</v>
      </c>
      <c r="C1493" s="4" t="s">
        <v>3474</v>
      </c>
      <c r="D1493" s="41">
        <v>600</v>
      </c>
      <c r="E1493" s="46">
        <v>35688</v>
      </c>
      <c r="F1493" s="263" t="str">
        <f t="shared" si="92"/>
        <v xml:space="preserve"> </v>
      </c>
      <c r="G1493" s="143" t="s">
        <v>21</v>
      </c>
      <c r="H1493" s="143" t="s">
        <v>436</v>
      </c>
      <c r="I1493" s="263" t="str">
        <f t="shared" si="93"/>
        <v xml:space="preserve"> </v>
      </c>
      <c r="J1493" s="38" t="str">
        <f>IF(D1493&gt;=('28 Populations and thresholds'!$I$198),"YES"," ")</f>
        <v>YES</v>
      </c>
      <c r="K1493" s="38" t="str">
        <f>IF(J1493="YES"," ",IF(D1493&gt;=('28 Populations and thresholds'!$I$198)*0.25,"YES"))</f>
        <v xml:space="preserve"> </v>
      </c>
      <c r="L1493" s="38" t="b">
        <f>OR('28 Populations and thresholds'!$J$198="CR",'28 Populations and thresholds'!$J$198="EN",'28 Populations and thresholds'!$J$198="VU")</f>
        <v>0</v>
      </c>
      <c r="M1493" s="75">
        <f>D1493/'28 Populations and thresholds'!$H$198</f>
        <v>2.7272727272727271E-2</v>
      </c>
      <c r="N1493" s="263" t="str">
        <f t="shared" si="94"/>
        <v xml:space="preserve"> </v>
      </c>
      <c r="O1493" s="9"/>
      <c r="P1493" s="263" t="str">
        <f t="shared" si="95"/>
        <v xml:space="preserve"> </v>
      </c>
    </row>
    <row r="1494" spans="1:21" x14ac:dyDescent="0.2">
      <c r="A1494" s="267" t="s">
        <v>1394</v>
      </c>
      <c r="B1494" s="268" t="s">
        <v>1014</v>
      </c>
      <c r="C1494" s="280" t="s">
        <v>3474</v>
      </c>
      <c r="D1494" s="270">
        <v>294</v>
      </c>
      <c r="E1494" s="271">
        <v>36053</v>
      </c>
      <c r="F1494" s="263" t="str">
        <f t="shared" si="92"/>
        <v xml:space="preserve"> </v>
      </c>
      <c r="G1494" s="267" t="s">
        <v>21</v>
      </c>
      <c r="H1494" s="267" t="s">
        <v>433</v>
      </c>
      <c r="I1494" s="263" t="str">
        <f t="shared" si="93"/>
        <v xml:space="preserve"> </v>
      </c>
      <c r="J1494" s="272" t="str">
        <f>IF(D1494&gt;=('28 Populations and thresholds'!$I$198),"YES"," ")</f>
        <v>YES</v>
      </c>
      <c r="K1494" s="272" t="str">
        <f>IF(J1494="YES"," ",IF(D1494&gt;=('28 Populations and thresholds'!$I$198)*0.25,"YES"))</f>
        <v xml:space="preserve"> </v>
      </c>
      <c r="L1494" s="272" t="b">
        <f>OR('28 Populations and thresholds'!$J$198="CR",'28 Populations and thresholds'!$J$198="EN",'28 Populations and thresholds'!$J$198="VU")</f>
        <v>0</v>
      </c>
      <c r="M1494" s="273">
        <f>D1494/'28 Populations and thresholds'!$H$198</f>
        <v>1.3363636363636364E-2</v>
      </c>
      <c r="N1494" s="263" t="str">
        <f t="shared" si="94"/>
        <v xml:space="preserve"> </v>
      </c>
      <c r="O1494" s="269"/>
      <c r="P1494" s="263" t="str">
        <f t="shared" si="95"/>
        <v xml:space="preserve"> </v>
      </c>
    </row>
    <row r="1495" spans="1:21" x14ac:dyDescent="0.2">
      <c r="A1495" s="267" t="s">
        <v>1394</v>
      </c>
      <c r="B1495" s="268" t="s">
        <v>1014</v>
      </c>
      <c r="C1495" s="280" t="s">
        <v>3758</v>
      </c>
      <c r="D1495" s="270">
        <v>4041</v>
      </c>
      <c r="E1495" s="271">
        <v>35916</v>
      </c>
      <c r="F1495" s="263" t="str">
        <f t="shared" si="92"/>
        <v xml:space="preserve"> </v>
      </c>
      <c r="G1495" s="267" t="s">
        <v>21</v>
      </c>
      <c r="H1495" s="267" t="s">
        <v>439</v>
      </c>
      <c r="I1495" s="263" t="str">
        <f t="shared" si="93"/>
        <v xml:space="preserve"> </v>
      </c>
      <c r="J1495" s="272" t="str">
        <f>IF(D1495&gt;=('28 Populations and thresholds'!$I$179),"YES"," ")</f>
        <v>YES</v>
      </c>
      <c r="K1495" s="272" t="str">
        <f>IF(J1495="YES"," ",IF(D1495&gt;=('28 Populations and thresholds'!$I$179)*0.25,"YES"))</f>
        <v xml:space="preserve"> </v>
      </c>
      <c r="L1495" s="272" t="b">
        <f>OR('28 Populations and thresholds'!$J$179="CR",'28 Populations and thresholds'!$J$179="EN",'28 Populations and thresholds'!$J$179="VU")</f>
        <v>0</v>
      </c>
      <c r="M1495" s="273">
        <f>D1495/'28 Populations and thresholds'!$H$179</f>
        <v>7.3472727272727273E-2</v>
      </c>
      <c r="N1495" s="263" t="str">
        <f t="shared" si="94"/>
        <v xml:space="preserve"> </v>
      </c>
      <c r="O1495" s="269"/>
      <c r="P1495" s="263" t="str">
        <f t="shared" si="95"/>
        <v xml:space="preserve"> </v>
      </c>
    </row>
    <row r="1496" spans="1:21" x14ac:dyDescent="0.2">
      <c r="A1496" s="143" t="s">
        <v>1394</v>
      </c>
      <c r="B1496" s="40" t="s">
        <v>1130</v>
      </c>
      <c r="C1496" s="4" t="s">
        <v>3765</v>
      </c>
      <c r="D1496" s="41">
        <v>125</v>
      </c>
      <c r="E1496" s="46">
        <v>36647</v>
      </c>
      <c r="F1496" s="263" t="str">
        <f t="shared" si="92"/>
        <v xml:space="preserve"> </v>
      </c>
      <c r="G1496" s="143" t="s">
        <v>21</v>
      </c>
      <c r="H1496" s="143" t="s">
        <v>897</v>
      </c>
      <c r="I1496" s="263" t="str">
        <f t="shared" si="93"/>
        <v xml:space="preserve"> </v>
      </c>
      <c r="J1496" s="38" t="str">
        <f>IF(D1496&gt;=('28 Populations and thresholds'!$I$193),"YES"," ")</f>
        <v xml:space="preserve"> </v>
      </c>
      <c r="K1496" s="38" t="str">
        <f>IF(J1496="YES"," ",IF(D1496&gt;=('28 Populations and thresholds'!$I$193)*0.25,"YES"))</f>
        <v>YES</v>
      </c>
      <c r="L1496" s="38" t="b">
        <f>OR('28 Populations and thresholds'!$J$193="CR",'28 Populations and thresholds'!$J$193="EN",'28 Populations and thresholds'!$J$193="VU")</f>
        <v>0</v>
      </c>
      <c r="M1496" s="75">
        <f>D1496/'28 Populations and thresholds'!$H$193</f>
        <v>2.840909090909091E-3</v>
      </c>
      <c r="N1496" s="263" t="str">
        <f t="shared" si="94"/>
        <v xml:space="preserve"> </v>
      </c>
      <c r="O1496" s="9"/>
      <c r="P1496" s="263" t="str">
        <f t="shared" si="95"/>
        <v xml:space="preserve"> </v>
      </c>
    </row>
    <row r="1497" spans="1:21" x14ac:dyDescent="0.2">
      <c r="A1497" s="143" t="s">
        <v>1394</v>
      </c>
      <c r="B1497" s="40" t="s">
        <v>1130</v>
      </c>
      <c r="C1497" s="4" t="s">
        <v>3766</v>
      </c>
      <c r="D1497" s="41">
        <v>178</v>
      </c>
      <c r="E1497" s="46">
        <v>35916</v>
      </c>
      <c r="F1497" s="263" t="str">
        <f t="shared" si="92"/>
        <v xml:space="preserve"> </v>
      </c>
      <c r="G1497" s="143" t="s">
        <v>21</v>
      </c>
      <c r="H1497" s="143" t="s">
        <v>439</v>
      </c>
      <c r="I1497" s="263" t="str">
        <f t="shared" si="93"/>
        <v xml:space="preserve"> </v>
      </c>
      <c r="J1497" s="38" t="str">
        <f>IF(D1497&gt;=('28 Populations and thresholds'!$I$194),"YES"," ")</f>
        <v xml:space="preserve"> </v>
      </c>
      <c r="K1497" s="38" t="str">
        <f>IF(J1497="YES"," ",IF(D1497&gt;=('28 Populations and thresholds'!$I$194)*0.25,"YES"))</f>
        <v>YES</v>
      </c>
      <c r="L1497" s="38" t="b">
        <f>OR('28 Populations and thresholds'!$J$194="CR",'28 Populations and thresholds'!$J$194="EN",'28 Populations and thresholds'!$J$194="VU")</f>
        <v>0</v>
      </c>
      <c r="M1497" s="75">
        <f>D1497/'28 Populations and thresholds'!$H$194</f>
        <v>6.2456140350877192E-3</v>
      </c>
      <c r="N1497" s="263" t="str">
        <f t="shared" si="94"/>
        <v xml:space="preserve"> </v>
      </c>
      <c r="O1497" s="9"/>
      <c r="P1497" s="263" t="str">
        <f t="shared" si="95"/>
        <v xml:space="preserve"> </v>
      </c>
    </row>
    <row r="1498" spans="1:21" x14ac:dyDescent="0.2">
      <c r="A1498" s="275" t="s">
        <v>1394</v>
      </c>
      <c r="B1498" s="269" t="s">
        <v>1608</v>
      </c>
      <c r="C1498" s="269" t="s">
        <v>1696</v>
      </c>
      <c r="D1498" s="279">
        <v>43</v>
      </c>
      <c r="E1498" s="284" t="s">
        <v>156</v>
      </c>
      <c r="F1498" s="263" t="str">
        <f t="shared" si="92"/>
        <v xml:space="preserve"> </v>
      </c>
      <c r="G1498" s="275" t="s">
        <v>139</v>
      </c>
      <c r="H1498" s="275"/>
      <c r="I1498" s="263" t="str">
        <f t="shared" si="93"/>
        <v xml:space="preserve"> </v>
      </c>
      <c r="J1498" s="272" t="str">
        <f>IF(D1498&gt;=('28 Populations and thresholds'!$I$51),"YES"," ")</f>
        <v>YES</v>
      </c>
      <c r="K1498" s="272"/>
      <c r="L1498" s="272" t="b">
        <f>OR('28 Populations and thresholds'!$J$51="CR",'28 Populations and thresholds'!$J$51="EN",'28 Populations and thresholds'!$J$51="VU")</f>
        <v>1</v>
      </c>
      <c r="M1498" s="273">
        <f>D1498/'28 Populations and thresholds'!$H$51</f>
        <v>1.5925925925925927E-2</v>
      </c>
      <c r="N1498" s="263" t="str">
        <f t="shared" si="94"/>
        <v xml:space="preserve"> </v>
      </c>
      <c r="O1498" s="275"/>
      <c r="P1498" s="263" t="str">
        <f t="shared" si="95"/>
        <v xml:space="preserve"> </v>
      </c>
    </row>
    <row r="1499" spans="1:21" x14ac:dyDescent="0.2">
      <c r="A1499" s="275" t="s">
        <v>1394</v>
      </c>
      <c r="B1499" s="269" t="s">
        <v>1608</v>
      </c>
      <c r="C1499" s="269" t="s">
        <v>1607</v>
      </c>
      <c r="D1499" s="279">
        <v>692</v>
      </c>
      <c r="E1499" s="284" t="s">
        <v>251</v>
      </c>
      <c r="F1499" s="263" t="str">
        <f t="shared" si="92"/>
        <v xml:space="preserve"> </v>
      </c>
      <c r="G1499" s="275" t="s">
        <v>139</v>
      </c>
      <c r="H1499" s="275"/>
      <c r="I1499" s="263" t="str">
        <f t="shared" si="93"/>
        <v xml:space="preserve"> </v>
      </c>
      <c r="J1499" s="272" t="str">
        <f>IF(D1499&gt;=('28 Populations and thresholds'!$I$6),"YES"," ")</f>
        <v>YES</v>
      </c>
      <c r="K1499" s="272" t="str">
        <f>IF(J1499="YES"," ",IF(D1499&gt;=('28 Populations and thresholds'!$I$6)*0.25,"YES"))</f>
        <v xml:space="preserve"> </v>
      </c>
      <c r="L1499" s="272" t="b">
        <f>OR('28 Populations and thresholds'!$J$6="CR",'28 Populations and thresholds'!$J$6="EN",'28 Populations and thresholds'!$J$6="VU")</f>
        <v>0</v>
      </c>
      <c r="M1499" s="273">
        <f>D1499/'28 Populations and thresholds'!$H$6</f>
        <v>1.384E-2</v>
      </c>
      <c r="N1499" s="263" t="str">
        <f t="shared" si="94"/>
        <v xml:space="preserve"> </v>
      </c>
      <c r="O1499" s="275"/>
      <c r="P1499" s="263" t="str">
        <f t="shared" si="95"/>
        <v xml:space="preserve"> </v>
      </c>
    </row>
    <row r="1500" spans="1:21" x14ac:dyDescent="0.2">
      <c r="A1500" s="275" t="s">
        <v>1394</v>
      </c>
      <c r="B1500" s="269" t="s">
        <v>1608</v>
      </c>
      <c r="C1500" s="269" t="s">
        <v>3607</v>
      </c>
      <c r="D1500" s="279">
        <v>2653</v>
      </c>
      <c r="E1500" s="274">
        <v>2004</v>
      </c>
      <c r="F1500" s="263" t="str">
        <f t="shared" si="92"/>
        <v xml:space="preserve"> </v>
      </c>
      <c r="G1500" s="275" t="s">
        <v>139</v>
      </c>
      <c r="H1500" s="275" t="s">
        <v>3388</v>
      </c>
      <c r="I1500" s="263" t="str">
        <f t="shared" si="93"/>
        <v xml:space="preserve"> </v>
      </c>
      <c r="J1500" s="272" t="str">
        <f>IF(D1500&gt;=('28 Populations and thresholds'!$I$92),"YES"," ")</f>
        <v>YES</v>
      </c>
      <c r="K1500" s="272" t="str">
        <f>IF(J1500="YES"," ",IF(D1500&gt;=('28 Populations and thresholds'!$I$92)*0.25,"YES"))</f>
        <v xml:space="preserve"> </v>
      </c>
      <c r="L1500" s="272" t="b">
        <f>OR('28 Populations and thresholds'!$J$92="CR",'28 Populations and thresholds'!$J$92="EN",'28 Populations and thresholds'!$J$92="VU")</f>
        <v>0</v>
      </c>
      <c r="M1500" s="273">
        <f>D1500/'28 Populations and thresholds'!$H$92</f>
        <v>8.8433333333333333E-3</v>
      </c>
      <c r="N1500" s="263" t="str">
        <f t="shared" si="94"/>
        <v xml:space="preserve"> </v>
      </c>
      <c r="O1500" s="269"/>
      <c r="P1500" s="263" t="str">
        <f t="shared" si="95"/>
        <v xml:space="preserve"> </v>
      </c>
    </row>
    <row r="1501" spans="1:21" x14ac:dyDescent="0.2">
      <c r="A1501" s="143" t="s">
        <v>1394</v>
      </c>
      <c r="B1501" s="56" t="s">
        <v>2158</v>
      </c>
      <c r="C1501" s="4" t="s">
        <v>3745</v>
      </c>
      <c r="D1501" s="41">
        <v>1151</v>
      </c>
      <c r="E1501" s="46">
        <v>35916</v>
      </c>
      <c r="F1501" s="263" t="str">
        <f t="shared" si="92"/>
        <v xml:space="preserve"> </v>
      </c>
      <c r="G1501" s="143" t="s">
        <v>21</v>
      </c>
      <c r="H1501" s="143" t="s">
        <v>439</v>
      </c>
      <c r="I1501" s="263" t="str">
        <f t="shared" si="93"/>
        <v xml:space="preserve"> </v>
      </c>
      <c r="J1501" s="38" t="str">
        <f>IF(D1501&gt;=('28 Populations and thresholds'!$I$152),"YES"," ")</f>
        <v>YES</v>
      </c>
      <c r="K1501" s="38" t="str">
        <f>IF(J1501="YES"," ",IF(D1501&gt;=('28 Populations and thresholds'!$I$152)*0.25,"YES"))</f>
        <v xml:space="preserve"> </v>
      </c>
      <c r="L1501" s="38" t="b">
        <f>OR('28 Populations and thresholds'!$J$152="CR",'28 Populations and thresholds'!$J$152="EN",'28 Populations and thresholds'!$J$152="VU")</f>
        <v>0</v>
      </c>
      <c r="M1501" s="75">
        <f>D1501/'28 Populations and thresholds'!$H$152</f>
        <v>1.1509999999999999E-2</v>
      </c>
      <c r="N1501" s="263" t="str">
        <f t="shared" si="94"/>
        <v xml:space="preserve"> </v>
      </c>
      <c r="P1501" s="263" t="str">
        <f t="shared" si="95"/>
        <v xml:space="preserve"> </v>
      </c>
      <c r="Q1501" s="4"/>
      <c r="R1501" s="4"/>
      <c r="S1501" s="4"/>
      <c r="T1501" s="4"/>
      <c r="U1501" s="4"/>
    </row>
    <row r="1502" spans="1:21" x14ac:dyDescent="0.2">
      <c r="A1502" s="143" t="s">
        <v>1394</v>
      </c>
      <c r="B1502" s="56" t="s">
        <v>2158</v>
      </c>
      <c r="C1502" s="4" t="s">
        <v>3766</v>
      </c>
      <c r="D1502" s="41">
        <v>542</v>
      </c>
      <c r="E1502" s="46">
        <v>35916</v>
      </c>
      <c r="F1502" s="263" t="str">
        <f t="shared" si="92"/>
        <v xml:space="preserve"> </v>
      </c>
      <c r="G1502" s="143" t="s">
        <v>21</v>
      </c>
      <c r="H1502" s="143" t="s">
        <v>439</v>
      </c>
      <c r="I1502" s="263" t="str">
        <f t="shared" si="93"/>
        <v xml:space="preserve"> </v>
      </c>
      <c r="J1502" s="38" t="str">
        <f>IF(D1502&gt;=('28 Populations and thresholds'!$I$194),"YES"," ")</f>
        <v>YES</v>
      </c>
      <c r="K1502" s="38" t="str">
        <f>IF(J1502="YES"," ",IF(D1502&gt;=('28 Populations and thresholds'!$I$194)*0.25,"YES"))</f>
        <v xml:space="preserve"> </v>
      </c>
      <c r="L1502" s="38" t="b">
        <f>OR('28 Populations and thresholds'!$J$194="CR",'28 Populations and thresholds'!$J$194="EN",'28 Populations and thresholds'!$J$194="VU")</f>
        <v>0</v>
      </c>
      <c r="M1502" s="75">
        <f>D1502/'28 Populations and thresholds'!$H$194</f>
        <v>1.9017543859649124E-2</v>
      </c>
      <c r="N1502" s="263" t="str">
        <f t="shared" si="94"/>
        <v xml:space="preserve"> </v>
      </c>
      <c r="O1502" s="9"/>
      <c r="P1502" s="263" t="str">
        <f t="shared" si="95"/>
        <v xml:space="preserve"> </v>
      </c>
    </row>
    <row r="1503" spans="1:21" x14ac:dyDescent="0.2">
      <c r="A1503" s="275" t="s">
        <v>1394</v>
      </c>
      <c r="B1503" s="268" t="s">
        <v>4655</v>
      </c>
      <c r="C1503" s="269" t="s">
        <v>3470</v>
      </c>
      <c r="D1503" s="270">
        <v>120</v>
      </c>
      <c r="E1503" s="271">
        <v>35319</v>
      </c>
      <c r="F1503" s="263" t="str">
        <f t="shared" si="92"/>
        <v xml:space="preserve"> </v>
      </c>
      <c r="G1503" s="267" t="s">
        <v>21</v>
      </c>
      <c r="H1503" s="267" t="s">
        <v>256</v>
      </c>
      <c r="I1503" s="263" t="str">
        <f t="shared" si="93"/>
        <v xml:space="preserve"> </v>
      </c>
      <c r="J1503" s="272" t="str">
        <f>IF(D1503&gt;=('28 Populations and thresholds'!$I$181),"YES"," ")</f>
        <v xml:space="preserve"> </v>
      </c>
      <c r="K1503" s="272" t="str">
        <f>IF(J1503="YES"," ",IF(D1503&gt;=('28 Populations and thresholds'!$I$181)*0.25,"YES"))</f>
        <v>YES</v>
      </c>
      <c r="L1503" s="272" t="b">
        <f>OR('28 Populations and thresholds'!$J$181="CR",'28 Populations and thresholds'!$J$181="EN",'28 Populations and thresholds'!$J$181="VU")</f>
        <v>1</v>
      </c>
      <c r="M1503" s="273">
        <f>D1503/'28 Populations and thresholds'!$H$181</f>
        <v>3.7499999999999999E-3</v>
      </c>
      <c r="N1503" s="263" t="str">
        <f t="shared" si="94"/>
        <v xml:space="preserve"> </v>
      </c>
      <c r="O1503" s="269"/>
      <c r="P1503" s="263" t="str">
        <f t="shared" si="95"/>
        <v xml:space="preserve"> </v>
      </c>
    </row>
    <row r="1504" spans="1:21" x14ac:dyDescent="0.2">
      <c r="A1504" s="267" t="s">
        <v>1394</v>
      </c>
      <c r="B1504" s="268" t="s">
        <v>4655</v>
      </c>
      <c r="C1504" s="269" t="s">
        <v>3633</v>
      </c>
      <c r="D1504" s="270">
        <v>18250</v>
      </c>
      <c r="E1504" s="294" t="s">
        <v>1344</v>
      </c>
      <c r="F1504" s="263" t="str">
        <f t="shared" si="92"/>
        <v xml:space="preserve"> </v>
      </c>
      <c r="G1504" s="267" t="s">
        <v>15</v>
      </c>
      <c r="H1504" s="267" t="s">
        <v>1395</v>
      </c>
      <c r="I1504" s="263" t="str">
        <f t="shared" si="93"/>
        <v xml:space="preserve"> </v>
      </c>
      <c r="J1504" s="272" t="str">
        <f>IF(D1504&gt;=('28 Populations and thresholds'!$I$99),"YES"," ")</f>
        <v>YES</v>
      </c>
      <c r="K1504" s="272" t="str">
        <f>IF(J1504="YES"," ",IF(D1504&gt;=('28 Populations and thresholds'!$I$99)*0.25,"YES"))</f>
        <v xml:space="preserve"> </v>
      </c>
      <c r="L1504" s="272" t="b">
        <f>OR('28 Populations and thresholds'!$J$99="CR",'28 Populations and thresholds'!$J$99="EN",'28 Populations and thresholds'!$J$99="VU")</f>
        <v>0</v>
      </c>
      <c r="M1504" s="273">
        <f>D1504/'28 Populations and thresholds'!$H$99</f>
        <v>6.0833333333333336E-2</v>
      </c>
      <c r="N1504" s="263" t="str">
        <f t="shared" si="94"/>
        <v xml:space="preserve"> </v>
      </c>
      <c r="O1504" s="269"/>
      <c r="P1504" s="263" t="str">
        <f t="shared" si="95"/>
        <v xml:space="preserve"> </v>
      </c>
    </row>
    <row r="1505" spans="1:21" x14ac:dyDescent="0.2">
      <c r="A1505" s="267" t="s">
        <v>1394</v>
      </c>
      <c r="B1505" s="268" t="s">
        <v>4655</v>
      </c>
      <c r="C1505" s="269" t="s">
        <v>3451</v>
      </c>
      <c r="D1505" s="270">
        <v>1130</v>
      </c>
      <c r="E1505" s="271">
        <v>35319</v>
      </c>
      <c r="F1505" s="263" t="str">
        <f t="shared" si="92"/>
        <v xml:space="preserve"> </v>
      </c>
      <c r="G1505" s="267" t="s">
        <v>21</v>
      </c>
      <c r="H1505" s="267" t="s">
        <v>256</v>
      </c>
      <c r="I1505" s="263" t="str">
        <f t="shared" si="93"/>
        <v xml:space="preserve"> </v>
      </c>
      <c r="J1505" s="272" t="str">
        <f>IF(D1505&gt;=('28 Populations and thresholds'!$I$154),"YES"," ")</f>
        <v>YES</v>
      </c>
      <c r="K1505" s="272" t="str">
        <f>IF(J1505="YES"," ",IF(D1505&gt;=('28 Populations and thresholds'!$I$154)*0.25,"YES"))</f>
        <v xml:space="preserve"> </v>
      </c>
      <c r="L1505" s="272" t="b">
        <f>OR('28 Populations and thresholds'!$J$154="CR",'28 Populations and thresholds'!$J$154="EN",'28 Populations and thresholds'!$J$154="VU")</f>
        <v>0</v>
      </c>
      <c r="M1505" s="273">
        <f>D1505/'28 Populations and thresholds'!$H$154</f>
        <v>1.0865384615384615E-2</v>
      </c>
      <c r="N1505" s="263" t="str">
        <f t="shared" si="94"/>
        <v xml:space="preserve"> </v>
      </c>
      <c r="O1505" s="269"/>
      <c r="P1505" s="263" t="str">
        <f t="shared" si="95"/>
        <v xml:space="preserve"> </v>
      </c>
    </row>
    <row r="1506" spans="1:21" x14ac:dyDescent="0.2">
      <c r="A1506" s="275" t="s">
        <v>1394</v>
      </c>
      <c r="B1506" s="268" t="s">
        <v>4655</v>
      </c>
      <c r="C1506" s="269" t="s">
        <v>1732</v>
      </c>
      <c r="D1506" s="279">
        <v>291</v>
      </c>
      <c r="E1506" s="281">
        <v>35065</v>
      </c>
      <c r="F1506" s="263" t="str">
        <f t="shared" si="92"/>
        <v xml:space="preserve"> </v>
      </c>
      <c r="G1506" s="275" t="s">
        <v>4019</v>
      </c>
      <c r="H1506" s="275"/>
      <c r="I1506" s="263" t="str">
        <f t="shared" si="93"/>
        <v xml:space="preserve"> </v>
      </c>
      <c r="J1506" s="272" t="str">
        <f>IF(D1506&gt;=('28 Populations and thresholds'!$I$221),"YES"," ")</f>
        <v>YES</v>
      </c>
      <c r="K1506" s="272" t="str">
        <f>IF(J1506="YES"," ",IF(D1506&gt;=('28 Populations and thresholds'!$I$221)*0.25,"YES"))</f>
        <v xml:space="preserve"> </v>
      </c>
      <c r="L1506" s="272" t="b">
        <f>OR('28 Populations and thresholds'!$J$221="CR",'28 Populations and thresholds'!$J$221="EN",'28 Populations and thresholds'!$J$221="VU")</f>
        <v>1</v>
      </c>
      <c r="M1506" s="273">
        <f>D1506/'28 Populations and thresholds'!$H$221</f>
        <v>3.0312499999999999E-2</v>
      </c>
      <c r="N1506" s="263" t="str">
        <f t="shared" si="94"/>
        <v xml:space="preserve"> </v>
      </c>
      <c r="O1506" s="275"/>
      <c r="P1506" s="263" t="str">
        <f t="shared" si="95"/>
        <v xml:space="preserve"> </v>
      </c>
    </row>
    <row r="1507" spans="1:21" x14ac:dyDescent="0.2">
      <c r="A1507" s="267" t="s">
        <v>1394</v>
      </c>
      <c r="B1507" s="268" t="s">
        <v>4655</v>
      </c>
      <c r="C1507" s="280" t="s">
        <v>3484</v>
      </c>
      <c r="D1507" s="270">
        <v>41</v>
      </c>
      <c r="E1507" s="276"/>
      <c r="F1507" s="263" t="str">
        <f t="shared" si="92"/>
        <v xml:space="preserve"> </v>
      </c>
      <c r="G1507" s="267" t="s">
        <v>21</v>
      </c>
      <c r="H1507" s="267" t="s">
        <v>810</v>
      </c>
      <c r="I1507" s="263" t="str">
        <f t="shared" si="93"/>
        <v xml:space="preserve"> </v>
      </c>
      <c r="J1507" s="272" t="str">
        <f>IF(D1507&gt;=('28 Populations and thresholds'!$I$209),"YES"," ")</f>
        <v>YES</v>
      </c>
      <c r="K1507" s="272" t="str">
        <f>IF(J1507="YES"," ",IF(D1507&gt;=('28 Populations and thresholds'!$I$209)*0.25,"YES"))</f>
        <v xml:space="preserve"> </v>
      </c>
      <c r="L1507" s="272" t="b">
        <f>OR('28 Populations and thresholds'!$J$209="CR",'28 Populations and thresholds'!$J$209="EN",'28 Populations and thresholds'!$J$209="VU")</f>
        <v>1</v>
      </c>
      <c r="M1507" s="273">
        <f>D1507/'28 Populations and thresholds'!$H$209</f>
        <v>8.5416666666666669E-2</v>
      </c>
      <c r="N1507" s="263" t="str">
        <f t="shared" si="94"/>
        <v xml:space="preserve"> </v>
      </c>
      <c r="O1507" s="275"/>
      <c r="P1507" s="263" t="str">
        <f t="shared" si="95"/>
        <v xml:space="preserve"> </v>
      </c>
      <c r="Q1507" s="4"/>
      <c r="R1507" s="4"/>
      <c r="S1507" s="4"/>
      <c r="T1507" s="4"/>
      <c r="U1507" s="4"/>
    </row>
    <row r="1508" spans="1:21" x14ac:dyDescent="0.2">
      <c r="A1508" s="267" t="s">
        <v>1394</v>
      </c>
      <c r="B1508" s="268" t="s">
        <v>4655</v>
      </c>
      <c r="C1508" s="269" t="s">
        <v>3763</v>
      </c>
      <c r="D1508" s="270">
        <v>911</v>
      </c>
      <c r="E1508" s="271">
        <v>35287</v>
      </c>
      <c r="F1508" s="263" t="str">
        <f t="shared" si="92"/>
        <v xml:space="preserve"> </v>
      </c>
      <c r="G1508" s="267" t="s">
        <v>21</v>
      </c>
      <c r="H1508" s="267" t="s">
        <v>256</v>
      </c>
      <c r="I1508" s="263" t="str">
        <f t="shared" si="93"/>
        <v xml:space="preserve"> </v>
      </c>
      <c r="J1508" s="272" t="str">
        <f>IF(D1508&gt;=('28 Populations and thresholds'!$I$191),"YES"," ")</f>
        <v>YES</v>
      </c>
      <c r="K1508" s="272" t="str">
        <f>IF(J1508="YES"," ",IF(D1508&gt;=('28 Populations and thresholds'!$I$191)*0.25,"YES"))</f>
        <v xml:space="preserve"> </v>
      </c>
      <c r="L1508" s="272" t="b">
        <f>OR('28 Populations and thresholds'!$J$191="CR",'28 Populations and thresholds'!$J$191="EN",'28 Populations and thresholds'!$J$191="VU")</f>
        <v>0</v>
      </c>
      <c r="M1508" s="273">
        <f>D1508/'28 Populations and thresholds'!$H$191</f>
        <v>1.822E-2</v>
      </c>
      <c r="N1508" s="263" t="str">
        <f t="shared" si="94"/>
        <v xml:space="preserve"> </v>
      </c>
      <c r="O1508" s="275"/>
      <c r="P1508" s="263" t="str">
        <f t="shared" si="95"/>
        <v xml:space="preserve"> </v>
      </c>
    </row>
    <row r="1509" spans="1:21" x14ac:dyDescent="0.2">
      <c r="A1509" s="267" t="s">
        <v>1394</v>
      </c>
      <c r="B1509" s="268" t="s">
        <v>4655</v>
      </c>
      <c r="C1509" s="280" t="s">
        <v>3758</v>
      </c>
      <c r="D1509" s="270">
        <v>468</v>
      </c>
      <c r="E1509" s="271">
        <v>33372</v>
      </c>
      <c r="F1509" s="263" t="str">
        <f t="shared" si="92"/>
        <v xml:space="preserve"> </v>
      </c>
      <c r="G1509" s="267" t="s">
        <v>21</v>
      </c>
      <c r="H1509" s="267" t="s">
        <v>256</v>
      </c>
      <c r="I1509" s="263" t="str">
        <f t="shared" si="93"/>
        <v xml:space="preserve"> </v>
      </c>
      <c r="J1509" s="272" t="str">
        <f>IF(D1509&gt;=('28 Populations and thresholds'!$I$179),"YES"," ")</f>
        <v xml:space="preserve"> </v>
      </c>
      <c r="K1509" s="272" t="str">
        <f>IF(J1509="YES"," ",IF(D1509&gt;=('28 Populations and thresholds'!$I$179)*0.25,"YES"))</f>
        <v>YES</v>
      </c>
      <c r="L1509" s="272" t="b">
        <f>OR('28 Populations and thresholds'!$J$179="CR",'28 Populations and thresholds'!$J$179="EN",'28 Populations and thresholds'!$J$179="VU")</f>
        <v>0</v>
      </c>
      <c r="M1509" s="273">
        <f>D1509/'28 Populations and thresholds'!$H$179</f>
        <v>8.5090909090909089E-3</v>
      </c>
      <c r="N1509" s="263" t="str">
        <f t="shared" si="94"/>
        <v xml:space="preserve"> </v>
      </c>
      <c r="O1509" s="269"/>
      <c r="P1509" s="263" t="str">
        <f t="shared" si="95"/>
        <v xml:space="preserve"> </v>
      </c>
    </row>
    <row r="1510" spans="1:21" x14ac:dyDescent="0.2">
      <c r="A1510" s="143" t="s">
        <v>1394</v>
      </c>
      <c r="B1510" s="40" t="s">
        <v>1410</v>
      </c>
      <c r="C1510" s="4" t="s">
        <v>3633</v>
      </c>
      <c r="D1510" s="41">
        <v>5800</v>
      </c>
      <c r="E1510" s="47" t="s">
        <v>1344</v>
      </c>
      <c r="F1510" s="263" t="str">
        <f t="shared" si="92"/>
        <v xml:space="preserve"> </v>
      </c>
      <c r="G1510" s="143" t="s">
        <v>15</v>
      </c>
      <c r="H1510" s="143" t="s">
        <v>1395</v>
      </c>
      <c r="I1510" s="263" t="str">
        <f t="shared" si="93"/>
        <v xml:space="preserve"> </v>
      </c>
      <c r="J1510" s="38" t="str">
        <f>IF(D1510&gt;=('28 Populations and thresholds'!$I$99),"YES"," ")</f>
        <v>YES</v>
      </c>
      <c r="K1510" s="38" t="str">
        <f>IF(J1510="YES"," ",IF(D1510&gt;=('28 Populations and thresholds'!$I$99)*0.25,"YES"))</f>
        <v xml:space="preserve"> </v>
      </c>
      <c r="L1510" s="38" t="b">
        <f>OR('28 Populations and thresholds'!$J$99="CR",'28 Populations and thresholds'!$J$99="EN",'28 Populations and thresholds'!$J$99="VU")</f>
        <v>0</v>
      </c>
      <c r="M1510" s="75">
        <f>D1510/'28 Populations and thresholds'!$H$99</f>
        <v>1.9333333333333334E-2</v>
      </c>
      <c r="N1510" s="263" t="str">
        <f t="shared" si="94"/>
        <v xml:space="preserve"> </v>
      </c>
      <c r="O1510" s="9"/>
      <c r="P1510" s="263" t="str">
        <f t="shared" si="95"/>
        <v xml:space="preserve"> </v>
      </c>
    </row>
    <row r="1511" spans="1:21" x14ac:dyDescent="0.2">
      <c r="A1511" s="275" t="s">
        <v>1394</v>
      </c>
      <c r="B1511" s="269" t="s">
        <v>3418</v>
      </c>
      <c r="C1511" s="269" t="s">
        <v>3395</v>
      </c>
      <c r="D1511" s="279">
        <v>10468</v>
      </c>
      <c r="E1511" s="274" t="s">
        <v>3938</v>
      </c>
      <c r="F1511" s="263" t="str">
        <f t="shared" si="92"/>
        <v xml:space="preserve"> </v>
      </c>
      <c r="G1511" s="275"/>
      <c r="H1511" s="275" t="s">
        <v>4069</v>
      </c>
      <c r="I1511" s="263" t="str">
        <f t="shared" si="93"/>
        <v xml:space="preserve"> </v>
      </c>
      <c r="J1511" s="272" t="str">
        <f>IF(D1511&gt;=('28 Populations and thresholds'!$I$122),"YES"," ")</f>
        <v>YES</v>
      </c>
      <c r="K1511" s="272" t="str">
        <f>IF(J1511="YES"," ",IF(D1511&gt;=('28 Populations and thresholds'!$I$122)*0.25,"YES"))</f>
        <v xml:space="preserve"> </v>
      </c>
      <c r="L1511" s="272" t="b">
        <f>OR('28 Populations and thresholds'!$J$122="CR",'28 Populations and thresholds'!$J$122="EN",'28 Populations and thresholds'!$J$122="VU")</f>
        <v>1</v>
      </c>
      <c r="M1511" s="273">
        <f>D1511/'28 Populations and thresholds'!$H$122</f>
        <v>0.99695238095238092</v>
      </c>
      <c r="N1511" s="263" t="str">
        <f t="shared" si="94"/>
        <v xml:space="preserve"> </v>
      </c>
      <c r="O1511" s="282"/>
      <c r="P1511" s="263" t="str">
        <f t="shared" si="95"/>
        <v xml:space="preserve"> </v>
      </c>
    </row>
    <row r="1512" spans="1:21" x14ac:dyDescent="0.2">
      <c r="A1512" s="275" t="s">
        <v>1394</v>
      </c>
      <c r="B1512" s="269" t="s">
        <v>3418</v>
      </c>
      <c r="C1512" s="269" t="s">
        <v>3402</v>
      </c>
      <c r="D1512" s="279">
        <v>3555</v>
      </c>
      <c r="E1512" s="274">
        <v>2002</v>
      </c>
      <c r="F1512" s="263" t="str">
        <f t="shared" si="92"/>
        <v xml:space="preserve"> </v>
      </c>
      <c r="G1512" s="275" t="s">
        <v>139</v>
      </c>
      <c r="H1512" s="275" t="s">
        <v>3388</v>
      </c>
      <c r="I1512" s="263" t="str">
        <f t="shared" si="93"/>
        <v xml:space="preserve"> </v>
      </c>
      <c r="J1512" s="272" t="str">
        <f>IF(D1512&gt;=('28 Populations and thresholds'!$I$118),"YES"," ")</f>
        <v>YES</v>
      </c>
      <c r="K1512" s="272" t="str">
        <f>IF(J1512="YES"," ",IF(D1512&gt;=('28 Populations and thresholds'!$I$118)*0.25,"YES"))</f>
        <v xml:space="preserve"> </v>
      </c>
      <c r="L1512" s="272" t="b">
        <f>OR('28 Populations and thresholds'!$J$118="CR",'28 Populations and thresholds'!$J$118="EN",'28 Populations and thresholds'!$J$118="VU")</f>
        <v>1</v>
      </c>
      <c r="M1512" s="273">
        <f>D1512/'28 Populations and thresholds'!$H$118</f>
        <v>0.71099999999999997</v>
      </c>
      <c r="N1512" s="263" t="str">
        <f t="shared" si="94"/>
        <v xml:space="preserve"> </v>
      </c>
      <c r="O1512" s="282"/>
      <c r="P1512" s="263" t="str">
        <f t="shared" si="95"/>
        <v xml:space="preserve"> </v>
      </c>
    </row>
    <row r="1513" spans="1:21" x14ac:dyDescent="0.2">
      <c r="A1513" s="143" t="s">
        <v>1394</v>
      </c>
      <c r="B1513" s="40" t="s">
        <v>1128</v>
      </c>
      <c r="C1513" s="4" t="s">
        <v>3765</v>
      </c>
      <c r="D1513" s="41">
        <v>131</v>
      </c>
      <c r="E1513" s="46">
        <v>33734</v>
      </c>
      <c r="F1513" s="263" t="str">
        <f t="shared" si="92"/>
        <v xml:space="preserve"> </v>
      </c>
      <c r="G1513" s="143" t="s">
        <v>21</v>
      </c>
      <c r="H1513" s="143" t="s">
        <v>256</v>
      </c>
      <c r="I1513" s="263" t="str">
        <f t="shared" si="93"/>
        <v xml:space="preserve"> </v>
      </c>
      <c r="J1513" s="38" t="str">
        <f>IF(D1513&gt;=('28 Populations and thresholds'!$I$193),"YES"," ")</f>
        <v xml:space="preserve"> </v>
      </c>
      <c r="K1513" s="38" t="str">
        <f>IF(J1513="YES"," ",IF(D1513&gt;=('28 Populations and thresholds'!$I$193)*0.25,"YES"))</f>
        <v>YES</v>
      </c>
      <c r="L1513" s="38" t="b">
        <f>OR('28 Populations and thresholds'!$J$193="CR",'28 Populations and thresholds'!$J$193="EN",'28 Populations and thresholds'!$J$193="VU")</f>
        <v>0</v>
      </c>
      <c r="M1513" s="75">
        <f>D1513/'28 Populations and thresholds'!$H$193</f>
        <v>2.9772727272727273E-3</v>
      </c>
      <c r="N1513" s="263" t="str">
        <f t="shared" si="94"/>
        <v xml:space="preserve"> </v>
      </c>
      <c r="O1513" s="9"/>
      <c r="P1513" s="263" t="str">
        <f t="shared" si="95"/>
        <v xml:space="preserve"> </v>
      </c>
    </row>
    <row r="1514" spans="1:21" x14ac:dyDescent="0.2">
      <c r="A1514" s="275" t="s">
        <v>1394</v>
      </c>
      <c r="B1514" s="269" t="s">
        <v>3525</v>
      </c>
      <c r="C1514" s="269" t="s">
        <v>3666</v>
      </c>
      <c r="D1514" s="279">
        <v>1054</v>
      </c>
      <c r="E1514" s="274">
        <v>2005</v>
      </c>
      <c r="F1514" s="263" t="str">
        <f t="shared" si="92"/>
        <v xml:space="preserve"> </v>
      </c>
      <c r="G1514" s="275" t="s">
        <v>139</v>
      </c>
      <c r="H1514" s="275" t="s">
        <v>3388</v>
      </c>
      <c r="I1514" s="263" t="str">
        <f t="shared" si="93"/>
        <v xml:space="preserve"> </v>
      </c>
      <c r="J1514" s="272" t="str">
        <f>IF(D1514&gt;=(('28 Populations and thresholds'!$I$61)+('28 Populations and thresholds'!$I$64)),"YES"," ")</f>
        <v>YES</v>
      </c>
      <c r="K1514" s="272" t="str">
        <f>IF(J1514="YES"," ",IF(D1514&gt;=(('28 Populations and thresholds'!$I$61)+('28 Populations and thresholds'!$I$64))*0.25,"YES"))</f>
        <v xml:space="preserve"> </v>
      </c>
      <c r="L1514" s="272" t="b">
        <f>OR('28 Populations and thresholds'!$J$61="CR",'28 Populations and thresholds'!$J$61="EN",'28 Populations and thresholds'!$J$61="VU")</f>
        <v>0</v>
      </c>
      <c r="M1514" s="273">
        <f>D1514/(('28 Populations and thresholds'!$H$61)+('28 Populations and thresholds'!$H$64))</f>
        <v>6.2738095238095232E-2</v>
      </c>
      <c r="N1514" s="263" t="str">
        <f t="shared" si="94"/>
        <v xml:space="preserve"> </v>
      </c>
      <c r="O1514" s="275" t="s">
        <v>4744</v>
      </c>
      <c r="P1514" s="263" t="str">
        <f t="shared" si="95"/>
        <v xml:space="preserve"> </v>
      </c>
    </row>
    <row r="1515" spans="1:21" x14ac:dyDescent="0.2">
      <c r="A1515" s="275" t="s">
        <v>1394</v>
      </c>
      <c r="B1515" s="269" t="s">
        <v>3525</v>
      </c>
      <c r="C1515" s="269" t="s">
        <v>3656</v>
      </c>
      <c r="D1515" s="279">
        <v>60698</v>
      </c>
      <c r="E1515" s="274">
        <v>2005</v>
      </c>
      <c r="F1515" s="263" t="str">
        <f t="shared" si="92"/>
        <v xml:space="preserve"> </v>
      </c>
      <c r="G1515" s="275" t="s">
        <v>139</v>
      </c>
      <c r="H1515" s="275" t="s">
        <v>3388</v>
      </c>
      <c r="I1515" s="263" t="str">
        <f t="shared" si="93"/>
        <v xml:space="preserve"> </v>
      </c>
      <c r="J1515" s="272" t="str">
        <f>IF(D1515&gt;=('28 Populations and thresholds'!$I$67),"YES"," ")</f>
        <v>YES</v>
      </c>
      <c r="K1515" s="272" t="str">
        <f>IF(J1515="YES"," ",IF(D1515&gt;=('28 Populations and thresholds'!$I$67)*0.25,"YES"))</f>
        <v xml:space="preserve"> </v>
      </c>
      <c r="L1515" s="272" t="b">
        <f>OR('28 Populations and thresholds'!$J$67="CR",'28 Populations and thresholds'!$J$67="EN",'28 Populations and thresholds'!$J$67="VU")</f>
        <v>0</v>
      </c>
      <c r="M1515" s="273">
        <f>D1515/'28 Populations and thresholds'!$H$67</f>
        <v>0.28903809523809526</v>
      </c>
      <c r="N1515" s="263" t="str">
        <f t="shared" si="94"/>
        <v xml:space="preserve"> </v>
      </c>
      <c r="O1515" s="269"/>
      <c r="P1515" s="263" t="str">
        <f t="shared" si="95"/>
        <v xml:space="preserve"> </v>
      </c>
    </row>
    <row r="1516" spans="1:21" x14ac:dyDescent="0.2">
      <c r="A1516" s="275" t="s">
        <v>1394</v>
      </c>
      <c r="B1516" s="269" t="s">
        <v>3525</v>
      </c>
      <c r="C1516" s="269" t="s">
        <v>3607</v>
      </c>
      <c r="D1516" s="279">
        <v>4545</v>
      </c>
      <c r="E1516" s="274">
        <v>2007</v>
      </c>
      <c r="F1516" s="263" t="str">
        <f t="shared" si="92"/>
        <v xml:space="preserve"> </v>
      </c>
      <c r="G1516" s="275" t="s">
        <v>139</v>
      </c>
      <c r="H1516" s="275" t="s">
        <v>3388</v>
      </c>
      <c r="I1516" s="263" t="str">
        <f t="shared" si="93"/>
        <v xml:space="preserve"> </v>
      </c>
      <c r="J1516" s="272" t="str">
        <f>IF(D1516&gt;=('28 Populations and thresholds'!$I$92),"YES"," ")</f>
        <v>YES</v>
      </c>
      <c r="K1516" s="272" t="str">
        <f>IF(J1516="YES"," ",IF(D1516&gt;=('28 Populations and thresholds'!$I$92)*0.25,"YES"))</f>
        <v xml:space="preserve"> </v>
      </c>
      <c r="L1516" s="272" t="b">
        <f>OR('28 Populations and thresholds'!$J$92="CR",'28 Populations and thresholds'!$J$92="EN",'28 Populations and thresholds'!$J$92="VU")</f>
        <v>0</v>
      </c>
      <c r="M1516" s="273">
        <f>D1516/'28 Populations and thresholds'!$H$92</f>
        <v>1.515E-2</v>
      </c>
      <c r="N1516" s="263" t="str">
        <f t="shared" si="94"/>
        <v xml:space="preserve"> </v>
      </c>
      <c r="O1516" s="269"/>
      <c r="P1516" s="263" t="str">
        <f t="shared" si="95"/>
        <v xml:space="preserve"> </v>
      </c>
    </row>
    <row r="1517" spans="1:21" x14ac:dyDescent="0.2">
      <c r="A1517" s="275" t="s">
        <v>1394</v>
      </c>
      <c r="B1517" s="269" t="s">
        <v>3525</v>
      </c>
      <c r="C1517" s="269" t="s">
        <v>3522</v>
      </c>
      <c r="D1517" s="279">
        <v>753</v>
      </c>
      <c r="E1517" s="274">
        <v>2007</v>
      </c>
      <c r="F1517" s="263" t="str">
        <f t="shared" si="92"/>
        <v xml:space="preserve"> </v>
      </c>
      <c r="G1517" s="275" t="s">
        <v>139</v>
      </c>
      <c r="H1517" s="275" t="s">
        <v>3388</v>
      </c>
      <c r="I1517" s="263" t="str">
        <f t="shared" si="93"/>
        <v xml:space="preserve"> </v>
      </c>
      <c r="J1517" s="272" t="str">
        <f>IF(D1517&gt;=('28 Populations and thresholds'!$I$58),"YES"," ")</f>
        <v>YES</v>
      </c>
      <c r="K1517" s="272" t="str">
        <f>IF(J1517="YES"," ",IF(D1517&gt;=('28 Populations and thresholds'!$I$58)*0.25,"YES"))</f>
        <v xml:space="preserve"> </v>
      </c>
      <c r="L1517" s="272" t="b">
        <f>OR('28 Populations and thresholds'!$J$58="CR",'28 Populations and thresholds'!$J$58="EN",'28 Populations and thresholds'!$J$58="VU")</f>
        <v>0</v>
      </c>
      <c r="M1517" s="273">
        <f>D1517/'28 Populations and thresholds'!$H$58</f>
        <v>1.255E-2</v>
      </c>
      <c r="N1517" s="263" t="str">
        <f t="shared" si="94"/>
        <v xml:space="preserve"> </v>
      </c>
      <c r="O1517" s="269"/>
      <c r="P1517" s="263" t="str">
        <f t="shared" si="95"/>
        <v xml:space="preserve"> </v>
      </c>
    </row>
    <row r="1518" spans="1:21" x14ac:dyDescent="0.2">
      <c r="A1518" s="121" t="s">
        <v>1394</v>
      </c>
      <c r="B1518" s="115" t="s">
        <v>4150</v>
      </c>
      <c r="C1518" s="115" t="s">
        <v>1696</v>
      </c>
      <c r="D1518" s="105">
        <v>18</v>
      </c>
      <c r="E1518" s="169">
        <v>41275</v>
      </c>
      <c r="F1518" s="263" t="str">
        <f t="shared" si="92"/>
        <v xml:space="preserve"> </v>
      </c>
      <c r="G1518" s="121"/>
      <c r="H1518" s="121" t="s">
        <v>4147</v>
      </c>
      <c r="I1518" s="263" t="str">
        <f t="shared" si="93"/>
        <v xml:space="preserve"> </v>
      </c>
      <c r="J1518" s="38" t="s">
        <v>4558</v>
      </c>
      <c r="K1518" s="38"/>
      <c r="L1518" s="38" t="b">
        <f>OR('28 Populations and thresholds'!$J$51="CR",'28 Populations and thresholds'!$J$51="EN",'28 Populations and thresholds'!$J$51="VU")</f>
        <v>1</v>
      </c>
      <c r="M1518" s="75">
        <f>D1518/'28 Populations and thresholds'!$H$51</f>
        <v>6.6666666666666671E-3</v>
      </c>
      <c r="N1518" s="263" t="str">
        <f t="shared" si="94"/>
        <v xml:space="preserve"> </v>
      </c>
      <c r="O1518" s="12" t="s">
        <v>4572</v>
      </c>
      <c r="P1518" s="263" t="str">
        <f t="shared" si="95"/>
        <v xml:space="preserve"> </v>
      </c>
    </row>
    <row r="1519" spans="1:21" x14ac:dyDescent="0.2">
      <c r="A1519" s="267" t="s">
        <v>1394</v>
      </c>
      <c r="B1519" s="269" t="s">
        <v>4656</v>
      </c>
      <c r="C1519" s="269" t="s">
        <v>3598</v>
      </c>
      <c r="D1519" s="279">
        <v>8665</v>
      </c>
      <c r="E1519" s="274">
        <v>2003</v>
      </c>
      <c r="F1519" s="263" t="str">
        <f t="shared" si="92"/>
        <v xml:space="preserve"> </v>
      </c>
      <c r="G1519" s="275" t="s">
        <v>139</v>
      </c>
      <c r="H1519" s="275" t="s">
        <v>3388</v>
      </c>
      <c r="I1519" s="263" t="str">
        <f t="shared" si="93"/>
        <v xml:space="preserve"> </v>
      </c>
      <c r="J1519" s="272" t="str">
        <f>IF(D1519&gt;=('28 Populations and thresholds'!$I$88),"YES"," ")</f>
        <v>YES</v>
      </c>
      <c r="K1519" s="272" t="str">
        <f>IF(J1519="YES"," ",IF(D1519&gt;=('28 Populations and thresholds'!$I$88)*0.25,"YES"))</f>
        <v xml:space="preserve"> </v>
      </c>
      <c r="L1519" s="272" t="b">
        <f>OR('28 Populations and thresholds'!$J$88="CR",'28 Populations and thresholds'!$J$88="EN",'28 Populations and thresholds'!$J$88="VU")</f>
        <v>0</v>
      </c>
      <c r="M1519" s="273">
        <f>D1519/'28 Populations and thresholds'!$H$88</f>
        <v>8.6650000000000008E-3</v>
      </c>
      <c r="N1519" s="263" t="str">
        <f t="shared" si="94"/>
        <v xml:space="preserve"> </v>
      </c>
      <c r="O1519" s="269"/>
      <c r="P1519" s="263" t="str">
        <f t="shared" si="95"/>
        <v xml:space="preserve"> </v>
      </c>
    </row>
    <row r="1520" spans="1:21" x14ac:dyDescent="0.2">
      <c r="A1520" s="275" t="s">
        <v>1394</v>
      </c>
      <c r="B1520" s="269" t="s">
        <v>4656</v>
      </c>
      <c r="C1520" s="269" t="s">
        <v>3589</v>
      </c>
      <c r="D1520" s="279">
        <v>7806</v>
      </c>
      <c r="E1520" s="274">
        <v>2003</v>
      </c>
      <c r="F1520" s="263" t="str">
        <f t="shared" si="92"/>
        <v xml:space="preserve"> </v>
      </c>
      <c r="G1520" s="275" t="s">
        <v>139</v>
      </c>
      <c r="H1520" s="275" t="s">
        <v>3388</v>
      </c>
      <c r="I1520" s="263" t="str">
        <f t="shared" si="93"/>
        <v xml:space="preserve"> </v>
      </c>
      <c r="J1520" s="272" t="str">
        <f>IF(D1520&gt;=('28 Populations and thresholds'!$I$84),"YES"," ")</f>
        <v>YES</v>
      </c>
      <c r="K1520" s="272" t="str">
        <f>IF(J1520="YES"," ",IF(D1520&gt;=('28 Populations and thresholds'!$I$84)*0.25,"YES"))</f>
        <v xml:space="preserve"> </v>
      </c>
      <c r="L1520" s="272" t="b">
        <f>OR('28 Populations and thresholds'!$J$84="CR",'28 Populations and thresholds'!$J$84="EN",'28 Populations and thresholds'!$J$84="VU")</f>
        <v>0</v>
      </c>
      <c r="M1520" s="273">
        <f>D1520/'28 Populations and thresholds'!$H$84</f>
        <v>7.8059999999999996E-3</v>
      </c>
      <c r="N1520" s="263" t="str">
        <f t="shared" si="94"/>
        <v xml:space="preserve"> </v>
      </c>
      <c r="O1520" s="269"/>
      <c r="P1520" s="263" t="str">
        <f t="shared" si="95"/>
        <v xml:space="preserve"> </v>
      </c>
    </row>
    <row r="1521" spans="1:21" x14ac:dyDescent="0.2">
      <c r="A1521" s="267" t="s">
        <v>1394</v>
      </c>
      <c r="B1521" s="269" t="s">
        <v>4656</v>
      </c>
      <c r="C1521" s="269" t="s">
        <v>3603</v>
      </c>
      <c r="D1521" s="270">
        <v>21409</v>
      </c>
      <c r="E1521" s="294" t="s">
        <v>1344</v>
      </c>
      <c r="F1521" s="263" t="str">
        <f t="shared" si="92"/>
        <v xml:space="preserve"> </v>
      </c>
      <c r="G1521" s="267" t="s">
        <v>15</v>
      </c>
      <c r="H1521" s="267" t="s">
        <v>1395</v>
      </c>
      <c r="I1521" s="263" t="str">
        <f t="shared" si="93"/>
        <v xml:space="preserve"> </v>
      </c>
      <c r="J1521" s="272" t="str">
        <f>IF(D1521&gt;=('28 Populations and thresholds'!$I$89),"YES"," ")</f>
        <v>YES</v>
      </c>
      <c r="K1521" s="272" t="str">
        <f>IF(J1521="YES"," ",IF(D1521&gt;=('28 Populations and thresholds'!$I$89)*0.25,"YES"))</f>
        <v xml:space="preserve"> </v>
      </c>
      <c r="L1521" s="272" t="b">
        <f>OR('28 Populations and thresholds'!$J$89="CR",'28 Populations and thresholds'!$J$89="EN",'28 Populations and thresholds'!$J$89="VU")</f>
        <v>0</v>
      </c>
      <c r="M1521" s="273">
        <f>D1521/'28 Populations and thresholds'!$H$89</f>
        <v>1.4272666666666666E-2</v>
      </c>
      <c r="N1521" s="263" t="str">
        <f t="shared" si="94"/>
        <v xml:space="preserve"> </v>
      </c>
      <c r="O1521" s="269"/>
      <c r="P1521" s="263" t="str">
        <f t="shared" si="95"/>
        <v xml:space="preserve"> </v>
      </c>
    </row>
    <row r="1522" spans="1:21" x14ac:dyDescent="0.2">
      <c r="A1522" s="267" t="s">
        <v>1394</v>
      </c>
      <c r="B1522" s="269" t="s">
        <v>4656</v>
      </c>
      <c r="C1522" s="280" t="s">
        <v>3758</v>
      </c>
      <c r="D1522" s="270">
        <v>426</v>
      </c>
      <c r="E1522" s="271">
        <v>35199</v>
      </c>
      <c r="F1522" s="263" t="str">
        <f t="shared" si="92"/>
        <v xml:space="preserve"> </v>
      </c>
      <c r="G1522" s="267" t="s">
        <v>21</v>
      </c>
      <c r="H1522" s="267" t="s">
        <v>256</v>
      </c>
      <c r="I1522" s="263" t="str">
        <f t="shared" si="93"/>
        <v xml:space="preserve"> </v>
      </c>
      <c r="J1522" s="272" t="str">
        <f>IF(D1522&gt;=('28 Populations and thresholds'!$I$179),"YES"," ")</f>
        <v xml:space="preserve"> </v>
      </c>
      <c r="K1522" s="272" t="str">
        <f>IF(J1522="YES"," ",IF(D1522&gt;=('28 Populations and thresholds'!$I$179)*0.25,"YES"))</f>
        <v>YES</v>
      </c>
      <c r="L1522" s="272" t="b">
        <f>OR('28 Populations and thresholds'!$J$179="CR",'28 Populations and thresholds'!$J$179="EN",'28 Populations and thresholds'!$J$179="VU")</f>
        <v>0</v>
      </c>
      <c r="M1522" s="273">
        <f>D1522/'28 Populations and thresholds'!$H$179</f>
        <v>7.7454545454545458E-3</v>
      </c>
      <c r="N1522" s="263" t="str">
        <f t="shared" si="94"/>
        <v xml:space="preserve"> </v>
      </c>
      <c r="O1522" s="269"/>
      <c r="P1522" s="263" t="str">
        <f t="shared" si="95"/>
        <v xml:space="preserve"> </v>
      </c>
    </row>
    <row r="1523" spans="1:21" x14ac:dyDescent="0.2">
      <c r="A1523" s="267" t="s">
        <v>1394</v>
      </c>
      <c r="B1523" s="269" t="s">
        <v>4656</v>
      </c>
      <c r="C1523" s="269" t="s">
        <v>3473</v>
      </c>
      <c r="D1523" s="270">
        <v>300</v>
      </c>
      <c r="E1523" s="271">
        <v>37377</v>
      </c>
      <c r="F1523" s="263" t="str">
        <f t="shared" si="92"/>
        <v xml:space="preserve"> </v>
      </c>
      <c r="G1523" s="267" t="s">
        <v>21</v>
      </c>
      <c r="H1523" s="267" t="s">
        <v>894</v>
      </c>
      <c r="I1523" s="263" t="str">
        <f t="shared" si="93"/>
        <v xml:space="preserve"> </v>
      </c>
      <c r="J1523" s="272" t="str">
        <f>IF(D1523&gt;=('28 Populations and thresholds'!$I$190),"YES"," ")</f>
        <v xml:space="preserve"> </v>
      </c>
      <c r="K1523" s="272" t="str">
        <f>IF(J1523="YES"," ",IF(D1523&gt;=('28 Populations and thresholds'!$I$190)*0.25,"YES"))</f>
        <v>YES</v>
      </c>
      <c r="L1523" s="272" t="b">
        <f>OR('28 Populations and thresholds'!$J$190="CR",'28 Populations and thresholds'!$J$190="EN",'28 Populations and thresholds'!$J$190="VU")</f>
        <v>0</v>
      </c>
      <c r="M1523" s="273">
        <f>D1523/'28 Populations and thresholds'!$H$190</f>
        <v>3.0000000000000001E-3</v>
      </c>
      <c r="N1523" s="263" t="str">
        <f t="shared" si="94"/>
        <v xml:space="preserve"> </v>
      </c>
      <c r="O1523" s="275"/>
      <c r="P1523" s="263" t="str">
        <f t="shared" si="95"/>
        <v xml:space="preserve"> </v>
      </c>
    </row>
    <row r="1524" spans="1:21" x14ac:dyDescent="0.2">
      <c r="A1524" s="143" t="s">
        <v>1394</v>
      </c>
      <c r="B1524" s="40" t="s">
        <v>1258</v>
      </c>
      <c r="C1524" s="4" t="s">
        <v>3745</v>
      </c>
      <c r="D1524" s="41">
        <v>256</v>
      </c>
      <c r="E1524" s="46">
        <v>35916</v>
      </c>
      <c r="F1524" s="263" t="str">
        <f t="shared" si="92"/>
        <v xml:space="preserve"> </v>
      </c>
      <c r="G1524" s="143" t="s">
        <v>21</v>
      </c>
      <c r="H1524" s="143" t="s">
        <v>439</v>
      </c>
      <c r="I1524" s="263" t="str">
        <f t="shared" si="93"/>
        <v xml:space="preserve"> </v>
      </c>
      <c r="J1524" s="38" t="str">
        <f>IF(D1524&gt;=('28 Populations and thresholds'!$I$152),"YES"," ")</f>
        <v xml:space="preserve"> </v>
      </c>
      <c r="K1524" s="38" t="str">
        <f>IF(J1524="YES"," ",IF(D1524&gt;=('28 Populations and thresholds'!$I$152)*0.25,"YES"))</f>
        <v>YES</v>
      </c>
      <c r="L1524" s="38" t="b">
        <f>OR('28 Populations and thresholds'!$J$152="CR",'28 Populations and thresholds'!$J$152="EN",'28 Populations and thresholds'!$J$152="VU")</f>
        <v>0</v>
      </c>
      <c r="M1524" s="75">
        <f>D1524/'28 Populations and thresholds'!$H$152</f>
        <v>2.5600000000000002E-3</v>
      </c>
      <c r="N1524" s="263" t="str">
        <f t="shared" si="94"/>
        <v xml:space="preserve"> </v>
      </c>
      <c r="O1524" s="9"/>
      <c r="P1524" s="263" t="str">
        <f t="shared" si="95"/>
        <v xml:space="preserve"> </v>
      </c>
      <c r="Q1524" s="4"/>
      <c r="R1524" s="4"/>
      <c r="S1524" s="4"/>
      <c r="T1524" s="4"/>
      <c r="U1524" s="4"/>
    </row>
    <row r="1525" spans="1:21" x14ac:dyDescent="0.2">
      <c r="A1525" s="275" t="s">
        <v>1394</v>
      </c>
      <c r="B1525" s="269" t="s">
        <v>3537</v>
      </c>
      <c r="C1525" s="269" t="s">
        <v>3666</v>
      </c>
      <c r="D1525" s="279">
        <v>1367</v>
      </c>
      <c r="E1525" s="274">
        <v>2005</v>
      </c>
      <c r="F1525" s="263" t="str">
        <f t="shared" si="92"/>
        <v xml:space="preserve"> </v>
      </c>
      <c r="G1525" s="275" t="s">
        <v>139</v>
      </c>
      <c r="H1525" s="275" t="s">
        <v>3388</v>
      </c>
      <c r="I1525" s="263" t="str">
        <f t="shared" si="93"/>
        <v xml:space="preserve"> </v>
      </c>
      <c r="J1525" s="272" t="str">
        <f>IF(D1525&gt;=(('28 Populations and thresholds'!$I$61)+('28 Populations and thresholds'!$I$64)),"YES"," ")</f>
        <v>YES</v>
      </c>
      <c r="K1525" s="272" t="str">
        <f>IF(J1525="YES"," ",IF(D1525&gt;=(('28 Populations and thresholds'!$I$61)+('28 Populations and thresholds'!$I$64))*0.25,"YES"))</f>
        <v xml:space="preserve"> </v>
      </c>
      <c r="L1525" s="272" t="b">
        <f>OR('28 Populations and thresholds'!$J$61="CR",'28 Populations and thresholds'!$J$61="EN",'28 Populations and thresholds'!$J$61="VU")</f>
        <v>0</v>
      </c>
      <c r="M1525" s="273">
        <f>D1525/(('28 Populations and thresholds'!$H$61)+('28 Populations and thresholds'!$H$64))</f>
        <v>8.1369047619047619E-2</v>
      </c>
      <c r="N1525" s="263" t="str">
        <f t="shared" si="94"/>
        <v xml:space="preserve"> </v>
      </c>
      <c r="O1525" s="275" t="s">
        <v>4551</v>
      </c>
      <c r="P1525" s="263" t="str">
        <f t="shared" si="95"/>
        <v xml:space="preserve"> </v>
      </c>
    </row>
    <row r="1526" spans="1:21" x14ac:dyDescent="0.2">
      <c r="A1526" s="275" t="s">
        <v>1394</v>
      </c>
      <c r="B1526" s="269" t="s">
        <v>3537</v>
      </c>
      <c r="C1526" s="269" t="s">
        <v>3607</v>
      </c>
      <c r="D1526" s="279">
        <v>4500</v>
      </c>
      <c r="E1526" s="274">
        <v>2007</v>
      </c>
      <c r="F1526" s="263" t="str">
        <f t="shared" si="92"/>
        <v xml:space="preserve"> </v>
      </c>
      <c r="G1526" s="275" t="s">
        <v>139</v>
      </c>
      <c r="H1526" s="275" t="s">
        <v>3388</v>
      </c>
      <c r="I1526" s="263" t="str">
        <f t="shared" si="93"/>
        <v xml:space="preserve"> </v>
      </c>
      <c r="J1526" s="272" t="str">
        <f>IF(D1526&gt;=('28 Populations and thresholds'!$I$92),"YES"," ")</f>
        <v>YES</v>
      </c>
      <c r="K1526" s="272" t="str">
        <f>IF(J1526="YES"," ",IF(D1526&gt;=('28 Populations and thresholds'!$I$92)*0.25,"YES"))</f>
        <v xml:space="preserve"> </v>
      </c>
      <c r="L1526" s="272" t="b">
        <f>OR('28 Populations and thresholds'!$J$92="CR",'28 Populations and thresholds'!$J$92="EN",'28 Populations and thresholds'!$J$92="VU")</f>
        <v>0</v>
      </c>
      <c r="M1526" s="273">
        <f>D1526/'28 Populations and thresholds'!$H$92</f>
        <v>1.4999999999999999E-2</v>
      </c>
      <c r="N1526" s="263" t="str">
        <f t="shared" si="94"/>
        <v xml:space="preserve"> </v>
      </c>
      <c r="O1526" s="269"/>
      <c r="P1526" s="263" t="str">
        <f t="shared" si="95"/>
        <v xml:space="preserve"> </v>
      </c>
    </row>
    <row r="1527" spans="1:21" x14ac:dyDescent="0.2">
      <c r="A1527" s="275" t="s">
        <v>1394</v>
      </c>
      <c r="B1527" s="269" t="s">
        <v>3537</v>
      </c>
      <c r="C1527" s="280" t="s">
        <v>3528</v>
      </c>
      <c r="D1527" s="279">
        <v>2166</v>
      </c>
      <c r="E1527" s="274">
        <v>2005</v>
      </c>
      <c r="F1527" s="263" t="str">
        <f t="shared" si="92"/>
        <v xml:space="preserve"> </v>
      </c>
      <c r="G1527" s="275" t="s">
        <v>139</v>
      </c>
      <c r="H1527" s="275" t="s">
        <v>3388</v>
      </c>
      <c r="I1527" s="263" t="str">
        <f t="shared" si="93"/>
        <v xml:space="preserve"> </v>
      </c>
      <c r="J1527" s="272" t="str">
        <f>IF(D1527&gt;=('28 Populations and thresholds'!$I$59),"YES"," ")</f>
        <v>YES</v>
      </c>
      <c r="K1527" s="272" t="str">
        <f>IF(J1527="YES"," ",IF(D1527&gt;=('28 Populations and thresholds'!$I$59)*0.25,"YES"))</f>
        <v xml:space="preserve"> </v>
      </c>
      <c r="L1527" s="272" t="b">
        <f>OR('28 Populations and thresholds'!$J$59="CR",'28 Populations and thresholds'!$J$59="EN",'28 Populations and thresholds'!$J$59="VU")</f>
        <v>0</v>
      </c>
      <c r="M1527" s="273">
        <f>D1527/'28 Populations and thresholds'!$H$59</f>
        <v>1.9690909090909092E-2</v>
      </c>
      <c r="N1527" s="263" t="str">
        <f t="shared" si="94"/>
        <v xml:space="preserve"> </v>
      </c>
      <c r="O1527" s="269"/>
      <c r="P1527" s="263" t="str">
        <f t="shared" si="95"/>
        <v xml:space="preserve"> </v>
      </c>
    </row>
    <row r="1528" spans="1:21" x14ac:dyDescent="0.2">
      <c r="A1528" s="143" t="s">
        <v>1394</v>
      </c>
      <c r="B1528" s="40" t="s">
        <v>1015</v>
      </c>
      <c r="C1528" s="4" t="s">
        <v>3745</v>
      </c>
      <c r="D1528" s="41">
        <v>631</v>
      </c>
      <c r="E1528" s="46">
        <v>35197</v>
      </c>
      <c r="F1528" s="263" t="str">
        <f t="shared" si="92"/>
        <v xml:space="preserve"> </v>
      </c>
      <c r="G1528" s="143" t="s">
        <v>21</v>
      </c>
      <c r="H1528" s="143" t="s">
        <v>256</v>
      </c>
      <c r="I1528" s="263" t="str">
        <f t="shared" si="93"/>
        <v xml:space="preserve"> </v>
      </c>
      <c r="J1528" s="38" t="str">
        <f>IF(D1528&gt;=('28 Populations and thresholds'!$I$152),"YES"," ")</f>
        <v xml:space="preserve"> </v>
      </c>
      <c r="K1528" s="38" t="str">
        <f>IF(J1528="YES"," ",IF(D1528&gt;=('28 Populations and thresholds'!$I$152)*0.25,"YES"))</f>
        <v>YES</v>
      </c>
      <c r="L1528" s="38" t="b">
        <f>OR('28 Populations and thresholds'!$J$152="CR",'28 Populations and thresholds'!$J$152="EN",'28 Populations and thresholds'!$J$152="VU")</f>
        <v>0</v>
      </c>
      <c r="M1528" s="75">
        <f>D1528/'28 Populations and thresholds'!$H$152</f>
        <v>6.3099999999999996E-3</v>
      </c>
      <c r="N1528" s="263" t="str">
        <f t="shared" si="94"/>
        <v xml:space="preserve"> </v>
      </c>
      <c r="O1528" s="9"/>
      <c r="P1528" s="263" t="str">
        <f t="shared" si="95"/>
        <v xml:space="preserve"> </v>
      </c>
      <c r="Q1528" s="4"/>
      <c r="R1528" s="4"/>
      <c r="S1528" s="4"/>
      <c r="T1528" s="4"/>
      <c r="U1528" s="4"/>
    </row>
    <row r="1529" spans="1:21" x14ac:dyDescent="0.2">
      <c r="A1529" s="143" t="s">
        <v>1394</v>
      </c>
      <c r="B1529" s="40" t="s">
        <v>1015</v>
      </c>
      <c r="C1529" s="4" t="s">
        <v>3766</v>
      </c>
      <c r="D1529" s="41">
        <v>761</v>
      </c>
      <c r="E1529" s="46">
        <v>35920</v>
      </c>
      <c r="F1529" s="263" t="str">
        <f t="shared" si="92"/>
        <v xml:space="preserve"> </v>
      </c>
      <c r="G1529" s="143" t="s">
        <v>21</v>
      </c>
      <c r="H1529" s="143" t="s">
        <v>439</v>
      </c>
      <c r="I1529" s="263" t="str">
        <f t="shared" si="93"/>
        <v xml:space="preserve"> </v>
      </c>
      <c r="J1529" s="38" t="str">
        <f>IF(D1529&gt;=('28 Populations and thresholds'!$I$194),"YES"," ")</f>
        <v>YES</v>
      </c>
      <c r="K1529" s="38" t="str">
        <f>IF(J1529="YES"," ",IF(D1529&gt;=('28 Populations and thresholds'!$I$194)*0.25,"YES"))</f>
        <v xml:space="preserve"> </v>
      </c>
      <c r="L1529" s="38" t="b">
        <f>OR('28 Populations and thresholds'!$J$194="CR",'28 Populations and thresholds'!$J$194="EN",'28 Populations and thresholds'!$J$194="VU")</f>
        <v>0</v>
      </c>
      <c r="M1529" s="75">
        <f>D1529/'28 Populations and thresholds'!$H$194</f>
        <v>2.6701754385964914E-2</v>
      </c>
      <c r="N1529" s="263" t="str">
        <f t="shared" si="94"/>
        <v xml:space="preserve"> </v>
      </c>
      <c r="P1529" s="263" t="str">
        <f t="shared" si="95"/>
        <v xml:space="preserve"> </v>
      </c>
    </row>
    <row r="1530" spans="1:21" x14ac:dyDescent="0.2">
      <c r="A1530" s="143" t="s">
        <v>1394</v>
      </c>
      <c r="B1530" s="40" t="s">
        <v>1015</v>
      </c>
      <c r="C1530" s="4" t="s">
        <v>3759</v>
      </c>
      <c r="D1530" s="41">
        <v>329</v>
      </c>
      <c r="E1530" s="46">
        <v>35183</v>
      </c>
      <c r="F1530" s="263" t="str">
        <f t="shared" si="92"/>
        <v xml:space="preserve"> </v>
      </c>
      <c r="G1530" s="143" t="s">
        <v>21</v>
      </c>
      <c r="H1530" s="143" t="s">
        <v>256</v>
      </c>
      <c r="I1530" s="263" t="str">
        <f t="shared" si="93"/>
        <v xml:space="preserve"> </v>
      </c>
      <c r="J1530" s="38" t="str">
        <f>IF(D1530&gt;=('28 Populations and thresholds'!$I$182),"YES"," ")</f>
        <v>YES</v>
      </c>
      <c r="K1530" s="38" t="str">
        <f>IF(J1530="YES"," ",IF(D1530&gt;=('28 Populations and thresholds'!$I$182)*0.25,"YES"))</f>
        <v xml:space="preserve"> </v>
      </c>
      <c r="L1530" s="38" t="b">
        <f>OR('28 Populations and thresholds'!$J$182="CR",'28 Populations and thresholds'!$J$182="EN",'28 Populations and thresholds'!$J$182="VU")</f>
        <v>0</v>
      </c>
      <c r="M1530" s="75">
        <f>D1530/'28 Populations and thresholds'!$H$182</f>
        <v>1.316E-2</v>
      </c>
      <c r="N1530" s="263" t="str">
        <f t="shared" si="94"/>
        <v xml:space="preserve"> </v>
      </c>
      <c r="O1530" s="9"/>
      <c r="P1530" s="263" t="str">
        <f t="shared" si="95"/>
        <v xml:space="preserve"> </v>
      </c>
      <c r="Q1530" s="4"/>
      <c r="R1530" s="4"/>
      <c r="S1530" s="4"/>
      <c r="T1530" s="4"/>
      <c r="U1530" s="4"/>
    </row>
    <row r="1531" spans="1:21" x14ac:dyDescent="0.2">
      <c r="A1531" s="143" t="s">
        <v>1394</v>
      </c>
      <c r="B1531" s="40" t="s">
        <v>1015</v>
      </c>
      <c r="C1531" s="111" t="s">
        <v>3758</v>
      </c>
      <c r="D1531" s="41">
        <v>3340</v>
      </c>
      <c r="E1531" s="46">
        <v>37012</v>
      </c>
      <c r="F1531" s="263" t="str">
        <f t="shared" si="92"/>
        <v xml:space="preserve"> </v>
      </c>
      <c r="G1531" s="143" t="s">
        <v>21</v>
      </c>
      <c r="H1531" s="143" t="s">
        <v>890</v>
      </c>
      <c r="I1531" s="263" t="str">
        <f t="shared" si="93"/>
        <v xml:space="preserve"> </v>
      </c>
      <c r="J1531" s="38" t="str">
        <f>IF(D1531&gt;=('28 Populations and thresholds'!$I$179),"YES"," ")</f>
        <v>YES</v>
      </c>
      <c r="K1531" s="38" t="str">
        <f>IF(J1531="YES"," ",IF(D1531&gt;=('28 Populations and thresholds'!$I$179)*0.25,"YES"))</f>
        <v xml:space="preserve"> </v>
      </c>
      <c r="L1531" s="38" t="b">
        <f>OR('28 Populations and thresholds'!$J$179="CR",'28 Populations and thresholds'!$J$179="EN",'28 Populations and thresholds'!$J$179="VU")</f>
        <v>0</v>
      </c>
      <c r="M1531" s="75">
        <f>D1531/'28 Populations and thresholds'!$H$179</f>
        <v>6.0727272727272727E-2</v>
      </c>
      <c r="N1531" s="263" t="str">
        <f t="shared" si="94"/>
        <v xml:space="preserve"> </v>
      </c>
      <c r="O1531" s="9"/>
      <c r="P1531" s="263" t="str">
        <f t="shared" si="95"/>
        <v xml:space="preserve"> </v>
      </c>
    </row>
    <row r="1532" spans="1:21" x14ac:dyDescent="0.2">
      <c r="A1532" s="336" t="s">
        <v>1394</v>
      </c>
      <c r="B1532" s="356" t="s">
        <v>1033</v>
      </c>
      <c r="C1532" s="337" t="s">
        <v>3765</v>
      </c>
      <c r="D1532" s="357">
        <v>171</v>
      </c>
      <c r="E1532" s="358">
        <v>36647</v>
      </c>
      <c r="F1532" s="263" t="str">
        <f t="shared" si="92"/>
        <v xml:space="preserve"> </v>
      </c>
      <c r="G1532" s="336" t="s">
        <v>21</v>
      </c>
      <c r="H1532" s="336" t="s">
        <v>897</v>
      </c>
      <c r="I1532" s="263" t="str">
        <f t="shared" si="93"/>
        <v xml:space="preserve"> </v>
      </c>
      <c r="J1532" s="321" t="str">
        <f>IF(D1532&gt;=('28 Populations and thresholds'!$I$193),"YES"," ")</f>
        <v xml:space="preserve"> </v>
      </c>
      <c r="K1532" s="321" t="str">
        <f>IF(J1532="YES"," ",IF(D1532&gt;=('28 Populations and thresholds'!$I$193)*0.25,"YES"))</f>
        <v>YES</v>
      </c>
      <c r="L1532" s="321" t="b">
        <f>OR('28 Populations and thresholds'!$J$193="CR",'28 Populations and thresholds'!$J$193="EN",'28 Populations and thresholds'!$J$193="VU")</f>
        <v>0</v>
      </c>
      <c r="M1532" s="322">
        <f>D1532/'28 Populations and thresholds'!$H$193</f>
        <v>3.8863636363636361E-3</v>
      </c>
      <c r="N1532" s="263" t="str">
        <f t="shared" si="94"/>
        <v xml:space="preserve"> </v>
      </c>
      <c r="O1532" s="337"/>
      <c r="P1532" s="263" t="str">
        <f t="shared" si="95"/>
        <v xml:space="preserve"> </v>
      </c>
    </row>
    <row r="1533" spans="1:21" x14ac:dyDescent="0.2">
      <c r="A1533" s="324" t="s">
        <v>1394</v>
      </c>
      <c r="B1533" s="356" t="s">
        <v>1033</v>
      </c>
      <c r="C1533" s="337" t="s">
        <v>1732</v>
      </c>
      <c r="D1533" s="339">
        <v>80</v>
      </c>
      <c r="E1533" s="355" t="s">
        <v>207</v>
      </c>
      <c r="F1533" s="263" t="str">
        <f t="shared" si="92"/>
        <v xml:space="preserve"> </v>
      </c>
      <c r="G1533" s="324" t="s">
        <v>139</v>
      </c>
      <c r="H1533" s="324"/>
      <c r="I1533" s="263" t="str">
        <f t="shared" si="93"/>
        <v xml:space="preserve"> </v>
      </c>
      <c r="J1533" s="321" t="str">
        <f>IF(D1533&gt;=('28 Populations and thresholds'!$I$221),"YES"," ")</f>
        <v>YES</v>
      </c>
      <c r="K1533" s="321" t="str">
        <f>IF(J1533="YES"," ",IF(D1533&gt;=('28 Populations and thresholds'!$I$221)*0.25,"YES"))</f>
        <v xml:space="preserve"> </v>
      </c>
      <c r="L1533" s="321" t="b">
        <f>OR('28 Populations and thresholds'!$J$221="CR",'28 Populations and thresholds'!$J$221="EN",'28 Populations and thresholds'!$J$221="VU")</f>
        <v>1</v>
      </c>
      <c r="M1533" s="322">
        <f>D1533/'28 Populations and thresholds'!$H$221</f>
        <v>8.3333333333333332E-3</v>
      </c>
      <c r="N1533" s="263" t="str">
        <f t="shared" si="94"/>
        <v xml:space="preserve"> </v>
      </c>
      <c r="O1533" s="324"/>
      <c r="P1533" s="263" t="str">
        <f t="shared" si="95"/>
        <v xml:space="preserve"> </v>
      </c>
    </row>
    <row r="1534" spans="1:21" x14ac:dyDescent="0.2">
      <c r="A1534" s="336" t="s">
        <v>1394</v>
      </c>
      <c r="B1534" s="356" t="s">
        <v>1033</v>
      </c>
      <c r="C1534" s="351" t="s">
        <v>3758</v>
      </c>
      <c r="D1534" s="357">
        <v>371</v>
      </c>
      <c r="E1534" s="358">
        <v>35916</v>
      </c>
      <c r="F1534" s="263" t="str">
        <f t="shared" si="92"/>
        <v xml:space="preserve"> </v>
      </c>
      <c r="G1534" s="336" t="s">
        <v>21</v>
      </c>
      <c r="H1534" s="336" t="s">
        <v>439</v>
      </c>
      <c r="I1534" s="263" t="str">
        <f t="shared" si="93"/>
        <v xml:space="preserve"> </v>
      </c>
      <c r="J1534" s="321" t="str">
        <f>IF(D1534&gt;=('28 Populations and thresholds'!$I$179),"YES"," ")</f>
        <v xml:space="preserve"> </v>
      </c>
      <c r="K1534" s="321" t="str">
        <f>IF(J1534="YES"," ",IF(D1534&gt;=('28 Populations and thresholds'!$I$179)*0.25,"YES"))</f>
        <v>YES</v>
      </c>
      <c r="L1534" s="321" t="b">
        <f>OR('28 Populations and thresholds'!$J$179="CR",'28 Populations and thresholds'!$J$179="EN",'28 Populations and thresholds'!$J$179="VU")</f>
        <v>0</v>
      </c>
      <c r="M1534" s="322">
        <f>D1534/'28 Populations and thresholds'!$H$179</f>
        <v>6.7454545454545458E-3</v>
      </c>
      <c r="N1534" s="263" t="str">
        <f t="shared" si="94"/>
        <v xml:space="preserve"> </v>
      </c>
      <c r="O1534" s="337"/>
      <c r="P1534" s="263" t="str">
        <f t="shared" si="95"/>
        <v xml:space="preserve"> </v>
      </c>
    </row>
    <row r="1535" spans="1:21" x14ac:dyDescent="0.2">
      <c r="A1535" s="275" t="s">
        <v>1394</v>
      </c>
      <c r="B1535" s="269" t="s">
        <v>3658</v>
      </c>
      <c r="C1535" s="269" t="s">
        <v>3656</v>
      </c>
      <c r="D1535" s="279">
        <v>2200</v>
      </c>
      <c r="E1535" s="274">
        <v>2005</v>
      </c>
      <c r="F1535" s="263" t="str">
        <f t="shared" si="92"/>
        <v xml:space="preserve"> </v>
      </c>
      <c r="G1535" s="275" t="s">
        <v>139</v>
      </c>
      <c r="H1535" s="275" t="s">
        <v>3388</v>
      </c>
      <c r="I1535" s="263" t="str">
        <f t="shared" si="93"/>
        <v xml:space="preserve"> </v>
      </c>
      <c r="J1535" s="272" t="str">
        <f>IF(D1535&gt;=('28 Populations and thresholds'!$I$67),"YES"," ")</f>
        <v>YES</v>
      </c>
      <c r="K1535" s="272" t="str">
        <f>IF(J1535="YES"," ",IF(D1535&gt;=('28 Populations and thresholds'!$I$67)*0.25,"YES"))</f>
        <v xml:space="preserve"> </v>
      </c>
      <c r="L1535" s="272" t="b">
        <f>OR('28 Populations and thresholds'!$J$67="CR",'28 Populations and thresholds'!$J$67="EN",'28 Populations and thresholds'!$J$67="VU")</f>
        <v>0</v>
      </c>
      <c r="M1535" s="273">
        <f>D1535/'28 Populations and thresholds'!$H$67</f>
        <v>1.0476190476190476E-2</v>
      </c>
      <c r="N1535" s="263" t="str">
        <f t="shared" si="94"/>
        <v xml:space="preserve"> </v>
      </c>
      <c r="O1535" s="269"/>
      <c r="P1535" s="263" t="str">
        <f t="shared" si="95"/>
        <v xml:space="preserve"> </v>
      </c>
    </row>
    <row r="1536" spans="1:21" x14ac:dyDescent="0.2">
      <c r="A1536" s="12" t="s">
        <v>1394</v>
      </c>
      <c r="B1536" s="4" t="s">
        <v>1018</v>
      </c>
      <c r="C1536" s="4" t="s">
        <v>3633</v>
      </c>
      <c r="D1536" s="5">
        <v>37014</v>
      </c>
      <c r="E1536" s="104">
        <v>2006</v>
      </c>
      <c r="F1536" s="263" t="str">
        <f t="shared" si="92"/>
        <v xml:space="preserve"> </v>
      </c>
      <c r="G1536" s="12" t="s">
        <v>139</v>
      </c>
      <c r="H1536" s="12" t="s">
        <v>3388</v>
      </c>
      <c r="I1536" s="263" t="str">
        <f t="shared" si="93"/>
        <v xml:space="preserve"> </v>
      </c>
      <c r="J1536" s="38" t="str">
        <f>IF(D1536&gt;=('28 Populations and thresholds'!$I$99),"YES"," ")</f>
        <v>YES</v>
      </c>
      <c r="K1536" s="38" t="str">
        <f>IF(J1536="YES"," ",IF(D1536&gt;=('28 Populations and thresholds'!$I$99)*0.25,"YES"))</f>
        <v xml:space="preserve"> </v>
      </c>
      <c r="L1536" s="38" t="b">
        <f>OR('28 Populations and thresholds'!$J$99="CR",'28 Populations and thresholds'!$J$99="EN",'28 Populations and thresholds'!$J$99="VU")</f>
        <v>0</v>
      </c>
      <c r="M1536" s="75">
        <f>D1536/'28 Populations and thresholds'!$H$99</f>
        <v>0.12338</v>
      </c>
      <c r="N1536" s="263" t="str">
        <f t="shared" si="94"/>
        <v xml:space="preserve"> </v>
      </c>
      <c r="O1536" s="9"/>
      <c r="P1536" s="263" t="str">
        <f t="shared" si="95"/>
        <v xml:space="preserve"> </v>
      </c>
    </row>
    <row r="1537" spans="1:21" x14ac:dyDescent="0.2">
      <c r="A1537" s="143" t="s">
        <v>1394</v>
      </c>
      <c r="B1537" s="40" t="s">
        <v>1018</v>
      </c>
      <c r="C1537" s="4" t="s">
        <v>3765</v>
      </c>
      <c r="D1537" s="41">
        <v>214</v>
      </c>
      <c r="E1537" s="46">
        <v>35204</v>
      </c>
      <c r="F1537" s="263" t="str">
        <f t="shared" ref="F1537:F1600" si="96">" "</f>
        <v xml:space="preserve"> </v>
      </c>
      <c r="G1537" s="143" t="s">
        <v>21</v>
      </c>
      <c r="H1537" s="143" t="s">
        <v>256</v>
      </c>
      <c r="I1537" s="263" t="str">
        <f t="shared" ref="I1537:I1600" si="97">" "</f>
        <v xml:space="preserve"> </v>
      </c>
      <c r="J1537" s="38" t="str">
        <f>IF(D1537&gt;=('28 Populations and thresholds'!$I$193),"YES"," ")</f>
        <v xml:space="preserve"> </v>
      </c>
      <c r="K1537" s="38" t="str">
        <f>IF(J1537="YES"," ",IF(D1537&gt;=('28 Populations and thresholds'!$I$193)*0.25,"YES"))</f>
        <v>YES</v>
      </c>
      <c r="L1537" s="38" t="b">
        <f>OR('28 Populations and thresholds'!$J$193="CR",'28 Populations and thresholds'!$J$193="EN",'28 Populations and thresholds'!$J$193="VU")</f>
        <v>0</v>
      </c>
      <c r="M1537" s="75">
        <f>D1537/'28 Populations and thresholds'!$H$193</f>
        <v>4.8636363636363634E-3</v>
      </c>
      <c r="N1537" s="263" t="str">
        <f t="shared" ref="N1537:N1600" si="98">" "</f>
        <v xml:space="preserve"> </v>
      </c>
      <c r="O1537" s="9"/>
      <c r="P1537" s="263" t="str">
        <f t="shared" ref="P1537:P1600" si="99">" "</f>
        <v xml:space="preserve"> </v>
      </c>
    </row>
    <row r="1538" spans="1:21" x14ac:dyDescent="0.2">
      <c r="A1538" s="143" t="s">
        <v>1394</v>
      </c>
      <c r="B1538" s="40" t="s">
        <v>1018</v>
      </c>
      <c r="C1538" s="4" t="s">
        <v>3766</v>
      </c>
      <c r="D1538" s="41">
        <v>305</v>
      </c>
      <c r="E1538" s="46">
        <v>35323</v>
      </c>
      <c r="F1538" s="263" t="str">
        <f t="shared" si="96"/>
        <v xml:space="preserve"> </v>
      </c>
      <c r="G1538" s="143" t="s">
        <v>21</v>
      </c>
      <c r="H1538" s="143" t="s">
        <v>256</v>
      </c>
      <c r="I1538" s="263" t="str">
        <f t="shared" si="97"/>
        <v xml:space="preserve"> </v>
      </c>
      <c r="J1538" s="38" t="str">
        <f>IF(D1538&gt;=('28 Populations and thresholds'!$I$194),"YES"," ")</f>
        <v>YES</v>
      </c>
      <c r="K1538" s="38" t="str">
        <f>IF(J1538="YES"," ",IF(D1538&gt;=('28 Populations and thresholds'!$I$194)*0.25,"YES"))</f>
        <v xml:space="preserve"> </v>
      </c>
      <c r="L1538" s="38" t="b">
        <f>OR('28 Populations and thresholds'!$J$194="CR",'28 Populations and thresholds'!$J$194="EN",'28 Populations and thresholds'!$J$194="VU")</f>
        <v>0</v>
      </c>
      <c r="M1538" s="75">
        <f>D1538/'28 Populations and thresholds'!$H$194</f>
        <v>1.0701754385964912E-2</v>
      </c>
      <c r="N1538" s="263" t="str">
        <f t="shared" si="98"/>
        <v xml:space="preserve"> </v>
      </c>
      <c r="P1538" s="263" t="str">
        <f t="shared" si="99"/>
        <v xml:space="preserve"> </v>
      </c>
    </row>
    <row r="1539" spans="1:21" x14ac:dyDescent="0.2">
      <c r="A1539" s="143" t="s">
        <v>1394</v>
      </c>
      <c r="B1539" s="40" t="s">
        <v>1018</v>
      </c>
      <c r="C1539" s="111" t="s">
        <v>3758</v>
      </c>
      <c r="D1539" s="41">
        <v>1220</v>
      </c>
      <c r="E1539" s="46">
        <v>36647</v>
      </c>
      <c r="F1539" s="263" t="str">
        <f t="shared" si="96"/>
        <v xml:space="preserve"> </v>
      </c>
      <c r="G1539" s="143" t="s">
        <v>21</v>
      </c>
      <c r="H1539" s="143" t="s">
        <v>897</v>
      </c>
      <c r="I1539" s="263" t="str">
        <f t="shared" si="97"/>
        <v xml:space="preserve"> </v>
      </c>
      <c r="J1539" s="38" t="str">
        <f>IF(D1539&gt;=('28 Populations and thresholds'!$I$179),"YES"," ")</f>
        <v>YES</v>
      </c>
      <c r="K1539" s="38" t="str">
        <f>IF(J1539="YES"," ",IF(D1539&gt;=('28 Populations and thresholds'!$I$179)*0.25,"YES"))</f>
        <v xml:space="preserve"> </v>
      </c>
      <c r="L1539" s="38" t="b">
        <f>OR('28 Populations and thresholds'!$J$179="CR",'28 Populations and thresholds'!$J$179="EN",'28 Populations and thresholds'!$J$179="VU")</f>
        <v>0</v>
      </c>
      <c r="M1539" s="75">
        <f>D1539/'28 Populations and thresholds'!$H$179</f>
        <v>2.2181818181818181E-2</v>
      </c>
      <c r="N1539" s="263" t="str">
        <f t="shared" si="98"/>
        <v xml:space="preserve"> </v>
      </c>
      <c r="O1539" s="9"/>
      <c r="P1539" s="263" t="str">
        <f t="shared" si="99"/>
        <v xml:space="preserve"> </v>
      </c>
    </row>
    <row r="1540" spans="1:21" x14ac:dyDescent="0.2">
      <c r="A1540" s="267" t="s">
        <v>1394</v>
      </c>
      <c r="B1540" s="268" t="s">
        <v>1411</v>
      </c>
      <c r="C1540" s="269" t="s">
        <v>3633</v>
      </c>
      <c r="D1540" s="270">
        <v>3312</v>
      </c>
      <c r="E1540" s="294" t="s">
        <v>1344</v>
      </c>
      <c r="F1540" s="263" t="str">
        <f t="shared" si="96"/>
        <v xml:space="preserve"> </v>
      </c>
      <c r="G1540" s="267" t="s">
        <v>15</v>
      </c>
      <c r="H1540" s="267" t="s">
        <v>1395</v>
      </c>
      <c r="I1540" s="263" t="str">
        <f t="shared" si="97"/>
        <v xml:space="preserve"> </v>
      </c>
      <c r="J1540" s="272" t="str">
        <f>IF(D1540&gt;=('28 Populations and thresholds'!$I$99),"YES"," ")</f>
        <v>YES</v>
      </c>
      <c r="K1540" s="272" t="str">
        <f>IF(J1540="YES"," ",IF(D1540&gt;=('28 Populations and thresholds'!$I$99)*0.25,"YES"))</f>
        <v xml:space="preserve"> </v>
      </c>
      <c r="L1540" s="272" t="b">
        <f>OR('28 Populations and thresholds'!$J$99="CR",'28 Populations and thresholds'!$J$99="EN",'28 Populations and thresholds'!$J$99="VU")</f>
        <v>0</v>
      </c>
      <c r="M1540" s="273">
        <f>D1540/'28 Populations and thresholds'!$H$99</f>
        <v>1.1039999999999999E-2</v>
      </c>
      <c r="N1540" s="263" t="str">
        <f t="shared" si="98"/>
        <v xml:space="preserve"> </v>
      </c>
      <c r="O1540" s="269"/>
      <c r="P1540" s="263" t="str">
        <f t="shared" si="99"/>
        <v xml:space="preserve"> </v>
      </c>
    </row>
    <row r="1541" spans="1:21" x14ac:dyDescent="0.2">
      <c r="A1541" s="12" t="s">
        <v>1394</v>
      </c>
      <c r="B1541" s="9" t="s">
        <v>1017</v>
      </c>
      <c r="C1541" s="4" t="s">
        <v>1732</v>
      </c>
      <c r="D1541" s="5">
        <v>266</v>
      </c>
      <c r="E1541" s="1" t="s">
        <v>1598</v>
      </c>
      <c r="F1541" s="263" t="str">
        <f t="shared" si="96"/>
        <v xml:space="preserve"> </v>
      </c>
      <c r="G1541" s="13" t="s">
        <v>139</v>
      </c>
      <c r="I1541" s="263" t="str">
        <f t="shared" si="97"/>
        <v xml:space="preserve"> </v>
      </c>
      <c r="J1541" s="38" t="str">
        <f>IF(D1541&gt;=('28 Populations and thresholds'!$I$221),"YES"," ")</f>
        <v>YES</v>
      </c>
      <c r="K1541" s="38" t="str">
        <f>IF(J1541="YES"," ",IF(D1541&gt;=('28 Populations and thresholds'!$I$221)*0.25,"YES"))</f>
        <v xml:space="preserve"> </v>
      </c>
      <c r="L1541" s="38" t="b">
        <f>OR('28 Populations and thresholds'!$J$221="CR",'28 Populations and thresholds'!$J$221="EN",'28 Populations and thresholds'!$J$221="VU")</f>
        <v>1</v>
      </c>
      <c r="M1541" s="75">
        <f>D1541/'28 Populations and thresholds'!$H$221</f>
        <v>2.7708333333333335E-2</v>
      </c>
      <c r="N1541" s="263" t="str">
        <f t="shared" si="98"/>
        <v xml:space="preserve"> </v>
      </c>
      <c r="P1541" s="263" t="str">
        <f t="shared" si="99"/>
        <v xml:space="preserve"> </v>
      </c>
    </row>
    <row r="1542" spans="1:21" x14ac:dyDescent="0.2">
      <c r="A1542" s="143" t="s">
        <v>1394</v>
      </c>
      <c r="B1542" s="40" t="s">
        <v>1017</v>
      </c>
      <c r="C1542" s="111" t="s">
        <v>3763</v>
      </c>
      <c r="D1542" s="41">
        <v>179</v>
      </c>
      <c r="E1542" s="46">
        <v>36784</v>
      </c>
      <c r="F1542" s="263" t="str">
        <f t="shared" si="96"/>
        <v xml:space="preserve"> </v>
      </c>
      <c r="G1542" s="143" t="s">
        <v>21</v>
      </c>
      <c r="H1542" s="143" t="s">
        <v>897</v>
      </c>
      <c r="I1542" s="263" t="str">
        <f t="shared" si="97"/>
        <v xml:space="preserve"> </v>
      </c>
      <c r="J1542" s="38" t="str">
        <f>IF(D1542&gt;=('28 Populations and thresholds'!$I$191),"YES"," ")</f>
        <v xml:space="preserve"> </v>
      </c>
      <c r="K1542" s="38" t="str">
        <f>IF(J1542="YES"," ",IF(D1542&gt;=('28 Populations and thresholds'!$I$191)*0.25,"YES"))</f>
        <v>YES</v>
      </c>
      <c r="L1542" s="38" t="b">
        <f>OR('28 Populations and thresholds'!$J$191="CR",'28 Populations and thresholds'!$J$191="EN",'28 Populations and thresholds'!$J$191="VU")</f>
        <v>0</v>
      </c>
      <c r="M1542" s="75">
        <f>D1542/'28 Populations and thresholds'!$H$191</f>
        <v>3.5799999999999998E-3</v>
      </c>
      <c r="N1542" s="263" t="str">
        <f t="shared" si="98"/>
        <v xml:space="preserve"> </v>
      </c>
      <c r="P1542" s="263" t="str">
        <f t="shared" si="99"/>
        <v xml:space="preserve"> </v>
      </c>
    </row>
    <row r="1543" spans="1:21" x14ac:dyDescent="0.2">
      <c r="A1543" s="143" t="s">
        <v>1394</v>
      </c>
      <c r="B1543" s="40" t="s">
        <v>1017</v>
      </c>
      <c r="C1543" s="4" t="s">
        <v>3758</v>
      </c>
      <c r="D1543" s="41">
        <v>1280</v>
      </c>
      <c r="E1543" s="46">
        <v>37377</v>
      </c>
      <c r="F1543" s="263" t="str">
        <f t="shared" si="96"/>
        <v xml:space="preserve"> </v>
      </c>
      <c r="G1543" s="143" t="s">
        <v>21</v>
      </c>
      <c r="H1543" s="143" t="s">
        <v>894</v>
      </c>
      <c r="I1543" s="263" t="str">
        <f t="shared" si="97"/>
        <v xml:space="preserve"> </v>
      </c>
      <c r="J1543" s="38" t="str">
        <f>IF(D1543&gt;=('28 Populations and thresholds'!$I$179),"YES"," ")</f>
        <v>YES</v>
      </c>
      <c r="K1543" s="38" t="str">
        <f>IF(J1543="YES"," ",IF(D1543&gt;=('28 Populations and thresholds'!$I$179)*0.25,"YES"))</f>
        <v xml:space="preserve"> </v>
      </c>
      <c r="L1543" s="38" t="b">
        <f>OR('28 Populations and thresholds'!$J$179="CR",'28 Populations and thresholds'!$J$179="EN",'28 Populations and thresholds'!$J$179="VU")</f>
        <v>0</v>
      </c>
      <c r="M1543" s="75">
        <f>D1543/'28 Populations and thresholds'!$H$179</f>
        <v>2.3272727272727271E-2</v>
      </c>
      <c r="N1543" s="263" t="str">
        <f t="shared" si="98"/>
        <v xml:space="preserve"> </v>
      </c>
      <c r="O1543" s="9"/>
      <c r="P1543" s="263" t="str">
        <f t="shared" si="99"/>
        <v xml:space="preserve"> </v>
      </c>
    </row>
    <row r="1544" spans="1:21" x14ac:dyDescent="0.2">
      <c r="A1544" s="267" t="s">
        <v>1394</v>
      </c>
      <c r="B1544" s="269" t="s">
        <v>3479</v>
      </c>
      <c r="C1544" s="269" t="s">
        <v>3474</v>
      </c>
      <c r="D1544" s="279">
        <v>430</v>
      </c>
      <c r="E1544" s="274">
        <v>2007</v>
      </c>
      <c r="F1544" s="263" t="str">
        <f t="shared" si="96"/>
        <v xml:space="preserve"> </v>
      </c>
      <c r="G1544" s="275" t="s">
        <v>139</v>
      </c>
      <c r="H1544" s="275" t="s">
        <v>3388</v>
      </c>
      <c r="I1544" s="263" t="str">
        <f t="shared" si="97"/>
        <v xml:space="preserve"> </v>
      </c>
      <c r="J1544" s="272" t="str">
        <f>IF(D1544&gt;=('28 Populations and thresholds'!$I$198),"YES"," ")</f>
        <v>YES</v>
      </c>
      <c r="K1544" s="272" t="str">
        <f>IF(J1544="YES"," ",IF(D1544&gt;=('28 Populations and thresholds'!$I$198)*0.25,"YES"))</f>
        <v xml:space="preserve"> </v>
      </c>
      <c r="L1544" s="272" t="b">
        <f>OR('28 Populations and thresholds'!$J$198="CR",'28 Populations and thresholds'!$J$198="EN",'28 Populations and thresholds'!$J$198="VU")</f>
        <v>0</v>
      </c>
      <c r="M1544" s="273">
        <f>D1544/'28 Populations and thresholds'!$H$198</f>
        <v>1.9545454545454546E-2</v>
      </c>
      <c r="N1544" s="263" t="str">
        <f t="shared" si="98"/>
        <v xml:space="preserve"> </v>
      </c>
      <c r="O1544" s="269"/>
      <c r="P1544" s="263" t="str">
        <f t="shared" si="99"/>
        <v xml:space="preserve"> </v>
      </c>
    </row>
    <row r="1545" spans="1:21" x14ac:dyDescent="0.2">
      <c r="A1545" s="143" t="s">
        <v>1394</v>
      </c>
      <c r="B1545" s="40" t="s">
        <v>1253</v>
      </c>
      <c r="C1545" s="4" t="s">
        <v>3598</v>
      </c>
      <c r="D1545" s="41">
        <v>10266</v>
      </c>
      <c r="E1545" s="47" t="s">
        <v>1401</v>
      </c>
      <c r="F1545" s="263" t="str">
        <f t="shared" si="96"/>
        <v xml:space="preserve"> </v>
      </c>
      <c r="G1545" s="143" t="s">
        <v>15</v>
      </c>
      <c r="H1545" s="143" t="s">
        <v>1400</v>
      </c>
      <c r="I1545" s="263" t="str">
        <f t="shared" si="97"/>
        <v xml:space="preserve"> </v>
      </c>
      <c r="J1545" s="38" t="str">
        <f>IF(D1545&gt;=('28 Populations and thresholds'!$I$88),"YES"," ")</f>
        <v>YES</v>
      </c>
      <c r="K1545" s="38" t="str">
        <f>IF(J1545="YES"," ",IF(D1545&gt;=('28 Populations and thresholds'!$I$88)*0.25,"YES"))</f>
        <v xml:space="preserve"> </v>
      </c>
      <c r="L1545" s="38" t="b">
        <f>OR('28 Populations and thresholds'!$J$88="CR",'28 Populations and thresholds'!$J$88="EN",'28 Populations and thresholds'!$J$88="VU")</f>
        <v>0</v>
      </c>
      <c r="M1545" s="75">
        <f>D1545/'28 Populations and thresholds'!$H$88</f>
        <v>1.0266000000000001E-2</v>
      </c>
      <c r="N1545" s="263" t="str">
        <f t="shared" si="98"/>
        <v xml:space="preserve"> </v>
      </c>
      <c r="O1545" s="40" t="s">
        <v>1427</v>
      </c>
      <c r="P1545" s="263" t="str">
        <f t="shared" si="99"/>
        <v xml:space="preserve"> </v>
      </c>
    </row>
    <row r="1546" spans="1:21" x14ac:dyDescent="0.2">
      <c r="A1546" s="12" t="s">
        <v>1394</v>
      </c>
      <c r="B1546" s="40" t="s">
        <v>1253</v>
      </c>
      <c r="C1546" s="111" t="s">
        <v>3589</v>
      </c>
      <c r="D1546" s="5">
        <v>8924</v>
      </c>
      <c r="E1546" s="104">
        <v>2003</v>
      </c>
      <c r="F1546" s="263" t="str">
        <f t="shared" si="96"/>
        <v xml:space="preserve"> </v>
      </c>
      <c r="G1546" s="12" t="s">
        <v>139</v>
      </c>
      <c r="H1546" s="12" t="s">
        <v>3388</v>
      </c>
      <c r="I1546" s="263" t="str">
        <f t="shared" si="97"/>
        <v xml:space="preserve"> </v>
      </c>
      <c r="J1546" s="38" t="str">
        <f>IF(D1546&gt;=('28 Populations and thresholds'!$I$84),"YES"," ")</f>
        <v>YES</v>
      </c>
      <c r="K1546" s="38" t="str">
        <f>IF(J1546="YES"," ",IF(D1546&gt;=('28 Populations and thresholds'!$I$84)*0.25,"YES"))</f>
        <v xml:space="preserve"> </v>
      </c>
      <c r="L1546" s="38" t="b">
        <f>OR('28 Populations and thresholds'!$J$84="CR",'28 Populations and thresholds'!$J$84="EN",'28 Populations and thresholds'!$J$84="VU")</f>
        <v>0</v>
      </c>
      <c r="M1546" s="75">
        <f>D1546/'28 Populations and thresholds'!$H$84</f>
        <v>8.9239999999999996E-3</v>
      </c>
      <c r="N1546" s="263" t="str">
        <f t="shared" si="98"/>
        <v xml:space="preserve"> </v>
      </c>
      <c r="O1546" s="9"/>
      <c r="P1546" s="263" t="str">
        <f t="shared" si="99"/>
        <v xml:space="preserve"> </v>
      </c>
    </row>
    <row r="1547" spans="1:21" x14ac:dyDescent="0.2">
      <c r="A1547" s="143" t="s">
        <v>1394</v>
      </c>
      <c r="B1547" s="40" t="s">
        <v>1253</v>
      </c>
      <c r="C1547" s="4" t="s">
        <v>3748</v>
      </c>
      <c r="D1547" s="41">
        <v>123</v>
      </c>
      <c r="E1547" s="46">
        <v>36784</v>
      </c>
      <c r="F1547" s="263" t="str">
        <f t="shared" si="96"/>
        <v xml:space="preserve"> </v>
      </c>
      <c r="G1547" s="143" t="s">
        <v>21</v>
      </c>
      <c r="H1547" s="143" t="s">
        <v>897</v>
      </c>
      <c r="I1547" s="263" t="str">
        <f t="shared" si="97"/>
        <v xml:space="preserve"> </v>
      </c>
      <c r="J1547" s="38" t="str">
        <f>IF(D1547&gt;=('28 Populations and thresholds'!$I$156),"YES"," ")</f>
        <v xml:space="preserve"> </v>
      </c>
      <c r="K1547" s="38" t="str">
        <f>IF(J1547="YES"," ",IF(D1547&gt;=('28 Populations and thresholds'!$I$156)*0.25,"YES"))</f>
        <v>YES</v>
      </c>
      <c r="L1547" s="38" t="b">
        <f>OR('28 Populations and thresholds'!$J$156="CR",'28 Populations and thresholds'!$J$156="EN",'28 Populations and thresholds'!$J$156="VU")</f>
        <v>0</v>
      </c>
      <c r="M1547" s="75">
        <f>D1547/'28 Populations and thresholds'!$H$156</f>
        <v>4.9199999999999999E-3</v>
      </c>
      <c r="N1547" s="263" t="str">
        <f t="shared" si="98"/>
        <v xml:space="preserve"> </v>
      </c>
      <c r="O1547" s="9"/>
      <c r="P1547" s="263" t="str">
        <f t="shared" si="99"/>
        <v xml:space="preserve"> </v>
      </c>
    </row>
    <row r="1548" spans="1:21" x14ac:dyDescent="0.2">
      <c r="A1548" s="12" t="s">
        <v>1394</v>
      </c>
      <c r="B1548" s="40" t="s">
        <v>1253</v>
      </c>
      <c r="C1548" s="4" t="s">
        <v>3603</v>
      </c>
      <c r="D1548" s="5">
        <v>33902</v>
      </c>
      <c r="E1548" s="104">
        <v>2002</v>
      </c>
      <c r="F1548" s="263" t="str">
        <f t="shared" si="96"/>
        <v xml:space="preserve"> </v>
      </c>
      <c r="G1548" s="12" t="s">
        <v>139</v>
      </c>
      <c r="H1548" s="12" t="s">
        <v>3388</v>
      </c>
      <c r="I1548" s="263" t="str">
        <f t="shared" si="97"/>
        <v xml:space="preserve"> </v>
      </c>
      <c r="J1548" s="38" t="str">
        <f>IF(D1548&gt;=('28 Populations and thresholds'!$I$89),"YES"," ")</f>
        <v>YES</v>
      </c>
      <c r="K1548" s="38" t="str">
        <f>IF(J1548="YES"," ",IF(D1548&gt;=('28 Populations and thresholds'!$I$89)*0.25,"YES"))</f>
        <v xml:space="preserve"> </v>
      </c>
      <c r="L1548" s="38" t="b">
        <f>OR('28 Populations and thresholds'!$J$89="CR",'28 Populations and thresholds'!$J$89="EN",'28 Populations and thresholds'!$J$89="VU")</f>
        <v>0</v>
      </c>
      <c r="M1548" s="75">
        <f>D1548/'28 Populations and thresholds'!$H$89</f>
        <v>2.2601333333333334E-2</v>
      </c>
      <c r="N1548" s="263" t="str">
        <f t="shared" si="98"/>
        <v xml:space="preserve"> </v>
      </c>
      <c r="O1548" s="9"/>
      <c r="P1548" s="263" t="str">
        <f t="shared" si="99"/>
        <v xml:space="preserve"> </v>
      </c>
    </row>
    <row r="1549" spans="1:21" x14ac:dyDescent="0.2">
      <c r="A1549" s="143" t="s">
        <v>1394</v>
      </c>
      <c r="B1549" s="40" t="s">
        <v>1253</v>
      </c>
      <c r="C1549" s="4" t="s">
        <v>3745</v>
      </c>
      <c r="D1549" s="41">
        <v>642</v>
      </c>
      <c r="E1549" s="46">
        <v>37012</v>
      </c>
      <c r="F1549" s="263" t="str">
        <f t="shared" si="96"/>
        <v xml:space="preserve"> </v>
      </c>
      <c r="G1549" s="143" t="s">
        <v>21</v>
      </c>
      <c r="H1549" s="143" t="s">
        <v>890</v>
      </c>
      <c r="I1549" s="263" t="str">
        <f t="shared" si="97"/>
        <v xml:space="preserve"> </v>
      </c>
      <c r="J1549" s="38" t="str">
        <f>IF(D1549&gt;=('28 Populations and thresholds'!$I$152),"YES"," ")</f>
        <v xml:space="preserve"> </v>
      </c>
      <c r="K1549" s="38" t="str">
        <f>IF(J1549="YES"," ",IF(D1549&gt;=('28 Populations and thresholds'!$I$152)*0.25,"YES"))</f>
        <v>YES</v>
      </c>
      <c r="L1549" s="38" t="b">
        <f>OR('28 Populations and thresholds'!$J$152="CR",'28 Populations and thresholds'!$J$152="EN",'28 Populations and thresholds'!$J$152="VU")</f>
        <v>0</v>
      </c>
      <c r="M1549" s="75">
        <f>D1549/'28 Populations and thresholds'!$H$152</f>
        <v>6.4200000000000004E-3</v>
      </c>
      <c r="N1549" s="263" t="str">
        <f t="shared" si="98"/>
        <v xml:space="preserve"> </v>
      </c>
      <c r="O1549" s="9"/>
      <c r="P1549" s="263" t="str">
        <f t="shared" si="99"/>
        <v xml:space="preserve"> </v>
      </c>
      <c r="Q1549" s="4"/>
      <c r="R1549" s="4"/>
      <c r="S1549" s="4"/>
      <c r="T1549" s="4"/>
      <c r="U1549" s="4"/>
    </row>
    <row r="1550" spans="1:21" x14ac:dyDescent="0.2">
      <c r="A1550" s="313" t="s">
        <v>1394</v>
      </c>
      <c r="B1550" s="314" t="s">
        <v>4497</v>
      </c>
      <c r="C1550" s="315" t="s">
        <v>3656</v>
      </c>
      <c r="D1550" s="305">
        <v>3505</v>
      </c>
      <c r="E1550" s="316">
        <v>40818</v>
      </c>
      <c r="F1550" s="263" t="str">
        <f t="shared" si="96"/>
        <v xml:space="preserve"> </v>
      </c>
      <c r="G1550" s="275" t="s">
        <v>4498</v>
      </c>
      <c r="H1550" s="295"/>
      <c r="I1550" s="263" t="str">
        <f t="shared" si="97"/>
        <v xml:space="preserve"> </v>
      </c>
      <c r="J1550" s="272" t="str">
        <f>IF(D1550&gt;=('28 Populations and thresholds'!$I$67),"YES"," ")</f>
        <v>YES</v>
      </c>
      <c r="K1550" s="272" t="str">
        <f>IF(J1550="YES"," ",IF(D1550&gt;=('28 Populations and thresholds'!$I$67)*0.25,"YES"))</f>
        <v xml:space="preserve"> </v>
      </c>
      <c r="L1550" s="272" t="b">
        <f>OR('28 Populations and thresholds'!$J$67="CR",'28 Populations and thresholds'!$J$67="EN",'28 Populations and thresholds'!$J$67="VU")</f>
        <v>0</v>
      </c>
      <c r="M1550" s="273">
        <f>D1550/'28 Populations and thresholds'!$H$67</f>
        <v>1.669047619047619E-2</v>
      </c>
      <c r="N1550" s="263" t="str">
        <f t="shared" si="98"/>
        <v xml:space="preserve"> </v>
      </c>
      <c r="O1550" s="275"/>
      <c r="P1550" s="263" t="str">
        <f t="shared" si="99"/>
        <v xml:space="preserve"> </v>
      </c>
    </row>
    <row r="1551" spans="1:21" x14ac:dyDescent="0.2">
      <c r="A1551" s="12" t="s">
        <v>1394</v>
      </c>
      <c r="B1551" s="9" t="s">
        <v>3956</v>
      </c>
      <c r="C1551" s="4" t="s">
        <v>3727</v>
      </c>
      <c r="D1551" s="5">
        <v>2970</v>
      </c>
      <c r="E1551" s="104">
        <v>2008</v>
      </c>
      <c r="F1551" s="263" t="str">
        <f t="shared" si="96"/>
        <v xml:space="preserve"> </v>
      </c>
      <c r="G1551" s="13" t="s">
        <v>3958</v>
      </c>
      <c r="I1551" s="263" t="str">
        <f t="shared" si="97"/>
        <v xml:space="preserve"> </v>
      </c>
      <c r="J1551" s="38" t="str">
        <f>IF(D1551&gt;=('28 Populations and thresholds'!$I$64),"YES"," ")</f>
        <v>YES</v>
      </c>
      <c r="K1551" s="38" t="str">
        <f>IF(J1551="YES"," ",IF(D1551&gt;=('28 Populations and thresholds'!$I$64)*0.25,"YES"))</f>
        <v xml:space="preserve"> </v>
      </c>
      <c r="L1551" s="38" t="b">
        <f>OR('28 Populations and thresholds'!$J$64="CR",'28 Populations and thresholds'!$J$64="EN",'28 Populations and thresholds'!$J$64="VU")</f>
        <v>0</v>
      </c>
      <c r="M1551" s="75">
        <f>D1551/('28 Populations and thresholds'!$H$64)</f>
        <v>0.43676470588235294</v>
      </c>
      <c r="N1551" s="263" t="str">
        <f t="shared" si="98"/>
        <v xml:space="preserve"> </v>
      </c>
      <c r="P1551" s="263" t="str">
        <f t="shared" si="99"/>
        <v xml:space="preserve"> </v>
      </c>
    </row>
    <row r="1552" spans="1:21" x14ac:dyDescent="0.2">
      <c r="A1552" s="182" t="s">
        <v>1394</v>
      </c>
      <c r="B1552" s="181" t="s">
        <v>3956</v>
      </c>
      <c r="C1552" s="191" t="s">
        <v>3656</v>
      </c>
      <c r="D1552" s="180">
        <v>16936</v>
      </c>
      <c r="E1552" s="179">
        <v>2010</v>
      </c>
      <c r="F1552" s="263" t="str">
        <f t="shared" si="96"/>
        <v xml:space="preserve"> </v>
      </c>
      <c r="G1552" s="12" t="s">
        <v>4498</v>
      </c>
      <c r="H1552" s="12"/>
      <c r="I1552" s="263" t="str">
        <f t="shared" si="97"/>
        <v xml:space="preserve"> </v>
      </c>
      <c r="J1552" s="38" t="str">
        <f>IF(D1552&gt;=('28 Populations and thresholds'!$I$67),"YES"," ")</f>
        <v>YES</v>
      </c>
      <c r="K1552" s="38" t="str">
        <f>IF(J1552="YES"," ",IF(D1552&gt;=('28 Populations and thresholds'!$I$67)*0.25,"YES"))</f>
        <v xml:space="preserve"> </v>
      </c>
      <c r="L1552" s="38" t="b">
        <f>OR('28 Populations and thresholds'!$J$67="CR",'28 Populations and thresholds'!$J$67="EN",'28 Populations and thresholds'!$J$67="VU")</f>
        <v>0</v>
      </c>
      <c r="M1552" s="75">
        <f>D1552/'28 Populations and thresholds'!$H$67</f>
        <v>8.0647619047619051E-2</v>
      </c>
      <c r="N1552" s="263" t="str">
        <f t="shared" si="98"/>
        <v xml:space="preserve"> </v>
      </c>
      <c r="P1552" s="263" t="str">
        <f t="shared" si="99"/>
        <v xml:space="preserve"> </v>
      </c>
    </row>
    <row r="1553" spans="1:21" x14ac:dyDescent="0.2">
      <c r="A1553" s="267" t="s">
        <v>1394</v>
      </c>
      <c r="B1553" s="269" t="s">
        <v>3477</v>
      </c>
      <c r="C1553" s="269" t="s">
        <v>3474</v>
      </c>
      <c r="D1553" s="279">
        <v>406</v>
      </c>
      <c r="E1553" s="274">
        <v>2007</v>
      </c>
      <c r="F1553" s="263" t="str">
        <f t="shared" si="96"/>
        <v xml:space="preserve"> </v>
      </c>
      <c r="G1553" s="275" t="s">
        <v>139</v>
      </c>
      <c r="H1553" s="275" t="s">
        <v>3388</v>
      </c>
      <c r="I1553" s="263" t="str">
        <f t="shared" si="97"/>
        <v xml:space="preserve"> </v>
      </c>
      <c r="J1553" s="272" t="str">
        <f>IF(D1553&gt;=('28 Populations and thresholds'!$I$198),"YES"," ")</f>
        <v>YES</v>
      </c>
      <c r="K1553" s="272" t="str">
        <f>IF(J1553="YES"," ",IF(D1553&gt;=('28 Populations and thresholds'!$I$198)*0.25,"YES"))</f>
        <v xml:space="preserve"> </v>
      </c>
      <c r="L1553" s="272" t="b">
        <f>OR('28 Populations and thresholds'!$J$198="CR",'28 Populations and thresholds'!$J$198="EN",'28 Populations and thresholds'!$J$198="VU")</f>
        <v>0</v>
      </c>
      <c r="M1553" s="273">
        <f>D1553/'28 Populations and thresholds'!$H$198</f>
        <v>1.8454545454545456E-2</v>
      </c>
      <c r="N1553" s="263" t="str">
        <f t="shared" si="98"/>
        <v xml:space="preserve"> </v>
      </c>
      <c r="O1553" s="269"/>
      <c r="P1553" s="263" t="str">
        <f t="shared" si="99"/>
        <v xml:space="preserve"> </v>
      </c>
    </row>
    <row r="1554" spans="1:21" x14ac:dyDescent="0.2">
      <c r="A1554" s="143" t="s">
        <v>1394</v>
      </c>
      <c r="B1554" s="40" t="s">
        <v>1098</v>
      </c>
      <c r="C1554" s="4" t="s">
        <v>3765</v>
      </c>
      <c r="D1554" s="41">
        <v>185</v>
      </c>
      <c r="E1554" s="46">
        <v>34827</v>
      </c>
      <c r="F1554" s="263" t="str">
        <f t="shared" si="96"/>
        <v xml:space="preserve"> </v>
      </c>
      <c r="G1554" s="143" t="s">
        <v>21</v>
      </c>
      <c r="H1554" s="143" t="s">
        <v>256</v>
      </c>
      <c r="I1554" s="263" t="str">
        <f t="shared" si="97"/>
        <v xml:space="preserve"> </v>
      </c>
      <c r="J1554" s="38" t="str">
        <f>IF(D1554&gt;=('28 Populations and thresholds'!$I$193),"YES"," ")</f>
        <v xml:space="preserve"> </v>
      </c>
      <c r="K1554" s="38" t="str">
        <f>IF(J1554="YES"," ",IF(D1554&gt;=('28 Populations and thresholds'!$I$193)*0.25,"YES"))</f>
        <v>YES</v>
      </c>
      <c r="L1554" s="38" t="b">
        <f>OR('28 Populations and thresholds'!$J$193="CR",'28 Populations and thresholds'!$J$193="EN",'28 Populations and thresholds'!$J$193="VU")</f>
        <v>0</v>
      </c>
      <c r="M1554" s="75">
        <f>D1554/'28 Populations and thresholds'!$H$193</f>
        <v>4.2045454545454547E-3</v>
      </c>
      <c r="N1554" s="263" t="str">
        <f t="shared" si="98"/>
        <v xml:space="preserve"> </v>
      </c>
      <c r="O1554" s="9"/>
      <c r="P1554" s="263" t="str">
        <f t="shared" si="99"/>
        <v xml:space="preserve"> </v>
      </c>
    </row>
    <row r="1555" spans="1:21" x14ac:dyDescent="0.2">
      <c r="A1555" s="143" t="s">
        <v>1394</v>
      </c>
      <c r="B1555" s="40" t="s">
        <v>1098</v>
      </c>
      <c r="C1555" s="4" t="s">
        <v>3763</v>
      </c>
      <c r="D1555" s="41">
        <v>301</v>
      </c>
      <c r="E1555" s="46">
        <v>35303</v>
      </c>
      <c r="F1555" s="263" t="str">
        <f t="shared" si="96"/>
        <v xml:space="preserve"> </v>
      </c>
      <c r="G1555" s="143" t="s">
        <v>21</v>
      </c>
      <c r="H1555" s="143" t="s">
        <v>256</v>
      </c>
      <c r="I1555" s="263" t="str">
        <f t="shared" si="97"/>
        <v xml:space="preserve"> </v>
      </c>
      <c r="J1555" s="38" t="str">
        <f>IF(D1555&gt;=('28 Populations and thresholds'!$I$191),"YES"," ")</f>
        <v xml:space="preserve"> </v>
      </c>
      <c r="K1555" s="38" t="str">
        <f>IF(J1555="YES"," ",IF(D1555&gt;=('28 Populations and thresholds'!$I$191)*0.25,"YES"))</f>
        <v>YES</v>
      </c>
      <c r="L1555" s="38" t="b">
        <f>OR('28 Populations and thresholds'!$J$191="CR",'28 Populations and thresholds'!$J$191="EN",'28 Populations and thresholds'!$J$191="VU")</f>
        <v>0</v>
      </c>
      <c r="M1555" s="75">
        <f>D1555/'28 Populations and thresholds'!$H$191</f>
        <v>6.0200000000000002E-3</v>
      </c>
      <c r="N1555" s="263" t="str">
        <f t="shared" si="98"/>
        <v xml:space="preserve"> </v>
      </c>
      <c r="P1555" s="263" t="str">
        <f t="shared" si="99"/>
        <v xml:space="preserve"> </v>
      </c>
    </row>
    <row r="1556" spans="1:21" x14ac:dyDescent="0.2">
      <c r="A1556" s="267" t="s">
        <v>1394</v>
      </c>
      <c r="B1556" s="268" t="s">
        <v>1154</v>
      </c>
      <c r="C1556" s="269" t="s">
        <v>3766</v>
      </c>
      <c r="D1556" s="270">
        <v>93</v>
      </c>
      <c r="E1556" s="271">
        <v>35201</v>
      </c>
      <c r="F1556" s="263" t="str">
        <f t="shared" si="96"/>
        <v xml:space="preserve"> </v>
      </c>
      <c r="G1556" s="267" t="s">
        <v>21</v>
      </c>
      <c r="H1556" s="267" t="s">
        <v>256</v>
      </c>
      <c r="I1556" s="263" t="str">
        <f t="shared" si="97"/>
        <v xml:space="preserve"> </v>
      </c>
      <c r="J1556" s="272" t="str">
        <f>IF(D1556&gt;=('28 Populations and thresholds'!$I$194),"YES"," ")</f>
        <v xml:space="preserve"> </v>
      </c>
      <c r="K1556" s="272" t="str">
        <f>IF(J1556="YES"," ",IF(D1556&gt;=('28 Populations and thresholds'!$I$194)*0.25,"YES"))</f>
        <v>YES</v>
      </c>
      <c r="L1556" s="272" t="b">
        <f>OR('28 Populations and thresholds'!$J$194="CR",'28 Populations and thresholds'!$J$194="EN",'28 Populations and thresholds'!$J$194="VU")</f>
        <v>0</v>
      </c>
      <c r="M1556" s="273">
        <f>D1556/'28 Populations and thresholds'!$H$194</f>
        <v>3.2631578947368419E-3</v>
      </c>
      <c r="N1556" s="263" t="str">
        <f t="shared" si="98"/>
        <v xml:space="preserve"> </v>
      </c>
      <c r="O1556" s="275"/>
      <c r="P1556" s="263" t="str">
        <f t="shared" si="99"/>
        <v xml:space="preserve"> </v>
      </c>
    </row>
    <row r="1557" spans="1:21" x14ac:dyDescent="0.2">
      <c r="A1557" s="143" t="s">
        <v>1394</v>
      </c>
      <c r="B1557" s="40" t="s">
        <v>1174</v>
      </c>
      <c r="C1557" s="111" t="s">
        <v>3474</v>
      </c>
      <c r="D1557" s="41">
        <v>500</v>
      </c>
      <c r="E1557" s="46">
        <v>35551</v>
      </c>
      <c r="F1557" s="263" t="str">
        <f t="shared" si="96"/>
        <v xml:space="preserve"> </v>
      </c>
      <c r="G1557" s="143" t="s">
        <v>21</v>
      </c>
      <c r="H1557" s="143" t="s">
        <v>430</v>
      </c>
      <c r="I1557" s="263" t="str">
        <f t="shared" si="97"/>
        <v xml:space="preserve"> </v>
      </c>
      <c r="J1557" s="38" t="str">
        <f>IF(D1557&gt;=('28 Populations and thresholds'!$I$198),"YES"," ")</f>
        <v>YES</v>
      </c>
      <c r="K1557" s="38" t="str">
        <f>IF(J1557="YES"," ",IF(D1557&gt;=('28 Populations and thresholds'!$I$198)*0.25,"YES"))</f>
        <v xml:space="preserve"> </v>
      </c>
      <c r="L1557" s="38" t="b">
        <f>OR('28 Populations and thresholds'!$J$198="CR",'28 Populations and thresholds'!$J$198="EN",'28 Populations and thresholds'!$J$198="VU")</f>
        <v>0</v>
      </c>
      <c r="M1557" s="75">
        <f>D1557/'28 Populations and thresholds'!$H$198</f>
        <v>2.2727272727272728E-2</v>
      </c>
      <c r="N1557" s="263" t="str">
        <f t="shared" si="98"/>
        <v xml:space="preserve"> </v>
      </c>
      <c r="O1557" s="9"/>
      <c r="P1557" s="263" t="str">
        <f t="shared" si="99"/>
        <v xml:space="preserve"> </v>
      </c>
    </row>
    <row r="1558" spans="1:21" x14ac:dyDescent="0.2">
      <c r="A1558" s="267" t="s">
        <v>1394</v>
      </c>
      <c r="B1558" s="268" t="s">
        <v>1020</v>
      </c>
      <c r="C1558" s="269" t="s">
        <v>3589</v>
      </c>
      <c r="D1558" s="270">
        <v>10000</v>
      </c>
      <c r="E1558" s="294" t="s">
        <v>1401</v>
      </c>
      <c r="F1558" s="263" t="str">
        <f t="shared" si="96"/>
        <v xml:space="preserve"> </v>
      </c>
      <c r="G1558" s="267" t="s">
        <v>15</v>
      </c>
      <c r="H1558" s="267" t="s">
        <v>1400</v>
      </c>
      <c r="I1558" s="263" t="str">
        <f t="shared" si="97"/>
        <v xml:space="preserve"> </v>
      </c>
      <c r="J1558" s="272" t="str">
        <f>IF(D1558&gt;=('28 Populations and thresholds'!$I$84),"YES"," ")</f>
        <v>YES</v>
      </c>
      <c r="K1558" s="272" t="str">
        <f>IF(J1558="YES"," ",IF(D1558&gt;=('28 Populations and thresholds'!$I$84)*0.25,"YES"))</f>
        <v xml:space="preserve"> </v>
      </c>
      <c r="L1558" s="272" t="b">
        <f>OR('28 Populations and thresholds'!$J$84="CR",'28 Populations and thresholds'!$J$84="EN",'28 Populations and thresholds'!$J$84="VU")</f>
        <v>0</v>
      </c>
      <c r="M1558" s="273">
        <f>D1558/'28 Populations and thresholds'!$H$84</f>
        <v>0.01</v>
      </c>
      <c r="N1558" s="263" t="str">
        <f t="shared" si="98"/>
        <v xml:space="preserve"> </v>
      </c>
      <c r="O1558" s="268" t="s">
        <v>1439</v>
      </c>
      <c r="P1558" s="263" t="str">
        <f t="shared" si="99"/>
        <v xml:space="preserve"> </v>
      </c>
    </row>
    <row r="1559" spans="1:21" x14ac:dyDescent="0.2">
      <c r="A1559" s="267" t="s">
        <v>1394</v>
      </c>
      <c r="B1559" s="268" t="s">
        <v>1020</v>
      </c>
      <c r="C1559" s="269" t="s">
        <v>3607</v>
      </c>
      <c r="D1559" s="270">
        <v>10000</v>
      </c>
      <c r="E1559" s="294" t="s">
        <v>1401</v>
      </c>
      <c r="F1559" s="263" t="str">
        <f t="shared" si="96"/>
        <v xml:space="preserve"> </v>
      </c>
      <c r="G1559" s="267" t="s">
        <v>15</v>
      </c>
      <c r="H1559" s="267" t="s">
        <v>1400</v>
      </c>
      <c r="I1559" s="263" t="str">
        <f t="shared" si="97"/>
        <v xml:space="preserve"> </v>
      </c>
      <c r="J1559" s="272" t="str">
        <f>IF(D1559&gt;=('28 Populations and thresholds'!$I$92),"YES"," ")</f>
        <v>YES</v>
      </c>
      <c r="K1559" s="272" t="str">
        <f>IF(J1559="YES"," ",IF(D1559&gt;=('28 Populations and thresholds'!$I$92)*0.25,"YES"))</f>
        <v xml:space="preserve"> </v>
      </c>
      <c r="L1559" s="272" t="b">
        <f>OR('28 Populations and thresholds'!$J$92="CR",'28 Populations and thresholds'!$J$92="EN",'28 Populations and thresholds'!$J$92="VU")</f>
        <v>0</v>
      </c>
      <c r="M1559" s="273">
        <f>D1559/'28 Populations and thresholds'!$H$92</f>
        <v>3.3333333333333333E-2</v>
      </c>
      <c r="N1559" s="263" t="str">
        <f t="shared" si="98"/>
        <v xml:space="preserve"> </v>
      </c>
      <c r="O1559" s="268" t="s">
        <v>1439</v>
      </c>
      <c r="P1559" s="263" t="str">
        <f t="shared" si="99"/>
        <v xml:space="preserve"> </v>
      </c>
    </row>
    <row r="1560" spans="1:21" x14ac:dyDescent="0.2">
      <c r="A1560" s="267" t="s">
        <v>1394</v>
      </c>
      <c r="B1560" s="268" t="s">
        <v>1020</v>
      </c>
      <c r="C1560" s="269" t="s">
        <v>3745</v>
      </c>
      <c r="D1560" s="270">
        <v>250</v>
      </c>
      <c r="E1560" s="271">
        <v>36040</v>
      </c>
      <c r="F1560" s="263" t="str">
        <f t="shared" si="96"/>
        <v xml:space="preserve"> </v>
      </c>
      <c r="G1560" s="267" t="s">
        <v>21</v>
      </c>
      <c r="H1560" s="267" t="s">
        <v>433</v>
      </c>
      <c r="I1560" s="263" t="str">
        <f t="shared" si="97"/>
        <v xml:space="preserve"> </v>
      </c>
      <c r="J1560" s="272" t="str">
        <f>IF(D1560&gt;=('28 Populations and thresholds'!$I$152),"YES"," ")</f>
        <v xml:space="preserve"> </v>
      </c>
      <c r="K1560" s="272" t="str">
        <f>IF(J1560="YES"," ",IF(D1560&gt;=('28 Populations and thresholds'!$I$152)*0.25,"YES"))</f>
        <v>YES</v>
      </c>
      <c r="L1560" s="272" t="b">
        <f>OR('28 Populations and thresholds'!$J$152="CR",'28 Populations and thresholds'!$J$152="EN",'28 Populations and thresholds'!$J$152="VU")</f>
        <v>0</v>
      </c>
      <c r="M1560" s="273">
        <f>D1560/'28 Populations and thresholds'!$H$152</f>
        <v>2.5000000000000001E-3</v>
      </c>
      <c r="N1560" s="263" t="str">
        <f t="shared" si="98"/>
        <v xml:space="preserve"> </v>
      </c>
      <c r="O1560" s="269"/>
      <c r="P1560" s="263" t="str">
        <f t="shared" si="99"/>
        <v xml:space="preserve"> </v>
      </c>
      <c r="Q1560" s="4"/>
      <c r="R1560" s="4"/>
      <c r="S1560" s="4"/>
      <c r="T1560" s="4"/>
      <c r="U1560" s="4"/>
    </row>
    <row r="1561" spans="1:21" x14ac:dyDescent="0.2">
      <c r="A1561" s="267" t="s">
        <v>1394</v>
      </c>
      <c r="B1561" s="268" t="s">
        <v>1020</v>
      </c>
      <c r="C1561" s="269" t="s">
        <v>3777</v>
      </c>
      <c r="D1561" s="270">
        <v>30000</v>
      </c>
      <c r="E1561" s="271">
        <v>35916</v>
      </c>
      <c r="F1561" s="263" t="str">
        <f t="shared" si="96"/>
        <v xml:space="preserve"> </v>
      </c>
      <c r="G1561" s="267" t="s">
        <v>21</v>
      </c>
      <c r="H1561" s="267" t="s">
        <v>439</v>
      </c>
      <c r="I1561" s="263" t="str">
        <f t="shared" si="97"/>
        <v xml:space="preserve"> </v>
      </c>
      <c r="J1561" s="272" t="str">
        <f>IF(D1561&gt;=('28 Populations and thresholds'!$I$211),"YES"," ")</f>
        <v>YES</v>
      </c>
      <c r="K1561" s="272" t="str">
        <f>IF(J1561="YES"," ",IF(D1561&gt;=('28 Populations and thresholds'!$I$211)*0.25,"YES"))</f>
        <v xml:space="preserve"> </v>
      </c>
      <c r="L1561" s="272" t="b">
        <f>OR('28 Populations and thresholds'!$J$211="CR",'28 Populations and thresholds'!$J$211="EN",'28 Populations and thresholds'!$J$211="VU")</f>
        <v>0</v>
      </c>
      <c r="M1561" s="273">
        <f>D1561/'28 Populations and thresholds'!$H$211</f>
        <v>0.03</v>
      </c>
      <c r="N1561" s="263" t="str">
        <f t="shared" si="98"/>
        <v xml:space="preserve"> </v>
      </c>
      <c r="O1561" s="275"/>
      <c r="P1561" s="263" t="str">
        <f t="shared" si="99"/>
        <v xml:space="preserve"> </v>
      </c>
    </row>
    <row r="1562" spans="1:21" x14ac:dyDescent="0.2">
      <c r="A1562" s="267" t="s">
        <v>1394</v>
      </c>
      <c r="B1562" s="268" t="s">
        <v>1020</v>
      </c>
      <c r="C1562" s="269" t="s">
        <v>3770</v>
      </c>
      <c r="D1562" s="270">
        <v>1522</v>
      </c>
      <c r="E1562" s="271">
        <v>36647</v>
      </c>
      <c r="F1562" s="263" t="str">
        <f t="shared" si="96"/>
        <v xml:space="preserve"> </v>
      </c>
      <c r="G1562" s="267" t="s">
        <v>21</v>
      </c>
      <c r="H1562" s="267" t="s">
        <v>897</v>
      </c>
      <c r="I1562" s="263" t="str">
        <f t="shared" si="97"/>
        <v xml:space="preserve"> </v>
      </c>
      <c r="J1562" s="272" t="str">
        <f>IF(D1562&gt;=('28 Populations and thresholds'!$I$199),"YES"," ")</f>
        <v xml:space="preserve"> </v>
      </c>
      <c r="K1562" s="272" t="str">
        <f>IF(J1562="YES"," ",IF(D1562&gt;=('28 Populations and thresholds'!$I$199)*0.25,"YES"))</f>
        <v>YES</v>
      </c>
      <c r="L1562" s="272" t="b">
        <f>OR('28 Populations and thresholds'!$J$199="CR",'28 Populations and thresholds'!$J$199="EN",'28 Populations and thresholds'!$J$199="VU")</f>
        <v>0</v>
      </c>
      <c r="M1562" s="273">
        <f>D1562/'28 Populations and thresholds'!$H$199</f>
        <v>4.8317460317460316E-3</v>
      </c>
      <c r="N1562" s="263" t="str">
        <f t="shared" si="98"/>
        <v xml:space="preserve"> </v>
      </c>
      <c r="O1562" s="269"/>
      <c r="P1562" s="263" t="str">
        <f t="shared" si="99"/>
        <v xml:space="preserve"> </v>
      </c>
    </row>
    <row r="1563" spans="1:21" x14ac:dyDescent="0.2">
      <c r="A1563" s="267" t="s">
        <v>1394</v>
      </c>
      <c r="B1563" s="268" t="s">
        <v>1020</v>
      </c>
      <c r="C1563" s="269" t="s">
        <v>3758</v>
      </c>
      <c r="D1563" s="270">
        <v>970</v>
      </c>
      <c r="E1563" s="271">
        <v>36784</v>
      </c>
      <c r="F1563" s="263" t="str">
        <f t="shared" si="96"/>
        <v xml:space="preserve"> </v>
      </c>
      <c r="G1563" s="267" t="s">
        <v>21</v>
      </c>
      <c r="H1563" s="267" t="s">
        <v>897</v>
      </c>
      <c r="I1563" s="263" t="str">
        <f t="shared" si="97"/>
        <v xml:space="preserve"> </v>
      </c>
      <c r="J1563" s="272" t="str">
        <f>IF(D1563&gt;=('28 Populations and thresholds'!$I$179),"YES"," ")</f>
        <v>YES</v>
      </c>
      <c r="K1563" s="272" t="str">
        <f>IF(J1563="YES"," ",IF(D1563&gt;=('28 Populations and thresholds'!$I$179)*0.25,"YES"))</f>
        <v xml:space="preserve"> </v>
      </c>
      <c r="L1563" s="272" t="b">
        <f>OR('28 Populations and thresholds'!$J$179="CR",'28 Populations and thresholds'!$J$179="EN",'28 Populations and thresholds'!$J$179="VU")</f>
        <v>0</v>
      </c>
      <c r="M1563" s="273">
        <f>D1563/'28 Populations and thresholds'!$H$179</f>
        <v>1.7636363636363638E-2</v>
      </c>
      <c r="N1563" s="263" t="str">
        <f t="shared" si="98"/>
        <v xml:space="preserve"> </v>
      </c>
      <c r="O1563" s="269"/>
      <c r="P1563" s="263" t="str">
        <f t="shared" si="99"/>
        <v xml:space="preserve"> </v>
      </c>
    </row>
    <row r="1564" spans="1:21" x14ac:dyDescent="0.2">
      <c r="A1564" s="143" t="s">
        <v>1394</v>
      </c>
      <c r="B1564" s="40" t="s">
        <v>1167</v>
      </c>
      <c r="C1564" s="4" t="s">
        <v>3474</v>
      </c>
      <c r="D1564" s="41">
        <v>881</v>
      </c>
      <c r="E1564" s="46">
        <v>35688</v>
      </c>
      <c r="F1564" s="263" t="str">
        <f t="shared" si="96"/>
        <v xml:space="preserve"> </v>
      </c>
      <c r="G1564" s="143" t="s">
        <v>21</v>
      </c>
      <c r="H1564" s="143" t="s">
        <v>436</v>
      </c>
      <c r="I1564" s="263" t="str">
        <f t="shared" si="97"/>
        <v xml:space="preserve"> </v>
      </c>
      <c r="J1564" s="38" t="str">
        <f>IF(D1564&gt;=('28 Populations and thresholds'!$I$198),"YES"," ")</f>
        <v>YES</v>
      </c>
      <c r="K1564" s="38" t="str">
        <f>IF(J1564="YES"," ",IF(D1564&gt;=('28 Populations and thresholds'!$I$198)*0.25,"YES"))</f>
        <v xml:space="preserve"> </v>
      </c>
      <c r="L1564" s="38" t="b">
        <f>OR('28 Populations and thresholds'!$J$198="CR",'28 Populations and thresholds'!$J$198="EN",'28 Populations and thresholds'!$J$198="VU")</f>
        <v>0</v>
      </c>
      <c r="M1564" s="75">
        <f>D1564/'28 Populations and thresholds'!$H$198</f>
        <v>4.0045454545454544E-2</v>
      </c>
      <c r="N1564" s="263" t="str">
        <f t="shared" si="98"/>
        <v xml:space="preserve"> </v>
      </c>
      <c r="O1564" s="9"/>
      <c r="P1564" s="263" t="str">
        <f t="shared" si="99"/>
        <v xml:space="preserve"> </v>
      </c>
    </row>
    <row r="1565" spans="1:21" x14ac:dyDescent="0.2">
      <c r="A1565" s="267" t="s">
        <v>1394</v>
      </c>
      <c r="B1565" s="268" t="s">
        <v>1040</v>
      </c>
      <c r="C1565" s="269" t="s">
        <v>3765</v>
      </c>
      <c r="D1565" s="270">
        <v>321</v>
      </c>
      <c r="E1565" s="271">
        <v>32638</v>
      </c>
      <c r="F1565" s="263" t="str">
        <f t="shared" si="96"/>
        <v xml:space="preserve"> </v>
      </c>
      <c r="G1565" s="267" t="s">
        <v>21</v>
      </c>
      <c r="H1565" s="267" t="s">
        <v>256</v>
      </c>
      <c r="I1565" s="263" t="str">
        <f t="shared" si="97"/>
        <v xml:space="preserve"> </v>
      </c>
      <c r="J1565" s="272" t="str">
        <f>IF(D1565&gt;=('28 Populations and thresholds'!$I$193),"YES"," ")</f>
        <v xml:space="preserve"> </v>
      </c>
      <c r="K1565" s="272" t="str">
        <f>IF(J1565="YES"," ",IF(D1565&gt;=('28 Populations and thresholds'!$I$193)*0.25,"YES"))</f>
        <v>YES</v>
      </c>
      <c r="L1565" s="272" t="b">
        <f>OR('28 Populations and thresholds'!$J$193="CR",'28 Populations and thresholds'!$J$193="EN",'28 Populations and thresholds'!$J$193="VU")</f>
        <v>0</v>
      </c>
      <c r="M1565" s="273">
        <f>D1565/'28 Populations and thresholds'!$H$193</f>
        <v>7.2954545454545451E-3</v>
      </c>
      <c r="N1565" s="263" t="str">
        <f t="shared" si="98"/>
        <v xml:space="preserve"> </v>
      </c>
      <c r="O1565" s="269"/>
      <c r="P1565" s="263" t="str">
        <f t="shared" si="99"/>
        <v xml:space="preserve"> </v>
      </c>
    </row>
    <row r="1566" spans="1:21" x14ac:dyDescent="0.2">
      <c r="A1566" s="275" t="s">
        <v>1394</v>
      </c>
      <c r="B1566" s="268" t="s">
        <v>1040</v>
      </c>
      <c r="C1566" s="269" t="s">
        <v>1732</v>
      </c>
      <c r="D1566" s="279">
        <v>81</v>
      </c>
      <c r="E1566" s="284" t="s">
        <v>1598</v>
      </c>
      <c r="F1566" s="263" t="str">
        <f t="shared" si="96"/>
        <v xml:space="preserve"> </v>
      </c>
      <c r="G1566" s="275" t="s">
        <v>139</v>
      </c>
      <c r="H1566" s="275"/>
      <c r="I1566" s="263" t="str">
        <f t="shared" si="97"/>
        <v xml:space="preserve"> </v>
      </c>
      <c r="J1566" s="272" t="str">
        <f>IF(D1566&gt;=('28 Populations and thresholds'!$I$221),"YES"," ")</f>
        <v>YES</v>
      </c>
      <c r="K1566" s="272" t="str">
        <f>IF(J1566="YES"," ",IF(D1566&gt;=('28 Populations and thresholds'!$I$221)*0.25,"YES"))</f>
        <v xml:space="preserve"> </v>
      </c>
      <c r="L1566" s="272" t="b">
        <f>OR('28 Populations and thresholds'!$J$221="CR",'28 Populations and thresholds'!$J$221="EN",'28 Populations and thresholds'!$J$221="VU")</f>
        <v>1</v>
      </c>
      <c r="M1566" s="273">
        <f>D1566/'28 Populations and thresholds'!$H$221</f>
        <v>8.4375000000000006E-3</v>
      </c>
      <c r="N1566" s="263" t="str">
        <f t="shared" si="98"/>
        <v xml:space="preserve"> </v>
      </c>
      <c r="O1566" s="275"/>
      <c r="P1566" s="263" t="str">
        <f t="shared" si="99"/>
        <v xml:space="preserve"> </v>
      </c>
    </row>
    <row r="1567" spans="1:21" x14ac:dyDescent="0.2">
      <c r="A1567" s="267" t="s">
        <v>1394</v>
      </c>
      <c r="B1567" s="268" t="s">
        <v>1040</v>
      </c>
      <c r="C1567" s="280" t="s">
        <v>3763</v>
      </c>
      <c r="D1567" s="270">
        <v>448</v>
      </c>
      <c r="E1567" s="271">
        <v>32745</v>
      </c>
      <c r="F1567" s="263" t="str">
        <f t="shared" si="96"/>
        <v xml:space="preserve"> </v>
      </c>
      <c r="G1567" s="267" t="s">
        <v>21</v>
      </c>
      <c r="H1567" s="267" t="s">
        <v>256</v>
      </c>
      <c r="I1567" s="263" t="str">
        <f t="shared" si="97"/>
        <v xml:space="preserve"> </v>
      </c>
      <c r="J1567" s="272" t="str">
        <f>IF(D1567&gt;=('28 Populations and thresholds'!$I$191),"YES"," ")</f>
        <v xml:space="preserve"> </v>
      </c>
      <c r="K1567" s="272" t="str">
        <f>IF(J1567="YES"," ",IF(D1567&gt;=('28 Populations and thresholds'!$I$191)*0.25,"YES"))</f>
        <v>YES</v>
      </c>
      <c r="L1567" s="272" t="b">
        <f>OR('28 Populations and thresholds'!$J$191="CR",'28 Populations and thresholds'!$J$191="EN",'28 Populations and thresholds'!$J$191="VU")</f>
        <v>0</v>
      </c>
      <c r="M1567" s="273">
        <f>D1567/'28 Populations and thresholds'!$H$191</f>
        <v>8.9599999999999992E-3</v>
      </c>
      <c r="N1567" s="263" t="str">
        <f t="shared" si="98"/>
        <v xml:space="preserve"> </v>
      </c>
      <c r="O1567" s="275"/>
      <c r="P1567" s="263" t="str">
        <f t="shared" si="99"/>
        <v xml:space="preserve"> </v>
      </c>
    </row>
    <row r="1568" spans="1:21" x14ac:dyDescent="0.2">
      <c r="A1568" s="267" t="s">
        <v>1394</v>
      </c>
      <c r="B1568" s="268" t="s">
        <v>1040</v>
      </c>
      <c r="C1568" s="269" t="s">
        <v>3758</v>
      </c>
      <c r="D1568" s="270">
        <v>270</v>
      </c>
      <c r="E1568" s="271">
        <v>35916</v>
      </c>
      <c r="F1568" s="263" t="str">
        <f t="shared" si="96"/>
        <v xml:space="preserve"> </v>
      </c>
      <c r="G1568" s="267" t="s">
        <v>21</v>
      </c>
      <c r="H1568" s="267" t="s">
        <v>439</v>
      </c>
      <c r="I1568" s="263" t="str">
        <f t="shared" si="97"/>
        <v xml:space="preserve"> </v>
      </c>
      <c r="J1568" s="272" t="str">
        <f>IF(D1568&gt;=('28 Populations and thresholds'!$I$179),"YES"," ")</f>
        <v xml:space="preserve"> </v>
      </c>
      <c r="K1568" s="272" t="str">
        <f>IF(J1568="YES"," ",IF(D1568&gt;=('28 Populations and thresholds'!$I$179)*0.25,"YES"))</f>
        <v>YES</v>
      </c>
      <c r="L1568" s="272" t="b">
        <f>OR('28 Populations and thresholds'!$J$179="CR",'28 Populations and thresholds'!$J$179="EN",'28 Populations and thresholds'!$J$179="VU")</f>
        <v>0</v>
      </c>
      <c r="M1568" s="273">
        <f>D1568/'28 Populations and thresholds'!$H$179</f>
        <v>4.909090909090909E-3</v>
      </c>
      <c r="N1568" s="263" t="str">
        <f t="shared" si="98"/>
        <v xml:space="preserve"> </v>
      </c>
      <c r="O1568" s="269"/>
      <c r="P1568" s="263" t="str">
        <f t="shared" si="99"/>
        <v xml:space="preserve"> </v>
      </c>
    </row>
    <row r="1569" spans="1:16" x14ac:dyDescent="0.2">
      <c r="A1569" s="121" t="s">
        <v>1394</v>
      </c>
      <c r="B1569" s="115" t="s">
        <v>4149</v>
      </c>
      <c r="C1569" s="115" t="s">
        <v>1696</v>
      </c>
      <c r="D1569" s="105">
        <v>18</v>
      </c>
      <c r="E1569" s="169">
        <v>41275</v>
      </c>
      <c r="F1569" s="263" t="str">
        <f t="shared" si="96"/>
        <v xml:space="preserve"> </v>
      </c>
      <c r="G1569" s="121"/>
      <c r="H1569" s="121" t="s">
        <v>4147</v>
      </c>
      <c r="I1569" s="263" t="str">
        <f t="shared" si="97"/>
        <v xml:space="preserve"> </v>
      </c>
      <c r="J1569" s="38" t="s">
        <v>4558</v>
      </c>
      <c r="K1569" s="38"/>
      <c r="L1569" s="38" t="b">
        <f>OR('28 Populations and thresholds'!$J$51="CR",'28 Populations and thresholds'!$J$51="EN",'28 Populations and thresholds'!$J$51="VU")</f>
        <v>1</v>
      </c>
      <c r="M1569" s="75">
        <f>D1569/'28 Populations and thresholds'!$H$51</f>
        <v>6.6666666666666671E-3</v>
      </c>
      <c r="N1569" s="263" t="str">
        <f t="shared" si="98"/>
        <v xml:space="preserve"> </v>
      </c>
      <c r="O1569" s="12" t="s">
        <v>4572</v>
      </c>
      <c r="P1569" s="263" t="str">
        <f t="shared" si="99"/>
        <v xml:space="preserve"> </v>
      </c>
    </row>
    <row r="1570" spans="1:16" x14ac:dyDescent="0.2">
      <c r="A1570" s="267" t="s">
        <v>1394</v>
      </c>
      <c r="B1570" s="268" t="s">
        <v>1266</v>
      </c>
      <c r="C1570" s="269" t="s">
        <v>3748</v>
      </c>
      <c r="D1570" s="270">
        <v>127</v>
      </c>
      <c r="E1570" s="271">
        <v>36053</v>
      </c>
      <c r="F1570" s="263" t="str">
        <f t="shared" si="96"/>
        <v xml:space="preserve"> </v>
      </c>
      <c r="G1570" s="267" t="s">
        <v>21</v>
      </c>
      <c r="H1570" s="267" t="s">
        <v>433</v>
      </c>
      <c r="I1570" s="263" t="str">
        <f t="shared" si="97"/>
        <v xml:space="preserve"> </v>
      </c>
      <c r="J1570" s="272" t="str">
        <f>IF(D1570&gt;=('28 Populations and thresholds'!$I$156),"YES"," ")</f>
        <v xml:space="preserve"> </v>
      </c>
      <c r="K1570" s="272" t="str">
        <f>IF(J1570="YES"," ",IF(D1570&gt;=('28 Populations and thresholds'!$I$156)*0.25,"YES"))</f>
        <v>YES</v>
      </c>
      <c r="L1570" s="272" t="b">
        <f>OR('28 Populations and thresholds'!$J$156="CR",'28 Populations and thresholds'!$J$156="EN",'28 Populations and thresholds'!$J$156="VU")</f>
        <v>0</v>
      </c>
      <c r="M1570" s="273">
        <f>D1570/'28 Populations and thresholds'!$H$156</f>
        <v>5.0800000000000003E-3</v>
      </c>
      <c r="N1570" s="263" t="str">
        <f t="shared" si="98"/>
        <v xml:space="preserve"> </v>
      </c>
      <c r="O1570" s="269"/>
      <c r="P1570" s="263" t="str">
        <f t="shared" si="99"/>
        <v xml:space="preserve"> </v>
      </c>
    </row>
    <row r="1571" spans="1:16" x14ac:dyDescent="0.2">
      <c r="A1571" s="143" t="s">
        <v>1394</v>
      </c>
      <c r="B1571" s="40" t="s">
        <v>1413</v>
      </c>
      <c r="C1571" s="4" t="s">
        <v>3725</v>
      </c>
      <c r="D1571" s="41">
        <v>500</v>
      </c>
      <c r="E1571" s="47" t="s">
        <v>1320</v>
      </c>
      <c r="F1571" s="263" t="str">
        <f t="shared" si="96"/>
        <v xml:space="preserve"> </v>
      </c>
      <c r="G1571" s="143" t="s">
        <v>15</v>
      </c>
      <c r="H1571" s="143" t="s">
        <v>1397</v>
      </c>
      <c r="I1571" s="263" t="str">
        <f t="shared" si="97"/>
        <v xml:space="preserve"> </v>
      </c>
      <c r="J1571" s="38" t="str">
        <f>IF(D1571&gt;=('28 Populations and thresholds'!$I$61),"YES"," ")</f>
        <v>YES</v>
      </c>
      <c r="K1571" s="38" t="str">
        <f>IF(J1571="YES"," ",IF(D1571&gt;=('28 Populations and thresholds'!$I$61)*0.25,"YES"))</f>
        <v xml:space="preserve"> </v>
      </c>
      <c r="L1571" s="38" t="b">
        <f>OR('28 Populations and thresholds'!$J$61="CR",'28 Populations and thresholds'!$J$61="EN",'28 Populations and thresholds'!$J$61="VU")</f>
        <v>0</v>
      </c>
      <c r="M1571" s="75">
        <f>D1571/('28 Populations and thresholds'!$H$61)</f>
        <v>0.05</v>
      </c>
      <c r="N1571" s="263" t="str">
        <f t="shared" si="98"/>
        <v xml:space="preserve"> </v>
      </c>
      <c r="O1571" s="120"/>
      <c r="P1571" s="263" t="str">
        <f t="shared" si="99"/>
        <v xml:space="preserve"> </v>
      </c>
    </row>
    <row r="1572" spans="1:16" x14ac:dyDescent="0.2">
      <c r="A1572" s="143" t="s">
        <v>1394</v>
      </c>
      <c r="B1572" s="40" t="s">
        <v>1413</v>
      </c>
      <c r="C1572" s="4" t="s">
        <v>3727</v>
      </c>
      <c r="D1572" s="41">
        <v>950</v>
      </c>
      <c r="E1572" s="47" t="s">
        <v>1320</v>
      </c>
      <c r="F1572" s="263" t="str">
        <f t="shared" si="96"/>
        <v xml:space="preserve"> </v>
      </c>
      <c r="G1572" s="143" t="s">
        <v>15</v>
      </c>
      <c r="H1572" s="143" t="s">
        <v>1397</v>
      </c>
      <c r="I1572" s="263" t="str">
        <f t="shared" si="97"/>
        <v xml:space="preserve"> </v>
      </c>
      <c r="J1572" s="38" t="str">
        <f>IF(D1572&gt;=('28 Populations and thresholds'!$I$64),"YES"," ")</f>
        <v>YES</v>
      </c>
      <c r="K1572" s="38" t="str">
        <f>IF(J1572="YES"," ",IF(D1572&gt;=('28 Populations and thresholds'!$I$64)*0.25,"YES"))</f>
        <v xml:space="preserve"> </v>
      </c>
      <c r="L1572" s="38" t="b">
        <f>OR('28 Populations and thresholds'!$J$64="CR",'28 Populations and thresholds'!$J$64="EN",'28 Populations and thresholds'!$J$64="VU")</f>
        <v>0</v>
      </c>
      <c r="M1572" s="75">
        <f>D1572/('28 Populations and thresholds'!$H$64)</f>
        <v>0.13970588235294118</v>
      </c>
      <c r="N1572" s="263" t="str">
        <f t="shared" si="98"/>
        <v xml:space="preserve"> </v>
      </c>
      <c r="O1572" s="120"/>
      <c r="P1572" s="263" t="str">
        <f t="shared" si="99"/>
        <v xml:space="preserve"> </v>
      </c>
    </row>
    <row r="1573" spans="1:16" x14ac:dyDescent="0.2">
      <c r="A1573" s="143" t="s">
        <v>1394</v>
      </c>
      <c r="B1573" s="40" t="s">
        <v>1413</v>
      </c>
      <c r="C1573" s="4" t="s">
        <v>3522</v>
      </c>
      <c r="D1573" s="41">
        <v>1500</v>
      </c>
      <c r="E1573" s="47" t="s">
        <v>1401</v>
      </c>
      <c r="F1573" s="263" t="str">
        <f t="shared" si="96"/>
        <v xml:space="preserve"> </v>
      </c>
      <c r="G1573" s="143" t="s">
        <v>15</v>
      </c>
      <c r="H1573" s="143" t="s">
        <v>1400</v>
      </c>
      <c r="I1573" s="263" t="str">
        <f t="shared" si="97"/>
        <v xml:space="preserve"> </v>
      </c>
      <c r="J1573" s="38" t="str">
        <f>IF(D1573&gt;=('28 Populations and thresholds'!$I$58),"YES"," ")</f>
        <v>YES</v>
      </c>
      <c r="K1573" s="38" t="str">
        <f>IF(J1573="YES"," ",IF(D1573&gt;=('28 Populations and thresholds'!$I$58)*0.25,"YES"))</f>
        <v xml:space="preserve"> </v>
      </c>
      <c r="L1573" s="38" t="b">
        <f>OR('28 Populations and thresholds'!$J$58="CR",'28 Populations and thresholds'!$J$58="EN",'28 Populations and thresholds'!$J$58="VU")</f>
        <v>0</v>
      </c>
      <c r="M1573" s="75">
        <f>D1573/'28 Populations and thresholds'!$H$58</f>
        <v>2.5000000000000001E-2</v>
      </c>
      <c r="N1573" s="263" t="str">
        <f t="shared" si="98"/>
        <v xml:space="preserve"> </v>
      </c>
      <c r="O1573" s="9"/>
      <c r="P1573" s="263" t="str">
        <f t="shared" si="99"/>
        <v xml:space="preserve"> </v>
      </c>
    </row>
    <row r="1574" spans="1:16" x14ac:dyDescent="0.2">
      <c r="A1574" s="267" t="s">
        <v>1394</v>
      </c>
      <c r="B1574" s="268" t="s">
        <v>1415</v>
      </c>
      <c r="C1574" s="269" t="s">
        <v>3656</v>
      </c>
      <c r="D1574" s="270">
        <v>5000</v>
      </c>
      <c r="E1574" s="294" t="s">
        <v>1320</v>
      </c>
      <c r="F1574" s="263" t="str">
        <f t="shared" si="96"/>
        <v xml:space="preserve"> </v>
      </c>
      <c r="G1574" s="267" t="s">
        <v>15</v>
      </c>
      <c r="H1574" s="267" t="s">
        <v>1397</v>
      </c>
      <c r="I1574" s="263" t="str">
        <f t="shared" si="97"/>
        <v xml:space="preserve"> </v>
      </c>
      <c r="J1574" s="272" t="str">
        <f>IF(D1574&gt;=('28 Populations and thresholds'!$I$67),"YES"," ")</f>
        <v>YES</v>
      </c>
      <c r="K1574" s="272" t="str">
        <f>IF(J1574="YES"," ",IF(D1574&gt;=('28 Populations and thresholds'!$I$67)*0.25,"YES"))</f>
        <v xml:space="preserve"> </v>
      </c>
      <c r="L1574" s="272" t="b">
        <f>OR('28 Populations and thresholds'!$J$67="CR",'28 Populations and thresholds'!$J$67="EN",'28 Populations and thresholds'!$J$67="VU")</f>
        <v>0</v>
      </c>
      <c r="M1574" s="273">
        <f>D1574/'28 Populations and thresholds'!$H$67</f>
        <v>2.3809523809523808E-2</v>
      </c>
      <c r="N1574" s="263" t="str">
        <f t="shared" si="98"/>
        <v xml:space="preserve"> </v>
      </c>
      <c r="O1574" s="269"/>
      <c r="P1574" s="263" t="str">
        <f t="shared" si="99"/>
        <v xml:space="preserve"> </v>
      </c>
    </row>
    <row r="1575" spans="1:16" x14ac:dyDescent="0.2">
      <c r="A1575" s="143" t="s">
        <v>1394</v>
      </c>
      <c r="B1575" s="40" t="s">
        <v>1416</v>
      </c>
      <c r="C1575" s="4" t="s">
        <v>3725</v>
      </c>
      <c r="D1575" s="41">
        <v>600</v>
      </c>
      <c r="E1575" s="47" t="s">
        <v>1320</v>
      </c>
      <c r="F1575" s="263" t="str">
        <f t="shared" si="96"/>
        <v xml:space="preserve"> </v>
      </c>
      <c r="G1575" s="143" t="s">
        <v>15</v>
      </c>
      <c r="H1575" s="143" t="s">
        <v>1397</v>
      </c>
      <c r="I1575" s="263" t="str">
        <f t="shared" si="97"/>
        <v xml:space="preserve"> </v>
      </c>
      <c r="J1575" s="38" t="str">
        <f>IF(D1575&gt;=('28 Populations and thresholds'!$I$61),"YES"," ")</f>
        <v>YES</v>
      </c>
      <c r="K1575" s="38" t="str">
        <f>IF(J1575="YES"," ",IF(D1575&gt;=('28 Populations and thresholds'!$I$61)*0.25,"YES"))</f>
        <v xml:space="preserve"> </v>
      </c>
      <c r="L1575" s="38" t="b">
        <f>OR('28 Populations and thresholds'!$J$61="CR",'28 Populations and thresholds'!$J$61="EN",'28 Populations and thresholds'!$J$61="VU")</f>
        <v>0</v>
      </c>
      <c r="M1575" s="75">
        <f>D1575/('28 Populations and thresholds'!$H$61)</f>
        <v>0.06</v>
      </c>
      <c r="N1575" s="263" t="str">
        <f t="shared" si="98"/>
        <v xml:space="preserve"> </v>
      </c>
      <c r="O1575" s="120"/>
      <c r="P1575" s="263" t="str">
        <f t="shared" si="99"/>
        <v xml:space="preserve"> </v>
      </c>
    </row>
    <row r="1576" spans="1:16" x14ac:dyDescent="0.2">
      <c r="A1576" s="143" t="s">
        <v>1394</v>
      </c>
      <c r="B1576" s="40" t="s">
        <v>1416</v>
      </c>
      <c r="C1576" s="4" t="s">
        <v>3617</v>
      </c>
      <c r="D1576" s="41">
        <v>25320</v>
      </c>
      <c r="E1576" s="47" t="s">
        <v>1417</v>
      </c>
      <c r="F1576" s="263" t="str">
        <f t="shared" si="96"/>
        <v xml:space="preserve"> </v>
      </c>
      <c r="G1576" s="143" t="s">
        <v>15</v>
      </c>
      <c r="H1576" s="143" t="s">
        <v>1400</v>
      </c>
      <c r="I1576" s="263" t="str">
        <f t="shared" si="97"/>
        <v xml:space="preserve"> </v>
      </c>
      <c r="J1576" s="38" t="str">
        <f>IF(D1576&gt;=('28 Populations and thresholds'!$I$95),"YES"," ")</f>
        <v>YES</v>
      </c>
      <c r="K1576" s="38" t="str">
        <f>IF(J1576="YES"," ",IF(D1576&gt;=('28 Populations and thresholds'!$I$95)*0.25,"YES"))</f>
        <v xml:space="preserve"> </v>
      </c>
      <c r="L1576" s="38" t="b">
        <f>OR('28 Populations and thresholds'!$J$95="CR",'28 Populations and thresholds'!$J$95="EN",'28 Populations and thresholds'!$J$95="VU")</f>
        <v>0</v>
      </c>
      <c r="M1576" s="75">
        <f>D1576/'28 Populations and thresholds'!$H$95</f>
        <v>8.4400000000000003E-2</v>
      </c>
      <c r="N1576" s="263" t="str">
        <f t="shared" si="98"/>
        <v xml:space="preserve"> </v>
      </c>
      <c r="O1576" s="9"/>
      <c r="P1576" s="263" t="str">
        <f t="shared" si="99"/>
        <v xml:space="preserve"> </v>
      </c>
    </row>
    <row r="1577" spans="1:16" x14ac:dyDescent="0.2">
      <c r="A1577" s="142" t="s">
        <v>1394</v>
      </c>
      <c r="B1577" s="39" t="s">
        <v>1416</v>
      </c>
      <c r="C1577" s="4" t="s">
        <v>3589</v>
      </c>
      <c r="D1577" s="42">
        <v>14600</v>
      </c>
      <c r="E1577" s="48" t="s">
        <v>1417</v>
      </c>
      <c r="F1577" s="263" t="str">
        <f t="shared" si="96"/>
        <v xml:space="preserve"> </v>
      </c>
      <c r="G1577" s="143" t="s">
        <v>15</v>
      </c>
      <c r="H1577" s="142" t="s">
        <v>1400</v>
      </c>
      <c r="I1577" s="263" t="str">
        <f t="shared" si="97"/>
        <v xml:space="preserve"> </v>
      </c>
      <c r="J1577" s="38" t="str">
        <f>IF(D1577&gt;=('28 Populations and thresholds'!$I$84),"YES"," ")</f>
        <v>YES</v>
      </c>
      <c r="K1577" s="38" t="str">
        <f>IF(J1577="YES"," ",IF(D1577&gt;=('28 Populations and thresholds'!$I$84)*0.25,"YES"))</f>
        <v xml:space="preserve"> </v>
      </c>
      <c r="L1577" s="38" t="b">
        <f>OR('28 Populations and thresholds'!$J$84="CR",'28 Populations and thresholds'!$J$84="EN",'28 Populations and thresholds'!$J$84="VU")</f>
        <v>0</v>
      </c>
      <c r="M1577" s="75">
        <f>D1577/'28 Populations and thresholds'!$H$84</f>
        <v>1.46E-2</v>
      </c>
      <c r="N1577" s="263" t="str">
        <f t="shared" si="98"/>
        <v xml:space="preserve"> </v>
      </c>
      <c r="O1577" s="9"/>
      <c r="P1577" s="263" t="str">
        <f t="shared" si="99"/>
        <v xml:space="preserve"> </v>
      </c>
    </row>
    <row r="1578" spans="1:16" x14ac:dyDescent="0.2">
      <c r="A1578" s="143" t="s">
        <v>1394</v>
      </c>
      <c r="B1578" s="40" t="s">
        <v>1416</v>
      </c>
      <c r="C1578" s="4" t="s">
        <v>3735</v>
      </c>
      <c r="D1578" s="41">
        <v>5960</v>
      </c>
      <c r="E1578" s="47" t="s">
        <v>1417</v>
      </c>
      <c r="F1578" s="263" t="str">
        <f t="shared" si="96"/>
        <v xml:space="preserve"> </v>
      </c>
      <c r="G1578" s="143" t="s">
        <v>15</v>
      </c>
      <c r="H1578" s="143" t="s">
        <v>1400</v>
      </c>
      <c r="I1578" s="263" t="str">
        <f t="shared" si="97"/>
        <v xml:space="preserve"> </v>
      </c>
      <c r="J1578" s="38" t="str">
        <f>IF(D1578&gt;=('28 Populations and thresholds'!$I$86),"YES"," ")</f>
        <v>YES</v>
      </c>
      <c r="K1578" s="38" t="str">
        <f>IF(J1578="YES"," ",IF(D1578&gt;=('28 Populations and thresholds'!$I$86)*0.25,"YES"))</f>
        <v xml:space="preserve"> </v>
      </c>
      <c r="L1578" s="38" t="b">
        <f>OR('28 Populations and thresholds'!$J$86="CR",'28 Populations and thresholds'!$J$86="EN",'28 Populations and thresholds'!$J$86="VU")</f>
        <v>0</v>
      </c>
      <c r="M1578" s="75">
        <f>D1578/'28 Populations and thresholds'!$H$86</f>
        <v>5.96E-3</v>
      </c>
      <c r="N1578" s="263" t="str">
        <f t="shared" si="98"/>
        <v xml:space="preserve"> </v>
      </c>
      <c r="P1578" s="263" t="str">
        <f t="shared" si="99"/>
        <v xml:space="preserve"> </v>
      </c>
    </row>
    <row r="1579" spans="1:16" x14ac:dyDescent="0.2">
      <c r="A1579" s="143" t="s">
        <v>1394</v>
      </c>
      <c r="B1579" s="40" t="s">
        <v>1416</v>
      </c>
      <c r="C1579" s="111" t="s">
        <v>3626</v>
      </c>
      <c r="D1579" s="41">
        <v>13480</v>
      </c>
      <c r="E1579" s="47" t="s">
        <v>1417</v>
      </c>
      <c r="F1579" s="263" t="str">
        <f t="shared" si="96"/>
        <v xml:space="preserve"> </v>
      </c>
      <c r="G1579" s="143" t="s">
        <v>15</v>
      </c>
      <c r="H1579" s="143" t="s">
        <v>1400</v>
      </c>
      <c r="I1579" s="263" t="str">
        <f t="shared" si="97"/>
        <v xml:space="preserve"> </v>
      </c>
      <c r="J1579" s="38" t="str">
        <f>IF(D1579&gt;=('28 Populations and thresholds'!$I$98),"YES"," ")</f>
        <v>YES</v>
      </c>
      <c r="K1579" s="38" t="str">
        <f>IF(J1579="YES"," ",IF(D1579&gt;=('28 Populations and thresholds'!$I$98)*0.25,"YES"))</f>
        <v xml:space="preserve"> </v>
      </c>
      <c r="L1579" s="38" t="b">
        <f>OR('28 Populations and thresholds'!$J$98="CR",'28 Populations and thresholds'!$J$98="EN",'28 Populations and thresholds'!$J$98="VU")</f>
        <v>0</v>
      </c>
      <c r="M1579" s="75">
        <f>D1579/'28 Populations and thresholds'!$H$98</f>
        <v>4.4933333333333332E-2</v>
      </c>
      <c r="N1579" s="263" t="str">
        <f t="shared" si="98"/>
        <v xml:space="preserve"> </v>
      </c>
      <c r="P1579" s="263" t="str">
        <f t="shared" si="99"/>
        <v xml:space="preserve"> </v>
      </c>
    </row>
    <row r="1580" spans="1:16" x14ac:dyDescent="0.2">
      <c r="A1580" s="267" t="s">
        <v>1394</v>
      </c>
      <c r="B1580" s="268" t="s">
        <v>1418</v>
      </c>
      <c r="C1580" s="269" t="s">
        <v>3725</v>
      </c>
      <c r="D1580" s="270">
        <v>2500</v>
      </c>
      <c r="E1580" s="294" t="s">
        <v>1320</v>
      </c>
      <c r="F1580" s="263" t="str">
        <f t="shared" si="96"/>
        <v xml:space="preserve"> </v>
      </c>
      <c r="G1580" s="267" t="s">
        <v>15</v>
      </c>
      <c r="H1580" s="267" t="s">
        <v>1397</v>
      </c>
      <c r="I1580" s="263" t="str">
        <f t="shared" si="97"/>
        <v xml:space="preserve"> </v>
      </c>
      <c r="J1580" s="272" t="str">
        <f>IF(D1580&gt;=('28 Populations and thresholds'!$I$61),"YES"," ")</f>
        <v>YES</v>
      </c>
      <c r="K1580" s="272" t="str">
        <f>IF(J1580="YES"," ",IF(D1580&gt;=('28 Populations and thresholds'!$I$61)*0.25,"YES"))</f>
        <v xml:space="preserve"> </v>
      </c>
      <c r="L1580" s="272" t="b">
        <f>OR('28 Populations and thresholds'!$J$61="CR",'28 Populations and thresholds'!$J$61="EN",'28 Populations and thresholds'!$J$61="VU")</f>
        <v>0</v>
      </c>
      <c r="M1580" s="273">
        <f>D1580/('28 Populations and thresholds'!$H$61)</f>
        <v>0.25</v>
      </c>
      <c r="N1580" s="263" t="str">
        <f t="shared" si="98"/>
        <v xml:space="preserve"> </v>
      </c>
      <c r="O1580" s="300"/>
      <c r="P1580" s="263" t="str">
        <f t="shared" si="99"/>
        <v xml:space="preserve"> </v>
      </c>
    </row>
    <row r="1581" spans="1:16" x14ac:dyDescent="0.2">
      <c r="A1581" s="267" t="s">
        <v>1394</v>
      </c>
      <c r="B1581" s="268" t="s">
        <v>1418</v>
      </c>
      <c r="C1581" s="269" t="s">
        <v>3656</v>
      </c>
      <c r="D1581" s="270">
        <v>1900</v>
      </c>
      <c r="E1581" s="294" t="s">
        <v>1320</v>
      </c>
      <c r="F1581" s="263" t="str">
        <f t="shared" si="96"/>
        <v xml:space="preserve"> </v>
      </c>
      <c r="G1581" s="267" t="s">
        <v>15</v>
      </c>
      <c r="H1581" s="267" t="s">
        <v>1397</v>
      </c>
      <c r="I1581" s="263" t="str">
        <f t="shared" si="97"/>
        <v xml:space="preserve"> </v>
      </c>
      <c r="J1581" s="272" t="str">
        <f>IF(D1581&gt;=('28 Populations and thresholds'!$I$67),"YES"," ")</f>
        <v>YES</v>
      </c>
      <c r="K1581" s="272" t="str">
        <f>IF(J1581="YES"," ",IF(D1581&gt;=('28 Populations and thresholds'!$I$67)*0.25,"YES"))</f>
        <v xml:space="preserve"> </v>
      </c>
      <c r="L1581" s="272" t="b">
        <f>OR('28 Populations and thresholds'!$J$67="CR",'28 Populations and thresholds'!$J$67="EN",'28 Populations and thresholds'!$J$67="VU")</f>
        <v>0</v>
      </c>
      <c r="M1581" s="273">
        <f>D1581/'28 Populations and thresholds'!$H$67</f>
        <v>9.0476190476190474E-3</v>
      </c>
      <c r="N1581" s="263" t="str">
        <f t="shared" si="98"/>
        <v xml:space="preserve"> </v>
      </c>
      <c r="O1581" s="269"/>
      <c r="P1581" s="263" t="str">
        <f t="shared" si="99"/>
        <v xml:space="preserve"> </v>
      </c>
    </row>
    <row r="1582" spans="1:16" x14ac:dyDescent="0.2">
      <c r="A1582" s="267" t="s">
        <v>1394</v>
      </c>
      <c r="B1582" s="268" t="s">
        <v>1418</v>
      </c>
      <c r="C1582" s="269" t="s">
        <v>3528</v>
      </c>
      <c r="D1582" s="270">
        <v>1200</v>
      </c>
      <c r="E1582" s="294" t="s">
        <v>1401</v>
      </c>
      <c r="F1582" s="263" t="str">
        <f t="shared" si="96"/>
        <v xml:space="preserve"> </v>
      </c>
      <c r="G1582" s="267" t="s">
        <v>15</v>
      </c>
      <c r="H1582" s="267" t="s">
        <v>1400</v>
      </c>
      <c r="I1582" s="263" t="str">
        <f t="shared" si="97"/>
        <v xml:space="preserve"> </v>
      </c>
      <c r="J1582" s="272" t="str">
        <f>IF(D1582&gt;=('28 Populations and thresholds'!$I$59),"YES"," ")</f>
        <v>YES</v>
      </c>
      <c r="K1582" s="272" t="str">
        <f>IF(J1582="YES"," ",IF(D1582&gt;=('28 Populations and thresholds'!$I$59)*0.25,"YES"))</f>
        <v xml:space="preserve"> </v>
      </c>
      <c r="L1582" s="272" t="b">
        <f>OR('28 Populations and thresholds'!$J$59="CR",'28 Populations and thresholds'!$J$59="EN",'28 Populations and thresholds'!$J$59="VU")</f>
        <v>0</v>
      </c>
      <c r="M1582" s="273">
        <f>D1582/'28 Populations and thresholds'!$H$59</f>
        <v>1.090909090909091E-2</v>
      </c>
      <c r="N1582" s="263" t="str">
        <f t="shared" si="98"/>
        <v xml:space="preserve"> </v>
      </c>
      <c r="O1582" s="269"/>
      <c r="P1582" s="263" t="str">
        <f t="shared" si="99"/>
        <v xml:space="preserve"> </v>
      </c>
    </row>
    <row r="1583" spans="1:16" x14ac:dyDescent="0.2">
      <c r="A1583" s="267" t="s">
        <v>1394</v>
      </c>
      <c r="B1583" s="268" t="s">
        <v>1418</v>
      </c>
      <c r="C1583" s="269" t="s">
        <v>3522</v>
      </c>
      <c r="D1583" s="270">
        <v>650</v>
      </c>
      <c r="E1583" s="294" t="s">
        <v>1401</v>
      </c>
      <c r="F1583" s="263" t="str">
        <f t="shared" si="96"/>
        <v xml:space="preserve"> </v>
      </c>
      <c r="G1583" s="267" t="s">
        <v>15</v>
      </c>
      <c r="H1583" s="267" t="s">
        <v>1400</v>
      </c>
      <c r="I1583" s="263" t="str">
        <f t="shared" si="97"/>
        <v xml:space="preserve"> </v>
      </c>
      <c r="J1583" s="272" t="str">
        <f>IF(D1583&gt;=('28 Populations and thresholds'!$I$58),"YES"," ")</f>
        <v>YES</v>
      </c>
      <c r="K1583" s="272" t="str">
        <f>IF(J1583="YES"," ",IF(D1583&gt;=('28 Populations and thresholds'!$I$58)*0.25,"YES"))</f>
        <v xml:space="preserve"> </v>
      </c>
      <c r="L1583" s="272" t="b">
        <f>OR('28 Populations and thresholds'!$J$58="CR",'28 Populations and thresholds'!$J$58="EN",'28 Populations and thresholds'!$J$58="VU")</f>
        <v>0</v>
      </c>
      <c r="M1583" s="273">
        <f>D1583/'28 Populations and thresholds'!$H$58</f>
        <v>1.0833333333333334E-2</v>
      </c>
      <c r="N1583" s="263" t="str">
        <f t="shared" si="98"/>
        <v xml:space="preserve"> </v>
      </c>
      <c r="O1583" s="269"/>
      <c r="P1583" s="263" t="str">
        <f t="shared" si="99"/>
        <v xml:space="preserve"> </v>
      </c>
    </row>
    <row r="1584" spans="1:16" x14ac:dyDescent="0.2">
      <c r="A1584" s="143" t="s">
        <v>1394</v>
      </c>
      <c r="B1584" s="40" t="s">
        <v>1419</v>
      </c>
      <c r="C1584" s="4" t="s">
        <v>3725</v>
      </c>
      <c r="D1584" s="41">
        <v>3300</v>
      </c>
      <c r="E1584" s="47" t="s">
        <v>1320</v>
      </c>
      <c r="F1584" s="263" t="str">
        <f t="shared" si="96"/>
        <v xml:space="preserve"> </v>
      </c>
      <c r="G1584" s="143" t="s">
        <v>15</v>
      </c>
      <c r="H1584" s="143" t="s">
        <v>1397</v>
      </c>
      <c r="I1584" s="263" t="str">
        <f t="shared" si="97"/>
        <v xml:space="preserve"> </v>
      </c>
      <c r="J1584" s="38" t="str">
        <f>IF(D1584&gt;=('28 Populations and thresholds'!$I$61),"YES"," ")</f>
        <v>YES</v>
      </c>
      <c r="K1584" s="38" t="str">
        <f>IF(J1584="YES"," ",IF(D1584&gt;=('28 Populations and thresholds'!$I$61)*0.25,"YES"))</f>
        <v xml:space="preserve"> </v>
      </c>
      <c r="L1584" s="38" t="b">
        <f>OR('28 Populations and thresholds'!$J$61="CR",'28 Populations and thresholds'!$J$61="EN",'28 Populations and thresholds'!$J$61="VU")</f>
        <v>0</v>
      </c>
      <c r="M1584" s="75">
        <f>D1584/('28 Populations and thresholds'!$H$61)</f>
        <v>0.33</v>
      </c>
      <c r="N1584" s="263" t="str">
        <f t="shared" si="98"/>
        <v xml:space="preserve"> </v>
      </c>
      <c r="O1584" s="120"/>
      <c r="P1584" s="263" t="str">
        <f t="shared" si="99"/>
        <v xml:space="preserve"> </v>
      </c>
    </row>
    <row r="1585" spans="1:21" x14ac:dyDescent="0.2">
      <c r="A1585" s="182" t="s">
        <v>1394</v>
      </c>
      <c r="B1585" s="183" t="s">
        <v>1419</v>
      </c>
      <c r="C1585" s="181" t="s">
        <v>3528</v>
      </c>
      <c r="D1585" s="180">
        <v>5000</v>
      </c>
      <c r="E1585" s="179"/>
      <c r="F1585" s="263" t="str">
        <f t="shared" si="96"/>
        <v xml:space="preserve"> </v>
      </c>
      <c r="G1585" s="12" t="s">
        <v>4498</v>
      </c>
      <c r="H1585" s="12"/>
      <c r="I1585" s="263" t="str">
        <f t="shared" si="97"/>
        <v xml:space="preserve"> </v>
      </c>
      <c r="J1585" s="38" t="str">
        <f>IF(D1585&gt;=('28 Populations and thresholds'!$I$59),"YES"," ")</f>
        <v>YES</v>
      </c>
      <c r="K1585" s="38" t="str">
        <f>IF(J1585="YES"," ",IF(D1585&gt;=('28 Populations and thresholds'!$I$59)*0.25,"YES"))</f>
        <v xml:space="preserve"> </v>
      </c>
      <c r="L1585" s="38" t="b">
        <f>OR('28 Populations and thresholds'!$J$59="CR",'28 Populations and thresholds'!$J$59="EN",'28 Populations and thresholds'!$J$59="VU")</f>
        <v>0</v>
      </c>
      <c r="M1585" s="75">
        <f>D1585/'28 Populations and thresholds'!$H$59</f>
        <v>4.5454545454545456E-2</v>
      </c>
      <c r="N1585" s="263" t="str">
        <f t="shared" si="98"/>
        <v xml:space="preserve"> </v>
      </c>
      <c r="P1585" s="263" t="str">
        <f t="shared" si="99"/>
        <v xml:space="preserve"> </v>
      </c>
    </row>
    <row r="1586" spans="1:21" x14ac:dyDescent="0.2">
      <c r="A1586" s="267" t="s">
        <v>1394</v>
      </c>
      <c r="B1586" s="268" t="s">
        <v>1421</v>
      </c>
      <c r="C1586" s="269" t="s">
        <v>3617</v>
      </c>
      <c r="D1586" s="270">
        <v>7074</v>
      </c>
      <c r="E1586" s="294" t="s">
        <v>1408</v>
      </c>
      <c r="F1586" s="263" t="str">
        <f t="shared" si="96"/>
        <v xml:space="preserve"> </v>
      </c>
      <c r="G1586" s="267" t="s">
        <v>15</v>
      </c>
      <c r="H1586" s="267" t="s">
        <v>1422</v>
      </c>
      <c r="I1586" s="263" t="str">
        <f t="shared" si="97"/>
        <v xml:space="preserve"> </v>
      </c>
      <c r="J1586" s="272" t="str">
        <f>IF(D1586&gt;=('28 Populations and thresholds'!$I$95),"YES"," ")</f>
        <v>YES</v>
      </c>
      <c r="K1586" s="272" t="str">
        <f>IF(J1586="YES"," ",IF(D1586&gt;=('28 Populations and thresholds'!$I$95)*0.25,"YES"))</f>
        <v xml:space="preserve"> </v>
      </c>
      <c r="L1586" s="272" t="b">
        <f>OR('28 Populations and thresholds'!$J$95="CR",'28 Populations and thresholds'!$J$95="EN",'28 Populations and thresholds'!$J$95="VU")</f>
        <v>0</v>
      </c>
      <c r="M1586" s="273">
        <f>D1586/'28 Populations and thresholds'!$H$95</f>
        <v>2.358E-2</v>
      </c>
      <c r="N1586" s="263" t="str">
        <f t="shared" si="98"/>
        <v xml:space="preserve"> </v>
      </c>
      <c r="O1586" s="269"/>
      <c r="P1586" s="263" t="str">
        <f t="shared" si="99"/>
        <v xml:space="preserve"> </v>
      </c>
    </row>
    <row r="1587" spans="1:21" x14ac:dyDescent="0.2">
      <c r="A1587" s="267" t="s">
        <v>1394</v>
      </c>
      <c r="B1587" s="268" t="s">
        <v>1421</v>
      </c>
      <c r="C1587" s="269" t="s">
        <v>3633</v>
      </c>
      <c r="D1587" s="270">
        <v>5600</v>
      </c>
      <c r="E1587" s="294" t="s">
        <v>1408</v>
      </c>
      <c r="F1587" s="263" t="str">
        <f t="shared" si="96"/>
        <v xml:space="preserve"> </v>
      </c>
      <c r="G1587" s="267" t="s">
        <v>15</v>
      </c>
      <c r="H1587" s="267" t="s">
        <v>1423</v>
      </c>
      <c r="I1587" s="263" t="str">
        <f t="shared" si="97"/>
        <v xml:space="preserve"> </v>
      </c>
      <c r="J1587" s="272" t="str">
        <f>IF(D1587&gt;=('28 Populations and thresholds'!$I$99),"YES"," ")</f>
        <v>YES</v>
      </c>
      <c r="K1587" s="272" t="str">
        <f>IF(J1587="YES"," ",IF(D1587&gt;=('28 Populations and thresholds'!$I$99)*0.25,"YES"))</f>
        <v xml:space="preserve"> </v>
      </c>
      <c r="L1587" s="272" t="b">
        <f>OR('28 Populations and thresholds'!$J$99="CR",'28 Populations and thresholds'!$J$99="EN",'28 Populations and thresholds'!$J$99="VU")</f>
        <v>0</v>
      </c>
      <c r="M1587" s="273">
        <f>D1587/'28 Populations and thresholds'!$H$99</f>
        <v>1.8666666666666668E-2</v>
      </c>
      <c r="N1587" s="263" t="str">
        <f t="shared" si="98"/>
        <v xml:space="preserve"> </v>
      </c>
      <c r="O1587" s="269"/>
      <c r="P1587" s="263" t="str">
        <f t="shared" si="99"/>
        <v xml:space="preserve"> </v>
      </c>
    </row>
    <row r="1588" spans="1:21" x14ac:dyDescent="0.2">
      <c r="A1588" s="143" t="s">
        <v>1394</v>
      </c>
      <c r="B1588" s="40" t="s">
        <v>1424</v>
      </c>
      <c r="C1588" s="4" t="s">
        <v>3603</v>
      </c>
      <c r="D1588" s="41">
        <v>19664</v>
      </c>
      <c r="E1588" s="47" t="s">
        <v>1344</v>
      </c>
      <c r="F1588" s="263" t="str">
        <f t="shared" si="96"/>
        <v xml:space="preserve"> </v>
      </c>
      <c r="G1588" s="143" t="s">
        <v>15</v>
      </c>
      <c r="H1588" s="143" t="s">
        <v>1395</v>
      </c>
      <c r="I1588" s="263" t="str">
        <f t="shared" si="97"/>
        <v xml:space="preserve"> </v>
      </c>
      <c r="J1588" s="38" t="str">
        <f>IF(D1588&gt;=('28 Populations and thresholds'!$I$89),"YES"," ")</f>
        <v>YES</v>
      </c>
      <c r="K1588" s="38" t="str">
        <f>IF(J1588="YES"," ",IF(D1588&gt;=('28 Populations and thresholds'!$I$89)*0.25,"YES"))</f>
        <v xml:space="preserve"> </v>
      </c>
      <c r="L1588" s="38" t="b">
        <f>OR('28 Populations and thresholds'!$J$89="CR",'28 Populations and thresholds'!$J$89="EN",'28 Populations and thresholds'!$J$89="VU")</f>
        <v>0</v>
      </c>
      <c r="M1588" s="75">
        <f>D1588/'28 Populations and thresholds'!$H$89</f>
        <v>1.3109333333333334E-2</v>
      </c>
      <c r="N1588" s="263" t="str">
        <f t="shared" si="98"/>
        <v xml:space="preserve"> </v>
      </c>
      <c r="O1588" s="9"/>
      <c r="P1588" s="263" t="str">
        <f t="shared" si="99"/>
        <v xml:space="preserve"> </v>
      </c>
    </row>
    <row r="1589" spans="1:21" x14ac:dyDescent="0.2">
      <c r="A1589" s="143" t="s">
        <v>1394</v>
      </c>
      <c r="B1589" s="40" t="s">
        <v>1424</v>
      </c>
      <c r="C1589" s="4" t="s">
        <v>3607</v>
      </c>
      <c r="D1589" s="41">
        <v>10065</v>
      </c>
      <c r="E1589" s="47" t="s">
        <v>1344</v>
      </c>
      <c r="F1589" s="263" t="str">
        <f t="shared" si="96"/>
        <v xml:space="preserve"> </v>
      </c>
      <c r="G1589" s="143" t="s">
        <v>15</v>
      </c>
      <c r="H1589" s="143" t="s">
        <v>1395</v>
      </c>
      <c r="I1589" s="263" t="str">
        <f t="shared" si="97"/>
        <v xml:space="preserve"> </v>
      </c>
      <c r="J1589" s="38" t="str">
        <f>IF(D1589&gt;=('28 Populations and thresholds'!$I$92),"YES"," ")</f>
        <v>YES</v>
      </c>
      <c r="K1589" s="38" t="str">
        <f>IF(J1589="YES"," ",IF(D1589&gt;=('28 Populations and thresholds'!$I$92)*0.25,"YES"))</f>
        <v xml:space="preserve"> </v>
      </c>
      <c r="L1589" s="38" t="b">
        <f>OR('28 Populations and thresholds'!$J$92="CR",'28 Populations and thresholds'!$J$92="EN",'28 Populations and thresholds'!$J$92="VU")</f>
        <v>0</v>
      </c>
      <c r="M1589" s="75">
        <f>D1589/'28 Populations and thresholds'!$H$92</f>
        <v>3.3550000000000003E-2</v>
      </c>
      <c r="N1589" s="263" t="str">
        <f t="shared" si="98"/>
        <v xml:space="preserve"> </v>
      </c>
      <c r="O1589" s="9"/>
      <c r="P1589" s="263" t="str">
        <f t="shared" si="99"/>
        <v xml:space="preserve"> </v>
      </c>
    </row>
    <row r="1590" spans="1:21" x14ac:dyDescent="0.2">
      <c r="A1590" s="143" t="s">
        <v>1394</v>
      </c>
      <c r="B1590" s="40" t="s">
        <v>1424</v>
      </c>
      <c r="C1590" s="4" t="s">
        <v>3528</v>
      </c>
      <c r="D1590" s="41">
        <v>2660</v>
      </c>
      <c r="E1590" s="47" t="s">
        <v>1344</v>
      </c>
      <c r="F1590" s="263" t="str">
        <f t="shared" si="96"/>
        <v xml:space="preserve"> </v>
      </c>
      <c r="G1590" s="143" t="s">
        <v>15</v>
      </c>
      <c r="H1590" s="143" t="s">
        <v>1395</v>
      </c>
      <c r="I1590" s="263" t="str">
        <f t="shared" si="97"/>
        <v xml:space="preserve"> </v>
      </c>
      <c r="J1590" s="38" t="str">
        <f>IF(D1590&gt;=('28 Populations and thresholds'!$I$59),"YES"," ")</f>
        <v>YES</v>
      </c>
      <c r="K1590" s="38" t="str">
        <f>IF(J1590="YES"," ",IF(D1590&gt;=('28 Populations and thresholds'!$I$59)*0.25,"YES"))</f>
        <v xml:space="preserve"> </v>
      </c>
      <c r="L1590" s="38" t="b">
        <f>OR('28 Populations and thresholds'!$J$59="CR",'28 Populations and thresholds'!$J$59="EN",'28 Populations and thresholds'!$J$59="VU")</f>
        <v>0</v>
      </c>
      <c r="M1590" s="75">
        <f>D1590/'28 Populations and thresholds'!$H$59</f>
        <v>2.4181818181818183E-2</v>
      </c>
      <c r="N1590" s="263" t="str">
        <f t="shared" si="98"/>
        <v xml:space="preserve"> </v>
      </c>
      <c r="O1590" s="9"/>
      <c r="P1590" s="263" t="str">
        <f t="shared" si="99"/>
        <v xml:space="preserve"> </v>
      </c>
    </row>
    <row r="1591" spans="1:21" x14ac:dyDescent="0.2">
      <c r="A1591" s="267" t="s">
        <v>1394</v>
      </c>
      <c r="B1591" s="268" t="s">
        <v>1425</v>
      </c>
      <c r="C1591" s="269" t="s">
        <v>3725</v>
      </c>
      <c r="D1591" s="298">
        <v>722</v>
      </c>
      <c r="E1591" s="294" t="s">
        <v>1320</v>
      </c>
      <c r="F1591" s="263" t="str">
        <f t="shared" si="96"/>
        <v xml:space="preserve"> </v>
      </c>
      <c r="G1591" s="267" t="s">
        <v>15</v>
      </c>
      <c r="H1591" s="267" t="s">
        <v>1397</v>
      </c>
      <c r="I1591" s="263" t="str">
        <f t="shared" si="97"/>
        <v xml:space="preserve"> </v>
      </c>
      <c r="J1591" s="272" t="str">
        <f>IF(D1591&gt;=('28 Populations and thresholds'!$I$61),"YES"," ")</f>
        <v>YES</v>
      </c>
      <c r="K1591" s="272" t="str">
        <f>IF(J1591="YES"," ",IF(D1591&gt;=('28 Populations and thresholds'!$I$61)*0.25,"YES"))</f>
        <v xml:space="preserve"> </v>
      </c>
      <c r="L1591" s="272" t="b">
        <f>OR('28 Populations and thresholds'!$J$61="CR",'28 Populations and thresholds'!$J$61="EN",'28 Populations and thresholds'!$J$61="VU")</f>
        <v>0</v>
      </c>
      <c r="M1591" s="273">
        <f>D1591/('28 Populations and thresholds'!$H$61)</f>
        <v>7.22E-2</v>
      </c>
      <c r="N1591" s="263" t="str">
        <f t="shared" si="98"/>
        <v xml:space="preserve"> </v>
      </c>
      <c r="O1591" s="300"/>
      <c r="P1591" s="263" t="str">
        <f t="shared" si="99"/>
        <v xml:space="preserve"> </v>
      </c>
    </row>
    <row r="1592" spans="1:21" x14ac:dyDescent="0.2">
      <c r="A1592" s="143" t="s">
        <v>1394</v>
      </c>
      <c r="B1592" s="40" t="s">
        <v>1426</v>
      </c>
      <c r="C1592" s="111" t="s">
        <v>3528</v>
      </c>
      <c r="D1592" s="41">
        <v>1501</v>
      </c>
      <c r="E1592" s="47" t="s">
        <v>1344</v>
      </c>
      <c r="F1592" s="263" t="str">
        <f t="shared" si="96"/>
        <v xml:space="preserve"> </v>
      </c>
      <c r="G1592" s="143" t="s">
        <v>15</v>
      </c>
      <c r="H1592" s="143" t="s">
        <v>1395</v>
      </c>
      <c r="I1592" s="263" t="str">
        <f t="shared" si="97"/>
        <v xml:space="preserve"> </v>
      </c>
      <c r="J1592" s="38" t="str">
        <f>IF(D1592&gt;=('28 Populations and thresholds'!$I$59),"YES"," ")</f>
        <v>YES</v>
      </c>
      <c r="K1592" s="38" t="str">
        <f>IF(J1592="YES"," ",IF(D1592&gt;=('28 Populations and thresholds'!$I$59)*0.25,"YES"))</f>
        <v xml:space="preserve"> </v>
      </c>
      <c r="L1592" s="38" t="b">
        <f>OR('28 Populations and thresholds'!$J$59="CR",'28 Populations and thresholds'!$J$59="EN",'28 Populations and thresholds'!$J$59="VU")</f>
        <v>0</v>
      </c>
      <c r="M1592" s="75">
        <f>D1592/'28 Populations and thresholds'!$H$59</f>
        <v>1.3645454545454546E-2</v>
      </c>
      <c r="N1592" s="263" t="str">
        <f t="shared" si="98"/>
        <v xml:space="preserve"> </v>
      </c>
      <c r="O1592" s="9"/>
      <c r="P1592" s="263" t="str">
        <f t="shared" si="99"/>
        <v xml:space="preserve"> </v>
      </c>
    </row>
    <row r="1593" spans="1:21" x14ac:dyDescent="0.2">
      <c r="A1593" s="267" t="s">
        <v>1394</v>
      </c>
      <c r="B1593" s="268" t="s">
        <v>4658</v>
      </c>
      <c r="C1593" s="269" t="s">
        <v>3727</v>
      </c>
      <c r="D1593" s="270">
        <v>2758</v>
      </c>
      <c r="E1593" s="294" t="s">
        <v>1408</v>
      </c>
      <c r="F1593" s="263" t="str">
        <f t="shared" si="96"/>
        <v xml:space="preserve"> </v>
      </c>
      <c r="G1593" s="267" t="s">
        <v>15</v>
      </c>
      <c r="H1593" s="267" t="s">
        <v>1407</v>
      </c>
      <c r="I1593" s="263" t="str">
        <f t="shared" si="97"/>
        <v xml:space="preserve"> </v>
      </c>
      <c r="J1593" s="272" t="str">
        <f>IF(D1593&gt;=('28 Populations and thresholds'!$I$64),"YES"," ")</f>
        <v>YES</v>
      </c>
      <c r="K1593" s="272" t="str">
        <f>IF(J1593="YES"," ",IF(D1593&gt;=('28 Populations and thresholds'!$I$64)*0.25,"YES"))</f>
        <v xml:space="preserve"> </v>
      </c>
      <c r="L1593" s="272" t="b">
        <f>OR('28 Populations and thresholds'!$J$64="CR",'28 Populations and thresholds'!$J$64="EN",'28 Populations and thresholds'!$J$64="VU")</f>
        <v>0</v>
      </c>
      <c r="M1593" s="273">
        <f>D1593/('28 Populations and thresholds'!$H$64)</f>
        <v>0.40558823529411764</v>
      </c>
      <c r="N1593" s="263" t="str">
        <f t="shared" si="98"/>
        <v xml:space="preserve"> </v>
      </c>
      <c r="O1593" s="282"/>
      <c r="P1593" s="263" t="str">
        <f t="shared" si="99"/>
        <v xml:space="preserve"> </v>
      </c>
      <c r="U1593" s="4"/>
    </row>
    <row r="1594" spans="1:21" x14ac:dyDescent="0.2">
      <c r="A1594" s="275" t="s">
        <v>1394</v>
      </c>
      <c r="B1594" s="268" t="s">
        <v>4658</v>
      </c>
      <c r="C1594" s="269" t="s">
        <v>3656</v>
      </c>
      <c r="D1594" s="279">
        <v>51760</v>
      </c>
      <c r="E1594" s="274">
        <v>2006</v>
      </c>
      <c r="F1594" s="263" t="str">
        <f t="shared" si="96"/>
        <v xml:space="preserve"> </v>
      </c>
      <c r="G1594" s="275" t="s">
        <v>139</v>
      </c>
      <c r="H1594" s="275" t="s">
        <v>3388</v>
      </c>
      <c r="I1594" s="263" t="str">
        <f t="shared" si="97"/>
        <v xml:space="preserve"> </v>
      </c>
      <c r="J1594" s="272" t="str">
        <f>IF(D1594&gt;=('28 Populations and thresholds'!$I$67),"YES"," ")</f>
        <v>YES</v>
      </c>
      <c r="K1594" s="272" t="str">
        <f>IF(J1594="YES"," ",IF(D1594&gt;=('28 Populations and thresholds'!$I$67)*0.25,"YES"))</f>
        <v xml:space="preserve"> </v>
      </c>
      <c r="L1594" s="272" t="b">
        <f>OR('28 Populations and thresholds'!$J$67="CR",'28 Populations and thresholds'!$J$67="EN",'28 Populations and thresholds'!$J$67="VU")</f>
        <v>0</v>
      </c>
      <c r="M1594" s="273">
        <f>D1594/'28 Populations and thresholds'!$H$67</f>
        <v>0.24647619047619049</v>
      </c>
      <c r="N1594" s="263" t="str">
        <f t="shared" si="98"/>
        <v xml:space="preserve"> </v>
      </c>
      <c r="O1594" s="269"/>
      <c r="P1594" s="263" t="str">
        <f t="shared" si="99"/>
        <v xml:space="preserve"> </v>
      </c>
    </row>
    <row r="1595" spans="1:21" x14ac:dyDescent="0.2">
      <c r="A1595" s="267" t="s">
        <v>1394</v>
      </c>
      <c r="B1595" s="268" t="s">
        <v>4658</v>
      </c>
      <c r="C1595" s="280" t="s">
        <v>3522</v>
      </c>
      <c r="D1595" s="270">
        <v>976</v>
      </c>
      <c r="E1595" s="294" t="s">
        <v>1401</v>
      </c>
      <c r="F1595" s="263" t="str">
        <f t="shared" si="96"/>
        <v xml:space="preserve"> </v>
      </c>
      <c r="G1595" s="267" t="s">
        <v>15</v>
      </c>
      <c r="H1595" s="267" t="s">
        <v>1400</v>
      </c>
      <c r="I1595" s="263" t="str">
        <f t="shared" si="97"/>
        <v xml:space="preserve"> </v>
      </c>
      <c r="J1595" s="272" t="str">
        <f>IF(D1595&gt;=('28 Populations and thresholds'!$I$58),"YES"," ")</f>
        <v>YES</v>
      </c>
      <c r="K1595" s="272" t="str">
        <f>IF(J1595="YES"," ",IF(D1595&gt;=('28 Populations and thresholds'!$I$58)*0.25,"YES"))</f>
        <v xml:space="preserve"> </v>
      </c>
      <c r="L1595" s="272" t="b">
        <f>OR('28 Populations and thresholds'!$J$58="CR",'28 Populations and thresholds'!$J$58="EN",'28 Populations and thresholds'!$J$58="VU")</f>
        <v>0</v>
      </c>
      <c r="M1595" s="273">
        <f>D1595/'28 Populations and thresholds'!$H$58</f>
        <v>1.6266666666666665E-2</v>
      </c>
      <c r="N1595" s="263" t="str">
        <f t="shared" si="98"/>
        <v xml:space="preserve"> </v>
      </c>
      <c r="O1595" s="269"/>
      <c r="P1595" s="263" t="str">
        <f t="shared" si="99"/>
        <v xml:space="preserve"> </v>
      </c>
    </row>
    <row r="1596" spans="1:21" x14ac:dyDescent="0.2">
      <c r="A1596" s="143" t="s">
        <v>1394</v>
      </c>
      <c r="B1596" s="40" t="s">
        <v>1428</v>
      </c>
      <c r="C1596" s="4" t="s">
        <v>3528</v>
      </c>
      <c r="D1596" s="45">
        <v>20000</v>
      </c>
      <c r="E1596" s="47" t="s">
        <v>1320</v>
      </c>
      <c r="F1596" s="263" t="str">
        <f t="shared" si="96"/>
        <v xml:space="preserve"> </v>
      </c>
      <c r="G1596" s="143" t="s">
        <v>15</v>
      </c>
      <c r="H1596" s="143" t="s">
        <v>1429</v>
      </c>
      <c r="I1596" s="263" t="str">
        <f t="shared" si="97"/>
        <v xml:space="preserve"> </v>
      </c>
      <c r="J1596" s="38" t="str">
        <f>IF(D1596&gt;=('28 Populations and thresholds'!$I$59),"YES"," ")</f>
        <v>YES</v>
      </c>
      <c r="K1596" s="38" t="str">
        <f>IF(J1596="YES"," ",IF(D1596&gt;=('28 Populations and thresholds'!$I$59)*0.25,"YES"))</f>
        <v xml:space="preserve"> </v>
      </c>
      <c r="L1596" s="38" t="b">
        <f>OR('28 Populations and thresholds'!$J$59="CR",'28 Populations and thresholds'!$J$59="EN",'28 Populations and thresholds'!$J$59="VU")</f>
        <v>0</v>
      </c>
      <c r="M1596" s="75">
        <f>D1596/'28 Populations and thresholds'!$H$59</f>
        <v>0.18181818181818182</v>
      </c>
      <c r="N1596" s="263" t="str">
        <f t="shared" si="98"/>
        <v xml:space="preserve"> </v>
      </c>
      <c r="O1596" s="9"/>
      <c r="P1596" s="263" t="str">
        <f t="shared" si="99"/>
        <v xml:space="preserve"> </v>
      </c>
    </row>
    <row r="1597" spans="1:21" x14ac:dyDescent="0.2">
      <c r="A1597" s="313" t="s">
        <v>1394</v>
      </c>
      <c r="B1597" s="314" t="s">
        <v>1430</v>
      </c>
      <c r="C1597" s="317" t="s">
        <v>3725</v>
      </c>
      <c r="D1597" s="305">
        <v>5000</v>
      </c>
      <c r="E1597" s="306"/>
      <c r="F1597" s="263" t="str">
        <f t="shared" si="96"/>
        <v xml:space="preserve"> </v>
      </c>
      <c r="G1597" s="275" t="s">
        <v>4498</v>
      </c>
      <c r="H1597" s="275"/>
      <c r="I1597" s="263" t="str">
        <f t="shared" si="97"/>
        <v xml:space="preserve"> </v>
      </c>
      <c r="J1597" s="272" t="str">
        <f>IF(D1597&gt;=('28 Populations and thresholds'!$I$61),"YES"," ")</f>
        <v>YES</v>
      </c>
      <c r="K1597" s="272" t="str">
        <f>IF(J1597="YES"," ",IF(D1597&gt;=('28 Populations and thresholds'!$I$61)*0.25,"YES"))</f>
        <v xml:space="preserve"> </v>
      </c>
      <c r="L1597" s="272" t="b">
        <f>OR('28 Populations and thresholds'!$J$61="CR",'28 Populations and thresholds'!$J$61="EN",'28 Populations and thresholds'!$J$61="VU")</f>
        <v>0</v>
      </c>
      <c r="M1597" s="273">
        <f>D1597/('28 Populations and thresholds'!$H$61)</f>
        <v>0.5</v>
      </c>
      <c r="N1597" s="263" t="str">
        <f t="shared" si="98"/>
        <v xml:space="preserve"> </v>
      </c>
      <c r="O1597" s="275"/>
      <c r="P1597" s="263" t="str">
        <f t="shared" si="99"/>
        <v xml:space="preserve"> </v>
      </c>
    </row>
    <row r="1598" spans="1:21" x14ac:dyDescent="0.2">
      <c r="A1598" s="267" t="s">
        <v>1394</v>
      </c>
      <c r="B1598" s="268" t="s">
        <v>1430</v>
      </c>
      <c r="C1598" s="269" t="s">
        <v>3656</v>
      </c>
      <c r="D1598" s="270">
        <v>35000</v>
      </c>
      <c r="E1598" s="294" t="s">
        <v>1320</v>
      </c>
      <c r="F1598" s="263" t="str">
        <f t="shared" si="96"/>
        <v xml:space="preserve"> </v>
      </c>
      <c r="G1598" s="267" t="s">
        <v>15</v>
      </c>
      <c r="H1598" s="267" t="s">
        <v>1397</v>
      </c>
      <c r="I1598" s="263" t="str">
        <f t="shared" si="97"/>
        <v xml:space="preserve"> </v>
      </c>
      <c r="J1598" s="272" t="str">
        <f>IF(D1598&gt;=('28 Populations and thresholds'!$I$67),"YES"," ")</f>
        <v>YES</v>
      </c>
      <c r="K1598" s="272" t="str">
        <f>IF(J1598="YES"," ",IF(D1598&gt;=('28 Populations and thresholds'!$I$67)*0.25,"YES"))</f>
        <v xml:space="preserve"> </v>
      </c>
      <c r="L1598" s="272" t="b">
        <f>OR('28 Populations and thresholds'!$J$67="CR",'28 Populations and thresholds'!$J$67="EN",'28 Populations and thresholds'!$J$67="VU")</f>
        <v>0</v>
      </c>
      <c r="M1598" s="273">
        <f>D1598/'28 Populations and thresholds'!$H$67</f>
        <v>0.16666666666666666</v>
      </c>
      <c r="N1598" s="263" t="str">
        <f t="shared" si="98"/>
        <v xml:space="preserve"> </v>
      </c>
      <c r="O1598" s="269"/>
      <c r="P1598" s="263" t="str">
        <f t="shared" si="99"/>
        <v xml:space="preserve"> </v>
      </c>
    </row>
    <row r="1599" spans="1:21" x14ac:dyDescent="0.2">
      <c r="A1599" s="267" t="s">
        <v>1394</v>
      </c>
      <c r="B1599" s="268" t="s">
        <v>1430</v>
      </c>
      <c r="C1599" s="269" t="s">
        <v>3607</v>
      </c>
      <c r="D1599" s="270">
        <v>14887</v>
      </c>
      <c r="E1599" s="294" t="s">
        <v>1401</v>
      </c>
      <c r="F1599" s="263" t="str">
        <f t="shared" si="96"/>
        <v xml:space="preserve"> </v>
      </c>
      <c r="G1599" s="267" t="s">
        <v>15</v>
      </c>
      <c r="H1599" s="267" t="s">
        <v>1400</v>
      </c>
      <c r="I1599" s="263" t="str">
        <f t="shared" si="97"/>
        <v xml:space="preserve"> </v>
      </c>
      <c r="J1599" s="272" t="str">
        <f>IF(D1599&gt;=('28 Populations and thresholds'!$I$92),"YES"," ")</f>
        <v>YES</v>
      </c>
      <c r="K1599" s="272" t="str">
        <f>IF(J1599="YES"," ",IF(D1599&gt;=('28 Populations and thresholds'!$I$92)*0.25,"YES"))</f>
        <v xml:space="preserve"> </v>
      </c>
      <c r="L1599" s="272" t="b">
        <f>OR('28 Populations and thresholds'!$J$92="CR",'28 Populations and thresholds'!$J$92="EN",'28 Populations and thresholds'!$J$92="VU")</f>
        <v>0</v>
      </c>
      <c r="M1599" s="273">
        <f>D1599/'28 Populations and thresholds'!$H$92</f>
        <v>4.9623333333333332E-2</v>
      </c>
      <c r="N1599" s="263" t="str">
        <f t="shared" si="98"/>
        <v xml:space="preserve"> </v>
      </c>
      <c r="O1599" s="269"/>
      <c r="P1599" s="263" t="str">
        <f t="shared" si="99"/>
        <v xml:space="preserve"> </v>
      </c>
    </row>
    <row r="1600" spans="1:21" x14ac:dyDescent="0.2">
      <c r="A1600" s="267" t="s">
        <v>1394</v>
      </c>
      <c r="B1600" s="268" t="s">
        <v>1430</v>
      </c>
      <c r="C1600" s="280" t="s">
        <v>3528</v>
      </c>
      <c r="D1600" s="298">
        <v>3216</v>
      </c>
      <c r="E1600" s="294" t="s">
        <v>1401</v>
      </c>
      <c r="F1600" s="263" t="str">
        <f t="shared" si="96"/>
        <v xml:space="preserve"> </v>
      </c>
      <c r="G1600" s="267" t="s">
        <v>15</v>
      </c>
      <c r="H1600" s="267" t="s">
        <v>1400</v>
      </c>
      <c r="I1600" s="263" t="str">
        <f t="shared" si="97"/>
        <v xml:space="preserve"> </v>
      </c>
      <c r="J1600" s="272" t="str">
        <f>IF(D1600&gt;=('28 Populations and thresholds'!$I$59),"YES"," ")</f>
        <v>YES</v>
      </c>
      <c r="K1600" s="272" t="str">
        <f>IF(J1600="YES"," ",IF(D1600&gt;=('28 Populations and thresholds'!$I$59)*0.25,"YES"))</f>
        <v xml:space="preserve"> </v>
      </c>
      <c r="L1600" s="272" t="b">
        <f>OR('28 Populations and thresholds'!$J$59="CR",'28 Populations and thresholds'!$J$59="EN",'28 Populations and thresholds'!$J$59="VU")</f>
        <v>0</v>
      </c>
      <c r="M1600" s="273">
        <f>D1600/'28 Populations and thresholds'!$H$59</f>
        <v>2.9236363636363637E-2</v>
      </c>
      <c r="N1600" s="263" t="str">
        <f t="shared" si="98"/>
        <v xml:space="preserve"> </v>
      </c>
      <c r="O1600" s="269"/>
      <c r="P1600" s="263" t="str">
        <f t="shared" si="99"/>
        <v xml:space="preserve"> </v>
      </c>
    </row>
    <row r="1601" spans="1:16" x14ac:dyDescent="0.2">
      <c r="A1601" s="143" t="s">
        <v>1394</v>
      </c>
      <c r="B1601" s="40" t="s">
        <v>1431</v>
      </c>
      <c r="C1601" s="4" t="s">
        <v>3725</v>
      </c>
      <c r="D1601" s="41">
        <v>800</v>
      </c>
      <c r="E1601" s="47" t="s">
        <v>1408</v>
      </c>
      <c r="F1601" s="263" t="str">
        <f t="shared" ref="F1601:F1664" si="100">" "</f>
        <v xml:space="preserve"> </v>
      </c>
      <c r="G1601" s="143" t="s">
        <v>15</v>
      </c>
      <c r="H1601" s="143" t="s">
        <v>1407</v>
      </c>
      <c r="I1601" s="263" t="str">
        <f t="shared" ref="I1601:I1664" si="101">" "</f>
        <v xml:space="preserve"> </v>
      </c>
      <c r="J1601" s="38" t="str">
        <f>IF(D1601&gt;=('28 Populations and thresholds'!$I$61),"YES"," ")</f>
        <v>YES</v>
      </c>
      <c r="K1601" s="38" t="str">
        <f>IF(J1601="YES"," ",IF(D1601&gt;=('28 Populations and thresholds'!$I$61)*0.25,"YES"))</f>
        <v xml:space="preserve"> </v>
      </c>
      <c r="L1601" s="38" t="b">
        <f>OR('28 Populations and thresholds'!$J$61="CR",'28 Populations and thresholds'!$J$61="EN",'28 Populations and thresholds'!$J$61="VU")</f>
        <v>0</v>
      </c>
      <c r="M1601" s="75">
        <f>D1601/('28 Populations and thresholds'!$H$61)</f>
        <v>0.08</v>
      </c>
      <c r="N1601" s="263" t="str">
        <f t="shared" ref="N1601:N1664" si="102">" "</f>
        <v xml:space="preserve"> </v>
      </c>
      <c r="O1601" s="120"/>
      <c r="P1601" s="263" t="str">
        <f t="shared" ref="P1601:P1664" si="103">" "</f>
        <v xml:space="preserve"> </v>
      </c>
    </row>
    <row r="1602" spans="1:16" x14ac:dyDescent="0.2">
      <c r="A1602" s="143" t="s">
        <v>1394</v>
      </c>
      <c r="B1602" s="40" t="s">
        <v>1431</v>
      </c>
      <c r="C1602" s="4" t="s">
        <v>3656</v>
      </c>
      <c r="D1602" s="41">
        <v>4000</v>
      </c>
      <c r="E1602" s="47" t="s">
        <v>1408</v>
      </c>
      <c r="F1602" s="263" t="str">
        <f t="shared" si="100"/>
        <v xml:space="preserve"> </v>
      </c>
      <c r="G1602" s="143" t="s">
        <v>15</v>
      </c>
      <c r="H1602" s="143" t="s">
        <v>1407</v>
      </c>
      <c r="I1602" s="263" t="str">
        <f t="shared" si="101"/>
        <v xml:space="preserve"> </v>
      </c>
      <c r="J1602" s="38" t="str">
        <f>IF(D1602&gt;=('28 Populations and thresholds'!$I$67),"YES"," ")</f>
        <v>YES</v>
      </c>
      <c r="K1602" s="38" t="str">
        <f>IF(J1602="YES"," ",IF(D1602&gt;=('28 Populations and thresholds'!$I$67)*0.25,"YES"))</f>
        <v xml:space="preserve"> </v>
      </c>
      <c r="L1602" s="38" t="b">
        <f>OR('28 Populations and thresholds'!$J$67="CR",'28 Populations and thresholds'!$J$67="EN",'28 Populations and thresholds'!$J$67="VU")</f>
        <v>0</v>
      </c>
      <c r="M1602" s="75">
        <f>D1602/'28 Populations and thresholds'!$H$67</f>
        <v>1.9047619047619049E-2</v>
      </c>
      <c r="N1602" s="263" t="str">
        <f t="shared" si="102"/>
        <v xml:space="preserve"> </v>
      </c>
      <c r="O1602" s="9"/>
      <c r="P1602" s="263" t="str">
        <f t="shared" si="103"/>
        <v xml:space="preserve"> </v>
      </c>
    </row>
    <row r="1603" spans="1:16" x14ac:dyDescent="0.2">
      <c r="A1603" s="143" t="s">
        <v>1394</v>
      </c>
      <c r="B1603" s="40" t="s">
        <v>1431</v>
      </c>
      <c r="C1603" s="4" t="s">
        <v>3522</v>
      </c>
      <c r="D1603" s="41">
        <v>887</v>
      </c>
      <c r="E1603" s="47" t="s">
        <v>1344</v>
      </c>
      <c r="F1603" s="263" t="str">
        <f t="shared" si="100"/>
        <v xml:space="preserve"> </v>
      </c>
      <c r="G1603" s="143" t="s">
        <v>15</v>
      </c>
      <c r="H1603" s="143" t="s">
        <v>1395</v>
      </c>
      <c r="I1603" s="263" t="str">
        <f t="shared" si="101"/>
        <v xml:space="preserve"> </v>
      </c>
      <c r="J1603" s="38" t="str">
        <f>IF(D1603&gt;=('28 Populations and thresholds'!$I$58),"YES"," ")</f>
        <v>YES</v>
      </c>
      <c r="K1603" s="38" t="str">
        <f>IF(J1603="YES"," ",IF(D1603&gt;=('28 Populations and thresholds'!$I$58)*0.25,"YES"))</f>
        <v xml:space="preserve"> </v>
      </c>
      <c r="L1603" s="38" t="b">
        <f>OR('28 Populations and thresholds'!$J$58="CR",'28 Populations and thresholds'!$J$58="EN",'28 Populations and thresholds'!$J$58="VU")</f>
        <v>0</v>
      </c>
      <c r="M1603" s="75">
        <f>D1603/'28 Populations and thresholds'!$H$58</f>
        <v>1.4783333333333334E-2</v>
      </c>
      <c r="N1603" s="263" t="str">
        <f t="shared" si="102"/>
        <v xml:space="preserve"> </v>
      </c>
      <c r="O1603" s="9"/>
      <c r="P1603" s="263" t="str">
        <f t="shared" si="103"/>
        <v xml:space="preserve"> </v>
      </c>
    </row>
    <row r="1604" spans="1:16" x14ac:dyDescent="0.2">
      <c r="A1604" s="275" t="s">
        <v>1394</v>
      </c>
      <c r="B1604" s="268" t="s">
        <v>4973</v>
      </c>
      <c r="C1604" s="269" t="s">
        <v>3617</v>
      </c>
      <c r="D1604" s="279">
        <v>29039</v>
      </c>
      <c r="E1604" s="274">
        <v>2004</v>
      </c>
      <c r="F1604" s="263" t="str">
        <f t="shared" si="100"/>
        <v xml:space="preserve"> </v>
      </c>
      <c r="G1604" s="275" t="s">
        <v>139</v>
      </c>
      <c r="H1604" s="275" t="s">
        <v>3388</v>
      </c>
      <c r="I1604" s="263" t="str">
        <f t="shared" si="101"/>
        <v xml:space="preserve"> </v>
      </c>
      <c r="J1604" s="272" t="str">
        <f>IF(D1604&gt;=('28 Populations and thresholds'!$I$95),"YES"," ")</f>
        <v>YES</v>
      </c>
      <c r="K1604" s="272" t="str">
        <f>IF(J1604="YES"," ",IF(D1604&gt;=('28 Populations and thresholds'!$I$95)*0.25,"YES"))</f>
        <v xml:space="preserve"> </v>
      </c>
      <c r="L1604" s="272" t="b">
        <f>OR('28 Populations and thresholds'!$J$95="CR",'28 Populations and thresholds'!$J$95="EN",'28 Populations and thresholds'!$J$95="VU")</f>
        <v>0</v>
      </c>
      <c r="M1604" s="273">
        <f>D1604/'28 Populations and thresholds'!$H$95</f>
        <v>9.679666666666667E-2</v>
      </c>
      <c r="N1604" s="263" t="str">
        <f t="shared" si="102"/>
        <v xml:space="preserve"> </v>
      </c>
      <c r="O1604" s="269"/>
      <c r="P1604" s="263" t="str">
        <f t="shared" si="103"/>
        <v xml:space="preserve"> </v>
      </c>
    </row>
    <row r="1605" spans="1:16" x14ac:dyDescent="0.2">
      <c r="A1605" s="275" t="s">
        <v>1394</v>
      </c>
      <c r="B1605" s="268" t="s">
        <v>4973</v>
      </c>
      <c r="C1605" s="269" t="s">
        <v>3633</v>
      </c>
      <c r="D1605" s="279">
        <v>21601</v>
      </c>
      <c r="E1605" s="274">
        <v>2004</v>
      </c>
      <c r="F1605" s="263" t="str">
        <f t="shared" si="100"/>
        <v xml:space="preserve"> </v>
      </c>
      <c r="G1605" s="275" t="s">
        <v>139</v>
      </c>
      <c r="H1605" s="275" t="s">
        <v>3388</v>
      </c>
      <c r="I1605" s="263" t="str">
        <f t="shared" si="101"/>
        <v xml:space="preserve"> </v>
      </c>
      <c r="J1605" s="272" t="str">
        <f>IF(D1605&gt;=('28 Populations and thresholds'!$I$99),"YES"," ")</f>
        <v>YES</v>
      </c>
      <c r="K1605" s="272" t="str">
        <f>IF(J1605="YES"," ",IF(D1605&gt;=('28 Populations and thresholds'!$I$99)*0.25,"YES"))</f>
        <v xml:space="preserve"> </v>
      </c>
      <c r="L1605" s="272" t="b">
        <f>OR('28 Populations and thresholds'!$J$99="CR",'28 Populations and thresholds'!$J$99="EN",'28 Populations and thresholds'!$J$99="VU")</f>
        <v>0</v>
      </c>
      <c r="M1605" s="273">
        <f>D1605/'28 Populations and thresholds'!$H$99</f>
        <v>7.2003333333333336E-2</v>
      </c>
      <c r="N1605" s="263" t="str">
        <f t="shared" si="102"/>
        <v xml:space="preserve"> </v>
      </c>
      <c r="O1605" s="269"/>
      <c r="P1605" s="263" t="str">
        <f t="shared" si="103"/>
        <v xml:space="preserve"> </v>
      </c>
    </row>
    <row r="1606" spans="1:16" x14ac:dyDescent="0.2">
      <c r="A1606" s="267" t="s">
        <v>1394</v>
      </c>
      <c r="B1606" s="268" t="s">
        <v>4973</v>
      </c>
      <c r="C1606" s="280" t="s">
        <v>3626</v>
      </c>
      <c r="D1606" s="270">
        <v>23604</v>
      </c>
      <c r="E1606" s="294" t="s">
        <v>1344</v>
      </c>
      <c r="F1606" s="263" t="str">
        <f t="shared" si="100"/>
        <v xml:space="preserve"> </v>
      </c>
      <c r="G1606" s="267" t="s">
        <v>15</v>
      </c>
      <c r="H1606" s="267" t="s">
        <v>1432</v>
      </c>
      <c r="I1606" s="263" t="str">
        <f t="shared" si="101"/>
        <v xml:space="preserve"> </v>
      </c>
      <c r="J1606" s="272" t="str">
        <f>IF(D1606&gt;=('28 Populations and thresholds'!$I$98),"YES"," ")</f>
        <v>YES</v>
      </c>
      <c r="K1606" s="272" t="str">
        <f>IF(J1606="YES"," ",IF(D1606&gt;=('28 Populations and thresholds'!$I$98)*0.25,"YES"))</f>
        <v xml:space="preserve"> </v>
      </c>
      <c r="L1606" s="272" t="b">
        <f>OR('28 Populations and thresholds'!$J$98="CR",'28 Populations and thresholds'!$J$98="EN",'28 Populations and thresholds'!$J$98="VU")</f>
        <v>0</v>
      </c>
      <c r="M1606" s="273">
        <f>D1606/'28 Populations and thresholds'!$H$98</f>
        <v>7.868E-2</v>
      </c>
      <c r="N1606" s="263" t="str">
        <f t="shared" si="102"/>
        <v xml:space="preserve"> </v>
      </c>
      <c r="O1606" s="275"/>
      <c r="P1606" s="263" t="str">
        <f t="shared" si="103"/>
        <v xml:space="preserve"> </v>
      </c>
    </row>
    <row r="1607" spans="1:16" x14ac:dyDescent="0.2">
      <c r="A1607" s="267" t="s">
        <v>1394</v>
      </c>
      <c r="B1607" s="268" t="s">
        <v>4973</v>
      </c>
      <c r="C1607" s="280" t="s">
        <v>3528</v>
      </c>
      <c r="D1607" s="298">
        <v>1003</v>
      </c>
      <c r="E1607" s="294" t="s">
        <v>1344</v>
      </c>
      <c r="F1607" s="263" t="str">
        <f t="shared" si="100"/>
        <v xml:space="preserve"> </v>
      </c>
      <c r="G1607" s="267" t="s">
        <v>15</v>
      </c>
      <c r="H1607" s="267" t="s">
        <v>1395</v>
      </c>
      <c r="I1607" s="263" t="str">
        <f t="shared" si="101"/>
        <v xml:space="preserve"> </v>
      </c>
      <c r="J1607" s="272" t="str">
        <f>IF(D1607&gt;=('28 Populations and thresholds'!$I$59),"YES"," ")</f>
        <v>YES</v>
      </c>
      <c r="K1607" s="272" t="str">
        <f>IF(J1607="YES"," ",IF(D1607&gt;=('28 Populations and thresholds'!$I$59)*0.25,"YES"))</f>
        <v xml:space="preserve"> </v>
      </c>
      <c r="L1607" s="272" t="b">
        <f>OR('28 Populations and thresholds'!$J$59="CR",'28 Populations and thresholds'!$J$59="EN",'28 Populations and thresholds'!$J$59="VU")</f>
        <v>0</v>
      </c>
      <c r="M1607" s="273">
        <f>D1607/'28 Populations and thresholds'!$H$59</f>
        <v>9.1181818181818187E-3</v>
      </c>
      <c r="N1607" s="263" t="str">
        <f t="shared" si="102"/>
        <v xml:space="preserve"> </v>
      </c>
      <c r="O1607" s="269"/>
      <c r="P1607" s="263" t="str">
        <f t="shared" si="103"/>
        <v xml:space="preserve"> </v>
      </c>
    </row>
    <row r="1608" spans="1:16" x14ac:dyDescent="0.2">
      <c r="A1608" s="143" t="s">
        <v>1394</v>
      </c>
      <c r="B1608" s="40" t="s">
        <v>1433</v>
      </c>
      <c r="C1608" s="4" t="s">
        <v>3727</v>
      </c>
      <c r="D1608" s="41">
        <v>1000</v>
      </c>
      <c r="E1608" s="47" t="s">
        <v>1320</v>
      </c>
      <c r="F1608" s="263" t="str">
        <f t="shared" si="100"/>
        <v xml:space="preserve"> </v>
      </c>
      <c r="G1608" s="143" t="s">
        <v>15</v>
      </c>
      <c r="H1608" s="143" t="s">
        <v>1397</v>
      </c>
      <c r="I1608" s="263" t="str">
        <f t="shared" si="101"/>
        <v xml:space="preserve"> </v>
      </c>
      <c r="J1608" s="38" t="str">
        <f>IF(D1608&gt;=('28 Populations and thresholds'!$I$64),"YES"," ")</f>
        <v>YES</v>
      </c>
      <c r="K1608" s="38" t="str">
        <f>IF(J1608="YES"," ",IF(D1608&gt;=('28 Populations and thresholds'!$I$64)*0.25,"YES"))</f>
        <v xml:space="preserve"> </v>
      </c>
      <c r="L1608" s="38" t="b">
        <f>OR('28 Populations and thresholds'!$J$64="CR",'28 Populations and thresholds'!$J$64="EN",'28 Populations and thresholds'!$J$64="VU")</f>
        <v>0</v>
      </c>
      <c r="M1608" s="75">
        <f>D1608/('28 Populations and thresholds'!$H$64)</f>
        <v>0.14705882352941177</v>
      </c>
      <c r="N1608" s="263" t="str">
        <f t="shared" si="102"/>
        <v xml:space="preserve"> </v>
      </c>
      <c r="O1608" s="120"/>
      <c r="P1608" s="263" t="str">
        <f t="shared" si="103"/>
        <v xml:space="preserve"> </v>
      </c>
    </row>
    <row r="1609" spans="1:16" x14ac:dyDescent="0.2">
      <c r="A1609" s="275" t="s">
        <v>1394</v>
      </c>
      <c r="B1609" s="268" t="s">
        <v>1434</v>
      </c>
      <c r="C1609" s="269" t="s">
        <v>3633</v>
      </c>
      <c r="D1609" s="279">
        <v>3436</v>
      </c>
      <c r="E1609" s="274">
        <v>2002</v>
      </c>
      <c r="F1609" s="263" t="str">
        <f t="shared" si="100"/>
        <v xml:space="preserve"> </v>
      </c>
      <c r="G1609" s="275" t="s">
        <v>139</v>
      </c>
      <c r="H1609" s="275" t="s">
        <v>3388</v>
      </c>
      <c r="I1609" s="263" t="str">
        <f t="shared" si="101"/>
        <v xml:space="preserve"> </v>
      </c>
      <c r="J1609" s="272" t="str">
        <f>IF(D1609&gt;=('28 Populations and thresholds'!$I$99),"YES"," ")</f>
        <v>YES</v>
      </c>
      <c r="K1609" s="272" t="str">
        <f>IF(J1609="YES"," ",IF(D1609&gt;=('28 Populations and thresholds'!$I$99)*0.25,"YES"))</f>
        <v xml:space="preserve"> </v>
      </c>
      <c r="L1609" s="272" t="b">
        <f>OR('28 Populations and thresholds'!$J$99="CR",'28 Populations and thresholds'!$J$99="EN",'28 Populations and thresholds'!$J$99="VU")</f>
        <v>0</v>
      </c>
      <c r="M1609" s="273">
        <f>D1609/'28 Populations and thresholds'!$H$99</f>
        <v>1.1453333333333333E-2</v>
      </c>
      <c r="N1609" s="263" t="str">
        <f t="shared" si="102"/>
        <v xml:space="preserve"> </v>
      </c>
      <c r="O1609" s="269"/>
      <c r="P1609" s="263" t="str">
        <f t="shared" si="103"/>
        <v xml:space="preserve"> </v>
      </c>
    </row>
    <row r="1610" spans="1:16" x14ac:dyDescent="0.2">
      <c r="A1610" s="275" t="s">
        <v>1394</v>
      </c>
      <c r="B1610" s="268" t="s">
        <v>1434</v>
      </c>
      <c r="C1610" s="269" t="s">
        <v>3607</v>
      </c>
      <c r="D1610" s="279">
        <v>3348</v>
      </c>
      <c r="E1610" s="274">
        <v>2007</v>
      </c>
      <c r="F1610" s="263" t="str">
        <f t="shared" si="100"/>
        <v xml:space="preserve"> </v>
      </c>
      <c r="G1610" s="275" t="s">
        <v>139</v>
      </c>
      <c r="H1610" s="275" t="s">
        <v>3388</v>
      </c>
      <c r="I1610" s="263" t="str">
        <f t="shared" si="101"/>
        <v xml:space="preserve"> </v>
      </c>
      <c r="J1610" s="272" t="str">
        <f>IF(D1610&gt;=('28 Populations and thresholds'!$I$92),"YES"," ")</f>
        <v>YES</v>
      </c>
      <c r="K1610" s="272" t="str">
        <f>IF(J1610="YES"," ",IF(D1610&gt;=('28 Populations and thresholds'!$I$92)*0.25,"YES"))</f>
        <v xml:space="preserve"> </v>
      </c>
      <c r="L1610" s="272" t="b">
        <f>OR('28 Populations and thresholds'!$J$92="CR",'28 Populations and thresholds'!$J$92="EN",'28 Populations and thresholds'!$J$92="VU")</f>
        <v>0</v>
      </c>
      <c r="M1610" s="273">
        <f>D1610/'28 Populations and thresholds'!$H$92</f>
        <v>1.116E-2</v>
      </c>
      <c r="N1610" s="263" t="str">
        <f t="shared" si="102"/>
        <v xml:space="preserve"> </v>
      </c>
      <c r="O1610" s="269"/>
      <c r="P1610" s="263" t="str">
        <f t="shared" si="103"/>
        <v xml:space="preserve"> </v>
      </c>
    </row>
    <row r="1611" spans="1:16" x14ac:dyDescent="0.2">
      <c r="A1611" s="267" t="s">
        <v>1394</v>
      </c>
      <c r="B1611" s="268" t="s">
        <v>1434</v>
      </c>
      <c r="C1611" s="280" t="s">
        <v>3522</v>
      </c>
      <c r="D1611" s="270">
        <v>683</v>
      </c>
      <c r="E1611" s="294" t="s">
        <v>1401</v>
      </c>
      <c r="F1611" s="263" t="str">
        <f t="shared" si="100"/>
        <v xml:space="preserve"> </v>
      </c>
      <c r="G1611" s="267" t="s">
        <v>15</v>
      </c>
      <c r="H1611" s="267" t="s">
        <v>1400</v>
      </c>
      <c r="I1611" s="263" t="str">
        <f t="shared" si="101"/>
        <v xml:space="preserve"> </v>
      </c>
      <c r="J1611" s="272" t="str">
        <f>IF(D1611&gt;=('28 Populations and thresholds'!$I$58),"YES"," ")</f>
        <v>YES</v>
      </c>
      <c r="K1611" s="272" t="str">
        <f>IF(J1611="YES"," ",IF(D1611&gt;=('28 Populations and thresholds'!$I$58)*0.25,"YES"))</f>
        <v xml:space="preserve"> </v>
      </c>
      <c r="L1611" s="272" t="b">
        <f>OR('28 Populations and thresholds'!$J$58="CR",'28 Populations and thresholds'!$J$58="EN",'28 Populations and thresholds'!$J$58="VU")</f>
        <v>0</v>
      </c>
      <c r="M1611" s="273">
        <f>D1611/'28 Populations and thresholds'!$H$58</f>
        <v>1.1383333333333334E-2</v>
      </c>
      <c r="N1611" s="263" t="str">
        <f t="shared" si="102"/>
        <v xml:space="preserve"> </v>
      </c>
      <c r="O1611" s="269"/>
      <c r="P1611" s="263" t="str">
        <f t="shared" si="103"/>
        <v xml:space="preserve"> </v>
      </c>
    </row>
    <row r="1612" spans="1:16" x14ac:dyDescent="0.2">
      <c r="A1612" s="143" t="s">
        <v>1394</v>
      </c>
      <c r="B1612" s="40" t="s">
        <v>1435</v>
      </c>
      <c r="C1612" s="4" t="s">
        <v>3656</v>
      </c>
      <c r="D1612" s="41">
        <v>2000</v>
      </c>
      <c r="E1612" s="47" t="s">
        <v>1320</v>
      </c>
      <c r="F1612" s="263" t="str">
        <f t="shared" si="100"/>
        <v xml:space="preserve"> </v>
      </c>
      <c r="G1612" s="143" t="s">
        <v>15</v>
      </c>
      <c r="H1612" s="143" t="s">
        <v>1397</v>
      </c>
      <c r="I1612" s="263" t="str">
        <f t="shared" si="101"/>
        <v xml:space="preserve"> </v>
      </c>
      <c r="J1612" s="38" t="str">
        <f>IF(D1612&gt;=('28 Populations and thresholds'!$I$67),"YES"," ")</f>
        <v>YES</v>
      </c>
      <c r="K1612" s="38" t="str">
        <f>IF(J1612="YES"," ",IF(D1612&gt;=('28 Populations and thresholds'!$I$67)*0.25,"YES"))</f>
        <v xml:space="preserve"> </v>
      </c>
      <c r="L1612" s="38" t="b">
        <f>OR('28 Populations and thresholds'!$J$67="CR",'28 Populations and thresholds'!$J$67="EN",'28 Populations and thresholds'!$J$67="VU")</f>
        <v>0</v>
      </c>
      <c r="M1612" s="75">
        <f>D1612/'28 Populations and thresholds'!$H$67</f>
        <v>9.5238095238095247E-3</v>
      </c>
      <c r="N1612" s="263" t="str">
        <f t="shared" si="102"/>
        <v xml:space="preserve"> </v>
      </c>
      <c r="O1612" s="9"/>
      <c r="P1612" s="263" t="str">
        <f t="shared" si="103"/>
        <v xml:space="preserve"> </v>
      </c>
    </row>
    <row r="1613" spans="1:16" x14ac:dyDescent="0.2">
      <c r="A1613" s="267" t="s">
        <v>1394</v>
      </c>
      <c r="B1613" s="268" t="s">
        <v>1437</v>
      </c>
      <c r="C1613" s="269" t="s">
        <v>3727</v>
      </c>
      <c r="D1613" s="270">
        <v>1200</v>
      </c>
      <c r="E1613" s="294" t="s">
        <v>1320</v>
      </c>
      <c r="F1613" s="263" t="str">
        <f t="shared" si="100"/>
        <v xml:space="preserve"> </v>
      </c>
      <c r="G1613" s="267" t="s">
        <v>15</v>
      </c>
      <c r="H1613" s="267" t="s">
        <v>1397</v>
      </c>
      <c r="I1613" s="263" t="str">
        <f t="shared" si="101"/>
        <v xml:space="preserve"> </v>
      </c>
      <c r="J1613" s="272" t="str">
        <f>IF(D1613&gt;=('28 Populations and thresholds'!$I$64),"YES"," ")</f>
        <v>YES</v>
      </c>
      <c r="K1613" s="272" t="str">
        <f>IF(J1613="YES"," ",IF(D1613&gt;=('28 Populations and thresholds'!$I$64)*0.25,"YES"))</f>
        <v xml:space="preserve"> </v>
      </c>
      <c r="L1613" s="272" t="b">
        <f>OR('28 Populations and thresholds'!$J$64="CR",'28 Populations and thresholds'!$J$64="EN",'28 Populations and thresholds'!$J$64="VU")</f>
        <v>0</v>
      </c>
      <c r="M1613" s="273">
        <f>D1613/('28 Populations and thresholds'!$H$64)</f>
        <v>0.17647058823529413</v>
      </c>
      <c r="N1613" s="263" t="str">
        <f t="shared" si="102"/>
        <v xml:space="preserve"> </v>
      </c>
      <c r="O1613" s="300"/>
      <c r="P1613" s="263" t="str">
        <f t="shared" si="103"/>
        <v xml:space="preserve"> </v>
      </c>
    </row>
    <row r="1614" spans="1:16" x14ac:dyDescent="0.2">
      <c r="A1614" s="143" t="s">
        <v>1394</v>
      </c>
      <c r="B1614" s="40" t="s">
        <v>1438</v>
      </c>
      <c r="C1614" s="4" t="s">
        <v>3725</v>
      </c>
      <c r="D1614" s="41">
        <v>2000</v>
      </c>
      <c r="E1614" s="47" t="s">
        <v>1320</v>
      </c>
      <c r="F1614" s="263" t="str">
        <f t="shared" si="100"/>
        <v xml:space="preserve"> </v>
      </c>
      <c r="G1614" s="143" t="s">
        <v>15</v>
      </c>
      <c r="H1614" s="143" t="s">
        <v>1397</v>
      </c>
      <c r="I1614" s="263" t="str">
        <f t="shared" si="101"/>
        <v xml:space="preserve"> </v>
      </c>
      <c r="J1614" s="38" t="str">
        <f>IF(D1614&gt;=('28 Populations and thresholds'!$I$61),"YES"," ")</f>
        <v>YES</v>
      </c>
      <c r="K1614" s="38" t="str">
        <f>IF(J1614="YES"," ",IF(D1614&gt;=('28 Populations and thresholds'!$I$61)*0.25,"YES"))</f>
        <v xml:space="preserve"> </v>
      </c>
      <c r="L1614" s="38" t="b">
        <f>OR('28 Populations and thresholds'!$J$61="CR",'28 Populations and thresholds'!$J$61="EN",'28 Populations and thresholds'!$J$61="VU")</f>
        <v>0</v>
      </c>
      <c r="M1614" s="75">
        <f>D1614/('28 Populations and thresholds'!$H$61)</f>
        <v>0.2</v>
      </c>
      <c r="N1614" s="263" t="str">
        <f t="shared" si="102"/>
        <v xml:space="preserve"> </v>
      </c>
      <c r="O1614" s="120"/>
      <c r="P1614" s="263" t="str">
        <f t="shared" si="103"/>
        <v xml:space="preserve"> </v>
      </c>
    </row>
    <row r="1615" spans="1:16" x14ac:dyDescent="0.2">
      <c r="A1615" s="143" t="s">
        <v>1394</v>
      </c>
      <c r="B1615" s="40" t="s">
        <v>1438</v>
      </c>
      <c r="C1615" s="4" t="s">
        <v>3603</v>
      </c>
      <c r="D1615" s="41">
        <v>17415</v>
      </c>
      <c r="E1615" s="47" t="s">
        <v>1344</v>
      </c>
      <c r="F1615" s="263" t="str">
        <f t="shared" si="100"/>
        <v xml:space="preserve"> </v>
      </c>
      <c r="G1615" s="143" t="s">
        <v>15</v>
      </c>
      <c r="H1615" s="143" t="s">
        <v>1395</v>
      </c>
      <c r="I1615" s="263" t="str">
        <f t="shared" si="101"/>
        <v xml:space="preserve"> </v>
      </c>
      <c r="J1615" s="38" t="str">
        <f>IF(D1615&gt;=('28 Populations and thresholds'!$I$89),"YES"," ")</f>
        <v>YES</v>
      </c>
      <c r="K1615" s="38" t="str">
        <f>IF(J1615="YES"," ",IF(D1615&gt;=('28 Populations and thresholds'!$I$89)*0.25,"YES"))</f>
        <v xml:space="preserve"> </v>
      </c>
      <c r="L1615" s="38" t="b">
        <f>OR('28 Populations and thresholds'!$J$89="CR",'28 Populations and thresholds'!$J$89="EN",'28 Populations and thresholds'!$J$89="VU")</f>
        <v>0</v>
      </c>
      <c r="M1615" s="75">
        <f>D1615/'28 Populations and thresholds'!$H$89</f>
        <v>1.1610000000000001E-2</v>
      </c>
      <c r="N1615" s="263" t="str">
        <f t="shared" si="102"/>
        <v xml:space="preserve"> </v>
      </c>
      <c r="O1615" s="9"/>
      <c r="P1615" s="263" t="str">
        <f t="shared" si="103"/>
        <v xml:space="preserve"> </v>
      </c>
    </row>
    <row r="1616" spans="1:16" x14ac:dyDescent="0.2">
      <c r="A1616" s="12" t="s">
        <v>1394</v>
      </c>
      <c r="B1616" s="40" t="s">
        <v>1438</v>
      </c>
      <c r="C1616" s="111" t="s">
        <v>3528</v>
      </c>
      <c r="D1616" s="5">
        <v>1851</v>
      </c>
      <c r="E1616" s="104">
        <v>2005</v>
      </c>
      <c r="F1616" s="263" t="str">
        <f t="shared" si="100"/>
        <v xml:space="preserve"> </v>
      </c>
      <c r="G1616" s="12" t="s">
        <v>139</v>
      </c>
      <c r="H1616" s="12" t="s">
        <v>3388</v>
      </c>
      <c r="I1616" s="263" t="str">
        <f t="shared" si="101"/>
        <v xml:space="preserve"> </v>
      </c>
      <c r="J1616" s="38" t="str">
        <f>IF(D1616&gt;=('28 Populations and thresholds'!$I$59),"YES"," ")</f>
        <v>YES</v>
      </c>
      <c r="K1616" s="38" t="str">
        <f>IF(J1616="YES"," ",IF(D1616&gt;=('28 Populations and thresholds'!$I$59)*0.25,"YES"))</f>
        <v xml:space="preserve"> </v>
      </c>
      <c r="L1616" s="38" t="b">
        <f>OR('28 Populations and thresholds'!$J$59="CR",'28 Populations and thresholds'!$J$59="EN",'28 Populations and thresholds'!$J$59="VU")</f>
        <v>0</v>
      </c>
      <c r="M1616" s="75">
        <f>D1616/'28 Populations and thresholds'!$H$59</f>
        <v>1.6827272727272729E-2</v>
      </c>
      <c r="N1616" s="263" t="str">
        <f t="shared" si="102"/>
        <v xml:space="preserve"> </v>
      </c>
      <c r="O1616" s="9" t="s">
        <v>3536</v>
      </c>
      <c r="P1616" s="263" t="str">
        <f t="shared" si="103"/>
        <v xml:space="preserve"> </v>
      </c>
    </row>
    <row r="1617" spans="1:21" x14ac:dyDescent="0.2">
      <c r="A1617" s="267" t="s">
        <v>1394</v>
      </c>
      <c r="B1617" s="268" t="s">
        <v>4665</v>
      </c>
      <c r="C1617" s="280" t="s">
        <v>3666</v>
      </c>
      <c r="D1617" s="270">
        <v>2000</v>
      </c>
      <c r="E1617" s="294" t="s">
        <v>1320</v>
      </c>
      <c r="F1617" s="263" t="str">
        <f t="shared" si="100"/>
        <v xml:space="preserve"> </v>
      </c>
      <c r="G1617" s="267" t="s">
        <v>15</v>
      </c>
      <c r="H1617" s="267" t="s">
        <v>1397</v>
      </c>
      <c r="I1617" s="263" t="str">
        <f t="shared" si="101"/>
        <v xml:space="preserve"> </v>
      </c>
      <c r="J1617" s="272" t="str">
        <f>IF(D1617&gt;=(('28 Populations and thresholds'!$I$61)+('28 Populations and thresholds'!$I$64)),"YES"," ")</f>
        <v>YES</v>
      </c>
      <c r="K1617" s="272" t="str">
        <f>IF(J1617="YES"," ",IF(D1617&gt;=(('28 Populations and thresholds'!$I$61)+('28 Populations and thresholds'!$I$64))*0.25,"YES"))</f>
        <v xml:space="preserve"> </v>
      </c>
      <c r="L1617" s="272" t="b">
        <f>OR('28 Populations and thresholds'!$J$61="CR",'28 Populations and thresholds'!$J$61="EN",'28 Populations and thresholds'!$J$61="VU")</f>
        <v>0</v>
      </c>
      <c r="M1617" s="273">
        <f>D1617/(('28 Populations and thresholds'!$H$61)+('28 Populations and thresholds'!$H$64))</f>
        <v>0.11904761904761904</v>
      </c>
      <c r="N1617" s="263" t="str">
        <f t="shared" si="102"/>
        <v xml:space="preserve"> </v>
      </c>
      <c r="O1617" s="275" t="s">
        <v>4551</v>
      </c>
      <c r="P1617" s="263" t="str">
        <f t="shared" si="103"/>
        <v xml:space="preserve"> </v>
      </c>
      <c r="U1617" s="4"/>
    </row>
    <row r="1618" spans="1:21" x14ac:dyDescent="0.2">
      <c r="A1618" s="267" t="s">
        <v>1394</v>
      </c>
      <c r="B1618" s="268" t="s">
        <v>4665</v>
      </c>
      <c r="C1618" s="269" t="s">
        <v>3656</v>
      </c>
      <c r="D1618" s="270">
        <v>20000</v>
      </c>
      <c r="E1618" s="294" t="s">
        <v>1320</v>
      </c>
      <c r="F1618" s="263" t="str">
        <f t="shared" si="100"/>
        <v xml:space="preserve"> </v>
      </c>
      <c r="G1618" s="267" t="s">
        <v>15</v>
      </c>
      <c r="H1618" s="267" t="s">
        <v>1397</v>
      </c>
      <c r="I1618" s="263" t="str">
        <f t="shared" si="101"/>
        <v xml:space="preserve"> </v>
      </c>
      <c r="J1618" s="272" t="str">
        <f>IF(D1618&gt;=('28 Populations and thresholds'!$I$67),"YES"," ")</f>
        <v>YES</v>
      </c>
      <c r="K1618" s="272" t="str">
        <f>IF(J1618="YES"," ",IF(D1618&gt;=('28 Populations and thresholds'!$I$67)*0.25,"YES"))</f>
        <v xml:space="preserve"> </v>
      </c>
      <c r="L1618" s="272" t="b">
        <f>OR('28 Populations and thresholds'!$J$67="CR",'28 Populations and thresholds'!$J$67="EN",'28 Populations and thresholds'!$J$67="VU")</f>
        <v>0</v>
      </c>
      <c r="M1618" s="273">
        <f>D1618/'28 Populations and thresholds'!$H$67</f>
        <v>9.5238095238095233E-2</v>
      </c>
      <c r="N1618" s="263" t="str">
        <f t="shared" si="102"/>
        <v xml:space="preserve"> </v>
      </c>
      <c r="O1618" s="269"/>
      <c r="P1618" s="263" t="str">
        <f t="shared" si="103"/>
        <v xml:space="preserve"> </v>
      </c>
    </row>
    <row r="1619" spans="1:21" x14ac:dyDescent="0.2">
      <c r="A1619" s="143" t="s">
        <v>1394</v>
      </c>
      <c r="B1619" s="40" t="s">
        <v>1440</v>
      </c>
      <c r="C1619" s="4" t="s">
        <v>3603</v>
      </c>
      <c r="D1619" s="41">
        <v>41500</v>
      </c>
      <c r="E1619" s="47" t="s">
        <v>1344</v>
      </c>
      <c r="F1619" s="263" t="str">
        <f t="shared" si="100"/>
        <v xml:space="preserve"> </v>
      </c>
      <c r="G1619" s="143" t="s">
        <v>15</v>
      </c>
      <c r="H1619" s="143" t="s">
        <v>1395</v>
      </c>
      <c r="I1619" s="263" t="str">
        <f t="shared" si="101"/>
        <v xml:space="preserve"> </v>
      </c>
      <c r="J1619" s="38" t="str">
        <f>IF(D1619&gt;=('28 Populations and thresholds'!$I$89),"YES"," ")</f>
        <v>YES</v>
      </c>
      <c r="K1619" s="38" t="str">
        <f>IF(J1619="YES"," ",IF(D1619&gt;=('28 Populations and thresholds'!$I$89)*0.25,"YES"))</f>
        <v xml:space="preserve"> </v>
      </c>
      <c r="L1619" s="38" t="b">
        <f>OR('28 Populations and thresholds'!$J$89="CR",'28 Populations and thresholds'!$J$89="EN",'28 Populations and thresholds'!$J$89="VU")</f>
        <v>0</v>
      </c>
      <c r="M1619" s="75">
        <f>D1619/'28 Populations and thresholds'!$H$89</f>
        <v>2.7666666666666666E-2</v>
      </c>
      <c r="N1619" s="263" t="str">
        <f t="shared" si="102"/>
        <v xml:space="preserve"> </v>
      </c>
      <c r="O1619" s="9"/>
      <c r="P1619" s="263" t="str">
        <f t="shared" si="103"/>
        <v xml:space="preserve"> </v>
      </c>
    </row>
    <row r="1620" spans="1:21" x14ac:dyDescent="0.2">
      <c r="A1620" s="267" t="s">
        <v>1394</v>
      </c>
      <c r="B1620" s="268" t="s">
        <v>1441</v>
      </c>
      <c r="C1620" s="269" t="s">
        <v>3727</v>
      </c>
      <c r="D1620" s="270">
        <v>2000</v>
      </c>
      <c r="E1620" s="294" t="s">
        <v>1320</v>
      </c>
      <c r="F1620" s="263" t="str">
        <f t="shared" si="100"/>
        <v xml:space="preserve"> </v>
      </c>
      <c r="G1620" s="267" t="s">
        <v>15</v>
      </c>
      <c r="H1620" s="267" t="s">
        <v>1397</v>
      </c>
      <c r="I1620" s="263" t="str">
        <f t="shared" si="101"/>
        <v xml:space="preserve"> </v>
      </c>
      <c r="J1620" s="272" t="str">
        <f>IF(D1620&gt;=(('28 Populations and thresholds'!$I$61)+('28 Populations and thresholds'!$I$64)),"YES"," ")</f>
        <v>YES</v>
      </c>
      <c r="K1620" s="272" t="str">
        <f>IF(J1620="YES"," ",IF(D1620&gt;=(('28 Populations and thresholds'!$I$61)+('28 Populations and thresholds'!$I$64))*0.25,"YES"))</f>
        <v xml:space="preserve"> </v>
      </c>
      <c r="L1620" s="272" t="b">
        <f>OR('28 Populations and thresholds'!$J$61="CR",'28 Populations and thresholds'!$J$61="EN",'28 Populations and thresholds'!$J$61="VU")</f>
        <v>0</v>
      </c>
      <c r="M1620" s="273">
        <f>D1620/(('28 Populations and thresholds'!$H$61)+('28 Populations and thresholds'!$H$64))</f>
        <v>0.11904761904761904</v>
      </c>
      <c r="N1620" s="263" t="str">
        <f t="shared" si="102"/>
        <v xml:space="preserve"> </v>
      </c>
      <c r="O1620" s="300"/>
      <c r="P1620" s="263" t="str">
        <f t="shared" si="103"/>
        <v xml:space="preserve"> </v>
      </c>
    </row>
    <row r="1621" spans="1:21" x14ac:dyDescent="0.2">
      <c r="A1621" s="143" t="s">
        <v>1394</v>
      </c>
      <c r="B1621" s="40" t="s">
        <v>1119</v>
      </c>
      <c r="C1621" s="4" t="s">
        <v>3765</v>
      </c>
      <c r="D1621" s="41">
        <v>307</v>
      </c>
      <c r="E1621" s="46">
        <v>36053</v>
      </c>
      <c r="F1621" s="263" t="str">
        <f t="shared" si="100"/>
        <v xml:space="preserve"> </v>
      </c>
      <c r="G1621" s="143" t="s">
        <v>21</v>
      </c>
      <c r="H1621" s="143" t="s">
        <v>433</v>
      </c>
      <c r="I1621" s="263" t="str">
        <f t="shared" si="101"/>
        <v xml:space="preserve"> </v>
      </c>
      <c r="J1621" s="38" t="str">
        <f>IF(D1621&gt;=('28 Populations and thresholds'!$I$193),"YES"," ")</f>
        <v xml:space="preserve"> </v>
      </c>
      <c r="K1621" s="38" t="str">
        <f>IF(J1621="YES"," ",IF(D1621&gt;=('28 Populations and thresholds'!$I$193)*0.25,"YES"))</f>
        <v>YES</v>
      </c>
      <c r="L1621" s="38" t="b">
        <f>OR('28 Populations and thresholds'!$J$193="CR",'28 Populations and thresholds'!$J$193="EN",'28 Populations and thresholds'!$J$193="VU")</f>
        <v>0</v>
      </c>
      <c r="M1621" s="75">
        <f>D1621/'28 Populations and thresholds'!$H$193</f>
        <v>6.9772727272727269E-3</v>
      </c>
      <c r="N1621" s="263" t="str">
        <f t="shared" si="102"/>
        <v xml:space="preserve"> </v>
      </c>
      <c r="O1621" s="9"/>
      <c r="P1621" s="263" t="str">
        <f t="shared" si="103"/>
        <v xml:space="preserve"> </v>
      </c>
    </row>
    <row r="1622" spans="1:21" x14ac:dyDescent="0.2">
      <c r="A1622" s="143" t="s">
        <v>1394</v>
      </c>
      <c r="B1622" s="40" t="s">
        <v>1119</v>
      </c>
      <c r="C1622" s="4" t="s">
        <v>3766</v>
      </c>
      <c r="D1622" s="41">
        <v>150</v>
      </c>
      <c r="E1622" s="46">
        <v>35688</v>
      </c>
      <c r="F1622" s="263" t="str">
        <f t="shared" si="100"/>
        <v xml:space="preserve"> </v>
      </c>
      <c r="G1622" s="143" t="s">
        <v>21</v>
      </c>
      <c r="H1622" s="143" t="s">
        <v>436</v>
      </c>
      <c r="I1622" s="263" t="str">
        <f t="shared" si="101"/>
        <v xml:space="preserve"> </v>
      </c>
      <c r="J1622" s="38" t="str">
        <f>IF(D1622&gt;=('28 Populations and thresholds'!$I$194),"YES"," ")</f>
        <v xml:space="preserve"> </v>
      </c>
      <c r="K1622" s="38" t="str">
        <f>IF(J1622="YES"," ",IF(D1622&gt;=('28 Populations and thresholds'!$I$194)*0.25,"YES"))</f>
        <v>YES</v>
      </c>
      <c r="L1622" s="38" t="b">
        <f>OR('28 Populations and thresholds'!$J$194="CR",'28 Populations and thresholds'!$J$194="EN",'28 Populations and thresholds'!$J$194="VU")</f>
        <v>0</v>
      </c>
      <c r="M1622" s="75">
        <f>D1622/'28 Populations and thresholds'!$H$194</f>
        <v>5.263157894736842E-3</v>
      </c>
      <c r="N1622" s="263" t="str">
        <f t="shared" si="102"/>
        <v xml:space="preserve"> </v>
      </c>
      <c r="O1622" s="9"/>
      <c r="P1622" s="263" t="str">
        <f t="shared" si="103"/>
        <v xml:space="preserve"> </v>
      </c>
    </row>
    <row r="1623" spans="1:21" x14ac:dyDescent="0.2">
      <c r="A1623" s="267" t="s">
        <v>1394</v>
      </c>
      <c r="B1623" s="268" t="s">
        <v>1121</v>
      </c>
      <c r="C1623" s="269" t="s">
        <v>3765</v>
      </c>
      <c r="D1623" s="270">
        <v>168</v>
      </c>
      <c r="E1623" s="271">
        <v>35301</v>
      </c>
      <c r="F1623" s="263" t="str">
        <f t="shared" si="100"/>
        <v xml:space="preserve"> </v>
      </c>
      <c r="G1623" s="267" t="s">
        <v>21</v>
      </c>
      <c r="H1623" s="267" t="s">
        <v>256</v>
      </c>
      <c r="I1623" s="263" t="str">
        <f t="shared" si="101"/>
        <v xml:space="preserve"> </v>
      </c>
      <c r="J1623" s="272" t="str">
        <f>IF(D1623&gt;=('28 Populations and thresholds'!$I$193),"YES"," ")</f>
        <v xml:space="preserve"> </v>
      </c>
      <c r="K1623" s="272" t="str">
        <f>IF(J1623="YES"," ",IF(D1623&gt;=('28 Populations and thresholds'!$I$193)*0.25,"YES"))</f>
        <v>YES</v>
      </c>
      <c r="L1623" s="272" t="b">
        <f>OR('28 Populations and thresholds'!$J$193="CR",'28 Populations and thresholds'!$J$193="EN",'28 Populations and thresholds'!$J$193="VU")</f>
        <v>0</v>
      </c>
      <c r="M1623" s="273">
        <f>D1623/'28 Populations and thresholds'!$H$193</f>
        <v>3.8181818181818182E-3</v>
      </c>
      <c r="N1623" s="263" t="str">
        <f t="shared" si="102"/>
        <v xml:space="preserve"> </v>
      </c>
      <c r="O1623" s="269"/>
      <c r="P1623" s="263" t="str">
        <f t="shared" si="103"/>
        <v xml:space="preserve"> </v>
      </c>
    </row>
    <row r="1624" spans="1:21" x14ac:dyDescent="0.2">
      <c r="A1624" s="143" t="s">
        <v>1394</v>
      </c>
      <c r="B1624" s="40" t="s">
        <v>1149</v>
      </c>
      <c r="C1624" s="111" t="s">
        <v>3766</v>
      </c>
      <c r="D1624" s="41">
        <v>156</v>
      </c>
      <c r="E1624" s="46">
        <v>35916</v>
      </c>
      <c r="F1624" s="263" t="str">
        <f t="shared" si="100"/>
        <v xml:space="preserve"> </v>
      </c>
      <c r="G1624" s="143" t="s">
        <v>21</v>
      </c>
      <c r="H1624" s="143" t="s">
        <v>439</v>
      </c>
      <c r="I1624" s="263" t="str">
        <f t="shared" si="101"/>
        <v xml:space="preserve"> </v>
      </c>
      <c r="J1624" s="38" t="str">
        <f>IF(D1624&gt;=('28 Populations and thresholds'!$I$194),"YES"," ")</f>
        <v xml:space="preserve"> </v>
      </c>
      <c r="K1624" s="38" t="str">
        <f>IF(J1624="YES"," ",IF(D1624&gt;=('28 Populations and thresholds'!$I$194)*0.25,"YES"))</f>
        <v>YES</v>
      </c>
      <c r="L1624" s="38" t="b">
        <f>OR('28 Populations and thresholds'!$J$194="CR",'28 Populations and thresholds'!$J$194="EN",'28 Populations and thresholds'!$J$194="VU")</f>
        <v>0</v>
      </c>
      <c r="M1624" s="75">
        <f>D1624/'28 Populations and thresholds'!$H$194</f>
        <v>5.4736842105263155E-3</v>
      </c>
      <c r="N1624" s="263" t="str">
        <f t="shared" si="102"/>
        <v xml:space="preserve"> </v>
      </c>
      <c r="O1624" s="9"/>
      <c r="P1624" s="263" t="str">
        <f t="shared" si="103"/>
        <v xml:space="preserve"> </v>
      </c>
    </row>
    <row r="1625" spans="1:21" x14ac:dyDescent="0.2">
      <c r="A1625" s="267" t="s">
        <v>1394</v>
      </c>
      <c r="B1625" s="268" t="s">
        <v>1442</v>
      </c>
      <c r="C1625" s="269" t="s">
        <v>3725</v>
      </c>
      <c r="D1625" s="270">
        <v>580</v>
      </c>
      <c r="E1625" s="294" t="s">
        <v>1320</v>
      </c>
      <c r="F1625" s="263" t="str">
        <f t="shared" si="100"/>
        <v xml:space="preserve"> </v>
      </c>
      <c r="G1625" s="267" t="s">
        <v>15</v>
      </c>
      <c r="H1625" s="267" t="s">
        <v>1397</v>
      </c>
      <c r="I1625" s="263" t="str">
        <f t="shared" si="101"/>
        <v xml:space="preserve"> </v>
      </c>
      <c r="J1625" s="272" t="str">
        <f>IF(D1625&gt;=(('28 Populations and thresholds'!$I$61)+('28 Populations and thresholds'!$I$64)),"YES"," ")</f>
        <v>YES</v>
      </c>
      <c r="K1625" s="272" t="str">
        <f>IF(J1625="YES"," ",IF(D1625&gt;=(('28 Populations and thresholds'!$I$61)+('28 Populations and thresholds'!$I$64))*0.25,"YES"))</f>
        <v xml:space="preserve"> </v>
      </c>
      <c r="L1625" s="272" t="b">
        <f>OR('28 Populations and thresholds'!$J$61="CR",'28 Populations and thresholds'!$J$61="EN",'28 Populations and thresholds'!$J$61="VU")</f>
        <v>0</v>
      </c>
      <c r="M1625" s="273">
        <f>D1625/(('28 Populations and thresholds'!$H$61)+('28 Populations and thresholds'!$H$64))</f>
        <v>3.4523809523809526E-2</v>
      </c>
      <c r="N1625" s="263" t="str">
        <f t="shared" si="102"/>
        <v xml:space="preserve"> </v>
      </c>
      <c r="O1625" s="300"/>
      <c r="P1625" s="263" t="str">
        <f t="shared" si="103"/>
        <v xml:space="preserve"> </v>
      </c>
    </row>
    <row r="1626" spans="1:21" x14ac:dyDescent="0.2">
      <c r="A1626" s="267" t="s">
        <v>1394</v>
      </c>
      <c r="B1626" s="268" t="s">
        <v>1442</v>
      </c>
      <c r="C1626" s="269" t="s">
        <v>3607</v>
      </c>
      <c r="D1626" s="270">
        <v>50000</v>
      </c>
      <c r="E1626" s="294" t="s">
        <v>1401</v>
      </c>
      <c r="F1626" s="263" t="str">
        <f t="shared" si="100"/>
        <v xml:space="preserve"> </v>
      </c>
      <c r="G1626" s="267" t="s">
        <v>15</v>
      </c>
      <c r="H1626" s="267" t="s">
        <v>1400</v>
      </c>
      <c r="I1626" s="263" t="str">
        <f t="shared" si="101"/>
        <v xml:space="preserve"> </v>
      </c>
      <c r="J1626" s="272" t="str">
        <f>IF(D1626&gt;=('28 Populations and thresholds'!$I$92),"YES"," ")</f>
        <v>YES</v>
      </c>
      <c r="K1626" s="272" t="str">
        <f>IF(J1626="YES"," ",IF(D1626&gt;=('28 Populations and thresholds'!$I$92)*0.25,"YES"))</f>
        <v xml:space="preserve"> </v>
      </c>
      <c r="L1626" s="272" t="b">
        <f>OR('28 Populations and thresholds'!$J$92="CR",'28 Populations and thresholds'!$J$92="EN",'28 Populations and thresholds'!$J$92="VU")</f>
        <v>0</v>
      </c>
      <c r="M1626" s="273">
        <f>D1626/'28 Populations and thresholds'!$H$92</f>
        <v>0.16666666666666666</v>
      </c>
      <c r="N1626" s="263" t="str">
        <f t="shared" si="102"/>
        <v xml:space="preserve"> </v>
      </c>
      <c r="O1626" s="269"/>
      <c r="P1626" s="263" t="str">
        <f t="shared" si="103"/>
        <v xml:space="preserve"> </v>
      </c>
    </row>
    <row r="1627" spans="1:21" x14ac:dyDescent="0.2">
      <c r="A1627" s="267" t="s">
        <v>1394</v>
      </c>
      <c r="B1627" s="268" t="s">
        <v>1442</v>
      </c>
      <c r="C1627" s="280" t="s">
        <v>3528</v>
      </c>
      <c r="D1627" s="270">
        <v>2000</v>
      </c>
      <c r="E1627" s="294" t="s">
        <v>1401</v>
      </c>
      <c r="F1627" s="263" t="str">
        <f t="shared" si="100"/>
        <v xml:space="preserve"> </v>
      </c>
      <c r="G1627" s="267" t="s">
        <v>15</v>
      </c>
      <c r="H1627" s="267" t="s">
        <v>1400</v>
      </c>
      <c r="I1627" s="263" t="str">
        <f t="shared" si="101"/>
        <v xml:space="preserve"> </v>
      </c>
      <c r="J1627" s="272" t="str">
        <f>IF(D1627&gt;=('28 Populations and thresholds'!$I$59),"YES"," ")</f>
        <v>YES</v>
      </c>
      <c r="K1627" s="272" t="str">
        <f>IF(J1627="YES"," ",IF(D1627&gt;=('28 Populations and thresholds'!$I$59)*0.25,"YES"))</f>
        <v xml:space="preserve"> </v>
      </c>
      <c r="L1627" s="272" t="b">
        <f>OR('28 Populations and thresholds'!$J$59="CR",'28 Populations and thresholds'!$J$59="EN",'28 Populations and thresholds'!$J$59="VU")</f>
        <v>0</v>
      </c>
      <c r="M1627" s="273">
        <f>D1627/'28 Populations and thresholds'!$H$59</f>
        <v>1.8181818181818181E-2</v>
      </c>
      <c r="N1627" s="263" t="str">
        <f t="shared" si="102"/>
        <v xml:space="preserve"> </v>
      </c>
      <c r="O1627" s="269"/>
      <c r="P1627" s="263" t="str">
        <f t="shared" si="103"/>
        <v xml:space="preserve"> </v>
      </c>
    </row>
    <row r="1628" spans="1:21" x14ac:dyDescent="0.2">
      <c r="A1628" s="143" t="s">
        <v>1394</v>
      </c>
      <c r="B1628" s="40" t="s">
        <v>1113</v>
      </c>
      <c r="C1628" s="4" t="s">
        <v>3765</v>
      </c>
      <c r="D1628" s="41">
        <v>542</v>
      </c>
      <c r="E1628" s="46">
        <v>35299</v>
      </c>
      <c r="F1628" s="263" t="str">
        <f t="shared" si="100"/>
        <v xml:space="preserve"> </v>
      </c>
      <c r="G1628" s="143" t="s">
        <v>21</v>
      </c>
      <c r="H1628" s="143" t="s">
        <v>256</v>
      </c>
      <c r="I1628" s="263" t="str">
        <f t="shared" si="101"/>
        <v xml:space="preserve"> </v>
      </c>
      <c r="J1628" s="38" t="str">
        <f>IF(D1628&gt;=('28 Populations and thresholds'!$I$193),"YES"," ")</f>
        <v>YES</v>
      </c>
      <c r="K1628" s="38" t="str">
        <f>IF(J1628="YES"," ",IF(D1628&gt;=('28 Populations and thresholds'!$I$193)*0.25,"YES"))</f>
        <v xml:space="preserve"> </v>
      </c>
      <c r="L1628" s="38" t="b">
        <f>OR('28 Populations and thresholds'!$J$193="CR",'28 Populations and thresholds'!$J$193="EN",'28 Populations and thresholds'!$J$193="VU")</f>
        <v>0</v>
      </c>
      <c r="M1628" s="75">
        <f>D1628/'28 Populations and thresholds'!$H$193</f>
        <v>1.2318181818181818E-2</v>
      </c>
      <c r="N1628" s="263" t="str">
        <f t="shared" si="102"/>
        <v xml:space="preserve"> </v>
      </c>
      <c r="O1628" s="9"/>
      <c r="P1628" s="263" t="str">
        <f t="shared" si="103"/>
        <v xml:space="preserve"> </v>
      </c>
    </row>
    <row r="1629" spans="1:21" x14ac:dyDescent="0.2">
      <c r="A1629" s="267" t="s">
        <v>1394</v>
      </c>
      <c r="B1629" s="268" t="s">
        <v>1150</v>
      </c>
      <c r="C1629" s="269" t="s">
        <v>3766</v>
      </c>
      <c r="D1629" s="270">
        <v>144</v>
      </c>
      <c r="E1629" s="271">
        <v>35919</v>
      </c>
      <c r="F1629" s="263" t="str">
        <f t="shared" si="100"/>
        <v xml:space="preserve"> </v>
      </c>
      <c r="G1629" s="267" t="s">
        <v>21</v>
      </c>
      <c r="H1629" s="267" t="s">
        <v>439</v>
      </c>
      <c r="I1629" s="263" t="str">
        <f t="shared" si="101"/>
        <v xml:space="preserve"> </v>
      </c>
      <c r="J1629" s="272" t="str">
        <f>IF(D1629&gt;=('28 Populations and thresholds'!$I$194),"YES"," ")</f>
        <v xml:space="preserve"> </v>
      </c>
      <c r="K1629" s="272" t="str">
        <f>IF(J1629="YES"," ",IF(D1629&gt;=('28 Populations and thresholds'!$I$194)*0.25,"YES"))</f>
        <v>YES</v>
      </c>
      <c r="L1629" s="272" t="b">
        <f>OR('28 Populations and thresholds'!$J$194="CR",'28 Populations and thresholds'!$J$194="EN",'28 Populations and thresholds'!$J$194="VU")</f>
        <v>0</v>
      </c>
      <c r="M1629" s="273">
        <f>D1629/'28 Populations and thresholds'!$H$194</f>
        <v>5.0526315789473685E-3</v>
      </c>
      <c r="N1629" s="263" t="str">
        <f t="shared" si="102"/>
        <v xml:space="preserve"> </v>
      </c>
      <c r="O1629" s="269"/>
      <c r="P1629" s="263" t="str">
        <f t="shared" si="103"/>
        <v xml:space="preserve"> </v>
      </c>
    </row>
    <row r="1630" spans="1:21" x14ac:dyDescent="0.2">
      <c r="A1630" s="12" t="s">
        <v>1394</v>
      </c>
      <c r="B1630" s="9" t="s">
        <v>3526</v>
      </c>
      <c r="C1630" s="4" t="s">
        <v>3626</v>
      </c>
      <c r="D1630" s="5">
        <v>2900</v>
      </c>
      <c r="E1630" s="104">
        <v>2006</v>
      </c>
      <c r="F1630" s="263" t="str">
        <f t="shared" si="100"/>
        <v xml:space="preserve"> </v>
      </c>
      <c r="G1630" s="12" t="s">
        <v>139</v>
      </c>
      <c r="H1630" s="12" t="s">
        <v>3388</v>
      </c>
      <c r="I1630" s="263" t="str">
        <f t="shared" si="101"/>
        <v xml:space="preserve"> </v>
      </c>
      <c r="J1630" s="38" t="str">
        <f>IF(D1630&gt;=('28 Populations and thresholds'!$I$98),"YES"," ")</f>
        <v>YES</v>
      </c>
      <c r="K1630" s="38" t="str">
        <f>IF(J1630="YES"," ",IF(D1630&gt;=('28 Populations and thresholds'!$I$98)*0.25,"YES"))</f>
        <v xml:space="preserve"> </v>
      </c>
      <c r="L1630" s="38" t="b">
        <f>OR('28 Populations and thresholds'!$J$98="CR",'28 Populations and thresholds'!$J$98="EN",'28 Populations and thresholds'!$J$98="VU")</f>
        <v>0</v>
      </c>
      <c r="M1630" s="75">
        <f>D1630/'28 Populations and thresholds'!$H$98</f>
        <v>9.6666666666666672E-3</v>
      </c>
      <c r="N1630" s="263" t="str">
        <f t="shared" si="102"/>
        <v xml:space="preserve"> </v>
      </c>
      <c r="P1630" s="263" t="str">
        <f t="shared" si="103"/>
        <v xml:space="preserve"> </v>
      </c>
    </row>
    <row r="1631" spans="1:21" x14ac:dyDescent="0.2">
      <c r="A1631" s="143" t="s">
        <v>1394</v>
      </c>
      <c r="B1631" s="4" t="s">
        <v>3526</v>
      </c>
      <c r="C1631" s="111" t="s">
        <v>3528</v>
      </c>
      <c r="D1631" s="5">
        <v>5250</v>
      </c>
      <c r="E1631" s="104">
        <v>2005</v>
      </c>
      <c r="F1631" s="263" t="str">
        <f t="shared" si="100"/>
        <v xml:space="preserve"> </v>
      </c>
      <c r="G1631" s="12" t="s">
        <v>139</v>
      </c>
      <c r="H1631" s="12" t="s">
        <v>3388</v>
      </c>
      <c r="I1631" s="263" t="str">
        <f t="shared" si="101"/>
        <v xml:space="preserve"> </v>
      </c>
      <c r="J1631" s="38" t="str">
        <f>IF(D1631&gt;=('28 Populations and thresholds'!$I$59),"YES"," ")</f>
        <v>YES</v>
      </c>
      <c r="K1631" s="38" t="str">
        <f>IF(J1631="YES"," ",IF(D1631&gt;=('28 Populations and thresholds'!$I$59)*0.25,"YES"))</f>
        <v xml:space="preserve"> </v>
      </c>
      <c r="L1631" s="38" t="b">
        <f>OR('28 Populations and thresholds'!$J$59="CR",'28 Populations and thresholds'!$J$59="EN",'28 Populations and thresholds'!$J$59="VU")</f>
        <v>0</v>
      </c>
      <c r="M1631" s="75">
        <f>D1631/'28 Populations and thresholds'!$H$59</f>
        <v>4.7727272727272729E-2</v>
      </c>
      <c r="N1631" s="263" t="str">
        <f t="shared" si="102"/>
        <v xml:space="preserve"> </v>
      </c>
      <c r="O1631" s="9"/>
      <c r="P1631" s="263" t="str">
        <f t="shared" si="103"/>
        <v xml:space="preserve"> </v>
      </c>
    </row>
    <row r="1632" spans="1:21" x14ac:dyDescent="0.2">
      <c r="A1632" s="12" t="s">
        <v>1394</v>
      </c>
      <c r="B1632" s="4" t="s">
        <v>3526</v>
      </c>
      <c r="C1632" s="111" t="s">
        <v>3522</v>
      </c>
      <c r="D1632" s="5">
        <v>6700</v>
      </c>
      <c r="E1632" s="104">
        <v>2005</v>
      </c>
      <c r="F1632" s="263" t="str">
        <f t="shared" si="100"/>
        <v xml:space="preserve"> </v>
      </c>
      <c r="G1632" s="12" t="s">
        <v>139</v>
      </c>
      <c r="H1632" s="12" t="s">
        <v>3388</v>
      </c>
      <c r="I1632" s="263" t="str">
        <f t="shared" si="101"/>
        <v xml:space="preserve"> </v>
      </c>
      <c r="J1632" s="38" t="str">
        <f>IF(D1632&gt;=('28 Populations and thresholds'!$I$58),"YES"," ")</f>
        <v>YES</v>
      </c>
      <c r="K1632" s="38" t="str">
        <f>IF(J1632="YES"," ",IF(D1632&gt;=('28 Populations and thresholds'!$I$58)*0.25,"YES"))</f>
        <v xml:space="preserve"> </v>
      </c>
      <c r="L1632" s="38" t="b">
        <f>OR('28 Populations and thresholds'!$J$58="CR",'28 Populations and thresholds'!$J$58="EN",'28 Populations and thresholds'!$J$58="VU")</f>
        <v>0</v>
      </c>
      <c r="M1632" s="75">
        <f>D1632/'28 Populations and thresholds'!$H$58</f>
        <v>0.11166666666666666</v>
      </c>
      <c r="N1632" s="263" t="str">
        <f t="shared" si="102"/>
        <v xml:space="preserve"> </v>
      </c>
      <c r="O1632" s="9"/>
      <c r="P1632" s="263" t="str">
        <f t="shared" si="103"/>
        <v xml:space="preserve"> </v>
      </c>
    </row>
    <row r="1633" spans="1:22" s="4" customFormat="1" x14ac:dyDescent="0.2">
      <c r="A1633" s="12" t="s">
        <v>1394</v>
      </c>
      <c r="B1633" s="9" t="s">
        <v>3609</v>
      </c>
      <c r="C1633" s="4" t="s">
        <v>3607</v>
      </c>
      <c r="D1633" s="5">
        <v>34100</v>
      </c>
      <c r="E1633" s="104">
        <v>2006</v>
      </c>
      <c r="F1633" s="263" t="str">
        <f t="shared" si="100"/>
        <v xml:space="preserve"> </v>
      </c>
      <c r="G1633" s="12" t="s">
        <v>139</v>
      </c>
      <c r="H1633" s="12" t="s">
        <v>3388</v>
      </c>
      <c r="I1633" s="263" t="str">
        <f t="shared" si="101"/>
        <v xml:space="preserve"> </v>
      </c>
      <c r="J1633" s="38" t="str">
        <f>IF(D1633&gt;=('28 Populations and thresholds'!$I$92),"YES"," ")</f>
        <v>YES</v>
      </c>
      <c r="K1633" s="38" t="str">
        <f>IF(J1633="YES"," ",IF(D1633&gt;=('28 Populations and thresholds'!$I$92)*0.25,"YES"))</f>
        <v xml:space="preserve"> </v>
      </c>
      <c r="L1633" s="38" t="b">
        <f>OR('28 Populations and thresholds'!$J$92="CR",'28 Populations and thresholds'!$J$92="EN",'28 Populations and thresholds'!$J$92="VU")</f>
        <v>0</v>
      </c>
      <c r="M1633" s="75">
        <f>D1633/'28 Populations and thresholds'!$H$92</f>
        <v>0.11366666666666667</v>
      </c>
      <c r="N1633" s="263" t="str">
        <f t="shared" si="102"/>
        <v xml:space="preserve"> </v>
      </c>
      <c r="O1633" s="9"/>
      <c r="P1633" s="263" t="str">
        <f t="shared" si="103"/>
        <v xml:space="preserve"> </v>
      </c>
      <c r="Q1633" s="9"/>
      <c r="R1633" s="9"/>
      <c r="S1633" s="9"/>
      <c r="T1633" s="9"/>
      <c r="U1633" s="9"/>
      <c r="V1633" s="9"/>
    </row>
    <row r="1634" spans="1:22" x14ac:dyDescent="0.2">
      <c r="A1634" s="267" t="s">
        <v>1394</v>
      </c>
      <c r="B1634" s="268" t="s">
        <v>1147</v>
      </c>
      <c r="C1634" s="269" t="s">
        <v>4560</v>
      </c>
      <c r="D1634" s="270">
        <v>397</v>
      </c>
      <c r="E1634" s="271">
        <v>35551</v>
      </c>
      <c r="F1634" s="263" t="str">
        <f t="shared" si="100"/>
        <v xml:space="preserve"> </v>
      </c>
      <c r="G1634" s="267" t="s">
        <v>21</v>
      </c>
      <c r="H1634" s="267" t="s">
        <v>430</v>
      </c>
      <c r="I1634" s="263" t="str">
        <f t="shared" si="101"/>
        <v xml:space="preserve"> </v>
      </c>
      <c r="J1634" s="272" t="str">
        <f>IF(D1634&gt;=('28 Populations and thresholds'!$I$163),"YES"," ")</f>
        <v>YES</v>
      </c>
      <c r="K1634" s="272" t="str">
        <f>IF(J1634="YES"," ",IF(D1634&gt;=('28 Populations and thresholds'!$I$163)*0.25,"YES"))</f>
        <v xml:space="preserve"> </v>
      </c>
      <c r="L1634" s="272" t="b">
        <f>OR('28 Populations and thresholds'!$J$163="CR",'28 Populations and thresholds'!$J$163="EN",'28 Populations and thresholds'!$J$163="VU")</f>
        <v>0</v>
      </c>
      <c r="M1634" s="273">
        <f>D1634/'28 Populations and thresholds'!$H$163</f>
        <v>3.0538461538461539E-2</v>
      </c>
      <c r="N1634" s="263" t="str">
        <f t="shared" si="102"/>
        <v xml:space="preserve"> </v>
      </c>
      <c r="O1634" s="275" t="s">
        <v>4561</v>
      </c>
      <c r="P1634" s="263" t="str">
        <f t="shared" si="103"/>
        <v xml:space="preserve"> </v>
      </c>
    </row>
    <row r="1635" spans="1:22" x14ac:dyDescent="0.2">
      <c r="A1635" s="267" t="s">
        <v>1394</v>
      </c>
      <c r="B1635" s="268" t="s">
        <v>1147</v>
      </c>
      <c r="C1635" s="269" t="s">
        <v>3766</v>
      </c>
      <c r="D1635" s="270">
        <v>249</v>
      </c>
      <c r="E1635" s="271">
        <v>35202</v>
      </c>
      <c r="F1635" s="263" t="str">
        <f t="shared" si="100"/>
        <v xml:space="preserve"> </v>
      </c>
      <c r="G1635" s="267" t="s">
        <v>21</v>
      </c>
      <c r="H1635" s="267" t="s">
        <v>256</v>
      </c>
      <c r="I1635" s="263" t="str">
        <f t="shared" si="101"/>
        <v xml:space="preserve"> </v>
      </c>
      <c r="J1635" s="272" t="str">
        <f>IF(D1635&gt;=('28 Populations and thresholds'!$I$194),"YES"," ")</f>
        <v xml:space="preserve"> </v>
      </c>
      <c r="K1635" s="272" t="str">
        <f>IF(J1635="YES"," ",IF(D1635&gt;=('28 Populations and thresholds'!$I$194)*0.25,"YES"))</f>
        <v>YES</v>
      </c>
      <c r="L1635" s="272" t="b">
        <f>OR('28 Populations and thresholds'!$J$194="CR",'28 Populations and thresholds'!$J$194="EN",'28 Populations and thresholds'!$J$194="VU")</f>
        <v>0</v>
      </c>
      <c r="M1635" s="273">
        <f>D1635/'28 Populations and thresholds'!$H$194</f>
        <v>8.7368421052631574E-3</v>
      </c>
      <c r="N1635" s="263" t="str">
        <f t="shared" si="102"/>
        <v xml:space="preserve"> </v>
      </c>
      <c r="O1635" s="269"/>
      <c r="P1635" s="263" t="str">
        <f t="shared" si="103"/>
        <v xml:space="preserve"> </v>
      </c>
    </row>
    <row r="1636" spans="1:22" x14ac:dyDescent="0.2">
      <c r="A1636" s="143" t="s">
        <v>1394</v>
      </c>
      <c r="B1636" s="40" t="s">
        <v>1028</v>
      </c>
      <c r="C1636" s="4" t="s">
        <v>3748</v>
      </c>
      <c r="D1636" s="41">
        <v>100</v>
      </c>
      <c r="E1636" s="46">
        <v>35551</v>
      </c>
      <c r="F1636" s="263" t="str">
        <f t="shared" si="100"/>
        <v xml:space="preserve"> </v>
      </c>
      <c r="G1636" s="143" t="s">
        <v>21</v>
      </c>
      <c r="H1636" s="143" t="s">
        <v>430</v>
      </c>
      <c r="I1636" s="263" t="str">
        <f t="shared" si="101"/>
        <v xml:space="preserve"> </v>
      </c>
      <c r="J1636" s="38" t="str">
        <f>IF(D1636&gt;=('28 Populations and thresholds'!$I$156),"YES"," ")</f>
        <v xml:space="preserve"> </v>
      </c>
      <c r="K1636" s="38" t="str">
        <f>IF(J1636="YES"," ",IF(D1636&gt;=('28 Populations and thresholds'!$I$156)*0.25,"YES"))</f>
        <v>YES</v>
      </c>
      <c r="L1636" s="38" t="b">
        <f>OR('28 Populations and thresholds'!$J$156="CR",'28 Populations and thresholds'!$J$156="EN",'28 Populations and thresholds'!$J$156="VU")</f>
        <v>0</v>
      </c>
      <c r="M1636" s="75">
        <f>D1636/'28 Populations and thresholds'!$H$156</f>
        <v>4.0000000000000001E-3</v>
      </c>
      <c r="N1636" s="263" t="str">
        <f t="shared" si="102"/>
        <v xml:space="preserve"> </v>
      </c>
      <c r="O1636" s="9"/>
      <c r="P1636" s="263" t="str">
        <f t="shared" si="103"/>
        <v xml:space="preserve"> </v>
      </c>
    </row>
    <row r="1637" spans="1:22" x14ac:dyDescent="0.2">
      <c r="A1637" s="143" t="s">
        <v>1394</v>
      </c>
      <c r="B1637" s="40" t="s">
        <v>1028</v>
      </c>
      <c r="C1637" s="4" t="s">
        <v>3758</v>
      </c>
      <c r="D1637" s="41">
        <v>572</v>
      </c>
      <c r="E1637" s="46">
        <v>35916</v>
      </c>
      <c r="F1637" s="263" t="str">
        <f t="shared" si="100"/>
        <v xml:space="preserve"> </v>
      </c>
      <c r="G1637" s="143" t="s">
        <v>21</v>
      </c>
      <c r="H1637" s="143" t="s">
        <v>439</v>
      </c>
      <c r="I1637" s="263" t="str">
        <f t="shared" si="101"/>
        <v xml:space="preserve"> </v>
      </c>
      <c r="J1637" s="38" t="str">
        <f>IF(D1637&gt;=('28 Populations and thresholds'!$I$179),"YES"," ")</f>
        <v>YES</v>
      </c>
      <c r="K1637" s="38" t="str">
        <f>IF(J1637="YES"," ",IF(D1637&gt;=('28 Populations and thresholds'!$I$179)*0.25,"YES"))</f>
        <v xml:space="preserve"> </v>
      </c>
      <c r="L1637" s="38" t="b">
        <f>OR('28 Populations and thresholds'!$J$179="CR",'28 Populations and thresholds'!$J$179="EN",'28 Populations and thresholds'!$J$179="VU")</f>
        <v>0</v>
      </c>
      <c r="M1637" s="75">
        <f>D1637/'28 Populations and thresholds'!$H$179</f>
        <v>1.04E-2</v>
      </c>
      <c r="N1637" s="263" t="str">
        <f t="shared" si="102"/>
        <v xml:space="preserve"> </v>
      </c>
      <c r="O1637" s="9"/>
      <c r="P1637" s="263" t="str">
        <f t="shared" si="103"/>
        <v xml:space="preserve"> </v>
      </c>
    </row>
    <row r="1638" spans="1:22" x14ac:dyDescent="0.2">
      <c r="A1638" s="275" t="s">
        <v>1394</v>
      </c>
      <c r="B1638" s="269" t="s">
        <v>3634</v>
      </c>
      <c r="C1638" s="269" t="s">
        <v>3633</v>
      </c>
      <c r="D1638" s="279">
        <v>70000</v>
      </c>
      <c r="E1638" s="274">
        <v>2002</v>
      </c>
      <c r="F1638" s="263" t="str">
        <f t="shared" si="100"/>
        <v xml:space="preserve"> </v>
      </c>
      <c r="G1638" s="275" t="s">
        <v>139</v>
      </c>
      <c r="H1638" s="275" t="s">
        <v>3388</v>
      </c>
      <c r="I1638" s="263" t="str">
        <f t="shared" si="101"/>
        <v xml:space="preserve"> </v>
      </c>
      <c r="J1638" s="272" t="str">
        <f>IF(D1638&gt;=('28 Populations and thresholds'!$I$99),"YES"," ")</f>
        <v>YES</v>
      </c>
      <c r="K1638" s="272" t="str">
        <f>IF(J1638="YES"," ",IF(D1638&gt;=('28 Populations and thresholds'!$I$99)*0.25,"YES"))</f>
        <v xml:space="preserve"> </v>
      </c>
      <c r="L1638" s="272" t="b">
        <f>OR('28 Populations and thresholds'!$J$99="CR",'28 Populations and thresholds'!$J$99="EN",'28 Populations and thresholds'!$J$99="VU")</f>
        <v>0</v>
      </c>
      <c r="M1638" s="273">
        <f>D1638/'28 Populations and thresholds'!$H$99</f>
        <v>0.23333333333333334</v>
      </c>
      <c r="N1638" s="263" t="str">
        <f t="shared" si="102"/>
        <v xml:space="preserve"> </v>
      </c>
      <c r="O1638" s="269"/>
      <c r="P1638" s="263" t="str">
        <f t="shared" si="103"/>
        <v xml:space="preserve"> </v>
      </c>
    </row>
    <row r="1639" spans="1:22" x14ac:dyDescent="0.2">
      <c r="A1639" s="275" t="s">
        <v>1394</v>
      </c>
      <c r="B1639" s="269" t="s">
        <v>3634</v>
      </c>
      <c r="C1639" s="269" t="s">
        <v>3714</v>
      </c>
      <c r="D1639" s="279">
        <v>1075</v>
      </c>
      <c r="E1639" s="284" t="s">
        <v>79</v>
      </c>
      <c r="F1639" s="263" t="str">
        <f t="shared" si="100"/>
        <v xml:space="preserve"> </v>
      </c>
      <c r="G1639" s="275" t="s">
        <v>139</v>
      </c>
      <c r="H1639" s="275"/>
      <c r="I1639" s="263" t="str">
        <f t="shared" si="101"/>
        <v xml:space="preserve"> </v>
      </c>
      <c r="J1639" s="272" t="str">
        <f>IF(D1639&gt;=('28 Populations and thresholds'!$I$12),"YES"," ")</f>
        <v>YES</v>
      </c>
      <c r="K1639" s="272" t="str">
        <f>IF(J1639="YES"," ",IF(D1639&gt;=('28 Populations and thresholds'!$I$12)*0.25,"YES"))</f>
        <v xml:space="preserve"> </v>
      </c>
      <c r="L1639" s="272" t="b">
        <f>OR('28 Populations and thresholds'!$J$12="CR",'28 Populations and thresholds'!$J$12="EN",'28 Populations and thresholds'!$J$12="VU")</f>
        <v>0</v>
      </c>
      <c r="M1639" s="273">
        <f>D1639/'28 Populations and thresholds'!$H$12</f>
        <v>1.0749999999999999E-2</v>
      </c>
      <c r="N1639" s="263" t="str">
        <f t="shared" si="102"/>
        <v xml:space="preserve"> </v>
      </c>
      <c r="O1639" s="275"/>
      <c r="P1639" s="263" t="str">
        <f t="shared" si="103"/>
        <v xml:space="preserve"> </v>
      </c>
    </row>
    <row r="1640" spans="1:22" x14ac:dyDescent="0.2">
      <c r="A1640" s="143" t="s">
        <v>1394</v>
      </c>
      <c r="B1640" s="40" t="s">
        <v>1042</v>
      </c>
      <c r="C1640" s="111" t="s">
        <v>3758</v>
      </c>
      <c r="D1640" s="41">
        <v>250</v>
      </c>
      <c r="E1640" s="46">
        <v>37012</v>
      </c>
      <c r="F1640" s="263" t="str">
        <f t="shared" si="100"/>
        <v xml:space="preserve"> </v>
      </c>
      <c r="G1640" s="143" t="s">
        <v>21</v>
      </c>
      <c r="H1640" s="143" t="s">
        <v>890</v>
      </c>
      <c r="I1640" s="263" t="str">
        <f t="shared" si="101"/>
        <v xml:space="preserve"> </v>
      </c>
      <c r="J1640" s="38" t="str">
        <f>IF(D1640&gt;=('28 Populations and thresholds'!$I$179),"YES"," ")</f>
        <v xml:space="preserve"> </v>
      </c>
      <c r="K1640" s="38" t="str">
        <f>IF(J1640="YES"," ",IF(D1640&gt;=('28 Populations and thresholds'!$I$179)*0.25,"YES"))</f>
        <v>YES</v>
      </c>
      <c r="L1640" s="38" t="b">
        <f>OR('28 Populations and thresholds'!$J$179="CR",'28 Populations and thresholds'!$J$179="EN",'28 Populations and thresholds'!$J$179="VU")</f>
        <v>0</v>
      </c>
      <c r="M1640" s="75">
        <f>D1640/'28 Populations and thresholds'!$H$179</f>
        <v>4.5454545454545452E-3</v>
      </c>
      <c r="N1640" s="263" t="str">
        <f t="shared" si="102"/>
        <v xml:space="preserve"> </v>
      </c>
      <c r="O1640" s="9"/>
      <c r="P1640" s="263" t="str">
        <f t="shared" si="103"/>
        <v xml:space="preserve"> </v>
      </c>
    </row>
    <row r="1641" spans="1:22" x14ac:dyDescent="0.2">
      <c r="A1641" s="267" t="s">
        <v>1394</v>
      </c>
      <c r="B1641" s="268" t="s">
        <v>1443</v>
      </c>
      <c r="C1641" s="278" t="s">
        <v>3734</v>
      </c>
      <c r="D1641" s="270">
        <v>821</v>
      </c>
      <c r="E1641" s="294" t="s">
        <v>1344</v>
      </c>
      <c r="F1641" s="263" t="str">
        <f t="shared" si="100"/>
        <v xml:space="preserve"> </v>
      </c>
      <c r="G1641" s="267" t="s">
        <v>15</v>
      </c>
      <c r="H1641" s="267" t="s">
        <v>1395</v>
      </c>
      <c r="I1641" s="263" t="str">
        <f t="shared" si="101"/>
        <v xml:space="preserve"> </v>
      </c>
      <c r="J1641" s="272" t="str">
        <f>IF(D1641&gt;=('28 Populations and thresholds'!$I$83),"YES"," ")</f>
        <v>YES</v>
      </c>
      <c r="K1641" s="272" t="str">
        <f>IF(J1641="YES"," ",IF(D1641&gt;=('28 Populations and thresholds'!$I$83)*0.25,"YES"))</f>
        <v xml:space="preserve"> </v>
      </c>
      <c r="L1641" s="272" t="b">
        <f>OR('28 Populations and thresholds'!$J$83="CR",'28 Populations and thresholds'!$J$83="EN",'28 Populations and thresholds'!$J$83="VU")</f>
        <v>0</v>
      </c>
      <c r="M1641" s="273">
        <f>D1641/'28 Populations and thresholds'!$H$83</f>
        <v>2.0525000000000002E-2</v>
      </c>
      <c r="N1641" s="263" t="str">
        <f t="shared" si="102"/>
        <v xml:space="preserve"> </v>
      </c>
      <c r="O1641" s="269"/>
      <c r="P1641" s="263" t="str">
        <f t="shared" si="103"/>
        <v xml:space="preserve"> </v>
      </c>
    </row>
    <row r="1642" spans="1:22" x14ac:dyDescent="0.2">
      <c r="A1642" s="143" t="s">
        <v>1394</v>
      </c>
      <c r="B1642" s="40" t="s">
        <v>1444</v>
      </c>
      <c r="C1642" s="111" t="s">
        <v>3522</v>
      </c>
      <c r="D1642" s="45">
        <v>1132</v>
      </c>
      <c r="E1642" s="47" t="s">
        <v>1344</v>
      </c>
      <c r="F1642" s="263" t="str">
        <f t="shared" si="100"/>
        <v xml:space="preserve"> </v>
      </c>
      <c r="G1642" s="143" t="s">
        <v>15</v>
      </c>
      <c r="H1642" s="143" t="s">
        <v>1395</v>
      </c>
      <c r="I1642" s="263" t="str">
        <f t="shared" si="101"/>
        <v xml:space="preserve"> </v>
      </c>
      <c r="J1642" s="38" t="str">
        <f>IF(D1642&gt;=('28 Populations and thresholds'!$I$58),"YES"," ")</f>
        <v>YES</v>
      </c>
      <c r="K1642" s="38" t="str">
        <f>IF(J1642="YES"," ",IF(D1642&gt;=('28 Populations and thresholds'!$I$58)*0.25,"YES"))</f>
        <v xml:space="preserve"> </v>
      </c>
      <c r="L1642" s="38" t="b">
        <f>OR('28 Populations and thresholds'!$J$58="CR",'28 Populations and thresholds'!$J$58="EN",'28 Populations and thresholds'!$J$58="VU")</f>
        <v>0</v>
      </c>
      <c r="M1642" s="75">
        <f>D1642/'28 Populations and thresholds'!$H$58</f>
        <v>1.8866666666666667E-2</v>
      </c>
      <c r="N1642" s="263" t="str">
        <f t="shared" si="102"/>
        <v xml:space="preserve"> </v>
      </c>
      <c r="O1642" s="9"/>
      <c r="P1642" s="263" t="str">
        <f t="shared" si="103"/>
        <v xml:space="preserve"> </v>
      </c>
    </row>
    <row r="1643" spans="1:22" x14ac:dyDescent="0.2">
      <c r="A1643" s="267" t="s">
        <v>1394</v>
      </c>
      <c r="B1643" s="268" t="s">
        <v>1169</v>
      </c>
      <c r="C1643" s="269" t="s">
        <v>3474</v>
      </c>
      <c r="D1643" s="270">
        <v>576</v>
      </c>
      <c r="E1643" s="271">
        <v>37377</v>
      </c>
      <c r="F1643" s="263" t="str">
        <f t="shared" si="100"/>
        <v xml:space="preserve"> </v>
      </c>
      <c r="G1643" s="267" t="s">
        <v>21</v>
      </c>
      <c r="H1643" s="267" t="s">
        <v>894</v>
      </c>
      <c r="I1643" s="263" t="str">
        <f t="shared" si="101"/>
        <v xml:space="preserve"> </v>
      </c>
      <c r="J1643" s="272" t="str">
        <f>IF(D1643&gt;=('28 Populations and thresholds'!$I$198),"YES"," ")</f>
        <v>YES</v>
      </c>
      <c r="K1643" s="272" t="str">
        <f>IF(J1643="YES"," ",IF(D1643&gt;=('28 Populations and thresholds'!$I$198)*0.25,"YES"))</f>
        <v xml:space="preserve"> </v>
      </c>
      <c r="L1643" s="272" t="b">
        <f>OR('28 Populations and thresholds'!$J$198="CR",'28 Populations and thresholds'!$J$198="EN",'28 Populations and thresholds'!$J$198="VU")</f>
        <v>0</v>
      </c>
      <c r="M1643" s="273">
        <f>D1643/'28 Populations and thresholds'!$H$198</f>
        <v>2.6181818181818181E-2</v>
      </c>
      <c r="N1643" s="263" t="str">
        <f t="shared" si="102"/>
        <v xml:space="preserve"> </v>
      </c>
      <c r="O1643" s="269"/>
      <c r="P1643" s="263" t="str">
        <f t="shared" si="103"/>
        <v xml:space="preserve"> </v>
      </c>
    </row>
    <row r="1644" spans="1:22" x14ac:dyDescent="0.2">
      <c r="A1644" s="12" t="s">
        <v>1394</v>
      </c>
      <c r="B1644" s="4" t="s">
        <v>3608</v>
      </c>
      <c r="C1644" s="4" t="s">
        <v>3607</v>
      </c>
      <c r="D1644" s="5">
        <v>3280</v>
      </c>
      <c r="E1644" s="104">
        <v>2002</v>
      </c>
      <c r="F1644" s="263" t="str">
        <f t="shared" si="100"/>
        <v xml:space="preserve"> </v>
      </c>
      <c r="G1644" s="12" t="s">
        <v>139</v>
      </c>
      <c r="H1644" s="12" t="s">
        <v>3388</v>
      </c>
      <c r="I1644" s="263" t="str">
        <f t="shared" si="101"/>
        <v xml:space="preserve"> </v>
      </c>
      <c r="J1644" s="38" t="str">
        <f>IF(D1644&gt;=('28 Populations and thresholds'!$I$92),"YES"," ")</f>
        <v>YES</v>
      </c>
      <c r="K1644" s="38" t="str">
        <f>IF(J1644="YES"," ",IF(D1644&gt;=('28 Populations and thresholds'!$I$92)*0.25,"YES"))</f>
        <v xml:space="preserve"> </v>
      </c>
      <c r="L1644" s="38" t="b">
        <f>OR('28 Populations and thresholds'!$J$92="CR",'28 Populations and thresholds'!$J$92="EN",'28 Populations and thresholds'!$J$92="VU")</f>
        <v>0</v>
      </c>
      <c r="M1644" s="75">
        <f>D1644/'28 Populations and thresholds'!$H$92</f>
        <v>1.0933333333333333E-2</v>
      </c>
      <c r="N1644" s="263" t="str">
        <f t="shared" si="102"/>
        <v xml:space="preserve"> </v>
      </c>
      <c r="O1644" s="9"/>
      <c r="P1644" s="263" t="str">
        <f t="shared" si="103"/>
        <v xml:space="preserve"> </v>
      </c>
    </row>
    <row r="1645" spans="1:22" x14ac:dyDescent="0.2">
      <c r="A1645" s="267" t="s">
        <v>1394</v>
      </c>
      <c r="B1645" s="268" t="s">
        <v>1037</v>
      </c>
      <c r="C1645" s="269" t="s">
        <v>3758</v>
      </c>
      <c r="D1645" s="270">
        <v>300</v>
      </c>
      <c r="E1645" s="271">
        <v>35916</v>
      </c>
      <c r="F1645" s="263" t="str">
        <f t="shared" si="100"/>
        <v xml:space="preserve"> </v>
      </c>
      <c r="G1645" s="267" t="s">
        <v>21</v>
      </c>
      <c r="H1645" s="267" t="s">
        <v>439</v>
      </c>
      <c r="I1645" s="263" t="str">
        <f t="shared" si="101"/>
        <v xml:space="preserve"> </v>
      </c>
      <c r="J1645" s="272" t="str">
        <f>IF(D1645&gt;=('28 Populations and thresholds'!$I$179),"YES"," ")</f>
        <v xml:space="preserve"> </v>
      </c>
      <c r="K1645" s="272" t="str">
        <f>IF(J1645="YES"," ",IF(D1645&gt;=('28 Populations and thresholds'!$I$179)*0.25,"YES"))</f>
        <v>YES</v>
      </c>
      <c r="L1645" s="272" t="b">
        <f>OR('28 Populations and thresholds'!$J$179="CR",'28 Populations and thresholds'!$J$179="EN",'28 Populations and thresholds'!$J$179="VU")</f>
        <v>0</v>
      </c>
      <c r="M1645" s="273">
        <f>D1645/'28 Populations and thresholds'!$H$179</f>
        <v>5.454545454545455E-3</v>
      </c>
      <c r="N1645" s="263" t="str">
        <f t="shared" si="102"/>
        <v xml:space="preserve"> </v>
      </c>
      <c r="O1645" s="269"/>
      <c r="P1645" s="263" t="str">
        <f t="shared" si="103"/>
        <v xml:space="preserve"> </v>
      </c>
    </row>
    <row r="1646" spans="1:22" x14ac:dyDescent="0.2">
      <c r="A1646" s="143" t="s">
        <v>1394</v>
      </c>
      <c r="B1646" s="40" t="s">
        <v>1100</v>
      </c>
      <c r="C1646" s="4" t="s">
        <v>3765</v>
      </c>
      <c r="D1646" s="41">
        <v>200</v>
      </c>
      <c r="E1646" s="46">
        <v>37377</v>
      </c>
      <c r="F1646" s="263" t="str">
        <f t="shared" si="100"/>
        <v xml:space="preserve"> </v>
      </c>
      <c r="G1646" s="143" t="s">
        <v>21</v>
      </c>
      <c r="H1646" s="143" t="s">
        <v>894</v>
      </c>
      <c r="I1646" s="263" t="str">
        <f t="shared" si="101"/>
        <v xml:space="preserve"> </v>
      </c>
      <c r="J1646" s="38" t="str">
        <f>IF(D1646&gt;=('28 Populations and thresholds'!$I$193),"YES"," ")</f>
        <v xml:space="preserve"> </v>
      </c>
      <c r="K1646" s="38" t="str">
        <f>IF(J1646="YES"," ",IF(D1646&gt;=('28 Populations and thresholds'!$I$193)*0.25,"YES"))</f>
        <v>YES</v>
      </c>
      <c r="L1646" s="38" t="b">
        <f>OR('28 Populations and thresholds'!$J$193="CR",'28 Populations and thresholds'!$J$193="EN",'28 Populations and thresholds'!$J$193="VU")</f>
        <v>0</v>
      </c>
      <c r="M1646" s="75">
        <f>D1646/'28 Populations and thresholds'!$H$193</f>
        <v>4.5454545454545452E-3</v>
      </c>
      <c r="N1646" s="263" t="str">
        <f t="shared" si="102"/>
        <v xml:space="preserve"> </v>
      </c>
      <c r="O1646" s="9"/>
      <c r="P1646" s="263" t="str">
        <f t="shared" si="103"/>
        <v xml:space="preserve"> </v>
      </c>
    </row>
    <row r="1647" spans="1:22" x14ac:dyDescent="0.2">
      <c r="A1647" s="143" t="s">
        <v>1394</v>
      </c>
      <c r="B1647" s="40" t="s">
        <v>1100</v>
      </c>
      <c r="C1647" s="4" t="s">
        <v>3766</v>
      </c>
      <c r="D1647" s="41">
        <v>101</v>
      </c>
      <c r="E1647" s="46">
        <v>35916</v>
      </c>
      <c r="F1647" s="263" t="str">
        <f t="shared" si="100"/>
        <v xml:space="preserve"> </v>
      </c>
      <c r="G1647" s="143" t="s">
        <v>21</v>
      </c>
      <c r="H1647" s="143" t="s">
        <v>439</v>
      </c>
      <c r="I1647" s="263" t="str">
        <f t="shared" si="101"/>
        <v xml:space="preserve"> </v>
      </c>
      <c r="J1647" s="38" t="str">
        <f>IF(D1647&gt;=('28 Populations and thresholds'!$I$194),"YES"," ")</f>
        <v xml:space="preserve"> </v>
      </c>
      <c r="K1647" s="38" t="str">
        <f>IF(J1647="YES"," ",IF(D1647&gt;=('28 Populations and thresholds'!$I$194)*0.25,"YES"))</f>
        <v>YES</v>
      </c>
      <c r="L1647" s="38" t="b">
        <f>OR('28 Populations and thresholds'!$J$194="CR",'28 Populations and thresholds'!$J$194="EN",'28 Populations and thresholds'!$J$194="VU")</f>
        <v>0</v>
      </c>
      <c r="M1647" s="75">
        <f>D1647/'28 Populations and thresholds'!$H$194</f>
        <v>3.5438596491228071E-3</v>
      </c>
      <c r="N1647" s="263" t="str">
        <f t="shared" si="102"/>
        <v xml:space="preserve"> </v>
      </c>
      <c r="O1647" s="9"/>
      <c r="P1647" s="263" t="str">
        <f t="shared" si="103"/>
        <v xml:space="preserve"> </v>
      </c>
    </row>
    <row r="1648" spans="1:22" x14ac:dyDescent="0.2">
      <c r="A1648" s="143" t="s">
        <v>1394</v>
      </c>
      <c r="B1648" s="40" t="s">
        <v>1100</v>
      </c>
      <c r="C1648" s="111" t="s">
        <v>3763</v>
      </c>
      <c r="D1648" s="41">
        <v>155</v>
      </c>
      <c r="E1648" s="46">
        <v>37149</v>
      </c>
      <c r="F1648" s="263" t="str">
        <f t="shared" si="100"/>
        <v xml:space="preserve"> </v>
      </c>
      <c r="G1648" s="143" t="s">
        <v>21</v>
      </c>
      <c r="H1648" s="143" t="s">
        <v>890</v>
      </c>
      <c r="I1648" s="263" t="str">
        <f t="shared" si="101"/>
        <v xml:space="preserve"> </v>
      </c>
      <c r="J1648" s="38" t="str">
        <f>IF(D1648&gt;=('28 Populations and thresholds'!$I$191),"YES"," ")</f>
        <v xml:space="preserve"> </v>
      </c>
      <c r="K1648" s="38" t="str">
        <f>IF(J1648="YES"," ",IF(D1648&gt;=('28 Populations and thresholds'!$I$191)*0.25,"YES"))</f>
        <v>YES</v>
      </c>
      <c r="L1648" s="38" t="b">
        <f>OR('28 Populations and thresholds'!$J$191="CR",'28 Populations and thresholds'!$J$191="EN",'28 Populations and thresholds'!$J$191="VU")</f>
        <v>0</v>
      </c>
      <c r="M1648" s="75">
        <f>D1648/'28 Populations and thresholds'!$H$191</f>
        <v>3.0999999999999999E-3</v>
      </c>
      <c r="N1648" s="263" t="str">
        <f t="shared" si="102"/>
        <v xml:space="preserve"> </v>
      </c>
      <c r="P1648" s="263" t="str">
        <f t="shared" si="103"/>
        <v xml:space="preserve"> </v>
      </c>
    </row>
    <row r="1649" spans="1:21" x14ac:dyDescent="0.2">
      <c r="A1649" s="267" t="s">
        <v>1394</v>
      </c>
      <c r="B1649" s="268" t="s">
        <v>1148</v>
      </c>
      <c r="C1649" s="280" t="s">
        <v>3766</v>
      </c>
      <c r="D1649" s="270">
        <v>186</v>
      </c>
      <c r="E1649" s="271">
        <v>35916</v>
      </c>
      <c r="F1649" s="263" t="str">
        <f t="shared" si="100"/>
        <v xml:space="preserve"> </v>
      </c>
      <c r="G1649" s="267" t="s">
        <v>21</v>
      </c>
      <c r="H1649" s="267" t="s">
        <v>439</v>
      </c>
      <c r="I1649" s="263" t="str">
        <f t="shared" si="101"/>
        <v xml:space="preserve"> </v>
      </c>
      <c r="J1649" s="272" t="str">
        <f>IF(D1649&gt;=('28 Populations and thresholds'!$I$194),"YES"," ")</f>
        <v xml:space="preserve"> </v>
      </c>
      <c r="K1649" s="272" t="str">
        <f>IF(J1649="YES"," ",IF(D1649&gt;=('28 Populations and thresholds'!$I$194)*0.25,"YES"))</f>
        <v>YES</v>
      </c>
      <c r="L1649" s="272" t="b">
        <f>OR('28 Populations and thresholds'!$J$194="CR",'28 Populations and thresholds'!$J$194="EN",'28 Populations and thresholds'!$J$194="VU")</f>
        <v>0</v>
      </c>
      <c r="M1649" s="273">
        <f>D1649/'28 Populations and thresholds'!$H$194</f>
        <v>6.5263157894736839E-3</v>
      </c>
      <c r="N1649" s="263" t="str">
        <f t="shared" si="102"/>
        <v xml:space="preserve"> </v>
      </c>
      <c r="O1649" s="269"/>
      <c r="P1649" s="263" t="str">
        <f t="shared" si="103"/>
        <v xml:space="preserve"> </v>
      </c>
    </row>
    <row r="1650" spans="1:21" x14ac:dyDescent="0.2">
      <c r="A1650" s="143" t="s">
        <v>1394</v>
      </c>
      <c r="B1650" s="40" t="s">
        <v>1145</v>
      </c>
      <c r="C1650" s="4" t="s">
        <v>3745</v>
      </c>
      <c r="D1650" s="41">
        <v>690</v>
      </c>
      <c r="E1650" s="46">
        <v>35916</v>
      </c>
      <c r="F1650" s="263" t="str">
        <f t="shared" si="100"/>
        <v xml:space="preserve"> </v>
      </c>
      <c r="G1650" s="143" t="s">
        <v>21</v>
      </c>
      <c r="H1650" s="143" t="s">
        <v>439</v>
      </c>
      <c r="I1650" s="263" t="str">
        <f t="shared" si="101"/>
        <v xml:space="preserve"> </v>
      </c>
      <c r="J1650" s="38" t="str">
        <f>IF(D1650&gt;=('28 Populations and thresholds'!$I$152),"YES"," ")</f>
        <v xml:space="preserve"> </v>
      </c>
      <c r="K1650" s="38" t="str">
        <f>IF(J1650="YES"," ",IF(D1650&gt;=('28 Populations and thresholds'!$I$152)*0.25,"YES"))</f>
        <v>YES</v>
      </c>
      <c r="L1650" s="38" t="b">
        <f>OR('28 Populations and thresholds'!$J$152="CR",'28 Populations and thresholds'!$J$152="EN",'28 Populations and thresholds'!$J$152="VU")</f>
        <v>0</v>
      </c>
      <c r="M1650" s="75">
        <f>D1650/'28 Populations and thresholds'!$H$152</f>
        <v>6.8999999999999999E-3</v>
      </c>
      <c r="N1650" s="263" t="str">
        <f t="shared" si="102"/>
        <v xml:space="preserve"> </v>
      </c>
      <c r="O1650" s="9"/>
      <c r="P1650" s="263" t="str">
        <f t="shared" si="103"/>
        <v xml:space="preserve"> </v>
      </c>
      <c r="Q1650" s="4"/>
      <c r="R1650" s="4"/>
      <c r="S1650" s="4"/>
      <c r="T1650" s="4"/>
      <c r="U1650" s="4"/>
    </row>
    <row r="1651" spans="1:21" x14ac:dyDescent="0.2">
      <c r="A1651" s="143" t="s">
        <v>1394</v>
      </c>
      <c r="B1651" s="40" t="s">
        <v>1145</v>
      </c>
      <c r="C1651" s="4" t="s">
        <v>3766</v>
      </c>
      <c r="D1651" s="41">
        <v>437</v>
      </c>
      <c r="E1651" s="46">
        <v>35916</v>
      </c>
      <c r="F1651" s="263" t="str">
        <f t="shared" si="100"/>
        <v xml:space="preserve"> </v>
      </c>
      <c r="G1651" s="143" t="s">
        <v>21</v>
      </c>
      <c r="H1651" s="143" t="s">
        <v>439</v>
      </c>
      <c r="I1651" s="263" t="str">
        <f t="shared" si="101"/>
        <v xml:space="preserve"> </v>
      </c>
      <c r="J1651" s="38" t="str">
        <f>IF(D1651&gt;=('28 Populations and thresholds'!$I$194),"YES"," ")</f>
        <v>YES</v>
      </c>
      <c r="K1651" s="38" t="str">
        <f>IF(J1651="YES"," ",IF(D1651&gt;=('28 Populations and thresholds'!$I$194)*0.25,"YES"))</f>
        <v xml:space="preserve"> </v>
      </c>
      <c r="L1651" s="38" t="b">
        <f>OR('28 Populations and thresholds'!$J$194="CR",'28 Populations and thresholds'!$J$194="EN",'28 Populations and thresholds'!$J$194="VU")</f>
        <v>0</v>
      </c>
      <c r="M1651" s="75">
        <f>D1651/'28 Populations and thresholds'!$H$194</f>
        <v>1.5333333333333332E-2</v>
      </c>
      <c r="N1651" s="263" t="str">
        <f t="shared" si="102"/>
        <v xml:space="preserve"> </v>
      </c>
      <c r="O1651" s="9"/>
      <c r="P1651" s="263" t="str">
        <f t="shared" si="103"/>
        <v xml:space="preserve"> </v>
      </c>
    </row>
    <row r="1652" spans="1:21" x14ac:dyDescent="0.2">
      <c r="A1652" s="267" t="s">
        <v>1394</v>
      </c>
      <c r="B1652" s="268" t="s">
        <v>1445</v>
      </c>
      <c r="C1652" s="269" t="s">
        <v>3598</v>
      </c>
      <c r="D1652" s="270">
        <v>7050</v>
      </c>
      <c r="E1652" s="294" t="s">
        <v>1344</v>
      </c>
      <c r="F1652" s="263" t="str">
        <f t="shared" si="100"/>
        <v xml:space="preserve"> </v>
      </c>
      <c r="G1652" s="267" t="s">
        <v>15</v>
      </c>
      <c r="H1652" s="267" t="s">
        <v>1395</v>
      </c>
      <c r="I1652" s="263" t="str">
        <f t="shared" si="101"/>
        <v xml:space="preserve"> </v>
      </c>
      <c r="J1652" s="272" t="str">
        <f>IF(D1652&gt;=('28 Populations and thresholds'!$I$88),"YES"," ")</f>
        <v>YES</v>
      </c>
      <c r="K1652" s="272" t="str">
        <f>IF(J1652="YES"," ",IF(D1652&gt;=('28 Populations and thresholds'!$I$88)*0.25,"YES"))</f>
        <v xml:space="preserve"> </v>
      </c>
      <c r="L1652" s="272" t="b">
        <f>OR('28 Populations and thresholds'!$J$88="CR",'28 Populations and thresholds'!$J$88="EN",'28 Populations and thresholds'!$J$88="VU")</f>
        <v>0</v>
      </c>
      <c r="M1652" s="273">
        <f>D1652/'28 Populations and thresholds'!$H$88</f>
        <v>7.0499999999999998E-3</v>
      </c>
      <c r="N1652" s="263" t="str">
        <f t="shared" si="102"/>
        <v xml:space="preserve"> </v>
      </c>
      <c r="O1652" s="269"/>
      <c r="P1652" s="263" t="str">
        <f t="shared" si="103"/>
        <v xml:space="preserve"> </v>
      </c>
    </row>
    <row r="1653" spans="1:21" x14ac:dyDescent="0.2">
      <c r="A1653" s="143" t="s">
        <v>1394</v>
      </c>
      <c r="B1653" s="40" t="s">
        <v>1267</v>
      </c>
      <c r="C1653" s="4" t="s">
        <v>3748</v>
      </c>
      <c r="D1653" s="41">
        <v>77</v>
      </c>
      <c r="E1653" s="46">
        <v>36784</v>
      </c>
      <c r="F1653" s="263" t="str">
        <f t="shared" si="100"/>
        <v xml:space="preserve"> </v>
      </c>
      <c r="G1653" s="143" t="s">
        <v>21</v>
      </c>
      <c r="H1653" s="143" t="s">
        <v>897</v>
      </c>
      <c r="I1653" s="263" t="str">
        <f t="shared" si="101"/>
        <v xml:space="preserve"> </v>
      </c>
      <c r="J1653" s="38" t="str">
        <f>IF(D1653&gt;=('28 Populations and thresholds'!$I$156),"YES"," ")</f>
        <v xml:space="preserve"> </v>
      </c>
      <c r="K1653" s="38" t="str">
        <f>IF(J1653="YES"," ",IF(D1653&gt;=('28 Populations and thresholds'!$I$156)*0.25,"YES"))</f>
        <v>YES</v>
      </c>
      <c r="L1653" s="38" t="b">
        <f>OR('28 Populations and thresholds'!$J$156="CR",'28 Populations and thresholds'!$J$156="EN",'28 Populations and thresholds'!$J$156="VU")</f>
        <v>0</v>
      </c>
      <c r="M1653" s="75">
        <f>D1653/'28 Populations and thresholds'!$H$156</f>
        <v>3.0799999999999998E-3</v>
      </c>
      <c r="N1653" s="263" t="str">
        <f t="shared" si="102"/>
        <v xml:space="preserve"> </v>
      </c>
      <c r="O1653" s="9"/>
      <c r="P1653" s="263" t="str">
        <f t="shared" si="103"/>
        <v xml:space="preserve"> </v>
      </c>
    </row>
    <row r="1654" spans="1:21" x14ac:dyDescent="0.2">
      <c r="A1654" s="267" t="s">
        <v>1394</v>
      </c>
      <c r="B1654" s="268" t="s">
        <v>1446</v>
      </c>
      <c r="C1654" s="269" t="s">
        <v>3549</v>
      </c>
      <c r="D1654" s="270">
        <v>60</v>
      </c>
      <c r="E1654" s="294" t="s">
        <v>1320</v>
      </c>
      <c r="F1654" s="263" t="str">
        <f t="shared" si="100"/>
        <v xml:space="preserve"> </v>
      </c>
      <c r="G1654" s="267" t="s">
        <v>15</v>
      </c>
      <c r="H1654" s="267" t="s">
        <v>1397</v>
      </c>
      <c r="I1654" s="263" t="str">
        <f t="shared" si="101"/>
        <v xml:space="preserve"> </v>
      </c>
      <c r="J1654" s="272" t="str">
        <f>IF(D1654&gt;=('28 Populations and thresholds'!$I$76),"YES"," ")</f>
        <v>YES</v>
      </c>
      <c r="K1654" s="272" t="str">
        <f>IF(J1654="YES"," ",IF(D1654&gt;=('28 Populations and thresholds'!$I$76)*0.25,"YES"))</f>
        <v xml:space="preserve"> </v>
      </c>
      <c r="L1654" s="272" t="b">
        <f>OR('28 Populations and thresholds'!$J$76="CR",'28 Populations and thresholds'!$J$76="EN",'28 Populations and thresholds'!$J$76="VU")</f>
        <v>0</v>
      </c>
      <c r="M1654" s="273">
        <f>D1654/'28 Populations and thresholds'!$H$76</f>
        <v>0.02</v>
      </c>
      <c r="N1654" s="263" t="str">
        <f t="shared" si="102"/>
        <v xml:space="preserve"> </v>
      </c>
      <c r="O1654" s="300"/>
      <c r="P1654" s="263" t="str">
        <f t="shared" si="103"/>
        <v xml:space="preserve"> </v>
      </c>
    </row>
    <row r="1655" spans="1:21" x14ac:dyDescent="0.2">
      <c r="A1655" s="143" t="s">
        <v>1394</v>
      </c>
      <c r="B1655" s="40" t="s">
        <v>4579</v>
      </c>
      <c r="C1655" s="4" t="s">
        <v>3549</v>
      </c>
      <c r="D1655" s="41">
        <v>190</v>
      </c>
      <c r="E1655" s="47" t="s">
        <v>1320</v>
      </c>
      <c r="F1655" s="263" t="str">
        <f t="shared" si="100"/>
        <v xml:space="preserve"> </v>
      </c>
      <c r="G1655" s="143" t="s">
        <v>15</v>
      </c>
      <c r="H1655" s="143" t="s">
        <v>1397</v>
      </c>
      <c r="I1655" s="263" t="str">
        <f t="shared" si="101"/>
        <v xml:space="preserve"> </v>
      </c>
      <c r="J1655" s="38" t="str">
        <f>IF(D1655&gt;=('28 Populations and thresholds'!$I$76),"YES"," ")</f>
        <v>YES</v>
      </c>
      <c r="K1655" s="38" t="str">
        <f>IF(J1655="YES"," ",IF(D1655&gt;=('28 Populations and thresholds'!$I$76)*0.25,"YES"))</f>
        <v xml:space="preserve"> </v>
      </c>
      <c r="L1655" s="38" t="b">
        <f>OR('28 Populations and thresholds'!$J$76="CR",'28 Populations and thresholds'!$J$76="EN",'28 Populations and thresholds'!$J$76="VU")</f>
        <v>0</v>
      </c>
      <c r="M1655" s="75">
        <f>D1655/'28 Populations and thresholds'!$H$76</f>
        <v>6.3333333333333339E-2</v>
      </c>
      <c r="N1655" s="263" t="str">
        <f t="shared" si="102"/>
        <v xml:space="preserve"> </v>
      </c>
      <c r="O1655" s="120"/>
      <c r="P1655" s="263" t="str">
        <f t="shared" si="103"/>
        <v xml:space="preserve"> </v>
      </c>
    </row>
    <row r="1656" spans="1:21" x14ac:dyDescent="0.2">
      <c r="A1656" s="267" t="s">
        <v>1394</v>
      </c>
      <c r="B1656" s="268" t="s">
        <v>1447</v>
      </c>
      <c r="C1656" s="269" t="s">
        <v>3549</v>
      </c>
      <c r="D1656" s="270">
        <v>3500</v>
      </c>
      <c r="E1656" s="294" t="s">
        <v>1320</v>
      </c>
      <c r="F1656" s="263" t="str">
        <f t="shared" si="100"/>
        <v xml:space="preserve"> </v>
      </c>
      <c r="G1656" s="267" t="s">
        <v>15</v>
      </c>
      <c r="H1656" s="267" t="s">
        <v>1397</v>
      </c>
      <c r="I1656" s="263" t="str">
        <f t="shared" si="101"/>
        <v xml:space="preserve"> </v>
      </c>
      <c r="J1656" s="272" t="str">
        <f>IF(D1656&gt;=('28 Populations and thresholds'!$I$76),"YES"," ")</f>
        <v>YES</v>
      </c>
      <c r="K1656" s="272" t="str">
        <f>IF(J1656="YES"," ",IF(D1656&gt;=('28 Populations and thresholds'!$I$76)*0.25,"YES"))</f>
        <v xml:space="preserve"> </v>
      </c>
      <c r="L1656" s="272" t="b">
        <f>OR('28 Populations and thresholds'!$J$76="CR",'28 Populations and thresholds'!$J$76="EN",'28 Populations and thresholds'!$J$76="VU")</f>
        <v>0</v>
      </c>
      <c r="M1656" s="346">
        <v>1</v>
      </c>
      <c r="N1656" s="263" t="str">
        <f t="shared" si="102"/>
        <v xml:space="preserve"> </v>
      </c>
      <c r="O1656" s="300"/>
      <c r="P1656" s="263" t="str">
        <f t="shared" si="103"/>
        <v xml:space="preserve"> </v>
      </c>
    </row>
    <row r="1657" spans="1:21" x14ac:dyDescent="0.2">
      <c r="A1657" s="267" t="s">
        <v>1394</v>
      </c>
      <c r="B1657" s="268" t="s">
        <v>1447</v>
      </c>
      <c r="C1657" s="269" t="s">
        <v>3641</v>
      </c>
      <c r="D1657" s="270">
        <v>2360</v>
      </c>
      <c r="E1657" s="294" t="s">
        <v>1448</v>
      </c>
      <c r="F1657" s="263" t="str">
        <f t="shared" si="100"/>
        <v xml:space="preserve"> </v>
      </c>
      <c r="G1657" s="267" t="s">
        <v>15</v>
      </c>
      <c r="H1657" s="267" t="s">
        <v>1400</v>
      </c>
      <c r="I1657" s="263" t="str">
        <f t="shared" si="101"/>
        <v xml:space="preserve"> </v>
      </c>
      <c r="J1657" s="272" t="str">
        <f>IF(D1657&gt;=('28 Populations and thresholds'!$I$108),"YES"," ")</f>
        <v>YES</v>
      </c>
      <c r="K1657" s="272" t="str">
        <f>IF(J1657="YES"," ",IF(D1657&gt;=('28 Populations and thresholds'!$I$108)*0.25,"YES"))</f>
        <v xml:space="preserve"> </v>
      </c>
      <c r="L1657" s="272" t="b">
        <f>OR('28 Populations and thresholds'!$J$108="CR",'28 Populations and thresholds'!$J$108="EN",'28 Populations and thresholds'!$J$108="VU")</f>
        <v>0</v>
      </c>
      <c r="M1657" s="273">
        <f>D1657/'28 Populations and thresholds'!$H$108</f>
        <v>2.3600000000000001E-3</v>
      </c>
      <c r="N1657" s="263" t="str">
        <f t="shared" si="102"/>
        <v xml:space="preserve"> </v>
      </c>
      <c r="O1657" s="275"/>
      <c r="P1657" s="263" t="str">
        <f t="shared" si="103"/>
        <v xml:space="preserve"> </v>
      </c>
    </row>
    <row r="1658" spans="1:21" x14ac:dyDescent="0.2">
      <c r="A1658" s="275" t="s">
        <v>1394</v>
      </c>
      <c r="B1658" s="268" t="s">
        <v>1447</v>
      </c>
      <c r="C1658" s="269" t="s">
        <v>3652</v>
      </c>
      <c r="D1658" s="279">
        <v>796</v>
      </c>
      <c r="E1658" s="274">
        <v>2006</v>
      </c>
      <c r="F1658" s="263" t="str">
        <f t="shared" si="100"/>
        <v xml:space="preserve"> </v>
      </c>
      <c r="G1658" s="275" t="s">
        <v>139</v>
      </c>
      <c r="H1658" s="275" t="s">
        <v>3388</v>
      </c>
      <c r="I1658" s="263" t="str">
        <f t="shared" si="101"/>
        <v xml:space="preserve"> </v>
      </c>
      <c r="J1658" s="272" t="str">
        <f>IF(D1658&gt;=('28 Populations and thresholds'!$I$112),"YES"," ")</f>
        <v>YES</v>
      </c>
      <c r="K1658" s="272" t="str">
        <f>IF(J1658="YES"," ",IF(D1658&gt;=('28 Populations and thresholds'!$I$112)*0.25,"YES"))</f>
        <v xml:space="preserve"> </v>
      </c>
      <c r="L1658" s="272" t="b">
        <f>OR('28 Populations and thresholds'!$J$112="CR",'28 Populations and thresholds'!$J$112="EN",'28 Populations and thresholds'!$J$112="VU")</f>
        <v>0</v>
      </c>
      <c r="M1658" s="273">
        <f>D1658/'28 Populations and thresholds'!$H$112</f>
        <v>7.9600000000000001E-3</v>
      </c>
      <c r="N1658" s="263" t="str">
        <f t="shared" si="102"/>
        <v xml:space="preserve"> </v>
      </c>
      <c r="O1658" s="269"/>
      <c r="P1658" s="263" t="str">
        <f t="shared" si="103"/>
        <v xml:space="preserve"> </v>
      </c>
    </row>
    <row r="1659" spans="1:21" x14ac:dyDescent="0.2">
      <c r="A1659" s="267" t="s">
        <v>1394</v>
      </c>
      <c r="B1659" s="268" t="s">
        <v>1447</v>
      </c>
      <c r="C1659" s="269" t="s">
        <v>3589</v>
      </c>
      <c r="D1659" s="270">
        <v>11323</v>
      </c>
      <c r="E1659" s="294" t="s">
        <v>1448</v>
      </c>
      <c r="F1659" s="263" t="str">
        <f t="shared" si="100"/>
        <v xml:space="preserve"> </v>
      </c>
      <c r="G1659" s="267" t="s">
        <v>15</v>
      </c>
      <c r="H1659" s="267" t="s">
        <v>1400</v>
      </c>
      <c r="I1659" s="263" t="str">
        <f t="shared" si="101"/>
        <v xml:space="preserve"> </v>
      </c>
      <c r="J1659" s="272" t="str">
        <f>IF(D1659&gt;=('28 Populations and thresholds'!$I$84),"YES"," ")</f>
        <v>YES</v>
      </c>
      <c r="K1659" s="272" t="str">
        <f>IF(J1659="YES"," ",IF(D1659&gt;=('28 Populations and thresholds'!$I$84)*0.25,"YES"))</f>
        <v xml:space="preserve"> </v>
      </c>
      <c r="L1659" s="272" t="b">
        <f>OR('28 Populations and thresholds'!$J$84="CR",'28 Populations and thresholds'!$J$84="EN",'28 Populations and thresholds'!$J$84="VU")</f>
        <v>0</v>
      </c>
      <c r="M1659" s="273">
        <f>D1659/'28 Populations and thresholds'!$H$84</f>
        <v>1.1323E-2</v>
      </c>
      <c r="N1659" s="263" t="str">
        <f t="shared" si="102"/>
        <v xml:space="preserve"> </v>
      </c>
      <c r="O1659" s="269"/>
      <c r="P1659" s="263" t="str">
        <f t="shared" si="103"/>
        <v xml:space="preserve"> </v>
      </c>
    </row>
    <row r="1660" spans="1:21" x14ac:dyDescent="0.2">
      <c r="A1660" s="267" t="s">
        <v>1394</v>
      </c>
      <c r="B1660" s="268" t="s">
        <v>1447</v>
      </c>
      <c r="C1660" s="269" t="s">
        <v>3633</v>
      </c>
      <c r="D1660" s="270">
        <v>7842</v>
      </c>
      <c r="E1660" s="294" t="s">
        <v>1448</v>
      </c>
      <c r="F1660" s="263" t="str">
        <f t="shared" si="100"/>
        <v xml:space="preserve"> </v>
      </c>
      <c r="G1660" s="267" t="s">
        <v>15</v>
      </c>
      <c r="H1660" s="267" t="s">
        <v>1400</v>
      </c>
      <c r="I1660" s="263" t="str">
        <f t="shared" si="101"/>
        <v xml:space="preserve"> </v>
      </c>
      <c r="J1660" s="272" t="str">
        <f>IF(D1660&gt;=('28 Populations and thresholds'!$I$99),"YES"," ")</f>
        <v>YES</v>
      </c>
      <c r="K1660" s="272" t="str">
        <f>IF(J1660="YES"," ",IF(D1660&gt;=('28 Populations and thresholds'!$I$99)*0.25,"YES"))</f>
        <v xml:space="preserve"> </v>
      </c>
      <c r="L1660" s="272" t="b">
        <f>OR('28 Populations and thresholds'!$J$99="CR",'28 Populations and thresholds'!$J$99="EN",'28 Populations and thresholds'!$J$99="VU")</f>
        <v>0</v>
      </c>
      <c r="M1660" s="273">
        <f>D1660/'28 Populations and thresholds'!$H$99</f>
        <v>2.614E-2</v>
      </c>
      <c r="N1660" s="263" t="str">
        <f t="shared" si="102"/>
        <v xml:space="preserve"> </v>
      </c>
      <c r="O1660" s="269"/>
      <c r="P1660" s="263" t="str">
        <f t="shared" si="103"/>
        <v xml:space="preserve"> </v>
      </c>
    </row>
    <row r="1661" spans="1:21" x14ac:dyDescent="0.2">
      <c r="A1661" s="267" t="s">
        <v>1394</v>
      </c>
      <c r="B1661" s="268" t="s">
        <v>1447</v>
      </c>
      <c r="C1661" s="269" t="s">
        <v>3765</v>
      </c>
      <c r="D1661" s="270">
        <v>1924</v>
      </c>
      <c r="E1661" s="271">
        <v>37149</v>
      </c>
      <c r="F1661" s="263" t="str">
        <f t="shared" si="100"/>
        <v xml:space="preserve"> </v>
      </c>
      <c r="G1661" s="267" t="s">
        <v>21</v>
      </c>
      <c r="H1661" s="267" t="s">
        <v>890</v>
      </c>
      <c r="I1661" s="263" t="str">
        <f t="shared" si="101"/>
        <v xml:space="preserve"> </v>
      </c>
      <c r="J1661" s="272" t="str">
        <f>IF(D1661&gt;=('28 Populations and thresholds'!$I$193),"YES"," ")</f>
        <v>YES</v>
      </c>
      <c r="K1661" s="272" t="str">
        <f>IF(J1661="YES"," ",IF(D1661&gt;=('28 Populations and thresholds'!$I$193)*0.25,"YES"))</f>
        <v xml:space="preserve"> </v>
      </c>
      <c r="L1661" s="272" t="b">
        <f>OR('28 Populations and thresholds'!$J$193="CR",'28 Populations and thresholds'!$J$193="EN",'28 Populations and thresholds'!$J$193="VU")</f>
        <v>0</v>
      </c>
      <c r="M1661" s="273">
        <f>D1661/'28 Populations and thresholds'!$H$193</f>
        <v>4.3727272727272726E-2</v>
      </c>
      <c r="N1661" s="263" t="str">
        <f t="shared" si="102"/>
        <v xml:space="preserve"> </v>
      </c>
      <c r="O1661" s="268" t="s">
        <v>1107</v>
      </c>
      <c r="P1661" s="263" t="str">
        <f t="shared" si="103"/>
        <v xml:space="preserve"> </v>
      </c>
    </row>
    <row r="1662" spans="1:21" x14ac:dyDescent="0.2">
      <c r="A1662" s="267" t="s">
        <v>1394</v>
      </c>
      <c r="B1662" s="268" t="s">
        <v>1447</v>
      </c>
      <c r="C1662" s="269" t="s">
        <v>3766</v>
      </c>
      <c r="D1662" s="270">
        <v>598</v>
      </c>
      <c r="E1662" s="271">
        <v>37377</v>
      </c>
      <c r="F1662" s="263" t="str">
        <f t="shared" si="100"/>
        <v xml:space="preserve"> </v>
      </c>
      <c r="G1662" s="267" t="s">
        <v>21</v>
      </c>
      <c r="H1662" s="267" t="s">
        <v>894</v>
      </c>
      <c r="I1662" s="263" t="str">
        <f t="shared" si="101"/>
        <v xml:space="preserve"> </v>
      </c>
      <c r="J1662" s="272" t="str">
        <f>IF(D1662&gt;=('28 Populations and thresholds'!$I$194),"YES"," ")</f>
        <v>YES</v>
      </c>
      <c r="K1662" s="272" t="str">
        <f>IF(J1662="YES"," ",IF(D1662&gt;=('28 Populations and thresholds'!$I$194)*0.25,"YES"))</f>
        <v xml:space="preserve"> </v>
      </c>
      <c r="L1662" s="272" t="b">
        <f>OR('28 Populations and thresholds'!$J$194="CR",'28 Populations and thresholds'!$J$194="EN",'28 Populations and thresholds'!$J$194="VU")</f>
        <v>0</v>
      </c>
      <c r="M1662" s="273">
        <f>D1662/'28 Populations and thresholds'!$H$194</f>
        <v>2.0982456140350877E-2</v>
      </c>
      <c r="N1662" s="263" t="str">
        <f t="shared" si="102"/>
        <v xml:space="preserve"> </v>
      </c>
      <c r="O1662" s="268" t="s">
        <v>1107</v>
      </c>
      <c r="P1662" s="263" t="str">
        <f t="shared" si="103"/>
        <v xml:space="preserve"> </v>
      </c>
    </row>
    <row r="1663" spans="1:21" x14ac:dyDescent="0.2">
      <c r="A1663" s="267" t="s">
        <v>1394</v>
      </c>
      <c r="B1663" s="268" t="s">
        <v>1447</v>
      </c>
      <c r="C1663" s="280" t="s">
        <v>3522</v>
      </c>
      <c r="D1663" s="270">
        <v>3155</v>
      </c>
      <c r="E1663" s="294" t="s">
        <v>1448</v>
      </c>
      <c r="F1663" s="263" t="str">
        <f t="shared" si="100"/>
        <v xml:space="preserve"> </v>
      </c>
      <c r="G1663" s="267" t="s">
        <v>15</v>
      </c>
      <c r="H1663" s="267" t="s">
        <v>1400</v>
      </c>
      <c r="I1663" s="263" t="str">
        <f t="shared" si="101"/>
        <v xml:space="preserve"> </v>
      </c>
      <c r="J1663" s="272" t="str">
        <f>IF(D1663&gt;=('28 Populations and thresholds'!$I$58),"YES"," ")</f>
        <v>YES</v>
      </c>
      <c r="K1663" s="272" t="str">
        <f>IF(J1663="YES"," ",IF(D1663&gt;=('28 Populations and thresholds'!$I$58)*0.25,"YES"))</f>
        <v xml:space="preserve"> </v>
      </c>
      <c r="L1663" s="272" t="b">
        <f>OR('28 Populations and thresholds'!$J$58="CR",'28 Populations and thresholds'!$J$58="EN",'28 Populations and thresholds'!$J$58="VU")</f>
        <v>0</v>
      </c>
      <c r="M1663" s="273">
        <f>D1663/'28 Populations and thresholds'!$H$58</f>
        <v>5.2583333333333336E-2</v>
      </c>
      <c r="N1663" s="263" t="str">
        <f t="shared" si="102"/>
        <v xml:space="preserve"> </v>
      </c>
      <c r="O1663" s="269"/>
      <c r="P1663" s="263" t="str">
        <f t="shared" si="103"/>
        <v xml:space="preserve"> </v>
      </c>
    </row>
    <row r="1664" spans="1:21" x14ac:dyDescent="0.2">
      <c r="A1664" s="143" t="s">
        <v>1394</v>
      </c>
      <c r="B1664" s="40" t="s">
        <v>1118</v>
      </c>
      <c r="C1664" s="4" t="s">
        <v>3765</v>
      </c>
      <c r="D1664" s="41">
        <v>369</v>
      </c>
      <c r="E1664" s="46">
        <v>33497</v>
      </c>
      <c r="F1664" s="263" t="str">
        <f t="shared" si="100"/>
        <v xml:space="preserve"> </v>
      </c>
      <c r="G1664" s="143" t="s">
        <v>21</v>
      </c>
      <c r="H1664" s="143" t="s">
        <v>256</v>
      </c>
      <c r="I1664" s="263" t="str">
        <f t="shared" si="101"/>
        <v xml:space="preserve"> </v>
      </c>
      <c r="J1664" s="38" t="str">
        <f>IF(D1664&gt;=('28 Populations and thresholds'!$I$193),"YES"," ")</f>
        <v xml:space="preserve"> </v>
      </c>
      <c r="K1664" s="38" t="str">
        <f>IF(J1664="YES"," ",IF(D1664&gt;=('28 Populations and thresholds'!$I$193)*0.25,"YES"))</f>
        <v>YES</v>
      </c>
      <c r="L1664" s="38" t="b">
        <f>OR('28 Populations and thresholds'!$J$193="CR",'28 Populations and thresholds'!$J$193="EN",'28 Populations and thresholds'!$J$193="VU")</f>
        <v>0</v>
      </c>
      <c r="M1664" s="75">
        <f>D1664/'28 Populations and thresholds'!$H$193</f>
        <v>8.3863636363636362E-3</v>
      </c>
      <c r="N1664" s="263" t="str">
        <f t="shared" si="102"/>
        <v xml:space="preserve"> </v>
      </c>
      <c r="O1664" s="9"/>
      <c r="P1664" s="263" t="str">
        <f t="shared" si="103"/>
        <v xml:space="preserve"> </v>
      </c>
    </row>
    <row r="1665" spans="1:21" x14ac:dyDescent="0.2">
      <c r="A1665" s="143" t="s">
        <v>1394</v>
      </c>
      <c r="B1665" s="40" t="s">
        <v>1118</v>
      </c>
      <c r="C1665" s="4" t="s">
        <v>3452</v>
      </c>
      <c r="D1665" s="41">
        <v>980</v>
      </c>
      <c r="E1665" s="46">
        <v>33497</v>
      </c>
      <c r="F1665" s="263" t="str">
        <f t="shared" ref="F1665:F1728" si="104">" "</f>
        <v xml:space="preserve"> </v>
      </c>
      <c r="G1665" s="143" t="s">
        <v>21</v>
      </c>
      <c r="H1665" s="143" t="s">
        <v>256</v>
      </c>
      <c r="I1665" s="263" t="str">
        <f t="shared" ref="I1665:I1728" si="105">" "</f>
        <v xml:space="preserve"> </v>
      </c>
      <c r="J1665" s="38" t="str">
        <f>IF(D1665&gt;=('28 Populations and thresholds'!$I$158),"YES"," ")</f>
        <v xml:space="preserve"> </v>
      </c>
      <c r="K1665" s="38" t="str">
        <f>IF(J1665="YES"," ",IF(D1665&gt;=('28 Populations and thresholds'!$I$158)*0.25,"YES"))</f>
        <v>YES</v>
      </c>
      <c r="L1665" s="38" t="b">
        <f>OR('28 Populations and thresholds'!$J$158="CR",'28 Populations and thresholds'!$J$158="EN",'28 Populations and thresholds'!$J$158="VU")</f>
        <v>0</v>
      </c>
      <c r="M1665" s="75">
        <f>D1665/'28 Populations and thresholds'!$H$158</f>
        <v>9.7999999999999997E-3</v>
      </c>
      <c r="N1665" s="263" t="str">
        <f t="shared" ref="N1665:N1728" si="106">" "</f>
        <v xml:space="preserve"> </v>
      </c>
      <c r="O1665" s="9"/>
      <c r="P1665" s="263" t="str">
        <f t="shared" ref="P1665:P1728" si="107">" "</f>
        <v xml:space="preserve"> </v>
      </c>
    </row>
    <row r="1666" spans="1:21" x14ac:dyDescent="0.2">
      <c r="A1666" s="267" t="s">
        <v>1394</v>
      </c>
      <c r="B1666" s="268" t="s">
        <v>1268</v>
      </c>
      <c r="C1666" s="269" t="s">
        <v>3748</v>
      </c>
      <c r="D1666" s="270">
        <v>63</v>
      </c>
      <c r="E1666" s="271">
        <v>35916</v>
      </c>
      <c r="F1666" s="263" t="str">
        <f t="shared" si="104"/>
        <v xml:space="preserve"> </v>
      </c>
      <c r="G1666" s="267" t="s">
        <v>21</v>
      </c>
      <c r="H1666" s="267" t="s">
        <v>439</v>
      </c>
      <c r="I1666" s="263" t="str">
        <f t="shared" si="105"/>
        <v xml:space="preserve"> </v>
      </c>
      <c r="J1666" s="272" t="str">
        <f>IF(D1666&gt;=('28 Populations and thresholds'!$I$156),"YES"," ")</f>
        <v xml:space="preserve"> </v>
      </c>
      <c r="K1666" s="272" t="str">
        <f>IF(J1666="YES"," ",IF(D1666&gt;=('28 Populations and thresholds'!$I$156)*0.25,"YES"))</f>
        <v>YES</v>
      </c>
      <c r="L1666" s="272" t="b">
        <f>OR('28 Populations and thresholds'!$J$156="CR",'28 Populations and thresholds'!$J$156="EN",'28 Populations and thresholds'!$J$156="VU")</f>
        <v>0</v>
      </c>
      <c r="M1666" s="273">
        <f>D1666/'28 Populations and thresholds'!$H$156</f>
        <v>2.5200000000000001E-3</v>
      </c>
      <c r="N1666" s="263" t="str">
        <f t="shared" si="106"/>
        <v xml:space="preserve"> </v>
      </c>
      <c r="O1666" s="269"/>
      <c r="P1666" s="263" t="str">
        <f t="shared" si="107"/>
        <v xml:space="preserve"> </v>
      </c>
    </row>
    <row r="1667" spans="1:21" x14ac:dyDescent="0.2">
      <c r="A1667" s="143" t="s">
        <v>1394</v>
      </c>
      <c r="B1667" s="40" t="s">
        <v>1151</v>
      </c>
      <c r="C1667" s="4" t="s">
        <v>3766</v>
      </c>
      <c r="D1667" s="41">
        <v>134</v>
      </c>
      <c r="E1667" s="46">
        <v>35189</v>
      </c>
      <c r="F1667" s="263" t="str">
        <f t="shared" si="104"/>
        <v xml:space="preserve"> </v>
      </c>
      <c r="G1667" s="143" t="s">
        <v>21</v>
      </c>
      <c r="H1667" s="143" t="s">
        <v>256</v>
      </c>
      <c r="I1667" s="263" t="str">
        <f t="shared" si="105"/>
        <v xml:space="preserve"> </v>
      </c>
      <c r="J1667" s="38" t="str">
        <f>IF(D1667&gt;=('28 Populations and thresholds'!$I$194),"YES"," ")</f>
        <v xml:space="preserve"> </v>
      </c>
      <c r="K1667" s="38" t="str">
        <f>IF(J1667="YES"," ",IF(D1667&gt;=('28 Populations and thresholds'!$I$194)*0.25,"YES"))</f>
        <v>YES</v>
      </c>
      <c r="L1667" s="38" t="b">
        <f>OR('28 Populations and thresholds'!$J$194="CR",'28 Populations and thresholds'!$J$194="EN",'28 Populations and thresholds'!$J$194="VU")</f>
        <v>0</v>
      </c>
      <c r="M1667" s="75">
        <f>D1667/'28 Populations and thresholds'!$H$194</f>
        <v>4.7017543859649126E-3</v>
      </c>
      <c r="N1667" s="263" t="str">
        <f t="shared" si="106"/>
        <v xml:space="preserve"> </v>
      </c>
      <c r="O1667" s="9"/>
      <c r="P1667" s="263" t="str">
        <f t="shared" si="107"/>
        <v xml:space="preserve"> </v>
      </c>
    </row>
    <row r="1668" spans="1:21" x14ac:dyDescent="0.2">
      <c r="A1668" s="267" t="s">
        <v>1394</v>
      </c>
      <c r="B1668" s="268" t="s">
        <v>1122</v>
      </c>
      <c r="C1668" s="269" t="s">
        <v>3765</v>
      </c>
      <c r="D1668" s="270">
        <v>151</v>
      </c>
      <c r="E1668" s="271">
        <v>35551</v>
      </c>
      <c r="F1668" s="263" t="str">
        <f t="shared" si="104"/>
        <v xml:space="preserve"> </v>
      </c>
      <c r="G1668" s="267" t="s">
        <v>21</v>
      </c>
      <c r="H1668" s="267" t="s">
        <v>430</v>
      </c>
      <c r="I1668" s="263" t="str">
        <f t="shared" si="105"/>
        <v xml:space="preserve"> </v>
      </c>
      <c r="J1668" s="272" t="str">
        <f>IF(D1668&gt;=('28 Populations and thresholds'!$I$193),"YES"," ")</f>
        <v xml:space="preserve"> </v>
      </c>
      <c r="K1668" s="272" t="str">
        <f>IF(J1668="YES"," ",IF(D1668&gt;=('28 Populations and thresholds'!$I$193)*0.25,"YES"))</f>
        <v>YES</v>
      </c>
      <c r="L1668" s="272" t="b">
        <f>OR('28 Populations and thresholds'!$J$193="CR",'28 Populations and thresholds'!$J$193="EN",'28 Populations and thresholds'!$J$193="VU")</f>
        <v>0</v>
      </c>
      <c r="M1668" s="273">
        <f>D1668/'28 Populations and thresholds'!$H$193</f>
        <v>3.4318181818181817E-3</v>
      </c>
      <c r="N1668" s="263" t="str">
        <f t="shared" si="106"/>
        <v xml:space="preserve"> </v>
      </c>
      <c r="O1668" s="269"/>
      <c r="P1668" s="263" t="str">
        <f t="shared" si="107"/>
        <v xml:space="preserve"> </v>
      </c>
    </row>
    <row r="1669" spans="1:21" x14ac:dyDescent="0.2">
      <c r="A1669" s="267" t="s">
        <v>1394</v>
      </c>
      <c r="B1669" s="268" t="s">
        <v>1122</v>
      </c>
      <c r="C1669" s="269" t="s">
        <v>3766</v>
      </c>
      <c r="D1669" s="270">
        <v>171</v>
      </c>
      <c r="E1669" s="271">
        <v>35916</v>
      </c>
      <c r="F1669" s="263" t="str">
        <f t="shared" si="104"/>
        <v xml:space="preserve"> </v>
      </c>
      <c r="G1669" s="267" t="s">
        <v>21</v>
      </c>
      <c r="H1669" s="267" t="s">
        <v>439</v>
      </c>
      <c r="I1669" s="263" t="str">
        <f t="shared" si="105"/>
        <v xml:space="preserve"> </v>
      </c>
      <c r="J1669" s="272" t="str">
        <f>IF(D1669&gt;=('28 Populations and thresholds'!$I$194),"YES"," ")</f>
        <v xml:space="preserve"> </v>
      </c>
      <c r="K1669" s="272" t="str">
        <f>IF(J1669="YES"," ",IF(D1669&gt;=('28 Populations and thresholds'!$I$194)*0.25,"YES"))</f>
        <v>YES</v>
      </c>
      <c r="L1669" s="272" t="b">
        <f>OR('28 Populations and thresholds'!$J$194="CR",'28 Populations and thresholds'!$J$194="EN",'28 Populations and thresholds'!$J$194="VU")</f>
        <v>0</v>
      </c>
      <c r="M1669" s="273">
        <f>D1669/'28 Populations and thresholds'!$H$194</f>
        <v>6.0000000000000001E-3</v>
      </c>
      <c r="N1669" s="263" t="str">
        <f t="shared" si="106"/>
        <v xml:space="preserve"> </v>
      </c>
      <c r="O1669" s="269"/>
      <c r="P1669" s="263" t="str">
        <f t="shared" si="107"/>
        <v xml:space="preserve"> </v>
      </c>
    </row>
    <row r="1670" spans="1:21" x14ac:dyDescent="0.2">
      <c r="A1670" s="12" t="s">
        <v>1394</v>
      </c>
      <c r="B1670" s="4" t="s">
        <v>3572</v>
      </c>
      <c r="C1670" s="115" t="s">
        <v>3734</v>
      </c>
      <c r="D1670" s="5">
        <v>709</v>
      </c>
      <c r="E1670" s="104">
        <v>2006</v>
      </c>
      <c r="F1670" s="263" t="str">
        <f t="shared" si="104"/>
        <v xml:space="preserve"> </v>
      </c>
      <c r="G1670" s="12" t="s">
        <v>139</v>
      </c>
      <c r="H1670" s="12" t="s">
        <v>3388</v>
      </c>
      <c r="I1670" s="263" t="str">
        <f t="shared" si="105"/>
        <v xml:space="preserve"> </v>
      </c>
      <c r="J1670" s="38" t="str">
        <f>IF(D1670&gt;=('28 Populations and thresholds'!$I$83),"YES"," ")</f>
        <v>YES</v>
      </c>
      <c r="K1670" s="38" t="str">
        <f>IF(J1670="YES"," ",IF(D1670&gt;=('28 Populations and thresholds'!$I$83)*0.25,"YES"))</f>
        <v xml:space="preserve"> </v>
      </c>
      <c r="L1670" s="38" t="b">
        <f>OR('28 Populations and thresholds'!$J$83="CR",'28 Populations and thresholds'!$J$83="EN",'28 Populations and thresholds'!$J$83="VU")</f>
        <v>0</v>
      </c>
      <c r="M1670" s="75">
        <f>D1670/'28 Populations and thresholds'!$H$83</f>
        <v>1.7725000000000001E-2</v>
      </c>
      <c r="N1670" s="263" t="str">
        <f t="shared" si="106"/>
        <v xml:space="preserve"> </v>
      </c>
      <c r="O1670" s="9"/>
      <c r="P1670" s="263" t="str">
        <f t="shared" si="107"/>
        <v xml:space="preserve"> </v>
      </c>
    </row>
    <row r="1671" spans="1:21" x14ac:dyDescent="0.2">
      <c r="A1671" s="267" t="s">
        <v>1394</v>
      </c>
      <c r="B1671" s="268" t="s">
        <v>1256</v>
      </c>
      <c r="C1671" s="269" t="s">
        <v>3745</v>
      </c>
      <c r="D1671" s="270">
        <v>312</v>
      </c>
      <c r="E1671" s="271">
        <v>32750</v>
      </c>
      <c r="F1671" s="263" t="str">
        <f t="shared" si="104"/>
        <v xml:space="preserve"> </v>
      </c>
      <c r="G1671" s="267" t="s">
        <v>21</v>
      </c>
      <c r="H1671" s="267" t="s">
        <v>256</v>
      </c>
      <c r="I1671" s="263" t="str">
        <f t="shared" si="105"/>
        <v xml:space="preserve"> </v>
      </c>
      <c r="J1671" s="272" t="str">
        <f>IF(D1671&gt;=('28 Populations and thresholds'!$I$152),"YES"," ")</f>
        <v xml:space="preserve"> </v>
      </c>
      <c r="K1671" s="272" t="str">
        <f>IF(J1671="YES"," ",IF(D1671&gt;=('28 Populations and thresholds'!$I$152)*0.25,"YES"))</f>
        <v>YES</v>
      </c>
      <c r="L1671" s="272" t="b">
        <f>OR('28 Populations and thresholds'!$J$152="CR",'28 Populations and thresholds'!$J$152="EN",'28 Populations and thresholds'!$J$152="VU")</f>
        <v>0</v>
      </c>
      <c r="M1671" s="273">
        <f>D1671/'28 Populations and thresholds'!$H$152</f>
        <v>3.1199999999999999E-3</v>
      </c>
      <c r="N1671" s="263" t="str">
        <f t="shared" si="106"/>
        <v xml:space="preserve"> </v>
      </c>
      <c r="O1671" s="269"/>
      <c r="P1671" s="263" t="str">
        <f t="shared" si="107"/>
        <v xml:space="preserve"> </v>
      </c>
      <c r="Q1671" s="4"/>
      <c r="R1671" s="4"/>
      <c r="S1671" s="4"/>
      <c r="T1671" s="4"/>
      <c r="U1671" s="4"/>
    </row>
    <row r="1672" spans="1:21" x14ac:dyDescent="0.2">
      <c r="A1672" s="143" t="s">
        <v>1394</v>
      </c>
      <c r="B1672" s="40" t="s">
        <v>1030</v>
      </c>
      <c r="C1672" s="4" t="s">
        <v>3758</v>
      </c>
      <c r="D1672" s="41">
        <v>470</v>
      </c>
      <c r="E1672" s="46">
        <v>36647</v>
      </c>
      <c r="F1672" s="263" t="str">
        <f t="shared" si="104"/>
        <v xml:space="preserve"> </v>
      </c>
      <c r="G1672" s="143" t="s">
        <v>21</v>
      </c>
      <c r="H1672" s="143" t="s">
        <v>897</v>
      </c>
      <c r="I1672" s="263" t="str">
        <f t="shared" si="105"/>
        <v xml:space="preserve"> </v>
      </c>
      <c r="J1672" s="38" t="str">
        <f>IF(D1672&gt;=('28 Populations and thresholds'!$I$179),"YES"," ")</f>
        <v xml:space="preserve"> </v>
      </c>
      <c r="K1672" s="38" t="str">
        <f>IF(J1672="YES"," ",IF(D1672&gt;=('28 Populations and thresholds'!$I$179)*0.25,"YES"))</f>
        <v>YES</v>
      </c>
      <c r="L1672" s="38" t="b">
        <f>OR('28 Populations and thresholds'!$J$179="CR",'28 Populations and thresholds'!$J$179="EN",'28 Populations and thresholds'!$J$179="VU")</f>
        <v>0</v>
      </c>
      <c r="M1672" s="75">
        <f>D1672/'28 Populations and thresholds'!$H$179</f>
        <v>8.5454545454545453E-3</v>
      </c>
      <c r="N1672" s="263" t="str">
        <f t="shared" si="106"/>
        <v xml:space="preserve"> </v>
      </c>
      <c r="O1672" s="9"/>
      <c r="P1672" s="263" t="str">
        <f t="shared" si="107"/>
        <v xml:space="preserve"> </v>
      </c>
    </row>
    <row r="1673" spans="1:21" x14ac:dyDescent="0.2">
      <c r="A1673" s="267" t="s">
        <v>1394</v>
      </c>
      <c r="B1673" s="268" t="s">
        <v>1202</v>
      </c>
      <c r="C1673" s="269" t="s">
        <v>3748</v>
      </c>
      <c r="D1673" s="270">
        <v>298</v>
      </c>
      <c r="E1673" s="271">
        <v>37149</v>
      </c>
      <c r="F1673" s="263" t="str">
        <f t="shared" si="104"/>
        <v xml:space="preserve"> </v>
      </c>
      <c r="G1673" s="267" t="s">
        <v>21</v>
      </c>
      <c r="H1673" s="267" t="s">
        <v>890</v>
      </c>
      <c r="I1673" s="263" t="str">
        <f t="shared" si="105"/>
        <v xml:space="preserve"> </v>
      </c>
      <c r="J1673" s="272" t="str">
        <f>IF(D1673&gt;=('28 Populations and thresholds'!$I$156),"YES"," ")</f>
        <v>YES</v>
      </c>
      <c r="K1673" s="272" t="str">
        <f>IF(J1673="YES"," ",IF(D1673&gt;=('28 Populations and thresholds'!$I$156)*0.25,"YES"))</f>
        <v xml:space="preserve"> </v>
      </c>
      <c r="L1673" s="272" t="b">
        <f>OR('28 Populations and thresholds'!$J$156="CR",'28 Populations and thresholds'!$J$156="EN",'28 Populations and thresholds'!$J$156="VU")</f>
        <v>0</v>
      </c>
      <c r="M1673" s="273">
        <f>D1673/'28 Populations and thresholds'!$H$156</f>
        <v>1.192E-2</v>
      </c>
      <c r="N1673" s="263" t="str">
        <f t="shared" si="106"/>
        <v xml:space="preserve"> </v>
      </c>
      <c r="O1673" s="269"/>
      <c r="P1673" s="263" t="str">
        <f t="shared" si="107"/>
        <v xml:space="preserve"> </v>
      </c>
    </row>
    <row r="1674" spans="1:21" x14ac:dyDescent="0.2">
      <c r="A1674" s="267" t="s">
        <v>1394</v>
      </c>
      <c r="B1674" s="268" t="s">
        <v>1202</v>
      </c>
      <c r="C1674" s="269" t="s">
        <v>3770</v>
      </c>
      <c r="D1674" s="270">
        <v>1450</v>
      </c>
      <c r="E1674" s="271">
        <v>37012</v>
      </c>
      <c r="F1674" s="263" t="str">
        <f t="shared" si="104"/>
        <v xml:space="preserve"> </v>
      </c>
      <c r="G1674" s="267" t="s">
        <v>21</v>
      </c>
      <c r="H1674" s="267" t="s">
        <v>890</v>
      </c>
      <c r="I1674" s="263" t="str">
        <f t="shared" si="105"/>
        <v xml:space="preserve"> </v>
      </c>
      <c r="J1674" s="272" t="str">
        <f>IF(D1674&gt;=('28 Populations and thresholds'!$I$199),"YES"," ")</f>
        <v xml:space="preserve"> </v>
      </c>
      <c r="K1674" s="272" t="str">
        <f>IF(J1674="YES"," ",IF(D1674&gt;=('28 Populations and thresholds'!$I$199)*0.25,"YES"))</f>
        <v>YES</v>
      </c>
      <c r="L1674" s="272" t="b">
        <f>OR('28 Populations and thresholds'!$J$199="CR",'28 Populations and thresholds'!$J$199="EN",'28 Populations and thresholds'!$J$199="VU")</f>
        <v>0</v>
      </c>
      <c r="M1674" s="273">
        <f>D1674/'28 Populations and thresholds'!$H$199</f>
        <v>4.603174603174603E-3</v>
      </c>
      <c r="N1674" s="263" t="str">
        <f t="shared" si="106"/>
        <v xml:space="preserve"> </v>
      </c>
      <c r="O1674" s="269"/>
      <c r="P1674" s="263" t="str">
        <f t="shared" si="107"/>
        <v xml:space="preserve"> </v>
      </c>
    </row>
    <row r="1675" spans="1:21" x14ac:dyDescent="0.2">
      <c r="A1675" s="143" t="s">
        <v>1394</v>
      </c>
      <c r="B1675" s="40" t="s">
        <v>1449</v>
      </c>
      <c r="C1675" s="4" t="s">
        <v>3725</v>
      </c>
      <c r="D1675" s="41">
        <v>2600</v>
      </c>
      <c r="E1675" s="47" t="s">
        <v>1320</v>
      </c>
      <c r="F1675" s="263" t="str">
        <f t="shared" si="104"/>
        <v xml:space="preserve"> </v>
      </c>
      <c r="G1675" s="143" t="s">
        <v>15</v>
      </c>
      <c r="H1675" s="143" t="s">
        <v>1397</v>
      </c>
      <c r="I1675" s="263" t="str">
        <f t="shared" si="105"/>
        <v xml:space="preserve"> </v>
      </c>
      <c r="J1675" s="38" t="str">
        <f>IF(D1675&gt;=(('28 Populations and thresholds'!$I$61)+('28 Populations and thresholds'!$I$64)),"YES"," ")</f>
        <v>YES</v>
      </c>
      <c r="K1675" s="38" t="str">
        <f>IF(J1675="YES"," ",IF(D1675&gt;=(('28 Populations and thresholds'!$I$61)+('28 Populations and thresholds'!$I$64))*0.25,"YES"))</f>
        <v xml:space="preserve"> </v>
      </c>
      <c r="L1675" s="38" t="b">
        <f>OR('28 Populations and thresholds'!$J$61="CR",'28 Populations and thresholds'!$J$61="EN",'28 Populations and thresholds'!$J$61="VU")</f>
        <v>0</v>
      </c>
      <c r="M1675" s="75">
        <f>D1675/(('28 Populations and thresholds'!$H$61)+('28 Populations and thresholds'!$H$64))</f>
        <v>0.15476190476190477</v>
      </c>
      <c r="N1675" s="263" t="str">
        <f t="shared" si="106"/>
        <v xml:space="preserve"> </v>
      </c>
      <c r="O1675" s="120"/>
      <c r="P1675" s="263" t="str">
        <f t="shared" si="107"/>
        <v xml:space="preserve"> </v>
      </c>
    </row>
    <row r="1676" spans="1:21" x14ac:dyDescent="0.2">
      <c r="A1676" s="143" t="s">
        <v>1394</v>
      </c>
      <c r="B1676" s="40" t="s">
        <v>1449</v>
      </c>
      <c r="C1676" s="4" t="s">
        <v>3727</v>
      </c>
      <c r="D1676" s="41">
        <v>1000</v>
      </c>
      <c r="E1676" s="47" t="s">
        <v>1320</v>
      </c>
      <c r="F1676" s="263" t="str">
        <f t="shared" si="104"/>
        <v xml:space="preserve"> </v>
      </c>
      <c r="G1676" s="143" t="s">
        <v>15</v>
      </c>
      <c r="H1676" s="143" t="s">
        <v>1397</v>
      </c>
      <c r="I1676" s="263" t="str">
        <f t="shared" si="105"/>
        <v xml:space="preserve"> </v>
      </c>
      <c r="J1676" s="38" t="str">
        <f>IF(D1676&gt;=('28 Populations and thresholds'!$I$64),"YES"," ")</f>
        <v>YES</v>
      </c>
      <c r="K1676" s="38" t="str">
        <f>IF(J1676="YES"," ",IF(D1676&gt;=('28 Populations and thresholds'!$I$64)*0.25,"YES"))</f>
        <v xml:space="preserve"> </v>
      </c>
      <c r="L1676" s="38" t="b">
        <f>OR('28 Populations and thresholds'!$J$64="CR",'28 Populations and thresholds'!$J$64="EN",'28 Populations and thresholds'!$J$64="VU")</f>
        <v>0</v>
      </c>
      <c r="M1676" s="75">
        <f>D1676/('28 Populations and thresholds'!$H$64)</f>
        <v>0.14705882352941177</v>
      </c>
      <c r="N1676" s="263" t="str">
        <f t="shared" si="106"/>
        <v xml:space="preserve"> </v>
      </c>
      <c r="O1676" s="120"/>
      <c r="P1676" s="263" t="str">
        <f t="shared" si="107"/>
        <v xml:space="preserve"> </v>
      </c>
    </row>
    <row r="1677" spans="1:21" x14ac:dyDescent="0.2">
      <c r="A1677" s="143" t="s">
        <v>1394</v>
      </c>
      <c r="B1677" s="40" t="s">
        <v>1449</v>
      </c>
      <c r="C1677" s="4" t="s">
        <v>3656</v>
      </c>
      <c r="D1677" s="41">
        <v>21000</v>
      </c>
      <c r="E1677" s="47" t="s">
        <v>1320</v>
      </c>
      <c r="F1677" s="263" t="str">
        <f t="shared" si="104"/>
        <v xml:space="preserve"> </v>
      </c>
      <c r="G1677" s="143" t="s">
        <v>15</v>
      </c>
      <c r="H1677" s="143" t="s">
        <v>1397</v>
      </c>
      <c r="I1677" s="263" t="str">
        <f t="shared" si="105"/>
        <v xml:space="preserve"> </v>
      </c>
      <c r="J1677" s="38" t="str">
        <f>IF(D1677&gt;=('28 Populations and thresholds'!$I$67),"YES"," ")</f>
        <v>YES</v>
      </c>
      <c r="K1677" s="38" t="str">
        <f>IF(J1677="YES"," ",IF(D1677&gt;=('28 Populations and thresholds'!$I$67)*0.25,"YES"))</f>
        <v xml:space="preserve"> </v>
      </c>
      <c r="L1677" s="38" t="b">
        <f>OR('28 Populations and thresholds'!$J$67="CR",'28 Populations and thresholds'!$J$67="EN",'28 Populations and thresholds'!$J$67="VU")</f>
        <v>0</v>
      </c>
      <c r="M1677" s="75">
        <f>D1677/'28 Populations and thresholds'!$H$67</f>
        <v>0.1</v>
      </c>
      <c r="N1677" s="263" t="str">
        <f t="shared" si="106"/>
        <v xml:space="preserve"> </v>
      </c>
      <c r="O1677" s="9"/>
      <c r="P1677" s="263" t="str">
        <f t="shared" si="107"/>
        <v xml:space="preserve"> </v>
      </c>
    </row>
    <row r="1678" spans="1:21" x14ac:dyDescent="0.2">
      <c r="A1678" s="143" t="s">
        <v>1394</v>
      </c>
      <c r="B1678" s="40" t="s">
        <v>1449</v>
      </c>
      <c r="C1678" s="4" t="s">
        <v>3607</v>
      </c>
      <c r="D1678" s="41">
        <v>15000</v>
      </c>
      <c r="E1678" s="47" t="s">
        <v>1401</v>
      </c>
      <c r="F1678" s="263" t="str">
        <f t="shared" si="104"/>
        <v xml:space="preserve"> </v>
      </c>
      <c r="G1678" s="143" t="s">
        <v>15</v>
      </c>
      <c r="H1678" s="143" t="s">
        <v>1400</v>
      </c>
      <c r="I1678" s="263" t="str">
        <f t="shared" si="105"/>
        <v xml:space="preserve"> </v>
      </c>
      <c r="J1678" s="38" t="str">
        <f>IF(D1678&gt;=('28 Populations and thresholds'!$I$92),"YES"," ")</f>
        <v>YES</v>
      </c>
      <c r="K1678" s="38" t="str">
        <f>IF(J1678="YES"," ",IF(D1678&gt;=('28 Populations and thresholds'!$I$92)*0.25,"YES"))</f>
        <v xml:space="preserve"> </v>
      </c>
      <c r="L1678" s="38" t="b">
        <f>OR('28 Populations and thresholds'!$J$92="CR",'28 Populations and thresholds'!$J$92="EN",'28 Populations and thresholds'!$J$92="VU")</f>
        <v>0</v>
      </c>
      <c r="M1678" s="75">
        <f>D1678/'28 Populations and thresholds'!$H$92</f>
        <v>0.05</v>
      </c>
      <c r="N1678" s="263" t="str">
        <f t="shared" si="106"/>
        <v xml:space="preserve"> </v>
      </c>
      <c r="O1678" s="9"/>
      <c r="P1678" s="263" t="str">
        <f t="shared" si="107"/>
        <v xml:space="preserve"> </v>
      </c>
    </row>
    <row r="1679" spans="1:21" s="4" customFormat="1" x14ac:dyDescent="0.2">
      <c r="A1679" s="143" t="s">
        <v>1394</v>
      </c>
      <c r="B1679" s="40" t="s">
        <v>1449</v>
      </c>
      <c r="C1679" s="111" t="s">
        <v>3528</v>
      </c>
      <c r="D1679" s="41">
        <v>3000</v>
      </c>
      <c r="E1679" s="47" t="s">
        <v>1401</v>
      </c>
      <c r="F1679" s="263" t="str">
        <f t="shared" si="104"/>
        <v xml:space="preserve"> </v>
      </c>
      <c r="G1679" s="143" t="s">
        <v>15</v>
      </c>
      <c r="H1679" s="143" t="s">
        <v>1400</v>
      </c>
      <c r="I1679" s="263" t="str">
        <f t="shared" si="105"/>
        <v xml:space="preserve"> </v>
      </c>
      <c r="J1679" s="38" t="str">
        <f>IF(D1679&gt;=('28 Populations and thresholds'!$I$59),"YES"," ")</f>
        <v>YES</v>
      </c>
      <c r="K1679" s="38" t="str">
        <f>IF(J1679="YES"," ",IF(D1679&gt;=('28 Populations and thresholds'!$I$59)*0.25,"YES"))</f>
        <v xml:space="preserve"> </v>
      </c>
      <c r="L1679" s="38" t="b">
        <f>OR('28 Populations and thresholds'!$J$59="CR",'28 Populations and thresholds'!$J$59="EN",'28 Populations and thresholds'!$J$59="VU")</f>
        <v>0</v>
      </c>
      <c r="M1679" s="75">
        <f>D1679/'28 Populations and thresholds'!$H$59</f>
        <v>2.7272727272727271E-2</v>
      </c>
      <c r="N1679" s="263" t="str">
        <f t="shared" si="106"/>
        <v xml:space="preserve"> </v>
      </c>
      <c r="O1679" s="9"/>
      <c r="P1679" s="263" t="str">
        <f t="shared" si="107"/>
        <v xml:space="preserve"> </v>
      </c>
      <c r="Q1679" s="9"/>
      <c r="R1679" s="9"/>
      <c r="S1679" s="9"/>
      <c r="T1679" s="9"/>
      <c r="U1679" s="9"/>
    </row>
    <row r="1680" spans="1:21" s="4" customFormat="1" x14ac:dyDescent="0.2">
      <c r="A1680" s="275" t="s">
        <v>1394</v>
      </c>
      <c r="B1680" s="269" t="s">
        <v>3657</v>
      </c>
      <c r="C1680" s="269" t="s">
        <v>3656</v>
      </c>
      <c r="D1680" s="279">
        <v>2500</v>
      </c>
      <c r="E1680" s="274">
        <v>2007</v>
      </c>
      <c r="F1680" s="263" t="str">
        <f t="shared" si="104"/>
        <v xml:space="preserve"> </v>
      </c>
      <c r="G1680" s="275" t="s">
        <v>139</v>
      </c>
      <c r="H1680" s="275" t="s">
        <v>3388</v>
      </c>
      <c r="I1680" s="263" t="str">
        <f t="shared" si="105"/>
        <v xml:space="preserve"> </v>
      </c>
      <c r="J1680" s="272" t="str">
        <f>IF(D1680&gt;=('28 Populations and thresholds'!$I$67),"YES"," ")</f>
        <v>YES</v>
      </c>
      <c r="K1680" s="272" t="str">
        <f>IF(J1680="YES"," ",IF(D1680&gt;=('28 Populations and thresholds'!$I$67)*0.25,"YES"))</f>
        <v xml:space="preserve"> </v>
      </c>
      <c r="L1680" s="272" t="b">
        <f>OR('28 Populations and thresholds'!$J$67="CR",'28 Populations and thresholds'!$J$67="EN",'28 Populations and thresholds'!$J$67="VU")</f>
        <v>0</v>
      </c>
      <c r="M1680" s="273">
        <f>D1680/'28 Populations and thresholds'!$H$67</f>
        <v>1.1904761904761904E-2</v>
      </c>
      <c r="N1680" s="263" t="str">
        <f t="shared" si="106"/>
        <v xml:space="preserve"> </v>
      </c>
      <c r="O1680" s="269"/>
      <c r="P1680" s="263" t="str">
        <f t="shared" si="107"/>
        <v xml:space="preserve"> </v>
      </c>
      <c r="Q1680" s="9"/>
      <c r="R1680" s="9"/>
      <c r="S1680" s="9"/>
      <c r="T1680" s="9"/>
      <c r="U1680" s="9"/>
    </row>
    <row r="1681" spans="1:22" s="4" customFormat="1" x14ac:dyDescent="0.2">
      <c r="A1681" s="143" t="s">
        <v>1394</v>
      </c>
      <c r="B1681" s="40" t="s">
        <v>1450</v>
      </c>
      <c r="C1681" s="4" t="s">
        <v>3607</v>
      </c>
      <c r="D1681" s="41">
        <v>8829</v>
      </c>
      <c r="E1681" s="47" t="s">
        <v>1344</v>
      </c>
      <c r="F1681" s="263" t="str">
        <f t="shared" si="104"/>
        <v xml:space="preserve"> </v>
      </c>
      <c r="G1681" s="143" t="s">
        <v>15</v>
      </c>
      <c r="H1681" s="143" t="s">
        <v>1395</v>
      </c>
      <c r="I1681" s="263" t="str">
        <f t="shared" si="105"/>
        <v xml:space="preserve"> </v>
      </c>
      <c r="J1681" s="38" t="str">
        <f>IF(D1681&gt;=('28 Populations and thresholds'!$I$92),"YES"," ")</f>
        <v>YES</v>
      </c>
      <c r="K1681" s="38" t="str">
        <f>IF(J1681="YES"," ",IF(D1681&gt;=('28 Populations and thresholds'!$I$92)*0.25,"YES"))</f>
        <v xml:space="preserve"> </v>
      </c>
      <c r="L1681" s="38" t="b">
        <f>OR('28 Populations and thresholds'!$J$92="CR",'28 Populations and thresholds'!$J$92="EN",'28 Populations and thresholds'!$J$92="VU")</f>
        <v>0</v>
      </c>
      <c r="M1681" s="75">
        <f>D1681/'28 Populations and thresholds'!$H$92</f>
        <v>2.9430000000000001E-2</v>
      </c>
      <c r="N1681" s="263" t="str">
        <f t="shared" si="106"/>
        <v xml:space="preserve"> </v>
      </c>
      <c r="O1681" s="9"/>
      <c r="P1681" s="263" t="str">
        <f t="shared" si="107"/>
        <v xml:space="preserve"> </v>
      </c>
      <c r="Q1681" s="9"/>
      <c r="R1681" s="9"/>
      <c r="S1681" s="9"/>
      <c r="T1681" s="9"/>
      <c r="U1681" s="9"/>
    </row>
    <row r="1682" spans="1:22" s="4" customFormat="1" x14ac:dyDescent="0.2">
      <c r="A1682" s="143" t="s">
        <v>1394</v>
      </c>
      <c r="B1682" s="40" t="s">
        <v>1450</v>
      </c>
      <c r="C1682" s="111" t="s">
        <v>3528</v>
      </c>
      <c r="D1682" s="41">
        <v>938</v>
      </c>
      <c r="E1682" s="47" t="s">
        <v>1344</v>
      </c>
      <c r="F1682" s="263" t="str">
        <f t="shared" si="104"/>
        <v xml:space="preserve"> </v>
      </c>
      <c r="G1682" s="143" t="s">
        <v>15</v>
      </c>
      <c r="H1682" s="143" t="s">
        <v>1395</v>
      </c>
      <c r="I1682" s="263" t="str">
        <f t="shared" si="105"/>
        <v xml:space="preserve"> </v>
      </c>
      <c r="J1682" s="38" t="str">
        <f>IF(D1682&gt;=('28 Populations and thresholds'!$I$59),"YES"," ")</f>
        <v>YES</v>
      </c>
      <c r="K1682" s="38" t="str">
        <f>IF(J1682="YES"," ",IF(D1682&gt;=('28 Populations and thresholds'!$I$59)*0.25,"YES"))</f>
        <v xml:space="preserve"> </v>
      </c>
      <c r="L1682" s="38" t="b">
        <f>OR('28 Populations and thresholds'!$J$59="CR",'28 Populations and thresholds'!$J$59="EN",'28 Populations and thresholds'!$J$59="VU")</f>
        <v>0</v>
      </c>
      <c r="M1682" s="75">
        <f>D1682/'28 Populations and thresholds'!$H$59</f>
        <v>8.5272727272727271E-3</v>
      </c>
      <c r="N1682" s="263" t="str">
        <f t="shared" si="106"/>
        <v xml:space="preserve"> </v>
      </c>
      <c r="O1682" s="9"/>
      <c r="P1682" s="263" t="str">
        <f t="shared" si="107"/>
        <v xml:space="preserve"> </v>
      </c>
      <c r="Q1682" s="9"/>
      <c r="R1682" s="9"/>
      <c r="S1682" s="9"/>
      <c r="T1682" s="9"/>
      <c r="U1682" s="9"/>
    </row>
    <row r="1683" spans="1:22" s="4" customFormat="1" x14ac:dyDescent="0.2">
      <c r="A1683" s="267" t="s">
        <v>1394</v>
      </c>
      <c r="B1683" s="268" t="s">
        <v>1451</v>
      </c>
      <c r="C1683" s="280" t="s">
        <v>3528</v>
      </c>
      <c r="D1683" s="270">
        <v>1227</v>
      </c>
      <c r="E1683" s="294" t="s">
        <v>1344</v>
      </c>
      <c r="F1683" s="263" t="str">
        <f t="shared" si="104"/>
        <v xml:space="preserve"> </v>
      </c>
      <c r="G1683" s="267" t="s">
        <v>15</v>
      </c>
      <c r="H1683" s="267" t="s">
        <v>1395</v>
      </c>
      <c r="I1683" s="263" t="str">
        <f t="shared" si="105"/>
        <v xml:space="preserve"> </v>
      </c>
      <c r="J1683" s="272" t="str">
        <f>IF(D1683&gt;=('28 Populations and thresholds'!$I$59),"YES"," ")</f>
        <v>YES</v>
      </c>
      <c r="K1683" s="272" t="str">
        <f>IF(J1683="YES"," ",IF(D1683&gt;=('28 Populations and thresholds'!$I$59)*0.25,"YES"))</f>
        <v xml:space="preserve"> </v>
      </c>
      <c r="L1683" s="272" t="b">
        <f>OR('28 Populations and thresholds'!$J$59="CR",'28 Populations and thresholds'!$J$59="EN",'28 Populations and thresholds'!$J$59="VU")</f>
        <v>0</v>
      </c>
      <c r="M1683" s="273">
        <f>D1683/'28 Populations and thresholds'!$H$59</f>
        <v>1.1154545454545455E-2</v>
      </c>
      <c r="N1683" s="263" t="str">
        <f t="shared" si="106"/>
        <v xml:space="preserve"> </v>
      </c>
      <c r="O1683" s="269"/>
      <c r="P1683" s="263" t="str">
        <f t="shared" si="107"/>
        <v xml:space="preserve"> </v>
      </c>
      <c r="Q1683" s="9"/>
      <c r="R1683" s="9"/>
      <c r="S1683" s="9"/>
      <c r="T1683" s="9"/>
      <c r="U1683" s="9"/>
    </row>
    <row r="1684" spans="1:22" s="4" customFormat="1" x14ac:dyDescent="0.2">
      <c r="A1684" s="143" t="s">
        <v>1394</v>
      </c>
      <c r="B1684" s="40" t="s">
        <v>1452</v>
      </c>
      <c r="C1684" s="111" t="s">
        <v>3528</v>
      </c>
      <c r="D1684" s="41">
        <v>949</v>
      </c>
      <c r="E1684" s="47" t="s">
        <v>1344</v>
      </c>
      <c r="F1684" s="263" t="str">
        <f t="shared" si="104"/>
        <v xml:space="preserve"> </v>
      </c>
      <c r="G1684" s="143" t="s">
        <v>15</v>
      </c>
      <c r="H1684" s="143" t="s">
        <v>1395</v>
      </c>
      <c r="I1684" s="263" t="str">
        <f t="shared" si="105"/>
        <v xml:space="preserve"> </v>
      </c>
      <c r="J1684" s="38" t="str">
        <f>IF(D1684&gt;=('28 Populations and thresholds'!$I$59),"YES"," ")</f>
        <v>YES</v>
      </c>
      <c r="K1684" s="38" t="str">
        <f>IF(J1684="YES"," ",IF(D1684&gt;=('28 Populations and thresholds'!$I$59)*0.25,"YES"))</f>
        <v xml:space="preserve"> </v>
      </c>
      <c r="L1684" s="38" t="b">
        <f>OR('28 Populations and thresholds'!$J$59="CR",'28 Populations and thresholds'!$J$59="EN",'28 Populations and thresholds'!$J$59="VU")</f>
        <v>0</v>
      </c>
      <c r="M1684" s="75">
        <f>D1684/'28 Populations and thresholds'!$H$59</f>
        <v>8.6272727272727265E-3</v>
      </c>
      <c r="N1684" s="263" t="str">
        <f t="shared" si="106"/>
        <v xml:space="preserve"> </v>
      </c>
      <c r="O1684" s="9"/>
      <c r="P1684" s="263" t="str">
        <f t="shared" si="107"/>
        <v xml:space="preserve"> </v>
      </c>
      <c r="Q1684" s="9"/>
      <c r="R1684" s="9"/>
      <c r="S1684" s="9"/>
      <c r="T1684" s="9"/>
      <c r="U1684" s="9"/>
    </row>
    <row r="1685" spans="1:22" x14ac:dyDescent="0.2">
      <c r="A1685" s="267" t="s">
        <v>1394</v>
      </c>
      <c r="B1685" s="268" t="s">
        <v>1453</v>
      </c>
      <c r="C1685" s="269" t="s">
        <v>3522</v>
      </c>
      <c r="D1685" s="270">
        <v>979</v>
      </c>
      <c r="E1685" s="294" t="s">
        <v>1344</v>
      </c>
      <c r="F1685" s="263" t="str">
        <f t="shared" si="104"/>
        <v xml:space="preserve"> </v>
      </c>
      <c r="G1685" s="267" t="s">
        <v>15</v>
      </c>
      <c r="H1685" s="267" t="s">
        <v>1395</v>
      </c>
      <c r="I1685" s="263" t="str">
        <f t="shared" si="105"/>
        <v xml:space="preserve"> </v>
      </c>
      <c r="J1685" s="272" t="str">
        <f>IF(D1685&gt;=('28 Populations and thresholds'!$I$58),"YES"," ")</f>
        <v>YES</v>
      </c>
      <c r="K1685" s="272" t="str">
        <f>IF(J1685="YES"," ",IF(D1685&gt;=('28 Populations and thresholds'!$I$58)*0.25,"YES"))</f>
        <v xml:space="preserve"> </v>
      </c>
      <c r="L1685" s="272" t="b">
        <f>OR('28 Populations and thresholds'!$J$58="CR",'28 Populations and thresholds'!$J$58="EN",'28 Populations and thresholds'!$J$58="VU")</f>
        <v>0</v>
      </c>
      <c r="M1685" s="273">
        <f>D1685/'28 Populations and thresholds'!$H$58</f>
        <v>1.6316666666666667E-2</v>
      </c>
      <c r="N1685" s="263" t="str">
        <f t="shared" si="106"/>
        <v xml:space="preserve"> </v>
      </c>
      <c r="O1685" s="269"/>
      <c r="P1685" s="263" t="str">
        <f t="shared" si="107"/>
        <v xml:space="preserve"> </v>
      </c>
    </row>
    <row r="1686" spans="1:22" x14ac:dyDescent="0.2">
      <c r="A1686" s="143" t="s">
        <v>1394</v>
      </c>
      <c r="B1686" s="40" t="s">
        <v>1454</v>
      </c>
      <c r="C1686" s="4" t="s">
        <v>3589</v>
      </c>
      <c r="D1686" s="41">
        <v>6643</v>
      </c>
      <c r="E1686" s="47" t="s">
        <v>1344</v>
      </c>
      <c r="F1686" s="263" t="str">
        <f t="shared" si="104"/>
        <v xml:space="preserve"> </v>
      </c>
      <c r="G1686" s="143" t="s">
        <v>15</v>
      </c>
      <c r="H1686" s="143" t="s">
        <v>1395</v>
      </c>
      <c r="I1686" s="263" t="str">
        <f t="shared" si="105"/>
        <v xml:space="preserve"> </v>
      </c>
      <c r="J1686" s="38" t="str">
        <f>IF(D1686&gt;=('28 Populations and thresholds'!$I$84),"YES"," ")</f>
        <v>YES</v>
      </c>
      <c r="K1686" s="38" t="str">
        <f>IF(J1686="YES"," ",IF(D1686&gt;=('28 Populations and thresholds'!$I$84)*0.25,"YES"))</f>
        <v xml:space="preserve"> </v>
      </c>
      <c r="L1686" s="38" t="b">
        <f>OR('28 Populations and thresholds'!$J$84="CR",'28 Populations and thresholds'!$J$84="EN",'28 Populations and thresholds'!$J$84="VU")</f>
        <v>0</v>
      </c>
      <c r="M1686" s="75">
        <f>D1686/'28 Populations and thresholds'!$H$84</f>
        <v>6.6429999999999996E-3</v>
      </c>
      <c r="N1686" s="263" t="str">
        <f t="shared" si="106"/>
        <v xml:space="preserve"> </v>
      </c>
      <c r="O1686" s="9"/>
      <c r="P1686" s="263" t="str">
        <f t="shared" si="107"/>
        <v xml:space="preserve"> </v>
      </c>
    </row>
    <row r="1687" spans="1:22" x14ac:dyDescent="0.2">
      <c r="A1687" s="267" t="s">
        <v>1394</v>
      </c>
      <c r="B1687" s="268" t="s">
        <v>1248</v>
      </c>
      <c r="C1687" s="269" t="s">
        <v>3777</v>
      </c>
      <c r="D1687" s="270">
        <v>1000</v>
      </c>
      <c r="E1687" s="271">
        <v>35916</v>
      </c>
      <c r="F1687" s="263" t="str">
        <f t="shared" si="104"/>
        <v xml:space="preserve"> </v>
      </c>
      <c r="G1687" s="267" t="s">
        <v>21</v>
      </c>
      <c r="H1687" s="267" t="s">
        <v>439</v>
      </c>
      <c r="I1687" s="263" t="str">
        <f t="shared" si="105"/>
        <v xml:space="preserve"> </v>
      </c>
      <c r="J1687" s="272" t="str">
        <f>IF(D1687&gt;=('28 Populations and thresholds'!$I$211),"YES"," ")</f>
        <v>YES</v>
      </c>
      <c r="K1687" s="272" t="str">
        <f>IF(J1687="YES"," ",IF(D1687&gt;=('28 Populations and thresholds'!$I$211)*0.25,"YES"))</f>
        <v xml:space="preserve"> </v>
      </c>
      <c r="L1687" s="272" t="b">
        <f>OR('28 Populations and thresholds'!$J$211="CR",'28 Populations and thresholds'!$J$211="EN",'28 Populations and thresholds'!$J$211="VU")</f>
        <v>0</v>
      </c>
      <c r="M1687" s="273">
        <f>D1687/'28 Populations and thresholds'!$H$211</f>
        <v>1E-3</v>
      </c>
      <c r="N1687" s="263" t="str">
        <f t="shared" si="106"/>
        <v xml:space="preserve"> </v>
      </c>
      <c r="O1687" s="275"/>
      <c r="P1687" s="263" t="str">
        <f t="shared" si="107"/>
        <v xml:space="preserve"> </v>
      </c>
    </row>
    <row r="1688" spans="1:22" x14ac:dyDescent="0.2">
      <c r="A1688" s="143" t="s">
        <v>1394</v>
      </c>
      <c r="B1688" s="9" t="s">
        <v>3601</v>
      </c>
      <c r="C1688" s="4" t="s">
        <v>3725</v>
      </c>
      <c r="D1688" s="41">
        <v>2000</v>
      </c>
      <c r="E1688" s="47" t="s">
        <v>1320</v>
      </c>
      <c r="F1688" s="263" t="str">
        <f t="shared" si="104"/>
        <v xml:space="preserve"> </v>
      </c>
      <c r="G1688" s="143" t="s">
        <v>15</v>
      </c>
      <c r="H1688" s="143" t="s">
        <v>1397</v>
      </c>
      <c r="I1688" s="263" t="str">
        <f t="shared" si="105"/>
        <v xml:space="preserve"> </v>
      </c>
      <c r="J1688" s="38" t="str">
        <f>IF(D1688&gt;=('28 Populations and thresholds'!$I$61),"YES"," ")</f>
        <v>YES</v>
      </c>
      <c r="K1688" s="38" t="str">
        <f>IF(J1688="YES"," ",IF(D1688&gt;=('28 Populations and thresholds'!$I$61)*0.25,"YES"))</f>
        <v xml:space="preserve"> </v>
      </c>
      <c r="L1688" s="38" t="b">
        <f>OR('28 Populations and thresholds'!$J$61="CR",'28 Populations and thresholds'!$J$61="EN",'28 Populations and thresholds'!$J$61="VU")</f>
        <v>0</v>
      </c>
      <c r="M1688" s="75">
        <f>D1688/('28 Populations and thresholds'!$H$61)</f>
        <v>0.2</v>
      </c>
      <c r="N1688" s="263" t="str">
        <f t="shared" si="106"/>
        <v xml:space="preserve"> </v>
      </c>
      <c r="O1688" s="120"/>
      <c r="P1688" s="263" t="str">
        <f t="shared" si="107"/>
        <v xml:space="preserve"> </v>
      </c>
    </row>
    <row r="1689" spans="1:22" x14ac:dyDescent="0.2">
      <c r="A1689" s="143" t="s">
        <v>1394</v>
      </c>
      <c r="B1689" s="9" t="s">
        <v>3601</v>
      </c>
      <c r="C1689" s="4" t="s">
        <v>3598</v>
      </c>
      <c r="D1689" s="5">
        <v>8052</v>
      </c>
      <c r="E1689" s="104">
        <v>2006</v>
      </c>
      <c r="F1689" s="263" t="str">
        <f t="shared" si="104"/>
        <v xml:space="preserve"> </v>
      </c>
      <c r="G1689" s="12" t="s">
        <v>139</v>
      </c>
      <c r="H1689" s="12" t="s">
        <v>3388</v>
      </c>
      <c r="I1689" s="263" t="str">
        <f t="shared" si="105"/>
        <v xml:space="preserve"> </v>
      </c>
      <c r="J1689" s="38" t="str">
        <f>IF(D1689&gt;=('28 Populations and thresholds'!$I$88),"YES"," ")</f>
        <v>YES</v>
      </c>
      <c r="K1689" s="38" t="str">
        <f>IF(J1689="YES"," ",IF(D1689&gt;=('28 Populations and thresholds'!$I$88)*0.25,"YES"))</f>
        <v xml:space="preserve"> </v>
      </c>
      <c r="L1689" s="38" t="b">
        <f>OR('28 Populations and thresholds'!$J$88="CR",'28 Populations and thresholds'!$J$88="EN",'28 Populations and thresholds'!$J$88="VU")</f>
        <v>0</v>
      </c>
      <c r="M1689" s="75">
        <f>D1689/'28 Populations and thresholds'!$H$88</f>
        <v>8.0520000000000001E-3</v>
      </c>
      <c r="N1689" s="263" t="str">
        <f t="shared" si="106"/>
        <v xml:space="preserve"> </v>
      </c>
      <c r="O1689" s="9"/>
      <c r="P1689" s="263" t="str">
        <f t="shared" si="107"/>
        <v xml:space="preserve"> </v>
      </c>
    </row>
    <row r="1690" spans="1:22" x14ac:dyDescent="0.2">
      <c r="A1690" s="12" t="s">
        <v>1394</v>
      </c>
      <c r="B1690" s="4" t="s">
        <v>3535</v>
      </c>
      <c r="C1690" s="111" t="s">
        <v>3528</v>
      </c>
      <c r="D1690" s="5">
        <v>4643</v>
      </c>
      <c r="E1690" s="104">
        <v>2006</v>
      </c>
      <c r="F1690" s="263" t="str">
        <f t="shared" si="104"/>
        <v xml:space="preserve"> </v>
      </c>
      <c r="G1690" s="12" t="s">
        <v>139</v>
      </c>
      <c r="H1690" s="12" t="s">
        <v>3388</v>
      </c>
      <c r="I1690" s="263" t="str">
        <f t="shared" si="105"/>
        <v xml:space="preserve"> </v>
      </c>
      <c r="J1690" s="38" t="str">
        <f>IF(D1690&gt;=('28 Populations and thresholds'!$I$59),"YES"," ")</f>
        <v>YES</v>
      </c>
      <c r="K1690" s="38" t="str">
        <f>IF(J1690="YES"," ",IF(D1690&gt;=('28 Populations and thresholds'!$I$59)*0.25,"YES"))</f>
        <v xml:space="preserve"> </v>
      </c>
      <c r="L1690" s="38" t="b">
        <f>OR('28 Populations and thresholds'!$J$59="CR",'28 Populations and thresholds'!$J$59="EN",'28 Populations and thresholds'!$J$59="VU")</f>
        <v>0</v>
      </c>
      <c r="M1690" s="75">
        <f>D1690/'28 Populations and thresholds'!$H$59</f>
        <v>4.2209090909090911E-2</v>
      </c>
      <c r="N1690" s="263" t="str">
        <f t="shared" si="106"/>
        <v xml:space="preserve"> </v>
      </c>
      <c r="O1690" s="9"/>
      <c r="P1690" s="263" t="str">
        <f t="shared" si="107"/>
        <v xml:space="preserve"> </v>
      </c>
    </row>
    <row r="1691" spans="1:22" x14ac:dyDescent="0.2">
      <c r="A1691" s="267" t="s">
        <v>1394</v>
      </c>
      <c r="B1691" s="268" t="s">
        <v>1455</v>
      </c>
      <c r="C1691" s="278" t="s">
        <v>3734</v>
      </c>
      <c r="D1691" s="270">
        <v>470</v>
      </c>
      <c r="E1691" s="294" t="s">
        <v>1344</v>
      </c>
      <c r="F1691" s="263" t="str">
        <f t="shared" si="104"/>
        <v xml:space="preserve"> </v>
      </c>
      <c r="G1691" s="267" t="s">
        <v>15</v>
      </c>
      <c r="H1691" s="267" t="s">
        <v>1395</v>
      </c>
      <c r="I1691" s="263" t="str">
        <f t="shared" si="105"/>
        <v xml:space="preserve"> </v>
      </c>
      <c r="J1691" s="272" t="str">
        <f>IF(D1691&gt;=('28 Populations and thresholds'!$I$83),"YES"," ")</f>
        <v>YES</v>
      </c>
      <c r="K1691" s="272" t="str">
        <f>IF(J1691="YES"," ",IF(D1691&gt;=('28 Populations and thresholds'!$I$83)*0.25,"YES"))</f>
        <v xml:space="preserve"> </v>
      </c>
      <c r="L1691" s="272" t="b">
        <f>OR('28 Populations and thresholds'!$J$83="CR",'28 Populations and thresholds'!$J$83="EN",'28 Populations and thresholds'!$J$83="VU")</f>
        <v>0</v>
      </c>
      <c r="M1691" s="273">
        <f>D1691/'28 Populations and thresholds'!$H$83</f>
        <v>1.175E-2</v>
      </c>
      <c r="N1691" s="263" t="str">
        <f t="shared" si="106"/>
        <v xml:space="preserve"> </v>
      </c>
      <c r="O1691" s="269"/>
      <c r="P1691" s="263" t="str">
        <f t="shared" si="107"/>
        <v xml:space="preserve"> </v>
      </c>
    </row>
    <row r="1692" spans="1:22" x14ac:dyDescent="0.2">
      <c r="A1692" s="12" t="s">
        <v>1394</v>
      </c>
      <c r="B1692" s="40" t="s">
        <v>1127</v>
      </c>
      <c r="C1692" s="4" t="s">
        <v>3446</v>
      </c>
      <c r="D1692" s="5">
        <v>141</v>
      </c>
      <c r="E1692" s="104">
        <v>2007</v>
      </c>
      <c r="F1692" s="263" t="str">
        <f t="shared" si="104"/>
        <v xml:space="preserve"> </v>
      </c>
      <c r="G1692" s="13" t="s">
        <v>139</v>
      </c>
      <c r="H1692" s="13" t="s">
        <v>3388</v>
      </c>
      <c r="I1692" s="263" t="str">
        <f t="shared" si="105"/>
        <v xml:space="preserve"> </v>
      </c>
      <c r="J1692" s="38" t="str">
        <f>IF(D1692&gt;=('28 Populations and thresholds'!$I$144),"YES"," ")</f>
        <v>YES</v>
      </c>
      <c r="K1692" s="38" t="str">
        <f>IF(J1692="YES"," ",IF(D1692&gt;=('28 Populations and thresholds'!$I$144)*0.25,"YES"))</f>
        <v xml:space="preserve"> </v>
      </c>
      <c r="L1692" s="38" t="b">
        <f>OR('28 Populations and thresholds'!$J$144="CR",'28 Populations and thresholds'!$J$144="EN",'28 Populations and thresholds'!$J$144="VU")</f>
        <v>0</v>
      </c>
      <c r="M1692" s="75">
        <f>D1692/'28 Populations and thresholds'!$H$144</f>
        <v>1.41E-2</v>
      </c>
      <c r="N1692" s="263" t="str">
        <f t="shared" si="106"/>
        <v xml:space="preserve"> </v>
      </c>
      <c r="O1692" s="9"/>
      <c r="P1692" s="263" t="str">
        <f t="shared" si="107"/>
        <v xml:space="preserve"> </v>
      </c>
    </row>
    <row r="1693" spans="1:22" s="4" customFormat="1" x14ac:dyDescent="0.2">
      <c r="A1693" s="143" t="s">
        <v>1394</v>
      </c>
      <c r="B1693" s="40" t="s">
        <v>1127</v>
      </c>
      <c r="C1693" s="4" t="s">
        <v>3633</v>
      </c>
      <c r="D1693" s="45">
        <v>100000</v>
      </c>
      <c r="E1693" s="47" t="s">
        <v>1401</v>
      </c>
      <c r="F1693" s="263" t="str">
        <f t="shared" si="104"/>
        <v xml:space="preserve"> </v>
      </c>
      <c r="G1693" s="143" t="s">
        <v>15</v>
      </c>
      <c r="H1693" s="143" t="s">
        <v>1400</v>
      </c>
      <c r="I1693" s="263" t="str">
        <f t="shared" si="105"/>
        <v xml:space="preserve"> </v>
      </c>
      <c r="J1693" s="38" t="str">
        <f>IF(D1693&gt;=('28 Populations and thresholds'!$I$99),"YES"," ")</f>
        <v>YES</v>
      </c>
      <c r="K1693" s="38" t="str">
        <f>IF(J1693="YES"," ",IF(D1693&gt;=('28 Populations and thresholds'!$I$99)*0.25,"YES"))</f>
        <v xml:space="preserve"> </v>
      </c>
      <c r="L1693" s="38" t="b">
        <f>OR('28 Populations and thresholds'!$J$99="CR",'28 Populations and thresholds'!$J$99="EN",'28 Populations and thresholds'!$J$99="VU")</f>
        <v>0</v>
      </c>
      <c r="M1693" s="75">
        <f>D1693/'28 Populations and thresholds'!$H$99</f>
        <v>0.33333333333333331</v>
      </c>
      <c r="N1693" s="263" t="str">
        <f t="shared" si="106"/>
        <v xml:space="preserve"> </v>
      </c>
      <c r="O1693" s="12"/>
      <c r="P1693" s="263" t="str">
        <f t="shared" si="107"/>
        <v xml:space="preserve"> </v>
      </c>
      <c r="Q1693" s="9"/>
      <c r="R1693" s="9"/>
      <c r="S1693" s="9"/>
      <c r="T1693" s="9"/>
      <c r="U1693" s="9"/>
      <c r="V1693" s="9"/>
    </row>
    <row r="1694" spans="1:22" x14ac:dyDescent="0.2">
      <c r="A1694" s="143" t="s">
        <v>1394</v>
      </c>
      <c r="B1694" s="40" t="s">
        <v>1127</v>
      </c>
      <c r="C1694" s="4" t="s">
        <v>3765</v>
      </c>
      <c r="D1694" s="41">
        <v>137</v>
      </c>
      <c r="E1694" s="46">
        <v>35688</v>
      </c>
      <c r="F1694" s="263" t="str">
        <f t="shared" si="104"/>
        <v xml:space="preserve"> </v>
      </c>
      <c r="G1694" s="143" t="s">
        <v>21</v>
      </c>
      <c r="H1694" s="143" t="s">
        <v>436</v>
      </c>
      <c r="I1694" s="263" t="str">
        <f t="shared" si="105"/>
        <v xml:space="preserve"> </v>
      </c>
      <c r="J1694" s="38" t="str">
        <f>IF(D1694&gt;=('28 Populations and thresholds'!$I$193),"YES"," ")</f>
        <v xml:space="preserve"> </v>
      </c>
      <c r="K1694" s="38" t="str">
        <f>IF(J1694="YES"," ",IF(D1694&gt;=('28 Populations and thresholds'!$I$193)*0.25,"YES"))</f>
        <v>YES</v>
      </c>
      <c r="L1694" s="38" t="b">
        <f>OR('28 Populations and thresholds'!$J$193="CR",'28 Populations and thresholds'!$J$193="EN",'28 Populations and thresholds'!$J$193="VU")</f>
        <v>0</v>
      </c>
      <c r="M1694" s="75">
        <f>D1694/'28 Populations and thresholds'!$H$193</f>
        <v>3.1136363636363636E-3</v>
      </c>
      <c r="N1694" s="263" t="str">
        <f t="shared" si="106"/>
        <v xml:space="preserve"> </v>
      </c>
      <c r="O1694" s="9"/>
      <c r="P1694" s="263" t="str">
        <f t="shared" si="107"/>
        <v xml:space="preserve"> </v>
      </c>
      <c r="V1694" s="4"/>
    </row>
    <row r="1695" spans="1:22" x14ac:dyDescent="0.2">
      <c r="A1695" s="143" t="s">
        <v>1394</v>
      </c>
      <c r="B1695" s="40" t="s">
        <v>1127</v>
      </c>
      <c r="C1695" s="4" t="s">
        <v>3766</v>
      </c>
      <c r="D1695" s="41">
        <v>553</v>
      </c>
      <c r="E1695" s="46">
        <v>35916</v>
      </c>
      <c r="F1695" s="263" t="str">
        <f t="shared" si="104"/>
        <v xml:space="preserve"> </v>
      </c>
      <c r="G1695" s="143" t="s">
        <v>21</v>
      </c>
      <c r="H1695" s="143" t="s">
        <v>439</v>
      </c>
      <c r="I1695" s="263" t="str">
        <f t="shared" si="105"/>
        <v xml:space="preserve"> </v>
      </c>
      <c r="J1695" s="38" t="str">
        <f>IF(D1695&gt;=('28 Populations and thresholds'!$I$194),"YES"," ")</f>
        <v>YES</v>
      </c>
      <c r="K1695" s="38" t="str">
        <f>IF(J1695="YES"," ",IF(D1695&gt;=('28 Populations and thresholds'!$I$194)*0.25,"YES"))</f>
        <v xml:space="preserve"> </v>
      </c>
      <c r="L1695" s="38" t="b">
        <f>OR('28 Populations and thresholds'!$J$194="CR",'28 Populations and thresholds'!$J$194="EN",'28 Populations and thresholds'!$J$194="VU")</f>
        <v>0</v>
      </c>
      <c r="M1695" s="75">
        <f>D1695/'28 Populations and thresholds'!$H$194</f>
        <v>1.9403508771929825E-2</v>
      </c>
      <c r="N1695" s="263" t="str">
        <f t="shared" si="106"/>
        <v xml:space="preserve"> </v>
      </c>
      <c r="O1695" s="9"/>
      <c r="P1695" s="263" t="str">
        <f t="shared" si="107"/>
        <v xml:space="preserve"> </v>
      </c>
    </row>
    <row r="1696" spans="1:22" x14ac:dyDescent="0.2">
      <c r="A1696" s="143" t="s">
        <v>1394</v>
      </c>
      <c r="B1696" s="40" t="s">
        <v>1127</v>
      </c>
      <c r="C1696" s="4" t="s">
        <v>3474</v>
      </c>
      <c r="D1696" s="41">
        <v>238</v>
      </c>
      <c r="E1696" s="46">
        <v>36495</v>
      </c>
      <c r="F1696" s="263" t="str">
        <f t="shared" si="104"/>
        <v xml:space="preserve"> </v>
      </c>
      <c r="G1696" s="143" t="s">
        <v>21</v>
      </c>
      <c r="H1696" s="143" t="s">
        <v>897</v>
      </c>
      <c r="I1696" s="263" t="str">
        <f t="shared" si="105"/>
        <v xml:space="preserve"> </v>
      </c>
      <c r="J1696" s="38" t="str">
        <f>IF(D1696&gt;=('28 Populations and thresholds'!$I$198),"YES"," ")</f>
        <v>YES</v>
      </c>
      <c r="K1696" s="38" t="str">
        <f>IF(J1696="YES"," ",IF(D1696&gt;=('28 Populations and thresholds'!$I$198)*0.25,"YES"))</f>
        <v xml:space="preserve"> </v>
      </c>
      <c r="L1696" s="38" t="b">
        <f>OR('28 Populations and thresholds'!$J$198="CR",'28 Populations and thresholds'!$J$198="EN",'28 Populations and thresholds'!$J$198="VU")</f>
        <v>0</v>
      </c>
      <c r="M1696" s="75">
        <f>D1696/'28 Populations and thresholds'!$H$198</f>
        <v>1.0818181818181819E-2</v>
      </c>
      <c r="N1696" s="263" t="str">
        <f t="shared" si="106"/>
        <v xml:space="preserve"> </v>
      </c>
      <c r="O1696" s="9"/>
      <c r="P1696" s="263" t="str">
        <f t="shared" si="107"/>
        <v xml:space="preserve"> </v>
      </c>
    </row>
    <row r="1697" spans="1:21" x14ac:dyDescent="0.2">
      <c r="A1697" s="267" t="s">
        <v>1394</v>
      </c>
      <c r="B1697" s="268" t="s">
        <v>1456</v>
      </c>
      <c r="C1697" s="269" t="s">
        <v>3725</v>
      </c>
      <c r="D1697" s="270">
        <v>1500</v>
      </c>
      <c r="E1697" s="294" t="s">
        <v>1320</v>
      </c>
      <c r="F1697" s="263" t="str">
        <f t="shared" si="104"/>
        <v xml:space="preserve"> </v>
      </c>
      <c r="G1697" s="267" t="s">
        <v>15</v>
      </c>
      <c r="H1697" s="267" t="s">
        <v>1397</v>
      </c>
      <c r="I1697" s="263" t="str">
        <f t="shared" si="105"/>
        <v xml:space="preserve"> </v>
      </c>
      <c r="J1697" s="272" t="str">
        <f>IF(D1697&gt;=(('28 Populations and thresholds'!$I$61)+('28 Populations and thresholds'!$I$64)),"YES"," ")</f>
        <v>YES</v>
      </c>
      <c r="K1697" s="272" t="str">
        <f>IF(J1697="YES"," ",IF(D1697&gt;=(('28 Populations and thresholds'!$I$61)+('28 Populations and thresholds'!$I$64))*0.25,"YES"))</f>
        <v xml:space="preserve"> </v>
      </c>
      <c r="L1697" s="272" t="b">
        <f>OR('28 Populations and thresholds'!$J$61="CR",'28 Populations and thresholds'!$J$61="EN",'28 Populations and thresholds'!$J$61="VU")</f>
        <v>0</v>
      </c>
      <c r="M1697" s="273">
        <f>D1697/(('28 Populations and thresholds'!$H$61)+('28 Populations and thresholds'!$H$64))</f>
        <v>8.9285714285714288E-2</v>
      </c>
      <c r="N1697" s="263" t="str">
        <f t="shared" si="106"/>
        <v xml:space="preserve"> </v>
      </c>
      <c r="O1697" s="300"/>
      <c r="P1697" s="263" t="str">
        <f t="shared" si="107"/>
        <v xml:space="preserve"> </v>
      </c>
    </row>
    <row r="1698" spans="1:21" x14ac:dyDescent="0.2">
      <c r="A1698" s="143" t="s">
        <v>1394</v>
      </c>
      <c r="B1698" s="40" t="s">
        <v>1125</v>
      </c>
      <c r="C1698" s="4" t="s">
        <v>3765</v>
      </c>
      <c r="D1698" s="41">
        <v>142</v>
      </c>
      <c r="E1698" s="46">
        <v>35287</v>
      </c>
      <c r="F1698" s="263" t="str">
        <f t="shared" si="104"/>
        <v xml:space="preserve"> </v>
      </c>
      <c r="G1698" s="143" t="s">
        <v>21</v>
      </c>
      <c r="H1698" s="143" t="s">
        <v>256</v>
      </c>
      <c r="I1698" s="263" t="str">
        <f t="shared" si="105"/>
        <v xml:space="preserve"> </v>
      </c>
      <c r="J1698" s="38" t="str">
        <f>IF(D1698&gt;=('28 Populations and thresholds'!$I$193),"YES"," ")</f>
        <v xml:space="preserve"> </v>
      </c>
      <c r="K1698" s="38" t="str">
        <f>IF(J1698="YES"," ",IF(D1698&gt;=('28 Populations and thresholds'!$I$193)*0.25,"YES"))</f>
        <v>YES</v>
      </c>
      <c r="L1698" s="38" t="b">
        <f>OR('28 Populations and thresholds'!$J$193="CR",'28 Populations and thresholds'!$J$193="EN",'28 Populations and thresholds'!$J$193="VU")</f>
        <v>0</v>
      </c>
      <c r="M1698" s="75">
        <f>D1698/'28 Populations and thresholds'!$H$193</f>
        <v>3.2272727272727271E-3</v>
      </c>
      <c r="N1698" s="263" t="str">
        <f t="shared" si="106"/>
        <v xml:space="preserve"> </v>
      </c>
      <c r="O1698" s="9"/>
      <c r="P1698" s="263" t="str">
        <f t="shared" si="107"/>
        <v xml:space="preserve"> </v>
      </c>
    </row>
    <row r="1699" spans="1:21" x14ac:dyDescent="0.2">
      <c r="A1699" s="267" t="s">
        <v>1394</v>
      </c>
      <c r="B1699" s="268" t="s">
        <v>1153</v>
      </c>
      <c r="C1699" s="269" t="s">
        <v>3766</v>
      </c>
      <c r="D1699" s="270">
        <v>98</v>
      </c>
      <c r="E1699" s="271">
        <v>34090</v>
      </c>
      <c r="F1699" s="263" t="str">
        <f t="shared" si="104"/>
        <v xml:space="preserve"> </v>
      </c>
      <c r="G1699" s="267" t="s">
        <v>21</v>
      </c>
      <c r="H1699" s="267" t="s">
        <v>256</v>
      </c>
      <c r="I1699" s="263" t="str">
        <f t="shared" si="105"/>
        <v xml:space="preserve"> </v>
      </c>
      <c r="J1699" s="272" t="str">
        <f>IF(D1699&gt;=('28 Populations and thresholds'!$I$194),"YES"," ")</f>
        <v xml:space="preserve"> </v>
      </c>
      <c r="K1699" s="272" t="str">
        <f>IF(J1699="YES"," ",IF(D1699&gt;=('28 Populations and thresholds'!$I$194)*0.25,"YES"))</f>
        <v>YES</v>
      </c>
      <c r="L1699" s="272" t="b">
        <f>OR('28 Populations and thresholds'!$J$194="CR",'28 Populations and thresholds'!$J$194="EN",'28 Populations and thresholds'!$J$194="VU")</f>
        <v>0</v>
      </c>
      <c r="M1699" s="273">
        <f>D1699/'28 Populations and thresholds'!$H$194</f>
        <v>3.4385964912280703E-3</v>
      </c>
      <c r="N1699" s="263" t="str">
        <f t="shared" si="106"/>
        <v xml:space="preserve"> </v>
      </c>
      <c r="O1699" s="269"/>
      <c r="P1699" s="263" t="str">
        <f t="shared" si="107"/>
        <v xml:space="preserve"> </v>
      </c>
    </row>
    <row r="1700" spans="1:21" x14ac:dyDescent="0.2">
      <c r="A1700" s="143" t="s">
        <v>1394</v>
      </c>
      <c r="B1700" s="40" t="s">
        <v>1459</v>
      </c>
      <c r="C1700" s="115" t="s">
        <v>3734</v>
      </c>
      <c r="D1700" s="41">
        <v>2467</v>
      </c>
      <c r="E1700" s="47" t="s">
        <v>1344</v>
      </c>
      <c r="F1700" s="263" t="str">
        <f t="shared" si="104"/>
        <v xml:space="preserve"> </v>
      </c>
      <c r="G1700" s="143" t="s">
        <v>15</v>
      </c>
      <c r="H1700" s="143" t="s">
        <v>1395</v>
      </c>
      <c r="I1700" s="263" t="str">
        <f t="shared" si="105"/>
        <v xml:space="preserve"> </v>
      </c>
      <c r="J1700" s="38" t="str">
        <f>IF(D1700&gt;=('28 Populations and thresholds'!$I$83),"YES"," ")</f>
        <v>YES</v>
      </c>
      <c r="K1700" s="38" t="str">
        <f>IF(J1700="YES"," ",IF(D1700&gt;=('28 Populations and thresholds'!$I$83)*0.25,"YES"))</f>
        <v xml:space="preserve"> </v>
      </c>
      <c r="L1700" s="38" t="b">
        <f>OR('28 Populations and thresholds'!$J$83="CR",'28 Populations and thresholds'!$J$83="EN",'28 Populations and thresholds'!$J$83="VU")</f>
        <v>0</v>
      </c>
      <c r="M1700" s="75">
        <f>D1700/'28 Populations and thresholds'!$H$83</f>
        <v>6.1675000000000001E-2</v>
      </c>
      <c r="N1700" s="263" t="str">
        <f t="shared" si="106"/>
        <v xml:space="preserve"> </v>
      </c>
      <c r="O1700" s="9"/>
      <c r="P1700" s="263" t="str">
        <f t="shared" si="107"/>
        <v xml:space="preserve"> </v>
      </c>
    </row>
    <row r="1701" spans="1:21" x14ac:dyDescent="0.2">
      <c r="A1701" s="267" t="s">
        <v>1394</v>
      </c>
      <c r="B1701" s="268" t="s">
        <v>1257</v>
      </c>
      <c r="C1701" s="269" t="s">
        <v>3745</v>
      </c>
      <c r="D1701" s="270">
        <v>311</v>
      </c>
      <c r="E1701" s="271">
        <v>35916</v>
      </c>
      <c r="F1701" s="263" t="str">
        <f t="shared" si="104"/>
        <v xml:space="preserve"> </v>
      </c>
      <c r="G1701" s="267" t="s">
        <v>21</v>
      </c>
      <c r="H1701" s="267" t="s">
        <v>439</v>
      </c>
      <c r="I1701" s="263" t="str">
        <f t="shared" si="105"/>
        <v xml:space="preserve"> </v>
      </c>
      <c r="J1701" s="272" t="str">
        <f>IF(D1701&gt;=('28 Populations and thresholds'!$I$152),"YES"," ")</f>
        <v xml:space="preserve"> </v>
      </c>
      <c r="K1701" s="272" t="str">
        <f>IF(J1701="YES"," ",IF(D1701&gt;=('28 Populations and thresholds'!$I$152)*0.25,"YES"))</f>
        <v>YES</v>
      </c>
      <c r="L1701" s="272" t="b">
        <f>OR('28 Populations and thresholds'!$J$152="CR",'28 Populations and thresholds'!$J$152="EN",'28 Populations and thresholds'!$J$152="VU")</f>
        <v>0</v>
      </c>
      <c r="M1701" s="273">
        <f>D1701/'28 Populations and thresholds'!$H$152</f>
        <v>3.1099999999999999E-3</v>
      </c>
      <c r="N1701" s="263" t="str">
        <f t="shared" si="106"/>
        <v xml:space="preserve"> </v>
      </c>
      <c r="O1701" s="269"/>
      <c r="P1701" s="263" t="str">
        <f t="shared" si="107"/>
        <v xml:space="preserve"> </v>
      </c>
      <c r="Q1701" s="4"/>
      <c r="R1701" s="4"/>
      <c r="S1701" s="4"/>
      <c r="T1701" s="4"/>
      <c r="U1701" s="4"/>
    </row>
    <row r="1702" spans="1:21" x14ac:dyDescent="0.2">
      <c r="A1702" s="12" t="s">
        <v>1394</v>
      </c>
      <c r="B1702" s="9" t="s">
        <v>1609</v>
      </c>
      <c r="C1702" s="4" t="s">
        <v>1607</v>
      </c>
      <c r="D1702" s="5">
        <v>774</v>
      </c>
      <c r="E1702" s="1" t="s">
        <v>247</v>
      </c>
      <c r="F1702" s="263" t="str">
        <f t="shared" si="104"/>
        <v xml:space="preserve"> </v>
      </c>
      <c r="G1702" s="13" t="s">
        <v>139</v>
      </c>
      <c r="I1702" s="263" t="str">
        <f t="shared" si="105"/>
        <v xml:space="preserve"> </v>
      </c>
      <c r="J1702" s="38" t="str">
        <f>IF(D1702&gt;=('28 Populations and thresholds'!$I$6),"YES"," ")</f>
        <v>YES</v>
      </c>
      <c r="K1702" s="38" t="str">
        <f>IF(J1702="YES"," ",IF(D1702&gt;=('28 Populations and thresholds'!$I$6)*0.25,"YES"))</f>
        <v xml:space="preserve"> </v>
      </c>
      <c r="L1702" s="38" t="b">
        <f>OR('28 Populations and thresholds'!$J$6="CR",'28 Populations and thresholds'!$J$6="EN",'28 Populations and thresholds'!$J$6="VU")</f>
        <v>0</v>
      </c>
      <c r="M1702" s="75">
        <f>D1702/'28 Populations and thresholds'!$H$6</f>
        <v>1.5480000000000001E-2</v>
      </c>
      <c r="N1702" s="263" t="str">
        <f t="shared" si="106"/>
        <v xml:space="preserve"> </v>
      </c>
      <c r="P1702" s="263" t="str">
        <f t="shared" si="107"/>
        <v xml:space="preserve"> </v>
      </c>
    </row>
    <row r="1703" spans="1:21" x14ac:dyDescent="0.2">
      <c r="A1703" s="143" t="s">
        <v>1394</v>
      </c>
      <c r="B1703" s="9" t="s">
        <v>1609</v>
      </c>
      <c r="C1703" s="4" t="s">
        <v>3633</v>
      </c>
      <c r="D1703" s="45">
        <v>17461</v>
      </c>
      <c r="E1703" s="47" t="s">
        <v>1344</v>
      </c>
      <c r="F1703" s="263" t="str">
        <f t="shared" si="104"/>
        <v xml:space="preserve"> </v>
      </c>
      <c r="G1703" s="143" t="s">
        <v>15</v>
      </c>
      <c r="H1703" s="143" t="s">
        <v>1432</v>
      </c>
      <c r="I1703" s="263" t="str">
        <f t="shared" si="105"/>
        <v xml:space="preserve"> </v>
      </c>
      <c r="J1703" s="38" t="str">
        <f>IF(D1703&gt;=('28 Populations and thresholds'!$I$99),"YES"," ")</f>
        <v>YES</v>
      </c>
      <c r="K1703" s="38" t="str">
        <f>IF(J1703="YES"," ",IF(D1703&gt;=('28 Populations and thresholds'!$I$99)*0.25,"YES"))</f>
        <v xml:space="preserve"> </v>
      </c>
      <c r="L1703" s="38" t="b">
        <f>OR('28 Populations and thresholds'!$J$99="CR",'28 Populations and thresholds'!$J$99="EN",'28 Populations and thresholds'!$J$99="VU")</f>
        <v>0</v>
      </c>
      <c r="M1703" s="75">
        <f>D1703/'28 Populations and thresholds'!$H$99</f>
        <v>5.8203333333333336E-2</v>
      </c>
      <c r="N1703" s="263" t="str">
        <f t="shared" si="106"/>
        <v xml:space="preserve"> </v>
      </c>
      <c r="O1703" s="9"/>
      <c r="P1703" s="263" t="str">
        <f t="shared" si="107"/>
        <v xml:space="preserve"> </v>
      </c>
    </row>
    <row r="1704" spans="1:21" x14ac:dyDescent="0.2">
      <c r="A1704" s="12" t="s">
        <v>1394</v>
      </c>
      <c r="B1704" s="4" t="s">
        <v>1609</v>
      </c>
      <c r="C1704" s="4" t="s">
        <v>3656</v>
      </c>
      <c r="D1704" s="105">
        <v>3672</v>
      </c>
      <c r="E1704" s="106">
        <v>2007</v>
      </c>
      <c r="F1704" s="263" t="str">
        <f t="shared" si="104"/>
        <v xml:space="preserve"> </v>
      </c>
      <c r="G1704" s="12" t="s">
        <v>139</v>
      </c>
      <c r="H1704" s="12" t="s">
        <v>3388</v>
      </c>
      <c r="I1704" s="263" t="str">
        <f t="shared" si="105"/>
        <v xml:space="preserve"> </v>
      </c>
      <c r="J1704" s="38" t="str">
        <f>IF(D1704&gt;=('28 Populations and thresholds'!$I$67),"YES"," ")</f>
        <v>YES</v>
      </c>
      <c r="K1704" s="38" t="str">
        <f>IF(J1704="YES"," ",IF(D1704&gt;=('28 Populations and thresholds'!$I$67)*0.25,"YES"))</f>
        <v xml:space="preserve"> </v>
      </c>
      <c r="L1704" s="38" t="b">
        <f>OR('28 Populations and thresholds'!$J$67="CR",'28 Populations and thresholds'!$J$67="EN",'28 Populations and thresholds'!$J$67="VU")</f>
        <v>0</v>
      </c>
      <c r="M1704" s="75">
        <f>D1704/'28 Populations and thresholds'!$H$67</f>
        <v>1.7485714285714285E-2</v>
      </c>
      <c r="N1704" s="263" t="str">
        <f t="shared" si="106"/>
        <v xml:space="preserve"> </v>
      </c>
      <c r="O1704" s="9"/>
      <c r="P1704" s="263" t="str">
        <f t="shared" si="107"/>
        <v xml:space="preserve"> </v>
      </c>
    </row>
    <row r="1705" spans="1:21" x14ac:dyDescent="0.2">
      <c r="A1705" s="143" t="s">
        <v>1394</v>
      </c>
      <c r="B1705" s="9" t="s">
        <v>1609</v>
      </c>
      <c r="C1705" s="111" t="s">
        <v>3626</v>
      </c>
      <c r="D1705" s="41">
        <v>21062</v>
      </c>
      <c r="E1705" s="47" t="s">
        <v>1344</v>
      </c>
      <c r="F1705" s="263" t="str">
        <f t="shared" si="104"/>
        <v xml:space="preserve"> </v>
      </c>
      <c r="G1705" s="143" t="s">
        <v>15</v>
      </c>
      <c r="H1705" s="143" t="s">
        <v>1432</v>
      </c>
      <c r="I1705" s="263" t="str">
        <f t="shared" si="105"/>
        <v xml:space="preserve"> </v>
      </c>
      <c r="J1705" s="38" t="str">
        <f>IF(D1705&gt;=('28 Populations and thresholds'!$I$98),"YES"," ")</f>
        <v>YES</v>
      </c>
      <c r="K1705" s="38" t="str">
        <f>IF(J1705="YES"," ",IF(D1705&gt;=('28 Populations and thresholds'!$I$98)*0.25,"YES"))</f>
        <v xml:space="preserve"> </v>
      </c>
      <c r="L1705" s="38" t="b">
        <f>OR('28 Populations and thresholds'!$J$98="CR",'28 Populations and thresholds'!$J$98="EN",'28 Populations and thresholds'!$J$98="VU")</f>
        <v>0</v>
      </c>
      <c r="M1705" s="75">
        <f>D1705/'28 Populations and thresholds'!$H$98</f>
        <v>7.0206666666666667E-2</v>
      </c>
      <c r="N1705" s="263" t="str">
        <f t="shared" si="106"/>
        <v xml:space="preserve"> </v>
      </c>
      <c r="P1705" s="263" t="str">
        <f t="shared" si="107"/>
        <v xml:space="preserve"> </v>
      </c>
    </row>
    <row r="1706" spans="1:21" x14ac:dyDescent="0.2">
      <c r="A1706" s="267" t="s">
        <v>1394</v>
      </c>
      <c r="B1706" s="269" t="s">
        <v>3478</v>
      </c>
      <c r="C1706" s="269" t="s">
        <v>3474</v>
      </c>
      <c r="D1706" s="279">
        <v>285</v>
      </c>
      <c r="E1706" s="274">
        <v>2007</v>
      </c>
      <c r="F1706" s="263" t="str">
        <f t="shared" si="104"/>
        <v xml:space="preserve"> </v>
      </c>
      <c r="G1706" s="275" t="s">
        <v>139</v>
      </c>
      <c r="H1706" s="275" t="s">
        <v>3388</v>
      </c>
      <c r="I1706" s="263" t="str">
        <f t="shared" si="105"/>
        <v xml:space="preserve"> </v>
      </c>
      <c r="J1706" s="272" t="str">
        <f>IF(D1706&gt;=('28 Populations and thresholds'!$I$198),"YES"," ")</f>
        <v>YES</v>
      </c>
      <c r="K1706" s="272" t="str">
        <f>IF(J1706="YES"," ",IF(D1706&gt;=('28 Populations and thresholds'!$I$198)*0.25,"YES"))</f>
        <v xml:space="preserve"> </v>
      </c>
      <c r="L1706" s="272" t="b">
        <f>OR('28 Populations and thresholds'!$J$198="CR",'28 Populations and thresholds'!$J$198="EN",'28 Populations and thresholds'!$J$198="VU")</f>
        <v>0</v>
      </c>
      <c r="M1706" s="273">
        <f>D1706/'28 Populations and thresholds'!$H$198</f>
        <v>1.2954545454545455E-2</v>
      </c>
      <c r="N1706" s="263" t="str">
        <f t="shared" si="106"/>
        <v xml:space="preserve"> </v>
      </c>
      <c r="O1706" s="269"/>
      <c r="P1706" s="263" t="str">
        <f t="shared" si="107"/>
        <v xml:space="preserve"> </v>
      </c>
    </row>
    <row r="1707" spans="1:21" x14ac:dyDescent="0.2">
      <c r="A1707" s="143" t="s">
        <v>1394</v>
      </c>
      <c r="B1707" s="40" t="s">
        <v>1460</v>
      </c>
      <c r="C1707" s="4" t="s">
        <v>3522</v>
      </c>
      <c r="D1707" s="41">
        <v>767</v>
      </c>
      <c r="E1707" s="47" t="s">
        <v>1344</v>
      </c>
      <c r="F1707" s="263" t="str">
        <f t="shared" si="104"/>
        <v xml:space="preserve"> </v>
      </c>
      <c r="G1707" s="143" t="s">
        <v>15</v>
      </c>
      <c r="H1707" s="143" t="s">
        <v>1395</v>
      </c>
      <c r="I1707" s="263" t="str">
        <f t="shared" si="105"/>
        <v xml:space="preserve"> </v>
      </c>
      <c r="J1707" s="38" t="str">
        <f>IF(D1707&gt;=('28 Populations and thresholds'!$I$58),"YES"," ")</f>
        <v>YES</v>
      </c>
      <c r="K1707" s="38" t="str">
        <f>IF(J1707="YES"," ",IF(D1707&gt;=('28 Populations and thresholds'!$I$58)*0.25,"YES"))</f>
        <v xml:space="preserve"> </v>
      </c>
      <c r="L1707" s="38" t="b">
        <f>OR('28 Populations and thresholds'!$J$58="CR",'28 Populations and thresholds'!$J$58="EN",'28 Populations and thresholds'!$J$58="VU")</f>
        <v>0</v>
      </c>
      <c r="M1707" s="75">
        <f>D1707/'28 Populations and thresholds'!$H$58</f>
        <v>1.2783333333333334E-2</v>
      </c>
      <c r="N1707" s="263" t="str">
        <f t="shared" si="106"/>
        <v xml:space="preserve"> </v>
      </c>
      <c r="P1707" s="263" t="str">
        <f t="shared" si="107"/>
        <v xml:space="preserve"> </v>
      </c>
    </row>
    <row r="1708" spans="1:21" x14ac:dyDescent="0.2">
      <c r="A1708" s="275" t="s">
        <v>1394</v>
      </c>
      <c r="B1708" s="269" t="s">
        <v>4124</v>
      </c>
      <c r="C1708" s="269" t="s">
        <v>1732</v>
      </c>
      <c r="D1708" s="279">
        <v>112</v>
      </c>
      <c r="E1708" s="281">
        <v>35065</v>
      </c>
      <c r="F1708" s="263" t="str">
        <f t="shared" si="104"/>
        <v xml:space="preserve"> </v>
      </c>
      <c r="G1708" s="275" t="s">
        <v>4019</v>
      </c>
      <c r="H1708" s="275"/>
      <c r="I1708" s="263" t="str">
        <f t="shared" si="105"/>
        <v xml:space="preserve"> </v>
      </c>
      <c r="J1708" s="272" t="str">
        <f>IF(D1708&gt;=('28 Populations and thresholds'!$I$221),"YES"," ")</f>
        <v>YES</v>
      </c>
      <c r="K1708" s="272" t="str">
        <f>IF(J1708="YES"," ",IF(D1708&gt;=('28 Populations and thresholds'!$I$221)*0.25,"YES"))</f>
        <v xml:space="preserve"> </v>
      </c>
      <c r="L1708" s="272" t="b">
        <f>OR('28 Populations and thresholds'!$J$221="CR",'28 Populations and thresholds'!$J$221="EN",'28 Populations and thresholds'!$J$221="VU")</f>
        <v>1</v>
      </c>
      <c r="M1708" s="273">
        <f>D1708/'28 Populations and thresholds'!$H$221</f>
        <v>1.1666666666666667E-2</v>
      </c>
      <c r="N1708" s="263" t="str">
        <f t="shared" si="106"/>
        <v xml:space="preserve"> </v>
      </c>
      <c r="O1708" s="275"/>
      <c r="P1708" s="263" t="str">
        <f t="shared" si="107"/>
        <v xml:space="preserve"> </v>
      </c>
    </row>
    <row r="1709" spans="1:21" x14ac:dyDescent="0.2">
      <c r="A1709" s="143" t="s">
        <v>1394</v>
      </c>
      <c r="B1709" s="40" t="s">
        <v>1031</v>
      </c>
      <c r="C1709" s="4" t="s">
        <v>3633</v>
      </c>
      <c r="D1709" s="45">
        <v>55000</v>
      </c>
      <c r="E1709" s="47" t="s">
        <v>1320</v>
      </c>
      <c r="F1709" s="263" t="str">
        <f t="shared" si="104"/>
        <v xml:space="preserve"> </v>
      </c>
      <c r="G1709" s="143" t="s">
        <v>15</v>
      </c>
      <c r="H1709" s="143" t="s">
        <v>718</v>
      </c>
      <c r="I1709" s="263" t="str">
        <f t="shared" si="105"/>
        <v xml:space="preserve"> </v>
      </c>
      <c r="J1709" s="38" t="str">
        <f>IF(D1709&gt;=('28 Populations and thresholds'!$I$99),"YES"," ")</f>
        <v>YES</v>
      </c>
      <c r="K1709" s="38" t="str">
        <f>IF(J1709="YES"," ",IF(D1709&gt;=('28 Populations and thresholds'!$I$99)*0.25,"YES"))</f>
        <v xml:space="preserve"> </v>
      </c>
      <c r="L1709" s="38" t="b">
        <f>OR('28 Populations and thresholds'!$J$99="CR",'28 Populations and thresholds'!$J$99="EN",'28 Populations and thresholds'!$J$99="VU")</f>
        <v>0</v>
      </c>
      <c r="M1709" s="75">
        <f>D1709/'28 Populations and thresholds'!$H$99</f>
        <v>0.18333333333333332</v>
      </c>
      <c r="N1709" s="263" t="str">
        <f t="shared" si="106"/>
        <v xml:space="preserve"> </v>
      </c>
      <c r="P1709" s="263" t="str">
        <f t="shared" si="107"/>
        <v xml:space="preserve"> </v>
      </c>
    </row>
    <row r="1710" spans="1:21" x14ac:dyDescent="0.2">
      <c r="A1710" s="143" t="s">
        <v>1394</v>
      </c>
      <c r="B1710" s="40" t="s">
        <v>1031</v>
      </c>
      <c r="C1710" s="4" t="s">
        <v>3449</v>
      </c>
      <c r="D1710" s="41">
        <v>355</v>
      </c>
      <c r="E1710" s="46">
        <v>35551</v>
      </c>
      <c r="F1710" s="263" t="str">
        <f t="shared" si="104"/>
        <v xml:space="preserve"> </v>
      </c>
      <c r="G1710" s="143" t="s">
        <v>21</v>
      </c>
      <c r="H1710" s="143" t="s">
        <v>430</v>
      </c>
      <c r="I1710" s="263" t="str">
        <f t="shared" si="105"/>
        <v xml:space="preserve"> </v>
      </c>
      <c r="J1710" s="38" t="str">
        <f>IF(D1710&gt;=('28 Populations and thresholds'!$I$151),"YES"," ")</f>
        <v>YES</v>
      </c>
      <c r="K1710" s="38" t="str">
        <f>IF(J1710="YES"," ",IF(D1710&gt;=('28 Populations and thresholds'!$I$151)*0.25,"YES"))</f>
        <v xml:space="preserve"> </v>
      </c>
      <c r="L1710" s="38" t="b">
        <f>OR('28 Populations and thresholds'!$J$151="CR",'28 Populations and thresholds'!$J$151="EN",'28 Populations and thresholds'!$J$151="VU")</f>
        <v>0</v>
      </c>
      <c r="M1710" s="75">
        <f>D1710/'28 Populations and thresholds'!$H$151</f>
        <v>3.5500000000000002E-3</v>
      </c>
      <c r="N1710" s="263" t="str">
        <f t="shared" si="106"/>
        <v xml:space="preserve"> </v>
      </c>
      <c r="O1710" s="9"/>
      <c r="P1710" s="263" t="str">
        <f t="shared" si="107"/>
        <v xml:space="preserve"> </v>
      </c>
    </row>
    <row r="1711" spans="1:21" x14ac:dyDescent="0.2">
      <c r="A1711" s="143" t="s">
        <v>1394</v>
      </c>
      <c r="B1711" s="40" t="s">
        <v>1031</v>
      </c>
      <c r="C1711" s="4" t="s">
        <v>3765</v>
      </c>
      <c r="D1711" s="41">
        <v>403</v>
      </c>
      <c r="E1711" s="46">
        <v>37012</v>
      </c>
      <c r="F1711" s="263" t="str">
        <f t="shared" si="104"/>
        <v xml:space="preserve"> </v>
      </c>
      <c r="G1711" s="143" t="s">
        <v>21</v>
      </c>
      <c r="H1711" s="143" t="s">
        <v>890</v>
      </c>
      <c r="I1711" s="263" t="str">
        <f t="shared" si="105"/>
        <v xml:space="preserve"> </v>
      </c>
      <c r="J1711" s="38" t="str">
        <f>IF(D1711&gt;=('28 Populations and thresholds'!$I$193),"YES"," ")</f>
        <v xml:space="preserve"> </v>
      </c>
      <c r="K1711" s="38" t="str">
        <f>IF(J1711="YES"," ",IF(D1711&gt;=('28 Populations and thresholds'!$I$193)*0.25,"YES"))</f>
        <v>YES</v>
      </c>
      <c r="L1711" s="38" t="b">
        <f>OR('28 Populations and thresholds'!$J$193="CR",'28 Populations and thresholds'!$J$193="EN",'28 Populations and thresholds'!$J$193="VU")</f>
        <v>0</v>
      </c>
      <c r="M1711" s="75">
        <f>D1711/'28 Populations and thresholds'!$H$193</f>
        <v>9.1590909090909084E-3</v>
      </c>
      <c r="N1711" s="263" t="str">
        <f t="shared" si="106"/>
        <v xml:space="preserve"> </v>
      </c>
      <c r="O1711" s="9"/>
      <c r="P1711" s="263" t="str">
        <f t="shared" si="107"/>
        <v xml:space="preserve"> </v>
      </c>
    </row>
    <row r="1712" spans="1:21" x14ac:dyDescent="0.2">
      <c r="A1712" s="143" t="s">
        <v>1394</v>
      </c>
      <c r="B1712" s="40" t="s">
        <v>1031</v>
      </c>
      <c r="C1712" s="4" t="s">
        <v>3748</v>
      </c>
      <c r="D1712" s="41">
        <v>105</v>
      </c>
      <c r="E1712" s="46">
        <v>35551</v>
      </c>
      <c r="F1712" s="263" t="str">
        <f t="shared" si="104"/>
        <v xml:space="preserve"> </v>
      </c>
      <c r="G1712" s="143" t="s">
        <v>21</v>
      </c>
      <c r="H1712" s="143" t="s">
        <v>430</v>
      </c>
      <c r="I1712" s="263" t="str">
        <f t="shared" si="105"/>
        <v xml:space="preserve"> </v>
      </c>
      <c r="J1712" s="38" t="str">
        <f>IF(D1712&gt;=('28 Populations and thresholds'!$I$156),"YES"," ")</f>
        <v xml:space="preserve"> </v>
      </c>
      <c r="K1712" s="38" t="str">
        <f>IF(J1712="YES"," ",IF(D1712&gt;=('28 Populations and thresholds'!$I$156)*0.25,"YES"))</f>
        <v>YES</v>
      </c>
      <c r="L1712" s="38" t="b">
        <f>OR('28 Populations and thresholds'!$J$156="CR",'28 Populations and thresholds'!$J$156="EN",'28 Populations and thresholds'!$J$156="VU")</f>
        <v>0</v>
      </c>
      <c r="M1712" s="75">
        <f>D1712/'28 Populations and thresholds'!$H$156</f>
        <v>4.1999999999999997E-3</v>
      </c>
      <c r="N1712" s="263" t="str">
        <f t="shared" si="106"/>
        <v xml:space="preserve"> </v>
      </c>
      <c r="O1712" s="9"/>
      <c r="P1712" s="263" t="str">
        <f t="shared" si="107"/>
        <v xml:space="preserve"> </v>
      </c>
    </row>
    <row r="1713" spans="1:21" x14ac:dyDescent="0.2">
      <c r="A1713" s="143" t="s">
        <v>1394</v>
      </c>
      <c r="B1713" s="40" t="s">
        <v>1031</v>
      </c>
      <c r="C1713" s="4" t="s">
        <v>3770</v>
      </c>
      <c r="D1713" s="41">
        <v>1659</v>
      </c>
      <c r="E1713" s="46">
        <v>35204</v>
      </c>
      <c r="F1713" s="263" t="str">
        <f t="shared" si="104"/>
        <v xml:space="preserve"> </v>
      </c>
      <c r="G1713" s="143" t="s">
        <v>21</v>
      </c>
      <c r="H1713" s="143" t="s">
        <v>256</v>
      </c>
      <c r="I1713" s="263" t="str">
        <f t="shared" si="105"/>
        <v xml:space="preserve"> </v>
      </c>
      <c r="J1713" s="38" t="str">
        <f>IF(D1713&gt;=('28 Populations and thresholds'!$I$199),"YES"," ")</f>
        <v xml:space="preserve"> </v>
      </c>
      <c r="K1713" s="38" t="str">
        <f>IF(J1713="YES"," ",IF(D1713&gt;=('28 Populations and thresholds'!$I$199)*0.25,"YES"))</f>
        <v>YES</v>
      </c>
      <c r="L1713" s="38" t="b">
        <f>OR('28 Populations and thresholds'!$J$199="CR",'28 Populations and thresholds'!$J$199="EN",'28 Populations and thresholds'!$J$199="VU")</f>
        <v>0</v>
      </c>
      <c r="M1713" s="75">
        <f>D1713/'28 Populations and thresholds'!$H$199</f>
        <v>5.2666666666666669E-3</v>
      </c>
      <c r="N1713" s="263" t="str">
        <f t="shared" si="106"/>
        <v xml:space="preserve"> </v>
      </c>
      <c r="O1713" s="9"/>
      <c r="P1713" s="263" t="str">
        <f t="shared" si="107"/>
        <v xml:space="preserve"> </v>
      </c>
    </row>
    <row r="1714" spans="1:21" x14ac:dyDescent="0.2">
      <c r="A1714" s="143" t="s">
        <v>1394</v>
      </c>
      <c r="B1714" s="40" t="s">
        <v>1031</v>
      </c>
      <c r="C1714" s="4" t="s">
        <v>3766</v>
      </c>
      <c r="D1714" s="41">
        <v>239</v>
      </c>
      <c r="E1714" s="46">
        <v>36647</v>
      </c>
      <c r="F1714" s="263" t="str">
        <f t="shared" si="104"/>
        <v xml:space="preserve"> </v>
      </c>
      <c r="G1714" s="143" t="s">
        <v>21</v>
      </c>
      <c r="H1714" s="143" t="s">
        <v>897</v>
      </c>
      <c r="I1714" s="263" t="str">
        <f t="shared" si="105"/>
        <v xml:space="preserve"> </v>
      </c>
      <c r="J1714" s="38" t="str">
        <f>IF(D1714&gt;=('28 Populations and thresholds'!$I$194),"YES"," ")</f>
        <v xml:space="preserve"> </v>
      </c>
      <c r="K1714" s="38" t="str">
        <f>IF(J1714="YES"," ",IF(D1714&gt;=('28 Populations and thresholds'!$I$194)*0.25,"YES"))</f>
        <v>YES</v>
      </c>
      <c r="L1714" s="38" t="b">
        <f>OR('28 Populations and thresholds'!$J$194="CR",'28 Populations and thresholds'!$J$194="EN",'28 Populations and thresholds'!$J$194="VU")</f>
        <v>0</v>
      </c>
      <c r="M1714" s="75">
        <f>D1714/'28 Populations and thresholds'!$H$194</f>
        <v>8.3859649122807016E-3</v>
      </c>
      <c r="N1714" s="263" t="str">
        <f t="shared" si="106"/>
        <v xml:space="preserve"> </v>
      </c>
      <c r="O1714" s="9"/>
      <c r="P1714" s="263" t="str">
        <f t="shared" si="107"/>
        <v xml:space="preserve"> </v>
      </c>
    </row>
    <row r="1715" spans="1:21" x14ac:dyDescent="0.2">
      <c r="A1715" s="143" t="s">
        <v>1394</v>
      </c>
      <c r="B1715" s="40" t="s">
        <v>1031</v>
      </c>
      <c r="C1715" s="111" t="s">
        <v>3758</v>
      </c>
      <c r="D1715" s="41">
        <v>415</v>
      </c>
      <c r="E1715" s="46">
        <v>37012</v>
      </c>
      <c r="F1715" s="263" t="str">
        <f t="shared" si="104"/>
        <v xml:space="preserve"> </v>
      </c>
      <c r="G1715" s="143" t="s">
        <v>21</v>
      </c>
      <c r="H1715" s="143" t="s">
        <v>890</v>
      </c>
      <c r="I1715" s="263" t="str">
        <f t="shared" si="105"/>
        <v xml:space="preserve"> </v>
      </c>
      <c r="J1715" s="38" t="str">
        <f>IF(D1715&gt;=('28 Populations and thresholds'!$I$179),"YES"," ")</f>
        <v xml:space="preserve"> </v>
      </c>
      <c r="K1715" s="38" t="str">
        <f>IF(J1715="YES"," ",IF(D1715&gt;=('28 Populations and thresholds'!$I$179)*0.25,"YES"))</f>
        <v>YES</v>
      </c>
      <c r="L1715" s="38" t="b">
        <f>OR('28 Populations and thresholds'!$J$179="CR",'28 Populations and thresholds'!$J$179="EN",'28 Populations and thresholds'!$J$179="VU")</f>
        <v>0</v>
      </c>
      <c r="M1715" s="75">
        <f>D1715/'28 Populations and thresholds'!$H$179</f>
        <v>7.5454545454545453E-3</v>
      </c>
      <c r="N1715" s="263" t="str">
        <f t="shared" si="106"/>
        <v xml:space="preserve"> </v>
      </c>
      <c r="O1715" s="9"/>
      <c r="P1715" s="263" t="str">
        <f t="shared" si="107"/>
        <v xml:space="preserve"> </v>
      </c>
    </row>
    <row r="1716" spans="1:21" x14ac:dyDescent="0.2">
      <c r="A1716" s="336" t="s">
        <v>1394</v>
      </c>
      <c r="B1716" s="356" t="s">
        <v>1120</v>
      </c>
      <c r="C1716" s="337" t="s">
        <v>3765</v>
      </c>
      <c r="D1716" s="357">
        <v>224</v>
      </c>
      <c r="E1716" s="358">
        <v>36053</v>
      </c>
      <c r="F1716" s="263" t="str">
        <f t="shared" si="104"/>
        <v xml:space="preserve"> </v>
      </c>
      <c r="G1716" s="336" t="s">
        <v>21</v>
      </c>
      <c r="H1716" s="336" t="s">
        <v>433</v>
      </c>
      <c r="I1716" s="263" t="str">
        <f t="shared" si="105"/>
        <v xml:space="preserve"> </v>
      </c>
      <c r="J1716" s="321" t="str">
        <f>IF(D1716&gt;=('28 Populations and thresholds'!$I$193),"YES"," ")</f>
        <v xml:space="preserve"> </v>
      </c>
      <c r="K1716" s="321" t="str">
        <f>IF(J1716="YES"," ",IF(D1716&gt;=('28 Populations and thresholds'!$I$193)*0.25,"YES"))</f>
        <v>YES</v>
      </c>
      <c r="L1716" s="321" t="b">
        <f>OR('28 Populations and thresholds'!$J$193="CR",'28 Populations and thresholds'!$J$193="EN",'28 Populations and thresholds'!$J$193="VU")</f>
        <v>0</v>
      </c>
      <c r="M1716" s="322">
        <f>D1716/'28 Populations and thresholds'!$H$193</f>
        <v>5.0909090909090913E-3</v>
      </c>
      <c r="N1716" s="263" t="str">
        <f t="shared" si="106"/>
        <v xml:space="preserve"> </v>
      </c>
      <c r="O1716" s="337"/>
      <c r="P1716" s="263" t="str">
        <f t="shared" si="107"/>
        <v xml:space="preserve"> </v>
      </c>
    </row>
    <row r="1717" spans="1:21" x14ac:dyDescent="0.2">
      <c r="A1717" s="336" t="s">
        <v>1394</v>
      </c>
      <c r="B1717" s="356" t="s">
        <v>1120</v>
      </c>
      <c r="C1717" s="337" t="s">
        <v>4560</v>
      </c>
      <c r="D1717" s="357">
        <v>900</v>
      </c>
      <c r="E1717" s="358">
        <v>35916</v>
      </c>
      <c r="F1717" s="263" t="str">
        <f t="shared" si="104"/>
        <v xml:space="preserve"> </v>
      </c>
      <c r="G1717" s="336" t="s">
        <v>21</v>
      </c>
      <c r="H1717" s="336" t="s">
        <v>439</v>
      </c>
      <c r="I1717" s="263" t="str">
        <f t="shared" si="105"/>
        <v xml:space="preserve"> </v>
      </c>
      <c r="J1717" s="321" t="str">
        <f>IF(D1717&gt;=('28 Populations and thresholds'!$I$163),"YES"," ")</f>
        <v>YES</v>
      </c>
      <c r="K1717" s="321" t="str">
        <f>IF(J1717="YES"," ",IF(D1717&gt;=('28 Populations and thresholds'!$I$163)*0.25,"YES"))</f>
        <v xml:space="preserve"> </v>
      </c>
      <c r="L1717" s="321" t="b">
        <f>OR('28 Populations and thresholds'!$J$163="CR",'28 Populations and thresholds'!$J$163="EN",'28 Populations and thresholds'!$J$163="VU")</f>
        <v>0</v>
      </c>
      <c r="M1717" s="322">
        <f>D1717/'28 Populations and thresholds'!$H$163</f>
        <v>6.9230769230769235E-2</v>
      </c>
      <c r="N1717" s="263" t="str">
        <f t="shared" si="106"/>
        <v xml:space="preserve"> </v>
      </c>
      <c r="O1717" s="324" t="s">
        <v>4561</v>
      </c>
      <c r="P1717" s="263" t="str">
        <f t="shared" si="107"/>
        <v xml:space="preserve"> </v>
      </c>
    </row>
    <row r="1718" spans="1:21" x14ac:dyDescent="0.2">
      <c r="A1718" s="336" t="s">
        <v>1394</v>
      </c>
      <c r="B1718" s="356" t="s">
        <v>1120</v>
      </c>
      <c r="C1718" s="337" t="s">
        <v>3745</v>
      </c>
      <c r="D1718" s="357">
        <v>867</v>
      </c>
      <c r="E1718" s="358">
        <v>35916</v>
      </c>
      <c r="F1718" s="263" t="str">
        <f t="shared" si="104"/>
        <v xml:space="preserve"> </v>
      </c>
      <c r="G1718" s="336" t="s">
        <v>21</v>
      </c>
      <c r="H1718" s="336" t="s">
        <v>439</v>
      </c>
      <c r="I1718" s="263" t="str">
        <f t="shared" si="105"/>
        <v xml:space="preserve"> </v>
      </c>
      <c r="J1718" s="321" t="str">
        <f>IF(D1718&gt;=('28 Populations and thresholds'!$I$152),"YES"," ")</f>
        <v xml:space="preserve"> </v>
      </c>
      <c r="K1718" s="321" t="str">
        <f>IF(J1718="YES"," ",IF(D1718&gt;=('28 Populations and thresholds'!$I$152)*0.25,"YES"))</f>
        <v>YES</v>
      </c>
      <c r="L1718" s="321" t="b">
        <f>OR('28 Populations and thresholds'!$J$152="CR",'28 Populations and thresholds'!$J$152="EN",'28 Populations and thresholds'!$J$152="VU")</f>
        <v>0</v>
      </c>
      <c r="M1718" s="322">
        <f>D1718/'28 Populations and thresholds'!$H$152</f>
        <v>8.6700000000000006E-3</v>
      </c>
      <c r="N1718" s="263" t="str">
        <f t="shared" si="106"/>
        <v xml:space="preserve"> </v>
      </c>
      <c r="O1718" s="337"/>
      <c r="P1718" s="263" t="str">
        <f t="shared" si="107"/>
        <v xml:space="preserve"> </v>
      </c>
      <c r="Q1718" s="4"/>
      <c r="R1718" s="4"/>
      <c r="S1718" s="4"/>
      <c r="T1718" s="4"/>
      <c r="U1718" s="4"/>
    </row>
    <row r="1719" spans="1:21" x14ac:dyDescent="0.2">
      <c r="A1719" s="336" t="s">
        <v>1394</v>
      </c>
      <c r="B1719" s="356" t="s">
        <v>1120</v>
      </c>
      <c r="C1719" s="337" t="s">
        <v>3766</v>
      </c>
      <c r="D1719" s="357">
        <v>133</v>
      </c>
      <c r="E1719" s="358">
        <v>36053</v>
      </c>
      <c r="F1719" s="263" t="str">
        <f t="shared" si="104"/>
        <v xml:space="preserve"> </v>
      </c>
      <c r="G1719" s="336" t="s">
        <v>21</v>
      </c>
      <c r="H1719" s="336" t="s">
        <v>433</v>
      </c>
      <c r="I1719" s="263" t="str">
        <f t="shared" si="105"/>
        <v xml:space="preserve"> </v>
      </c>
      <c r="J1719" s="321" t="str">
        <f>IF(D1719&gt;=('28 Populations and thresholds'!$I$194),"YES"," ")</f>
        <v xml:space="preserve"> </v>
      </c>
      <c r="K1719" s="321" t="str">
        <f>IF(J1719="YES"," ",IF(D1719&gt;=('28 Populations and thresholds'!$I$194)*0.25,"YES"))</f>
        <v>YES</v>
      </c>
      <c r="L1719" s="321" t="b">
        <f>OR('28 Populations and thresholds'!$J$194="CR",'28 Populations and thresholds'!$J$194="EN",'28 Populations and thresholds'!$J$194="VU")</f>
        <v>0</v>
      </c>
      <c r="M1719" s="322">
        <f>D1719/'28 Populations and thresholds'!$H$194</f>
        <v>4.6666666666666671E-3</v>
      </c>
      <c r="N1719" s="263" t="str">
        <f t="shared" si="106"/>
        <v xml:space="preserve"> </v>
      </c>
      <c r="O1719" s="337"/>
      <c r="P1719" s="263" t="str">
        <f t="shared" si="107"/>
        <v xml:space="preserve"> </v>
      </c>
    </row>
    <row r="1720" spans="1:21" x14ac:dyDescent="0.2">
      <c r="A1720" s="275" t="s">
        <v>1394</v>
      </c>
      <c r="B1720" s="269" t="s">
        <v>1699</v>
      </c>
      <c r="C1720" s="269" t="s">
        <v>1696</v>
      </c>
      <c r="D1720" s="279">
        <v>35</v>
      </c>
      <c r="E1720" s="284" t="s">
        <v>1598</v>
      </c>
      <c r="F1720" s="263" t="str">
        <f t="shared" si="104"/>
        <v xml:space="preserve"> </v>
      </c>
      <c r="G1720" s="275" t="s">
        <v>139</v>
      </c>
      <c r="H1720" s="275"/>
      <c r="I1720" s="263" t="str">
        <f t="shared" si="105"/>
        <v xml:space="preserve"> </v>
      </c>
      <c r="J1720" s="272" t="str">
        <f>IF(D1720&gt;=('28 Populations and thresholds'!$I$51),"YES"," ")</f>
        <v>YES</v>
      </c>
      <c r="K1720" s="272"/>
      <c r="L1720" s="272" t="b">
        <f>OR('28 Populations and thresholds'!$J$51="CR",'28 Populations and thresholds'!$J$51="EN",'28 Populations and thresholds'!$J$51="VU")</f>
        <v>1</v>
      </c>
      <c r="M1720" s="273">
        <f>D1720/'28 Populations and thresholds'!$H$51</f>
        <v>1.2962962962962963E-2</v>
      </c>
      <c r="N1720" s="263" t="str">
        <f t="shared" si="106"/>
        <v xml:space="preserve"> </v>
      </c>
      <c r="O1720" s="275"/>
      <c r="P1720" s="263" t="str">
        <f t="shared" si="107"/>
        <v xml:space="preserve"> </v>
      </c>
    </row>
    <row r="1721" spans="1:21" x14ac:dyDescent="0.2">
      <c r="A1721" s="267" t="s">
        <v>1394</v>
      </c>
      <c r="B1721" s="269" t="s">
        <v>1699</v>
      </c>
      <c r="C1721" s="269" t="s">
        <v>3765</v>
      </c>
      <c r="D1721" s="270">
        <v>216</v>
      </c>
      <c r="E1721" s="271">
        <v>36053</v>
      </c>
      <c r="F1721" s="263" t="str">
        <f t="shared" si="104"/>
        <v xml:space="preserve"> </v>
      </c>
      <c r="G1721" s="267" t="s">
        <v>21</v>
      </c>
      <c r="H1721" s="267" t="s">
        <v>433</v>
      </c>
      <c r="I1721" s="263" t="str">
        <f t="shared" si="105"/>
        <v xml:space="preserve"> </v>
      </c>
      <c r="J1721" s="272" t="str">
        <f>IF(D1721&gt;=('28 Populations and thresholds'!$I$193),"YES"," ")</f>
        <v xml:space="preserve"> </v>
      </c>
      <c r="K1721" s="272" t="str">
        <f>IF(J1721="YES"," ",IF(D1721&gt;=('28 Populations and thresholds'!$I$193)*0.25,"YES"))</f>
        <v>YES</v>
      </c>
      <c r="L1721" s="272" t="b">
        <f>OR('28 Populations and thresholds'!$J$193="CR",'28 Populations and thresholds'!$J$193="EN",'28 Populations and thresholds'!$J$193="VU")</f>
        <v>0</v>
      </c>
      <c r="M1721" s="273">
        <f>D1721/'28 Populations and thresholds'!$H$193</f>
        <v>4.909090909090909E-3</v>
      </c>
      <c r="N1721" s="263" t="str">
        <f t="shared" si="106"/>
        <v xml:space="preserve"> </v>
      </c>
      <c r="O1721" s="269"/>
      <c r="P1721" s="263" t="str">
        <f t="shared" si="107"/>
        <v xml:space="preserve"> </v>
      </c>
    </row>
    <row r="1722" spans="1:21" x14ac:dyDescent="0.2">
      <c r="A1722" s="275" t="s">
        <v>1394</v>
      </c>
      <c r="B1722" s="269" t="s">
        <v>1699</v>
      </c>
      <c r="C1722" s="269" t="s">
        <v>1732</v>
      </c>
      <c r="D1722" s="279">
        <v>418</v>
      </c>
      <c r="E1722" s="284" t="s">
        <v>1598</v>
      </c>
      <c r="F1722" s="263" t="str">
        <f t="shared" si="104"/>
        <v xml:space="preserve"> </v>
      </c>
      <c r="G1722" s="275" t="s">
        <v>139</v>
      </c>
      <c r="H1722" s="275"/>
      <c r="I1722" s="263" t="str">
        <f t="shared" si="105"/>
        <v xml:space="preserve"> </v>
      </c>
      <c r="J1722" s="272" t="str">
        <f>IF(D1722&gt;=('28 Populations and thresholds'!$I$221),"YES"," ")</f>
        <v>YES</v>
      </c>
      <c r="K1722" s="272" t="str">
        <f>IF(J1722="YES"," ",IF(D1722&gt;=('28 Populations and thresholds'!$I$221)*0.25,"YES"))</f>
        <v xml:space="preserve"> </v>
      </c>
      <c r="L1722" s="272" t="b">
        <f>OR('28 Populations and thresholds'!$J$221="CR",'28 Populations and thresholds'!$J$221="EN",'28 Populations and thresholds'!$J$221="VU")</f>
        <v>1</v>
      </c>
      <c r="M1722" s="273">
        <f>D1722/'28 Populations and thresholds'!$H$221</f>
        <v>4.3541666666666666E-2</v>
      </c>
      <c r="N1722" s="263" t="str">
        <f t="shared" si="106"/>
        <v xml:space="preserve"> </v>
      </c>
      <c r="O1722" s="275"/>
      <c r="P1722" s="263" t="str">
        <f t="shared" si="107"/>
        <v xml:space="preserve"> </v>
      </c>
    </row>
    <row r="1723" spans="1:21" x14ac:dyDescent="0.2">
      <c r="A1723" s="267" t="s">
        <v>1394</v>
      </c>
      <c r="B1723" s="269" t="s">
        <v>1699</v>
      </c>
      <c r="C1723" s="280" t="s">
        <v>3763</v>
      </c>
      <c r="D1723" s="270">
        <v>468</v>
      </c>
      <c r="E1723" s="271">
        <v>36053</v>
      </c>
      <c r="F1723" s="263" t="str">
        <f t="shared" si="104"/>
        <v xml:space="preserve"> </v>
      </c>
      <c r="G1723" s="267" t="s">
        <v>21</v>
      </c>
      <c r="H1723" s="267" t="s">
        <v>433</v>
      </c>
      <c r="I1723" s="263" t="str">
        <f t="shared" si="105"/>
        <v xml:space="preserve"> </v>
      </c>
      <c r="J1723" s="272" t="str">
        <f>IF(D1723&gt;=('28 Populations and thresholds'!$I$191),"YES"," ")</f>
        <v xml:space="preserve"> </v>
      </c>
      <c r="K1723" s="272" t="str">
        <f>IF(J1723="YES"," ",IF(D1723&gt;=('28 Populations and thresholds'!$I$191)*0.25,"YES"))</f>
        <v>YES</v>
      </c>
      <c r="L1723" s="272" t="b">
        <f>OR('28 Populations and thresholds'!$J$191="CR",'28 Populations and thresholds'!$J$191="EN",'28 Populations and thresholds'!$J$191="VU")</f>
        <v>0</v>
      </c>
      <c r="M1723" s="273">
        <f>D1723/'28 Populations and thresholds'!$H$191</f>
        <v>9.3600000000000003E-3</v>
      </c>
      <c r="N1723" s="263" t="str">
        <f t="shared" si="106"/>
        <v xml:space="preserve"> </v>
      </c>
      <c r="O1723" s="275"/>
      <c r="P1723" s="263" t="str">
        <f t="shared" si="107"/>
        <v xml:space="preserve"> </v>
      </c>
    </row>
    <row r="1724" spans="1:21" x14ac:dyDescent="0.2">
      <c r="A1724" s="267" t="s">
        <v>1394</v>
      </c>
      <c r="B1724" s="269" t="s">
        <v>1699</v>
      </c>
      <c r="C1724" s="280" t="s">
        <v>3758</v>
      </c>
      <c r="D1724" s="270">
        <v>353</v>
      </c>
      <c r="E1724" s="271">
        <v>36647</v>
      </c>
      <c r="F1724" s="263" t="str">
        <f t="shared" si="104"/>
        <v xml:space="preserve"> </v>
      </c>
      <c r="G1724" s="267" t="s">
        <v>21</v>
      </c>
      <c r="H1724" s="267" t="s">
        <v>897</v>
      </c>
      <c r="I1724" s="263" t="str">
        <f t="shared" si="105"/>
        <v xml:space="preserve"> </v>
      </c>
      <c r="J1724" s="272" t="str">
        <f>IF(D1724&gt;=('28 Populations and thresholds'!$I$179),"YES"," ")</f>
        <v xml:space="preserve"> </v>
      </c>
      <c r="K1724" s="272" t="str">
        <f>IF(J1724="YES"," ",IF(D1724&gt;=('28 Populations and thresholds'!$I$179)*0.25,"YES"))</f>
        <v>YES</v>
      </c>
      <c r="L1724" s="272" t="b">
        <f>OR('28 Populations and thresholds'!$J$179="CR",'28 Populations and thresholds'!$J$179="EN",'28 Populations and thresholds'!$J$179="VU")</f>
        <v>0</v>
      </c>
      <c r="M1724" s="273">
        <f>D1724/'28 Populations and thresholds'!$H$179</f>
        <v>6.4181818181818185E-3</v>
      </c>
      <c r="N1724" s="263" t="str">
        <f t="shared" si="106"/>
        <v xml:space="preserve"> </v>
      </c>
      <c r="O1724" s="269"/>
      <c r="P1724" s="263" t="str">
        <f t="shared" si="107"/>
        <v xml:space="preserve"> </v>
      </c>
    </row>
    <row r="1725" spans="1:21" x14ac:dyDescent="0.2">
      <c r="A1725" s="12" t="s">
        <v>1394</v>
      </c>
      <c r="B1725" s="9" t="s">
        <v>1738</v>
      </c>
      <c r="C1725" s="111" t="s">
        <v>1732</v>
      </c>
      <c r="D1725" s="5">
        <v>337</v>
      </c>
      <c r="E1725" s="1" t="s">
        <v>1598</v>
      </c>
      <c r="F1725" s="263" t="str">
        <f t="shared" si="104"/>
        <v xml:space="preserve"> </v>
      </c>
      <c r="G1725" s="13" t="s">
        <v>139</v>
      </c>
      <c r="I1725" s="263" t="str">
        <f t="shared" si="105"/>
        <v xml:space="preserve"> </v>
      </c>
      <c r="J1725" s="38" t="str">
        <f>IF(D1725&gt;=('28 Populations and thresholds'!$I$221),"YES"," ")</f>
        <v>YES</v>
      </c>
      <c r="K1725" s="38" t="str">
        <f>IF(J1725="YES"," ",IF(D1725&gt;=('28 Populations and thresholds'!$I$221)*0.25,"YES"))</f>
        <v xml:space="preserve"> </v>
      </c>
      <c r="L1725" s="38" t="b">
        <f>OR('28 Populations and thresholds'!$J$221="CR",'28 Populations and thresholds'!$J$221="EN",'28 Populations and thresholds'!$J$221="VU")</f>
        <v>1</v>
      </c>
      <c r="M1725" s="75">
        <f>D1725/'28 Populations and thresholds'!$H$221</f>
        <v>3.5104166666666665E-2</v>
      </c>
      <c r="N1725" s="263" t="str">
        <f t="shared" si="106"/>
        <v xml:space="preserve"> </v>
      </c>
      <c r="P1725" s="263" t="str">
        <f t="shared" si="107"/>
        <v xml:space="preserve"> </v>
      </c>
    </row>
    <row r="1726" spans="1:21" x14ac:dyDescent="0.2">
      <c r="A1726" s="275" t="s">
        <v>1394</v>
      </c>
      <c r="B1726" s="268" t="s">
        <v>1026</v>
      </c>
      <c r="C1726" s="269" t="s">
        <v>3470</v>
      </c>
      <c r="D1726" s="270">
        <v>105</v>
      </c>
      <c r="E1726" s="271">
        <v>35916</v>
      </c>
      <c r="F1726" s="263" t="str">
        <f t="shared" si="104"/>
        <v xml:space="preserve"> </v>
      </c>
      <c r="G1726" s="267" t="s">
        <v>21</v>
      </c>
      <c r="H1726" s="267" t="s">
        <v>439</v>
      </c>
      <c r="I1726" s="263" t="str">
        <f t="shared" si="105"/>
        <v xml:space="preserve"> </v>
      </c>
      <c r="J1726" s="272" t="str">
        <f>IF(D1726&gt;=('28 Populations and thresholds'!$I$181),"YES"," ")</f>
        <v xml:space="preserve"> </v>
      </c>
      <c r="K1726" s="272" t="str">
        <f>IF(J1726="YES"," ",IF(D1726&gt;=('28 Populations and thresholds'!$I$181)*0.25,"YES"))</f>
        <v>YES</v>
      </c>
      <c r="L1726" s="272" t="b">
        <f>OR('28 Populations and thresholds'!$J$181="CR",'28 Populations and thresholds'!$J$181="EN",'28 Populations and thresholds'!$J$181="VU")</f>
        <v>1</v>
      </c>
      <c r="M1726" s="273">
        <f>D1726/'28 Populations and thresholds'!$H$181</f>
        <v>3.2812499999999999E-3</v>
      </c>
      <c r="N1726" s="263" t="str">
        <f t="shared" si="106"/>
        <v xml:space="preserve"> </v>
      </c>
      <c r="O1726" s="269"/>
      <c r="P1726" s="263" t="str">
        <f t="shared" si="107"/>
        <v xml:space="preserve"> </v>
      </c>
    </row>
    <row r="1727" spans="1:21" x14ac:dyDescent="0.2">
      <c r="A1727" s="275" t="s">
        <v>1394</v>
      </c>
      <c r="B1727" s="268" t="s">
        <v>1026</v>
      </c>
      <c r="C1727" s="269" t="s">
        <v>3633</v>
      </c>
      <c r="D1727" s="279">
        <v>12058</v>
      </c>
      <c r="E1727" s="274">
        <v>2001</v>
      </c>
      <c r="F1727" s="263" t="str">
        <f t="shared" si="104"/>
        <v xml:space="preserve"> </v>
      </c>
      <c r="G1727" s="275" t="s">
        <v>139</v>
      </c>
      <c r="H1727" s="275" t="s">
        <v>3388</v>
      </c>
      <c r="I1727" s="263" t="str">
        <f t="shared" si="105"/>
        <v xml:space="preserve"> </v>
      </c>
      <c r="J1727" s="272" t="str">
        <f>IF(D1727&gt;=('28 Populations and thresholds'!$I$99),"YES"," ")</f>
        <v>YES</v>
      </c>
      <c r="K1727" s="272" t="str">
        <f>IF(J1727="YES"," ",IF(D1727&gt;=('28 Populations and thresholds'!$I$99)*0.25,"YES"))</f>
        <v xml:space="preserve"> </v>
      </c>
      <c r="L1727" s="272" t="b">
        <f>OR('28 Populations and thresholds'!$J$99="CR",'28 Populations and thresholds'!$J$99="EN",'28 Populations and thresholds'!$J$99="VU")</f>
        <v>0</v>
      </c>
      <c r="M1727" s="273">
        <f>D1727/'28 Populations and thresholds'!$H$99</f>
        <v>4.0193333333333331E-2</v>
      </c>
      <c r="N1727" s="263" t="str">
        <f t="shared" si="106"/>
        <v xml:space="preserve"> </v>
      </c>
      <c r="O1727" s="275"/>
      <c r="P1727" s="263" t="str">
        <f t="shared" si="107"/>
        <v xml:space="preserve"> </v>
      </c>
    </row>
    <row r="1728" spans="1:21" x14ac:dyDescent="0.2">
      <c r="A1728" s="267" t="s">
        <v>1394</v>
      </c>
      <c r="B1728" s="268" t="s">
        <v>1026</v>
      </c>
      <c r="C1728" s="269" t="s">
        <v>3765</v>
      </c>
      <c r="D1728" s="270">
        <v>278</v>
      </c>
      <c r="E1728" s="271">
        <v>35916</v>
      </c>
      <c r="F1728" s="263" t="str">
        <f t="shared" si="104"/>
        <v xml:space="preserve"> </v>
      </c>
      <c r="G1728" s="267" t="s">
        <v>21</v>
      </c>
      <c r="H1728" s="267" t="s">
        <v>439</v>
      </c>
      <c r="I1728" s="263" t="str">
        <f t="shared" si="105"/>
        <v xml:space="preserve"> </v>
      </c>
      <c r="J1728" s="272" t="str">
        <f>IF(D1728&gt;=('28 Populations and thresholds'!$I$193),"YES"," ")</f>
        <v xml:space="preserve"> </v>
      </c>
      <c r="K1728" s="272" t="str">
        <f>IF(J1728="YES"," ",IF(D1728&gt;=('28 Populations and thresholds'!$I$193)*0.25,"YES"))</f>
        <v>YES</v>
      </c>
      <c r="L1728" s="272" t="b">
        <f>OR('28 Populations and thresholds'!$J$193="CR",'28 Populations and thresholds'!$J$193="EN",'28 Populations and thresholds'!$J$193="VU")</f>
        <v>0</v>
      </c>
      <c r="M1728" s="273">
        <f>D1728/'28 Populations and thresholds'!$H$193</f>
        <v>6.3181818181818183E-3</v>
      </c>
      <c r="N1728" s="263" t="str">
        <f t="shared" si="106"/>
        <v xml:space="preserve"> </v>
      </c>
      <c r="O1728" s="269"/>
      <c r="P1728" s="263" t="str">
        <f t="shared" si="107"/>
        <v xml:space="preserve"> </v>
      </c>
    </row>
    <row r="1729" spans="1:21" x14ac:dyDescent="0.2">
      <c r="A1729" s="275" t="s">
        <v>1394</v>
      </c>
      <c r="B1729" s="268" t="s">
        <v>1026</v>
      </c>
      <c r="C1729" s="269" t="s">
        <v>1732</v>
      </c>
      <c r="D1729" s="279">
        <v>387</v>
      </c>
      <c r="E1729" s="284" t="s">
        <v>207</v>
      </c>
      <c r="F1729" s="263" t="str">
        <f t="shared" ref="F1729:F1792" si="108">" "</f>
        <v xml:space="preserve"> </v>
      </c>
      <c r="G1729" s="275" t="s">
        <v>139</v>
      </c>
      <c r="H1729" s="275"/>
      <c r="I1729" s="263" t="str">
        <f t="shared" ref="I1729:I1792" si="109">" "</f>
        <v xml:space="preserve"> </v>
      </c>
      <c r="J1729" s="272" t="str">
        <f>IF(D1729&gt;=('28 Populations and thresholds'!$I$221),"YES"," ")</f>
        <v>YES</v>
      </c>
      <c r="K1729" s="272" t="str">
        <f>IF(J1729="YES"," ",IF(D1729&gt;=('28 Populations and thresholds'!$I$221)*0.25,"YES"))</f>
        <v xml:space="preserve"> </v>
      </c>
      <c r="L1729" s="272" t="b">
        <f>OR('28 Populations and thresholds'!$J$221="CR",'28 Populations and thresholds'!$J$221="EN",'28 Populations and thresholds'!$J$221="VU")</f>
        <v>1</v>
      </c>
      <c r="M1729" s="273">
        <f>D1729/'28 Populations and thresholds'!$H$221</f>
        <v>4.0312500000000001E-2</v>
      </c>
      <c r="N1729" s="263" t="str">
        <f t="shared" ref="N1729:N1792" si="110">" "</f>
        <v xml:space="preserve"> </v>
      </c>
      <c r="O1729" s="275"/>
      <c r="P1729" s="263" t="str">
        <f t="shared" ref="P1729:P1792" si="111">" "</f>
        <v xml:space="preserve"> </v>
      </c>
    </row>
    <row r="1730" spans="1:21" x14ac:dyDescent="0.2">
      <c r="A1730" s="267" t="s">
        <v>1394</v>
      </c>
      <c r="B1730" s="268" t="s">
        <v>1026</v>
      </c>
      <c r="C1730" s="280" t="s">
        <v>3758</v>
      </c>
      <c r="D1730" s="270">
        <v>625</v>
      </c>
      <c r="E1730" s="271">
        <v>35191</v>
      </c>
      <c r="F1730" s="263" t="str">
        <f t="shared" si="108"/>
        <v xml:space="preserve"> </v>
      </c>
      <c r="G1730" s="267" t="s">
        <v>21</v>
      </c>
      <c r="H1730" s="267" t="s">
        <v>256</v>
      </c>
      <c r="I1730" s="263" t="str">
        <f t="shared" si="109"/>
        <v xml:space="preserve"> </v>
      </c>
      <c r="J1730" s="272" t="str">
        <f>IF(D1730&gt;=('28 Populations and thresholds'!$I$179),"YES"," ")</f>
        <v>YES</v>
      </c>
      <c r="K1730" s="272" t="str">
        <f>IF(J1730="YES"," ",IF(D1730&gt;=('28 Populations and thresholds'!$I$179)*0.25,"YES"))</f>
        <v xml:space="preserve"> </v>
      </c>
      <c r="L1730" s="272" t="b">
        <f>OR('28 Populations and thresholds'!$J$179="CR",'28 Populations and thresholds'!$J$179="EN",'28 Populations and thresholds'!$J$179="VU")</f>
        <v>0</v>
      </c>
      <c r="M1730" s="273">
        <f>D1730/'28 Populations and thresholds'!$H$179</f>
        <v>1.1363636363636364E-2</v>
      </c>
      <c r="N1730" s="263" t="str">
        <f t="shared" si="110"/>
        <v xml:space="preserve"> </v>
      </c>
      <c r="O1730" s="269"/>
      <c r="P1730" s="263" t="str">
        <f t="shared" si="111"/>
        <v xml:space="preserve"> </v>
      </c>
    </row>
    <row r="1731" spans="1:21" x14ac:dyDescent="0.2">
      <c r="A1731" s="12" t="s">
        <v>1394</v>
      </c>
      <c r="B1731" s="4" t="s">
        <v>4578</v>
      </c>
      <c r="C1731" s="4" t="s">
        <v>3549</v>
      </c>
      <c r="D1731" s="5">
        <v>273</v>
      </c>
      <c r="E1731" s="104">
        <v>2006</v>
      </c>
      <c r="F1731" s="263" t="str">
        <f t="shared" si="108"/>
        <v xml:space="preserve"> </v>
      </c>
      <c r="G1731" s="12" t="s">
        <v>139</v>
      </c>
      <c r="H1731" s="12" t="s">
        <v>3388</v>
      </c>
      <c r="I1731" s="263" t="str">
        <f t="shared" si="109"/>
        <v xml:space="preserve"> </v>
      </c>
      <c r="J1731" s="38" t="str">
        <f>IF(D1731&gt;=('28 Populations and thresholds'!$I$76),"YES"," ")</f>
        <v>YES</v>
      </c>
      <c r="K1731" s="38" t="str">
        <f>IF(J1731="YES"," ",IF(D1731&gt;=('28 Populations and thresholds'!$I$76)*0.25,"YES"))</f>
        <v xml:space="preserve"> </v>
      </c>
      <c r="L1731" s="38" t="b">
        <f>OR('28 Populations and thresholds'!$J$76="CR",'28 Populations and thresholds'!$J$76="EN",'28 Populations and thresholds'!$J$76="VU")</f>
        <v>0</v>
      </c>
      <c r="M1731" s="75">
        <f>D1731/'28 Populations and thresholds'!$H$76</f>
        <v>9.0999999999999998E-2</v>
      </c>
      <c r="N1731" s="263" t="str">
        <f t="shared" si="110"/>
        <v xml:space="preserve"> </v>
      </c>
      <c r="P1731" s="263" t="str">
        <f t="shared" si="111"/>
        <v xml:space="preserve"> </v>
      </c>
    </row>
    <row r="1732" spans="1:21" x14ac:dyDescent="0.2">
      <c r="A1732" s="12" t="s">
        <v>1394</v>
      </c>
      <c r="B1732" s="4" t="s">
        <v>4578</v>
      </c>
      <c r="C1732" s="111" t="s">
        <v>3522</v>
      </c>
      <c r="D1732" s="5">
        <v>629</v>
      </c>
      <c r="E1732" s="104">
        <v>2005</v>
      </c>
      <c r="F1732" s="263" t="str">
        <f t="shared" si="108"/>
        <v xml:space="preserve"> </v>
      </c>
      <c r="G1732" s="117" t="s">
        <v>139</v>
      </c>
      <c r="H1732" s="12" t="s">
        <v>3388</v>
      </c>
      <c r="I1732" s="263" t="str">
        <f t="shared" si="109"/>
        <v xml:space="preserve"> </v>
      </c>
      <c r="J1732" s="38" t="str">
        <f>IF(D1732&gt;=('28 Populations and thresholds'!$I$58),"YES"," ")</f>
        <v>YES</v>
      </c>
      <c r="K1732" s="38" t="str">
        <f>IF(J1732="YES"," ",IF(D1732&gt;=('28 Populations and thresholds'!$I$58)*0.25,"YES"))</f>
        <v xml:space="preserve"> </v>
      </c>
      <c r="L1732" s="38" t="b">
        <f>OR('28 Populations and thresholds'!$J$58="CR",'28 Populations and thresholds'!$J$58="EN",'28 Populations and thresholds'!$J$58="VU")</f>
        <v>0</v>
      </c>
      <c r="M1732" s="75">
        <f>D1732/'28 Populations and thresholds'!$H$58</f>
        <v>1.0483333333333334E-2</v>
      </c>
      <c r="N1732" s="263" t="str">
        <f t="shared" si="110"/>
        <v xml:space="preserve"> </v>
      </c>
      <c r="P1732" s="263" t="str">
        <f t="shared" si="111"/>
        <v xml:space="preserve"> </v>
      </c>
    </row>
    <row r="1733" spans="1:21" x14ac:dyDescent="0.2">
      <c r="A1733" s="275" t="s">
        <v>1394</v>
      </c>
      <c r="B1733" s="269" t="s">
        <v>4577</v>
      </c>
      <c r="C1733" s="269" t="s">
        <v>3549</v>
      </c>
      <c r="D1733" s="279">
        <v>68</v>
      </c>
      <c r="E1733" s="274">
        <v>2005</v>
      </c>
      <c r="F1733" s="263" t="str">
        <f t="shared" si="108"/>
        <v xml:space="preserve"> </v>
      </c>
      <c r="G1733" s="275" t="s">
        <v>139</v>
      </c>
      <c r="H1733" s="275" t="s">
        <v>3388</v>
      </c>
      <c r="I1733" s="263" t="str">
        <f t="shared" si="109"/>
        <v xml:space="preserve"> </v>
      </c>
      <c r="J1733" s="272" t="str">
        <f>IF(D1733&gt;=('28 Populations and thresholds'!$I$76),"YES"," ")</f>
        <v>YES</v>
      </c>
      <c r="K1733" s="272" t="str">
        <f>IF(J1733="YES"," ",IF(D1733&gt;=('28 Populations and thresholds'!$I$76)*0.25,"YES"))</f>
        <v xml:space="preserve"> </v>
      </c>
      <c r="L1733" s="272" t="b">
        <f>OR('28 Populations and thresholds'!$J$76="CR",'28 Populations and thresholds'!$J$76="EN",'28 Populations and thresholds'!$J$76="VU")</f>
        <v>0</v>
      </c>
      <c r="M1733" s="273">
        <f>D1733/'28 Populations and thresholds'!$H$76</f>
        <v>2.2666666666666668E-2</v>
      </c>
      <c r="N1733" s="263" t="str">
        <f t="shared" si="110"/>
        <v xml:space="preserve"> </v>
      </c>
      <c r="O1733" s="275"/>
      <c r="P1733" s="263" t="str">
        <f t="shared" si="111"/>
        <v xml:space="preserve"> </v>
      </c>
    </row>
    <row r="1734" spans="1:21" x14ac:dyDescent="0.2">
      <c r="A1734" s="143" t="s">
        <v>1394</v>
      </c>
      <c r="B1734" s="40" t="s">
        <v>1177</v>
      </c>
      <c r="C1734" s="4" t="s">
        <v>3474</v>
      </c>
      <c r="D1734" s="41">
        <v>430</v>
      </c>
      <c r="E1734" s="46">
        <v>35916</v>
      </c>
      <c r="F1734" s="263" t="str">
        <f t="shared" si="108"/>
        <v xml:space="preserve"> </v>
      </c>
      <c r="G1734" s="143" t="s">
        <v>21</v>
      </c>
      <c r="H1734" s="143" t="s">
        <v>439</v>
      </c>
      <c r="I1734" s="263" t="str">
        <f t="shared" si="109"/>
        <v xml:space="preserve"> </v>
      </c>
      <c r="J1734" s="38" t="str">
        <f>IF(D1734&gt;=('28 Populations and thresholds'!$I$198),"YES"," ")</f>
        <v>YES</v>
      </c>
      <c r="K1734" s="38" t="str">
        <f>IF(J1734="YES"," ",IF(D1734&gt;=('28 Populations and thresholds'!$I$198)*0.25,"YES"))</f>
        <v xml:space="preserve"> </v>
      </c>
      <c r="L1734" s="38" t="b">
        <f>OR('28 Populations and thresholds'!$J$198="CR",'28 Populations and thresholds'!$J$198="EN",'28 Populations and thresholds'!$J$198="VU")</f>
        <v>0</v>
      </c>
      <c r="M1734" s="75">
        <f>D1734/'28 Populations and thresholds'!$H$198</f>
        <v>1.9545454545454546E-2</v>
      </c>
      <c r="N1734" s="263" t="str">
        <f t="shared" si="110"/>
        <v xml:space="preserve"> </v>
      </c>
      <c r="O1734" s="9"/>
      <c r="P1734" s="263" t="str">
        <f t="shared" si="111"/>
        <v xml:space="preserve"> </v>
      </c>
    </row>
    <row r="1735" spans="1:21" x14ac:dyDescent="0.2">
      <c r="A1735" s="267" t="s">
        <v>1394</v>
      </c>
      <c r="B1735" s="268" t="s">
        <v>1114</v>
      </c>
      <c r="C1735" s="269" t="s">
        <v>3765</v>
      </c>
      <c r="D1735" s="270">
        <v>532</v>
      </c>
      <c r="E1735" s="271">
        <v>35207</v>
      </c>
      <c r="F1735" s="263" t="str">
        <f t="shared" si="108"/>
        <v xml:space="preserve"> </v>
      </c>
      <c r="G1735" s="267" t="s">
        <v>21</v>
      </c>
      <c r="H1735" s="267" t="s">
        <v>256</v>
      </c>
      <c r="I1735" s="263" t="str">
        <f t="shared" si="109"/>
        <v xml:space="preserve"> </v>
      </c>
      <c r="J1735" s="272" t="str">
        <f>IF(D1735&gt;=('28 Populations and thresholds'!$I$193),"YES"," ")</f>
        <v>YES</v>
      </c>
      <c r="K1735" s="272" t="str">
        <f>IF(J1735="YES"," ",IF(D1735&gt;=('28 Populations and thresholds'!$I$193)*0.25,"YES"))</f>
        <v xml:space="preserve"> </v>
      </c>
      <c r="L1735" s="272" t="b">
        <f>OR('28 Populations and thresholds'!$J$193="CR",'28 Populations and thresholds'!$J$193="EN",'28 Populations and thresholds'!$J$193="VU")</f>
        <v>0</v>
      </c>
      <c r="M1735" s="273">
        <f>D1735/'28 Populations and thresholds'!$H$193</f>
        <v>1.2090909090909091E-2</v>
      </c>
      <c r="N1735" s="263" t="str">
        <f t="shared" si="110"/>
        <v xml:space="preserve"> </v>
      </c>
      <c r="O1735" s="275"/>
      <c r="P1735" s="263" t="str">
        <f t="shared" si="111"/>
        <v xml:space="preserve"> </v>
      </c>
    </row>
    <row r="1736" spans="1:21" x14ac:dyDescent="0.2">
      <c r="A1736" s="267" t="s">
        <v>1394</v>
      </c>
      <c r="B1736" s="268" t="s">
        <v>1114</v>
      </c>
      <c r="C1736" s="269" t="s">
        <v>3748</v>
      </c>
      <c r="D1736" s="270">
        <v>103</v>
      </c>
      <c r="E1736" s="271">
        <v>36053</v>
      </c>
      <c r="F1736" s="263" t="str">
        <f t="shared" si="108"/>
        <v xml:space="preserve"> </v>
      </c>
      <c r="G1736" s="267" t="s">
        <v>21</v>
      </c>
      <c r="H1736" s="267" t="s">
        <v>433</v>
      </c>
      <c r="I1736" s="263" t="str">
        <f t="shared" si="109"/>
        <v xml:space="preserve"> </v>
      </c>
      <c r="J1736" s="272" t="str">
        <f>IF(D1736&gt;=('28 Populations and thresholds'!$I$156),"YES"," ")</f>
        <v xml:space="preserve"> </v>
      </c>
      <c r="K1736" s="272" t="str">
        <f>IF(J1736="YES"," ",IF(D1736&gt;=('28 Populations and thresholds'!$I$156)*0.25,"YES"))</f>
        <v>YES</v>
      </c>
      <c r="L1736" s="272" t="b">
        <f>OR('28 Populations and thresholds'!$J$156="CR",'28 Populations and thresholds'!$J$156="EN",'28 Populations and thresholds'!$J$156="VU")</f>
        <v>0</v>
      </c>
      <c r="M1736" s="273">
        <f>D1736/'28 Populations and thresholds'!$H$156</f>
        <v>4.1200000000000004E-3</v>
      </c>
      <c r="N1736" s="263" t="str">
        <f t="shared" si="110"/>
        <v xml:space="preserve"> </v>
      </c>
      <c r="O1736" s="269"/>
      <c r="P1736" s="263" t="str">
        <f t="shared" si="111"/>
        <v xml:space="preserve"> </v>
      </c>
    </row>
    <row r="1737" spans="1:21" x14ac:dyDescent="0.2">
      <c r="A1737" s="267" t="s">
        <v>1394</v>
      </c>
      <c r="B1737" s="268" t="s">
        <v>1114</v>
      </c>
      <c r="C1737" s="269" t="s">
        <v>3777</v>
      </c>
      <c r="D1737" s="270">
        <v>2159</v>
      </c>
      <c r="E1737" s="271">
        <v>35916</v>
      </c>
      <c r="F1737" s="263" t="str">
        <f t="shared" si="108"/>
        <v xml:space="preserve"> </v>
      </c>
      <c r="G1737" s="267" t="s">
        <v>21</v>
      </c>
      <c r="H1737" s="267" t="s">
        <v>439</v>
      </c>
      <c r="I1737" s="263" t="str">
        <f t="shared" si="109"/>
        <v xml:space="preserve"> </v>
      </c>
      <c r="J1737" s="272" t="str">
        <f>IF(D1737&gt;=('28 Populations and thresholds'!$I$211),"YES"," ")</f>
        <v>YES</v>
      </c>
      <c r="K1737" s="272" t="str">
        <f>IF(J1737="YES"," ",IF(D1737&gt;=('28 Populations and thresholds'!$I$211)*0.25,"YES"))</f>
        <v xml:space="preserve"> </v>
      </c>
      <c r="L1737" s="272" t="b">
        <f>OR('28 Populations and thresholds'!$J$211="CR",'28 Populations and thresholds'!$J$211="EN",'28 Populations and thresholds'!$J$211="VU")</f>
        <v>0</v>
      </c>
      <c r="M1737" s="273">
        <f>D1737/'28 Populations and thresholds'!$H$211</f>
        <v>2.1589999999999999E-3</v>
      </c>
      <c r="N1737" s="263" t="str">
        <f t="shared" si="110"/>
        <v xml:space="preserve"> </v>
      </c>
      <c r="O1737" s="275"/>
      <c r="P1737" s="263" t="str">
        <f t="shared" si="111"/>
        <v xml:space="preserve"> </v>
      </c>
    </row>
    <row r="1738" spans="1:21" x14ac:dyDescent="0.2">
      <c r="A1738" s="267" t="s">
        <v>1394</v>
      </c>
      <c r="B1738" s="268" t="s">
        <v>1114</v>
      </c>
      <c r="C1738" s="269" t="s">
        <v>3474</v>
      </c>
      <c r="D1738" s="270">
        <v>395</v>
      </c>
      <c r="E1738" s="271">
        <v>37377</v>
      </c>
      <c r="F1738" s="263" t="str">
        <f t="shared" si="108"/>
        <v xml:space="preserve"> </v>
      </c>
      <c r="G1738" s="267" t="s">
        <v>21</v>
      </c>
      <c r="H1738" s="267" t="s">
        <v>894</v>
      </c>
      <c r="I1738" s="263" t="str">
        <f t="shared" si="109"/>
        <v xml:space="preserve"> </v>
      </c>
      <c r="J1738" s="272" t="str">
        <f>IF(D1738&gt;=('28 Populations and thresholds'!$I$198),"YES"," ")</f>
        <v>YES</v>
      </c>
      <c r="K1738" s="272" t="str">
        <f>IF(J1738="YES"," ",IF(D1738&gt;=('28 Populations and thresholds'!$I$198)*0.25,"YES"))</f>
        <v xml:space="preserve"> </v>
      </c>
      <c r="L1738" s="272" t="b">
        <f>OR('28 Populations and thresholds'!$J$198="CR",'28 Populations and thresholds'!$J$198="EN",'28 Populations and thresholds'!$J$198="VU")</f>
        <v>0</v>
      </c>
      <c r="M1738" s="273">
        <f>D1738/'28 Populations and thresholds'!$H$198</f>
        <v>1.7954545454545456E-2</v>
      </c>
      <c r="N1738" s="263" t="str">
        <f t="shared" si="110"/>
        <v xml:space="preserve"> </v>
      </c>
      <c r="O1738" s="269"/>
      <c r="P1738" s="263" t="str">
        <f t="shared" si="111"/>
        <v xml:space="preserve"> </v>
      </c>
    </row>
    <row r="1739" spans="1:21" x14ac:dyDescent="0.2">
      <c r="A1739" s="143" t="s">
        <v>1394</v>
      </c>
      <c r="B1739" s="40" t="s">
        <v>1461</v>
      </c>
      <c r="C1739" s="115" t="s">
        <v>3734</v>
      </c>
      <c r="D1739" s="41">
        <v>607</v>
      </c>
      <c r="E1739" s="47" t="s">
        <v>1316</v>
      </c>
      <c r="F1739" s="263" t="str">
        <f t="shared" si="108"/>
        <v xml:space="preserve"> </v>
      </c>
      <c r="G1739" s="143" t="s">
        <v>15</v>
      </c>
      <c r="H1739" s="143" t="s">
        <v>1462</v>
      </c>
      <c r="I1739" s="263" t="str">
        <f t="shared" si="109"/>
        <v xml:space="preserve"> </v>
      </c>
      <c r="J1739" s="38" t="str">
        <f>IF(D1739&gt;=('28 Populations and thresholds'!$I$83),"YES"," ")</f>
        <v>YES</v>
      </c>
      <c r="K1739" s="38" t="str">
        <f>IF(J1739="YES"," ",IF(D1739&gt;=('28 Populations and thresholds'!$I$83)*0.25,"YES"))</f>
        <v xml:space="preserve"> </v>
      </c>
      <c r="L1739" s="38" t="b">
        <f>OR('28 Populations and thresholds'!$J$83="CR",'28 Populations and thresholds'!$J$83="EN",'28 Populations and thresholds'!$J$83="VU")</f>
        <v>0</v>
      </c>
      <c r="M1739" s="75">
        <f>D1739/'28 Populations and thresholds'!$H$83</f>
        <v>1.5174999999999999E-2</v>
      </c>
      <c r="N1739" s="263" t="str">
        <f t="shared" si="110"/>
        <v xml:space="preserve"> </v>
      </c>
      <c r="O1739" s="9"/>
      <c r="P1739" s="263" t="str">
        <f t="shared" si="111"/>
        <v xml:space="preserve"> </v>
      </c>
    </row>
    <row r="1740" spans="1:21" x14ac:dyDescent="0.2">
      <c r="A1740" s="282" t="s">
        <v>1394</v>
      </c>
      <c r="B1740" s="278" t="s">
        <v>4144</v>
      </c>
      <c r="C1740" s="278" t="s">
        <v>1696</v>
      </c>
      <c r="D1740" s="279">
        <v>18</v>
      </c>
      <c r="E1740" s="307">
        <v>41275</v>
      </c>
      <c r="F1740" s="263" t="str">
        <f t="shared" si="108"/>
        <v xml:space="preserve"> </v>
      </c>
      <c r="G1740" s="282"/>
      <c r="H1740" s="282" t="s">
        <v>4147</v>
      </c>
      <c r="I1740" s="263" t="str">
        <f t="shared" si="109"/>
        <v xml:space="preserve"> </v>
      </c>
      <c r="J1740" s="272" t="s">
        <v>4558</v>
      </c>
      <c r="K1740" s="272"/>
      <c r="L1740" s="272" t="b">
        <f>OR('28 Populations and thresholds'!$J$51="CR",'28 Populations and thresholds'!$J$51="EN",'28 Populations and thresholds'!$J$51="VU")</f>
        <v>1</v>
      </c>
      <c r="M1740" s="273">
        <f>D1740/'28 Populations and thresholds'!$H$51</f>
        <v>6.6666666666666671E-3</v>
      </c>
      <c r="N1740" s="263" t="str">
        <f t="shared" si="110"/>
        <v xml:space="preserve"> </v>
      </c>
      <c r="O1740" s="275" t="s">
        <v>4148</v>
      </c>
      <c r="P1740" s="263" t="str">
        <f t="shared" si="111"/>
        <v xml:space="preserve"> </v>
      </c>
    </row>
    <row r="1741" spans="1:21" x14ac:dyDescent="0.2">
      <c r="A1741" s="143" t="s">
        <v>1394</v>
      </c>
      <c r="B1741" s="40" t="s">
        <v>1255</v>
      </c>
      <c r="C1741" s="4" t="s">
        <v>3745</v>
      </c>
      <c r="D1741" s="41">
        <v>401</v>
      </c>
      <c r="E1741" s="46">
        <v>35909</v>
      </c>
      <c r="F1741" s="263" t="str">
        <f t="shared" si="108"/>
        <v xml:space="preserve"> </v>
      </c>
      <c r="G1741" s="143" t="s">
        <v>21</v>
      </c>
      <c r="H1741" s="143" t="s">
        <v>439</v>
      </c>
      <c r="I1741" s="263" t="str">
        <f t="shared" si="109"/>
        <v xml:space="preserve"> </v>
      </c>
      <c r="J1741" s="38" t="str">
        <f>IF(D1741&gt;=('28 Populations and thresholds'!$I$152),"YES"," ")</f>
        <v xml:space="preserve"> </v>
      </c>
      <c r="K1741" s="38" t="str">
        <f>IF(J1741="YES"," ",IF(D1741&gt;=('28 Populations and thresholds'!$I$152)*0.25,"YES"))</f>
        <v>YES</v>
      </c>
      <c r="L1741" s="38" t="b">
        <f>OR('28 Populations and thresholds'!$J$152="CR",'28 Populations and thresholds'!$J$152="EN",'28 Populations and thresholds'!$J$152="VU")</f>
        <v>0</v>
      </c>
      <c r="M1741" s="75">
        <f>D1741/'28 Populations and thresholds'!$H$152</f>
        <v>4.0099999999999997E-3</v>
      </c>
      <c r="N1741" s="263" t="str">
        <f t="shared" si="110"/>
        <v xml:space="preserve"> </v>
      </c>
      <c r="O1741" s="9"/>
      <c r="P1741" s="263" t="str">
        <f t="shared" si="111"/>
        <v xml:space="preserve"> </v>
      </c>
      <c r="Q1741" s="4"/>
      <c r="R1741" s="4"/>
      <c r="S1741" s="4"/>
      <c r="T1741" s="4"/>
      <c r="U1741" s="4"/>
    </row>
    <row r="1742" spans="1:21" x14ac:dyDescent="0.2">
      <c r="A1742" s="267" t="s">
        <v>1394</v>
      </c>
      <c r="B1742" s="268" t="s">
        <v>1254</v>
      </c>
      <c r="C1742" s="269" t="s">
        <v>3745</v>
      </c>
      <c r="D1742" s="270">
        <v>500</v>
      </c>
      <c r="E1742" s="271">
        <v>37377</v>
      </c>
      <c r="F1742" s="263" t="str">
        <f t="shared" si="108"/>
        <v xml:space="preserve"> </v>
      </c>
      <c r="G1742" s="267" t="s">
        <v>21</v>
      </c>
      <c r="H1742" s="267" t="s">
        <v>894</v>
      </c>
      <c r="I1742" s="263" t="str">
        <f t="shared" si="109"/>
        <v xml:space="preserve"> </v>
      </c>
      <c r="J1742" s="272" t="str">
        <f>IF(D1742&gt;=('28 Populations and thresholds'!$I$152),"YES"," ")</f>
        <v xml:space="preserve"> </v>
      </c>
      <c r="K1742" s="272" t="str">
        <f>IF(J1742="YES"," ",IF(D1742&gt;=('28 Populations and thresholds'!$I$152)*0.25,"YES"))</f>
        <v>YES</v>
      </c>
      <c r="L1742" s="272" t="b">
        <f>OR('28 Populations and thresholds'!$J$152="CR",'28 Populations and thresholds'!$J$152="EN",'28 Populations and thresholds'!$J$152="VU")</f>
        <v>0</v>
      </c>
      <c r="M1742" s="273">
        <f>D1742/'28 Populations and thresholds'!$H$152</f>
        <v>5.0000000000000001E-3</v>
      </c>
      <c r="N1742" s="263" t="str">
        <f t="shared" si="110"/>
        <v xml:space="preserve"> </v>
      </c>
      <c r="O1742" s="269"/>
      <c r="P1742" s="263" t="str">
        <f t="shared" si="111"/>
        <v xml:space="preserve"> </v>
      </c>
      <c r="Q1742" s="4"/>
      <c r="R1742" s="4"/>
      <c r="S1742" s="4"/>
      <c r="T1742" s="4"/>
      <c r="U1742" s="4"/>
    </row>
    <row r="1743" spans="1:21" x14ac:dyDescent="0.2">
      <c r="A1743" s="12" t="s">
        <v>1394</v>
      </c>
      <c r="B1743" s="9" t="s">
        <v>1633</v>
      </c>
      <c r="C1743" s="4" t="s">
        <v>3714</v>
      </c>
      <c r="D1743" s="5">
        <v>2207</v>
      </c>
      <c r="E1743" s="1" t="s">
        <v>79</v>
      </c>
      <c r="F1743" s="263" t="str">
        <f t="shared" si="108"/>
        <v xml:space="preserve"> </v>
      </c>
      <c r="G1743" s="13" t="s">
        <v>139</v>
      </c>
      <c r="I1743" s="263" t="str">
        <f t="shared" si="109"/>
        <v xml:space="preserve"> </v>
      </c>
      <c r="J1743" s="38" t="str">
        <f>IF(D1743&gt;=('28 Populations and thresholds'!$I$12),"YES"," ")</f>
        <v>YES</v>
      </c>
      <c r="K1743" s="38" t="str">
        <f>IF(J1743="YES"," ",IF(D1743&gt;=('28 Populations and thresholds'!$I$12)*0.25,"YES"))</f>
        <v xml:space="preserve"> </v>
      </c>
      <c r="L1743" s="38" t="b">
        <f>OR('28 Populations and thresholds'!$J$12="CR",'28 Populations and thresholds'!$J$12="EN",'28 Populations and thresholds'!$J$12="VU")</f>
        <v>0</v>
      </c>
      <c r="M1743" s="75">
        <f>D1743/'28 Populations and thresholds'!$H$12</f>
        <v>2.2069999999999999E-2</v>
      </c>
      <c r="N1743" s="263" t="str">
        <f t="shared" si="110"/>
        <v xml:space="preserve"> </v>
      </c>
      <c r="P1743" s="263" t="str">
        <f t="shared" si="111"/>
        <v xml:space="preserve"> </v>
      </c>
    </row>
    <row r="1744" spans="1:21" x14ac:dyDescent="0.2">
      <c r="A1744" s="267" t="s">
        <v>1394</v>
      </c>
      <c r="B1744" s="268" t="s">
        <v>1021</v>
      </c>
      <c r="C1744" s="269" t="s">
        <v>3748</v>
      </c>
      <c r="D1744" s="270">
        <v>103</v>
      </c>
      <c r="E1744" s="271">
        <v>35551</v>
      </c>
      <c r="F1744" s="263" t="str">
        <f t="shared" si="108"/>
        <v xml:space="preserve"> </v>
      </c>
      <c r="G1744" s="267" t="s">
        <v>21</v>
      </c>
      <c r="H1744" s="267" t="s">
        <v>430</v>
      </c>
      <c r="I1744" s="263" t="str">
        <f t="shared" si="109"/>
        <v xml:space="preserve"> </v>
      </c>
      <c r="J1744" s="272" t="str">
        <f>IF(D1744&gt;=('28 Populations and thresholds'!$I$156),"YES"," ")</f>
        <v xml:space="preserve"> </v>
      </c>
      <c r="K1744" s="272" t="str">
        <f>IF(J1744="YES"," ",IF(D1744&gt;=('28 Populations and thresholds'!$I$156)*0.25,"YES"))</f>
        <v>YES</v>
      </c>
      <c r="L1744" s="272" t="b">
        <f>OR('28 Populations and thresholds'!$J$156="CR",'28 Populations and thresholds'!$J$156="EN",'28 Populations and thresholds'!$J$156="VU")</f>
        <v>0</v>
      </c>
      <c r="M1744" s="273">
        <f>D1744/'28 Populations and thresholds'!$H$156</f>
        <v>4.1200000000000004E-3</v>
      </c>
      <c r="N1744" s="263" t="str">
        <f t="shared" si="110"/>
        <v xml:space="preserve"> </v>
      </c>
      <c r="O1744" s="269"/>
      <c r="P1744" s="263" t="str">
        <f t="shared" si="111"/>
        <v xml:space="preserve"> </v>
      </c>
    </row>
    <row r="1745" spans="1:21" x14ac:dyDescent="0.2">
      <c r="A1745" s="267" t="s">
        <v>1394</v>
      </c>
      <c r="B1745" s="268" t="s">
        <v>1021</v>
      </c>
      <c r="C1745" s="269" t="s">
        <v>3745</v>
      </c>
      <c r="D1745" s="270">
        <v>1209</v>
      </c>
      <c r="E1745" s="271">
        <v>36647</v>
      </c>
      <c r="F1745" s="263" t="str">
        <f t="shared" si="108"/>
        <v xml:space="preserve"> </v>
      </c>
      <c r="G1745" s="267" t="s">
        <v>21</v>
      </c>
      <c r="H1745" s="267" t="s">
        <v>897</v>
      </c>
      <c r="I1745" s="263" t="str">
        <f t="shared" si="109"/>
        <v xml:space="preserve"> </v>
      </c>
      <c r="J1745" s="272" t="str">
        <f>IF(D1745&gt;=('28 Populations and thresholds'!$I$152),"YES"," ")</f>
        <v>YES</v>
      </c>
      <c r="K1745" s="272" t="str">
        <f>IF(J1745="YES"," ",IF(D1745&gt;=('28 Populations and thresholds'!$I$152)*0.25,"YES"))</f>
        <v xml:space="preserve"> </v>
      </c>
      <c r="L1745" s="272" t="b">
        <f>OR('28 Populations and thresholds'!$J$152="CR",'28 Populations and thresholds'!$J$152="EN",'28 Populations and thresholds'!$J$152="VU")</f>
        <v>0</v>
      </c>
      <c r="M1745" s="273">
        <f>D1745/'28 Populations and thresholds'!$H$152</f>
        <v>1.209E-2</v>
      </c>
      <c r="N1745" s="263" t="str">
        <f t="shared" si="110"/>
        <v xml:space="preserve"> </v>
      </c>
      <c r="O1745" s="269"/>
      <c r="P1745" s="263" t="str">
        <f t="shared" si="111"/>
        <v xml:space="preserve"> </v>
      </c>
      <c r="Q1745" s="4"/>
      <c r="R1745" s="4"/>
      <c r="S1745" s="4"/>
      <c r="T1745" s="4"/>
      <c r="U1745" s="4"/>
    </row>
    <row r="1746" spans="1:21" x14ac:dyDescent="0.2">
      <c r="A1746" s="267" t="s">
        <v>1394</v>
      </c>
      <c r="B1746" s="268" t="s">
        <v>1021</v>
      </c>
      <c r="C1746" s="280" t="s">
        <v>3758</v>
      </c>
      <c r="D1746" s="270">
        <v>928</v>
      </c>
      <c r="E1746" s="271">
        <v>35190</v>
      </c>
      <c r="F1746" s="263" t="str">
        <f t="shared" si="108"/>
        <v xml:space="preserve"> </v>
      </c>
      <c r="G1746" s="267" t="s">
        <v>21</v>
      </c>
      <c r="H1746" s="267" t="s">
        <v>256</v>
      </c>
      <c r="I1746" s="263" t="str">
        <f t="shared" si="109"/>
        <v xml:space="preserve"> </v>
      </c>
      <c r="J1746" s="272" t="str">
        <f>IF(D1746&gt;=('28 Populations and thresholds'!$I$179),"YES"," ")</f>
        <v>YES</v>
      </c>
      <c r="K1746" s="272" t="str">
        <f>IF(J1746="YES"," ",IF(D1746&gt;=('28 Populations and thresholds'!$I$179)*0.25,"YES"))</f>
        <v xml:space="preserve"> </v>
      </c>
      <c r="L1746" s="272" t="b">
        <f>OR('28 Populations and thresholds'!$J$179="CR",'28 Populations and thresholds'!$J$179="EN",'28 Populations and thresholds'!$J$179="VU")</f>
        <v>0</v>
      </c>
      <c r="M1746" s="273">
        <f>D1746/'28 Populations and thresholds'!$H$179</f>
        <v>1.6872727272727272E-2</v>
      </c>
      <c r="N1746" s="263" t="str">
        <f t="shared" si="110"/>
        <v xml:space="preserve"> </v>
      </c>
      <c r="O1746" s="269"/>
      <c r="P1746" s="263" t="str">
        <f t="shared" si="111"/>
        <v xml:space="preserve"> </v>
      </c>
    </row>
    <row r="1747" spans="1:21" x14ac:dyDescent="0.2">
      <c r="A1747" s="143" t="s">
        <v>1394</v>
      </c>
      <c r="B1747" s="40" t="s">
        <v>1463</v>
      </c>
      <c r="C1747" s="4" t="s">
        <v>3633</v>
      </c>
      <c r="D1747" s="41">
        <v>6585</v>
      </c>
      <c r="E1747" s="47" t="s">
        <v>1401</v>
      </c>
      <c r="F1747" s="263" t="str">
        <f t="shared" si="108"/>
        <v xml:space="preserve"> </v>
      </c>
      <c r="G1747" s="143" t="s">
        <v>15</v>
      </c>
      <c r="H1747" s="143" t="s">
        <v>1400</v>
      </c>
      <c r="I1747" s="263" t="str">
        <f t="shared" si="109"/>
        <v xml:space="preserve"> </v>
      </c>
      <c r="J1747" s="38" t="str">
        <f>IF(D1747&gt;=('28 Populations and thresholds'!$I$99),"YES"," ")</f>
        <v>YES</v>
      </c>
      <c r="K1747" s="38" t="str">
        <f>IF(J1747="YES"," ",IF(D1747&gt;=('28 Populations and thresholds'!$I$99)*0.25,"YES"))</f>
        <v xml:space="preserve"> </v>
      </c>
      <c r="L1747" s="38" t="b">
        <f>OR('28 Populations and thresholds'!$J$99="CR",'28 Populations and thresholds'!$J$99="EN",'28 Populations and thresholds'!$J$99="VU")</f>
        <v>0</v>
      </c>
      <c r="M1747" s="75">
        <f>D1747/'28 Populations and thresholds'!$H$99</f>
        <v>2.1950000000000001E-2</v>
      </c>
      <c r="N1747" s="263" t="str">
        <f t="shared" si="110"/>
        <v xml:space="preserve"> </v>
      </c>
      <c r="P1747" s="263" t="str">
        <f t="shared" si="111"/>
        <v xml:space="preserve"> </v>
      </c>
    </row>
    <row r="1748" spans="1:21" x14ac:dyDescent="0.2">
      <c r="A1748" s="336" t="s">
        <v>1394</v>
      </c>
      <c r="B1748" s="356" t="s">
        <v>1464</v>
      </c>
      <c r="C1748" s="337" t="s">
        <v>3633</v>
      </c>
      <c r="D1748" s="357">
        <v>49013</v>
      </c>
      <c r="E1748" s="359" t="s">
        <v>1465</v>
      </c>
      <c r="F1748" s="263" t="str">
        <f t="shared" si="108"/>
        <v xml:space="preserve"> </v>
      </c>
      <c r="G1748" s="336" t="s">
        <v>15</v>
      </c>
      <c r="H1748" s="336" t="s">
        <v>1400</v>
      </c>
      <c r="I1748" s="263" t="str">
        <f t="shared" si="109"/>
        <v xml:space="preserve"> </v>
      </c>
      <c r="J1748" s="321" t="str">
        <f>IF(D1748&gt;=('28 Populations and thresholds'!$I$99),"YES"," ")</f>
        <v>YES</v>
      </c>
      <c r="K1748" s="321" t="str">
        <f>IF(J1748="YES"," ",IF(D1748&gt;=('28 Populations and thresholds'!$I$99)*0.25,"YES"))</f>
        <v xml:space="preserve"> </v>
      </c>
      <c r="L1748" s="321" t="b">
        <f>OR('28 Populations and thresholds'!$J$99="CR",'28 Populations and thresholds'!$J$99="EN",'28 Populations and thresholds'!$J$99="VU")</f>
        <v>0</v>
      </c>
      <c r="M1748" s="322">
        <f>D1748/'28 Populations and thresholds'!$H$99</f>
        <v>0.16337666666666667</v>
      </c>
      <c r="N1748" s="263" t="str">
        <f t="shared" si="110"/>
        <v xml:space="preserve"> </v>
      </c>
      <c r="O1748" s="324"/>
      <c r="P1748" s="263" t="str">
        <f t="shared" si="111"/>
        <v xml:space="preserve"> </v>
      </c>
    </row>
    <row r="1749" spans="1:21" x14ac:dyDescent="0.2">
      <c r="A1749" s="267" t="s">
        <v>1394</v>
      </c>
      <c r="B1749" s="268" t="s">
        <v>1064</v>
      </c>
      <c r="C1749" s="269" t="s">
        <v>3474</v>
      </c>
      <c r="D1749" s="270">
        <v>700</v>
      </c>
      <c r="E1749" s="271">
        <v>35288</v>
      </c>
      <c r="F1749" s="263" t="str">
        <f t="shared" si="108"/>
        <v xml:space="preserve"> </v>
      </c>
      <c r="G1749" s="267" t="s">
        <v>21</v>
      </c>
      <c r="H1749" s="267" t="s">
        <v>256</v>
      </c>
      <c r="I1749" s="263" t="str">
        <f t="shared" si="109"/>
        <v xml:space="preserve"> </v>
      </c>
      <c r="J1749" s="272" t="str">
        <f>IF(D1749&gt;=('28 Populations and thresholds'!$I$198),"YES"," ")</f>
        <v>YES</v>
      </c>
      <c r="K1749" s="272" t="str">
        <f>IF(J1749="YES"," ",IF(D1749&gt;=('28 Populations and thresholds'!$I$198)*0.25,"YES"))</f>
        <v xml:space="preserve"> </v>
      </c>
      <c r="L1749" s="272" t="b">
        <f>OR('28 Populations and thresholds'!$J$198="CR",'28 Populations and thresholds'!$J$198="EN",'28 Populations and thresholds'!$J$198="VU")</f>
        <v>0</v>
      </c>
      <c r="M1749" s="273">
        <f>D1749/'28 Populations and thresholds'!$H$198</f>
        <v>3.1818181818181815E-2</v>
      </c>
      <c r="N1749" s="263" t="str">
        <f t="shared" si="110"/>
        <v xml:space="preserve"> </v>
      </c>
      <c r="O1749" s="269"/>
      <c r="P1749" s="263" t="str">
        <f t="shared" si="111"/>
        <v xml:space="preserve"> </v>
      </c>
    </row>
    <row r="1750" spans="1:21" x14ac:dyDescent="0.2">
      <c r="A1750" s="267" t="s">
        <v>1394</v>
      </c>
      <c r="B1750" s="268" t="s">
        <v>1064</v>
      </c>
      <c r="C1750" s="269" t="s">
        <v>3759</v>
      </c>
      <c r="D1750" s="270">
        <v>260</v>
      </c>
      <c r="E1750" s="271">
        <v>33727</v>
      </c>
      <c r="F1750" s="263" t="str">
        <f t="shared" si="108"/>
        <v xml:space="preserve"> </v>
      </c>
      <c r="G1750" s="267" t="s">
        <v>21</v>
      </c>
      <c r="H1750" s="267" t="s">
        <v>256</v>
      </c>
      <c r="I1750" s="263" t="str">
        <f t="shared" si="109"/>
        <v xml:space="preserve"> </v>
      </c>
      <c r="J1750" s="272" t="str">
        <f>IF(D1750&gt;=('28 Populations and thresholds'!$I$182),"YES"," ")</f>
        <v>YES</v>
      </c>
      <c r="K1750" s="272" t="str">
        <f>IF(J1750="YES"," ",IF(D1750&gt;=('28 Populations and thresholds'!$I$182)*0.25,"YES"))</f>
        <v xml:space="preserve"> </v>
      </c>
      <c r="L1750" s="272" t="b">
        <f>OR('28 Populations and thresholds'!$J$182="CR",'28 Populations and thresholds'!$J$182="EN",'28 Populations and thresholds'!$J$182="VU")</f>
        <v>0</v>
      </c>
      <c r="M1750" s="273">
        <f>D1750/'28 Populations and thresholds'!$H$182</f>
        <v>1.04E-2</v>
      </c>
      <c r="N1750" s="263" t="str">
        <f t="shared" si="110"/>
        <v xml:space="preserve"> </v>
      </c>
      <c r="O1750" s="275"/>
      <c r="P1750" s="263" t="str">
        <f t="shared" si="111"/>
        <v xml:space="preserve"> </v>
      </c>
      <c r="Q1750" s="4"/>
      <c r="R1750" s="4"/>
      <c r="S1750" s="4"/>
      <c r="T1750" s="4"/>
      <c r="U1750" s="4"/>
    </row>
    <row r="1751" spans="1:21" x14ac:dyDescent="0.2">
      <c r="A1751" s="143" t="s">
        <v>1394</v>
      </c>
      <c r="B1751" s="40" t="s">
        <v>4674</v>
      </c>
      <c r="C1751" s="4" t="s">
        <v>3765</v>
      </c>
      <c r="D1751" s="41">
        <v>189</v>
      </c>
      <c r="E1751" s="46">
        <v>35551</v>
      </c>
      <c r="F1751" s="263" t="str">
        <f t="shared" si="108"/>
        <v xml:space="preserve"> </v>
      </c>
      <c r="G1751" s="143" t="s">
        <v>21</v>
      </c>
      <c r="H1751" s="143" t="s">
        <v>430</v>
      </c>
      <c r="I1751" s="263" t="str">
        <f t="shared" si="109"/>
        <v xml:space="preserve"> </v>
      </c>
      <c r="J1751" s="38" t="str">
        <f>IF(D1751&gt;=('28 Populations and thresholds'!$I$193),"YES"," ")</f>
        <v xml:space="preserve"> </v>
      </c>
      <c r="K1751" s="38" t="str">
        <f>IF(J1751="YES"," ",IF(D1751&gt;=('28 Populations and thresholds'!$I$193)*0.25,"YES"))</f>
        <v>YES</v>
      </c>
      <c r="L1751" s="38" t="b">
        <f>OR('28 Populations and thresholds'!$J$193="CR",'28 Populations and thresholds'!$J$193="EN",'28 Populations and thresholds'!$J$193="VU")</f>
        <v>0</v>
      </c>
      <c r="M1751" s="75">
        <f>D1751/'28 Populations and thresholds'!$H$193</f>
        <v>4.2954545454545459E-3</v>
      </c>
      <c r="N1751" s="263" t="str">
        <f t="shared" si="110"/>
        <v xml:space="preserve"> </v>
      </c>
      <c r="P1751" s="263" t="str">
        <f t="shared" si="111"/>
        <v xml:space="preserve"> </v>
      </c>
    </row>
    <row r="1752" spans="1:21" x14ac:dyDescent="0.2">
      <c r="A1752" s="143" t="s">
        <v>1394</v>
      </c>
      <c r="B1752" s="40" t="s">
        <v>4674</v>
      </c>
      <c r="C1752" s="4" t="s">
        <v>3766</v>
      </c>
      <c r="D1752" s="41">
        <v>159</v>
      </c>
      <c r="E1752" s="46">
        <v>35551</v>
      </c>
      <c r="F1752" s="263" t="str">
        <f t="shared" si="108"/>
        <v xml:space="preserve"> </v>
      </c>
      <c r="G1752" s="143" t="s">
        <v>21</v>
      </c>
      <c r="H1752" s="143" t="s">
        <v>430</v>
      </c>
      <c r="I1752" s="263" t="str">
        <f t="shared" si="109"/>
        <v xml:space="preserve"> </v>
      </c>
      <c r="J1752" s="38" t="str">
        <f>IF(D1752&gt;=('28 Populations and thresholds'!$I$194),"YES"," ")</f>
        <v xml:space="preserve"> </v>
      </c>
      <c r="K1752" s="38" t="str">
        <f>IF(J1752="YES"," ",IF(D1752&gt;=('28 Populations and thresholds'!$I$194)*0.25,"YES"))</f>
        <v>YES</v>
      </c>
      <c r="L1752" s="38" t="b">
        <f>OR('28 Populations and thresholds'!$J$194="CR",'28 Populations and thresholds'!$J$194="EN",'28 Populations and thresholds'!$J$194="VU")</f>
        <v>0</v>
      </c>
      <c r="M1752" s="75">
        <f>D1752/'28 Populations and thresholds'!$H$194</f>
        <v>5.5789473684210522E-3</v>
      </c>
      <c r="N1752" s="263" t="str">
        <f t="shared" si="110"/>
        <v xml:space="preserve"> </v>
      </c>
      <c r="O1752" s="9"/>
      <c r="P1752" s="263" t="str">
        <f t="shared" si="111"/>
        <v xml:space="preserve"> </v>
      </c>
    </row>
    <row r="1753" spans="1:21" x14ac:dyDescent="0.2">
      <c r="A1753" s="275" t="s">
        <v>1394</v>
      </c>
      <c r="B1753" s="269" t="s">
        <v>3536</v>
      </c>
      <c r="C1753" s="280" t="s">
        <v>3528</v>
      </c>
      <c r="D1753" s="279">
        <v>1851</v>
      </c>
      <c r="E1753" s="274">
        <v>2005</v>
      </c>
      <c r="F1753" s="263" t="str">
        <f t="shared" si="108"/>
        <v xml:space="preserve"> </v>
      </c>
      <c r="G1753" s="275" t="s">
        <v>139</v>
      </c>
      <c r="H1753" s="275" t="s">
        <v>3388</v>
      </c>
      <c r="I1753" s="263" t="str">
        <f t="shared" si="109"/>
        <v xml:space="preserve"> </v>
      </c>
      <c r="J1753" s="272" t="str">
        <f>IF(D1753&gt;=('28 Populations and thresholds'!$I$59),"YES"," ")</f>
        <v>YES</v>
      </c>
      <c r="K1753" s="272" t="str">
        <f>IF(J1753="YES"," ",IF(D1753&gt;=('28 Populations and thresholds'!$I$59)*0.25,"YES"))</f>
        <v xml:space="preserve"> </v>
      </c>
      <c r="L1753" s="272" t="b">
        <f>OR('28 Populations and thresholds'!$J$59="CR",'28 Populations and thresholds'!$J$59="EN",'28 Populations and thresholds'!$J$59="VU")</f>
        <v>0</v>
      </c>
      <c r="M1753" s="273">
        <f>D1753/'28 Populations and thresholds'!$H$59</f>
        <v>1.6827272727272729E-2</v>
      </c>
      <c r="N1753" s="263" t="str">
        <f t="shared" si="110"/>
        <v xml:space="preserve"> </v>
      </c>
      <c r="O1753" s="269"/>
      <c r="P1753" s="263" t="str">
        <f t="shared" si="111"/>
        <v xml:space="preserve"> </v>
      </c>
    </row>
    <row r="1754" spans="1:21" x14ac:dyDescent="0.2">
      <c r="A1754" s="143" t="s">
        <v>1394</v>
      </c>
      <c r="B1754" s="40" t="s">
        <v>1152</v>
      </c>
      <c r="C1754" s="4" t="s">
        <v>4560</v>
      </c>
      <c r="D1754" s="41">
        <v>445</v>
      </c>
      <c r="E1754" s="46">
        <v>35551</v>
      </c>
      <c r="F1754" s="263" t="str">
        <f t="shared" si="108"/>
        <v xml:space="preserve"> </v>
      </c>
      <c r="G1754" s="143" t="s">
        <v>21</v>
      </c>
      <c r="H1754" s="143" t="s">
        <v>430</v>
      </c>
      <c r="I1754" s="263" t="str">
        <f t="shared" si="109"/>
        <v xml:space="preserve"> </v>
      </c>
      <c r="J1754" s="38" t="str">
        <f>IF(D1754&gt;=('28 Populations and thresholds'!$I$163),"YES"," ")</f>
        <v>YES</v>
      </c>
      <c r="K1754" s="38" t="str">
        <f>IF(J1754="YES"," ",IF(D1754&gt;=('28 Populations and thresholds'!$I$163)*0.25,"YES"))</f>
        <v xml:space="preserve"> </v>
      </c>
      <c r="L1754" s="38" t="b">
        <f>OR('28 Populations and thresholds'!$J$163="CR",'28 Populations and thresholds'!$J$163="EN",'28 Populations and thresholds'!$J$163="VU")</f>
        <v>0</v>
      </c>
      <c r="M1754" s="75">
        <f>D1754/'28 Populations and thresholds'!$H$163</f>
        <v>3.4230769230769231E-2</v>
      </c>
      <c r="N1754" s="263" t="str">
        <f t="shared" si="110"/>
        <v xml:space="preserve"> </v>
      </c>
      <c r="O1754" s="12" t="s">
        <v>4561</v>
      </c>
      <c r="P1754" s="263" t="str">
        <f t="shared" si="111"/>
        <v xml:space="preserve"> </v>
      </c>
    </row>
    <row r="1755" spans="1:21" x14ac:dyDescent="0.2">
      <c r="A1755" s="143" t="s">
        <v>1394</v>
      </c>
      <c r="B1755" s="40" t="s">
        <v>1152</v>
      </c>
      <c r="C1755" s="4" t="s">
        <v>3748</v>
      </c>
      <c r="D1755" s="41">
        <v>98</v>
      </c>
      <c r="E1755" s="46">
        <v>36053</v>
      </c>
      <c r="F1755" s="263" t="str">
        <f t="shared" si="108"/>
        <v xml:space="preserve"> </v>
      </c>
      <c r="G1755" s="143" t="s">
        <v>21</v>
      </c>
      <c r="H1755" s="143" t="s">
        <v>433</v>
      </c>
      <c r="I1755" s="263" t="str">
        <f t="shared" si="109"/>
        <v xml:space="preserve"> </v>
      </c>
      <c r="J1755" s="38" t="str">
        <f>IF(D1755&gt;=('28 Populations and thresholds'!$I$156),"YES"," ")</f>
        <v xml:space="preserve"> </v>
      </c>
      <c r="K1755" s="38" t="str">
        <f>IF(J1755="YES"," ",IF(D1755&gt;=('28 Populations and thresholds'!$I$156)*0.25,"YES"))</f>
        <v>YES</v>
      </c>
      <c r="L1755" s="38" t="b">
        <f>OR('28 Populations and thresholds'!$J$156="CR",'28 Populations and thresholds'!$J$156="EN",'28 Populations and thresholds'!$J$156="VU")</f>
        <v>0</v>
      </c>
      <c r="M1755" s="75">
        <f>D1755/'28 Populations and thresholds'!$H$156</f>
        <v>3.9199999999999999E-3</v>
      </c>
      <c r="N1755" s="263" t="str">
        <f t="shared" si="110"/>
        <v xml:space="preserve"> </v>
      </c>
      <c r="P1755" s="263" t="str">
        <f t="shared" si="111"/>
        <v xml:space="preserve"> </v>
      </c>
    </row>
    <row r="1756" spans="1:21" x14ac:dyDescent="0.2">
      <c r="A1756" s="143" t="s">
        <v>1394</v>
      </c>
      <c r="B1756" s="40" t="s">
        <v>1152</v>
      </c>
      <c r="C1756" s="4" t="s">
        <v>3766</v>
      </c>
      <c r="D1756" s="41">
        <v>121</v>
      </c>
      <c r="E1756" s="46">
        <v>35183</v>
      </c>
      <c r="F1756" s="263" t="str">
        <f t="shared" si="108"/>
        <v xml:space="preserve"> </v>
      </c>
      <c r="G1756" s="143" t="s">
        <v>21</v>
      </c>
      <c r="H1756" s="143" t="s">
        <v>433</v>
      </c>
      <c r="I1756" s="263" t="str">
        <f t="shared" si="109"/>
        <v xml:space="preserve"> </v>
      </c>
      <c r="J1756" s="38" t="str">
        <f>IF(D1756&gt;=('28 Populations and thresholds'!$I$194),"YES"," ")</f>
        <v xml:space="preserve"> </v>
      </c>
      <c r="K1756" s="38" t="str">
        <f>IF(J1756="YES"," ",IF(D1756&gt;=('28 Populations and thresholds'!$I$194)*0.25,"YES"))</f>
        <v>YES</v>
      </c>
      <c r="L1756" s="38" t="b">
        <f>OR('28 Populations and thresholds'!$J$194="CR",'28 Populations and thresholds'!$J$194="EN",'28 Populations and thresholds'!$J$194="VU")</f>
        <v>0</v>
      </c>
      <c r="M1756" s="75">
        <f>D1756/'28 Populations and thresholds'!$H$194</f>
        <v>4.2456140350877192E-3</v>
      </c>
      <c r="N1756" s="263" t="str">
        <f t="shared" si="110"/>
        <v xml:space="preserve"> </v>
      </c>
      <c r="P1756" s="263" t="str">
        <f t="shared" si="111"/>
        <v xml:space="preserve"> </v>
      </c>
    </row>
    <row r="1757" spans="1:21" x14ac:dyDescent="0.2">
      <c r="A1757" s="267" t="s">
        <v>1394</v>
      </c>
      <c r="B1757" s="268" t="s">
        <v>1249</v>
      </c>
      <c r="C1757" s="269" t="s">
        <v>3777</v>
      </c>
      <c r="D1757" s="270">
        <v>600</v>
      </c>
      <c r="E1757" s="271">
        <v>32648</v>
      </c>
      <c r="F1757" s="263" t="str">
        <f t="shared" si="108"/>
        <v xml:space="preserve"> </v>
      </c>
      <c r="G1757" s="267" t="s">
        <v>21</v>
      </c>
      <c r="H1757" s="267" t="s">
        <v>256</v>
      </c>
      <c r="I1757" s="263" t="str">
        <f t="shared" si="109"/>
        <v xml:space="preserve"> </v>
      </c>
      <c r="J1757" s="272" t="str">
        <f>IF(D1757&gt;=('28 Populations and thresholds'!$I$211),"YES"," ")</f>
        <v xml:space="preserve"> </v>
      </c>
      <c r="K1757" s="272" t="str">
        <f>IF(J1757="YES"," ",IF(D1757&gt;=('28 Populations and thresholds'!$I$211)*0.25,"YES"))</f>
        <v>YES</v>
      </c>
      <c r="L1757" s="272" t="b">
        <f>OR('28 Populations and thresholds'!$J$211="CR",'28 Populations and thresholds'!$J$211="EN",'28 Populations and thresholds'!$J$211="VU")</f>
        <v>0</v>
      </c>
      <c r="M1757" s="273">
        <f>D1757/'28 Populations and thresholds'!$H$211</f>
        <v>5.9999999999999995E-4</v>
      </c>
      <c r="N1757" s="263" t="str">
        <f t="shared" si="110"/>
        <v xml:space="preserve"> </v>
      </c>
      <c r="O1757" s="275"/>
      <c r="P1757" s="263" t="str">
        <f t="shared" si="111"/>
        <v xml:space="preserve"> </v>
      </c>
    </row>
    <row r="1758" spans="1:21" x14ac:dyDescent="0.2">
      <c r="A1758" s="143" t="s">
        <v>1394</v>
      </c>
      <c r="B1758" s="40" t="s">
        <v>1131</v>
      </c>
      <c r="C1758" s="4" t="s">
        <v>3765</v>
      </c>
      <c r="D1758" s="41">
        <v>125</v>
      </c>
      <c r="E1758" s="46">
        <v>35285</v>
      </c>
      <c r="F1758" s="263" t="str">
        <f t="shared" si="108"/>
        <v xml:space="preserve"> </v>
      </c>
      <c r="G1758" s="143" t="s">
        <v>21</v>
      </c>
      <c r="H1758" s="143" t="s">
        <v>256</v>
      </c>
      <c r="I1758" s="263" t="str">
        <f t="shared" si="109"/>
        <v xml:space="preserve"> </v>
      </c>
      <c r="J1758" s="38" t="str">
        <f>IF(D1758&gt;=('28 Populations and thresholds'!$I$193),"YES"," ")</f>
        <v xml:space="preserve"> </v>
      </c>
      <c r="K1758" s="38" t="str">
        <f>IF(J1758="YES"," ",IF(D1758&gt;=('28 Populations and thresholds'!$I$193)*0.25,"YES"))</f>
        <v>YES</v>
      </c>
      <c r="L1758" s="38" t="b">
        <f>OR('28 Populations and thresholds'!$J$193="CR",'28 Populations and thresholds'!$J$193="EN",'28 Populations and thresholds'!$J$193="VU")</f>
        <v>0</v>
      </c>
      <c r="M1758" s="75">
        <f>D1758/'28 Populations and thresholds'!$H$193</f>
        <v>2.840909090909091E-3</v>
      </c>
      <c r="N1758" s="263" t="str">
        <f t="shared" si="110"/>
        <v xml:space="preserve"> </v>
      </c>
      <c r="P1758" s="263" t="str">
        <f t="shared" si="111"/>
        <v xml:space="preserve"> </v>
      </c>
    </row>
    <row r="1759" spans="1:21" x14ac:dyDescent="0.2">
      <c r="A1759" s="267" t="s">
        <v>1394</v>
      </c>
      <c r="B1759" s="268" t="s">
        <v>1023</v>
      </c>
      <c r="C1759" s="269" t="s">
        <v>3765</v>
      </c>
      <c r="D1759" s="270">
        <v>204</v>
      </c>
      <c r="E1759" s="271">
        <v>35551</v>
      </c>
      <c r="F1759" s="263" t="str">
        <f t="shared" si="108"/>
        <v xml:space="preserve"> </v>
      </c>
      <c r="G1759" s="267" t="s">
        <v>21</v>
      </c>
      <c r="H1759" s="267" t="s">
        <v>430</v>
      </c>
      <c r="I1759" s="263" t="str">
        <f t="shared" si="109"/>
        <v xml:space="preserve"> </v>
      </c>
      <c r="J1759" s="272" t="str">
        <f>IF(D1759&gt;=('28 Populations and thresholds'!$I$193),"YES"," ")</f>
        <v xml:space="preserve"> </v>
      </c>
      <c r="K1759" s="272" t="str">
        <f>IF(J1759="YES"," ",IF(D1759&gt;=('28 Populations and thresholds'!$I$193)*0.25,"YES"))</f>
        <v>YES</v>
      </c>
      <c r="L1759" s="272" t="b">
        <f>OR('28 Populations and thresholds'!$J$193="CR",'28 Populations and thresholds'!$J$193="EN",'28 Populations and thresholds'!$J$193="VU")</f>
        <v>0</v>
      </c>
      <c r="M1759" s="273">
        <f>D1759/'28 Populations and thresholds'!$H$193</f>
        <v>4.6363636363636364E-3</v>
      </c>
      <c r="N1759" s="263" t="str">
        <f t="shared" si="110"/>
        <v xml:space="preserve"> </v>
      </c>
      <c r="O1759" s="275"/>
      <c r="P1759" s="263" t="str">
        <f t="shared" si="111"/>
        <v xml:space="preserve"> </v>
      </c>
    </row>
    <row r="1760" spans="1:21" x14ac:dyDescent="0.2">
      <c r="A1760" s="275" t="s">
        <v>1394</v>
      </c>
      <c r="B1760" s="269" t="s">
        <v>1023</v>
      </c>
      <c r="C1760" s="269" t="s">
        <v>1732</v>
      </c>
      <c r="D1760" s="279">
        <v>110</v>
      </c>
      <c r="E1760" s="284" t="s">
        <v>207</v>
      </c>
      <c r="F1760" s="263" t="str">
        <f t="shared" si="108"/>
        <v xml:space="preserve"> </v>
      </c>
      <c r="G1760" s="275" t="s">
        <v>139</v>
      </c>
      <c r="H1760" s="275"/>
      <c r="I1760" s="263" t="str">
        <f t="shared" si="109"/>
        <v xml:space="preserve"> </v>
      </c>
      <c r="J1760" s="272" t="str">
        <f>IF(D1760&gt;=('28 Populations and thresholds'!$I$221),"YES"," ")</f>
        <v>YES</v>
      </c>
      <c r="K1760" s="272" t="str">
        <f>IF(J1760="YES"," ",IF(D1760&gt;=('28 Populations and thresholds'!$I$221)*0.25,"YES"))</f>
        <v xml:space="preserve"> </v>
      </c>
      <c r="L1760" s="272" t="b">
        <f>OR('28 Populations and thresholds'!$J$221="CR",'28 Populations and thresholds'!$J$221="EN",'28 Populations and thresholds'!$J$221="VU")</f>
        <v>1</v>
      </c>
      <c r="M1760" s="273">
        <f>D1760/'28 Populations and thresholds'!$H$221</f>
        <v>1.1458333333333333E-2</v>
      </c>
      <c r="N1760" s="263" t="str">
        <f t="shared" si="110"/>
        <v xml:space="preserve"> </v>
      </c>
      <c r="O1760" s="275"/>
      <c r="P1760" s="263" t="str">
        <f t="shared" si="111"/>
        <v xml:space="preserve"> </v>
      </c>
    </row>
    <row r="1761" spans="1:16" x14ac:dyDescent="0.2">
      <c r="A1761" s="267" t="s">
        <v>1394</v>
      </c>
      <c r="B1761" s="268" t="s">
        <v>1023</v>
      </c>
      <c r="C1761" s="280" t="s">
        <v>3763</v>
      </c>
      <c r="D1761" s="270">
        <v>342</v>
      </c>
      <c r="E1761" s="271">
        <v>36053</v>
      </c>
      <c r="F1761" s="263" t="str">
        <f t="shared" si="108"/>
        <v xml:space="preserve"> </v>
      </c>
      <c r="G1761" s="267" t="s">
        <v>21</v>
      </c>
      <c r="H1761" s="267" t="s">
        <v>433</v>
      </c>
      <c r="I1761" s="263" t="str">
        <f t="shared" si="109"/>
        <v xml:space="preserve"> </v>
      </c>
      <c r="J1761" s="272" t="str">
        <f>IF(D1761&gt;=('28 Populations and thresholds'!$I$191),"YES"," ")</f>
        <v xml:space="preserve"> </v>
      </c>
      <c r="K1761" s="272" t="str">
        <f>IF(J1761="YES"," ",IF(D1761&gt;=('28 Populations and thresholds'!$I$191)*0.25,"YES"))</f>
        <v>YES</v>
      </c>
      <c r="L1761" s="272" t="b">
        <f>OR('28 Populations and thresholds'!$J$191="CR",'28 Populations and thresholds'!$J$191="EN",'28 Populations and thresholds'!$J$191="VU")</f>
        <v>0</v>
      </c>
      <c r="M1761" s="273">
        <f>D1761/'28 Populations and thresholds'!$H$191</f>
        <v>6.8399999999999997E-3</v>
      </c>
      <c r="N1761" s="263" t="str">
        <f t="shared" si="110"/>
        <v xml:space="preserve"> </v>
      </c>
      <c r="O1761" s="275"/>
      <c r="P1761" s="263" t="str">
        <f t="shared" si="111"/>
        <v xml:space="preserve"> </v>
      </c>
    </row>
    <row r="1762" spans="1:16" x14ac:dyDescent="0.2">
      <c r="A1762" s="267" t="s">
        <v>1394</v>
      </c>
      <c r="B1762" s="268" t="s">
        <v>1023</v>
      </c>
      <c r="C1762" s="269" t="s">
        <v>3758</v>
      </c>
      <c r="D1762" s="270">
        <v>839</v>
      </c>
      <c r="E1762" s="271">
        <v>35916</v>
      </c>
      <c r="F1762" s="263" t="str">
        <f t="shared" si="108"/>
        <v xml:space="preserve"> </v>
      </c>
      <c r="G1762" s="267" t="s">
        <v>21</v>
      </c>
      <c r="H1762" s="267" t="s">
        <v>439</v>
      </c>
      <c r="I1762" s="263" t="str">
        <f t="shared" si="109"/>
        <v xml:space="preserve"> </v>
      </c>
      <c r="J1762" s="272" t="str">
        <f>IF(D1762&gt;=('28 Populations and thresholds'!$I$179),"YES"," ")</f>
        <v>YES</v>
      </c>
      <c r="K1762" s="272" t="str">
        <f>IF(J1762="YES"," ",IF(D1762&gt;=('28 Populations and thresholds'!$I$179)*0.25,"YES"))</f>
        <v xml:space="preserve"> </v>
      </c>
      <c r="L1762" s="272" t="b">
        <f>OR('28 Populations and thresholds'!$J$179="CR",'28 Populations and thresholds'!$J$179="EN",'28 Populations and thresholds'!$J$179="VU")</f>
        <v>0</v>
      </c>
      <c r="M1762" s="273">
        <f>D1762/'28 Populations and thresholds'!$H$179</f>
        <v>1.5254545454545455E-2</v>
      </c>
      <c r="N1762" s="263" t="str">
        <f t="shared" si="110"/>
        <v xml:space="preserve"> </v>
      </c>
      <c r="O1762" s="269"/>
      <c r="P1762" s="263" t="str">
        <f t="shared" si="111"/>
        <v xml:space="preserve"> </v>
      </c>
    </row>
    <row r="1763" spans="1:16" x14ac:dyDescent="0.2">
      <c r="A1763" s="12" t="s">
        <v>1394</v>
      </c>
      <c r="B1763" s="9" t="s">
        <v>1080</v>
      </c>
      <c r="C1763" s="4" t="s">
        <v>1696</v>
      </c>
      <c r="D1763" s="5">
        <v>52</v>
      </c>
      <c r="E1763" s="1" t="s">
        <v>1598</v>
      </c>
      <c r="F1763" s="263" t="str">
        <f t="shared" si="108"/>
        <v xml:space="preserve"> </v>
      </c>
      <c r="G1763" s="13" t="s">
        <v>139</v>
      </c>
      <c r="I1763" s="263" t="str">
        <f t="shared" si="109"/>
        <v xml:space="preserve"> </v>
      </c>
      <c r="J1763" s="38" t="str">
        <f>IF(D1763&gt;=('28 Populations and thresholds'!$I$51),"YES"," ")</f>
        <v>YES</v>
      </c>
      <c r="K1763" s="38" t="str">
        <f>IF(J1763="YES"," ",IF(D1763&gt;=('28 Populations and thresholds'!$I$51)*0.25,"YES"))</f>
        <v xml:space="preserve"> </v>
      </c>
      <c r="L1763" s="38" t="b">
        <f>OR('28 Populations and thresholds'!$J$51="CR",'28 Populations and thresholds'!$J$51="EN",'28 Populations and thresholds'!$J$51="VU")</f>
        <v>1</v>
      </c>
      <c r="M1763" s="75">
        <f>D1763/'28 Populations and thresholds'!$H$51</f>
        <v>1.9259259259259261E-2</v>
      </c>
      <c r="N1763" s="263" t="str">
        <f t="shared" si="110"/>
        <v xml:space="preserve"> </v>
      </c>
      <c r="P1763" s="263" t="str">
        <f t="shared" si="111"/>
        <v xml:space="preserve"> </v>
      </c>
    </row>
    <row r="1764" spans="1:16" x14ac:dyDescent="0.2">
      <c r="A1764" s="143" t="s">
        <v>1394</v>
      </c>
      <c r="B1764" s="40" t="s">
        <v>1080</v>
      </c>
      <c r="C1764" s="4" t="s">
        <v>3765</v>
      </c>
      <c r="D1764" s="41">
        <v>182</v>
      </c>
      <c r="E1764" s="46">
        <v>37012</v>
      </c>
      <c r="F1764" s="263" t="str">
        <f t="shared" si="108"/>
        <v xml:space="preserve"> </v>
      </c>
      <c r="G1764" s="143" t="s">
        <v>21</v>
      </c>
      <c r="H1764" s="143" t="s">
        <v>890</v>
      </c>
      <c r="I1764" s="263" t="str">
        <f t="shared" si="109"/>
        <v xml:space="preserve"> </v>
      </c>
      <c r="J1764" s="38" t="str">
        <f>IF(D1764&gt;=('28 Populations and thresholds'!$I$193),"YES"," ")</f>
        <v xml:space="preserve"> </v>
      </c>
      <c r="K1764" s="38" t="str">
        <f>IF(J1764="YES"," ",IF(D1764&gt;=('28 Populations and thresholds'!$I$193)*0.25,"YES"))</f>
        <v>YES</v>
      </c>
      <c r="L1764" s="38" t="b">
        <f>OR('28 Populations and thresholds'!$J$193="CR",'28 Populations and thresholds'!$J$193="EN",'28 Populations and thresholds'!$J$193="VU")</f>
        <v>0</v>
      </c>
      <c r="M1764" s="75">
        <f>D1764/'28 Populations and thresholds'!$H$193</f>
        <v>4.1363636363636359E-3</v>
      </c>
      <c r="N1764" s="263" t="str">
        <f t="shared" si="110"/>
        <v xml:space="preserve"> </v>
      </c>
      <c r="P1764" s="263" t="str">
        <f t="shared" si="111"/>
        <v xml:space="preserve"> </v>
      </c>
    </row>
    <row r="1765" spans="1:16" x14ac:dyDescent="0.2">
      <c r="A1765" s="143" t="s">
        <v>1394</v>
      </c>
      <c r="B1765" s="40" t="s">
        <v>1080</v>
      </c>
      <c r="C1765" s="4" t="s">
        <v>3770</v>
      </c>
      <c r="D1765" s="41">
        <v>1050</v>
      </c>
      <c r="E1765" s="46">
        <v>36784</v>
      </c>
      <c r="F1765" s="263" t="str">
        <f t="shared" si="108"/>
        <v xml:space="preserve"> </v>
      </c>
      <c r="G1765" s="143" t="s">
        <v>21</v>
      </c>
      <c r="H1765" s="143" t="s">
        <v>897</v>
      </c>
      <c r="I1765" s="263" t="str">
        <f t="shared" si="109"/>
        <v xml:space="preserve"> </v>
      </c>
      <c r="J1765" s="38" t="str">
        <f>IF(D1765&gt;=('28 Populations and thresholds'!$I$199),"YES"," ")</f>
        <v xml:space="preserve"> </v>
      </c>
      <c r="K1765" s="38" t="str">
        <f>IF(J1765="YES"," ",IF(D1765&gt;=('28 Populations and thresholds'!$I$199)*0.25,"YES"))</f>
        <v>YES</v>
      </c>
      <c r="L1765" s="38" t="b">
        <f>OR('28 Populations and thresholds'!$J$199="CR",'28 Populations and thresholds'!$J$199="EN",'28 Populations and thresholds'!$J$199="VU")</f>
        <v>0</v>
      </c>
      <c r="M1765" s="75">
        <f>D1765/'28 Populations and thresholds'!$H$199</f>
        <v>3.3333333333333335E-3</v>
      </c>
      <c r="N1765" s="263" t="str">
        <f t="shared" si="110"/>
        <v xml:space="preserve"> </v>
      </c>
      <c r="O1765" s="9"/>
      <c r="P1765" s="263" t="str">
        <f t="shared" si="111"/>
        <v xml:space="preserve"> </v>
      </c>
    </row>
    <row r="1766" spans="1:16" x14ac:dyDescent="0.2">
      <c r="A1766" s="143" t="s">
        <v>1394</v>
      </c>
      <c r="B1766" s="40" t="s">
        <v>1080</v>
      </c>
      <c r="C1766" s="111" t="s">
        <v>3474</v>
      </c>
      <c r="D1766" s="41">
        <v>241</v>
      </c>
      <c r="E1766" s="46">
        <v>36161</v>
      </c>
      <c r="F1766" s="263" t="str">
        <f t="shared" si="108"/>
        <v xml:space="preserve"> </v>
      </c>
      <c r="G1766" s="143" t="s">
        <v>21</v>
      </c>
      <c r="H1766" s="143" t="s">
        <v>897</v>
      </c>
      <c r="I1766" s="263" t="str">
        <f t="shared" si="109"/>
        <v xml:space="preserve"> </v>
      </c>
      <c r="J1766" s="38" t="str">
        <f>IF(D1766&gt;=('28 Populations and thresholds'!$I$198),"YES"," ")</f>
        <v>YES</v>
      </c>
      <c r="K1766" s="38" t="str">
        <f>IF(J1766="YES"," ",IF(D1766&gt;=('28 Populations and thresholds'!$I$198)*0.25,"YES"))</f>
        <v xml:space="preserve"> </v>
      </c>
      <c r="L1766" s="38" t="b">
        <f>OR('28 Populations and thresholds'!$J$198="CR",'28 Populations and thresholds'!$J$198="EN",'28 Populations and thresholds'!$J$198="VU")</f>
        <v>0</v>
      </c>
      <c r="M1766" s="75">
        <f>D1766/'28 Populations and thresholds'!$H$198</f>
        <v>1.0954545454545455E-2</v>
      </c>
      <c r="N1766" s="263" t="str">
        <f t="shared" si="110"/>
        <v xml:space="preserve"> </v>
      </c>
      <c r="O1766" s="9"/>
      <c r="P1766" s="263" t="str">
        <f t="shared" si="111"/>
        <v xml:space="preserve"> </v>
      </c>
    </row>
    <row r="1767" spans="1:16" x14ac:dyDescent="0.2">
      <c r="A1767" s="143" t="s">
        <v>1394</v>
      </c>
      <c r="B1767" s="40" t="s">
        <v>1080</v>
      </c>
      <c r="C1767" s="111" t="s">
        <v>3763</v>
      </c>
      <c r="D1767" s="41">
        <v>216</v>
      </c>
      <c r="E1767" s="46">
        <v>37149</v>
      </c>
      <c r="F1767" s="263" t="str">
        <f t="shared" si="108"/>
        <v xml:space="preserve"> </v>
      </c>
      <c r="G1767" s="143" t="s">
        <v>21</v>
      </c>
      <c r="H1767" s="143" t="s">
        <v>890</v>
      </c>
      <c r="I1767" s="263" t="str">
        <f t="shared" si="109"/>
        <v xml:space="preserve"> </v>
      </c>
      <c r="J1767" s="38" t="str">
        <f>IF(D1767&gt;=('28 Populations and thresholds'!$I$191),"YES"," ")</f>
        <v xml:space="preserve"> </v>
      </c>
      <c r="K1767" s="38" t="str">
        <f>IF(J1767="YES"," ",IF(D1767&gt;=('28 Populations and thresholds'!$I$191)*0.25,"YES"))</f>
        <v>YES</v>
      </c>
      <c r="L1767" s="38" t="b">
        <f>OR('28 Populations and thresholds'!$J$191="CR",'28 Populations and thresholds'!$J$191="EN",'28 Populations and thresholds'!$J$191="VU")</f>
        <v>0</v>
      </c>
      <c r="M1767" s="75">
        <f>D1767/'28 Populations and thresholds'!$H$191</f>
        <v>4.3200000000000001E-3</v>
      </c>
      <c r="N1767" s="263" t="str">
        <f t="shared" si="110"/>
        <v xml:space="preserve"> </v>
      </c>
      <c r="P1767" s="263" t="str">
        <f t="shared" si="111"/>
        <v xml:space="preserve"> </v>
      </c>
    </row>
    <row r="1768" spans="1:16" x14ac:dyDescent="0.2">
      <c r="A1768" s="267" t="s">
        <v>1394</v>
      </c>
      <c r="B1768" s="268" t="s">
        <v>1034</v>
      </c>
      <c r="C1768" s="269" t="s">
        <v>3633</v>
      </c>
      <c r="D1768" s="270">
        <v>4000</v>
      </c>
      <c r="E1768" s="294" t="s">
        <v>1344</v>
      </c>
      <c r="F1768" s="263" t="str">
        <f t="shared" si="108"/>
        <v xml:space="preserve"> </v>
      </c>
      <c r="G1768" s="267" t="s">
        <v>15</v>
      </c>
      <c r="H1768" s="267" t="s">
        <v>1395</v>
      </c>
      <c r="I1768" s="263" t="str">
        <f t="shared" si="109"/>
        <v xml:space="preserve"> </v>
      </c>
      <c r="J1768" s="272" t="str">
        <f>IF(D1768&gt;=('28 Populations and thresholds'!$I$99),"YES"," ")</f>
        <v>YES</v>
      </c>
      <c r="K1768" s="272" t="str">
        <f>IF(J1768="YES"," ",IF(D1768&gt;=('28 Populations and thresholds'!$I$99)*0.25,"YES"))</f>
        <v xml:space="preserve"> </v>
      </c>
      <c r="L1768" s="272" t="b">
        <f>OR('28 Populations and thresholds'!$J$99="CR",'28 Populations and thresholds'!$J$99="EN",'28 Populations and thresholds'!$J$99="VU")</f>
        <v>0</v>
      </c>
      <c r="M1768" s="273">
        <f>D1768/'28 Populations and thresholds'!$H$99</f>
        <v>1.3333333333333334E-2</v>
      </c>
      <c r="N1768" s="263" t="str">
        <f t="shared" si="110"/>
        <v xml:space="preserve"> </v>
      </c>
      <c r="O1768" s="269"/>
      <c r="P1768" s="263" t="str">
        <f t="shared" si="111"/>
        <v xml:space="preserve"> </v>
      </c>
    </row>
    <row r="1769" spans="1:16" x14ac:dyDescent="0.2">
      <c r="A1769" s="267" t="s">
        <v>1394</v>
      </c>
      <c r="B1769" s="268" t="s">
        <v>1034</v>
      </c>
      <c r="C1769" s="269" t="s">
        <v>3449</v>
      </c>
      <c r="D1769" s="270">
        <v>1222</v>
      </c>
      <c r="E1769" s="271">
        <v>32404</v>
      </c>
      <c r="F1769" s="263" t="str">
        <f t="shared" si="108"/>
        <v xml:space="preserve"> </v>
      </c>
      <c r="G1769" s="267" t="s">
        <v>21</v>
      </c>
      <c r="H1769" s="267" t="s">
        <v>256</v>
      </c>
      <c r="I1769" s="263" t="str">
        <f t="shared" si="109"/>
        <v xml:space="preserve"> </v>
      </c>
      <c r="J1769" s="272" t="str">
        <f>IF(D1769&gt;=('28 Populations and thresholds'!$I$151),"YES"," ")</f>
        <v>YES</v>
      </c>
      <c r="K1769" s="272" t="str">
        <f>IF(J1769="YES"," ",IF(D1769&gt;=('28 Populations and thresholds'!$I$151)*0.25,"YES"))</f>
        <v xml:space="preserve"> </v>
      </c>
      <c r="L1769" s="272" t="b">
        <f>OR('28 Populations and thresholds'!$J$151="CR",'28 Populations and thresholds'!$J$151="EN",'28 Populations and thresholds'!$J$151="VU")</f>
        <v>0</v>
      </c>
      <c r="M1769" s="273">
        <f>D1769/'28 Populations and thresholds'!$H$151</f>
        <v>1.222E-2</v>
      </c>
      <c r="N1769" s="263" t="str">
        <f t="shared" si="110"/>
        <v xml:space="preserve"> </v>
      </c>
      <c r="O1769" s="269"/>
      <c r="P1769" s="263" t="str">
        <f t="shared" si="111"/>
        <v xml:space="preserve"> </v>
      </c>
    </row>
    <row r="1770" spans="1:16" x14ac:dyDescent="0.2">
      <c r="A1770" s="267" t="s">
        <v>1394</v>
      </c>
      <c r="B1770" s="268" t="s">
        <v>1034</v>
      </c>
      <c r="C1770" s="280" t="s">
        <v>3758</v>
      </c>
      <c r="D1770" s="270">
        <v>354</v>
      </c>
      <c r="E1770" s="271">
        <v>36647</v>
      </c>
      <c r="F1770" s="263" t="str">
        <f t="shared" si="108"/>
        <v xml:space="preserve"> </v>
      </c>
      <c r="G1770" s="267" t="s">
        <v>21</v>
      </c>
      <c r="H1770" s="267" t="s">
        <v>897</v>
      </c>
      <c r="I1770" s="263" t="str">
        <f t="shared" si="109"/>
        <v xml:space="preserve"> </v>
      </c>
      <c r="J1770" s="272" t="str">
        <f>IF(D1770&gt;=('28 Populations and thresholds'!$I$179),"YES"," ")</f>
        <v xml:space="preserve"> </v>
      </c>
      <c r="K1770" s="272" t="str">
        <f>IF(J1770="YES"," ",IF(D1770&gt;=('28 Populations and thresholds'!$I$179)*0.25,"YES"))</f>
        <v>YES</v>
      </c>
      <c r="L1770" s="272" t="b">
        <f>OR('28 Populations and thresholds'!$J$179="CR",'28 Populations and thresholds'!$J$179="EN",'28 Populations and thresholds'!$J$179="VU")</f>
        <v>0</v>
      </c>
      <c r="M1770" s="273">
        <f>D1770/'28 Populations and thresholds'!$H$179</f>
        <v>6.4363636363636368E-3</v>
      </c>
      <c r="N1770" s="263" t="str">
        <f t="shared" si="110"/>
        <v xml:space="preserve"> </v>
      </c>
      <c r="O1770" s="269"/>
      <c r="P1770" s="263" t="str">
        <f t="shared" si="111"/>
        <v xml:space="preserve"> </v>
      </c>
    </row>
    <row r="1771" spans="1:16" x14ac:dyDescent="0.2">
      <c r="A1771" s="143" t="s">
        <v>1394</v>
      </c>
      <c r="B1771" s="40" t="s">
        <v>1293</v>
      </c>
      <c r="C1771" s="4" t="s">
        <v>3449</v>
      </c>
      <c r="D1771" s="41">
        <v>283</v>
      </c>
      <c r="E1771" s="46">
        <v>35551</v>
      </c>
      <c r="F1771" s="263" t="str">
        <f t="shared" si="108"/>
        <v xml:space="preserve"> </v>
      </c>
      <c r="G1771" s="143" t="s">
        <v>21</v>
      </c>
      <c r="H1771" s="143" t="s">
        <v>430</v>
      </c>
      <c r="I1771" s="263" t="str">
        <f t="shared" si="109"/>
        <v xml:space="preserve"> </v>
      </c>
      <c r="J1771" s="38" t="str">
        <f>IF(D1771&gt;=('28 Populations and thresholds'!$I$151),"YES"," ")</f>
        <v>YES</v>
      </c>
      <c r="K1771" s="38" t="str">
        <f>IF(J1771="YES"," ",IF(D1771&gt;=('28 Populations and thresholds'!$I$151)*0.25,"YES"))</f>
        <v xml:space="preserve"> </v>
      </c>
      <c r="L1771" s="38" t="b">
        <f>OR('28 Populations and thresholds'!$J$151="CR",'28 Populations and thresholds'!$J$151="EN",'28 Populations and thresholds'!$J$151="VU")</f>
        <v>0</v>
      </c>
      <c r="M1771" s="75">
        <f>D1771/'28 Populations and thresholds'!$H$151</f>
        <v>2.8300000000000001E-3</v>
      </c>
      <c r="N1771" s="263" t="str">
        <f t="shared" si="110"/>
        <v xml:space="preserve"> </v>
      </c>
      <c r="O1771" s="9"/>
      <c r="P1771" s="263" t="str">
        <f t="shared" si="111"/>
        <v xml:space="preserve"> </v>
      </c>
    </row>
    <row r="1772" spans="1:16" x14ac:dyDescent="0.2">
      <c r="A1772" s="267" t="s">
        <v>1394</v>
      </c>
      <c r="B1772" s="268" t="s">
        <v>1022</v>
      </c>
      <c r="C1772" s="269" t="s">
        <v>3765</v>
      </c>
      <c r="D1772" s="270">
        <v>336</v>
      </c>
      <c r="E1772" s="271">
        <v>37149</v>
      </c>
      <c r="F1772" s="263" t="str">
        <f t="shared" si="108"/>
        <v xml:space="preserve"> </v>
      </c>
      <c r="G1772" s="267" t="s">
        <v>21</v>
      </c>
      <c r="H1772" s="267" t="s">
        <v>890</v>
      </c>
      <c r="I1772" s="263" t="str">
        <f t="shared" si="109"/>
        <v xml:space="preserve"> </v>
      </c>
      <c r="J1772" s="272" t="str">
        <f>IF(D1772&gt;=('28 Populations and thresholds'!$I$193),"YES"," ")</f>
        <v xml:space="preserve"> </v>
      </c>
      <c r="K1772" s="272" t="str">
        <f>IF(J1772="YES"," ",IF(D1772&gt;=('28 Populations and thresholds'!$I$193)*0.25,"YES"))</f>
        <v>YES</v>
      </c>
      <c r="L1772" s="272" t="b">
        <f>OR('28 Populations and thresholds'!$J$193="CR",'28 Populations and thresholds'!$J$193="EN",'28 Populations and thresholds'!$J$193="VU")</f>
        <v>0</v>
      </c>
      <c r="M1772" s="273">
        <f>D1772/'28 Populations and thresholds'!$H$193</f>
        <v>7.6363636363636364E-3</v>
      </c>
      <c r="N1772" s="263" t="str">
        <f t="shared" si="110"/>
        <v xml:space="preserve"> </v>
      </c>
      <c r="O1772" s="275"/>
      <c r="P1772" s="263" t="str">
        <f t="shared" si="111"/>
        <v xml:space="preserve"> </v>
      </c>
    </row>
    <row r="1773" spans="1:16" x14ac:dyDescent="0.2">
      <c r="A1773" s="267" t="s">
        <v>1394</v>
      </c>
      <c r="B1773" s="268" t="s">
        <v>1022</v>
      </c>
      <c r="C1773" s="269" t="s">
        <v>3452</v>
      </c>
      <c r="D1773" s="270">
        <v>1424</v>
      </c>
      <c r="E1773" s="271">
        <v>32404</v>
      </c>
      <c r="F1773" s="263" t="str">
        <f t="shared" si="108"/>
        <v xml:space="preserve"> </v>
      </c>
      <c r="G1773" s="267" t="s">
        <v>21</v>
      </c>
      <c r="H1773" s="267" t="s">
        <v>256</v>
      </c>
      <c r="I1773" s="263" t="str">
        <f t="shared" si="109"/>
        <v xml:space="preserve"> </v>
      </c>
      <c r="J1773" s="272" t="str">
        <f>IF(D1773&gt;=('28 Populations and thresholds'!$I$158),"YES"," ")</f>
        <v>YES</v>
      </c>
      <c r="K1773" s="272" t="str">
        <f>IF(J1773="YES"," ",IF(D1773&gt;=('28 Populations and thresholds'!$I$158)*0.25,"YES"))</f>
        <v xml:space="preserve"> </v>
      </c>
      <c r="L1773" s="272" t="b">
        <f>OR('28 Populations and thresholds'!$J$158="CR",'28 Populations and thresholds'!$J$158="EN",'28 Populations and thresholds'!$J$158="VU")</f>
        <v>0</v>
      </c>
      <c r="M1773" s="273">
        <f>D1773/'28 Populations and thresholds'!$H$158</f>
        <v>1.4239999999999999E-2</v>
      </c>
      <c r="N1773" s="263" t="str">
        <f t="shared" si="110"/>
        <v xml:space="preserve"> </v>
      </c>
      <c r="O1773" s="269"/>
      <c r="P1773" s="263" t="str">
        <f t="shared" si="111"/>
        <v xml:space="preserve"> </v>
      </c>
    </row>
    <row r="1774" spans="1:16" x14ac:dyDescent="0.2">
      <c r="A1774" s="267" t="s">
        <v>1394</v>
      </c>
      <c r="B1774" s="268" t="s">
        <v>1022</v>
      </c>
      <c r="C1774" s="269" t="s">
        <v>4560</v>
      </c>
      <c r="D1774" s="270">
        <v>372</v>
      </c>
      <c r="E1774" s="271">
        <v>33723</v>
      </c>
      <c r="F1774" s="263" t="str">
        <f t="shared" si="108"/>
        <v xml:space="preserve"> </v>
      </c>
      <c r="G1774" s="267" t="s">
        <v>21</v>
      </c>
      <c r="H1774" s="267" t="s">
        <v>256</v>
      </c>
      <c r="I1774" s="263" t="str">
        <f t="shared" si="109"/>
        <v xml:space="preserve"> </v>
      </c>
      <c r="J1774" s="272" t="str">
        <f>IF(D1774&gt;=('28 Populations and thresholds'!$I$163),"YES"," ")</f>
        <v>YES</v>
      </c>
      <c r="K1774" s="272" t="str">
        <f>IF(J1774="YES"," ",IF(D1774&gt;=('28 Populations and thresholds'!$I$163)*0.25,"YES"))</f>
        <v xml:space="preserve"> </v>
      </c>
      <c r="L1774" s="272" t="b">
        <f>OR('28 Populations and thresholds'!$J$163="CR",'28 Populations and thresholds'!$J$163="EN",'28 Populations and thresholds'!$J$163="VU")</f>
        <v>0</v>
      </c>
      <c r="M1774" s="273">
        <f>D1774/'28 Populations and thresholds'!$H$163</f>
        <v>2.8615384615384615E-2</v>
      </c>
      <c r="N1774" s="263" t="str">
        <f t="shared" si="110"/>
        <v xml:space="preserve"> </v>
      </c>
      <c r="O1774" s="275" t="s">
        <v>4561</v>
      </c>
      <c r="P1774" s="263" t="str">
        <f t="shared" si="111"/>
        <v xml:space="preserve"> </v>
      </c>
    </row>
    <row r="1775" spans="1:16" x14ac:dyDescent="0.2">
      <c r="A1775" s="267" t="s">
        <v>1394</v>
      </c>
      <c r="B1775" s="268" t="s">
        <v>1022</v>
      </c>
      <c r="C1775" s="269" t="s">
        <v>3766</v>
      </c>
      <c r="D1775" s="270">
        <v>243</v>
      </c>
      <c r="E1775" s="271">
        <v>37012</v>
      </c>
      <c r="F1775" s="263" t="str">
        <f t="shared" si="108"/>
        <v xml:space="preserve"> </v>
      </c>
      <c r="G1775" s="267" t="s">
        <v>21</v>
      </c>
      <c r="H1775" s="267" t="s">
        <v>890</v>
      </c>
      <c r="I1775" s="263" t="str">
        <f t="shared" si="109"/>
        <v xml:space="preserve"> </v>
      </c>
      <c r="J1775" s="272" t="str">
        <f>IF(D1775&gt;=('28 Populations and thresholds'!$I$194),"YES"," ")</f>
        <v xml:space="preserve"> </v>
      </c>
      <c r="K1775" s="272" t="str">
        <f>IF(J1775="YES"," ",IF(D1775&gt;=('28 Populations and thresholds'!$I$194)*0.25,"YES"))</f>
        <v>YES</v>
      </c>
      <c r="L1775" s="272" t="b">
        <f>OR('28 Populations and thresholds'!$J$194="CR",'28 Populations and thresholds'!$J$194="EN",'28 Populations and thresholds'!$J$194="VU")</f>
        <v>0</v>
      </c>
      <c r="M1775" s="273">
        <f>D1775/'28 Populations and thresholds'!$H$194</f>
        <v>8.5263157894736839E-3</v>
      </c>
      <c r="N1775" s="263" t="str">
        <f t="shared" si="110"/>
        <v xml:space="preserve"> </v>
      </c>
      <c r="O1775" s="275"/>
      <c r="P1775" s="263" t="str">
        <f t="shared" si="111"/>
        <v xml:space="preserve"> </v>
      </c>
    </row>
    <row r="1776" spans="1:16" x14ac:dyDescent="0.2">
      <c r="A1776" s="267" t="s">
        <v>1394</v>
      </c>
      <c r="B1776" s="268" t="s">
        <v>1022</v>
      </c>
      <c r="C1776" s="280" t="s">
        <v>3758</v>
      </c>
      <c r="D1776" s="270">
        <v>894</v>
      </c>
      <c r="E1776" s="271">
        <v>35201</v>
      </c>
      <c r="F1776" s="263" t="str">
        <f t="shared" si="108"/>
        <v xml:space="preserve"> </v>
      </c>
      <c r="G1776" s="267" t="s">
        <v>21</v>
      </c>
      <c r="H1776" s="267" t="s">
        <v>256</v>
      </c>
      <c r="I1776" s="263" t="str">
        <f t="shared" si="109"/>
        <v xml:space="preserve"> </v>
      </c>
      <c r="J1776" s="272" t="str">
        <f>IF(D1776&gt;=('28 Populations and thresholds'!$I$179),"YES"," ")</f>
        <v>YES</v>
      </c>
      <c r="K1776" s="272" t="str">
        <f>IF(J1776="YES"," ",IF(D1776&gt;=('28 Populations and thresholds'!$I$179)*0.25,"YES"))</f>
        <v xml:space="preserve"> </v>
      </c>
      <c r="L1776" s="272" t="b">
        <f>OR('28 Populations and thresholds'!$J$179="CR",'28 Populations and thresholds'!$J$179="EN",'28 Populations and thresholds'!$J$179="VU")</f>
        <v>0</v>
      </c>
      <c r="M1776" s="273">
        <f>D1776/'28 Populations and thresholds'!$H$179</f>
        <v>1.6254545454545456E-2</v>
      </c>
      <c r="N1776" s="263" t="str">
        <f t="shared" si="110"/>
        <v xml:space="preserve"> </v>
      </c>
      <c r="O1776" s="269"/>
      <c r="P1776" s="263" t="str">
        <f t="shared" si="111"/>
        <v xml:space="preserve"> </v>
      </c>
    </row>
    <row r="1777" spans="1:21" x14ac:dyDescent="0.2">
      <c r="A1777" s="143" t="s">
        <v>1394</v>
      </c>
      <c r="B1777" s="40" t="s">
        <v>1141</v>
      </c>
      <c r="C1777" s="4" t="s">
        <v>3745</v>
      </c>
      <c r="D1777" s="41">
        <v>379</v>
      </c>
      <c r="E1777" s="46">
        <v>32628</v>
      </c>
      <c r="F1777" s="263" t="str">
        <f t="shared" si="108"/>
        <v xml:space="preserve"> </v>
      </c>
      <c r="G1777" s="143" t="s">
        <v>21</v>
      </c>
      <c r="H1777" s="143" t="s">
        <v>256</v>
      </c>
      <c r="I1777" s="263" t="str">
        <f t="shared" si="109"/>
        <v xml:space="preserve"> </v>
      </c>
      <c r="J1777" s="38" t="str">
        <f>IF(D1777&gt;=('28 Populations and thresholds'!$I$152),"YES"," ")</f>
        <v xml:space="preserve"> </v>
      </c>
      <c r="K1777" s="38" t="str">
        <f>IF(J1777="YES"," ",IF(D1777&gt;=('28 Populations and thresholds'!$I$152)*0.25,"YES"))</f>
        <v>YES</v>
      </c>
      <c r="L1777" s="38" t="b">
        <f>OR('28 Populations and thresholds'!$J$152="CR",'28 Populations and thresholds'!$J$152="EN",'28 Populations and thresholds'!$J$152="VU")</f>
        <v>0</v>
      </c>
      <c r="M1777" s="75">
        <f>D1777/'28 Populations and thresholds'!$H$152</f>
        <v>3.79E-3</v>
      </c>
      <c r="N1777" s="263" t="str">
        <f t="shared" si="110"/>
        <v xml:space="preserve"> </v>
      </c>
      <c r="O1777" s="9"/>
      <c r="P1777" s="263" t="str">
        <f t="shared" si="111"/>
        <v xml:space="preserve"> </v>
      </c>
      <c r="Q1777" s="4"/>
      <c r="R1777" s="4"/>
      <c r="S1777" s="4"/>
      <c r="T1777" s="4"/>
      <c r="U1777" s="4"/>
    </row>
    <row r="1778" spans="1:21" x14ac:dyDescent="0.2">
      <c r="A1778" s="143" t="s">
        <v>1394</v>
      </c>
      <c r="B1778" s="40" t="s">
        <v>1141</v>
      </c>
      <c r="C1778" s="4" t="s">
        <v>3766</v>
      </c>
      <c r="D1778" s="41">
        <v>467</v>
      </c>
      <c r="E1778" s="46">
        <v>32628</v>
      </c>
      <c r="F1778" s="263" t="str">
        <f t="shared" si="108"/>
        <v xml:space="preserve"> </v>
      </c>
      <c r="G1778" s="143" t="s">
        <v>21</v>
      </c>
      <c r="H1778" s="143" t="s">
        <v>256</v>
      </c>
      <c r="I1778" s="263" t="str">
        <f t="shared" si="109"/>
        <v xml:space="preserve"> </v>
      </c>
      <c r="J1778" s="38" t="str">
        <f>IF(D1778&gt;=('28 Populations and thresholds'!$I$194),"YES"," ")</f>
        <v>YES</v>
      </c>
      <c r="K1778" s="38" t="str">
        <f>IF(J1778="YES"," ",IF(D1778&gt;=('28 Populations and thresholds'!$I$194)*0.25,"YES"))</f>
        <v xml:space="preserve"> </v>
      </c>
      <c r="L1778" s="38" t="b">
        <f>OR('28 Populations and thresholds'!$J$194="CR",'28 Populations and thresholds'!$J$194="EN",'28 Populations and thresholds'!$J$194="VU")</f>
        <v>0</v>
      </c>
      <c r="M1778" s="75">
        <f>D1778/'28 Populations and thresholds'!$H$194</f>
        <v>1.6385964912280702E-2</v>
      </c>
      <c r="N1778" s="263" t="str">
        <f t="shared" si="110"/>
        <v xml:space="preserve"> </v>
      </c>
      <c r="P1778" s="263" t="str">
        <f t="shared" si="111"/>
        <v xml:space="preserve"> </v>
      </c>
    </row>
    <row r="1779" spans="1:21" x14ac:dyDescent="0.2">
      <c r="A1779" s="275" t="s">
        <v>1394</v>
      </c>
      <c r="B1779" s="269" t="s">
        <v>3618</v>
      </c>
      <c r="C1779" s="269" t="s">
        <v>3617</v>
      </c>
      <c r="D1779" s="279">
        <v>9164</v>
      </c>
      <c r="E1779" s="274">
        <v>2001</v>
      </c>
      <c r="F1779" s="263" t="str">
        <f t="shared" si="108"/>
        <v xml:space="preserve"> </v>
      </c>
      <c r="G1779" s="275" t="s">
        <v>139</v>
      </c>
      <c r="H1779" s="275" t="s">
        <v>3388</v>
      </c>
      <c r="I1779" s="263" t="str">
        <f t="shared" si="109"/>
        <v xml:space="preserve"> </v>
      </c>
      <c r="J1779" s="272" t="str">
        <f>IF(D1779&gt;=('28 Populations and thresholds'!$I$95),"YES"," ")</f>
        <v>YES</v>
      </c>
      <c r="K1779" s="272" t="str">
        <f>IF(J1779="YES"," ",IF(D1779&gt;=('28 Populations and thresholds'!$I$95)*0.25,"YES"))</f>
        <v xml:space="preserve"> </v>
      </c>
      <c r="L1779" s="272" t="b">
        <f>OR('28 Populations and thresholds'!$J$95="CR",'28 Populations and thresholds'!$J$95="EN",'28 Populations and thresholds'!$J$95="VU")</f>
        <v>0</v>
      </c>
      <c r="M1779" s="273">
        <f>D1779/'28 Populations and thresholds'!$H$95</f>
        <v>3.0546666666666666E-2</v>
      </c>
      <c r="N1779" s="263" t="str">
        <f t="shared" si="110"/>
        <v xml:space="preserve"> </v>
      </c>
      <c r="O1779" s="269"/>
      <c r="P1779" s="263" t="str">
        <f t="shared" si="111"/>
        <v xml:space="preserve"> </v>
      </c>
    </row>
    <row r="1780" spans="1:21" x14ac:dyDescent="0.2">
      <c r="A1780" s="143" t="s">
        <v>1394</v>
      </c>
      <c r="B1780" s="40" t="s">
        <v>1025</v>
      </c>
      <c r="C1780" s="4" t="s">
        <v>3745</v>
      </c>
      <c r="D1780" s="41">
        <v>1500</v>
      </c>
      <c r="E1780" s="46">
        <v>35916</v>
      </c>
      <c r="F1780" s="263" t="str">
        <f t="shared" si="108"/>
        <v xml:space="preserve"> </v>
      </c>
      <c r="G1780" s="143" t="s">
        <v>21</v>
      </c>
      <c r="H1780" s="143" t="s">
        <v>439</v>
      </c>
      <c r="I1780" s="263" t="str">
        <f t="shared" si="109"/>
        <v xml:space="preserve"> </v>
      </c>
      <c r="J1780" s="38" t="str">
        <f>IF(D1780&gt;=('28 Populations and thresholds'!$I$152),"YES"," ")</f>
        <v>YES</v>
      </c>
      <c r="K1780" s="38" t="str">
        <f>IF(J1780="YES"," ",IF(D1780&gt;=('28 Populations and thresholds'!$I$152)*0.25,"YES"))</f>
        <v xml:space="preserve"> </v>
      </c>
      <c r="L1780" s="38" t="b">
        <f>OR('28 Populations and thresholds'!$J$152="CR",'28 Populations and thresholds'!$J$152="EN",'28 Populations and thresholds'!$J$152="VU")</f>
        <v>0</v>
      </c>
      <c r="M1780" s="75">
        <f>D1780/'28 Populations and thresholds'!$H$152</f>
        <v>1.4999999999999999E-2</v>
      </c>
      <c r="N1780" s="263" t="str">
        <f t="shared" si="110"/>
        <v xml:space="preserve"> </v>
      </c>
      <c r="O1780" s="9"/>
      <c r="P1780" s="263" t="str">
        <f t="shared" si="111"/>
        <v xml:space="preserve"> </v>
      </c>
      <c r="Q1780" s="4"/>
      <c r="R1780" s="4"/>
      <c r="S1780" s="4"/>
      <c r="T1780" s="4"/>
      <c r="U1780" s="4"/>
    </row>
    <row r="1781" spans="1:21" x14ac:dyDescent="0.2">
      <c r="A1781" s="143" t="s">
        <v>1394</v>
      </c>
      <c r="B1781" s="40" t="s">
        <v>1025</v>
      </c>
      <c r="C1781" s="4" t="s">
        <v>3766</v>
      </c>
      <c r="D1781" s="41">
        <v>93</v>
      </c>
      <c r="E1781" s="46">
        <v>37149</v>
      </c>
      <c r="F1781" s="263" t="str">
        <f t="shared" si="108"/>
        <v xml:space="preserve"> </v>
      </c>
      <c r="G1781" s="143" t="s">
        <v>21</v>
      </c>
      <c r="H1781" s="143" t="s">
        <v>890</v>
      </c>
      <c r="I1781" s="263" t="str">
        <f t="shared" si="109"/>
        <v xml:space="preserve"> </v>
      </c>
      <c r="J1781" s="38" t="str">
        <f>IF(D1781&gt;=('28 Populations and thresholds'!$I$194),"YES"," ")</f>
        <v xml:space="preserve"> </v>
      </c>
      <c r="K1781" s="38" t="str">
        <f>IF(J1781="YES"," ",IF(D1781&gt;=('28 Populations and thresholds'!$I$194)*0.25,"YES"))</f>
        <v>YES</v>
      </c>
      <c r="L1781" s="38" t="b">
        <f>OR('28 Populations and thresholds'!$J$194="CR",'28 Populations and thresholds'!$J$194="EN",'28 Populations and thresholds'!$J$194="VU")</f>
        <v>0</v>
      </c>
      <c r="M1781" s="75">
        <f>D1781/'28 Populations and thresholds'!$H$194</f>
        <v>3.2631578947368419E-3</v>
      </c>
      <c r="N1781" s="263" t="str">
        <f t="shared" si="110"/>
        <v xml:space="preserve"> </v>
      </c>
      <c r="P1781" s="263" t="str">
        <f t="shared" si="111"/>
        <v xml:space="preserve"> </v>
      </c>
    </row>
    <row r="1782" spans="1:21" x14ac:dyDescent="0.2">
      <c r="A1782" s="143" t="s">
        <v>1394</v>
      </c>
      <c r="B1782" s="40" t="s">
        <v>1025</v>
      </c>
      <c r="C1782" s="4" t="s">
        <v>3758</v>
      </c>
      <c r="D1782" s="41">
        <v>657</v>
      </c>
      <c r="E1782" s="46">
        <v>35916</v>
      </c>
      <c r="F1782" s="263" t="str">
        <f t="shared" si="108"/>
        <v xml:space="preserve"> </v>
      </c>
      <c r="G1782" s="143" t="s">
        <v>21</v>
      </c>
      <c r="H1782" s="143" t="s">
        <v>439</v>
      </c>
      <c r="I1782" s="263" t="str">
        <f t="shared" si="109"/>
        <v xml:space="preserve"> </v>
      </c>
      <c r="J1782" s="38" t="str">
        <f>IF(D1782&gt;=('28 Populations and thresholds'!$I$179),"YES"," ")</f>
        <v>YES</v>
      </c>
      <c r="K1782" s="38" t="str">
        <f>IF(J1782="YES"," ",IF(D1782&gt;=('28 Populations and thresholds'!$I$179)*0.25,"YES"))</f>
        <v xml:space="preserve"> </v>
      </c>
      <c r="L1782" s="38" t="b">
        <f>OR('28 Populations and thresholds'!$J$179="CR",'28 Populations and thresholds'!$J$179="EN",'28 Populations and thresholds'!$J$179="VU")</f>
        <v>0</v>
      </c>
      <c r="M1782" s="75">
        <f>D1782/'28 Populations and thresholds'!$H$179</f>
        <v>1.1945454545454546E-2</v>
      </c>
      <c r="N1782" s="263" t="str">
        <f t="shared" si="110"/>
        <v xml:space="preserve"> </v>
      </c>
      <c r="P1782" s="263" t="str">
        <f t="shared" si="111"/>
        <v xml:space="preserve"> </v>
      </c>
    </row>
    <row r="1783" spans="1:21" x14ac:dyDescent="0.2">
      <c r="A1783" s="275" t="s">
        <v>1643</v>
      </c>
      <c r="B1783" s="269" t="s">
        <v>1645</v>
      </c>
      <c r="C1783" s="269" t="s">
        <v>3719</v>
      </c>
      <c r="D1783" s="279">
        <v>109</v>
      </c>
      <c r="E1783" s="284" t="s">
        <v>1598</v>
      </c>
      <c r="F1783" s="263" t="str">
        <f t="shared" si="108"/>
        <v xml:space="preserve"> </v>
      </c>
      <c r="G1783" s="275" t="s">
        <v>139</v>
      </c>
      <c r="H1783" s="275"/>
      <c r="I1783" s="263" t="str">
        <f t="shared" si="109"/>
        <v xml:space="preserve"> </v>
      </c>
      <c r="J1783" s="272" t="str">
        <f>IF(D1783&gt;=('28 Populations and thresholds'!$I$32),"YES"," ")</f>
        <v>YES</v>
      </c>
      <c r="K1783" s="272" t="str">
        <f>IF(J1783="YES"," ",IF(D1783&gt;=('28 Populations and thresholds'!$I$32)*0.25,"YES"))</f>
        <v xml:space="preserve"> </v>
      </c>
      <c r="L1783" s="272" t="b">
        <f>OR('28 Populations and thresholds'!$J$32="CR",'28 Populations and thresholds'!$J$32="EN",'28 Populations and thresholds'!$J$32="VU")</f>
        <v>1</v>
      </c>
      <c r="M1783" s="273">
        <f>D1783/'28 Populations and thresholds'!$H$32</f>
        <v>2.6585365853658536E-2</v>
      </c>
      <c r="N1783" s="263" t="str">
        <f t="shared" si="110"/>
        <v xml:space="preserve"> </v>
      </c>
      <c r="O1783" s="275"/>
      <c r="P1783" s="263" t="str">
        <f t="shared" si="111"/>
        <v xml:space="preserve"> </v>
      </c>
    </row>
    <row r="1784" spans="1:21" x14ac:dyDescent="0.2">
      <c r="A1784" s="275" t="s">
        <v>1643</v>
      </c>
      <c r="B1784" s="292" t="s">
        <v>1645</v>
      </c>
      <c r="C1784" s="269" t="s">
        <v>3471</v>
      </c>
      <c r="D1784" s="279">
        <v>2000</v>
      </c>
      <c r="E1784" s="285">
        <v>40843</v>
      </c>
      <c r="F1784" s="263" t="str">
        <f t="shared" si="108"/>
        <v xml:space="preserve"> </v>
      </c>
      <c r="G1784" s="275"/>
      <c r="H1784" s="269" t="s">
        <v>4483</v>
      </c>
      <c r="I1784" s="263" t="str">
        <f t="shared" si="109"/>
        <v xml:space="preserve"> </v>
      </c>
      <c r="J1784" s="272" t="str">
        <f>IF(D1784&gt;=(('28 Populations and thresholds'!$I$183)+('28 Populations and thresholds'!$I$184)+('28 Populations and thresholds'!$I$185)),"YES"," ")</f>
        <v>YES</v>
      </c>
      <c r="K1784" s="272" t="str">
        <f>IF(J1784="YES"," ",IF(D1784&gt;=(('28 Populations and thresholds'!$I$183)+('28 Populations and thresholds'!$I$184)+('28 Populations and thresholds'!$I$185))*0.25,"YES"))</f>
        <v xml:space="preserve"> </v>
      </c>
      <c r="L1784" s="272" t="b">
        <f>OR('28 Populations and thresholds'!$J$183="CR",'28 Populations and thresholds'!$J$183="EN",'28 Populations and thresholds'!$J$183="VU")</f>
        <v>0</v>
      </c>
      <c r="M1784" s="273">
        <f>D1784/(('28 Populations and thresholds'!$H$183)+('28 Populations and thresholds'!$H$184)+('28 Populations and thresholds'!$H$185))</f>
        <v>6.6666666666666671E-3</v>
      </c>
      <c r="N1784" s="263" t="str">
        <f t="shared" si="110"/>
        <v xml:space="preserve"> </v>
      </c>
      <c r="O1784" s="275" t="s">
        <v>4568</v>
      </c>
      <c r="P1784" s="263" t="str">
        <f t="shared" si="111"/>
        <v xml:space="preserve"> </v>
      </c>
    </row>
    <row r="1785" spans="1:21" x14ac:dyDescent="0.2">
      <c r="A1785" s="275" t="s">
        <v>1643</v>
      </c>
      <c r="B1785" s="269" t="s">
        <v>1645</v>
      </c>
      <c r="C1785" s="278" t="s">
        <v>3461</v>
      </c>
      <c r="D1785" s="279">
        <v>1040</v>
      </c>
      <c r="E1785" s="284" t="s">
        <v>3389</v>
      </c>
      <c r="F1785" s="263" t="str">
        <f t="shared" si="108"/>
        <v xml:space="preserve"> </v>
      </c>
      <c r="G1785" s="275" t="s">
        <v>4410</v>
      </c>
      <c r="H1785" s="275"/>
      <c r="I1785" s="263" t="str">
        <f t="shared" si="109"/>
        <v xml:space="preserve"> </v>
      </c>
      <c r="J1785" s="272" t="str">
        <f>IF(D1785&gt;=('28 Populations and thresholds'!$I$164),"YES"," ")</f>
        <v>YES</v>
      </c>
      <c r="K1785" s="272" t="str">
        <f>IF(J1785="YES"," ",IF(D1785&gt;=('28 Populations and thresholds'!$I$164)*0.25,"YES"))</f>
        <v xml:space="preserve"> </v>
      </c>
      <c r="L1785" s="272" t="b">
        <f>OR('28 Populations and thresholds'!$J$164="CR",'28 Populations and thresholds'!$J$164="EN",'28 Populations and thresholds'!$J$164="VU")</f>
        <v>0</v>
      </c>
      <c r="M1785" s="273">
        <f>D1785/'28 Populations and thresholds'!$H$164</f>
        <v>1.3164556962025316E-2</v>
      </c>
      <c r="N1785" s="263" t="str">
        <f t="shared" si="110"/>
        <v xml:space="preserve"> </v>
      </c>
      <c r="O1785" s="269"/>
      <c r="P1785" s="263" t="str">
        <f t="shared" si="111"/>
        <v xml:space="preserve"> </v>
      </c>
    </row>
    <row r="1786" spans="1:21" x14ac:dyDescent="0.2">
      <c r="A1786" s="275" t="s">
        <v>1643</v>
      </c>
      <c r="B1786" s="318" t="s">
        <v>1645</v>
      </c>
      <c r="C1786" s="269" t="s">
        <v>3763</v>
      </c>
      <c r="D1786" s="279">
        <v>2056</v>
      </c>
      <c r="E1786" s="285">
        <v>40843</v>
      </c>
      <c r="F1786" s="263" t="str">
        <f t="shared" si="108"/>
        <v xml:space="preserve"> </v>
      </c>
      <c r="G1786" s="275"/>
      <c r="H1786" s="269" t="s">
        <v>4483</v>
      </c>
      <c r="I1786" s="263" t="str">
        <f t="shared" si="109"/>
        <v xml:space="preserve"> </v>
      </c>
      <c r="J1786" s="272" t="str">
        <f>IF(D1786&gt;=('28 Populations and thresholds'!$I$191),"YES"," ")</f>
        <v>YES</v>
      </c>
      <c r="K1786" s="272" t="str">
        <f>IF(J1786="YES"," ",IF(D1786&gt;=('28 Populations and thresholds'!$I$191)*0.25,"YES"))</f>
        <v xml:space="preserve"> </v>
      </c>
      <c r="L1786" s="272" t="b">
        <f>OR('28 Populations and thresholds'!$J$191="CR",'28 Populations and thresholds'!$J$191="EN",'28 Populations and thresholds'!$J$191="VU")</f>
        <v>0</v>
      </c>
      <c r="M1786" s="273">
        <f>D1786/'28 Populations and thresholds'!$H$191</f>
        <v>4.1119999999999997E-2</v>
      </c>
      <c r="N1786" s="263" t="str">
        <f t="shared" si="110"/>
        <v xml:space="preserve"> </v>
      </c>
      <c r="O1786" s="269"/>
      <c r="P1786" s="263" t="str">
        <f t="shared" si="111"/>
        <v xml:space="preserve"> </v>
      </c>
    </row>
    <row r="1787" spans="1:21" x14ac:dyDescent="0.2">
      <c r="A1787" s="143" t="s">
        <v>1643</v>
      </c>
      <c r="B1787" s="40" t="s">
        <v>1252</v>
      </c>
      <c r="C1787" s="4" t="s">
        <v>3459</v>
      </c>
      <c r="D1787" s="41">
        <v>3500</v>
      </c>
      <c r="E1787" s="46">
        <v>33250</v>
      </c>
      <c r="F1787" s="263" t="str">
        <f t="shared" si="108"/>
        <v xml:space="preserve"> </v>
      </c>
      <c r="G1787" s="143" t="s">
        <v>21</v>
      </c>
      <c r="H1787" s="143" t="s">
        <v>853</v>
      </c>
      <c r="I1787" s="263" t="str">
        <f t="shared" si="109"/>
        <v xml:space="preserve"> </v>
      </c>
      <c r="J1787" s="38" t="str">
        <f>IF(D1787&gt;=(('28 Populations and thresholds'!$I$161)+('28 Populations and thresholds'!$I$162)),"YES"," ")</f>
        <v>YES</v>
      </c>
      <c r="K1787" s="38" t="str">
        <f>IF(J1787="YES"," ",IF(D1787&gt;=(('28 Populations and thresholds'!$I$161)+('28 Populations and thresholds'!$I$162))*0.25,"YES"))</f>
        <v xml:space="preserve"> </v>
      </c>
      <c r="L1787" s="38" t="b">
        <f>OR('28 Populations and thresholds'!$J$161="CR",'28 Populations and thresholds'!$J$161="EN",'28 Populations and thresholds'!$J$161="VU")</f>
        <v>0</v>
      </c>
      <c r="M1787" s="75">
        <f>D1787/(('28 Populations and thresholds'!$H$161)+('28 Populations and thresholds'!$H$162))</f>
        <v>1.9444444444444445E-2</v>
      </c>
      <c r="N1787" s="263" t="str">
        <f t="shared" si="110"/>
        <v xml:space="preserve"> </v>
      </c>
      <c r="O1787" s="121" t="s">
        <v>4564</v>
      </c>
      <c r="P1787" s="263" t="str">
        <f t="shared" si="111"/>
        <v xml:space="preserve"> </v>
      </c>
    </row>
    <row r="1788" spans="1:21" x14ac:dyDescent="0.2">
      <c r="A1788" s="143" t="s">
        <v>1643</v>
      </c>
      <c r="B1788" s="40" t="s">
        <v>1252</v>
      </c>
      <c r="C1788" s="4" t="s">
        <v>3745</v>
      </c>
      <c r="D1788" s="41">
        <v>1114</v>
      </c>
      <c r="E1788" s="46">
        <v>32881</v>
      </c>
      <c r="F1788" s="263" t="str">
        <f t="shared" si="108"/>
        <v xml:space="preserve"> </v>
      </c>
      <c r="G1788" s="143" t="s">
        <v>21</v>
      </c>
      <c r="H1788" s="143" t="s">
        <v>853</v>
      </c>
      <c r="I1788" s="263" t="str">
        <f t="shared" si="109"/>
        <v xml:space="preserve"> </v>
      </c>
      <c r="J1788" s="38" t="str">
        <f>IF(D1788&gt;=('28 Populations and thresholds'!$I$152),"YES"," ")</f>
        <v>YES</v>
      </c>
      <c r="K1788" s="38" t="str">
        <f>IF(J1788="YES"," ",IF(D1788&gt;=('28 Populations and thresholds'!$I$152)*0.25,"YES"))</f>
        <v xml:space="preserve"> </v>
      </c>
      <c r="L1788" s="38" t="b">
        <f>OR('28 Populations and thresholds'!$J$152="CR",'28 Populations and thresholds'!$J$152="EN",'28 Populations and thresholds'!$J$152="VU")</f>
        <v>0</v>
      </c>
      <c r="M1788" s="75">
        <f>D1788/'28 Populations and thresholds'!$H$152</f>
        <v>1.1140000000000001E-2</v>
      </c>
      <c r="N1788" s="263" t="str">
        <f t="shared" si="110"/>
        <v xml:space="preserve"> </v>
      </c>
      <c r="O1788" s="9"/>
      <c r="P1788" s="263" t="str">
        <f t="shared" si="111"/>
        <v xml:space="preserve"> </v>
      </c>
      <c r="Q1788" s="4"/>
      <c r="R1788" s="4"/>
      <c r="S1788" s="4"/>
      <c r="T1788" s="4"/>
      <c r="U1788" s="4"/>
    </row>
    <row r="1789" spans="1:21" s="4" customFormat="1" x14ac:dyDescent="0.2">
      <c r="A1789" s="267" t="s">
        <v>1643</v>
      </c>
      <c r="B1789" s="292" t="s">
        <v>2261</v>
      </c>
      <c r="C1789" s="269" t="s">
        <v>3761</v>
      </c>
      <c r="D1789" s="270">
        <v>610</v>
      </c>
      <c r="E1789" s="271">
        <v>32914</v>
      </c>
      <c r="F1789" s="263" t="str">
        <f t="shared" si="108"/>
        <v xml:space="preserve"> </v>
      </c>
      <c r="G1789" s="267" t="s">
        <v>21</v>
      </c>
      <c r="H1789" s="267" t="s">
        <v>853</v>
      </c>
      <c r="I1789" s="263" t="str">
        <f t="shared" si="109"/>
        <v xml:space="preserve"> </v>
      </c>
      <c r="J1789" s="272" t="str">
        <f>IF(D1789&gt;=('28 Populations and thresholds'!$I$187),"YES"," ")</f>
        <v xml:space="preserve"> </v>
      </c>
      <c r="K1789" s="272" t="str">
        <f>IF(J1789="YES"," ",IF(D1789&gt;=('28 Populations and thresholds'!$I$187)*0.25,"YES"))</f>
        <v>YES</v>
      </c>
      <c r="L1789" s="272" t="b">
        <f>OR('28 Populations and thresholds'!$J$187="CR",'28 Populations and thresholds'!$J$187="EN",'28 Populations and thresholds'!$J$187="VU")</f>
        <v>0</v>
      </c>
      <c r="M1789" s="273">
        <f>D1789/'28 Populations and thresholds'!$H$187</f>
        <v>6.1000000000000004E-3</v>
      </c>
      <c r="N1789" s="263" t="str">
        <f t="shared" si="110"/>
        <v xml:space="preserve"> </v>
      </c>
      <c r="O1789" s="269"/>
      <c r="P1789" s="263" t="str">
        <f t="shared" si="111"/>
        <v xml:space="preserve"> </v>
      </c>
      <c r="Q1789" s="9"/>
      <c r="R1789" s="9"/>
      <c r="S1789" s="9"/>
      <c r="T1789" s="9"/>
      <c r="U1789" s="9"/>
    </row>
    <row r="1790" spans="1:21" s="4" customFormat="1" x14ac:dyDescent="0.2">
      <c r="A1790" s="275" t="s">
        <v>1643</v>
      </c>
      <c r="B1790" s="292" t="s">
        <v>2261</v>
      </c>
      <c r="C1790" s="296" t="s">
        <v>3471</v>
      </c>
      <c r="D1790" s="279">
        <v>3500</v>
      </c>
      <c r="E1790" s="281">
        <v>39692</v>
      </c>
      <c r="F1790" s="263" t="str">
        <f t="shared" si="108"/>
        <v xml:space="preserve"> </v>
      </c>
      <c r="G1790" s="275"/>
      <c r="H1790" s="275" t="s">
        <v>3922</v>
      </c>
      <c r="I1790" s="263" t="str">
        <f t="shared" si="109"/>
        <v xml:space="preserve"> </v>
      </c>
      <c r="J1790" s="272" t="str">
        <f>IF(D1790&gt;=(('28 Populations and thresholds'!$I$183)+('28 Populations and thresholds'!$I$184)+('28 Populations and thresholds'!$I$185)),"YES"," ")</f>
        <v>YES</v>
      </c>
      <c r="K1790" s="272" t="str">
        <f>IF(J1790="YES"," ",IF(D1790&gt;=(('28 Populations and thresholds'!$I$183)+('28 Populations and thresholds'!$I$184)+('28 Populations and thresholds'!$I$185))*0.25,"YES"))</f>
        <v xml:space="preserve"> </v>
      </c>
      <c r="L1790" s="272" t="b">
        <f>OR('28 Populations and thresholds'!$J$183="CR",'28 Populations and thresholds'!$J$183="EN",'28 Populations and thresholds'!$J$183="VU")</f>
        <v>0</v>
      </c>
      <c r="M1790" s="273">
        <f>D1790/(('28 Populations and thresholds'!$H$183)+('28 Populations and thresholds'!$H$184)+('28 Populations and thresholds'!$H$185))</f>
        <v>1.1666666666666667E-2</v>
      </c>
      <c r="N1790" s="263" t="str">
        <f t="shared" si="110"/>
        <v xml:space="preserve"> </v>
      </c>
      <c r="O1790" s="275" t="s">
        <v>4569</v>
      </c>
      <c r="P1790" s="263" t="str">
        <f t="shared" si="111"/>
        <v xml:space="preserve"> </v>
      </c>
      <c r="Q1790" s="9"/>
      <c r="R1790" s="9"/>
      <c r="S1790" s="9"/>
      <c r="T1790" s="9"/>
      <c r="U1790" s="9"/>
    </row>
    <row r="1791" spans="1:21" s="4" customFormat="1" x14ac:dyDescent="0.2">
      <c r="A1791" s="267" t="s">
        <v>1643</v>
      </c>
      <c r="B1791" s="292" t="s">
        <v>2261</v>
      </c>
      <c r="C1791" s="269" t="s">
        <v>3480</v>
      </c>
      <c r="D1791" s="270">
        <v>2290</v>
      </c>
      <c r="E1791" s="271">
        <v>33538</v>
      </c>
      <c r="F1791" s="263" t="str">
        <f t="shared" si="108"/>
        <v xml:space="preserve"> </v>
      </c>
      <c r="G1791" s="267" t="s">
        <v>21</v>
      </c>
      <c r="H1791" s="267" t="s">
        <v>482</v>
      </c>
      <c r="I1791" s="263" t="str">
        <f t="shared" si="109"/>
        <v xml:space="preserve"> </v>
      </c>
      <c r="J1791" s="272" t="str">
        <f>IF(D1791&gt;=('28 Populations and thresholds'!$I$203),"YES"," ")</f>
        <v>YES</v>
      </c>
      <c r="K1791" s="272" t="str">
        <f>IF(J1791="YES"," ",IF(D1791&gt;=('28 Populations and thresholds'!$I$203)*0.25,"YES"))</f>
        <v xml:space="preserve"> </v>
      </c>
      <c r="L1791" s="272" t="b">
        <f>OR('28 Populations and thresholds'!$J$203="CR",'28 Populations and thresholds'!$J$203="EN",'28 Populations and thresholds'!$J$203="VU")</f>
        <v>0</v>
      </c>
      <c r="M1791" s="273">
        <f>D1791/'28 Populations and thresholds'!$H$203</f>
        <v>1.6962962962962964E-2</v>
      </c>
      <c r="N1791" s="263" t="str">
        <f t="shared" si="110"/>
        <v xml:space="preserve"> </v>
      </c>
      <c r="O1791" s="275"/>
      <c r="P1791" s="263" t="str">
        <f t="shared" si="111"/>
        <v xml:space="preserve"> </v>
      </c>
      <c r="Q1791" s="9"/>
      <c r="R1791" s="9"/>
      <c r="S1791" s="9"/>
      <c r="T1791" s="9"/>
      <c r="U1791" s="9"/>
    </row>
    <row r="1792" spans="1:21" s="4" customFormat="1" x14ac:dyDescent="0.2">
      <c r="A1792" s="275" t="s">
        <v>1643</v>
      </c>
      <c r="B1792" s="292" t="s">
        <v>2261</v>
      </c>
      <c r="C1792" s="269" t="s">
        <v>3467</v>
      </c>
      <c r="D1792" s="279">
        <v>4900</v>
      </c>
      <c r="E1792" s="281">
        <v>39783</v>
      </c>
      <c r="F1792" s="263" t="str">
        <f t="shared" si="108"/>
        <v xml:space="preserve"> </v>
      </c>
      <c r="G1792" s="275"/>
      <c r="H1792" s="275" t="s">
        <v>3922</v>
      </c>
      <c r="I1792" s="263" t="str">
        <f t="shared" si="109"/>
        <v xml:space="preserve"> </v>
      </c>
      <c r="J1792" s="272" t="str">
        <f>IF(D1792&gt;=('28 Populations and thresholds'!$I$180),"YES"," ")</f>
        <v>YES</v>
      </c>
      <c r="K1792" s="272" t="str">
        <f>IF(J1792="YES"," ",IF(D1792&gt;=('28 Populations and thresholds'!$I$180)*0.25,"YES"))</f>
        <v xml:space="preserve"> </v>
      </c>
      <c r="L1792" s="272" t="b">
        <f>OR('28 Populations and thresholds'!$J$180="CR",'28 Populations and thresholds'!$J$180="EN",'28 Populations and thresholds'!$J$180="VU")</f>
        <v>0</v>
      </c>
      <c r="M1792" s="273">
        <f>D1792/'28 Populations and thresholds'!$H$180</f>
        <v>4.9000000000000002E-2</v>
      </c>
      <c r="N1792" s="263" t="str">
        <f t="shared" si="110"/>
        <v xml:space="preserve"> </v>
      </c>
      <c r="O1792" s="269"/>
      <c r="P1792" s="263" t="str">
        <f t="shared" si="111"/>
        <v xml:space="preserve"> </v>
      </c>
      <c r="Q1792" s="9"/>
      <c r="R1792" s="9"/>
      <c r="S1792" s="9"/>
      <c r="T1792" s="9"/>
      <c r="U1792" s="9"/>
    </row>
    <row r="1793" spans="1:21" s="4" customFormat="1" x14ac:dyDescent="0.2">
      <c r="A1793" s="275" t="s">
        <v>1643</v>
      </c>
      <c r="B1793" s="292" t="s">
        <v>2261</v>
      </c>
      <c r="C1793" s="269" t="s">
        <v>3461</v>
      </c>
      <c r="D1793" s="279">
        <v>2500</v>
      </c>
      <c r="E1793" s="281">
        <v>39448</v>
      </c>
      <c r="F1793" s="263" t="str">
        <f t="shared" ref="F1793:F1856" si="112">" "</f>
        <v xml:space="preserve"> </v>
      </c>
      <c r="G1793" s="275"/>
      <c r="H1793" s="275" t="s">
        <v>3922</v>
      </c>
      <c r="I1793" s="263" t="str">
        <f t="shared" ref="I1793:I1856" si="113">" "</f>
        <v xml:space="preserve"> </v>
      </c>
      <c r="J1793" s="272" t="str">
        <f>IF(D1793&gt;=('28 Populations and thresholds'!$I$164),"YES"," ")</f>
        <v>YES</v>
      </c>
      <c r="K1793" s="272" t="str">
        <f>IF(J1793="YES"," ",IF(D1793&gt;=('28 Populations and thresholds'!$I$164)*0.25,"YES"))</f>
        <v xml:space="preserve"> </v>
      </c>
      <c r="L1793" s="272" t="b">
        <f>OR('28 Populations and thresholds'!$J$164="CR",'28 Populations and thresholds'!$J$164="EN",'28 Populations and thresholds'!$J$164="VU")</f>
        <v>0</v>
      </c>
      <c r="M1793" s="273">
        <f>D1793/'28 Populations and thresholds'!$H$164</f>
        <v>3.1645569620253167E-2</v>
      </c>
      <c r="N1793" s="263" t="str">
        <f t="shared" ref="N1793:N1856" si="114">" "</f>
        <v xml:space="preserve"> </v>
      </c>
      <c r="O1793" s="269"/>
      <c r="P1793" s="263" t="str">
        <f t="shared" ref="P1793:P1856" si="115">" "</f>
        <v xml:space="preserve"> </v>
      </c>
      <c r="Q1793" s="9"/>
      <c r="R1793" s="9"/>
      <c r="S1793" s="9"/>
      <c r="T1793" s="9"/>
      <c r="U1793" s="9"/>
    </row>
    <row r="1794" spans="1:21" s="4" customFormat="1" x14ac:dyDescent="0.2">
      <c r="A1794" s="275" t="s">
        <v>1643</v>
      </c>
      <c r="B1794" s="292" t="s">
        <v>2261</v>
      </c>
      <c r="C1794" s="278" t="s">
        <v>3451</v>
      </c>
      <c r="D1794" s="279">
        <v>1147</v>
      </c>
      <c r="E1794" s="274" t="s">
        <v>4308</v>
      </c>
      <c r="F1794" s="263" t="str">
        <f t="shared" si="112"/>
        <v xml:space="preserve"> </v>
      </c>
      <c r="G1794" s="275"/>
      <c r="H1794" s="275" t="s">
        <v>4307</v>
      </c>
      <c r="I1794" s="263" t="str">
        <f t="shared" si="113"/>
        <v xml:space="preserve"> </v>
      </c>
      <c r="J1794" s="272" t="str">
        <f>IF(D1794&gt;=('28 Populations and thresholds'!$I$154),"YES"," ")</f>
        <v>YES</v>
      </c>
      <c r="K1794" s="272" t="str">
        <f>IF(J1794="YES"," ",IF(D1794&gt;=('28 Populations and thresholds'!$I$154)*0.25,"YES"))</f>
        <v xml:space="preserve"> </v>
      </c>
      <c r="L1794" s="272" t="b">
        <f>OR('28 Populations and thresholds'!$J$154="CR",'28 Populations and thresholds'!$J$154="EN",'28 Populations and thresholds'!$J$154="VU")</f>
        <v>0</v>
      </c>
      <c r="M1794" s="273">
        <f>D1794/'28 Populations and thresholds'!$H$154</f>
        <v>1.1028846153846155E-2</v>
      </c>
      <c r="N1794" s="263" t="str">
        <f t="shared" si="114"/>
        <v xml:space="preserve"> </v>
      </c>
      <c r="O1794" s="275"/>
      <c r="P1794" s="263" t="str">
        <f t="shared" si="115"/>
        <v xml:space="preserve"> </v>
      </c>
      <c r="Q1794" s="9"/>
      <c r="R1794" s="9"/>
      <c r="S1794" s="9"/>
      <c r="T1794" s="9"/>
      <c r="U1794" s="9"/>
    </row>
    <row r="1795" spans="1:21" s="4" customFormat="1" x14ac:dyDescent="0.2">
      <c r="A1795" s="275" t="s">
        <v>1643</v>
      </c>
      <c r="B1795" s="292" t="s">
        <v>2261</v>
      </c>
      <c r="C1795" s="296" t="s">
        <v>1754</v>
      </c>
      <c r="D1795" s="279">
        <v>1975</v>
      </c>
      <c r="E1795" s="285">
        <v>33669</v>
      </c>
      <c r="F1795" s="263" t="str">
        <f t="shared" si="112"/>
        <v xml:space="preserve"> </v>
      </c>
      <c r="G1795" s="275" t="s">
        <v>4410</v>
      </c>
      <c r="H1795" s="275"/>
      <c r="I1795" s="263" t="str">
        <f t="shared" si="113"/>
        <v xml:space="preserve"> </v>
      </c>
      <c r="J1795" s="272" t="str">
        <f>IF(D1795&gt;=('28 Populations and thresholds'!$I$224),"YES"," ")</f>
        <v>YES</v>
      </c>
      <c r="K1795" s="272" t="str">
        <f>IF(J1795="YES"," ",IF(D1795&gt;=('28 Populations and thresholds'!$I$224)*0.25,"YES"))</f>
        <v xml:space="preserve"> </v>
      </c>
      <c r="L1795" s="272" t="b">
        <f>OR('28 Populations and thresholds'!$J$224="CR",'28 Populations and thresholds'!$J$224="EN",'28 Populations and thresholds'!$J$224="VU")</f>
        <v>0</v>
      </c>
      <c r="M1795" s="273">
        <f>D1795/'28 Populations and thresholds'!$H$224</f>
        <v>1.975E-2</v>
      </c>
      <c r="N1795" s="263" t="str">
        <f t="shared" si="114"/>
        <v xml:space="preserve"> </v>
      </c>
      <c r="O1795" s="275" t="s">
        <v>4570</v>
      </c>
      <c r="P1795" s="263" t="str">
        <f t="shared" si="115"/>
        <v xml:space="preserve"> </v>
      </c>
      <c r="Q1795" s="9"/>
      <c r="R1795" s="9"/>
      <c r="S1795" s="9"/>
      <c r="T1795" s="9"/>
      <c r="U1795" s="9"/>
    </row>
    <row r="1796" spans="1:21" s="4" customFormat="1" x14ac:dyDescent="0.2">
      <c r="A1796" s="275" t="s">
        <v>1643</v>
      </c>
      <c r="B1796" s="292" t="s">
        <v>2261</v>
      </c>
      <c r="C1796" s="269" t="s">
        <v>3749</v>
      </c>
      <c r="D1796" s="279">
        <v>4000</v>
      </c>
      <c r="E1796" s="281">
        <v>39783</v>
      </c>
      <c r="F1796" s="263" t="str">
        <f t="shared" si="112"/>
        <v xml:space="preserve"> </v>
      </c>
      <c r="G1796" s="275"/>
      <c r="H1796" s="275" t="s">
        <v>3922</v>
      </c>
      <c r="I1796" s="263" t="str">
        <f t="shared" si="113"/>
        <v xml:space="preserve"> </v>
      </c>
      <c r="J1796" s="272" t="str">
        <f>IF(D1796&gt;=('28 Populations and thresholds'!$I$162),"YES"," ")</f>
        <v>YES</v>
      </c>
      <c r="K1796" s="272" t="str">
        <f>IF(J1796="YES"," ",IF(D1796&gt;=('28 Populations and thresholds'!$I$162)*0.25,"YES"))</f>
        <v xml:space="preserve"> </v>
      </c>
      <c r="L1796" s="272" t="b">
        <f>OR('28 Populations and thresholds'!$J$162="CR",'28 Populations and thresholds'!$J$162="EN",'28 Populations and thresholds'!$J$162="VU")</f>
        <v>0</v>
      </c>
      <c r="M1796" s="273">
        <f>D1796/'28 Populations and thresholds'!$H$162</f>
        <v>0.13333333333333333</v>
      </c>
      <c r="N1796" s="263" t="str">
        <f t="shared" si="114"/>
        <v xml:space="preserve"> </v>
      </c>
      <c r="O1796" s="275" t="s">
        <v>4559</v>
      </c>
      <c r="P1796" s="263" t="str">
        <f t="shared" si="115"/>
        <v xml:space="preserve"> </v>
      </c>
      <c r="Q1796" s="9"/>
      <c r="R1796" s="9"/>
      <c r="S1796" s="9"/>
      <c r="T1796" s="9"/>
      <c r="U1796" s="9"/>
    </row>
    <row r="1797" spans="1:21" s="4" customFormat="1" x14ac:dyDescent="0.2">
      <c r="A1797" s="275" t="s">
        <v>1643</v>
      </c>
      <c r="B1797" s="292" t="s">
        <v>2261</v>
      </c>
      <c r="C1797" s="280" t="s">
        <v>3472</v>
      </c>
      <c r="D1797" s="279">
        <v>35</v>
      </c>
      <c r="E1797" s="281">
        <v>39783</v>
      </c>
      <c r="F1797" s="263" t="str">
        <f t="shared" si="112"/>
        <v xml:space="preserve"> </v>
      </c>
      <c r="G1797" s="275"/>
      <c r="H1797" s="275" t="s">
        <v>3922</v>
      </c>
      <c r="I1797" s="263" t="str">
        <f t="shared" si="113"/>
        <v xml:space="preserve"> </v>
      </c>
      <c r="J1797" s="272" t="str">
        <f>IF(D1797&gt;=('28 Populations and thresholds'!$I$188),"YES"," ")</f>
        <v>YES</v>
      </c>
      <c r="K1797" s="272" t="str">
        <f>IF(J1797="YES"," ",IF(D1797&gt;=('28 Populations and thresholds'!$I$188)*0.25,"YES"))</f>
        <v xml:space="preserve"> </v>
      </c>
      <c r="L1797" s="272" t="b">
        <f>OR('28 Populations and thresholds'!$J$188="CR",'28 Populations and thresholds'!$J$188="EN",'28 Populations and thresholds'!$J$188="VU")</f>
        <v>1</v>
      </c>
      <c r="M1797" s="273">
        <f>D1797/'28 Populations and thresholds'!$H$188</f>
        <v>5.8333333333333334E-2</v>
      </c>
      <c r="N1797" s="263" t="str">
        <f t="shared" si="114"/>
        <v xml:space="preserve"> </v>
      </c>
      <c r="O1797" s="269"/>
      <c r="P1797" s="263" t="str">
        <f t="shared" si="115"/>
        <v xml:space="preserve"> </v>
      </c>
    </row>
    <row r="1798" spans="1:21" s="4" customFormat="1" x14ac:dyDescent="0.2">
      <c r="A1798" s="267" t="s">
        <v>1643</v>
      </c>
      <c r="B1798" s="292" t="s">
        <v>2261</v>
      </c>
      <c r="C1798" s="280" t="s">
        <v>3763</v>
      </c>
      <c r="D1798" s="270">
        <v>2100</v>
      </c>
      <c r="E1798" s="271">
        <v>33242</v>
      </c>
      <c r="F1798" s="263" t="str">
        <f t="shared" si="112"/>
        <v xml:space="preserve"> </v>
      </c>
      <c r="G1798" s="267" t="s">
        <v>21</v>
      </c>
      <c r="H1798" s="267" t="s">
        <v>853</v>
      </c>
      <c r="I1798" s="263" t="str">
        <f t="shared" si="113"/>
        <v xml:space="preserve"> </v>
      </c>
      <c r="J1798" s="272" t="str">
        <f>IF(D1798&gt;=('28 Populations and thresholds'!$I$191),"YES"," ")</f>
        <v>YES</v>
      </c>
      <c r="K1798" s="272" t="str">
        <f>IF(J1798="YES"," ",IF(D1798&gt;=('28 Populations and thresholds'!$I$191)*0.25,"YES"))</f>
        <v xml:space="preserve"> </v>
      </c>
      <c r="L1798" s="272" t="b">
        <f>OR('28 Populations and thresholds'!$J$191="CR",'28 Populations and thresholds'!$J$191="EN",'28 Populations and thresholds'!$J$191="VU")</f>
        <v>0</v>
      </c>
      <c r="M1798" s="273">
        <f>D1798/'28 Populations and thresholds'!$H$191</f>
        <v>4.2000000000000003E-2</v>
      </c>
      <c r="N1798" s="263" t="str">
        <f t="shared" si="114"/>
        <v xml:space="preserve"> </v>
      </c>
      <c r="O1798" s="275"/>
      <c r="P1798" s="263" t="str">
        <f t="shared" si="115"/>
        <v xml:space="preserve"> </v>
      </c>
      <c r="Q1798" s="9"/>
      <c r="R1798" s="9"/>
      <c r="S1798" s="9"/>
      <c r="T1798" s="9"/>
      <c r="U1798" s="9"/>
    </row>
    <row r="1799" spans="1:21" s="4" customFormat="1" x14ac:dyDescent="0.2">
      <c r="A1799" s="275" t="s">
        <v>1643</v>
      </c>
      <c r="B1799" s="292" t="s">
        <v>2261</v>
      </c>
      <c r="C1799" s="269" t="s">
        <v>3758</v>
      </c>
      <c r="D1799" s="279">
        <v>1500</v>
      </c>
      <c r="E1799" s="274" t="s">
        <v>3923</v>
      </c>
      <c r="F1799" s="263" t="str">
        <f t="shared" si="112"/>
        <v xml:space="preserve"> </v>
      </c>
      <c r="G1799" s="275"/>
      <c r="H1799" s="275" t="s">
        <v>3922</v>
      </c>
      <c r="I1799" s="263" t="str">
        <f t="shared" si="113"/>
        <v xml:space="preserve"> </v>
      </c>
      <c r="J1799" s="272" t="str">
        <f>IF(D1799&gt;=('28 Populations and thresholds'!$I$179),"YES"," ")</f>
        <v>YES</v>
      </c>
      <c r="K1799" s="272" t="str">
        <f>IF(J1799="YES"," ",IF(D1799&gt;=('28 Populations and thresholds'!$I$179)*0.25,"YES"))</f>
        <v xml:space="preserve"> </v>
      </c>
      <c r="L1799" s="272" t="b">
        <f>OR('28 Populations and thresholds'!$J$179="CR",'28 Populations and thresholds'!$J$179="EN",'28 Populations and thresholds'!$J$179="VU")</f>
        <v>0</v>
      </c>
      <c r="M1799" s="273">
        <f>D1799/'28 Populations and thresholds'!$H$179</f>
        <v>2.7272727272727271E-2</v>
      </c>
      <c r="N1799" s="263" t="str">
        <f t="shared" si="114"/>
        <v xml:space="preserve"> </v>
      </c>
      <c r="O1799" s="275"/>
      <c r="P1799" s="263" t="str">
        <f t="shared" si="115"/>
        <v xml:space="preserve"> </v>
      </c>
      <c r="Q1799" s="9"/>
      <c r="R1799" s="9"/>
      <c r="S1799" s="9"/>
      <c r="T1799" s="9"/>
      <c r="U1799" s="9"/>
    </row>
    <row r="1800" spans="1:21" s="4" customFormat="1" x14ac:dyDescent="0.2">
      <c r="A1800" s="275" t="s">
        <v>1643</v>
      </c>
      <c r="B1800" s="292" t="s">
        <v>2261</v>
      </c>
      <c r="C1800" s="277" t="s">
        <v>3792</v>
      </c>
      <c r="D1800" s="279">
        <v>2200</v>
      </c>
      <c r="E1800" s="285">
        <v>33709</v>
      </c>
      <c r="F1800" s="263" t="str">
        <f t="shared" si="112"/>
        <v xml:space="preserve"> </v>
      </c>
      <c r="G1800" s="275" t="s">
        <v>4410</v>
      </c>
      <c r="H1800" s="275"/>
      <c r="I1800" s="263" t="str">
        <f t="shared" si="113"/>
        <v xml:space="preserve"> </v>
      </c>
      <c r="J1800" s="272" t="str">
        <f>IF(D1800&gt;=('28 Populations and thresholds'!$I$254),"YES"," ")</f>
        <v>YES</v>
      </c>
      <c r="K1800" s="272" t="str">
        <f>IF(J1800="YES"," ",IF(D1800&gt;=('28 Populations and thresholds'!$I$254)*0.25,"YES"))</f>
        <v xml:space="preserve"> </v>
      </c>
      <c r="L1800" s="272" t="b">
        <f>OR('28 Populations and thresholds'!$J$254="CR",'28 Populations and thresholds'!$J$254="EN",'28 Populations and thresholds'!$J$254="VU")</f>
        <v>0</v>
      </c>
      <c r="M1800" s="273">
        <f>D1800/'28 Populations and thresholds'!$H$254</f>
        <v>2.2000000000000001E-3</v>
      </c>
      <c r="N1800" s="263" t="str">
        <f t="shared" si="114"/>
        <v xml:space="preserve"> </v>
      </c>
      <c r="O1800" s="275"/>
      <c r="P1800" s="263" t="str">
        <f t="shared" si="115"/>
        <v xml:space="preserve"> </v>
      </c>
      <c r="Q1800" s="9"/>
      <c r="R1800" s="9"/>
      <c r="S1800" s="9"/>
      <c r="T1800" s="9"/>
      <c r="U1800" s="9"/>
    </row>
    <row r="1801" spans="1:21" x14ac:dyDescent="0.2">
      <c r="A1801" s="12" t="s">
        <v>1643</v>
      </c>
      <c r="B1801" s="72" t="s">
        <v>3460</v>
      </c>
      <c r="C1801" s="115" t="s">
        <v>3718</v>
      </c>
      <c r="D1801" s="105">
        <v>900</v>
      </c>
      <c r="E1801" s="165" t="s">
        <v>3389</v>
      </c>
      <c r="F1801" s="263" t="str">
        <f t="shared" si="112"/>
        <v xml:space="preserve"> </v>
      </c>
      <c r="G1801" s="12" t="s">
        <v>4410</v>
      </c>
      <c r="H1801" s="12"/>
      <c r="I1801" s="263" t="str">
        <f t="shared" si="113"/>
        <v xml:space="preserve"> </v>
      </c>
      <c r="J1801" s="38" t="str">
        <f>IF(D1801&gt;=('28 Populations and thresholds'!$I$25),"YES"," ")</f>
        <v>YES</v>
      </c>
      <c r="K1801" s="38" t="str">
        <f>IF(J1801="YES"," ",IF(D1801&gt;=('28 Populations and thresholds'!$I$250)*0.25,"YES"))</f>
        <v xml:space="preserve"> </v>
      </c>
      <c r="L1801" s="38" t="b">
        <f>OR('28 Populations and thresholds'!$J$25="CR",'28 Populations and thresholds'!$J$25="EN",'28 Populations and thresholds'!$J$25="VU")</f>
        <v>0</v>
      </c>
      <c r="M1801" s="75">
        <f>D1801/'28 Populations and thresholds'!$H$25</f>
        <v>8.9999999999999998E-4</v>
      </c>
      <c r="N1801" s="263" t="str">
        <f t="shared" si="114"/>
        <v xml:space="preserve"> </v>
      </c>
      <c r="P1801" s="263" t="str">
        <f t="shared" si="115"/>
        <v xml:space="preserve"> </v>
      </c>
    </row>
    <row r="1802" spans="1:21" x14ac:dyDescent="0.2">
      <c r="A1802" s="12" t="s">
        <v>1643</v>
      </c>
      <c r="B1802" s="72" t="s">
        <v>3460</v>
      </c>
      <c r="C1802" s="155" t="s">
        <v>3471</v>
      </c>
      <c r="D1802" s="105">
        <v>800</v>
      </c>
      <c r="E1802" s="172" t="s">
        <v>4176</v>
      </c>
      <c r="F1802" s="263" t="str">
        <f t="shared" si="112"/>
        <v xml:space="preserve"> </v>
      </c>
      <c r="G1802" s="12"/>
      <c r="H1802" s="12" t="s">
        <v>4174</v>
      </c>
      <c r="I1802" s="263" t="str">
        <f t="shared" si="113"/>
        <v xml:space="preserve"> </v>
      </c>
      <c r="J1802" s="38" t="str">
        <f>IF(D1802&gt;=(('28 Populations and thresholds'!$I$183)+('28 Populations and thresholds'!$I$184)+('28 Populations and thresholds'!$I$185)),"YES"," ")</f>
        <v>YES</v>
      </c>
      <c r="K1802" s="38" t="str">
        <f>IF(J1802="YES"," ",IF(D1802&gt;=(('28 Populations and thresholds'!$I$183)+('28 Populations and thresholds'!$I$184)+('28 Populations and thresholds'!$I$185))*0.25,"YES"))</f>
        <v xml:space="preserve"> </v>
      </c>
      <c r="L1802" s="38" t="b">
        <f>OR('28 Populations and thresholds'!$J$183="CR",'28 Populations and thresholds'!$J$183="EN",'28 Populations and thresholds'!$J$183="VU")</f>
        <v>0</v>
      </c>
      <c r="M1802" s="75">
        <f>D1802/(('28 Populations and thresholds'!$H$183)+('28 Populations and thresholds'!$H$184)+('28 Populations and thresholds'!$H$185))</f>
        <v>2.6666666666666666E-3</v>
      </c>
      <c r="N1802" s="263" t="str">
        <f t="shared" si="114"/>
        <v xml:space="preserve"> </v>
      </c>
      <c r="O1802" s="12" t="s">
        <v>4568</v>
      </c>
      <c r="P1802" s="263" t="str">
        <f t="shared" si="115"/>
        <v xml:space="preserve"> </v>
      </c>
    </row>
    <row r="1803" spans="1:21" x14ac:dyDescent="0.2">
      <c r="A1803" s="12" t="s">
        <v>1643</v>
      </c>
      <c r="B1803" s="72" t="s">
        <v>3460</v>
      </c>
      <c r="C1803" s="115" t="s">
        <v>3461</v>
      </c>
      <c r="D1803" s="105">
        <v>1650</v>
      </c>
      <c r="E1803" s="172" t="s">
        <v>4176</v>
      </c>
      <c r="F1803" s="263" t="str">
        <f t="shared" si="112"/>
        <v xml:space="preserve"> </v>
      </c>
      <c r="G1803" s="12"/>
      <c r="H1803" s="12" t="s">
        <v>4174</v>
      </c>
      <c r="I1803" s="263" t="str">
        <f t="shared" si="113"/>
        <v xml:space="preserve"> </v>
      </c>
      <c r="J1803" s="38" t="str">
        <f>IF(D1803&gt;=('28 Populations and thresholds'!$I$164),"YES"," ")</f>
        <v>YES</v>
      </c>
      <c r="K1803" s="38" t="str">
        <f>IF(J1803="YES"," ",IF(D1803&gt;=('28 Populations and thresholds'!$I$164)*0.25,"YES"))</f>
        <v xml:space="preserve"> </v>
      </c>
      <c r="L1803" s="38" t="b">
        <f>OR('28 Populations and thresholds'!$J$164="CR",'28 Populations and thresholds'!$J$164="EN",'28 Populations and thresholds'!$J$164="VU")</f>
        <v>0</v>
      </c>
      <c r="M1803" s="75">
        <f>D1803/'28 Populations and thresholds'!$H$164</f>
        <v>2.0886075949367089E-2</v>
      </c>
      <c r="N1803" s="263" t="str">
        <f t="shared" si="114"/>
        <v xml:space="preserve"> </v>
      </c>
      <c r="O1803" s="9"/>
      <c r="P1803" s="263" t="str">
        <f t="shared" si="115"/>
        <v xml:space="preserve"> </v>
      </c>
    </row>
    <row r="1804" spans="1:21" x14ac:dyDescent="0.2">
      <c r="A1804" s="12" t="s">
        <v>1643</v>
      </c>
      <c r="B1804" s="4" t="s">
        <v>3460</v>
      </c>
      <c r="C1804" s="4" t="s">
        <v>3459</v>
      </c>
      <c r="D1804" s="5">
        <v>5000</v>
      </c>
      <c r="E1804" s="104">
        <v>2007</v>
      </c>
      <c r="F1804" s="263" t="str">
        <f t="shared" si="112"/>
        <v xml:space="preserve"> </v>
      </c>
      <c r="G1804" s="13" t="s">
        <v>139</v>
      </c>
      <c r="H1804" s="13" t="s">
        <v>3388</v>
      </c>
      <c r="I1804" s="263" t="str">
        <f t="shared" si="113"/>
        <v xml:space="preserve"> </v>
      </c>
      <c r="J1804" s="38" t="str">
        <f>IF(D1804&gt;=(('28 Populations and thresholds'!$I$161)+('28 Populations and thresholds'!$I$162)),"YES"," ")</f>
        <v>YES</v>
      </c>
      <c r="K1804" s="38" t="str">
        <f>IF(J1804="YES"," ",IF(D1804&gt;=(('28 Populations and thresholds'!$I$161)+('28 Populations and thresholds'!$I$162))*0.25,"YES"))</f>
        <v xml:space="preserve"> </v>
      </c>
      <c r="L1804" s="38" t="b">
        <f>OR('28 Populations and thresholds'!$J$161="CR",'28 Populations and thresholds'!$J$161="EN",'28 Populations and thresholds'!$J$161="VU")</f>
        <v>0</v>
      </c>
      <c r="M1804" s="75">
        <f>D1804/(('28 Populations and thresholds'!$H$161)+('28 Populations and thresholds'!$H$162))</f>
        <v>2.7777777777777776E-2</v>
      </c>
      <c r="N1804" s="263" t="str">
        <f t="shared" si="114"/>
        <v xml:space="preserve"> </v>
      </c>
      <c r="O1804" s="121" t="s">
        <v>4564</v>
      </c>
      <c r="P1804" s="263" t="str">
        <f t="shared" si="115"/>
        <v xml:space="preserve"> </v>
      </c>
    </row>
    <row r="1805" spans="1:21" x14ac:dyDescent="0.2">
      <c r="A1805" s="12" t="s">
        <v>1643</v>
      </c>
      <c r="B1805" s="72" t="s">
        <v>3460</v>
      </c>
      <c r="C1805" s="115" t="s">
        <v>3745</v>
      </c>
      <c r="D1805" s="105">
        <v>2000</v>
      </c>
      <c r="E1805" s="172" t="s">
        <v>4176</v>
      </c>
      <c r="F1805" s="263" t="str">
        <f t="shared" si="112"/>
        <v xml:space="preserve"> </v>
      </c>
      <c r="G1805" s="12"/>
      <c r="H1805" s="12" t="s">
        <v>4174</v>
      </c>
      <c r="I1805" s="263" t="str">
        <f t="shared" si="113"/>
        <v xml:space="preserve"> </v>
      </c>
      <c r="J1805" s="38" t="str">
        <f>IF(D1805&gt;=('28 Populations and thresholds'!$I$152),"YES"," ")</f>
        <v>YES</v>
      </c>
      <c r="K1805" s="38" t="str">
        <f>IF(J1805="YES"," ",IF(D1805&gt;=('28 Populations and thresholds'!$I$152)*0.25,"YES"))</f>
        <v xml:space="preserve"> </v>
      </c>
      <c r="L1805" s="38" t="b">
        <f>OR('28 Populations and thresholds'!$J$152="CR",'28 Populations and thresholds'!$J$152="EN",'28 Populations and thresholds'!$J$152="VU")</f>
        <v>0</v>
      </c>
      <c r="M1805" s="75">
        <f>D1805/'28 Populations and thresholds'!$H$152</f>
        <v>0.02</v>
      </c>
      <c r="N1805" s="263" t="str">
        <f t="shared" si="114"/>
        <v xml:space="preserve"> </v>
      </c>
      <c r="P1805" s="263" t="str">
        <f t="shared" si="115"/>
        <v xml:space="preserve"> </v>
      </c>
      <c r="Q1805" s="4"/>
      <c r="R1805" s="4"/>
      <c r="S1805" s="4"/>
      <c r="T1805" s="4"/>
      <c r="U1805" s="4"/>
    </row>
    <row r="1806" spans="1:21" x14ac:dyDescent="0.2">
      <c r="A1806" s="12" t="s">
        <v>1643</v>
      </c>
      <c r="B1806" s="72" t="s">
        <v>3460</v>
      </c>
      <c r="C1806" s="64" t="s">
        <v>3472</v>
      </c>
      <c r="D1806" s="105">
        <v>38</v>
      </c>
      <c r="E1806" s="172" t="s">
        <v>4176</v>
      </c>
      <c r="F1806" s="263" t="str">
        <f t="shared" si="112"/>
        <v xml:space="preserve"> </v>
      </c>
      <c r="G1806" s="12"/>
      <c r="H1806" s="12" t="s">
        <v>4174</v>
      </c>
      <c r="I1806" s="263" t="str">
        <f t="shared" si="113"/>
        <v xml:space="preserve"> </v>
      </c>
      <c r="J1806" s="38" t="str">
        <f>IF(D1806&gt;=('28 Populations and thresholds'!$I$188),"YES"," ")</f>
        <v>YES</v>
      </c>
      <c r="K1806" s="38" t="str">
        <f>IF(J1806="YES"," ",IF(D1806&gt;=('28 Populations and thresholds'!$I$188)*0.25,"YES"))</f>
        <v xml:space="preserve"> </v>
      </c>
      <c r="L1806" s="38" t="b">
        <f>OR('28 Populations and thresholds'!$J$188="CR",'28 Populations and thresholds'!$J$188="EN",'28 Populations and thresholds'!$J$188="VU")</f>
        <v>1</v>
      </c>
      <c r="M1806" s="75">
        <f>D1806/'28 Populations and thresholds'!$H$188</f>
        <v>6.3333333333333339E-2</v>
      </c>
      <c r="N1806" s="263" t="str">
        <f t="shared" si="114"/>
        <v xml:space="preserve"> </v>
      </c>
      <c r="P1806" s="263" t="str">
        <f t="shared" si="115"/>
        <v xml:space="preserve"> </v>
      </c>
      <c r="Q1806" s="4"/>
      <c r="R1806" s="4"/>
      <c r="S1806" s="4"/>
      <c r="T1806" s="4"/>
      <c r="U1806" s="4"/>
    </row>
    <row r="1807" spans="1:21" x14ac:dyDescent="0.2">
      <c r="A1807" s="12" t="s">
        <v>1643</v>
      </c>
      <c r="B1807" s="72" t="s">
        <v>3460</v>
      </c>
      <c r="C1807" s="111" t="s">
        <v>3758</v>
      </c>
      <c r="D1807" s="105">
        <v>550</v>
      </c>
      <c r="E1807" s="172" t="s">
        <v>4176</v>
      </c>
      <c r="F1807" s="263" t="str">
        <f t="shared" si="112"/>
        <v xml:space="preserve"> </v>
      </c>
      <c r="G1807" s="12"/>
      <c r="H1807" s="12" t="s">
        <v>4174</v>
      </c>
      <c r="I1807" s="263" t="str">
        <f t="shared" si="113"/>
        <v xml:space="preserve"> </v>
      </c>
      <c r="J1807" s="38" t="str">
        <f>IF(D1807&gt;=('28 Populations and thresholds'!$I$179),"YES"," ")</f>
        <v>YES</v>
      </c>
      <c r="K1807" s="38" t="str">
        <f>IF(J1807="YES"," ",IF(D1807&gt;=('28 Populations and thresholds'!$I$179)*0.25,"YES"))</f>
        <v xml:space="preserve"> </v>
      </c>
      <c r="L1807" s="38" t="b">
        <f>OR('28 Populations and thresholds'!$J$179="CR",'28 Populations and thresholds'!$J$179="EN",'28 Populations and thresholds'!$J$179="VU")</f>
        <v>0</v>
      </c>
      <c r="M1807" s="75">
        <f>D1807/'28 Populations and thresholds'!$H$179</f>
        <v>0.01</v>
      </c>
      <c r="N1807" s="263" t="str">
        <f t="shared" si="114"/>
        <v xml:space="preserve"> </v>
      </c>
      <c r="P1807" s="263" t="str">
        <f t="shared" si="115"/>
        <v xml:space="preserve"> </v>
      </c>
    </row>
    <row r="1808" spans="1:21" x14ac:dyDescent="0.2">
      <c r="A1808" s="267" t="s">
        <v>1643</v>
      </c>
      <c r="B1808" s="268" t="s">
        <v>1068</v>
      </c>
      <c r="C1808" s="269" t="s">
        <v>3471</v>
      </c>
      <c r="D1808" s="270">
        <v>1005</v>
      </c>
      <c r="E1808" s="271">
        <v>32517</v>
      </c>
      <c r="F1808" s="263" t="str">
        <f t="shared" si="112"/>
        <v xml:space="preserve"> </v>
      </c>
      <c r="G1808" s="267" t="s">
        <v>21</v>
      </c>
      <c r="H1808" s="267" t="s">
        <v>853</v>
      </c>
      <c r="I1808" s="263" t="str">
        <f t="shared" si="113"/>
        <v xml:space="preserve"> </v>
      </c>
      <c r="J1808" s="272" t="str">
        <f>IF(D1808&gt;=(('28 Populations and thresholds'!$I$183)+('28 Populations and thresholds'!$I$184)+('28 Populations and thresholds'!$I$185)),"YES"," ")</f>
        <v>YES</v>
      </c>
      <c r="K1808" s="272" t="str">
        <f>IF(J1808="YES"," ",IF(D1808&gt;=(('28 Populations and thresholds'!$I$183)+('28 Populations and thresholds'!$I$184)+('28 Populations and thresholds'!$I$185))*0.25,"YES"))</f>
        <v xml:space="preserve"> </v>
      </c>
      <c r="L1808" s="272" t="b">
        <f>OR('28 Populations and thresholds'!$J$183="CR",'28 Populations and thresholds'!$J$183="EN",'28 Populations and thresholds'!$J$183="VU")</f>
        <v>0</v>
      </c>
      <c r="M1808" s="273">
        <f>D1808/(('28 Populations and thresholds'!$H$183)+('28 Populations and thresholds'!$H$184)+('28 Populations and thresholds'!$H$185))</f>
        <v>3.3500000000000001E-3</v>
      </c>
      <c r="N1808" s="263" t="str">
        <f t="shared" si="114"/>
        <v xml:space="preserve"> </v>
      </c>
      <c r="O1808" s="275" t="s">
        <v>4568</v>
      </c>
      <c r="P1808" s="263" t="str">
        <f t="shared" si="115"/>
        <v xml:space="preserve"> </v>
      </c>
    </row>
    <row r="1809" spans="1:16" x14ac:dyDescent="0.2">
      <c r="A1809" s="267" t="s">
        <v>1643</v>
      </c>
      <c r="B1809" s="268" t="s">
        <v>1068</v>
      </c>
      <c r="C1809" s="269" t="s">
        <v>3760</v>
      </c>
      <c r="D1809" s="270">
        <v>3490</v>
      </c>
      <c r="E1809" s="271">
        <v>32517</v>
      </c>
      <c r="F1809" s="263" t="str">
        <f t="shared" si="112"/>
        <v xml:space="preserve"> </v>
      </c>
      <c r="G1809" s="267" t="s">
        <v>21</v>
      </c>
      <c r="H1809" s="267" t="s">
        <v>853</v>
      </c>
      <c r="I1809" s="263" t="str">
        <f t="shared" si="113"/>
        <v xml:space="preserve"> </v>
      </c>
      <c r="J1809" s="272" t="str">
        <f>IF(D1809&gt;=('28 Populations and thresholds'!$I$186),"YES"," ")</f>
        <v>YES</v>
      </c>
      <c r="K1809" s="272" t="str">
        <f>IF(J1809="YES"," ",IF(D1809&gt;=('28 Populations and thresholds'!$I$186)*0.25,"YES"))</f>
        <v xml:space="preserve"> </v>
      </c>
      <c r="L1809" s="272" t="b">
        <f>OR('28 Populations and thresholds'!$J$186="CR",'28 Populations and thresholds'!$J$186="EN",'28 Populations and thresholds'!$J$186="VU")</f>
        <v>0</v>
      </c>
      <c r="M1809" s="273">
        <f>D1809/'28 Populations and thresholds'!$H$186</f>
        <v>3.49E-3</v>
      </c>
      <c r="N1809" s="263" t="str">
        <f t="shared" si="114"/>
        <v xml:space="preserve"> </v>
      </c>
      <c r="O1809" s="275"/>
      <c r="P1809" s="263" t="str">
        <f t="shared" si="115"/>
        <v xml:space="preserve"> </v>
      </c>
    </row>
    <row r="1810" spans="1:16" x14ac:dyDescent="0.2">
      <c r="A1810" s="12" t="s">
        <v>1643</v>
      </c>
      <c r="B1810" s="9" t="s">
        <v>1759</v>
      </c>
      <c r="C1810" s="4" t="s">
        <v>3719</v>
      </c>
      <c r="D1810" s="5">
        <v>32</v>
      </c>
      <c r="E1810" s="104" t="s">
        <v>4426</v>
      </c>
      <c r="F1810" s="263" t="str">
        <f t="shared" si="112"/>
        <v xml:space="preserve"> </v>
      </c>
      <c r="H1810" s="13" t="s">
        <v>4425</v>
      </c>
      <c r="I1810" s="263" t="str">
        <f t="shared" si="113"/>
        <v xml:space="preserve"> </v>
      </c>
      <c r="J1810" s="38" t="str">
        <f>IF(D1810&gt;=('28 Populations and thresholds'!$I$32),"YES"," ")</f>
        <v>YES</v>
      </c>
      <c r="K1810" s="38" t="str">
        <f>IF(J1810="YES"," ",IF(D1810&gt;=('28 Populations and thresholds'!$I$32)*0.25,"YES"))</f>
        <v xml:space="preserve"> </v>
      </c>
      <c r="L1810" s="38" t="b">
        <f>OR('28 Populations and thresholds'!$J$32="CR",'28 Populations and thresholds'!$J$32="EN",'28 Populations and thresholds'!$J$32="VU")</f>
        <v>1</v>
      </c>
      <c r="M1810" s="75">
        <f>D1810/'28 Populations and thresholds'!$H$32</f>
        <v>7.8048780487804878E-3</v>
      </c>
      <c r="N1810" s="263" t="str">
        <f t="shared" si="114"/>
        <v xml:space="preserve"> </v>
      </c>
      <c r="P1810" s="263" t="str">
        <f t="shared" si="115"/>
        <v xml:space="preserve"> </v>
      </c>
    </row>
    <row r="1811" spans="1:16" x14ac:dyDescent="0.2">
      <c r="A1811" s="12" t="s">
        <v>1643</v>
      </c>
      <c r="B1811" s="9" t="s">
        <v>1759</v>
      </c>
      <c r="C1811" s="4" t="s">
        <v>1757</v>
      </c>
      <c r="D1811" s="5">
        <v>1065</v>
      </c>
      <c r="E1811" s="1" t="s">
        <v>156</v>
      </c>
      <c r="F1811" s="263" t="str">
        <f t="shared" si="112"/>
        <v xml:space="preserve"> </v>
      </c>
      <c r="G1811" s="13" t="s">
        <v>139</v>
      </c>
      <c r="I1811" s="263" t="str">
        <f t="shared" si="113"/>
        <v xml:space="preserve"> </v>
      </c>
      <c r="J1811" s="38" t="str">
        <f>IF(D1811&gt;=(('28 Populations and thresholds'!$I$241)+('28 Populations and thresholds'!$I$242)),"YES"," ")</f>
        <v>YES</v>
      </c>
      <c r="K1811" s="38" t="str">
        <f>IF(J1811="YES"," ",IF(D1811&gt;=(('28 Populations and thresholds'!$I$241)+('28 Populations and thresholds'!$I$242))*0.25,"YES"))</f>
        <v xml:space="preserve"> </v>
      </c>
      <c r="L1811" s="38" t="b">
        <f>OR('28 Populations and thresholds'!$J$241="CR",'28 Populations and thresholds'!$J$241="EN",'28 Populations and thresholds'!$J$241="VU")</f>
        <v>0</v>
      </c>
      <c r="M1811" s="75">
        <f>D1811/(('28 Populations and thresholds'!$H$241)+('28 Populations and thresholds'!$H$242))</f>
        <v>5.3249999999999999E-3</v>
      </c>
      <c r="N1811" s="263" t="str">
        <f t="shared" si="114"/>
        <v xml:space="preserve"> </v>
      </c>
      <c r="O1811" s="12" t="s">
        <v>4568</v>
      </c>
      <c r="P1811" s="263" t="str">
        <f t="shared" si="115"/>
        <v xml:space="preserve"> </v>
      </c>
    </row>
    <row r="1812" spans="1:16" x14ac:dyDescent="0.2">
      <c r="A1812" s="267" t="s">
        <v>1643</v>
      </c>
      <c r="B1812" s="268" t="s">
        <v>1075</v>
      </c>
      <c r="C1812" s="269" t="s">
        <v>3776</v>
      </c>
      <c r="D1812" s="270">
        <v>360</v>
      </c>
      <c r="E1812" s="271">
        <v>32513</v>
      </c>
      <c r="F1812" s="263" t="str">
        <f t="shared" si="112"/>
        <v xml:space="preserve"> </v>
      </c>
      <c r="G1812" s="267" t="s">
        <v>21</v>
      </c>
      <c r="H1812" s="267" t="s">
        <v>853</v>
      </c>
      <c r="I1812" s="263" t="str">
        <f t="shared" si="113"/>
        <v xml:space="preserve"> </v>
      </c>
      <c r="J1812" s="272" t="str">
        <f>IF(D1812&gt;=('28 Populations and thresholds'!$I$210),"YES"," ")</f>
        <v>YES</v>
      </c>
      <c r="K1812" s="272" t="str">
        <f>IF(J1812="YES"," ",IF(D1812&gt;=('28 Populations and thresholds'!$I$210)*0.25,"YES"))</f>
        <v xml:space="preserve"> </v>
      </c>
      <c r="L1812" s="272" t="b">
        <f>OR('28 Populations and thresholds'!$J$210="CR",'28 Populations and thresholds'!$J$210="EN",'28 Populations and thresholds'!$J$210="VU")</f>
        <v>0</v>
      </c>
      <c r="M1812" s="273">
        <f>D1812/'28 Populations and thresholds'!$H$210</f>
        <v>1.44E-2</v>
      </c>
      <c r="N1812" s="263" t="str">
        <f t="shared" si="114"/>
        <v xml:space="preserve"> </v>
      </c>
      <c r="O1812" s="269"/>
      <c r="P1812" s="263" t="str">
        <f t="shared" si="115"/>
        <v xml:space="preserve"> </v>
      </c>
    </row>
    <row r="1813" spans="1:16" x14ac:dyDescent="0.2">
      <c r="A1813" s="267" t="s">
        <v>1643</v>
      </c>
      <c r="B1813" s="268" t="s">
        <v>1075</v>
      </c>
      <c r="C1813" s="269" t="s">
        <v>3459</v>
      </c>
      <c r="D1813" s="270">
        <v>1605</v>
      </c>
      <c r="E1813" s="271">
        <v>32513</v>
      </c>
      <c r="F1813" s="263" t="str">
        <f t="shared" si="112"/>
        <v xml:space="preserve"> </v>
      </c>
      <c r="G1813" s="267" t="s">
        <v>21</v>
      </c>
      <c r="H1813" s="267" t="s">
        <v>853</v>
      </c>
      <c r="I1813" s="263" t="str">
        <f t="shared" si="113"/>
        <v xml:space="preserve"> </v>
      </c>
      <c r="J1813" s="272" t="str">
        <f>IF(D1813&gt;=(('28 Populations and thresholds'!$I$161)+('28 Populations and thresholds'!$I$162)),"YES"," ")</f>
        <v>YES</v>
      </c>
      <c r="K1813" s="272" t="str">
        <f>IF(J1813="YES"," ",IF(D1813&gt;=(('28 Populations and thresholds'!$I$161)+('28 Populations and thresholds'!$I$162))*0.25,"YES"))</f>
        <v xml:space="preserve"> </v>
      </c>
      <c r="L1813" s="272" t="b">
        <f>OR('28 Populations and thresholds'!$J$161="CR",'28 Populations and thresholds'!$J$161="EN",'28 Populations and thresholds'!$J$161="VU")</f>
        <v>0</v>
      </c>
      <c r="M1813" s="273">
        <f>D1813/(('28 Populations and thresholds'!$H$161)+('28 Populations and thresholds'!$H$162))</f>
        <v>8.9166666666666665E-3</v>
      </c>
      <c r="N1813" s="263" t="str">
        <f t="shared" si="114"/>
        <v xml:space="preserve"> </v>
      </c>
      <c r="O1813" s="282" t="s">
        <v>4564</v>
      </c>
      <c r="P1813" s="263" t="str">
        <f t="shared" si="115"/>
        <v xml:space="preserve"> </v>
      </c>
    </row>
    <row r="1814" spans="1:16" x14ac:dyDescent="0.2">
      <c r="A1814" s="267" t="s">
        <v>1643</v>
      </c>
      <c r="B1814" s="268" t="s">
        <v>1075</v>
      </c>
      <c r="C1814" s="269" t="s">
        <v>3760</v>
      </c>
      <c r="D1814" s="270">
        <v>1286</v>
      </c>
      <c r="E1814" s="271">
        <v>32513</v>
      </c>
      <c r="F1814" s="263" t="str">
        <f t="shared" si="112"/>
        <v xml:space="preserve"> </v>
      </c>
      <c r="G1814" s="267" t="s">
        <v>21</v>
      </c>
      <c r="H1814" s="267" t="s">
        <v>853</v>
      </c>
      <c r="I1814" s="263" t="str">
        <f t="shared" si="113"/>
        <v xml:space="preserve"> </v>
      </c>
      <c r="J1814" s="272" t="str">
        <f>IF(D1814&gt;=('28 Populations and thresholds'!$I$186),"YES"," ")</f>
        <v>YES</v>
      </c>
      <c r="K1814" s="272" t="str">
        <f>IF(J1814="YES"," ",IF(D1814&gt;=('28 Populations and thresholds'!$I$186)*0.25,"YES"))</f>
        <v xml:space="preserve"> </v>
      </c>
      <c r="L1814" s="272" t="b">
        <f>OR('28 Populations and thresholds'!$J$186="CR",'28 Populations and thresholds'!$J$186="EN",'28 Populations and thresholds'!$J$186="VU")</f>
        <v>0</v>
      </c>
      <c r="M1814" s="273">
        <f>D1814/'28 Populations and thresholds'!$H$186</f>
        <v>1.286E-3</v>
      </c>
      <c r="N1814" s="263" t="str">
        <f t="shared" si="114"/>
        <v xml:space="preserve"> </v>
      </c>
      <c r="O1814" s="275"/>
      <c r="P1814" s="263" t="str">
        <f t="shared" si="115"/>
        <v xml:space="preserve"> </v>
      </c>
    </row>
    <row r="1815" spans="1:16" x14ac:dyDescent="0.2">
      <c r="A1815" s="267" t="s">
        <v>1643</v>
      </c>
      <c r="B1815" s="268" t="s">
        <v>1075</v>
      </c>
      <c r="C1815" s="280" t="s">
        <v>3763</v>
      </c>
      <c r="D1815" s="270">
        <v>558</v>
      </c>
      <c r="E1815" s="271">
        <v>32513</v>
      </c>
      <c r="F1815" s="263" t="str">
        <f t="shared" si="112"/>
        <v xml:space="preserve"> </v>
      </c>
      <c r="G1815" s="267" t="s">
        <v>21</v>
      </c>
      <c r="H1815" s="267" t="s">
        <v>853</v>
      </c>
      <c r="I1815" s="263" t="str">
        <f t="shared" si="113"/>
        <v xml:space="preserve"> </v>
      </c>
      <c r="J1815" s="272" t="str">
        <f>IF(D1815&gt;=('28 Populations and thresholds'!$I$191),"YES"," ")</f>
        <v>YES</v>
      </c>
      <c r="K1815" s="272" t="str">
        <f>IF(J1815="YES"," ",IF(D1815&gt;=('28 Populations and thresholds'!$I$191)*0.25,"YES"))</f>
        <v xml:space="preserve"> </v>
      </c>
      <c r="L1815" s="272" t="b">
        <f>OR('28 Populations and thresholds'!$J$191="CR",'28 Populations and thresholds'!$J$191="EN",'28 Populations and thresholds'!$J$191="VU")</f>
        <v>0</v>
      </c>
      <c r="M1815" s="273">
        <f>D1815/'28 Populations and thresholds'!$H$191</f>
        <v>1.116E-2</v>
      </c>
      <c r="N1815" s="263" t="str">
        <f t="shared" si="114"/>
        <v xml:space="preserve"> </v>
      </c>
      <c r="O1815" s="275"/>
      <c r="P1815" s="263" t="str">
        <f t="shared" si="115"/>
        <v xml:space="preserve"> </v>
      </c>
    </row>
    <row r="1816" spans="1:16" x14ac:dyDescent="0.2">
      <c r="A1816" s="143" t="s">
        <v>1643</v>
      </c>
      <c r="B1816" s="40" t="s">
        <v>1072</v>
      </c>
      <c r="C1816" s="4" t="s">
        <v>3760</v>
      </c>
      <c r="D1816" s="41">
        <v>2000</v>
      </c>
      <c r="E1816" s="46">
        <v>33254</v>
      </c>
      <c r="F1816" s="263" t="str">
        <f t="shared" si="112"/>
        <v xml:space="preserve"> </v>
      </c>
      <c r="G1816" s="143" t="s">
        <v>21</v>
      </c>
      <c r="H1816" s="143" t="s">
        <v>853</v>
      </c>
      <c r="I1816" s="263" t="str">
        <f t="shared" si="113"/>
        <v xml:space="preserve"> </v>
      </c>
      <c r="J1816" s="38" t="str">
        <f>IF(D1816&gt;=('28 Populations and thresholds'!$I$186),"YES"," ")</f>
        <v>YES</v>
      </c>
      <c r="K1816" s="38" t="str">
        <f>IF(J1816="YES"," ",IF(D1816&gt;=('28 Populations and thresholds'!$I$186)*0.25,"YES"))</f>
        <v xml:space="preserve"> </v>
      </c>
      <c r="L1816" s="38" t="b">
        <f>OR('28 Populations and thresholds'!$J$186="CR",'28 Populations and thresholds'!$J$186="EN",'28 Populations and thresholds'!$J$186="VU")</f>
        <v>0</v>
      </c>
      <c r="M1816" s="75">
        <f>D1816/'28 Populations and thresholds'!$H$186</f>
        <v>2E-3</v>
      </c>
      <c r="N1816" s="263" t="str">
        <f t="shared" si="114"/>
        <v xml:space="preserve"> </v>
      </c>
      <c r="P1816" s="263" t="str">
        <f t="shared" si="115"/>
        <v xml:space="preserve"> </v>
      </c>
    </row>
    <row r="1817" spans="1:16" x14ac:dyDescent="0.2">
      <c r="A1817" s="275" t="s">
        <v>1643</v>
      </c>
      <c r="B1817" s="269" t="s">
        <v>1646</v>
      </c>
      <c r="C1817" s="269" t="s">
        <v>3719</v>
      </c>
      <c r="D1817" s="279">
        <v>56</v>
      </c>
      <c r="E1817" s="284" t="s">
        <v>156</v>
      </c>
      <c r="F1817" s="263" t="str">
        <f t="shared" si="112"/>
        <v xml:space="preserve"> </v>
      </c>
      <c r="G1817" s="275" t="s">
        <v>139</v>
      </c>
      <c r="H1817" s="275"/>
      <c r="I1817" s="263" t="str">
        <f t="shared" si="113"/>
        <v xml:space="preserve"> </v>
      </c>
      <c r="J1817" s="272" t="str">
        <f>IF(D1817&gt;=('28 Populations and thresholds'!$I$32),"YES"," ")</f>
        <v>YES</v>
      </c>
      <c r="K1817" s="272" t="str">
        <f>IF(J1817="YES"," ",IF(D1817&gt;=('28 Populations and thresholds'!$I$32)*0.25,"YES"))</f>
        <v xml:space="preserve"> </v>
      </c>
      <c r="L1817" s="272" t="b">
        <f>OR('28 Populations and thresholds'!$J$32="CR",'28 Populations and thresholds'!$J$32="EN",'28 Populations and thresholds'!$J$32="VU")</f>
        <v>1</v>
      </c>
      <c r="M1817" s="273">
        <f>D1817/'28 Populations and thresholds'!$H$32</f>
        <v>1.3658536585365854E-2</v>
      </c>
      <c r="N1817" s="263" t="str">
        <f t="shared" si="114"/>
        <v xml:space="preserve"> </v>
      </c>
      <c r="O1817" s="275"/>
      <c r="P1817" s="263" t="str">
        <f t="shared" si="115"/>
        <v xml:space="preserve"> </v>
      </c>
    </row>
    <row r="1818" spans="1:16" x14ac:dyDescent="0.2">
      <c r="A1818" s="12" t="s">
        <v>1643</v>
      </c>
      <c r="B1818" s="40" t="s">
        <v>1069</v>
      </c>
      <c r="C1818" s="4" t="s">
        <v>3719</v>
      </c>
      <c r="D1818" s="5">
        <v>419</v>
      </c>
      <c r="E1818" s="1" t="s">
        <v>74</v>
      </c>
      <c r="F1818" s="263" t="str">
        <f t="shared" si="112"/>
        <v xml:space="preserve"> </v>
      </c>
      <c r="G1818" s="13" t="s">
        <v>139</v>
      </c>
      <c r="I1818" s="263" t="str">
        <f t="shared" si="113"/>
        <v xml:space="preserve"> </v>
      </c>
      <c r="J1818" s="38" t="str">
        <f>IF(D1818&gt;=('28 Populations and thresholds'!$I$32),"YES"," ")</f>
        <v>YES</v>
      </c>
      <c r="K1818" s="38" t="str">
        <f>IF(J1818="YES"," ",IF(D1818&gt;=('28 Populations and thresholds'!$I$32)*0.25,"YES"))</f>
        <v xml:space="preserve"> </v>
      </c>
      <c r="L1818" s="38" t="b">
        <f>OR('28 Populations and thresholds'!$J$32="CR",'28 Populations and thresholds'!$J$32="EN",'28 Populations and thresholds'!$J$32="VU")</f>
        <v>1</v>
      </c>
      <c r="M1818" s="75">
        <f>D1818/'28 Populations and thresholds'!$H$32</f>
        <v>0.10219512195121951</v>
      </c>
      <c r="N1818" s="263" t="str">
        <f t="shared" si="114"/>
        <v xml:space="preserve"> </v>
      </c>
      <c r="P1818" s="263" t="str">
        <f t="shared" si="115"/>
        <v xml:space="preserve"> </v>
      </c>
    </row>
    <row r="1819" spans="1:16" x14ac:dyDescent="0.2">
      <c r="A1819" s="143" t="s">
        <v>1643</v>
      </c>
      <c r="B1819" s="40" t="s">
        <v>1069</v>
      </c>
      <c r="C1819" s="4" t="s">
        <v>3471</v>
      </c>
      <c r="D1819" s="41">
        <v>835</v>
      </c>
      <c r="E1819" s="46">
        <v>38732</v>
      </c>
      <c r="F1819" s="263" t="str">
        <f t="shared" si="112"/>
        <v xml:space="preserve"> </v>
      </c>
      <c r="G1819" s="143" t="s">
        <v>21</v>
      </c>
      <c r="H1819" s="143" t="s">
        <v>519</v>
      </c>
      <c r="I1819" s="263" t="str">
        <f t="shared" si="113"/>
        <v xml:space="preserve"> </v>
      </c>
      <c r="J1819" s="38" t="str">
        <f>IF(D1819&gt;=(('28 Populations and thresholds'!$I$183)+('28 Populations and thresholds'!$I$184)+('28 Populations and thresholds'!$I$185)),"YES"," ")</f>
        <v>YES</v>
      </c>
      <c r="K1819" s="38" t="str">
        <f>IF(J1819="YES"," ",IF(D1819&gt;=(('28 Populations and thresholds'!$I$183)+('28 Populations and thresholds'!$I$184)+('28 Populations and thresholds'!$I$185))*0.25,"YES"))</f>
        <v xml:space="preserve"> </v>
      </c>
      <c r="L1819" s="38" t="b">
        <f>OR('28 Populations and thresholds'!$J$183="CR",'28 Populations and thresholds'!$J$183="EN",'28 Populations and thresholds'!$J$183="VU")</f>
        <v>0</v>
      </c>
      <c r="M1819" s="75">
        <f>D1819/(('28 Populations and thresholds'!$H$183)+('28 Populations and thresholds'!$H$184)+('28 Populations and thresholds'!$H$185))</f>
        <v>2.7833333333333334E-3</v>
      </c>
      <c r="N1819" s="263" t="str">
        <f t="shared" si="114"/>
        <v xml:space="preserve"> </v>
      </c>
      <c r="O1819" s="12" t="s">
        <v>4568</v>
      </c>
      <c r="P1819" s="263" t="str">
        <f t="shared" si="115"/>
        <v xml:space="preserve"> </v>
      </c>
    </row>
    <row r="1820" spans="1:16" x14ac:dyDescent="0.2">
      <c r="A1820" s="12" t="s">
        <v>1643</v>
      </c>
      <c r="B1820" s="40" t="s">
        <v>1069</v>
      </c>
      <c r="C1820" s="155" t="s">
        <v>1754</v>
      </c>
      <c r="D1820" s="5">
        <v>512</v>
      </c>
      <c r="E1820" s="104" t="s">
        <v>4426</v>
      </c>
      <c r="F1820" s="263" t="str">
        <f t="shared" si="112"/>
        <v xml:space="preserve"> </v>
      </c>
      <c r="H1820" s="13" t="s">
        <v>4425</v>
      </c>
      <c r="I1820" s="263" t="str">
        <f t="shared" si="113"/>
        <v xml:space="preserve"> </v>
      </c>
      <c r="J1820" s="38" t="str">
        <f>IF(D1820&gt;=('28 Populations and thresholds'!$I$224),"YES"," ")</f>
        <v>YES</v>
      </c>
      <c r="K1820" s="38" t="str">
        <f>IF(J1820="YES"," ",IF(D1820&gt;=('28 Populations and thresholds'!$I$224)*0.25,"YES"))</f>
        <v xml:space="preserve"> </v>
      </c>
      <c r="L1820" s="38" t="b">
        <f>OR('28 Populations and thresholds'!$J$224="CR",'28 Populations and thresholds'!$J$224="EN",'28 Populations and thresholds'!$J$224="VU")</f>
        <v>0</v>
      </c>
      <c r="M1820" s="75">
        <f>D1820/'28 Populations and thresholds'!$H$224</f>
        <v>5.1200000000000004E-3</v>
      </c>
      <c r="N1820" s="263" t="str">
        <f t="shared" si="114"/>
        <v xml:space="preserve"> </v>
      </c>
      <c r="O1820" s="12" t="s">
        <v>4568</v>
      </c>
      <c r="P1820" s="263" t="str">
        <f t="shared" si="115"/>
        <v xml:space="preserve"> </v>
      </c>
    </row>
    <row r="1821" spans="1:16" x14ac:dyDescent="0.2">
      <c r="A1821" s="143" t="s">
        <v>1643</v>
      </c>
      <c r="B1821" s="40" t="s">
        <v>1069</v>
      </c>
      <c r="C1821" s="111" t="s">
        <v>3763</v>
      </c>
      <c r="D1821" s="41">
        <v>1445</v>
      </c>
      <c r="E1821" s="46">
        <v>38732</v>
      </c>
      <c r="F1821" s="263" t="str">
        <f t="shared" si="112"/>
        <v xml:space="preserve"> </v>
      </c>
      <c r="G1821" s="143" t="s">
        <v>21</v>
      </c>
      <c r="H1821" s="143" t="s">
        <v>519</v>
      </c>
      <c r="I1821" s="263" t="str">
        <f t="shared" si="113"/>
        <v xml:space="preserve"> </v>
      </c>
      <c r="J1821" s="38" t="str">
        <f>IF(D1821&gt;=('28 Populations and thresholds'!$I$191),"YES"," ")</f>
        <v>YES</v>
      </c>
      <c r="K1821" s="38" t="str">
        <f>IF(J1821="YES"," ",IF(D1821&gt;=('28 Populations and thresholds'!$I$191)*0.25,"YES"))</f>
        <v xml:space="preserve"> </v>
      </c>
      <c r="L1821" s="38" t="b">
        <f>OR('28 Populations and thresholds'!$J$191="CR",'28 Populations and thresholds'!$J$191="EN",'28 Populations and thresholds'!$J$191="VU")</f>
        <v>0</v>
      </c>
      <c r="M1821" s="75">
        <f>D1821/'28 Populations and thresholds'!$H$191</f>
        <v>2.8899999999999999E-2</v>
      </c>
      <c r="N1821" s="263" t="str">
        <f t="shared" si="114"/>
        <v xml:space="preserve"> </v>
      </c>
      <c r="P1821" s="263" t="str">
        <f t="shared" si="115"/>
        <v xml:space="preserve"> </v>
      </c>
    </row>
    <row r="1822" spans="1:16" x14ac:dyDescent="0.2">
      <c r="A1822" s="12" t="s">
        <v>1643</v>
      </c>
      <c r="B1822" s="40" t="s">
        <v>1069</v>
      </c>
      <c r="C1822" s="111" t="s">
        <v>3758</v>
      </c>
      <c r="D1822" s="5">
        <v>875</v>
      </c>
      <c r="E1822" s="104" t="s">
        <v>4426</v>
      </c>
      <c r="F1822" s="263" t="str">
        <f t="shared" si="112"/>
        <v xml:space="preserve"> </v>
      </c>
      <c r="H1822" s="13" t="s">
        <v>4425</v>
      </c>
      <c r="I1822" s="263" t="str">
        <f t="shared" si="113"/>
        <v xml:space="preserve"> </v>
      </c>
      <c r="J1822" s="38" t="str">
        <f>IF(D1822&gt;=('28 Populations and thresholds'!$I$179),"YES"," ")</f>
        <v>YES</v>
      </c>
      <c r="K1822" s="38" t="str">
        <f>IF(J1822="YES"," ",IF(D1822&gt;=('28 Populations and thresholds'!$I$179)*0.25,"YES"))</f>
        <v xml:space="preserve"> </v>
      </c>
      <c r="L1822" s="38" t="b">
        <f>OR('28 Populations and thresholds'!$J$179="CR",'28 Populations and thresholds'!$J$179="EN",'28 Populations and thresholds'!$J$179="VU")</f>
        <v>0</v>
      </c>
      <c r="M1822" s="75">
        <f>D1822/'28 Populations and thresholds'!$H$179</f>
        <v>1.5909090909090907E-2</v>
      </c>
      <c r="N1822" s="263" t="str">
        <f t="shared" si="114"/>
        <v xml:space="preserve"> </v>
      </c>
      <c r="P1822" s="263" t="str">
        <f t="shared" si="115"/>
        <v xml:space="preserve"> </v>
      </c>
    </row>
    <row r="1823" spans="1:16" x14ac:dyDescent="0.2">
      <c r="A1823" s="275" t="s">
        <v>1643</v>
      </c>
      <c r="B1823" s="292" t="s">
        <v>4487</v>
      </c>
      <c r="C1823" s="269" t="s">
        <v>3717</v>
      </c>
      <c r="D1823" s="279">
        <v>900</v>
      </c>
      <c r="E1823" s="285">
        <v>40581</v>
      </c>
      <c r="F1823" s="263" t="str">
        <f t="shared" si="112"/>
        <v xml:space="preserve"> </v>
      </c>
      <c r="G1823" s="275"/>
      <c r="H1823" s="269" t="s">
        <v>4483</v>
      </c>
      <c r="I1823" s="263" t="str">
        <f t="shared" si="113"/>
        <v xml:space="preserve"> </v>
      </c>
      <c r="J1823" s="272" t="str">
        <f>IF(D1823&gt;=('28 Populations and thresholds'!$I$16),"YES"," ")</f>
        <v>YES</v>
      </c>
      <c r="K1823" s="272" t="str">
        <f>IF(J1823="YES"," ",IF(D1823&gt;=('28 Populations and thresholds'!$I$16)*0.25,"YES"))</f>
        <v xml:space="preserve"> </v>
      </c>
      <c r="L1823" s="272" t="b">
        <f>OR('28 Populations and thresholds'!$J$16="CR",'28 Populations and thresholds'!$J$16="EN",'28 Populations and thresholds'!$J$16="VU")</f>
        <v>0</v>
      </c>
      <c r="M1823" s="273">
        <f>D1823/'28 Populations and thresholds'!$H$16</f>
        <v>8.9999999999999993E-3</v>
      </c>
      <c r="N1823" s="263" t="str">
        <f t="shared" si="114"/>
        <v xml:space="preserve"> </v>
      </c>
      <c r="O1823" s="269"/>
      <c r="P1823" s="263" t="str">
        <f t="shared" si="115"/>
        <v xml:space="preserve"> </v>
      </c>
    </row>
    <row r="1824" spans="1:16" x14ac:dyDescent="0.2">
      <c r="A1824" s="12" t="s">
        <v>1643</v>
      </c>
      <c r="B1824" s="9" t="s">
        <v>1758</v>
      </c>
      <c r="C1824" s="4" t="s">
        <v>1757</v>
      </c>
      <c r="D1824" s="5">
        <v>1450</v>
      </c>
      <c r="E1824" s="1" t="s">
        <v>240</v>
      </c>
      <c r="F1824" s="263" t="str">
        <f t="shared" si="112"/>
        <v xml:space="preserve"> </v>
      </c>
      <c r="G1824" s="13" t="s">
        <v>139</v>
      </c>
      <c r="I1824" s="263" t="str">
        <f t="shared" si="113"/>
        <v xml:space="preserve"> </v>
      </c>
      <c r="J1824" s="38" t="str">
        <f>IF(D1824&gt;=(('28 Populations and thresholds'!$I$241)+('28 Populations and thresholds'!$I$242)),"YES"," ")</f>
        <v>YES</v>
      </c>
      <c r="K1824" s="38" t="str">
        <f>IF(J1824="YES"," ",IF(D1824&gt;=(('28 Populations and thresholds'!$I$241)+('28 Populations and thresholds'!$I$242))*0.25,"YES"))</f>
        <v xml:space="preserve"> </v>
      </c>
      <c r="L1824" s="38" t="b">
        <f>OR('28 Populations and thresholds'!$J$241="CR",'28 Populations and thresholds'!$J$241="EN",'28 Populations and thresholds'!$J$241="VU")</f>
        <v>0</v>
      </c>
      <c r="M1824" s="75">
        <f>D1824/(('28 Populations and thresholds'!$H$241)+('28 Populations and thresholds'!$H$242))</f>
        <v>7.2500000000000004E-3</v>
      </c>
      <c r="N1824" s="263" t="str">
        <f t="shared" si="114"/>
        <v xml:space="preserve"> </v>
      </c>
      <c r="O1824" s="12" t="s">
        <v>4568</v>
      </c>
      <c r="P1824" s="263" t="str">
        <f t="shared" si="115"/>
        <v xml:space="preserve"> </v>
      </c>
    </row>
    <row r="1825" spans="1:21" x14ac:dyDescent="0.2">
      <c r="A1825" s="12" t="s">
        <v>1643</v>
      </c>
      <c r="B1825" s="9" t="s">
        <v>1647</v>
      </c>
      <c r="C1825" s="4" t="s">
        <v>1637</v>
      </c>
      <c r="D1825" s="5">
        <v>10653</v>
      </c>
      <c r="E1825" s="1" t="s">
        <v>40</v>
      </c>
      <c r="F1825" s="263" t="str">
        <f t="shared" si="112"/>
        <v xml:space="preserve"> </v>
      </c>
      <c r="G1825" s="13" t="s">
        <v>139</v>
      </c>
      <c r="I1825" s="263" t="str">
        <f t="shared" si="113"/>
        <v xml:space="preserve"> </v>
      </c>
      <c r="J1825" s="38" t="str">
        <f>IF(D1825&gt;=('28 Populations and thresholds'!$I$33),"YES"," ")</f>
        <v>YES</v>
      </c>
      <c r="K1825" s="38" t="str">
        <f>IF(J1825="YES"," ",IF(D1825&gt;=('28 Populations and thresholds'!$I$33)*0.25,"YES"))</f>
        <v xml:space="preserve"> </v>
      </c>
      <c r="L1825" s="38" t="b">
        <f>OR('28 Populations and thresholds'!$J$33="CR",'28 Populations and thresholds'!$J$33="EN",'28 Populations and thresholds'!$J$33="VU")</f>
        <v>0</v>
      </c>
      <c r="M1825" s="75">
        <f>D1825/'28 Populations and thresholds'!$H$33</f>
        <v>1.0652999999999999E-2</v>
      </c>
      <c r="N1825" s="263" t="str">
        <f t="shared" si="114"/>
        <v xml:space="preserve"> </v>
      </c>
      <c r="P1825" s="263" t="str">
        <f t="shared" si="115"/>
        <v xml:space="preserve"> </v>
      </c>
    </row>
    <row r="1826" spans="1:21" x14ac:dyDescent="0.2">
      <c r="A1826" s="267" t="s">
        <v>1643</v>
      </c>
      <c r="B1826" s="268" t="s">
        <v>950</v>
      </c>
      <c r="C1826" s="269" t="s">
        <v>3756</v>
      </c>
      <c r="D1826" s="270">
        <v>2356</v>
      </c>
      <c r="E1826" s="271">
        <v>31747</v>
      </c>
      <c r="F1826" s="263" t="str">
        <f t="shared" si="112"/>
        <v xml:space="preserve"> </v>
      </c>
      <c r="G1826" s="267" t="s">
        <v>21</v>
      </c>
      <c r="H1826" s="267" t="s">
        <v>614</v>
      </c>
      <c r="I1826" s="263" t="str">
        <f t="shared" si="113"/>
        <v xml:space="preserve"> </v>
      </c>
      <c r="J1826" s="272" t="str">
        <f>IF(D1826&gt;=('28 Populations and thresholds'!$I$175),"YES"," ")</f>
        <v>YES</v>
      </c>
      <c r="K1826" s="272" t="str">
        <f>IF(J1826="YES"," ",IF(D1826&gt;=('28 Populations and thresholds'!$I$175)*0.25,"YES"))</f>
        <v xml:space="preserve"> </v>
      </c>
      <c r="L1826" s="272" t="b">
        <f>OR('28 Populations and thresholds'!$J$175="CR",'28 Populations and thresholds'!$J$175="EN",'28 Populations and thresholds'!$J$175="VU")</f>
        <v>0</v>
      </c>
      <c r="M1826" s="273">
        <f>D1826/'28 Populations and thresholds'!$H$175</f>
        <v>1.6949640287769786E-2</v>
      </c>
      <c r="N1826" s="263" t="str">
        <f t="shared" si="114"/>
        <v xml:space="preserve"> </v>
      </c>
      <c r="O1826" s="269"/>
      <c r="P1826" s="263" t="str">
        <f t="shared" si="115"/>
        <v xml:space="preserve"> </v>
      </c>
    </row>
    <row r="1827" spans="1:21" x14ac:dyDescent="0.2">
      <c r="A1827" s="110" t="s">
        <v>1643</v>
      </c>
      <c r="B1827" s="40" t="s">
        <v>1084</v>
      </c>
      <c r="C1827" s="4" t="s">
        <v>3472</v>
      </c>
      <c r="D1827" s="41">
        <v>19</v>
      </c>
      <c r="E1827" s="46">
        <v>32500</v>
      </c>
      <c r="F1827" s="263" t="str">
        <f t="shared" si="112"/>
        <v xml:space="preserve"> </v>
      </c>
      <c r="G1827" s="143" t="s">
        <v>21</v>
      </c>
      <c r="H1827" s="143" t="s">
        <v>853</v>
      </c>
      <c r="I1827" s="263" t="str">
        <f t="shared" si="113"/>
        <v xml:space="preserve"> </v>
      </c>
      <c r="J1827" s="38" t="str">
        <f>IF(D1827&gt;=('28 Populations and thresholds'!$I$188),"YES"," ")</f>
        <v>YES</v>
      </c>
      <c r="K1827" s="38" t="str">
        <f>IF(J1827="YES"," ",IF(D1827&gt;=('28 Populations and thresholds'!$I$188)*0.25,"YES"))</f>
        <v xml:space="preserve"> </v>
      </c>
      <c r="L1827" s="38" t="b">
        <f>OR('28 Populations and thresholds'!$J$188="CR",'28 Populations and thresholds'!$J$188="EN",'28 Populations and thresholds'!$J$188="VU")</f>
        <v>1</v>
      </c>
      <c r="M1827" s="75">
        <f>D1827/'28 Populations and thresholds'!$H$188</f>
        <v>3.1666666666666669E-2</v>
      </c>
      <c r="N1827" s="263" t="str">
        <f t="shared" si="114"/>
        <v xml:space="preserve"> </v>
      </c>
      <c r="O1827" s="9"/>
      <c r="P1827" s="263" t="str">
        <f t="shared" si="115"/>
        <v xml:space="preserve"> </v>
      </c>
      <c r="Q1827" s="4"/>
      <c r="R1827" s="4"/>
      <c r="S1827" s="4"/>
      <c r="T1827" s="4"/>
      <c r="U1827" s="4"/>
    </row>
    <row r="1828" spans="1:21" x14ac:dyDescent="0.2">
      <c r="A1828" s="267" t="s">
        <v>1643</v>
      </c>
      <c r="B1828" s="268" t="s">
        <v>1093</v>
      </c>
      <c r="C1828" s="269" t="s">
        <v>3772</v>
      </c>
      <c r="D1828" s="270">
        <v>2230</v>
      </c>
      <c r="E1828" s="271">
        <v>30926</v>
      </c>
      <c r="F1828" s="263" t="str">
        <f t="shared" si="112"/>
        <v xml:space="preserve"> </v>
      </c>
      <c r="G1828" s="267" t="s">
        <v>21</v>
      </c>
      <c r="H1828" s="267" t="s">
        <v>614</v>
      </c>
      <c r="I1828" s="263" t="str">
        <f t="shared" si="113"/>
        <v xml:space="preserve"> </v>
      </c>
      <c r="J1828" s="272" t="str">
        <f>IF(D1828&gt;=('28 Populations and thresholds'!$I$201),"YES"," ")</f>
        <v>YES</v>
      </c>
      <c r="K1828" s="272" t="str">
        <f>IF(J1828="YES"," ",IF(D1828&gt;=('28 Populations and thresholds'!$I$201)*0.25,"YES"))</f>
        <v xml:space="preserve"> </v>
      </c>
      <c r="L1828" s="272" t="b">
        <f>OR('28 Populations and thresholds'!$J$201="CR",'28 Populations and thresholds'!$J$201="EN",'28 Populations and thresholds'!$J$201="VU")</f>
        <v>0</v>
      </c>
      <c r="M1828" s="273">
        <f>D1828/'28 Populations and thresholds'!$H$201</f>
        <v>8.9200000000000002E-2</v>
      </c>
      <c r="N1828" s="263" t="str">
        <f t="shared" si="114"/>
        <v xml:space="preserve"> </v>
      </c>
      <c r="O1828" s="269"/>
      <c r="P1828" s="263" t="str">
        <f t="shared" si="115"/>
        <v xml:space="preserve"> </v>
      </c>
    </row>
    <row r="1829" spans="1:21" x14ac:dyDescent="0.2">
      <c r="A1829" s="267" t="s">
        <v>1643</v>
      </c>
      <c r="B1829" s="268" t="s">
        <v>1093</v>
      </c>
      <c r="C1829" s="269" t="s">
        <v>3473</v>
      </c>
      <c r="D1829" s="270">
        <v>2551</v>
      </c>
      <c r="E1829" s="271">
        <v>30926</v>
      </c>
      <c r="F1829" s="263" t="str">
        <f t="shared" si="112"/>
        <v xml:space="preserve"> </v>
      </c>
      <c r="G1829" s="267" t="s">
        <v>21</v>
      </c>
      <c r="H1829" s="267" t="s">
        <v>614</v>
      </c>
      <c r="I1829" s="263" t="str">
        <f t="shared" si="113"/>
        <v xml:space="preserve"> </v>
      </c>
      <c r="J1829" s="272" t="str">
        <f>IF(D1829&gt;=('28 Populations and thresholds'!$I$190),"YES"," ")</f>
        <v>YES</v>
      </c>
      <c r="K1829" s="272" t="str">
        <f>IF(J1829="YES"," ",IF(D1829&gt;=('28 Populations and thresholds'!$I$190)*0.25,"YES"))</f>
        <v xml:space="preserve"> </v>
      </c>
      <c r="L1829" s="272" t="b">
        <f>OR('28 Populations and thresholds'!$J$190="CR",'28 Populations and thresholds'!$J$190="EN",'28 Populations and thresholds'!$J$190="VU")</f>
        <v>0</v>
      </c>
      <c r="M1829" s="273">
        <f>D1829/'28 Populations and thresholds'!$H$190</f>
        <v>2.5510000000000001E-2</v>
      </c>
      <c r="N1829" s="263" t="str">
        <f t="shared" si="114"/>
        <v xml:space="preserve"> </v>
      </c>
      <c r="O1829" s="275"/>
      <c r="P1829" s="263" t="str">
        <f t="shared" si="115"/>
        <v xml:space="preserve"> </v>
      </c>
    </row>
    <row r="1830" spans="1:21" x14ac:dyDescent="0.2">
      <c r="A1830" s="143" t="s">
        <v>1643</v>
      </c>
      <c r="B1830" s="40" t="s">
        <v>1048</v>
      </c>
      <c r="C1830" s="4" t="s">
        <v>3755</v>
      </c>
      <c r="D1830" s="41">
        <v>470</v>
      </c>
      <c r="E1830" s="46">
        <v>31291</v>
      </c>
      <c r="F1830" s="263" t="str">
        <f t="shared" si="112"/>
        <v xml:space="preserve"> </v>
      </c>
      <c r="G1830" s="143" t="s">
        <v>21</v>
      </c>
      <c r="H1830" s="143" t="s">
        <v>271</v>
      </c>
      <c r="I1830" s="263" t="str">
        <f t="shared" si="113"/>
        <v xml:space="preserve"> </v>
      </c>
      <c r="J1830" s="38" t="str">
        <f>IF(D1830&gt;=('28 Populations and thresholds'!$I$174),"YES"," ")</f>
        <v>YES</v>
      </c>
      <c r="K1830" s="38" t="str">
        <f>IF(J1830="YES"," ",IF(D1830&gt;=('28 Populations and thresholds'!$I$174)*0.25,"YES"))</f>
        <v xml:space="preserve"> </v>
      </c>
      <c r="L1830" s="38" t="b">
        <f>OR('28 Populations and thresholds'!$J$174="CR",'28 Populations and thresholds'!$J$174="EN",'28 Populations and thresholds'!$J$174="VU")</f>
        <v>0</v>
      </c>
      <c r="M1830" s="75">
        <f>D1830/'28 Populations and thresholds'!$H$174</f>
        <v>2.0434782608695651E-2</v>
      </c>
      <c r="N1830" s="263" t="str">
        <f t="shared" si="114"/>
        <v xml:space="preserve"> </v>
      </c>
      <c r="P1830" s="263" t="str">
        <f t="shared" si="115"/>
        <v xml:space="preserve"> </v>
      </c>
    </row>
    <row r="1831" spans="1:21" x14ac:dyDescent="0.2">
      <c r="A1831" s="143" t="s">
        <v>1643</v>
      </c>
      <c r="B1831" s="40" t="s">
        <v>1048</v>
      </c>
      <c r="C1831" s="4" t="s">
        <v>3776</v>
      </c>
      <c r="D1831" s="41">
        <v>1206</v>
      </c>
      <c r="E1831" s="46">
        <v>31517</v>
      </c>
      <c r="F1831" s="263" t="str">
        <f t="shared" si="112"/>
        <v xml:space="preserve"> </v>
      </c>
      <c r="G1831" s="143" t="s">
        <v>21</v>
      </c>
      <c r="H1831" s="143" t="s">
        <v>383</v>
      </c>
      <c r="I1831" s="263" t="str">
        <f t="shared" si="113"/>
        <v xml:space="preserve"> </v>
      </c>
      <c r="J1831" s="38" t="str">
        <f>IF(D1831&gt;=('28 Populations and thresholds'!$I$210),"YES"," ")</f>
        <v>YES</v>
      </c>
      <c r="K1831" s="38" t="str">
        <f>IF(J1831="YES"," ",IF(D1831&gt;=('28 Populations and thresholds'!$I$210)*0.25,"YES"))</f>
        <v xml:space="preserve"> </v>
      </c>
      <c r="L1831" s="38" t="b">
        <f>OR('28 Populations and thresholds'!$J$210="CR",'28 Populations and thresholds'!$J$210="EN",'28 Populations and thresholds'!$J$210="VU")</f>
        <v>0</v>
      </c>
      <c r="M1831" s="75">
        <f>D1831/'28 Populations and thresholds'!$H$210</f>
        <v>4.8239999999999998E-2</v>
      </c>
      <c r="N1831" s="263" t="str">
        <f t="shared" si="114"/>
        <v xml:space="preserve"> </v>
      </c>
      <c r="O1831" s="9"/>
      <c r="P1831" s="263" t="str">
        <f t="shared" si="115"/>
        <v xml:space="preserve"> </v>
      </c>
    </row>
    <row r="1832" spans="1:21" x14ac:dyDescent="0.2">
      <c r="A1832" s="143" t="s">
        <v>1643</v>
      </c>
      <c r="B1832" s="40" t="s">
        <v>1048</v>
      </c>
      <c r="C1832" s="4" t="s">
        <v>3761</v>
      </c>
      <c r="D1832" s="41">
        <v>862</v>
      </c>
      <c r="E1832" s="46">
        <v>31517</v>
      </c>
      <c r="F1832" s="263" t="str">
        <f t="shared" si="112"/>
        <v xml:space="preserve"> </v>
      </c>
      <c r="G1832" s="143" t="s">
        <v>21</v>
      </c>
      <c r="H1832" s="143" t="s">
        <v>383</v>
      </c>
      <c r="I1832" s="263" t="str">
        <f t="shared" si="113"/>
        <v xml:space="preserve"> </v>
      </c>
      <c r="J1832" s="38" t="str">
        <f>IF(D1832&gt;=('28 Populations and thresholds'!$I$187),"YES"," ")</f>
        <v xml:space="preserve"> </v>
      </c>
      <c r="K1832" s="38" t="str">
        <f>IF(J1832="YES"," ",IF(D1832&gt;=('28 Populations and thresholds'!$I$187)*0.25,"YES"))</f>
        <v>YES</v>
      </c>
      <c r="L1832" s="38" t="b">
        <f>OR('28 Populations and thresholds'!$J$187="CR",'28 Populations and thresholds'!$J$187="EN",'28 Populations and thresholds'!$J$187="VU")</f>
        <v>0</v>
      </c>
      <c r="M1832" s="75">
        <f>D1832/'28 Populations and thresholds'!$H$187</f>
        <v>8.6199999999999992E-3</v>
      </c>
      <c r="N1832" s="263" t="str">
        <f t="shared" si="114"/>
        <v xml:space="preserve"> </v>
      </c>
      <c r="O1832" s="9"/>
      <c r="P1832" s="263" t="str">
        <f t="shared" si="115"/>
        <v xml:space="preserve"> </v>
      </c>
    </row>
    <row r="1833" spans="1:21" x14ac:dyDescent="0.2">
      <c r="A1833" s="143" t="s">
        <v>1643</v>
      </c>
      <c r="B1833" s="40" t="s">
        <v>1048</v>
      </c>
      <c r="C1833" s="4" t="s">
        <v>3471</v>
      </c>
      <c r="D1833" s="41">
        <v>3789</v>
      </c>
      <c r="E1833" s="46">
        <v>31291</v>
      </c>
      <c r="F1833" s="263" t="str">
        <f t="shared" si="112"/>
        <v xml:space="preserve"> </v>
      </c>
      <c r="G1833" s="143" t="s">
        <v>21</v>
      </c>
      <c r="H1833" s="143" t="s">
        <v>614</v>
      </c>
      <c r="I1833" s="263" t="str">
        <f t="shared" si="113"/>
        <v xml:space="preserve"> </v>
      </c>
      <c r="J1833" s="38" t="str">
        <f>IF(D1833&gt;=(('28 Populations and thresholds'!$I$183)+('28 Populations and thresholds'!$I$184)+('28 Populations and thresholds'!$I$185)),"YES"," ")</f>
        <v>YES</v>
      </c>
      <c r="K1833" s="38" t="str">
        <f>IF(J1833="YES"," ",IF(D1833&gt;=(('28 Populations and thresholds'!$I$183)+('28 Populations and thresholds'!$I$184)+('28 Populations and thresholds'!$I$185))*0.25,"YES"))</f>
        <v xml:space="preserve"> </v>
      </c>
      <c r="L1833" s="38" t="b">
        <f>OR('28 Populations and thresholds'!$J$183="CR",'28 Populations and thresholds'!$J$183="EN",'28 Populations and thresholds'!$J$183="VU")</f>
        <v>0</v>
      </c>
      <c r="M1833" s="75">
        <f>D1833/(('28 Populations and thresholds'!$H$183)+('28 Populations and thresholds'!$H$184)+('28 Populations and thresholds'!$H$185))</f>
        <v>1.2630000000000001E-2</v>
      </c>
      <c r="N1833" s="263" t="str">
        <f t="shared" si="114"/>
        <v xml:space="preserve"> </v>
      </c>
      <c r="O1833" s="12" t="s">
        <v>4568</v>
      </c>
      <c r="P1833" s="263" t="str">
        <f t="shared" si="115"/>
        <v xml:space="preserve"> </v>
      </c>
    </row>
    <row r="1834" spans="1:21" x14ac:dyDescent="0.2">
      <c r="A1834" s="12" t="s">
        <v>1643</v>
      </c>
      <c r="B1834" s="40" t="s">
        <v>1048</v>
      </c>
      <c r="C1834" s="115" t="s">
        <v>3786</v>
      </c>
      <c r="D1834" s="105">
        <v>3900</v>
      </c>
      <c r="E1834" s="172">
        <v>31503</v>
      </c>
      <c r="F1834" s="263" t="str">
        <f t="shared" si="112"/>
        <v xml:space="preserve"> </v>
      </c>
      <c r="G1834" s="12" t="s">
        <v>4410</v>
      </c>
      <c r="H1834" s="12"/>
      <c r="I1834" s="263" t="str">
        <f t="shared" si="113"/>
        <v xml:space="preserve"> </v>
      </c>
      <c r="J1834" s="38" t="str">
        <f>IF(D1834&gt;=('28 Populations and thresholds'!$I$238),"YES"," ")</f>
        <v>YES</v>
      </c>
      <c r="K1834" s="38" t="str">
        <f>IF(J1834="YES"," ",IF(D1834&gt;=('28 Populations and thresholds'!$I$238)*0.25,"YES"))</f>
        <v xml:space="preserve"> </v>
      </c>
      <c r="L1834" s="38" t="b">
        <f>OR('28 Populations and thresholds'!$J$238="CR",'28 Populations and thresholds'!$J$238="EN",'28 Populations and thresholds'!$J$238="VU")</f>
        <v>0</v>
      </c>
      <c r="M1834" s="75">
        <f>D1834/'28 Populations and thresholds'!$H$238</f>
        <v>5.5714285714285716E-2</v>
      </c>
      <c r="N1834" s="263" t="str">
        <f t="shared" si="114"/>
        <v xml:space="preserve"> </v>
      </c>
      <c r="O1834" s="12" t="s">
        <v>4567</v>
      </c>
      <c r="P1834" s="263" t="str">
        <f t="shared" si="115"/>
        <v xml:space="preserve"> </v>
      </c>
    </row>
    <row r="1835" spans="1:21" x14ac:dyDescent="0.2">
      <c r="A1835" s="143" t="s">
        <v>1643</v>
      </c>
      <c r="B1835" s="40" t="s">
        <v>1048</v>
      </c>
      <c r="C1835" s="4" t="s">
        <v>3470</v>
      </c>
      <c r="D1835" s="41">
        <v>411</v>
      </c>
      <c r="E1835" s="46">
        <v>31517</v>
      </c>
      <c r="F1835" s="263" t="str">
        <f t="shared" si="112"/>
        <v xml:space="preserve"> </v>
      </c>
      <c r="G1835" s="143" t="s">
        <v>21</v>
      </c>
      <c r="H1835" s="143" t="s">
        <v>383</v>
      </c>
      <c r="I1835" s="263" t="str">
        <f t="shared" si="113"/>
        <v xml:space="preserve"> </v>
      </c>
      <c r="J1835" s="38" t="str">
        <f>IF(D1835&gt;=('28 Populations and thresholds'!$I$181),"YES"," ")</f>
        <v>YES</v>
      </c>
      <c r="K1835" s="38" t="str">
        <f>IF(J1835="YES"," ",IF(D1835&gt;=('28 Populations and thresholds'!$I$181)*0.25,"YES"))</f>
        <v xml:space="preserve"> </v>
      </c>
      <c r="L1835" s="38" t="b">
        <f>OR('28 Populations and thresholds'!$J$181="CR",'28 Populations and thresholds'!$J$181="EN",'28 Populations and thresholds'!$J$181="VU")</f>
        <v>1</v>
      </c>
      <c r="M1835" s="75">
        <f>D1835/'28 Populations and thresholds'!$H$181</f>
        <v>1.2843749999999999E-2</v>
      </c>
      <c r="N1835" s="263" t="str">
        <f t="shared" si="114"/>
        <v xml:space="preserve"> </v>
      </c>
      <c r="O1835" s="9"/>
      <c r="P1835" s="263" t="str">
        <f t="shared" si="115"/>
        <v xml:space="preserve"> </v>
      </c>
    </row>
    <row r="1836" spans="1:21" x14ac:dyDescent="0.2">
      <c r="A1836" s="143" t="s">
        <v>1643</v>
      </c>
      <c r="B1836" s="40" t="s">
        <v>1048</v>
      </c>
      <c r="C1836" s="4" t="s">
        <v>3461</v>
      </c>
      <c r="D1836" s="41">
        <v>3137</v>
      </c>
      <c r="E1836" s="46">
        <v>31291</v>
      </c>
      <c r="F1836" s="263" t="str">
        <f t="shared" si="112"/>
        <v xml:space="preserve"> </v>
      </c>
      <c r="G1836" s="143" t="s">
        <v>21</v>
      </c>
      <c r="H1836" s="143" t="s">
        <v>614</v>
      </c>
      <c r="I1836" s="263" t="str">
        <f t="shared" si="113"/>
        <v xml:space="preserve"> </v>
      </c>
      <c r="J1836" s="38" t="str">
        <f>IF(D1836&gt;=('28 Populations and thresholds'!$I$164),"YES"," ")</f>
        <v>YES</v>
      </c>
      <c r="K1836" s="38" t="str">
        <f>IF(J1836="YES"," ",IF(D1836&gt;=('28 Populations and thresholds'!$I$164)*0.25,"YES"))</f>
        <v xml:space="preserve"> </v>
      </c>
      <c r="L1836" s="38" t="b">
        <f>OR('28 Populations and thresholds'!$J$164="CR",'28 Populations and thresholds'!$J$164="EN",'28 Populations and thresholds'!$J$164="VU")</f>
        <v>0</v>
      </c>
      <c r="M1836" s="75">
        <f>D1836/'28 Populations and thresholds'!$H$164</f>
        <v>3.9708860759493668E-2</v>
      </c>
      <c r="N1836" s="263" t="str">
        <f t="shared" si="114"/>
        <v xml:space="preserve"> </v>
      </c>
      <c r="O1836" s="9"/>
      <c r="P1836" s="263" t="str">
        <f t="shared" si="115"/>
        <v xml:space="preserve"> </v>
      </c>
    </row>
    <row r="1837" spans="1:21" x14ac:dyDescent="0.2">
      <c r="A1837" s="12" t="s">
        <v>1643</v>
      </c>
      <c r="B1837" s="40" t="s">
        <v>1048</v>
      </c>
      <c r="C1837" s="115" t="s">
        <v>1757</v>
      </c>
      <c r="D1837" s="105">
        <v>3350</v>
      </c>
      <c r="E1837" s="172">
        <v>31503</v>
      </c>
      <c r="F1837" s="263" t="str">
        <f t="shared" si="112"/>
        <v xml:space="preserve"> </v>
      </c>
      <c r="G1837" s="12" t="s">
        <v>4410</v>
      </c>
      <c r="H1837" s="12"/>
      <c r="I1837" s="263" t="str">
        <f t="shared" si="113"/>
        <v xml:space="preserve"> </v>
      </c>
      <c r="J1837" s="38" t="str">
        <f>IF(D1837&gt;=(('28 Populations and thresholds'!$I$241)+('28 Populations and thresholds'!$I$242)),"YES"," ")</f>
        <v>YES</v>
      </c>
      <c r="K1837" s="38" t="str">
        <f>IF(J1837="YES"," ",IF(D1837&gt;=(('28 Populations and thresholds'!$I$241)+('28 Populations and thresholds'!$I$242))*0.25,"YES"))</f>
        <v xml:space="preserve"> </v>
      </c>
      <c r="L1837" s="38" t="b">
        <f>OR('28 Populations and thresholds'!$J$241="CR",'28 Populations and thresholds'!$J$241="EN",'28 Populations and thresholds'!$J$241="VU")</f>
        <v>0</v>
      </c>
      <c r="M1837" s="75">
        <f>D1837/(('28 Populations and thresholds'!$H$241)+('28 Populations and thresholds'!$H$242))</f>
        <v>1.6750000000000001E-2</v>
      </c>
      <c r="N1837" s="263" t="str">
        <f t="shared" si="114"/>
        <v xml:space="preserve"> </v>
      </c>
      <c r="O1837" s="12" t="s">
        <v>4568</v>
      </c>
      <c r="P1837" s="263" t="str">
        <f t="shared" si="115"/>
        <v xml:space="preserve"> </v>
      </c>
    </row>
    <row r="1838" spans="1:21" x14ac:dyDescent="0.2">
      <c r="A1838" s="143" t="s">
        <v>1643</v>
      </c>
      <c r="B1838" s="40" t="s">
        <v>1048</v>
      </c>
      <c r="C1838" s="4" t="s">
        <v>3763</v>
      </c>
      <c r="D1838" s="41">
        <v>1772</v>
      </c>
      <c r="E1838" s="46">
        <v>31517</v>
      </c>
      <c r="F1838" s="263" t="str">
        <f t="shared" si="112"/>
        <v xml:space="preserve"> </v>
      </c>
      <c r="G1838" s="143" t="s">
        <v>21</v>
      </c>
      <c r="H1838" s="143" t="s">
        <v>383</v>
      </c>
      <c r="I1838" s="263" t="str">
        <f t="shared" si="113"/>
        <v xml:space="preserve"> </v>
      </c>
      <c r="J1838" s="38" t="str">
        <f>IF(D1838&gt;=('28 Populations and thresholds'!$I$191),"YES"," ")</f>
        <v>YES</v>
      </c>
      <c r="K1838" s="38" t="str">
        <f>IF(J1838="YES"," ",IF(D1838&gt;=('28 Populations and thresholds'!$I$191)*0.25,"YES"))</f>
        <v xml:space="preserve"> </v>
      </c>
      <c r="L1838" s="38" t="b">
        <f>OR('28 Populations and thresholds'!$J$191="CR",'28 Populations and thresholds'!$J$191="EN",'28 Populations and thresholds'!$J$191="VU")</f>
        <v>0</v>
      </c>
      <c r="M1838" s="75">
        <f>D1838/'28 Populations and thresholds'!$H$191</f>
        <v>3.5439999999999999E-2</v>
      </c>
      <c r="N1838" s="263" t="str">
        <f t="shared" si="114"/>
        <v xml:space="preserve"> </v>
      </c>
      <c r="P1838" s="263" t="str">
        <f t="shared" si="115"/>
        <v xml:space="preserve"> </v>
      </c>
    </row>
    <row r="1839" spans="1:21" x14ac:dyDescent="0.2">
      <c r="A1839" s="12" t="s">
        <v>1643</v>
      </c>
      <c r="B1839" s="40" t="s">
        <v>1048</v>
      </c>
      <c r="C1839" s="115" t="s">
        <v>3792</v>
      </c>
      <c r="D1839" s="105">
        <v>2650</v>
      </c>
      <c r="E1839" s="172">
        <v>31503</v>
      </c>
      <c r="F1839" s="263" t="str">
        <f t="shared" si="112"/>
        <v xml:space="preserve"> </v>
      </c>
      <c r="G1839" s="12" t="s">
        <v>4410</v>
      </c>
      <c r="H1839" s="12"/>
      <c r="I1839" s="263" t="str">
        <f t="shared" si="113"/>
        <v xml:space="preserve"> </v>
      </c>
      <c r="J1839" s="38" t="str">
        <f>IF(D1839&gt;=('28 Populations and thresholds'!$I$254),"YES"," ")</f>
        <v>YES</v>
      </c>
      <c r="K1839" s="38" t="str">
        <f>IF(J1839="YES"," ",IF(D1839&gt;=('28 Populations and thresholds'!$I$254)*0.25,"YES"))</f>
        <v xml:space="preserve"> </v>
      </c>
      <c r="L1839" s="38" t="b">
        <f>OR('28 Populations and thresholds'!$J$254="CR",'28 Populations and thresholds'!$J$254="EN",'28 Populations and thresholds'!$J$254="VU")</f>
        <v>0</v>
      </c>
      <c r="M1839" s="75">
        <f>D1839/'28 Populations and thresholds'!$H$254</f>
        <v>2.65E-3</v>
      </c>
      <c r="N1839" s="263" t="str">
        <f t="shared" si="114"/>
        <v xml:space="preserve"> </v>
      </c>
      <c r="P1839" s="263" t="str">
        <f t="shared" si="115"/>
        <v xml:space="preserve"> </v>
      </c>
    </row>
    <row r="1840" spans="1:21" x14ac:dyDescent="0.2">
      <c r="A1840" s="275" t="s">
        <v>1643</v>
      </c>
      <c r="B1840" s="268" t="s">
        <v>1047</v>
      </c>
      <c r="C1840" s="269" t="s">
        <v>3719</v>
      </c>
      <c r="D1840" s="279">
        <v>72</v>
      </c>
      <c r="E1840" s="284" t="s">
        <v>207</v>
      </c>
      <c r="F1840" s="263" t="str">
        <f t="shared" si="112"/>
        <v xml:space="preserve"> </v>
      </c>
      <c r="G1840" s="275" t="s">
        <v>139</v>
      </c>
      <c r="H1840" s="275"/>
      <c r="I1840" s="263" t="str">
        <f t="shared" si="113"/>
        <v xml:space="preserve"> </v>
      </c>
      <c r="J1840" s="272" t="str">
        <f>IF(D1840&gt;=('28 Populations and thresholds'!$I$32),"YES"," ")</f>
        <v>YES</v>
      </c>
      <c r="K1840" s="272" t="str">
        <f>IF(J1840="YES"," ",IF(D1840&gt;=('28 Populations and thresholds'!$I$32)*0.25,"YES"))</f>
        <v xml:space="preserve"> </v>
      </c>
      <c r="L1840" s="272" t="b">
        <f>OR('28 Populations and thresholds'!$J$32="CR",'28 Populations and thresholds'!$J$32="EN",'28 Populations and thresholds'!$J$32="VU")</f>
        <v>1</v>
      </c>
      <c r="M1840" s="273">
        <f>D1840/'28 Populations and thresholds'!$H$32</f>
        <v>1.7560975609756099E-2</v>
      </c>
      <c r="N1840" s="263" t="str">
        <f t="shared" si="114"/>
        <v xml:space="preserve"> </v>
      </c>
      <c r="O1840" s="275"/>
      <c r="P1840" s="263" t="str">
        <f t="shared" si="115"/>
        <v xml:space="preserve"> </v>
      </c>
    </row>
    <row r="1841" spans="1:21" x14ac:dyDescent="0.2">
      <c r="A1841" s="267" t="s">
        <v>1643</v>
      </c>
      <c r="B1841" s="268" t="s">
        <v>1047</v>
      </c>
      <c r="C1841" s="269" t="s">
        <v>3471</v>
      </c>
      <c r="D1841" s="270">
        <v>1500</v>
      </c>
      <c r="E1841" s="271">
        <v>33985</v>
      </c>
      <c r="F1841" s="263" t="str">
        <f t="shared" si="112"/>
        <v xml:space="preserve"> </v>
      </c>
      <c r="G1841" s="267" t="s">
        <v>21</v>
      </c>
      <c r="H1841" s="267" t="s">
        <v>853</v>
      </c>
      <c r="I1841" s="263" t="str">
        <f t="shared" si="113"/>
        <v xml:space="preserve"> </v>
      </c>
      <c r="J1841" s="272" t="str">
        <f>IF(D1841&gt;=(('28 Populations and thresholds'!$I$183)+('28 Populations and thresholds'!$I$184)+('28 Populations and thresholds'!$I$185)),"YES"," ")</f>
        <v>YES</v>
      </c>
      <c r="K1841" s="272" t="str">
        <f>IF(J1841="YES"," ",IF(D1841&gt;=(('28 Populations and thresholds'!$I$183)+('28 Populations and thresholds'!$I$184)+('28 Populations and thresholds'!$I$185))*0.25,"YES"))</f>
        <v xml:space="preserve"> </v>
      </c>
      <c r="L1841" s="272" t="b">
        <f>OR('28 Populations and thresholds'!$J$183="CR",'28 Populations and thresholds'!$J$183="EN",'28 Populations and thresholds'!$J$183="VU")</f>
        <v>0</v>
      </c>
      <c r="M1841" s="273">
        <f>D1841/(('28 Populations and thresholds'!$H$183)+('28 Populations and thresholds'!$H$184)+('28 Populations and thresholds'!$H$185))</f>
        <v>5.0000000000000001E-3</v>
      </c>
      <c r="N1841" s="263" t="str">
        <f t="shared" si="114"/>
        <v xml:space="preserve"> </v>
      </c>
      <c r="O1841" s="275" t="s">
        <v>4568</v>
      </c>
      <c r="P1841" s="263" t="str">
        <f t="shared" si="115"/>
        <v xml:space="preserve"> </v>
      </c>
    </row>
    <row r="1842" spans="1:21" x14ac:dyDescent="0.2">
      <c r="A1842" s="275" t="s">
        <v>1643</v>
      </c>
      <c r="B1842" s="268" t="s">
        <v>1047</v>
      </c>
      <c r="C1842" s="278" t="s">
        <v>3786</v>
      </c>
      <c r="D1842" s="279">
        <v>1000</v>
      </c>
      <c r="E1842" s="285">
        <v>32897</v>
      </c>
      <c r="F1842" s="263" t="str">
        <f t="shared" si="112"/>
        <v xml:space="preserve"> </v>
      </c>
      <c r="G1842" s="275" t="s">
        <v>4410</v>
      </c>
      <c r="H1842" s="275"/>
      <c r="I1842" s="263" t="str">
        <f t="shared" si="113"/>
        <v xml:space="preserve"> </v>
      </c>
      <c r="J1842" s="272" t="str">
        <f>IF(D1842&gt;=('28 Populations and thresholds'!$I$238),"YES"," ")</f>
        <v>YES</v>
      </c>
      <c r="K1842" s="272" t="str">
        <f>IF(J1842="YES"," ",IF(D1842&gt;=('28 Populations and thresholds'!$I$238)*0.25,"YES"))</f>
        <v xml:space="preserve"> </v>
      </c>
      <c r="L1842" s="272" t="b">
        <f>OR('28 Populations and thresholds'!$J$238="CR",'28 Populations and thresholds'!$J$238="EN",'28 Populations and thresholds'!$J$238="VU")</f>
        <v>0</v>
      </c>
      <c r="M1842" s="273">
        <f>D1842/'28 Populations and thresholds'!$H$238</f>
        <v>1.4285714285714285E-2</v>
      </c>
      <c r="N1842" s="263" t="str">
        <f t="shared" si="114"/>
        <v xml:space="preserve"> </v>
      </c>
      <c r="O1842" s="275" t="s">
        <v>4567</v>
      </c>
      <c r="P1842" s="263" t="str">
        <f t="shared" si="115"/>
        <v xml:space="preserve"> </v>
      </c>
    </row>
    <row r="1843" spans="1:21" x14ac:dyDescent="0.2">
      <c r="A1843" s="267" t="s">
        <v>1643</v>
      </c>
      <c r="B1843" s="268" t="s">
        <v>1047</v>
      </c>
      <c r="C1843" s="269" t="s">
        <v>3480</v>
      </c>
      <c r="D1843" s="270">
        <v>4000</v>
      </c>
      <c r="E1843" s="271">
        <v>32914</v>
      </c>
      <c r="F1843" s="263" t="str">
        <f t="shared" si="112"/>
        <v xml:space="preserve"> </v>
      </c>
      <c r="G1843" s="267" t="s">
        <v>21</v>
      </c>
      <c r="H1843" s="267" t="s">
        <v>853</v>
      </c>
      <c r="I1843" s="263" t="str">
        <f t="shared" si="113"/>
        <v xml:space="preserve"> </v>
      </c>
      <c r="J1843" s="272" t="str">
        <f>IF(D1843&gt;=('28 Populations and thresholds'!$I$203),"YES"," ")</f>
        <v>YES</v>
      </c>
      <c r="K1843" s="272" t="str">
        <f>IF(J1843="YES"," ",IF(D1843&gt;=('28 Populations and thresholds'!$I$203)*0.25,"YES"))</f>
        <v xml:space="preserve"> </v>
      </c>
      <c r="L1843" s="272" t="b">
        <f>OR('28 Populations and thresholds'!$J$203="CR",'28 Populations and thresholds'!$J$203="EN",'28 Populations and thresholds'!$J$203="VU")</f>
        <v>0</v>
      </c>
      <c r="M1843" s="273">
        <f>D1843/'28 Populations and thresholds'!$H$203</f>
        <v>2.9629629629629631E-2</v>
      </c>
      <c r="N1843" s="263" t="str">
        <f t="shared" si="114"/>
        <v xml:space="preserve"> </v>
      </c>
      <c r="O1843" s="275"/>
      <c r="P1843" s="263" t="str">
        <f t="shared" si="115"/>
        <v xml:space="preserve"> </v>
      </c>
    </row>
    <row r="1844" spans="1:21" x14ac:dyDescent="0.2">
      <c r="A1844" s="267" t="s">
        <v>1643</v>
      </c>
      <c r="B1844" s="268" t="s">
        <v>1047</v>
      </c>
      <c r="C1844" s="280" t="s">
        <v>3461</v>
      </c>
      <c r="D1844" s="270">
        <v>4000</v>
      </c>
      <c r="E1844" s="271">
        <v>32914</v>
      </c>
      <c r="F1844" s="263" t="str">
        <f t="shared" si="112"/>
        <v xml:space="preserve"> </v>
      </c>
      <c r="G1844" s="267" t="s">
        <v>21</v>
      </c>
      <c r="H1844" s="267" t="s">
        <v>853</v>
      </c>
      <c r="I1844" s="263" t="str">
        <f t="shared" si="113"/>
        <v xml:space="preserve"> </v>
      </c>
      <c r="J1844" s="272" t="str">
        <f>IF(D1844&gt;=('28 Populations and thresholds'!$I$164),"YES"," ")</f>
        <v>YES</v>
      </c>
      <c r="K1844" s="272" t="str">
        <f>IF(J1844="YES"," ",IF(D1844&gt;=('28 Populations and thresholds'!$I$164)*0.25,"YES"))</f>
        <v xml:space="preserve"> </v>
      </c>
      <c r="L1844" s="272" t="b">
        <f>OR('28 Populations and thresholds'!$J$164="CR",'28 Populations and thresholds'!$J$164="EN",'28 Populations and thresholds'!$J$164="VU")</f>
        <v>0</v>
      </c>
      <c r="M1844" s="273">
        <f>D1844/'28 Populations and thresholds'!$H$164</f>
        <v>5.0632911392405063E-2</v>
      </c>
      <c r="N1844" s="263" t="str">
        <f t="shared" si="114"/>
        <v xml:space="preserve"> </v>
      </c>
      <c r="O1844" s="269"/>
      <c r="P1844" s="263" t="str">
        <f t="shared" si="115"/>
        <v xml:space="preserve"> </v>
      </c>
    </row>
    <row r="1845" spans="1:21" x14ac:dyDescent="0.2">
      <c r="A1845" s="275" t="s">
        <v>1643</v>
      </c>
      <c r="B1845" s="268" t="s">
        <v>1047</v>
      </c>
      <c r="C1845" s="296" t="s">
        <v>1754</v>
      </c>
      <c r="D1845" s="279">
        <v>2000</v>
      </c>
      <c r="E1845" s="285">
        <v>32897</v>
      </c>
      <c r="F1845" s="263" t="str">
        <f t="shared" si="112"/>
        <v xml:space="preserve"> </v>
      </c>
      <c r="G1845" s="275" t="s">
        <v>4410</v>
      </c>
      <c r="H1845" s="275"/>
      <c r="I1845" s="263" t="str">
        <f t="shared" si="113"/>
        <v xml:space="preserve"> </v>
      </c>
      <c r="J1845" s="272" t="str">
        <f>IF(D1845&gt;=('28 Populations and thresholds'!$I$224),"YES"," ")</f>
        <v>YES</v>
      </c>
      <c r="K1845" s="272" t="str">
        <f>IF(J1845="YES"," ",IF(D1845&gt;=('28 Populations and thresholds'!$I$224)*0.25,"YES"))</f>
        <v xml:space="preserve"> </v>
      </c>
      <c r="L1845" s="272" t="b">
        <f>OR('28 Populations and thresholds'!$J$224="CR",'28 Populations and thresholds'!$J$224="EN",'28 Populations and thresholds'!$J$224="VU")</f>
        <v>0</v>
      </c>
      <c r="M1845" s="273">
        <f>D1845/'28 Populations and thresholds'!$H$224</f>
        <v>0.02</v>
      </c>
      <c r="N1845" s="263" t="str">
        <f t="shared" si="114"/>
        <v xml:space="preserve"> </v>
      </c>
      <c r="O1845" s="275" t="s">
        <v>4568</v>
      </c>
      <c r="P1845" s="263" t="str">
        <f t="shared" si="115"/>
        <v xml:space="preserve"> </v>
      </c>
    </row>
    <row r="1846" spans="1:21" x14ac:dyDescent="0.2">
      <c r="A1846" s="275" t="s">
        <v>1643</v>
      </c>
      <c r="B1846" s="268" t="s">
        <v>1047</v>
      </c>
      <c r="C1846" s="278" t="s">
        <v>3782</v>
      </c>
      <c r="D1846" s="279">
        <v>1000</v>
      </c>
      <c r="E1846" s="285">
        <v>32897</v>
      </c>
      <c r="F1846" s="263" t="str">
        <f t="shared" si="112"/>
        <v xml:space="preserve"> </v>
      </c>
      <c r="G1846" s="275" t="s">
        <v>4410</v>
      </c>
      <c r="H1846" s="275"/>
      <c r="I1846" s="263" t="str">
        <f t="shared" si="113"/>
        <v xml:space="preserve"> </v>
      </c>
      <c r="J1846" s="272" t="str">
        <f>IF(D1846&gt;=('28 Populations and thresholds'!$I$227),"YES"," ")</f>
        <v>YES</v>
      </c>
      <c r="K1846" s="272" t="str">
        <f>IF(J1846="YES"," ",IF(D1846&gt;=('28 Populations and thresholds'!$I$227)*0.25,"YES"))</f>
        <v xml:space="preserve"> </v>
      </c>
      <c r="L1846" s="272" t="b">
        <f>OR('28 Populations and thresholds'!$J$227="CR",'28 Populations and thresholds'!$J$227="EN",'28 Populations and thresholds'!$J$227="VU")</f>
        <v>0</v>
      </c>
      <c r="M1846" s="273">
        <f>D1846/'28 Populations and thresholds'!$H$227</f>
        <v>0.01</v>
      </c>
      <c r="N1846" s="263" t="str">
        <f t="shared" si="114"/>
        <v xml:space="preserve"> </v>
      </c>
      <c r="O1846" s="275"/>
      <c r="P1846" s="263" t="str">
        <f t="shared" si="115"/>
        <v xml:space="preserve"> </v>
      </c>
    </row>
    <row r="1847" spans="1:21" x14ac:dyDescent="0.2">
      <c r="A1847" s="267" t="s">
        <v>1643</v>
      </c>
      <c r="B1847" s="268" t="s">
        <v>1047</v>
      </c>
      <c r="C1847" s="280" t="s">
        <v>3763</v>
      </c>
      <c r="D1847" s="270">
        <v>2303</v>
      </c>
      <c r="E1847" s="271">
        <v>31329</v>
      </c>
      <c r="F1847" s="263" t="str">
        <f t="shared" si="112"/>
        <v xml:space="preserve"> </v>
      </c>
      <c r="G1847" s="267" t="s">
        <v>21</v>
      </c>
      <c r="H1847" s="267" t="s">
        <v>614</v>
      </c>
      <c r="I1847" s="263" t="str">
        <f t="shared" si="113"/>
        <v xml:space="preserve"> </v>
      </c>
      <c r="J1847" s="272" t="str">
        <f>IF(D1847&gt;=('28 Populations and thresholds'!$I$191),"YES"," ")</f>
        <v>YES</v>
      </c>
      <c r="K1847" s="272" t="str">
        <f>IF(J1847="YES"," ",IF(D1847&gt;=('28 Populations and thresholds'!$I$191)*0.25,"YES"))</f>
        <v xml:space="preserve"> </v>
      </c>
      <c r="L1847" s="272" t="b">
        <f>OR('28 Populations and thresholds'!$J$191="CR",'28 Populations and thresholds'!$J$191="EN",'28 Populations and thresholds'!$J$191="VU")</f>
        <v>0</v>
      </c>
      <c r="M1847" s="273">
        <f>D1847/'28 Populations and thresholds'!$H$191</f>
        <v>4.6059999999999997E-2</v>
      </c>
      <c r="N1847" s="263" t="str">
        <f t="shared" si="114"/>
        <v xml:space="preserve"> </v>
      </c>
      <c r="O1847" s="275"/>
      <c r="P1847" s="263" t="str">
        <f t="shared" si="115"/>
        <v xml:space="preserve"> </v>
      </c>
    </row>
    <row r="1848" spans="1:21" x14ac:dyDescent="0.2">
      <c r="A1848" s="275" t="s">
        <v>1643</v>
      </c>
      <c r="B1848" s="268" t="s">
        <v>1047</v>
      </c>
      <c r="C1848" s="277" t="s">
        <v>3758</v>
      </c>
      <c r="D1848" s="279">
        <v>900</v>
      </c>
      <c r="E1848" s="274">
        <v>1990</v>
      </c>
      <c r="F1848" s="263" t="str">
        <f t="shared" si="112"/>
        <v xml:space="preserve"> </v>
      </c>
      <c r="G1848" s="275" t="s">
        <v>4410</v>
      </c>
      <c r="H1848" s="275"/>
      <c r="I1848" s="263" t="str">
        <f t="shared" si="113"/>
        <v xml:space="preserve"> </v>
      </c>
      <c r="J1848" s="272" t="str">
        <f>IF(D1848&gt;=('28 Populations and thresholds'!$I$179),"YES"," ")</f>
        <v>YES</v>
      </c>
      <c r="K1848" s="272" t="str">
        <f>IF(J1848="YES"," ",IF(D1848&gt;=('28 Populations and thresholds'!$I$179)*0.25,"YES"))</f>
        <v xml:space="preserve"> </v>
      </c>
      <c r="L1848" s="272" t="b">
        <f>OR('28 Populations and thresholds'!$J$179="CR",'28 Populations and thresholds'!$J$179="EN",'28 Populations and thresholds'!$J$179="VU")</f>
        <v>0</v>
      </c>
      <c r="M1848" s="273">
        <f>D1848/'28 Populations and thresholds'!$H$179</f>
        <v>1.6363636363636365E-2</v>
      </c>
      <c r="N1848" s="263" t="str">
        <f t="shared" si="114"/>
        <v xml:space="preserve"> </v>
      </c>
      <c r="O1848" s="275"/>
      <c r="P1848" s="263" t="str">
        <f t="shared" si="115"/>
        <v xml:space="preserve"> </v>
      </c>
    </row>
    <row r="1849" spans="1:21" x14ac:dyDescent="0.2">
      <c r="A1849" s="12" t="s">
        <v>1643</v>
      </c>
      <c r="B1849" s="266" t="s">
        <v>4407</v>
      </c>
      <c r="C1849" s="115" t="s">
        <v>3719</v>
      </c>
      <c r="D1849" s="105">
        <v>30</v>
      </c>
      <c r="E1849" s="172">
        <v>37895</v>
      </c>
      <c r="F1849" s="263" t="str">
        <f t="shared" si="112"/>
        <v xml:space="preserve"> </v>
      </c>
      <c r="G1849" s="12" t="s">
        <v>4410</v>
      </c>
      <c r="H1849" s="12"/>
      <c r="I1849" s="263" t="str">
        <f t="shared" si="113"/>
        <v xml:space="preserve"> </v>
      </c>
      <c r="J1849" s="38" t="str">
        <f>IF(D1849&gt;=('28 Populations and thresholds'!$I$32),"YES"," ")</f>
        <v>YES</v>
      </c>
      <c r="K1849" s="38" t="str">
        <f>IF(J1849="YES"," ",IF(D1849&gt;=('28 Populations and thresholds'!$I$32)*0.25,"YES"))</f>
        <v xml:space="preserve"> </v>
      </c>
      <c r="L1849" s="38" t="b">
        <f>OR('28 Populations and thresholds'!$J$32="CR",'28 Populations and thresholds'!$J$32="EN",'28 Populations and thresholds'!$J$32="VU")</f>
        <v>1</v>
      </c>
      <c r="M1849" s="75">
        <f>D1849/'28 Populations and thresholds'!$H$32</f>
        <v>7.3170731707317077E-3</v>
      </c>
      <c r="N1849" s="263" t="str">
        <f t="shared" si="114"/>
        <v xml:space="preserve"> </v>
      </c>
      <c r="P1849" s="263" t="str">
        <f t="shared" si="115"/>
        <v xml:space="preserve"> </v>
      </c>
    </row>
    <row r="1850" spans="1:21" x14ac:dyDescent="0.2">
      <c r="A1850" s="275" t="s">
        <v>1643</v>
      </c>
      <c r="B1850" s="292" t="s">
        <v>4486</v>
      </c>
      <c r="C1850" s="269" t="s">
        <v>3470</v>
      </c>
      <c r="D1850" s="279">
        <v>660</v>
      </c>
      <c r="E1850" s="285">
        <v>40594</v>
      </c>
      <c r="F1850" s="263" t="str">
        <f t="shared" si="112"/>
        <v xml:space="preserve"> </v>
      </c>
      <c r="G1850" s="275"/>
      <c r="H1850" s="269" t="s">
        <v>4483</v>
      </c>
      <c r="I1850" s="263" t="str">
        <f t="shared" si="113"/>
        <v xml:space="preserve"> </v>
      </c>
      <c r="J1850" s="272" t="str">
        <f>IF(D1850&gt;=('28 Populations and thresholds'!$I$181),"YES"," ")</f>
        <v>YES</v>
      </c>
      <c r="K1850" s="272" t="str">
        <f>IF(J1850="YES"," ",IF(D1850&gt;=('28 Populations and thresholds'!$I$181)*0.25,"YES"))</f>
        <v xml:space="preserve"> </v>
      </c>
      <c r="L1850" s="272" t="b">
        <f>OR('28 Populations and thresholds'!$J$181="CR",'28 Populations and thresholds'!$J$181="EN",'28 Populations and thresholds'!$J$181="VU")</f>
        <v>1</v>
      </c>
      <c r="M1850" s="273">
        <f>D1850/'28 Populations and thresholds'!$H$181</f>
        <v>2.0625000000000001E-2</v>
      </c>
      <c r="N1850" s="263" t="str">
        <f t="shared" si="114"/>
        <v xml:space="preserve"> </v>
      </c>
      <c r="O1850" s="269"/>
      <c r="P1850" s="263" t="str">
        <f t="shared" si="115"/>
        <v xml:space="preserve"> </v>
      </c>
    </row>
    <row r="1851" spans="1:21" x14ac:dyDescent="0.2">
      <c r="A1851" s="110" t="s">
        <v>1643</v>
      </c>
      <c r="B1851" s="39" t="s">
        <v>4676</v>
      </c>
      <c r="C1851" s="4" t="s">
        <v>3472</v>
      </c>
      <c r="D1851" s="108">
        <v>14</v>
      </c>
      <c r="E1851" s="109">
        <v>2006</v>
      </c>
      <c r="F1851" s="263" t="str">
        <f t="shared" si="112"/>
        <v xml:space="preserve"> </v>
      </c>
      <c r="G1851" s="12" t="s">
        <v>139</v>
      </c>
      <c r="H1851" s="12" t="s">
        <v>3388</v>
      </c>
      <c r="I1851" s="263" t="str">
        <f t="shared" si="113"/>
        <v xml:space="preserve"> </v>
      </c>
      <c r="J1851" s="38" t="str">
        <f>IF(D1851&gt;=('28 Populations and thresholds'!$I$188),"YES"," ")</f>
        <v>YES</v>
      </c>
      <c r="K1851" s="38" t="str">
        <f>IF(J1851="YES"," ",IF(D1851&gt;=('28 Populations and thresholds'!$I$188)*0.25,"YES"))</f>
        <v xml:space="preserve"> </v>
      </c>
      <c r="L1851" s="38" t="b">
        <f>OR('28 Populations and thresholds'!$J$188="CR",'28 Populations and thresholds'!$J$188="EN",'28 Populations and thresholds'!$J$188="VU")</f>
        <v>1</v>
      </c>
      <c r="M1851" s="75">
        <f>D1851/'28 Populations and thresholds'!$H$188</f>
        <v>2.3333333333333334E-2</v>
      </c>
      <c r="N1851" s="263" t="str">
        <f t="shared" si="114"/>
        <v xml:space="preserve"> </v>
      </c>
      <c r="O1851" s="9"/>
      <c r="P1851" s="263" t="str">
        <f t="shared" si="115"/>
        <v xml:space="preserve"> </v>
      </c>
      <c r="Q1851" s="4"/>
      <c r="R1851" s="4"/>
      <c r="S1851" s="4"/>
      <c r="T1851" s="4"/>
      <c r="U1851" s="4"/>
    </row>
    <row r="1852" spans="1:21" x14ac:dyDescent="0.2">
      <c r="A1852" s="267" t="s">
        <v>1643</v>
      </c>
      <c r="B1852" s="269" t="s">
        <v>4677</v>
      </c>
      <c r="C1852" s="269" t="s">
        <v>3471</v>
      </c>
      <c r="D1852" s="279">
        <v>1800</v>
      </c>
      <c r="E1852" s="274">
        <v>2007</v>
      </c>
      <c r="F1852" s="263" t="str">
        <f t="shared" si="112"/>
        <v xml:space="preserve"> </v>
      </c>
      <c r="G1852" s="275" t="s">
        <v>139</v>
      </c>
      <c r="H1852" s="275" t="s">
        <v>3388</v>
      </c>
      <c r="I1852" s="263" t="str">
        <f t="shared" si="113"/>
        <v xml:space="preserve"> </v>
      </c>
      <c r="J1852" s="272" t="str">
        <f>IF(D1852&gt;=(('28 Populations and thresholds'!$I$183)+('28 Populations and thresholds'!$I$184)+('28 Populations and thresholds'!$I$185)),"YES"," ")</f>
        <v>YES</v>
      </c>
      <c r="K1852" s="272" t="str">
        <f>IF(J1852="YES"," ",IF(D1852&gt;=(('28 Populations and thresholds'!$I$183)+('28 Populations and thresholds'!$I$184)+('28 Populations and thresholds'!$I$185))*0.25,"YES"))</f>
        <v xml:space="preserve"> </v>
      </c>
      <c r="L1852" s="272" t="b">
        <f>OR('28 Populations and thresholds'!$J$183="CR",'28 Populations and thresholds'!$J$183="EN",'28 Populations and thresholds'!$J$183="VU")</f>
        <v>0</v>
      </c>
      <c r="M1852" s="273">
        <f>D1852/(('28 Populations and thresholds'!$H$183)+('28 Populations and thresholds'!$H$184)+('28 Populations and thresholds'!$H$185))</f>
        <v>6.0000000000000001E-3</v>
      </c>
      <c r="N1852" s="263" t="str">
        <f t="shared" si="114"/>
        <v xml:space="preserve"> </v>
      </c>
      <c r="O1852" s="275" t="s">
        <v>4568</v>
      </c>
      <c r="P1852" s="263" t="str">
        <f t="shared" si="115"/>
        <v xml:space="preserve"> </v>
      </c>
    </row>
    <row r="1853" spans="1:21" x14ac:dyDescent="0.2">
      <c r="A1853" s="311" t="s">
        <v>1643</v>
      </c>
      <c r="B1853" s="269" t="s">
        <v>4677</v>
      </c>
      <c r="C1853" s="269" t="s">
        <v>3472</v>
      </c>
      <c r="D1853" s="310">
        <v>75</v>
      </c>
      <c r="E1853" s="312">
        <v>2007</v>
      </c>
      <c r="F1853" s="263" t="str">
        <f t="shared" si="112"/>
        <v xml:space="preserve"> </v>
      </c>
      <c r="G1853" s="275" t="s">
        <v>139</v>
      </c>
      <c r="H1853" s="275" t="s">
        <v>3388</v>
      </c>
      <c r="I1853" s="263" t="str">
        <f t="shared" si="113"/>
        <v xml:space="preserve"> </v>
      </c>
      <c r="J1853" s="272" t="str">
        <f>IF(D1853&gt;=('28 Populations and thresholds'!$I$188),"YES"," ")</f>
        <v>YES</v>
      </c>
      <c r="K1853" s="272" t="str">
        <f>IF(J1853="YES"," ",IF(D1853&gt;=('28 Populations and thresholds'!$I$188)*0.25,"YES"))</f>
        <v xml:space="preserve"> </v>
      </c>
      <c r="L1853" s="272" t="b">
        <f>OR('28 Populations and thresholds'!$J$188="CR",'28 Populations and thresholds'!$J$188="EN",'28 Populations and thresholds'!$J$188="VU")</f>
        <v>1</v>
      </c>
      <c r="M1853" s="273">
        <f>D1853/'28 Populations and thresholds'!$H$188</f>
        <v>0.125</v>
      </c>
      <c r="N1853" s="263" t="str">
        <f t="shared" si="114"/>
        <v xml:space="preserve"> </v>
      </c>
      <c r="O1853" s="269"/>
      <c r="P1853" s="263" t="str">
        <f t="shared" si="115"/>
        <v xml:space="preserve"> </v>
      </c>
      <c r="Q1853" s="4"/>
      <c r="R1853" s="4"/>
      <c r="S1853" s="4"/>
      <c r="T1853" s="4"/>
      <c r="U1853" s="4"/>
    </row>
    <row r="1854" spans="1:21" x14ac:dyDescent="0.2">
      <c r="A1854" s="143" t="s">
        <v>1643</v>
      </c>
      <c r="B1854" s="40" t="s">
        <v>1102</v>
      </c>
      <c r="C1854" s="4" t="s">
        <v>3764</v>
      </c>
      <c r="D1854" s="41">
        <v>2030</v>
      </c>
      <c r="E1854" s="46">
        <v>30926</v>
      </c>
      <c r="F1854" s="263" t="str">
        <f t="shared" si="112"/>
        <v xml:space="preserve"> </v>
      </c>
      <c r="G1854" s="143" t="s">
        <v>21</v>
      </c>
      <c r="H1854" s="143" t="s">
        <v>614</v>
      </c>
      <c r="I1854" s="263" t="str">
        <f t="shared" si="113"/>
        <v xml:space="preserve"> </v>
      </c>
      <c r="J1854" s="38" t="str">
        <f>IF(D1854&gt;=('28 Populations and thresholds'!$I$192),"YES"," ")</f>
        <v>YES</v>
      </c>
      <c r="K1854" s="38" t="str">
        <f>IF(J1854="YES"," ",IF(D1854&gt;=('28 Populations and thresholds'!$I$192)*0.25,"YES"))</f>
        <v xml:space="preserve"> </v>
      </c>
      <c r="L1854" s="38" t="b">
        <f>OR('28 Populations and thresholds'!$J$192="CR",'28 Populations and thresholds'!$J$192="EN",'28 Populations and thresholds'!$J$192="VU")</f>
        <v>0</v>
      </c>
      <c r="M1854" s="75">
        <f>D1854/'28 Populations and thresholds'!$H$192</f>
        <v>4.0599999999999997E-2</v>
      </c>
      <c r="N1854" s="263" t="str">
        <f t="shared" si="114"/>
        <v xml:space="preserve"> </v>
      </c>
      <c r="P1854" s="263" t="str">
        <f t="shared" si="115"/>
        <v xml:space="preserve"> </v>
      </c>
    </row>
    <row r="1855" spans="1:21" x14ac:dyDescent="0.2">
      <c r="A1855" s="275" t="s">
        <v>1643</v>
      </c>
      <c r="B1855" s="268" t="s">
        <v>4678</v>
      </c>
      <c r="C1855" s="278" t="s">
        <v>3472</v>
      </c>
      <c r="D1855" s="279">
        <v>11</v>
      </c>
      <c r="E1855" s="285">
        <v>32614</v>
      </c>
      <c r="F1855" s="263" t="str">
        <f t="shared" si="112"/>
        <v xml:space="preserve"> </v>
      </c>
      <c r="G1855" s="275" t="s">
        <v>4410</v>
      </c>
      <c r="H1855" s="275"/>
      <c r="I1855" s="263" t="str">
        <f t="shared" si="113"/>
        <v xml:space="preserve"> </v>
      </c>
      <c r="J1855" s="272" t="str">
        <f>IF(D1855&gt;=('28 Populations and thresholds'!$I$188),"YES"," ")</f>
        <v>YES</v>
      </c>
      <c r="K1855" s="272" t="str">
        <f>IF(J1855="YES"," ",IF(D1855&gt;=('28 Populations and thresholds'!$I$188)*0.25,"YES"))</f>
        <v xml:space="preserve"> </v>
      </c>
      <c r="L1855" s="272" t="b">
        <f>OR('28 Populations and thresholds'!$J$188="CR",'28 Populations and thresholds'!$J$188="EN",'28 Populations and thresholds'!$J$188="VU")</f>
        <v>1</v>
      </c>
      <c r="M1855" s="273">
        <f>D1855/'28 Populations and thresholds'!$H$188</f>
        <v>1.8333333333333333E-2</v>
      </c>
      <c r="N1855" s="263" t="str">
        <f t="shared" si="114"/>
        <v xml:space="preserve"> </v>
      </c>
      <c r="O1855" s="275"/>
      <c r="P1855" s="263" t="str">
        <f t="shared" si="115"/>
        <v xml:space="preserve"> </v>
      </c>
      <c r="Q1855" s="4"/>
      <c r="R1855" s="4"/>
      <c r="S1855" s="4"/>
      <c r="T1855" s="4"/>
      <c r="U1855" s="4"/>
    </row>
    <row r="1856" spans="1:21" x14ac:dyDescent="0.2">
      <c r="A1856" s="275" t="s">
        <v>1643</v>
      </c>
      <c r="B1856" s="268" t="s">
        <v>4678</v>
      </c>
      <c r="C1856" s="278" t="s">
        <v>3763</v>
      </c>
      <c r="D1856" s="279">
        <v>1000</v>
      </c>
      <c r="E1856" s="285">
        <v>32614</v>
      </c>
      <c r="F1856" s="263" t="str">
        <f t="shared" si="112"/>
        <v xml:space="preserve"> </v>
      </c>
      <c r="G1856" s="275" t="s">
        <v>4410</v>
      </c>
      <c r="H1856" s="275"/>
      <c r="I1856" s="263" t="str">
        <f t="shared" si="113"/>
        <v xml:space="preserve"> </v>
      </c>
      <c r="J1856" s="272" t="str">
        <f>IF(D1856&gt;=('28 Populations and thresholds'!$I$191),"YES"," ")</f>
        <v>YES</v>
      </c>
      <c r="K1856" s="272" t="str">
        <f>IF(J1856="YES"," ",IF(D1856&gt;=('28 Populations and thresholds'!$I$191)*0.25,"YES"))</f>
        <v xml:space="preserve"> </v>
      </c>
      <c r="L1856" s="272" t="b">
        <f>OR('28 Populations and thresholds'!$J$191="CR",'28 Populations and thresholds'!$J$191="EN",'28 Populations and thresholds'!$J$191="VU")</f>
        <v>0</v>
      </c>
      <c r="M1856" s="273">
        <f>D1856/'28 Populations and thresholds'!$H$191</f>
        <v>0.02</v>
      </c>
      <c r="N1856" s="263" t="str">
        <f t="shared" si="114"/>
        <v xml:space="preserve"> </v>
      </c>
      <c r="O1856" s="275"/>
      <c r="P1856" s="263" t="str">
        <f t="shared" si="115"/>
        <v xml:space="preserve"> </v>
      </c>
    </row>
    <row r="1857" spans="1:21" x14ac:dyDescent="0.2">
      <c r="A1857" s="12" t="s">
        <v>1643</v>
      </c>
      <c r="B1857" s="2" t="s">
        <v>1642</v>
      </c>
      <c r="C1857" s="4" t="s">
        <v>1641</v>
      </c>
      <c r="D1857" s="5">
        <v>1500</v>
      </c>
      <c r="E1857" s="1" t="s">
        <v>156</v>
      </c>
      <c r="F1857" s="263" t="str">
        <f t="shared" ref="F1857:F1920" si="116">" "</f>
        <v xml:space="preserve"> </v>
      </c>
      <c r="G1857" s="13" t="s">
        <v>139</v>
      </c>
      <c r="I1857" s="263" t="str">
        <f t="shared" ref="I1857:I1920" si="117">" "</f>
        <v xml:space="preserve"> </v>
      </c>
      <c r="J1857" s="38" t="str">
        <f>IF(D1857&gt;=('28 Populations and thresholds'!$I$20),"YES"," ")</f>
        <v>YES</v>
      </c>
      <c r="K1857" s="38" t="str">
        <f>IF(J1857="YES"," ",IF(D1857&gt;=('28 Populations and thresholds'!$I$20)*0.25,"YES"))</f>
        <v xml:space="preserve"> </v>
      </c>
      <c r="L1857" s="38" t="b">
        <f>OR('28 Populations and thresholds'!$J$20="CR",'28 Populations and thresholds'!$J$20="EN",'28 Populations and thresholds'!$J$20="VU")</f>
        <v>0</v>
      </c>
      <c r="M1857" s="75">
        <f>D1857/'28 Populations and thresholds'!$H$20</f>
        <v>1.4999999999999999E-2</v>
      </c>
      <c r="N1857" s="263" t="str">
        <f t="shared" ref="N1857:N1920" si="118">" "</f>
        <v xml:space="preserve"> </v>
      </c>
      <c r="O1857" s="120"/>
      <c r="P1857" s="263" t="str">
        <f t="shared" ref="P1857:P1920" si="119">" "</f>
        <v xml:space="preserve"> </v>
      </c>
    </row>
    <row r="1858" spans="1:21" x14ac:dyDescent="0.2">
      <c r="A1858" s="275" t="s">
        <v>1479</v>
      </c>
      <c r="B1858" s="277" t="s">
        <v>4451</v>
      </c>
      <c r="C1858" s="269" t="s">
        <v>3712</v>
      </c>
      <c r="D1858" s="279">
        <v>894</v>
      </c>
      <c r="E1858" s="281">
        <v>38596</v>
      </c>
      <c r="F1858" s="263" t="str">
        <f t="shared" si="116"/>
        <v xml:space="preserve"> </v>
      </c>
      <c r="G1858" s="275"/>
      <c r="H1858" s="275" t="s">
        <v>4446</v>
      </c>
      <c r="I1858" s="263" t="str">
        <f t="shared" si="117"/>
        <v xml:space="preserve"> </v>
      </c>
      <c r="J1858" s="272" t="str">
        <f>IF(D1858&gt;=('28 Populations and thresholds'!$I$8),"YES"," ")</f>
        <v>YES</v>
      </c>
      <c r="K1858" s="272" t="str">
        <f>IF(J1858="YES"," ",IF(D1858&gt;=('28 Populations and thresholds'!$I$8)*0.25,"YES"))</f>
        <v xml:space="preserve"> </v>
      </c>
      <c r="L1858" s="272" t="b">
        <f>OR('28 Populations and thresholds'!$J$8="CR",'28 Populations and thresholds'!$J$8="EN",'28 Populations and thresholds'!$J$8="VU")</f>
        <v>0</v>
      </c>
      <c r="M1858" s="273">
        <f>D1858/'28 Populations and thresholds'!$H$8</f>
        <v>8.94E-3</v>
      </c>
      <c r="N1858" s="263" t="str">
        <f t="shared" si="118"/>
        <v xml:space="preserve"> </v>
      </c>
      <c r="O1858" s="275"/>
      <c r="P1858" s="263" t="str">
        <f t="shared" si="119"/>
        <v xml:space="preserve"> </v>
      </c>
    </row>
    <row r="1859" spans="1:21" x14ac:dyDescent="0.2">
      <c r="A1859" s="12" t="s">
        <v>1479</v>
      </c>
      <c r="B1859" s="64" t="s">
        <v>4449</v>
      </c>
      <c r="C1859" s="4" t="s">
        <v>3617</v>
      </c>
      <c r="D1859" s="5">
        <v>5000</v>
      </c>
      <c r="E1859" s="104" t="s">
        <v>3389</v>
      </c>
      <c r="F1859" s="263" t="str">
        <f t="shared" si="116"/>
        <v xml:space="preserve"> </v>
      </c>
      <c r="H1859" s="13" t="s">
        <v>4461</v>
      </c>
      <c r="I1859" s="263" t="str">
        <f t="shared" si="117"/>
        <v xml:space="preserve"> </v>
      </c>
      <c r="J1859" s="38" t="str">
        <f>IF(D1859&gt;=('28 Populations and thresholds'!$I$95),"YES"," ")</f>
        <v>YES</v>
      </c>
      <c r="K1859" s="38" t="str">
        <f>IF(J1859="YES"," ",IF(D1859&gt;=('28 Populations and thresholds'!$I$95)*0.25,"YES"))</f>
        <v xml:space="preserve"> </v>
      </c>
      <c r="L1859" s="38" t="b">
        <f>OR('28 Populations and thresholds'!$J$95="CR",'28 Populations and thresholds'!$J$95="EN",'28 Populations and thresholds'!$J$95="VU")</f>
        <v>0</v>
      </c>
      <c r="M1859" s="75">
        <f>D1859/'28 Populations and thresholds'!$H$95</f>
        <v>1.6666666666666666E-2</v>
      </c>
      <c r="N1859" s="263" t="str">
        <f t="shared" si="118"/>
        <v xml:space="preserve"> </v>
      </c>
      <c r="P1859" s="263" t="str">
        <f t="shared" si="119"/>
        <v xml:space="preserve"> </v>
      </c>
    </row>
    <row r="1860" spans="1:21" x14ac:dyDescent="0.2">
      <c r="A1860" s="12" t="s">
        <v>1479</v>
      </c>
      <c r="B1860" s="64" t="s">
        <v>4449</v>
      </c>
      <c r="C1860" s="4" t="s">
        <v>1625</v>
      </c>
      <c r="D1860" s="105">
        <v>160000</v>
      </c>
      <c r="E1860" s="148">
        <v>37803</v>
      </c>
      <c r="F1860" s="263" t="str">
        <f t="shared" si="116"/>
        <v xml:space="preserve"> </v>
      </c>
      <c r="H1860" s="13" t="s">
        <v>4461</v>
      </c>
      <c r="I1860" s="263" t="str">
        <f t="shared" si="117"/>
        <v xml:space="preserve"> </v>
      </c>
      <c r="J1860" s="38" t="str">
        <f>IF(D1860&gt;=('28 Populations and thresholds'!$I$11),"YES"," ")</f>
        <v>YES</v>
      </c>
      <c r="K1860" s="38" t="str">
        <f>IF(J1860="YES"," ",IF(D1860&gt;=('28 Populations and thresholds'!$I$11)*0.25,"YES"))</f>
        <v xml:space="preserve"> </v>
      </c>
      <c r="L1860" s="38" t="b">
        <f>OR('28 Populations and thresholds'!$J$11="CR",'28 Populations and thresholds'!$J$11="EN",'28 Populations and thresholds'!$J$11="VU")</f>
        <v>0</v>
      </c>
      <c r="M1860" s="346">
        <v>1</v>
      </c>
      <c r="N1860" s="263" t="str">
        <f t="shared" si="118"/>
        <v xml:space="preserve"> </v>
      </c>
      <c r="O1860" s="12" t="s">
        <v>4580</v>
      </c>
      <c r="P1860" s="263" t="str">
        <f t="shared" si="119"/>
        <v xml:space="preserve"> </v>
      </c>
    </row>
    <row r="1861" spans="1:21" x14ac:dyDescent="0.2">
      <c r="A1861" s="12" t="s">
        <v>1479</v>
      </c>
      <c r="B1861" s="64" t="s">
        <v>4449</v>
      </c>
      <c r="C1861" s="4" t="s">
        <v>1607</v>
      </c>
      <c r="D1861" s="5">
        <v>2182</v>
      </c>
      <c r="E1861" s="148">
        <v>38231</v>
      </c>
      <c r="F1861" s="263" t="str">
        <f t="shared" si="116"/>
        <v xml:space="preserve"> </v>
      </c>
      <c r="H1861" s="13" t="s">
        <v>4446</v>
      </c>
      <c r="I1861" s="263" t="str">
        <f t="shared" si="117"/>
        <v xml:space="preserve"> </v>
      </c>
      <c r="J1861" s="38" t="str">
        <f>IF(D1861&gt;=('28 Populations and thresholds'!$I$6),"YES"," ")</f>
        <v>YES</v>
      </c>
      <c r="K1861" s="38" t="str">
        <f>IF(J1861="YES"," ",IF(D1861&gt;=('28 Populations and thresholds'!$I$6)*0.25,"YES"))</f>
        <v xml:space="preserve"> </v>
      </c>
      <c r="L1861" s="38" t="b">
        <f>OR('28 Populations and thresholds'!$J$6="CR",'28 Populations and thresholds'!$J$6="EN",'28 Populations and thresholds'!$J$6="VU")</f>
        <v>0</v>
      </c>
      <c r="M1861" s="75">
        <f>D1861/'28 Populations and thresholds'!$H$6</f>
        <v>4.3639999999999998E-2</v>
      </c>
      <c r="N1861" s="263" t="str">
        <f t="shared" si="118"/>
        <v xml:space="preserve"> </v>
      </c>
      <c r="P1861" s="263" t="str">
        <f t="shared" si="119"/>
        <v xml:space="preserve"> </v>
      </c>
    </row>
    <row r="1862" spans="1:21" x14ac:dyDescent="0.2">
      <c r="A1862" s="12" t="s">
        <v>1479</v>
      </c>
      <c r="B1862" s="64" t="s">
        <v>4449</v>
      </c>
      <c r="C1862" s="4" t="s">
        <v>3716</v>
      </c>
      <c r="D1862" s="5">
        <v>1000</v>
      </c>
      <c r="E1862" s="104" t="s">
        <v>3389</v>
      </c>
      <c r="F1862" s="263" t="str">
        <f t="shared" si="116"/>
        <v xml:space="preserve"> </v>
      </c>
      <c r="H1862" s="13" t="s">
        <v>4461</v>
      </c>
      <c r="I1862" s="263" t="str">
        <f t="shared" si="117"/>
        <v xml:space="preserve"> </v>
      </c>
      <c r="J1862" s="38" t="str">
        <f>IF(D1862&gt;=('28 Populations and thresholds'!$I$15),"YES"," ")</f>
        <v>YES</v>
      </c>
      <c r="K1862" s="38" t="str">
        <f>IF(J1862="YES"," ",IF(D1862&gt;=('28 Populations and thresholds'!$I$15)*0.25,"YES"))</f>
        <v xml:space="preserve"> </v>
      </c>
      <c r="L1862" s="38" t="b">
        <f>OR('28 Populations and thresholds'!$J$15="CR",'28 Populations and thresholds'!$J$15="EN",'28 Populations and thresholds'!$J$15="VU")</f>
        <v>0</v>
      </c>
      <c r="M1862" s="75">
        <f>D1862/'28 Populations and thresholds'!$H$15</f>
        <v>1E-3</v>
      </c>
      <c r="N1862" s="263" t="str">
        <f t="shared" si="118"/>
        <v xml:space="preserve"> </v>
      </c>
      <c r="P1862" s="263" t="str">
        <f t="shared" si="119"/>
        <v xml:space="preserve"> </v>
      </c>
    </row>
    <row r="1863" spans="1:21" x14ac:dyDescent="0.2">
      <c r="A1863" s="12" t="s">
        <v>1479</v>
      </c>
      <c r="B1863" s="64" t="s">
        <v>4449</v>
      </c>
      <c r="C1863" s="4" t="s">
        <v>3521</v>
      </c>
      <c r="D1863" s="5">
        <v>10</v>
      </c>
      <c r="E1863" s="148">
        <v>38231</v>
      </c>
      <c r="F1863" s="263" t="str">
        <f t="shared" si="116"/>
        <v xml:space="preserve"> </v>
      </c>
      <c r="H1863" s="13" t="s">
        <v>4446</v>
      </c>
      <c r="I1863" s="263" t="str">
        <f t="shared" si="117"/>
        <v xml:space="preserve"> </v>
      </c>
      <c r="J1863" s="38" t="str">
        <f>IF(D1863&gt;=('28 Populations and thresholds'!$I$57),"YES"," ")</f>
        <v>YES</v>
      </c>
      <c r="K1863" s="38" t="str">
        <f>IF(J1863="YES"," ",IF(D1863&gt;=('28 Populations and thresholds'!$I$57)*0.25,"YES"))</f>
        <v xml:space="preserve"> </v>
      </c>
      <c r="L1863" s="38" t="b">
        <f>OR('28 Populations and thresholds'!$J$57="CR",'28 Populations and thresholds'!$J$57="EN",'28 Populations and thresholds'!$J$57="VU")</f>
        <v>0</v>
      </c>
      <c r="M1863" s="75">
        <f>D1863/'28 Populations and thresholds'!$H$57</f>
        <v>3.3333333333333335E-3</v>
      </c>
      <c r="N1863" s="263" t="str">
        <f t="shared" si="118"/>
        <v xml:space="preserve"> </v>
      </c>
      <c r="P1863" s="263" t="str">
        <f t="shared" si="119"/>
        <v xml:space="preserve"> </v>
      </c>
    </row>
    <row r="1864" spans="1:21" x14ac:dyDescent="0.2">
      <c r="A1864" s="12" t="s">
        <v>1479</v>
      </c>
      <c r="B1864" s="64" t="s">
        <v>4449</v>
      </c>
      <c r="C1864" s="4" t="s">
        <v>3744</v>
      </c>
      <c r="D1864" s="5">
        <v>1260</v>
      </c>
      <c r="E1864" s="104" t="s">
        <v>3389</v>
      </c>
      <c r="F1864" s="263" t="str">
        <f t="shared" si="116"/>
        <v xml:space="preserve"> </v>
      </c>
      <c r="H1864" s="13" t="s">
        <v>4461</v>
      </c>
      <c r="I1864" s="263" t="str">
        <f t="shared" si="117"/>
        <v xml:space="preserve"> </v>
      </c>
      <c r="J1864" s="38" t="str">
        <f>IF(D1864&gt;=('28 Populations and thresholds'!$I$150),"YES"," ")</f>
        <v>YES</v>
      </c>
      <c r="K1864" s="38" t="str">
        <f>IF(J1864="YES"," ",IF(D1864&gt;=('28 Populations and thresholds'!$I$150)*0.25,"YES"))</f>
        <v xml:space="preserve"> </v>
      </c>
      <c r="L1864" s="38" t="b">
        <f>OR('28 Populations and thresholds'!$J$150="CR",'28 Populations and thresholds'!$J$150="EN",'28 Populations and thresholds'!$J$150="VU")</f>
        <v>0</v>
      </c>
      <c r="M1864" s="75">
        <f>D1864/'28 Populations and thresholds'!$H$150</f>
        <v>1.2600000000000001E-3</v>
      </c>
      <c r="N1864" s="263" t="str">
        <f t="shared" si="118"/>
        <v xml:space="preserve"> </v>
      </c>
      <c r="P1864" s="263" t="str">
        <f t="shared" si="119"/>
        <v xml:space="preserve"> </v>
      </c>
    </row>
    <row r="1865" spans="1:21" x14ac:dyDescent="0.2">
      <c r="A1865" s="12" t="s">
        <v>1479</v>
      </c>
      <c r="B1865" s="64" t="s">
        <v>4449</v>
      </c>
      <c r="C1865" s="4" t="s">
        <v>3552</v>
      </c>
      <c r="D1865" s="5">
        <v>500</v>
      </c>
      <c r="E1865" s="104" t="s">
        <v>3389</v>
      </c>
      <c r="F1865" s="263" t="str">
        <f t="shared" si="116"/>
        <v xml:space="preserve"> </v>
      </c>
      <c r="H1865" s="13" t="s">
        <v>4461</v>
      </c>
      <c r="I1865" s="263" t="str">
        <f t="shared" si="117"/>
        <v xml:space="preserve"> </v>
      </c>
      <c r="J1865" s="38" t="str">
        <f>IF(D1865&gt;=('28 Populations and thresholds'!$I$77),"YES"," ")</f>
        <v>YES</v>
      </c>
      <c r="K1865" s="38" t="str">
        <f>IF(J1865="YES"," ",IF(D1865&gt;=('28 Populations and thresholds'!$I$77)*0.25,"YES"))</f>
        <v xml:space="preserve"> </v>
      </c>
      <c r="L1865" s="38" t="b">
        <f>OR('28 Populations and thresholds'!$J$77="CR",'28 Populations and thresholds'!$J$77="EN",'28 Populations and thresholds'!$J$77="VU")</f>
        <v>0</v>
      </c>
      <c r="M1865" s="75">
        <f>D1865/'28 Populations and thresholds'!$H$77</f>
        <v>5.0000000000000001E-3</v>
      </c>
      <c r="N1865" s="263" t="str">
        <f t="shared" si="118"/>
        <v xml:space="preserve"> </v>
      </c>
      <c r="P1865" s="263" t="str">
        <f t="shared" si="119"/>
        <v xml:space="preserve"> </v>
      </c>
    </row>
    <row r="1866" spans="1:21" x14ac:dyDescent="0.2">
      <c r="A1866" s="12" t="s">
        <v>1479</v>
      </c>
      <c r="B1866" s="64" t="s">
        <v>4449</v>
      </c>
      <c r="C1866" s="4" t="s">
        <v>3540</v>
      </c>
      <c r="D1866" s="5">
        <v>26056</v>
      </c>
      <c r="E1866" s="148">
        <v>37803</v>
      </c>
      <c r="F1866" s="263" t="str">
        <f t="shared" si="116"/>
        <v xml:space="preserve"> </v>
      </c>
      <c r="H1866" s="13" t="s">
        <v>4461</v>
      </c>
      <c r="I1866" s="263" t="str">
        <f t="shared" si="117"/>
        <v xml:space="preserve"> </v>
      </c>
      <c r="J1866" s="38" t="str">
        <f>IF(D1866&gt;=('28 Populations and thresholds'!$I$60),"YES"," ")</f>
        <v>YES</v>
      </c>
      <c r="K1866" s="38" t="str">
        <f>IF(J1866="YES"," ",IF(D1866&gt;=('28 Populations and thresholds'!$I$60)*0.25,"YES"))</f>
        <v xml:space="preserve"> </v>
      </c>
      <c r="L1866" s="38" t="b">
        <f>OR('28 Populations and thresholds'!$J$60="CR",'28 Populations and thresholds'!$J$60="EN",'28 Populations and thresholds'!$J$60="VU")</f>
        <v>1</v>
      </c>
      <c r="M1866" s="75">
        <f>D1866/'28 Populations and thresholds'!$H$60</f>
        <v>0.33405128205128204</v>
      </c>
      <c r="N1866" s="263" t="str">
        <f t="shared" si="118"/>
        <v xml:space="preserve"> </v>
      </c>
      <c r="P1866" s="263" t="str">
        <f t="shared" si="119"/>
        <v xml:space="preserve"> </v>
      </c>
      <c r="Q1866" s="4"/>
      <c r="R1866" s="4"/>
      <c r="S1866" s="4"/>
      <c r="T1866" s="4"/>
      <c r="U1866" s="4"/>
    </row>
    <row r="1867" spans="1:21" x14ac:dyDescent="0.2">
      <c r="A1867" s="275" t="s">
        <v>1479</v>
      </c>
      <c r="B1867" s="269" t="s">
        <v>3835</v>
      </c>
      <c r="C1867" s="269" t="s">
        <v>3759</v>
      </c>
      <c r="D1867" s="279">
        <v>2500</v>
      </c>
      <c r="E1867" s="284">
        <v>41134</v>
      </c>
      <c r="F1867" s="263" t="str">
        <f t="shared" si="116"/>
        <v xml:space="preserve"> </v>
      </c>
      <c r="G1867" s="275"/>
      <c r="H1867" s="275" t="s">
        <v>3834</v>
      </c>
      <c r="I1867" s="263" t="str">
        <f t="shared" si="117"/>
        <v xml:space="preserve"> </v>
      </c>
      <c r="J1867" s="272" t="str">
        <f>IF(D1867&gt;=('28 Populations and thresholds'!$I$182),"YES"," ")</f>
        <v>YES</v>
      </c>
      <c r="K1867" s="272" t="str">
        <f>IF(J1867="YES"," ",IF(D1867&gt;=('28 Populations and thresholds'!$I$182)*0.25,"YES"))</f>
        <v xml:space="preserve"> </v>
      </c>
      <c r="L1867" s="272" t="b">
        <f>OR('28 Populations and thresholds'!$J$182="CR",'28 Populations and thresholds'!$J$182="EN",'28 Populations and thresholds'!$J$182="VU")</f>
        <v>0</v>
      </c>
      <c r="M1867" s="273">
        <f>D1867/'28 Populations and thresholds'!$H$182</f>
        <v>0.1</v>
      </c>
      <c r="N1867" s="263" t="str">
        <f t="shared" si="118"/>
        <v xml:space="preserve"> </v>
      </c>
      <c r="O1867" s="275" t="s">
        <v>4549</v>
      </c>
      <c r="P1867" s="263" t="str">
        <f t="shared" si="119"/>
        <v xml:space="preserve"> </v>
      </c>
      <c r="Q1867" s="4"/>
      <c r="R1867" s="4"/>
      <c r="S1867" s="4"/>
      <c r="T1867" s="4"/>
      <c r="U1867" s="4"/>
    </row>
    <row r="1868" spans="1:21" x14ac:dyDescent="0.2">
      <c r="A1868" s="143" t="s">
        <v>1479</v>
      </c>
      <c r="B1868" s="40" t="s">
        <v>1483</v>
      </c>
      <c r="C1868" s="4" t="s">
        <v>3545</v>
      </c>
      <c r="D1868" s="41">
        <v>560</v>
      </c>
      <c r="E1868" s="47" t="s">
        <v>1482</v>
      </c>
      <c r="F1868" s="263" t="str">
        <f t="shared" si="116"/>
        <v xml:space="preserve"> </v>
      </c>
      <c r="G1868" s="143" t="s">
        <v>15</v>
      </c>
      <c r="H1868" s="143" t="s">
        <v>1481</v>
      </c>
      <c r="I1868" s="263" t="str">
        <f t="shared" si="117"/>
        <v xml:space="preserve"> </v>
      </c>
      <c r="J1868" s="38" t="str">
        <f>IF(D1868&gt;=('28 Populations and thresholds'!$I$71),"YES"," ")</f>
        <v>YES</v>
      </c>
      <c r="K1868" s="38" t="str">
        <f>IF(J1868="YES"," ",IF(D1868&gt;=('28 Populations and thresholds'!$I$71)*0.25,"YES"))</f>
        <v xml:space="preserve"> </v>
      </c>
      <c r="L1868" s="38" t="b">
        <f>OR('28 Populations and thresholds'!$J$71="CR",'28 Populations and thresholds'!$J$71="EN",'28 Populations and thresholds'!$J$71="VU")</f>
        <v>0</v>
      </c>
      <c r="M1868" s="75">
        <f>D1868/'28 Populations and thresholds'!$H$71</f>
        <v>9.3333333333333341E-3</v>
      </c>
      <c r="N1868" s="263" t="str">
        <f t="shared" si="118"/>
        <v xml:space="preserve"> </v>
      </c>
      <c r="P1868" s="263" t="str">
        <f t="shared" si="119"/>
        <v xml:space="preserve"> </v>
      </c>
    </row>
    <row r="1869" spans="1:21" x14ac:dyDescent="0.2">
      <c r="A1869" s="143" t="s">
        <v>1479</v>
      </c>
      <c r="B1869" s="40" t="s">
        <v>1483</v>
      </c>
      <c r="C1869" s="4" t="s">
        <v>3641</v>
      </c>
      <c r="D1869" s="41">
        <v>1200</v>
      </c>
      <c r="E1869" s="47" t="s">
        <v>1482</v>
      </c>
      <c r="F1869" s="263" t="str">
        <f t="shared" si="116"/>
        <v xml:space="preserve"> </v>
      </c>
      <c r="G1869" s="143" t="s">
        <v>15</v>
      </c>
      <c r="H1869" s="143" t="s">
        <v>1481</v>
      </c>
      <c r="I1869" s="263" t="str">
        <f t="shared" si="117"/>
        <v xml:space="preserve"> </v>
      </c>
      <c r="J1869" s="38" t="str">
        <f>IF(D1869&gt;=('28 Populations and thresholds'!$I$108),"YES"," ")</f>
        <v>YES</v>
      </c>
      <c r="K1869" s="38" t="str">
        <f>IF(J1869="YES"," ",IF(D1869&gt;=('28 Populations and thresholds'!$I$108)*0.25,"YES"))</f>
        <v xml:space="preserve"> </v>
      </c>
      <c r="L1869" s="38" t="b">
        <f>OR('28 Populations and thresholds'!$J$108="CR",'28 Populations and thresholds'!$J$108="EN",'28 Populations and thresholds'!$J$108="VU")</f>
        <v>0</v>
      </c>
      <c r="M1869" s="75">
        <f>D1869/'28 Populations and thresholds'!$H$108</f>
        <v>1.1999999999999999E-3</v>
      </c>
      <c r="N1869" s="263" t="str">
        <f t="shared" si="118"/>
        <v xml:space="preserve"> </v>
      </c>
      <c r="P1869" s="263" t="str">
        <f t="shared" si="119"/>
        <v xml:space="preserve"> </v>
      </c>
    </row>
    <row r="1870" spans="1:21" x14ac:dyDescent="0.2">
      <c r="A1870" s="275" t="s">
        <v>1479</v>
      </c>
      <c r="B1870" s="277" t="s">
        <v>4453</v>
      </c>
      <c r="C1870" s="269" t="s">
        <v>1607</v>
      </c>
      <c r="D1870" s="279">
        <v>527</v>
      </c>
      <c r="E1870" s="281">
        <v>38231</v>
      </c>
      <c r="F1870" s="263" t="str">
        <f t="shared" si="116"/>
        <v xml:space="preserve"> </v>
      </c>
      <c r="G1870" s="275"/>
      <c r="H1870" s="275" t="s">
        <v>4446</v>
      </c>
      <c r="I1870" s="263" t="str">
        <f t="shared" si="117"/>
        <v xml:space="preserve"> </v>
      </c>
      <c r="J1870" s="272" t="str">
        <f>IF(D1870&gt;=('28 Populations and thresholds'!$I$6),"YES"," ")</f>
        <v>YES</v>
      </c>
      <c r="K1870" s="272" t="str">
        <f>IF(J1870="YES"," ",IF(D1870&gt;=('28 Populations and thresholds'!$I$6)*0.25,"YES"))</f>
        <v xml:space="preserve"> </v>
      </c>
      <c r="L1870" s="272" t="b">
        <f>OR('28 Populations and thresholds'!$J$6="CR",'28 Populations and thresholds'!$J$6="EN",'28 Populations and thresholds'!$J$6="VU")</f>
        <v>0</v>
      </c>
      <c r="M1870" s="273">
        <f>D1870/'28 Populations and thresholds'!$H$6</f>
        <v>1.0540000000000001E-2</v>
      </c>
      <c r="N1870" s="263" t="str">
        <f t="shared" si="118"/>
        <v xml:space="preserve"> </v>
      </c>
      <c r="O1870" s="275"/>
      <c r="P1870" s="263" t="str">
        <f t="shared" si="119"/>
        <v xml:space="preserve"> </v>
      </c>
    </row>
    <row r="1871" spans="1:21" s="4" customFormat="1" x14ac:dyDescent="0.2">
      <c r="A1871" s="275" t="s">
        <v>1479</v>
      </c>
      <c r="B1871" s="277" t="s">
        <v>4453</v>
      </c>
      <c r="C1871" s="269" t="s">
        <v>3779</v>
      </c>
      <c r="D1871" s="279">
        <v>2088</v>
      </c>
      <c r="E1871" s="281">
        <v>38108</v>
      </c>
      <c r="F1871" s="263" t="str">
        <f t="shared" si="116"/>
        <v xml:space="preserve"> </v>
      </c>
      <c r="G1871" s="275"/>
      <c r="H1871" s="275" t="s">
        <v>4446</v>
      </c>
      <c r="I1871" s="263" t="str">
        <f t="shared" si="117"/>
        <v xml:space="preserve"> </v>
      </c>
      <c r="J1871" s="272" t="str">
        <f>IF(D1871&gt;=('28 Populations and thresholds'!$I$217),"YES"," ")</f>
        <v>YES</v>
      </c>
      <c r="K1871" s="272" t="str">
        <f>IF(J1871="YES"," ",IF(D1871&gt;=('28 Populations and thresholds'!$I$217)*0.25,"YES"))</f>
        <v xml:space="preserve"> </v>
      </c>
      <c r="L1871" s="272" t="b">
        <f>OR('28 Populations and thresholds'!$J$217="CR",'28 Populations and thresholds'!$J$217="EN",'28 Populations and thresholds'!$J$217="VU")</f>
        <v>0</v>
      </c>
      <c r="M1871" s="273">
        <f>D1871/'28 Populations and thresholds'!$H$217</f>
        <v>3.1636363636363636E-2</v>
      </c>
      <c r="N1871" s="263" t="str">
        <f t="shared" si="118"/>
        <v xml:space="preserve"> </v>
      </c>
      <c r="O1871" s="275"/>
      <c r="P1871" s="263" t="str">
        <f t="shared" si="119"/>
        <v xml:space="preserve"> </v>
      </c>
      <c r="Q1871" s="9"/>
      <c r="R1871" s="9"/>
      <c r="S1871" s="9"/>
      <c r="T1871" s="9"/>
      <c r="U1871" s="9"/>
    </row>
    <row r="1872" spans="1:21" s="4" customFormat="1" x14ac:dyDescent="0.2">
      <c r="A1872" s="275" t="s">
        <v>1479</v>
      </c>
      <c r="B1872" s="277" t="s">
        <v>4453</v>
      </c>
      <c r="C1872" s="269" t="s">
        <v>3552</v>
      </c>
      <c r="D1872" s="279">
        <v>4032</v>
      </c>
      <c r="E1872" s="281">
        <v>38169</v>
      </c>
      <c r="F1872" s="263" t="str">
        <f t="shared" si="116"/>
        <v xml:space="preserve"> </v>
      </c>
      <c r="G1872" s="275"/>
      <c r="H1872" s="275" t="s">
        <v>4446</v>
      </c>
      <c r="I1872" s="263" t="str">
        <f t="shared" si="117"/>
        <v xml:space="preserve"> </v>
      </c>
      <c r="J1872" s="272" t="str">
        <f>IF(D1872&gt;=('28 Populations and thresholds'!$I$77),"YES"," ")</f>
        <v>YES</v>
      </c>
      <c r="K1872" s="272" t="str">
        <f>IF(J1872="YES"," ",IF(D1872&gt;=('28 Populations and thresholds'!$I$77)*0.25,"YES"))</f>
        <v xml:space="preserve"> </v>
      </c>
      <c r="L1872" s="272" t="b">
        <f>OR('28 Populations and thresholds'!$J$77="CR",'28 Populations and thresholds'!$J$77="EN",'28 Populations and thresholds'!$J$77="VU")</f>
        <v>0</v>
      </c>
      <c r="M1872" s="273">
        <f>D1872/'28 Populations and thresholds'!$H$77</f>
        <v>4.0320000000000002E-2</v>
      </c>
      <c r="N1872" s="263" t="str">
        <f t="shared" si="118"/>
        <v xml:space="preserve"> </v>
      </c>
      <c r="O1872" s="275"/>
      <c r="P1872" s="263" t="str">
        <f t="shared" si="119"/>
        <v xml:space="preserve"> </v>
      </c>
      <c r="Q1872" s="9"/>
      <c r="R1872" s="9"/>
      <c r="S1872" s="9"/>
      <c r="T1872" s="9"/>
      <c r="U1872" s="9"/>
    </row>
    <row r="1873" spans="1:21" s="4" customFormat="1" x14ac:dyDescent="0.2">
      <c r="A1873" s="275" t="s">
        <v>1479</v>
      </c>
      <c r="B1873" s="277" t="s">
        <v>4453</v>
      </c>
      <c r="C1873" s="269" t="s">
        <v>3540</v>
      </c>
      <c r="D1873" s="279">
        <v>4086</v>
      </c>
      <c r="E1873" s="274" t="s">
        <v>4456</v>
      </c>
      <c r="F1873" s="263" t="str">
        <f t="shared" si="116"/>
        <v xml:space="preserve"> </v>
      </c>
      <c r="G1873" s="275"/>
      <c r="H1873" s="275" t="s">
        <v>4446</v>
      </c>
      <c r="I1873" s="263" t="str">
        <f t="shared" si="117"/>
        <v xml:space="preserve"> </v>
      </c>
      <c r="J1873" s="272" t="str">
        <f>IF(D1873&gt;=('28 Populations and thresholds'!$I$60),"YES"," ")</f>
        <v>YES</v>
      </c>
      <c r="K1873" s="272" t="str">
        <f>IF(J1873="YES"," ",IF(D1873&gt;=('28 Populations and thresholds'!$I$60)*0.25,"YES"))</f>
        <v xml:space="preserve"> </v>
      </c>
      <c r="L1873" s="272" t="b">
        <f>OR('28 Populations and thresholds'!$J$60="CR",'28 Populations and thresholds'!$J$60="EN",'28 Populations and thresholds'!$J$60="VU")</f>
        <v>1</v>
      </c>
      <c r="M1873" s="273">
        <f>D1873/'28 Populations and thresholds'!$H$60</f>
        <v>5.2384615384615384E-2</v>
      </c>
      <c r="N1873" s="263" t="str">
        <f t="shared" si="118"/>
        <v xml:space="preserve"> </v>
      </c>
      <c r="O1873" s="275"/>
      <c r="P1873" s="263" t="str">
        <f t="shared" si="119"/>
        <v xml:space="preserve"> </v>
      </c>
    </row>
    <row r="1874" spans="1:21" s="4" customFormat="1" x14ac:dyDescent="0.2">
      <c r="A1874" s="12" t="s">
        <v>1479</v>
      </c>
      <c r="B1874" s="129" t="s">
        <v>2282</v>
      </c>
      <c r="C1874" s="4" t="s">
        <v>3666</v>
      </c>
      <c r="D1874" s="5">
        <v>1934</v>
      </c>
      <c r="E1874" s="104" t="s">
        <v>3389</v>
      </c>
      <c r="F1874" s="263" t="str">
        <f t="shared" si="116"/>
        <v xml:space="preserve"> </v>
      </c>
      <c r="G1874" s="13"/>
      <c r="H1874" s="13" t="s">
        <v>4461</v>
      </c>
      <c r="I1874" s="263" t="str">
        <f t="shared" si="117"/>
        <v xml:space="preserve"> </v>
      </c>
      <c r="J1874" s="38" t="str">
        <f>IF(D1874&gt;=(('28 Populations and thresholds'!$I$62)+('28 Populations and thresholds'!$I$63)+('28 Populations and thresholds'!$I$65)),"YES"," ")</f>
        <v>YES</v>
      </c>
      <c r="K1874" s="38" t="str">
        <f>IF(J1874="YES"," ",IF(D1874&gt;=(('28 Populations and thresholds'!$I$62)+('28 Populations and thresholds'!$I$63)+('28 Populations and thresholds'!$I$65))*0.25,"YES"))</f>
        <v xml:space="preserve"> </v>
      </c>
      <c r="L1874" s="38" t="b">
        <f>OR('28 Populations and thresholds'!$J$62="CR",'28 Populations and thresholds'!$J$62="EN",'28 Populations and thresholds'!$J$62="VU")</f>
        <v>0</v>
      </c>
      <c r="M1874" s="75">
        <f>D1874/(('28 Populations and thresholds'!$H$62)+('28 Populations and thresholds'!$H$63)+('28 Populations and thresholds'!$H$65))</f>
        <v>1.1051428571428571E-2</v>
      </c>
      <c r="N1874" s="263" t="str">
        <f t="shared" si="118"/>
        <v xml:space="preserve"> </v>
      </c>
      <c r="O1874" s="12" t="s">
        <v>4550</v>
      </c>
      <c r="P1874" s="263" t="str">
        <f t="shared" si="119"/>
        <v xml:space="preserve"> </v>
      </c>
      <c r="Q1874" s="9"/>
      <c r="R1874" s="9"/>
      <c r="S1874" s="9"/>
      <c r="T1874" s="9"/>
    </row>
    <row r="1875" spans="1:21" s="4" customFormat="1" x14ac:dyDescent="0.2">
      <c r="A1875" s="12" t="s">
        <v>1479</v>
      </c>
      <c r="B1875" s="129" t="s">
        <v>2282</v>
      </c>
      <c r="C1875" s="4" t="s">
        <v>1677</v>
      </c>
      <c r="D1875" s="5">
        <v>15</v>
      </c>
      <c r="E1875" s="104" t="s">
        <v>3389</v>
      </c>
      <c r="F1875" s="263" t="str">
        <f t="shared" si="116"/>
        <v xml:space="preserve"> </v>
      </c>
      <c r="G1875" s="13"/>
      <c r="H1875" s="13" t="s">
        <v>4461</v>
      </c>
      <c r="I1875" s="263" t="str">
        <f t="shared" si="117"/>
        <v xml:space="preserve"> </v>
      </c>
      <c r="J1875" s="38" t="str">
        <f>IF(D1875&gt;=('28 Populations and thresholds'!$I$44),"YES"," ")</f>
        <v>YES</v>
      </c>
      <c r="K1875" s="38" t="str">
        <f>IF(J1875="YES"," ",IF(D1875&gt;=('28 Populations and thresholds'!$I$44)*0.25,"YES"))</f>
        <v xml:space="preserve"> </v>
      </c>
      <c r="L1875" s="38" t="b">
        <f>OR('28 Populations and thresholds'!$J$44="CR",'28 Populations and thresholds'!$J$44="EN",'28 Populations and thresholds'!$J$44="VU")</f>
        <v>0</v>
      </c>
      <c r="M1875" s="75">
        <f>D1875/'28 Populations and thresholds'!$H$44</f>
        <v>0.03</v>
      </c>
      <c r="N1875" s="263" t="str">
        <f t="shared" si="118"/>
        <v xml:space="preserve"> </v>
      </c>
      <c r="O1875" s="12"/>
      <c r="P1875" s="263" t="str">
        <f t="shared" si="119"/>
        <v xml:space="preserve"> </v>
      </c>
      <c r="Q1875" s="9"/>
      <c r="R1875" s="9"/>
      <c r="S1875" s="9"/>
      <c r="T1875" s="9"/>
      <c r="U1875" s="9"/>
    </row>
    <row r="1876" spans="1:21" s="4" customFormat="1" x14ac:dyDescent="0.2">
      <c r="A1876" s="12" t="s">
        <v>1479</v>
      </c>
      <c r="B1876" s="129" t="s">
        <v>2282</v>
      </c>
      <c r="C1876" s="4" t="s">
        <v>3387</v>
      </c>
      <c r="D1876" s="5">
        <v>361</v>
      </c>
      <c r="E1876" s="104" t="s">
        <v>3389</v>
      </c>
      <c r="F1876" s="263" t="str">
        <f t="shared" si="116"/>
        <v xml:space="preserve"> </v>
      </c>
      <c r="G1876" s="13"/>
      <c r="H1876" s="13" t="s">
        <v>4461</v>
      </c>
      <c r="I1876" s="263" t="str">
        <f t="shared" si="117"/>
        <v xml:space="preserve"> </v>
      </c>
      <c r="J1876" s="38" t="str">
        <f>IF(D1876&gt;=(('28 Populations and thresholds'!$I$119)+('28 Populations and thresholds'!$I$120)),"YES"," ")</f>
        <v>YES</v>
      </c>
      <c r="K1876" s="38" t="str">
        <f>IF(J1876="YES"," ",IF(D1876&gt;=(('28 Populations and thresholds'!$I$119)+('28 Populations and thresholds'!$I$120))*0.25,"YES"))</f>
        <v xml:space="preserve"> </v>
      </c>
      <c r="L1876" s="38" t="b">
        <f>OR('28 Populations and thresholds'!$J$119="CR",'28 Populations and thresholds'!$J$119="EN",'28 Populations and thresholds'!$J$119="VU")</f>
        <v>0</v>
      </c>
      <c r="M1876" s="75">
        <f>D1876/(('28 Populations and thresholds'!$H$119)+('28 Populations and thresholds'!$H$120))</f>
        <v>1.5695652173913045E-2</v>
      </c>
      <c r="N1876" s="263" t="str">
        <f t="shared" si="118"/>
        <v xml:space="preserve"> </v>
      </c>
      <c r="O1876" s="12" t="s">
        <v>4568</v>
      </c>
      <c r="P1876" s="263" t="str">
        <f t="shared" si="119"/>
        <v xml:space="preserve"> </v>
      </c>
      <c r="Q1876" s="9"/>
      <c r="R1876" s="9"/>
      <c r="S1876" s="9"/>
      <c r="T1876" s="9"/>
      <c r="U1876" s="9"/>
    </row>
    <row r="1877" spans="1:21" s="4" customFormat="1" x14ac:dyDescent="0.2">
      <c r="A1877" s="12" t="s">
        <v>1479</v>
      </c>
      <c r="B1877" s="129" t="s">
        <v>2282</v>
      </c>
      <c r="C1877" s="4" t="s">
        <v>3426</v>
      </c>
      <c r="D1877" s="5">
        <v>1000</v>
      </c>
      <c r="E1877" s="104" t="s">
        <v>3389</v>
      </c>
      <c r="F1877" s="263" t="str">
        <f t="shared" si="116"/>
        <v xml:space="preserve"> </v>
      </c>
      <c r="G1877" s="13"/>
      <c r="H1877" s="13" t="s">
        <v>4461</v>
      </c>
      <c r="I1877" s="263" t="str">
        <f t="shared" si="117"/>
        <v xml:space="preserve"> </v>
      </c>
      <c r="J1877" s="38" t="str">
        <f>IF(D1877&gt;=('28 Populations and thresholds'!$I$113),"YES"," ")</f>
        <v>YES</v>
      </c>
      <c r="K1877" s="38" t="str">
        <f>IF(J1877="YES"," ",IF(D1877&gt;=('28 Populations and thresholds'!$I$113)*0.25,"YES"))</f>
        <v xml:space="preserve"> </v>
      </c>
      <c r="L1877" s="38" t="b">
        <f>OR('28 Populations and thresholds'!$J$113="CR",'28 Populations and thresholds'!$J$113="EN",'28 Populations and thresholds'!$J$113="VU")</f>
        <v>0</v>
      </c>
      <c r="M1877" s="75">
        <f>D1877/'28 Populations and thresholds'!$H$113</f>
        <v>0.01</v>
      </c>
      <c r="N1877" s="263" t="str">
        <f t="shared" si="118"/>
        <v xml:space="preserve"> </v>
      </c>
      <c r="O1877" s="121"/>
      <c r="P1877" s="263" t="str">
        <f t="shared" si="119"/>
        <v xml:space="preserve"> </v>
      </c>
      <c r="Q1877" s="9"/>
      <c r="R1877" s="9"/>
      <c r="S1877" s="9"/>
      <c r="T1877" s="9"/>
      <c r="U1877" s="9"/>
    </row>
    <row r="1878" spans="1:21" s="4" customFormat="1" x14ac:dyDescent="0.2">
      <c r="A1878" s="12" t="s">
        <v>1479</v>
      </c>
      <c r="B1878" s="129" t="s">
        <v>2282</v>
      </c>
      <c r="C1878" s="4" t="s">
        <v>1607</v>
      </c>
      <c r="D1878" s="5">
        <v>250</v>
      </c>
      <c r="E1878" s="104" t="s">
        <v>3389</v>
      </c>
      <c r="F1878" s="263" t="str">
        <f t="shared" si="116"/>
        <v xml:space="preserve"> </v>
      </c>
      <c r="G1878" s="13"/>
      <c r="H1878" s="13" t="s">
        <v>4461</v>
      </c>
      <c r="I1878" s="263" t="str">
        <f t="shared" si="117"/>
        <v xml:space="preserve"> </v>
      </c>
      <c r="J1878" s="38" t="str">
        <f>IF(D1878&gt;=('28 Populations and thresholds'!$I$6),"YES"," ")</f>
        <v>YES</v>
      </c>
      <c r="K1878" s="38" t="str">
        <f>IF(J1878="YES"," ",IF(D1878&gt;=('28 Populations and thresholds'!$I$6)*0.25,"YES"))</f>
        <v xml:space="preserve"> </v>
      </c>
      <c r="L1878" s="38" t="b">
        <f>OR('28 Populations and thresholds'!$J$6="CR",'28 Populations and thresholds'!$J$6="EN",'28 Populations and thresholds'!$J$6="VU")</f>
        <v>0</v>
      </c>
      <c r="M1878" s="75">
        <f>D1878/'28 Populations and thresholds'!$H$6</f>
        <v>5.0000000000000001E-3</v>
      </c>
      <c r="N1878" s="263" t="str">
        <f t="shared" si="118"/>
        <v xml:space="preserve"> </v>
      </c>
      <c r="O1878" s="12"/>
      <c r="P1878" s="263" t="str">
        <f t="shared" si="119"/>
        <v xml:space="preserve"> </v>
      </c>
      <c r="Q1878" s="9"/>
      <c r="R1878" s="9"/>
      <c r="S1878" s="9"/>
      <c r="T1878" s="9"/>
      <c r="U1878" s="9"/>
    </row>
    <row r="1879" spans="1:21" s="4" customFormat="1" x14ac:dyDescent="0.2">
      <c r="A1879" s="12" t="s">
        <v>1479</v>
      </c>
      <c r="B1879" s="129" t="s">
        <v>2282</v>
      </c>
      <c r="C1879" s="4" t="s">
        <v>3552</v>
      </c>
      <c r="D1879" s="5">
        <v>1570</v>
      </c>
      <c r="E1879" s="104" t="s">
        <v>3389</v>
      </c>
      <c r="F1879" s="263" t="str">
        <f t="shared" si="116"/>
        <v xml:space="preserve"> </v>
      </c>
      <c r="G1879" s="13"/>
      <c r="H1879" s="13" t="s">
        <v>4461</v>
      </c>
      <c r="I1879" s="263" t="str">
        <f t="shared" si="117"/>
        <v xml:space="preserve"> </v>
      </c>
      <c r="J1879" s="38" t="str">
        <f>IF(D1879&gt;=('28 Populations and thresholds'!$I$77),"YES"," ")</f>
        <v>YES</v>
      </c>
      <c r="K1879" s="38" t="str">
        <f>IF(J1879="YES"," ",IF(D1879&gt;=('28 Populations and thresholds'!$I$77)*0.25,"YES"))</f>
        <v xml:space="preserve"> </v>
      </c>
      <c r="L1879" s="38" t="b">
        <f>OR('28 Populations and thresholds'!$J$77="CR",'28 Populations and thresholds'!$J$77="EN",'28 Populations and thresholds'!$J$77="VU")</f>
        <v>0</v>
      </c>
      <c r="M1879" s="75">
        <f>D1879/'28 Populations and thresholds'!$H$77</f>
        <v>1.5699999999999999E-2</v>
      </c>
      <c r="N1879" s="263" t="str">
        <f t="shared" si="118"/>
        <v xml:space="preserve"> </v>
      </c>
      <c r="O1879" s="12"/>
      <c r="P1879" s="263" t="str">
        <f t="shared" si="119"/>
        <v xml:space="preserve"> </v>
      </c>
      <c r="Q1879" s="9"/>
      <c r="R1879" s="9"/>
      <c r="S1879" s="9"/>
      <c r="T1879" s="9"/>
      <c r="U1879" s="9"/>
    </row>
    <row r="1880" spans="1:21" s="4" customFormat="1" x14ac:dyDescent="0.2">
      <c r="A1880" s="12" t="s">
        <v>1479</v>
      </c>
      <c r="B1880" s="129" t="s">
        <v>2282</v>
      </c>
      <c r="C1880" s="4" t="s">
        <v>3540</v>
      </c>
      <c r="D1880" s="5">
        <v>600</v>
      </c>
      <c r="E1880" s="104" t="s">
        <v>3389</v>
      </c>
      <c r="F1880" s="263" t="str">
        <f t="shared" si="116"/>
        <v xml:space="preserve"> </v>
      </c>
      <c r="G1880" s="13"/>
      <c r="H1880" s="13" t="s">
        <v>4461</v>
      </c>
      <c r="I1880" s="263" t="str">
        <f t="shared" si="117"/>
        <v xml:space="preserve"> </v>
      </c>
      <c r="J1880" s="38" t="str">
        <f>IF(D1880&gt;=('28 Populations and thresholds'!$I$60),"YES"," ")</f>
        <v>YES</v>
      </c>
      <c r="K1880" s="38" t="str">
        <f>IF(J1880="YES"," ",IF(D1880&gt;=('28 Populations and thresholds'!$I$60)*0.25,"YES"))</f>
        <v xml:space="preserve"> </v>
      </c>
      <c r="L1880" s="38" t="b">
        <f>OR('28 Populations and thresholds'!$J$60="CR",'28 Populations and thresholds'!$J$60="EN",'28 Populations and thresholds'!$J$60="VU")</f>
        <v>1</v>
      </c>
      <c r="M1880" s="75">
        <f>D1880/'28 Populations and thresholds'!$H$60</f>
        <v>7.6923076923076927E-3</v>
      </c>
      <c r="N1880" s="263" t="str">
        <f t="shared" si="118"/>
        <v xml:space="preserve"> </v>
      </c>
      <c r="O1880" s="12"/>
      <c r="P1880" s="263" t="str">
        <f t="shared" si="119"/>
        <v xml:space="preserve"> </v>
      </c>
    </row>
    <row r="1881" spans="1:21" s="4" customFormat="1" x14ac:dyDescent="0.2">
      <c r="A1881" s="12" t="s">
        <v>1479</v>
      </c>
      <c r="B1881" s="129" t="s">
        <v>2282</v>
      </c>
      <c r="C1881" s="155" t="s">
        <v>3403</v>
      </c>
      <c r="D1881" s="5">
        <v>465</v>
      </c>
      <c r="E1881" s="104" t="s">
        <v>3389</v>
      </c>
      <c r="F1881" s="263" t="str">
        <f t="shared" si="116"/>
        <v xml:space="preserve"> </v>
      </c>
      <c r="G1881" s="13"/>
      <c r="H1881" s="13" t="s">
        <v>4461</v>
      </c>
      <c r="I1881" s="263" t="str">
        <f t="shared" si="117"/>
        <v xml:space="preserve"> </v>
      </c>
      <c r="J1881" s="38" t="str">
        <f>IF(D1881&gt;=(('28 Populations and thresholds'!$I$117)+('28 Populations and thresholds'!$I$118)),"YES"," ")</f>
        <v>YES</v>
      </c>
      <c r="K1881" s="38" t="str">
        <f>IF(J1881="YES"," ",IF(D1881&gt;=(('28 Populations and thresholds'!$I$117)+('28 Populations and thresholds'!$I$118))*0.25,"YES"))</f>
        <v xml:space="preserve"> </v>
      </c>
      <c r="L1881" s="38" t="b">
        <f>OR('28 Populations and thresholds'!$J$118="CR",'28 Populations and thresholds'!$J$118="EN",'28 Populations and thresholds'!$J$118="VU")</f>
        <v>1</v>
      </c>
      <c r="M1881" s="75">
        <f>D1881/(('28 Populations and thresholds'!$H$117)+('28 Populations and thresholds'!$H$118))</f>
        <v>7.1538461538461537E-2</v>
      </c>
      <c r="N1881" s="263" t="str">
        <f t="shared" si="118"/>
        <v xml:space="preserve"> </v>
      </c>
      <c r="O1881" s="12" t="s">
        <v>4568</v>
      </c>
      <c r="P1881" s="263" t="str">
        <f t="shared" si="119"/>
        <v xml:space="preserve"> </v>
      </c>
      <c r="Q1881" s="9"/>
      <c r="R1881" s="9"/>
      <c r="S1881" s="9"/>
      <c r="T1881" s="9"/>
      <c r="U1881" s="9"/>
    </row>
    <row r="1882" spans="1:21" s="4" customFormat="1" x14ac:dyDescent="0.2">
      <c r="A1882" s="275" t="s">
        <v>1479</v>
      </c>
      <c r="B1882" s="277" t="s">
        <v>4459</v>
      </c>
      <c r="C1882" s="269" t="s">
        <v>1607</v>
      </c>
      <c r="D1882" s="279">
        <v>250</v>
      </c>
      <c r="E1882" s="274" t="s">
        <v>3389</v>
      </c>
      <c r="F1882" s="263" t="str">
        <f t="shared" si="116"/>
        <v xml:space="preserve"> </v>
      </c>
      <c r="G1882" s="275"/>
      <c r="H1882" s="275" t="s">
        <v>4461</v>
      </c>
      <c r="I1882" s="263" t="str">
        <f t="shared" si="117"/>
        <v xml:space="preserve"> </v>
      </c>
      <c r="J1882" s="272" t="str">
        <f>IF(D1882&gt;=('28 Populations and thresholds'!$I$6),"YES"," ")</f>
        <v>YES</v>
      </c>
      <c r="K1882" s="272" t="str">
        <f>IF(J1882="YES"," ",IF(D1882&gt;=('28 Populations and thresholds'!$I$6)*0.25,"YES"))</f>
        <v xml:space="preserve"> </v>
      </c>
      <c r="L1882" s="272" t="b">
        <f>OR('28 Populations and thresholds'!$J$6="CR",'28 Populations and thresholds'!$J$6="EN",'28 Populations and thresholds'!$J$6="VU")</f>
        <v>0</v>
      </c>
      <c r="M1882" s="273">
        <f>D1882/'28 Populations and thresholds'!$H$6</f>
        <v>5.0000000000000001E-3</v>
      </c>
      <c r="N1882" s="263" t="str">
        <f t="shared" si="118"/>
        <v xml:space="preserve"> </v>
      </c>
      <c r="O1882" s="275"/>
      <c r="P1882" s="263" t="str">
        <f t="shared" si="119"/>
        <v xml:space="preserve"> </v>
      </c>
      <c r="Q1882" s="9"/>
      <c r="R1882" s="9"/>
      <c r="S1882" s="9"/>
      <c r="T1882" s="9"/>
      <c r="U1882" s="9"/>
    </row>
    <row r="1883" spans="1:21" s="4" customFormat="1" x14ac:dyDescent="0.2">
      <c r="A1883" s="275" t="s">
        <v>1479</v>
      </c>
      <c r="B1883" s="277" t="s">
        <v>4459</v>
      </c>
      <c r="C1883" s="269" t="s">
        <v>3552</v>
      </c>
      <c r="D1883" s="279">
        <v>500</v>
      </c>
      <c r="E1883" s="274" t="s">
        <v>3389</v>
      </c>
      <c r="F1883" s="263" t="str">
        <f t="shared" si="116"/>
        <v xml:space="preserve"> </v>
      </c>
      <c r="G1883" s="275"/>
      <c r="H1883" s="275" t="s">
        <v>4461</v>
      </c>
      <c r="I1883" s="263" t="str">
        <f t="shared" si="117"/>
        <v xml:space="preserve"> </v>
      </c>
      <c r="J1883" s="272" t="str">
        <f>IF(D1883&gt;=('28 Populations and thresholds'!$I$77),"YES"," ")</f>
        <v>YES</v>
      </c>
      <c r="K1883" s="272" t="str">
        <f>IF(J1883="YES"," ",IF(D1883&gt;=('28 Populations and thresholds'!$I$77)*0.25,"YES"))</f>
        <v xml:space="preserve"> </v>
      </c>
      <c r="L1883" s="272" t="b">
        <f>OR('28 Populations and thresholds'!$J$77="CR",'28 Populations and thresholds'!$J$77="EN",'28 Populations and thresholds'!$J$77="VU")</f>
        <v>0</v>
      </c>
      <c r="M1883" s="273">
        <f>D1883/'28 Populations and thresholds'!$H$77</f>
        <v>5.0000000000000001E-3</v>
      </c>
      <c r="N1883" s="263" t="str">
        <f t="shared" si="118"/>
        <v xml:space="preserve"> </v>
      </c>
      <c r="O1883" s="275"/>
      <c r="P1883" s="263" t="str">
        <f t="shared" si="119"/>
        <v xml:space="preserve"> </v>
      </c>
      <c r="Q1883" s="9"/>
      <c r="R1883" s="9"/>
      <c r="S1883" s="9"/>
      <c r="T1883" s="9"/>
      <c r="U1883" s="9"/>
    </row>
    <row r="1884" spans="1:21" s="4" customFormat="1" x14ac:dyDescent="0.2">
      <c r="A1884" s="12" t="s">
        <v>1479</v>
      </c>
      <c r="B1884" s="9" t="s">
        <v>3390</v>
      </c>
      <c r="C1884" s="4" t="s">
        <v>3540</v>
      </c>
      <c r="D1884" s="5">
        <v>1000</v>
      </c>
      <c r="E1884" s="104" t="s">
        <v>3389</v>
      </c>
      <c r="F1884" s="263" t="str">
        <f t="shared" si="116"/>
        <v xml:space="preserve"> </v>
      </c>
      <c r="G1884" s="13"/>
      <c r="H1884" s="13" t="s">
        <v>4461</v>
      </c>
      <c r="I1884" s="263" t="str">
        <f t="shared" si="117"/>
        <v xml:space="preserve"> </v>
      </c>
      <c r="J1884" s="38" t="str">
        <f>IF(D1884&gt;=('28 Populations and thresholds'!$I$60),"YES"," ")</f>
        <v>YES</v>
      </c>
      <c r="K1884" s="38" t="str">
        <f>IF(J1884="YES"," ",IF(D1884&gt;=('28 Populations and thresholds'!$I$60)*0.25,"YES"))</f>
        <v xml:space="preserve"> </v>
      </c>
      <c r="L1884" s="38" t="b">
        <f>OR('28 Populations and thresholds'!$J$60="CR",'28 Populations and thresholds'!$J$60="EN",'28 Populations and thresholds'!$J$60="VU")</f>
        <v>1</v>
      </c>
      <c r="M1884" s="75">
        <f>D1884/'28 Populations and thresholds'!$H$60</f>
        <v>1.282051282051282E-2</v>
      </c>
      <c r="N1884" s="263" t="str">
        <f t="shared" si="118"/>
        <v xml:space="preserve"> </v>
      </c>
      <c r="O1884" s="12"/>
      <c r="P1884" s="263" t="str">
        <f t="shared" si="119"/>
        <v xml:space="preserve"> </v>
      </c>
    </row>
    <row r="1885" spans="1:21" s="4" customFormat="1" x14ac:dyDescent="0.2">
      <c r="A1885" s="12" t="s">
        <v>1479</v>
      </c>
      <c r="B1885" s="60" t="s">
        <v>2285</v>
      </c>
      <c r="C1885" s="4" t="s">
        <v>3396</v>
      </c>
      <c r="D1885" s="5">
        <v>400</v>
      </c>
      <c r="E1885" s="104" t="s">
        <v>4078</v>
      </c>
      <c r="F1885" s="263" t="str">
        <f t="shared" si="116"/>
        <v xml:space="preserve"> </v>
      </c>
      <c r="G1885" s="13"/>
      <c r="H1885" s="13" t="s">
        <v>4019</v>
      </c>
      <c r="I1885" s="263" t="str">
        <f t="shared" si="117"/>
        <v xml:space="preserve"> </v>
      </c>
      <c r="J1885" s="38" t="str">
        <f>IF(D1885&gt;=(('28 Populations and thresholds'!$I$121)+('28 Populations and thresholds'!$I$122)),"YES"," ")</f>
        <v>YES</v>
      </c>
      <c r="K1885" s="38" t="str">
        <f>IF(J1885="YES"," ",IF(D1885&gt;=(('28 Populations and thresholds'!$I$121)+('28 Populations and thresholds'!$I$122))*0.25,"YES"))</f>
        <v xml:space="preserve"> </v>
      </c>
      <c r="L1885" s="38" t="b">
        <f>OR('28 Populations and thresholds'!$J$122="CR",'28 Populations and thresholds'!$J$122="EN",'28 Populations and thresholds'!$J$122="VU")</f>
        <v>1</v>
      </c>
      <c r="M1885" s="75">
        <f>D1885/(('28 Populations and thresholds'!$H$121)+('28 Populations and thresholds'!$H$122))</f>
        <v>3.4334763948497854E-2</v>
      </c>
      <c r="N1885" s="263" t="str">
        <f t="shared" si="118"/>
        <v xml:space="preserve"> </v>
      </c>
      <c r="O1885" s="12" t="s">
        <v>4568</v>
      </c>
      <c r="P1885" s="263" t="str">
        <f t="shared" si="119"/>
        <v xml:space="preserve"> </v>
      </c>
      <c r="Q1885" s="9"/>
      <c r="R1885" s="9"/>
      <c r="S1885" s="9"/>
      <c r="T1885" s="9"/>
      <c r="U1885" s="9"/>
    </row>
    <row r="1886" spans="1:21" x14ac:dyDescent="0.2">
      <c r="A1886" s="275" t="s">
        <v>1479</v>
      </c>
      <c r="B1886" s="277" t="s">
        <v>4454</v>
      </c>
      <c r="C1886" s="269" t="s">
        <v>3426</v>
      </c>
      <c r="D1886" s="279">
        <v>1264</v>
      </c>
      <c r="E1886" s="274">
        <v>2004</v>
      </c>
      <c r="F1886" s="263" t="str">
        <f t="shared" si="116"/>
        <v xml:space="preserve"> </v>
      </c>
      <c r="G1886" s="275"/>
      <c r="H1886" s="275" t="s">
        <v>4446</v>
      </c>
      <c r="I1886" s="263" t="str">
        <f t="shared" si="117"/>
        <v xml:space="preserve"> </v>
      </c>
      <c r="J1886" s="272" t="str">
        <f>IF(D1886&gt;=('28 Populations and thresholds'!$I$113),"YES"," ")</f>
        <v>YES</v>
      </c>
      <c r="K1886" s="272" t="str">
        <f>IF(J1886="YES"," ",IF(D1886&gt;=('28 Populations and thresholds'!$I$113)*0.25,"YES"))</f>
        <v xml:space="preserve"> </v>
      </c>
      <c r="L1886" s="272" t="b">
        <f>OR('28 Populations and thresholds'!$J$113="CR",'28 Populations and thresholds'!$J$113="EN",'28 Populations and thresholds'!$J$113="VU")</f>
        <v>0</v>
      </c>
      <c r="M1886" s="273">
        <f>D1886/'28 Populations and thresholds'!$H$113</f>
        <v>1.264E-2</v>
      </c>
      <c r="N1886" s="263" t="str">
        <f t="shared" si="118"/>
        <v xml:space="preserve"> </v>
      </c>
      <c r="O1886" s="282"/>
      <c r="P1886" s="263" t="str">
        <f t="shared" si="119"/>
        <v xml:space="preserve"> </v>
      </c>
    </row>
    <row r="1887" spans="1:21" s="4" customFormat="1" x14ac:dyDescent="0.2">
      <c r="A1887" s="275" t="s">
        <v>1479</v>
      </c>
      <c r="B1887" s="277" t="s">
        <v>4454</v>
      </c>
      <c r="C1887" s="296" t="s">
        <v>3403</v>
      </c>
      <c r="D1887" s="279">
        <v>173</v>
      </c>
      <c r="E1887" s="274">
        <v>2004</v>
      </c>
      <c r="F1887" s="263" t="str">
        <f t="shared" si="116"/>
        <v xml:space="preserve"> </v>
      </c>
      <c r="G1887" s="275"/>
      <c r="H1887" s="275" t="s">
        <v>4446</v>
      </c>
      <c r="I1887" s="263" t="str">
        <f t="shared" si="117"/>
        <v xml:space="preserve"> </v>
      </c>
      <c r="J1887" s="272" t="str">
        <f>IF(D1887&gt;=(('28 Populations and thresholds'!$I$117)+('28 Populations and thresholds'!$I$118)),"YES"," ")</f>
        <v>YES</v>
      </c>
      <c r="K1887" s="272" t="str">
        <f>IF(J1887="YES"," ",IF(D1887&gt;=(('28 Populations and thresholds'!$I$117)+('28 Populations and thresholds'!$I$118))*0.25,"YES"))</f>
        <v xml:space="preserve"> </v>
      </c>
      <c r="L1887" s="272" t="b">
        <f>OR('28 Populations and thresholds'!$J$118="CR",'28 Populations and thresholds'!$J$118="EN",'28 Populations and thresholds'!$J$118="VU")</f>
        <v>1</v>
      </c>
      <c r="M1887" s="273">
        <f>D1887/(('28 Populations and thresholds'!$H$117)+('28 Populations and thresholds'!$H$118))</f>
        <v>2.6615384615384614E-2</v>
      </c>
      <c r="N1887" s="263" t="str">
        <f t="shared" si="118"/>
        <v xml:space="preserve"> </v>
      </c>
      <c r="O1887" s="275" t="s">
        <v>4568</v>
      </c>
      <c r="P1887" s="263" t="str">
        <f t="shared" si="119"/>
        <v xml:space="preserve"> </v>
      </c>
      <c r="Q1887" s="9"/>
      <c r="R1887" s="9"/>
      <c r="S1887" s="9"/>
      <c r="T1887" s="9"/>
      <c r="U1887" s="9"/>
    </row>
    <row r="1888" spans="1:21" s="4" customFormat="1" x14ac:dyDescent="0.2">
      <c r="A1888" s="143" t="s">
        <v>1479</v>
      </c>
      <c r="B1888" s="40" t="s">
        <v>1484</v>
      </c>
      <c r="C1888" s="4" t="s">
        <v>3540</v>
      </c>
      <c r="D1888" s="41">
        <v>1000</v>
      </c>
      <c r="E1888" s="47" t="s">
        <v>1482</v>
      </c>
      <c r="F1888" s="263" t="str">
        <f t="shared" si="116"/>
        <v xml:space="preserve"> </v>
      </c>
      <c r="G1888" s="143" t="s">
        <v>15</v>
      </c>
      <c r="H1888" s="143" t="s">
        <v>1481</v>
      </c>
      <c r="I1888" s="263" t="str">
        <f t="shared" si="117"/>
        <v xml:space="preserve"> </v>
      </c>
      <c r="J1888" s="38" t="str">
        <f>IF(D1888&gt;=('28 Populations and thresholds'!$I$60),"YES"," ")</f>
        <v>YES</v>
      </c>
      <c r="K1888" s="38" t="str">
        <f>IF(J1888="YES"," ",IF(D1888&gt;=('28 Populations and thresholds'!$I$60)*0.25,"YES"))</f>
        <v xml:space="preserve"> </v>
      </c>
      <c r="L1888" s="38" t="b">
        <f>OR('28 Populations and thresholds'!$J$60="CR",'28 Populations and thresholds'!$J$60="EN",'28 Populations and thresholds'!$J$60="VU")</f>
        <v>1</v>
      </c>
      <c r="M1888" s="75">
        <f>D1888/'28 Populations and thresholds'!$H$60</f>
        <v>1.282051282051282E-2</v>
      </c>
      <c r="N1888" s="263" t="str">
        <f t="shared" si="118"/>
        <v xml:space="preserve"> </v>
      </c>
      <c r="O1888" s="12"/>
      <c r="P1888" s="263" t="str">
        <f t="shared" si="119"/>
        <v xml:space="preserve"> </v>
      </c>
    </row>
    <row r="1889" spans="1:21" s="4" customFormat="1" x14ac:dyDescent="0.2">
      <c r="A1889" s="267" t="s">
        <v>1479</v>
      </c>
      <c r="B1889" s="268" t="s">
        <v>1485</v>
      </c>
      <c r="C1889" s="269" t="s">
        <v>3521</v>
      </c>
      <c r="D1889" s="270">
        <v>22</v>
      </c>
      <c r="E1889" s="294">
        <v>1962</v>
      </c>
      <c r="F1889" s="263" t="str">
        <f t="shared" si="116"/>
        <v xml:space="preserve"> </v>
      </c>
      <c r="G1889" s="267" t="s">
        <v>15</v>
      </c>
      <c r="H1889" s="267" t="s">
        <v>1486</v>
      </c>
      <c r="I1889" s="263" t="str">
        <f t="shared" si="117"/>
        <v xml:space="preserve"> </v>
      </c>
      <c r="J1889" s="272" t="str">
        <f>IF(D1889&gt;=('28 Populations and thresholds'!$I$57),"YES"," ")</f>
        <v>YES</v>
      </c>
      <c r="K1889" s="272" t="str">
        <f>IF(J1889="YES"," ",IF(D1889&gt;=('28 Populations and thresholds'!$I$57)*0.25,"YES"))</f>
        <v xml:space="preserve"> </v>
      </c>
      <c r="L1889" s="272" t="b">
        <f>OR('28 Populations and thresholds'!$J$57="CR",'28 Populations and thresholds'!$J$57="EN",'28 Populations and thresholds'!$J$57="VU")</f>
        <v>0</v>
      </c>
      <c r="M1889" s="273">
        <f>D1889/'28 Populations and thresholds'!$H$57</f>
        <v>7.3333333333333332E-3</v>
      </c>
      <c r="N1889" s="263" t="str">
        <f t="shared" si="118"/>
        <v xml:space="preserve"> </v>
      </c>
      <c r="O1889" s="269"/>
      <c r="P1889" s="263" t="str">
        <f t="shared" si="119"/>
        <v xml:space="preserve"> </v>
      </c>
      <c r="Q1889" s="9"/>
      <c r="R1889" s="9"/>
      <c r="S1889" s="9"/>
      <c r="T1889" s="9"/>
      <c r="U1889" s="9"/>
    </row>
    <row r="1890" spans="1:21" s="4" customFormat="1" x14ac:dyDescent="0.2">
      <c r="A1890" s="12" t="s">
        <v>1479</v>
      </c>
      <c r="B1890" s="60" t="s">
        <v>2291</v>
      </c>
      <c r="C1890" s="4" t="s">
        <v>3712</v>
      </c>
      <c r="D1890" s="5">
        <v>310</v>
      </c>
      <c r="E1890" s="148">
        <v>38231</v>
      </c>
      <c r="F1890" s="263" t="str">
        <f t="shared" si="116"/>
        <v xml:space="preserve"> </v>
      </c>
      <c r="G1890" s="13"/>
      <c r="H1890" s="13" t="s">
        <v>4446</v>
      </c>
      <c r="I1890" s="263" t="str">
        <f t="shared" si="117"/>
        <v xml:space="preserve"> </v>
      </c>
      <c r="J1890" s="38" t="str">
        <f>IF(D1890&gt;=('28 Populations and thresholds'!$I$8),"YES"," ")</f>
        <v>YES</v>
      </c>
      <c r="K1890" s="38" t="str">
        <f>IF(J1890="YES"," ",IF(D1890&gt;=('28 Populations and thresholds'!$I$8)*0.25,"YES"))</f>
        <v xml:space="preserve"> </v>
      </c>
      <c r="L1890" s="38" t="b">
        <f>OR('28 Populations and thresholds'!$J$8="CR",'28 Populations and thresholds'!$J$8="EN",'28 Populations and thresholds'!$J$8="VU")</f>
        <v>0</v>
      </c>
      <c r="M1890" s="75">
        <f>D1890/'28 Populations and thresholds'!$H$8</f>
        <v>3.0999999999999999E-3</v>
      </c>
      <c r="N1890" s="263" t="str">
        <f t="shared" si="118"/>
        <v xml:space="preserve"> </v>
      </c>
      <c r="O1890" s="12"/>
      <c r="P1890" s="263" t="str">
        <f t="shared" si="119"/>
        <v xml:space="preserve"> </v>
      </c>
      <c r="Q1890" s="9"/>
      <c r="R1890" s="9"/>
      <c r="S1890" s="9"/>
      <c r="T1890" s="9"/>
      <c r="U1890" s="9"/>
    </row>
    <row r="1891" spans="1:21" s="4" customFormat="1" x14ac:dyDescent="0.2">
      <c r="A1891" s="267" t="s">
        <v>1479</v>
      </c>
      <c r="B1891" s="268" t="s">
        <v>1487</v>
      </c>
      <c r="C1891" s="269" t="s">
        <v>3545</v>
      </c>
      <c r="D1891" s="270">
        <v>2100</v>
      </c>
      <c r="E1891" s="294" t="s">
        <v>1482</v>
      </c>
      <c r="F1891" s="263" t="str">
        <f t="shared" si="116"/>
        <v xml:space="preserve"> </v>
      </c>
      <c r="G1891" s="267" t="s">
        <v>15</v>
      </c>
      <c r="H1891" s="267" t="s">
        <v>1481</v>
      </c>
      <c r="I1891" s="263" t="str">
        <f t="shared" si="117"/>
        <v xml:space="preserve"> </v>
      </c>
      <c r="J1891" s="272" t="str">
        <f>IF(D1891&gt;=('28 Populations and thresholds'!$I$71),"YES"," ")</f>
        <v>YES</v>
      </c>
      <c r="K1891" s="272" t="str">
        <f>IF(J1891="YES"," ",IF(D1891&gt;=('28 Populations and thresholds'!$I$71)*0.25,"YES"))</f>
        <v xml:space="preserve"> </v>
      </c>
      <c r="L1891" s="272" t="b">
        <f>OR('28 Populations and thresholds'!$J$71="CR",'28 Populations and thresholds'!$J$71="EN",'28 Populations and thresholds'!$J$71="VU")</f>
        <v>0</v>
      </c>
      <c r="M1891" s="273">
        <f>D1891/'28 Populations and thresholds'!$H$71</f>
        <v>3.5000000000000003E-2</v>
      </c>
      <c r="N1891" s="263" t="str">
        <f t="shared" si="118"/>
        <v xml:space="preserve"> </v>
      </c>
      <c r="O1891" s="275"/>
      <c r="P1891" s="263" t="str">
        <f t="shared" si="119"/>
        <v xml:space="preserve"> </v>
      </c>
      <c r="Q1891" s="9"/>
      <c r="R1891" s="9"/>
      <c r="S1891" s="9"/>
      <c r="T1891" s="9"/>
      <c r="U1891" s="9"/>
    </row>
    <row r="1892" spans="1:21" s="4" customFormat="1" x14ac:dyDescent="0.2">
      <c r="A1892" s="178" t="s">
        <v>1479</v>
      </c>
      <c r="B1892" s="186" t="s">
        <v>2295</v>
      </c>
      <c r="C1892" s="192" t="s">
        <v>4517</v>
      </c>
      <c r="D1892" s="180">
        <v>100</v>
      </c>
      <c r="E1892" s="179"/>
      <c r="F1892" s="263" t="str">
        <f t="shared" si="116"/>
        <v xml:space="preserve"> </v>
      </c>
      <c r="G1892" s="12" t="s">
        <v>4498</v>
      </c>
      <c r="H1892" s="181"/>
      <c r="I1892" s="263" t="str">
        <f t="shared" si="117"/>
        <v xml:space="preserve"> </v>
      </c>
      <c r="J1892" s="38" t="str">
        <f>IF(D1892&gt;=(('28 Populations and thresholds'!$I$117)+('28 Populations and thresholds'!$I$118)),"YES"," ")</f>
        <v>YES</v>
      </c>
      <c r="K1892" s="38" t="str">
        <f>IF(J1892="YES"," ",IF(D1892&gt;=(('28 Populations and thresholds'!$I$117)+('28 Populations and thresholds'!$I$118))*0.25,"YES"))</f>
        <v xml:space="preserve"> </v>
      </c>
      <c r="L1892" s="38" t="b">
        <f>OR('28 Populations and thresholds'!$J$118="CR",'28 Populations and thresholds'!$J$118="EN",'28 Populations and thresholds'!$J$118="VU")</f>
        <v>1</v>
      </c>
      <c r="M1892" s="75">
        <f>D1892/(('28 Populations and thresholds'!$H$117)+('28 Populations and thresholds'!$H$118))</f>
        <v>1.5384615384615385E-2</v>
      </c>
      <c r="N1892" s="263" t="str">
        <f t="shared" si="118"/>
        <v xml:space="preserve"> </v>
      </c>
      <c r="O1892" s="12" t="s">
        <v>4568</v>
      </c>
      <c r="P1892" s="263" t="str">
        <f t="shared" si="119"/>
        <v xml:space="preserve"> </v>
      </c>
      <c r="Q1892" s="9"/>
      <c r="R1892" s="9"/>
      <c r="S1892" s="9"/>
      <c r="T1892" s="9"/>
      <c r="U1892" s="9"/>
    </row>
    <row r="1893" spans="1:21" s="4" customFormat="1" x14ac:dyDescent="0.2">
      <c r="A1893" s="275" t="s">
        <v>1479</v>
      </c>
      <c r="B1893" s="293" t="s">
        <v>4457</v>
      </c>
      <c r="C1893" s="269" t="s">
        <v>3712</v>
      </c>
      <c r="D1893" s="279">
        <v>7334</v>
      </c>
      <c r="E1893" s="281">
        <v>38231</v>
      </c>
      <c r="F1893" s="263" t="str">
        <f t="shared" si="116"/>
        <v xml:space="preserve"> </v>
      </c>
      <c r="G1893" s="275"/>
      <c r="H1893" s="275" t="s">
        <v>4446</v>
      </c>
      <c r="I1893" s="263" t="str">
        <f t="shared" si="117"/>
        <v xml:space="preserve"> </v>
      </c>
      <c r="J1893" s="272" t="str">
        <f>IF(D1893&gt;=('28 Populations and thresholds'!$I$8),"YES"," ")</f>
        <v>YES</v>
      </c>
      <c r="K1893" s="272" t="str">
        <f>IF(J1893="YES"," ",IF(D1893&gt;=('28 Populations and thresholds'!$I$8)*0.25,"YES"))</f>
        <v xml:space="preserve"> </v>
      </c>
      <c r="L1893" s="272" t="b">
        <f>OR('28 Populations and thresholds'!$J$8="CR",'28 Populations and thresholds'!$J$8="EN",'28 Populations and thresholds'!$J$8="VU")</f>
        <v>0</v>
      </c>
      <c r="M1893" s="273">
        <f>D1893/'28 Populations and thresholds'!$H$8</f>
        <v>7.3340000000000002E-2</v>
      </c>
      <c r="N1893" s="263" t="str">
        <f t="shared" si="118"/>
        <v xml:space="preserve"> </v>
      </c>
      <c r="O1893" s="275"/>
      <c r="P1893" s="263" t="str">
        <f t="shared" si="119"/>
        <v xml:space="preserve"> </v>
      </c>
      <c r="Q1893" s="9"/>
      <c r="R1893" s="9"/>
      <c r="S1893" s="9"/>
      <c r="T1893" s="9"/>
      <c r="U1893" s="9"/>
    </row>
    <row r="1894" spans="1:21" s="4" customFormat="1" x14ac:dyDescent="0.2">
      <c r="A1894" s="275" t="s">
        <v>1479</v>
      </c>
      <c r="B1894" s="293" t="s">
        <v>4457</v>
      </c>
      <c r="C1894" s="269" t="s">
        <v>3641</v>
      </c>
      <c r="D1894" s="279">
        <v>1484</v>
      </c>
      <c r="E1894" s="281">
        <v>38231</v>
      </c>
      <c r="F1894" s="263" t="str">
        <f t="shared" si="116"/>
        <v xml:space="preserve"> </v>
      </c>
      <c r="G1894" s="275"/>
      <c r="H1894" s="275" t="s">
        <v>4446</v>
      </c>
      <c r="I1894" s="263" t="str">
        <f t="shared" si="117"/>
        <v xml:space="preserve"> </v>
      </c>
      <c r="J1894" s="272" t="str">
        <f>IF(D1894&gt;=('28 Populations and thresholds'!$I$108),"YES"," ")</f>
        <v>YES</v>
      </c>
      <c r="K1894" s="272" t="str">
        <f>IF(J1894="YES"," ",IF(D1894&gt;=('28 Populations and thresholds'!$I$108)*0.25,"YES"))</f>
        <v xml:space="preserve"> </v>
      </c>
      <c r="L1894" s="272" t="b">
        <f>OR('28 Populations and thresholds'!$J$108="CR",'28 Populations and thresholds'!$J$108="EN",'28 Populations and thresholds'!$J$108="VU")</f>
        <v>0</v>
      </c>
      <c r="M1894" s="273">
        <f>D1894/'28 Populations and thresholds'!$H$108</f>
        <v>1.4840000000000001E-3</v>
      </c>
      <c r="N1894" s="263" t="str">
        <f t="shared" si="118"/>
        <v xml:space="preserve"> </v>
      </c>
      <c r="O1894" s="275"/>
      <c r="P1894" s="263" t="str">
        <f t="shared" si="119"/>
        <v xml:space="preserve"> </v>
      </c>
      <c r="Q1894" s="9"/>
      <c r="R1894" s="9"/>
      <c r="S1894" s="9"/>
      <c r="T1894" s="9"/>
      <c r="U1894" s="9"/>
    </row>
    <row r="1895" spans="1:21" s="4" customFormat="1" x14ac:dyDescent="0.2">
      <c r="A1895" s="275" t="s">
        <v>1479</v>
      </c>
      <c r="B1895" s="293" t="s">
        <v>4457</v>
      </c>
      <c r="C1895" s="269" t="s">
        <v>3396</v>
      </c>
      <c r="D1895" s="279">
        <v>1891</v>
      </c>
      <c r="E1895" s="274">
        <v>1994</v>
      </c>
      <c r="F1895" s="263" t="str">
        <f t="shared" si="116"/>
        <v xml:space="preserve"> </v>
      </c>
      <c r="G1895" s="275"/>
      <c r="H1895" s="275" t="s">
        <v>4019</v>
      </c>
      <c r="I1895" s="263" t="str">
        <f t="shared" si="117"/>
        <v xml:space="preserve"> </v>
      </c>
      <c r="J1895" s="272" t="str">
        <f>IF(D1895&gt;=(('28 Populations and thresholds'!$I$121)+('28 Populations and thresholds'!$I$122)),"YES"," ")</f>
        <v>YES</v>
      </c>
      <c r="K1895" s="272" t="str">
        <f>IF(J1895="YES"," ",IF(D1895&gt;=(('28 Populations and thresholds'!$I$121)+('28 Populations and thresholds'!$I$122))*0.25,"YES"))</f>
        <v xml:space="preserve"> </v>
      </c>
      <c r="L1895" s="272" t="b">
        <f>OR('28 Populations and thresholds'!$J$122="CR",'28 Populations and thresholds'!$J$122="EN",'28 Populations and thresholds'!$J$122="VU")</f>
        <v>1</v>
      </c>
      <c r="M1895" s="273">
        <f>D1895/(('28 Populations and thresholds'!$H$121)+('28 Populations and thresholds'!$H$122))</f>
        <v>0.16231759656652361</v>
      </c>
      <c r="N1895" s="263" t="str">
        <f t="shared" si="118"/>
        <v xml:space="preserve"> </v>
      </c>
      <c r="O1895" s="275" t="s">
        <v>4568</v>
      </c>
      <c r="P1895" s="263" t="str">
        <f t="shared" si="119"/>
        <v xml:space="preserve"> </v>
      </c>
      <c r="Q1895" s="9"/>
      <c r="R1895" s="9"/>
      <c r="S1895" s="9"/>
      <c r="T1895" s="9"/>
      <c r="U1895" s="9"/>
    </row>
    <row r="1896" spans="1:21" s="4" customFormat="1" x14ac:dyDescent="0.2">
      <c r="A1896" s="275" t="s">
        <v>1479</v>
      </c>
      <c r="B1896" s="293" t="s">
        <v>4457</v>
      </c>
      <c r="C1896" s="269" t="s">
        <v>3552</v>
      </c>
      <c r="D1896" s="279">
        <v>5250</v>
      </c>
      <c r="E1896" s="281">
        <v>38200</v>
      </c>
      <c r="F1896" s="263" t="str">
        <f t="shared" si="116"/>
        <v xml:space="preserve"> </v>
      </c>
      <c r="G1896" s="275"/>
      <c r="H1896" s="275" t="s">
        <v>4446</v>
      </c>
      <c r="I1896" s="263" t="str">
        <f t="shared" si="117"/>
        <v xml:space="preserve"> </v>
      </c>
      <c r="J1896" s="272" t="str">
        <f>IF(D1896&gt;=('28 Populations and thresholds'!$I$77),"YES"," ")</f>
        <v>YES</v>
      </c>
      <c r="K1896" s="272" t="str">
        <f>IF(J1896="YES"," ",IF(D1896&gt;=('28 Populations and thresholds'!$I$77)*0.25,"YES"))</f>
        <v xml:space="preserve"> </v>
      </c>
      <c r="L1896" s="272" t="b">
        <f>OR('28 Populations and thresholds'!$J$77="CR",'28 Populations and thresholds'!$J$77="EN",'28 Populations and thresholds'!$J$77="VU")</f>
        <v>0</v>
      </c>
      <c r="M1896" s="273">
        <f>D1896/'28 Populations and thresholds'!$H$77</f>
        <v>5.2499999999999998E-2</v>
      </c>
      <c r="N1896" s="263" t="str">
        <f t="shared" si="118"/>
        <v xml:space="preserve"> </v>
      </c>
      <c r="O1896" s="275"/>
      <c r="P1896" s="263" t="str">
        <f t="shared" si="119"/>
        <v xml:space="preserve"> </v>
      </c>
      <c r="Q1896" s="9"/>
      <c r="R1896" s="9"/>
      <c r="S1896" s="9"/>
      <c r="T1896" s="9"/>
      <c r="U1896" s="9"/>
    </row>
    <row r="1897" spans="1:21" s="4" customFormat="1" x14ac:dyDescent="0.2">
      <c r="A1897" s="267" t="s">
        <v>1479</v>
      </c>
      <c r="B1897" s="293" t="s">
        <v>4457</v>
      </c>
      <c r="C1897" s="269" t="s">
        <v>3540</v>
      </c>
      <c r="D1897" s="270">
        <v>2600</v>
      </c>
      <c r="E1897" s="294" t="s">
        <v>1488</v>
      </c>
      <c r="F1897" s="263" t="str">
        <f t="shared" si="116"/>
        <v xml:space="preserve"> </v>
      </c>
      <c r="G1897" s="267" t="s">
        <v>15</v>
      </c>
      <c r="H1897" s="267" t="s">
        <v>1486</v>
      </c>
      <c r="I1897" s="263" t="str">
        <f t="shared" si="117"/>
        <v xml:space="preserve"> </v>
      </c>
      <c r="J1897" s="272" t="str">
        <f>IF(D1897&gt;=('28 Populations and thresholds'!$I$60),"YES"," ")</f>
        <v>YES</v>
      </c>
      <c r="K1897" s="272" t="str">
        <f>IF(J1897="YES"," ",IF(D1897&gt;=('28 Populations and thresholds'!$I$60)*0.25,"YES"))</f>
        <v xml:space="preserve"> </v>
      </c>
      <c r="L1897" s="272" t="b">
        <f>OR('28 Populations and thresholds'!$J$60="CR",'28 Populations and thresholds'!$J$60="EN",'28 Populations and thresholds'!$J$60="VU")</f>
        <v>1</v>
      </c>
      <c r="M1897" s="273">
        <f>D1897/'28 Populations and thresholds'!$H$60</f>
        <v>3.3333333333333333E-2</v>
      </c>
      <c r="N1897" s="263" t="str">
        <f t="shared" si="118"/>
        <v xml:space="preserve"> </v>
      </c>
      <c r="O1897" s="275"/>
      <c r="P1897" s="263" t="str">
        <f t="shared" si="119"/>
        <v xml:space="preserve"> </v>
      </c>
    </row>
    <row r="1898" spans="1:21" s="4" customFormat="1" x14ac:dyDescent="0.2">
      <c r="A1898" s="275" t="s">
        <v>1479</v>
      </c>
      <c r="B1898" s="293" t="s">
        <v>4457</v>
      </c>
      <c r="C1898" s="296" t="s">
        <v>3403</v>
      </c>
      <c r="D1898" s="279">
        <v>201</v>
      </c>
      <c r="E1898" s="274">
        <v>2004</v>
      </c>
      <c r="F1898" s="263" t="str">
        <f t="shared" si="116"/>
        <v xml:space="preserve"> </v>
      </c>
      <c r="G1898" s="275"/>
      <c r="H1898" s="275" t="s">
        <v>4446</v>
      </c>
      <c r="I1898" s="263" t="str">
        <f t="shared" si="117"/>
        <v xml:space="preserve"> </v>
      </c>
      <c r="J1898" s="272" t="str">
        <f>IF(D1898&gt;=(('28 Populations and thresholds'!$I$117)+('28 Populations and thresholds'!$I$118)),"YES"," ")</f>
        <v>YES</v>
      </c>
      <c r="K1898" s="272" t="str">
        <f>IF(J1898="YES"," ",IF(D1898&gt;=(('28 Populations and thresholds'!$I$117)+('28 Populations and thresholds'!$I$118))*0.25,"YES"))</f>
        <v xml:space="preserve"> </v>
      </c>
      <c r="L1898" s="272" t="b">
        <f>OR('28 Populations and thresholds'!$J$118="CR",'28 Populations and thresholds'!$J$118="EN",'28 Populations and thresholds'!$J$118="VU")</f>
        <v>1</v>
      </c>
      <c r="M1898" s="273">
        <f>D1898/(('28 Populations and thresholds'!$H$117)+('28 Populations and thresholds'!$H$118))</f>
        <v>3.0923076923076925E-2</v>
      </c>
      <c r="N1898" s="263" t="str">
        <f t="shared" si="118"/>
        <v xml:space="preserve"> </v>
      </c>
      <c r="O1898" s="275" t="s">
        <v>4568</v>
      </c>
      <c r="P1898" s="263" t="str">
        <f t="shared" si="119"/>
        <v xml:space="preserve"> </v>
      </c>
      <c r="Q1898" s="9"/>
      <c r="R1898" s="9"/>
      <c r="S1898" s="9"/>
      <c r="T1898" s="9"/>
      <c r="U1898" s="9"/>
    </row>
    <row r="1899" spans="1:21" s="4" customFormat="1" x14ac:dyDescent="0.2">
      <c r="A1899" s="12" t="s">
        <v>1489</v>
      </c>
      <c r="B1899" s="4" t="s">
        <v>3440</v>
      </c>
      <c r="C1899" s="4" t="s">
        <v>3425</v>
      </c>
      <c r="D1899" s="5">
        <v>129</v>
      </c>
      <c r="E1899" s="104">
        <v>2004</v>
      </c>
      <c r="F1899" s="263" t="str">
        <f t="shared" si="116"/>
        <v xml:space="preserve"> </v>
      </c>
      <c r="G1899" s="13" t="s">
        <v>139</v>
      </c>
      <c r="H1899" s="13" t="s">
        <v>3388</v>
      </c>
      <c r="I1899" s="263" t="str">
        <f t="shared" si="117"/>
        <v xml:space="preserve"> </v>
      </c>
      <c r="J1899" s="38" t="str">
        <f>IF(D1899&gt;=('28 Populations and thresholds'!$I$120),"YES"," ")</f>
        <v>YES</v>
      </c>
      <c r="K1899" s="38" t="str">
        <f>IF(J1899="YES"," ",IF(D1899&gt;=('28 Populations and thresholds'!$I$120)*0.25,"YES"))</f>
        <v xml:space="preserve"> </v>
      </c>
      <c r="L1899" s="38" t="b">
        <f>OR('28 Populations and thresholds'!$J$120="CR",'28 Populations and thresholds'!$J$120="EN",'28 Populations and thresholds'!$J$120="VU")</f>
        <v>0</v>
      </c>
      <c r="M1899" s="75">
        <f>D1899/'28 Populations and thresholds'!$H$120</f>
        <v>0.129</v>
      </c>
      <c r="N1899" s="263" t="str">
        <f t="shared" si="118"/>
        <v xml:space="preserve"> </v>
      </c>
      <c r="O1899" s="12"/>
      <c r="P1899" s="263" t="str">
        <f t="shared" si="119"/>
        <v xml:space="preserve"> </v>
      </c>
      <c r="Q1899" s="9"/>
      <c r="R1899" s="9"/>
      <c r="S1899" s="9"/>
      <c r="T1899" s="9"/>
      <c r="U1899" s="9"/>
    </row>
    <row r="1900" spans="1:21" s="4" customFormat="1" x14ac:dyDescent="0.2">
      <c r="A1900" s="275" t="s">
        <v>1489</v>
      </c>
      <c r="B1900" s="269" t="s">
        <v>3436</v>
      </c>
      <c r="C1900" s="269" t="s">
        <v>3425</v>
      </c>
      <c r="D1900" s="279">
        <v>87</v>
      </c>
      <c r="E1900" s="274">
        <v>2004</v>
      </c>
      <c r="F1900" s="263" t="str">
        <f t="shared" si="116"/>
        <v xml:space="preserve"> </v>
      </c>
      <c r="G1900" s="275" t="s">
        <v>139</v>
      </c>
      <c r="H1900" s="275" t="s">
        <v>3388</v>
      </c>
      <c r="I1900" s="263" t="str">
        <f t="shared" si="117"/>
        <v xml:space="preserve"> </v>
      </c>
      <c r="J1900" s="272" t="str">
        <f>IF(D1900&gt;=('28 Populations and thresholds'!$I$120),"YES"," ")</f>
        <v>YES</v>
      </c>
      <c r="K1900" s="272" t="str">
        <f>IF(J1900="YES"," ",IF(D1900&gt;=('28 Populations and thresholds'!$I$120)*0.25,"YES"))</f>
        <v xml:space="preserve"> </v>
      </c>
      <c r="L1900" s="272" t="b">
        <f>OR('28 Populations and thresholds'!$J$120="CR",'28 Populations and thresholds'!$J$120="EN",'28 Populations and thresholds'!$J$120="VU")</f>
        <v>0</v>
      </c>
      <c r="M1900" s="273">
        <f>D1900/'28 Populations and thresholds'!$H$120</f>
        <v>8.6999999999999994E-2</v>
      </c>
      <c r="N1900" s="263" t="str">
        <f t="shared" si="118"/>
        <v xml:space="preserve"> </v>
      </c>
      <c r="O1900" s="275"/>
      <c r="P1900" s="263" t="str">
        <f t="shared" si="119"/>
        <v xml:space="preserve"> </v>
      </c>
      <c r="Q1900" s="9"/>
      <c r="R1900" s="9"/>
      <c r="S1900" s="9"/>
      <c r="T1900" s="9"/>
      <c r="U1900" s="9"/>
    </row>
    <row r="1901" spans="1:21" s="4" customFormat="1" x14ac:dyDescent="0.2">
      <c r="A1901" s="275" t="s">
        <v>1489</v>
      </c>
      <c r="B1901" s="269" t="s">
        <v>3436</v>
      </c>
      <c r="C1901" s="269" t="s">
        <v>3607</v>
      </c>
      <c r="D1901" s="279">
        <v>4385</v>
      </c>
      <c r="E1901" s="274">
        <v>2004</v>
      </c>
      <c r="F1901" s="263" t="str">
        <f t="shared" si="116"/>
        <v xml:space="preserve"> </v>
      </c>
      <c r="G1901" s="275" t="s">
        <v>139</v>
      </c>
      <c r="H1901" s="275" t="s">
        <v>3388</v>
      </c>
      <c r="I1901" s="263" t="str">
        <f t="shared" si="117"/>
        <v xml:space="preserve"> </v>
      </c>
      <c r="J1901" s="272" t="str">
        <f>IF(D1901&gt;=('28 Populations and thresholds'!$I$92),"YES"," ")</f>
        <v>YES</v>
      </c>
      <c r="K1901" s="272" t="str">
        <f>IF(J1901="YES"," ",IF(D1901&gt;=('28 Populations and thresholds'!$I$92)*0.25,"YES"))</f>
        <v xml:space="preserve"> </v>
      </c>
      <c r="L1901" s="272" t="b">
        <f>OR('28 Populations and thresholds'!$J$92="CR",'28 Populations and thresholds'!$J$92="EN",'28 Populations and thresholds'!$J$92="VU")</f>
        <v>0</v>
      </c>
      <c r="M1901" s="273">
        <f>D1901/'28 Populations and thresholds'!$H$92</f>
        <v>1.4616666666666667E-2</v>
      </c>
      <c r="N1901" s="263" t="str">
        <f t="shared" si="118"/>
        <v xml:space="preserve"> </v>
      </c>
      <c r="O1901" s="269"/>
      <c r="P1901" s="263" t="str">
        <f t="shared" si="119"/>
        <v xml:space="preserve"> </v>
      </c>
      <c r="Q1901" s="9"/>
      <c r="R1901" s="9"/>
      <c r="S1901" s="9"/>
      <c r="T1901" s="9"/>
      <c r="U1901" s="9"/>
    </row>
    <row r="1902" spans="1:21" s="4" customFormat="1" x14ac:dyDescent="0.2">
      <c r="A1902" s="275" t="s">
        <v>1489</v>
      </c>
      <c r="B1902" s="269" t="s">
        <v>3555</v>
      </c>
      <c r="C1902" s="269" t="s">
        <v>3552</v>
      </c>
      <c r="D1902" s="279">
        <v>2974</v>
      </c>
      <c r="E1902" s="274">
        <v>2004</v>
      </c>
      <c r="F1902" s="263" t="str">
        <f t="shared" si="116"/>
        <v xml:space="preserve"> </v>
      </c>
      <c r="G1902" s="275" t="s">
        <v>139</v>
      </c>
      <c r="H1902" s="275" t="s">
        <v>3388</v>
      </c>
      <c r="I1902" s="263" t="str">
        <f t="shared" si="117"/>
        <v xml:space="preserve"> </v>
      </c>
      <c r="J1902" s="272" t="str">
        <f>IF(D1902&gt;=('28 Populations and thresholds'!$I$77),"YES"," ")</f>
        <v>YES</v>
      </c>
      <c r="K1902" s="272" t="str">
        <f>IF(J1902="YES"," ",IF(D1902&gt;=('28 Populations and thresholds'!$I$77)*0.25,"YES"))</f>
        <v xml:space="preserve"> </v>
      </c>
      <c r="L1902" s="272" t="b">
        <f>OR('28 Populations and thresholds'!$J$77="CR",'28 Populations and thresholds'!$J$77="EN",'28 Populations and thresholds'!$J$77="VU")</f>
        <v>0</v>
      </c>
      <c r="M1902" s="273">
        <f>D1902/'28 Populations and thresholds'!$H$77</f>
        <v>2.9739999999999999E-2</v>
      </c>
      <c r="N1902" s="263" t="str">
        <f t="shared" si="118"/>
        <v xml:space="preserve"> </v>
      </c>
      <c r="O1902" s="275"/>
      <c r="P1902" s="263" t="str">
        <f t="shared" si="119"/>
        <v xml:space="preserve"> </v>
      </c>
      <c r="Q1902" s="9"/>
      <c r="R1902" s="9"/>
      <c r="S1902" s="9"/>
      <c r="T1902" s="9"/>
      <c r="U1902" s="9"/>
    </row>
    <row r="1903" spans="1:21" s="4" customFormat="1" x14ac:dyDescent="0.2">
      <c r="A1903" s="275" t="s">
        <v>1489</v>
      </c>
      <c r="B1903" s="269" t="s">
        <v>3436</v>
      </c>
      <c r="C1903" s="280" t="s">
        <v>3604</v>
      </c>
      <c r="D1903" s="279">
        <v>3641</v>
      </c>
      <c r="E1903" s="274">
        <v>2005</v>
      </c>
      <c r="F1903" s="263" t="str">
        <f t="shared" si="116"/>
        <v xml:space="preserve"> </v>
      </c>
      <c r="G1903" s="275" t="s">
        <v>139</v>
      </c>
      <c r="H1903" s="275" t="s">
        <v>3388</v>
      </c>
      <c r="I1903" s="263" t="str">
        <f t="shared" si="117"/>
        <v xml:space="preserve"> </v>
      </c>
      <c r="J1903" s="272" t="str">
        <f>IF(D1903&gt;=('28 Populations and thresholds'!$I$90),"YES"," ")</f>
        <v>YES</v>
      </c>
      <c r="K1903" s="272" t="str">
        <f>IF(J1903="YES"," ",IF(D1903&gt;=('28 Populations and thresholds'!$I$90)*0.25,"YES"))</f>
        <v xml:space="preserve"> </v>
      </c>
      <c r="L1903" s="272" t="b">
        <f>OR('28 Populations and thresholds'!$J$90="CR",'28 Populations and thresholds'!$J$90="EN",'28 Populations and thresholds'!$J$90="VU")</f>
        <v>0</v>
      </c>
      <c r="M1903" s="273">
        <f>D1903/'28 Populations and thresholds'!$H$90</f>
        <v>3.6409999999999998E-2</v>
      </c>
      <c r="N1903" s="263" t="str">
        <f t="shared" si="118"/>
        <v xml:space="preserve"> </v>
      </c>
      <c r="O1903" s="275" t="s">
        <v>4548</v>
      </c>
      <c r="P1903" s="263" t="str">
        <f t="shared" si="119"/>
        <v xml:space="preserve"> </v>
      </c>
    </row>
    <row r="1904" spans="1:21" s="4" customFormat="1" x14ac:dyDescent="0.2">
      <c r="A1904" s="12" t="s">
        <v>1489</v>
      </c>
      <c r="B1904" s="4" t="s">
        <v>3935</v>
      </c>
      <c r="C1904" s="4" t="s">
        <v>1688</v>
      </c>
      <c r="D1904" s="5">
        <v>133</v>
      </c>
      <c r="E1904" s="104" t="s">
        <v>3938</v>
      </c>
      <c r="F1904" s="263" t="str">
        <f t="shared" si="116"/>
        <v xml:space="preserve"> </v>
      </c>
      <c r="G1904" s="13"/>
      <c r="H1904" s="13" t="s">
        <v>3932</v>
      </c>
      <c r="I1904" s="263" t="str">
        <f t="shared" si="117"/>
        <v xml:space="preserve"> </v>
      </c>
      <c r="J1904" s="38" t="str">
        <f>IF(D1904&gt;=('28 Populations and thresholds'!$I$47),"YES"," ")</f>
        <v>YES</v>
      </c>
      <c r="K1904" s="38" t="str">
        <f>IF(J1904="YES"," ",IF(D1904&gt;=('28 Populations and thresholds'!$I$47)*0.25,"YES"))</f>
        <v xml:space="preserve"> </v>
      </c>
      <c r="L1904" s="38" t="b">
        <f>OR('28 Populations and thresholds'!$J$47="CR",'28 Populations and thresholds'!$J$47="EN",'28 Populations and thresholds'!$J$47="VU")</f>
        <v>0</v>
      </c>
      <c r="M1904" s="75">
        <f>D1904/'28 Populations and thresholds'!$H$47</f>
        <v>1.3299999999999999E-2</v>
      </c>
      <c r="N1904" s="263" t="str">
        <f t="shared" si="118"/>
        <v xml:space="preserve"> </v>
      </c>
      <c r="O1904" s="12"/>
      <c r="P1904" s="263" t="str">
        <f t="shared" si="119"/>
        <v xml:space="preserve"> </v>
      </c>
      <c r="Q1904" s="9"/>
      <c r="R1904" s="9"/>
      <c r="S1904" s="9"/>
      <c r="T1904" s="9"/>
      <c r="U1904" s="9"/>
    </row>
    <row r="1905" spans="1:21" s="4" customFormat="1" x14ac:dyDescent="0.2">
      <c r="A1905" s="12" t="s">
        <v>1489</v>
      </c>
      <c r="B1905" s="4" t="s">
        <v>3935</v>
      </c>
      <c r="C1905" s="4" t="s">
        <v>3756</v>
      </c>
      <c r="D1905" s="5">
        <v>3405</v>
      </c>
      <c r="E1905" s="104" t="s">
        <v>3938</v>
      </c>
      <c r="F1905" s="263" t="str">
        <f t="shared" si="116"/>
        <v xml:space="preserve"> </v>
      </c>
      <c r="G1905" s="13"/>
      <c r="H1905" s="13" t="s">
        <v>3932</v>
      </c>
      <c r="I1905" s="263" t="str">
        <f t="shared" si="117"/>
        <v xml:space="preserve"> </v>
      </c>
      <c r="J1905" s="38" t="str">
        <f>IF(D1905&gt;=('28 Populations and thresholds'!$I$175),"YES"," ")</f>
        <v>YES</v>
      </c>
      <c r="K1905" s="38" t="str">
        <f>IF(J1905="YES"," ",IF(D1905&gt;=('28 Populations and thresholds'!$I$175)*0.25,"YES"))</f>
        <v xml:space="preserve"> </v>
      </c>
      <c r="L1905" s="38" t="b">
        <f>OR('28 Populations and thresholds'!$J$175="CR",'28 Populations and thresholds'!$J$175="EN",'28 Populations and thresholds'!$J$175="VU")</f>
        <v>0</v>
      </c>
      <c r="M1905" s="75">
        <f>D1905/'28 Populations and thresholds'!$H$175</f>
        <v>2.4496402877697842E-2</v>
      </c>
      <c r="N1905" s="263" t="str">
        <f t="shared" si="118"/>
        <v xml:space="preserve"> </v>
      </c>
      <c r="O1905" s="9"/>
      <c r="P1905" s="263" t="str">
        <f t="shared" si="119"/>
        <v xml:space="preserve"> </v>
      </c>
      <c r="Q1905" s="9"/>
      <c r="R1905" s="9"/>
      <c r="S1905" s="9"/>
      <c r="T1905" s="9"/>
      <c r="U1905" s="9"/>
    </row>
    <row r="1906" spans="1:21" s="4" customFormat="1" x14ac:dyDescent="0.2">
      <c r="A1906" s="12" t="s">
        <v>1489</v>
      </c>
      <c r="B1906" s="4" t="s">
        <v>3935</v>
      </c>
      <c r="C1906" s="4" t="s">
        <v>3776</v>
      </c>
      <c r="D1906" s="5">
        <v>4000</v>
      </c>
      <c r="E1906" s="104" t="s">
        <v>3939</v>
      </c>
      <c r="F1906" s="263" t="str">
        <f t="shared" si="116"/>
        <v xml:space="preserve"> </v>
      </c>
      <c r="G1906" s="13"/>
      <c r="H1906" s="13" t="s">
        <v>3932</v>
      </c>
      <c r="I1906" s="263" t="str">
        <f t="shared" si="117"/>
        <v xml:space="preserve"> </v>
      </c>
      <c r="J1906" s="38" t="str">
        <f>IF(D1906&gt;=('28 Populations and thresholds'!$I$210),"YES"," ")</f>
        <v>YES</v>
      </c>
      <c r="K1906" s="38" t="str">
        <f>IF(J1906="YES"," ",IF(D1906&gt;=('28 Populations and thresholds'!$I$210)*0.25,"YES"))</f>
        <v xml:space="preserve"> </v>
      </c>
      <c r="L1906" s="38" t="b">
        <f>OR('28 Populations and thresholds'!$J$210="CR",'28 Populations and thresholds'!$J$210="EN",'28 Populations and thresholds'!$J$210="VU")</f>
        <v>0</v>
      </c>
      <c r="M1906" s="75">
        <f>D1906/'28 Populations and thresholds'!$H$210</f>
        <v>0.16</v>
      </c>
      <c r="N1906" s="263" t="str">
        <f t="shared" si="118"/>
        <v xml:space="preserve"> </v>
      </c>
      <c r="O1906" s="9"/>
      <c r="P1906" s="263" t="str">
        <f t="shared" si="119"/>
        <v xml:space="preserve"> </v>
      </c>
      <c r="Q1906" s="9"/>
      <c r="R1906" s="9"/>
      <c r="S1906" s="9"/>
      <c r="T1906" s="9"/>
      <c r="U1906" s="9"/>
    </row>
    <row r="1907" spans="1:21" s="4" customFormat="1" x14ac:dyDescent="0.2">
      <c r="A1907" s="12" t="s">
        <v>1489</v>
      </c>
      <c r="B1907" s="4" t="s">
        <v>3935</v>
      </c>
      <c r="C1907" s="4" t="s">
        <v>3761</v>
      </c>
      <c r="D1907" s="5">
        <v>1776</v>
      </c>
      <c r="E1907" s="104" t="s">
        <v>3938</v>
      </c>
      <c r="F1907" s="263" t="str">
        <f t="shared" si="116"/>
        <v xml:space="preserve"> </v>
      </c>
      <c r="G1907" s="13"/>
      <c r="H1907" s="13" t="s">
        <v>3932</v>
      </c>
      <c r="I1907" s="263" t="str">
        <f t="shared" si="117"/>
        <v xml:space="preserve"> </v>
      </c>
      <c r="J1907" s="38" t="str">
        <f>IF(D1907&gt;=('28 Populations and thresholds'!$I$187),"YES"," ")</f>
        <v>YES</v>
      </c>
      <c r="K1907" s="38" t="str">
        <f>IF(J1907="YES"," ",IF(D1907&gt;=('28 Populations and thresholds'!$I$187)*0.25,"YES"))</f>
        <v xml:space="preserve"> </v>
      </c>
      <c r="L1907" s="38" t="b">
        <f>OR('28 Populations and thresholds'!$J$187="CR",'28 Populations and thresholds'!$J$187="EN",'28 Populations and thresholds'!$J$187="VU")</f>
        <v>0</v>
      </c>
      <c r="M1907" s="75">
        <f>D1907/'28 Populations and thresholds'!$H$187</f>
        <v>1.7760000000000001E-2</v>
      </c>
      <c r="N1907" s="263" t="str">
        <f t="shared" si="118"/>
        <v xml:space="preserve"> </v>
      </c>
      <c r="O1907" s="9"/>
      <c r="P1907" s="263" t="str">
        <f t="shared" si="119"/>
        <v xml:space="preserve"> </v>
      </c>
      <c r="Q1907" s="9"/>
      <c r="R1907" s="9"/>
      <c r="S1907" s="9"/>
      <c r="T1907" s="9"/>
      <c r="U1907" s="9"/>
    </row>
    <row r="1908" spans="1:21" s="4" customFormat="1" x14ac:dyDescent="0.2">
      <c r="A1908" s="12" t="s">
        <v>1489</v>
      </c>
      <c r="B1908" s="4" t="s">
        <v>3935</v>
      </c>
      <c r="C1908" s="4" t="s">
        <v>3471</v>
      </c>
      <c r="D1908" s="5">
        <v>4617</v>
      </c>
      <c r="E1908" s="104" t="s">
        <v>3938</v>
      </c>
      <c r="F1908" s="263" t="str">
        <f t="shared" si="116"/>
        <v xml:space="preserve"> </v>
      </c>
      <c r="G1908" s="13"/>
      <c r="H1908" s="13" t="s">
        <v>3932</v>
      </c>
      <c r="I1908" s="263" t="str">
        <f t="shared" si="117"/>
        <v xml:space="preserve"> </v>
      </c>
      <c r="J1908" s="38" t="str">
        <f>IF(D1908&gt;=(('28 Populations and thresholds'!$I$183)+('28 Populations and thresholds'!$I$184)+('28 Populations and thresholds'!$I$185)),"YES"," ")</f>
        <v>YES</v>
      </c>
      <c r="K1908" s="38" t="str">
        <f>IF(J1908="YES"," ",IF(D1908&gt;=(('28 Populations and thresholds'!$I$183)+('28 Populations and thresholds'!$I$184)+('28 Populations and thresholds'!$I$185))*0.25,"YES"))</f>
        <v xml:space="preserve"> </v>
      </c>
      <c r="L1908" s="38" t="b">
        <f>OR('28 Populations and thresholds'!$J$183="CR",'28 Populations and thresholds'!$J$183="EN",'28 Populations and thresholds'!$J$183="VU")</f>
        <v>0</v>
      </c>
      <c r="M1908" s="75">
        <f>D1908/(('28 Populations and thresholds'!$H$183)+('28 Populations and thresholds'!$H$184)+('28 Populations and thresholds'!$H$185))</f>
        <v>1.5389999999999999E-2</v>
      </c>
      <c r="N1908" s="263" t="str">
        <f t="shared" si="118"/>
        <v xml:space="preserve"> </v>
      </c>
      <c r="O1908" s="12" t="s">
        <v>4568</v>
      </c>
      <c r="P1908" s="263" t="str">
        <f t="shared" si="119"/>
        <v xml:space="preserve"> </v>
      </c>
      <c r="Q1908" s="9"/>
      <c r="R1908" s="9"/>
      <c r="S1908" s="9"/>
      <c r="T1908" s="9"/>
      <c r="U1908" s="9"/>
    </row>
    <row r="1909" spans="1:21" s="4" customFormat="1" x14ac:dyDescent="0.2">
      <c r="A1909" s="12" t="s">
        <v>1489</v>
      </c>
      <c r="B1909" s="4" t="s">
        <v>3935</v>
      </c>
      <c r="C1909" s="4" t="s">
        <v>3480</v>
      </c>
      <c r="D1909" s="5">
        <v>6762</v>
      </c>
      <c r="E1909" s="104" t="s">
        <v>3938</v>
      </c>
      <c r="F1909" s="263" t="str">
        <f t="shared" si="116"/>
        <v xml:space="preserve"> </v>
      </c>
      <c r="G1909" s="13"/>
      <c r="H1909" s="13" t="s">
        <v>3932</v>
      </c>
      <c r="I1909" s="263" t="str">
        <f t="shared" si="117"/>
        <v xml:space="preserve"> </v>
      </c>
      <c r="J1909" s="38" t="str">
        <f>IF(D1909&gt;=('28 Populations and thresholds'!$I$203),"YES"," ")</f>
        <v>YES</v>
      </c>
      <c r="K1909" s="38" t="str">
        <f>IF(J1909="YES"," ",IF(D1909&gt;=('28 Populations and thresholds'!$I$203)*0.25,"YES"))</f>
        <v xml:space="preserve"> </v>
      </c>
      <c r="L1909" s="38" t="b">
        <f>OR('28 Populations and thresholds'!$J$203="CR",'28 Populations and thresholds'!$J$203="EN",'28 Populations and thresholds'!$J$203="VU")</f>
        <v>0</v>
      </c>
      <c r="M1909" s="75">
        <f>D1909/'28 Populations and thresholds'!$H$203</f>
        <v>5.0088888888888891E-2</v>
      </c>
      <c r="N1909" s="263" t="str">
        <f t="shared" si="118"/>
        <v xml:space="preserve"> </v>
      </c>
      <c r="O1909" s="12"/>
      <c r="P1909" s="263" t="str">
        <f t="shared" si="119"/>
        <v xml:space="preserve"> </v>
      </c>
      <c r="Q1909" s="9"/>
      <c r="R1909" s="9"/>
      <c r="S1909" s="9"/>
      <c r="T1909" s="9"/>
      <c r="U1909" s="9"/>
    </row>
    <row r="1910" spans="1:21" s="4" customFormat="1" x14ac:dyDescent="0.2">
      <c r="A1910" s="12" t="s">
        <v>1489</v>
      </c>
      <c r="B1910" s="4" t="s">
        <v>3935</v>
      </c>
      <c r="C1910" s="4" t="s">
        <v>3467</v>
      </c>
      <c r="D1910" s="5">
        <v>2141</v>
      </c>
      <c r="E1910" s="104" t="s">
        <v>3938</v>
      </c>
      <c r="F1910" s="263" t="str">
        <f t="shared" si="116"/>
        <v xml:space="preserve"> </v>
      </c>
      <c r="G1910" s="13"/>
      <c r="H1910" s="13" t="s">
        <v>3932</v>
      </c>
      <c r="I1910" s="263" t="str">
        <f t="shared" si="117"/>
        <v xml:space="preserve"> </v>
      </c>
      <c r="J1910" s="38" t="str">
        <f>IF(D1910&gt;=('28 Populations and thresholds'!$I$180),"YES"," ")</f>
        <v>YES</v>
      </c>
      <c r="K1910" s="38" t="str">
        <f>IF(J1910="YES"," ",IF(D1910&gt;=('28 Populations and thresholds'!$I$180)*0.25,"YES"))</f>
        <v xml:space="preserve"> </v>
      </c>
      <c r="L1910" s="38" t="b">
        <f>OR('28 Populations and thresholds'!$J$180="CR",'28 Populations and thresholds'!$J$180="EN",'28 Populations and thresholds'!$J$180="VU")</f>
        <v>0</v>
      </c>
      <c r="M1910" s="75">
        <f>D1910/'28 Populations and thresholds'!$H$180</f>
        <v>2.1409999999999998E-2</v>
      </c>
      <c r="N1910" s="263" t="str">
        <f t="shared" si="118"/>
        <v xml:space="preserve"> </v>
      </c>
      <c r="O1910" s="9"/>
      <c r="P1910" s="263" t="str">
        <f t="shared" si="119"/>
        <v xml:space="preserve"> </v>
      </c>
      <c r="Q1910" s="9"/>
      <c r="R1910" s="9"/>
      <c r="S1910" s="9"/>
      <c r="T1910" s="9"/>
      <c r="U1910" s="9"/>
    </row>
    <row r="1911" spans="1:21" s="4" customFormat="1" x14ac:dyDescent="0.2">
      <c r="A1911" s="12" t="s">
        <v>1489</v>
      </c>
      <c r="B1911" s="4" t="s">
        <v>3935</v>
      </c>
      <c r="C1911" s="4" t="s">
        <v>3717</v>
      </c>
      <c r="D1911" s="5">
        <v>285</v>
      </c>
      <c r="E1911" s="104" t="s">
        <v>3938</v>
      </c>
      <c r="F1911" s="263" t="str">
        <f t="shared" si="116"/>
        <v xml:space="preserve"> </v>
      </c>
      <c r="G1911" s="13"/>
      <c r="H1911" s="13" t="s">
        <v>3932</v>
      </c>
      <c r="I1911" s="263" t="str">
        <f t="shared" si="117"/>
        <v xml:space="preserve"> </v>
      </c>
      <c r="J1911" s="38" t="str">
        <f>IF(D1911&gt;=('28 Populations and thresholds'!$I$16),"YES"," ")</f>
        <v>YES</v>
      </c>
      <c r="K1911" s="38" t="str">
        <f>IF(J1911="YES"," ",IF(D1911&gt;=('28 Populations and thresholds'!$I$16)*0.25,"YES"))</f>
        <v xml:space="preserve"> </v>
      </c>
      <c r="L1911" s="38" t="b">
        <f>OR('28 Populations and thresholds'!$J$16="CR",'28 Populations and thresholds'!$J$16="EN",'28 Populations and thresholds'!$J$16="VU")</f>
        <v>0</v>
      </c>
      <c r="M1911" s="75">
        <f>D1911/'28 Populations and thresholds'!$H$16</f>
        <v>2.8500000000000001E-3</v>
      </c>
      <c r="N1911" s="263" t="str">
        <f t="shared" si="118"/>
        <v xml:space="preserve"> </v>
      </c>
      <c r="O1911" s="12"/>
      <c r="P1911" s="263" t="str">
        <f t="shared" si="119"/>
        <v xml:space="preserve"> </v>
      </c>
      <c r="Q1911" s="9"/>
      <c r="R1911" s="9"/>
      <c r="S1911" s="9"/>
      <c r="T1911" s="9"/>
      <c r="U1911" s="9"/>
    </row>
    <row r="1912" spans="1:21" s="4" customFormat="1" x14ac:dyDescent="0.2">
      <c r="A1912" s="12" t="s">
        <v>1489</v>
      </c>
      <c r="B1912" s="4" t="s">
        <v>3935</v>
      </c>
      <c r="C1912" s="4" t="s">
        <v>3461</v>
      </c>
      <c r="D1912" s="5">
        <v>1320</v>
      </c>
      <c r="E1912" s="104" t="s">
        <v>3937</v>
      </c>
      <c r="F1912" s="263" t="str">
        <f t="shared" si="116"/>
        <v xml:space="preserve"> </v>
      </c>
      <c r="G1912" s="13"/>
      <c r="H1912" s="13" t="s">
        <v>3932</v>
      </c>
      <c r="I1912" s="263" t="str">
        <f t="shared" si="117"/>
        <v xml:space="preserve"> </v>
      </c>
      <c r="J1912" s="38" t="str">
        <f>IF(D1912&gt;=('28 Populations and thresholds'!$I$164),"YES"," ")</f>
        <v>YES</v>
      </c>
      <c r="K1912" s="38" t="str">
        <f>IF(J1912="YES"," ",IF(D1912&gt;=('28 Populations and thresholds'!$I$164)*0.25,"YES"))</f>
        <v xml:space="preserve"> </v>
      </c>
      <c r="L1912" s="38" t="b">
        <f>OR('28 Populations and thresholds'!$J$164="CR",'28 Populations and thresholds'!$J$164="EN",'28 Populations and thresholds'!$J$164="VU")</f>
        <v>0</v>
      </c>
      <c r="M1912" s="75">
        <f>D1912/'28 Populations and thresholds'!$H$164</f>
        <v>1.6708860759493672E-2</v>
      </c>
      <c r="N1912" s="263" t="str">
        <f t="shared" si="118"/>
        <v xml:space="preserve"> </v>
      </c>
      <c r="O1912" s="9"/>
      <c r="P1912" s="263" t="str">
        <f t="shared" si="119"/>
        <v xml:space="preserve"> </v>
      </c>
      <c r="Q1912" s="9"/>
      <c r="R1912" s="9"/>
      <c r="S1912" s="9"/>
      <c r="T1912" s="9"/>
      <c r="U1912" s="9"/>
    </row>
    <row r="1913" spans="1:21" s="4" customFormat="1" x14ac:dyDescent="0.2">
      <c r="A1913" s="12" t="s">
        <v>1489</v>
      </c>
      <c r="B1913" s="4" t="s">
        <v>3935</v>
      </c>
      <c r="C1913" s="155" t="s">
        <v>1754</v>
      </c>
      <c r="D1913" s="5">
        <v>125</v>
      </c>
      <c r="E1913" s="1" t="s">
        <v>3938</v>
      </c>
      <c r="F1913" s="263" t="str">
        <f t="shared" si="116"/>
        <v xml:space="preserve"> </v>
      </c>
      <c r="G1913" s="13"/>
      <c r="H1913" s="13" t="s">
        <v>3932</v>
      </c>
      <c r="I1913" s="263" t="str">
        <f t="shared" si="117"/>
        <v xml:space="preserve"> </v>
      </c>
      <c r="J1913" s="38" t="str">
        <f>IF(D1913&gt;=('28 Populations and thresholds'!$I$224),"YES"," ")</f>
        <v>YES</v>
      </c>
      <c r="K1913" s="38" t="str">
        <f>IF(J1913="YES"," ",IF(D1913&gt;=('28 Populations and thresholds'!$I$224)*0.25,"YES"))</f>
        <v xml:space="preserve"> </v>
      </c>
      <c r="L1913" s="38" t="b">
        <f>OR('28 Populations and thresholds'!$J$224="CR",'28 Populations and thresholds'!$J$224="EN",'28 Populations and thresholds'!$J$224="VU")</f>
        <v>0</v>
      </c>
      <c r="M1913" s="75">
        <f>D1913/'28 Populations and thresholds'!$H$224</f>
        <v>1.25E-3</v>
      </c>
      <c r="N1913" s="263" t="str">
        <f t="shared" si="118"/>
        <v xml:space="preserve"> </v>
      </c>
      <c r="O1913" s="12" t="s">
        <v>4568</v>
      </c>
      <c r="P1913" s="263" t="str">
        <f t="shared" si="119"/>
        <v xml:space="preserve"> </v>
      </c>
      <c r="Q1913" s="9"/>
      <c r="R1913" s="9"/>
      <c r="S1913" s="9"/>
      <c r="T1913" s="9"/>
      <c r="U1913" s="9"/>
    </row>
    <row r="1914" spans="1:21" s="4" customFormat="1" x14ac:dyDescent="0.2">
      <c r="A1914" s="12" t="s">
        <v>1489</v>
      </c>
      <c r="B1914" s="4" t="s">
        <v>3935</v>
      </c>
      <c r="C1914" s="4" t="s">
        <v>1636</v>
      </c>
      <c r="D1914" s="5">
        <v>370</v>
      </c>
      <c r="E1914" s="104" t="s">
        <v>3936</v>
      </c>
      <c r="F1914" s="263" t="str">
        <f t="shared" si="116"/>
        <v xml:space="preserve"> </v>
      </c>
      <c r="G1914" s="13"/>
      <c r="H1914" s="13" t="s">
        <v>3932</v>
      </c>
      <c r="I1914" s="263" t="str">
        <f t="shared" si="117"/>
        <v xml:space="preserve"> </v>
      </c>
      <c r="J1914" s="38" t="str">
        <f>IF(D1914&gt;=('28 Populations and thresholds'!$I$18),"YES"," ")</f>
        <v>YES</v>
      </c>
      <c r="K1914" s="38" t="str">
        <f>IF(J1914="YES"," ",IF(D1914&gt;=('28 Populations and thresholds'!$I$18)*0.25,"YES"))</f>
        <v xml:space="preserve"> </v>
      </c>
      <c r="L1914" s="38" t="b">
        <f>OR('28 Populations and thresholds'!$J$18="CR",'28 Populations and thresholds'!$J$18="EN",'28 Populations and thresholds'!$J$18="VU")</f>
        <v>0</v>
      </c>
      <c r="M1914" s="75">
        <f>D1914/'28 Populations and thresholds'!$H$18</f>
        <v>3.7000000000000002E-3</v>
      </c>
      <c r="N1914" s="263" t="str">
        <f t="shared" si="118"/>
        <v xml:space="preserve"> </v>
      </c>
      <c r="O1914" s="12"/>
      <c r="P1914" s="263" t="str">
        <f t="shared" si="119"/>
        <v xml:space="preserve"> </v>
      </c>
      <c r="Q1914" s="9"/>
      <c r="R1914" s="9"/>
      <c r="S1914" s="9"/>
      <c r="T1914" s="9"/>
      <c r="U1914" s="9"/>
    </row>
    <row r="1915" spans="1:21" s="4" customFormat="1" x14ac:dyDescent="0.2">
      <c r="A1915" s="12" t="s">
        <v>1489</v>
      </c>
      <c r="B1915" s="4" t="s">
        <v>3935</v>
      </c>
      <c r="C1915" s="4" t="s">
        <v>3452</v>
      </c>
      <c r="D1915" s="5">
        <v>8131</v>
      </c>
      <c r="E1915" s="104" t="s">
        <v>3938</v>
      </c>
      <c r="F1915" s="263" t="str">
        <f t="shared" si="116"/>
        <v xml:space="preserve"> </v>
      </c>
      <c r="G1915" s="13"/>
      <c r="H1915" s="13" t="s">
        <v>3932</v>
      </c>
      <c r="I1915" s="263" t="str">
        <f t="shared" si="117"/>
        <v xml:space="preserve"> </v>
      </c>
      <c r="J1915" s="38" t="str">
        <f>IF(D1915&gt;=('28 Populations and thresholds'!$I$158),"YES"," ")</f>
        <v>YES</v>
      </c>
      <c r="K1915" s="38" t="str">
        <f>IF(J1915="YES"," ",IF(D1915&gt;=('28 Populations and thresholds'!$I$158)*0.25,"YES"))</f>
        <v xml:space="preserve"> </v>
      </c>
      <c r="L1915" s="38" t="b">
        <f>OR('28 Populations and thresholds'!$J$158="CR",'28 Populations and thresholds'!$J$158="EN",'28 Populations and thresholds'!$J$158="VU")</f>
        <v>0</v>
      </c>
      <c r="M1915" s="75">
        <f>D1915/'28 Populations and thresholds'!$H$158</f>
        <v>8.1309999999999993E-2</v>
      </c>
      <c r="N1915" s="263" t="str">
        <f t="shared" si="118"/>
        <v xml:space="preserve"> </v>
      </c>
      <c r="O1915" s="9"/>
      <c r="P1915" s="263" t="str">
        <f t="shared" si="119"/>
        <v xml:space="preserve"> </v>
      </c>
      <c r="Q1915" s="9"/>
      <c r="R1915" s="9"/>
      <c r="S1915" s="9"/>
      <c r="T1915" s="9"/>
      <c r="U1915" s="9"/>
    </row>
    <row r="1916" spans="1:21" s="4" customFormat="1" x14ac:dyDescent="0.2">
      <c r="A1916" s="12" t="s">
        <v>1489</v>
      </c>
      <c r="B1916" s="4" t="s">
        <v>3935</v>
      </c>
      <c r="C1916" s="4" t="s">
        <v>3456</v>
      </c>
      <c r="D1916" s="5">
        <v>18032</v>
      </c>
      <c r="E1916" s="104" t="s">
        <v>3938</v>
      </c>
      <c r="F1916" s="263" t="str">
        <f t="shared" si="116"/>
        <v xml:space="preserve"> </v>
      </c>
      <c r="G1916" s="13"/>
      <c r="H1916" s="13" t="s">
        <v>3932</v>
      </c>
      <c r="I1916" s="263" t="str">
        <f t="shared" si="117"/>
        <v xml:space="preserve"> </v>
      </c>
      <c r="J1916" s="38" t="str">
        <f>IF(D1916&gt;=('28 Populations and thresholds'!$I$161),"YES"," ")</f>
        <v>YES</v>
      </c>
      <c r="K1916" s="38" t="str">
        <f>IF(J1916="YES"," ",IF(D1916&gt;=('28 Populations and thresholds'!$I$161)*0.25,"YES"))</f>
        <v xml:space="preserve"> </v>
      </c>
      <c r="L1916" s="38" t="b">
        <f>OR('28 Populations and thresholds'!$J$161="CR",'28 Populations and thresholds'!$J$161="EN",'28 Populations and thresholds'!$J$161="VU")</f>
        <v>0</v>
      </c>
      <c r="M1916" s="75">
        <f>D1916/'28 Populations and thresholds'!$H$161</f>
        <v>0.12021333333333334</v>
      </c>
      <c r="N1916" s="263" t="str">
        <f t="shared" si="118"/>
        <v xml:space="preserve"> </v>
      </c>
      <c r="O1916" s="12" t="s">
        <v>4562</v>
      </c>
      <c r="P1916" s="263" t="str">
        <f t="shared" si="119"/>
        <v xml:space="preserve"> </v>
      </c>
      <c r="Q1916" s="9"/>
      <c r="R1916" s="9"/>
      <c r="S1916" s="9"/>
      <c r="T1916" s="9"/>
      <c r="U1916" s="9"/>
    </row>
    <row r="1917" spans="1:21" s="4" customFormat="1" x14ac:dyDescent="0.2">
      <c r="A1917" s="12" t="s">
        <v>1489</v>
      </c>
      <c r="B1917" s="4" t="s">
        <v>3935</v>
      </c>
      <c r="C1917" s="4" t="s">
        <v>3519</v>
      </c>
      <c r="D1917" s="5">
        <v>2400</v>
      </c>
      <c r="E1917" s="104" t="s">
        <v>3936</v>
      </c>
      <c r="F1917" s="263" t="str">
        <f t="shared" si="116"/>
        <v xml:space="preserve"> </v>
      </c>
      <c r="G1917" s="13"/>
      <c r="H1917" s="13" t="s">
        <v>3932</v>
      </c>
      <c r="I1917" s="263" t="str">
        <f t="shared" si="117"/>
        <v xml:space="preserve"> </v>
      </c>
      <c r="J1917" s="38" t="str">
        <f>IF(D1917&gt;=('28 Populations and thresholds'!$I$56),"YES"," ")</f>
        <v>YES</v>
      </c>
      <c r="K1917" s="38" t="str">
        <f>IF(J1917="YES"," ",IF(D1917&gt;=('28 Populations and thresholds'!$I$56)*0.25,"YES"))</f>
        <v xml:space="preserve"> </v>
      </c>
      <c r="L1917" s="38" t="b">
        <f>OR('28 Populations and thresholds'!$J$56="CR",'28 Populations and thresholds'!$J$56="EN",'28 Populations and thresholds'!$J$56="VU")</f>
        <v>0</v>
      </c>
      <c r="M1917" s="75">
        <f>D1917/'28 Populations and thresholds'!$H$56</f>
        <v>2.3999999999999998E-3</v>
      </c>
      <c r="N1917" s="263" t="str">
        <f t="shared" si="118"/>
        <v xml:space="preserve"> </v>
      </c>
      <c r="O1917" s="12"/>
      <c r="P1917" s="263" t="str">
        <f t="shared" si="119"/>
        <v xml:space="preserve"> </v>
      </c>
      <c r="Q1917" s="9"/>
      <c r="R1917" s="9"/>
      <c r="S1917" s="9"/>
      <c r="T1917" s="9"/>
      <c r="U1917" s="9"/>
    </row>
    <row r="1918" spans="1:21" s="4" customFormat="1" x14ac:dyDescent="0.2">
      <c r="A1918" s="12" t="s">
        <v>1489</v>
      </c>
      <c r="B1918" s="4" t="s">
        <v>3935</v>
      </c>
      <c r="C1918" s="4" t="s">
        <v>3800</v>
      </c>
      <c r="D1918" s="5">
        <v>606</v>
      </c>
      <c r="E1918" s="104" t="s">
        <v>3938</v>
      </c>
      <c r="F1918" s="263" t="str">
        <f t="shared" si="116"/>
        <v xml:space="preserve"> </v>
      </c>
      <c r="G1918" s="13"/>
      <c r="H1918" s="13" t="s">
        <v>3932</v>
      </c>
      <c r="I1918" s="263" t="str">
        <f t="shared" si="117"/>
        <v xml:space="preserve"> </v>
      </c>
      <c r="J1918" s="38" t="str">
        <f>IF(D1918&gt;=('28 Populations and thresholds'!$I$156),"YES"," ")</f>
        <v>YES</v>
      </c>
      <c r="K1918" s="38" t="str">
        <f>IF(J1918="YES"," ",IF(D1918&gt;=('28 Populations and thresholds'!$I$156)*0.25,"YES"))</f>
        <v xml:space="preserve"> </v>
      </c>
      <c r="L1918" s="38" t="b">
        <f>OR('28 Populations and thresholds'!$J$156="CR",'28 Populations and thresholds'!$J$156="EN",'28 Populations and thresholds'!$J$156="VU")</f>
        <v>0</v>
      </c>
      <c r="M1918" s="75">
        <f>D1918/'28 Populations and thresholds'!$H$156</f>
        <v>2.4240000000000001E-2</v>
      </c>
      <c r="N1918" s="263" t="str">
        <f t="shared" si="118"/>
        <v xml:space="preserve"> </v>
      </c>
      <c r="O1918" s="12" t="s">
        <v>4568</v>
      </c>
      <c r="P1918" s="263" t="str">
        <f t="shared" si="119"/>
        <v xml:space="preserve"> </v>
      </c>
      <c r="Q1918" s="9"/>
      <c r="R1918" s="9"/>
      <c r="S1918" s="9"/>
      <c r="T1918" s="9"/>
      <c r="U1918" s="9"/>
    </row>
    <row r="1919" spans="1:21" s="4" customFormat="1" x14ac:dyDescent="0.2">
      <c r="A1919" s="12" t="s">
        <v>1489</v>
      </c>
      <c r="B1919" s="4" t="s">
        <v>3935</v>
      </c>
      <c r="C1919" s="4" t="s">
        <v>3745</v>
      </c>
      <c r="D1919" s="5">
        <v>7726</v>
      </c>
      <c r="E1919" s="104" t="s">
        <v>3938</v>
      </c>
      <c r="F1919" s="263" t="str">
        <f t="shared" si="116"/>
        <v xml:space="preserve"> </v>
      </c>
      <c r="G1919" s="13"/>
      <c r="H1919" s="13" t="s">
        <v>3932</v>
      </c>
      <c r="I1919" s="263" t="str">
        <f t="shared" si="117"/>
        <v xml:space="preserve"> </v>
      </c>
      <c r="J1919" s="38" t="str">
        <f>IF(D1919&gt;=('28 Populations and thresholds'!$I$152),"YES"," ")</f>
        <v>YES</v>
      </c>
      <c r="K1919" s="38" t="str">
        <f>IF(J1919="YES"," ",IF(D1919&gt;=('28 Populations and thresholds'!$I$152)*0.25,"YES"))</f>
        <v xml:space="preserve"> </v>
      </c>
      <c r="L1919" s="38" t="b">
        <f>OR('28 Populations and thresholds'!$J$152="CR",'28 Populations and thresholds'!$J$152="EN",'28 Populations and thresholds'!$J$152="VU")</f>
        <v>0</v>
      </c>
      <c r="M1919" s="75">
        <f>D1919/'28 Populations and thresholds'!$H$152</f>
        <v>7.7259999999999995E-2</v>
      </c>
      <c r="N1919" s="263" t="str">
        <f t="shared" si="118"/>
        <v xml:space="preserve"> </v>
      </c>
      <c r="O1919" s="9"/>
      <c r="P1919" s="263" t="str">
        <f t="shared" si="119"/>
        <v xml:space="preserve"> </v>
      </c>
    </row>
    <row r="1920" spans="1:21" x14ac:dyDescent="0.2">
      <c r="A1920" s="12" t="s">
        <v>1489</v>
      </c>
      <c r="B1920" s="4" t="s">
        <v>3935</v>
      </c>
      <c r="C1920" s="4" t="s">
        <v>1672</v>
      </c>
      <c r="D1920" s="5">
        <v>140</v>
      </c>
      <c r="E1920" s="104" t="s">
        <v>3937</v>
      </c>
      <c r="F1920" s="263" t="str">
        <f t="shared" si="116"/>
        <v xml:space="preserve"> </v>
      </c>
      <c r="H1920" s="13" t="s">
        <v>3932</v>
      </c>
      <c r="I1920" s="263" t="str">
        <f t="shared" si="117"/>
        <v xml:space="preserve"> </v>
      </c>
      <c r="J1920" s="38" t="str">
        <f>IF(D1920&gt;=('28 Populations and thresholds'!$I$42),"YES"," ")</f>
        <v>YES</v>
      </c>
      <c r="K1920" s="38" t="str">
        <f>IF(J1920="YES"," ",IF(D1920&gt;=('28 Populations and thresholds'!$I$42)*0.25,"YES"))</f>
        <v xml:space="preserve"> </v>
      </c>
      <c r="L1920" s="38" t="b">
        <f>OR('28 Populations and thresholds'!$J$42="CR",'28 Populations and thresholds'!$J$42="EN",'28 Populations and thresholds'!$J$42="VU")</f>
        <v>0</v>
      </c>
      <c r="M1920" s="75">
        <f>D1920/'28 Populations and thresholds'!$H$42</f>
        <v>1.4E-2</v>
      </c>
      <c r="N1920" s="263" t="str">
        <f t="shared" si="118"/>
        <v xml:space="preserve"> </v>
      </c>
      <c r="P1920" s="263" t="str">
        <f t="shared" si="119"/>
        <v xml:space="preserve"> </v>
      </c>
    </row>
    <row r="1921" spans="1:21" x14ac:dyDescent="0.2">
      <c r="A1921" s="12" t="s">
        <v>1489</v>
      </c>
      <c r="B1921" s="4" t="s">
        <v>3935</v>
      </c>
      <c r="C1921" s="4" t="s">
        <v>3770</v>
      </c>
      <c r="D1921" s="5">
        <v>6353</v>
      </c>
      <c r="E1921" s="104" t="s">
        <v>3938</v>
      </c>
      <c r="F1921" s="263" t="str">
        <f t="shared" ref="F1921:F1984" si="120">" "</f>
        <v xml:space="preserve"> </v>
      </c>
      <c r="H1921" s="13" t="s">
        <v>3932</v>
      </c>
      <c r="I1921" s="263" t="str">
        <f t="shared" ref="I1921:I1984" si="121">" "</f>
        <v xml:space="preserve"> </v>
      </c>
      <c r="J1921" s="38" t="str">
        <f>IF(D1921&gt;=('28 Populations and thresholds'!$I$199),"YES"," ")</f>
        <v>YES</v>
      </c>
      <c r="K1921" s="38" t="str">
        <f>IF(J1921="YES"," ",IF(D1921&gt;=('28 Populations and thresholds'!$I$199)*0.25,"YES"))</f>
        <v xml:space="preserve"> </v>
      </c>
      <c r="L1921" s="38" t="b">
        <f>OR('28 Populations and thresholds'!$J$199="CR",'28 Populations and thresholds'!$J$199="EN",'28 Populations and thresholds'!$J$199="VU")</f>
        <v>0</v>
      </c>
      <c r="M1921" s="75">
        <f>D1921/'28 Populations and thresholds'!$H$199</f>
        <v>2.0168253968253967E-2</v>
      </c>
      <c r="N1921" s="263" t="str">
        <f t="shared" ref="N1921:N1984" si="122">" "</f>
        <v xml:space="preserve"> </v>
      </c>
      <c r="O1921" s="9"/>
      <c r="P1921" s="263" t="str">
        <f t="shared" ref="P1921:P1984" si="123">" "</f>
        <v xml:space="preserve"> </v>
      </c>
    </row>
    <row r="1922" spans="1:21" x14ac:dyDescent="0.2">
      <c r="A1922" s="12" t="s">
        <v>1489</v>
      </c>
      <c r="B1922" s="4" t="s">
        <v>3935</v>
      </c>
      <c r="C1922" s="4" t="s">
        <v>3552</v>
      </c>
      <c r="D1922" s="5">
        <v>950</v>
      </c>
      <c r="E1922" s="104" t="s">
        <v>3937</v>
      </c>
      <c r="F1922" s="263" t="str">
        <f t="shared" si="120"/>
        <v xml:space="preserve"> </v>
      </c>
      <c r="H1922" s="13" t="s">
        <v>3932</v>
      </c>
      <c r="I1922" s="263" t="str">
        <f t="shared" si="121"/>
        <v xml:space="preserve"> </v>
      </c>
      <c r="J1922" s="38" t="str">
        <f>IF(D1922&gt;=('28 Populations and thresholds'!$I$77),"YES"," ")</f>
        <v>YES</v>
      </c>
      <c r="K1922" s="38" t="str">
        <f>IF(J1922="YES"," ",IF(D1922&gt;=('28 Populations and thresholds'!$I$77)*0.25,"YES"))</f>
        <v xml:space="preserve"> </v>
      </c>
      <c r="L1922" s="38" t="b">
        <f>OR('28 Populations and thresholds'!$J$77="CR",'28 Populations and thresholds'!$J$77="EN",'28 Populations and thresholds'!$J$77="VU")</f>
        <v>0</v>
      </c>
      <c r="M1922" s="75">
        <f>D1922/'28 Populations and thresholds'!$H$77</f>
        <v>9.4999999999999998E-3</v>
      </c>
      <c r="N1922" s="263" t="str">
        <f t="shared" si="122"/>
        <v xml:space="preserve"> </v>
      </c>
      <c r="P1922" s="263" t="str">
        <f t="shared" si="123"/>
        <v xml:space="preserve"> </v>
      </c>
    </row>
    <row r="1923" spans="1:21" x14ac:dyDescent="0.2">
      <c r="A1923" s="12" t="s">
        <v>1489</v>
      </c>
      <c r="B1923" s="4" t="s">
        <v>3935</v>
      </c>
      <c r="C1923" s="111" t="s">
        <v>3484</v>
      </c>
      <c r="D1923" s="5">
        <v>199</v>
      </c>
      <c r="E1923" s="104" t="s">
        <v>3936</v>
      </c>
      <c r="F1923" s="263" t="str">
        <f t="shared" si="120"/>
        <v xml:space="preserve"> </v>
      </c>
      <c r="H1923" s="13" t="s">
        <v>3932</v>
      </c>
      <c r="I1923" s="263" t="str">
        <f t="shared" si="121"/>
        <v xml:space="preserve"> </v>
      </c>
      <c r="J1923" s="38" t="str">
        <f>IF(D1923&gt;=('28 Populations and thresholds'!$I$209),"YES"," ")</f>
        <v>YES</v>
      </c>
      <c r="K1923" s="38" t="str">
        <f>IF(J1923="YES"," ",IF(D1923&gt;=('28 Populations and thresholds'!$I$209)*0.25,"YES"))</f>
        <v xml:space="preserve"> </v>
      </c>
      <c r="L1923" s="38" t="b">
        <f>OR('28 Populations and thresholds'!$J$209="CR",'28 Populations and thresholds'!$J$209="EN",'28 Populations and thresholds'!$J$209="VU")</f>
        <v>1</v>
      </c>
      <c r="M1923" s="75">
        <f>D1923/'28 Populations and thresholds'!$H$209</f>
        <v>0.41458333333333336</v>
      </c>
      <c r="N1923" s="263" t="str">
        <f t="shared" si="122"/>
        <v xml:space="preserve"> </v>
      </c>
      <c r="P1923" s="263" t="str">
        <f t="shared" si="123"/>
        <v xml:space="preserve"> </v>
      </c>
      <c r="Q1923" s="4"/>
      <c r="R1923" s="4"/>
      <c r="S1923" s="4"/>
      <c r="T1923" s="4"/>
      <c r="U1923" s="4"/>
    </row>
    <row r="1924" spans="1:21" x14ac:dyDescent="0.2">
      <c r="A1924" s="12" t="s">
        <v>1489</v>
      </c>
      <c r="B1924" s="4" t="s">
        <v>3935</v>
      </c>
      <c r="C1924" s="111" t="s">
        <v>3759</v>
      </c>
      <c r="D1924" s="5">
        <v>1312</v>
      </c>
      <c r="E1924" s="104" t="s">
        <v>3938</v>
      </c>
      <c r="F1924" s="263" t="str">
        <f t="shared" si="120"/>
        <v xml:space="preserve"> </v>
      </c>
      <c r="H1924" s="13" t="s">
        <v>3932</v>
      </c>
      <c r="I1924" s="263" t="str">
        <f t="shared" si="121"/>
        <v xml:space="preserve"> </v>
      </c>
      <c r="J1924" s="38" t="str">
        <f>IF(D1924&gt;=('28 Populations and thresholds'!$I$182),"YES"," ")</f>
        <v>YES</v>
      </c>
      <c r="K1924" s="38" t="str">
        <f>IF(J1924="YES"," ",IF(D1924&gt;=('28 Populations and thresholds'!$I$182)*0.25,"YES"))</f>
        <v xml:space="preserve"> </v>
      </c>
      <c r="L1924" s="38" t="b">
        <f>OR('28 Populations and thresholds'!$J$182="CR",'28 Populations and thresholds'!$J$182="EN",'28 Populations and thresholds'!$J$182="VU")</f>
        <v>0</v>
      </c>
      <c r="M1924" s="75">
        <f>D1924/'28 Populations and thresholds'!$H$182</f>
        <v>5.2479999999999999E-2</v>
      </c>
      <c r="N1924" s="263" t="str">
        <f t="shared" si="122"/>
        <v xml:space="preserve"> </v>
      </c>
      <c r="P1924" s="263" t="str">
        <f t="shared" si="123"/>
        <v xml:space="preserve"> </v>
      </c>
      <c r="Q1924" s="4"/>
      <c r="R1924" s="4"/>
      <c r="S1924" s="4"/>
      <c r="T1924" s="4"/>
      <c r="U1924" s="4"/>
    </row>
    <row r="1925" spans="1:21" x14ac:dyDescent="0.2">
      <c r="A1925" s="12" t="s">
        <v>1489</v>
      </c>
      <c r="B1925" s="4" t="s">
        <v>3935</v>
      </c>
      <c r="C1925" s="111" t="s">
        <v>3758</v>
      </c>
      <c r="D1925" s="5">
        <v>1597</v>
      </c>
      <c r="E1925" s="104" t="s">
        <v>3937</v>
      </c>
      <c r="F1925" s="263" t="str">
        <f t="shared" si="120"/>
        <v xml:space="preserve"> </v>
      </c>
      <c r="G1925" s="113"/>
      <c r="H1925" s="13" t="s">
        <v>3932</v>
      </c>
      <c r="I1925" s="263" t="str">
        <f t="shared" si="121"/>
        <v xml:space="preserve"> </v>
      </c>
      <c r="J1925" s="38" t="str">
        <f>IF(D1925&gt;=('28 Populations and thresholds'!$I$179),"YES"," ")</f>
        <v>YES</v>
      </c>
      <c r="K1925" s="38" t="str">
        <f>IF(J1925="YES"," ",IF(D1925&gt;=('28 Populations and thresholds'!$I$179)*0.25,"YES"))</f>
        <v xml:space="preserve"> </v>
      </c>
      <c r="L1925" s="38" t="b">
        <f>OR('28 Populations and thresholds'!$J$179="CR",'28 Populations and thresholds'!$J$179="EN",'28 Populations and thresholds'!$J$179="VU")</f>
        <v>0</v>
      </c>
      <c r="M1925" s="75">
        <f>D1925/'28 Populations and thresholds'!$H$179</f>
        <v>2.9036363636363638E-2</v>
      </c>
      <c r="N1925" s="263" t="str">
        <f t="shared" si="122"/>
        <v xml:space="preserve"> </v>
      </c>
      <c r="P1925" s="263" t="str">
        <f t="shared" si="123"/>
        <v xml:space="preserve"> </v>
      </c>
    </row>
    <row r="1926" spans="1:21" x14ac:dyDescent="0.2">
      <c r="A1926" s="12" t="s">
        <v>1489</v>
      </c>
      <c r="B1926" s="4" t="s">
        <v>3935</v>
      </c>
      <c r="C1926" s="111" t="s">
        <v>3792</v>
      </c>
      <c r="D1926" s="5">
        <v>3000</v>
      </c>
      <c r="E1926" s="104" t="s">
        <v>3939</v>
      </c>
      <c r="F1926" s="263" t="str">
        <f t="shared" si="120"/>
        <v xml:space="preserve"> </v>
      </c>
      <c r="H1926" s="13" t="s">
        <v>3932</v>
      </c>
      <c r="I1926" s="263" t="str">
        <f t="shared" si="121"/>
        <v xml:space="preserve"> </v>
      </c>
      <c r="J1926" s="38" t="str">
        <f>IF(D1926&gt;=('28 Populations and thresholds'!$I$254),"YES"," ")</f>
        <v>YES</v>
      </c>
      <c r="K1926" s="38" t="str">
        <f>IF(J1926="YES"," ",IF(D1926&gt;=('28 Populations and thresholds'!$I$254)*0.25,"YES"))</f>
        <v xml:space="preserve"> </v>
      </c>
      <c r="L1926" s="38" t="b">
        <f>OR('28 Populations and thresholds'!$J$254="CR",'28 Populations and thresholds'!$J$254="EN",'28 Populations and thresholds'!$J$254="VU")</f>
        <v>0</v>
      </c>
      <c r="M1926" s="75">
        <f>D1926/'28 Populations and thresholds'!$H$254</f>
        <v>3.0000000000000001E-3</v>
      </c>
      <c r="N1926" s="263" t="str">
        <f t="shared" si="122"/>
        <v xml:space="preserve"> </v>
      </c>
      <c r="P1926" s="263" t="str">
        <f t="shared" si="123"/>
        <v xml:space="preserve"> </v>
      </c>
    </row>
    <row r="1927" spans="1:21" x14ac:dyDescent="0.2">
      <c r="A1927" s="275" t="s">
        <v>1489</v>
      </c>
      <c r="B1927" s="277" t="s">
        <v>4685</v>
      </c>
      <c r="C1927" s="280" t="s">
        <v>1688</v>
      </c>
      <c r="D1927" s="279">
        <v>44</v>
      </c>
      <c r="E1927" s="274" t="s">
        <v>4388</v>
      </c>
      <c r="F1927" s="263" t="str">
        <f t="shared" si="120"/>
        <v xml:space="preserve"> </v>
      </c>
      <c r="G1927" s="275"/>
      <c r="H1927" s="275" t="s">
        <v>4385</v>
      </c>
      <c r="I1927" s="263" t="str">
        <f t="shared" si="121"/>
        <v xml:space="preserve"> </v>
      </c>
      <c r="J1927" s="272" t="str">
        <f>IF(D1927&gt;=('28 Populations and thresholds'!$I$47),"YES"," ")</f>
        <v>YES</v>
      </c>
      <c r="K1927" s="272" t="str">
        <f>IF(J1927="YES"," ",IF(D1927&gt;=('28 Populations and thresholds'!$I$47)*0.25,"YES"))</f>
        <v xml:space="preserve"> </v>
      </c>
      <c r="L1927" s="272" t="b">
        <f>OR('28 Populations and thresholds'!$J$47="CR",'28 Populations and thresholds'!$J$47="EN",'28 Populations and thresholds'!$J$47="VU")</f>
        <v>0</v>
      </c>
      <c r="M1927" s="273">
        <f>D1927/'28 Populations and thresholds'!$H$47</f>
        <v>4.4000000000000003E-3</v>
      </c>
      <c r="N1927" s="263" t="str">
        <f t="shared" si="122"/>
        <v xml:space="preserve"> </v>
      </c>
      <c r="O1927" s="275"/>
      <c r="P1927" s="263" t="str">
        <f t="shared" si="123"/>
        <v xml:space="preserve"> </v>
      </c>
    </row>
    <row r="1928" spans="1:21" x14ac:dyDescent="0.2">
      <c r="A1928" s="275" t="s">
        <v>1489</v>
      </c>
      <c r="B1928" s="277" t="s">
        <v>4685</v>
      </c>
      <c r="C1928" s="280" t="s">
        <v>3552</v>
      </c>
      <c r="D1928" s="279">
        <v>1000</v>
      </c>
      <c r="E1928" s="274" t="s">
        <v>4388</v>
      </c>
      <c r="F1928" s="263" t="str">
        <f t="shared" si="120"/>
        <v xml:space="preserve"> </v>
      </c>
      <c r="G1928" s="275"/>
      <c r="H1928" s="275" t="s">
        <v>4385</v>
      </c>
      <c r="I1928" s="263" t="str">
        <f t="shared" si="121"/>
        <v xml:space="preserve"> </v>
      </c>
      <c r="J1928" s="272" t="str">
        <f>IF(D1928&gt;=('28 Populations and thresholds'!$I$77),"YES"," ")</f>
        <v>YES</v>
      </c>
      <c r="K1928" s="272" t="str">
        <f>IF(J1928="YES"," ",IF(D1928&gt;=('28 Populations and thresholds'!$I$77)*0.25,"YES"))</f>
        <v xml:space="preserve"> </v>
      </c>
      <c r="L1928" s="272" t="b">
        <f>OR('28 Populations and thresholds'!$J$77="CR",'28 Populations and thresholds'!$J$77="EN",'28 Populations and thresholds'!$J$77="VU")</f>
        <v>0</v>
      </c>
      <c r="M1928" s="273">
        <f>D1928/'28 Populations and thresholds'!$H$77</f>
        <v>0.01</v>
      </c>
      <c r="N1928" s="263" t="str">
        <f t="shared" si="122"/>
        <v xml:space="preserve"> </v>
      </c>
      <c r="O1928" s="275"/>
      <c r="P1928" s="263" t="str">
        <f t="shared" si="123"/>
        <v xml:space="preserve"> </v>
      </c>
    </row>
    <row r="1929" spans="1:21" x14ac:dyDescent="0.2">
      <c r="A1929" s="12" t="s">
        <v>1489</v>
      </c>
      <c r="B1929" s="54" t="s">
        <v>4686</v>
      </c>
      <c r="C1929" s="111" t="s">
        <v>1688</v>
      </c>
      <c r="D1929" s="105">
        <v>57</v>
      </c>
      <c r="E1929" s="147">
        <v>40607</v>
      </c>
      <c r="F1929" s="263" t="str">
        <f t="shared" si="120"/>
        <v xml:space="preserve"> </v>
      </c>
      <c r="G1929" s="12"/>
      <c r="H1929" s="12" t="s">
        <v>4385</v>
      </c>
      <c r="I1929" s="263" t="str">
        <f t="shared" si="121"/>
        <v xml:space="preserve"> </v>
      </c>
      <c r="J1929" s="38" t="str">
        <f>IF(D1929&gt;=('28 Populations and thresholds'!$I$47),"YES"," ")</f>
        <v>YES</v>
      </c>
      <c r="K1929" s="38" t="str">
        <f>IF(J1929="YES"," ",IF(D1929&gt;=('28 Populations and thresholds'!$I$47)*0.25,"YES"))</f>
        <v xml:space="preserve"> </v>
      </c>
      <c r="L1929" s="38" t="b">
        <f>OR('28 Populations and thresholds'!$J$47="CR",'28 Populations and thresholds'!$J$47="EN",'28 Populations and thresholds'!$J$47="VU")</f>
        <v>0</v>
      </c>
      <c r="M1929" s="75">
        <f>D1929/'28 Populations and thresholds'!$H$47</f>
        <v>5.7000000000000002E-3</v>
      </c>
      <c r="N1929" s="263" t="str">
        <f t="shared" si="122"/>
        <v xml:space="preserve"> </v>
      </c>
      <c r="P1929" s="263" t="str">
        <f t="shared" si="123"/>
        <v xml:space="preserve"> </v>
      </c>
    </row>
    <row r="1930" spans="1:21" x14ac:dyDescent="0.2">
      <c r="A1930" s="275" t="s">
        <v>1489</v>
      </c>
      <c r="B1930" s="277" t="s">
        <v>4683</v>
      </c>
      <c r="C1930" s="280" t="s">
        <v>1688</v>
      </c>
      <c r="D1930" s="279">
        <v>79</v>
      </c>
      <c r="E1930" s="274" t="s">
        <v>4389</v>
      </c>
      <c r="F1930" s="263" t="str">
        <f t="shared" si="120"/>
        <v xml:space="preserve"> </v>
      </c>
      <c r="G1930" s="275"/>
      <c r="H1930" s="275" t="s">
        <v>4385</v>
      </c>
      <c r="I1930" s="263" t="str">
        <f t="shared" si="121"/>
        <v xml:space="preserve"> </v>
      </c>
      <c r="J1930" s="272" t="str">
        <f>IF(D1930&gt;=('28 Populations and thresholds'!$I$47),"YES"," ")</f>
        <v>YES</v>
      </c>
      <c r="K1930" s="272" t="str">
        <f>IF(J1930="YES"," ",IF(D1930&gt;=('28 Populations and thresholds'!$I$47)*0.25,"YES"))</f>
        <v xml:space="preserve"> </v>
      </c>
      <c r="L1930" s="272" t="b">
        <f>OR('28 Populations and thresholds'!$J$47="CR",'28 Populations and thresholds'!$J$47="EN",'28 Populations and thresholds'!$J$47="VU")</f>
        <v>0</v>
      </c>
      <c r="M1930" s="273">
        <f>D1930/'28 Populations and thresholds'!$H$47</f>
        <v>7.9000000000000008E-3</v>
      </c>
      <c r="N1930" s="263" t="str">
        <f t="shared" si="122"/>
        <v xml:space="preserve"> </v>
      </c>
      <c r="O1930" s="275"/>
      <c r="P1930" s="263" t="str">
        <f t="shared" si="123"/>
        <v xml:space="preserve"> </v>
      </c>
    </row>
    <row r="1931" spans="1:21" x14ac:dyDescent="0.2">
      <c r="A1931" s="275" t="s">
        <v>1489</v>
      </c>
      <c r="B1931" s="277" t="s">
        <v>4683</v>
      </c>
      <c r="C1931" s="280" t="s">
        <v>3471</v>
      </c>
      <c r="D1931" s="279">
        <v>1300</v>
      </c>
      <c r="E1931" s="274" t="s">
        <v>4389</v>
      </c>
      <c r="F1931" s="263" t="str">
        <f t="shared" si="120"/>
        <v xml:space="preserve"> </v>
      </c>
      <c r="G1931" s="275"/>
      <c r="H1931" s="275" t="s">
        <v>4385</v>
      </c>
      <c r="I1931" s="263" t="str">
        <f t="shared" si="121"/>
        <v xml:space="preserve"> </v>
      </c>
      <c r="J1931" s="272" t="str">
        <f>IF(D1931&gt;=(('28 Populations and thresholds'!$I$183)+('28 Populations and thresholds'!$I$184)+('28 Populations and thresholds'!$I$185)),"YES"," ")</f>
        <v>YES</v>
      </c>
      <c r="K1931" s="272" t="str">
        <f>IF(J1931="YES"," ",IF(D1931&gt;=(('28 Populations and thresholds'!$I$183)+('28 Populations and thresholds'!$I$184)+('28 Populations and thresholds'!$I$185))*0.25,"YES"))</f>
        <v xml:space="preserve"> </v>
      </c>
      <c r="L1931" s="272" t="b">
        <f>OR('28 Populations and thresholds'!$J$183="CR",'28 Populations and thresholds'!$J$183="EN",'28 Populations and thresholds'!$J$183="VU")</f>
        <v>0</v>
      </c>
      <c r="M1931" s="273">
        <f>D1931/(('28 Populations and thresholds'!$H$183)+('28 Populations and thresholds'!$H$184)+('28 Populations and thresholds'!$H$185))</f>
        <v>4.3333333333333331E-3</v>
      </c>
      <c r="N1931" s="263" t="str">
        <f t="shared" si="122"/>
        <v xml:space="preserve"> </v>
      </c>
      <c r="O1931" s="275" t="s">
        <v>4568</v>
      </c>
      <c r="P1931" s="263" t="str">
        <f t="shared" si="123"/>
        <v xml:space="preserve"> </v>
      </c>
    </row>
    <row r="1932" spans="1:21" x14ac:dyDescent="0.2">
      <c r="A1932" s="12" t="s">
        <v>1489</v>
      </c>
      <c r="B1932" s="4" t="s">
        <v>3432</v>
      </c>
      <c r="C1932" s="4" t="s">
        <v>3425</v>
      </c>
      <c r="D1932" s="5">
        <v>275</v>
      </c>
      <c r="E1932" s="104">
        <v>2004</v>
      </c>
      <c r="F1932" s="263" t="str">
        <f t="shared" si="120"/>
        <v xml:space="preserve"> </v>
      </c>
      <c r="G1932" s="13" t="s">
        <v>139</v>
      </c>
      <c r="H1932" s="13" t="s">
        <v>3388</v>
      </c>
      <c r="I1932" s="263" t="str">
        <f t="shared" si="121"/>
        <v xml:space="preserve"> </v>
      </c>
      <c r="J1932" s="38" t="str">
        <f>IF(D1932&gt;=('28 Populations and thresholds'!$I$120),"YES"," ")</f>
        <v>YES</v>
      </c>
      <c r="K1932" s="38" t="str">
        <f>IF(J1932="YES"," ",IF(D1932&gt;=('28 Populations and thresholds'!$I$120)*0.25,"YES"))</f>
        <v xml:space="preserve"> </v>
      </c>
      <c r="L1932" s="38" t="b">
        <f>OR('28 Populations and thresholds'!$J$120="CR",'28 Populations and thresholds'!$J$120="EN",'28 Populations and thresholds'!$J$120="VU")</f>
        <v>0</v>
      </c>
      <c r="M1932" s="75">
        <f>D1932/'28 Populations and thresholds'!$H$120</f>
        <v>0.27500000000000002</v>
      </c>
      <c r="N1932" s="263" t="str">
        <f t="shared" si="122"/>
        <v xml:space="preserve"> </v>
      </c>
      <c r="P1932" s="263" t="str">
        <f t="shared" si="123"/>
        <v xml:space="preserve"> </v>
      </c>
    </row>
    <row r="1933" spans="1:21" x14ac:dyDescent="0.2">
      <c r="A1933" s="12" t="s">
        <v>1489</v>
      </c>
      <c r="B1933" s="4" t="s">
        <v>3432</v>
      </c>
      <c r="C1933" s="4" t="s">
        <v>3552</v>
      </c>
      <c r="D1933" s="5">
        <v>850</v>
      </c>
      <c r="E1933" s="104">
        <v>2006</v>
      </c>
      <c r="F1933" s="263" t="str">
        <f t="shared" si="120"/>
        <v xml:space="preserve"> </v>
      </c>
      <c r="G1933" s="12" t="s">
        <v>139</v>
      </c>
      <c r="H1933" s="12" t="s">
        <v>3388</v>
      </c>
      <c r="I1933" s="263" t="str">
        <f t="shared" si="121"/>
        <v xml:space="preserve"> </v>
      </c>
      <c r="J1933" s="38" t="str">
        <f>IF(D1933&gt;=('28 Populations and thresholds'!$I$77),"YES"," ")</f>
        <v>YES</v>
      </c>
      <c r="K1933" s="38" t="str">
        <f>IF(J1933="YES"," ",IF(D1933&gt;=('28 Populations and thresholds'!$I$77)*0.25,"YES"))</f>
        <v xml:space="preserve"> </v>
      </c>
      <c r="L1933" s="38" t="b">
        <f>OR('28 Populations and thresholds'!$J$77="CR",'28 Populations and thresholds'!$J$77="EN",'28 Populations and thresholds'!$J$77="VU")</f>
        <v>0</v>
      </c>
      <c r="M1933" s="75">
        <f>D1933/'28 Populations and thresholds'!$H$77</f>
        <v>8.5000000000000006E-3</v>
      </c>
      <c r="N1933" s="263" t="str">
        <f t="shared" si="122"/>
        <v xml:space="preserve"> </v>
      </c>
      <c r="P1933" s="263" t="str">
        <f t="shared" si="123"/>
        <v xml:space="preserve"> </v>
      </c>
    </row>
    <row r="1934" spans="1:21" x14ac:dyDescent="0.2">
      <c r="A1934" s="275" t="s">
        <v>1489</v>
      </c>
      <c r="B1934" s="269" t="s">
        <v>3415</v>
      </c>
      <c r="C1934" s="269" t="s">
        <v>3676</v>
      </c>
      <c r="D1934" s="279">
        <v>1000</v>
      </c>
      <c r="E1934" s="274">
        <v>1997</v>
      </c>
      <c r="F1934" s="263" t="str">
        <f t="shared" si="120"/>
        <v xml:space="preserve"> </v>
      </c>
      <c r="G1934" s="275" t="s">
        <v>139</v>
      </c>
      <c r="H1934" s="275" t="s">
        <v>3388</v>
      </c>
      <c r="I1934" s="263" t="str">
        <f t="shared" si="121"/>
        <v xml:space="preserve"> </v>
      </c>
      <c r="J1934" s="272" t="str">
        <f>IF(D1934&gt;=('28 Populations and thresholds'!$I$96),"YES"," ")</f>
        <v>YES</v>
      </c>
      <c r="K1934" s="272" t="str">
        <f>IF(J1934="YES"," ",IF(D1934&gt;=('28 Populations and thresholds'!$I$96)*0.25,"YES"))</f>
        <v xml:space="preserve"> </v>
      </c>
      <c r="L1934" s="272" t="b">
        <f>OR('28 Populations and thresholds'!$J$96="CR",'28 Populations and thresholds'!$J$96="EN",'28 Populations and thresholds'!$J$96="VU")</f>
        <v>1</v>
      </c>
      <c r="M1934" s="273">
        <f>D1934/'28 Populations and thresholds'!$H$96</f>
        <v>1</v>
      </c>
      <c r="N1934" s="263" t="str">
        <f t="shared" si="122"/>
        <v xml:space="preserve"> </v>
      </c>
      <c r="O1934" s="269"/>
      <c r="P1934" s="263" t="str">
        <f t="shared" si="123"/>
        <v xml:space="preserve"> </v>
      </c>
    </row>
    <row r="1935" spans="1:21" x14ac:dyDescent="0.2">
      <c r="A1935" s="275" t="s">
        <v>1489</v>
      </c>
      <c r="B1935" s="269" t="s">
        <v>3415</v>
      </c>
      <c r="C1935" s="269" t="s">
        <v>3425</v>
      </c>
      <c r="D1935" s="279">
        <v>370</v>
      </c>
      <c r="E1935" s="274">
        <v>2004</v>
      </c>
      <c r="F1935" s="263" t="str">
        <f t="shared" si="120"/>
        <v xml:space="preserve"> </v>
      </c>
      <c r="G1935" s="275" t="s">
        <v>139</v>
      </c>
      <c r="H1935" s="275" t="s">
        <v>3388</v>
      </c>
      <c r="I1935" s="263" t="str">
        <f t="shared" si="121"/>
        <v xml:space="preserve"> </v>
      </c>
      <c r="J1935" s="272" t="str">
        <f>IF(D1935&gt;=('28 Populations and thresholds'!$I$120),"YES"," ")</f>
        <v>YES</v>
      </c>
      <c r="K1935" s="272" t="str">
        <f>IF(J1935="YES"," ",IF(D1935&gt;=('28 Populations and thresholds'!$I$120)*0.25,"YES"))</f>
        <v xml:space="preserve"> </v>
      </c>
      <c r="L1935" s="272" t="b">
        <f>OR('28 Populations and thresholds'!$J$120="CR",'28 Populations and thresholds'!$J$120="EN",'28 Populations and thresholds'!$J$120="VU")</f>
        <v>0</v>
      </c>
      <c r="M1935" s="273">
        <f>D1935/'28 Populations and thresholds'!$H$120</f>
        <v>0.37</v>
      </c>
      <c r="N1935" s="263" t="str">
        <f t="shared" si="122"/>
        <v xml:space="preserve"> </v>
      </c>
      <c r="O1935" s="275"/>
      <c r="P1935" s="263" t="str">
        <f t="shared" si="123"/>
        <v xml:space="preserve"> </v>
      </c>
    </row>
    <row r="1936" spans="1:21" x14ac:dyDescent="0.2">
      <c r="A1936" s="275" t="s">
        <v>1489</v>
      </c>
      <c r="B1936" s="280" t="s">
        <v>3415</v>
      </c>
      <c r="C1936" s="269" t="s">
        <v>3413</v>
      </c>
      <c r="D1936" s="279">
        <v>12</v>
      </c>
      <c r="E1936" s="274">
        <v>2002</v>
      </c>
      <c r="F1936" s="263" t="str">
        <f t="shared" si="120"/>
        <v xml:space="preserve"> </v>
      </c>
      <c r="G1936" s="275" t="s">
        <v>139</v>
      </c>
      <c r="H1936" s="275" t="s">
        <v>3388</v>
      </c>
      <c r="I1936" s="263" t="str">
        <f t="shared" si="121"/>
        <v xml:space="preserve"> </v>
      </c>
      <c r="J1936" s="272" t="str">
        <f>IF(D1936&gt;=('28 Populations and thresholds'!$I$116),"YES"," ")</f>
        <v>YES</v>
      </c>
      <c r="K1936" s="272" t="str">
        <f>IF(J1936="YES"," ",IF(D1936&gt;=('28 Populations and thresholds'!$I$116)*0.25,"YES"))</f>
        <v xml:space="preserve"> </v>
      </c>
      <c r="L1936" s="272" t="b">
        <f>OR('28 Populations and thresholds'!$J$116="CR",'28 Populations and thresholds'!$J$116="EN",'28 Populations and thresholds'!$J$116="VU")</f>
        <v>1</v>
      </c>
      <c r="M1936" s="273">
        <f>D1936/'28 Populations and thresholds'!$H$116</f>
        <v>1.4999999999999999E-2</v>
      </c>
      <c r="N1936" s="263" t="str">
        <f t="shared" si="122"/>
        <v xml:space="preserve"> </v>
      </c>
      <c r="O1936" s="275"/>
      <c r="P1936" s="263" t="str">
        <f t="shared" si="123"/>
        <v xml:space="preserve"> </v>
      </c>
    </row>
    <row r="1937" spans="1:21" x14ac:dyDescent="0.2">
      <c r="A1937" s="275" t="s">
        <v>1489</v>
      </c>
      <c r="B1937" s="269" t="s">
        <v>3415</v>
      </c>
      <c r="C1937" s="280" t="s">
        <v>3604</v>
      </c>
      <c r="D1937" s="279">
        <v>1564</v>
      </c>
      <c r="E1937" s="274">
        <v>2002</v>
      </c>
      <c r="F1937" s="263" t="str">
        <f t="shared" si="120"/>
        <v xml:space="preserve"> </v>
      </c>
      <c r="G1937" s="275" t="s">
        <v>139</v>
      </c>
      <c r="H1937" s="275" t="s">
        <v>3388</v>
      </c>
      <c r="I1937" s="263" t="str">
        <f t="shared" si="121"/>
        <v xml:space="preserve"> </v>
      </c>
      <c r="J1937" s="272" t="str">
        <f>IF(D1937&gt;=('28 Populations and thresholds'!$I$90),"YES"," ")</f>
        <v>YES</v>
      </c>
      <c r="K1937" s="272" t="str">
        <f>IF(J1937="YES"," ",IF(D1937&gt;=('28 Populations and thresholds'!$I$90)*0.25,"YES"))</f>
        <v xml:space="preserve"> </v>
      </c>
      <c r="L1937" s="272" t="b">
        <f>OR('28 Populations and thresholds'!$J$90="CR",'28 Populations and thresholds'!$J$90="EN",'28 Populations and thresholds'!$J$90="VU")</f>
        <v>0</v>
      </c>
      <c r="M1937" s="273">
        <f>D1937/'28 Populations and thresholds'!$H$90</f>
        <v>1.5640000000000001E-2</v>
      </c>
      <c r="N1937" s="263" t="str">
        <f t="shared" si="122"/>
        <v xml:space="preserve"> </v>
      </c>
      <c r="O1937" s="275" t="s">
        <v>4548</v>
      </c>
      <c r="P1937" s="263" t="str">
        <f t="shared" si="123"/>
        <v xml:space="preserve"> </v>
      </c>
      <c r="Q1937" s="4"/>
      <c r="R1937" s="4"/>
      <c r="S1937" s="4"/>
      <c r="T1937" s="4"/>
      <c r="U1937" s="4"/>
    </row>
    <row r="1938" spans="1:21" x14ac:dyDescent="0.2">
      <c r="A1938" s="275" t="s">
        <v>1489</v>
      </c>
      <c r="B1938" s="269" t="s">
        <v>3415</v>
      </c>
      <c r="C1938" s="280" t="s">
        <v>3626</v>
      </c>
      <c r="D1938" s="279">
        <v>3275</v>
      </c>
      <c r="E1938" s="274">
        <v>2006</v>
      </c>
      <c r="F1938" s="263" t="str">
        <f t="shared" si="120"/>
        <v xml:space="preserve"> </v>
      </c>
      <c r="G1938" s="275" t="s">
        <v>139</v>
      </c>
      <c r="H1938" s="275" t="s">
        <v>3388</v>
      </c>
      <c r="I1938" s="263" t="str">
        <f t="shared" si="121"/>
        <v xml:space="preserve"> </v>
      </c>
      <c r="J1938" s="272" t="str">
        <f>IF(D1938&gt;=('28 Populations and thresholds'!$I$98),"YES"," ")</f>
        <v>YES</v>
      </c>
      <c r="K1938" s="272" t="str">
        <f>IF(J1938="YES"," ",IF(D1938&gt;=('28 Populations and thresholds'!$I$98)*0.25,"YES"))</f>
        <v xml:space="preserve"> </v>
      </c>
      <c r="L1938" s="272" t="b">
        <f>OR('28 Populations and thresholds'!$J$98="CR",'28 Populations and thresholds'!$J$98="EN",'28 Populations and thresholds'!$J$98="VU")</f>
        <v>0</v>
      </c>
      <c r="M1938" s="273">
        <f>D1938/'28 Populations and thresholds'!$H$98</f>
        <v>1.0916666666666667E-2</v>
      </c>
      <c r="N1938" s="263" t="str">
        <f t="shared" si="122"/>
        <v xml:space="preserve"> </v>
      </c>
      <c r="O1938" s="275"/>
      <c r="P1938" s="263" t="str">
        <f t="shared" si="123"/>
        <v xml:space="preserve"> </v>
      </c>
    </row>
    <row r="1939" spans="1:21" x14ac:dyDescent="0.2">
      <c r="A1939" s="275" t="s">
        <v>1489</v>
      </c>
      <c r="B1939" s="269" t="s">
        <v>3624</v>
      </c>
      <c r="C1939" s="269" t="s">
        <v>3622</v>
      </c>
      <c r="D1939" s="279">
        <v>3158</v>
      </c>
      <c r="E1939" s="274">
        <v>2002</v>
      </c>
      <c r="F1939" s="263" t="str">
        <f t="shared" si="120"/>
        <v xml:space="preserve"> </v>
      </c>
      <c r="G1939" s="275" t="s">
        <v>139</v>
      </c>
      <c r="H1939" s="275" t="s">
        <v>3388</v>
      </c>
      <c r="I1939" s="263" t="str">
        <f t="shared" si="121"/>
        <v xml:space="preserve"> </v>
      </c>
      <c r="J1939" s="272" t="str">
        <f>IF(D1939&gt;=('28 Populations and thresholds'!$I$97),"YES"," ")</f>
        <v>YES</v>
      </c>
      <c r="K1939" s="272" t="str">
        <f>IF(J1939="YES"," ",IF(D1939&gt;=('28 Populations and thresholds'!$I$97)*0.25,"YES"))</f>
        <v xml:space="preserve"> </v>
      </c>
      <c r="L1939" s="272" t="b">
        <f>OR('28 Populations and thresholds'!$J$97="CR",'28 Populations and thresholds'!$J$97="EN",'28 Populations and thresholds'!$J$97="VU")</f>
        <v>0</v>
      </c>
      <c r="M1939" s="273">
        <f>D1939/'28 Populations and thresholds'!$H$97</f>
        <v>3.1579999999999997E-2</v>
      </c>
      <c r="N1939" s="263" t="str">
        <f t="shared" si="122"/>
        <v xml:space="preserve"> </v>
      </c>
      <c r="O1939" s="269"/>
      <c r="P1939" s="263" t="str">
        <f t="shared" si="123"/>
        <v xml:space="preserve"> </v>
      </c>
    </row>
    <row r="1940" spans="1:21" x14ac:dyDescent="0.2">
      <c r="A1940" s="12" t="s">
        <v>1489</v>
      </c>
      <c r="B1940" s="4" t="s">
        <v>4687</v>
      </c>
      <c r="C1940" s="4" t="s">
        <v>3676</v>
      </c>
      <c r="D1940" s="5">
        <v>300</v>
      </c>
      <c r="E1940" s="104">
        <v>1992</v>
      </c>
      <c r="F1940" s="263" t="str">
        <f t="shared" si="120"/>
        <v xml:space="preserve"> </v>
      </c>
      <c r="G1940" s="12" t="s">
        <v>139</v>
      </c>
      <c r="H1940" s="12" t="s">
        <v>3388</v>
      </c>
      <c r="I1940" s="263" t="str">
        <f t="shared" si="121"/>
        <v xml:space="preserve"> </v>
      </c>
      <c r="J1940" s="38" t="str">
        <f>IF(D1940&gt;=('28 Populations and thresholds'!$I$96),"YES"," ")</f>
        <v>YES</v>
      </c>
      <c r="K1940" s="38" t="str">
        <f>IF(J1940="YES"," ",IF(D1940&gt;=('28 Populations and thresholds'!$I$96)*0.25,"YES"))</f>
        <v xml:space="preserve"> </v>
      </c>
      <c r="L1940" s="38" t="b">
        <f>OR('28 Populations and thresholds'!$J$96="CR",'28 Populations and thresholds'!$J$96="EN",'28 Populations and thresholds'!$J$96="VU")</f>
        <v>1</v>
      </c>
      <c r="M1940" s="75">
        <f>D1940/'28 Populations and thresholds'!$H$96</f>
        <v>0.3</v>
      </c>
      <c r="N1940" s="263" t="str">
        <f t="shared" si="122"/>
        <v xml:space="preserve"> </v>
      </c>
      <c r="O1940" s="9"/>
      <c r="P1940" s="263" t="str">
        <f t="shared" si="123"/>
        <v xml:space="preserve"> </v>
      </c>
    </row>
    <row r="1941" spans="1:21" x14ac:dyDescent="0.2">
      <c r="A1941" s="12" t="s">
        <v>1489</v>
      </c>
      <c r="B1941" s="4" t="s">
        <v>4687</v>
      </c>
      <c r="C1941" s="4" t="s">
        <v>3447</v>
      </c>
      <c r="D1941" s="41">
        <v>611</v>
      </c>
      <c r="E1941" s="46">
        <v>33286</v>
      </c>
      <c r="F1941" s="263" t="str">
        <f t="shared" si="120"/>
        <v xml:space="preserve"> </v>
      </c>
      <c r="G1941" s="143" t="s">
        <v>21</v>
      </c>
      <c r="H1941" s="143" t="s">
        <v>853</v>
      </c>
      <c r="I1941" s="263" t="str">
        <f t="shared" si="121"/>
        <v xml:space="preserve"> </v>
      </c>
      <c r="J1941" s="38" t="str">
        <f>IF(D1941&gt;=('28 Populations and thresholds'!$I$145),"YES"," ")</f>
        <v>YES</v>
      </c>
      <c r="K1941" s="38" t="str">
        <f>IF(J1941="YES"," ",IF(D1941&gt;=('28 Populations and thresholds'!$I$145)*0.25,"YES"))</f>
        <v xml:space="preserve"> </v>
      </c>
      <c r="L1941" s="38" t="b">
        <f>OR('28 Populations and thresholds'!$J$145="CR",'28 Populations and thresholds'!$J$145="EN",'28 Populations and thresholds'!$J$145="VU")</f>
        <v>0</v>
      </c>
      <c r="M1941" s="75">
        <f>D1941/'28 Populations and thresholds'!$H$145</f>
        <v>6.11E-3</v>
      </c>
      <c r="N1941" s="263" t="str">
        <f t="shared" si="122"/>
        <v xml:space="preserve"> </v>
      </c>
      <c r="O1941" s="9"/>
      <c r="P1941" s="263" t="str">
        <f t="shared" si="123"/>
        <v xml:space="preserve"> </v>
      </c>
    </row>
    <row r="1942" spans="1:21" x14ac:dyDescent="0.2">
      <c r="A1942" s="12" t="s">
        <v>1489</v>
      </c>
      <c r="B1942" s="4" t="s">
        <v>4687</v>
      </c>
      <c r="C1942" s="111" t="s">
        <v>3604</v>
      </c>
      <c r="D1942" s="5">
        <v>1600</v>
      </c>
      <c r="E1942" s="104">
        <v>1990</v>
      </c>
      <c r="F1942" s="263" t="str">
        <f t="shared" si="120"/>
        <v xml:space="preserve"> </v>
      </c>
      <c r="G1942" s="12" t="s">
        <v>139</v>
      </c>
      <c r="H1942" s="12" t="s">
        <v>3388</v>
      </c>
      <c r="I1942" s="263" t="str">
        <f t="shared" si="121"/>
        <v xml:space="preserve"> </v>
      </c>
      <c r="J1942" s="38" t="str">
        <f>IF(D1942&gt;=('28 Populations and thresholds'!$I$90),"YES"," ")</f>
        <v>YES</v>
      </c>
      <c r="K1942" s="38" t="str">
        <f>IF(J1942="YES"," ",IF(D1942&gt;=('28 Populations and thresholds'!$I$90)*0.25,"YES"))</f>
        <v xml:space="preserve"> </v>
      </c>
      <c r="L1942" s="38" t="b">
        <f>OR('28 Populations and thresholds'!$J$90="CR",'28 Populations and thresholds'!$J$90="EN",'28 Populations and thresholds'!$J$90="VU")</f>
        <v>0</v>
      </c>
      <c r="M1942" s="75">
        <f>D1942/'28 Populations and thresholds'!$H$90</f>
        <v>1.6E-2</v>
      </c>
      <c r="N1942" s="263" t="str">
        <f t="shared" si="122"/>
        <v xml:space="preserve"> </v>
      </c>
      <c r="O1942" s="12" t="s">
        <v>4548</v>
      </c>
      <c r="P1942" s="263" t="str">
        <f t="shared" si="123"/>
        <v xml:space="preserve"> </v>
      </c>
      <c r="Q1942" s="4"/>
      <c r="R1942" s="4"/>
      <c r="S1942" s="4"/>
      <c r="T1942" s="4"/>
      <c r="U1942" s="4"/>
    </row>
    <row r="1943" spans="1:21" x14ac:dyDescent="0.2">
      <c r="A1943" s="267" t="s">
        <v>1489</v>
      </c>
      <c r="B1943" s="268" t="s">
        <v>1490</v>
      </c>
      <c r="C1943" s="269" t="s">
        <v>3552</v>
      </c>
      <c r="D1943" s="270">
        <v>561</v>
      </c>
      <c r="E1943" s="294" t="s">
        <v>1316</v>
      </c>
      <c r="F1943" s="263" t="str">
        <f t="shared" si="120"/>
        <v xml:space="preserve"> </v>
      </c>
      <c r="G1943" s="267" t="s">
        <v>15</v>
      </c>
      <c r="H1943" s="267" t="s">
        <v>1315</v>
      </c>
      <c r="I1943" s="263" t="str">
        <f t="shared" si="121"/>
        <v xml:space="preserve"> </v>
      </c>
      <c r="J1943" s="272" t="str">
        <f>IF(D1943&gt;=('28 Populations and thresholds'!$I$77),"YES"," ")</f>
        <v>YES</v>
      </c>
      <c r="K1943" s="272" t="str">
        <f>IF(J1943="YES"," ",IF(D1943&gt;=('28 Populations and thresholds'!$I$77)*0.25,"YES"))</f>
        <v xml:space="preserve"> </v>
      </c>
      <c r="L1943" s="272" t="b">
        <f>OR('28 Populations and thresholds'!$J$77="CR",'28 Populations and thresholds'!$J$77="EN",'28 Populations and thresholds'!$J$77="VU")</f>
        <v>0</v>
      </c>
      <c r="M1943" s="273">
        <f>D1943/'28 Populations and thresholds'!$H$77</f>
        <v>5.6100000000000004E-3</v>
      </c>
      <c r="N1943" s="263" t="str">
        <f t="shared" si="122"/>
        <v xml:space="preserve"> </v>
      </c>
      <c r="O1943" s="275"/>
      <c r="P1943" s="263" t="str">
        <f t="shared" si="123"/>
        <v xml:space="preserve"> </v>
      </c>
    </row>
    <row r="1944" spans="1:21" x14ac:dyDescent="0.2">
      <c r="A1944" s="12" t="s">
        <v>1489</v>
      </c>
      <c r="B1944" s="40" t="s">
        <v>4681</v>
      </c>
      <c r="C1944" s="4" t="s">
        <v>1718</v>
      </c>
      <c r="D1944" s="5">
        <v>3246</v>
      </c>
      <c r="E1944" s="1" t="s">
        <v>156</v>
      </c>
      <c r="F1944" s="263" t="str">
        <f t="shared" si="120"/>
        <v xml:space="preserve"> </v>
      </c>
      <c r="G1944" s="13" t="s">
        <v>139</v>
      </c>
      <c r="I1944" s="263" t="str">
        <f t="shared" si="121"/>
        <v xml:space="preserve"> </v>
      </c>
      <c r="J1944" s="38" t="str">
        <f>IF(D1944&gt;=('28 Populations and thresholds'!$I$219),"YES"," ")</f>
        <v>YES</v>
      </c>
      <c r="K1944" s="38" t="str">
        <f>IF(J1944="YES"," ",IF(D1944&gt;=('28 Populations and thresholds'!$I$219)*0.25,"YES"))</f>
        <v xml:space="preserve"> </v>
      </c>
      <c r="L1944" s="38" t="b">
        <f>OR('28 Populations and thresholds'!$J$219="CR",'28 Populations and thresholds'!$J$219="EN",'28 Populations and thresholds'!$J$219="VU")</f>
        <v>0</v>
      </c>
      <c r="M1944" s="75">
        <f>D1944/'28 Populations and thresholds'!$H$219</f>
        <v>1.6230000000000001E-2</v>
      </c>
      <c r="N1944" s="263" t="str">
        <f t="shared" si="122"/>
        <v xml:space="preserve"> </v>
      </c>
      <c r="P1944" s="263" t="str">
        <f t="shared" si="123"/>
        <v xml:space="preserve"> </v>
      </c>
    </row>
    <row r="1945" spans="1:21" x14ac:dyDescent="0.2">
      <c r="A1945" s="12" t="s">
        <v>1489</v>
      </c>
      <c r="B1945" s="40" t="s">
        <v>4681</v>
      </c>
      <c r="C1945" s="4" t="s">
        <v>3471</v>
      </c>
      <c r="D1945" s="41">
        <v>2872</v>
      </c>
      <c r="E1945" s="46">
        <v>38749</v>
      </c>
      <c r="F1945" s="263" t="str">
        <f t="shared" si="120"/>
        <v xml:space="preserve"> </v>
      </c>
      <c r="G1945" s="143" t="s">
        <v>21</v>
      </c>
      <c r="H1945" s="143" t="s">
        <v>622</v>
      </c>
      <c r="I1945" s="263" t="str">
        <f t="shared" si="121"/>
        <v xml:space="preserve"> </v>
      </c>
      <c r="J1945" s="38" t="str">
        <f>IF(D1945&gt;=(('28 Populations and thresholds'!$I$183)+('28 Populations and thresholds'!$I$184)+('28 Populations and thresholds'!$I$185)),"YES"," ")</f>
        <v>YES</v>
      </c>
      <c r="K1945" s="38" t="str">
        <f>IF(J1945="YES"," ",IF(D1945&gt;=(('28 Populations and thresholds'!$I$183)+('28 Populations and thresholds'!$I$184)+('28 Populations and thresholds'!$I$185))*0.25,"YES"))</f>
        <v xml:space="preserve"> </v>
      </c>
      <c r="L1945" s="38" t="b">
        <f>OR('28 Populations and thresholds'!$J$183="CR",'28 Populations and thresholds'!$J$183="EN",'28 Populations and thresholds'!$J$183="VU")</f>
        <v>0</v>
      </c>
      <c r="M1945" s="75">
        <f>D1945/(('28 Populations and thresholds'!$H$183)+('28 Populations and thresholds'!$H$184)+('28 Populations and thresholds'!$H$185))</f>
        <v>9.573333333333333E-3</v>
      </c>
      <c r="N1945" s="263" t="str">
        <f t="shared" si="122"/>
        <v xml:space="preserve"> </v>
      </c>
      <c r="O1945" s="12" t="s">
        <v>4568</v>
      </c>
      <c r="P1945" s="263" t="str">
        <f t="shared" si="123"/>
        <v xml:space="preserve"> </v>
      </c>
    </row>
    <row r="1946" spans="1:21" x14ac:dyDescent="0.2">
      <c r="A1946" s="143" t="s">
        <v>1489</v>
      </c>
      <c r="B1946" s="40" t="s">
        <v>4681</v>
      </c>
      <c r="C1946" s="4" t="s">
        <v>3456</v>
      </c>
      <c r="D1946" s="41">
        <v>6162</v>
      </c>
      <c r="E1946" s="46">
        <v>38749</v>
      </c>
      <c r="F1946" s="263" t="str">
        <f t="shared" si="120"/>
        <v xml:space="preserve"> </v>
      </c>
      <c r="G1946" s="143" t="s">
        <v>21</v>
      </c>
      <c r="H1946" s="143" t="s">
        <v>622</v>
      </c>
      <c r="I1946" s="263" t="str">
        <f t="shared" si="121"/>
        <v xml:space="preserve"> </v>
      </c>
      <c r="J1946" s="38" t="str">
        <f>IF(D1946&gt;=('28 Populations and thresholds'!$I$161),"YES"," ")</f>
        <v>YES</v>
      </c>
      <c r="K1946" s="38" t="str">
        <f>IF(J1946="YES"," ",IF(D1946&gt;=('28 Populations and thresholds'!$I$161)*0.25,"YES"))</f>
        <v xml:space="preserve"> </v>
      </c>
      <c r="L1946" s="38" t="b">
        <f>OR('28 Populations and thresholds'!$J$161="CR",'28 Populations and thresholds'!$J$161="EN",'28 Populations and thresholds'!$J$161="VU")</f>
        <v>0</v>
      </c>
      <c r="M1946" s="75">
        <f>D1946/'28 Populations and thresholds'!$H$161</f>
        <v>4.1079999999999998E-2</v>
      </c>
      <c r="N1946" s="263" t="str">
        <f t="shared" si="122"/>
        <v xml:space="preserve"> </v>
      </c>
      <c r="O1946" s="12" t="s">
        <v>4562</v>
      </c>
      <c r="P1946" s="263" t="str">
        <f t="shared" si="123"/>
        <v xml:space="preserve"> </v>
      </c>
    </row>
    <row r="1947" spans="1:21" x14ac:dyDescent="0.2">
      <c r="A1947" s="143" t="s">
        <v>1489</v>
      </c>
      <c r="B1947" s="40" t="s">
        <v>4681</v>
      </c>
      <c r="C1947" s="4" t="s">
        <v>3747</v>
      </c>
      <c r="D1947" s="41">
        <v>369</v>
      </c>
      <c r="E1947" s="46">
        <v>38749</v>
      </c>
      <c r="F1947" s="263" t="str">
        <f t="shared" si="120"/>
        <v xml:space="preserve"> </v>
      </c>
      <c r="G1947" s="143" t="s">
        <v>21</v>
      </c>
      <c r="H1947" s="143" t="s">
        <v>622</v>
      </c>
      <c r="I1947" s="263" t="str">
        <f t="shared" si="121"/>
        <v xml:space="preserve"> </v>
      </c>
      <c r="J1947" s="38" t="str">
        <f>IF(D1947&gt;=('28 Populations and thresholds'!$I$155),"YES"," ")</f>
        <v>YES</v>
      </c>
      <c r="K1947" s="38" t="str">
        <f>IF(J1947="YES"," ",IF(D1947&gt;=('28 Populations and thresholds'!$I$155)*0.25,"YES"))</f>
        <v xml:space="preserve"> </v>
      </c>
      <c r="L1947" s="38" t="b">
        <f>OR('28 Populations and thresholds'!$J$155="CR",'28 Populations and thresholds'!$J$155="EN",'28 Populations and thresholds'!$J$155="VU")</f>
        <v>0</v>
      </c>
      <c r="M1947" s="75">
        <f>D1947/'28 Populations and thresholds'!$H$155</f>
        <v>1.4760000000000001E-2</v>
      </c>
      <c r="N1947" s="263" t="str">
        <f t="shared" si="122"/>
        <v xml:space="preserve"> </v>
      </c>
      <c r="P1947" s="263" t="str">
        <f t="shared" si="123"/>
        <v xml:space="preserve"> </v>
      </c>
    </row>
    <row r="1948" spans="1:21" x14ac:dyDescent="0.2">
      <c r="A1948" s="143" t="s">
        <v>1489</v>
      </c>
      <c r="B1948" s="40" t="s">
        <v>4681</v>
      </c>
      <c r="C1948" s="4" t="s">
        <v>3772</v>
      </c>
      <c r="D1948" s="41">
        <v>394</v>
      </c>
      <c r="E1948" s="46">
        <v>38749</v>
      </c>
      <c r="F1948" s="263" t="str">
        <f t="shared" si="120"/>
        <v xml:space="preserve"> </v>
      </c>
      <c r="G1948" s="143" t="s">
        <v>21</v>
      </c>
      <c r="H1948" s="143" t="s">
        <v>622</v>
      </c>
      <c r="I1948" s="263" t="str">
        <f t="shared" si="121"/>
        <v xml:space="preserve"> </v>
      </c>
      <c r="J1948" s="38" t="str">
        <f>IF(D1948&gt;=('28 Populations and thresholds'!$I$201),"YES"," ")</f>
        <v>YES</v>
      </c>
      <c r="K1948" s="38" t="str">
        <f>IF(J1948="YES"," ",IF(D1948&gt;=('28 Populations and thresholds'!$I$201)*0.25,"YES"))</f>
        <v xml:space="preserve"> </v>
      </c>
      <c r="L1948" s="38" t="b">
        <f>OR('28 Populations and thresholds'!$J$201="CR",'28 Populations and thresholds'!$J$201="EN",'28 Populations and thresholds'!$J$201="VU")</f>
        <v>0</v>
      </c>
      <c r="M1948" s="75">
        <f>D1948/'28 Populations and thresholds'!$H$201</f>
        <v>1.576E-2</v>
      </c>
      <c r="N1948" s="263" t="str">
        <f t="shared" si="122"/>
        <v xml:space="preserve"> </v>
      </c>
      <c r="O1948" s="9"/>
      <c r="P1948" s="263" t="str">
        <f t="shared" si="123"/>
        <v xml:space="preserve"> </v>
      </c>
    </row>
    <row r="1949" spans="1:21" x14ac:dyDescent="0.2">
      <c r="A1949" s="110" t="s">
        <v>1489</v>
      </c>
      <c r="B1949" s="40" t="s">
        <v>4681</v>
      </c>
      <c r="C1949" s="4" t="s">
        <v>3472</v>
      </c>
      <c r="D1949" s="108">
        <v>14</v>
      </c>
      <c r="E1949" s="109">
        <v>2006</v>
      </c>
      <c r="F1949" s="263" t="str">
        <f t="shared" si="120"/>
        <v xml:space="preserve"> </v>
      </c>
      <c r="G1949" s="12" t="s">
        <v>139</v>
      </c>
      <c r="H1949" s="12" t="s">
        <v>3388</v>
      </c>
      <c r="I1949" s="263" t="str">
        <f t="shared" si="121"/>
        <v xml:space="preserve"> </v>
      </c>
      <c r="J1949" s="38" t="str">
        <f>IF(D1949&gt;=('28 Populations and thresholds'!$I$188),"YES"," ")</f>
        <v>YES</v>
      </c>
      <c r="K1949" s="38" t="str">
        <f>IF(J1949="YES"," ",IF(D1949&gt;=('28 Populations and thresholds'!$I$188)*0.25,"YES"))</f>
        <v xml:space="preserve"> </v>
      </c>
      <c r="L1949" s="38" t="b">
        <f>OR('28 Populations and thresholds'!$J$188="CR",'28 Populations and thresholds'!$J$188="EN",'28 Populations and thresholds'!$J$188="VU")</f>
        <v>1</v>
      </c>
      <c r="M1949" s="75">
        <f>D1949/'28 Populations and thresholds'!$H$188</f>
        <v>2.3333333333333334E-2</v>
      </c>
      <c r="N1949" s="263" t="str">
        <f t="shared" si="122"/>
        <v xml:space="preserve"> </v>
      </c>
      <c r="O1949" s="9"/>
      <c r="P1949" s="263" t="str">
        <f t="shared" si="123"/>
        <v xml:space="preserve"> </v>
      </c>
      <c r="Q1949" s="4"/>
      <c r="R1949" s="4"/>
      <c r="S1949" s="4"/>
      <c r="T1949" s="4"/>
      <c r="U1949" s="4"/>
    </row>
    <row r="1950" spans="1:21" x14ac:dyDescent="0.2">
      <c r="A1950" s="143" t="s">
        <v>1489</v>
      </c>
      <c r="B1950" s="40" t="s">
        <v>4681</v>
      </c>
      <c r="C1950" s="111" t="s">
        <v>3758</v>
      </c>
      <c r="D1950" s="41">
        <v>1025</v>
      </c>
      <c r="E1950" s="46">
        <v>38749</v>
      </c>
      <c r="F1950" s="263" t="str">
        <f t="shared" si="120"/>
        <v xml:space="preserve"> </v>
      </c>
      <c r="G1950" s="143" t="s">
        <v>21</v>
      </c>
      <c r="H1950" s="143" t="s">
        <v>622</v>
      </c>
      <c r="I1950" s="263" t="str">
        <f t="shared" si="121"/>
        <v xml:space="preserve"> </v>
      </c>
      <c r="J1950" s="38" t="str">
        <f>IF(D1950&gt;=('28 Populations and thresholds'!$I$179),"YES"," ")</f>
        <v>YES</v>
      </c>
      <c r="K1950" s="38" t="str">
        <f>IF(J1950="YES"," ",IF(D1950&gt;=('28 Populations and thresholds'!$I$179)*0.25,"YES"))</f>
        <v xml:space="preserve"> </v>
      </c>
      <c r="L1950" s="38" t="b">
        <f>OR('28 Populations and thresholds'!$J$179="CR",'28 Populations and thresholds'!$J$179="EN",'28 Populations and thresholds'!$J$179="VU")</f>
        <v>0</v>
      </c>
      <c r="M1950" s="75">
        <f>D1950/'28 Populations and thresholds'!$H$179</f>
        <v>1.8636363636363635E-2</v>
      </c>
      <c r="N1950" s="263" t="str">
        <f t="shared" si="122"/>
        <v xml:space="preserve"> </v>
      </c>
      <c r="P1950" s="263" t="str">
        <f t="shared" si="123"/>
        <v xml:space="preserve"> </v>
      </c>
    </row>
    <row r="1951" spans="1:21" x14ac:dyDescent="0.2">
      <c r="A1951" s="12" t="s">
        <v>1489</v>
      </c>
      <c r="B1951" s="40" t="s">
        <v>4693</v>
      </c>
      <c r="C1951" s="4" t="s">
        <v>1688</v>
      </c>
      <c r="D1951" s="5">
        <v>103</v>
      </c>
      <c r="E1951" s="1" t="s">
        <v>69</v>
      </c>
      <c r="F1951" s="263" t="str">
        <f t="shared" si="120"/>
        <v xml:space="preserve"> </v>
      </c>
      <c r="G1951" s="13" t="s">
        <v>139</v>
      </c>
      <c r="I1951" s="263" t="str">
        <f t="shared" si="121"/>
        <v xml:space="preserve"> </v>
      </c>
      <c r="J1951" s="38" t="str">
        <f>IF(D1951&gt;=('28 Populations and thresholds'!$I$47),"YES"," ")</f>
        <v>YES</v>
      </c>
      <c r="K1951" s="38" t="str">
        <f>IF(J1951="YES"," ",IF(D1951&gt;=('28 Populations and thresholds'!$I$47)*0.25,"YES"))</f>
        <v xml:space="preserve"> </v>
      </c>
      <c r="L1951" s="38" t="b">
        <f>OR('28 Populations and thresholds'!$J$47="CR",'28 Populations and thresholds'!$J$47="EN",'28 Populations and thresholds'!$J$47="VU")</f>
        <v>0</v>
      </c>
      <c r="M1951" s="75">
        <f>D1951/'28 Populations and thresholds'!$H$47</f>
        <v>1.03E-2</v>
      </c>
      <c r="N1951" s="263" t="str">
        <f t="shared" si="122"/>
        <v xml:space="preserve"> </v>
      </c>
      <c r="O1951" s="121"/>
      <c r="P1951" s="263" t="str">
        <f t="shared" si="123"/>
        <v xml:space="preserve"> </v>
      </c>
    </row>
    <row r="1952" spans="1:21" x14ac:dyDescent="0.2">
      <c r="A1952" s="143" t="s">
        <v>1489</v>
      </c>
      <c r="B1952" s="40" t="s">
        <v>4693</v>
      </c>
      <c r="C1952" s="4" t="s">
        <v>3452</v>
      </c>
      <c r="D1952" s="41">
        <v>3879</v>
      </c>
      <c r="E1952" s="46">
        <v>38749</v>
      </c>
      <c r="F1952" s="263" t="str">
        <f t="shared" si="120"/>
        <v xml:space="preserve"> </v>
      </c>
      <c r="G1952" s="143" t="s">
        <v>21</v>
      </c>
      <c r="H1952" s="143" t="s">
        <v>622</v>
      </c>
      <c r="I1952" s="263" t="str">
        <f t="shared" si="121"/>
        <v xml:space="preserve"> </v>
      </c>
      <c r="J1952" s="38" t="str">
        <f>IF(D1952&gt;=('28 Populations and thresholds'!$I$158),"YES"," ")</f>
        <v>YES</v>
      </c>
      <c r="K1952" s="38" t="str">
        <f>IF(J1952="YES"," ",IF(D1952&gt;=('28 Populations and thresholds'!$I$158)*0.25,"YES"))</f>
        <v xml:space="preserve"> </v>
      </c>
      <c r="L1952" s="38" t="b">
        <f>OR('28 Populations and thresholds'!$J$158="CR",'28 Populations and thresholds'!$J$158="EN",'28 Populations and thresholds'!$J$158="VU")</f>
        <v>0</v>
      </c>
      <c r="M1952" s="75">
        <f>D1952/'28 Populations and thresholds'!$H$158</f>
        <v>3.8789999999999998E-2</v>
      </c>
      <c r="N1952" s="263" t="str">
        <f t="shared" si="122"/>
        <v xml:space="preserve"> </v>
      </c>
      <c r="O1952" s="9"/>
      <c r="P1952" s="263" t="str">
        <f t="shared" si="123"/>
        <v xml:space="preserve"> </v>
      </c>
    </row>
    <row r="1953" spans="1:21" x14ac:dyDescent="0.2">
      <c r="A1953" s="275" t="s">
        <v>1489</v>
      </c>
      <c r="B1953" s="269" t="s">
        <v>3554</v>
      </c>
      <c r="C1953" s="269" t="s">
        <v>3552</v>
      </c>
      <c r="D1953" s="279">
        <v>1260</v>
      </c>
      <c r="E1953" s="274">
        <v>2000</v>
      </c>
      <c r="F1953" s="263" t="str">
        <f t="shared" si="120"/>
        <v xml:space="preserve"> </v>
      </c>
      <c r="G1953" s="275" t="s">
        <v>139</v>
      </c>
      <c r="H1953" s="275" t="s">
        <v>3388</v>
      </c>
      <c r="I1953" s="263" t="str">
        <f t="shared" si="121"/>
        <v xml:space="preserve"> </v>
      </c>
      <c r="J1953" s="272" t="str">
        <f>IF(D1953&gt;=('28 Populations and thresholds'!$I$77),"YES"," ")</f>
        <v>YES</v>
      </c>
      <c r="K1953" s="272" t="str">
        <f>IF(J1953="YES"," ",IF(D1953&gt;=('28 Populations and thresholds'!$I$77)*0.25,"YES"))</f>
        <v xml:space="preserve"> </v>
      </c>
      <c r="L1953" s="272" t="b">
        <f>OR('28 Populations and thresholds'!$J$77="CR",'28 Populations and thresholds'!$J$77="EN",'28 Populations and thresholds'!$J$77="VU")</f>
        <v>0</v>
      </c>
      <c r="M1953" s="273">
        <f>D1953/'28 Populations and thresholds'!$H$77</f>
        <v>1.26E-2</v>
      </c>
      <c r="N1953" s="263" t="str">
        <f t="shared" si="122"/>
        <v xml:space="preserve"> </v>
      </c>
      <c r="O1953" s="275"/>
      <c r="P1953" s="263" t="str">
        <f t="shared" si="123"/>
        <v xml:space="preserve"> </v>
      </c>
    </row>
    <row r="1954" spans="1:21" s="4" customFormat="1" x14ac:dyDescent="0.2">
      <c r="A1954" s="336" t="s">
        <v>1489</v>
      </c>
      <c r="B1954" s="337" t="s">
        <v>4728</v>
      </c>
      <c r="C1954" s="338" t="s">
        <v>3552</v>
      </c>
      <c r="D1954" s="339">
        <v>1052</v>
      </c>
      <c r="E1954" s="323">
        <v>2006</v>
      </c>
      <c r="F1954" s="263" t="str">
        <f t="shared" si="120"/>
        <v xml:space="preserve"> </v>
      </c>
      <c r="G1954" s="324" t="s">
        <v>139</v>
      </c>
      <c r="H1954" s="324" t="s">
        <v>3388</v>
      </c>
      <c r="I1954" s="263" t="str">
        <f t="shared" si="121"/>
        <v xml:space="preserve"> </v>
      </c>
      <c r="J1954" s="321" t="str">
        <f>IF(D1954&gt;=('28 Populations and thresholds'!$I$77),"YES"," ")</f>
        <v>YES</v>
      </c>
      <c r="K1954" s="321" t="str">
        <f>IF(J1954="YES"," ",IF(D1954&gt;=('28 Populations and thresholds'!$I$77)*0.25,"YES"))</f>
        <v xml:space="preserve"> </v>
      </c>
      <c r="L1954" s="321" t="b">
        <f>OR('28 Populations and thresholds'!$J$77="CR",'28 Populations and thresholds'!$J$77="EN",'28 Populations and thresholds'!$J$77="VU")</f>
        <v>0</v>
      </c>
      <c r="M1954" s="322">
        <f>D1954/'28 Populations and thresholds'!$H$77</f>
        <v>1.052E-2</v>
      </c>
      <c r="N1954" s="263" t="str">
        <f t="shared" si="122"/>
        <v xml:space="preserve"> </v>
      </c>
      <c r="O1954" s="337" t="s">
        <v>4727</v>
      </c>
      <c r="P1954" s="263" t="str">
        <f t="shared" si="123"/>
        <v xml:space="preserve"> </v>
      </c>
      <c r="Q1954" s="9"/>
      <c r="R1954" s="9"/>
      <c r="S1954" s="9"/>
      <c r="T1954" s="9"/>
      <c r="U1954" s="9"/>
    </row>
    <row r="1955" spans="1:21" x14ac:dyDescent="0.2">
      <c r="A1955" s="143" t="s">
        <v>1489</v>
      </c>
      <c r="B1955" s="40" t="s">
        <v>4688</v>
      </c>
      <c r="C1955" s="4" t="s">
        <v>3552</v>
      </c>
      <c r="D1955" s="41">
        <v>550</v>
      </c>
      <c r="E1955" s="47" t="s">
        <v>1333</v>
      </c>
      <c r="F1955" s="263" t="str">
        <f t="shared" si="120"/>
        <v xml:space="preserve"> </v>
      </c>
      <c r="G1955" s="143" t="s">
        <v>15</v>
      </c>
      <c r="H1955" s="143" t="s">
        <v>1315</v>
      </c>
      <c r="I1955" s="263" t="str">
        <f t="shared" si="121"/>
        <v xml:space="preserve"> </v>
      </c>
      <c r="J1955" s="38" t="str">
        <f>IF(D1955&gt;=('28 Populations and thresholds'!$I$77),"YES"," ")</f>
        <v>YES</v>
      </c>
      <c r="K1955" s="38" t="str">
        <f>IF(J1955="YES"," ",IF(D1955&gt;=('28 Populations and thresholds'!$I$77)*0.25,"YES"))</f>
        <v xml:space="preserve"> </v>
      </c>
      <c r="L1955" s="38" t="b">
        <f>OR('28 Populations and thresholds'!$J$77="CR",'28 Populations and thresholds'!$J$77="EN",'28 Populations and thresholds'!$J$77="VU")</f>
        <v>0</v>
      </c>
      <c r="M1955" s="75">
        <f>D1955/'28 Populations and thresholds'!$H$77</f>
        <v>5.4999999999999997E-3</v>
      </c>
      <c r="N1955" s="263" t="str">
        <f t="shared" si="122"/>
        <v xml:space="preserve"> </v>
      </c>
      <c r="P1955" s="263" t="str">
        <f t="shared" si="123"/>
        <v xml:space="preserve"> </v>
      </c>
    </row>
    <row r="1956" spans="1:21" x14ac:dyDescent="0.2">
      <c r="A1956" s="267" t="s">
        <v>1489</v>
      </c>
      <c r="B1956" s="268" t="s">
        <v>4689</v>
      </c>
      <c r="C1956" s="269" t="s">
        <v>3552</v>
      </c>
      <c r="D1956" s="270">
        <v>894</v>
      </c>
      <c r="E1956" s="294" t="s">
        <v>1327</v>
      </c>
      <c r="F1956" s="263" t="str">
        <f t="shared" si="120"/>
        <v xml:space="preserve"> </v>
      </c>
      <c r="G1956" s="267" t="s">
        <v>15</v>
      </c>
      <c r="H1956" s="267" t="s">
        <v>1315</v>
      </c>
      <c r="I1956" s="263" t="str">
        <f t="shared" si="121"/>
        <v xml:space="preserve"> </v>
      </c>
      <c r="J1956" s="272" t="str">
        <f>IF(D1956&gt;=('28 Populations and thresholds'!$I$77),"YES"," ")</f>
        <v>YES</v>
      </c>
      <c r="K1956" s="272" t="str">
        <f>IF(J1956="YES"," ",IF(D1956&gt;=('28 Populations and thresholds'!$I$77)*0.25,"YES"))</f>
        <v xml:space="preserve"> </v>
      </c>
      <c r="L1956" s="272" t="b">
        <f>OR('28 Populations and thresholds'!$J$77="CR",'28 Populations and thresholds'!$J$77="EN",'28 Populations and thresholds'!$J$77="VU")</f>
        <v>0</v>
      </c>
      <c r="M1956" s="273">
        <f>D1956/'28 Populations and thresholds'!$H$77</f>
        <v>8.94E-3</v>
      </c>
      <c r="N1956" s="263" t="str">
        <f t="shared" si="122"/>
        <v xml:space="preserve"> </v>
      </c>
      <c r="O1956" s="275"/>
      <c r="P1956" s="263" t="str">
        <f t="shared" si="123"/>
        <v xml:space="preserve"> </v>
      </c>
    </row>
    <row r="1957" spans="1:21" x14ac:dyDescent="0.2">
      <c r="A1957" s="12" t="s">
        <v>1489</v>
      </c>
      <c r="B1957" s="9" t="s">
        <v>1683</v>
      </c>
      <c r="C1957" s="4" t="s">
        <v>3545</v>
      </c>
      <c r="D1957" s="5">
        <v>4464</v>
      </c>
      <c r="E1957" s="104">
        <v>2000</v>
      </c>
      <c r="F1957" s="263" t="str">
        <f t="shared" si="120"/>
        <v xml:space="preserve"> </v>
      </c>
      <c r="G1957" s="12" t="s">
        <v>139</v>
      </c>
      <c r="H1957" s="12" t="s">
        <v>3388</v>
      </c>
      <c r="I1957" s="263" t="str">
        <f t="shared" si="121"/>
        <v xml:space="preserve"> </v>
      </c>
      <c r="J1957" s="38" t="str">
        <f>IF(D1957&gt;=('28 Populations and thresholds'!$I$71),"YES"," ")</f>
        <v>YES</v>
      </c>
      <c r="K1957" s="38" t="str">
        <f>IF(J1957="YES"," ",IF(D1957&gt;=('28 Populations and thresholds'!$I$71)*0.25,"YES"))</f>
        <v xml:space="preserve"> </v>
      </c>
      <c r="L1957" s="38" t="b">
        <f>OR('28 Populations and thresholds'!$J$71="CR",'28 Populations and thresholds'!$J$71="EN",'28 Populations and thresholds'!$J$71="VU")</f>
        <v>0</v>
      </c>
      <c r="M1957" s="75">
        <f>D1957/'28 Populations and thresholds'!$H$71</f>
        <v>7.4399999999999994E-2</v>
      </c>
      <c r="N1957" s="263" t="str">
        <f t="shared" si="122"/>
        <v xml:space="preserve"> </v>
      </c>
      <c r="P1957" s="263" t="str">
        <f t="shared" si="123"/>
        <v xml:space="preserve"> </v>
      </c>
    </row>
    <row r="1958" spans="1:21" x14ac:dyDescent="0.2">
      <c r="A1958" s="12" t="s">
        <v>1489</v>
      </c>
      <c r="B1958" s="9" t="s">
        <v>1683</v>
      </c>
      <c r="C1958" s="4" t="s">
        <v>1677</v>
      </c>
      <c r="D1958" s="5">
        <v>287</v>
      </c>
      <c r="E1958" s="1" t="s">
        <v>32</v>
      </c>
      <c r="F1958" s="263" t="str">
        <f t="shared" si="120"/>
        <v xml:space="preserve"> </v>
      </c>
      <c r="G1958" s="13" t="s">
        <v>139</v>
      </c>
      <c r="I1958" s="263" t="str">
        <f t="shared" si="121"/>
        <v xml:space="preserve"> </v>
      </c>
      <c r="J1958" s="38" t="str">
        <f>IF(D1958&gt;=('28 Populations and thresholds'!$I$44),"YES"," ")</f>
        <v>YES</v>
      </c>
      <c r="K1958" s="38" t="str">
        <f>IF(J1958="YES"," ",IF(D1958&gt;=('28 Populations and thresholds'!$I$44)*0.25,"YES"))</f>
        <v xml:space="preserve"> </v>
      </c>
      <c r="L1958" s="38" t="b">
        <f>OR('28 Populations and thresholds'!$J$44="CR",'28 Populations and thresholds'!$J$44="EN",'28 Populations and thresholds'!$J$44="VU")</f>
        <v>0</v>
      </c>
      <c r="M1958" s="75">
        <f>D1958/'28 Populations and thresholds'!$H$44</f>
        <v>0.57399999999999995</v>
      </c>
      <c r="N1958" s="263" t="str">
        <f t="shared" si="122"/>
        <v xml:space="preserve"> </v>
      </c>
      <c r="O1958" s="121"/>
      <c r="P1958" s="263" t="str">
        <f t="shared" si="123"/>
        <v xml:space="preserve"> </v>
      </c>
    </row>
    <row r="1959" spans="1:21" x14ac:dyDescent="0.2">
      <c r="A1959" s="12" t="s">
        <v>1489</v>
      </c>
      <c r="B1959" s="4" t="s">
        <v>1683</v>
      </c>
      <c r="C1959" s="4" t="s">
        <v>3425</v>
      </c>
      <c r="D1959" s="105">
        <v>2719</v>
      </c>
      <c r="E1959" s="106">
        <v>2000</v>
      </c>
      <c r="F1959" s="263" t="str">
        <f t="shared" si="120"/>
        <v xml:space="preserve"> </v>
      </c>
      <c r="G1959" s="12" t="s">
        <v>139</v>
      </c>
      <c r="H1959" s="12" t="s">
        <v>3388</v>
      </c>
      <c r="I1959" s="263" t="str">
        <f t="shared" si="121"/>
        <v xml:space="preserve"> </v>
      </c>
      <c r="J1959" s="38" t="str">
        <f>IF(D1959&gt;=('28 Populations and thresholds'!$I$120),"YES"," ")</f>
        <v>YES</v>
      </c>
      <c r="K1959" s="38" t="str">
        <f>IF(J1959="YES"," ",IF(D1959&gt;=('28 Populations and thresholds'!$I$120)*0.25,"YES"))</f>
        <v xml:space="preserve"> </v>
      </c>
      <c r="L1959" s="38" t="b">
        <f>OR('28 Populations and thresholds'!$J$120="CR",'28 Populations and thresholds'!$J$120="EN",'28 Populations and thresholds'!$J$120="VU")</f>
        <v>0</v>
      </c>
      <c r="M1959" s="346">
        <v>1</v>
      </c>
      <c r="N1959" s="263" t="str">
        <f t="shared" si="122"/>
        <v xml:space="preserve"> </v>
      </c>
      <c r="O1959" s="120"/>
      <c r="P1959" s="263" t="str">
        <f t="shared" si="123"/>
        <v xml:space="preserve"> </v>
      </c>
      <c r="Q1959" s="4"/>
      <c r="R1959" s="4"/>
      <c r="S1959" s="4"/>
      <c r="T1959" s="4"/>
      <c r="U1959" s="4"/>
    </row>
    <row r="1960" spans="1:21" x14ac:dyDescent="0.2">
      <c r="A1960" s="12" t="s">
        <v>1489</v>
      </c>
      <c r="B1960" s="9" t="s">
        <v>1683</v>
      </c>
      <c r="C1960" s="4" t="s">
        <v>3544</v>
      </c>
      <c r="D1960" s="5">
        <v>1958</v>
      </c>
      <c r="E1960" s="104">
        <v>2007</v>
      </c>
      <c r="F1960" s="263" t="str">
        <f t="shared" si="120"/>
        <v xml:space="preserve"> </v>
      </c>
      <c r="G1960" s="12" t="s">
        <v>139</v>
      </c>
      <c r="H1960" s="12" t="s">
        <v>3388</v>
      </c>
      <c r="I1960" s="263" t="str">
        <f t="shared" si="121"/>
        <v xml:space="preserve"> </v>
      </c>
      <c r="J1960" s="38" t="str">
        <f>IF(D1960&gt;=('28 Populations and thresholds'!$I$70),"YES"," ")</f>
        <v>YES</v>
      </c>
      <c r="K1960" s="38" t="str">
        <f>IF(J1960="YES"," ",IF(D1960&gt;=('28 Populations and thresholds'!$I$70)*0.25,"YES"))</f>
        <v xml:space="preserve"> </v>
      </c>
      <c r="L1960" s="38" t="b">
        <f>OR('28 Populations and thresholds'!$J$70="CR",'28 Populations and thresholds'!$J$70="EN",'28 Populations and thresholds'!$J$70="VU")</f>
        <v>0</v>
      </c>
      <c r="M1960" s="75">
        <f>D1960/'28 Populations and thresholds'!$H$70</f>
        <v>1.958E-2</v>
      </c>
      <c r="N1960" s="263" t="str">
        <f t="shared" si="122"/>
        <v xml:space="preserve"> </v>
      </c>
      <c r="O1960" s="9"/>
      <c r="P1960" s="263" t="str">
        <f t="shared" si="123"/>
        <v xml:space="preserve"> </v>
      </c>
    </row>
    <row r="1961" spans="1:21" x14ac:dyDescent="0.2">
      <c r="A1961" s="12" t="s">
        <v>1489</v>
      </c>
      <c r="B1961" s="111" t="s">
        <v>1683</v>
      </c>
      <c r="C1961" s="111" t="s">
        <v>3552</v>
      </c>
      <c r="D1961" s="5">
        <v>4552</v>
      </c>
      <c r="E1961" s="104">
        <v>2000</v>
      </c>
      <c r="F1961" s="263" t="str">
        <f t="shared" si="120"/>
        <v xml:space="preserve"> </v>
      </c>
      <c r="G1961" s="12" t="s">
        <v>139</v>
      </c>
      <c r="H1961" s="12" t="s">
        <v>3388</v>
      </c>
      <c r="I1961" s="263" t="str">
        <f t="shared" si="121"/>
        <v xml:space="preserve"> </v>
      </c>
      <c r="J1961" s="38" t="str">
        <f>IF(D1961&gt;=('28 Populations and thresholds'!$I$77),"YES"," ")</f>
        <v>YES</v>
      </c>
      <c r="K1961" s="38" t="str">
        <f>IF(J1961="YES"," ",IF(D1961&gt;=('28 Populations and thresholds'!$I$77)*0.25,"YES"))</f>
        <v xml:space="preserve"> </v>
      </c>
      <c r="L1961" s="38" t="b">
        <f>OR('28 Populations and thresholds'!$J$77="CR",'28 Populations and thresholds'!$J$77="EN",'28 Populations and thresholds'!$J$77="VU")</f>
        <v>0</v>
      </c>
      <c r="M1961" s="75">
        <f>D1961/'28 Populations and thresholds'!$H$77</f>
        <v>4.5519999999999998E-2</v>
      </c>
      <c r="N1961" s="263" t="str">
        <f t="shared" si="122"/>
        <v xml:space="preserve"> </v>
      </c>
      <c r="P1961" s="263" t="str">
        <f t="shared" si="123"/>
        <v xml:space="preserve"> </v>
      </c>
    </row>
    <row r="1962" spans="1:21" x14ac:dyDescent="0.2">
      <c r="A1962" s="275" t="s">
        <v>1489</v>
      </c>
      <c r="B1962" s="269" t="s">
        <v>4690</v>
      </c>
      <c r="C1962" s="269" t="s">
        <v>1688</v>
      </c>
      <c r="D1962" s="279">
        <v>100</v>
      </c>
      <c r="E1962" s="284" t="s">
        <v>40</v>
      </c>
      <c r="F1962" s="263" t="str">
        <f t="shared" si="120"/>
        <v xml:space="preserve"> </v>
      </c>
      <c r="G1962" s="275" t="s">
        <v>139</v>
      </c>
      <c r="H1962" s="275"/>
      <c r="I1962" s="263" t="str">
        <f t="shared" si="121"/>
        <v xml:space="preserve"> </v>
      </c>
      <c r="J1962" s="272" t="str">
        <f>IF(D1962&gt;=('28 Populations and thresholds'!$I$47),"YES"," ")</f>
        <v>YES</v>
      </c>
      <c r="K1962" s="272" t="str">
        <f>IF(J1962="YES"," ",IF(D1962&gt;=('28 Populations and thresholds'!$I$47)*0.25,"YES"))</f>
        <v xml:space="preserve"> </v>
      </c>
      <c r="L1962" s="272" t="b">
        <f>OR('28 Populations and thresholds'!$J$47="CR",'28 Populations and thresholds'!$J$47="EN",'28 Populations and thresholds'!$J$47="VU")</f>
        <v>0</v>
      </c>
      <c r="M1962" s="273">
        <f>D1962/'28 Populations and thresholds'!$H$47</f>
        <v>0.01</v>
      </c>
      <c r="N1962" s="263" t="str">
        <f t="shared" si="122"/>
        <v xml:space="preserve"> </v>
      </c>
      <c r="O1962" s="282"/>
      <c r="P1962" s="263" t="str">
        <f t="shared" si="123"/>
        <v xml:space="preserve"> </v>
      </c>
    </row>
    <row r="1963" spans="1:21" x14ac:dyDescent="0.2">
      <c r="A1963" s="12" t="s">
        <v>1489</v>
      </c>
      <c r="B1963" s="9" t="s">
        <v>3605</v>
      </c>
      <c r="C1963" s="4" t="s">
        <v>3552</v>
      </c>
      <c r="D1963" s="5">
        <v>982</v>
      </c>
      <c r="E1963" s="104">
        <v>2006</v>
      </c>
      <c r="F1963" s="263" t="str">
        <f t="shared" si="120"/>
        <v xml:space="preserve"> </v>
      </c>
      <c r="G1963" s="12" t="s">
        <v>139</v>
      </c>
      <c r="H1963" s="12" t="s">
        <v>3388</v>
      </c>
      <c r="I1963" s="263" t="str">
        <f t="shared" si="121"/>
        <v xml:space="preserve"> </v>
      </c>
      <c r="J1963" s="38" t="str">
        <f>IF(D1963&gt;=('28 Populations and thresholds'!$I$77),"YES"," ")</f>
        <v>YES</v>
      </c>
      <c r="K1963" s="38" t="str">
        <f>IF(J1963="YES"," ",IF(D1963&gt;=('28 Populations and thresholds'!$I$77)*0.25,"YES"))</f>
        <v xml:space="preserve"> </v>
      </c>
      <c r="L1963" s="38" t="b">
        <f>OR('28 Populations and thresholds'!$J$77="CR",'28 Populations and thresholds'!$J$77="EN",'28 Populations and thresholds'!$J$77="VU")</f>
        <v>0</v>
      </c>
      <c r="M1963" s="75">
        <f>D1963/'28 Populations and thresholds'!$H$77</f>
        <v>9.8200000000000006E-3</v>
      </c>
      <c r="N1963" s="263" t="str">
        <f t="shared" si="122"/>
        <v xml:space="preserve"> </v>
      </c>
      <c r="P1963" s="263" t="str">
        <f t="shared" si="123"/>
        <v xml:space="preserve"> </v>
      </c>
    </row>
    <row r="1964" spans="1:21" x14ac:dyDescent="0.2">
      <c r="A1964" s="12" t="s">
        <v>1489</v>
      </c>
      <c r="B1964" s="9" t="s">
        <v>3605</v>
      </c>
      <c r="C1964" s="111" t="s">
        <v>3604</v>
      </c>
      <c r="D1964" s="5">
        <v>1206</v>
      </c>
      <c r="E1964" s="104">
        <v>2006</v>
      </c>
      <c r="F1964" s="263" t="str">
        <f t="shared" si="120"/>
        <v xml:space="preserve"> </v>
      </c>
      <c r="G1964" s="12" t="s">
        <v>139</v>
      </c>
      <c r="H1964" s="12" t="s">
        <v>3388</v>
      </c>
      <c r="I1964" s="263" t="str">
        <f t="shared" si="121"/>
        <v xml:space="preserve"> </v>
      </c>
      <c r="J1964" s="38" t="str">
        <f>IF(D1964&gt;=('28 Populations and thresholds'!$I$90),"YES"," ")</f>
        <v>YES</v>
      </c>
      <c r="K1964" s="38" t="str">
        <f>IF(J1964="YES"," ",IF(D1964&gt;=('28 Populations and thresholds'!$I$90)*0.25,"YES"))</f>
        <v xml:space="preserve"> </v>
      </c>
      <c r="L1964" s="38" t="b">
        <f>OR('28 Populations and thresholds'!$J$90="CR",'28 Populations and thresholds'!$J$90="EN",'28 Populations and thresholds'!$J$90="VU")</f>
        <v>0</v>
      </c>
      <c r="M1964" s="75">
        <f>D1964/'28 Populations and thresholds'!$H$90</f>
        <v>1.206E-2</v>
      </c>
      <c r="N1964" s="263" t="str">
        <f t="shared" si="122"/>
        <v xml:space="preserve"> </v>
      </c>
      <c r="O1964" s="12" t="s">
        <v>4548</v>
      </c>
      <c r="P1964" s="263" t="str">
        <f t="shared" si="123"/>
        <v xml:space="preserve"> </v>
      </c>
      <c r="Q1964" s="4"/>
      <c r="R1964" s="4"/>
      <c r="S1964" s="4"/>
      <c r="T1964" s="4"/>
      <c r="U1964" s="4"/>
    </row>
    <row r="1965" spans="1:21" x14ac:dyDescent="0.2">
      <c r="A1965" s="267" t="s">
        <v>1489</v>
      </c>
      <c r="B1965" s="268" t="s">
        <v>4691</v>
      </c>
      <c r="C1965" s="269" t="s">
        <v>3552</v>
      </c>
      <c r="D1965" s="270">
        <v>850</v>
      </c>
      <c r="E1965" s="294" t="s">
        <v>1333</v>
      </c>
      <c r="F1965" s="263" t="str">
        <f t="shared" si="120"/>
        <v xml:space="preserve"> </v>
      </c>
      <c r="G1965" s="267" t="s">
        <v>15</v>
      </c>
      <c r="H1965" s="267" t="s">
        <v>1315</v>
      </c>
      <c r="I1965" s="263" t="str">
        <f t="shared" si="121"/>
        <v xml:space="preserve"> </v>
      </c>
      <c r="J1965" s="272" t="str">
        <f>IF(D1965&gt;=('28 Populations and thresholds'!$I$77),"YES"," ")</f>
        <v>YES</v>
      </c>
      <c r="K1965" s="272" t="str">
        <f>IF(J1965="YES"," ",IF(D1965&gt;=('28 Populations and thresholds'!$I$77)*0.25,"YES"))</f>
        <v xml:space="preserve"> </v>
      </c>
      <c r="L1965" s="272" t="b">
        <f>OR('28 Populations and thresholds'!$J$77="CR",'28 Populations and thresholds'!$J$77="EN",'28 Populations and thresholds'!$J$77="VU")</f>
        <v>0</v>
      </c>
      <c r="M1965" s="273">
        <f>D1965/'28 Populations and thresholds'!$H$77</f>
        <v>8.5000000000000006E-3</v>
      </c>
      <c r="N1965" s="263" t="str">
        <f t="shared" si="122"/>
        <v xml:space="preserve"> </v>
      </c>
      <c r="O1965" s="275"/>
      <c r="P1965" s="263" t="str">
        <f t="shared" si="123"/>
        <v xml:space="preserve"> </v>
      </c>
    </row>
    <row r="1966" spans="1:21" x14ac:dyDescent="0.2">
      <c r="A1966" s="12" t="s">
        <v>1489</v>
      </c>
      <c r="B1966" s="4" t="s">
        <v>4692</v>
      </c>
      <c r="C1966" s="4" t="s">
        <v>3425</v>
      </c>
      <c r="D1966" s="5">
        <v>200</v>
      </c>
      <c r="E1966" s="104">
        <v>1991</v>
      </c>
      <c r="F1966" s="263" t="str">
        <f t="shared" si="120"/>
        <v xml:space="preserve"> </v>
      </c>
      <c r="G1966" s="13" t="s">
        <v>139</v>
      </c>
      <c r="H1966" s="13" t="s">
        <v>3388</v>
      </c>
      <c r="I1966" s="263" t="str">
        <f t="shared" si="121"/>
        <v xml:space="preserve"> </v>
      </c>
      <c r="J1966" s="38" t="str">
        <f>IF(D1966&gt;=('28 Populations and thresholds'!$I$120),"YES"," ")</f>
        <v>YES</v>
      </c>
      <c r="K1966" s="38" t="str">
        <f>IF(J1966="YES"," ",IF(D1966&gt;=('28 Populations and thresholds'!$I$120)*0.25,"YES"))</f>
        <v xml:space="preserve"> </v>
      </c>
      <c r="L1966" s="38" t="b">
        <f>OR('28 Populations and thresholds'!$J$120="CR",'28 Populations and thresholds'!$J$120="EN",'28 Populations and thresholds'!$J$120="VU")</f>
        <v>0</v>
      </c>
      <c r="M1966" s="75">
        <f>D1966/'28 Populations and thresholds'!$H$120</f>
        <v>0.2</v>
      </c>
      <c r="N1966" s="263" t="str">
        <f t="shared" si="122"/>
        <v xml:space="preserve"> </v>
      </c>
      <c r="P1966" s="263" t="str">
        <f t="shared" si="123"/>
        <v xml:space="preserve"> </v>
      </c>
    </row>
    <row r="1967" spans="1:21" x14ac:dyDescent="0.2">
      <c r="A1967" s="267" t="s">
        <v>1489</v>
      </c>
      <c r="B1967" s="268" t="s">
        <v>1491</v>
      </c>
      <c r="C1967" s="269" t="s">
        <v>3552</v>
      </c>
      <c r="D1967" s="270">
        <v>2500</v>
      </c>
      <c r="E1967" s="294" t="s">
        <v>1327</v>
      </c>
      <c r="F1967" s="263" t="str">
        <f t="shared" si="120"/>
        <v xml:space="preserve"> </v>
      </c>
      <c r="G1967" s="267" t="s">
        <v>15</v>
      </c>
      <c r="H1967" s="267" t="s">
        <v>1315</v>
      </c>
      <c r="I1967" s="263" t="str">
        <f t="shared" si="121"/>
        <v xml:space="preserve"> </v>
      </c>
      <c r="J1967" s="272" t="str">
        <f>IF(D1967&gt;=('28 Populations and thresholds'!$I$77),"YES"," ")</f>
        <v>YES</v>
      </c>
      <c r="K1967" s="272" t="str">
        <f>IF(J1967="YES"," ",IF(D1967&gt;=('28 Populations and thresholds'!$I$77)*0.25,"YES"))</f>
        <v xml:space="preserve"> </v>
      </c>
      <c r="L1967" s="272" t="b">
        <f>OR('28 Populations and thresholds'!$J$77="CR",'28 Populations and thresholds'!$J$77="EN",'28 Populations and thresholds'!$J$77="VU")</f>
        <v>0</v>
      </c>
      <c r="M1967" s="273">
        <f>D1967/'28 Populations and thresholds'!$H$77</f>
        <v>2.5000000000000001E-2</v>
      </c>
      <c r="N1967" s="263" t="str">
        <f t="shared" si="122"/>
        <v xml:space="preserve"> </v>
      </c>
      <c r="O1967" s="275"/>
      <c r="P1967" s="263" t="str">
        <f t="shared" si="123"/>
        <v xml:space="preserve"> </v>
      </c>
    </row>
    <row r="1968" spans="1:21" x14ac:dyDescent="0.2">
      <c r="A1968" s="12" t="s">
        <v>1489</v>
      </c>
      <c r="B1968" s="4" t="s">
        <v>3697</v>
      </c>
      <c r="C1968" s="4" t="s">
        <v>3676</v>
      </c>
      <c r="D1968" s="5">
        <v>60</v>
      </c>
      <c r="E1968" s="104">
        <v>2001</v>
      </c>
      <c r="F1968" s="263" t="str">
        <f t="shared" si="120"/>
        <v xml:space="preserve"> </v>
      </c>
      <c r="G1968" s="12" t="s">
        <v>139</v>
      </c>
      <c r="H1968" s="12" t="s">
        <v>3388</v>
      </c>
      <c r="I1968" s="263" t="str">
        <f t="shared" si="121"/>
        <v xml:space="preserve"> </v>
      </c>
      <c r="J1968" s="38" t="str">
        <f>IF(D1968&gt;=('28 Populations and thresholds'!$I$96),"YES"," ")</f>
        <v>YES</v>
      </c>
      <c r="K1968" s="38" t="str">
        <f>IF(J1968="YES"," ",IF(D1968&gt;=('28 Populations and thresholds'!$I$96)*0.25,"YES"))</f>
        <v xml:space="preserve"> </v>
      </c>
      <c r="L1968" s="38" t="b">
        <f>OR('28 Populations and thresholds'!$J$96="CR",'28 Populations and thresholds'!$J$96="EN",'28 Populations and thresholds'!$J$96="VU")</f>
        <v>1</v>
      </c>
      <c r="M1968" s="75">
        <f>D1968/'28 Populations and thresholds'!$H$96</f>
        <v>0.06</v>
      </c>
      <c r="N1968" s="263" t="str">
        <f t="shared" si="122"/>
        <v xml:space="preserve"> </v>
      </c>
      <c r="O1968" s="9"/>
      <c r="P1968" s="263" t="str">
        <f t="shared" si="123"/>
        <v xml:space="preserve"> </v>
      </c>
    </row>
    <row r="1969" spans="1:21" x14ac:dyDescent="0.2">
      <c r="A1969" s="267" t="s">
        <v>1489</v>
      </c>
      <c r="B1969" s="268" t="s">
        <v>1492</v>
      </c>
      <c r="C1969" s="269" t="s">
        <v>3519</v>
      </c>
      <c r="D1969" s="270">
        <v>5466</v>
      </c>
      <c r="E1969" s="294" t="s">
        <v>1316</v>
      </c>
      <c r="F1969" s="263" t="str">
        <f t="shared" si="120"/>
        <v xml:space="preserve"> </v>
      </c>
      <c r="G1969" s="267" t="s">
        <v>15</v>
      </c>
      <c r="H1969" s="267" t="s">
        <v>1315</v>
      </c>
      <c r="I1969" s="263" t="str">
        <f t="shared" si="121"/>
        <v xml:space="preserve"> </v>
      </c>
      <c r="J1969" s="272" t="str">
        <f>IF(D1969&gt;=('28 Populations and thresholds'!$I$56),"YES"," ")</f>
        <v>YES</v>
      </c>
      <c r="K1969" s="272" t="str">
        <f>IF(J1969="YES"," ",IF(D1969&gt;=('28 Populations and thresholds'!$I$56)*0.25,"YES"))</f>
        <v xml:space="preserve"> </v>
      </c>
      <c r="L1969" s="272" t="b">
        <f>OR('28 Populations and thresholds'!$J$56="CR",'28 Populations and thresholds'!$J$56="EN",'28 Populations and thresholds'!$J$56="VU")</f>
        <v>0</v>
      </c>
      <c r="M1969" s="273">
        <f>D1969/'28 Populations and thresholds'!$H$56</f>
        <v>5.4660000000000004E-3</v>
      </c>
      <c r="N1969" s="263" t="str">
        <f t="shared" si="122"/>
        <v xml:space="preserve"> </v>
      </c>
      <c r="O1969" s="275"/>
      <c r="P1969" s="263" t="str">
        <f t="shared" si="123"/>
        <v xml:space="preserve"> </v>
      </c>
    </row>
    <row r="1970" spans="1:21" x14ac:dyDescent="0.2">
      <c r="A1970" s="12" t="s">
        <v>1489</v>
      </c>
      <c r="B1970" s="40" t="s">
        <v>1302</v>
      </c>
      <c r="C1970" s="4" t="s">
        <v>3447</v>
      </c>
      <c r="D1970" s="41">
        <v>265</v>
      </c>
      <c r="E1970" s="46">
        <v>34390</v>
      </c>
      <c r="F1970" s="263" t="str">
        <f t="shared" si="120"/>
        <v xml:space="preserve"> </v>
      </c>
      <c r="G1970" s="143" t="s">
        <v>21</v>
      </c>
      <c r="H1970" s="143" t="s">
        <v>853</v>
      </c>
      <c r="I1970" s="263" t="str">
        <f t="shared" si="121"/>
        <v xml:space="preserve"> </v>
      </c>
      <c r="J1970" s="38" t="str">
        <f>IF(D1970&gt;=('28 Populations and thresholds'!$I$145),"YES"," ")</f>
        <v>YES</v>
      </c>
      <c r="K1970" s="38" t="str">
        <f>IF(J1970="YES"," ",IF(D1970&gt;=('28 Populations and thresholds'!$I$145)*0.25,"YES"))</f>
        <v xml:space="preserve"> </v>
      </c>
      <c r="L1970" s="38" t="b">
        <f>OR('28 Populations and thresholds'!$J$145="CR",'28 Populations and thresholds'!$J$145="EN",'28 Populations and thresholds'!$J$145="VU")</f>
        <v>0</v>
      </c>
      <c r="M1970" s="75">
        <f>D1970/'28 Populations and thresholds'!$H$145</f>
        <v>2.65E-3</v>
      </c>
      <c r="N1970" s="263" t="str">
        <f t="shared" si="122"/>
        <v xml:space="preserve"> </v>
      </c>
      <c r="O1970" s="9"/>
      <c r="P1970" s="263" t="str">
        <f t="shared" si="123"/>
        <v xml:space="preserve"> </v>
      </c>
    </row>
    <row r="1971" spans="1:21" x14ac:dyDescent="0.2">
      <c r="A1971" s="275" t="s">
        <v>1489</v>
      </c>
      <c r="B1971" s="269" t="s">
        <v>2311</v>
      </c>
      <c r="C1971" s="269" t="s">
        <v>1688</v>
      </c>
      <c r="D1971" s="279">
        <v>208</v>
      </c>
      <c r="E1971" s="284" t="s">
        <v>40</v>
      </c>
      <c r="F1971" s="263" t="str">
        <f t="shared" si="120"/>
        <v xml:space="preserve"> </v>
      </c>
      <c r="G1971" s="275" t="s">
        <v>139</v>
      </c>
      <c r="H1971" s="275"/>
      <c r="I1971" s="263" t="str">
        <f t="shared" si="121"/>
        <v xml:space="preserve"> </v>
      </c>
      <c r="J1971" s="272" t="str">
        <f>IF(D1971&gt;=('28 Populations and thresholds'!$I$47),"YES"," ")</f>
        <v>YES</v>
      </c>
      <c r="K1971" s="272" t="str">
        <f>IF(J1971="YES"," ",IF(D1971&gt;=('28 Populations and thresholds'!$I$47)*0.25,"YES"))</f>
        <v xml:space="preserve"> </v>
      </c>
      <c r="L1971" s="272" t="b">
        <f>OR('28 Populations and thresholds'!$J$47="CR",'28 Populations and thresholds'!$J$47="EN",'28 Populations and thresholds'!$J$47="VU")</f>
        <v>0</v>
      </c>
      <c r="M1971" s="273">
        <f>D1971/'28 Populations and thresholds'!$H$47</f>
        <v>2.0799999999999999E-2</v>
      </c>
      <c r="N1971" s="263" t="str">
        <f t="shared" si="122"/>
        <v xml:space="preserve"> </v>
      </c>
      <c r="O1971" s="282"/>
      <c r="P1971" s="263" t="str">
        <f t="shared" si="123"/>
        <v xml:space="preserve"> </v>
      </c>
    </row>
    <row r="1972" spans="1:21" x14ac:dyDescent="0.2">
      <c r="A1972" s="267" t="s">
        <v>1489</v>
      </c>
      <c r="B1972" s="269" t="s">
        <v>2311</v>
      </c>
      <c r="C1972" s="268" t="s">
        <v>3800</v>
      </c>
      <c r="D1972" s="270">
        <v>781</v>
      </c>
      <c r="E1972" s="271">
        <v>34376</v>
      </c>
      <c r="F1972" s="263" t="str">
        <f t="shared" si="120"/>
        <v xml:space="preserve"> </v>
      </c>
      <c r="G1972" s="267" t="s">
        <v>21</v>
      </c>
      <c r="H1972" s="267" t="s">
        <v>853</v>
      </c>
      <c r="I1972" s="263" t="str">
        <f t="shared" si="121"/>
        <v xml:space="preserve"> </v>
      </c>
      <c r="J1972" s="272" t="str">
        <f>IF(D1972&gt;=(('28 Populations and thresholds'!$I$156)+('28 Populations and thresholds'!$I$157)),"YES"," ")</f>
        <v>YES</v>
      </c>
      <c r="K1972" s="272" t="str">
        <f>IF(J1972="YES"," ",IF(D1972&gt;=(('28 Populations and thresholds'!$I$156)+('28 Populations and thresholds'!$I$157))*0.25,"YES"))</f>
        <v xml:space="preserve"> </v>
      </c>
      <c r="L1972" s="272" t="b">
        <f>OR('28 Populations and thresholds'!$J$156="CR",'28 Populations and thresholds'!$J$156="EN",'28 Populations and thresholds'!$J$156="VU")</f>
        <v>0</v>
      </c>
      <c r="M1972" s="273">
        <f>D1972/(('28 Populations and thresholds'!$H$156)+('28 Populations and thresholds'!$H$157))</f>
        <v>6.2480000000000001E-3</v>
      </c>
      <c r="N1972" s="263" t="str">
        <f t="shared" si="122"/>
        <v xml:space="preserve"> </v>
      </c>
      <c r="O1972" s="275" t="s">
        <v>4568</v>
      </c>
      <c r="P1972" s="263" t="str">
        <f t="shared" si="123"/>
        <v xml:space="preserve"> </v>
      </c>
    </row>
    <row r="1973" spans="1:21" x14ac:dyDescent="0.2">
      <c r="A1973" s="267" t="s">
        <v>1489</v>
      </c>
      <c r="B1973" s="269" t="s">
        <v>2311</v>
      </c>
      <c r="C1973" s="269" t="s">
        <v>3552</v>
      </c>
      <c r="D1973" s="270">
        <v>11316</v>
      </c>
      <c r="E1973" s="294" t="s">
        <v>1354</v>
      </c>
      <c r="F1973" s="263" t="str">
        <f t="shared" si="120"/>
        <v xml:space="preserve"> </v>
      </c>
      <c r="G1973" s="267" t="s">
        <v>15</v>
      </c>
      <c r="H1973" s="267" t="s">
        <v>1315</v>
      </c>
      <c r="I1973" s="263" t="str">
        <f t="shared" si="121"/>
        <v xml:space="preserve"> </v>
      </c>
      <c r="J1973" s="272" t="str">
        <f>IF(D1973&gt;=('28 Populations and thresholds'!$I$77),"YES"," ")</f>
        <v>YES</v>
      </c>
      <c r="K1973" s="272" t="str">
        <f>IF(J1973="YES"," ",IF(D1973&gt;=('28 Populations and thresholds'!$I$77)*0.25,"YES"))</f>
        <v xml:space="preserve"> </v>
      </c>
      <c r="L1973" s="272" t="b">
        <f>OR('28 Populations and thresholds'!$J$77="CR",'28 Populations and thresholds'!$J$77="EN",'28 Populations and thresholds'!$J$77="VU")</f>
        <v>0</v>
      </c>
      <c r="M1973" s="273">
        <f>D1973/'28 Populations and thresholds'!$H$77</f>
        <v>0.11316</v>
      </c>
      <c r="N1973" s="263" t="str">
        <f t="shared" si="122"/>
        <v xml:space="preserve"> </v>
      </c>
      <c r="O1973" s="275"/>
      <c r="P1973" s="263" t="str">
        <f t="shared" si="123"/>
        <v xml:space="preserve"> </v>
      </c>
    </row>
    <row r="1974" spans="1:21" x14ac:dyDescent="0.2">
      <c r="A1974" s="12" t="s">
        <v>1489</v>
      </c>
      <c r="B1974" s="4" t="s">
        <v>3437</v>
      </c>
      <c r="C1974" s="4" t="s">
        <v>3425</v>
      </c>
      <c r="D1974" s="105">
        <v>121</v>
      </c>
      <c r="E1974" s="106">
        <v>2002</v>
      </c>
      <c r="F1974" s="263" t="str">
        <f t="shared" si="120"/>
        <v xml:space="preserve"> </v>
      </c>
      <c r="G1974" s="12" t="s">
        <v>139</v>
      </c>
      <c r="H1974" s="12" t="s">
        <v>3388</v>
      </c>
      <c r="I1974" s="263" t="str">
        <f t="shared" si="121"/>
        <v xml:space="preserve"> </v>
      </c>
      <c r="J1974" s="38" t="str">
        <f>IF(D1974&gt;=('28 Populations and thresholds'!$I$120),"YES"," ")</f>
        <v>YES</v>
      </c>
      <c r="K1974" s="38" t="str">
        <f>IF(J1974="YES"," ",IF(D1974&gt;=('28 Populations and thresholds'!$I$120)*0.25,"YES"))</f>
        <v xml:space="preserve"> </v>
      </c>
      <c r="L1974" s="38" t="b">
        <f>OR('28 Populations and thresholds'!$J$120="CR",'28 Populations and thresholds'!$J$120="EN",'28 Populations and thresholds'!$J$120="VU")</f>
        <v>0</v>
      </c>
      <c r="M1974" s="75">
        <f>D1974/'28 Populations and thresholds'!$H$120</f>
        <v>0.121</v>
      </c>
      <c r="N1974" s="263" t="str">
        <f t="shared" si="122"/>
        <v xml:space="preserve"> </v>
      </c>
      <c r="P1974" s="263" t="str">
        <f t="shared" si="123"/>
        <v xml:space="preserve"> </v>
      </c>
      <c r="Q1974" s="4"/>
      <c r="R1974" s="4"/>
      <c r="S1974" s="4"/>
      <c r="T1974" s="4"/>
      <c r="U1974" s="4"/>
    </row>
    <row r="1975" spans="1:21" x14ac:dyDescent="0.2">
      <c r="A1975" s="267" t="s">
        <v>1489</v>
      </c>
      <c r="B1975" s="269" t="s">
        <v>1690</v>
      </c>
      <c r="C1975" s="269" t="s">
        <v>3676</v>
      </c>
      <c r="D1975" s="270">
        <v>134</v>
      </c>
      <c r="E1975" s="294" t="s">
        <v>1327</v>
      </c>
      <c r="F1975" s="263" t="str">
        <f t="shared" si="120"/>
        <v xml:space="preserve"> </v>
      </c>
      <c r="G1975" s="267" t="s">
        <v>15</v>
      </c>
      <c r="H1975" s="267" t="s">
        <v>1315</v>
      </c>
      <c r="I1975" s="263" t="str">
        <f t="shared" si="121"/>
        <v xml:space="preserve"> </v>
      </c>
      <c r="J1975" s="272" t="str">
        <f>IF(D1975&gt;=('28 Populations and thresholds'!$I$96),"YES"," ")</f>
        <v>YES</v>
      </c>
      <c r="K1975" s="272" t="str">
        <f>IF(J1975="YES"," ",IF(D1975&gt;=('28 Populations and thresholds'!$I$96)*0.25,"YES"))</f>
        <v xml:space="preserve"> </v>
      </c>
      <c r="L1975" s="272" t="b">
        <f>OR('28 Populations and thresholds'!$J$96="CR",'28 Populations and thresholds'!$J$96="EN",'28 Populations and thresholds'!$J$96="VU")</f>
        <v>1</v>
      </c>
      <c r="M1975" s="273">
        <f>D1975/'28 Populations and thresholds'!$H$96</f>
        <v>0.13400000000000001</v>
      </c>
      <c r="N1975" s="263" t="str">
        <f t="shared" si="122"/>
        <v xml:space="preserve"> </v>
      </c>
      <c r="O1975" s="269"/>
      <c r="P1975" s="263" t="str">
        <f t="shared" si="123"/>
        <v xml:space="preserve"> </v>
      </c>
    </row>
    <row r="1976" spans="1:21" x14ac:dyDescent="0.2">
      <c r="A1976" s="275" t="s">
        <v>1489</v>
      </c>
      <c r="B1976" s="269" t="s">
        <v>1690</v>
      </c>
      <c r="C1976" s="269" t="s">
        <v>1688</v>
      </c>
      <c r="D1976" s="279">
        <v>3000</v>
      </c>
      <c r="E1976" s="284" t="s">
        <v>40</v>
      </c>
      <c r="F1976" s="263" t="str">
        <f t="shared" si="120"/>
        <v xml:space="preserve"> </v>
      </c>
      <c r="G1976" s="275" t="s">
        <v>139</v>
      </c>
      <c r="H1976" s="275"/>
      <c r="I1976" s="263" t="str">
        <f t="shared" si="121"/>
        <v xml:space="preserve"> </v>
      </c>
      <c r="J1976" s="272" t="str">
        <f>IF(D1976&gt;=('28 Populations and thresholds'!$I$47),"YES"," ")</f>
        <v>YES</v>
      </c>
      <c r="K1976" s="272" t="str">
        <f>IF(J1976="YES"," ",IF(D1976&gt;=('28 Populations and thresholds'!$I$47)*0.25,"YES"))</f>
        <v xml:space="preserve"> </v>
      </c>
      <c r="L1976" s="272" t="b">
        <f>OR('28 Populations and thresholds'!$J$47="CR",'28 Populations and thresholds'!$J$47="EN",'28 Populations and thresholds'!$J$47="VU")</f>
        <v>0</v>
      </c>
      <c r="M1976" s="273">
        <f>D1976/'28 Populations and thresholds'!$H$47</f>
        <v>0.3</v>
      </c>
      <c r="N1976" s="263" t="str">
        <f t="shared" si="122"/>
        <v xml:space="preserve"> </v>
      </c>
      <c r="O1976" s="282"/>
      <c r="P1976" s="263" t="str">
        <f t="shared" si="123"/>
        <v xml:space="preserve"> </v>
      </c>
    </row>
    <row r="1977" spans="1:21" x14ac:dyDescent="0.2">
      <c r="A1977" s="275" t="s">
        <v>1489</v>
      </c>
      <c r="B1977" s="269" t="s">
        <v>1690</v>
      </c>
      <c r="C1977" s="269" t="s">
        <v>1707</v>
      </c>
      <c r="D1977" s="279">
        <v>15000</v>
      </c>
      <c r="E1977" s="284" t="s">
        <v>40</v>
      </c>
      <c r="F1977" s="263" t="str">
        <f t="shared" si="120"/>
        <v xml:space="preserve"> </v>
      </c>
      <c r="G1977" s="275" t="s">
        <v>139</v>
      </c>
      <c r="H1977" s="275"/>
      <c r="I1977" s="263" t="str">
        <f t="shared" si="121"/>
        <v xml:space="preserve"> </v>
      </c>
      <c r="J1977" s="272" t="str">
        <f>IF(D1977&gt;=('28 Populations and thresholds'!$I$140),"YES"," ")</f>
        <v>YES</v>
      </c>
      <c r="K1977" s="272" t="str">
        <f>IF(J1977="YES"," ",IF(D1977&gt;=('28 Populations and thresholds'!$I$140)*0.25,"YES"))</f>
        <v xml:space="preserve"> </v>
      </c>
      <c r="L1977" s="272" t="b">
        <f>OR('28 Populations and thresholds'!$J$140="CR",'28 Populations and thresholds'!$J$140="EN",'28 Populations and thresholds'!$J$140="VU")</f>
        <v>0</v>
      </c>
      <c r="M1977" s="273">
        <f>D1977/'28 Populations and thresholds'!$H$140</f>
        <v>1.4999985000015001E-2</v>
      </c>
      <c r="N1977" s="263" t="str">
        <f t="shared" si="122"/>
        <v xml:space="preserve"> </v>
      </c>
      <c r="O1977" s="275"/>
      <c r="P1977" s="263" t="str">
        <f t="shared" si="123"/>
        <v xml:space="preserve"> </v>
      </c>
    </row>
    <row r="1978" spans="1:21" x14ac:dyDescent="0.2">
      <c r="A1978" s="275" t="s">
        <v>1489</v>
      </c>
      <c r="B1978" s="269" t="s">
        <v>1690</v>
      </c>
      <c r="C1978" s="269" t="s">
        <v>1691</v>
      </c>
      <c r="D1978" s="279">
        <v>300</v>
      </c>
      <c r="E1978" s="284" t="s">
        <v>83</v>
      </c>
      <c r="F1978" s="263" t="str">
        <f t="shared" si="120"/>
        <v xml:space="preserve"> </v>
      </c>
      <c r="G1978" s="275" t="s">
        <v>139</v>
      </c>
      <c r="H1978" s="275"/>
      <c r="I1978" s="263" t="str">
        <f t="shared" si="121"/>
        <v xml:space="preserve"> </v>
      </c>
      <c r="J1978" s="272" t="str">
        <f>IF(D1978&gt;=('28 Populations and thresholds'!$I$49),"YES"," ")</f>
        <v>YES</v>
      </c>
      <c r="K1978" s="272" t="str">
        <f>IF(J1978="YES"," ",IF(D1978&gt;=('28 Populations and thresholds'!$I$49)*0.25,"YES"))</f>
        <v xml:space="preserve"> </v>
      </c>
      <c r="L1978" s="272" t="b">
        <f>OR('28 Populations and thresholds'!$J$49="CR",'28 Populations and thresholds'!$J$49="EN",'28 Populations and thresholds'!$J$49="VU")</f>
        <v>0</v>
      </c>
      <c r="M1978" s="273">
        <f>D1978/'28 Populations and thresholds'!$H$49</f>
        <v>1.2E-2</v>
      </c>
      <c r="N1978" s="263" t="str">
        <f t="shared" si="122"/>
        <v xml:space="preserve"> </v>
      </c>
      <c r="O1978" s="275"/>
      <c r="P1978" s="263" t="str">
        <f t="shared" si="123"/>
        <v xml:space="preserve"> </v>
      </c>
    </row>
    <row r="1979" spans="1:21" x14ac:dyDescent="0.2">
      <c r="A1979" s="275" t="s">
        <v>1489</v>
      </c>
      <c r="B1979" s="269" t="s">
        <v>1690</v>
      </c>
      <c r="C1979" s="280" t="s">
        <v>3604</v>
      </c>
      <c r="D1979" s="279">
        <v>1000</v>
      </c>
      <c r="E1979" s="274">
        <v>2002</v>
      </c>
      <c r="F1979" s="263" t="str">
        <f t="shared" si="120"/>
        <v xml:space="preserve"> </v>
      </c>
      <c r="G1979" s="275" t="s">
        <v>139</v>
      </c>
      <c r="H1979" s="275" t="s">
        <v>3388</v>
      </c>
      <c r="I1979" s="263" t="str">
        <f t="shared" si="121"/>
        <v xml:space="preserve"> </v>
      </c>
      <c r="J1979" s="272" t="str">
        <f>IF(D1979&gt;=('28 Populations and thresholds'!$I$90),"YES"," ")</f>
        <v>YES</v>
      </c>
      <c r="K1979" s="272" t="str">
        <f>IF(J1979="YES"," ",IF(D1979&gt;=('28 Populations and thresholds'!$I$90)*0.25,"YES"))</f>
        <v xml:space="preserve"> </v>
      </c>
      <c r="L1979" s="272" t="b">
        <f>OR('28 Populations and thresholds'!$J$90="CR",'28 Populations and thresholds'!$J$90="EN",'28 Populations and thresholds'!$J$90="VU")</f>
        <v>0</v>
      </c>
      <c r="M1979" s="273">
        <f>D1979/'28 Populations and thresholds'!$H$90</f>
        <v>0.01</v>
      </c>
      <c r="N1979" s="263" t="str">
        <f t="shared" si="122"/>
        <v xml:space="preserve"> </v>
      </c>
      <c r="O1979" s="275" t="s">
        <v>4548</v>
      </c>
      <c r="P1979" s="263" t="str">
        <f t="shared" si="123"/>
        <v xml:space="preserve"> </v>
      </c>
      <c r="Q1979" s="4"/>
      <c r="R1979" s="4"/>
      <c r="S1979" s="4"/>
      <c r="T1979" s="4"/>
      <c r="U1979" s="4"/>
    </row>
    <row r="1980" spans="1:21" x14ac:dyDescent="0.2">
      <c r="A1980" s="12" t="s">
        <v>1489</v>
      </c>
      <c r="B1980" s="4" t="s">
        <v>1727</v>
      </c>
      <c r="C1980" s="4" t="s">
        <v>3676</v>
      </c>
      <c r="D1980" s="5">
        <v>150</v>
      </c>
      <c r="E1980" s="104">
        <v>1995</v>
      </c>
      <c r="F1980" s="263" t="str">
        <f t="shared" si="120"/>
        <v xml:space="preserve"> </v>
      </c>
      <c r="G1980" s="12" t="s">
        <v>139</v>
      </c>
      <c r="H1980" s="12" t="s">
        <v>3388</v>
      </c>
      <c r="I1980" s="263" t="str">
        <f t="shared" si="121"/>
        <v xml:space="preserve"> </v>
      </c>
      <c r="J1980" s="38" t="str">
        <f>IF(D1980&gt;=('28 Populations and thresholds'!$I$96),"YES"," ")</f>
        <v>YES</v>
      </c>
      <c r="K1980" s="38" t="str">
        <f>IF(J1980="YES"," ",IF(D1980&gt;=('28 Populations and thresholds'!$I$96)*0.25,"YES"))</f>
        <v xml:space="preserve"> </v>
      </c>
      <c r="L1980" s="38" t="b">
        <f>OR('28 Populations and thresholds'!$J$96="CR",'28 Populations and thresholds'!$J$96="EN",'28 Populations and thresholds'!$J$96="VU")</f>
        <v>1</v>
      </c>
      <c r="M1980" s="75">
        <f>D1980/'28 Populations and thresholds'!$H$96</f>
        <v>0.15</v>
      </c>
      <c r="N1980" s="263" t="str">
        <f t="shared" si="122"/>
        <v xml:space="preserve"> </v>
      </c>
      <c r="O1980" s="9"/>
      <c r="P1980" s="263" t="str">
        <f t="shared" si="123"/>
        <v xml:space="preserve"> </v>
      </c>
    </row>
    <row r="1981" spans="1:21" x14ac:dyDescent="0.2">
      <c r="A1981" s="12" t="s">
        <v>1489</v>
      </c>
      <c r="B1981" s="9" t="s">
        <v>1727</v>
      </c>
      <c r="C1981" s="4" t="s">
        <v>1718</v>
      </c>
      <c r="D1981" s="5">
        <v>2000</v>
      </c>
      <c r="E1981" s="1" t="s">
        <v>79</v>
      </c>
      <c r="F1981" s="263" t="str">
        <f t="shared" si="120"/>
        <v xml:space="preserve"> </v>
      </c>
      <c r="G1981" s="13" t="s">
        <v>139</v>
      </c>
      <c r="I1981" s="263" t="str">
        <f t="shared" si="121"/>
        <v xml:space="preserve"> </v>
      </c>
      <c r="J1981" s="38" t="str">
        <f>IF(D1981&gt;=('28 Populations and thresholds'!$I$219),"YES"," ")</f>
        <v>YES</v>
      </c>
      <c r="K1981" s="38" t="str">
        <f>IF(J1981="YES"," ",IF(D1981&gt;=('28 Populations and thresholds'!$I$219)*0.25,"YES"))</f>
        <v xml:space="preserve"> </v>
      </c>
      <c r="L1981" s="38" t="b">
        <f>OR('28 Populations and thresholds'!$J$219="CR",'28 Populations and thresholds'!$J$219="EN",'28 Populations and thresholds'!$J$219="VU")</f>
        <v>0</v>
      </c>
      <c r="M1981" s="75">
        <f>D1981/'28 Populations and thresholds'!$H$219</f>
        <v>0.01</v>
      </c>
      <c r="N1981" s="263" t="str">
        <f t="shared" si="122"/>
        <v xml:space="preserve"> </v>
      </c>
      <c r="P1981" s="263" t="str">
        <f t="shared" si="123"/>
        <v xml:space="preserve"> </v>
      </c>
    </row>
    <row r="1982" spans="1:21" x14ac:dyDescent="0.2">
      <c r="A1982" s="275" t="s">
        <v>1489</v>
      </c>
      <c r="B1982" s="269" t="s">
        <v>3433</v>
      </c>
      <c r="C1982" s="269" t="s">
        <v>3425</v>
      </c>
      <c r="D1982" s="279">
        <v>813</v>
      </c>
      <c r="E1982" s="274">
        <v>2000</v>
      </c>
      <c r="F1982" s="263" t="str">
        <f t="shared" si="120"/>
        <v xml:space="preserve"> </v>
      </c>
      <c r="G1982" s="275" t="s">
        <v>139</v>
      </c>
      <c r="H1982" s="275" t="s">
        <v>3388</v>
      </c>
      <c r="I1982" s="263" t="str">
        <f t="shared" si="121"/>
        <v xml:space="preserve"> </v>
      </c>
      <c r="J1982" s="272" t="str">
        <f>IF(D1982&gt;=('28 Populations and thresholds'!$I$120),"YES"," ")</f>
        <v>YES</v>
      </c>
      <c r="K1982" s="272" t="str">
        <f>IF(J1982="YES"," ",IF(D1982&gt;=('28 Populations and thresholds'!$I$120)*0.25,"YES"))</f>
        <v xml:space="preserve"> </v>
      </c>
      <c r="L1982" s="272" t="b">
        <f>OR('28 Populations and thresholds'!$J$120="CR",'28 Populations and thresholds'!$J$120="EN",'28 Populations and thresholds'!$J$120="VU")</f>
        <v>0</v>
      </c>
      <c r="M1982" s="273">
        <f>D1982/'28 Populations and thresholds'!$H$120</f>
        <v>0.81299999999999994</v>
      </c>
      <c r="N1982" s="263" t="str">
        <f t="shared" si="122"/>
        <v xml:space="preserve"> </v>
      </c>
      <c r="O1982" s="275"/>
      <c r="P1982" s="263" t="str">
        <f t="shared" si="123"/>
        <v xml:space="preserve"> </v>
      </c>
      <c r="Q1982" s="4"/>
      <c r="R1982" s="4"/>
      <c r="S1982" s="4"/>
      <c r="T1982" s="4"/>
      <c r="U1982" s="4"/>
    </row>
    <row r="1983" spans="1:21" x14ac:dyDescent="0.2">
      <c r="A1983" s="143" t="s">
        <v>1489</v>
      </c>
      <c r="B1983" s="40" t="s">
        <v>1493</v>
      </c>
      <c r="C1983" s="4" t="s">
        <v>3676</v>
      </c>
      <c r="D1983" s="41">
        <v>150</v>
      </c>
      <c r="E1983" s="47" t="s">
        <v>1341</v>
      </c>
      <c r="F1983" s="263" t="str">
        <f t="shared" si="120"/>
        <v xml:space="preserve"> </v>
      </c>
      <c r="G1983" s="143" t="s">
        <v>15</v>
      </c>
      <c r="H1983" s="143" t="s">
        <v>1315</v>
      </c>
      <c r="I1983" s="263" t="str">
        <f t="shared" si="121"/>
        <v xml:space="preserve"> </v>
      </c>
      <c r="J1983" s="38" t="str">
        <f>IF(D1983&gt;=('28 Populations and thresholds'!$I$96),"YES"," ")</f>
        <v>YES</v>
      </c>
      <c r="K1983" s="38" t="str">
        <f>IF(J1983="YES"," ",IF(D1983&gt;=('28 Populations and thresholds'!$I$96)*0.25,"YES"))</f>
        <v xml:space="preserve"> </v>
      </c>
      <c r="L1983" s="38" t="b">
        <f>OR('28 Populations and thresholds'!$J$96="CR",'28 Populations and thresholds'!$J$96="EN",'28 Populations and thresholds'!$J$96="VU")</f>
        <v>1</v>
      </c>
      <c r="M1983" s="75">
        <f>D1983/'28 Populations and thresholds'!$H$96</f>
        <v>0.15</v>
      </c>
      <c r="N1983" s="263" t="str">
        <f t="shared" si="122"/>
        <v xml:space="preserve"> </v>
      </c>
      <c r="O1983" s="9"/>
      <c r="P1983" s="263" t="str">
        <f t="shared" si="123"/>
        <v xml:space="preserve"> </v>
      </c>
    </row>
    <row r="1984" spans="1:21" x14ac:dyDescent="0.2">
      <c r="A1984" s="143" t="s">
        <v>1489</v>
      </c>
      <c r="B1984" s="40" t="s">
        <v>1493</v>
      </c>
      <c r="C1984" s="4" t="s">
        <v>3519</v>
      </c>
      <c r="D1984" s="41">
        <v>8000</v>
      </c>
      <c r="E1984" s="47" t="s">
        <v>1341</v>
      </c>
      <c r="F1984" s="263" t="str">
        <f t="shared" si="120"/>
        <v xml:space="preserve"> </v>
      </c>
      <c r="G1984" s="143" t="s">
        <v>15</v>
      </c>
      <c r="H1984" s="143" t="s">
        <v>1315</v>
      </c>
      <c r="I1984" s="263" t="str">
        <f t="shared" si="121"/>
        <v xml:space="preserve"> </v>
      </c>
      <c r="J1984" s="38" t="str">
        <f>IF(D1984&gt;=('28 Populations and thresholds'!$I$56),"YES"," ")</f>
        <v>YES</v>
      </c>
      <c r="K1984" s="38" t="str">
        <f>IF(J1984="YES"," ",IF(D1984&gt;=('28 Populations and thresholds'!$I$56)*0.25,"YES"))</f>
        <v xml:space="preserve"> </v>
      </c>
      <c r="L1984" s="38" t="b">
        <f>OR('28 Populations and thresholds'!$J$56="CR",'28 Populations and thresholds'!$J$56="EN",'28 Populations and thresholds'!$J$56="VU")</f>
        <v>0</v>
      </c>
      <c r="M1984" s="75">
        <f>D1984/'28 Populations and thresholds'!$H$56</f>
        <v>8.0000000000000002E-3</v>
      </c>
      <c r="N1984" s="263" t="str">
        <f t="shared" si="122"/>
        <v xml:space="preserve"> </v>
      </c>
      <c r="P1984" s="263" t="str">
        <f t="shared" si="123"/>
        <v xml:space="preserve"> </v>
      </c>
    </row>
    <row r="1985" spans="1:21" x14ac:dyDescent="0.2">
      <c r="A1985" s="267" t="s">
        <v>1489</v>
      </c>
      <c r="B1985" s="268" t="s">
        <v>1494</v>
      </c>
      <c r="C1985" s="269" t="s">
        <v>3552</v>
      </c>
      <c r="D1985" s="270">
        <v>1018</v>
      </c>
      <c r="E1985" s="294" t="s">
        <v>1354</v>
      </c>
      <c r="F1985" s="263" t="str">
        <f t="shared" ref="F1985:F2048" si="124">" "</f>
        <v xml:space="preserve"> </v>
      </c>
      <c r="G1985" s="267" t="s">
        <v>15</v>
      </c>
      <c r="H1985" s="267" t="s">
        <v>1315</v>
      </c>
      <c r="I1985" s="263" t="str">
        <f t="shared" ref="I1985:I2048" si="125">" "</f>
        <v xml:space="preserve"> </v>
      </c>
      <c r="J1985" s="272" t="str">
        <f>IF(D1985&gt;=('28 Populations and thresholds'!$I$77),"YES"," ")</f>
        <v>YES</v>
      </c>
      <c r="K1985" s="272" t="str">
        <f>IF(J1985="YES"," ",IF(D1985&gt;=('28 Populations and thresholds'!$I$77)*0.25,"YES"))</f>
        <v xml:space="preserve"> </v>
      </c>
      <c r="L1985" s="272" t="b">
        <f>OR('28 Populations and thresholds'!$J$77="CR",'28 Populations and thresholds'!$J$77="EN",'28 Populations and thresholds'!$J$77="VU")</f>
        <v>0</v>
      </c>
      <c r="M1985" s="273">
        <f>D1985/'28 Populations and thresholds'!$H$77</f>
        <v>1.018E-2</v>
      </c>
      <c r="N1985" s="263" t="str">
        <f t="shared" ref="N1985:N2048" si="126">" "</f>
        <v xml:space="preserve"> </v>
      </c>
      <c r="O1985" s="275"/>
      <c r="P1985" s="263" t="str">
        <f t="shared" ref="P1985:P2048" si="127">" "</f>
        <v xml:space="preserve"> </v>
      </c>
    </row>
    <row r="1986" spans="1:21" x14ac:dyDescent="0.2">
      <c r="A1986" s="275" t="s">
        <v>1489</v>
      </c>
      <c r="B1986" s="293" t="s">
        <v>1494</v>
      </c>
      <c r="C1986" s="280" t="s">
        <v>3604</v>
      </c>
      <c r="D1986" s="279">
        <v>3832</v>
      </c>
      <c r="E1986" s="274">
        <v>1994</v>
      </c>
      <c r="F1986" s="263" t="str">
        <f t="shared" si="124"/>
        <v xml:space="preserve"> </v>
      </c>
      <c r="G1986" s="275" t="s">
        <v>139</v>
      </c>
      <c r="H1986" s="275" t="s">
        <v>3388</v>
      </c>
      <c r="I1986" s="263" t="str">
        <f t="shared" si="125"/>
        <v xml:space="preserve"> </v>
      </c>
      <c r="J1986" s="272" t="str">
        <f>IF(D1986&gt;=('28 Populations and thresholds'!$I$90),"YES"," ")</f>
        <v>YES</v>
      </c>
      <c r="K1986" s="272" t="str">
        <f>IF(J1986="YES"," ",IF(D1986&gt;=('28 Populations and thresholds'!$I$90)*0.25,"YES"))</f>
        <v xml:space="preserve"> </v>
      </c>
      <c r="L1986" s="272" t="b">
        <f>OR('28 Populations and thresholds'!$J$90="CR",'28 Populations and thresholds'!$J$90="EN",'28 Populations and thresholds'!$J$90="VU")</f>
        <v>0</v>
      </c>
      <c r="M1986" s="273">
        <f>D1986/'28 Populations and thresholds'!$H$90</f>
        <v>3.832E-2</v>
      </c>
      <c r="N1986" s="263" t="str">
        <f t="shared" si="126"/>
        <v xml:space="preserve"> </v>
      </c>
      <c r="O1986" s="275" t="s">
        <v>4548</v>
      </c>
      <c r="P1986" s="263" t="str">
        <f t="shared" si="127"/>
        <v xml:space="preserve"> </v>
      </c>
      <c r="Q1986" s="4"/>
      <c r="R1986" s="4"/>
      <c r="S1986" s="4"/>
      <c r="T1986" s="4"/>
      <c r="U1986" s="4"/>
    </row>
    <row r="1987" spans="1:21" x14ac:dyDescent="0.2">
      <c r="A1987" s="12" t="s">
        <v>1489</v>
      </c>
      <c r="B1987" s="9" t="s">
        <v>1689</v>
      </c>
      <c r="C1987" s="4" t="s">
        <v>1688</v>
      </c>
      <c r="D1987" s="5">
        <v>162</v>
      </c>
      <c r="E1987" s="1" t="s">
        <v>240</v>
      </c>
      <c r="F1987" s="263" t="str">
        <f t="shared" si="124"/>
        <v xml:space="preserve"> </v>
      </c>
      <c r="G1987" s="13" t="s">
        <v>139</v>
      </c>
      <c r="I1987" s="263" t="str">
        <f t="shared" si="125"/>
        <v xml:space="preserve"> </v>
      </c>
      <c r="J1987" s="38" t="str">
        <f>IF(D1987&gt;=('28 Populations and thresholds'!$I$47),"YES"," ")</f>
        <v>YES</v>
      </c>
      <c r="K1987" s="38" t="str">
        <f>IF(J1987="YES"," ",IF(D1987&gt;=('28 Populations and thresholds'!$I$47)*0.25,"YES"))</f>
        <v xml:space="preserve"> </v>
      </c>
      <c r="L1987" s="38" t="b">
        <f>OR('28 Populations and thresholds'!$J$47="CR",'28 Populations and thresholds'!$J$47="EN",'28 Populations and thresholds'!$J$47="VU")</f>
        <v>0</v>
      </c>
      <c r="M1987" s="75">
        <f>D1987/'28 Populations and thresholds'!$H$47</f>
        <v>1.6199999999999999E-2</v>
      </c>
      <c r="N1987" s="263" t="str">
        <f t="shared" si="126"/>
        <v xml:space="preserve"> </v>
      </c>
      <c r="O1987" s="121"/>
      <c r="P1987" s="263" t="str">
        <f t="shared" si="127"/>
        <v xml:space="preserve"> </v>
      </c>
    </row>
    <row r="1988" spans="1:21" x14ac:dyDescent="0.2">
      <c r="A1988" s="12" t="s">
        <v>1489</v>
      </c>
      <c r="B1988" s="9" t="s">
        <v>1689</v>
      </c>
      <c r="C1988" s="4" t="s">
        <v>3461</v>
      </c>
      <c r="D1988" s="41">
        <v>1500</v>
      </c>
      <c r="E1988" s="46">
        <v>35078</v>
      </c>
      <c r="F1988" s="263" t="str">
        <f t="shared" si="124"/>
        <v xml:space="preserve"> </v>
      </c>
      <c r="G1988" s="143" t="s">
        <v>21</v>
      </c>
      <c r="H1988" s="143" t="s">
        <v>853</v>
      </c>
      <c r="I1988" s="263" t="str">
        <f t="shared" si="125"/>
        <v xml:space="preserve"> </v>
      </c>
      <c r="J1988" s="38" t="str">
        <f>IF(D1988&gt;=('28 Populations and thresholds'!$I$164),"YES"," ")</f>
        <v>YES</v>
      </c>
      <c r="K1988" s="38" t="str">
        <f>IF(J1988="YES"," ",IF(D1988&gt;=('28 Populations and thresholds'!$I$164)*0.25,"YES"))</f>
        <v xml:space="preserve"> </v>
      </c>
      <c r="L1988" s="38" t="b">
        <f>OR('28 Populations and thresholds'!$J$164="CR",'28 Populations and thresholds'!$J$164="EN",'28 Populations and thresholds'!$J$164="VU")</f>
        <v>0</v>
      </c>
      <c r="M1988" s="75">
        <f>D1988/'28 Populations and thresholds'!$H$164</f>
        <v>1.8987341772151899E-2</v>
      </c>
      <c r="N1988" s="263" t="str">
        <f t="shared" si="126"/>
        <v xml:space="preserve"> </v>
      </c>
      <c r="O1988" s="9"/>
      <c r="P1988" s="263" t="str">
        <f t="shared" si="127"/>
        <v xml:space="preserve"> </v>
      </c>
    </row>
    <row r="1989" spans="1:21" x14ac:dyDescent="0.2">
      <c r="A1989" s="143" t="s">
        <v>1489</v>
      </c>
      <c r="B1989" s="9" t="s">
        <v>1689</v>
      </c>
      <c r="C1989" s="4" t="s">
        <v>3519</v>
      </c>
      <c r="D1989" s="41">
        <v>6328</v>
      </c>
      <c r="E1989" s="47" t="s">
        <v>1316</v>
      </c>
      <c r="F1989" s="263" t="str">
        <f t="shared" si="124"/>
        <v xml:space="preserve"> </v>
      </c>
      <c r="G1989" s="143" t="s">
        <v>15</v>
      </c>
      <c r="H1989" s="143" t="s">
        <v>1315</v>
      </c>
      <c r="I1989" s="263" t="str">
        <f t="shared" si="125"/>
        <v xml:space="preserve"> </v>
      </c>
      <c r="J1989" s="38" t="str">
        <f>IF(D1989&gt;=('28 Populations and thresholds'!$I$56),"YES"," ")</f>
        <v>YES</v>
      </c>
      <c r="K1989" s="38" t="str">
        <f>IF(J1989="YES"," ",IF(D1989&gt;=('28 Populations and thresholds'!$I$56)*0.25,"YES"))</f>
        <v xml:space="preserve"> </v>
      </c>
      <c r="L1989" s="38" t="b">
        <f>OR('28 Populations and thresholds'!$J$56="CR",'28 Populations and thresholds'!$J$56="EN",'28 Populations and thresholds'!$J$56="VU")</f>
        <v>0</v>
      </c>
      <c r="M1989" s="75">
        <f>D1989/'28 Populations and thresholds'!$H$56</f>
        <v>6.3280000000000003E-3</v>
      </c>
      <c r="N1989" s="263" t="str">
        <f t="shared" si="126"/>
        <v xml:space="preserve"> </v>
      </c>
      <c r="P1989" s="263" t="str">
        <f t="shared" si="127"/>
        <v xml:space="preserve"> </v>
      </c>
    </row>
    <row r="1990" spans="1:21" x14ac:dyDescent="0.2">
      <c r="A1990" s="12" t="s">
        <v>1489</v>
      </c>
      <c r="B1990" s="65" t="s">
        <v>1689</v>
      </c>
      <c r="C1990" s="111" t="s">
        <v>3604</v>
      </c>
      <c r="D1990" s="5">
        <v>1213</v>
      </c>
      <c r="E1990" s="104">
        <v>1993</v>
      </c>
      <c r="F1990" s="263" t="str">
        <f t="shared" si="124"/>
        <v xml:space="preserve"> </v>
      </c>
      <c r="G1990" s="12" t="s">
        <v>139</v>
      </c>
      <c r="H1990" s="12" t="s">
        <v>3388</v>
      </c>
      <c r="I1990" s="263" t="str">
        <f t="shared" si="125"/>
        <v xml:space="preserve"> </v>
      </c>
      <c r="J1990" s="38" t="str">
        <f>IF(D1990&gt;=('28 Populations and thresholds'!$I$90),"YES"," ")</f>
        <v>YES</v>
      </c>
      <c r="K1990" s="38" t="str">
        <f>IF(J1990="YES"," ",IF(D1990&gt;=('28 Populations and thresholds'!$I$90)*0.25,"YES"))</f>
        <v xml:space="preserve"> </v>
      </c>
      <c r="L1990" s="38" t="b">
        <f>OR('28 Populations and thresholds'!$J$90="CR",'28 Populations and thresholds'!$J$90="EN",'28 Populations and thresholds'!$J$90="VU")</f>
        <v>0</v>
      </c>
      <c r="M1990" s="75">
        <f>D1990/'28 Populations and thresholds'!$H$90</f>
        <v>1.213E-2</v>
      </c>
      <c r="N1990" s="263" t="str">
        <f t="shared" si="126"/>
        <v xml:space="preserve"> </v>
      </c>
      <c r="O1990" s="12" t="s">
        <v>4548</v>
      </c>
      <c r="P1990" s="263" t="str">
        <f t="shared" si="127"/>
        <v xml:space="preserve"> </v>
      </c>
      <c r="Q1990" s="4"/>
      <c r="R1990" s="4"/>
      <c r="S1990" s="4"/>
      <c r="T1990" s="4"/>
      <c r="U1990" s="4"/>
    </row>
    <row r="1991" spans="1:21" x14ac:dyDescent="0.2">
      <c r="A1991" s="267" t="s">
        <v>1489</v>
      </c>
      <c r="B1991" s="269" t="s">
        <v>4682</v>
      </c>
      <c r="C1991" s="269" t="s">
        <v>3676</v>
      </c>
      <c r="D1991" s="270">
        <v>512</v>
      </c>
      <c r="E1991" s="294" t="s">
        <v>1316</v>
      </c>
      <c r="F1991" s="263" t="str">
        <f t="shared" si="124"/>
        <v xml:space="preserve"> </v>
      </c>
      <c r="G1991" s="267" t="s">
        <v>15</v>
      </c>
      <c r="H1991" s="267" t="s">
        <v>1315</v>
      </c>
      <c r="I1991" s="263" t="str">
        <f t="shared" si="125"/>
        <v xml:space="preserve"> </v>
      </c>
      <c r="J1991" s="272" t="str">
        <f>IF(D1991&gt;=('28 Populations and thresholds'!$I$96),"YES"," ")</f>
        <v>YES</v>
      </c>
      <c r="K1991" s="272" t="str">
        <f>IF(J1991="YES"," ",IF(D1991&gt;=('28 Populations and thresholds'!$I$96)*0.25,"YES"))</f>
        <v xml:space="preserve"> </v>
      </c>
      <c r="L1991" s="272" t="b">
        <f>OR('28 Populations and thresholds'!$J$96="CR",'28 Populations and thresholds'!$J$96="EN",'28 Populations and thresholds'!$J$96="VU")</f>
        <v>1</v>
      </c>
      <c r="M1991" s="273">
        <f>D1991/'28 Populations and thresholds'!$H$96</f>
        <v>0.51200000000000001</v>
      </c>
      <c r="N1991" s="263" t="str">
        <f t="shared" si="126"/>
        <v xml:space="preserve"> </v>
      </c>
      <c r="O1991" s="269"/>
      <c r="P1991" s="263" t="str">
        <f t="shared" si="127"/>
        <v xml:space="preserve"> </v>
      </c>
    </row>
    <row r="1992" spans="1:21" x14ac:dyDescent="0.2">
      <c r="A1992" s="275" t="s">
        <v>1489</v>
      </c>
      <c r="B1992" s="269" t="s">
        <v>4682</v>
      </c>
      <c r="C1992" s="269" t="s">
        <v>1636</v>
      </c>
      <c r="D1992" s="279">
        <v>3000</v>
      </c>
      <c r="E1992" s="284" t="s">
        <v>40</v>
      </c>
      <c r="F1992" s="263" t="str">
        <f t="shared" si="124"/>
        <v xml:space="preserve"> </v>
      </c>
      <c r="G1992" s="275" t="s">
        <v>139</v>
      </c>
      <c r="H1992" s="275"/>
      <c r="I1992" s="263" t="str">
        <f t="shared" si="125"/>
        <v xml:space="preserve"> </v>
      </c>
      <c r="J1992" s="272" t="str">
        <f>IF(D1992&gt;=('28 Populations and thresholds'!$I$18),"YES"," ")</f>
        <v>YES</v>
      </c>
      <c r="K1992" s="272" t="str">
        <f>IF(J1992="YES"," ",IF(D1992&gt;=('28 Populations and thresholds'!$I$18)*0.25,"YES"))</f>
        <v xml:space="preserve"> </v>
      </c>
      <c r="L1992" s="272" t="b">
        <f>OR('28 Populations and thresholds'!$J$18="CR",'28 Populations and thresholds'!$J$18="EN",'28 Populations and thresholds'!$J$18="VU")</f>
        <v>0</v>
      </c>
      <c r="M1992" s="273">
        <f>D1992/'28 Populations and thresholds'!$H$18</f>
        <v>0.03</v>
      </c>
      <c r="N1992" s="263" t="str">
        <f t="shared" si="126"/>
        <v xml:space="preserve"> </v>
      </c>
      <c r="O1992" s="275"/>
      <c r="P1992" s="263" t="str">
        <f t="shared" si="127"/>
        <v xml:space="preserve"> </v>
      </c>
    </row>
    <row r="1993" spans="1:21" x14ac:dyDescent="0.2">
      <c r="A1993" s="12" t="s">
        <v>1489</v>
      </c>
      <c r="B1993" s="4" t="s">
        <v>3438</v>
      </c>
      <c r="C1993" s="4" t="s">
        <v>3425</v>
      </c>
      <c r="D1993" s="105">
        <v>229</v>
      </c>
      <c r="E1993" s="106">
        <v>1998</v>
      </c>
      <c r="F1993" s="263" t="str">
        <f t="shared" si="124"/>
        <v xml:space="preserve"> </v>
      </c>
      <c r="G1993" s="12" t="s">
        <v>139</v>
      </c>
      <c r="H1993" s="12" t="s">
        <v>3388</v>
      </c>
      <c r="I1993" s="263" t="str">
        <f t="shared" si="125"/>
        <v xml:space="preserve"> </v>
      </c>
      <c r="J1993" s="38" t="str">
        <f>IF(D1993&gt;=('28 Populations and thresholds'!$I$120),"YES"," ")</f>
        <v>YES</v>
      </c>
      <c r="K1993" s="38" t="str">
        <f>IF(J1993="YES"," ",IF(D1993&gt;=('28 Populations and thresholds'!$I$120)*0.25,"YES"))</f>
        <v xml:space="preserve"> </v>
      </c>
      <c r="L1993" s="38" t="b">
        <f>OR('28 Populations and thresholds'!$J$120="CR",'28 Populations and thresholds'!$J$120="EN",'28 Populations and thresholds'!$J$120="VU")</f>
        <v>0</v>
      </c>
      <c r="M1993" s="75">
        <f>D1993/'28 Populations and thresholds'!$H$120</f>
        <v>0.22900000000000001</v>
      </c>
      <c r="N1993" s="263" t="str">
        <f t="shared" si="126"/>
        <v xml:space="preserve"> </v>
      </c>
      <c r="P1993" s="263" t="str">
        <f t="shared" si="127"/>
        <v xml:space="preserve"> </v>
      </c>
      <c r="Q1993" s="4"/>
      <c r="R1993" s="4"/>
      <c r="S1993" s="4"/>
      <c r="T1993" s="4"/>
      <c r="U1993" s="4"/>
    </row>
    <row r="1994" spans="1:21" x14ac:dyDescent="0.2">
      <c r="A1994" s="275" t="s">
        <v>1489</v>
      </c>
      <c r="B1994" s="269" t="s">
        <v>3434</v>
      </c>
      <c r="C1994" s="269" t="s">
        <v>3425</v>
      </c>
      <c r="D1994" s="279">
        <v>893</v>
      </c>
      <c r="E1994" s="274">
        <v>2006</v>
      </c>
      <c r="F1994" s="263" t="str">
        <f t="shared" si="124"/>
        <v xml:space="preserve"> </v>
      </c>
      <c r="G1994" s="275" t="s">
        <v>139</v>
      </c>
      <c r="H1994" s="275" t="s">
        <v>3388</v>
      </c>
      <c r="I1994" s="263" t="str">
        <f t="shared" si="125"/>
        <v xml:space="preserve"> </v>
      </c>
      <c r="J1994" s="272" t="str">
        <f>IF(D1994&gt;=('28 Populations and thresholds'!$I$120),"YES"," ")</f>
        <v>YES</v>
      </c>
      <c r="K1994" s="272" t="str">
        <f>IF(J1994="YES"," ",IF(D1994&gt;=('28 Populations and thresholds'!$I$120)*0.25,"YES"))</f>
        <v xml:space="preserve"> </v>
      </c>
      <c r="L1994" s="272" t="b">
        <f>OR('28 Populations and thresholds'!$J$120="CR",'28 Populations and thresholds'!$J$120="EN",'28 Populations and thresholds'!$J$120="VU")</f>
        <v>0</v>
      </c>
      <c r="M1994" s="273">
        <f>D1994/'28 Populations and thresholds'!$H$120</f>
        <v>0.89300000000000002</v>
      </c>
      <c r="N1994" s="263" t="str">
        <f t="shared" si="126"/>
        <v xml:space="preserve"> </v>
      </c>
      <c r="O1994" s="275"/>
      <c r="P1994" s="263" t="str">
        <f t="shared" si="127"/>
        <v xml:space="preserve"> </v>
      </c>
      <c r="Q1994" s="4"/>
      <c r="R1994" s="4"/>
      <c r="S1994" s="4"/>
      <c r="T1994" s="4"/>
      <c r="U1994" s="4"/>
    </row>
    <row r="1995" spans="1:21" x14ac:dyDescent="0.2">
      <c r="A1995" s="12" t="s">
        <v>1489</v>
      </c>
      <c r="B1995" s="9" t="s">
        <v>4546</v>
      </c>
      <c r="C1995" s="111" t="s">
        <v>3604</v>
      </c>
      <c r="D1995" s="5">
        <v>1500</v>
      </c>
      <c r="E1995" s="104">
        <v>1991</v>
      </c>
      <c r="F1995" s="263" t="str">
        <f t="shared" si="124"/>
        <v xml:space="preserve"> </v>
      </c>
      <c r="G1995" s="12" t="s">
        <v>139</v>
      </c>
      <c r="H1995" s="12" t="s">
        <v>3388</v>
      </c>
      <c r="I1995" s="263" t="str">
        <f t="shared" si="125"/>
        <v xml:space="preserve"> </v>
      </c>
      <c r="J1995" s="38" t="str">
        <f>IF(D1995&gt;=('28 Populations and thresholds'!$I$90),"YES"," ")</f>
        <v>YES</v>
      </c>
      <c r="K1995" s="38" t="str">
        <f>IF(J1995="YES"," ",IF(D1995&gt;=('28 Populations and thresholds'!$I$90)*0.25,"YES"))</f>
        <v xml:space="preserve"> </v>
      </c>
      <c r="L1995" s="38" t="b">
        <f>OR('28 Populations and thresholds'!$J$90="CR",'28 Populations and thresholds'!$J$90="EN",'28 Populations and thresholds'!$J$90="VU")</f>
        <v>0</v>
      </c>
      <c r="M1995" s="75">
        <f>D1995/'28 Populations and thresholds'!$H$90</f>
        <v>1.4999999999999999E-2</v>
      </c>
      <c r="N1995" s="263" t="str">
        <f t="shared" si="126"/>
        <v xml:space="preserve"> </v>
      </c>
      <c r="O1995" s="12" t="s">
        <v>4548</v>
      </c>
      <c r="P1995" s="263" t="str">
        <f t="shared" si="127"/>
        <v xml:space="preserve"> </v>
      </c>
      <c r="Q1995" s="4"/>
      <c r="R1995" s="4"/>
      <c r="S1995" s="4"/>
      <c r="T1995" s="4"/>
      <c r="U1995" s="4"/>
    </row>
    <row r="1996" spans="1:21" x14ac:dyDescent="0.2">
      <c r="A1996" s="275" t="s">
        <v>1489</v>
      </c>
      <c r="B1996" s="269" t="s">
        <v>1692</v>
      </c>
      <c r="C1996" s="269" t="s">
        <v>1691</v>
      </c>
      <c r="D1996" s="279">
        <v>1800</v>
      </c>
      <c r="E1996" s="284" t="s">
        <v>121</v>
      </c>
      <c r="F1996" s="263" t="str">
        <f t="shared" si="124"/>
        <v xml:space="preserve"> </v>
      </c>
      <c r="G1996" s="275" t="s">
        <v>139</v>
      </c>
      <c r="H1996" s="275"/>
      <c r="I1996" s="263" t="str">
        <f t="shared" si="125"/>
        <v xml:space="preserve"> </v>
      </c>
      <c r="J1996" s="272" t="str">
        <f>IF(D1996&gt;=('28 Populations and thresholds'!$I$49),"YES"," ")</f>
        <v>YES</v>
      </c>
      <c r="K1996" s="272" t="str">
        <f>IF(J1996="YES"," ",IF(D1996&gt;=('28 Populations and thresholds'!$I$49)*0.25,"YES"))</f>
        <v xml:space="preserve"> </v>
      </c>
      <c r="L1996" s="272" t="b">
        <f>OR('28 Populations and thresholds'!$J$49="CR",'28 Populations and thresholds'!$J$49="EN",'28 Populations and thresholds'!$J$49="VU")</f>
        <v>0</v>
      </c>
      <c r="M1996" s="273">
        <f>D1996/'28 Populations and thresholds'!$H$49</f>
        <v>7.1999999999999995E-2</v>
      </c>
      <c r="N1996" s="263" t="str">
        <f t="shared" si="126"/>
        <v xml:space="preserve"> </v>
      </c>
      <c r="O1996" s="275"/>
      <c r="P1996" s="263" t="str">
        <f t="shared" si="127"/>
        <v xml:space="preserve"> </v>
      </c>
    </row>
    <row r="1997" spans="1:21" x14ac:dyDescent="0.2">
      <c r="A1997" s="12" t="s">
        <v>1489</v>
      </c>
      <c r="B1997" s="4" t="s">
        <v>3435</v>
      </c>
      <c r="C1997" s="4" t="s">
        <v>3425</v>
      </c>
      <c r="D1997" s="105">
        <v>1378</v>
      </c>
      <c r="E1997" s="106">
        <v>2005</v>
      </c>
      <c r="F1997" s="263" t="str">
        <f t="shared" si="124"/>
        <v xml:space="preserve"> </v>
      </c>
      <c r="G1997" s="12" t="s">
        <v>139</v>
      </c>
      <c r="H1997" s="12" t="s">
        <v>3388</v>
      </c>
      <c r="I1997" s="263" t="str">
        <f t="shared" si="125"/>
        <v xml:space="preserve"> </v>
      </c>
      <c r="J1997" s="38" t="str">
        <f>IF(D1997&gt;=('28 Populations and thresholds'!$I$120),"YES"," ")</f>
        <v>YES</v>
      </c>
      <c r="K1997" s="38" t="str">
        <f>IF(J1997="YES"," ",IF(D1997&gt;=('28 Populations and thresholds'!$I$120)*0.25,"YES"))</f>
        <v xml:space="preserve"> </v>
      </c>
      <c r="L1997" s="38" t="b">
        <f>OR('28 Populations and thresholds'!$J$120="CR",'28 Populations and thresholds'!$J$120="EN",'28 Populations and thresholds'!$J$120="VU")</f>
        <v>0</v>
      </c>
      <c r="M1997" s="346">
        <v>1</v>
      </c>
      <c r="N1997" s="263" t="str">
        <f t="shared" si="126"/>
        <v xml:space="preserve"> </v>
      </c>
      <c r="O1997" s="120"/>
      <c r="P1997" s="263" t="str">
        <f t="shared" si="127"/>
        <v xml:space="preserve"> </v>
      </c>
      <c r="Q1997" s="4"/>
      <c r="R1997" s="4"/>
      <c r="S1997" s="4"/>
      <c r="T1997" s="4"/>
      <c r="U1997" s="4"/>
    </row>
    <row r="1998" spans="1:21" x14ac:dyDescent="0.2">
      <c r="A1998" s="275" t="s">
        <v>1489</v>
      </c>
      <c r="B1998" s="269" t="s">
        <v>3439</v>
      </c>
      <c r="C1998" s="269" t="s">
        <v>3425</v>
      </c>
      <c r="D1998" s="279">
        <v>476</v>
      </c>
      <c r="E1998" s="274">
        <v>2005</v>
      </c>
      <c r="F1998" s="263" t="str">
        <f t="shared" si="124"/>
        <v xml:space="preserve"> </v>
      </c>
      <c r="G1998" s="275" t="s">
        <v>139</v>
      </c>
      <c r="H1998" s="275" t="s">
        <v>3388</v>
      </c>
      <c r="I1998" s="263" t="str">
        <f t="shared" si="125"/>
        <v xml:space="preserve"> </v>
      </c>
      <c r="J1998" s="272" t="str">
        <f>IF(D1998&gt;=('28 Populations and thresholds'!$I$120),"YES"," ")</f>
        <v>YES</v>
      </c>
      <c r="K1998" s="272" t="str">
        <f>IF(J1998="YES"," ",IF(D1998&gt;=('28 Populations and thresholds'!$I$120)*0.25,"YES"))</f>
        <v xml:space="preserve"> </v>
      </c>
      <c r="L1998" s="272" t="b">
        <f>OR('28 Populations and thresholds'!$J$120="CR",'28 Populations and thresholds'!$J$120="EN",'28 Populations and thresholds'!$J$120="VU")</f>
        <v>0</v>
      </c>
      <c r="M1998" s="273">
        <f>D1998/'28 Populations and thresholds'!$H$120</f>
        <v>0.47599999999999998</v>
      </c>
      <c r="N1998" s="263" t="str">
        <f t="shared" si="126"/>
        <v xml:space="preserve"> </v>
      </c>
      <c r="O1998" s="275"/>
      <c r="P1998" s="263" t="str">
        <f t="shared" si="127"/>
        <v xml:space="preserve"> </v>
      </c>
    </row>
    <row r="1999" spans="1:21" x14ac:dyDescent="0.2">
      <c r="A1999" s="12" t="s">
        <v>2328</v>
      </c>
      <c r="B1999" s="64" t="s">
        <v>4195</v>
      </c>
      <c r="C1999" s="115" t="s">
        <v>3464</v>
      </c>
      <c r="D1999" s="105">
        <v>2052</v>
      </c>
      <c r="E1999" s="147">
        <v>33904</v>
      </c>
      <c r="F1999" s="263" t="str">
        <f t="shared" si="124"/>
        <v xml:space="preserve"> </v>
      </c>
      <c r="G1999" s="12"/>
      <c r="H1999" s="32" t="s">
        <v>4194</v>
      </c>
      <c r="I1999" s="263" t="str">
        <f t="shared" si="125"/>
        <v xml:space="preserve"> </v>
      </c>
      <c r="J1999" s="38" t="str">
        <f>IF(D1999&gt;=('28 Populations and thresholds'!$I$177),"YES"," ")</f>
        <v>YES</v>
      </c>
      <c r="K1999" s="38" t="str">
        <f>IF(J1999="YES"," ",IF(D1999&gt;=('28 Populations and thresholds'!$I$177)*0.25,"YES"))</f>
        <v xml:space="preserve"> </v>
      </c>
      <c r="L1999" s="38" t="b">
        <f>OR('28 Populations and thresholds'!$J$177="CR",'28 Populations and thresholds'!$J$177="EN",'28 Populations and thresholds'!$J$177="VU")</f>
        <v>0</v>
      </c>
      <c r="M1999" s="75">
        <f>D1999/('28 Populations and thresholds'!$H$177)</f>
        <v>1.5428571428571429E-2</v>
      </c>
      <c r="N1999" s="263" t="str">
        <f t="shared" si="126"/>
        <v xml:space="preserve"> </v>
      </c>
      <c r="P1999" s="263" t="str">
        <f t="shared" si="127"/>
        <v xml:space="preserve"> </v>
      </c>
    </row>
    <row r="2000" spans="1:21" x14ac:dyDescent="0.2">
      <c r="A2000" s="267" t="s">
        <v>2328</v>
      </c>
      <c r="B2000" s="268" t="s">
        <v>973</v>
      </c>
      <c r="C2000" s="268" t="s">
        <v>3464</v>
      </c>
      <c r="D2000" s="270">
        <v>17181</v>
      </c>
      <c r="E2000" s="276"/>
      <c r="F2000" s="263" t="str">
        <f t="shared" si="124"/>
        <v xml:space="preserve"> </v>
      </c>
      <c r="G2000" s="267" t="s">
        <v>21</v>
      </c>
      <c r="H2000" s="267" t="s">
        <v>702</v>
      </c>
      <c r="I2000" s="263" t="str">
        <f t="shared" si="125"/>
        <v xml:space="preserve"> </v>
      </c>
      <c r="J2000" s="272" t="str">
        <f>IF(D2000&gt;=('28 Populations and thresholds'!$I$177),"YES"," ")</f>
        <v>YES</v>
      </c>
      <c r="K2000" s="272" t="str">
        <f>IF(J2000="YES"," ",IF(D2000&gt;=('28 Populations and thresholds'!$I$177)*0.25,"YES"))</f>
        <v xml:space="preserve"> </v>
      </c>
      <c r="L2000" s="272" t="b">
        <f>OR('28 Populations and thresholds'!$J$177="CR",'28 Populations and thresholds'!$J$177="EN",'28 Populations and thresholds'!$J$177="VU")</f>
        <v>0</v>
      </c>
      <c r="M2000" s="273">
        <f>D2000/('28 Populations and thresholds'!$H$177)</f>
        <v>0.12918045112781956</v>
      </c>
      <c r="N2000" s="263" t="str">
        <f t="shared" si="126"/>
        <v xml:space="preserve"> </v>
      </c>
      <c r="O2000" s="275"/>
      <c r="P2000" s="263" t="str">
        <f t="shared" si="127"/>
        <v xml:space="preserve"> </v>
      </c>
    </row>
    <row r="2001" spans="1:16" x14ac:dyDescent="0.2">
      <c r="A2001" s="267" t="s">
        <v>2328</v>
      </c>
      <c r="B2001" s="268" t="s">
        <v>973</v>
      </c>
      <c r="C2001" s="269" t="s">
        <v>3455</v>
      </c>
      <c r="D2001" s="270">
        <v>1442</v>
      </c>
      <c r="E2001" s="276"/>
      <c r="F2001" s="263" t="str">
        <f t="shared" si="124"/>
        <v xml:space="preserve"> </v>
      </c>
      <c r="G2001" s="267" t="s">
        <v>21</v>
      </c>
      <c r="H2001" s="267" t="s">
        <v>702</v>
      </c>
      <c r="I2001" s="263" t="str">
        <f t="shared" si="125"/>
        <v xml:space="preserve"> </v>
      </c>
      <c r="J2001" s="272" t="str">
        <f>IF(D2001&gt;=('28 Populations and thresholds'!$I$159),"YES"," ")</f>
        <v>YES</v>
      </c>
      <c r="K2001" s="272" t="str">
        <f>IF(J2001="YES"," ",IF(D2001&gt;=('28 Populations and thresholds'!$I$159)*0.25,"YES"))</f>
        <v xml:space="preserve"> </v>
      </c>
      <c r="L2001" s="272" t="b">
        <f>OR('28 Populations and thresholds'!$J$159="CR",'28 Populations and thresholds'!$J$159="EN",'28 Populations and thresholds'!$J$159="VU")</f>
        <v>0</v>
      </c>
      <c r="M2001" s="273">
        <f>D2001/'28 Populations and thresholds'!$H$159</f>
        <v>2.8840000000000001E-2</v>
      </c>
      <c r="N2001" s="263" t="str">
        <f t="shared" si="126"/>
        <v xml:space="preserve"> </v>
      </c>
      <c r="O2001" s="269"/>
      <c r="P2001" s="263" t="str">
        <f t="shared" si="127"/>
        <v xml:space="preserve"> </v>
      </c>
    </row>
    <row r="2002" spans="1:16" x14ac:dyDescent="0.2">
      <c r="A2002" s="267" t="s">
        <v>2328</v>
      </c>
      <c r="B2002" s="268" t="s">
        <v>973</v>
      </c>
      <c r="C2002" s="268" t="s">
        <v>3769</v>
      </c>
      <c r="D2002" s="270">
        <v>24227</v>
      </c>
      <c r="E2002" s="276"/>
      <c r="F2002" s="263" t="str">
        <f t="shared" si="124"/>
        <v xml:space="preserve"> </v>
      </c>
      <c r="G2002" s="267" t="s">
        <v>21</v>
      </c>
      <c r="H2002" s="267" t="s">
        <v>702</v>
      </c>
      <c r="I2002" s="263" t="str">
        <f t="shared" si="125"/>
        <v xml:space="preserve"> </v>
      </c>
      <c r="J2002" s="272" t="str">
        <f>IF(D2002&gt;=('28 Populations and thresholds'!$I$197),"YES"," ")</f>
        <v>YES</v>
      </c>
      <c r="K2002" s="272" t="str">
        <f>IF(J2002="YES"," ",IF(D2002&gt;=('28 Populations and thresholds'!$I$197)*0.25,"YES"))</f>
        <v xml:space="preserve"> </v>
      </c>
      <c r="L2002" s="272" t="b">
        <f>OR('28 Populations and thresholds'!$J$197="CR",'28 Populations and thresholds'!$J$197="EN",'28 Populations and thresholds'!$J$197="VU")</f>
        <v>0</v>
      </c>
      <c r="M2002" s="273">
        <f>D2002/'28 Populations and thresholds'!$H$197</f>
        <v>0.40378333333333333</v>
      </c>
      <c r="N2002" s="263" t="str">
        <f t="shared" si="126"/>
        <v xml:space="preserve"> </v>
      </c>
      <c r="O2002" s="275" t="s">
        <v>4697</v>
      </c>
      <c r="P2002" s="263" t="str">
        <f t="shared" si="127"/>
        <v xml:space="preserve"> </v>
      </c>
    </row>
    <row r="2003" spans="1:16" x14ac:dyDescent="0.2">
      <c r="A2003" s="267" t="s">
        <v>2328</v>
      </c>
      <c r="B2003" s="268" t="s">
        <v>973</v>
      </c>
      <c r="C2003" s="269" t="s">
        <v>3766</v>
      </c>
      <c r="D2003" s="270">
        <v>1792</v>
      </c>
      <c r="E2003" s="276"/>
      <c r="F2003" s="263" t="str">
        <f t="shared" si="124"/>
        <v xml:space="preserve"> </v>
      </c>
      <c r="G2003" s="267" t="s">
        <v>21</v>
      </c>
      <c r="H2003" s="267" t="s">
        <v>702</v>
      </c>
      <c r="I2003" s="263" t="str">
        <f t="shared" si="125"/>
        <v xml:space="preserve"> </v>
      </c>
      <c r="J2003" s="272" t="str">
        <f>IF(D2003&gt;=('28 Populations and thresholds'!$I$194),"YES"," ")</f>
        <v>YES</v>
      </c>
      <c r="K2003" s="272" t="str">
        <f>IF(J2003="YES"," ",IF(D2003&gt;=('28 Populations and thresholds'!$I$194)*0.25,"YES"))</f>
        <v xml:space="preserve"> </v>
      </c>
      <c r="L2003" s="272" t="b">
        <f>OR('28 Populations and thresholds'!$J$194="CR",'28 Populations and thresholds'!$J$194="EN",'28 Populations and thresholds'!$J$194="VU")</f>
        <v>0</v>
      </c>
      <c r="M2003" s="273">
        <f>D2003/'28 Populations and thresholds'!$H$194</f>
        <v>6.2877192982456143E-2</v>
      </c>
      <c r="N2003" s="263" t="str">
        <f t="shared" si="126"/>
        <v xml:space="preserve"> </v>
      </c>
      <c r="O2003" s="275"/>
      <c r="P2003" s="263" t="str">
        <f t="shared" si="127"/>
        <v xml:space="preserve"> </v>
      </c>
    </row>
    <row r="2004" spans="1:16" x14ac:dyDescent="0.2">
      <c r="A2004" s="143" t="s">
        <v>2328</v>
      </c>
      <c r="B2004" s="40" t="s">
        <v>977</v>
      </c>
      <c r="C2004" s="40" t="s">
        <v>3464</v>
      </c>
      <c r="D2004" s="41">
        <v>12264</v>
      </c>
      <c r="E2004" s="43"/>
      <c r="F2004" s="263" t="str">
        <f t="shared" si="124"/>
        <v xml:space="preserve"> </v>
      </c>
      <c r="G2004" s="143" t="s">
        <v>21</v>
      </c>
      <c r="H2004" s="143" t="s">
        <v>702</v>
      </c>
      <c r="I2004" s="263" t="str">
        <f t="shared" si="125"/>
        <v xml:space="preserve"> </v>
      </c>
      <c r="J2004" s="38" t="str">
        <f>IF(D2004&gt;=('28 Populations and thresholds'!$I$177),"YES"," ")</f>
        <v>YES</v>
      </c>
      <c r="K2004" s="38" t="str">
        <f>IF(J2004="YES"," ",IF(D2004&gt;=('28 Populations and thresholds'!$I$177)*0.25,"YES"))</f>
        <v xml:space="preserve"> </v>
      </c>
      <c r="L2004" s="38" t="b">
        <f>OR('28 Populations and thresholds'!$J$177="CR",'28 Populations and thresholds'!$J$177="EN",'28 Populations and thresholds'!$J$177="VU")</f>
        <v>0</v>
      </c>
      <c r="M2004" s="75">
        <f>D2004/('28 Populations and thresholds'!$H$177)</f>
        <v>9.2210526315789479E-2</v>
      </c>
      <c r="N2004" s="263" t="str">
        <f t="shared" si="126"/>
        <v xml:space="preserve"> </v>
      </c>
      <c r="P2004" s="263" t="str">
        <f t="shared" si="127"/>
        <v xml:space="preserve"> </v>
      </c>
    </row>
    <row r="2005" spans="1:16" x14ac:dyDescent="0.2">
      <c r="A2005" s="143" t="s">
        <v>2328</v>
      </c>
      <c r="B2005" s="40" t="s">
        <v>977</v>
      </c>
      <c r="C2005" s="40" t="s">
        <v>3769</v>
      </c>
      <c r="D2005" s="41">
        <v>7819</v>
      </c>
      <c r="E2005" s="43"/>
      <c r="F2005" s="263" t="str">
        <f t="shared" si="124"/>
        <v xml:space="preserve"> </v>
      </c>
      <c r="G2005" s="143" t="s">
        <v>21</v>
      </c>
      <c r="H2005" s="143" t="s">
        <v>729</v>
      </c>
      <c r="I2005" s="263" t="str">
        <f t="shared" si="125"/>
        <v xml:space="preserve"> </v>
      </c>
      <c r="J2005" s="38" t="str">
        <f>IF(D2005&gt;=('28 Populations and thresholds'!$I$197),"YES"," ")</f>
        <v>YES</v>
      </c>
      <c r="K2005" s="38" t="str">
        <f>IF(J2005="YES"," ",IF(D2005&gt;=('28 Populations and thresholds'!$I$197)*0.25,"YES"))</f>
        <v xml:space="preserve"> </v>
      </c>
      <c r="L2005" s="38" t="b">
        <f>OR('28 Populations and thresholds'!$J$197="CR",'28 Populations and thresholds'!$J$197="EN",'28 Populations and thresholds'!$J$197="VU")</f>
        <v>0</v>
      </c>
      <c r="M2005" s="75">
        <f>D2005/'28 Populations and thresholds'!$H$197</f>
        <v>0.13031666666666666</v>
      </c>
      <c r="N2005" s="263" t="str">
        <f t="shared" si="126"/>
        <v xml:space="preserve"> </v>
      </c>
      <c r="O2005" s="12" t="s">
        <v>4697</v>
      </c>
      <c r="P2005" s="263" t="str">
        <f t="shared" si="127"/>
        <v xml:space="preserve"> </v>
      </c>
    </row>
    <row r="2006" spans="1:16" x14ac:dyDescent="0.2">
      <c r="A2006" s="267" t="s">
        <v>2328</v>
      </c>
      <c r="B2006" s="268" t="s">
        <v>1162</v>
      </c>
      <c r="C2006" s="268" t="s">
        <v>3769</v>
      </c>
      <c r="D2006" s="270">
        <v>2855</v>
      </c>
      <c r="E2006" s="276"/>
      <c r="F2006" s="263" t="str">
        <f t="shared" si="124"/>
        <v xml:space="preserve"> </v>
      </c>
      <c r="G2006" s="267" t="s">
        <v>21</v>
      </c>
      <c r="H2006" s="267" t="s">
        <v>702</v>
      </c>
      <c r="I2006" s="263" t="str">
        <f t="shared" si="125"/>
        <v xml:space="preserve"> </v>
      </c>
      <c r="J2006" s="272" t="str">
        <f>IF(D2006&gt;=('28 Populations and thresholds'!$I$197),"YES"," ")</f>
        <v>YES</v>
      </c>
      <c r="K2006" s="272" t="str">
        <f>IF(J2006="YES"," ",IF(D2006&gt;=('28 Populations and thresholds'!$I$197)*0.25,"YES"))</f>
        <v xml:space="preserve"> </v>
      </c>
      <c r="L2006" s="272" t="b">
        <f>OR('28 Populations and thresholds'!$J$197="CR",'28 Populations and thresholds'!$J$197="EN",'28 Populations and thresholds'!$J$197="VU")</f>
        <v>0</v>
      </c>
      <c r="M2006" s="273">
        <f>D2006/'28 Populations and thresholds'!$H$197</f>
        <v>4.7583333333333332E-2</v>
      </c>
      <c r="N2006" s="263" t="str">
        <f t="shared" si="126"/>
        <v xml:space="preserve"> </v>
      </c>
      <c r="O2006" s="275" t="s">
        <v>4697</v>
      </c>
      <c r="P2006" s="263" t="str">
        <f t="shared" si="127"/>
        <v xml:space="preserve"> </v>
      </c>
    </row>
    <row r="2007" spans="1:16" x14ac:dyDescent="0.2">
      <c r="A2007" s="143" t="s">
        <v>2328</v>
      </c>
      <c r="B2007" s="40" t="s">
        <v>1136</v>
      </c>
      <c r="C2007" s="111" t="s">
        <v>3766</v>
      </c>
      <c r="D2007" s="41">
        <v>1150</v>
      </c>
      <c r="E2007" s="43"/>
      <c r="F2007" s="263" t="str">
        <f t="shared" si="124"/>
        <v xml:space="preserve"> </v>
      </c>
      <c r="G2007" s="143" t="s">
        <v>21</v>
      </c>
      <c r="H2007" s="143" t="s">
        <v>702</v>
      </c>
      <c r="I2007" s="263" t="str">
        <f t="shared" si="125"/>
        <v xml:space="preserve"> </v>
      </c>
      <c r="J2007" s="38" t="str">
        <f>IF(D2007&gt;=('28 Populations and thresholds'!$I$194),"YES"," ")</f>
        <v>YES</v>
      </c>
      <c r="K2007" s="38" t="str">
        <f>IF(J2007="YES"," ",IF(D2007&gt;=('28 Populations and thresholds'!$I$194)*0.25,"YES"))</f>
        <v xml:space="preserve"> </v>
      </c>
      <c r="L2007" s="38" t="b">
        <f>OR('28 Populations and thresholds'!$J$194="CR",'28 Populations and thresholds'!$J$194="EN",'28 Populations and thresholds'!$J$194="VU")</f>
        <v>0</v>
      </c>
      <c r="M2007" s="75">
        <f>D2007/'28 Populations and thresholds'!$H$194</f>
        <v>4.0350877192982457E-2</v>
      </c>
      <c r="N2007" s="263" t="str">
        <f t="shared" si="126"/>
        <v xml:space="preserve"> </v>
      </c>
      <c r="P2007" s="263" t="str">
        <f t="shared" si="127"/>
        <v xml:space="preserve"> </v>
      </c>
    </row>
    <row r="2008" spans="1:16" x14ac:dyDescent="0.2">
      <c r="A2008" s="267" t="s">
        <v>2328</v>
      </c>
      <c r="B2008" s="268" t="s">
        <v>974</v>
      </c>
      <c r="C2008" s="268" t="s">
        <v>3464</v>
      </c>
      <c r="D2008" s="270">
        <v>14507</v>
      </c>
      <c r="E2008" s="276"/>
      <c r="F2008" s="263" t="str">
        <f t="shared" si="124"/>
        <v xml:space="preserve"> </v>
      </c>
      <c r="G2008" s="267" t="s">
        <v>21</v>
      </c>
      <c r="H2008" s="267" t="s">
        <v>702</v>
      </c>
      <c r="I2008" s="263" t="str">
        <f t="shared" si="125"/>
        <v xml:space="preserve"> </v>
      </c>
      <c r="J2008" s="272" t="str">
        <f>IF(D2008&gt;=('28 Populations and thresholds'!$I$177),"YES"," ")</f>
        <v>YES</v>
      </c>
      <c r="K2008" s="272" t="str">
        <f>IF(J2008="YES"," ",IF(D2008&gt;=('28 Populations and thresholds'!$I$177)*0.25,"YES"))</f>
        <v xml:space="preserve"> </v>
      </c>
      <c r="L2008" s="272" t="b">
        <f>OR('28 Populations and thresholds'!$J$177="CR",'28 Populations and thresholds'!$J$177="EN",'28 Populations and thresholds'!$J$177="VU")</f>
        <v>0</v>
      </c>
      <c r="M2008" s="273">
        <f>D2008/('28 Populations and thresholds'!$H$177)</f>
        <v>0.10907518796992481</v>
      </c>
      <c r="N2008" s="263" t="str">
        <f t="shared" si="126"/>
        <v xml:space="preserve"> </v>
      </c>
      <c r="O2008" s="275"/>
      <c r="P2008" s="263" t="str">
        <f t="shared" si="127"/>
        <v xml:space="preserve"> </v>
      </c>
    </row>
    <row r="2009" spans="1:16" x14ac:dyDescent="0.2">
      <c r="A2009" s="267" t="s">
        <v>2328</v>
      </c>
      <c r="B2009" s="268" t="s">
        <v>974</v>
      </c>
      <c r="C2009" s="269" t="s">
        <v>3455</v>
      </c>
      <c r="D2009" s="270">
        <v>1026</v>
      </c>
      <c r="E2009" s="276"/>
      <c r="F2009" s="263" t="str">
        <f t="shared" si="124"/>
        <v xml:space="preserve"> </v>
      </c>
      <c r="G2009" s="267" t="s">
        <v>21</v>
      </c>
      <c r="H2009" s="267" t="s">
        <v>702</v>
      </c>
      <c r="I2009" s="263" t="str">
        <f t="shared" si="125"/>
        <v xml:space="preserve"> </v>
      </c>
      <c r="J2009" s="272" t="str">
        <f>IF(D2009&gt;=('28 Populations and thresholds'!$I$159),"YES"," ")</f>
        <v>YES</v>
      </c>
      <c r="K2009" s="272" t="str">
        <f>IF(J2009="YES"," ",IF(D2009&gt;=('28 Populations and thresholds'!$I$159)*0.25,"YES"))</f>
        <v xml:space="preserve"> </v>
      </c>
      <c r="L2009" s="272" t="b">
        <f>OR('28 Populations and thresholds'!$J$159="CR",'28 Populations and thresholds'!$J$159="EN",'28 Populations and thresholds'!$J$159="VU")</f>
        <v>0</v>
      </c>
      <c r="M2009" s="273">
        <f>D2009/'28 Populations and thresholds'!$H$159</f>
        <v>2.052E-2</v>
      </c>
      <c r="N2009" s="263" t="str">
        <f t="shared" si="126"/>
        <v xml:space="preserve"> </v>
      </c>
      <c r="O2009" s="269"/>
      <c r="P2009" s="263" t="str">
        <f t="shared" si="127"/>
        <v xml:space="preserve"> </v>
      </c>
    </row>
    <row r="2010" spans="1:16" x14ac:dyDescent="0.2">
      <c r="A2010" s="267" t="s">
        <v>2328</v>
      </c>
      <c r="B2010" s="268" t="s">
        <v>974</v>
      </c>
      <c r="C2010" s="268" t="s">
        <v>3769</v>
      </c>
      <c r="D2010" s="270">
        <v>16910</v>
      </c>
      <c r="E2010" s="276"/>
      <c r="F2010" s="263" t="str">
        <f t="shared" si="124"/>
        <v xml:space="preserve"> </v>
      </c>
      <c r="G2010" s="267" t="s">
        <v>21</v>
      </c>
      <c r="H2010" s="267" t="s">
        <v>702</v>
      </c>
      <c r="I2010" s="263" t="str">
        <f t="shared" si="125"/>
        <v xml:space="preserve"> </v>
      </c>
      <c r="J2010" s="272" t="str">
        <f>IF(D2010&gt;=('28 Populations and thresholds'!$I$197),"YES"," ")</f>
        <v>YES</v>
      </c>
      <c r="K2010" s="272" t="str">
        <f>IF(J2010="YES"," ",IF(D2010&gt;=('28 Populations and thresholds'!$I$197)*0.25,"YES"))</f>
        <v xml:space="preserve"> </v>
      </c>
      <c r="L2010" s="272" t="b">
        <f>OR('28 Populations and thresholds'!$J$197="CR",'28 Populations and thresholds'!$J$197="EN",'28 Populations and thresholds'!$J$197="VU")</f>
        <v>0</v>
      </c>
      <c r="M2010" s="273">
        <f>D2010/'28 Populations and thresholds'!$H$197</f>
        <v>0.28183333333333332</v>
      </c>
      <c r="N2010" s="263" t="str">
        <f t="shared" si="126"/>
        <v xml:space="preserve"> </v>
      </c>
      <c r="O2010" s="275" t="s">
        <v>4697</v>
      </c>
      <c r="P2010" s="263" t="str">
        <f t="shared" si="127"/>
        <v xml:space="preserve"> </v>
      </c>
    </row>
    <row r="2011" spans="1:16" x14ac:dyDescent="0.2">
      <c r="A2011" s="267" t="s">
        <v>2328</v>
      </c>
      <c r="B2011" s="268" t="s">
        <v>974</v>
      </c>
      <c r="C2011" s="269" t="s">
        <v>3766</v>
      </c>
      <c r="D2011" s="270">
        <v>618</v>
      </c>
      <c r="E2011" s="276"/>
      <c r="F2011" s="263" t="str">
        <f t="shared" si="124"/>
        <v xml:space="preserve"> </v>
      </c>
      <c r="G2011" s="267" t="s">
        <v>21</v>
      </c>
      <c r="H2011" s="267" t="s">
        <v>702</v>
      </c>
      <c r="I2011" s="263" t="str">
        <f t="shared" si="125"/>
        <v xml:space="preserve"> </v>
      </c>
      <c r="J2011" s="272" t="str">
        <f>IF(D2011&gt;=('28 Populations and thresholds'!$I$194),"YES"," ")</f>
        <v>YES</v>
      </c>
      <c r="K2011" s="272" t="str">
        <f>IF(J2011="YES"," ",IF(D2011&gt;=('28 Populations and thresholds'!$I$194)*0.25,"YES"))</f>
        <v xml:space="preserve"> </v>
      </c>
      <c r="L2011" s="272" t="b">
        <f>OR('28 Populations and thresholds'!$J$194="CR",'28 Populations and thresholds'!$J$194="EN",'28 Populations and thresholds'!$J$194="VU")</f>
        <v>0</v>
      </c>
      <c r="M2011" s="273">
        <f>D2011/'28 Populations and thresholds'!$H$194</f>
        <v>2.1684210526315788E-2</v>
      </c>
      <c r="N2011" s="263" t="str">
        <f t="shared" si="126"/>
        <v xml:space="preserve"> </v>
      </c>
      <c r="O2011" s="275"/>
      <c r="P2011" s="263" t="str">
        <f t="shared" si="127"/>
        <v xml:space="preserve"> </v>
      </c>
    </row>
    <row r="2012" spans="1:16" x14ac:dyDescent="0.2">
      <c r="A2012" s="143" t="s">
        <v>2328</v>
      </c>
      <c r="B2012" s="40" t="s">
        <v>988</v>
      </c>
      <c r="C2012" s="40" t="s">
        <v>3464</v>
      </c>
      <c r="D2012" s="41">
        <v>5350</v>
      </c>
      <c r="E2012" s="43"/>
      <c r="F2012" s="263" t="str">
        <f t="shared" si="124"/>
        <v xml:space="preserve"> </v>
      </c>
      <c r="G2012" s="143" t="s">
        <v>21</v>
      </c>
      <c r="H2012" s="143" t="s">
        <v>702</v>
      </c>
      <c r="I2012" s="263" t="str">
        <f t="shared" si="125"/>
        <v xml:space="preserve"> </v>
      </c>
      <c r="J2012" s="38" t="str">
        <f>IF(D2012&gt;=('28 Populations and thresholds'!$I$177),"YES"," ")</f>
        <v>YES</v>
      </c>
      <c r="K2012" s="38" t="str">
        <f>IF(J2012="YES"," ",IF(D2012&gt;=('28 Populations and thresholds'!$I$177)*0.25,"YES"))</f>
        <v xml:space="preserve"> </v>
      </c>
      <c r="L2012" s="38" t="b">
        <f>OR('28 Populations and thresholds'!$J$177="CR",'28 Populations and thresholds'!$J$177="EN",'28 Populations and thresholds'!$J$177="VU")</f>
        <v>0</v>
      </c>
      <c r="M2012" s="75">
        <f>D2012/('28 Populations and thresholds'!$H$177)</f>
        <v>4.0225563909774435E-2</v>
      </c>
      <c r="N2012" s="263" t="str">
        <f t="shared" si="126"/>
        <v xml:space="preserve"> </v>
      </c>
      <c r="P2012" s="263" t="str">
        <f t="shared" si="127"/>
        <v xml:space="preserve"> </v>
      </c>
    </row>
    <row r="2013" spans="1:16" x14ac:dyDescent="0.2">
      <c r="A2013" s="143" t="s">
        <v>2328</v>
      </c>
      <c r="B2013" s="40" t="s">
        <v>988</v>
      </c>
      <c r="C2013" s="4" t="s">
        <v>3455</v>
      </c>
      <c r="D2013" s="41">
        <v>543</v>
      </c>
      <c r="E2013" s="43"/>
      <c r="F2013" s="263" t="str">
        <f t="shared" si="124"/>
        <v xml:space="preserve"> </v>
      </c>
      <c r="G2013" s="143" t="s">
        <v>21</v>
      </c>
      <c r="H2013" s="143" t="s">
        <v>702</v>
      </c>
      <c r="I2013" s="263" t="str">
        <f t="shared" si="125"/>
        <v xml:space="preserve"> </v>
      </c>
      <c r="J2013" s="38" t="str">
        <f>IF(D2013&gt;=('28 Populations and thresholds'!$I$159),"YES"," ")</f>
        <v>YES</v>
      </c>
      <c r="K2013" s="38" t="str">
        <f>IF(J2013="YES"," ",IF(D2013&gt;=('28 Populations and thresholds'!$I$159)*0.25,"YES"))</f>
        <v xml:space="preserve"> </v>
      </c>
      <c r="L2013" s="38" t="b">
        <f>OR('28 Populations and thresholds'!$J$159="CR",'28 Populations and thresholds'!$J$159="EN",'28 Populations and thresholds'!$J$159="VU")</f>
        <v>0</v>
      </c>
      <c r="M2013" s="75">
        <f>D2013/'28 Populations and thresholds'!$H$159</f>
        <v>1.086E-2</v>
      </c>
      <c r="N2013" s="263" t="str">
        <f t="shared" si="126"/>
        <v xml:space="preserve"> </v>
      </c>
      <c r="O2013" s="9"/>
      <c r="P2013" s="263" t="str">
        <f t="shared" si="127"/>
        <v xml:space="preserve"> </v>
      </c>
    </row>
    <row r="2014" spans="1:16" x14ac:dyDescent="0.2">
      <c r="A2014" s="267" t="s">
        <v>2328</v>
      </c>
      <c r="B2014" s="268" t="s">
        <v>1277</v>
      </c>
      <c r="C2014" s="269" t="s">
        <v>3455</v>
      </c>
      <c r="D2014" s="270">
        <v>2502</v>
      </c>
      <c r="E2014" s="276"/>
      <c r="F2014" s="263" t="str">
        <f t="shared" si="124"/>
        <v xml:space="preserve"> </v>
      </c>
      <c r="G2014" s="267" t="s">
        <v>21</v>
      </c>
      <c r="H2014" s="267" t="s">
        <v>702</v>
      </c>
      <c r="I2014" s="263" t="str">
        <f t="shared" si="125"/>
        <v xml:space="preserve"> </v>
      </c>
      <c r="J2014" s="272" t="str">
        <f>IF(D2014&gt;=('28 Populations and thresholds'!$I$159),"YES"," ")</f>
        <v>YES</v>
      </c>
      <c r="K2014" s="272" t="str">
        <f>IF(J2014="YES"," ",IF(D2014&gt;=('28 Populations and thresholds'!$I$159)*0.25,"YES"))</f>
        <v xml:space="preserve"> </v>
      </c>
      <c r="L2014" s="272" t="b">
        <f>OR('28 Populations and thresholds'!$J$159="CR",'28 Populations and thresholds'!$J$159="EN",'28 Populations and thresholds'!$J$159="VU")</f>
        <v>0</v>
      </c>
      <c r="M2014" s="273">
        <f>D2014/'28 Populations and thresholds'!$H$159</f>
        <v>5.0040000000000001E-2</v>
      </c>
      <c r="N2014" s="263" t="str">
        <f t="shared" si="126"/>
        <v xml:space="preserve"> </v>
      </c>
      <c r="O2014" s="269"/>
      <c r="P2014" s="263" t="str">
        <f t="shared" si="127"/>
        <v xml:space="preserve"> </v>
      </c>
    </row>
    <row r="2015" spans="1:16" x14ac:dyDescent="0.2">
      <c r="A2015" s="143" t="s">
        <v>2328</v>
      </c>
      <c r="B2015" s="40" t="s">
        <v>972</v>
      </c>
      <c r="C2015" s="40" t="s">
        <v>3464</v>
      </c>
      <c r="D2015" s="41">
        <v>22571</v>
      </c>
      <c r="E2015" s="43"/>
      <c r="F2015" s="263" t="str">
        <f t="shared" si="124"/>
        <v xml:space="preserve"> </v>
      </c>
      <c r="G2015" s="143" t="s">
        <v>21</v>
      </c>
      <c r="H2015" s="143" t="s">
        <v>702</v>
      </c>
      <c r="I2015" s="263" t="str">
        <f t="shared" si="125"/>
        <v xml:space="preserve"> </v>
      </c>
      <c r="J2015" s="38" t="str">
        <f>IF(D2015&gt;=('28 Populations and thresholds'!$I$177),"YES"," ")</f>
        <v>YES</v>
      </c>
      <c r="K2015" s="38" t="str">
        <f>IF(J2015="YES"," ",IF(D2015&gt;=('28 Populations and thresholds'!$I$177)*0.25,"YES"))</f>
        <v xml:space="preserve"> </v>
      </c>
      <c r="L2015" s="38" t="b">
        <f>OR('28 Populations and thresholds'!$J$177="CR",'28 Populations and thresholds'!$J$177="EN",'28 Populations and thresholds'!$J$177="VU")</f>
        <v>0</v>
      </c>
      <c r="M2015" s="75">
        <f>D2015/('28 Populations and thresholds'!$H$177)</f>
        <v>0.16970676691729322</v>
      </c>
      <c r="N2015" s="263" t="str">
        <f t="shared" si="126"/>
        <v xml:space="preserve"> </v>
      </c>
      <c r="P2015" s="263" t="str">
        <f t="shared" si="127"/>
        <v xml:space="preserve"> </v>
      </c>
    </row>
    <row r="2016" spans="1:16" x14ac:dyDescent="0.2">
      <c r="A2016" s="143" t="s">
        <v>2328</v>
      </c>
      <c r="B2016" s="40" t="s">
        <v>972</v>
      </c>
      <c r="C2016" s="4" t="s">
        <v>3455</v>
      </c>
      <c r="D2016" s="41">
        <v>939</v>
      </c>
      <c r="E2016" s="43"/>
      <c r="F2016" s="263" t="str">
        <f t="shared" si="124"/>
        <v xml:space="preserve"> </v>
      </c>
      <c r="G2016" s="143" t="s">
        <v>21</v>
      </c>
      <c r="H2016" s="143" t="s">
        <v>702</v>
      </c>
      <c r="I2016" s="263" t="str">
        <f t="shared" si="125"/>
        <v xml:space="preserve"> </v>
      </c>
      <c r="J2016" s="38" t="str">
        <f>IF(D2016&gt;=('28 Populations and thresholds'!$I$159),"YES"," ")</f>
        <v>YES</v>
      </c>
      <c r="K2016" s="38" t="str">
        <f>IF(J2016="YES"," ",IF(D2016&gt;=('28 Populations and thresholds'!$I$159)*0.25,"YES"))</f>
        <v xml:space="preserve"> </v>
      </c>
      <c r="L2016" s="38" t="b">
        <f>OR('28 Populations and thresholds'!$J$159="CR",'28 Populations and thresholds'!$J$159="EN",'28 Populations and thresholds'!$J$159="VU")</f>
        <v>0</v>
      </c>
      <c r="M2016" s="75">
        <f>D2016/'28 Populations and thresholds'!$H$159</f>
        <v>1.8780000000000002E-2</v>
      </c>
      <c r="N2016" s="263" t="str">
        <f t="shared" si="126"/>
        <v xml:space="preserve"> </v>
      </c>
      <c r="O2016" s="9"/>
      <c r="P2016" s="263" t="str">
        <f t="shared" si="127"/>
        <v xml:space="preserve"> </v>
      </c>
    </row>
    <row r="2017" spans="1:16" x14ac:dyDescent="0.2">
      <c r="A2017" s="143" t="s">
        <v>2328</v>
      </c>
      <c r="B2017" s="40" t="s">
        <v>972</v>
      </c>
      <c r="C2017" s="40" t="s">
        <v>3769</v>
      </c>
      <c r="D2017" s="41">
        <v>22433</v>
      </c>
      <c r="E2017" s="43"/>
      <c r="F2017" s="263" t="str">
        <f t="shared" si="124"/>
        <v xml:space="preserve"> </v>
      </c>
      <c r="G2017" s="143" t="s">
        <v>21</v>
      </c>
      <c r="H2017" s="143" t="s">
        <v>702</v>
      </c>
      <c r="I2017" s="263" t="str">
        <f t="shared" si="125"/>
        <v xml:space="preserve"> </v>
      </c>
      <c r="J2017" s="38" t="str">
        <f>IF(D2017&gt;=('28 Populations and thresholds'!$I$197),"YES"," ")</f>
        <v>YES</v>
      </c>
      <c r="K2017" s="38" t="str">
        <f>IF(J2017="YES"," ",IF(D2017&gt;=('28 Populations and thresholds'!$I$197)*0.25,"YES"))</f>
        <v xml:space="preserve"> </v>
      </c>
      <c r="L2017" s="38" t="b">
        <f>OR('28 Populations and thresholds'!$J$197="CR",'28 Populations and thresholds'!$J$197="EN",'28 Populations and thresholds'!$J$197="VU")</f>
        <v>0</v>
      </c>
      <c r="M2017" s="75">
        <f>D2017/'28 Populations and thresholds'!$H$197</f>
        <v>0.37388333333333335</v>
      </c>
      <c r="N2017" s="263" t="str">
        <f t="shared" si="126"/>
        <v xml:space="preserve"> </v>
      </c>
      <c r="O2017" s="12" t="s">
        <v>4697</v>
      </c>
      <c r="P2017" s="263" t="str">
        <f t="shared" si="127"/>
        <v xml:space="preserve"> </v>
      </c>
    </row>
    <row r="2018" spans="1:16" x14ac:dyDescent="0.2">
      <c r="A2018" s="143" t="s">
        <v>2328</v>
      </c>
      <c r="B2018" s="40" t="s">
        <v>972</v>
      </c>
      <c r="C2018" s="111" t="s">
        <v>3766</v>
      </c>
      <c r="D2018" s="41">
        <v>803</v>
      </c>
      <c r="E2018" s="43"/>
      <c r="F2018" s="263" t="str">
        <f t="shared" si="124"/>
        <v xml:space="preserve"> </v>
      </c>
      <c r="G2018" s="143" t="s">
        <v>21</v>
      </c>
      <c r="H2018" s="143" t="s">
        <v>702</v>
      </c>
      <c r="I2018" s="263" t="str">
        <f t="shared" si="125"/>
        <v xml:space="preserve"> </v>
      </c>
      <c r="J2018" s="38" t="str">
        <f>IF(D2018&gt;=('28 Populations and thresholds'!$I$194),"YES"," ")</f>
        <v>YES</v>
      </c>
      <c r="K2018" s="38" t="str">
        <f>IF(J2018="YES"," ",IF(D2018&gt;=('28 Populations and thresholds'!$I$194)*0.25,"YES"))</f>
        <v xml:space="preserve"> </v>
      </c>
      <c r="L2018" s="38" t="b">
        <f>OR('28 Populations and thresholds'!$J$194="CR",'28 Populations and thresholds'!$J$194="EN",'28 Populations and thresholds'!$J$194="VU")</f>
        <v>0</v>
      </c>
      <c r="M2018" s="75">
        <f>D2018/'28 Populations and thresholds'!$H$194</f>
        <v>2.8175438596491229E-2</v>
      </c>
      <c r="N2018" s="263" t="str">
        <f t="shared" si="126"/>
        <v xml:space="preserve"> </v>
      </c>
      <c r="P2018" s="263" t="str">
        <f t="shared" si="127"/>
        <v xml:space="preserve"> </v>
      </c>
    </row>
    <row r="2019" spans="1:16" x14ac:dyDescent="0.2">
      <c r="A2019" s="267" t="s">
        <v>2328</v>
      </c>
      <c r="B2019" s="268" t="s">
        <v>1146</v>
      </c>
      <c r="C2019" s="269" t="s">
        <v>3766</v>
      </c>
      <c r="D2019" s="270">
        <v>434</v>
      </c>
      <c r="E2019" s="276"/>
      <c r="F2019" s="263" t="str">
        <f t="shared" si="124"/>
        <v xml:space="preserve"> </v>
      </c>
      <c r="G2019" s="267" t="s">
        <v>21</v>
      </c>
      <c r="H2019" s="267" t="s">
        <v>702</v>
      </c>
      <c r="I2019" s="263" t="str">
        <f t="shared" si="125"/>
        <v xml:space="preserve"> </v>
      </c>
      <c r="J2019" s="272" t="str">
        <f>IF(D2019&gt;=('28 Populations and thresholds'!$I$194),"YES"," ")</f>
        <v>YES</v>
      </c>
      <c r="K2019" s="272" t="str">
        <f>IF(J2019="YES"," ",IF(D2019&gt;=('28 Populations and thresholds'!$I$194)*0.25,"YES"))</f>
        <v xml:space="preserve"> </v>
      </c>
      <c r="L2019" s="272" t="b">
        <f>OR('28 Populations and thresholds'!$J$194="CR",'28 Populations and thresholds'!$J$194="EN",'28 Populations and thresholds'!$J$194="VU")</f>
        <v>0</v>
      </c>
      <c r="M2019" s="273">
        <f>D2019/'28 Populations and thresholds'!$H$194</f>
        <v>1.5228070175438596E-2</v>
      </c>
      <c r="N2019" s="263" t="str">
        <f t="shared" si="126"/>
        <v xml:space="preserve"> </v>
      </c>
      <c r="O2019" s="275"/>
      <c r="P2019" s="263" t="str">
        <f t="shared" si="127"/>
        <v xml:space="preserve"> </v>
      </c>
    </row>
    <row r="2020" spans="1:16" x14ac:dyDescent="0.2">
      <c r="A2020" s="143" t="s">
        <v>2328</v>
      </c>
      <c r="B2020" s="40" t="s">
        <v>991</v>
      </c>
      <c r="C2020" s="40" t="s">
        <v>3464</v>
      </c>
      <c r="D2020" s="41">
        <v>5000</v>
      </c>
      <c r="E2020" s="43"/>
      <c r="F2020" s="263" t="str">
        <f t="shared" si="124"/>
        <v xml:space="preserve"> </v>
      </c>
      <c r="G2020" s="143" t="s">
        <v>21</v>
      </c>
      <c r="H2020" s="143" t="s">
        <v>702</v>
      </c>
      <c r="I2020" s="263" t="str">
        <f t="shared" si="125"/>
        <v xml:space="preserve"> </v>
      </c>
      <c r="J2020" s="38" t="str">
        <f>IF(D2020&gt;=('28 Populations and thresholds'!$I$177),"YES"," ")</f>
        <v>YES</v>
      </c>
      <c r="K2020" s="38" t="str">
        <f>IF(J2020="YES"," ",IF(D2020&gt;=('28 Populations and thresholds'!$I$177)*0.25,"YES"))</f>
        <v xml:space="preserve"> </v>
      </c>
      <c r="L2020" s="38" t="b">
        <f>OR('28 Populations and thresholds'!$J$177="CR",'28 Populations and thresholds'!$J$177="EN",'28 Populations and thresholds'!$J$177="VU")</f>
        <v>0</v>
      </c>
      <c r="M2020" s="75">
        <f>D2020/('28 Populations and thresholds'!$H$177)</f>
        <v>3.7593984962406013E-2</v>
      </c>
      <c r="N2020" s="263" t="str">
        <f t="shared" si="126"/>
        <v xml:space="preserve"> </v>
      </c>
      <c r="P2020" s="263" t="str">
        <f t="shared" si="127"/>
        <v xml:space="preserve"> </v>
      </c>
    </row>
    <row r="2021" spans="1:16" x14ac:dyDescent="0.2">
      <c r="A2021" s="143" t="s">
        <v>2328</v>
      </c>
      <c r="B2021" s="40" t="s">
        <v>991</v>
      </c>
      <c r="C2021" s="4" t="s">
        <v>3455</v>
      </c>
      <c r="D2021" s="41">
        <v>676</v>
      </c>
      <c r="E2021" s="43"/>
      <c r="F2021" s="263" t="str">
        <f t="shared" si="124"/>
        <v xml:space="preserve"> </v>
      </c>
      <c r="G2021" s="143" t="s">
        <v>21</v>
      </c>
      <c r="H2021" s="143" t="s">
        <v>702</v>
      </c>
      <c r="I2021" s="263" t="str">
        <f t="shared" si="125"/>
        <v xml:space="preserve"> </v>
      </c>
      <c r="J2021" s="38" t="str">
        <f>IF(D2021&gt;=('28 Populations and thresholds'!$I$159),"YES"," ")</f>
        <v>YES</v>
      </c>
      <c r="K2021" s="38" t="str">
        <f>IF(J2021="YES"," ",IF(D2021&gt;=('28 Populations and thresholds'!$I$159)*0.25,"YES"))</f>
        <v xml:space="preserve"> </v>
      </c>
      <c r="L2021" s="38" t="b">
        <f>OR('28 Populations and thresholds'!$J$159="CR",'28 Populations and thresholds'!$J$159="EN",'28 Populations and thresholds'!$J$159="VU")</f>
        <v>0</v>
      </c>
      <c r="M2021" s="75">
        <f>D2021/'28 Populations and thresholds'!$H$159</f>
        <v>1.3520000000000001E-2</v>
      </c>
      <c r="N2021" s="263" t="str">
        <f t="shared" si="126"/>
        <v xml:space="preserve"> </v>
      </c>
      <c r="O2021" s="9"/>
      <c r="P2021" s="263" t="str">
        <f t="shared" si="127"/>
        <v xml:space="preserve"> </v>
      </c>
    </row>
    <row r="2022" spans="1:16" x14ac:dyDescent="0.2">
      <c r="A2022" s="267" t="s">
        <v>2328</v>
      </c>
      <c r="B2022" s="268" t="s">
        <v>989</v>
      </c>
      <c r="C2022" s="268" t="s">
        <v>3464</v>
      </c>
      <c r="D2022" s="270">
        <v>5200</v>
      </c>
      <c r="E2022" s="276"/>
      <c r="F2022" s="263" t="str">
        <f t="shared" si="124"/>
        <v xml:space="preserve"> </v>
      </c>
      <c r="G2022" s="267" t="s">
        <v>21</v>
      </c>
      <c r="H2022" s="267" t="s">
        <v>702</v>
      </c>
      <c r="I2022" s="263" t="str">
        <f t="shared" si="125"/>
        <v xml:space="preserve"> </v>
      </c>
      <c r="J2022" s="272" t="str">
        <f>IF(D2022&gt;=('28 Populations and thresholds'!$I$177),"YES"," ")</f>
        <v>YES</v>
      </c>
      <c r="K2022" s="272" t="str">
        <f>IF(J2022="YES"," ",IF(D2022&gt;=('28 Populations and thresholds'!$I$177)*0.25,"YES"))</f>
        <v xml:space="preserve"> </v>
      </c>
      <c r="L2022" s="272" t="b">
        <f>OR('28 Populations and thresholds'!$J$177="CR",'28 Populations and thresholds'!$J$177="EN",'28 Populations and thresholds'!$J$177="VU")</f>
        <v>0</v>
      </c>
      <c r="M2022" s="273">
        <f>D2022/('28 Populations and thresholds'!$H$177)</f>
        <v>3.9097744360902256E-2</v>
      </c>
      <c r="N2022" s="263" t="str">
        <f t="shared" si="126"/>
        <v xml:space="preserve"> </v>
      </c>
      <c r="O2022" s="275"/>
      <c r="P2022" s="263" t="str">
        <f t="shared" si="127"/>
        <v xml:space="preserve"> </v>
      </c>
    </row>
    <row r="2023" spans="1:16" x14ac:dyDescent="0.2">
      <c r="A2023" s="267" t="s">
        <v>2328</v>
      </c>
      <c r="B2023" s="268" t="s">
        <v>989</v>
      </c>
      <c r="C2023" s="269" t="s">
        <v>3455</v>
      </c>
      <c r="D2023" s="270">
        <v>1380</v>
      </c>
      <c r="E2023" s="276"/>
      <c r="F2023" s="263" t="str">
        <f t="shared" si="124"/>
        <v xml:space="preserve"> </v>
      </c>
      <c r="G2023" s="267" t="s">
        <v>21</v>
      </c>
      <c r="H2023" s="267" t="s">
        <v>702</v>
      </c>
      <c r="I2023" s="263" t="str">
        <f t="shared" si="125"/>
        <v xml:space="preserve"> </v>
      </c>
      <c r="J2023" s="272" t="str">
        <f>IF(D2023&gt;=('28 Populations and thresholds'!$I$159),"YES"," ")</f>
        <v>YES</v>
      </c>
      <c r="K2023" s="272" t="str">
        <f>IF(J2023="YES"," ",IF(D2023&gt;=('28 Populations and thresholds'!$I$159)*0.25,"YES"))</f>
        <v xml:space="preserve"> </v>
      </c>
      <c r="L2023" s="272" t="b">
        <f>OR('28 Populations and thresholds'!$J$159="CR",'28 Populations and thresholds'!$J$159="EN",'28 Populations and thresholds'!$J$159="VU")</f>
        <v>0</v>
      </c>
      <c r="M2023" s="273">
        <f>D2023/'28 Populations and thresholds'!$H$159</f>
        <v>2.76E-2</v>
      </c>
      <c r="N2023" s="263" t="str">
        <f t="shared" si="126"/>
        <v xml:space="preserve"> </v>
      </c>
      <c r="O2023" s="269"/>
      <c r="P2023" s="263" t="str">
        <f t="shared" si="127"/>
        <v xml:space="preserve"> </v>
      </c>
    </row>
    <row r="2024" spans="1:16" x14ac:dyDescent="0.2">
      <c r="A2024" s="267" t="s">
        <v>2328</v>
      </c>
      <c r="B2024" s="268" t="s">
        <v>989</v>
      </c>
      <c r="C2024" s="268" t="s">
        <v>3769</v>
      </c>
      <c r="D2024" s="270">
        <v>13500</v>
      </c>
      <c r="E2024" s="276"/>
      <c r="F2024" s="263" t="str">
        <f t="shared" si="124"/>
        <v xml:space="preserve"> </v>
      </c>
      <c r="G2024" s="267" t="s">
        <v>21</v>
      </c>
      <c r="H2024" s="267" t="s">
        <v>702</v>
      </c>
      <c r="I2024" s="263" t="str">
        <f t="shared" si="125"/>
        <v xml:space="preserve"> </v>
      </c>
      <c r="J2024" s="272" t="str">
        <f>IF(D2024&gt;=('28 Populations and thresholds'!$I$197),"YES"," ")</f>
        <v>YES</v>
      </c>
      <c r="K2024" s="272" t="str">
        <f>IF(J2024="YES"," ",IF(D2024&gt;=('28 Populations and thresholds'!$I$197)*0.25,"YES"))</f>
        <v xml:space="preserve"> </v>
      </c>
      <c r="L2024" s="272" t="b">
        <f>OR('28 Populations and thresholds'!$J$197="CR",'28 Populations and thresholds'!$J$197="EN",'28 Populations and thresholds'!$J$197="VU")</f>
        <v>0</v>
      </c>
      <c r="M2024" s="273">
        <f>D2024/'28 Populations and thresholds'!$H$197</f>
        <v>0.22500000000000001</v>
      </c>
      <c r="N2024" s="263" t="str">
        <f t="shared" si="126"/>
        <v xml:space="preserve"> </v>
      </c>
      <c r="O2024" s="275" t="s">
        <v>4697</v>
      </c>
      <c r="P2024" s="263" t="str">
        <f t="shared" si="127"/>
        <v xml:space="preserve"> </v>
      </c>
    </row>
    <row r="2025" spans="1:16" x14ac:dyDescent="0.2">
      <c r="A2025" s="267" t="s">
        <v>2328</v>
      </c>
      <c r="B2025" s="268" t="s">
        <v>989</v>
      </c>
      <c r="C2025" s="269" t="s">
        <v>3766</v>
      </c>
      <c r="D2025" s="270">
        <v>1500</v>
      </c>
      <c r="E2025" s="276"/>
      <c r="F2025" s="263" t="str">
        <f t="shared" si="124"/>
        <v xml:space="preserve"> </v>
      </c>
      <c r="G2025" s="267" t="s">
        <v>21</v>
      </c>
      <c r="H2025" s="267" t="s">
        <v>702</v>
      </c>
      <c r="I2025" s="263" t="str">
        <f t="shared" si="125"/>
        <v xml:space="preserve"> </v>
      </c>
      <c r="J2025" s="272" t="str">
        <f>IF(D2025&gt;=('28 Populations and thresholds'!$I$194),"YES"," ")</f>
        <v>YES</v>
      </c>
      <c r="K2025" s="272" t="str">
        <f>IF(J2025="YES"," ",IF(D2025&gt;=('28 Populations and thresholds'!$I$194)*0.25,"YES"))</f>
        <v xml:space="preserve"> </v>
      </c>
      <c r="L2025" s="272" t="b">
        <f>OR('28 Populations and thresholds'!$J$194="CR",'28 Populations and thresholds'!$J$194="EN",'28 Populations and thresholds'!$J$194="VU")</f>
        <v>0</v>
      </c>
      <c r="M2025" s="273">
        <f>D2025/'28 Populations and thresholds'!$H$194</f>
        <v>5.2631578947368418E-2</v>
      </c>
      <c r="N2025" s="263" t="str">
        <f t="shared" si="126"/>
        <v xml:space="preserve"> </v>
      </c>
      <c r="O2025" s="275"/>
      <c r="P2025" s="263" t="str">
        <f t="shared" si="127"/>
        <v xml:space="preserve"> </v>
      </c>
    </row>
    <row r="2026" spans="1:16" x14ac:dyDescent="0.2">
      <c r="A2026" s="143" t="s">
        <v>2328</v>
      </c>
      <c r="B2026" s="40" t="s">
        <v>984</v>
      </c>
      <c r="C2026" s="40" t="s">
        <v>3464</v>
      </c>
      <c r="D2026" s="41">
        <v>7850</v>
      </c>
      <c r="E2026" s="43"/>
      <c r="F2026" s="263" t="str">
        <f t="shared" si="124"/>
        <v xml:space="preserve"> </v>
      </c>
      <c r="G2026" s="143" t="s">
        <v>21</v>
      </c>
      <c r="H2026" s="143" t="s">
        <v>702</v>
      </c>
      <c r="I2026" s="263" t="str">
        <f t="shared" si="125"/>
        <v xml:space="preserve"> </v>
      </c>
      <c r="J2026" s="38" t="str">
        <f>IF(D2026&gt;=('28 Populations and thresholds'!$I$177),"YES"," ")</f>
        <v>YES</v>
      </c>
      <c r="K2026" s="38" t="str">
        <f>IF(J2026="YES"," ",IF(D2026&gt;=('28 Populations and thresholds'!$I$177)*0.25,"YES"))</f>
        <v xml:space="preserve"> </v>
      </c>
      <c r="L2026" s="38" t="b">
        <f>OR('28 Populations and thresholds'!$J$177="CR",'28 Populations and thresholds'!$J$177="EN",'28 Populations and thresholds'!$J$177="VU")</f>
        <v>0</v>
      </c>
      <c r="M2026" s="75">
        <f>D2026/('28 Populations and thresholds'!$H$177)</f>
        <v>5.9022556390977442E-2</v>
      </c>
      <c r="N2026" s="263" t="str">
        <f t="shared" si="126"/>
        <v xml:space="preserve"> </v>
      </c>
      <c r="P2026" s="263" t="str">
        <f t="shared" si="127"/>
        <v xml:space="preserve"> </v>
      </c>
    </row>
    <row r="2027" spans="1:16" x14ac:dyDescent="0.2">
      <c r="A2027" s="143" t="s">
        <v>2328</v>
      </c>
      <c r="B2027" s="40" t="s">
        <v>984</v>
      </c>
      <c r="C2027" s="40" t="s">
        <v>3769</v>
      </c>
      <c r="D2027" s="41">
        <v>2500</v>
      </c>
      <c r="E2027" s="43"/>
      <c r="F2027" s="263" t="str">
        <f t="shared" si="124"/>
        <v xml:space="preserve"> </v>
      </c>
      <c r="G2027" s="143" t="s">
        <v>21</v>
      </c>
      <c r="H2027" s="143" t="s">
        <v>702</v>
      </c>
      <c r="I2027" s="263" t="str">
        <f t="shared" si="125"/>
        <v xml:space="preserve"> </v>
      </c>
      <c r="J2027" s="38" t="str">
        <f>IF(D2027&gt;=('28 Populations and thresholds'!$I$197),"YES"," ")</f>
        <v>YES</v>
      </c>
      <c r="K2027" s="38" t="str">
        <f>IF(J2027="YES"," ",IF(D2027&gt;=('28 Populations and thresholds'!$I$197)*0.25,"YES"))</f>
        <v xml:space="preserve"> </v>
      </c>
      <c r="L2027" s="38" t="b">
        <f>OR('28 Populations and thresholds'!$J$197="CR",'28 Populations and thresholds'!$J$197="EN",'28 Populations and thresholds'!$J$197="VU")</f>
        <v>0</v>
      </c>
      <c r="M2027" s="75">
        <f>D2027/'28 Populations and thresholds'!$H$197</f>
        <v>4.1666666666666664E-2</v>
      </c>
      <c r="N2027" s="263" t="str">
        <f t="shared" si="126"/>
        <v xml:space="preserve"> </v>
      </c>
      <c r="O2027" s="12" t="s">
        <v>4697</v>
      </c>
      <c r="P2027" s="263" t="str">
        <f t="shared" si="127"/>
        <v xml:space="preserve"> </v>
      </c>
    </row>
    <row r="2028" spans="1:16" x14ac:dyDescent="0.2">
      <c r="A2028" s="143" t="s">
        <v>2328</v>
      </c>
      <c r="B2028" s="40" t="s">
        <v>984</v>
      </c>
      <c r="C2028" s="4" t="s">
        <v>3766</v>
      </c>
      <c r="D2028" s="41">
        <v>372</v>
      </c>
      <c r="E2028" s="43"/>
      <c r="F2028" s="263" t="str">
        <f t="shared" si="124"/>
        <v xml:space="preserve"> </v>
      </c>
      <c r="G2028" s="143" t="s">
        <v>21</v>
      </c>
      <c r="H2028" s="143" t="s">
        <v>702</v>
      </c>
      <c r="I2028" s="263" t="str">
        <f t="shared" si="125"/>
        <v xml:space="preserve"> </v>
      </c>
      <c r="J2028" s="38" t="str">
        <f>IF(D2028&gt;=('28 Populations and thresholds'!$I$194),"YES"," ")</f>
        <v>YES</v>
      </c>
      <c r="K2028" s="38" t="str">
        <f>IF(J2028="YES"," ",IF(D2028&gt;=('28 Populations and thresholds'!$I$194)*0.25,"YES"))</f>
        <v xml:space="preserve"> </v>
      </c>
      <c r="L2028" s="38" t="b">
        <f>OR('28 Populations and thresholds'!$J$194="CR",'28 Populations and thresholds'!$J$194="EN",'28 Populations and thresholds'!$J$194="VU")</f>
        <v>0</v>
      </c>
      <c r="M2028" s="75">
        <f>D2028/'28 Populations and thresholds'!$H$194</f>
        <v>1.3052631578947368E-2</v>
      </c>
      <c r="N2028" s="263" t="str">
        <f t="shared" si="126"/>
        <v xml:space="preserve"> </v>
      </c>
      <c r="P2028" s="263" t="str">
        <f t="shared" si="127"/>
        <v xml:space="preserve"> </v>
      </c>
    </row>
    <row r="2029" spans="1:16" x14ac:dyDescent="0.2">
      <c r="A2029" s="267" t="s">
        <v>2328</v>
      </c>
      <c r="B2029" s="268" t="s">
        <v>987</v>
      </c>
      <c r="C2029" s="268" t="s">
        <v>3464</v>
      </c>
      <c r="D2029" s="270">
        <v>6900</v>
      </c>
      <c r="E2029" s="276"/>
      <c r="F2029" s="263" t="str">
        <f t="shared" si="124"/>
        <v xml:space="preserve"> </v>
      </c>
      <c r="G2029" s="267" t="s">
        <v>21</v>
      </c>
      <c r="H2029" s="267" t="s">
        <v>702</v>
      </c>
      <c r="I2029" s="263" t="str">
        <f t="shared" si="125"/>
        <v xml:space="preserve"> </v>
      </c>
      <c r="J2029" s="272" t="str">
        <f>IF(D2029&gt;=('28 Populations and thresholds'!$I$177),"YES"," ")</f>
        <v>YES</v>
      </c>
      <c r="K2029" s="272" t="str">
        <f>IF(J2029="YES"," ",IF(D2029&gt;=('28 Populations and thresholds'!$I$177)*0.25,"YES"))</f>
        <v xml:space="preserve"> </v>
      </c>
      <c r="L2029" s="272" t="b">
        <f>OR('28 Populations and thresholds'!$J$177="CR",'28 Populations and thresholds'!$J$177="EN",'28 Populations and thresholds'!$J$177="VU")</f>
        <v>0</v>
      </c>
      <c r="M2029" s="273">
        <f>D2029/('28 Populations and thresholds'!$H$177)</f>
        <v>5.1879699248120303E-2</v>
      </c>
      <c r="N2029" s="263" t="str">
        <f t="shared" si="126"/>
        <v xml:space="preserve"> </v>
      </c>
      <c r="O2029" s="275"/>
      <c r="P2029" s="263" t="str">
        <f t="shared" si="127"/>
        <v xml:space="preserve"> </v>
      </c>
    </row>
    <row r="2030" spans="1:16" x14ac:dyDescent="0.2">
      <c r="A2030" s="267" t="s">
        <v>2328</v>
      </c>
      <c r="B2030" s="268" t="s">
        <v>987</v>
      </c>
      <c r="C2030" s="269" t="s">
        <v>3455</v>
      </c>
      <c r="D2030" s="270">
        <v>743</v>
      </c>
      <c r="E2030" s="276"/>
      <c r="F2030" s="263" t="str">
        <f t="shared" si="124"/>
        <v xml:space="preserve"> </v>
      </c>
      <c r="G2030" s="267" t="s">
        <v>21</v>
      </c>
      <c r="H2030" s="267" t="s">
        <v>702</v>
      </c>
      <c r="I2030" s="263" t="str">
        <f t="shared" si="125"/>
        <v xml:space="preserve"> </v>
      </c>
      <c r="J2030" s="272" t="str">
        <f>IF(D2030&gt;=('28 Populations and thresholds'!$I$159),"YES"," ")</f>
        <v>YES</v>
      </c>
      <c r="K2030" s="272" t="str">
        <f>IF(J2030="YES"," ",IF(D2030&gt;=('28 Populations and thresholds'!$I$159)*0.25,"YES"))</f>
        <v xml:space="preserve"> </v>
      </c>
      <c r="L2030" s="272" t="b">
        <f>OR('28 Populations and thresholds'!$J$159="CR",'28 Populations and thresholds'!$J$159="EN",'28 Populations and thresholds'!$J$159="VU")</f>
        <v>0</v>
      </c>
      <c r="M2030" s="273">
        <f>D2030/'28 Populations and thresholds'!$H$159</f>
        <v>1.486E-2</v>
      </c>
      <c r="N2030" s="263" t="str">
        <f t="shared" si="126"/>
        <v xml:space="preserve"> </v>
      </c>
      <c r="O2030" s="269"/>
      <c r="P2030" s="263" t="str">
        <f t="shared" si="127"/>
        <v xml:space="preserve"> </v>
      </c>
    </row>
    <row r="2031" spans="1:16" x14ac:dyDescent="0.2">
      <c r="A2031" s="267" t="s">
        <v>2328</v>
      </c>
      <c r="B2031" s="268" t="s">
        <v>987</v>
      </c>
      <c r="C2031" s="269" t="s">
        <v>3766</v>
      </c>
      <c r="D2031" s="270">
        <v>402</v>
      </c>
      <c r="E2031" s="276"/>
      <c r="F2031" s="263" t="str">
        <f t="shared" si="124"/>
        <v xml:space="preserve"> </v>
      </c>
      <c r="G2031" s="267" t="s">
        <v>21</v>
      </c>
      <c r="H2031" s="267" t="s">
        <v>702</v>
      </c>
      <c r="I2031" s="263" t="str">
        <f t="shared" si="125"/>
        <v xml:space="preserve"> </v>
      </c>
      <c r="J2031" s="272" t="str">
        <f>IF(D2031&gt;=('28 Populations and thresholds'!$I$194),"YES"," ")</f>
        <v>YES</v>
      </c>
      <c r="K2031" s="272" t="str">
        <f>IF(J2031="YES"," ",IF(D2031&gt;=('28 Populations and thresholds'!$I$194)*0.25,"YES"))</f>
        <v xml:space="preserve"> </v>
      </c>
      <c r="L2031" s="272" t="b">
        <f>OR('28 Populations and thresholds'!$J$194="CR",'28 Populations and thresholds'!$J$194="EN",'28 Populations and thresholds'!$J$194="VU")</f>
        <v>0</v>
      </c>
      <c r="M2031" s="273">
        <f>D2031/'28 Populations and thresholds'!$H$194</f>
        <v>1.4105263157894737E-2</v>
      </c>
      <c r="N2031" s="263" t="str">
        <f t="shared" si="126"/>
        <v xml:space="preserve"> </v>
      </c>
      <c r="O2031" s="275"/>
      <c r="P2031" s="263" t="str">
        <f t="shared" si="127"/>
        <v xml:space="preserve"> </v>
      </c>
    </row>
    <row r="2032" spans="1:16" x14ac:dyDescent="0.2">
      <c r="A2032" s="143" t="s">
        <v>2328</v>
      </c>
      <c r="B2032" s="40" t="s">
        <v>985</v>
      </c>
      <c r="C2032" s="40" t="s">
        <v>3464</v>
      </c>
      <c r="D2032" s="41">
        <v>7245</v>
      </c>
      <c r="E2032" s="43"/>
      <c r="F2032" s="263" t="str">
        <f t="shared" si="124"/>
        <v xml:space="preserve"> </v>
      </c>
      <c r="G2032" s="143" t="s">
        <v>21</v>
      </c>
      <c r="H2032" s="143" t="s">
        <v>702</v>
      </c>
      <c r="I2032" s="263" t="str">
        <f t="shared" si="125"/>
        <v xml:space="preserve"> </v>
      </c>
      <c r="J2032" s="38" t="str">
        <f>IF(D2032&gt;=('28 Populations and thresholds'!$I$177),"YES"," ")</f>
        <v>YES</v>
      </c>
      <c r="K2032" s="38" t="str">
        <f>IF(J2032="YES"," ",IF(D2032&gt;=('28 Populations and thresholds'!$I$177)*0.25,"YES"))</f>
        <v xml:space="preserve"> </v>
      </c>
      <c r="L2032" s="38" t="b">
        <f>OR('28 Populations and thresholds'!$J$177="CR",'28 Populations and thresholds'!$J$177="EN",'28 Populations and thresholds'!$J$177="VU")</f>
        <v>0</v>
      </c>
      <c r="M2032" s="75">
        <f>D2032/('28 Populations and thresholds'!$H$177)</f>
        <v>5.4473684210526313E-2</v>
      </c>
      <c r="N2032" s="263" t="str">
        <f t="shared" si="126"/>
        <v xml:space="preserve"> </v>
      </c>
      <c r="P2032" s="263" t="str">
        <f t="shared" si="127"/>
        <v xml:space="preserve"> </v>
      </c>
    </row>
    <row r="2033" spans="1:21" x14ac:dyDescent="0.2">
      <c r="A2033" s="143" t="s">
        <v>2328</v>
      </c>
      <c r="B2033" s="40" t="s">
        <v>985</v>
      </c>
      <c r="C2033" s="4" t="s">
        <v>3455</v>
      </c>
      <c r="D2033" s="41">
        <v>689</v>
      </c>
      <c r="E2033" s="43"/>
      <c r="F2033" s="263" t="str">
        <f t="shared" si="124"/>
        <v xml:space="preserve"> </v>
      </c>
      <c r="G2033" s="143" t="s">
        <v>21</v>
      </c>
      <c r="H2033" s="143" t="s">
        <v>702</v>
      </c>
      <c r="I2033" s="263" t="str">
        <f t="shared" si="125"/>
        <v xml:space="preserve"> </v>
      </c>
      <c r="J2033" s="38" t="str">
        <f>IF(D2033&gt;=('28 Populations and thresholds'!$I$159),"YES"," ")</f>
        <v>YES</v>
      </c>
      <c r="K2033" s="38" t="str">
        <f>IF(J2033="YES"," ",IF(D2033&gt;=('28 Populations and thresholds'!$I$159)*0.25,"YES"))</f>
        <v xml:space="preserve"> </v>
      </c>
      <c r="L2033" s="38" t="b">
        <f>OR('28 Populations and thresholds'!$J$159="CR",'28 Populations and thresholds'!$J$159="EN",'28 Populations and thresholds'!$J$159="VU")</f>
        <v>0</v>
      </c>
      <c r="M2033" s="75">
        <f>D2033/'28 Populations and thresholds'!$H$159</f>
        <v>1.3780000000000001E-2</v>
      </c>
      <c r="N2033" s="263" t="str">
        <f t="shared" si="126"/>
        <v xml:space="preserve"> </v>
      </c>
      <c r="O2033" s="9"/>
      <c r="P2033" s="263" t="str">
        <f t="shared" si="127"/>
        <v xml:space="preserve"> </v>
      </c>
    </row>
    <row r="2034" spans="1:21" x14ac:dyDescent="0.2">
      <c r="A2034" s="143" t="s">
        <v>2328</v>
      </c>
      <c r="B2034" s="40" t="s">
        <v>985</v>
      </c>
      <c r="C2034" s="40" t="s">
        <v>3769</v>
      </c>
      <c r="D2034" s="41">
        <v>4198</v>
      </c>
      <c r="E2034" s="43"/>
      <c r="F2034" s="263" t="str">
        <f t="shared" si="124"/>
        <v xml:space="preserve"> </v>
      </c>
      <c r="G2034" s="143" t="s">
        <v>21</v>
      </c>
      <c r="H2034" s="143" t="s">
        <v>702</v>
      </c>
      <c r="I2034" s="263" t="str">
        <f t="shared" si="125"/>
        <v xml:space="preserve"> </v>
      </c>
      <c r="J2034" s="38" t="str">
        <f>IF(D2034&gt;=('28 Populations and thresholds'!$I$197),"YES"," ")</f>
        <v>YES</v>
      </c>
      <c r="K2034" s="38" t="str">
        <f>IF(J2034="YES"," ",IF(D2034&gt;=('28 Populations and thresholds'!$I$197)*0.25,"YES"))</f>
        <v xml:space="preserve"> </v>
      </c>
      <c r="L2034" s="38" t="b">
        <f>OR('28 Populations and thresholds'!$J$197="CR",'28 Populations and thresholds'!$J$197="EN",'28 Populations and thresholds'!$J$197="VU")</f>
        <v>0</v>
      </c>
      <c r="M2034" s="75">
        <f>D2034/'28 Populations and thresholds'!$H$197</f>
        <v>6.9966666666666663E-2</v>
      </c>
      <c r="N2034" s="263" t="str">
        <f t="shared" si="126"/>
        <v xml:space="preserve"> </v>
      </c>
      <c r="O2034" s="12" t="s">
        <v>4697</v>
      </c>
      <c r="P2034" s="263" t="str">
        <f t="shared" si="127"/>
        <v xml:space="preserve"> </v>
      </c>
    </row>
    <row r="2035" spans="1:21" x14ac:dyDescent="0.2">
      <c r="A2035" s="275" t="s">
        <v>2332</v>
      </c>
      <c r="B2035" s="301" t="s">
        <v>2331</v>
      </c>
      <c r="C2035" s="269" t="s">
        <v>3399</v>
      </c>
      <c r="D2035" s="279">
        <v>200</v>
      </c>
      <c r="E2035" s="274" t="s">
        <v>4081</v>
      </c>
      <c r="F2035" s="263" t="str">
        <f t="shared" si="124"/>
        <v xml:space="preserve"> </v>
      </c>
      <c r="G2035" s="275"/>
      <c r="H2035" s="275" t="s">
        <v>4019</v>
      </c>
      <c r="I2035" s="263" t="str">
        <f t="shared" si="125"/>
        <v xml:space="preserve"> </v>
      </c>
      <c r="J2035" s="272" t="str">
        <f>IF(D2035&gt;=('28 Populations and thresholds'!$I$124),"YES"," ")</f>
        <v>YES</v>
      </c>
      <c r="K2035" s="272" t="str">
        <f>IF(J2035="YES"," ",IF(D2035&gt;=('28 Populations and thresholds'!$I$124)*0.25,"YES"))</f>
        <v xml:space="preserve"> </v>
      </c>
      <c r="L2035" s="272" t="b">
        <f>OR('28 Populations and thresholds'!$J$124="CR",'28 Populations and thresholds'!$J$124="EN",'28 Populations and thresholds'!$J$124="VU")</f>
        <v>1</v>
      </c>
      <c r="M2035" s="273">
        <f>D2035/'28 Populations and thresholds'!$H$124</f>
        <v>0.19047619047619047</v>
      </c>
      <c r="N2035" s="263" t="str">
        <f t="shared" si="126"/>
        <v xml:space="preserve"> </v>
      </c>
      <c r="O2035" s="282"/>
      <c r="P2035" s="263" t="str">
        <f t="shared" si="127"/>
        <v xml:space="preserve"> </v>
      </c>
    </row>
    <row r="2036" spans="1:21" x14ac:dyDescent="0.2">
      <c r="A2036" s="12" t="s">
        <v>2332</v>
      </c>
      <c r="B2036" s="74" t="s">
        <v>4034</v>
      </c>
      <c r="C2036" s="4" t="s">
        <v>3719</v>
      </c>
      <c r="D2036" s="5">
        <v>150</v>
      </c>
      <c r="E2036" s="104">
        <v>1996</v>
      </c>
      <c r="F2036" s="263" t="str">
        <f t="shared" si="124"/>
        <v xml:space="preserve"> </v>
      </c>
      <c r="G2036" s="13" t="s">
        <v>4019</v>
      </c>
      <c r="I2036" s="263" t="str">
        <f t="shared" si="125"/>
        <v xml:space="preserve"> </v>
      </c>
      <c r="J2036" s="38" t="str">
        <f>IF(D2036&gt;=('28 Populations and thresholds'!$I$32),"YES"," ")</f>
        <v>YES</v>
      </c>
      <c r="K2036" s="38" t="str">
        <f>IF(J2036="YES"," ",IF(D2036&gt;=('28 Populations and thresholds'!$I$32)*0.25,"YES"))</f>
        <v xml:space="preserve"> </v>
      </c>
      <c r="L2036" s="38" t="b">
        <f>OR('28 Populations and thresholds'!$J$32="CR",'28 Populations and thresholds'!$J$32="EN",'28 Populations and thresholds'!$J$32="VU")</f>
        <v>1</v>
      </c>
      <c r="M2036" s="75">
        <f>D2036/'28 Populations and thresholds'!$H$32</f>
        <v>3.6585365853658534E-2</v>
      </c>
      <c r="N2036" s="263" t="str">
        <f t="shared" si="126"/>
        <v xml:space="preserve"> </v>
      </c>
      <c r="P2036" s="263" t="str">
        <f t="shared" si="127"/>
        <v xml:space="preserve"> </v>
      </c>
    </row>
    <row r="2037" spans="1:21" x14ac:dyDescent="0.2">
      <c r="A2037" s="267" t="s">
        <v>2332</v>
      </c>
      <c r="B2037" s="268" t="s">
        <v>1466</v>
      </c>
      <c r="C2037" s="269" t="s">
        <v>3659</v>
      </c>
      <c r="D2037" s="270">
        <v>2000</v>
      </c>
      <c r="E2037" s="294" t="s">
        <v>1378</v>
      </c>
      <c r="F2037" s="263" t="str">
        <f t="shared" si="124"/>
        <v xml:space="preserve"> </v>
      </c>
      <c r="G2037" s="267" t="s">
        <v>15</v>
      </c>
      <c r="H2037" s="267" t="s">
        <v>1467</v>
      </c>
      <c r="I2037" s="263" t="str">
        <f t="shared" si="125"/>
        <v xml:space="preserve"> </v>
      </c>
      <c r="J2037" s="272" t="str">
        <f>IF(D2037&gt;=('28 Populations and thresholds'!$I$68),"YES"," ")</f>
        <v>YES</v>
      </c>
      <c r="K2037" s="272" t="str">
        <f>IF(J2037="YES"," ",IF(D2037&gt;=('28 Populations and thresholds'!$I$68)*0.25,"YES"))</f>
        <v xml:space="preserve"> </v>
      </c>
      <c r="L2037" s="272" t="b">
        <f>OR('28 Populations and thresholds'!$J$68="CR",'28 Populations and thresholds'!$J$68="EN",'28 Populations and thresholds'!$J$68="VU")</f>
        <v>0</v>
      </c>
      <c r="M2037" s="273">
        <f>D2037/'28 Populations and thresholds'!$H$68</f>
        <v>0.02</v>
      </c>
      <c r="N2037" s="263" t="str">
        <f t="shared" si="126"/>
        <v xml:space="preserve"> </v>
      </c>
      <c r="O2037" s="269"/>
      <c r="P2037" s="263" t="str">
        <f t="shared" si="127"/>
        <v xml:space="preserve"> </v>
      </c>
    </row>
    <row r="2038" spans="1:21" x14ac:dyDescent="0.2">
      <c r="A2038" s="267" t="s">
        <v>2332</v>
      </c>
      <c r="B2038" s="268" t="s">
        <v>1466</v>
      </c>
      <c r="C2038" s="269" t="s">
        <v>3540</v>
      </c>
      <c r="D2038" s="270">
        <v>2000</v>
      </c>
      <c r="E2038" s="294" t="s">
        <v>1378</v>
      </c>
      <c r="F2038" s="263" t="str">
        <f t="shared" si="124"/>
        <v xml:space="preserve"> </v>
      </c>
      <c r="G2038" s="267" t="s">
        <v>15</v>
      </c>
      <c r="H2038" s="267" t="s">
        <v>1467</v>
      </c>
      <c r="I2038" s="263" t="str">
        <f t="shared" si="125"/>
        <v xml:space="preserve"> </v>
      </c>
      <c r="J2038" s="272" t="str">
        <f>IF(D2038&gt;=('28 Populations and thresholds'!$I$60),"YES"," ")</f>
        <v>YES</v>
      </c>
      <c r="K2038" s="272" t="str">
        <f>IF(J2038="YES"," ",IF(D2038&gt;=('28 Populations and thresholds'!$I$60)*0.25,"YES"))</f>
        <v xml:space="preserve"> </v>
      </c>
      <c r="L2038" s="272" t="b">
        <f>OR('28 Populations and thresholds'!$J$60="CR",'28 Populations and thresholds'!$J$60="EN",'28 Populations and thresholds'!$J$60="VU")</f>
        <v>1</v>
      </c>
      <c r="M2038" s="273">
        <f>D2038/'28 Populations and thresholds'!$H$60</f>
        <v>2.564102564102564E-2</v>
      </c>
      <c r="N2038" s="263" t="str">
        <f t="shared" si="126"/>
        <v xml:space="preserve"> </v>
      </c>
      <c r="O2038" s="275"/>
      <c r="P2038" s="263" t="str">
        <f t="shared" si="127"/>
        <v xml:space="preserve"> </v>
      </c>
      <c r="Q2038" s="4"/>
      <c r="R2038" s="4"/>
      <c r="S2038" s="4"/>
      <c r="T2038" s="4"/>
      <c r="U2038" s="4"/>
    </row>
    <row r="2039" spans="1:21" x14ac:dyDescent="0.2">
      <c r="A2039" s="12" t="s">
        <v>2332</v>
      </c>
      <c r="B2039" s="74" t="s">
        <v>4032</v>
      </c>
      <c r="C2039" s="4" t="s">
        <v>3719</v>
      </c>
      <c r="D2039" s="5">
        <v>150</v>
      </c>
      <c r="E2039" s="104">
        <v>1996</v>
      </c>
      <c r="F2039" s="263" t="str">
        <f t="shared" si="124"/>
        <v xml:space="preserve"> </v>
      </c>
      <c r="G2039" s="13" t="s">
        <v>4019</v>
      </c>
      <c r="I2039" s="263" t="str">
        <f t="shared" si="125"/>
        <v xml:space="preserve"> </v>
      </c>
      <c r="J2039" s="38" t="str">
        <f>IF(D2039&gt;=('28 Populations and thresholds'!$I$32),"YES"," ")</f>
        <v>YES</v>
      </c>
      <c r="K2039" s="38" t="str">
        <f>IF(J2039="YES"," ",IF(D2039&gt;=('28 Populations and thresholds'!$I$32)*0.25,"YES"))</f>
        <v xml:space="preserve"> </v>
      </c>
      <c r="L2039" s="38" t="b">
        <f>OR('28 Populations and thresholds'!$J$32="CR",'28 Populations and thresholds'!$J$32="EN",'28 Populations and thresholds'!$J$32="VU")</f>
        <v>1</v>
      </c>
      <c r="M2039" s="75">
        <f>D2039/'28 Populations and thresholds'!$H$32</f>
        <v>3.6585365853658534E-2</v>
      </c>
      <c r="N2039" s="263" t="str">
        <f t="shared" si="126"/>
        <v xml:space="preserve"> </v>
      </c>
      <c r="P2039" s="263" t="str">
        <f t="shared" si="127"/>
        <v xml:space="preserve"> </v>
      </c>
    </row>
    <row r="2040" spans="1:21" x14ac:dyDescent="0.2">
      <c r="A2040" s="267" t="s">
        <v>2332</v>
      </c>
      <c r="B2040" s="301" t="s">
        <v>2335</v>
      </c>
      <c r="C2040" s="269" t="s">
        <v>3659</v>
      </c>
      <c r="D2040" s="298">
        <v>1600</v>
      </c>
      <c r="E2040" s="294" t="s">
        <v>1378</v>
      </c>
      <c r="F2040" s="263" t="str">
        <f t="shared" si="124"/>
        <v xml:space="preserve"> </v>
      </c>
      <c r="G2040" s="267" t="s">
        <v>15</v>
      </c>
      <c r="H2040" s="267" t="s">
        <v>1467</v>
      </c>
      <c r="I2040" s="263" t="str">
        <f t="shared" si="125"/>
        <v xml:space="preserve"> </v>
      </c>
      <c r="J2040" s="272" t="str">
        <f>IF(D2040&gt;=('28 Populations and thresholds'!$I$68),"YES"," ")</f>
        <v>YES</v>
      </c>
      <c r="K2040" s="272" t="str">
        <f>IF(J2040="YES"," ",IF(D2040&gt;=('28 Populations and thresholds'!$I$68)*0.25,"YES"))</f>
        <v xml:space="preserve"> </v>
      </c>
      <c r="L2040" s="272" t="b">
        <f>OR('28 Populations and thresholds'!$J$68="CR",'28 Populations and thresholds'!$J$68="EN",'28 Populations and thresholds'!$J$68="VU")</f>
        <v>0</v>
      </c>
      <c r="M2040" s="273">
        <f>D2040/'28 Populations and thresholds'!$H$68</f>
        <v>1.6E-2</v>
      </c>
      <c r="N2040" s="263" t="str">
        <f t="shared" si="126"/>
        <v xml:space="preserve"> </v>
      </c>
      <c r="O2040" s="269"/>
      <c r="P2040" s="263" t="str">
        <f t="shared" si="127"/>
        <v xml:space="preserve"> </v>
      </c>
    </row>
    <row r="2041" spans="1:21" x14ac:dyDescent="0.2">
      <c r="A2041" s="275" t="s">
        <v>2332</v>
      </c>
      <c r="B2041" s="301" t="s">
        <v>2335</v>
      </c>
      <c r="C2041" s="269" t="s">
        <v>3399</v>
      </c>
      <c r="D2041" s="279">
        <v>54</v>
      </c>
      <c r="E2041" s="281">
        <v>34029</v>
      </c>
      <c r="F2041" s="263" t="str">
        <f t="shared" si="124"/>
        <v xml:space="preserve"> </v>
      </c>
      <c r="G2041" s="275"/>
      <c r="H2041" s="275" t="s">
        <v>4019</v>
      </c>
      <c r="I2041" s="263" t="str">
        <f t="shared" si="125"/>
        <v xml:space="preserve"> </v>
      </c>
      <c r="J2041" s="272" t="str">
        <f>IF(D2041&gt;=('28 Populations and thresholds'!$I$124),"YES"," ")</f>
        <v>YES</v>
      </c>
      <c r="K2041" s="272" t="str">
        <f>IF(J2041="YES"," ",IF(D2041&gt;=('28 Populations and thresholds'!$I$124)*0.25,"YES"))</f>
        <v xml:space="preserve"> </v>
      </c>
      <c r="L2041" s="272" t="b">
        <f>OR('28 Populations and thresholds'!$J$124="CR",'28 Populations and thresholds'!$J$124="EN",'28 Populations and thresholds'!$J$124="VU")</f>
        <v>1</v>
      </c>
      <c r="M2041" s="273">
        <f>D2041/'28 Populations and thresholds'!$H$124</f>
        <v>5.1428571428571428E-2</v>
      </c>
      <c r="N2041" s="263" t="str">
        <f t="shared" si="126"/>
        <v xml:space="preserve"> </v>
      </c>
      <c r="O2041" s="282"/>
      <c r="P2041" s="263" t="str">
        <f t="shared" si="127"/>
        <v xml:space="preserve"> </v>
      </c>
    </row>
    <row r="2042" spans="1:21" x14ac:dyDescent="0.2">
      <c r="A2042" s="275" t="s">
        <v>2332</v>
      </c>
      <c r="B2042" s="301" t="s">
        <v>2335</v>
      </c>
      <c r="C2042" s="280" t="s">
        <v>3402</v>
      </c>
      <c r="D2042" s="279">
        <v>472</v>
      </c>
      <c r="E2042" s="281">
        <v>34029</v>
      </c>
      <c r="F2042" s="263" t="str">
        <f t="shared" si="124"/>
        <v xml:space="preserve"> </v>
      </c>
      <c r="G2042" s="275"/>
      <c r="H2042" s="275" t="s">
        <v>4019</v>
      </c>
      <c r="I2042" s="263" t="str">
        <f t="shared" si="125"/>
        <v xml:space="preserve"> </v>
      </c>
      <c r="J2042" s="272" t="str">
        <f>IF(D2042&gt;=('28 Populations and thresholds'!$I$118),"YES"," ")</f>
        <v>YES</v>
      </c>
      <c r="K2042" s="272" t="str">
        <f>IF(J2042="YES"," ",IF(D2042&gt;=('28 Populations and thresholds'!$I$118)*0.25,"YES"))</f>
        <v xml:space="preserve"> </v>
      </c>
      <c r="L2042" s="272" t="b">
        <f>OR('28 Populations and thresholds'!$J$118="CR",'28 Populations and thresholds'!$J$118="EN",'28 Populations and thresholds'!$J$118="VU")</f>
        <v>1</v>
      </c>
      <c r="M2042" s="273">
        <f>D2042/'28 Populations and thresholds'!$H$118</f>
        <v>9.4399999999999998E-2</v>
      </c>
      <c r="N2042" s="263" t="str">
        <f t="shared" si="126"/>
        <v xml:space="preserve"> </v>
      </c>
      <c r="O2042" s="282"/>
      <c r="P2042" s="263" t="str">
        <f t="shared" si="127"/>
        <v xml:space="preserve"> </v>
      </c>
    </row>
    <row r="2043" spans="1:21" x14ac:dyDescent="0.2">
      <c r="A2043" s="143" t="s">
        <v>2332</v>
      </c>
      <c r="B2043" s="40" t="s">
        <v>1051</v>
      </c>
      <c r="C2043" s="4" t="s">
        <v>3470</v>
      </c>
      <c r="D2043" s="41">
        <v>1890</v>
      </c>
      <c r="E2043" s="43"/>
      <c r="F2043" s="263" t="str">
        <f t="shared" si="124"/>
        <v xml:space="preserve"> </v>
      </c>
      <c r="G2043" s="143" t="s">
        <v>21</v>
      </c>
      <c r="H2043" s="143" t="s">
        <v>82</v>
      </c>
      <c r="I2043" s="263" t="str">
        <f t="shared" si="125"/>
        <v xml:space="preserve"> </v>
      </c>
      <c r="J2043" s="38" t="str">
        <f>IF(D2043&gt;=('28 Populations and thresholds'!$I$181),"YES"," ")</f>
        <v>YES</v>
      </c>
      <c r="K2043" s="38" t="str">
        <f>IF(J2043="YES"," ",IF(D2043&gt;=('28 Populations and thresholds'!$I$181)*0.25,"YES"))</f>
        <v xml:space="preserve"> </v>
      </c>
      <c r="L2043" s="38" t="b">
        <f>OR('28 Populations and thresholds'!$J$181="CR",'28 Populations and thresholds'!$J$181="EN",'28 Populations and thresholds'!$J$181="VU")</f>
        <v>1</v>
      </c>
      <c r="M2043" s="75">
        <f>D2043/'28 Populations and thresholds'!$H$181</f>
        <v>5.9062499999999997E-2</v>
      </c>
      <c r="N2043" s="263" t="str">
        <f t="shared" si="126"/>
        <v xml:space="preserve"> </v>
      </c>
      <c r="O2043" s="9"/>
      <c r="P2043" s="263" t="str">
        <f t="shared" si="127"/>
        <v xml:space="preserve"> </v>
      </c>
    </row>
    <row r="2044" spans="1:21" x14ac:dyDescent="0.2">
      <c r="A2044" s="12" t="s">
        <v>2332</v>
      </c>
      <c r="B2044" s="56" t="s">
        <v>1051</v>
      </c>
      <c r="C2044" s="4" t="s">
        <v>3395</v>
      </c>
      <c r="D2044" s="5">
        <v>2500</v>
      </c>
      <c r="E2044" s="104" t="s">
        <v>4479</v>
      </c>
      <c r="F2044" s="263" t="str">
        <f t="shared" si="124"/>
        <v xml:space="preserve"> </v>
      </c>
      <c r="H2044" s="13" t="s">
        <v>4019</v>
      </c>
      <c r="I2044" s="263" t="str">
        <f t="shared" si="125"/>
        <v xml:space="preserve"> </v>
      </c>
      <c r="J2044" s="38" t="str">
        <f>IF(D2044&gt;=('28 Populations and thresholds'!$I$122),"YES"," ")</f>
        <v>YES</v>
      </c>
      <c r="K2044" s="38" t="str">
        <f>IF(J2044="YES"," ",IF(D2044&gt;=('28 Populations and thresholds'!$I$122)*0.25,"YES"))</f>
        <v xml:space="preserve"> </v>
      </c>
      <c r="L2044" s="38" t="b">
        <f>OR('28 Populations and thresholds'!$J$122="CR",'28 Populations and thresholds'!$J$122="EN",'28 Populations and thresholds'!$J$122="VU")</f>
        <v>1</v>
      </c>
      <c r="M2044" s="75">
        <f>D2044/'28 Populations and thresholds'!$H$122</f>
        <v>0.23809523809523808</v>
      </c>
      <c r="N2044" s="263" t="str">
        <f t="shared" si="126"/>
        <v xml:space="preserve"> </v>
      </c>
      <c r="O2044" s="121"/>
      <c r="P2044" s="263" t="str">
        <f t="shared" si="127"/>
        <v xml:space="preserve"> </v>
      </c>
    </row>
    <row r="2045" spans="1:21" x14ac:dyDescent="0.2">
      <c r="A2045" s="12" t="s">
        <v>2332</v>
      </c>
      <c r="B2045" s="56" t="s">
        <v>1051</v>
      </c>
      <c r="C2045" s="4" t="s">
        <v>3399</v>
      </c>
      <c r="D2045" s="5">
        <v>135</v>
      </c>
      <c r="E2045" s="148">
        <v>34029</v>
      </c>
      <c r="F2045" s="263" t="str">
        <f t="shared" si="124"/>
        <v xml:space="preserve"> </v>
      </c>
      <c r="H2045" s="13" t="s">
        <v>4019</v>
      </c>
      <c r="I2045" s="263" t="str">
        <f t="shared" si="125"/>
        <v xml:space="preserve"> </v>
      </c>
      <c r="J2045" s="38" t="str">
        <f>IF(D2045&gt;=('28 Populations and thresholds'!$I$124),"YES"," ")</f>
        <v>YES</v>
      </c>
      <c r="K2045" s="38" t="str">
        <f>IF(J2045="YES"," ",IF(D2045&gt;=('28 Populations and thresholds'!$I$124)*0.25,"YES"))</f>
        <v xml:space="preserve"> </v>
      </c>
      <c r="L2045" s="38" t="b">
        <f>OR('28 Populations and thresholds'!$J$124="CR",'28 Populations and thresholds'!$J$124="EN",'28 Populations and thresholds'!$J$124="VU")</f>
        <v>1</v>
      </c>
      <c r="M2045" s="75">
        <f>D2045/'28 Populations and thresholds'!$H$124</f>
        <v>0.12857142857142856</v>
      </c>
      <c r="N2045" s="263" t="str">
        <f t="shared" si="126"/>
        <v xml:space="preserve"> </v>
      </c>
      <c r="O2045" s="121"/>
      <c r="P2045" s="263" t="str">
        <f t="shared" si="127"/>
        <v xml:space="preserve"> </v>
      </c>
    </row>
    <row r="2046" spans="1:21" x14ac:dyDescent="0.2">
      <c r="A2046" s="12" t="s">
        <v>2332</v>
      </c>
      <c r="B2046" s="56" t="s">
        <v>1051</v>
      </c>
      <c r="C2046" s="111" t="s">
        <v>3402</v>
      </c>
      <c r="D2046" s="5">
        <v>512</v>
      </c>
      <c r="E2046" s="148">
        <v>34029</v>
      </c>
      <c r="F2046" s="263" t="str">
        <f t="shared" si="124"/>
        <v xml:space="preserve"> </v>
      </c>
      <c r="H2046" s="13" t="s">
        <v>4019</v>
      </c>
      <c r="I2046" s="263" t="str">
        <f t="shared" si="125"/>
        <v xml:space="preserve"> </v>
      </c>
      <c r="J2046" s="38" t="str">
        <f>IF(D2046&gt;=('28 Populations and thresholds'!$I$118),"YES"," ")</f>
        <v>YES</v>
      </c>
      <c r="K2046" s="38" t="str">
        <f>IF(J2046="YES"," ",IF(D2046&gt;=('28 Populations and thresholds'!$I$118)*0.25,"YES"))</f>
        <v xml:space="preserve"> </v>
      </c>
      <c r="L2046" s="38" t="b">
        <f>OR('28 Populations and thresholds'!$J$118="CR",'28 Populations and thresholds'!$J$118="EN",'28 Populations and thresholds'!$J$118="VU")</f>
        <v>1</v>
      </c>
      <c r="M2046" s="75">
        <f>D2046/'28 Populations and thresholds'!$H$118</f>
        <v>0.1024</v>
      </c>
      <c r="N2046" s="263" t="str">
        <f t="shared" si="126"/>
        <v xml:space="preserve"> </v>
      </c>
      <c r="P2046" s="263" t="str">
        <f t="shared" si="127"/>
        <v xml:space="preserve"> </v>
      </c>
    </row>
    <row r="2047" spans="1:21" x14ac:dyDescent="0.2">
      <c r="A2047" s="275" t="s">
        <v>2332</v>
      </c>
      <c r="B2047" s="325" t="s">
        <v>4035</v>
      </c>
      <c r="C2047" s="269" t="s">
        <v>3719</v>
      </c>
      <c r="D2047" s="279">
        <v>255</v>
      </c>
      <c r="E2047" s="274">
        <v>1996</v>
      </c>
      <c r="F2047" s="263" t="str">
        <f t="shared" si="124"/>
        <v xml:space="preserve"> </v>
      </c>
      <c r="G2047" s="275" t="s">
        <v>4019</v>
      </c>
      <c r="H2047" s="275"/>
      <c r="I2047" s="263" t="str">
        <f t="shared" si="125"/>
        <v xml:space="preserve"> </v>
      </c>
      <c r="J2047" s="272" t="str">
        <f>IF(D2047&gt;=('28 Populations and thresholds'!$I$32),"YES"," ")</f>
        <v>YES</v>
      </c>
      <c r="K2047" s="272" t="str">
        <f>IF(J2047="YES"," ",IF(D2047&gt;=('28 Populations and thresholds'!$I$32)*0.25,"YES"))</f>
        <v xml:space="preserve"> </v>
      </c>
      <c r="L2047" s="272" t="b">
        <f>OR('28 Populations and thresholds'!$J$32="CR",'28 Populations and thresholds'!$J$32="EN",'28 Populations and thresholds'!$J$32="VU")</f>
        <v>1</v>
      </c>
      <c r="M2047" s="273">
        <f>D2047/'28 Populations and thresholds'!$H$32</f>
        <v>6.2195121951219512E-2</v>
      </c>
      <c r="N2047" s="263" t="str">
        <f t="shared" si="126"/>
        <v xml:space="preserve"> </v>
      </c>
      <c r="O2047" s="275"/>
      <c r="P2047" s="263" t="str">
        <f t="shared" si="127"/>
        <v xml:space="preserve"> </v>
      </c>
    </row>
    <row r="2048" spans="1:21" x14ac:dyDescent="0.2">
      <c r="A2048" s="12" t="s">
        <v>2332</v>
      </c>
      <c r="B2048" s="9" t="s">
        <v>4467</v>
      </c>
      <c r="C2048" s="4" t="s">
        <v>3399</v>
      </c>
      <c r="D2048" s="5">
        <v>39</v>
      </c>
      <c r="E2048" s="104" t="s">
        <v>4025</v>
      </c>
      <c r="F2048" s="263" t="str">
        <f t="shared" si="124"/>
        <v xml:space="preserve"> </v>
      </c>
      <c r="H2048" s="13" t="s">
        <v>4019</v>
      </c>
      <c r="I2048" s="263" t="str">
        <f t="shared" si="125"/>
        <v xml:space="preserve"> </v>
      </c>
      <c r="J2048" s="38" t="str">
        <f>IF(D2048&gt;=('28 Populations and thresholds'!$I$124),"YES"," ")</f>
        <v>YES</v>
      </c>
      <c r="K2048" s="38" t="str">
        <f>IF(J2048="YES"," ",IF(D2048&gt;=('28 Populations and thresholds'!$I$124)*0.25,"YES"))</f>
        <v xml:space="preserve"> </v>
      </c>
      <c r="L2048" s="38" t="b">
        <f>OR('28 Populations and thresholds'!$J$124="CR",'28 Populations and thresholds'!$J$124="EN",'28 Populations and thresholds'!$J$124="VU")</f>
        <v>1</v>
      </c>
      <c r="M2048" s="75">
        <f>D2048/'28 Populations and thresholds'!$H$124</f>
        <v>3.7142857142857144E-2</v>
      </c>
      <c r="N2048" s="263" t="str">
        <f t="shared" si="126"/>
        <v xml:space="preserve"> </v>
      </c>
      <c r="O2048" s="121"/>
      <c r="P2048" s="263" t="str">
        <f t="shared" si="127"/>
        <v xml:space="preserve"> </v>
      </c>
    </row>
    <row r="2049" spans="1:21" x14ac:dyDescent="0.2">
      <c r="A2049" s="275" t="s">
        <v>2332</v>
      </c>
      <c r="B2049" s="301" t="s">
        <v>2340</v>
      </c>
      <c r="C2049" s="269" t="s">
        <v>3399</v>
      </c>
      <c r="D2049" s="279">
        <v>70</v>
      </c>
      <c r="E2049" s="274" t="s">
        <v>4081</v>
      </c>
      <c r="F2049" s="263" t="str">
        <f t="shared" ref="F2049:F2112" si="128">" "</f>
        <v xml:space="preserve"> </v>
      </c>
      <c r="G2049" s="275"/>
      <c r="H2049" s="275" t="s">
        <v>4019</v>
      </c>
      <c r="I2049" s="263" t="str">
        <f t="shared" ref="I2049:I2112" si="129">" "</f>
        <v xml:space="preserve"> </v>
      </c>
      <c r="J2049" s="272" t="str">
        <f>IF(D2049&gt;=('28 Populations and thresholds'!$I$124),"YES"," ")</f>
        <v>YES</v>
      </c>
      <c r="K2049" s="272" t="str">
        <f>IF(J2049="YES"," ",IF(D2049&gt;=('28 Populations and thresholds'!$I$124)*0.25,"YES"))</f>
        <v xml:space="preserve"> </v>
      </c>
      <c r="L2049" s="272" t="b">
        <f>OR('28 Populations and thresholds'!$J$124="CR",'28 Populations and thresholds'!$J$124="EN",'28 Populations and thresholds'!$J$124="VU")</f>
        <v>1</v>
      </c>
      <c r="M2049" s="273">
        <f>D2049/'28 Populations and thresholds'!$H$124</f>
        <v>6.6666666666666666E-2</v>
      </c>
      <c r="N2049" s="263" t="str">
        <f t="shared" ref="N2049:N2112" si="130">" "</f>
        <v xml:space="preserve"> </v>
      </c>
      <c r="O2049" s="275"/>
      <c r="P2049" s="263" t="str">
        <f t="shared" ref="P2049:P2112" si="131">" "</f>
        <v xml:space="preserve"> </v>
      </c>
    </row>
    <row r="2050" spans="1:21" x14ac:dyDescent="0.2">
      <c r="A2050" s="12" t="s">
        <v>2332</v>
      </c>
      <c r="B2050" s="74" t="s">
        <v>4033</v>
      </c>
      <c r="C2050" s="4" t="s">
        <v>3719</v>
      </c>
      <c r="D2050" s="5">
        <v>110</v>
      </c>
      <c r="E2050" s="104">
        <v>1996</v>
      </c>
      <c r="F2050" s="263" t="str">
        <f t="shared" si="128"/>
        <v xml:space="preserve"> </v>
      </c>
      <c r="G2050" s="13" t="s">
        <v>4019</v>
      </c>
      <c r="I2050" s="263" t="str">
        <f t="shared" si="129"/>
        <v xml:space="preserve"> </v>
      </c>
      <c r="J2050" s="38" t="str">
        <f>IF(D2050&gt;=('28 Populations and thresholds'!$I$32),"YES"," ")</f>
        <v>YES</v>
      </c>
      <c r="K2050" s="38" t="str">
        <f>IF(J2050="YES"," ",IF(D2050&gt;=('28 Populations and thresholds'!$I$32)*0.25,"YES"))</f>
        <v xml:space="preserve"> </v>
      </c>
      <c r="L2050" s="38" t="b">
        <f>OR('28 Populations and thresholds'!$J$32="CR",'28 Populations and thresholds'!$J$32="EN",'28 Populations and thresholds'!$J$32="VU")</f>
        <v>1</v>
      </c>
      <c r="M2050" s="75">
        <f>D2050/'28 Populations and thresholds'!$H$32</f>
        <v>2.6829268292682926E-2</v>
      </c>
      <c r="N2050" s="263" t="str">
        <f t="shared" si="130"/>
        <v xml:space="preserve"> </v>
      </c>
      <c r="P2050" s="263" t="str">
        <f t="shared" si="131"/>
        <v xml:space="preserve"> </v>
      </c>
    </row>
    <row r="2051" spans="1:21" x14ac:dyDescent="0.2">
      <c r="A2051" s="275" t="s">
        <v>2332</v>
      </c>
      <c r="B2051" s="269" t="s">
        <v>4037</v>
      </c>
      <c r="C2051" s="269" t="s">
        <v>3719</v>
      </c>
      <c r="D2051" s="279">
        <v>600</v>
      </c>
      <c r="E2051" s="274">
        <v>1995</v>
      </c>
      <c r="F2051" s="263" t="str">
        <f t="shared" si="128"/>
        <v xml:space="preserve"> </v>
      </c>
      <c r="G2051" s="275" t="s">
        <v>4019</v>
      </c>
      <c r="H2051" s="275"/>
      <c r="I2051" s="263" t="str">
        <f t="shared" si="129"/>
        <v xml:space="preserve"> </v>
      </c>
      <c r="J2051" s="272" t="str">
        <f>IF(D2051&gt;=('28 Populations and thresholds'!$I$32),"YES"," ")</f>
        <v>YES</v>
      </c>
      <c r="K2051" s="272" t="str">
        <f>IF(J2051="YES"," ",IF(D2051&gt;=('28 Populations and thresholds'!$I$32)*0.25,"YES"))</f>
        <v xml:space="preserve"> </v>
      </c>
      <c r="L2051" s="272" t="b">
        <f>OR('28 Populations and thresholds'!$J$32="CR",'28 Populations and thresholds'!$J$32="EN",'28 Populations and thresholds'!$J$32="VU")</f>
        <v>1</v>
      </c>
      <c r="M2051" s="273">
        <f>D2051/'28 Populations and thresholds'!$H$32</f>
        <v>0.14634146341463414</v>
      </c>
      <c r="N2051" s="263" t="str">
        <f t="shared" si="130"/>
        <v xml:space="preserve"> </v>
      </c>
      <c r="O2051" s="275"/>
      <c r="P2051" s="263" t="str">
        <f t="shared" si="131"/>
        <v xml:space="preserve"> </v>
      </c>
    </row>
    <row r="2052" spans="1:21" x14ac:dyDescent="0.2">
      <c r="A2052" s="121" t="s">
        <v>2332</v>
      </c>
      <c r="B2052" s="115" t="s">
        <v>4153</v>
      </c>
      <c r="C2052" s="115" t="s">
        <v>1696</v>
      </c>
      <c r="D2052" s="105">
        <v>150</v>
      </c>
      <c r="E2052" s="170">
        <v>41170</v>
      </c>
      <c r="F2052" s="263" t="str">
        <f t="shared" si="128"/>
        <v xml:space="preserve"> </v>
      </c>
      <c r="G2052" s="121"/>
      <c r="H2052" s="121" t="s">
        <v>4158</v>
      </c>
      <c r="I2052" s="263" t="str">
        <f t="shared" si="129"/>
        <v xml:space="preserve"> </v>
      </c>
      <c r="J2052" s="38" t="str">
        <f>IF(D2052&gt;=('28 Populations and thresholds'!$I$51),"YES"," ")</f>
        <v>YES</v>
      </c>
      <c r="K2052" s="38" t="str">
        <f>IF(J2052="YES"," ",IF(D2052&gt;=('28 Populations and thresholds'!$I$51)*0.25,"YES"))</f>
        <v xml:space="preserve"> </v>
      </c>
      <c r="L2052" s="38" t="b">
        <f>OR('28 Populations and thresholds'!$J$51="CR",'28 Populations and thresholds'!$J$51="EN",'28 Populations and thresholds'!$J$51="VU")</f>
        <v>1</v>
      </c>
      <c r="M2052" s="75">
        <f>D2052/'28 Populations and thresholds'!$H$51</f>
        <v>5.5555555555555552E-2</v>
      </c>
      <c r="N2052" s="263" t="str">
        <f t="shared" si="130"/>
        <v xml:space="preserve"> </v>
      </c>
      <c r="P2052" s="263" t="str">
        <f t="shared" si="131"/>
        <v xml:space="preserve"> </v>
      </c>
    </row>
    <row r="2053" spans="1:21" x14ac:dyDescent="0.2">
      <c r="A2053" s="275" t="s">
        <v>2342</v>
      </c>
      <c r="B2053" s="268" t="s">
        <v>4698</v>
      </c>
      <c r="C2053" s="278" t="s">
        <v>3470</v>
      </c>
      <c r="D2053" s="279">
        <v>350</v>
      </c>
      <c r="E2053" s="285">
        <v>36822</v>
      </c>
      <c r="F2053" s="263" t="str">
        <f t="shared" si="128"/>
        <v xml:space="preserve"> </v>
      </c>
      <c r="G2053" s="275"/>
      <c r="H2053" s="275" t="s">
        <v>154</v>
      </c>
      <c r="I2053" s="263" t="str">
        <f t="shared" si="129"/>
        <v xml:space="preserve"> </v>
      </c>
      <c r="J2053" s="272" t="str">
        <f>IF(D2053&gt;=('28 Populations and thresholds'!$I$181),"YES"," ")</f>
        <v>YES</v>
      </c>
      <c r="K2053" s="272" t="str">
        <f>IF(J2053="YES"," ",IF(D2053&gt;=('28 Populations and thresholds'!$I$181)*0.25,"YES"))</f>
        <v xml:space="preserve"> </v>
      </c>
      <c r="L2053" s="272" t="b">
        <f>OR('28 Populations and thresholds'!$J$181="CR",'28 Populations and thresholds'!$J$181="EN",'28 Populations and thresholds'!$J$181="VU")</f>
        <v>1</v>
      </c>
      <c r="M2053" s="273">
        <f>D2053/'28 Populations and thresholds'!$H$181</f>
        <v>1.0937499999999999E-2</v>
      </c>
      <c r="N2053" s="263" t="str">
        <f t="shared" si="130"/>
        <v xml:space="preserve"> </v>
      </c>
      <c r="O2053" s="275"/>
      <c r="P2053" s="263" t="str">
        <f t="shared" si="131"/>
        <v xml:space="preserve"> </v>
      </c>
    </row>
    <row r="2054" spans="1:21" x14ac:dyDescent="0.2">
      <c r="A2054" s="143" t="s">
        <v>2342</v>
      </c>
      <c r="B2054" s="40" t="s">
        <v>1057</v>
      </c>
      <c r="C2054" s="4" t="s">
        <v>3470</v>
      </c>
      <c r="D2054" s="41">
        <v>343</v>
      </c>
      <c r="E2054" s="46">
        <v>36605</v>
      </c>
      <c r="F2054" s="263" t="str">
        <f t="shared" si="128"/>
        <v xml:space="preserve"> </v>
      </c>
      <c r="G2054" s="143" t="s">
        <v>21</v>
      </c>
      <c r="H2054" s="143" t="s">
        <v>844</v>
      </c>
      <c r="I2054" s="263" t="str">
        <f t="shared" si="129"/>
        <v xml:space="preserve"> </v>
      </c>
      <c r="J2054" s="38" t="str">
        <f>IF(D2054&gt;=('28 Populations and thresholds'!$I$181),"YES"," ")</f>
        <v>YES</v>
      </c>
      <c r="K2054" s="38" t="str">
        <f>IF(J2054="YES"," ",IF(D2054&gt;=('28 Populations and thresholds'!$I$181)*0.25,"YES"))</f>
        <v xml:space="preserve"> </v>
      </c>
      <c r="L2054" s="38" t="b">
        <f>OR('28 Populations and thresholds'!$J$181="CR",'28 Populations and thresholds'!$J$181="EN",'28 Populations and thresholds'!$J$181="VU")</f>
        <v>1</v>
      </c>
      <c r="M2054" s="75">
        <f>D2054/'28 Populations and thresholds'!$H$181</f>
        <v>1.0718750000000001E-2</v>
      </c>
      <c r="N2054" s="263" t="str">
        <f t="shared" si="130"/>
        <v xml:space="preserve"> </v>
      </c>
      <c r="O2054" s="9"/>
      <c r="P2054" s="263" t="str">
        <f t="shared" si="131"/>
        <v xml:space="preserve"> </v>
      </c>
    </row>
    <row r="2055" spans="1:21" x14ac:dyDescent="0.2">
      <c r="A2055" s="143" t="s">
        <v>2342</v>
      </c>
      <c r="B2055" s="40" t="s">
        <v>1057</v>
      </c>
      <c r="C2055" s="4" t="s">
        <v>3461</v>
      </c>
      <c r="D2055" s="41">
        <v>1700</v>
      </c>
      <c r="E2055" s="46">
        <v>36605</v>
      </c>
      <c r="F2055" s="263" t="str">
        <f t="shared" si="128"/>
        <v xml:space="preserve"> </v>
      </c>
      <c r="G2055" s="143" t="s">
        <v>21</v>
      </c>
      <c r="H2055" s="143" t="s">
        <v>844</v>
      </c>
      <c r="I2055" s="263" t="str">
        <f t="shared" si="129"/>
        <v xml:space="preserve"> </v>
      </c>
      <c r="J2055" s="38" t="str">
        <f>IF(D2055&gt;=('28 Populations and thresholds'!$I$164),"YES"," ")</f>
        <v>YES</v>
      </c>
      <c r="K2055" s="38" t="str">
        <f>IF(J2055="YES"," ",IF(D2055&gt;=('28 Populations and thresholds'!$I$164)*0.25,"YES"))</f>
        <v xml:space="preserve"> </v>
      </c>
      <c r="L2055" s="38" t="b">
        <f>OR('28 Populations and thresholds'!$J$164="CR",'28 Populations and thresholds'!$J$164="EN",'28 Populations and thresholds'!$J$164="VU")</f>
        <v>0</v>
      </c>
      <c r="M2055" s="75">
        <f>D2055/'28 Populations and thresholds'!$H$164</f>
        <v>2.1518987341772152E-2</v>
      </c>
      <c r="N2055" s="263" t="str">
        <f t="shared" si="130"/>
        <v xml:space="preserve"> </v>
      </c>
      <c r="O2055" s="9"/>
      <c r="P2055" s="263" t="str">
        <f t="shared" si="131"/>
        <v xml:space="preserve"> </v>
      </c>
    </row>
    <row r="2056" spans="1:21" x14ac:dyDescent="0.2">
      <c r="A2056" s="143" t="s">
        <v>2342</v>
      </c>
      <c r="B2056" s="40" t="s">
        <v>1057</v>
      </c>
      <c r="C2056" s="111" t="s">
        <v>3763</v>
      </c>
      <c r="D2056" s="41">
        <v>1015</v>
      </c>
      <c r="E2056" s="46">
        <v>36605</v>
      </c>
      <c r="F2056" s="263" t="str">
        <f t="shared" si="128"/>
        <v xml:space="preserve"> </v>
      </c>
      <c r="G2056" s="143" t="s">
        <v>21</v>
      </c>
      <c r="H2056" s="143" t="s">
        <v>844</v>
      </c>
      <c r="I2056" s="263" t="str">
        <f t="shared" si="129"/>
        <v xml:space="preserve"> </v>
      </c>
      <c r="J2056" s="38" t="str">
        <f>IF(D2056&gt;=('28 Populations and thresholds'!$I$191),"YES"," ")</f>
        <v>YES</v>
      </c>
      <c r="K2056" s="38" t="str">
        <f>IF(J2056="YES"," ",IF(D2056&gt;=('28 Populations and thresholds'!$I$191)*0.25,"YES"))</f>
        <v xml:space="preserve"> </v>
      </c>
      <c r="L2056" s="38" t="b">
        <f>OR('28 Populations and thresholds'!$J$191="CR",'28 Populations and thresholds'!$J$191="EN",'28 Populations and thresholds'!$J$191="VU")</f>
        <v>0</v>
      </c>
      <c r="M2056" s="75">
        <f>D2056/'28 Populations and thresholds'!$H$191</f>
        <v>2.0299999999999999E-2</v>
      </c>
      <c r="N2056" s="263" t="str">
        <f t="shared" si="130"/>
        <v xml:space="preserve"> </v>
      </c>
      <c r="P2056" s="263" t="str">
        <f t="shared" si="131"/>
        <v xml:space="preserve"> </v>
      </c>
    </row>
    <row r="2057" spans="1:21" x14ac:dyDescent="0.2">
      <c r="A2057" s="267" t="s">
        <v>2342</v>
      </c>
      <c r="B2057" s="268" t="s">
        <v>1246</v>
      </c>
      <c r="C2057" s="269" t="s">
        <v>3777</v>
      </c>
      <c r="D2057" s="270">
        <v>4500</v>
      </c>
      <c r="E2057" s="271">
        <v>29129</v>
      </c>
      <c r="F2057" s="263" t="str">
        <f t="shared" si="128"/>
        <v xml:space="preserve"> </v>
      </c>
      <c r="G2057" s="267" t="s">
        <v>21</v>
      </c>
      <c r="H2057" s="267" t="s">
        <v>718</v>
      </c>
      <c r="I2057" s="263" t="str">
        <f t="shared" si="129"/>
        <v xml:space="preserve"> </v>
      </c>
      <c r="J2057" s="272" t="str">
        <f>IF(D2057&gt;=('28 Populations and thresholds'!$I$211),"YES"," ")</f>
        <v>YES</v>
      </c>
      <c r="K2057" s="272" t="str">
        <f>IF(J2057="YES"," ",IF(D2057&gt;=('28 Populations and thresholds'!$I$211)*0.25,"YES"))</f>
        <v xml:space="preserve"> </v>
      </c>
      <c r="L2057" s="272" t="b">
        <f>OR('28 Populations and thresholds'!$J$211="CR",'28 Populations and thresholds'!$J$211="EN",'28 Populations and thresholds'!$J$211="VU")</f>
        <v>0</v>
      </c>
      <c r="M2057" s="273">
        <f>D2057/'28 Populations and thresholds'!$H$211</f>
        <v>4.4999999999999997E-3</v>
      </c>
      <c r="N2057" s="263" t="str">
        <f t="shared" si="130"/>
        <v xml:space="preserve"> </v>
      </c>
      <c r="O2057" s="275"/>
      <c r="P2057" s="263" t="str">
        <f t="shared" si="131"/>
        <v xml:space="preserve"> </v>
      </c>
    </row>
    <row r="2058" spans="1:21" x14ac:dyDescent="0.2">
      <c r="A2058" s="143" t="s">
        <v>2342</v>
      </c>
      <c r="B2058" s="40" t="s">
        <v>1008</v>
      </c>
      <c r="C2058" s="4" t="s">
        <v>3742</v>
      </c>
      <c r="D2058" s="41">
        <v>20000</v>
      </c>
      <c r="E2058" s="46">
        <v>34881</v>
      </c>
      <c r="F2058" s="263" t="str">
        <f t="shared" si="128"/>
        <v xml:space="preserve"> </v>
      </c>
      <c r="G2058" s="143" t="s">
        <v>21</v>
      </c>
      <c r="H2058" s="143" t="s">
        <v>154</v>
      </c>
      <c r="I2058" s="263" t="str">
        <f t="shared" si="129"/>
        <v xml:space="preserve"> </v>
      </c>
      <c r="J2058" s="38" t="str">
        <f>IF(D2058&gt;=('28 Populations and thresholds'!$I$148),"YES"," ")</f>
        <v>YES</v>
      </c>
      <c r="K2058" s="38" t="str">
        <f>IF(J2058="YES"," ",IF(D2058&gt;=('28 Populations and thresholds'!$I$148)*0.25,"YES"))</f>
        <v xml:space="preserve"> </v>
      </c>
      <c r="L2058" s="38" t="b">
        <f>OR('28 Populations and thresholds'!$J$148="CR",'28 Populations and thresholds'!$J$148="EN",'28 Populations and thresholds'!$J$148="VU")</f>
        <v>0</v>
      </c>
      <c r="M2058" s="75">
        <f>D2058/'28 Populations and thresholds'!$H$148</f>
        <v>0.2</v>
      </c>
      <c r="N2058" s="263" t="str">
        <f t="shared" si="130"/>
        <v xml:space="preserve"> </v>
      </c>
      <c r="O2058" s="9"/>
      <c r="P2058" s="263" t="str">
        <f t="shared" si="131"/>
        <v xml:space="preserve"> </v>
      </c>
    </row>
    <row r="2059" spans="1:21" x14ac:dyDescent="0.2">
      <c r="A2059" s="143" t="s">
        <v>2342</v>
      </c>
      <c r="B2059" s="40" t="s">
        <v>1008</v>
      </c>
      <c r="C2059" s="4" t="s">
        <v>3466</v>
      </c>
      <c r="D2059" s="41">
        <v>10000</v>
      </c>
      <c r="E2059" s="46">
        <v>31352</v>
      </c>
      <c r="F2059" s="263" t="str">
        <f t="shared" si="128"/>
        <v xml:space="preserve"> </v>
      </c>
      <c r="G2059" s="143" t="s">
        <v>21</v>
      </c>
      <c r="H2059" s="143" t="s">
        <v>176</v>
      </c>
      <c r="I2059" s="263" t="str">
        <f t="shared" si="129"/>
        <v xml:space="preserve"> </v>
      </c>
      <c r="J2059" s="38" t="str">
        <f>IF(D2059&gt;=('28 Populations and thresholds'!$I$178),"YES"," ")</f>
        <v>YES</v>
      </c>
      <c r="K2059" s="38" t="str">
        <f>IF(J2059="YES"," ",IF(D2059&gt;=('28 Populations and thresholds'!$I$178)*0.25,"YES"))</f>
        <v xml:space="preserve"> </v>
      </c>
      <c r="L2059" s="38" t="b">
        <f>OR('28 Populations and thresholds'!$J$178="CR",'28 Populations and thresholds'!$J$178="EN",'28 Populations and thresholds'!$J$178="VU")</f>
        <v>0</v>
      </c>
      <c r="M2059" s="75">
        <f>D2059/'28 Populations and thresholds'!$H$178</f>
        <v>5.5555555555555552E-2</v>
      </c>
      <c r="N2059" s="263" t="str">
        <f t="shared" si="130"/>
        <v xml:space="preserve"> </v>
      </c>
      <c r="P2059" s="263" t="str">
        <f t="shared" si="131"/>
        <v xml:space="preserve"> </v>
      </c>
    </row>
    <row r="2060" spans="1:21" x14ac:dyDescent="0.2">
      <c r="A2060" s="267" t="s">
        <v>1496</v>
      </c>
      <c r="B2060" s="268" t="s">
        <v>1265</v>
      </c>
      <c r="C2060" s="269" t="s">
        <v>3748</v>
      </c>
      <c r="D2060" s="270">
        <v>253</v>
      </c>
      <c r="E2060" s="271">
        <v>32887</v>
      </c>
      <c r="F2060" s="263" t="str">
        <f t="shared" si="128"/>
        <v xml:space="preserve"> </v>
      </c>
      <c r="G2060" s="267" t="s">
        <v>21</v>
      </c>
      <c r="H2060" s="267" t="s">
        <v>853</v>
      </c>
      <c r="I2060" s="263" t="str">
        <f t="shared" si="129"/>
        <v xml:space="preserve"> </v>
      </c>
      <c r="J2060" s="272" t="str">
        <f>IF(D2060&gt;=('28 Populations and thresholds'!$I$156),"YES"," ")</f>
        <v>YES</v>
      </c>
      <c r="K2060" s="272" t="str">
        <f>IF(J2060="YES"," ",IF(D2060&gt;=('28 Populations and thresholds'!$I$156)*0.25,"YES"))</f>
        <v xml:space="preserve"> </v>
      </c>
      <c r="L2060" s="272" t="b">
        <f>OR('28 Populations and thresholds'!$J$156="CR",'28 Populations and thresholds'!$J$156="EN",'28 Populations and thresholds'!$J$156="VU")</f>
        <v>0</v>
      </c>
      <c r="M2060" s="273">
        <f>D2060/'28 Populations and thresholds'!$H$156</f>
        <v>1.0120000000000001E-2</v>
      </c>
      <c r="N2060" s="263" t="str">
        <f t="shared" si="130"/>
        <v xml:space="preserve"> </v>
      </c>
      <c r="O2060" s="275" t="s">
        <v>4583</v>
      </c>
      <c r="P2060" s="263" t="str">
        <f t="shared" si="131"/>
        <v xml:space="preserve"> </v>
      </c>
      <c r="Q2060" s="4"/>
      <c r="R2060" s="4"/>
      <c r="S2060" s="4"/>
      <c r="T2060" s="4"/>
      <c r="U2060" s="4"/>
    </row>
    <row r="2061" spans="1:21" x14ac:dyDescent="0.2">
      <c r="A2061" s="12" t="s">
        <v>1496</v>
      </c>
      <c r="B2061" s="9" t="s">
        <v>1668</v>
      </c>
      <c r="C2061" s="4" t="s">
        <v>3719</v>
      </c>
      <c r="D2061" s="5">
        <v>69</v>
      </c>
      <c r="E2061" s="1" t="s">
        <v>79</v>
      </c>
      <c r="F2061" s="263" t="str">
        <f t="shared" si="128"/>
        <v xml:space="preserve"> </v>
      </c>
      <c r="G2061" s="13" t="s">
        <v>139</v>
      </c>
      <c r="I2061" s="263" t="str">
        <f t="shared" si="129"/>
        <v xml:space="preserve"> </v>
      </c>
      <c r="J2061" s="38" t="str">
        <f>IF(D2061&gt;=('28 Populations and thresholds'!$I$32),"YES"," ")</f>
        <v>YES</v>
      </c>
      <c r="K2061" s="38" t="str">
        <f>IF(J2061="YES"," ",IF(D2061&gt;=('28 Populations and thresholds'!$I$32)*0.25,"YES"))</f>
        <v xml:space="preserve"> </v>
      </c>
      <c r="L2061" s="38" t="b">
        <f>OR('28 Populations and thresholds'!$J$32="CR",'28 Populations and thresholds'!$J$32="EN",'28 Populations and thresholds'!$J$32="VU")</f>
        <v>1</v>
      </c>
      <c r="M2061" s="75">
        <f>D2061/'28 Populations and thresholds'!$H$32</f>
        <v>1.6829268292682928E-2</v>
      </c>
      <c r="N2061" s="263" t="str">
        <f t="shared" si="130"/>
        <v xml:space="preserve"> </v>
      </c>
      <c r="P2061" s="263" t="str">
        <f t="shared" si="131"/>
        <v xml:space="preserve"> </v>
      </c>
    </row>
    <row r="2062" spans="1:21" x14ac:dyDescent="0.2">
      <c r="A2062" s="275" t="s">
        <v>1496</v>
      </c>
      <c r="B2062" s="269" t="s">
        <v>1665</v>
      </c>
      <c r="C2062" s="269" t="s">
        <v>3719</v>
      </c>
      <c r="D2062" s="279">
        <v>84</v>
      </c>
      <c r="E2062" s="284" t="s">
        <v>130</v>
      </c>
      <c r="F2062" s="263" t="str">
        <f t="shared" si="128"/>
        <v xml:space="preserve"> </v>
      </c>
      <c r="G2062" s="275" t="s">
        <v>139</v>
      </c>
      <c r="H2062" s="275"/>
      <c r="I2062" s="263" t="str">
        <f t="shared" si="129"/>
        <v xml:space="preserve"> </v>
      </c>
      <c r="J2062" s="272" t="str">
        <f>IF(D2062&gt;=('28 Populations and thresholds'!$I$32),"YES"," ")</f>
        <v>YES</v>
      </c>
      <c r="K2062" s="272" t="str">
        <f>IF(J2062="YES"," ",IF(D2062&gt;=('28 Populations and thresholds'!$I$32)*0.25,"YES"))</f>
        <v xml:space="preserve"> </v>
      </c>
      <c r="L2062" s="272" t="b">
        <f>OR('28 Populations and thresholds'!$J$32="CR",'28 Populations and thresholds'!$J$32="EN",'28 Populations and thresholds'!$J$32="VU")</f>
        <v>1</v>
      </c>
      <c r="M2062" s="273">
        <f>D2062/'28 Populations and thresholds'!$H$32</f>
        <v>2.0487804878048781E-2</v>
      </c>
      <c r="N2062" s="263" t="str">
        <f t="shared" si="130"/>
        <v xml:space="preserve"> </v>
      </c>
      <c r="O2062" s="275"/>
      <c r="P2062" s="263" t="str">
        <f t="shared" si="131"/>
        <v xml:space="preserve"> </v>
      </c>
    </row>
    <row r="2063" spans="1:21" x14ac:dyDescent="0.2">
      <c r="A2063" s="12" t="s">
        <v>1496</v>
      </c>
      <c r="B2063" s="9" t="s">
        <v>1661</v>
      </c>
      <c r="C2063" s="4" t="s">
        <v>3719</v>
      </c>
      <c r="D2063" s="5">
        <v>191</v>
      </c>
      <c r="E2063" s="1" t="s">
        <v>79</v>
      </c>
      <c r="F2063" s="263" t="str">
        <f t="shared" si="128"/>
        <v xml:space="preserve"> </v>
      </c>
      <c r="G2063" s="13" t="s">
        <v>139</v>
      </c>
      <c r="I2063" s="263" t="str">
        <f t="shared" si="129"/>
        <v xml:space="preserve"> </v>
      </c>
      <c r="J2063" s="38" t="str">
        <f>IF(D2063&gt;=('28 Populations and thresholds'!$I$32),"YES"," ")</f>
        <v>YES</v>
      </c>
      <c r="K2063" s="38" t="str">
        <f>IF(J2063="YES"," ",IF(D2063&gt;=('28 Populations and thresholds'!$I$32)*0.25,"YES"))</f>
        <v xml:space="preserve"> </v>
      </c>
      <c r="L2063" s="38" t="b">
        <f>OR('28 Populations and thresholds'!$J$32="CR",'28 Populations and thresholds'!$J$32="EN",'28 Populations and thresholds'!$J$32="VU")</f>
        <v>1</v>
      </c>
      <c r="M2063" s="75">
        <f>D2063/'28 Populations and thresholds'!$H$32</f>
        <v>4.6585365853658536E-2</v>
      </c>
      <c r="N2063" s="263" t="str">
        <f t="shared" si="130"/>
        <v xml:space="preserve"> </v>
      </c>
      <c r="P2063" s="263" t="str">
        <f t="shared" si="131"/>
        <v xml:space="preserve"> </v>
      </c>
    </row>
    <row r="2064" spans="1:21" x14ac:dyDescent="0.2">
      <c r="A2064" s="267" t="s">
        <v>1496</v>
      </c>
      <c r="B2064" s="268" t="s">
        <v>1272</v>
      </c>
      <c r="C2064" s="269" t="s">
        <v>3452</v>
      </c>
      <c r="D2064" s="270">
        <v>1408</v>
      </c>
      <c r="E2064" s="271">
        <v>33984</v>
      </c>
      <c r="F2064" s="263" t="str">
        <f t="shared" si="128"/>
        <v xml:space="preserve"> </v>
      </c>
      <c r="G2064" s="267" t="s">
        <v>21</v>
      </c>
      <c r="H2064" s="267" t="s">
        <v>853</v>
      </c>
      <c r="I2064" s="263" t="str">
        <f t="shared" si="129"/>
        <v xml:space="preserve"> </v>
      </c>
      <c r="J2064" s="272" t="str">
        <f>IF(D2064&gt;=('28 Populations and thresholds'!$I$158),"YES"," ")</f>
        <v>YES</v>
      </c>
      <c r="K2064" s="272" t="str">
        <f>IF(J2064="YES"," ",IF(D2064&gt;=('28 Populations and thresholds'!$I$158)*0.25,"YES"))</f>
        <v xml:space="preserve"> </v>
      </c>
      <c r="L2064" s="272" t="b">
        <f>OR('28 Populations and thresholds'!$J$158="CR",'28 Populations and thresholds'!$J$158="EN",'28 Populations and thresholds'!$J$158="VU")</f>
        <v>0</v>
      </c>
      <c r="M2064" s="273">
        <f>D2064/'28 Populations and thresholds'!$H$158</f>
        <v>1.4080000000000001E-2</v>
      </c>
      <c r="N2064" s="263" t="str">
        <f t="shared" si="130"/>
        <v xml:space="preserve"> </v>
      </c>
      <c r="O2064" s="269"/>
      <c r="P2064" s="263" t="str">
        <f t="shared" si="131"/>
        <v xml:space="preserve"> </v>
      </c>
    </row>
    <row r="2065" spans="1:16" x14ac:dyDescent="0.2">
      <c r="A2065" s="12" t="s">
        <v>1496</v>
      </c>
      <c r="B2065" s="9" t="s">
        <v>3613</v>
      </c>
      <c r="C2065" s="4" t="s">
        <v>3612</v>
      </c>
      <c r="D2065" s="5">
        <v>2585</v>
      </c>
      <c r="E2065" s="104">
        <v>2007</v>
      </c>
      <c r="F2065" s="263" t="str">
        <f t="shared" si="128"/>
        <v xml:space="preserve"> </v>
      </c>
      <c r="G2065" s="12" t="s">
        <v>139</v>
      </c>
      <c r="H2065" s="12" t="s">
        <v>3388</v>
      </c>
      <c r="I2065" s="263" t="str">
        <f t="shared" si="129"/>
        <v xml:space="preserve"> </v>
      </c>
      <c r="J2065" s="38" t="str">
        <f>IF(D2065&gt;=('28 Populations and thresholds'!$I$93),"YES"," ")</f>
        <v>YES</v>
      </c>
      <c r="K2065" s="38" t="str">
        <f>IF(J2065="YES"," ",IF(D2065&gt;=('28 Populations and thresholds'!$I$93)*0.25,"YES"))</f>
        <v xml:space="preserve"> </v>
      </c>
      <c r="L2065" s="38" t="b">
        <f>OR('28 Populations and thresholds'!$J$93="CR",'28 Populations and thresholds'!$J$93="EN",'28 Populations and thresholds'!$J$93="VU")</f>
        <v>0</v>
      </c>
      <c r="M2065" s="75">
        <f>D2065/'28 Populations and thresholds'!$H$93</f>
        <v>1.2925000000000001E-2</v>
      </c>
      <c r="N2065" s="263" t="str">
        <f t="shared" si="130"/>
        <v xml:space="preserve"> </v>
      </c>
      <c r="P2065" s="263" t="str">
        <f t="shared" si="131"/>
        <v xml:space="preserve"> </v>
      </c>
    </row>
    <row r="2066" spans="1:16" x14ac:dyDescent="0.2">
      <c r="A2066" s="267" t="s">
        <v>1496</v>
      </c>
      <c r="B2066" s="268" t="s">
        <v>1111</v>
      </c>
      <c r="C2066" s="269" t="s">
        <v>3765</v>
      </c>
      <c r="D2066" s="270">
        <v>710</v>
      </c>
      <c r="E2066" s="271">
        <v>31890</v>
      </c>
      <c r="F2066" s="263" t="str">
        <f t="shared" si="128"/>
        <v xml:space="preserve"> </v>
      </c>
      <c r="G2066" s="267" t="s">
        <v>21</v>
      </c>
      <c r="H2066" s="267" t="s">
        <v>614</v>
      </c>
      <c r="I2066" s="263" t="str">
        <f t="shared" si="129"/>
        <v xml:space="preserve"> </v>
      </c>
      <c r="J2066" s="272" t="str">
        <f>IF(D2066&gt;=('28 Populations and thresholds'!$I$193),"YES"," ")</f>
        <v>YES</v>
      </c>
      <c r="K2066" s="272" t="str">
        <f>IF(J2066="YES"," ",IF(D2066&gt;=('28 Populations and thresholds'!$I$193)*0.25,"YES"))</f>
        <v xml:space="preserve"> </v>
      </c>
      <c r="L2066" s="272" t="b">
        <f>OR('28 Populations and thresholds'!$J$193="CR",'28 Populations and thresholds'!$J$193="EN",'28 Populations and thresholds'!$J$193="VU")</f>
        <v>0</v>
      </c>
      <c r="M2066" s="273">
        <f>D2066/'28 Populations and thresholds'!$H$193</f>
        <v>1.6136363636363636E-2</v>
      </c>
      <c r="N2066" s="263" t="str">
        <f t="shared" si="130"/>
        <v xml:space="preserve"> </v>
      </c>
      <c r="O2066" s="275"/>
      <c r="P2066" s="263" t="str">
        <f t="shared" si="131"/>
        <v xml:space="preserve"> </v>
      </c>
    </row>
    <row r="2067" spans="1:16" x14ac:dyDescent="0.2">
      <c r="A2067" s="12" t="s">
        <v>1496</v>
      </c>
      <c r="B2067" s="9" t="s">
        <v>1660</v>
      </c>
      <c r="C2067" s="4" t="s">
        <v>3719</v>
      </c>
      <c r="D2067" s="5">
        <v>380</v>
      </c>
      <c r="E2067" s="1" t="s">
        <v>74</v>
      </c>
      <c r="F2067" s="263" t="str">
        <f t="shared" si="128"/>
        <v xml:space="preserve"> </v>
      </c>
      <c r="G2067" s="13" t="s">
        <v>139</v>
      </c>
      <c r="I2067" s="263" t="str">
        <f t="shared" si="129"/>
        <v xml:space="preserve"> </v>
      </c>
      <c r="J2067" s="38" t="str">
        <f>IF(D2067&gt;=('28 Populations and thresholds'!$I$32),"YES"," ")</f>
        <v>YES</v>
      </c>
      <c r="K2067" s="38" t="str">
        <f>IF(J2067="YES"," ",IF(D2067&gt;=('28 Populations and thresholds'!$I$32)*0.25,"YES"))</f>
        <v xml:space="preserve"> </v>
      </c>
      <c r="L2067" s="38" t="b">
        <f>OR('28 Populations and thresholds'!$J$32="CR",'28 Populations and thresholds'!$J$32="EN",'28 Populations and thresholds'!$J$32="VU")</f>
        <v>1</v>
      </c>
      <c r="M2067" s="75">
        <f>D2067/'28 Populations and thresholds'!$H$32</f>
        <v>9.2682926829268292E-2</v>
      </c>
      <c r="N2067" s="263" t="str">
        <f t="shared" si="130"/>
        <v xml:space="preserve"> </v>
      </c>
      <c r="P2067" s="263" t="str">
        <f t="shared" si="131"/>
        <v xml:space="preserve"> </v>
      </c>
    </row>
    <row r="2068" spans="1:16" x14ac:dyDescent="0.2">
      <c r="A2068" s="275" t="s">
        <v>1496</v>
      </c>
      <c r="B2068" s="269" t="s">
        <v>4057</v>
      </c>
      <c r="C2068" s="269" t="s">
        <v>3719</v>
      </c>
      <c r="D2068" s="279">
        <v>1600</v>
      </c>
      <c r="E2068" s="274">
        <v>1991</v>
      </c>
      <c r="F2068" s="263" t="str">
        <f t="shared" si="128"/>
        <v xml:space="preserve"> </v>
      </c>
      <c r="G2068" s="275" t="s">
        <v>4019</v>
      </c>
      <c r="H2068" s="275"/>
      <c r="I2068" s="263" t="str">
        <f t="shared" si="129"/>
        <v xml:space="preserve"> </v>
      </c>
      <c r="J2068" s="272" t="str">
        <f>IF(D2068&gt;=('28 Populations and thresholds'!$I$32),"YES"," ")</f>
        <v>YES</v>
      </c>
      <c r="K2068" s="272" t="str">
        <f>IF(J2068="YES"," ",IF(D2068&gt;=('28 Populations and thresholds'!$I$32)*0.25,"YES"))</f>
        <v xml:space="preserve"> </v>
      </c>
      <c r="L2068" s="272" t="b">
        <f>OR('28 Populations and thresholds'!$J$32="CR",'28 Populations and thresholds'!$J$32="EN",'28 Populations and thresholds'!$J$32="VU")</f>
        <v>1</v>
      </c>
      <c r="M2068" s="273">
        <f>D2068/'28 Populations and thresholds'!$H$32</f>
        <v>0.3902439024390244</v>
      </c>
      <c r="N2068" s="263" t="str">
        <f t="shared" si="130"/>
        <v xml:space="preserve"> </v>
      </c>
      <c r="O2068" s="275"/>
      <c r="P2068" s="263" t="str">
        <f t="shared" si="131"/>
        <v xml:space="preserve"> </v>
      </c>
    </row>
    <row r="2069" spans="1:16" x14ac:dyDescent="0.2">
      <c r="A2069" s="12" t="s">
        <v>1496</v>
      </c>
      <c r="B2069" s="4" t="s">
        <v>3627</v>
      </c>
      <c r="C2069" s="111" t="s">
        <v>3626</v>
      </c>
      <c r="D2069" s="5">
        <v>4922</v>
      </c>
      <c r="E2069" s="104">
        <v>2000</v>
      </c>
      <c r="F2069" s="263" t="str">
        <f t="shared" si="128"/>
        <v xml:space="preserve"> </v>
      </c>
      <c r="G2069" s="12" t="s">
        <v>139</v>
      </c>
      <c r="H2069" s="12" t="s">
        <v>3388</v>
      </c>
      <c r="I2069" s="263" t="str">
        <f t="shared" si="129"/>
        <v xml:space="preserve"> </v>
      </c>
      <c r="J2069" s="38" t="str">
        <f>IF(D2069&gt;=('28 Populations and thresholds'!$I$98),"YES"," ")</f>
        <v>YES</v>
      </c>
      <c r="K2069" s="38" t="str">
        <f>IF(J2069="YES"," ",IF(D2069&gt;=('28 Populations and thresholds'!$I$98)*0.25,"YES"))</f>
        <v xml:space="preserve"> </v>
      </c>
      <c r="L2069" s="38" t="b">
        <f>OR('28 Populations and thresholds'!$J$98="CR",'28 Populations and thresholds'!$J$98="EN",'28 Populations and thresholds'!$J$98="VU")</f>
        <v>0</v>
      </c>
      <c r="M2069" s="75">
        <f>D2069/'28 Populations and thresholds'!$H$98</f>
        <v>1.6406666666666667E-2</v>
      </c>
      <c r="N2069" s="263" t="str">
        <f t="shared" si="130"/>
        <v xml:space="preserve"> </v>
      </c>
      <c r="P2069" s="263" t="str">
        <f t="shared" si="131"/>
        <v xml:space="preserve"> </v>
      </c>
    </row>
    <row r="2070" spans="1:16" x14ac:dyDescent="0.2">
      <c r="A2070" s="275" t="s">
        <v>1496</v>
      </c>
      <c r="B2070" s="269" t="s">
        <v>4702</v>
      </c>
      <c r="C2070" s="269" t="s">
        <v>3719</v>
      </c>
      <c r="D2070" s="279">
        <v>635</v>
      </c>
      <c r="E2070" s="274" t="s">
        <v>4056</v>
      </c>
      <c r="F2070" s="263" t="str">
        <f t="shared" si="128"/>
        <v xml:space="preserve"> </v>
      </c>
      <c r="G2070" s="275" t="s">
        <v>4019</v>
      </c>
      <c r="H2070" s="275"/>
      <c r="I2070" s="263" t="str">
        <f t="shared" si="129"/>
        <v xml:space="preserve"> </v>
      </c>
      <c r="J2070" s="272" t="str">
        <f>IF(D2070&gt;=('28 Populations and thresholds'!$I$32),"YES"," ")</f>
        <v>YES</v>
      </c>
      <c r="K2070" s="272" t="str">
        <f>IF(J2070="YES"," ",IF(D2070&gt;=('28 Populations and thresholds'!$I$32)*0.25,"YES"))</f>
        <v xml:space="preserve"> </v>
      </c>
      <c r="L2070" s="272" t="b">
        <f>OR('28 Populations and thresholds'!$J$32="CR",'28 Populations and thresholds'!$J$32="EN",'28 Populations and thresholds'!$J$32="VU")</f>
        <v>1</v>
      </c>
      <c r="M2070" s="273">
        <f>D2070/'28 Populations and thresholds'!$H$32</f>
        <v>0.1548780487804878</v>
      </c>
      <c r="N2070" s="263" t="str">
        <f t="shared" si="130"/>
        <v xml:space="preserve"> </v>
      </c>
      <c r="O2070" s="275"/>
      <c r="P2070" s="263" t="str">
        <f t="shared" si="131"/>
        <v xml:space="preserve"> </v>
      </c>
    </row>
    <row r="2071" spans="1:16" x14ac:dyDescent="0.2">
      <c r="A2071" s="12" t="s">
        <v>1496</v>
      </c>
      <c r="B2071" s="9" t="s">
        <v>1666</v>
      </c>
      <c r="C2071" s="4" t="s">
        <v>3719</v>
      </c>
      <c r="D2071" s="5">
        <v>75</v>
      </c>
      <c r="E2071" s="1" t="s">
        <v>79</v>
      </c>
      <c r="F2071" s="263" t="str">
        <f t="shared" si="128"/>
        <v xml:space="preserve"> </v>
      </c>
      <c r="G2071" s="13" t="s">
        <v>139</v>
      </c>
      <c r="I2071" s="263" t="str">
        <f t="shared" si="129"/>
        <v xml:space="preserve"> </v>
      </c>
      <c r="J2071" s="38" t="str">
        <f>IF(D2071&gt;=('28 Populations and thresholds'!$I$32),"YES"," ")</f>
        <v>YES</v>
      </c>
      <c r="K2071" s="38" t="str">
        <f>IF(J2071="YES"," ",IF(D2071&gt;=('28 Populations and thresholds'!$I$32)*0.25,"YES"))</f>
        <v xml:space="preserve"> </v>
      </c>
      <c r="L2071" s="38" t="b">
        <f>OR('28 Populations and thresholds'!$J$32="CR",'28 Populations and thresholds'!$J$32="EN",'28 Populations and thresholds'!$J$32="VU")</f>
        <v>1</v>
      </c>
      <c r="M2071" s="75">
        <f>D2071/'28 Populations and thresholds'!$H$32</f>
        <v>1.8292682926829267E-2</v>
      </c>
      <c r="N2071" s="263" t="str">
        <f t="shared" si="130"/>
        <v xml:space="preserve"> </v>
      </c>
      <c r="P2071" s="263" t="str">
        <f t="shared" si="131"/>
        <v xml:space="preserve"> </v>
      </c>
    </row>
    <row r="2072" spans="1:16" x14ac:dyDescent="0.2">
      <c r="A2072" s="275" t="s">
        <v>1496</v>
      </c>
      <c r="B2072" s="269" t="s">
        <v>3629</v>
      </c>
      <c r="C2072" s="280" t="s">
        <v>3626</v>
      </c>
      <c r="D2072" s="279">
        <v>11050</v>
      </c>
      <c r="E2072" s="274">
        <v>2007</v>
      </c>
      <c r="F2072" s="263" t="str">
        <f t="shared" si="128"/>
        <v xml:space="preserve"> </v>
      </c>
      <c r="G2072" s="275" t="s">
        <v>139</v>
      </c>
      <c r="H2072" s="275" t="s">
        <v>3388</v>
      </c>
      <c r="I2072" s="263" t="str">
        <f t="shared" si="129"/>
        <v xml:space="preserve"> </v>
      </c>
      <c r="J2072" s="272" t="str">
        <f>IF(D2072&gt;=('28 Populations and thresholds'!$I$98),"YES"," ")</f>
        <v>YES</v>
      </c>
      <c r="K2072" s="272" t="str">
        <f>IF(J2072="YES"," ",IF(D2072&gt;=('28 Populations and thresholds'!$I$98)*0.25,"YES"))</f>
        <v xml:space="preserve"> </v>
      </c>
      <c r="L2072" s="272" t="b">
        <f>OR('28 Populations and thresholds'!$J$98="CR",'28 Populations and thresholds'!$J$98="EN",'28 Populations and thresholds'!$J$98="VU")</f>
        <v>0</v>
      </c>
      <c r="M2072" s="273">
        <f>D2072/'28 Populations and thresholds'!$H$98</f>
        <v>3.6833333333333336E-2</v>
      </c>
      <c r="N2072" s="263" t="str">
        <f t="shared" si="130"/>
        <v xml:space="preserve"> </v>
      </c>
      <c r="O2072" s="275"/>
      <c r="P2072" s="263" t="str">
        <f t="shared" si="131"/>
        <v xml:space="preserve"> </v>
      </c>
    </row>
    <row r="2073" spans="1:16" x14ac:dyDescent="0.2">
      <c r="A2073" s="12" t="s">
        <v>1496</v>
      </c>
      <c r="B2073" s="9" t="s">
        <v>1669</v>
      </c>
      <c r="C2073" s="4" t="s">
        <v>3719</v>
      </c>
      <c r="D2073" s="5">
        <v>57</v>
      </c>
      <c r="E2073" s="1" t="s">
        <v>83</v>
      </c>
      <c r="F2073" s="263" t="str">
        <f t="shared" si="128"/>
        <v xml:space="preserve"> </v>
      </c>
      <c r="G2073" s="13" t="s">
        <v>139</v>
      </c>
      <c r="I2073" s="263" t="str">
        <f t="shared" si="129"/>
        <v xml:space="preserve"> </v>
      </c>
      <c r="J2073" s="38" t="str">
        <f>IF(D2073&gt;=('28 Populations and thresholds'!$I$32),"YES"," ")</f>
        <v>YES</v>
      </c>
      <c r="K2073" s="38" t="str">
        <f>IF(J2073="YES"," ",IF(D2073&gt;=('28 Populations and thresholds'!$I$32)*0.25,"YES"))</f>
        <v xml:space="preserve"> </v>
      </c>
      <c r="L2073" s="38" t="b">
        <f>OR('28 Populations and thresholds'!$J$32="CR",'28 Populations and thresholds'!$J$32="EN",'28 Populations and thresholds'!$J$32="VU")</f>
        <v>1</v>
      </c>
      <c r="M2073" s="75">
        <f>D2073/'28 Populations and thresholds'!$H$32</f>
        <v>1.3902439024390244E-2</v>
      </c>
      <c r="N2073" s="263" t="str">
        <f t="shared" si="130"/>
        <v xml:space="preserve"> </v>
      </c>
      <c r="P2073" s="263" t="str">
        <f t="shared" si="131"/>
        <v xml:space="preserve"> </v>
      </c>
    </row>
    <row r="2074" spans="1:16" x14ac:dyDescent="0.2">
      <c r="A2074" s="267" t="s">
        <v>1496</v>
      </c>
      <c r="B2074" s="268" t="s">
        <v>1067</v>
      </c>
      <c r="C2074" s="269" t="s">
        <v>3447</v>
      </c>
      <c r="D2074" s="270">
        <v>450</v>
      </c>
      <c r="E2074" s="271">
        <v>32889</v>
      </c>
      <c r="F2074" s="263" t="str">
        <f t="shared" si="128"/>
        <v xml:space="preserve"> </v>
      </c>
      <c r="G2074" s="267" t="s">
        <v>21</v>
      </c>
      <c r="H2074" s="267" t="s">
        <v>853</v>
      </c>
      <c r="I2074" s="263" t="str">
        <f t="shared" si="129"/>
        <v xml:space="preserve"> </v>
      </c>
      <c r="J2074" s="272" t="str">
        <f>IF(D2074&gt;=('28 Populations and thresholds'!$I$145),"YES"," ")</f>
        <v>YES</v>
      </c>
      <c r="K2074" s="272" t="str">
        <f>IF(J2074="YES"," ",IF(D2074&gt;=('28 Populations and thresholds'!$I$145)*0.25,"YES"))</f>
        <v xml:space="preserve"> </v>
      </c>
      <c r="L2074" s="272" t="b">
        <f>OR('28 Populations and thresholds'!$J$145="CR",'28 Populations and thresholds'!$J$145="EN",'28 Populations and thresholds'!$J$145="VU")</f>
        <v>0</v>
      </c>
      <c r="M2074" s="273">
        <f>D2074/'28 Populations and thresholds'!$H$145</f>
        <v>4.4999999999999997E-3</v>
      </c>
      <c r="N2074" s="263" t="str">
        <f t="shared" si="130"/>
        <v xml:space="preserve"> </v>
      </c>
      <c r="O2074" s="269"/>
      <c r="P2074" s="263" t="str">
        <f t="shared" si="131"/>
        <v xml:space="preserve"> </v>
      </c>
    </row>
    <row r="2075" spans="1:16" x14ac:dyDescent="0.2">
      <c r="A2075" s="267" t="s">
        <v>1496</v>
      </c>
      <c r="B2075" s="268" t="s">
        <v>1067</v>
      </c>
      <c r="C2075" s="269" t="s">
        <v>3471</v>
      </c>
      <c r="D2075" s="270">
        <v>1369</v>
      </c>
      <c r="E2075" s="271">
        <v>32889</v>
      </c>
      <c r="F2075" s="263" t="str">
        <f t="shared" si="128"/>
        <v xml:space="preserve"> </v>
      </c>
      <c r="G2075" s="267" t="s">
        <v>21</v>
      </c>
      <c r="H2075" s="267" t="s">
        <v>853</v>
      </c>
      <c r="I2075" s="263" t="str">
        <f t="shared" si="129"/>
        <v xml:space="preserve"> </v>
      </c>
      <c r="J2075" s="272" t="str">
        <f>IF(D2075&gt;=(('28 Populations and thresholds'!$I$183)+('28 Populations and thresholds'!$I$184)+('28 Populations and thresholds'!$I$185)),"YES"," ")</f>
        <v>YES</v>
      </c>
      <c r="K2075" s="272" t="str">
        <f>IF(J2075="YES"," ",IF(D2075&gt;=(('28 Populations and thresholds'!$I$183)+('28 Populations and thresholds'!$I$184)+('28 Populations and thresholds'!$I$185))*0.25,"YES"))</f>
        <v xml:space="preserve"> </v>
      </c>
      <c r="L2075" s="272" t="b">
        <f>OR('28 Populations and thresholds'!$J$183="CR",'28 Populations and thresholds'!$J$183="EN",'28 Populations and thresholds'!$J$183="VU")</f>
        <v>0</v>
      </c>
      <c r="M2075" s="273">
        <f>D2075/(('28 Populations and thresholds'!$H$183)+('28 Populations and thresholds'!$H$184)+('28 Populations and thresholds'!$H$185))</f>
        <v>4.5633333333333333E-3</v>
      </c>
      <c r="N2075" s="263" t="str">
        <f t="shared" si="130"/>
        <v xml:space="preserve"> </v>
      </c>
      <c r="O2075" s="275" t="s">
        <v>4568</v>
      </c>
      <c r="P2075" s="263" t="str">
        <f t="shared" si="131"/>
        <v xml:space="preserve"> </v>
      </c>
    </row>
    <row r="2076" spans="1:16" x14ac:dyDescent="0.2">
      <c r="A2076" s="267" t="s">
        <v>1496</v>
      </c>
      <c r="B2076" s="268" t="s">
        <v>1067</v>
      </c>
      <c r="C2076" s="269" t="s">
        <v>3764</v>
      </c>
      <c r="D2076" s="270">
        <v>500</v>
      </c>
      <c r="E2076" s="271">
        <v>32902</v>
      </c>
      <c r="F2076" s="263" t="str">
        <f t="shared" si="128"/>
        <v xml:space="preserve"> </v>
      </c>
      <c r="G2076" s="267" t="s">
        <v>21</v>
      </c>
      <c r="H2076" s="267" t="s">
        <v>853</v>
      </c>
      <c r="I2076" s="263" t="str">
        <f t="shared" si="129"/>
        <v xml:space="preserve"> </v>
      </c>
      <c r="J2076" s="272" t="str">
        <f>IF(D2076&gt;=('28 Populations and thresholds'!$I$192),"YES"," ")</f>
        <v>YES</v>
      </c>
      <c r="K2076" s="272" t="str">
        <f>IF(J2076="YES"," ",IF(D2076&gt;=('28 Populations and thresholds'!$I$192)*0.25,"YES"))</f>
        <v xml:space="preserve"> </v>
      </c>
      <c r="L2076" s="272" t="b">
        <f>OR('28 Populations and thresholds'!$J$192="CR",'28 Populations and thresholds'!$J$192="EN",'28 Populations and thresholds'!$J$192="VU")</f>
        <v>0</v>
      </c>
      <c r="M2076" s="273">
        <f>D2076/'28 Populations and thresholds'!$H$192</f>
        <v>0.01</v>
      </c>
      <c r="N2076" s="263" t="str">
        <f t="shared" si="130"/>
        <v xml:space="preserve"> </v>
      </c>
      <c r="O2076" s="275"/>
      <c r="P2076" s="263" t="str">
        <f t="shared" si="131"/>
        <v xml:space="preserve"> </v>
      </c>
    </row>
    <row r="2077" spans="1:16" x14ac:dyDescent="0.2">
      <c r="A2077" s="267" t="s">
        <v>1496</v>
      </c>
      <c r="B2077" s="268" t="s">
        <v>1067</v>
      </c>
      <c r="C2077" s="269" t="s">
        <v>3480</v>
      </c>
      <c r="D2077" s="270">
        <v>1278</v>
      </c>
      <c r="E2077" s="271">
        <v>31871</v>
      </c>
      <c r="F2077" s="263" t="str">
        <f t="shared" si="128"/>
        <v xml:space="preserve"> </v>
      </c>
      <c r="G2077" s="267" t="s">
        <v>21</v>
      </c>
      <c r="H2077" s="267" t="s">
        <v>614</v>
      </c>
      <c r="I2077" s="263" t="str">
        <f t="shared" si="129"/>
        <v xml:space="preserve"> </v>
      </c>
      <c r="J2077" s="272" t="str">
        <f>IF(D2077&gt;=('28 Populations and thresholds'!$I$203),"YES"," ")</f>
        <v xml:space="preserve"> </v>
      </c>
      <c r="K2077" s="272" t="str">
        <f>IF(J2077="YES"," ",IF(D2077&gt;=('28 Populations and thresholds'!$I$203)*0.25,"YES"))</f>
        <v>YES</v>
      </c>
      <c r="L2077" s="272" t="b">
        <f>OR('28 Populations and thresholds'!$J$203="CR",'28 Populations and thresholds'!$J$203="EN",'28 Populations and thresholds'!$J$203="VU")</f>
        <v>0</v>
      </c>
      <c r="M2077" s="273">
        <f>D2077/'28 Populations and thresholds'!$H$203</f>
        <v>9.4666666666666666E-3</v>
      </c>
      <c r="N2077" s="263" t="str">
        <f t="shared" si="130"/>
        <v xml:space="preserve"> </v>
      </c>
      <c r="O2077" s="275"/>
      <c r="P2077" s="263" t="str">
        <f t="shared" si="131"/>
        <v xml:space="preserve"> </v>
      </c>
    </row>
    <row r="2078" spans="1:16" x14ac:dyDescent="0.2">
      <c r="A2078" s="267" t="s">
        <v>1496</v>
      </c>
      <c r="B2078" s="268" t="s">
        <v>1067</v>
      </c>
      <c r="C2078" s="269" t="s">
        <v>3461</v>
      </c>
      <c r="D2078" s="270">
        <v>2464</v>
      </c>
      <c r="E2078" s="271">
        <v>32889</v>
      </c>
      <c r="F2078" s="263" t="str">
        <f t="shared" si="128"/>
        <v xml:space="preserve"> </v>
      </c>
      <c r="G2078" s="267" t="s">
        <v>21</v>
      </c>
      <c r="H2078" s="267" t="s">
        <v>853</v>
      </c>
      <c r="I2078" s="263" t="str">
        <f t="shared" si="129"/>
        <v xml:space="preserve"> </v>
      </c>
      <c r="J2078" s="272" t="str">
        <f>IF(D2078&gt;=('28 Populations and thresholds'!$I$164),"YES"," ")</f>
        <v>YES</v>
      </c>
      <c r="K2078" s="272" t="str">
        <f>IF(J2078="YES"," ",IF(D2078&gt;=('28 Populations and thresholds'!$I$164)*0.25,"YES"))</f>
        <v xml:space="preserve"> </v>
      </c>
      <c r="L2078" s="272" t="b">
        <f>OR('28 Populations and thresholds'!$J$164="CR",'28 Populations and thresholds'!$J$164="EN",'28 Populations and thresholds'!$J$164="VU")</f>
        <v>0</v>
      </c>
      <c r="M2078" s="273">
        <f>D2078/'28 Populations and thresholds'!$H$164</f>
        <v>3.118987341772152E-2</v>
      </c>
      <c r="N2078" s="263" t="str">
        <f t="shared" si="130"/>
        <v xml:space="preserve"> </v>
      </c>
      <c r="O2078" s="269"/>
      <c r="P2078" s="263" t="str">
        <f t="shared" si="131"/>
        <v xml:space="preserve"> </v>
      </c>
    </row>
    <row r="2079" spans="1:16" x14ac:dyDescent="0.2">
      <c r="A2079" s="267" t="s">
        <v>1496</v>
      </c>
      <c r="B2079" s="268" t="s">
        <v>1067</v>
      </c>
      <c r="C2079" s="269" t="s">
        <v>3765</v>
      </c>
      <c r="D2079" s="270">
        <v>500</v>
      </c>
      <c r="E2079" s="271">
        <v>34359</v>
      </c>
      <c r="F2079" s="263" t="str">
        <f t="shared" si="128"/>
        <v xml:space="preserve"> </v>
      </c>
      <c r="G2079" s="267" t="s">
        <v>21</v>
      </c>
      <c r="H2079" s="267" t="s">
        <v>853</v>
      </c>
      <c r="I2079" s="263" t="str">
        <f t="shared" si="129"/>
        <v xml:space="preserve"> </v>
      </c>
      <c r="J2079" s="272" t="str">
        <f>IF(D2079&gt;=('28 Populations and thresholds'!$I$193),"YES"," ")</f>
        <v>YES</v>
      </c>
      <c r="K2079" s="272" t="str">
        <f>IF(J2079="YES"," ",IF(D2079&gt;=('28 Populations and thresholds'!$I$193)*0.25,"YES"))</f>
        <v xml:space="preserve"> </v>
      </c>
      <c r="L2079" s="272" t="b">
        <f>OR('28 Populations and thresholds'!$J$193="CR",'28 Populations and thresholds'!$J$193="EN",'28 Populations and thresholds'!$J$193="VU")</f>
        <v>0</v>
      </c>
      <c r="M2079" s="273">
        <f>D2079/'28 Populations and thresholds'!$H$193</f>
        <v>1.1363636363636364E-2</v>
      </c>
      <c r="N2079" s="263" t="str">
        <f t="shared" si="130"/>
        <v xml:space="preserve"> </v>
      </c>
      <c r="O2079" s="275"/>
      <c r="P2079" s="263" t="str">
        <f t="shared" si="131"/>
        <v xml:space="preserve"> </v>
      </c>
    </row>
    <row r="2080" spans="1:16" x14ac:dyDescent="0.2">
      <c r="A2080" s="267" t="s">
        <v>1496</v>
      </c>
      <c r="B2080" s="268" t="s">
        <v>1067</v>
      </c>
      <c r="C2080" s="269" t="s">
        <v>3452</v>
      </c>
      <c r="D2080" s="270">
        <v>3000</v>
      </c>
      <c r="E2080" s="271">
        <v>34359</v>
      </c>
      <c r="F2080" s="263" t="str">
        <f t="shared" si="128"/>
        <v xml:space="preserve"> </v>
      </c>
      <c r="G2080" s="267" t="s">
        <v>21</v>
      </c>
      <c r="H2080" s="267" t="s">
        <v>853</v>
      </c>
      <c r="I2080" s="263" t="str">
        <f t="shared" si="129"/>
        <v xml:space="preserve"> </v>
      </c>
      <c r="J2080" s="272" t="str">
        <f>IF(D2080&gt;=('28 Populations and thresholds'!$I$158),"YES"," ")</f>
        <v>YES</v>
      </c>
      <c r="K2080" s="272" t="str">
        <f>IF(J2080="YES"," ",IF(D2080&gt;=('28 Populations and thresholds'!$I$158)*0.25,"YES"))</f>
        <v xml:space="preserve"> </v>
      </c>
      <c r="L2080" s="272" t="b">
        <f>OR('28 Populations and thresholds'!$J$158="CR",'28 Populations and thresholds'!$J$158="EN",'28 Populations and thresholds'!$J$158="VU")</f>
        <v>0</v>
      </c>
      <c r="M2080" s="273">
        <f>D2080/'28 Populations and thresholds'!$H$158</f>
        <v>0.03</v>
      </c>
      <c r="N2080" s="263" t="str">
        <f t="shared" si="130"/>
        <v xml:space="preserve"> </v>
      </c>
      <c r="O2080" s="269"/>
      <c r="P2080" s="263" t="str">
        <f t="shared" si="131"/>
        <v xml:space="preserve"> </v>
      </c>
    </row>
    <row r="2081" spans="1:21" x14ac:dyDescent="0.2">
      <c r="A2081" s="267" t="s">
        <v>1496</v>
      </c>
      <c r="B2081" s="268" t="s">
        <v>1067</v>
      </c>
      <c r="C2081" s="269" t="s">
        <v>3459</v>
      </c>
      <c r="D2081" s="270">
        <v>2000</v>
      </c>
      <c r="E2081" s="271">
        <v>32891</v>
      </c>
      <c r="F2081" s="263" t="str">
        <f t="shared" si="128"/>
        <v xml:space="preserve"> </v>
      </c>
      <c r="G2081" s="267" t="s">
        <v>21</v>
      </c>
      <c r="H2081" s="267" t="s">
        <v>853</v>
      </c>
      <c r="I2081" s="263" t="str">
        <f t="shared" si="129"/>
        <v xml:space="preserve"> </v>
      </c>
      <c r="J2081" s="272" t="str">
        <f>IF(D2081&gt;=(('28 Populations and thresholds'!$I$160)+('28 Populations and thresholds'!$I$163)),"YES"," ")</f>
        <v>YES</v>
      </c>
      <c r="K2081" s="272" t="str">
        <f>IF(J2081="YES"," ",IF(D2081&gt;=(('28 Populations and thresholds'!$I$160)+('28 Populations and thresholds'!$I$163))*0.25,"YES"))</f>
        <v xml:space="preserve"> </v>
      </c>
      <c r="L2081" s="272" t="b">
        <f>OR('28 Populations and thresholds'!$J$160="CR",'28 Populations and thresholds'!$J$160="EN",'28 Populations and thresholds'!$J$160="VU")</f>
        <v>0</v>
      </c>
      <c r="M2081" s="273">
        <f>D2081/(('28 Populations and thresholds'!$H$160)+('28 Populations and thresholds'!$H$163))</f>
        <v>5.1948051948051951E-2</v>
      </c>
      <c r="N2081" s="263" t="str">
        <f t="shared" si="130"/>
        <v xml:space="preserve"> </v>
      </c>
      <c r="O2081" s="282" t="s">
        <v>4563</v>
      </c>
      <c r="P2081" s="263" t="str">
        <f t="shared" si="131"/>
        <v xml:space="preserve"> </v>
      </c>
    </row>
    <row r="2082" spans="1:21" x14ac:dyDescent="0.2">
      <c r="A2082" s="267" t="s">
        <v>1496</v>
      </c>
      <c r="B2082" s="268" t="s">
        <v>1067</v>
      </c>
      <c r="C2082" s="269" t="s">
        <v>3748</v>
      </c>
      <c r="D2082" s="270">
        <v>400</v>
      </c>
      <c r="E2082" s="271">
        <v>32902</v>
      </c>
      <c r="F2082" s="263" t="str">
        <f t="shared" si="128"/>
        <v xml:space="preserve"> </v>
      </c>
      <c r="G2082" s="267" t="s">
        <v>21</v>
      </c>
      <c r="H2082" s="267" t="s">
        <v>853</v>
      </c>
      <c r="I2082" s="263" t="str">
        <f t="shared" si="129"/>
        <v xml:space="preserve"> </v>
      </c>
      <c r="J2082" s="272" t="str">
        <f>IF(D2082&gt;=('28 Populations and thresholds'!$I$156),"YES"," ")</f>
        <v>YES</v>
      </c>
      <c r="K2082" s="272" t="str">
        <f>IF(J2082="YES"," ",IF(D2082&gt;=('28 Populations and thresholds'!$I$156)*0.25,"YES"))</f>
        <v xml:space="preserve"> </v>
      </c>
      <c r="L2082" s="272" t="b">
        <f>OR('28 Populations and thresholds'!$J$156="CR",'28 Populations and thresholds'!$J$156="EN",'28 Populations and thresholds'!$J$156="VU")</f>
        <v>0</v>
      </c>
      <c r="M2082" s="273">
        <f>D2082/'28 Populations and thresholds'!$H$156</f>
        <v>1.6E-2</v>
      </c>
      <c r="N2082" s="263" t="str">
        <f t="shared" si="130"/>
        <v xml:space="preserve"> </v>
      </c>
      <c r="O2082" s="275" t="s">
        <v>4583</v>
      </c>
      <c r="P2082" s="263" t="str">
        <f t="shared" si="131"/>
        <v xml:space="preserve"> </v>
      </c>
      <c r="Q2082" s="4"/>
      <c r="R2082" s="4"/>
      <c r="S2082" s="4"/>
      <c r="T2082" s="4"/>
      <c r="U2082" s="4"/>
    </row>
    <row r="2083" spans="1:21" x14ac:dyDescent="0.2">
      <c r="A2083" s="267" t="s">
        <v>1496</v>
      </c>
      <c r="B2083" s="268" t="s">
        <v>1067</v>
      </c>
      <c r="C2083" s="269" t="s">
        <v>3760</v>
      </c>
      <c r="D2083" s="270">
        <v>1500</v>
      </c>
      <c r="E2083" s="271">
        <v>32902</v>
      </c>
      <c r="F2083" s="263" t="str">
        <f t="shared" si="128"/>
        <v xml:space="preserve"> </v>
      </c>
      <c r="G2083" s="267" t="s">
        <v>21</v>
      </c>
      <c r="H2083" s="267" t="s">
        <v>853</v>
      </c>
      <c r="I2083" s="263" t="str">
        <f t="shared" si="129"/>
        <v xml:space="preserve"> </v>
      </c>
      <c r="J2083" s="272" t="str">
        <f>IF(D2083&gt;=('28 Populations and thresholds'!$I$186),"YES"," ")</f>
        <v>YES</v>
      </c>
      <c r="K2083" s="272" t="str">
        <f>IF(J2083="YES"," ",IF(D2083&gt;=('28 Populations and thresholds'!$I$186)*0.25,"YES"))</f>
        <v xml:space="preserve"> </v>
      </c>
      <c r="L2083" s="272" t="b">
        <f>OR('28 Populations and thresholds'!$J$186="CR",'28 Populations and thresholds'!$J$186="EN",'28 Populations and thresholds'!$J$186="VU")</f>
        <v>0</v>
      </c>
      <c r="M2083" s="273">
        <f>D2083/'28 Populations and thresholds'!$H$186</f>
        <v>1.5E-3</v>
      </c>
      <c r="N2083" s="263" t="str">
        <f t="shared" si="130"/>
        <v xml:space="preserve"> </v>
      </c>
      <c r="O2083" s="275"/>
      <c r="P2083" s="263" t="str">
        <f t="shared" si="131"/>
        <v xml:space="preserve"> </v>
      </c>
    </row>
    <row r="2084" spans="1:21" x14ac:dyDescent="0.2">
      <c r="A2084" s="267" t="s">
        <v>1496</v>
      </c>
      <c r="B2084" s="268" t="s">
        <v>1067</v>
      </c>
      <c r="C2084" s="269" t="s">
        <v>3745</v>
      </c>
      <c r="D2084" s="270">
        <v>2100</v>
      </c>
      <c r="E2084" s="271">
        <v>32902</v>
      </c>
      <c r="F2084" s="263" t="str">
        <f t="shared" si="128"/>
        <v xml:space="preserve"> </v>
      </c>
      <c r="G2084" s="267" t="s">
        <v>21</v>
      </c>
      <c r="H2084" s="267" t="s">
        <v>853</v>
      </c>
      <c r="I2084" s="263" t="str">
        <f t="shared" si="129"/>
        <v xml:space="preserve"> </v>
      </c>
      <c r="J2084" s="272" t="str">
        <f>IF(D2084&gt;=('28 Populations and thresholds'!$I$152),"YES"," ")</f>
        <v>YES</v>
      </c>
      <c r="K2084" s="272" t="str">
        <f>IF(J2084="YES"," ",IF(D2084&gt;=('28 Populations and thresholds'!$I$152)*0.25,"YES"))</f>
        <v xml:space="preserve"> </v>
      </c>
      <c r="L2084" s="272" t="b">
        <f>OR('28 Populations and thresholds'!$J$152="CR",'28 Populations and thresholds'!$J$152="EN",'28 Populations and thresholds'!$J$152="VU")</f>
        <v>0</v>
      </c>
      <c r="M2084" s="273">
        <f>D2084/'28 Populations and thresholds'!$H$152</f>
        <v>2.1000000000000001E-2</v>
      </c>
      <c r="N2084" s="263" t="str">
        <f t="shared" si="130"/>
        <v xml:space="preserve"> </v>
      </c>
      <c r="O2084" s="275"/>
      <c r="P2084" s="263" t="str">
        <f t="shared" si="131"/>
        <v xml:space="preserve"> </v>
      </c>
      <c r="Q2084" s="4"/>
      <c r="R2084" s="4"/>
      <c r="S2084" s="4"/>
      <c r="T2084" s="4"/>
      <c r="U2084" s="4"/>
    </row>
    <row r="2085" spans="1:21" x14ac:dyDescent="0.2">
      <c r="A2085" s="12" t="s">
        <v>1496</v>
      </c>
      <c r="B2085" s="4" t="s">
        <v>1495</v>
      </c>
      <c r="C2085" s="4" t="s">
        <v>3626</v>
      </c>
      <c r="D2085" s="5">
        <v>12500</v>
      </c>
      <c r="E2085" s="104">
        <v>2005</v>
      </c>
      <c r="F2085" s="263" t="str">
        <f t="shared" si="128"/>
        <v xml:space="preserve"> </v>
      </c>
      <c r="G2085" s="12" t="s">
        <v>139</v>
      </c>
      <c r="H2085" s="12" t="s">
        <v>3388</v>
      </c>
      <c r="I2085" s="263" t="str">
        <f t="shared" si="129"/>
        <v xml:space="preserve"> </v>
      </c>
      <c r="J2085" s="38" t="str">
        <f>IF(D2085&gt;=('28 Populations and thresholds'!$I$98),"YES"," ")</f>
        <v>YES</v>
      </c>
      <c r="K2085" s="38" t="str">
        <f>IF(J2085="YES"," ",IF(D2085&gt;=('28 Populations and thresholds'!$I$98)*0.25,"YES"))</f>
        <v xml:space="preserve"> </v>
      </c>
      <c r="L2085" s="38" t="b">
        <f>OR('28 Populations and thresholds'!$J$98="CR",'28 Populations and thresholds'!$J$98="EN",'28 Populations and thresholds'!$J$98="VU")</f>
        <v>0</v>
      </c>
      <c r="M2085" s="75">
        <f>D2085/'28 Populations and thresholds'!$H$98</f>
        <v>4.1666666666666664E-2</v>
      </c>
      <c r="N2085" s="263" t="str">
        <f t="shared" si="130"/>
        <v xml:space="preserve"> </v>
      </c>
      <c r="P2085" s="263" t="str">
        <f t="shared" si="131"/>
        <v xml:space="preserve"> </v>
      </c>
    </row>
    <row r="2086" spans="1:21" x14ac:dyDescent="0.2">
      <c r="A2086" s="313" t="s">
        <v>1496</v>
      </c>
      <c r="B2086" s="326" t="s">
        <v>4703</v>
      </c>
      <c r="C2086" s="313" t="s">
        <v>3719</v>
      </c>
      <c r="D2086" s="327">
        <v>172</v>
      </c>
      <c r="E2086" s="328">
        <v>32813</v>
      </c>
      <c r="F2086" s="263" t="str">
        <f t="shared" si="128"/>
        <v xml:space="preserve"> </v>
      </c>
      <c r="G2086" s="275" t="s">
        <v>4498</v>
      </c>
      <c r="H2086" s="326" t="s">
        <v>4515</v>
      </c>
      <c r="I2086" s="263" t="str">
        <f t="shared" si="129"/>
        <v xml:space="preserve"> </v>
      </c>
      <c r="J2086" s="272" t="str">
        <f>IF(D2086&gt;=('28 Populations and thresholds'!$I$32),"YES"," ")</f>
        <v>YES</v>
      </c>
      <c r="K2086" s="272" t="str">
        <f>IF(J2086="YES"," ",IF(D2086&gt;=('28 Populations and thresholds'!$I$32)*0.25,"YES"))</f>
        <v xml:space="preserve"> </v>
      </c>
      <c r="L2086" s="272" t="b">
        <f>OR('28 Populations and thresholds'!$J$32="CR",'28 Populations and thresholds'!$J$32="EN",'28 Populations and thresholds'!$J$32="VU")</f>
        <v>1</v>
      </c>
      <c r="M2086" s="273">
        <f>D2086/'28 Populations and thresholds'!$H$32</f>
        <v>4.1951219512195125E-2</v>
      </c>
      <c r="N2086" s="263" t="str">
        <f t="shared" si="130"/>
        <v xml:space="preserve"> </v>
      </c>
      <c r="O2086" s="275"/>
      <c r="P2086" s="263" t="str">
        <f t="shared" si="131"/>
        <v xml:space="preserve"> </v>
      </c>
    </row>
    <row r="2087" spans="1:21" x14ac:dyDescent="0.2">
      <c r="A2087" s="313" t="s">
        <v>1496</v>
      </c>
      <c r="B2087" s="326" t="s">
        <v>4703</v>
      </c>
      <c r="C2087" s="329" t="s">
        <v>3471</v>
      </c>
      <c r="D2087" s="327">
        <v>900</v>
      </c>
      <c r="E2087" s="328">
        <v>32568</v>
      </c>
      <c r="F2087" s="263" t="str">
        <f t="shared" si="128"/>
        <v xml:space="preserve"> </v>
      </c>
      <c r="G2087" s="275" t="s">
        <v>4498</v>
      </c>
      <c r="H2087" s="326" t="s">
        <v>4515</v>
      </c>
      <c r="I2087" s="263" t="str">
        <f t="shared" si="129"/>
        <v xml:space="preserve"> </v>
      </c>
      <c r="J2087" s="272" t="str">
        <f>IF(D2087&gt;=(('28 Populations and thresholds'!$I$183)+('28 Populations and thresholds'!$I$184)+('28 Populations and thresholds'!$I$185)),"YES"," ")</f>
        <v>YES</v>
      </c>
      <c r="K2087" s="272" t="str">
        <f>IF(J2087="YES"," ",IF(D2087&gt;=(('28 Populations and thresholds'!$I$183)+('28 Populations and thresholds'!$I$184)+('28 Populations and thresholds'!$I$185))*0.25,"YES"))</f>
        <v xml:space="preserve"> </v>
      </c>
      <c r="L2087" s="272" t="b">
        <f>OR('28 Populations and thresholds'!$J$183="CR",'28 Populations and thresholds'!$J$183="EN",'28 Populations and thresholds'!$J$183="VU")</f>
        <v>0</v>
      </c>
      <c r="M2087" s="273">
        <f>D2087/(('28 Populations and thresholds'!$H$183)+('28 Populations and thresholds'!$H$184)+('28 Populations and thresholds'!$H$185))</f>
        <v>3.0000000000000001E-3</v>
      </c>
      <c r="N2087" s="263" t="str">
        <f t="shared" si="130"/>
        <v xml:space="preserve"> </v>
      </c>
      <c r="O2087" s="275" t="s">
        <v>4568</v>
      </c>
      <c r="P2087" s="263" t="str">
        <f t="shared" si="131"/>
        <v xml:space="preserve"> </v>
      </c>
    </row>
    <row r="2088" spans="1:21" ht="15" customHeight="1" x14ac:dyDescent="0.2">
      <c r="A2088" s="267" t="s">
        <v>1496</v>
      </c>
      <c r="B2088" s="326" t="s">
        <v>4703</v>
      </c>
      <c r="C2088" s="280" t="s">
        <v>3461</v>
      </c>
      <c r="D2088" s="270">
        <v>2000</v>
      </c>
      <c r="E2088" s="271">
        <v>31902</v>
      </c>
      <c r="F2088" s="263" t="str">
        <f t="shared" si="128"/>
        <v xml:space="preserve"> </v>
      </c>
      <c r="G2088" s="267" t="s">
        <v>21</v>
      </c>
      <c r="H2088" s="267" t="s">
        <v>614</v>
      </c>
      <c r="I2088" s="263" t="str">
        <f t="shared" si="129"/>
        <v xml:space="preserve"> </v>
      </c>
      <c r="J2088" s="272" t="str">
        <f>IF(D2088&gt;=('28 Populations and thresholds'!$I$164),"YES"," ")</f>
        <v>YES</v>
      </c>
      <c r="K2088" s="272" t="str">
        <f>IF(J2088="YES"," ",IF(D2088&gt;=('28 Populations and thresholds'!$I$164)*0.25,"YES"))</f>
        <v xml:space="preserve"> </v>
      </c>
      <c r="L2088" s="272" t="b">
        <f>OR('28 Populations and thresholds'!$J$164="CR",'28 Populations and thresholds'!$J$164="EN",'28 Populations and thresholds'!$J$164="VU")</f>
        <v>0</v>
      </c>
      <c r="M2088" s="273">
        <f>D2088/'28 Populations and thresholds'!$H$164</f>
        <v>2.5316455696202531E-2</v>
      </c>
      <c r="N2088" s="263" t="str">
        <f t="shared" si="130"/>
        <v xml:space="preserve"> </v>
      </c>
      <c r="O2088" s="275"/>
      <c r="P2088" s="263" t="str">
        <f t="shared" si="131"/>
        <v xml:space="preserve"> </v>
      </c>
    </row>
    <row r="2089" spans="1:21" ht="15" customHeight="1" x14ac:dyDescent="0.2">
      <c r="A2089" s="313" t="s">
        <v>1496</v>
      </c>
      <c r="B2089" s="326" t="s">
        <v>4703</v>
      </c>
      <c r="C2089" s="315" t="s">
        <v>3459</v>
      </c>
      <c r="D2089" s="327">
        <v>1940</v>
      </c>
      <c r="E2089" s="328">
        <v>32782</v>
      </c>
      <c r="F2089" s="263" t="str">
        <f t="shared" si="128"/>
        <v xml:space="preserve"> </v>
      </c>
      <c r="G2089" s="275" t="s">
        <v>4498</v>
      </c>
      <c r="H2089" s="326" t="s">
        <v>4515</v>
      </c>
      <c r="I2089" s="263" t="str">
        <f t="shared" si="129"/>
        <v xml:space="preserve"> </v>
      </c>
      <c r="J2089" s="272" t="str">
        <f>IF(D2089&gt;=(('28 Populations and thresholds'!$I$160)+('28 Populations and thresholds'!$I$163)),"YES"," ")</f>
        <v>YES</v>
      </c>
      <c r="K2089" s="272" t="str">
        <f>IF(J2089="YES"," ",IF(D2089&gt;=(('28 Populations and thresholds'!$I$160)+('28 Populations and thresholds'!$I$163))*0.25,"YES"))</f>
        <v xml:space="preserve"> </v>
      </c>
      <c r="L2089" s="272" t="b">
        <f>OR('28 Populations and thresholds'!$J$160="CR",'28 Populations and thresholds'!$J$160="EN",'28 Populations and thresholds'!$J$160="VU")</f>
        <v>0</v>
      </c>
      <c r="M2089" s="273">
        <f>D2089/(('28 Populations and thresholds'!$H$160)+('28 Populations and thresholds'!$H$163))</f>
        <v>5.0389610389610387E-2</v>
      </c>
      <c r="N2089" s="263" t="str">
        <f t="shared" si="130"/>
        <v xml:space="preserve"> </v>
      </c>
      <c r="O2089" s="282" t="s">
        <v>4563</v>
      </c>
      <c r="P2089" s="263" t="str">
        <f t="shared" si="131"/>
        <v xml:space="preserve"> </v>
      </c>
    </row>
    <row r="2090" spans="1:21" x14ac:dyDescent="0.2">
      <c r="A2090" s="267" t="s">
        <v>1496</v>
      </c>
      <c r="B2090" s="326" t="s">
        <v>4703</v>
      </c>
      <c r="C2090" s="269" t="s">
        <v>3770</v>
      </c>
      <c r="D2090" s="270">
        <v>2000</v>
      </c>
      <c r="E2090" s="271">
        <v>31902</v>
      </c>
      <c r="F2090" s="263" t="str">
        <f t="shared" si="128"/>
        <v xml:space="preserve"> </v>
      </c>
      <c r="G2090" s="267" t="s">
        <v>21</v>
      </c>
      <c r="H2090" s="267" t="s">
        <v>614</v>
      </c>
      <c r="I2090" s="263" t="str">
        <f t="shared" si="129"/>
        <v xml:space="preserve"> </v>
      </c>
      <c r="J2090" s="272" t="str">
        <f>IF(D2090&gt;=('28 Populations and thresholds'!$I$199),"YES"," ")</f>
        <v xml:space="preserve"> </v>
      </c>
      <c r="K2090" s="272" t="str">
        <f>IF(J2090="YES"," ",IF(D2090&gt;=('28 Populations and thresholds'!$I$199)*0.25,"YES"))</f>
        <v>YES</v>
      </c>
      <c r="L2090" s="272" t="b">
        <f>OR('28 Populations and thresholds'!$J$199="CR",'28 Populations and thresholds'!$J$199="EN",'28 Populations and thresholds'!$J$199="VU")</f>
        <v>0</v>
      </c>
      <c r="M2090" s="273">
        <f>D2090/'28 Populations and thresholds'!$H$199</f>
        <v>6.3492063492063492E-3</v>
      </c>
      <c r="N2090" s="263" t="str">
        <f t="shared" si="130"/>
        <v xml:space="preserve"> </v>
      </c>
      <c r="O2090" s="269"/>
      <c r="P2090" s="263" t="str">
        <f t="shared" si="131"/>
        <v xml:space="preserve"> </v>
      </c>
    </row>
    <row r="2091" spans="1:21" x14ac:dyDescent="0.2">
      <c r="A2091" s="143" t="s">
        <v>1496</v>
      </c>
      <c r="B2091" s="40" t="s">
        <v>1264</v>
      </c>
      <c r="C2091" s="4" t="s">
        <v>3748</v>
      </c>
      <c r="D2091" s="41">
        <v>300</v>
      </c>
      <c r="E2091" s="46">
        <v>33257</v>
      </c>
      <c r="F2091" s="263" t="str">
        <f t="shared" si="128"/>
        <v xml:space="preserve"> </v>
      </c>
      <c r="G2091" s="143" t="s">
        <v>21</v>
      </c>
      <c r="H2091" s="143" t="s">
        <v>853</v>
      </c>
      <c r="I2091" s="263" t="str">
        <f t="shared" si="129"/>
        <v xml:space="preserve"> </v>
      </c>
      <c r="J2091" s="38" t="str">
        <f>IF(D2091&gt;=('28 Populations and thresholds'!$I$156),"YES"," ")</f>
        <v>YES</v>
      </c>
      <c r="K2091" s="38" t="str">
        <f>IF(J2091="YES"," ",IF(D2091&gt;=('28 Populations and thresholds'!$I$156)*0.25,"YES"))</f>
        <v xml:space="preserve"> </v>
      </c>
      <c r="L2091" s="38" t="b">
        <f>OR('28 Populations and thresholds'!$J$156="CR",'28 Populations and thresholds'!$J$156="EN",'28 Populations and thresholds'!$J$156="VU")</f>
        <v>0</v>
      </c>
      <c r="M2091" s="75">
        <f>D2091/'28 Populations and thresholds'!$H$156</f>
        <v>1.2E-2</v>
      </c>
      <c r="N2091" s="263" t="str">
        <f t="shared" si="130"/>
        <v xml:space="preserve"> </v>
      </c>
      <c r="O2091" s="12" t="s">
        <v>4583</v>
      </c>
      <c r="P2091" s="263" t="str">
        <f t="shared" si="131"/>
        <v xml:space="preserve"> </v>
      </c>
      <c r="Q2091" s="4"/>
      <c r="R2091" s="4"/>
      <c r="S2091" s="4"/>
      <c r="T2091" s="4"/>
      <c r="U2091" s="4"/>
    </row>
    <row r="2092" spans="1:21" x14ac:dyDescent="0.2">
      <c r="A2092" s="12" t="s">
        <v>1496</v>
      </c>
      <c r="B2092" s="9" t="s">
        <v>1667</v>
      </c>
      <c r="C2092" s="4" t="s">
        <v>3719</v>
      </c>
      <c r="D2092" s="5">
        <v>66</v>
      </c>
      <c r="E2092" s="1" t="s">
        <v>178</v>
      </c>
      <c r="F2092" s="263" t="str">
        <f t="shared" si="128"/>
        <v xml:space="preserve"> </v>
      </c>
      <c r="G2092" s="13" t="s">
        <v>139</v>
      </c>
      <c r="I2092" s="263" t="str">
        <f t="shared" si="129"/>
        <v xml:space="preserve"> </v>
      </c>
      <c r="J2092" s="38" t="str">
        <f>IF(D2092&gt;=('28 Populations and thresholds'!$I$32),"YES"," ")</f>
        <v>YES</v>
      </c>
      <c r="K2092" s="38" t="str">
        <f>IF(J2092="YES"," ",IF(D2092&gt;=('28 Populations and thresholds'!$I$32)*0.25,"YES"))</f>
        <v xml:space="preserve"> </v>
      </c>
      <c r="L2092" s="38" t="b">
        <f>OR('28 Populations and thresholds'!$J$32="CR",'28 Populations and thresholds'!$J$32="EN",'28 Populations and thresholds'!$J$32="VU")</f>
        <v>1</v>
      </c>
      <c r="M2092" s="75">
        <f>D2092/'28 Populations and thresholds'!$H$32</f>
        <v>1.6097560975609757E-2</v>
      </c>
      <c r="N2092" s="263" t="str">
        <f t="shared" si="130"/>
        <v xml:space="preserve"> </v>
      </c>
      <c r="P2092" s="263" t="str">
        <f t="shared" si="131"/>
        <v xml:space="preserve"> </v>
      </c>
    </row>
    <row r="2093" spans="1:21" x14ac:dyDescent="0.2">
      <c r="A2093" s="275" t="s">
        <v>1496</v>
      </c>
      <c r="B2093" s="269" t="s">
        <v>4060</v>
      </c>
      <c r="C2093" s="280" t="s">
        <v>3719</v>
      </c>
      <c r="D2093" s="279">
        <v>200</v>
      </c>
      <c r="E2093" s="281">
        <v>33512</v>
      </c>
      <c r="F2093" s="263" t="str">
        <f t="shared" si="128"/>
        <v xml:space="preserve"> </v>
      </c>
      <c r="G2093" s="275" t="s">
        <v>4019</v>
      </c>
      <c r="H2093" s="275"/>
      <c r="I2093" s="263" t="str">
        <f t="shared" si="129"/>
        <v xml:space="preserve"> </v>
      </c>
      <c r="J2093" s="272" t="str">
        <f>IF(D2093&gt;=('28 Populations and thresholds'!$I$32),"YES"," ")</f>
        <v>YES</v>
      </c>
      <c r="K2093" s="272" t="str">
        <f>IF(J2093="YES"," ",IF(D2093&gt;=('28 Populations and thresholds'!$I$32)*0.25,"YES"))</f>
        <v xml:space="preserve"> </v>
      </c>
      <c r="L2093" s="272" t="b">
        <f>OR('28 Populations and thresholds'!$J$32="CR",'28 Populations and thresholds'!$J$32="EN",'28 Populations and thresholds'!$J$32="VU")</f>
        <v>1</v>
      </c>
      <c r="M2093" s="273">
        <f>D2093/'28 Populations and thresholds'!$H$32</f>
        <v>4.878048780487805E-2</v>
      </c>
      <c r="N2093" s="263" t="str">
        <f t="shared" si="130"/>
        <v xml:space="preserve"> </v>
      </c>
      <c r="O2093" s="275"/>
      <c r="P2093" s="263" t="str">
        <f t="shared" si="131"/>
        <v xml:space="preserve"> </v>
      </c>
    </row>
    <row r="2094" spans="1:21" x14ac:dyDescent="0.2">
      <c r="A2094" s="12" t="s">
        <v>1496</v>
      </c>
      <c r="B2094" s="4" t="s">
        <v>4058</v>
      </c>
      <c r="C2094" s="4" t="s">
        <v>3719</v>
      </c>
      <c r="D2094" s="5">
        <v>41</v>
      </c>
      <c r="E2094" s="148">
        <v>31868</v>
      </c>
      <c r="F2094" s="263" t="str">
        <f t="shared" si="128"/>
        <v xml:space="preserve"> </v>
      </c>
      <c r="G2094" s="13" t="s">
        <v>4019</v>
      </c>
      <c r="I2094" s="263" t="str">
        <f t="shared" si="129"/>
        <v xml:space="preserve"> </v>
      </c>
      <c r="J2094" s="38" t="str">
        <f>IF(D2094&gt;=('28 Populations and thresholds'!$I$32),"YES"," ")</f>
        <v>YES</v>
      </c>
      <c r="K2094" s="38" t="str">
        <f>IF(J2094="YES"," ",IF(D2094&gt;=('28 Populations and thresholds'!$I$32)*0.25,"YES"))</f>
        <v xml:space="preserve"> </v>
      </c>
      <c r="L2094" s="38" t="b">
        <f>OR('28 Populations and thresholds'!$J$32="CR",'28 Populations and thresholds'!$J$32="EN",'28 Populations and thresholds'!$J$32="VU")</f>
        <v>1</v>
      </c>
      <c r="M2094" s="75">
        <f>D2094/'28 Populations and thresholds'!$H$32</f>
        <v>0.01</v>
      </c>
      <c r="N2094" s="263" t="str">
        <f t="shared" si="130"/>
        <v xml:space="preserve"> </v>
      </c>
      <c r="P2094" s="263" t="str">
        <f t="shared" si="131"/>
        <v xml:space="preserve"> </v>
      </c>
    </row>
    <row r="2095" spans="1:21" x14ac:dyDescent="0.2">
      <c r="A2095" s="267" t="s">
        <v>1496</v>
      </c>
      <c r="B2095" s="268" t="s">
        <v>1103</v>
      </c>
      <c r="C2095" s="269" t="s">
        <v>3764</v>
      </c>
      <c r="D2095" s="270">
        <v>1000</v>
      </c>
      <c r="E2095" s="271">
        <v>33989</v>
      </c>
      <c r="F2095" s="263" t="str">
        <f t="shared" si="128"/>
        <v xml:space="preserve"> </v>
      </c>
      <c r="G2095" s="267" t="s">
        <v>21</v>
      </c>
      <c r="H2095" s="267" t="s">
        <v>853</v>
      </c>
      <c r="I2095" s="263" t="str">
        <f t="shared" si="129"/>
        <v xml:space="preserve"> </v>
      </c>
      <c r="J2095" s="272" t="str">
        <f>IF(D2095&gt;=('28 Populations and thresholds'!$I$192),"YES"," ")</f>
        <v>YES</v>
      </c>
      <c r="K2095" s="272" t="str">
        <f>IF(J2095="YES"," ",IF(D2095&gt;=('28 Populations and thresholds'!$I$192)*0.25,"YES"))</f>
        <v xml:space="preserve"> </v>
      </c>
      <c r="L2095" s="272" t="b">
        <f>OR('28 Populations and thresholds'!$J$192="CR",'28 Populations and thresholds'!$J$192="EN",'28 Populations and thresholds'!$J$192="VU")</f>
        <v>0</v>
      </c>
      <c r="M2095" s="273">
        <f>D2095/'28 Populations and thresholds'!$H$192</f>
        <v>0.02</v>
      </c>
      <c r="N2095" s="263" t="str">
        <f t="shared" si="130"/>
        <v xml:space="preserve"> </v>
      </c>
      <c r="O2095" s="269"/>
      <c r="P2095" s="263" t="str">
        <f t="shared" si="131"/>
        <v xml:space="preserve"> </v>
      </c>
    </row>
    <row r="2096" spans="1:21" x14ac:dyDescent="0.2">
      <c r="A2096" s="12" t="s">
        <v>1496</v>
      </c>
      <c r="B2096" s="9" t="s">
        <v>1663</v>
      </c>
      <c r="C2096" s="4" t="s">
        <v>3719</v>
      </c>
      <c r="D2096" s="5">
        <v>94</v>
      </c>
      <c r="E2096" s="1" t="s">
        <v>1598</v>
      </c>
      <c r="F2096" s="263" t="str">
        <f t="shared" si="128"/>
        <v xml:space="preserve"> </v>
      </c>
      <c r="G2096" s="13" t="s">
        <v>139</v>
      </c>
      <c r="I2096" s="263" t="str">
        <f t="shared" si="129"/>
        <v xml:space="preserve"> </v>
      </c>
      <c r="J2096" s="38" t="str">
        <f>IF(D2096&gt;=('28 Populations and thresholds'!$I$32),"YES"," ")</f>
        <v>YES</v>
      </c>
      <c r="K2096" s="38" t="str">
        <f>IF(J2096="YES"," ",IF(D2096&gt;=('28 Populations and thresholds'!$I$32)*0.25,"YES"))</f>
        <v xml:space="preserve"> </v>
      </c>
      <c r="L2096" s="38" t="b">
        <f>OR('28 Populations and thresholds'!$J$32="CR",'28 Populations and thresholds'!$J$32="EN",'28 Populations and thresholds'!$J$32="VU")</f>
        <v>1</v>
      </c>
      <c r="M2096" s="75">
        <f>D2096/'28 Populations and thresholds'!$H$32</f>
        <v>2.2926829268292682E-2</v>
      </c>
      <c r="N2096" s="263" t="str">
        <f t="shared" si="130"/>
        <v xml:space="preserve"> </v>
      </c>
      <c r="P2096" s="263" t="str">
        <f t="shared" si="131"/>
        <v xml:space="preserve"> </v>
      </c>
    </row>
    <row r="2097" spans="1:21" x14ac:dyDescent="0.2">
      <c r="A2097" s="275" t="s">
        <v>1496</v>
      </c>
      <c r="B2097" s="269" t="s">
        <v>1662</v>
      </c>
      <c r="C2097" s="269" t="s">
        <v>3719</v>
      </c>
      <c r="D2097" s="279">
        <v>94</v>
      </c>
      <c r="E2097" s="284" t="s">
        <v>251</v>
      </c>
      <c r="F2097" s="263" t="str">
        <f t="shared" si="128"/>
        <v xml:space="preserve"> </v>
      </c>
      <c r="G2097" s="275" t="s">
        <v>139</v>
      </c>
      <c r="H2097" s="275"/>
      <c r="I2097" s="263" t="str">
        <f t="shared" si="129"/>
        <v xml:space="preserve"> </v>
      </c>
      <c r="J2097" s="272" t="str">
        <f>IF(D2097&gt;=('28 Populations and thresholds'!$I$32),"YES"," ")</f>
        <v>YES</v>
      </c>
      <c r="K2097" s="272" t="str">
        <f>IF(J2097="YES"," ",IF(D2097&gt;=('28 Populations and thresholds'!$I$32)*0.25,"YES"))</f>
        <v xml:space="preserve"> </v>
      </c>
      <c r="L2097" s="272" t="b">
        <f>OR('28 Populations and thresholds'!$J$32="CR",'28 Populations and thresholds'!$J$32="EN",'28 Populations and thresholds'!$J$32="VU")</f>
        <v>1</v>
      </c>
      <c r="M2097" s="273">
        <f>D2097/'28 Populations and thresholds'!$H$32</f>
        <v>2.2926829268292682E-2</v>
      </c>
      <c r="N2097" s="263" t="str">
        <f t="shared" si="130"/>
        <v xml:space="preserve"> </v>
      </c>
      <c r="O2097" s="275"/>
      <c r="P2097" s="263" t="str">
        <f t="shared" si="131"/>
        <v xml:space="preserve"> </v>
      </c>
    </row>
    <row r="2098" spans="1:21" x14ac:dyDescent="0.2">
      <c r="A2098" s="12" t="s">
        <v>1496</v>
      </c>
      <c r="B2098" s="9" t="s">
        <v>1664</v>
      </c>
      <c r="C2098" s="4" t="s">
        <v>3719</v>
      </c>
      <c r="D2098" s="5">
        <v>85</v>
      </c>
      <c r="E2098" s="1" t="s">
        <v>69</v>
      </c>
      <c r="F2098" s="263" t="str">
        <f t="shared" si="128"/>
        <v xml:space="preserve"> </v>
      </c>
      <c r="G2098" s="13" t="s">
        <v>139</v>
      </c>
      <c r="I2098" s="263" t="str">
        <f t="shared" si="129"/>
        <v xml:space="preserve"> </v>
      </c>
      <c r="J2098" s="38" t="str">
        <f>IF(D2098&gt;=('28 Populations and thresholds'!$I$32),"YES"," ")</f>
        <v>YES</v>
      </c>
      <c r="K2098" s="38" t="str">
        <f>IF(J2098="YES"," ",IF(D2098&gt;=('28 Populations and thresholds'!$I$32)*0.25,"YES"))</f>
        <v xml:space="preserve"> </v>
      </c>
      <c r="L2098" s="38" t="b">
        <f>OR('28 Populations and thresholds'!$J$32="CR",'28 Populations and thresholds'!$J$32="EN",'28 Populations and thresholds'!$J$32="VU")</f>
        <v>1</v>
      </c>
      <c r="M2098" s="75">
        <f>D2098/'28 Populations and thresholds'!$H$32</f>
        <v>2.0731707317073172E-2</v>
      </c>
      <c r="N2098" s="263" t="str">
        <f t="shared" si="130"/>
        <v xml:space="preserve"> </v>
      </c>
      <c r="P2098" s="263" t="str">
        <f t="shared" si="131"/>
        <v xml:space="preserve"> </v>
      </c>
    </row>
    <row r="2099" spans="1:21" x14ac:dyDescent="0.2">
      <c r="A2099" s="275" t="s">
        <v>1496</v>
      </c>
      <c r="B2099" s="269" t="s">
        <v>4059</v>
      </c>
      <c r="C2099" s="269" t="s">
        <v>3719</v>
      </c>
      <c r="D2099" s="279">
        <v>70</v>
      </c>
      <c r="E2099" s="281">
        <v>35462</v>
      </c>
      <c r="F2099" s="263" t="str">
        <f t="shared" si="128"/>
        <v xml:space="preserve"> </v>
      </c>
      <c r="G2099" s="275" t="s">
        <v>4019</v>
      </c>
      <c r="H2099" s="275"/>
      <c r="I2099" s="263" t="str">
        <f t="shared" si="129"/>
        <v xml:space="preserve"> </v>
      </c>
      <c r="J2099" s="272" t="str">
        <f>IF(D2099&gt;=('28 Populations and thresholds'!$I$32),"YES"," ")</f>
        <v>YES</v>
      </c>
      <c r="K2099" s="272" t="str">
        <f>IF(J2099="YES"," ",IF(D2099&gt;=('28 Populations and thresholds'!$I$32)*0.25,"YES"))</f>
        <v xml:space="preserve"> </v>
      </c>
      <c r="L2099" s="272" t="b">
        <f>OR('28 Populations and thresholds'!$J$32="CR",'28 Populations and thresholds'!$J$32="EN",'28 Populations and thresholds'!$J$32="VU")</f>
        <v>1</v>
      </c>
      <c r="M2099" s="273">
        <f>D2099/'28 Populations and thresholds'!$H$32</f>
        <v>1.7073170731707318E-2</v>
      </c>
      <c r="N2099" s="263" t="str">
        <f t="shared" si="130"/>
        <v xml:space="preserve"> </v>
      </c>
      <c r="O2099" s="275"/>
      <c r="P2099" s="263" t="str">
        <f t="shared" si="131"/>
        <v xml:space="preserve"> </v>
      </c>
    </row>
    <row r="2100" spans="1:21" x14ac:dyDescent="0.2">
      <c r="A2100" s="143" t="s">
        <v>1498</v>
      </c>
      <c r="B2100" s="40" t="s">
        <v>1497</v>
      </c>
      <c r="C2100" s="40" t="s">
        <v>3796</v>
      </c>
      <c r="D2100" s="41">
        <v>2000</v>
      </c>
      <c r="E2100" s="47" t="s">
        <v>1478</v>
      </c>
      <c r="F2100" s="263" t="str">
        <f t="shared" si="128"/>
        <v xml:space="preserve"> </v>
      </c>
      <c r="G2100" s="143" t="s">
        <v>15</v>
      </c>
      <c r="H2100" s="143" t="s">
        <v>1499</v>
      </c>
      <c r="I2100" s="263" t="str">
        <f t="shared" si="129"/>
        <v xml:space="preserve"> </v>
      </c>
      <c r="J2100" s="38" t="str">
        <f>IF(D2100&gt;=(('28 Populations and thresholds'!$I$75)+('28 Populations and thresholds'!$I$76)),"YES"," ")</f>
        <v>YES</v>
      </c>
      <c r="K2100" s="38" t="str">
        <f>IF(J2100="YES"," ",IF(D2100&gt;=(('28 Populations and thresholds'!$I$75)+('28 Populations and thresholds'!$I$76))*0.25,"YES"))</f>
        <v xml:space="preserve"> </v>
      </c>
      <c r="L2100" s="38" t="b">
        <f>OR('28 Populations and thresholds'!$J$76="CR",'28 Populations and thresholds'!$J$76="EN",'28 Populations and thresholds'!$J$76="VU")</f>
        <v>0</v>
      </c>
      <c r="M2100" s="75">
        <f>D2100/(('28 Populations and thresholds'!$H$75)+('28 Populations and thresholds'!$H$76))</f>
        <v>0.22988505747126436</v>
      </c>
      <c r="N2100" s="263" t="str">
        <f t="shared" si="130"/>
        <v xml:space="preserve"> </v>
      </c>
      <c r="O2100" s="12" t="s">
        <v>4568</v>
      </c>
      <c r="P2100" s="263" t="str">
        <f t="shared" si="131"/>
        <v xml:space="preserve"> </v>
      </c>
    </row>
    <row r="2101" spans="1:21" x14ac:dyDescent="0.2">
      <c r="A2101" s="143" t="s">
        <v>1498</v>
      </c>
      <c r="B2101" s="40" t="s">
        <v>1497</v>
      </c>
      <c r="C2101" s="4" t="s">
        <v>3731</v>
      </c>
      <c r="D2101" s="41">
        <v>1400</v>
      </c>
      <c r="E2101" s="47" t="s">
        <v>1478</v>
      </c>
      <c r="F2101" s="263" t="str">
        <f t="shared" si="128"/>
        <v xml:space="preserve"> </v>
      </c>
      <c r="G2101" s="143" t="s">
        <v>15</v>
      </c>
      <c r="H2101" s="143" t="s">
        <v>1499</v>
      </c>
      <c r="I2101" s="263" t="str">
        <f t="shared" si="129"/>
        <v xml:space="preserve"> </v>
      </c>
      <c r="J2101" s="38" t="str">
        <f>IF(D2101&gt;=('28 Populations and thresholds'!$I$74),"YES"," ")</f>
        <v>YES</v>
      </c>
      <c r="K2101" s="38" t="str">
        <f>IF(J2101="YES"," ",IF(D2101&gt;=('28 Populations and thresholds'!$I$74)*0.25,"YES"))</f>
        <v xml:space="preserve"> </v>
      </c>
      <c r="L2101" s="38" t="b">
        <f>OR('28 Populations and thresholds'!$J$74="CR",'28 Populations and thresholds'!$J$74="EN",'28 Populations and thresholds'!$J$74="VU")</f>
        <v>0</v>
      </c>
      <c r="M2101" s="75">
        <f>D2101/'28 Populations and thresholds'!$H$74</f>
        <v>1.8867924528301886E-2</v>
      </c>
      <c r="N2101" s="263" t="str">
        <f t="shared" si="130"/>
        <v xml:space="preserve"> </v>
      </c>
      <c r="P2101" s="263" t="str">
        <f t="shared" si="131"/>
        <v xml:space="preserve"> </v>
      </c>
    </row>
    <row r="2102" spans="1:21" x14ac:dyDescent="0.2">
      <c r="A2102" s="143" t="s">
        <v>1498</v>
      </c>
      <c r="B2102" s="40" t="s">
        <v>1497</v>
      </c>
      <c r="C2102" s="4" t="s">
        <v>3633</v>
      </c>
      <c r="D2102" s="41">
        <v>20000</v>
      </c>
      <c r="E2102" s="47" t="s">
        <v>1478</v>
      </c>
      <c r="F2102" s="263" t="str">
        <f t="shared" si="128"/>
        <v xml:space="preserve"> </v>
      </c>
      <c r="G2102" s="143" t="s">
        <v>15</v>
      </c>
      <c r="H2102" s="143" t="s">
        <v>1499</v>
      </c>
      <c r="I2102" s="263" t="str">
        <f t="shared" si="129"/>
        <v xml:space="preserve"> </v>
      </c>
      <c r="J2102" s="38" t="str">
        <f>IF(D2102&gt;=('28 Populations and thresholds'!$I$99),"YES"," ")</f>
        <v>YES</v>
      </c>
      <c r="K2102" s="38" t="str">
        <f>IF(J2102="YES"," ",IF(D2102&gt;=('28 Populations and thresholds'!$I$99)*0.25,"YES"))</f>
        <v xml:space="preserve"> </v>
      </c>
      <c r="L2102" s="38" t="b">
        <f>OR('28 Populations and thresholds'!$J$99="CR",'28 Populations and thresholds'!$J$99="EN",'28 Populations and thresholds'!$J$99="VU")</f>
        <v>0</v>
      </c>
      <c r="M2102" s="75">
        <f>D2102/'28 Populations and thresholds'!$H$99</f>
        <v>6.6666666666666666E-2</v>
      </c>
      <c r="N2102" s="263" t="str">
        <f t="shared" si="130"/>
        <v xml:space="preserve"> </v>
      </c>
      <c r="P2102" s="263" t="str">
        <f t="shared" si="131"/>
        <v xml:space="preserve"> </v>
      </c>
    </row>
    <row r="2103" spans="1:21" x14ac:dyDescent="0.2">
      <c r="A2103" s="143" t="s">
        <v>1498</v>
      </c>
      <c r="B2103" s="40" t="s">
        <v>1497</v>
      </c>
      <c r="C2103" s="40" t="s">
        <v>3797</v>
      </c>
      <c r="D2103" s="41">
        <v>3400</v>
      </c>
      <c r="E2103" s="47" t="s">
        <v>1478</v>
      </c>
      <c r="F2103" s="263" t="str">
        <f t="shared" si="128"/>
        <v xml:space="preserve"> </v>
      </c>
      <c r="G2103" s="143" t="s">
        <v>15</v>
      </c>
      <c r="H2103" s="143" t="s">
        <v>1499</v>
      </c>
      <c r="I2103" s="263" t="str">
        <f t="shared" si="129"/>
        <v xml:space="preserve"> </v>
      </c>
      <c r="J2103" s="38" t="str">
        <f>IF(D2103&gt;=(('28 Populations and thresholds'!$I$66)+('28 Populations and thresholds'!$I$67)+('28 Populations and thresholds'!$I$68)),"YES"," ")</f>
        <v>YES</v>
      </c>
      <c r="K2103" s="38" t="str">
        <f>IF(J2103="YES"," ",IF(D2103&gt;=(('28 Populations and thresholds'!$I$66)+('28 Populations and thresholds'!$I$67)+('28 Populations and thresholds'!$I$68))*0.25,"YES"))</f>
        <v xml:space="preserve"> </v>
      </c>
      <c r="L2103" s="38" t="b">
        <f>OR('28 Populations and thresholds'!$J$68="CR",'28 Populations and thresholds'!$J$68="EN",'28 Populations and thresholds'!$J$68="VU")</f>
        <v>0</v>
      </c>
      <c r="M2103" s="75">
        <f>D2103/(('28 Populations and thresholds'!$H$66)+('28 Populations and thresholds'!$H$67)+('28 Populations and thresholds'!$H$68))</f>
        <v>1.0362694300518135E-2</v>
      </c>
      <c r="N2103" s="263" t="str">
        <f t="shared" si="130"/>
        <v xml:space="preserve"> </v>
      </c>
      <c r="O2103" s="12" t="s">
        <v>4568</v>
      </c>
      <c r="P2103" s="263" t="str">
        <f t="shared" si="131"/>
        <v xml:space="preserve"> </v>
      </c>
    </row>
    <row r="2104" spans="1:21" x14ac:dyDescent="0.2">
      <c r="A2104" s="267" t="s">
        <v>1498</v>
      </c>
      <c r="B2104" s="268" t="s">
        <v>1500</v>
      </c>
      <c r="C2104" s="268" t="s">
        <v>3796</v>
      </c>
      <c r="D2104" s="270">
        <v>200</v>
      </c>
      <c r="E2104" s="294" t="s">
        <v>1502</v>
      </c>
      <c r="F2104" s="263" t="str">
        <f t="shared" si="128"/>
        <v xml:space="preserve"> </v>
      </c>
      <c r="G2104" s="267" t="s">
        <v>15</v>
      </c>
      <c r="H2104" s="267" t="s">
        <v>1501</v>
      </c>
      <c r="I2104" s="263" t="str">
        <f t="shared" si="129"/>
        <v xml:space="preserve"> </v>
      </c>
      <c r="J2104" s="272" t="str">
        <f>IF(D2104&gt;=(('28 Populations and thresholds'!$I$75)+('28 Populations and thresholds'!$I$76)),"YES"," ")</f>
        <v>YES</v>
      </c>
      <c r="K2104" s="272" t="str">
        <f>IF(J2104="YES"," ",IF(D2104&gt;=(('28 Populations and thresholds'!$I$75)+('28 Populations and thresholds'!$I$76))*0.25,"YES"))</f>
        <v xml:space="preserve"> </v>
      </c>
      <c r="L2104" s="272" t="b">
        <f>OR('28 Populations and thresholds'!$J$76="CR",'28 Populations and thresholds'!$J$76="EN",'28 Populations and thresholds'!$J$76="VU")</f>
        <v>0</v>
      </c>
      <c r="M2104" s="273">
        <f>D2104/(('28 Populations and thresholds'!$H$75)+('28 Populations and thresholds'!$H$76))</f>
        <v>2.2988505747126436E-2</v>
      </c>
      <c r="N2104" s="263" t="str">
        <f t="shared" si="130"/>
        <v xml:space="preserve"> </v>
      </c>
      <c r="O2104" s="275" t="s">
        <v>4568</v>
      </c>
      <c r="P2104" s="263" t="str">
        <f t="shared" si="131"/>
        <v xml:space="preserve"> </v>
      </c>
    </row>
    <row r="2105" spans="1:21" x14ac:dyDescent="0.2">
      <c r="A2105" s="12" t="s">
        <v>1498</v>
      </c>
      <c r="B2105" s="330" t="s">
        <v>4705</v>
      </c>
      <c r="C2105" s="4" t="s">
        <v>3649</v>
      </c>
      <c r="D2105" s="5">
        <v>32</v>
      </c>
      <c r="E2105" s="104" t="s">
        <v>4024</v>
      </c>
      <c r="F2105" s="263" t="str">
        <f t="shared" si="128"/>
        <v xml:space="preserve"> </v>
      </c>
      <c r="G2105" s="13" t="s">
        <v>4019</v>
      </c>
      <c r="I2105" s="263" t="str">
        <f t="shared" si="129"/>
        <v xml:space="preserve"> </v>
      </c>
      <c r="J2105" s="38" t="str">
        <f>IF(D2105&gt;=('28 Populations and thresholds'!$I$111),"YES"," ")</f>
        <v>YES</v>
      </c>
      <c r="K2105" s="38" t="str">
        <f>IF(J2105="YES"," ",IF(D2105&gt;=('28 Populations and thresholds'!$I$111)*0.25,"YES"))</f>
        <v xml:space="preserve"> </v>
      </c>
      <c r="L2105" s="38" t="b">
        <f>OR('28 Populations and thresholds'!$J$111="CR",'28 Populations and thresholds'!$J$111="EN",'28 Populations and thresholds'!$J$111="VU")</f>
        <v>1</v>
      </c>
      <c r="M2105" s="75">
        <f>D2105/'28 Populations and thresholds'!$H$111</f>
        <v>3.2000000000000002E-3</v>
      </c>
      <c r="N2105" s="263" t="str">
        <f t="shared" si="130"/>
        <v xml:space="preserve"> </v>
      </c>
      <c r="O2105" s="12" t="s">
        <v>4026</v>
      </c>
      <c r="P2105" s="263" t="str">
        <f t="shared" si="131"/>
        <v xml:space="preserve"> </v>
      </c>
    </row>
    <row r="2106" spans="1:21" x14ac:dyDescent="0.2">
      <c r="A2106" s="267" t="s">
        <v>1498</v>
      </c>
      <c r="B2106" s="268" t="s">
        <v>1039</v>
      </c>
      <c r="C2106" s="269" t="s">
        <v>3777</v>
      </c>
      <c r="D2106" s="270">
        <v>5000</v>
      </c>
      <c r="E2106" s="271">
        <v>34912</v>
      </c>
      <c r="F2106" s="263" t="str">
        <f t="shared" si="128"/>
        <v xml:space="preserve"> </v>
      </c>
      <c r="G2106" s="267" t="s">
        <v>21</v>
      </c>
      <c r="H2106" s="267" t="s">
        <v>225</v>
      </c>
      <c r="I2106" s="263" t="str">
        <f t="shared" si="129"/>
        <v xml:space="preserve"> </v>
      </c>
      <c r="J2106" s="272" t="str">
        <f>IF(D2106&gt;=('28 Populations and thresholds'!$I$211),"YES"," ")</f>
        <v>YES</v>
      </c>
      <c r="K2106" s="272" t="str">
        <f>IF(J2106="YES"," ",IF(D2106&gt;=('28 Populations and thresholds'!$I$211)*0.25,"YES"))</f>
        <v xml:space="preserve"> </v>
      </c>
      <c r="L2106" s="272" t="b">
        <f>OR('28 Populations and thresholds'!$J$211="CR",'28 Populations and thresholds'!$J$211="EN",'28 Populations and thresholds'!$J$211="VU")</f>
        <v>0</v>
      </c>
      <c r="M2106" s="273">
        <f>D2106/'28 Populations and thresholds'!$H$211</f>
        <v>5.0000000000000001E-3</v>
      </c>
      <c r="N2106" s="263" t="str">
        <f t="shared" si="130"/>
        <v xml:space="preserve"> </v>
      </c>
      <c r="O2106" s="275"/>
      <c r="P2106" s="263" t="str">
        <f t="shared" si="131"/>
        <v xml:space="preserve"> </v>
      </c>
    </row>
    <row r="2107" spans="1:21" x14ac:dyDescent="0.2">
      <c r="A2107" s="267" t="s">
        <v>1498</v>
      </c>
      <c r="B2107" s="268" t="s">
        <v>1039</v>
      </c>
      <c r="C2107" s="269" t="s">
        <v>3770</v>
      </c>
      <c r="D2107" s="270">
        <v>1000</v>
      </c>
      <c r="E2107" s="271">
        <v>34912</v>
      </c>
      <c r="F2107" s="263" t="str">
        <f t="shared" si="128"/>
        <v xml:space="preserve"> </v>
      </c>
      <c r="G2107" s="267" t="s">
        <v>21</v>
      </c>
      <c r="H2107" s="267" t="s">
        <v>225</v>
      </c>
      <c r="I2107" s="263" t="str">
        <f t="shared" si="129"/>
        <v xml:space="preserve"> </v>
      </c>
      <c r="J2107" s="272" t="str">
        <f>IF(D2107&gt;=('28 Populations and thresholds'!$I$199),"YES"," ")</f>
        <v xml:space="preserve"> </v>
      </c>
      <c r="K2107" s="272" t="str">
        <f>IF(J2107="YES"," ",IF(D2107&gt;=('28 Populations and thresholds'!$I$199)*0.25,"YES"))</f>
        <v>YES</v>
      </c>
      <c r="L2107" s="272" t="b">
        <f>OR('28 Populations and thresholds'!$J$199="CR",'28 Populations and thresholds'!$J$199="EN",'28 Populations and thresholds'!$J$199="VU")</f>
        <v>0</v>
      </c>
      <c r="M2107" s="273">
        <f>D2107/'28 Populations and thresholds'!$H$199</f>
        <v>3.1746031746031746E-3</v>
      </c>
      <c r="N2107" s="263" t="str">
        <f t="shared" si="130"/>
        <v xml:space="preserve"> </v>
      </c>
      <c r="O2107" s="269"/>
      <c r="P2107" s="263" t="str">
        <f t="shared" si="131"/>
        <v xml:space="preserve"> </v>
      </c>
    </row>
    <row r="2108" spans="1:21" x14ac:dyDescent="0.2">
      <c r="A2108" s="267" t="s">
        <v>1498</v>
      </c>
      <c r="B2108" s="268" t="s">
        <v>1039</v>
      </c>
      <c r="C2108" s="280" t="s">
        <v>3758</v>
      </c>
      <c r="D2108" s="270">
        <v>278</v>
      </c>
      <c r="E2108" s="271">
        <v>34912</v>
      </c>
      <c r="F2108" s="263" t="str">
        <f t="shared" si="128"/>
        <v xml:space="preserve"> </v>
      </c>
      <c r="G2108" s="267" t="s">
        <v>21</v>
      </c>
      <c r="H2108" s="267" t="s">
        <v>225</v>
      </c>
      <c r="I2108" s="263" t="str">
        <f t="shared" si="129"/>
        <v xml:space="preserve"> </v>
      </c>
      <c r="J2108" s="272" t="str">
        <f>IF(D2108&gt;=('28 Populations and thresholds'!$I$179),"YES"," ")</f>
        <v xml:space="preserve"> </v>
      </c>
      <c r="K2108" s="272" t="str">
        <f>IF(J2108="YES"," ",IF(D2108&gt;=('28 Populations and thresholds'!$I$179)*0.25,"YES"))</f>
        <v>YES</v>
      </c>
      <c r="L2108" s="272" t="b">
        <f>OR('28 Populations and thresholds'!$J$179="CR",'28 Populations and thresholds'!$J$179="EN",'28 Populations and thresholds'!$J$179="VU")</f>
        <v>0</v>
      </c>
      <c r="M2108" s="273">
        <f>D2108/'28 Populations and thresholds'!$H$179</f>
        <v>5.0545454545454548E-3</v>
      </c>
      <c r="N2108" s="263" t="str">
        <f t="shared" si="130"/>
        <v xml:space="preserve"> </v>
      </c>
      <c r="O2108" s="275"/>
      <c r="P2108" s="263" t="str">
        <f t="shared" si="131"/>
        <v xml:space="preserve"> </v>
      </c>
    </row>
    <row r="2109" spans="1:21" x14ac:dyDescent="0.2">
      <c r="A2109" s="143" t="s">
        <v>1498</v>
      </c>
      <c r="B2109" s="40" t="s">
        <v>1089</v>
      </c>
      <c r="C2109" s="4" t="s">
        <v>3459</v>
      </c>
      <c r="D2109" s="41">
        <v>500</v>
      </c>
      <c r="E2109" s="46">
        <v>29078</v>
      </c>
      <c r="F2109" s="263" t="str">
        <f t="shared" si="128"/>
        <v xml:space="preserve"> </v>
      </c>
      <c r="G2109" s="143" t="s">
        <v>21</v>
      </c>
      <c r="H2109" s="143" t="s">
        <v>630</v>
      </c>
      <c r="I2109" s="263" t="str">
        <f t="shared" si="129"/>
        <v xml:space="preserve"> </v>
      </c>
      <c r="J2109" s="38" t="str">
        <f>IF(D2109&gt;=(('28 Populations and thresholds'!$I$160)+('28 Populations and thresholds'!$I$163)),"YES"," ")</f>
        <v>YES</v>
      </c>
      <c r="K2109" s="38" t="str">
        <f>IF(J2109="YES"," ",IF(D2109&gt;=(('28 Populations and thresholds'!$I$160)+('28 Populations and thresholds'!$I$163))*0.25,"YES"))</f>
        <v xml:space="preserve"> </v>
      </c>
      <c r="L2109" s="38" t="b">
        <f>OR('28 Populations and thresholds'!$J$160="CR",'28 Populations and thresholds'!$J$160="EN",'28 Populations and thresholds'!$J$160="VU")</f>
        <v>0</v>
      </c>
      <c r="M2109" s="75">
        <f>D2109/(('28 Populations and thresholds'!$H$160)+('28 Populations and thresholds'!$H$163))</f>
        <v>1.2987012987012988E-2</v>
      </c>
      <c r="N2109" s="263" t="str">
        <f t="shared" si="130"/>
        <v xml:space="preserve"> </v>
      </c>
      <c r="O2109" s="121" t="s">
        <v>4563</v>
      </c>
      <c r="P2109" s="263" t="str">
        <f t="shared" si="131"/>
        <v xml:space="preserve"> </v>
      </c>
    </row>
    <row r="2110" spans="1:21" x14ac:dyDescent="0.2">
      <c r="A2110" s="143" t="s">
        <v>1498</v>
      </c>
      <c r="B2110" s="40" t="s">
        <v>1089</v>
      </c>
      <c r="C2110" s="40" t="s">
        <v>3799</v>
      </c>
      <c r="D2110" s="41">
        <v>1000</v>
      </c>
      <c r="E2110" s="46">
        <v>29077</v>
      </c>
      <c r="F2110" s="263" t="str">
        <f t="shared" si="128"/>
        <v xml:space="preserve"> </v>
      </c>
      <c r="G2110" s="143" t="s">
        <v>21</v>
      </c>
      <c r="H2110" s="143" t="s">
        <v>630</v>
      </c>
      <c r="I2110" s="263" t="str">
        <f t="shared" si="129"/>
        <v xml:space="preserve"> </v>
      </c>
      <c r="J2110" s="38" t="str">
        <f>IF(D2110&gt;=(('28 Populations and thresholds'!$I$196)+('28 Populations and thresholds'!$I$197)),"YES"," ")</f>
        <v>YES</v>
      </c>
      <c r="K2110" s="38" t="str">
        <f>IF(J2110="YES"," ",IF(D2110&gt;=(('28 Populations and thresholds'!$I$196)+('28 Populations and thresholds'!$I$197))*0.25,"YES"))</f>
        <v xml:space="preserve"> </v>
      </c>
      <c r="L2110" s="38" t="b">
        <f>OR('28 Populations and thresholds'!$J$197="CR",'28 Populations and thresholds'!$J$197="EN",'28 Populations and thresholds'!$J$197="VU")</f>
        <v>0</v>
      </c>
      <c r="M2110" s="75">
        <f>D2110/(('28 Populations and thresholds'!$H$196)+('28 Populations and thresholds'!$H$197))</f>
        <v>8.1967213114754103E-3</v>
      </c>
      <c r="N2110" s="263" t="str">
        <f t="shared" si="130"/>
        <v xml:space="preserve"> </v>
      </c>
      <c r="O2110" s="12" t="s">
        <v>4568</v>
      </c>
      <c r="P2110" s="263" t="str">
        <f t="shared" si="131"/>
        <v xml:space="preserve"> </v>
      </c>
    </row>
    <row r="2111" spans="1:21" x14ac:dyDescent="0.2">
      <c r="A2111" s="275" t="s">
        <v>1498</v>
      </c>
      <c r="B2111" s="269" t="s">
        <v>1503</v>
      </c>
      <c r="C2111" s="269" t="s">
        <v>3738</v>
      </c>
      <c r="D2111" s="279">
        <v>4994</v>
      </c>
      <c r="E2111" s="284" t="s">
        <v>4159</v>
      </c>
      <c r="F2111" s="263" t="str">
        <f t="shared" si="128"/>
        <v xml:space="preserve"> </v>
      </c>
      <c r="G2111" s="295" t="s">
        <v>4069</v>
      </c>
      <c r="H2111" s="269"/>
      <c r="I2111" s="263" t="str">
        <f t="shared" si="129"/>
        <v xml:space="preserve"> </v>
      </c>
      <c r="J2111" s="272" t="str">
        <f>IF(D2111&gt;=('28 Populations and thresholds'!$I$103),"YES"," ")</f>
        <v>YES</v>
      </c>
      <c r="K2111" s="272" t="str">
        <f>IF(J2111="YES"," ",IF(D2111&gt;=('28 Populations and thresholds'!$I$103)*0.25,"YES"))</f>
        <v xml:space="preserve"> </v>
      </c>
      <c r="L2111" s="272" t="b">
        <f>OR('28 Populations and thresholds'!$J$103="CR",'28 Populations and thresholds'!$J$103="EN",'28 Populations and thresholds'!$J$103="VU")</f>
        <v>1</v>
      </c>
      <c r="M2111" s="273">
        <f>D2111/'28 Populations and thresholds'!$H$103</f>
        <v>2.7744444444444443E-2</v>
      </c>
      <c r="N2111" s="263" t="str">
        <f t="shared" si="130"/>
        <v xml:space="preserve"> </v>
      </c>
      <c r="O2111" s="275"/>
      <c r="P2111" s="263" t="str">
        <f t="shared" si="131"/>
        <v xml:space="preserve"> </v>
      </c>
      <c r="Q2111" s="4"/>
      <c r="R2111" s="4"/>
      <c r="S2111" s="4"/>
      <c r="T2111" s="4"/>
      <c r="U2111" s="4"/>
    </row>
    <row r="2112" spans="1:21" x14ac:dyDescent="0.2">
      <c r="A2112" s="143" t="s">
        <v>1498</v>
      </c>
      <c r="B2112" s="40" t="s">
        <v>1505</v>
      </c>
      <c r="C2112" s="4" t="s">
        <v>3649</v>
      </c>
      <c r="D2112" s="41">
        <v>350</v>
      </c>
      <c r="E2112" s="47" t="s">
        <v>1508</v>
      </c>
      <c r="F2112" s="263" t="str">
        <f t="shared" si="128"/>
        <v xml:space="preserve"> </v>
      </c>
      <c r="G2112" s="143" t="s">
        <v>15</v>
      </c>
      <c r="H2112" s="143" t="s">
        <v>1507</v>
      </c>
      <c r="I2112" s="263" t="str">
        <f t="shared" si="129"/>
        <v xml:space="preserve"> </v>
      </c>
      <c r="J2112" s="38" t="str">
        <f>IF(D2112&gt;=('28 Populations and thresholds'!$I$111),"YES"," ")</f>
        <v>YES</v>
      </c>
      <c r="K2112" s="38" t="str">
        <f>IF(J2112="YES"," ",IF(D2112&gt;=('28 Populations and thresholds'!$I$111)*0.25,"YES"))</f>
        <v xml:space="preserve"> </v>
      </c>
      <c r="L2112" s="38" t="b">
        <f>OR('28 Populations and thresholds'!$J$111="CR",'28 Populations and thresholds'!$J$111="EN",'28 Populations and thresholds'!$J$111="VU")</f>
        <v>1</v>
      </c>
      <c r="M2112" s="75">
        <f>D2112/'28 Populations and thresholds'!$H$111</f>
        <v>3.5000000000000003E-2</v>
      </c>
      <c r="N2112" s="263" t="str">
        <f t="shared" si="130"/>
        <v xml:space="preserve"> </v>
      </c>
      <c r="P2112" s="263" t="str">
        <f t="shared" si="131"/>
        <v xml:space="preserve"> </v>
      </c>
    </row>
    <row r="2113" spans="1:16" x14ac:dyDescent="0.2">
      <c r="A2113" s="267" t="s">
        <v>1498</v>
      </c>
      <c r="B2113" s="268" t="s">
        <v>1203</v>
      </c>
      <c r="C2113" s="269" t="s">
        <v>3482</v>
      </c>
      <c r="D2113" s="270">
        <v>32666</v>
      </c>
      <c r="E2113" s="271">
        <v>34107</v>
      </c>
      <c r="F2113" s="263" t="str">
        <f t="shared" ref="F2113:F2176" si="132">" "</f>
        <v xml:space="preserve"> </v>
      </c>
      <c r="G2113" s="267" t="s">
        <v>21</v>
      </c>
      <c r="H2113" s="267" t="s">
        <v>303</v>
      </c>
      <c r="I2113" s="263" t="str">
        <f t="shared" ref="I2113:I2176" si="133">" "</f>
        <v xml:space="preserve"> </v>
      </c>
      <c r="J2113" s="272" t="str">
        <f>IF(D2113&gt;=(('28 Populations and thresholds'!$I$205)+('28 Populations and thresholds'!$I$206)+('28 Populations and thresholds'!$I$207)+('28 Populations and thresholds'!$I$208)),"YES"," ")</f>
        <v>YES</v>
      </c>
      <c r="K2113" s="272" t="str">
        <f>IF(J2113="YES"," ",IF(D2113&gt;=(('28 Populations and thresholds'!$I$205)+('28 Populations and thresholds'!$I$206)+('28 Populations and thresholds'!$I$207)+('28 Populations and thresholds'!$I$208))*0.25,"YES"))</f>
        <v xml:space="preserve"> </v>
      </c>
      <c r="L2113" s="272" t="b">
        <f>OR('28 Populations and thresholds'!$J$206="CR",'28 Populations and thresholds'!$J$206="EN",'28 Populations and thresholds'!$J$206="VU")</f>
        <v>0</v>
      </c>
      <c r="M2113" s="273">
        <f>D2113/(('28 Populations and thresholds'!$H$205)+('28 Populations and thresholds'!$H$206)+('28 Populations and thresholds'!$H$207)+('28 Populations and thresholds'!$H$208))</f>
        <v>1.2212045310105051E-2</v>
      </c>
      <c r="N2113" s="263" t="str">
        <f t="shared" ref="N2113:N2176" si="134">" "</f>
        <v xml:space="preserve"> </v>
      </c>
      <c r="O2113" s="275" t="s">
        <v>4568</v>
      </c>
      <c r="P2113" s="263" t="str">
        <f t="shared" ref="P2113:P2176" si="135">" "</f>
        <v xml:space="preserve"> </v>
      </c>
    </row>
    <row r="2114" spans="1:16" x14ac:dyDescent="0.2">
      <c r="A2114" s="267" t="s">
        <v>1498</v>
      </c>
      <c r="B2114" s="268" t="s">
        <v>1203</v>
      </c>
      <c r="C2114" s="269" t="s">
        <v>3770</v>
      </c>
      <c r="D2114" s="270">
        <v>1000</v>
      </c>
      <c r="E2114" s="271">
        <v>34110</v>
      </c>
      <c r="F2114" s="263" t="str">
        <f t="shared" si="132"/>
        <v xml:space="preserve"> </v>
      </c>
      <c r="G2114" s="267" t="s">
        <v>21</v>
      </c>
      <c r="H2114" s="267" t="s">
        <v>316</v>
      </c>
      <c r="I2114" s="263" t="str">
        <f t="shared" si="133"/>
        <v xml:space="preserve"> </v>
      </c>
      <c r="J2114" s="272" t="str">
        <f>IF(D2114&gt;=('28 Populations and thresholds'!$I$199),"YES"," ")</f>
        <v xml:space="preserve"> </v>
      </c>
      <c r="K2114" s="272" t="str">
        <f>IF(J2114="YES"," ",IF(D2114&gt;=('28 Populations and thresholds'!$I$199)*0.25,"YES"))</f>
        <v>YES</v>
      </c>
      <c r="L2114" s="272" t="b">
        <f>OR('28 Populations and thresholds'!$J$199="CR",'28 Populations and thresholds'!$J$199="EN",'28 Populations and thresholds'!$J$199="VU")</f>
        <v>0</v>
      </c>
      <c r="M2114" s="273">
        <f>D2114/'28 Populations and thresholds'!$H$199</f>
        <v>3.1746031746031746E-3</v>
      </c>
      <c r="N2114" s="263" t="str">
        <f t="shared" si="134"/>
        <v xml:space="preserve"> </v>
      </c>
      <c r="O2114" s="269"/>
      <c r="P2114" s="263" t="str">
        <f t="shared" si="135"/>
        <v xml:space="preserve"> </v>
      </c>
    </row>
    <row r="2115" spans="1:16" x14ac:dyDescent="0.2">
      <c r="A2115" s="12" t="s">
        <v>1498</v>
      </c>
      <c r="B2115" s="64" t="s">
        <v>4214</v>
      </c>
      <c r="C2115" s="64" t="s">
        <v>3474</v>
      </c>
      <c r="D2115" s="105">
        <v>1012</v>
      </c>
      <c r="E2115" s="106" t="s">
        <v>4217</v>
      </c>
      <c r="F2115" s="263" t="str">
        <f t="shared" si="132"/>
        <v xml:space="preserve"> </v>
      </c>
      <c r="G2115" s="12"/>
      <c r="H2115" s="12" t="s">
        <v>4221</v>
      </c>
      <c r="I2115" s="263" t="str">
        <f t="shared" si="133"/>
        <v xml:space="preserve"> </v>
      </c>
      <c r="J2115" s="38" t="str">
        <f>IF(D2115&gt;=('28 Populations and thresholds'!$I$198),"YES"," ")</f>
        <v>YES</v>
      </c>
      <c r="K2115" s="38" t="str">
        <f>IF(J2115="YES"," ",IF(D2115&gt;=('28 Populations and thresholds'!$I$198)*0.25,"YES"))</f>
        <v xml:space="preserve"> </v>
      </c>
      <c r="L2115" s="38" t="b">
        <f>OR('28 Populations and thresholds'!$J$198="CR",'28 Populations and thresholds'!$J$198="EN",'28 Populations and thresholds'!$J$198="VU")</f>
        <v>0</v>
      </c>
      <c r="M2115" s="75">
        <f>D2115/'28 Populations and thresholds'!$H$198</f>
        <v>4.5999999999999999E-2</v>
      </c>
      <c r="N2115" s="263" t="str">
        <f t="shared" si="134"/>
        <v xml:space="preserve"> </v>
      </c>
      <c r="P2115" s="263" t="str">
        <f t="shared" si="135"/>
        <v xml:space="preserve"> </v>
      </c>
    </row>
    <row r="2116" spans="1:16" x14ac:dyDescent="0.2">
      <c r="A2116" s="275" t="s">
        <v>1498</v>
      </c>
      <c r="B2116" s="277" t="s">
        <v>4213</v>
      </c>
      <c r="C2116" s="277" t="s">
        <v>3474</v>
      </c>
      <c r="D2116" s="279">
        <v>361</v>
      </c>
      <c r="E2116" s="274" t="s">
        <v>4216</v>
      </c>
      <c r="F2116" s="263" t="str">
        <f t="shared" si="132"/>
        <v xml:space="preserve"> </v>
      </c>
      <c r="G2116" s="275"/>
      <c r="H2116" s="275" t="s">
        <v>4221</v>
      </c>
      <c r="I2116" s="263" t="str">
        <f t="shared" si="133"/>
        <v xml:space="preserve"> </v>
      </c>
      <c r="J2116" s="272" t="str">
        <f>IF(D2116&gt;=('28 Populations and thresholds'!$I$198),"YES"," ")</f>
        <v>YES</v>
      </c>
      <c r="K2116" s="272" t="str">
        <f>IF(J2116="YES"," ",IF(D2116&gt;=('28 Populations and thresholds'!$I$198)*0.25,"YES"))</f>
        <v xml:space="preserve"> </v>
      </c>
      <c r="L2116" s="272" t="b">
        <f>OR('28 Populations and thresholds'!$J$198="CR",'28 Populations and thresholds'!$J$198="EN",'28 Populations and thresholds'!$J$198="VU")</f>
        <v>0</v>
      </c>
      <c r="M2116" s="273">
        <f>D2116/'28 Populations and thresholds'!$H$198</f>
        <v>1.6409090909090908E-2</v>
      </c>
      <c r="N2116" s="263" t="str">
        <f t="shared" si="134"/>
        <v xml:space="preserve"> </v>
      </c>
      <c r="O2116" s="275"/>
      <c r="P2116" s="263" t="str">
        <f t="shared" si="135"/>
        <v xml:space="preserve"> </v>
      </c>
    </row>
    <row r="2117" spans="1:16" x14ac:dyDescent="0.2">
      <c r="A2117" s="143" t="s">
        <v>1498</v>
      </c>
      <c r="B2117" s="40" t="s">
        <v>1511</v>
      </c>
      <c r="C2117" s="4" t="s">
        <v>3649</v>
      </c>
      <c r="D2117" s="41">
        <v>68</v>
      </c>
      <c r="E2117" s="47" t="s">
        <v>1513</v>
      </c>
      <c r="F2117" s="263" t="str">
        <f t="shared" si="132"/>
        <v xml:space="preserve"> </v>
      </c>
      <c r="G2117" s="143" t="s">
        <v>15</v>
      </c>
      <c r="H2117" s="143" t="s">
        <v>1512</v>
      </c>
      <c r="I2117" s="263" t="str">
        <f t="shared" si="133"/>
        <v xml:space="preserve"> </v>
      </c>
      <c r="J2117" s="38" t="str">
        <f>IF(D2117&gt;=('28 Populations and thresholds'!$I$111),"YES"," ")</f>
        <v>YES</v>
      </c>
      <c r="K2117" s="38" t="str">
        <f>IF(J2117="YES"," ",IF(D2117&gt;=('28 Populations and thresholds'!$I$111)*0.25,"YES"))</f>
        <v xml:space="preserve"> </v>
      </c>
      <c r="L2117" s="38" t="b">
        <f>OR('28 Populations and thresholds'!$J$111="CR",'28 Populations and thresholds'!$J$111="EN",'28 Populations and thresholds'!$J$111="VU")</f>
        <v>1</v>
      </c>
      <c r="M2117" s="75">
        <f>D2117/'28 Populations and thresholds'!$H$111</f>
        <v>6.7999999999999996E-3</v>
      </c>
      <c r="N2117" s="263" t="str">
        <f t="shared" si="134"/>
        <v xml:space="preserve"> </v>
      </c>
      <c r="P2117" s="263" t="str">
        <f t="shared" si="135"/>
        <v xml:space="preserve"> </v>
      </c>
    </row>
    <row r="2118" spans="1:16" x14ac:dyDescent="0.2">
      <c r="A2118" s="267" t="s">
        <v>1498</v>
      </c>
      <c r="B2118" s="283" t="s">
        <v>4706</v>
      </c>
      <c r="C2118" s="269" t="s">
        <v>3459</v>
      </c>
      <c r="D2118" s="270">
        <v>500</v>
      </c>
      <c r="E2118" s="271">
        <v>27588</v>
      </c>
      <c r="F2118" s="263" t="str">
        <f t="shared" si="132"/>
        <v xml:space="preserve"> </v>
      </c>
      <c r="G2118" s="267" t="s">
        <v>21</v>
      </c>
      <c r="H2118" s="267" t="s">
        <v>630</v>
      </c>
      <c r="I2118" s="263" t="str">
        <f t="shared" si="133"/>
        <v xml:space="preserve"> </v>
      </c>
      <c r="J2118" s="272" t="str">
        <f>IF(D2118&gt;=(('28 Populations and thresholds'!$I$160)+('28 Populations and thresholds'!$I$163)),"YES"," ")</f>
        <v>YES</v>
      </c>
      <c r="K2118" s="272" t="str">
        <f>IF(J2118="YES"," ",IF(D2118&gt;=(('28 Populations and thresholds'!$I$160)+('28 Populations and thresholds'!$I$163))*0.25,"YES"))</f>
        <v xml:space="preserve"> </v>
      </c>
      <c r="L2118" s="272" t="b">
        <f>OR('28 Populations and thresholds'!$J$160="CR",'28 Populations and thresholds'!$J$160="EN",'28 Populations and thresholds'!$J$160="VU")</f>
        <v>0</v>
      </c>
      <c r="M2118" s="273">
        <f>D2118/(('28 Populations and thresholds'!$H$160)+('28 Populations and thresholds'!$H$163))</f>
        <v>1.2987012987012988E-2</v>
      </c>
      <c r="N2118" s="263" t="str">
        <f t="shared" si="134"/>
        <v xml:space="preserve"> </v>
      </c>
      <c r="O2118" s="282" t="s">
        <v>4563</v>
      </c>
      <c r="P2118" s="263" t="str">
        <f t="shared" si="135"/>
        <v xml:space="preserve"> </v>
      </c>
    </row>
    <row r="2119" spans="1:16" x14ac:dyDescent="0.2">
      <c r="A2119" s="275" t="s">
        <v>1498</v>
      </c>
      <c r="B2119" s="283" t="s">
        <v>4706</v>
      </c>
      <c r="C2119" s="278" t="s">
        <v>3474</v>
      </c>
      <c r="D2119" s="279">
        <v>1242</v>
      </c>
      <c r="E2119" s="285">
        <v>39235</v>
      </c>
      <c r="F2119" s="263" t="str">
        <f t="shared" si="132"/>
        <v xml:space="preserve"> </v>
      </c>
      <c r="G2119" s="275"/>
      <c r="H2119" s="275" t="s">
        <v>4221</v>
      </c>
      <c r="I2119" s="263" t="str">
        <f t="shared" si="133"/>
        <v xml:space="preserve"> </v>
      </c>
      <c r="J2119" s="272" t="str">
        <f>IF(D2119&gt;=('28 Populations and thresholds'!$I$198),"YES"," ")</f>
        <v>YES</v>
      </c>
      <c r="K2119" s="272" t="str">
        <f>IF(J2119="YES"," ",IF(D2119&gt;=('28 Populations and thresholds'!$I$198)*0.25,"YES"))</f>
        <v xml:space="preserve"> </v>
      </c>
      <c r="L2119" s="272" t="b">
        <f>OR('28 Populations and thresholds'!$J$198="CR",'28 Populations and thresholds'!$J$198="EN",'28 Populations and thresholds'!$J$198="VU")</f>
        <v>0</v>
      </c>
      <c r="M2119" s="273">
        <f>D2119/'28 Populations and thresholds'!$H$198</f>
        <v>5.6454545454545452E-2</v>
      </c>
      <c r="N2119" s="263" t="str">
        <f t="shared" si="134"/>
        <v xml:space="preserve"> </v>
      </c>
      <c r="O2119" s="275"/>
      <c r="P2119" s="263" t="str">
        <f t="shared" si="135"/>
        <v xml:space="preserve"> </v>
      </c>
    </row>
    <row r="2120" spans="1:16" x14ac:dyDescent="0.2">
      <c r="A2120" s="143" t="s">
        <v>1498</v>
      </c>
      <c r="B2120" s="40" t="s">
        <v>1516</v>
      </c>
      <c r="C2120" s="4" t="s">
        <v>3731</v>
      </c>
      <c r="D2120" s="41">
        <v>3000</v>
      </c>
      <c r="E2120" s="47" t="s">
        <v>1478</v>
      </c>
      <c r="F2120" s="263" t="str">
        <f t="shared" si="132"/>
        <v xml:space="preserve"> </v>
      </c>
      <c r="G2120" s="143" t="s">
        <v>15</v>
      </c>
      <c r="H2120" s="143" t="s">
        <v>1517</v>
      </c>
      <c r="I2120" s="263" t="str">
        <f t="shared" si="133"/>
        <v xml:space="preserve"> </v>
      </c>
      <c r="J2120" s="38" t="str">
        <f>IF(D2120&gt;=('28 Populations and thresholds'!$I$74),"YES"," ")</f>
        <v>YES</v>
      </c>
      <c r="K2120" s="38" t="str">
        <f>IF(J2120="YES"," ",IF(D2120&gt;=('28 Populations and thresholds'!$I$74)*0.25,"YES"))</f>
        <v xml:space="preserve"> </v>
      </c>
      <c r="L2120" s="38" t="b">
        <f>OR('28 Populations and thresholds'!$J$74="CR",'28 Populations and thresholds'!$J$74="EN",'28 Populations and thresholds'!$J$74="VU")</f>
        <v>0</v>
      </c>
      <c r="M2120" s="75">
        <f>D2120/'28 Populations and thresholds'!$H$74</f>
        <v>4.0431266846361183E-2</v>
      </c>
      <c r="N2120" s="263" t="str">
        <f t="shared" si="134"/>
        <v xml:space="preserve"> </v>
      </c>
      <c r="P2120" s="263" t="str">
        <f t="shared" si="135"/>
        <v xml:space="preserve"> </v>
      </c>
    </row>
    <row r="2121" spans="1:16" x14ac:dyDescent="0.2">
      <c r="A2121" s="267" t="s">
        <v>1498</v>
      </c>
      <c r="B2121" s="268" t="s">
        <v>1207</v>
      </c>
      <c r="C2121" s="269" t="s">
        <v>3772</v>
      </c>
      <c r="D2121" s="270">
        <v>100</v>
      </c>
      <c r="E2121" s="271">
        <v>27598</v>
      </c>
      <c r="F2121" s="263" t="str">
        <f t="shared" si="132"/>
        <v xml:space="preserve"> </v>
      </c>
      <c r="G2121" s="267" t="s">
        <v>21</v>
      </c>
      <c r="H2121" s="267" t="s">
        <v>630</v>
      </c>
      <c r="I2121" s="263" t="str">
        <f t="shared" si="133"/>
        <v xml:space="preserve"> </v>
      </c>
      <c r="J2121" s="272" t="str">
        <f>IF(D2121&gt;=('28 Populations and thresholds'!$I$201),"YES"," ")</f>
        <v xml:space="preserve"> </v>
      </c>
      <c r="K2121" s="272" t="str">
        <f>IF(J2121="YES"," ",IF(D2121&gt;=('28 Populations and thresholds'!$I$201)*0.25,"YES"))</f>
        <v>YES</v>
      </c>
      <c r="L2121" s="272" t="b">
        <f>OR('28 Populations and thresholds'!$J$201="CR",'28 Populations and thresholds'!$J$201="EN",'28 Populations and thresholds'!$J$201="VU")</f>
        <v>0</v>
      </c>
      <c r="M2121" s="273">
        <f>D2121/'28 Populations and thresholds'!$H$201</f>
        <v>4.0000000000000001E-3</v>
      </c>
      <c r="N2121" s="263" t="str">
        <f t="shared" si="134"/>
        <v xml:space="preserve"> </v>
      </c>
      <c r="O2121" s="269"/>
      <c r="P2121" s="263" t="str">
        <f t="shared" si="135"/>
        <v xml:space="preserve"> </v>
      </c>
    </row>
    <row r="2122" spans="1:16" x14ac:dyDescent="0.2">
      <c r="A2122" s="143" t="s">
        <v>1498</v>
      </c>
      <c r="B2122" s="40" t="s">
        <v>4709</v>
      </c>
      <c r="C2122" s="4" t="s">
        <v>3755</v>
      </c>
      <c r="D2122" s="41">
        <v>800</v>
      </c>
      <c r="E2122" s="46">
        <v>34851</v>
      </c>
      <c r="F2122" s="263" t="str">
        <f t="shared" si="132"/>
        <v xml:space="preserve"> </v>
      </c>
      <c r="G2122" s="143" t="s">
        <v>21</v>
      </c>
      <c r="H2122" s="143" t="s">
        <v>337</v>
      </c>
      <c r="I2122" s="263" t="str">
        <f t="shared" si="133"/>
        <v xml:space="preserve"> </v>
      </c>
      <c r="J2122" s="38" t="str">
        <f>IF(D2122&gt;=('28 Populations and thresholds'!$I$174),"YES"," ")</f>
        <v>YES</v>
      </c>
      <c r="K2122" s="38" t="str">
        <f>IF(J2122="YES"," ",IF(D2122&gt;=('28 Populations and thresholds'!$I$174)*0.25,"YES"))</f>
        <v xml:space="preserve"> </v>
      </c>
      <c r="L2122" s="38" t="b">
        <f>OR('28 Populations and thresholds'!$J$174="CR",'28 Populations and thresholds'!$J$174="EN",'28 Populations and thresholds'!$J$174="VU")</f>
        <v>0</v>
      </c>
      <c r="M2122" s="75">
        <f>D2122/'28 Populations and thresholds'!$H$174</f>
        <v>3.4782608695652174E-2</v>
      </c>
      <c r="N2122" s="263" t="str">
        <f t="shared" si="134"/>
        <v xml:space="preserve"> </v>
      </c>
      <c r="P2122" s="263" t="str">
        <f t="shared" si="135"/>
        <v xml:space="preserve"> </v>
      </c>
    </row>
    <row r="2123" spans="1:16" x14ac:dyDescent="0.2">
      <c r="A2123" s="143" t="s">
        <v>1498</v>
      </c>
      <c r="B2123" s="40" t="s">
        <v>4709</v>
      </c>
      <c r="C2123" s="160" t="s">
        <v>3756</v>
      </c>
      <c r="D2123" s="41">
        <v>8000</v>
      </c>
      <c r="E2123" s="46">
        <v>34851</v>
      </c>
      <c r="F2123" s="263" t="str">
        <f t="shared" si="132"/>
        <v xml:space="preserve"> </v>
      </c>
      <c r="G2123" s="143" t="s">
        <v>21</v>
      </c>
      <c r="H2123" s="143" t="s">
        <v>337</v>
      </c>
      <c r="I2123" s="263" t="str">
        <f t="shared" si="133"/>
        <v xml:space="preserve"> </v>
      </c>
      <c r="J2123" s="38" t="str">
        <f>IF(D2123&gt;=('28 Populations and thresholds'!$I$175),"YES"," ")</f>
        <v>YES</v>
      </c>
      <c r="K2123" s="38" t="str">
        <f>IF(J2123="YES"," ",IF(D2123&gt;=('28 Populations and thresholds'!$I$175)*0.25,"YES"))</f>
        <v xml:space="preserve"> </v>
      </c>
      <c r="L2123" s="38" t="b">
        <f>OR('28 Populations and thresholds'!$J$175="CR",'28 Populations and thresholds'!$J$175="EN",'28 Populations and thresholds'!$J$175="VU")</f>
        <v>0</v>
      </c>
      <c r="M2123" s="75">
        <f>D2123/'28 Populations and thresholds'!$H$175</f>
        <v>5.7553956834532377E-2</v>
      </c>
      <c r="N2123" s="263" t="str">
        <f t="shared" si="134"/>
        <v xml:space="preserve"> </v>
      </c>
      <c r="O2123" s="9"/>
      <c r="P2123" s="263" t="str">
        <f t="shared" si="135"/>
        <v xml:space="preserve"> </v>
      </c>
    </row>
    <row r="2124" spans="1:16" x14ac:dyDescent="0.2">
      <c r="A2124" s="143" t="s">
        <v>1498</v>
      </c>
      <c r="B2124" s="40" t="s">
        <v>4709</v>
      </c>
      <c r="C2124" s="4" t="s">
        <v>3447</v>
      </c>
      <c r="D2124" s="41">
        <v>2000</v>
      </c>
      <c r="E2124" s="46">
        <v>34851</v>
      </c>
      <c r="F2124" s="263" t="str">
        <f t="shared" si="132"/>
        <v xml:space="preserve"> </v>
      </c>
      <c r="G2124" s="143" t="s">
        <v>21</v>
      </c>
      <c r="H2124" s="143" t="s">
        <v>337</v>
      </c>
      <c r="I2124" s="263" t="str">
        <f t="shared" si="133"/>
        <v xml:space="preserve"> </v>
      </c>
      <c r="J2124" s="38" t="str">
        <f>IF(D2124&gt;=('28 Populations and thresholds'!$I$145),"YES"," ")</f>
        <v>YES</v>
      </c>
      <c r="K2124" s="38" t="str">
        <f>IF(J2124="YES"," ",IF(D2124&gt;=('28 Populations and thresholds'!$I$145)*0.25,"YES"))</f>
        <v xml:space="preserve"> </v>
      </c>
      <c r="L2124" s="38" t="b">
        <f>OR('28 Populations and thresholds'!$J$145="CR",'28 Populations and thresholds'!$J$145="EN",'28 Populations and thresholds'!$J$145="VU")</f>
        <v>0</v>
      </c>
      <c r="M2124" s="75">
        <f>D2124/'28 Populations and thresholds'!$H$145</f>
        <v>0.02</v>
      </c>
      <c r="N2124" s="263" t="str">
        <f t="shared" si="134"/>
        <v xml:space="preserve"> </v>
      </c>
      <c r="O2124" s="9"/>
      <c r="P2124" s="263" t="str">
        <f t="shared" si="135"/>
        <v xml:space="preserve"> </v>
      </c>
    </row>
    <row r="2125" spans="1:16" x14ac:dyDescent="0.2">
      <c r="A2125" s="143" t="s">
        <v>1498</v>
      </c>
      <c r="B2125" s="40" t="s">
        <v>4709</v>
      </c>
      <c r="C2125" s="4" t="s">
        <v>3776</v>
      </c>
      <c r="D2125" s="41">
        <v>6500</v>
      </c>
      <c r="E2125" s="46">
        <v>34851</v>
      </c>
      <c r="F2125" s="263" t="str">
        <f t="shared" si="132"/>
        <v xml:space="preserve"> </v>
      </c>
      <c r="G2125" s="143" t="s">
        <v>21</v>
      </c>
      <c r="H2125" s="143" t="s">
        <v>337</v>
      </c>
      <c r="I2125" s="263" t="str">
        <f t="shared" si="133"/>
        <v xml:space="preserve"> </v>
      </c>
      <c r="J2125" s="38" t="str">
        <f>IF(D2125&gt;=('28 Populations and thresholds'!$I$210),"YES"," ")</f>
        <v>YES</v>
      </c>
      <c r="K2125" s="38" t="str">
        <f>IF(J2125="YES"," ",IF(D2125&gt;=('28 Populations and thresholds'!$I$210)*0.25,"YES"))</f>
        <v xml:space="preserve"> </v>
      </c>
      <c r="L2125" s="38" t="b">
        <f>OR('28 Populations and thresholds'!$J$210="CR",'28 Populations and thresholds'!$J$210="EN",'28 Populations and thresholds'!$J$210="VU")</f>
        <v>0</v>
      </c>
      <c r="M2125" s="75">
        <f>D2125/'28 Populations and thresholds'!$H$210</f>
        <v>0.26</v>
      </c>
      <c r="N2125" s="263" t="str">
        <f t="shared" si="134"/>
        <v xml:space="preserve"> </v>
      </c>
      <c r="O2125" s="9"/>
      <c r="P2125" s="263" t="str">
        <f t="shared" si="135"/>
        <v xml:space="preserve"> </v>
      </c>
    </row>
    <row r="2126" spans="1:16" x14ac:dyDescent="0.2">
      <c r="A2126" s="12" t="s">
        <v>1498</v>
      </c>
      <c r="B2126" s="40" t="s">
        <v>4709</v>
      </c>
      <c r="C2126" s="111" t="s">
        <v>3387</v>
      </c>
      <c r="D2126" s="5">
        <v>110</v>
      </c>
      <c r="E2126" s="1" t="s">
        <v>3389</v>
      </c>
      <c r="F2126" s="263" t="str">
        <f t="shared" si="132"/>
        <v xml:space="preserve"> </v>
      </c>
      <c r="G2126" s="13" t="s">
        <v>162</v>
      </c>
      <c r="H2126" s="13" t="s">
        <v>3388</v>
      </c>
      <c r="I2126" s="263" t="str">
        <f t="shared" si="133"/>
        <v xml:space="preserve"> </v>
      </c>
      <c r="J2126" s="38" t="str">
        <f>IF(D2126&gt;=(('28 Populations and thresholds'!$I$119)+('28 Populations and thresholds'!$I$120)),"YES"," ")</f>
        <v>YES</v>
      </c>
      <c r="K2126" s="38" t="str">
        <f>IF(J2126="YES"," ",IF(D2126&gt;=(('28 Populations and thresholds'!$I$119)+('28 Populations and thresholds'!$I$120))*0.25,"YES"))</f>
        <v xml:space="preserve"> </v>
      </c>
      <c r="L2126" s="38" t="b">
        <f>OR('28 Populations and thresholds'!$J$119="CR",'28 Populations and thresholds'!$J$119="EN",'28 Populations and thresholds'!$J$119="VU")</f>
        <v>0</v>
      </c>
      <c r="M2126" s="75">
        <f>D2126/(('28 Populations and thresholds'!$H$119)+('28 Populations and thresholds'!$H$120))</f>
        <v>4.7826086956521737E-3</v>
      </c>
      <c r="N2126" s="263" t="str">
        <f t="shared" si="134"/>
        <v xml:space="preserve"> </v>
      </c>
      <c r="O2126" s="12" t="s">
        <v>4568</v>
      </c>
      <c r="P2126" s="263" t="str">
        <f t="shared" si="135"/>
        <v xml:space="preserve"> </v>
      </c>
    </row>
    <row r="2127" spans="1:16" x14ac:dyDescent="0.2">
      <c r="A2127" s="143" t="s">
        <v>1498</v>
      </c>
      <c r="B2127" s="40" t="s">
        <v>4709</v>
      </c>
      <c r="C2127" s="4" t="s">
        <v>3761</v>
      </c>
      <c r="D2127" s="41">
        <v>1100</v>
      </c>
      <c r="E2127" s="46">
        <v>34851</v>
      </c>
      <c r="F2127" s="263" t="str">
        <f t="shared" si="132"/>
        <v xml:space="preserve"> </v>
      </c>
      <c r="G2127" s="143" t="s">
        <v>21</v>
      </c>
      <c r="H2127" s="143" t="s">
        <v>337</v>
      </c>
      <c r="I2127" s="263" t="str">
        <f t="shared" si="133"/>
        <v xml:space="preserve"> </v>
      </c>
      <c r="J2127" s="38" t="str">
        <f>IF(D2127&gt;=('28 Populations and thresholds'!$I$187),"YES"," ")</f>
        <v>YES</v>
      </c>
      <c r="K2127" s="38" t="str">
        <f>IF(J2127="YES"," ",IF(D2127&gt;=('28 Populations and thresholds'!$I$187)*0.25,"YES"))</f>
        <v xml:space="preserve"> </v>
      </c>
      <c r="L2127" s="38" t="b">
        <f>OR('28 Populations and thresholds'!$J$187="CR",'28 Populations and thresholds'!$J$187="EN",'28 Populations and thresholds'!$J$187="VU")</f>
        <v>0</v>
      </c>
      <c r="M2127" s="75">
        <f>D2127/'28 Populations and thresholds'!$H$187</f>
        <v>1.0999999999999999E-2</v>
      </c>
      <c r="N2127" s="263" t="str">
        <f t="shared" si="134"/>
        <v xml:space="preserve"> </v>
      </c>
      <c r="O2127" s="9"/>
      <c r="P2127" s="263" t="str">
        <f t="shared" si="135"/>
        <v xml:space="preserve"> </v>
      </c>
    </row>
    <row r="2128" spans="1:16" x14ac:dyDescent="0.2">
      <c r="A2128" s="143" t="s">
        <v>1498</v>
      </c>
      <c r="B2128" s="40" t="s">
        <v>4709</v>
      </c>
      <c r="C2128" s="4" t="s">
        <v>3471</v>
      </c>
      <c r="D2128" s="41">
        <v>2000</v>
      </c>
      <c r="E2128" s="46">
        <v>34851</v>
      </c>
      <c r="F2128" s="263" t="str">
        <f t="shared" si="132"/>
        <v xml:space="preserve"> </v>
      </c>
      <c r="G2128" s="143" t="s">
        <v>21</v>
      </c>
      <c r="H2128" s="143" t="s">
        <v>337</v>
      </c>
      <c r="I2128" s="263" t="str">
        <f t="shared" si="133"/>
        <v xml:space="preserve"> </v>
      </c>
      <c r="J2128" s="38" t="str">
        <f>IF(D2128&gt;=(('28 Populations and thresholds'!$I$183)+('28 Populations and thresholds'!$I$184)+('28 Populations and thresholds'!$I$185)),"YES"," ")</f>
        <v>YES</v>
      </c>
      <c r="K2128" s="38" t="str">
        <f>IF(J2128="YES"," ",IF(D2128&gt;=(('28 Populations and thresholds'!$I$183)+('28 Populations and thresholds'!$I$184)+('28 Populations and thresholds'!$I$185))*0.25,"YES"))</f>
        <v xml:space="preserve"> </v>
      </c>
      <c r="L2128" s="38" t="b">
        <f>OR('28 Populations and thresholds'!$J$183="CR",'28 Populations and thresholds'!$J$183="EN",'28 Populations and thresholds'!$J$183="VU")</f>
        <v>0</v>
      </c>
      <c r="M2128" s="75">
        <f>D2128/(('28 Populations and thresholds'!$H$183)+('28 Populations and thresholds'!$H$184)+('28 Populations and thresholds'!$H$185))</f>
        <v>6.6666666666666671E-3</v>
      </c>
      <c r="N2128" s="263" t="str">
        <f t="shared" si="134"/>
        <v xml:space="preserve"> </v>
      </c>
      <c r="O2128" s="12" t="s">
        <v>4568</v>
      </c>
      <c r="P2128" s="263" t="str">
        <f t="shared" si="135"/>
        <v xml:space="preserve"> </v>
      </c>
    </row>
    <row r="2129" spans="1:21" x14ac:dyDescent="0.2">
      <c r="A2129" s="143" t="s">
        <v>1498</v>
      </c>
      <c r="B2129" s="40" t="s">
        <v>4709</v>
      </c>
      <c r="C2129" s="4" t="s">
        <v>3764</v>
      </c>
      <c r="D2129" s="41">
        <v>3000</v>
      </c>
      <c r="E2129" s="46">
        <v>34851</v>
      </c>
      <c r="F2129" s="263" t="str">
        <f t="shared" si="132"/>
        <v xml:space="preserve"> </v>
      </c>
      <c r="G2129" s="143" t="s">
        <v>21</v>
      </c>
      <c r="H2129" s="143" t="s">
        <v>337</v>
      </c>
      <c r="I2129" s="263" t="str">
        <f t="shared" si="133"/>
        <v xml:space="preserve"> </v>
      </c>
      <c r="J2129" s="38" t="str">
        <f>IF(D2129&gt;=('28 Populations and thresholds'!$I$192),"YES"," ")</f>
        <v>YES</v>
      </c>
      <c r="K2129" s="38" t="str">
        <f>IF(J2129="YES"," ",IF(D2129&gt;=('28 Populations and thresholds'!$I$192)*0.25,"YES"))</f>
        <v xml:space="preserve"> </v>
      </c>
      <c r="L2129" s="38" t="b">
        <f>OR('28 Populations and thresholds'!$J$192="CR",'28 Populations and thresholds'!$J$192="EN",'28 Populations and thresholds'!$J$192="VU")</f>
        <v>0</v>
      </c>
      <c r="M2129" s="75">
        <f>D2129/'28 Populations and thresholds'!$H$192</f>
        <v>0.06</v>
      </c>
      <c r="N2129" s="263" t="str">
        <f t="shared" si="134"/>
        <v xml:space="preserve"> </v>
      </c>
      <c r="O2129" s="9"/>
      <c r="P2129" s="263" t="str">
        <f t="shared" si="135"/>
        <v xml:space="preserve"> </v>
      </c>
    </row>
    <row r="2130" spans="1:21" x14ac:dyDescent="0.2">
      <c r="A2130" s="143" t="s">
        <v>1498</v>
      </c>
      <c r="B2130" s="40" t="s">
        <v>4709</v>
      </c>
      <c r="C2130" s="111" t="s">
        <v>3754</v>
      </c>
      <c r="D2130" s="41">
        <v>30000</v>
      </c>
      <c r="E2130" s="46">
        <v>34851</v>
      </c>
      <c r="F2130" s="263" t="str">
        <f t="shared" si="132"/>
        <v xml:space="preserve"> </v>
      </c>
      <c r="G2130" s="143" t="s">
        <v>21</v>
      </c>
      <c r="H2130" s="143" t="s">
        <v>337</v>
      </c>
      <c r="I2130" s="263" t="str">
        <f t="shared" si="133"/>
        <v xml:space="preserve"> </v>
      </c>
      <c r="J2130" s="38" t="str">
        <f>IF(D2130&gt;=('28 Populations and thresholds'!$I$173),"YES"," ")</f>
        <v>YES</v>
      </c>
      <c r="K2130" s="38" t="str">
        <f>IF(J2130="YES"," ",IF(D2130&gt;=('28 Populations and thresholds'!$I$173)*0.25,"YES"))</f>
        <v xml:space="preserve"> </v>
      </c>
      <c r="L2130" s="38" t="b">
        <f>OR('28 Populations and thresholds'!$J$173="CR",'28 Populations and thresholds'!$J$173="EN",'28 Populations and thresholds'!$J$173="VU")</f>
        <v>0</v>
      </c>
      <c r="M2130" s="75">
        <f>D2130/'28 Populations and thresholds'!$H$173</f>
        <v>0.03</v>
      </c>
      <c r="N2130" s="263" t="str">
        <f t="shared" si="134"/>
        <v xml:space="preserve"> </v>
      </c>
      <c r="O2130" s="9"/>
      <c r="P2130" s="263" t="str">
        <f t="shared" si="135"/>
        <v xml:space="preserve"> </v>
      </c>
    </row>
    <row r="2131" spans="1:21" x14ac:dyDescent="0.2">
      <c r="A2131" s="143" t="s">
        <v>1498</v>
      </c>
      <c r="B2131" s="40" t="s">
        <v>4709</v>
      </c>
      <c r="C2131" s="4" t="s">
        <v>3480</v>
      </c>
      <c r="D2131" s="41">
        <v>20000</v>
      </c>
      <c r="E2131" s="46">
        <v>34851</v>
      </c>
      <c r="F2131" s="263" t="str">
        <f t="shared" si="132"/>
        <v xml:space="preserve"> </v>
      </c>
      <c r="G2131" s="143" t="s">
        <v>21</v>
      </c>
      <c r="H2131" s="143" t="s">
        <v>337</v>
      </c>
      <c r="I2131" s="263" t="str">
        <f t="shared" si="133"/>
        <v xml:space="preserve"> </v>
      </c>
      <c r="J2131" s="38" t="str">
        <f>IF(D2131&gt;=('28 Populations and thresholds'!$I$203),"YES"," ")</f>
        <v>YES</v>
      </c>
      <c r="K2131" s="38" t="str">
        <f>IF(J2131="YES"," ",IF(D2131&gt;=('28 Populations and thresholds'!$I$203)*0.25,"YES"))</f>
        <v xml:space="preserve"> </v>
      </c>
      <c r="L2131" s="38" t="b">
        <f>OR('28 Populations and thresholds'!$J$203="CR",'28 Populations and thresholds'!$J$203="EN",'28 Populations and thresholds'!$J$203="VU")</f>
        <v>0</v>
      </c>
      <c r="M2131" s="75">
        <f>D2131/'28 Populations and thresholds'!$H$203</f>
        <v>0.14814814814814814</v>
      </c>
      <c r="N2131" s="263" t="str">
        <f t="shared" si="134"/>
        <v xml:space="preserve"> </v>
      </c>
      <c r="P2131" s="263" t="str">
        <f t="shared" si="135"/>
        <v xml:space="preserve"> </v>
      </c>
    </row>
    <row r="2132" spans="1:21" x14ac:dyDescent="0.2">
      <c r="A2132" s="143" t="s">
        <v>1498</v>
      </c>
      <c r="B2132" s="40" t="s">
        <v>4709</v>
      </c>
      <c r="C2132" s="111" t="s">
        <v>3467</v>
      </c>
      <c r="D2132" s="41">
        <v>2500</v>
      </c>
      <c r="E2132" s="46">
        <v>34851</v>
      </c>
      <c r="F2132" s="263" t="str">
        <f t="shared" si="132"/>
        <v xml:space="preserve"> </v>
      </c>
      <c r="G2132" s="143" t="s">
        <v>21</v>
      </c>
      <c r="H2132" s="143" t="s">
        <v>337</v>
      </c>
      <c r="I2132" s="263" t="str">
        <f t="shared" si="133"/>
        <v xml:space="preserve"> </v>
      </c>
      <c r="J2132" s="38" t="str">
        <f>IF(D2132&gt;=('28 Populations and thresholds'!$I$180),"YES"," ")</f>
        <v>YES</v>
      </c>
      <c r="K2132" s="38" t="str">
        <f>IF(J2132="YES"," ",IF(D2132&gt;=('28 Populations and thresholds'!$I$180)*0.25,"YES"))</f>
        <v xml:space="preserve"> </v>
      </c>
      <c r="L2132" s="38" t="b">
        <f>OR('28 Populations and thresholds'!$J$180="CR",'28 Populations and thresholds'!$J$180="EN",'28 Populations and thresholds'!$J$180="VU")</f>
        <v>0</v>
      </c>
      <c r="M2132" s="75">
        <f>D2132/'28 Populations and thresholds'!$H$180</f>
        <v>2.5000000000000001E-2</v>
      </c>
      <c r="N2132" s="263" t="str">
        <f t="shared" si="134"/>
        <v xml:space="preserve"> </v>
      </c>
      <c r="O2132" s="9"/>
      <c r="P2132" s="263" t="str">
        <f t="shared" si="135"/>
        <v xml:space="preserve"> </v>
      </c>
    </row>
    <row r="2133" spans="1:21" x14ac:dyDescent="0.2">
      <c r="A2133" s="143" t="s">
        <v>1498</v>
      </c>
      <c r="B2133" s="40" t="s">
        <v>4709</v>
      </c>
      <c r="C2133" s="4" t="s">
        <v>3750</v>
      </c>
      <c r="D2133" s="41">
        <v>1300</v>
      </c>
      <c r="E2133" s="46">
        <v>34851</v>
      </c>
      <c r="F2133" s="263" t="str">
        <f t="shared" si="132"/>
        <v xml:space="preserve"> </v>
      </c>
      <c r="G2133" s="143" t="s">
        <v>21</v>
      </c>
      <c r="H2133" s="143" t="s">
        <v>337</v>
      </c>
      <c r="I2133" s="263" t="str">
        <f t="shared" si="133"/>
        <v xml:space="preserve"> </v>
      </c>
      <c r="J2133" s="38" t="str">
        <f>IF(D2133&gt;=('28 Populations and thresholds'!$I$166),"YES"," ")</f>
        <v>YES</v>
      </c>
      <c r="K2133" s="38" t="str">
        <f>IF(J2133="YES"," ",IF(D2133&gt;=('28 Populations and thresholds'!$I$166)*0.25,"YES"))</f>
        <v xml:space="preserve"> </v>
      </c>
      <c r="L2133" s="38" t="b">
        <f>OR('28 Populations and thresholds'!$J$166="CR",'28 Populations and thresholds'!$J$166="EN",'28 Populations and thresholds'!$J$166="VU")</f>
        <v>0</v>
      </c>
      <c r="M2133" s="75">
        <f>D2133/'28 Populations and thresholds'!$H$166</f>
        <v>1.2999999999999999E-3</v>
      </c>
      <c r="N2133" s="263" t="str">
        <f t="shared" si="134"/>
        <v xml:space="preserve"> </v>
      </c>
      <c r="O2133" s="9"/>
      <c r="P2133" s="263" t="str">
        <f t="shared" si="135"/>
        <v xml:space="preserve"> </v>
      </c>
    </row>
    <row r="2134" spans="1:21" x14ac:dyDescent="0.2">
      <c r="A2134" s="143" t="s">
        <v>1498</v>
      </c>
      <c r="B2134" s="40" t="s">
        <v>4709</v>
      </c>
      <c r="C2134" s="4" t="s">
        <v>3762</v>
      </c>
      <c r="D2134" s="41">
        <v>3000</v>
      </c>
      <c r="E2134" s="46">
        <v>34851</v>
      </c>
      <c r="F2134" s="263" t="str">
        <f t="shared" si="132"/>
        <v xml:space="preserve"> </v>
      </c>
      <c r="G2134" s="143" t="s">
        <v>21</v>
      </c>
      <c r="H2134" s="143" t="s">
        <v>337</v>
      </c>
      <c r="I2134" s="263" t="str">
        <f t="shared" si="133"/>
        <v xml:space="preserve"> </v>
      </c>
      <c r="J2134" s="38" t="str">
        <f>IF(D2134&gt;=('28 Populations and thresholds'!$I$189),"YES"," ")</f>
        <v>YES</v>
      </c>
      <c r="K2134" s="38" t="str">
        <f>IF(J2134="YES"," ",IF(D2134&gt;=('28 Populations and thresholds'!$I$189)*0.25,"YES"))</f>
        <v xml:space="preserve"> </v>
      </c>
      <c r="L2134" s="38" t="b">
        <f>OR('28 Populations and thresholds'!$J$189="CR",'28 Populations and thresholds'!$J$189="EN",'28 Populations and thresholds'!$J$189="VU")</f>
        <v>0</v>
      </c>
      <c r="M2134" s="75">
        <f>D2134/'28 Populations and thresholds'!$H$189</f>
        <v>0.03</v>
      </c>
      <c r="N2134" s="263" t="str">
        <f t="shared" si="134"/>
        <v xml:space="preserve"> </v>
      </c>
      <c r="P2134" s="263" t="str">
        <f t="shared" si="135"/>
        <v xml:space="preserve"> </v>
      </c>
    </row>
    <row r="2135" spans="1:21" ht="15" customHeight="1" x14ac:dyDescent="0.2">
      <c r="A2135" s="143" t="s">
        <v>1498</v>
      </c>
      <c r="B2135" s="40" t="s">
        <v>4709</v>
      </c>
      <c r="C2135" s="4" t="s">
        <v>3451</v>
      </c>
      <c r="D2135" s="41">
        <v>8500</v>
      </c>
      <c r="E2135" s="46">
        <v>34851</v>
      </c>
      <c r="F2135" s="263" t="str">
        <f t="shared" si="132"/>
        <v xml:space="preserve"> </v>
      </c>
      <c r="G2135" s="143" t="s">
        <v>21</v>
      </c>
      <c r="H2135" s="143" t="s">
        <v>337</v>
      </c>
      <c r="I2135" s="263" t="str">
        <f t="shared" si="133"/>
        <v xml:space="preserve"> </v>
      </c>
      <c r="J2135" s="38" t="str">
        <f>IF(D2135&gt;=('28 Populations and thresholds'!$I$154),"YES"," ")</f>
        <v>YES</v>
      </c>
      <c r="K2135" s="38" t="str">
        <f>IF(J2135="YES"," ",IF(D2135&gt;=('28 Populations and thresholds'!$I$154)*0.25,"YES"))</f>
        <v xml:space="preserve"> </v>
      </c>
      <c r="L2135" s="38" t="b">
        <f>OR('28 Populations and thresholds'!$J$154="CR",'28 Populations and thresholds'!$J$154="EN",'28 Populations and thresholds'!$J$154="VU")</f>
        <v>0</v>
      </c>
      <c r="M2135" s="75">
        <f>D2135/'28 Populations and thresholds'!$H$154</f>
        <v>8.1730769230769232E-2</v>
      </c>
      <c r="N2135" s="263" t="str">
        <f t="shared" si="134"/>
        <v xml:space="preserve"> </v>
      </c>
      <c r="O2135" s="9"/>
      <c r="P2135" s="263" t="str">
        <f t="shared" si="135"/>
        <v xml:space="preserve"> </v>
      </c>
    </row>
    <row r="2136" spans="1:21" x14ac:dyDescent="0.2">
      <c r="A2136" s="143" t="s">
        <v>1498</v>
      </c>
      <c r="B2136" s="40" t="s">
        <v>4709</v>
      </c>
      <c r="C2136" s="4" t="s">
        <v>3765</v>
      </c>
      <c r="D2136" s="41">
        <v>1400</v>
      </c>
      <c r="E2136" s="46">
        <v>34851</v>
      </c>
      <c r="F2136" s="263" t="str">
        <f t="shared" si="132"/>
        <v xml:space="preserve"> </v>
      </c>
      <c r="G2136" s="143" t="s">
        <v>21</v>
      </c>
      <c r="H2136" s="143" t="s">
        <v>337</v>
      </c>
      <c r="I2136" s="263" t="str">
        <f t="shared" si="133"/>
        <v xml:space="preserve"> </v>
      </c>
      <c r="J2136" s="38" t="str">
        <f>IF(D2136&gt;=('28 Populations and thresholds'!$I$193),"YES"," ")</f>
        <v>YES</v>
      </c>
      <c r="K2136" s="38" t="str">
        <f>IF(J2136="YES"," ",IF(D2136&gt;=('28 Populations and thresholds'!$I$193)*0.25,"YES"))</f>
        <v xml:space="preserve"> </v>
      </c>
      <c r="L2136" s="38" t="b">
        <f>OR('28 Populations and thresholds'!$J$193="CR",'28 Populations and thresholds'!$J$193="EN",'28 Populations and thresholds'!$J$193="VU")</f>
        <v>0</v>
      </c>
      <c r="M2136" s="75">
        <f>D2136/'28 Populations and thresholds'!$H$193</f>
        <v>3.1818181818181815E-2</v>
      </c>
      <c r="N2136" s="263" t="str">
        <f t="shared" si="134"/>
        <v xml:space="preserve"> </v>
      </c>
      <c r="P2136" s="263" t="str">
        <f t="shared" si="135"/>
        <v xml:space="preserve"> </v>
      </c>
    </row>
    <row r="2137" spans="1:21" x14ac:dyDescent="0.2">
      <c r="A2137" s="12" t="s">
        <v>1498</v>
      </c>
      <c r="B2137" s="40" t="s">
        <v>4709</v>
      </c>
      <c r="C2137" s="4" t="s">
        <v>3396</v>
      </c>
      <c r="D2137" s="5">
        <v>500</v>
      </c>
      <c r="E2137" s="104" t="s">
        <v>3389</v>
      </c>
      <c r="F2137" s="263" t="str">
        <f t="shared" si="132"/>
        <v xml:space="preserve"> </v>
      </c>
      <c r="H2137" s="13" t="s">
        <v>4019</v>
      </c>
      <c r="I2137" s="263" t="str">
        <f t="shared" si="133"/>
        <v xml:space="preserve"> </v>
      </c>
      <c r="J2137" s="38" t="str">
        <f>IF(D2137&gt;=(('28 Populations and thresholds'!$I$121)+('28 Populations and thresholds'!$I$122)),"YES"," ")</f>
        <v>YES</v>
      </c>
      <c r="K2137" s="38" t="str">
        <f>IF(J2137="YES"," ",IF(D2137&gt;=(('28 Populations and thresholds'!$I$121)+('28 Populations and thresholds'!$I$122))*0.25,"YES"))</f>
        <v xml:space="preserve"> </v>
      </c>
      <c r="L2137" s="38" t="b">
        <f>OR('28 Populations and thresholds'!$J$122="CR",'28 Populations and thresholds'!$J$122="EN",'28 Populations and thresholds'!$J$122="VU")</f>
        <v>1</v>
      </c>
      <c r="M2137" s="75">
        <f>D2137/(('28 Populations and thresholds'!$H$121)+('28 Populations and thresholds'!$H$122))</f>
        <v>4.2918454935622317E-2</v>
      </c>
      <c r="N2137" s="263" t="str">
        <f t="shared" si="134"/>
        <v xml:space="preserve"> </v>
      </c>
      <c r="O2137" s="12" t="s">
        <v>4568</v>
      </c>
      <c r="P2137" s="263" t="str">
        <f t="shared" si="135"/>
        <v xml:space="preserve"> </v>
      </c>
    </row>
    <row r="2138" spans="1:21" x14ac:dyDescent="0.2">
      <c r="A2138" s="143" t="s">
        <v>1498</v>
      </c>
      <c r="B2138" s="40" t="s">
        <v>4709</v>
      </c>
      <c r="C2138" s="4" t="s">
        <v>3452</v>
      </c>
      <c r="D2138" s="41">
        <v>8000</v>
      </c>
      <c r="E2138" s="46">
        <v>34851</v>
      </c>
      <c r="F2138" s="263" t="str">
        <f t="shared" si="132"/>
        <v xml:space="preserve"> </v>
      </c>
      <c r="G2138" s="143" t="s">
        <v>21</v>
      </c>
      <c r="H2138" s="143" t="s">
        <v>337</v>
      </c>
      <c r="I2138" s="263" t="str">
        <f t="shared" si="133"/>
        <v xml:space="preserve"> </v>
      </c>
      <c r="J2138" s="38" t="str">
        <f>IF(D2138&gt;=('28 Populations and thresholds'!$I$158),"YES"," ")</f>
        <v>YES</v>
      </c>
      <c r="K2138" s="38" t="str">
        <f>IF(J2138="YES"," ",IF(D2138&gt;=('28 Populations and thresholds'!$I$158)*0.25,"YES"))</f>
        <v xml:space="preserve"> </v>
      </c>
      <c r="L2138" s="38" t="b">
        <f>OR('28 Populations and thresholds'!$J$158="CR",'28 Populations and thresholds'!$J$158="EN",'28 Populations and thresholds'!$J$158="VU")</f>
        <v>0</v>
      </c>
      <c r="M2138" s="75">
        <f>D2138/'28 Populations and thresholds'!$H$158</f>
        <v>0.08</v>
      </c>
      <c r="N2138" s="263" t="str">
        <f t="shared" si="134"/>
        <v xml:space="preserve"> </v>
      </c>
      <c r="O2138" s="9"/>
      <c r="P2138" s="263" t="str">
        <f t="shared" si="135"/>
        <v xml:space="preserve"> </v>
      </c>
    </row>
    <row r="2139" spans="1:21" x14ac:dyDescent="0.2">
      <c r="A2139" s="143" t="s">
        <v>1498</v>
      </c>
      <c r="B2139" s="40" t="s">
        <v>4709</v>
      </c>
      <c r="C2139" s="4" t="s">
        <v>3459</v>
      </c>
      <c r="D2139" s="41">
        <v>17300</v>
      </c>
      <c r="E2139" s="46">
        <v>34851</v>
      </c>
      <c r="F2139" s="263" t="str">
        <f t="shared" si="132"/>
        <v xml:space="preserve"> </v>
      </c>
      <c r="G2139" s="143" t="s">
        <v>21</v>
      </c>
      <c r="H2139" s="143" t="s">
        <v>337</v>
      </c>
      <c r="I2139" s="263" t="str">
        <f t="shared" si="133"/>
        <v xml:space="preserve"> </v>
      </c>
      <c r="J2139" s="38" t="str">
        <f>IF(D2139&gt;=(('28 Populations and thresholds'!$I$160)+('28 Populations and thresholds'!$I$162)),"YES"," ")</f>
        <v>YES</v>
      </c>
      <c r="K2139" s="38" t="str">
        <f>IF(J2139="YES"," ",IF(D2139&gt;=(('28 Populations and thresholds'!$I$160)+('28 Populations and thresholds'!$I$162))*0.25,"YES"))</f>
        <v xml:space="preserve"> </v>
      </c>
      <c r="L2139" s="38" t="b">
        <f>OR('28 Populations and thresholds'!$J$160="CR",'28 Populations and thresholds'!$J$160="EN",'28 Populations and thresholds'!$J$160="VU")</f>
        <v>0</v>
      </c>
      <c r="M2139" s="75">
        <f>D2139/(('28 Populations and thresholds'!$H$160)+('28 Populations and thresholds'!$H$162))</f>
        <v>0.31171171171171169</v>
      </c>
      <c r="N2139" s="263" t="str">
        <f t="shared" si="134"/>
        <v xml:space="preserve"> </v>
      </c>
      <c r="O2139" s="121" t="s">
        <v>4565</v>
      </c>
      <c r="P2139" s="263" t="str">
        <f t="shared" si="135"/>
        <v xml:space="preserve"> </v>
      </c>
    </row>
    <row r="2140" spans="1:21" x14ac:dyDescent="0.2">
      <c r="A2140" s="143" t="s">
        <v>1498</v>
      </c>
      <c r="B2140" s="40" t="s">
        <v>4709</v>
      </c>
      <c r="C2140" s="4" t="s">
        <v>3466</v>
      </c>
      <c r="D2140" s="41">
        <v>48000</v>
      </c>
      <c r="E2140" s="46">
        <v>34912</v>
      </c>
      <c r="F2140" s="263" t="str">
        <f t="shared" si="132"/>
        <v xml:space="preserve"> </v>
      </c>
      <c r="G2140" s="143" t="s">
        <v>21</v>
      </c>
      <c r="H2140" s="143" t="s">
        <v>337</v>
      </c>
      <c r="I2140" s="263" t="str">
        <f t="shared" si="133"/>
        <v xml:space="preserve"> </v>
      </c>
      <c r="J2140" s="38" t="str">
        <f>IF(D2140&gt;=('28 Populations and thresholds'!$I$178),"YES"," ")</f>
        <v>YES</v>
      </c>
      <c r="K2140" s="38" t="str">
        <f>IF(J2140="YES"," ",IF(D2140&gt;=('28 Populations and thresholds'!$I$178)*0.25,"YES"))</f>
        <v xml:space="preserve"> </v>
      </c>
      <c r="L2140" s="38" t="b">
        <f>OR('28 Populations and thresholds'!$J$178="CR",'28 Populations and thresholds'!$J$178="EN",'28 Populations and thresholds'!$J$178="VU")</f>
        <v>0</v>
      </c>
      <c r="M2140" s="75">
        <f>D2140/'28 Populations and thresholds'!$H$178</f>
        <v>0.26666666666666666</v>
      </c>
      <c r="N2140" s="263" t="str">
        <f t="shared" si="134"/>
        <v xml:space="preserve"> </v>
      </c>
      <c r="P2140" s="263" t="str">
        <f t="shared" si="135"/>
        <v xml:space="preserve"> </v>
      </c>
    </row>
    <row r="2141" spans="1:21" x14ac:dyDescent="0.2">
      <c r="A2141" s="143" t="s">
        <v>1498</v>
      </c>
      <c r="B2141" s="40" t="s">
        <v>4709</v>
      </c>
      <c r="C2141" s="4" t="s">
        <v>3748</v>
      </c>
      <c r="D2141" s="41">
        <v>17000</v>
      </c>
      <c r="E2141" s="46">
        <v>34851</v>
      </c>
      <c r="F2141" s="263" t="str">
        <f t="shared" si="132"/>
        <v xml:space="preserve"> </v>
      </c>
      <c r="G2141" s="143" t="s">
        <v>21</v>
      </c>
      <c r="H2141" s="143" t="s">
        <v>337</v>
      </c>
      <c r="I2141" s="263" t="str">
        <f t="shared" si="133"/>
        <v xml:space="preserve"> </v>
      </c>
      <c r="J2141" s="38" t="str">
        <f>IF(D2141&gt;=('28 Populations and thresholds'!$I$156),"YES"," ")</f>
        <v>YES</v>
      </c>
      <c r="K2141" s="38" t="str">
        <f>IF(J2141="YES"," ",IF(D2141&gt;=('28 Populations and thresholds'!$I$156)*0.25,"YES"))</f>
        <v xml:space="preserve"> </v>
      </c>
      <c r="L2141" s="38" t="b">
        <f>OR('28 Populations and thresholds'!$J$156="CR",'28 Populations and thresholds'!$J$156="EN",'28 Populations and thresholds'!$J$156="VU")</f>
        <v>0</v>
      </c>
      <c r="M2141" s="75">
        <f>D2141/'28 Populations and thresholds'!$H$156</f>
        <v>0.68</v>
      </c>
      <c r="N2141" s="263" t="str">
        <f t="shared" si="134"/>
        <v xml:space="preserve"> </v>
      </c>
      <c r="P2141" s="263" t="str">
        <f t="shared" si="135"/>
        <v xml:space="preserve"> </v>
      </c>
    </row>
    <row r="2142" spans="1:21" x14ac:dyDescent="0.2">
      <c r="A2142" s="143" t="s">
        <v>1498</v>
      </c>
      <c r="B2142" s="40" t="s">
        <v>4709</v>
      </c>
      <c r="C2142" s="4" t="s">
        <v>3760</v>
      </c>
      <c r="D2142" s="41">
        <v>12000</v>
      </c>
      <c r="E2142" s="46">
        <v>34851</v>
      </c>
      <c r="F2142" s="263" t="str">
        <f t="shared" si="132"/>
        <v xml:space="preserve"> </v>
      </c>
      <c r="G2142" s="143" t="s">
        <v>21</v>
      </c>
      <c r="H2142" s="143" t="s">
        <v>337</v>
      </c>
      <c r="I2142" s="263" t="str">
        <f t="shared" si="133"/>
        <v xml:space="preserve"> </v>
      </c>
      <c r="J2142" s="38" t="str">
        <f>IF(D2142&gt;=('28 Populations and thresholds'!$I$186),"YES"," ")</f>
        <v>YES</v>
      </c>
      <c r="K2142" s="38" t="str">
        <f>IF(J2142="YES"," ",IF(D2142&gt;=('28 Populations and thresholds'!$I$186)*0.25,"YES"))</f>
        <v xml:space="preserve"> </v>
      </c>
      <c r="L2142" s="38" t="b">
        <f>OR('28 Populations and thresholds'!$J$186="CR",'28 Populations and thresholds'!$J$186="EN",'28 Populations and thresholds'!$J$186="VU")</f>
        <v>0</v>
      </c>
      <c r="M2142" s="75">
        <f>D2142/'28 Populations and thresholds'!$H$186</f>
        <v>1.2E-2</v>
      </c>
      <c r="N2142" s="263" t="str">
        <f t="shared" si="134"/>
        <v xml:space="preserve"> </v>
      </c>
      <c r="P2142" s="263" t="str">
        <f t="shared" si="135"/>
        <v xml:space="preserve"> </v>
      </c>
    </row>
    <row r="2143" spans="1:21" x14ac:dyDescent="0.2">
      <c r="A2143" s="143" t="s">
        <v>1498</v>
      </c>
      <c r="B2143" s="40" t="s">
        <v>4709</v>
      </c>
      <c r="C2143" s="4" t="s">
        <v>3744</v>
      </c>
      <c r="D2143" s="41">
        <v>23000</v>
      </c>
      <c r="E2143" s="46">
        <v>34851</v>
      </c>
      <c r="F2143" s="263" t="str">
        <f t="shared" si="132"/>
        <v xml:space="preserve"> </v>
      </c>
      <c r="G2143" s="143" t="s">
        <v>21</v>
      </c>
      <c r="H2143" s="143" t="s">
        <v>337</v>
      </c>
      <c r="I2143" s="263" t="str">
        <f t="shared" si="133"/>
        <v xml:space="preserve"> </v>
      </c>
      <c r="J2143" s="38" t="str">
        <f>IF(D2143&gt;=('28 Populations and thresholds'!$I$150),"YES"," ")</f>
        <v>YES</v>
      </c>
      <c r="K2143" s="38" t="str">
        <f>IF(J2143="YES"," ",IF(D2143&gt;=('28 Populations and thresholds'!$I$150)*0.25,"YES"))</f>
        <v xml:space="preserve"> </v>
      </c>
      <c r="L2143" s="38" t="b">
        <f>OR('28 Populations and thresholds'!$J$150="CR",'28 Populations and thresholds'!$J$150="EN",'28 Populations and thresholds'!$J$150="VU")</f>
        <v>0</v>
      </c>
      <c r="M2143" s="75">
        <f>D2143/'28 Populations and thresholds'!$H$150</f>
        <v>2.3E-2</v>
      </c>
      <c r="N2143" s="263" t="str">
        <f t="shared" si="134"/>
        <v xml:space="preserve"> </v>
      </c>
      <c r="O2143" s="9"/>
      <c r="P2143" s="263" t="str">
        <f t="shared" si="135"/>
        <v xml:space="preserve"> </v>
      </c>
    </row>
    <row r="2144" spans="1:21" x14ac:dyDescent="0.2">
      <c r="A2144" s="143" t="s">
        <v>1498</v>
      </c>
      <c r="B2144" s="40" t="s">
        <v>4709</v>
      </c>
      <c r="C2144" s="4" t="s">
        <v>3745</v>
      </c>
      <c r="D2144" s="41">
        <v>56000</v>
      </c>
      <c r="E2144" s="46">
        <v>34851</v>
      </c>
      <c r="F2144" s="263" t="str">
        <f t="shared" si="132"/>
        <v xml:space="preserve"> </v>
      </c>
      <c r="G2144" s="143" t="s">
        <v>21</v>
      </c>
      <c r="H2144" s="143" t="s">
        <v>337</v>
      </c>
      <c r="I2144" s="263" t="str">
        <f t="shared" si="133"/>
        <v xml:space="preserve"> </v>
      </c>
      <c r="J2144" s="38" t="str">
        <f>IF(D2144&gt;=('28 Populations and thresholds'!$I$152),"YES"," ")</f>
        <v>YES</v>
      </c>
      <c r="K2144" s="38" t="str">
        <f>IF(J2144="YES"," ",IF(D2144&gt;=('28 Populations and thresholds'!$I$152)*0.25,"YES"))</f>
        <v xml:space="preserve"> </v>
      </c>
      <c r="L2144" s="38" t="b">
        <f>OR('28 Populations and thresholds'!$J$152="CR",'28 Populations and thresholds'!$J$152="EN",'28 Populations and thresholds'!$J$152="VU")</f>
        <v>0</v>
      </c>
      <c r="M2144" s="75">
        <f>D2144/'28 Populations and thresholds'!$H$152</f>
        <v>0.56000000000000005</v>
      </c>
      <c r="N2144" s="263" t="str">
        <f t="shared" si="134"/>
        <v xml:space="preserve"> </v>
      </c>
      <c r="P2144" s="263" t="str">
        <f t="shared" si="135"/>
        <v xml:space="preserve"> </v>
      </c>
      <c r="Q2144" s="4"/>
      <c r="R2144" s="4"/>
      <c r="S2144" s="4"/>
      <c r="T2144" s="4"/>
      <c r="U2144" s="4"/>
    </row>
    <row r="2145" spans="1:21" x14ac:dyDescent="0.2">
      <c r="A2145" s="143" t="s">
        <v>1498</v>
      </c>
      <c r="B2145" s="40" t="s">
        <v>4709</v>
      </c>
      <c r="C2145" s="4" t="s">
        <v>3448</v>
      </c>
      <c r="D2145" s="41">
        <v>6000</v>
      </c>
      <c r="E2145" s="46">
        <v>34851</v>
      </c>
      <c r="F2145" s="263" t="str">
        <f t="shared" si="132"/>
        <v xml:space="preserve"> </v>
      </c>
      <c r="G2145" s="143" t="s">
        <v>21</v>
      </c>
      <c r="H2145" s="143" t="s">
        <v>337</v>
      </c>
      <c r="I2145" s="263" t="str">
        <f t="shared" si="133"/>
        <v xml:space="preserve"> </v>
      </c>
      <c r="J2145" s="38" t="str">
        <f>IF(D2145&gt;=('28 Populations and thresholds'!$I$147),"YES"," ")</f>
        <v>YES</v>
      </c>
      <c r="K2145" s="38" t="str">
        <f>IF(J2145="YES"," ",IF(D2145&gt;=('28 Populations and thresholds'!$I$147)*0.25,"YES"))</f>
        <v xml:space="preserve"> </v>
      </c>
      <c r="L2145" s="38" t="b">
        <f>OR('28 Populations and thresholds'!$J$147="CR",'28 Populations and thresholds'!$J$147="EN",'28 Populations and thresholds'!$J$147="VU")</f>
        <v>0</v>
      </c>
      <c r="M2145" s="75">
        <f>D2145/'28 Populations and thresholds'!$H$147</f>
        <v>0.06</v>
      </c>
      <c r="N2145" s="263" t="str">
        <f t="shared" si="134"/>
        <v xml:space="preserve"> </v>
      </c>
      <c r="O2145" s="9"/>
      <c r="P2145" s="263" t="str">
        <f t="shared" si="135"/>
        <v xml:space="preserve"> </v>
      </c>
    </row>
    <row r="2146" spans="1:21" x14ac:dyDescent="0.2">
      <c r="A2146" s="143" t="s">
        <v>1498</v>
      </c>
      <c r="B2146" s="40" t="s">
        <v>4709</v>
      </c>
      <c r="C2146" s="4" t="s">
        <v>3753</v>
      </c>
      <c r="D2146" s="41">
        <v>3000</v>
      </c>
      <c r="E2146" s="46">
        <v>34851</v>
      </c>
      <c r="F2146" s="263" t="str">
        <f t="shared" si="132"/>
        <v xml:space="preserve"> </v>
      </c>
      <c r="G2146" s="143" t="s">
        <v>21</v>
      </c>
      <c r="H2146" s="143" t="s">
        <v>337</v>
      </c>
      <c r="I2146" s="263" t="str">
        <f t="shared" si="133"/>
        <v xml:space="preserve"> </v>
      </c>
      <c r="J2146" s="38" t="str">
        <f>IF(D2146&gt;=('28 Populations and thresholds'!$I$171),"YES"," ")</f>
        <v>YES</v>
      </c>
      <c r="K2146" s="38" t="str">
        <f>IF(J2146="YES"," ",IF(D2146&gt;=('28 Populations and thresholds'!$I$171)*0.25,"YES"))</f>
        <v xml:space="preserve"> </v>
      </c>
      <c r="L2146" s="38" t="b">
        <f>OR('28 Populations and thresholds'!$J$171="CR",'28 Populations and thresholds'!$J$171="EN",'28 Populations and thresholds'!$J$171="VU")</f>
        <v>0</v>
      </c>
      <c r="M2146" s="75">
        <f>D2146/'28 Populations and thresholds'!$H$171</f>
        <v>3.0000000000000001E-3</v>
      </c>
      <c r="N2146" s="263" t="str">
        <f t="shared" si="134"/>
        <v xml:space="preserve"> </v>
      </c>
      <c r="P2146" s="263" t="str">
        <f t="shared" si="135"/>
        <v xml:space="preserve"> </v>
      </c>
    </row>
    <row r="2147" spans="1:21" x14ac:dyDescent="0.2">
      <c r="A2147" s="143" t="s">
        <v>1498</v>
      </c>
      <c r="B2147" s="40" t="s">
        <v>4709</v>
      </c>
      <c r="C2147" s="4" t="s">
        <v>3770</v>
      </c>
      <c r="D2147" s="41">
        <v>23850</v>
      </c>
      <c r="E2147" s="46">
        <v>36325</v>
      </c>
      <c r="F2147" s="263" t="str">
        <f t="shared" si="132"/>
        <v xml:space="preserve"> </v>
      </c>
      <c r="G2147" s="143" t="s">
        <v>21</v>
      </c>
      <c r="H2147" s="143" t="s">
        <v>340</v>
      </c>
      <c r="I2147" s="263" t="str">
        <f t="shared" si="133"/>
        <v xml:space="preserve"> </v>
      </c>
      <c r="J2147" s="38" t="str">
        <f>IF(D2147&gt;=('28 Populations and thresholds'!$I$199),"YES"," ")</f>
        <v>YES</v>
      </c>
      <c r="K2147" s="38" t="str">
        <f>IF(J2147="YES"," ",IF(D2147&gt;=('28 Populations and thresholds'!$I$199)*0.25,"YES"))</f>
        <v xml:space="preserve"> </v>
      </c>
      <c r="L2147" s="38" t="b">
        <f>OR('28 Populations and thresholds'!$J$199="CR",'28 Populations and thresholds'!$J$199="EN",'28 Populations and thresholds'!$J$199="VU")</f>
        <v>0</v>
      </c>
      <c r="M2147" s="75">
        <f>D2147/'28 Populations and thresholds'!$H$199</f>
        <v>7.571428571428572E-2</v>
      </c>
      <c r="N2147" s="263" t="str">
        <f t="shared" si="134"/>
        <v xml:space="preserve"> </v>
      </c>
      <c r="O2147" s="9"/>
      <c r="P2147" s="263" t="str">
        <f t="shared" si="135"/>
        <v xml:space="preserve"> </v>
      </c>
    </row>
    <row r="2148" spans="1:21" x14ac:dyDescent="0.2">
      <c r="A2148" s="12" t="s">
        <v>1498</v>
      </c>
      <c r="B2148" s="40" t="s">
        <v>4709</v>
      </c>
      <c r="C2148" s="160" t="s">
        <v>1753</v>
      </c>
      <c r="D2148" s="5">
        <v>2430</v>
      </c>
      <c r="E2148" s="104">
        <v>1989</v>
      </c>
      <c r="F2148" s="263" t="str">
        <f t="shared" si="132"/>
        <v xml:space="preserve"> </v>
      </c>
      <c r="G2148" s="13" t="s">
        <v>4019</v>
      </c>
      <c r="I2148" s="263" t="str">
        <f t="shared" si="133"/>
        <v xml:space="preserve"> </v>
      </c>
      <c r="J2148" s="38" t="str">
        <f>IF(D2148&gt;=('28 Populations and thresholds'!$I$222),"YES"," ")</f>
        <v>YES</v>
      </c>
      <c r="K2148" s="38" t="str">
        <f>IF(J2148="YES"," ",IF(D2148&gt;=('28 Populations and thresholds'!$I$222)*0.25,"YES"))</f>
        <v xml:space="preserve"> </v>
      </c>
      <c r="L2148" s="38" t="b">
        <f>OR('28 Populations and thresholds'!$J$222="CR",'28 Populations and thresholds'!$J$222="EN",'28 Populations and thresholds'!$J$222="VU")</f>
        <v>1</v>
      </c>
      <c r="M2148" s="75">
        <f>D2148/'28 Populations and thresholds'!$H$222</f>
        <v>0.20250000000000001</v>
      </c>
      <c r="N2148" s="263" t="str">
        <f t="shared" si="134"/>
        <v xml:space="preserve"> </v>
      </c>
      <c r="O2148" s="12" t="s">
        <v>4119</v>
      </c>
      <c r="P2148" s="263" t="str">
        <f t="shared" si="135"/>
        <v xml:space="preserve"> </v>
      </c>
    </row>
    <row r="2149" spans="1:21" x14ac:dyDescent="0.2">
      <c r="A2149" s="143" t="s">
        <v>1498</v>
      </c>
      <c r="B2149" s="40" t="s">
        <v>4709</v>
      </c>
      <c r="C2149" s="4" t="s">
        <v>3766</v>
      </c>
      <c r="D2149" s="41">
        <v>1200</v>
      </c>
      <c r="E2149" s="46">
        <v>34851</v>
      </c>
      <c r="F2149" s="263" t="str">
        <f t="shared" si="132"/>
        <v xml:space="preserve"> </v>
      </c>
      <c r="G2149" s="143" t="s">
        <v>21</v>
      </c>
      <c r="H2149" s="143" t="s">
        <v>337</v>
      </c>
      <c r="I2149" s="263" t="str">
        <f t="shared" si="133"/>
        <v xml:space="preserve"> </v>
      </c>
      <c r="J2149" s="38" t="str">
        <f>IF(D2149&gt;=('28 Populations and thresholds'!$I$194),"YES"," ")</f>
        <v>YES</v>
      </c>
      <c r="K2149" s="38" t="str">
        <f>IF(J2149="YES"," ",IF(D2149&gt;=('28 Populations and thresholds'!$I$194)*0.25,"YES"))</f>
        <v xml:space="preserve"> </v>
      </c>
      <c r="L2149" s="38" t="b">
        <f>OR('28 Populations and thresholds'!$J$194="CR",'28 Populations and thresholds'!$J$194="EN",'28 Populations and thresholds'!$J$194="VU")</f>
        <v>0</v>
      </c>
      <c r="M2149" s="75">
        <f>D2149/'28 Populations and thresholds'!$H$194</f>
        <v>4.2105263157894736E-2</v>
      </c>
      <c r="N2149" s="263" t="str">
        <f t="shared" si="134"/>
        <v xml:space="preserve"> </v>
      </c>
      <c r="P2149" s="263" t="str">
        <f t="shared" si="135"/>
        <v xml:space="preserve"> </v>
      </c>
    </row>
    <row r="2150" spans="1:21" x14ac:dyDescent="0.2">
      <c r="A2150" s="143" t="s">
        <v>1498</v>
      </c>
      <c r="B2150" s="40" t="s">
        <v>4709</v>
      </c>
      <c r="C2150" s="111" t="s">
        <v>3759</v>
      </c>
      <c r="D2150" s="41">
        <v>2700</v>
      </c>
      <c r="E2150" s="46">
        <v>34851</v>
      </c>
      <c r="F2150" s="263" t="str">
        <f t="shared" si="132"/>
        <v xml:space="preserve"> </v>
      </c>
      <c r="G2150" s="143" t="s">
        <v>21</v>
      </c>
      <c r="H2150" s="143" t="s">
        <v>337</v>
      </c>
      <c r="I2150" s="263" t="str">
        <f t="shared" si="133"/>
        <v xml:space="preserve"> </v>
      </c>
      <c r="J2150" s="38" t="str">
        <f>IF(D2150&gt;=('28 Populations and thresholds'!$I$182),"YES"," ")</f>
        <v>YES</v>
      </c>
      <c r="K2150" s="38" t="str">
        <f>IF(J2150="YES"," ",IF(D2150&gt;=('28 Populations and thresholds'!$I$182)*0.25,"YES"))</f>
        <v xml:space="preserve"> </v>
      </c>
      <c r="L2150" s="38" t="b">
        <f>OR('28 Populations and thresholds'!$J$182="CR",'28 Populations and thresholds'!$J$182="EN",'28 Populations and thresholds'!$J$182="VU")</f>
        <v>0</v>
      </c>
      <c r="M2150" s="75">
        <f>D2150/'28 Populations and thresholds'!$H$182</f>
        <v>0.108</v>
      </c>
      <c r="N2150" s="263" t="str">
        <f t="shared" si="134"/>
        <v xml:space="preserve"> </v>
      </c>
      <c r="P2150" s="263" t="str">
        <f t="shared" si="135"/>
        <v xml:space="preserve"> </v>
      </c>
      <c r="Q2150" s="4"/>
      <c r="R2150" s="4"/>
      <c r="S2150" s="4"/>
      <c r="T2150" s="4"/>
      <c r="U2150" s="4"/>
    </row>
    <row r="2151" spans="1:21" x14ac:dyDescent="0.2">
      <c r="A2151" s="143" t="s">
        <v>1498</v>
      </c>
      <c r="B2151" s="40" t="s">
        <v>4709</v>
      </c>
      <c r="C2151" s="111" t="s">
        <v>3771</v>
      </c>
      <c r="D2151" s="41">
        <v>22000</v>
      </c>
      <c r="E2151" s="46">
        <v>34851</v>
      </c>
      <c r="F2151" s="263" t="str">
        <f t="shared" si="132"/>
        <v xml:space="preserve"> </v>
      </c>
      <c r="G2151" s="143" t="s">
        <v>21</v>
      </c>
      <c r="H2151" s="143" t="s">
        <v>337</v>
      </c>
      <c r="I2151" s="263" t="str">
        <f t="shared" si="133"/>
        <v xml:space="preserve"> </v>
      </c>
      <c r="J2151" s="38" t="str">
        <f>IF(D2151&gt;=('28 Populations and thresholds'!$I$200),"YES"," ")</f>
        <v>YES</v>
      </c>
      <c r="K2151" s="38" t="str">
        <f>IF(J2151="YES"," ",IF(D2151&gt;=('28 Populations and thresholds'!$I$200)*0.25,"YES"))</f>
        <v xml:space="preserve"> </v>
      </c>
      <c r="L2151" s="38" t="b">
        <f>OR('28 Populations and thresholds'!$J$200="CR",'28 Populations and thresholds'!$J$200="EN",'28 Populations and thresholds'!$J$200="VU")</f>
        <v>0</v>
      </c>
      <c r="M2151" s="75">
        <f>D2151/'28 Populations and thresholds'!$H$200</f>
        <v>0.22</v>
      </c>
      <c r="N2151" s="263" t="str">
        <f t="shared" si="134"/>
        <v xml:space="preserve"> </v>
      </c>
      <c r="P2151" s="263" t="str">
        <f t="shared" si="135"/>
        <v xml:space="preserve"> </v>
      </c>
      <c r="Q2151" s="4"/>
      <c r="R2151" s="4"/>
      <c r="S2151" s="4"/>
      <c r="T2151" s="4"/>
      <c r="U2151" s="4"/>
    </row>
    <row r="2152" spans="1:21" x14ac:dyDescent="0.2">
      <c r="A2152" s="143" t="s">
        <v>1498</v>
      </c>
      <c r="B2152" s="40" t="s">
        <v>4709</v>
      </c>
      <c r="C2152" s="111" t="s">
        <v>3763</v>
      </c>
      <c r="D2152" s="41">
        <v>600</v>
      </c>
      <c r="E2152" s="46">
        <v>34851</v>
      </c>
      <c r="F2152" s="263" t="str">
        <f t="shared" si="132"/>
        <v xml:space="preserve"> </v>
      </c>
      <c r="G2152" s="143" t="s">
        <v>21</v>
      </c>
      <c r="H2152" s="143" t="s">
        <v>337</v>
      </c>
      <c r="I2152" s="263" t="str">
        <f t="shared" si="133"/>
        <v xml:space="preserve"> </v>
      </c>
      <c r="J2152" s="38" t="str">
        <f>IF(D2152&gt;=('28 Populations and thresholds'!$I$191),"YES"," ")</f>
        <v>YES</v>
      </c>
      <c r="K2152" s="38" t="str">
        <f>IF(J2152="YES"," ",IF(D2152&gt;=('28 Populations and thresholds'!$I$191)*0.25,"YES"))</f>
        <v xml:space="preserve"> </v>
      </c>
      <c r="L2152" s="38" t="b">
        <f>OR('28 Populations and thresholds'!$J$191="CR",'28 Populations and thresholds'!$J$191="EN",'28 Populations and thresholds'!$J$191="VU")</f>
        <v>0</v>
      </c>
      <c r="M2152" s="75">
        <f>D2152/'28 Populations and thresholds'!$H$191</f>
        <v>1.2E-2</v>
      </c>
      <c r="N2152" s="263" t="str">
        <f t="shared" si="134"/>
        <v xml:space="preserve"> </v>
      </c>
      <c r="P2152" s="263" t="str">
        <f t="shared" si="135"/>
        <v xml:space="preserve"> </v>
      </c>
    </row>
    <row r="2153" spans="1:21" x14ac:dyDescent="0.2">
      <c r="A2153" s="143" t="s">
        <v>1498</v>
      </c>
      <c r="B2153" s="40" t="s">
        <v>4709</v>
      </c>
      <c r="C2153" s="111" t="s">
        <v>3758</v>
      </c>
      <c r="D2153" s="41">
        <v>800</v>
      </c>
      <c r="E2153" s="46">
        <v>34851</v>
      </c>
      <c r="F2153" s="263" t="str">
        <f t="shared" si="132"/>
        <v xml:space="preserve"> </v>
      </c>
      <c r="G2153" s="143" t="s">
        <v>21</v>
      </c>
      <c r="H2153" s="143" t="s">
        <v>337</v>
      </c>
      <c r="I2153" s="263" t="str">
        <f t="shared" si="133"/>
        <v xml:space="preserve"> </v>
      </c>
      <c r="J2153" s="38" t="str">
        <f>IF(D2153&gt;=('28 Populations and thresholds'!$I$179),"YES"," ")</f>
        <v>YES</v>
      </c>
      <c r="K2153" s="38" t="str">
        <f>IF(J2153="YES"," ",IF(D2153&gt;=('28 Populations and thresholds'!$I$179)*0.25,"YES"))</f>
        <v xml:space="preserve"> </v>
      </c>
      <c r="L2153" s="38" t="b">
        <f>OR('28 Populations and thresholds'!$J$179="CR",'28 Populations and thresholds'!$J$179="EN",'28 Populations and thresholds'!$J$179="VU")</f>
        <v>0</v>
      </c>
      <c r="M2153" s="75">
        <f>D2153/'28 Populations and thresholds'!$H$179</f>
        <v>1.4545454545454545E-2</v>
      </c>
      <c r="N2153" s="263" t="str">
        <f t="shared" si="134"/>
        <v xml:space="preserve"> </v>
      </c>
      <c r="P2153" s="263" t="str">
        <f t="shared" si="135"/>
        <v xml:space="preserve"> </v>
      </c>
    </row>
    <row r="2154" spans="1:21" x14ac:dyDescent="0.2">
      <c r="A2154" s="143" t="s">
        <v>1498</v>
      </c>
      <c r="B2154" s="40" t="s">
        <v>4709</v>
      </c>
      <c r="C2154" s="160" t="s">
        <v>3473</v>
      </c>
      <c r="D2154" s="41">
        <v>20000</v>
      </c>
      <c r="E2154" s="46">
        <v>34851</v>
      </c>
      <c r="F2154" s="263" t="str">
        <f t="shared" si="132"/>
        <v xml:space="preserve"> </v>
      </c>
      <c r="G2154" s="143" t="s">
        <v>21</v>
      </c>
      <c r="H2154" s="143" t="s">
        <v>337</v>
      </c>
      <c r="I2154" s="263" t="str">
        <f t="shared" si="133"/>
        <v xml:space="preserve"> </v>
      </c>
      <c r="J2154" s="38" t="str">
        <f>IF(D2154&gt;=('28 Populations and thresholds'!$I$190),"YES"," ")</f>
        <v>YES</v>
      </c>
      <c r="K2154" s="38" t="str">
        <f>IF(J2154="YES"," ",IF(D2154&gt;=('28 Populations and thresholds'!$I$190)*0.25,"YES"))</f>
        <v xml:space="preserve"> </v>
      </c>
      <c r="L2154" s="38" t="b">
        <f>OR('28 Populations and thresholds'!$J$190="CR",'28 Populations and thresholds'!$J$190="EN",'28 Populations and thresholds'!$J$190="VU")</f>
        <v>0</v>
      </c>
      <c r="M2154" s="75">
        <f>D2154/'28 Populations and thresholds'!$H$190</f>
        <v>0.2</v>
      </c>
      <c r="N2154" s="263" t="str">
        <f t="shared" si="134"/>
        <v xml:space="preserve"> </v>
      </c>
      <c r="P2154" s="263" t="str">
        <f t="shared" si="135"/>
        <v xml:space="preserve"> </v>
      </c>
    </row>
    <row r="2155" spans="1:21" x14ac:dyDescent="0.2">
      <c r="A2155" s="275" t="s">
        <v>1498</v>
      </c>
      <c r="B2155" s="325" t="s">
        <v>4030</v>
      </c>
      <c r="C2155" s="269" t="s">
        <v>3719</v>
      </c>
      <c r="D2155" s="279">
        <v>105</v>
      </c>
      <c r="E2155" s="274" t="s">
        <v>4031</v>
      </c>
      <c r="F2155" s="263" t="str">
        <f t="shared" si="132"/>
        <v xml:space="preserve"> </v>
      </c>
      <c r="G2155" s="275" t="s">
        <v>4019</v>
      </c>
      <c r="H2155" s="275"/>
      <c r="I2155" s="263" t="str">
        <f t="shared" si="133"/>
        <v xml:space="preserve"> </v>
      </c>
      <c r="J2155" s="272" t="str">
        <f>IF(D2155&gt;=('28 Populations and thresholds'!$I$32),"YES"," ")</f>
        <v>YES</v>
      </c>
      <c r="K2155" s="272" t="str">
        <f>IF(J2155="YES"," ",IF(D2155&gt;=('28 Populations and thresholds'!$I$32)*0.25,"YES"))</f>
        <v xml:space="preserve"> </v>
      </c>
      <c r="L2155" s="272" t="b">
        <f>OR('28 Populations and thresholds'!$J$32="CR",'28 Populations and thresholds'!$J$32="EN",'28 Populations and thresholds'!$J$32="VU")</f>
        <v>1</v>
      </c>
      <c r="M2155" s="273">
        <f>D2155/'28 Populations and thresholds'!$H$32</f>
        <v>2.5609756097560974E-2</v>
      </c>
      <c r="N2155" s="263" t="str">
        <f t="shared" si="134"/>
        <v xml:space="preserve"> </v>
      </c>
      <c r="O2155" s="275"/>
      <c r="P2155" s="263" t="str">
        <f t="shared" si="135"/>
        <v xml:space="preserve"> </v>
      </c>
    </row>
    <row r="2156" spans="1:21" x14ac:dyDescent="0.2">
      <c r="A2156" s="143" t="s">
        <v>1498</v>
      </c>
      <c r="B2156" s="40" t="s">
        <v>1519</v>
      </c>
      <c r="C2156" s="111" t="s">
        <v>3649</v>
      </c>
      <c r="D2156" s="41">
        <v>300</v>
      </c>
      <c r="E2156" s="47" t="s">
        <v>1330</v>
      </c>
      <c r="F2156" s="263" t="str">
        <f t="shared" si="132"/>
        <v xml:space="preserve"> </v>
      </c>
      <c r="G2156" s="143" t="s">
        <v>15</v>
      </c>
      <c r="H2156" s="143" t="s">
        <v>1520</v>
      </c>
      <c r="I2156" s="263" t="str">
        <f t="shared" si="133"/>
        <v xml:space="preserve"> </v>
      </c>
      <c r="J2156" s="38" t="str">
        <f>IF(D2156&gt;=('28 Populations and thresholds'!$I$111),"YES"," ")</f>
        <v>YES</v>
      </c>
      <c r="K2156" s="38" t="str">
        <f>IF(J2156="YES"," ",IF(D2156&gt;=('28 Populations and thresholds'!$I$111)*0.25,"YES"))</f>
        <v xml:space="preserve"> </v>
      </c>
      <c r="L2156" s="38" t="b">
        <f>OR('28 Populations and thresholds'!$J$111="CR",'28 Populations and thresholds'!$J$111="EN",'28 Populations and thresholds'!$J$111="VU")</f>
        <v>1</v>
      </c>
      <c r="M2156" s="75">
        <f>D2156/'28 Populations and thresholds'!$H$111</f>
        <v>0.03</v>
      </c>
      <c r="N2156" s="263" t="str">
        <f t="shared" si="134"/>
        <v xml:space="preserve"> </v>
      </c>
      <c r="P2156" s="263" t="str">
        <f t="shared" si="135"/>
        <v xml:space="preserve"> </v>
      </c>
    </row>
    <row r="2157" spans="1:21" x14ac:dyDescent="0.2">
      <c r="A2157" s="267" t="s">
        <v>1498</v>
      </c>
      <c r="B2157" s="268" t="s">
        <v>1521</v>
      </c>
      <c r="C2157" s="268" t="s">
        <v>3797</v>
      </c>
      <c r="D2157" s="270">
        <v>16000</v>
      </c>
      <c r="E2157" s="294" t="s">
        <v>1523</v>
      </c>
      <c r="F2157" s="263" t="str">
        <f t="shared" si="132"/>
        <v xml:space="preserve"> </v>
      </c>
      <c r="G2157" s="267" t="s">
        <v>15</v>
      </c>
      <c r="H2157" s="267" t="s">
        <v>1522</v>
      </c>
      <c r="I2157" s="263" t="str">
        <f t="shared" si="133"/>
        <v xml:space="preserve"> </v>
      </c>
      <c r="J2157" s="272" t="str">
        <f>IF(D2157&gt;=(('28 Populations and thresholds'!$I$66)+('28 Populations and thresholds'!$I$67)+('28 Populations and thresholds'!$I$68)),"YES"," ")</f>
        <v>YES</v>
      </c>
      <c r="K2157" s="272" t="str">
        <f>IF(J2157="YES"," ",IF(D2157&gt;=(('28 Populations and thresholds'!$I$66)+('28 Populations and thresholds'!$I$67)+('28 Populations and thresholds'!$I$68))*0.25,"YES"))</f>
        <v xml:space="preserve"> </v>
      </c>
      <c r="L2157" s="272" t="b">
        <f>OR('28 Populations and thresholds'!$J$68="CR",'28 Populations and thresholds'!$J$68="EN",'28 Populations and thresholds'!$J$68="VU")</f>
        <v>0</v>
      </c>
      <c r="M2157" s="273">
        <f>D2157/(('28 Populations and thresholds'!$H$66)+('28 Populations and thresholds'!$H$67)+('28 Populations and thresholds'!$H$68))</f>
        <v>4.8765620237732399E-2</v>
      </c>
      <c r="N2157" s="263" t="str">
        <f t="shared" si="134"/>
        <v xml:space="preserve"> </v>
      </c>
      <c r="O2157" s="275" t="s">
        <v>4568</v>
      </c>
      <c r="P2157" s="263" t="str">
        <f t="shared" si="135"/>
        <v xml:space="preserve"> </v>
      </c>
    </row>
    <row r="2158" spans="1:21" x14ac:dyDescent="0.2">
      <c r="A2158" s="143" t="s">
        <v>1498</v>
      </c>
      <c r="B2158" s="40" t="s">
        <v>945</v>
      </c>
      <c r="C2158" s="4" t="s">
        <v>3756</v>
      </c>
      <c r="D2158" s="41">
        <v>5000</v>
      </c>
      <c r="E2158" s="46">
        <v>30520</v>
      </c>
      <c r="F2158" s="263" t="str">
        <f t="shared" si="132"/>
        <v xml:space="preserve"> </v>
      </c>
      <c r="G2158" s="143" t="s">
        <v>21</v>
      </c>
      <c r="H2158" s="143" t="s">
        <v>534</v>
      </c>
      <c r="I2158" s="263" t="str">
        <f t="shared" si="133"/>
        <v xml:space="preserve"> </v>
      </c>
      <c r="J2158" s="38" t="str">
        <f>IF(D2158&gt;=('28 Populations and thresholds'!$I$175),"YES"," ")</f>
        <v>YES</v>
      </c>
      <c r="K2158" s="38" t="str">
        <f>IF(J2158="YES"," ",IF(D2158&gt;=('28 Populations and thresholds'!$I$175)*0.25,"YES"))</f>
        <v xml:space="preserve"> </v>
      </c>
      <c r="L2158" s="38" t="b">
        <f>OR('28 Populations and thresholds'!$J$175="CR",'28 Populations and thresholds'!$J$175="EN",'28 Populations and thresholds'!$J$175="VU")</f>
        <v>0</v>
      </c>
      <c r="M2158" s="75">
        <f>D2158/'28 Populations and thresholds'!$H$175</f>
        <v>3.5971223021582732E-2</v>
      </c>
      <c r="N2158" s="263" t="str">
        <f t="shared" si="134"/>
        <v xml:space="preserve"> </v>
      </c>
      <c r="O2158" s="9"/>
      <c r="P2158" s="263" t="str">
        <f t="shared" si="135"/>
        <v xml:space="preserve"> </v>
      </c>
    </row>
    <row r="2159" spans="1:21" x14ac:dyDescent="0.2">
      <c r="A2159" s="143" t="s">
        <v>1498</v>
      </c>
      <c r="B2159" s="40" t="s">
        <v>945</v>
      </c>
      <c r="C2159" s="111" t="s">
        <v>3767</v>
      </c>
      <c r="D2159" s="41">
        <v>4500</v>
      </c>
      <c r="E2159" s="46">
        <v>30520</v>
      </c>
      <c r="F2159" s="263" t="str">
        <f t="shared" si="132"/>
        <v xml:space="preserve"> </v>
      </c>
      <c r="G2159" s="143" t="s">
        <v>21</v>
      </c>
      <c r="H2159" s="143" t="s">
        <v>534</v>
      </c>
      <c r="I2159" s="263" t="str">
        <f t="shared" si="133"/>
        <v xml:space="preserve"> </v>
      </c>
      <c r="J2159" s="38" t="str">
        <f>IF(D2159&gt;=('28 Populations and thresholds'!$I$195),"YES"," ")</f>
        <v>YES</v>
      </c>
      <c r="K2159" s="38" t="str">
        <f>IF(J2159="YES"," ",IF(D2159&gt;=('28 Populations and thresholds'!$I$195)*0.25,"YES"))</f>
        <v xml:space="preserve"> </v>
      </c>
      <c r="L2159" s="38" t="b">
        <f>OR('28 Populations and thresholds'!$J$195="CR",'28 Populations and thresholds'!$J$195="EN",'28 Populations and thresholds'!$J$195="VU")</f>
        <v>1</v>
      </c>
      <c r="M2159" s="75">
        <f>D2159/'28 Populations and thresholds'!$H$195</f>
        <v>1.5517241379310345E-2</v>
      </c>
      <c r="N2159" s="263" t="str">
        <f t="shared" si="134"/>
        <v xml:space="preserve"> </v>
      </c>
      <c r="O2159" s="9"/>
      <c r="P2159" s="263" t="str">
        <f t="shared" si="135"/>
        <v xml:space="preserve"> </v>
      </c>
    </row>
    <row r="2160" spans="1:21" x14ac:dyDescent="0.2">
      <c r="A2160" s="275" t="s">
        <v>1498</v>
      </c>
      <c r="B2160" s="269" t="s">
        <v>4708</v>
      </c>
      <c r="C2160" s="280" t="s">
        <v>3400</v>
      </c>
      <c r="D2160" s="279">
        <v>55</v>
      </c>
      <c r="E2160" s="274" t="s">
        <v>4078</v>
      </c>
      <c r="F2160" s="263" t="str">
        <f t="shared" si="132"/>
        <v xml:space="preserve"> </v>
      </c>
      <c r="G2160" s="275"/>
      <c r="H2160" s="275" t="s">
        <v>4019</v>
      </c>
      <c r="I2160" s="263" t="str">
        <f t="shared" si="133"/>
        <v xml:space="preserve"> </v>
      </c>
      <c r="J2160" s="272" t="str">
        <f>IF(D2160&gt;=(('28 Populations and thresholds'!$I$123)+('28 Populations and thresholds'!$I$124)),"YES"," ")</f>
        <v>YES</v>
      </c>
      <c r="K2160" s="272" t="str">
        <f>IF(J2160="YES"," ",IF(D2160&gt;=(('28 Populations and thresholds'!$I$123)+('28 Populations and thresholds'!$I$124))*0.25,"YES"))</f>
        <v xml:space="preserve"> </v>
      </c>
      <c r="L2160" s="272" t="b">
        <f>OR('28 Populations and thresholds'!$J$124="CR",'28 Populations and thresholds'!$J$124="EN",'28 Populations and thresholds'!$J$124="VU")</f>
        <v>1</v>
      </c>
      <c r="M2160" s="273">
        <f>D2160/(('28 Populations and thresholds'!$H$123)+('28 Populations and thresholds'!$H$124))</f>
        <v>3.5483870967741936E-2</v>
      </c>
      <c r="N2160" s="263" t="str">
        <f t="shared" si="134"/>
        <v xml:space="preserve"> </v>
      </c>
      <c r="O2160" s="275" t="s">
        <v>4568</v>
      </c>
      <c r="P2160" s="263" t="str">
        <f t="shared" si="135"/>
        <v xml:space="preserve"> </v>
      </c>
    </row>
    <row r="2161" spans="1:21" x14ac:dyDescent="0.2">
      <c r="A2161" s="275" t="s">
        <v>1498</v>
      </c>
      <c r="B2161" s="269" t="s">
        <v>4708</v>
      </c>
      <c r="C2161" s="296" t="s">
        <v>3403</v>
      </c>
      <c r="D2161" s="279">
        <v>300</v>
      </c>
      <c r="E2161" s="274" t="s">
        <v>4476</v>
      </c>
      <c r="F2161" s="263" t="str">
        <f t="shared" si="132"/>
        <v xml:space="preserve"> </v>
      </c>
      <c r="G2161" s="275"/>
      <c r="H2161" s="275" t="s">
        <v>4019</v>
      </c>
      <c r="I2161" s="263" t="str">
        <f t="shared" si="133"/>
        <v xml:space="preserve"> </v>
      </c>
      <c r="J2161" s="272" t="str">
        <f>IF(D2161&gt;=(('28 Populations and thresholds'!$I$117)+('28 Populations and thresholds'!$I$118)),"YES"," ")</f>
        <v>YES</v>
      </c>
      <c r="K2161" s="272" t="str">
        <f>IF(J2161="YES"," ",IF(D2161&gt;=(('28 Populations and thresholds'!$I$117)+('28 Populations and thresholds'!$I$118))*0.25,"YES"))</f>
        <v xml:space="preserve"> </v>
      </c>
      <c r="L2161" s="272" t="b">
        <f>OR('28 Populations and thresholds'!$J$118="CR",'28 Populations and thresholds'!$J$118="EN",'28 Populations and thresholds'!$J$118="VU")</f>
        <v>1</v>
      </c>
      <c r="M2161" s="273">
        <f>D2161/(('28 Populations and thresholds'!$H$117)+('28 Populations and thresholds'!$H$118))</f>
        <v>4.6153846153846156E-2</v>
      </c>
      <c r="N2161" s="263" t="str">
        <f t="shared" si="134"/>
        <v xml:space="preserve"> </v>
      </c>
      <c r="O2161" s="275" t="s">
        <v>4568</v>
      </c>
      <c r="P2161" s="263" t="str">
        <f t="shared" si="135"/>
        <v xml:space="preserve"> </v>
      </c>
    </row>
    <row r="2162" spans="1:21" x14ac:dyDescent="0.2">
      <c r="A2162" s="143" t="s">
        <v>1498</v>
      </c>
      <c r="B2162" s="40" t="s">
        <v>927</v>
      </c>
      <c r="C2162" s="4" t="s">
        <v>3666</v>
      </c>
      <c r="D2162" s="41">
        <v>4000</v>
      </c>
      <c r="E2162" s="47" t="s">
        <v>1526</v>
      </c>
      <c r="F2162" s="263" t="str">
        <f t="shared" si="132"/>
        <v xml:space="preserve"> </v>
      </c>
      <c r="G2162" s="143" t="s">
        <v>15</v>
      </c>
      <c r="H2162" s="143" t="s">
        <v>1525</v>
      </c>
      <c r="I2162" s="263" t="str">
        <f t="shared" si="133"/>
        <v xml:space="preserve"> </v>
      </c>
      <c r="J2162" s="38" t="str">
        <f>IF(D2162&gt;=(('28 Populations and thresholds'!$I$61)+('28 Populations and thresholds'!$I$64)),"YES"," ")</f>
        <v>YES</v>
      </c>
      <c r="K2162" s="38" t="str">
        <f>IF(J2162="YES"," ",IF(D2162&gt;=(('28 Populations and thresholds'!$I$61)+('28 Populations and thresholds'!$I$64))*0.25,"YES"))</f>
        <v xml:space="preserve"> </v>
      </c>
      <c r="L2162" s="38" t="b">
        <f>OR('28 Populations and thresholds'!$J$61="CR",'28 Populations and thresholds'!$J$61="EN",'28 Populations and thresholds'!$J$61="VU")</f>
        <v>0</v>
      </c>
      <c r="M2162" s="75">
        <f>D2162/(('28 Populations and thresholds'!$H$61)+('28 Populations and thresholds'!$H$64))</f>
        <v>0.23809523809523808</v>
      </c>
      <c r="N2162" s="263" t="str">
        <f t="shared" si="134"/>
        <v xml:space="preserve"> </v>
      </c>
      <c r="O2162" s="12" t="s">
        <v>4551</v>
      </c>
      <c r="P2162" s="263" t="str">
        <f t="shared" si="135"/>
        <v xml:space="preserve"> </v>
      </c>
    </row>
    <row r="2163" spans="1:21" x14ac:dyDescent="0.2">
      <c r="A2163" s="143" t="s">
        <v>1498</v>
      </c>
      <c r="B2163" s="40" t="s">
        <v>927</v>
      </c>
      <c r="C2163" s="4" t="s">
        <v>3756</v>
      </c>
      <c r="D2163" s="41">
        <v>1355</v>
      </c>
      <c r="E2163" s="46">
        <v>36303</v>
      </c>
      <c r="F2163" s="263" t="str">
        <f t="shared" si="132"/>
        <v xml:space="preserve"> </v>
      </c>
      <c r="G2163" s="143" t="s">
        <v>21</v>
      </c>
      <c r="H2163" s="143" t="s">
        <v>323</v>
      </c>
      <c r="I2163" s="263" t="str">
        <f t="shared" si="133"/>
        <v xml:space="preserve"> </v>
      </c>
      <c r="J2163" s="38" t="str">
        <f>IF(D2163&gt;=('28 Populations and thresholds'!$I$175),"YES"," ")</f>
        <v xml:space="preserve"> </v>
      </c>
      <c r="K2163" s="38" t="str">
        <f>IF(J2163="YES"," ",IF(D2163&gt;=('28 Populations and thresholds'!$I$175)*0.25,"YES"))</f>
        <v>YES</v>
      </c>
      <c r="L2163" s="38" t="b">
        <f>OR('28 Populations and thresholds'!$J$175="CR",'28 Populations and thresholds'!$J$175="EN",'28 Populations and thresholds'!$J$175="VU")</f>
        <v>0</v>
      </c>
      <c r="M2163" s="75">
        <f>D2163/'28 Populations and thresholds'!$H$175</f>
        <v>9.7482014388489205E-3</v>
      </c>
      <c r="N2163" s="263" t="str">
        <f t="shared" si="134"/>
        <v xml:space="preserve"> </v>
      </c>
      <c r="O2163" s="9"/>
      <c r="P2163" s="263" t="str">
        <f t="shared" si="135"/>
        <v xml:space="preserve"> </v>
      </c>
    </row>
    <row r="2164" spans="1:21" x14ac:dyDescent="0.2">
      <c r="A2164" s="143" t="s">
        <v>1498</v>
      </c>
      <c r="B2164" s="40" t="s">
        <v>927</v>
      </c>
      <c r="C2164" s="4" t="s">
        <v>3761</v>
      </c>
      <c r="D2164" s="41">
        <v>500</v>
      </c>
      <c r="E2164" s="46">
        <v>36303</v>
      </c>
      <c r="F2164" s="263" t="str">
        <f t="shared" si="132"/>
        <v xml:space="preserve"> </v>
      </c>
      <c r="G2164" s="143" t="s">
        <v>21</v>
      </c>
      <c r="H2164" s="143" t="s">
        <v>323</v>
      </c>
      <c r="I2164" s="263" t="str">
        <f t="shared" si="133"/>
        <v xml:space="preserve"> </v>
      </c>
      <c r="J2164" s="38" t="str">
        <f>IF(D2164&gt;=('28 Populations and thresholds'!$I$187),"YES"," ")</f>
        <v xml:space="preserve"> </v>
      </c>
      <c r="K2164" s="38" t="str">
        <f>IF(J2164="YES"," ",IF(D2164&gt;=('28 Populations and thresholds'!$I$187)*0.25,"YES"))</f>
        <v>YES</v>
      </c>
      <c r="L2164" s="38" t="b">
        <f>OR('28 Populations and thresholds'!$J$187="CR",'28 Populations and thresholds'!$J$187="EN",'28 Populations and thresholds'!$J$187="VU")</f>
        <v>0</v>
      </c>
      <c r="M2164" s="75">
        <f>D2164/'28 Populations and thresholds'!$H$187</f>
        <v>5.0000000000000001E-3</v>
      </c>
      <c r="N2164" s="263" t="str">
        <f t="shared" si="134"/>
        <v xml:space="preserve"> </v>
      </c>
      <c r="O2164" s="9"/>
      <c r="P2164" s="263" t="str">
        <f t="shared" si="135"/>
        <v xml:space="preserve"> </v>
      </c>
    </row>
    <row r="2165" spans="1:21" x14ac:dyDescent="0.2">
      <c r="A2165" s="143" t="s">
        <v>1498</v>
      </c>
      <c r="B2165" s="40" t="s">
        <v>927</v>
      </c>
      <c r="C2165" s="160" t="s">
        <v>3754</v>
      </c>
      <c r="D2165" s="41">
        <v>5000</v>
      </c>
      <c r="E2165" s="46">
        <v>36303</v>
      </c>
      <c r="F2165" s="263" t="str">
        <f t="shared" si="132"/>
        <v xml:space="preserve"> </v>
      </c>
      <c r="G2165" s="143" t="s">
        <v>21</v>
      </c>
      <c r="H2165" s="143" t="s">
        <v>323</v>
      </c>
      <c r="I2165" s="263" t="str">
        <f t="shared" si="133"/>
        <v xml:space="preserve"> </v>
      </c>
      <c r="J2165" s="38" t="str">
        <f>IF(D2165&gt;=('28 Populations and thresholds'!$I$173),"YES"," ")</f>
        <v>YES</v>
      </c>
      <c r="K2165" s="38" t="str">
        <f>IF(J2165="YES"," ",IF(D2165&gt;=('28 Populations and thresholds'!$I$173)*0.25,"YES"))</f>
        <v xml:space="preserve"> </v>
      </c>
      <c r="L2165" s="38" t="b">
        <f>OR('28 Populations and thresholds'!$J$173="CR",'28 Populations and thresholds'!$J$173="EN",'28 Populations and thresholds'!$J$173="VU")</f>
        <v>0</v>
      </c>
      <c r="M2165" s="75">
        <f>D2165/'28 Populations and thresholds'!$H$173</f>
        <v>5.0000000000000001E-3</v>
      </c>
      <c r="N2165" s="263" t="str">
        <f t="shared" si="134"/>
        <v xml:space="preserve"> </v>
      </c>
      <c r="O2165" s="9"/>
      <c r="P2165" s="263" t="str">
        <f t="shared" si="135"/>
        <v xml:space="preserve"> </v>
      </c>
    </row>
    <row r="2166" spans="1:21" x14ac:dyDescent="0.2">
      <c r="A2166" s="143" t="s">
        <v>1498</v>
      </c>
      <c r="B2166" s="40" t="s">
        <v>927</v>
      </c>
      <c r="C2166" s="111" t="s">
        <v>3482</v>
      </c>
      <c r="D2166" s="41">
        <v>2650</v>
      </c>
      <c r="E2166" s="46">
        <v>36304</v>
      </c>
      <c r="F2166" s="263" t="str">
        <f t="shared" si="132"/>
        <v xml:space="preserve"> </v>
      </c>
      <c r="G2166" s="143" t="s">
        <v>21</v>
      </c>
      <c r="H2166" s="143" t="s">
        <v>323</v>
      </c>
      <c r="I2166" s="263" t="str">
        <f t="shared" si="133"/>
        <v xml:space="preserve"> </v>
      </c>
      <c r="J2166" s="38" t="str">
        <f>IF(D2166&gt;=(('28 Populations and thresholds'!$I$205)+('28 Populations and thresholds'!$I$206)+('28 Populations and thresholds'!$I$207)+('28 Populations and thresholds'!$I$208)),"YES"," ")</f>
        <v xml:space="preserve"> </v>
      </c>
      <c r="K2166" s="38" t="str">
        <f>IF(J2166="YES"," ",IF(D2166&gt;=(('28 Populations and thresholds'!$I$205)+('28 Populations and thresholds'!$I$206)+('28 Populations and thresholds'!$I$207)+('28 Populations and thresholds'!$I$208))*0.25,"YES"))</f>
        <v>YES</v>
      </c>
      <c r="L2166" s="38" t="b">
        <f>OR('28 Populations and thresholds'!$J$206="CR",'28 Populations and thresholds'!$J$206="EN",'28 Populations and thresholds'!$J$206="VU")</f>
        <v>0</v>
      </c>
      <c r="M2166" s="75">
        <f>D2166/(('28 Populations and thresholds'!$H$205)+('28 Populations and thresholds'!$H$206)+('28 Populations and thresholds'!$H$207)+('28 Populations and thresholds'!$H$208))</f>
        <v>9.9069124079404847E-4</v>
      </c>
      <c r="N2166" s="263" t="str">
        <f t="shared" si="134"/>
        <v xml:space="preserve"> </v>
      </c>
      <c r="O2166" s="12" t="s">
        <v>4568</v>
      </c>
      <c r="P2166" s="263" t="str">
        <f t="shared" si="135"/>
        <v xml:space="preserve"> </v>
      </c>
    </row>
    <row r="2167" spans="1:21" x14ac:dyDescent="0.2">
      <c r="A2167" s="143" t="s">
        <v>1498</v>
      </c>
      <c r="B2167" s="40" t="s">
        <v>927</v>
      </c>
      <c r="C2167" s="40" t="s">
        <v>3797</v>
      </c>
      <c r="D2167" s="41">
        <v>10000</v>
      </c>
      <c r="E2167" s="47" t="s">
        <v>1540</v>
      </c>
      <c r="F2167" s="263" t="str">
        <f t="shared" si="132"/>
        <v xml:space="preserve"> </v>
      </c>
      <c r="G2167" s="143" t="s">
        <v>15</v>
      </c>
      <c r="H2167" s="143" t="s">
        <v>1539</v>
      </c>
      <c r="I2167" s="263" t="str">
        <f t="shared" si="133"/>
        <v xml:space="preserve"> </v>
      </c>
      <c r="J2167" s="38" t="str">
        <f>IF(D2167&gt;=(('28 Populations and thresholds'!$I$66)+('28 Populations and thresholds'!$I$67)+('28 Populations and thresholds'!$I$68)),"YES"," ")</f>
        <v>YES</v>
      </c>
      <c r="K2167" s="38" t="str">
        <f>IF(J2167="YES"," ",IF(D2167&gt;=(('28 Populations and thresholds'!$I$66)+('28 Populations and thresholds'!$I$67)+('28 Populations and thresholds'!$I$68))*0.25,"YES"))</f>
        <v xml:space="preserve"> </v>
      </c>
      <c r="L2167" s="38" t="b">
        <f>OR('28 Populations and thresholds'!$J$68="CR",'28 Populations and thresholds'!$J$68="EN",'28 Populations and thresholds'!$J$68="VU")</f>
        <v>0</v>
      </c>
      <c r="M2167" s="75">
        <f>D2167/(('28 Populations and thresholds'!$H$66)+('28 Populations and thresholds'!$H$67)+('28 Populations and thresholds'!$H$68))</f>
        <v>3.0478512648582749E-2</v>
      </c>
      <c r="N2167" s="263" t="str">
        <f t="shared" si="134"/>
        <v xml:space="preserve"> </v>
      </c>
      <c r="O2167" s="12" t="s">
        <v>4568</v>
      </c>
      <c r="P2167" s="263" t="str">
        <f t="shared" si="135"/>
        <v xml:space="preserve"> </v>
      </c>
    </row>
    <row r="2168" spans="1:21" x14ac:dyDescent="0.2">
      <c r="A2168" s="143" t="s">
        <v>1498</v>
      </c>
      <c r="B2168" s="40" t="s">
        <v>927</v>
      </c>
      <c r="C2168" s="4" t="s">
        <v>3729</v>
      </c>
      <c r="D2168" s="41">
        <v>400</v>
      </c>
      <c r="E2168" s="47" t="s">
        <v>1526</v>
      </c>
      <c r="F2168" s="263" t="str">
        <f t="shared" si="132"/>
        <v xml:space="preserve"> </v>
      </c>
      <c r="G2168" s="143" t="s">
        <v>15</v>
      </c>
      <c r="H2168" s="143" t="s">
        <v>1525</v>
      </c>
      <c r="I2168" s="263" t="str">
        <f t="shared" si="133"/>
        <v xml:space="preserve"> </v>
      </c>
      <c r="J2168" s="38" t="str">
        <f>IF(D2168&gt;=('28 Populations and thresholds'!$I$69),"YES"," ")</f>
        <v>YES</v>
      </c>
      <c r="K2168" s="38" t="str">
        <f>IF(J2168="YES"," ",IF(D2168&gt;=('28 Populations and thresholds'!$I$69)*0.25,"YES"))</f>
        <v xml:space="preserve"> </v>
      </c>
      <c r="L2168" s="38" t="b">
        <f>OR('28 Populations and thresholds'!$J$69="CR",'28 Populations and thresholds'!$J$69="EN",'28 Populations and thresholds'!$J$69="VU")</f>
        <v>1</v>
      </c>
      <c r="M2168" s="75">
        <f>D2168/'28 Populations and thresholds'!$H$69</f>
        <v>1.4285714285714285E-2</v>
      </c>
      <c r="N2168" s="263" t="str">
        <f t="shared" si="134"/>
        <v xml:space="preserve"> </v>
      </c>
      <c r="P2168" s="263" t="str">
        <f t="shared" si="135"/>
        <v xml:space="preserve"> </v>
      </c>
    </row>
    <row r="2169" spans="1:21" x14ac:dyDescent="0.2">
      <c r="A2169" s="143" t="s">
        <v>1498</v>
      </c>
      <c r="B2169" s="40" t="s">
        <v>927</v>
      </c>
      <c r="C2169" s="4" t="s">
        <v>3772</v>
      </c>
      <c r="D2169" s="41">
        <v>1000</v>
      </c>
      <c r="E2169" s="46">
        <v>36304</v>
      </c>
      <c r="F2169" s="263" t="str">
        <f t="shared" si="132"/>
        <v xml:space="preserve"> </v>
      </c>
      <c r="G2169" s="143" t="s">
        <v>21</v>
      </c>
      <c r="H2169" s="143" t="s">
        <v>323</v>
      </c>
      <c r="I2169" s="263" t="str">
        <f t="shared" si="133"/>
        <v xml:space="preserve"> </v>
      </c>
      <c r="J2169" s="38" t="str">
        <f>IF(D2169&gt;=('28 Populations and thresholds'!$I$201),"YES"," ")</f>
        <v>YES</v>
      </c>
      <c r="K2169" s="38" t="str">
        <f>IF(J2169="YES"," ",IF(D2169&gt;=('28 Populations and thresholds'!$I$201)*0.25,"YES"))</f>
        <v xml:space="preserve"> </v>
      </c>
      <c r="L2169" s="38" t="b">
        <f>OR('28 Populations and thresholds'!$J$201="CR",'28 Populations and thresholds'!$J$201="EN",'28 Populations and thresholds'!$J$201="VU")</f>
        <v>0</v>
      </c>
      <c r="M2169" s="75">
        <f>D2169/'28 Populations and thresholds'!$H$201</f>
        <v>0.04</v>
      </c>
      <c r="N2169" s="263" t="str">
        <f t="shared" si="134"/>
        <v xml:space="preserve"> </v>
      </c>
      <c r="O2169" s="9"/>
      <c r="P2169" s="263" t="str">
        <f t="shared" si="135"/>
        <v xml:space="preserve"> </v>
      </c>
    </row>
    <row r="2170" spans="1:21" x14ac:dyDescent="0.2">
      <c r="A2170" s="143" t="s">
        <v>1498</v>
      </c>
      <c r="B2170" s="40" t="s">
        <v>927</v>
      </c>
      <c r="C2170" s="111" t="s">
        <v>3522</v>
      </c>
      <c r="D2170" s="45">
        <v>2000</v>
      </c>
      <c r="E2170" s="47" t="s">
        <v>1320</v>
      </c>
      <c r="F2170" s="263" t="str">
        <f t="shared" si="132"/>
        <v xml:space="preserve"> </v>
      </c>
      <c r="G2170" s="143" t="s">
        <v>15</v>
      </c>
      <c r="H2170" s="143" t="s">
        <v>1524</v>
      </c>
      <c r="I2170" s="263" t="str">
        <f t="shared" si="133"/>
        <v xml:space="preserve"> </v>
      </c>
      <c r="J2170" s="38" t="str">
        <f>IF(D2170&gt;=('28 Populations and thresholds'!$I$58),"YES"," ")</f>
        <v>YES</v>
      </c>
      <c r="K2170" s="38" t="str">
        <f>IF(J2170="YES"," ",IF(D2170&gt;=('28 Populations and thresholds'!$I$58)*0.25,"YES"))</f>
        <v xml:space="preserve"> </v>
      </c>
      <c r="L2170" s="38" t="b">
        <f>OR('28 Populations and thresholds'!$J$58="CR",'28 Populations and thresholds'!$J$58="EN",'28 Populations and thresholds'!$J$58="VU")</f>
        <v>0</v>
      </c>
      <c r="M2170" s="75">
        <f>D2170/'28 Populations and thresholds'!$H$58</f>
        <v>3.3333333333333333E-2</v>
      </c>
      <c r="N2170" s="263" t="str">
        <f t="shared" si="134"/>
        <v xml:space="preserve"> </v>
      </c>
      <c r="P2170" s="263" t="str">
        <f t="shared" si="135"/>
        <v xml:space="preserve"> </v>
      </c>
    </row>
    <row r="2171" spans="1:21" x14ac:dyDescent="0.2">
      <c r="A2171" s="143" t="s">
        <v>1498</v>
      </c>
      <c r="B2171" s="40" t="s">
        <v>927</v>
      </c>
      <c r="C2171" s="111" t="s">
        <v>3473</v>
      </c>
      <c r="D2171" s="41">
        <v>1314</v>
      </c>
      <c r="E2171" s="46">
        <v>36304</v>
      </c>
      <c r="F2171" s="263" t="str">
        <f t="shared" si="132"/>
        <v xml:space="preserve"> </v>
      </c>
      <c r="G2171" s="143" t="s">
        <v>21</v>
      </c>
      <c r="H2171" s="143" t="s">
        <v>323</v>
      </c>
      <c r="I2171" s="263" t="str">
        <f t="shared" si="133"/>
        <v xml:space="preserve"> </v>
      </c>
      <c r="J2171" s="38" t="str">
        <f>IF(D2171&gt;=('28 Populations and thresholds'!$I$190),"YES"," ")</f>
        <v>YES</v>
      </c>
      <c r="K2171" s="38" t="str">
        <f>IF(J2171="YES"," ",IF(D2171&gt;=('28 Populations and thresholds'!$I$190)*0.25,"YES"))</f>
        <v xml:space="preserve"> </v>
      </c>
      <c r="L2171" s="38" t="b">
        <f>OR('28 Populations and thresholds'!$J$190="CR",'28 Populations and thresholds'!$J$190="EN",'28 Populations and thresholds'!$J$190="VU")</f>
        <v>0</v>
      </c>
      <c r="M2171" s="75">
        <f>D2171/'28 Populations and thresholds'!$H$190</f>
        <v>1.3140000000000001E-2</v>
      </c>
      <c r="N2171" s="263" t="str">
        <f t="shared" si="134"/>
        <v xml:space="preserve"> </v>
      </c>
      <c r="P2171" s="263" t="str">
        <f t="shared" si="135"/>
        <v xml:space="preserve"> </v>
      </c>
    </row>
    <row r="2172" spans="1:21" x14ac:dyDescent="0.2">
      <c r="A2172" s="275" t="s">
        <v>1498</v>
      </c>
      <c r="B2172" s="301" t="s">
        <v>2389</v>
      </c>
      <c r="C2172" s="280" t="s">
        <v>3400</v>
      </c>
      <c r="D2172" s="279">
        <v>100</v>
      </c>
      <c r="E2172" s="274" t="s">
        <v>4078</v>
      </c>
      <c r="F2172" s="263" t="str">
        <f t="shared" si="132"/>
        <v xml:space="preserve"> </v>
      </c>
      <c r="G2172" s="275"/>
      <c r="H2172" s="275" t="s">
        <v>4019</v>
      </c>
      <c r="I2172" s="263" t="str">
        <f t="shared" si="133"/>
        <v xml:space="preserve"> </v>
      </c>
      <c r="J2172" s="272" t="str">
        <f>IF(D2172&gt;=(('28 Populations and thresholds'!$I$123)+('28 Populations and thresholds'!$I$124)),"YES"," ")</f>
        <v>YES</v>
      </c>
      <c r="K2172" s="272" t="str">
        <f>IF(J2172="YES"," ",IF(D2172&gt;=(('28 Populations and thresholds'!$I$123)+('28 Populations and thresholds'!$I$124))*0.25,"YES"))</f>
        <v xml:space="preserve"> </v>
      </c>
      <c r="L2172" s="272" t="b">
        <f>OR('28 Populations and thresholds'!$J$124="CR",'28 Populations and thresholds'!$J$124="EN",'28 Populations and thresholds'!$J$124="VU")</f>
        <v>1</v>
      </c>
      <c r="M2172" s="273">
        <f>D2172/(('28 Populations and thresholds'!$H$123)+('28 Populations and thresholds'!$H$124))</f>
        <v>6.4516129032258063E-2</v>
      </c>
      <c r="N2172" s="263" t="str">
        <f t="shared" si="134"/>
        <v xml:space="preserve"> </v>
      </c>
      <c r="O2172" s="275" t="s">
        <v>4568</v>
      </c>
      <c r="P2172" s="263" t="str">
        <f t="shared" si="135"/>
        <v xml:space="preserve"> </v>
      </c>
    </row>
    <row r="2173" spans="1:21" x14ac:dyDescent="0.2">
      <c r="A2173" s="275" t="s">
        <v>1498</v>
      </c>
      <c r="B2173" s="301" t="s">
        <v>2389</v>
      </c>
      <c r="C2173" s="296" t="s">
        <v>3403</v>
      </c>
      <c r="D2173" s="279">
        <v>60</v>
      </c>
      <c r="E2173" s="274" t="s">
        <v>4078</v>
      </c>
      <c r="F2173" s="263" t="str">
        <f t="shared" si="132"/>
        <v xml:space="preserve"> </v>
      </c>
      <c r="G2173" s="275"/>
      <c r="H2173" s="275" t="s">
        <v>4019</v>
      </c>
      <c r="I2173" s="263" t="str">
        <f t="shared" si="133"/>
        <v xml:space="preserve"> </v>
      </c>
      <c r="J2173" s="272" t="str">
        <f>IF(D2173&gt;=(('28 Populations and thresholds'!$I$117)+('28 Populations and thresholds'!$I$118)),"YES"," ")</f>
        <v>YES</v>
      </c>
      <c r="K2173" s="272" t="str">
        <f>IF(J2173="YES"," ",IF(D2173&gt;=(('28 Populations and thresholds'!$I$117)+('28 Populations and thresholds'!$I$118))*0.25,"YES"))</f>
        <v xml:space="preserve"> </v>
      </c>
      <c r="L2173" s="272" t="b">
        <f>OR('28 Populations and thresholds'!$J$118="CR",'28 Populations and thresholds'!$J$118="EN",'28 Populations and thresholds'!$J$118="VU")</f>
        <v>1</v>
      </c>
      <c r="M2173" s="273">
        <f>D2173/(('28 Populations and thresholds'!$H$117)+('28 Populations and thresholds'!$H$118))</f>
        <v>9.2307692307692316E-3</v>
      </c>
      <c r="N2173" s="263" t="str">
        <f t="shared" si="134"/>
        <v xml:space="preserve"> </v>
      </c>
      <c r="O2173" s="275" t="s">
        <v>4568</v>
      </c>
      <c r="P2173" s="263" t="str">
        <f t="shared" si="135"/>
        <v xml:space="preserve"> </v>
      </c>
    </row>
    <row r="2174" spans="1:21" x14ac:dyDescent="0.2">
      <c r="A2174" s="143" t="s">
        <v>1498</v>
      </c>
      <c r="B2174" s="40" t="s">
        <v>1528</v>
      </c>
      <c r="C2174" s="4" t="s">
        <v>3726</v>
      </c>
      <c r="D2174" s="41">
        <v>2500</v>
      </c>
      <c r="E2174" s="47" t="s">
        <v>1531</v>
      </c>
      <c r="F2174" s="263" t="str">
        <f t="shared" si="132"/>
        <v xml:space="preserve"> </v>
      </c>
      <c r="G2174" s="143" t="s">
        <v>15</v>
      </c>
      <c r="H2174" s="143" t="s">
        <v>1510</v>
      </c>
      <c r="I2174" s="263" t="str">
        <f t="shared" si="133"/>
        <v xml:space="preserve"> </v>
      </c>
      <c r="J2174" s="38" t="str">
        <f>IF(D2174&gt;=('28 Populations and thresholds'!$I$62),"YES"," ")</f>
        <v>YES</v>
      </c>
      <c r="K2174" s="38" t="str">
        <f>IF(J2174="YES"," ",IF(D2174&gt;=('28 Populations and thresholds'!$I$62)*0.25,"YES"))</f>
        <v xml:space="preserve"> </v>
      </c>
      <c r="L2174" s="38" t="b">
        <f>OR('28 Populations and thresholds'!$J$62="CR",'28 Populations and thresholds'!$J$62="EN",'28 Populations and thresholds'!$J$62="VU")</f>
        <v>0</v>
      </c>
      <c r="M2174" s="75">
        <f>D2174/('28 Populations and thresholds'!$H$62)</f>
        <v>0.125</v>
      </c>
      <c r="N2174" s="263" t="str">
        <f t="shared" si="134"/>
        <v xml:space="preserve"> </v>
      </c>
      <c r="O2174" s="121"/>
      <c r="P2174" s="263" t="str">
        <f t="shared" si="135"/>
        <v xml:space="preserve"> </v>
      </c>
    </row>
    <row r="2175" spans="1:21" x14ac:dyDescent="0.2">
      <c r="A2175" s="143" t="s">
        <v>1498</v>
      </c>
      <c r="B2175" s="40" t="s">
        <v>1528</v>
      </c>
      <c r="C2175" s="4" t="s">
        <v>3546</v>
      </c>
      <c r="D2175" s="41">
        <v>60</v>
      </c>
      <c r="E2175" s="47" t="s">
        <v>1533</v>
      </c>
      <c r="F2175" s="263" t="str">
        <f t="shared" si="132"/>
        <v xml:space="preserve"> </v>
      </c>
      <c r="G2175" s="143" t="s">
        <v>15</v>
      </c>
      <c r="H2175" s="143" t="s">
        <v>1532</v>
      </c>
      <c r="I2175" s="263" t="str">
        <f t="shared" si="133"/>
        <v xml:space="preserve"> </v>
      </c>
      <c r="J2175" s="38" t="str">
        <f>IF(D2175&gt;=('28 Populations and thresholds'!$I$72),"YES"," ")</f>
        <v>YES</v>
      </c>
      <c r="K2175" s="38" t="str">
        <f>IF(J2175="YES"," ",IF(D2175&gt;=('28 Populations and thresholds'!$I$72)*0.25,"YES"))</f>
        <v xml:space="preserve"> </v>
      </c>
      <c r="L2175" s="38" t="b">
        <f>OR('28 Populations and thresholds'!$J$72="CR",'28 Populations and thresholds'!$J$72="EN",'28 Populations and thresholds'!$J$72="VU")</f>
        <v>0</v>
      </c>
      <c r="M2175" s="346">
        <v>1</v>
      </c>
      <c r="N2175" s="263" t="str">
        <f t="shared" si="134"/>
        <v xml:space="preserve"> </v>
      </c>
      <c r="P2175" s="263" t="str">
        <f t="shared" si="135"/>
        <v xml:space="preserve"> </v>
      </c>
      <c r="Q2175" s="4"/>
      <c r="R2175" s="4"/>
      <c r="S2175" s="4"/>
      <c r="T2175" s="4"/>
      <c r="U2175" s="4"/>
    </row>
    <row r="2176" spans="1:21" x14ac:dyDescent="0.2">
      <c r="A2176" s="143" t="s">
        <v>1498</v>
      </c>
      <c r="B2176" s="40" t="s">
        <v>1528</v>
      </c>
      <c r="C2176" s="111" t="s">
        <v>3528</v>
      </c>
      <c r="D2176" s="41">
        <v>10000</v>
      </c>
      <c r="E2176" s="47" t="s">
        <v>1530</v>
      </c>
      <c r="F2176" s="263" t="str">
        <f t="shared" si="132"/>
        <v xml:space="preserve"> </v>
      </c>
      <c r="G2176" s="143" t="s">
        <v>15</v>
      </c>
      <c r="H2176" s="143" t="s">
        <v>1529</v>
      </c>
      <c r="I2176" s="263" t="str">
        <f t="shared" si="133"/>
        <v xml:space="preserve"> </v>
      </c>
      <c r="J2176" s="38" t="str">
        <f>IF(D2176&gt;=('28 Populations and thresholds'!$I$59),"YES"," ")</f>
        <v>YES</v>
      </c>
      <c r="K2176" s="38" t="str">
        <f>IF(J2176="YES"," ",IF(D2176&gt;=('28 Populations and thresholds'!$I$59)*0.25,"YES"))</f>
        <v xml:space="preserve"> </v>
      </c>
      <c r="L2176" s="38" t="b">
        <f>OR('28 Populations and thresholds'!$J$59="CR",'28 Populations and thresholds'!$J$59="EN",'28 Populations and thresholds'!$J$59="VU")</f>
        <v>0</v>
      </c>
      <c r="M2176" s="75">
        <f>D2176/'28 Populations and thresholds'!$H$59</f>
        <v>9.0909090909090912E-2</v>
      </c>
      <c r="N2176" s="263" t="str">
        <f t="shared" si="134"/>
        <v xml:space="preserve"> </v>
      </c>
      <c r="O2176" s="9"/>
      <c r="P2176" s="263" t="str">
        <f t="shared" si="135"/>
        <v xml:space="preserve"> </v>
      </c>
    </row>
    <row r="2177" spans="1:21" x14ac:dyDescent="0.2">
      <c r="A2177" s="267" t="s">
        <v>1498</v>
      </c>
      <c r="B2177" s="268" t="s">
        <v>1534</v>
      </c>
      <c r="C2177" s="269" t="s">
        <v>3731</v>
      </c>
      <c r="D2177" s="270">
        <v>3500</v>
      </c>
      <c r="E2177" s="294" t="s">
        <v>1535</v>
      </c>
      <c r="F2177" s="263" t="str">
        <f t="shared" ref="F2177:F2240" si="136">" "</f>
        <v xml:space="preserve"> </v>
      </c>
      <c r="G2177" s="267" t="s">
        <v>15</v>
      </c>
      <c r="H2177" s="267" t="s">
        <v>1510</v>
      </c>
      <c r="I2177" s="263" t="str">
        <f t="shared" ref="I2177:I2240" si="137">" "</f>
        <v xml:space="preserve"> </v>
      </c>
      <c r="J2177" s="272" t="str">
        <f>IF(D2177&gt;=('28 Populations and thresholds'!$I$74),"YES"," ")</f>
        <v>YES</v>
      </c>
      <c r="K2177" s="272" t="str">
        <f>IF(J2177="YES"," ",IF(D2177&gt;=('28 Populations and thresholds'!$I$74)*0.25,"YES"))</f>
        <v xml:space="preserve"> </v>
      </c>
      <c r="L2177" s="272" t="b">
        <f>OR('28 Populations and thresholds'!$J$74="CR",'28 Populations and thresholds'!$J$74="EN",'28 Populations and thresholds'!$J$74="VU")</f>
        <v>0</v>
      </c>
      <c r="M2177" s="273">
        <f>D2177/'28 Populations and thresholds'!$H$74</f>
        <v>4.716981132075472E-2</v>
      </c>
      <c r="N2177" s="263" t="str">
        <f t="shared" ref="N2177:N2240" si="138">" "</f>
        <v xml:space="preserve"> </v>
      </c>
      <c r="O2177" s="275"/>
      <c r="P2177" s="263" t="str">
        <f t="shared" ref="P2177:P2240" si="139">" "</f>
        <v xml:space="preserve"> </v>
      </c>
    </row>
    <row r="2178" spans="1:21" x14ac:dyDescent="0.2">
      <c r="A2178" s="143" t="s">
        <v>1498</v>
      </c>
      <c r="B2178" s="40" t="s">
        <v>1095</v>
      </c>
      <c r="C2178" s="111" t="s">
        <v>3763</v>
      </c>
      <c r="D2178" s="41">
        <v>3850</v>
      </c>
      <c r="E2178" s="46">
        <v>32723</v>
      </c>
      <c r="F2178" s="263" t="str">
        <f t="shared" si="136"/>
        <v xml:space="preserve"> </v>
      </c>
      <c r="G2178" s="143" t="s">
        <v>21</v>
      </c>
      <c r="H2178" s="143" t="s">
        <v>667</v>
      </c>
      <c r="I2178" s="263" t="str">
        <f t="shared" si="137"/>
        <v xml:space="preserve"> </v>
      </c>
      <c r="J2178" s="38" t="str">
        <f>IF(D2178&gt;=('28 Populations and thresholds'!$I$191),"YES"," ")</f>
        <v>YES</v>
      </c>
      <c r="K2178" s="38" t="str">
        <f>IF(J2178="YES"," ",IF(D2178&gt;=('28 Populations and thresholds'!$I$191)*0.25,"YES"))</f>
        <v xml:space="preserve"> </v>
      </c>
      <c r="L2178" s="38" t="b">
        <f>OR('28 Populations and thresholds'!$J$191="CR",'28 Populations and thresholds'!$J$191="EN",'28 Populations and thresholds'!$J$191="VU")</f>
        <v>0</v>
      </c>
      <c r="M2178" s="75">
        <f>D2178/'28 Populations and thresholds'!$H$191</f>
        <v>7.6999999999999999E-2</v>
      </c>
      <c r="N2178" s="263" t="str">
        <f t="shared" si="138"/>
        <v xml:space="preserve"> </v>
      </c>
      <c r="P2178" s="263" t="str">
        <f t="shared" si="139"/>
        <v xml:space="preserve"> </v>
      </c>
    </row>
    <row r="2179" spans="1:21" x14ac:dyDescent="0.2">
      <c r="A2179" s="267" t="s">
        <v>1498</v>
      </c>
      <c r="B2179" s="268" t="s">
        <v>1013</v>
      </c>
      <c r="C2179" s="280" t="s">
        <v>3758</v>
      </c>
      <c r="D2179" s="270">
        <v>6000</v>
      </c>
      <c r="E2179" s="271">
        <v>30827</v>
      </c>
      <c r="F2179" s="263" t="str">
        <f t="shared" si="136"/>
        <v xml:space="preserve"> </v>
      </c>
      <c r="G2179" s="267" t="s">
        <v>21</v>
      </c>
      <c r="H2179" s="267" t="s">
        <v>537</v>
      </c>
      <c r="I2179" s="263" t="str">
        <f t="shared" si="137"/>
        <v xml:space="preserve"> </v>
      </c>
      <c r="J2179" s="272" t="str">
        <f>IF(D2179&gt;=('28 Populations and thresholds'!$I$179),"YES"," ")</f>
        <v>YES</v>
      </c>
      <c r="K2179" s="272" t="str">
        <f>IF(J2179="YES"," ",IF(D2179&gt;=('28 Populations and thresholds'!$I$179)*0.25,"YES"))</f>
        <v xml:space="preserve"> </v>
      </c>
      <c r="L2179" s="272" t="b">
        <f>OR('28 Populations and thresholds'!$J$179="CR",'28 Populations and thresholds'!$J$179="EN",'28 Populations and thresholds'!$J$179="VU")</f>
        <v>0</v>
      </c>
      <c r="M2179" s="273">
        <f>D2179/'28 Populations and thresholds'!$H$179</f>
        <v>0.10909090909090909</v>
      </c>
      <c r="N2179" s="263" t="str">
        <f t="shared" si="138"/>
        <v xml:space="preserve"> </v>
      </c>
      <c r="O2179" s="275"/>
      <c r="P2179" s="263" t="str">
        <f t="shared" si="139"/>
        <v xml:space="preserve"> </v>
      </c>
    </row>
    <row r="2180" spans="1:21" x14ac:dyDescent="0.2">
      <c r="A2180" s="143" t="s">
        <v>1498</v>
      </c>
      <c r="B2180" s="40" t="s">
        <v>1536</v>
      </c>
      <c r="C2180" s="111" t="s">
        <v>3738</v>
      </c>
      <c r="D2180" s="41">
        <v>4250</v>
      </c>
      <c r="E2180" s="47" t="s">
        <v>1366</v>
      </c>
      <c r="F2180" s="263" t="str">
        <f t="shared" si="136"/>
        <v xml:space="preserve"> </v>
      </c>
      <c r="G2180" s="143" t="s">
        <v>15</v>
      </c>
      <c r="H2180" s="143" t="s">
        <v>1537</v>
      </c>
      <c r="I2180" s="263" t="str">
        <f t="shared" si="137"/>
        <v xml:space="preserve"> </v>
      </c>
      <c r="J2180" s="38" t="str">
        <f>IF(D2180&gt;=('28 Populations and thresholds'!$I$103),"YES"," ")</f>
        <v>YES</v>
      </c>
      <c r="K2180" s="38" t="str">
        <f>IF(J2180="YES"," ",IF(D2180&gt;=('28 Populations and thresholds'!$I$103)*0.25,"YES"))</f>
        <v xml:space="preserve"> </v>
      </c>
      <c r="L2180" s="38" t="b">
        <f>OR('28 Populations and thresholds'!$J$103="CR",'28 Populations and thresholds'!$J$103="EN",'28 Populations and thresholds'!$J$103="VU")</f>
        <v>1</v>
      </c>
      <c r="M2180" s="75">
        <f>D2180/'28 Populations and thresholds'!$H$103</f>
        <v>2.361111111111111E-2</v>
      </c>
      <c r="N2180" s="263" t="str">
        <f t="shared" si="138"/>
        <v xml:space="preserve"> </v>
      </c>
      <c r="P2180" s="263" t="str">
        <f t="shared" si="139"/>
        <v xml:space="preserve"> </v>
      </c>
      <c r="Q2180" s="4"/>
      <c r="R2180" s="4"/>
      <c r="S2180" s="4"/>
      <c r="T2180" s="4"/>
      <c r="U2180" s="4"/>
    </row>
    <row r="2181" spans="1:21" x14ac:dyDescent="0.2">
      <c r="A2181" s="267" t="s">
        <v>1498</v>
      </c>
      <c r="B2181" s="268" t="s">
        <v>1538</v>
      </c>
      <c r="C2181" s="280" t="s">
        <v>3594</v>
      </c>
      <c r="D2181" s="270">
        <v>5000</v>
      </c>
      <c r="E2181" s="294" t="s">
        <v>1535</v>
      </c>
      <c r="F2181" s="263" t="str">
        <f t="shared" si="136"/>
        <v xml:space="preserve"> </v>
      </c>
      <c r="G2181" s="267" t="s">
        <v>15</v>
      </c>
      <c r="H2181" s="267" t="s">
        <v>1506</v>
      </c>
      <c r="I2181" s="263" t="str">
        <f t="shared" si="137"/>
        <v xml:space="preserve"> </v>
      </c>
      <c r="J2181" s="272" t="str">
        <f>IF(D2181&gt;=('28 Populations and thresholds'!$I$87),"YES"," ")</f>
        <v>YES</v>
      </c>
      <c r="K2181" s="272" t="str">
        <f>IF(J2181="YES"," ",IF(D2181&gt;=('28 Populations and thresholds'!$I$87)*0.25,"YES"))</f>
        <v xml:space="preserve"> </v>
      </c>
      <c r="L2181" s="272" t="b">
        <f>OR('28 Populations and thresholds'!$J$87="CR",'28 Populations and thresholds'!$J$87="EN",'28 Populations and thresholds'!$J$87="VU")</f>
        <v>0</v>
      </c>
      <c r="M2181" s="273">
        <f>D2181/'28 Populations and thresholds'!$H$87</f>
        <v>5.0000000000000001E-3</v>
      </c>
      <c r="N2181" s="263" t="str">
        <f t="shared" si="138"/>
        <v xml:space="preserve"> </v>
      </c>
      <c r="O2181" s="275"/>
      <c r="P2181" s="263" t="str">
        <f t="shared" si="139"/>
        <v xml:space="preserve"> </v>
      </c>
    </row>
    <row r="2182" spans="1:21" x14ac:dyDescent="0.2">
      <c r="A2182" s="267" t="s">
        <v>1498</v>
      </c>
      <c r="B2182" s="268" t="s">
        <v>1538</v>
      </c>
      <c r="C2182" s="280" t="s">
        <v>3666</v>
      </c>
      <c r="D2182" s="270">
        <v>3000</v>
      </c>
      <c r="E2182" s="294" t="s">
        <v>1535</v>
      </c>
      <c r="F2182" s="263" t="str">
        <f t="shared" si="136"/>
        <v xml:space="preserve"> </v>
      </c>
      <c r="G2182" s="267" t="s">
        <v>15</v>
      </c>
      <c r="H2182" s="267" t="s">
        <v>1506</v>
      </c>
      <c r="I2182" s="263" t="str">
        <f t="shared" si="137"/>
        <v xml:space="preserve"> </v>
      </c>
      <c r="J2182" s="272" t="str">
        <f>IF(D2182&gt;=(('28 Populations and thresholds'!$I$61)+('28 Populations and thresholds'!$I$62)),"YES"," ")</f>
        <v>YES</v>
      </c>
      <c r="K2182" s="272" t="str">
        <f>IF(J2182="YES"," ",IF(D2182&gt;=(('28 Populations and thresholds'!$I$61)+('28 Populations and thresholds'!$I$62))*0.25,"YES"))</f>
        <v xml:space="preserve"> </v>
      </c>
      <c r="L2182" s="272" t="b">
        <f>OR('28 Populations and thresholds'!$J$61="CR",'28 Populations and thresholds'!$J$61="EN",'28 Populations and thresholds'!$J$61="VU")</f>
        <v>0</v>
      </c>
      <c r="M2182" s="273">
        <f>D2182/(('28 Populations and thresholds'!$H$61)+('28 Populations and thresholds'!$H$62))</f>
        <v>0.1</v>
      </c>
      <c r="N2182" s="263" t="str">
        <f t="shared" si="138"/>
        <v xml:space="preserve"> </v>
      </c>
      <c r="O2182" s="275" t="s">
        <v>4557</v>
      </c>
      <c r="P2182" s="263" t="str">
        <f t="shared" si="139"/>
        <v xml:space="preserve"> </v>
      </c>
    </row>
    <row r="2183" spans="1:21" x14ac:dyDescent="0.2">
      <c r="A2183" s="267" t="s">
        <v>1498</v>
      </c>
      <c r="B2183" s="268" t="s">
        <v>1538</v>
      </c>
      <c r="C2183" s="269" t="s">
        <v>3589</v>
      </c>
      <c r="D2183" s="270">
        <v>20000</v>
      </c>
      <c r="E2183" s="294" t="s">
        <v>1535</v>
      </c>
      <c r="F2183" s="263" t="str">
        <f t="shared" si="136"/>
        <v xml:space="preserve"> </v>
      </c>
      <c r="G2183" s="267" t="s">
        <v>15</v>
      </c>
      <c r="H2183" s="267" t="s">
        <v>1506</v>
      </c>
      <c r="I2183" s="263" t="str">
        <f t="shared" si="137"/>
        <v xml:space="preserve"> </v>
      </c>
      <c r="J2183" s="272" t="str">
        <f>IF(D2183&gt;=('28 Populations and thresholds'!$I$84),"YES"," ")</f>
        <v>YES</v>
      </c>
      <c r="K2183" s="272" t="str">
        <f>IF(J2183="YES"," ",IF(D2183&gt;=('28 Populations and thresholds'!$I$84)*0.25,"YES"))</f>
        <v xml:space="preserve"> </v>
      </c>
      <c r="L2183" s="272" t="b">
        <f>OR('28 Populations and thresholds'!$J$84="CR",'28 Populations and thresholds'!$J$84="EN",'28 Populations and thresholds'!$J$84="VU")</f>
        <v>0</v>
      </c>
      <c r="M2183" s="273">
        <f>D2183/'28 Populations and thresholds'!$H$84</f>
        <v>0.02</v>
      </c>
      <c r="N2183" s="263" t="str">
        <f t="shared" si="138"/>
        <v xml:space="preserve"> </v>
      </c>
      <c r="O2183" s="269"/>
      <c r="P2183" s="263" t="str">
        <f t="shared" si="139"/>
        <v xml:space="preserve"> </v>
      </c>
    </row>
    <row r="2184" spans="1:21" x14ac:dyDescent="0.2">
      <c r="A2184" s="267" t="s">
        <v>1498</v>
      </c>
      <c r="B2184" s="268" t="s">
        <v>1538</v>
      </c>
      <c r="C2184" s="268" t="s">
        <v>3797</v>
      </c>
      <c r="D2184" s="270">
        <v>100000</v>
      </c>
      <c r="E2184" s="294" t="s">
        <v>1535</v>
      </c>
      <c r="F2184" s="263" t="str">
        <f t="shared" si="136"/>
        <v xml:space="preserve"> </v>
      </c>
      <c r="G2184" s="267" t="s">
        <v>15</v>
      </c>
      <c r="H2184" s="267" t="s">
        <v>1506</v>
      </c>
      <c r="I2184" s="263" t="str">
        <f t="shared" si="137"/>
        <v xml:space="preserve"> </v>
      </c>
      <c r="J2184" s="272" t="str">
        <f>IF(D2184&gt;=(('28 Populations and thresholds'!$I$66)+('28 Populations and thresholds'!$I$67)+('28 Populations and thresholds'!$I$68)),"YES"," ")</f>
        <v>YES</v>
      </c>
      <c r="K2184" s="272" t="str">
        <f>IF(J2184="YES"," ",IF(D2184&gt;=(('28 Populations and thresholds'!$I$66)+('28 Populations and thresholds'!$I$67)+('28 Populations and thresholds'!$I$68))*0.25,"YES"))</f>
        <v xml:space="preserve"> </v>
      </c>
      <c r="L2184" s="272" t="b">
        <f>OR('28 Populations and thresholds'!$J$68="CR",'28 Populations and thresholds'!$J$68="EN",'28 Populations and thresholds'!$J$68="VU")</f>
        <v>0</v>
      </c>
      <c r="M2184" s="273">
        <f>D2184/(('28 Populations and thresholds'!$H$66)+('28 Populations and thresholds'!$H$67)+('28 Populations and thresholds'!$H$68))</f>
        <v>0.30478512648582751</v>
      </c>
      <c r="N2184" s="263" t="str">
        <f t="shared" si="138"/>
        <v xml:space="preserve"> </v>
      </c>
      <c r="O2184" s="275" t="s">
        <v>4568</v>
      </c>
      <c r="P2184" s="263" t="str">
        <f t="shared" si="139"/>
        <v xml:space="preserve"> </v>
      </c>
    </row>
    <row r="2185" spans="1:21" x14ac:dyDescent="0.2">
      <c r="A2185" s="267" t="s">
        <v>1498</v>
      </c>
      <c r="B2185" s="268" t="s">
        <v>1538</v>
      </c>
      <c r="C2185" s="269" t="s">
        <v>3729</v>
      </c>
      <c r="D2185" s="270">
        <v>5000</v>
      </c>
      <c r="E2185" s="294" t="s">
        <v>1535</v>
      </c>
      <c r="F2185" s="263" t="str">
        <f t="shared" si="136"/>
        <v xml:space="preserve"> </v>
      </c>
      <c r="G2185" s="267" t="s">
        <v>15</v>
      </c>
      <c r="H2185" s="267" t="s">
        <v>1506</v>
      </c>
      <c r="I2185" s="263" t="str">
        <f t="shared" si="137"/>
        <v xml:space="preserve"> </v>
      </c>
      <c r="J2185" s="272" t="str">
        <f>IF(D2185&gt;=('28 Populations and thresholds'!$I$69),"YES"," ")</f>
        <v>YES</v>
      </c>
      <c r="K2185" s="272" t="str">
        <f>IF(J2185="YES"," ",IF(D2185&gt;=('28 Populations and thresholds'!$I$69)*0.25,"YES"))</f>
        <v xml:space="preserve"> </v>
      </c>
      <c r="L2185" s="272" t="b">
        <f>OR('28 Populations and thresholds'!$J$69="CR",'28 Populations and thresholds'!$J$69="EN",'28 Populations and thresholds'!$J$69="VU")</f>
        <v>1</v>
      </c>
      <c r="M2185" s="273">
        <f>D2185/'28 Populations and thresholds'!$H$69</f>
        <v>0.17857142857142858</v>
      </c>
      <c r="N2185" s="263" t="str">
        <f t="shared" si="138"/>
        <v xml:space="preserve"> </v>
      </c>
      <c r="O2185" s="275"/>
      <c r="P2185" s="263" t="str">
        <f t="shared" si="139"/>
        <v xml:space="preserve"> </v>
      </c>
    </row>
    <row r="2186" spans="1:21" x14ac:dyDescent="0.2">
      <c r="A2186" s="267" t="s">
        <v>1498</v>
      </c>
      <c r="B2186" s="268" t="s">
        <v>1538</v>
      </c>
      <c r="C2186" s="269" t="s">
        <v>3644</v>
      </c>
      <c r="D2186" s="270">
        <v>10000</v>
      </c>
      <c r="E2186" s="294" t="s">
        <v>1535</v>
      </c>
      <c r="F2186" s="263" t="str">
        <f t="shared" si="136"/>
        <v xml:space="preserve"> </v>
      </c>
      <c r="G2186" s="267" t="s">
        <v>15</v>
      </c>
      <c r="H2186" s="267" t="s">
        <v>1506</v>
      </c>
      <c r="I2186" s="263" t="str">
        <f t="shared" si="137"/>
        <v xml:space="preserve"> </v>
      </c>
      <c r="J2186" s="272" t="str">
        <f>IF(D2186&gt;=('28 Populations and thresholds'!$I$109),"YES"," ")</f>
        <v>YES</v>
      </c>
      <c r="K2186" s="272" t="str">
        <f>IF(J2186="YES"," ",IF(D2186&gt;=('28 Populations and thresholds'!$I$109)*0.25,"YES"))</f>
        <v xml:space="preserve"> </v>
      </c>
      <c r="L2186" s="272" t="b">
        <f>OR('28 Populations and thresholds'!$J$109="CR",'28 Populations and thresholds'!$J$109="EN",'28 Populations and thresholds'!$J$109="VU")</f>
        <v>0</v>
      </c>
      <c r="M2186" s="273">
        <f>D2186/'28 Populations and thresholds'!$H$109</f>
        <v>0.4</v>
      </c>
      <c r="N2186" s="263" t="str">
        <f t="shared" si="138"/>
        <v xml:space="preserve"> </v>
      </c>
      <c r="O2186" s="269"/>
      <c r="P2186" s="263" t="str">
        <f t="shared" si="139"/>
        <v xml:space="preserve"> </v>
      </c>
      <c r="Q2186" s="4"/>
      <c r="R2186" s="4"/>
      <c r="S2186" s="4"/>
      <c r="T2186" s="4"/>
      <c r="U2186" s="4"/>
    </row>
    <row r="2187" spans="1:21" x14ac:dyDescent="0.2">
      <c r="A2187" s="267" t="s">
        <v>1498</v>
      </c>
      <c r="B2187" s="268" t="s">
        <v>1538</v>
      </c>
      <c r="C2187" s="280" t="s">
        <v>3522</v>
      </c>
      <c r="D2187" s="270">
        <v>5000</v>
      </c>
      <c r="E2187" s="294" t="s">
        <v>1535</v>
      </c>
      <c r="F2187" s="263" t="str">
        <f t="shared" si="136"/>
        <v xml:space="preserve"> </v>
      </c>
      <c r="G2187" s="267" t="s">
        <v>15</v>
      </c>
      <c r="H2187" s="267" t="s">
        <v>1506</v>
      </c>
      <c r="I2187" s="263" t="str">
        <f t="shared" si="137"/>
        <v xml:space="preserve"> </v>
      </c>
      <c r="J2187" s="272" t="str">
        <f>IF(D2187&gt;=('28 Populations and thresholds'!$I$58),"YES"," ")</f>
        <v>YES</v>
      </c>
      <c r="K2187" s="272" t="str">
        <f>IF(J2187="YES"," ",IF(D2187&gt;=('28 Populations and thresholds'!$I$58)*0.25,"YES"))</f>
        <v xml:space="preserve"> </v>
      </c>
      <c r="L2187" s="272" t="b">
        <f>OR('28 Populations and thresholds'!$J$58="CR",'28 Populations and thresholds'!$J$58="EN",'28 Populations and thresholds'!$J$58="VU")</f>
        <v>0</v>
      </c>
      <c r="M2187" s="273">
        <f>D2187/'28 Populations and thresholds'!$H$58</f>
        <v>8.3333333333333329E-2</v>
      </c>
      <c r="N2187" s="263" t="str">
        <f t="shared" si="138"/>
        <v xml:space="preserve"> </v>
      </c>
      <c r="O2187" s="275"/>
      <c r="P2187" s="263" t="str">
        <f t="shared" si="139"/>
        <v xml:space="preserve"> </v>
      </c>
    </row>
    <row r="2188" spans="1:21" x14ac:dyDescent="0.2">
      <c r="A2188" s="143" t="s">
        <v>1498</v>
      </c>
      <c r="B2188" s="40" t="s">
        <v>957</v>
      </c>
      <c r="C2188" s="111" t="s">
        <v>3756</v>
      </c>
      <c r="D2188" s="41">
        <v>1948</v>
      </c>
      <c r="E2188" s="46">
        <v>32365</v>
      </c>
      <c r="F2188" s="263" t="str">
        <f t="shared" si="136"/>
        <v xml:space="preserve"> </v>
      </c>
      <c r="G2188" s="143" t="s">
        <v>21</v>
      </c>
      <c r="H2188" s="143" t="s">
        <v>667</v>
      </c>
      <c r="I2188" s="263" t="str">
        <f t="shared" si="137"/>
        <v xml:space="preserve"> </v>
      </c>
      <c r="J2188" s="38" t="str">
        <f>IF(D2188&gt;=('28 Populations and thresholds'!$I$175),"YES"," ")</f>
        <v>YES</v>
      </c>
      <c r="K2188" s="38" t="str">
        <f>IF(J2188="YES"," ",IF(D2188&gt;=('28 Populations and thresholds'!$I$175)*0.25,"YES"))</f>
        <v xml:space="preserve"> </v>
      </c>
      <c r="L2188" s="38" t="b">
        <f>OR('28 Populations and thresholds'!$J$175="CR",'28 Populations and thresholds'!$J$175="EN",'28 Populations and thresholds'!$J$175="VU")</f>
        <v>0</v>
      </c>
      <c r="M2188" s="75">
        <f>D2188/'28 Populations and thresholds'!$H$175</f>
        <v>1.4014388489208633E-2</v>
      </c>
      <c r="N2188" s="263" t="str">
        <f t="shared" si="138"/>
        <v xml:space="preserve"> </v>
      </c>
      <c r="O2188" s="9"/>
      <c r="P2188" s="263" t="str">
        <f t="shared" si="139"/>
        <v xml:space="preserve"> </v>
      </c>
    </row>
    <row r="2189" spans="1:21" x14ac:dyDescent="0.2">
      <c r="A2189" s="12" t="s">
        <v>1498</v>
      </c>
      <c r="B2189" s="40" t="s">
        <v>957</v>
      </c>
      <c r="C2189" s="4" t="s">
        <v>3723</v>
      </c>
      <c r="D2189" s="5">
        <v>82</v>
      </c>
      <c r="E2189" s="148">
        <v>30560</v>
      </c>
      <c r="F2189" s="263" t="str">
        <f t="shared" si="136"/>
        <v xml:space="preserve"> </v>
      </c>
      <c r="G2189" s="13" t="s">
        <v>4019</v>
      </c>
      <c r="I2189" s="263" t="str">
        <f t="shared" si="137"/>
        <v xml:space="preserve"> </v>
      </c>
      <c r="J2189" s="38" t="str">
        <f>IF(D2189&gt;=('28 Populations and thresholds'!$I$45),"YES"," ")</f>
        <v>YES</v>
      </c>
      <c r="K2189" s="38" t="str">
        <f>IF(J2189="YES"," ",IF(D2189&gt;=('28 Populations and thresholds'!$I$45)*0.25,"YES"))</f>
        <v xml:space="preserve"> </v>
      </c>
      <c r="L2189" s="38" t="b">
        <f>OR('28 Populations and thresholds'!$J$45="CR",'28 Populations and thresholds'!$J$45="EN",'28 Populations and thresholds'!$J$45="VU")</f>
        <v>1</v>
      </c>
      <c r="M2189" s="75">
        <f>D2189/'28 Populations and thresholds'!$H$45</f>
        <v>2.7333333333333334E-2</v>
      </c>
      <c r="N2189" s="263" t="str">
        <f t="shared" si="138"/>
        <v xml:space="preserve"> </v>
      </c>
      <c r="P2189" s="263" t="str">
        <f t="shared" si="139"/>
        <v xml:space="preserve"> </v>
      </c>
      <c r="Q2189" s="4"/>
      <c r="R2189" s="4"/>
      <c r="S2189" s="4"/>
      <c r="T2189" s="4"/>
      <c r="U2189" s="4"/>
    </row>
    <row r="2190" spans="1:21" x14ac:dyDescent="0.2">
      <c r="A2190" s="143" t="s">
        <v>1498</v>
      </c>
      <c r="B2190" s="40" t="s">
        <v>957</v>
      </c>
      <c r="C2190" s="4" t="s">
        <v>3745</v>
      </c>
      <c r="D2190" s="41">
        <v>264</v>
      </c>
      <c r="E2190" s="46">
        <v>32431</v>
      </c>
      <c r="F2190" s="263" t="str">
        <f t="shared" si="136"/>
        <v xml:space="preserve"> </v>
      </c>
      <c r="G2190" s="143" t="s">
        <v>21</v>
      </c>
      <c r="H2190" s="143" t="s">
        <v>667</v>
      </c>
      <c r="I2190" s="263" t="str">
        <f t="shared" si="137"/>
        <v xml:space="preserve"> </v>
      </c>
      <c r="J2190" s="38" t="str">
        <f>IF(D2190&gt;=('28 Populations and thresholds'!$I$152),"YES"," ")</f>
        <v xml:space="preserve"> </v>
      </c>
      <c r="K2190" s="38" t="str">
        <f>IF(J2190="YES"," ",IF(D2190&gt;=('28 Populations and thresholds'!$I$152)*0.25,"YES"))</f>
        <v>YES</v>
      </c>
      <c r="L2190" s="38" t="b">
        <f>OR('28 Populations and thresholds'!$J$152="CR",'28 Populations and thresholds'!$J$152="EN",'28 Populations and thresholds'!$J$152="VU")</f>
        <v>0</v>
      </c>
      <c r="M2190" s="75">
        <f>D2190/'28 Populations and thresholds'!$H$152</f>
        <v>2.64E-3</v>
      </c>
      <c r="N2190" s="263" t="str">
        <f t="shared" si="138"/>
        <v xml:space="preserve"> </v>
      </c>
      <c r="P2190" s="263" t="str">
        <f t="shared" si="139"/>
        <v xml:space="preserve"> </v>
      </c>
      <c r="Q2190" s="4"/>
      <c r="R2190" s="4"/>
      <c r="S2190" s="4"/>
      <c r="T2190" s="4"/>
      <c r="U2190" s="4"/>
    </row>
    <row r="2191" spans="1:21" x14ac:dyDescent="0.2">
      <c r="A2191" s="143" t="s">
        <v>1498</v>
      </c>
      <c r="B2191" s="40" t="s">
        <v>957</v>
      </c>
      <c r="C2191" s="111" t="s">
        <v>3759</v>
      </c>
      <c r="D2191" s="41">
        <v>311</v>
      </c>
      <c r="E2191" s="46">
        <v>32278</v>
      </c>
      <c r="F2191" s="263" t="str">
        <f t="shared" si="136"/>
        <v xml:space="preserve"> </v>
      </c>
      <c r="G2191" s="143" t="s">
        <v>21</v>
      </c>
      <c r="H2191" s="143" t="s">
        <v>667</v>
      </c>
      <c r="I2191" s="263" t="str">
        <f t="shared" si="137"/>
        <v xml:space="preserve"> </v>
      </c>
      <c r="J2191" s="38" t="str">
        <f>IF(D2191&gt;=('28 Populations and thresholds'!$I$182),"YES"," ")</f>
        <v>YES</v>
      </c>
      <c r="K2191" s="38" t="str">
        <f>IF(J2191="YES"," ",IF(D2191&gt;=('28 Populations and thresholds'!$I$182)*0.25,"YES"))</f>
        <v xml:space="preserve"> </v>
      </c>
      <c r="L2191" s="38" t="b">
        <f>OR('28 Populations and thresholds'!$J$182="CR",'28 Populations and thresholds'!$J$182="EN",'28 Populations and thresholds'!$J$182="VU")</f>
        <v>0</v>
      </c>
      <c r="M2191" s="75">
        <f>D2191/'28 Populations and thresholds'!$H$182</f>
        <v>1.244E-2</v>
      </c>
      <c r="N2191" s="263" t="str">
        <f t="shared" si="138"/>
        <v xml:space="preserve"> </v>
      </c>
      <c r="P2191" s="263" t="str">
        <f t="shared" si="139"/>
        <v xml:space="preserve"> </v>
      </c>
      <c r="Q2191" s="4"/>
      <c r="R2191" s="4"/>
      <c r="S2191" s="4"/>
      <c r="T2191" s="4"/>
      <c r="U2191" s="4"/>
    </row>
    <row r="2192" spans="1:21" x14ac:dyDescent="0.2">
      <c r="A2192" s="143" t="s">
        <v>1498</v>
      </c>
      <c r="B2192" s="40" t="s">
        <v>957</v>
      </c>
      <c r="C2192" s="160" t="s">
        <v>3473</v>
      </c>
      <c r="D2192" s="41">
        <v>1578</v>
      </c>
      <c r="E2192" s="46">
        <v>32365</v>
      </c>
      <c r="F2192" s="263" t="str">
        <f t="shared" si="136"/>
        <v xml:space="preserve"> </v>
      </c>
      <c r="G2192" s="143" t="s">
        <v>21</v>
      </c>
      <c r="H2192" s="143" t="s">
        <v>667</v>
      </c>
      <c r="I2192" s="263" t="str">
        <f t="shared" si="137"/>
        <v xml:space="preserve"> </v>
      </c>
      <c r="J2192" s="38" t="str">
        <f>IF(D2192&gt;=('28 Populations and thresholds'!$I$190),"YES"," ")</f>
        <v>YES</v>
      </c>
      <c r="K2192" s="38" t="str">
        <f>IF(J2192="YES"," ",IF(D2192&gt;=('28 Populations and thresholds'!$I$190)*0.25,"YES"))</f>
        <v xml:space="preserve"> </v>
      </c>
      <c r="L2192" s="38" t="b">
        <f>OR('28 Populations and thresholds'!$J$190="CR",'28 Populations and thresholds'!$J$190="EN",'28 Populations and thresholds'!$J$190="VU")</f>
        <v>0</v>
      </c>
      <c r="M2192" s="75">
        <f>D2192/'28 Populations and thresholds'!$H$190</f>
        <v>1.5779999999999999E-2</v>
      </c>
      <c r="N2192" s="263" t="str">
        <f t="shared" si="138"/>
        <v xml:space="preserve"> </v>
      </c>
      <c r="P2192" s="263" t="str">
        <f t="shared" si="139"/>
        <v xml:space="preserve"> </v>
      </c>
    </row>
    <row r="2193" spans="1:21" x14ac:dyDescent="0.2">
      <c r="A2193" s="267" t="s">
        <v>1498</v>
      </c>
      <c r="B2193" s="268" t="s">
        <v>1542</v>
      </c>
      <c r="C2193" s="268" t="s">
        <v>3796</v>
      </c>
      <c r="D2193" s="270">
        <v>127</v>
      </c>
      <c r="E2193" s="294" t="s">
        <v>1527</v>
      </c>
      <c r="F2193" s="263" t="str">
        <f t="shared" si="136"/>
        <v xml:space="preserve"> </v>
      </c>
      <c r="G2193" s="267" t="s">
        <v>15</v>
      </c>
      <c r="H2193" s="267" t="s">
        <v>1541</v>
      </c>
      <c r="I2193" s="263" t="str">
        <f t="shared" si="137"/>
        <v xml:space="preserve"> </v>
      </c>
      <c r="J2193" s="272" t="str">
        <f>IF(D2193&gt;=(('28 Populations and thresholds'!$I$75)+('28 Populations and thresholds'!$I$76)),"YES"," ")</f>
        <v>YES</v>
      </c>
      <c r="K2193" s="272" t="str">
        <f>IF(J2193="YES"," ",IF(D2193&gt;=(('28 Populations and thresholds'!$I$75)+('28 Populations and thresholds'!$I$76))*0.25,"YES"))</f>
        <v xml:space="preserve"> </v>
      </c>
      <c r="L2193" s="272" t="b">
        <f>OR('28 Populations and thresholds'!$J$76="CR",'28 Populations and thresholds'!$J$76="EN",'28 Populations and thresholds'!$J$76="VU")</f>
        <v>0</v>
      </c>
      <c r="M2193" s="273">
        <f>D2193/(('28 Populations and thresholds'!$H$75)+('28 Populations and thresholds'!$H$76))</f>
        <v>1.4597701149425288E-2</v>
      </c>
      <c r="N2193" s="263" t="str">
        <f t="shared" si="138"/>
        <v xml:space="preserve"> </v>
      </c>
      <c r="O2193" s="275" t="s">
        <v>4568</v>
      </c>
      <c r="P2193" s="263" t="str">
        <f t="shared" si="139"/>
        <v xml:space="preserve"> </v>
      </c>
    </row>
    <row r="2194" spans="1:21" x14ac:dyDescent="0.2">
      <c r="A2194" s="267" t="s">
        <v>1498</v>
      </c>
      <c r="B2194" s="268" t="s">
        <v>1542</v>
      </c>
      <c r="C2194" s="268" t="s">
        <v>3797</v>
      </c>
      <c r="D2194" s="270">
        <v>14000</v>
      </c>
      <c r="E2194" s="294" t="s">
        <v>1523</v>
      </c>
      <c r="F2194" s="263" t="str">
        <f t="shared" si="136"/>
        <v xml:space="preserve"> </v>
      </c>
      <c r="G2194" s="267" t="s">
        <v>15</v>
      </c>
      <c r="H2194" s="267" t="s">
        <v>1543</v>
      </c>
      <c r="I2194" s="263" t="str">
        <f t="shared" si="137"/>
        <v xml:space="preserve"> </v>
      </c>
      <c r="J2194" s="272" t="str">
        <f>IF(D2194&gt;=(('28 Populations and thresholds'!$I$66)+('28 Populations and thresholds'!$I$67)+('28 Populations and thresholds'!$I$68)),"YES"," ")</f>
        <v>YES</v>
      </c>
      <c r="K2194" s="272" t="str">
        <f>IF(J2194="YES"," ",IF(D2194&gt;=(('28 Populations and thresholds'!$I$66)+('28 Populations and thresholds'!$I$67)+('28 Populations and thresholds'!$I$68))*0.25,"YES"))</f>
        <v xml:space="preserve"> </v>
      </c>
      <c r="L2194" s="272" t="b">
        <f>OR('28 Populations and thresholds'!$J$68="CR",'28 Populations and thresholds'!$J$68="EN",'28 Populations and thresholds'!$J$68="VU")</f>
        <v>0</v>
      </c>
      <c r="M2194" s="273">
        <f>D2194/(('28 Populations and thresholds'!$H$66)+('28 Populations and thresholds'!$H$67)+('28 Populations and thresholds'!$H$68))</f>
        <v>4.2669917708015849E-2</v>
      </c>
      <c r="N2194" s="263" t="str">
        <f t="shared" si="138"/>
        <v xml:space="preserve"> </v>
      </c>
      <c r="O2194" s="275" t="s">
        <v>4568</v>
      </c>
      <c r="P2194" s="263" t="str">
        <f t="shared" si="139"/>
        <v xml:space="preserve"> </v>
      </c>
    </row>
    <row r="2195" spans="1:21" x14ac:dyDescent="0.2">
      <c r="A2195" s="143" t="s">
        <v>1498</v>
      </c>
      <c r="B2195" s="40" t="s">
        <v>1038</v>
      </c>
      <c r="C2195" s="4" t="s">
        <v>3470</v>
      </c>
      <c r="D2195" s="41">
        <v>100</v>
      </c>
      <c r="E2195" s="46">
        <v>33016</v>
      </c>
      <c r="F2195" s="263" t="str">
        <f t="shared" si="136"/>
        <v xml:space="preserve"> </v>
      </c>
      <c r="G2195" s="143" t="s">
        <v>21</v>
      </c>
      <c r="H2195" s="143" t="s">
        <v>630</v>
      </c>
      <c r="I2195" s="263" t="str">
        <f t="shared" si="137"/>
        <v xml:space="preserve"> </v>
      </c>
      <c r="J2195" s="38" t="str">
        <f>IF(D2195&gt;=('28 Populations and thresholds'!$I$181),"YES"," ")</f>
        <v xml:space="preserve"> </v>
      </c>
      <c r="K2195" s="38" t="str">
        <f>IF(J2195="YES"," ",IF(D2195&gt;=('28 Populations and thresholds'!$I$181)*0.25,"YES"))</f>
        <v>YES</v>
      </c>
      <c r="L2195" s="38" t="b">
        <f>OR('28 Populations and thresholds'!$J$181="CR",'28 Populations and thresholds'!$J$181="EN",'28 Populations and thresholds'!$J$181="VU")</f>
        <v>1</v>
      </c>
      <c r="M2195" s="75">
        <f>D2195/'28 Populations and thresholds'!$H$181</f>
        <v>3.1250000000000002E-3</v>
      </c>
      <c r="N2195" s="263" t="str">
        <f t="shared" si="138"/>
        <v xml:space="preserve"> </v>
      </c>
      <c r="O2195" s="9"/>
      <c r="P2195" s="263" t="str">
        <f t="shared" si="139"/>
        <v xml:space="preserve"> </v>
      </c>
    </row>
    <row r="2196" spans="1:21" x14ac:dyDescent="0.2">
      <c r="A2196" s="143" t="s">
        <v>1498</v>
      </c>
      <c r="B2196" s="40" t="s">
        <v>1038</v>
      </c>
      <c r="C2196" s="4" t="s">
        <v>3765</v>
      </c>
      <c r="D2196" s="41">
        <v>1500</v>
      </c>
      <c r="E2196" s="46">
        <v>37842</v>
      </c>
      <c r="F2196" s="263" t="str">
        <f t="shared" si="136"/>
        <v xml:space="preserve"> </v>
      </c>
      <c r="G2196" s="143" t="s">
        <v>21</v>
      </c>
      <c r="H2196" s="143" t="s">
        <v>392</v>
      </c>
      <c r="I2196" s="263" t="str">
        <f t="shared" si="137"/>
        <v xml:space="preserve"> </v>
      </c>
      <c r="J2196" s="38" t="str">
        <f>IF(D2196&gt;=('28 Populations and thresholds'!$I$193),"YES"," ")</f>
        <v>YES</v>
      </c>
      <c r="K2196" s="38" t="str">
        <f>IF(J2196="YES"," ",IF(D2196&gt;=('28 Populations and thresholds'!$I$193)*0.25,"YES"))</f>
        <v xml:space="preserve"> </v>
      </c>
      <c r="L2196" s="38" t="b">
        <f>OR('28 Populations and thresholds'!$J$193="CR",'28 Populations and thresholds'!$J$193="EN",'28 Populations and thresholds'!$J$193="VU")</f>
        <v>0</v>
      </c>
      <c r="M2196" s="75">
        <f>D2196/'28 Populations and thresholds'!$H$193</f>
        <v>3.4090909090909088E-2</v>
      </c>
      <c r="N2196" s="263" t="str">
        <f t="shared" si="138"/>
        <v xml:space="preserve"> </v>
      </c>
      <c r="P2196" s="263" t="str">
        <f t="shared" si="139"/>
        <v xml:space="preserve"> </v>
      </c>
    </row>
    <row r="2197" spans="1:21" x14ac:dyDescent="0.2">
      <c r="A2197" s="143" t="s">
        <v>1498</v>
      </c>
      <c r="B2197" s="40" t="s">
        <v>1038</v>
      </c>
      <c r="C2197" s="4" t="s">
        <v>3459</v>
      </c>
      <c r="D2197" s="41">
        <v>600</v>
      </c>
      <c r="E2197" s="46">
        <v>27902</v>
      </c>
      <c r="F2197" s="263" t="str">
        <f t="shared" si="136"/>
        <v xml:space="preserve"> </v>
      </c>
      <c r="G2197" s="143" t="s">
        <v>21</v>
      </c>
      <c r="H2197" s="143" t="s">
        <v>630</v>
      </c>
      <c r="I2197" s="263" t="str">
        <f t="shared" si="137"/>
        <v xml:space="preserve"> </v>
      </c>
      <c r="J2197" s="38" t="str">
        <f>IF(D2197&gt;=(('28 Populations and thresholds'!$I$160)+('28 Populations and thresholds'!$I$163)),"YES"," ")</f>
        <v>YES</v>
      </c>
      <c r="K2197" s="38" t="str">
        <f>IF(J2197="YES"," ",IF(D2197&gt;=(('28 Populations and thresholds'!$I$160)+('28 Populations and thresholds'!$I$163))*0.25,"YES"))</f>
        <v xml:space="preserve"> </v>
      </c>
      <c r="L2197" s="38" t="b">
        <f>OR('28 Populations and thresholds'!$J$160="CR",'28 Populations and thresholds'!$J$160="EN",'28 Populations and thresholds'!$J$160="VU")</f>
        <v>0</v>
      </c>
      <c r="M2197" s="75">
        <f>D2197/(('28 Populations and thresholds'!$H$160)+('28 Populations and thresholds'!$H$163))</f>
        <v>1.5584415584415584E-2</v>
      </c>
      <c r="N2197" s="263" t="str">
        <f t="shared" si="138"/>
        <v xml:space="preserve"> </v>
      </c>
      <c r="O2197" s="121" t="s">
        <v>4563</v>
      </c>
      <c r="P2197" s="263" t="str">
        <f t="shared" si="139"/>
        <v xml:space="preserve"> </v>
      </c>
    </row>
    <row r="2198" spans="1:21" x14ac:dyDescent="0.2">
      <c r="A2198" s="143" t="s">
        <v>1498</v>
      </c>
      <c r="B2198" s="40" t="s">
        <v>1038</v>
      </c>
      <c r="C2198" s="4" t="s">
        <v>3772</v>
      </c>
      <c r="D2198" s="41">
        <v>200</v>
      </c>
      <c r="E2198" s="46">
        <v>29359</v>
      </c>
      <c r="F2198" s="263" t="str">
        <f t="shared" si="136"/>
        <v xml:space="preserve"> </v>
      </c>
      <c r="G2198" s="143" t="s">
        <v>21</v>
      </c>
      <c r="H2198" s="143" t="s">
        <v>630</v>
      </c>
      <c r="I2198" s="263" t="str">
        <f t="shared" si="137"/>
        <v xml:space="preserve"> </v>
      </c>
      <c r="J2198" s="38" t="str">
        <f>IF(D2198&gt;=('28 Populations and thresholds'!$I$201),"YES"," ")</f>
        <v xml:space="preserve"> </v>
      </c>
      <c r="K2198" s="38" t="str">
        <f>IF(J2198="YES"," ",IF(D2198&gt;=('28 Populations and thresholds'!$I$201)*0.25,"YES"))</f>
        <v>YES</v>
      </c>
      <c r="L2198" s="38" t="b">
        <f>OR('28 Populations and thresholds'!$J$201="CR",'28 Populations and thresholds'!$J$201="EN",'28 Populations and thresholds'!$J$201="VU")</f>
        <v>0</v>
      </c>
      <c r="M2198" s="75">
        <f>D2198/'28 Populations and thresholds'!$H$201</f>
        <v>8.0000000000000002E-3</v>
      </c>
      <c r="N2198" s="263" t="str">
        <f t="shared" si="138"/>
        <v xml:space="preserve"> </v>
      </c>
      <c r="O2198" s="9"/>
      <c r="P2198" s="263" t="str">
        <f t="shared" si="139"/>
        <v xml:space="preserve"> </v>
      </c>
    </row>
    <row r="2199" spans="1:21" x14ac:dyDescent="0.2">
      <c r="A2199" s="143" t="s">
        <v>1498</v>
      </c>
      <c r="B2199" s="40" t="s">
        <v>1038</v>
      </c>
      <c r="C2199" s="4" t="s">
        <v>3770</v>
      </c>
      <c r="D2199" s="41">
        <v>3000</v>
      </c>
      <c r="E2199" s="46">
        <v>31192</v>
      </c>
      <c r="F2199" s="263" t="str">
        <f t="shared" si="136"/>
        <v xml:space="preserve"> </v>
      </c>
      <c r="G2199" s="143" t="s">
        <v>21</v>
      </c>
      <c r="H2199" s="143" t="s">
        <v>630</v>
      </c>
      <c r="I2199" s="263" t="str">
        <f t="shared" si="137"/>
        <v xml:space="preserve"> </v>
      </c>
      <c r="J2199" s="38" t="str">
        <f>IF(D2199&gt;=('28 Populations and thresholds'!$I$199),"YES"," ")</f>
        <v xml:space="preserve"> </v>
      </c>
      <c r="K2199" s="38" t="str">
        <f>IF(J2199="YES"," ",IF(D2199&gt;=('28 Populations and thresholds'!$I$199)*0.25,"YES"))</f>
        <v>YES</v>
      </c>
      <c r="L2199" s="38" t="b">
        <f>OR('28 Populations and thresholds'!$J$199="CR",'28 Populations and thresholds'!$J$199="EN",'28 Populations and thresholds'!$J$199="VU")</f>
        <v>0</v>
      </c>
      <c r="M2199" s="75">
        <f>D2199/'28 Populations and thresholds'!$H$199</f>
        <v>9.5238095238095247E-3</v>
      </c>
      <c r="N2199" s="263" t="str">
        <f t="shared" si="138"/>
        <v xml:space="preserve"> </v>
      </c>
      <c r="O2199" s="9"/>
      <c r="P2199" s="263" t="str">
        <f t="shared" si="139"/>
        <v xml:space="preserve"> </v>
      </c>
    </row>
    <row r="2200" spans="1:21" x14ac:dyDescent="0.2">
      <c r="A2200" s="143" t="s">
        <v>1498</v>
      </c>
      <c r="B2200" s="40" t="s">
        <v>1038</v>
      </c>
      <c r="C2200" s="4" t="s">
        <v>3766</v>
      </c>
      <c r="D2200" s="41">
        <v>100</v>
      </c>
      <c r="E2200" s="46">
        <v>29005</v>
      </c>
      <c r="F2200" s="263" t="str">
        <f t="shared" si="136"/>
        <v xml:space="preserve"> </v>
      </c>
      <c r="G2200" s="143" t="s">
        <v>21</v>
      </c>
      <c r="H2200" s="143" t="s">
        <v>630</v>
      </c>
      <c r="I2200" s="263" t="str">
        <f t="shared" si="137"/>
        <v xml:space="preserve"> </v>
      </c>
      <c r="J2200" s="38" t="str">
        <f>IF(D2200&gt;=('28 Populations and thresholds'!$I$194),"YES"," ")</f>
        <v xml:space="preserve"> </v>
      </c>
      <c r="K2200" s="38" t="str">
        <f>IF(J2200="YES"," ",IF(D2200&gt;=('28 Populations and thresholds'!$I$194)*0.25,"YES"))</f>
        <v>YES</v>
      </c>
      <c r="L2200" s="38" t="b">
        <f>OR('28 Populations and thresholds'!$J$194="CR",'28 Populations and thresholds'!$J$194="EN",'28 Populations and thresholds'!$J$194="VU")</f>
        <v>0</v>
      </c>
      <c r="M2200" s="75">
        <f>D2200/'28 Populations and thresholds'!$H$194</f>
        <v>3.5087719298245615E-3</v>
      </c>
      <c r="N2200" s="263" t="str">
        <f t="shared" si="138"/>
        <v xml:space="preserve"> </v>
      </c>
      <c r="O2200" s="9"/>
      <c r="P2200" s="263" t="str">
        <f t="shared" si="139"/>
        <v xml:space="preserve"> </v>
      </c>
    </row>
    <row r="2201" spans="1:21" x14ac:dyDescent="0.2">
      <c r="A2201" s="143" t="s">
        <v>1498</v>
      </c>
      <c r="B2201" s="40" t="s">
        <v>1038</v>
      </c>
      <c r="C2201" s="111" t="s">
        <v>3484</v>
      </c>
      <c r="D2201" s="41">
        <v>200</v>
      </c>
      <c r="E2201" s="46">
        <v>29005</v>
      </c>
      <c r="F2201" s="263" t="str">
        <f t="shared" si="136"/>
        <v xml:space="preserve"> </v>
      </c>
      <c r="G2201" s="143" t="s">
        <v>21</v>
      </c>
      <c r="H2201" s="143" t="s">
        <v>630</v>
      </c>
      <c r="I2201" s="263" t="str">
        <f t="shared" si="137"/>
        <v xml:space="preserve"> </v>
      </c>
      <c r="J2201" s="38" t="str">
        <f>IF(D2201&gt;=('28 Populations and thresholds'!$I$209),"YES"," ")</f>
        <v>YES</v>
      </c>
      <c r="K2201" s="38" t="str">
        <f>IF(J2201="YES"," ",IF(D2201&gt;=('28 Populations and thresholds'!$I$209)*0.25,"YES"))</f>
        <v xml:space="preserve"> </v>
      </c>
      <c r="L2201" s="38" t="b">
        <f>OR('28 Populations and thresholds'!$J$209="CR",'28 Populations and thresholds'!$J$209="EN",'28 Populations and thresholds'!$J$209="VU")</f>
        <v>1</v>
      </c>
      <c r="M2201" s="75">
        <f>D2201/'28 Populations and thresholds'!$H$209</f>
        <v>0.41666666666666669</v>
      </c>
      <c r="N2201" s="263" t="str">
        <f t="shared" si="138"/>
        <v xml:space="preserve"> </v>
      </c>
      <c r="P2201" s="263" t="str">
        <f t="shared" si="139"/>
        <v xml:space="preserve"> </v>
      </c>
      <c r="Q2201" s="4"/>
      <c r="R2201" s="4"/>
      <c r="S2201" s="4"/>
      <c r="T2201" s="4"/>
      <c r="U2201" s="4"/>
    </row>
    <row r="2202" spans="1:21" x14ac:dyDescent="0.2">
      <c r="A2202" s="143" t="s">
        <v>1498</v>
      </c>
      <c r="B2202" s="40" t="s">
        <v>1038</v>
      </c>
      <c r="C2202" s="111" t="s">
        <v>3758</v>
      </c>
      <c r="D2202" s="41">
        <v>300</v>
      </c>
      <c r="E2202" s="46">
        <v>31924</v>
      </c>
      <c r="F2202" s="263" t="str">
        <f t="shared" si="136"/>
        <v xml:space="preserve"> </v>
      </c>
      <c r="G2202" s="143" t="s">
        <v>21</v>
      </c>
      <c r="H2202" s="143" t="s">
        <v>630</v>
      </c>
      <c r="I2202" s="263" t="str">
        <f t="shared" si="137"/>
        <v xml:space="preserve"> </v>
      </c>
      <c r="J2202" s="38" t="str">
        <f>IF(D2202&gt;=('28 Populations and thresholds'!$I$179),"YES"," ")</f>
        <v xml:space="preserve"> </v>
      </c>
      <c r="K2202" s="38" t="str">
        <f>IF(J2202="YES"," ",IF(D2202&gt;=('28 Populations and thresholds'!$I$179)*0.25,"YES"))</f>
        <v>YES</v>
      </c>
      <c r="L2202" s="38" t="b">
        <f>OR('28 Populations and thresholds'!$J$179="CR",'28 Populations and thresholds'!$J$179="EN",'28 Populations and thresholds'!$J$179="VU")</f>
        <v>0</v>
      </c>
      <c r="M2202" s="75">
        <f>D2202/'28 Populations and thresholds'!$H$179</f>
        <v>5.454545454545455E-3</v>
      </c>
      <c r="N2202" s="263" t="str">
        <f t="shared" si="138"/>
        <v xml:space="preserve"> </v>
      </c>
      <c r="P2202" s="263" t="str">
        <f t="shared" si="139"/>
        <v xml:space="preserve"> </v>
      </c>
    </row>
    <row r="2203" spans="1:21" x14ac:dyDescent="0.2">
      <c r="A2203" s="143" t="s">
        <v>1498</v>
      </c>
      <c r="B2203" s="40" t="s">
        <v>1038</v>
      </c>
      <c r="C2203" s="111" t="s">
        <v>3473</v>
      </c>
      <c r="D2203" s="41">
        <v>500</v>
      </c>
      <c r="E2203" s="46">
        <v>29451</v>
      </c>
      <c r="F2203" s="263" t="str">
        <f t="shared" si="136"/>
        <v xml:space="preserve"> </v>
      </c>
      <c r="G2203" s="143" t="s">
        <v>21</v>
      </c>
      <c r="H2203" s="143" t="s">
        <v>630</v>
      </c>
      <c r="I2203" s="263" t="str">
        <f t="shared" si="137"/>
        <v xml:space="preserve"> </v>
      </c>
      <c r="J2203" s="38" t="str">
        <f>IF(D2203&gt;=('28 Populations and thresholds'!$I$190),"YES"," ")</f>
        <v xml:space="preserve"> </v>
      </c>
      <c r="K2203" s="38" t="str">
        <f>IF(J2203="YES"," ",IF(D2203&gt;=('28 Populations and thresholds'!$I$190)*0.25,"YES"))</f>
        <v>YES</v>
      </c>
      <c r="L2203" s="38" t="b">
        <f>OR('28 Populations and thresholds'!$J$190="CR",'28 Populations and thresholds'!$J$190="EN",'28 Populations and thresholds'!$J$190="VU")</f>
        <v>0</v>
      </c>
      <c r="M2203" s="75">
        <f>D2203/'28 Populations and thresholds'!$H$190</f>
        <v>5.0000000000000001E-3</v>
      </c>
      <c r="N2203" s="263" t="str">
        <f t="shared" si="138"/>
        <v xml:space="preserve"> </v>
      </c>
      <c r="P2203" s="263" t="str">
        <f t="shared" si="139"/>
        <v xml:space="preserve"> </v>
      </c>
    </row>
    <row r="2204" spans="1:21" x14ac:dyDescent="0.2">
      <c r="A2204" s="267" t="s">
        <v>1498</v>
      </c>
      <c r="B2204" s="268" t="s">
        <v>1546</v>
      </c>
      <c r="C2204" s="268" t="s">
        <v>3796</v>
      </c>
      <c r="D2204" s="270">
        <v>5000</v>
      </c>
      <c r="E2204" s="294" t="s">
        <v>1547</v>
      </c>
      <c r="F2204" s="263" t="str">
        <f t="shared" si="136"/>
        <v xml:space="preserve"> </v>
      </c>
      <c r="G2204" s="267" t="s">
        <v>15</v>
      </c>
      <c r="H2204" s="267" t="s">
        <v>1524</v>
      </c>
      <c r="I2204" s="263" t="str">
        <f t="shared" si="137"/>
        <v xml:space="preserve"> </v>
      </c>
      <c r="J2204" s="272" t="str">
        <f>IF(D2204&gt;=(('28 Populations and thresholds'!$I$75)+('28 Populations and thresholds'!$I$76)),"YES"," ")</f>
        <v>YES</v>
      </c>
      <c r="K2204" s="272" t="str">
        <f>IF(J2204="YES"," ",IF(D2204&gt;=(('28 Populations and thresholds'!$I$75)+('28 Populations and thresholds'!$I$76))*0.25,"YES"))</f>
        <v xml:space="preserve"> </v>
      </c>
      <c r="L2204" s="272" t="b">
        <f>OR('28 Populations and thresholds'!$J$76="CR",'28 Populations and thresholds'!$J$76="EN",'28 Populations and thresholds'!$J$76="VU")</f>
        <v>0</v>
      </c>
      <c r="M2204" s="273">
        <f>D2204/(('28 Populations and thresholds'!$H$75)+('28 Populations and thresholds'!$H$76))</f>
        <v>0.57471264367816088</v>
      </c>
      <c r="N2204" s="263" t="str">
        <f t="shared" si="138"/>
        <v xml:space="preserve"> </v>
      </c>
      <c r="O2204" s="275" t="s">
        <v>4568</v>
      </c>
      <c r="P2204" s="263" t="str">
        <f t="shared" si="139"/>
        <v xml:space="preserve"> </v>
      </c>
    </row>
    <row r="2205" spans="1:21" x14ac:dyDescent="0.2">
      <c r="A2205" s="267" t="s">
        <v>1498</v>
      </c>
      <c r="B2205" s="268" t="s">
        <v>1546</v>
      </c>
      <c r="C2205" s="268" t="s">
        <v>3797</v>
      </c>
      <c r="D2205" s="270">
        <v>10000</v>
      </c>
      <c r="E2205" s="294" t="s">
        <v>1547</v>
      </c>
      <c r="F2205" s="263" t="str">
        <f t="shared" si="136"/>
        <v xml:space="preserve"> </v>
      </c>
      <c r="G2205" s="267" t="s">
        <v>15</v>
      </c>
      <c r="H2205" s="267" t="s">
        <v>1501</v>
      </c>
      <c r="I2205" s="263" t="str">
        <f t="shared" si="137"/>
        <v xml:space="preserve"> </v>
      </c>
      <c r="J2205" s="272" t="str">
        <f>IF(D2205&gt;=(('28 Populations and thresholds'!$I$66)+('28 Populations and thresholds'!$I$67)+('28 Populations and thresholds'!$I$68)),"YES"," ")</f>
        <v>YES</v>
      </c>
      <c r="K2205" s="272" t="str">
        <f>IF(J2205="YES"," ",IF(D2205&gt;=(('28 Populations and thresholds'!$I$66)+('28 Populations and thresholds'!$I$67)+('28 Populations and thresholds'!$I$68))*0.25,"YES"))</f>
        <v xml:space="preserve"> </v>
      </c>
      <c r="L2205" s="272" t="b">
        <f>OR('28 Populations and thresholds'!$J$68="CR",'28 Populations and thresholds'!$J$68="EN",'28 Populations and thresholds'!$J$68="VU")</f>
        <v>0</v>
      </c>
      <c r="M2205" s="273">
        <f>D2205/(('28 Populations and thresholds'!$H$66)+('28 Populations and thresholds'!$H$67)+('28 Populations and thresholds'!$H$68))</f>
        <v>3.0478512648582749E-2</v>
      </c>
      <c r="N2205" s="263" t="str">
        <f t="shared" si="138"/>
        <v xml:space="preserve"> </v>
      </c>
      <c r="O2205" s="275" t="s">
        <v>4568</v>
      </c>
      <c r="P2205" s="263" t="str">
        <f t="shared" si="139"/>
        <v xml:space="preserve"> </v>
      </c>
    </row>
    <row r="2206" spans="1:21" s="4" customFormat="1" x14ac:dyDescent="0.2">
      <c r="A2206" s="143" t="s">
        <v>1498</v>
      </c>
      <c r="B2206" s="40" t="s">
        <v>1087</v>
      </c>
      <c r="C2206" s="4" t="s">
        <v>3472</v>
      </c>
      <c r="D2206" s="41">
        <v>10</v>
      </c>
      <c r="E2206" s="46">
        <v>35665</v>
      </c>
      <c r="F2206" s="263" t="str">
        <f t="shared" si="136"/>
        <v xml:space="preserve"> </v>
      </c>
      <c r="G2206" s="143" t="s">
        <v>21</v>
      </c>
      <c r="H2206" s="143" t="s">
        <v>457</v>
      </c>
      <c r="I2206" s="263" t="str">
        <f t="shared" si="137"/>
        <v xml:space="preserve"> </v>
      </c>
      <c r="J2206" s="38" t="str">
        <f>IF(D2206&gt;=('28 Populations and thresholds'!$I$188),"YES"," ")</f>
        <v>YES</v>
      </c>
      <c r="K2206" s="38" t="str">
        <f>IF(J2206="YES"," ",IF(D2206&gt;=('28 Populations and thresholds'!$I$188)*0.25,"YES"))</f>
        <v xml:space="preserve"> </v>
      </c>
      <c r="L2206" s="38" t="b">
        <f>OR('28 Populations and thresholds'!$J$188="CR",'28 Populations and thresholds'!$J$188="EN",'28 Populations and thresholds'!$J$188="VU")</f>
        <v>1</v>
      </c>
      <c r="M2206" s="75">
        <f>D2206/'28 Populations and thresholds'!$H$188</f>
        <v>1.6666666666666666E-2</v>
      </c>
      <c r="N2206" s="263" t="str">
        <f t="shared" si="138"/>
        <v xml:space="preserve"> </v>
      </c>
      <c r="P2206" s="263" t="str">
        <f t="shared" si="139"/>
        <v xml:space="preserve"> </v>
      </c>
    </row>
    <row r="2207" spans="1:21" x14ac:dyDescent="0.2">
      <c r="A2207" s="267" t="s">
        <v>1498</v>
      </c>
      <c r="B2207" s="268" t="s">
        <v>937</v>
      </c>
      <c r="C2207" s="268" t="s">
        <v>3795</v>
      </c>
      <c r="D2207" s="270">
        <v>50000</v>
      </c>
      <c r="E2207" s="271">
        <v>33100</v>
      </c>
      <c r="F2207" s="263" t="str">
        <f t="shared" si="136"/>
        <v xml:space="preserve"> </v>
      </c>
      <c r="G2207" s="267" t="s">
        <v>21</v>
      </c>
      <c r="H2207" s="267" t="s">
        <v>316</v>
      </c>
      <c r="I2207" s="263" t="str">
        <f t="shared" si="137"/>
        <v xml:space="preserve"> </v>
      </c>
      <c r="J2207" s="272" t="str">
        <f>IF(D2207&gt;=(('28 Populations and thresholds'!$I$176)+('28 Populations and thresholds'!$I$177)),"YES"," ")</f>
        <v>YES</v>
      </c>
      <c r="K2207" s="272" t="str">
        <f>IF(J2207="YES"," ",IF(D2207&gt;=(('28 Populations and thresholds'!$I$176)+('28 Populations and thresholds'!$I$177))*0.25,"YES"))</f>
        <v xml:space="preserve"> </v>
      </c>
      <c r="L2207" s="272" t="b">
        <f>OR('28 Populations and thresholds'!$J$176="CR",'28 Populations and thresholds'!$J$176="EN",'28 Populations and thresholds'!$J$176="VU")</f>
        <v>0</v>
      </c>
      <c r="M2207" s="273">
        <f>D2207/(('28 Populations and thresholds'!$H$176)+('28 Populations and thresholds'!$H$177))</f>
        <v>0.17921146953405018</v>
      </c>
      <c r="N2207" s="263" t="str">
        <f t="shared" si="138"/>
        <v xml:space="preserve"> </v>
      </c>
      <c r="O2207" s="275" t="s">
        <v>4568</v>
      </c>
      <c r="P2207" s="263" t="str">
        <f t="shared" si="139"/>
        <v xml:space="preserve"> </v>
      </c>
    </row>
    <row r="2208" spans="1:21" x14ac:dyDescent="0.2">
      <c r="A2208" s="267" t="s">
        <v>1498</v>
      </c>
      <c r="B2208" s="268" t="s">
        <v>937</v>
      </c>
      <c r="C2208" s="332" t="s">
        <v>3725</v>
      </c>
      <c r="D2208" s="270">
        <v>6000</v>
      </c>
      <c r="E2208" s="294" t="s">
        <v>1478</v>
      </c>
      <c r="F2208" s="263" t="str">
        <f t="shared" si="136"/>
        <v xml:space="preserve"> </v>
      </c>
      <c r="G2208" s="267" t="s">
        <v>15</v>
      </c>
      <c r="H2208" s="267" t="s">
        <v>1501</v>
      </c>
      <c r="I2208" s="263" t="str">
        <f t="shared" si="137"/>
        <v xml:space="preserve"> </v>
      </c>
      <c r="J2208" s="272" t="str">
        <f>IF(D2208&gt;=('28 Populations and thresholds'!$I$61),"YES"," ")</f>
        <v>YES</v>
      </c>
      <c r="K2208" s="272" t="str">
        <f>IF(J2208="YES"," ",IF(D2208&gt;=('28 Populations and thresholds'!$I$61)*0.25,"YES"))</f>
        <v xml:space="preserve"> </v>
      </c>
      <c r="L2208" s="272" t="b">
        <f>OR('28 Populations and thresholds'!$J$61="CR",'28 Populations and thresholds'!$J$61="EN",'28 Populations and thresholds'!$J$61="VU")</f>
        <v>0</v>
      </c>
      <c r="M2208" s="273">
        <f>D2208/('28 Populations and thresholds'!$H$61)</f>
        <v>0.6</v>
      </c>
      <c r="N2208" s="263" t="str">
        <f t="shared" si="138"/>
        <v xml:space="preserve"> </v>
      </c>
      <c r="O2208" s="300"/>
      <c r="P2208" s="263" t="str">
        <f t="shared" si="139"/>
        <v xml:space="preserve"> </v>
      </c>
    </row>
    <row r="2209" spans="1:21" x14ac:dyDescent="0.2">
      <c r="A2209" s="267" t="s">
        <v>1498</v>
      </c>
      <c r="B2209" s="268" t="s">
        <v>937</v>
      </c>
      <c r="C2209" s="280" t="s">
        <v>3756</v>
      </c>
      <c r="D2209" s="270">
        <v>10000</v>
      </c>
      <c r="E2209" s="271">
        <v>33100</v>
      </c>
      <c r="F2209" s="263" t="str">
        <f t="shared" si="136"/>
        <v xml:space="preserve"> </v>
      </c>
      <c r="G2209" s="267" t="s">
        <v>21</v>
      </c>
      <c r="H2209" s="267" t="s">
        <v>294</v>
      </c>
      <c r="I2209" s="263" t="str">
        <f t="shared" si="137"/>
        <v xml:space="preserve"> </v>
      </c>
      <c r="J2209" s="272" t="str">
        <f>IF(D2209&gt;=('28 Populations and thresholds'!$I$175),"YES"," ")</f>
        <v>YES</v>
      </c>
      <c r="K2209" s="272" t="str">
        <f>IF(J2209="YES"," ",IF(D2209&gt;=('28 Populations and thresholds'!$I$175)*0.25,"YES"))</f>
        <v xml:space="preserve"> </v>
      </c>
      <c r="L2209" s="272" t="b">
        <f>OR('28 Populations and thresholds'!$J$175="CR",'28 Populations and thresholds'!$J$175="EN",'28 Populations and thresholds'!$J$175="VU")</f>
        <v>0</v>
      </c>
      <c r="M2209" s="273">
        <f>D2209/'28 Populations and thresholds'!$H$175</f>
        <v>7.1942446043165464E-2</v>
      </c>
      <c r="N2209" s="263" t="str">
        <f t="shared" si="138"/>
        <v xml:space="preserve"> </v>
      </c>
      <c r="O2209" s="269"/>
      <c r="P2209" s="263" t="str">
        <f t="shared" si="139"/>
        <v xml:space="preserve"> </v>
      </c>
    </row>
    <row r="2210" spans="1:21" x14ac:dyDescent="0.2">
      <c r="A2210" s="267" t="s">
        <v>1498</v>
      </c>
      <c r="B2210" s="268" t="s">
        <v>937</v>
      </c>
      <c r="C2210" s="269" t="s">
        <v>3482</v>
      </c>
      <c r="D2210" s="270">
        <v>350000</v>
      </c>
      <c r="E2210" s="271">
        <v>33100</v>
      </c>
      <c r="F2210" s="263" t="str">
        <f t="shared" si="136"/>
        <v xml:space="preserve"> </v>
      </c>
      <c r="G2210" s="267" t="s">
        <v>21</v>
      </c>
      <c r="H2210" s="267" t="s">
        <v>294</v>
      </c>
      <c r="I2210" s="263" t="str">
        <f t="shared" si="137"/>
        <v xml:space="preserve"> </v>
      </c>
      <c r="J2210" s="272" t="str">
        <f>IF(D2210&gt;=(('28 Populations and thresholds'!$I$205)+('28 Populations and thresholds'!$I$206)+('28 Populations and thresholds'!$I$207)+('28 Populations and thresholds'!$I$208)),"YES"," ")</f>
        <v>YES</v>
      </c>
      <c r="K2210" s="272" t="str">
        <f>IF(J2210="YES"," ",IF(D2210&gt;=(('28 Populations and thresholds'!$I$205)+('28 Populations and thresholds'!$I$206)+('28 Populations and thresholds'!$I$207)+('28 Populations and thresholds'!$I$208))*0.25,"YES"))</f>
        <v xml:space="preserve"> </v>
      </c>
      <c r="L2210" s="272" t="b">
        <f>OR('28 Populations and thresholds'!$J$206="CR",'28 Populations and thresholds'!$J$206="EN",'28 Populations and thresholds'!$J$206="VU")</f>
        <v>0</v>
      </c>
      <c r="M2210" s="273">
        <f>D2210/(('28 Populations and thresholds'!$H$205)+('28 Populations and thresholds'!$H$206)+('28 Populations and thresholds'!$H$207)+('28 Populations and thresholds'!$H$208))</f>
        <v>0.13084601293506298</v>
      </c>
      <c r="N2210" s="263" t="str">
        <f t="shared" si="138"/>
        <v xml:space="preserve"> </v>
      </c>
      <c r="O2210" s="275" t="s">
        <v>4568</v>
      </c>
      <c r="P2210" s="263" t="str">
        <f t="shared" si="139"/>
        <v xml:space="preserve"> </v>
      </c>
    </row>
    <row r="2211" spans="1:21" x14ac:dyDescent="0.2">
      <c r="A2211" s="267" t="s">
        <v>1498</v>
      </c>
      <c r="B2211" s="268" t="s">
        <v>937</v>
      </c>
      <c r="C2211" s="269" t="s">
        <v>3446</v>
      </c>
      <c r="D2211" s="270">
        <v>1000</v>
      </c>
      <c r="E2211" s="271">
        <v>36410</v>
      </c>
      <c r="F2211" s="263" t="str">
        <f t="shared" si="136"/>
        <v xml:space="preserve"> </v>
      </c>
      <c r="G2211" s="267" t="s">
        <v>21</v>
      </c>
      <c r="H2211" s="267" t="s">
        <v>294</v>
      </c>
      <c r="I2211" s="263" t="str">
        <f t="shared" si="137"/>
        <v xml:space="preserve"> </v>
      </c>
      <c r="J2211" s="272" t="str">
        <f>IF(D2211&gt;=('28 Populations and thresholds'!$I$144),"YES"," ")</f>
        <v>YES</v>
      </c>
      <c r="K2211" s="272" t="str">
        <f>IF(J2211="YES"," ",IF(D2211&gt;=('28 Populations and thresholds'!$I$144)*0.25,"YES"))</f>
        <v xml:space="preserve"> </v>
      </c>
      <c r="L2211" s="272" t="b">
        <f>OR('28 Populations and thresholds'!$J$144="CR",'28 Populations and thresholds'!$J$144="EN",'28 Populations and thresholds'!$J$144="VU")</f>
        <v>0</v>
      </c>
      <c r="M2211" s="273">
        <f>D2211/'28 Populations and thresholds'!$H$144</f>
        <v>0.1</v>
      </c>
      <c r="N2211" s="263" t="str">
        <f t="shared" si="138"/>
        <v xml:space="preserve"> </v>
      </c>
      <c r="O2211" s="269"/>
      <c r="P2211" s="263" t="str">
        <f t="shared" si="139"/>
        <v xml:space="preserve"> </v>
      </c>
    </row>
    <row r="2212" spans="1:21" x14ac:dyDescent="0.2">
      <c r="A2212" s="267" t="s">
        <v>1498</v>
      </c>
      <c r="B2212" s="268" t="s">
        <v>937</v>
      </c>
      <c r="C2212" s="269" t="s">
        <v>3470</v>
      </c>
      <c r="D2212" s="270">
        <v>1000</v>
      </c>
      <c r="E2212" s="271">
        <v>33100</v>
      </c>
      <c r="F2212" s="263" t="str">
        <f t="shared" si="136"/>
        <v xml:space="preserve"> </v>
      </c>
      <c r="G2212" s="267" t="s">
        <v>21</v>
      </c>
      <c r="H2212" s="267" t="s">
        <v>294</v>
      </c>
      <c r="I2212" s="263" t="str">
        <f t="shared" si="137"/>
        <v xml:space="preserve"> </v>
      </c>
      <c r="J2212" s="272" t="str">
        <f>IF(D2212&gt;=('28 Populations and thresholds'!$I$181),"YES"," ")</f>
        <v>YES</v>
      </c>
      <c r="K2212" s="272" t="str">
        <f>IF(J2212="YES"," ",IF(D2212&gt;=('28 Populations and thresholds'!$I$181)*0.25,"YES"))</f>
        <v xml:space="preserve"> </v>
      </c>
      <c r="L2212" s="272" t="b">
        <f>OR('28 Populations and thresholds'!$J$181="CR",'28 Populations and thresholds'!$J$181="EN",'28 Populations and thresholds'!$J$181="VU")</f>
        <v>1</v>
      </c>
      <c r="M2212" s="273">
        <f>D2212/'28 Populations and thresholds'!$H$181</f>
        <v>3.125E-2</v>
      </c>
      <c r="N2212" s="263" t="str">
        <f t="shared" si="138"/>
        <v xml:space="preserve"> </v>
      </c>
      <c r="O2212" s="269"/>
      <c r="P2212" s="263" t="str">
        <f t="shared" si="139"/>
        <v xml:space="preserve"> </v>
      </c>
    </row>
    <row r="2213" spans="1:21" x14ac:dyDescent="0.2">
      <c r="A2213" s="267" t="s">
        <v>1498</v>
      </c>
      <c r="B2213" s="268" t="s">
        <v>937</v>
      </c>
      <c r="C2213" s="269" t="s">
        <v>3767</v>
      </c>
      <c r="D2213" s="270">
        <v>100000</v>
      </c>
      <c r="E2213" s="271">
        <v>33100</v>
      </c>
      <c r="F2213" s="263" t="str">
        <f t="shared" si="136"/>
        <v xml:space="preserve"> </v>
      </c>
      <c r="G2213" s="267" t="s">
        <v>21</v>
      </c>
      <c r="H2213" s="267" t="s">
        <v>294</v>
      </c>
      <c r="I2213" s="263" t="str">
        <f t="shared" si="137"/>
        <v xml:space="preserve"> </v>
      </c>
      <c r="J2213" s="272" t="str">
        <f>IF(D2213&gt;=('28 Populations and thresholds'!$I$195),"YES"," ")</f>
        <v>YES</v>
      </c>
      <c r="K2213" s="272" t="str">
        <f>IF(J2213="YES"," ",IF(D2213&gt;=('28 Populations and thresholds'!$I$195)*0.25,"YES"))</f>
        <v xml:space="preserve"> </v>
      </c>
      <c r="L2213" s="272" t="b">
        <f>OR('28 Populations and thresholds'!$J$195="CR",'28 Populations and thresholds'!$J$195="EN",'28 Populations and thresholds'!$J$195="VU")</f>
        <v>1</v>
      </c>
      <c r="M2213" s="273">
        <f>D2213/'28 Populations and thresholds'!$H$195</f>
        <v>0.34482758620689657</v>
      </c>
      <c r="N2213" s="263" t="str">
        <f t="shared" si="138"/>
        <v xml:space="preserve"> </v>
      </c>
      <c r="O2213" s="269"/>
      <c r="P2213" s="263" t="str">
        <f t="shared" si="139"/>
        <v xml:space="preserve"> </v>
      </c>
    </row>
    <row r="2214" spans="1:21" x14ac:dyDescent="0.2">
      <c r="A2214" s="267" t="s">
        <v>1498</v>
      </c>
      <c r="B2214" s="268" t="s">
        <v>937</v>
      </c>
      <c r="C2214" s="269" t="s">
        <v>3459</v>
      </c>
      <c r="D2214" s="270">
        <v>1000</v>
      </c>
      <c r="E2214" s="271">
        <v>33008</v>
      </c>
      <c r="F2214" s="263" t="str">
        <f t="shared" si="136"/>
        <v xml:space="preserve"> </v>
      </c>
      <c r="G2214" s="267" t="s">
        <v>21</v>
      </c>
      <c r="H2214" s="267" t="s">
        <v>294</v>
      </c>
      <c r="I2214" s="263" t="str">
        <f t="shared" si="137"/>
        <v xml:space="preserve"> </v>
      </c>
      <c r="J2214" s="272" t="str">
        <f>IF(D2214&gt;=('28 Populations and thresholds'!$I$163),"YES"," ")</f>
        <v>YES</v>
      </c>
      <c r="K2214" s="272" t="str">
        <f>IF(J2214="YES"," ",IF(D2214&gt;=('28 Populations and thresholds'!$I$163)*0.25,"YES"))</f>
        <v xml:space="preserve"> </v>
      </c>
      <c r="L2214" s="272" t="b">
        <f>OR('28 Populations and thresholds'!$J$163="CR",'28 Populations and thresholds'!$J$163="EN",'28 Populations and thresholds'!$J$163="VU")</f>
        <v>0</v>
      </c>
      <c r="M2214" s="273">
        <f>D2214/'28 Populations and thresholds'!$H$163</f>
        <v>7.6923076923076927E-2</v>
      </c>
      <c r="N2214" s="263" t="str">
        <f t="shared" si="138"/>
        <v xml:space="preserve"> </v>
      </c>
      <c r="O2214" s="275" t="s">
        <v>4561</v>
      </c>
      <c r="P2214" s="263" t="str">
        <f t="shared" si="139"/>
        <v xml:space="preserve"> </v>
      </c>
    </row>
    <row r="2215" spans="1:21" x14ac:dyDescent="0.2">
      <c r="A2215" s="275" t="s">
        <v>1498</v>
      </c>
      <c r="B2215" s="268" t="s">
        <v>937</v>
      </c>
      <c r="C2215" s="277" t="s">
        <v>3778</v>
      </c>
      <c r="D2215" s="279">
        <v>714</v>
      </c>
      <c r="E2215" s="285">
        <v>38215</v>
      </c>
      <c r="F2215" s="263" t="str">
        <f t="shared" si="136"/>
        <v xml:space="preserve"> </v>
      </c>
      <c r="G2215" s="275"/>
      <c r="H2215" s="275" t="s">
        <v>4270</v>
      </c>
      <c r="I2215" s="263" t="str">
        <f t="shared" si="137"/>
        <v xml:space="preserve"> </v>
      </c>
      <c r="J2215" s="272" t="str">
        <f>IF(D2215&gt;=('28 Populations and thresholds'!$I$213),"YES"," ")</f>
        <v>YES</v>
      </c>
      <c r="K2215" s="272" t="str">
        <f>IF(J2215="YES"," ",IF(D2215&gt;=('28 Populations and thresholds'!$I$213)*0.25,"YES"))</f>
        <v xml:space="preserve"> </v>
      </c>
      <c r="L2215" s="272" t="b">
        <f>OR('28 Populations and thresholds'!$J$213="CR",'28 Populations and thresholds'!$J$213="EN",'28 Populations and thresholds'!$J$213="VU")</f>
        <v>0</v>
      </c>
      <c r="M2215" s="273">
        <f>D2215/'28 Populations and thresholds'!$H$213</f>
        <v>7.1399999999999996E-3</v>
      </c>
      <c r="N2215" s="263" t="str">
        <f t="shared" si="138"/>
        <v xml:space="preserve"> </v>
      </c>
      <c r="O2215" s="275"/>
      <c r="P2215" s="263" t="str">
        <f t="shared" si="139"/>
        <v xml:space="preserve"> </v>
      </c>
      <c r="Q2215" s="4"/>
      <c r="R2215" s="4"/>
      <c r="S2215" s="4"/>
      <c r="T2215" s="4"/>
      <c r="U2215" s="4"/>
    </row>
    <row r="2216" spans="1:21" x14ac:dyDescent="0.2">
      <c r="A2216" s="267" t="s">
        <v>1498</v>
      </c>
      <c r="B2216" s="268" t="s">
        <v>937</v>
      </c>
      <c r="C2216" s="268" t="s">
        <v>3799</v>
      </c>
      <c r="D2216" s="270">
        <v>3000</v>
      </c>
      <c r="E2216" s="271">
        <v>35930</v>
      </c>
      <c r="F2216" s="263" t="str">
        <f t="shared" si="136"/>
        <v xml:space="preserve"> </v>
      </c>
      <c r="G2216" s="267" t="s">
        <v>21</v>
      </c>
      <c r="H2216" s="267" t="s">
        <v>316</v>
      </c>
      <c r="I2216" s="263" t="str">
        <f t="shared" si="137"/>
        <v xml:space="preserve"> </v>
      </c>
      <c r="J2216" s="272" t="str">
        <f>IF(D2216&gt;=(('28 Populations and thresholds'!$I$196)+('28 Populations and thresholds'!$I$197)),"YES"," ")</f>
        <v>YES</v>
      </c>
      <c r="K2216" s="272" t="str">
        <f>IF(J2216="YES"," ",IF(D2216&gt;=(('28 Populations and thresholds'!$I$196)+('28 Populations and thresholds'!$I$197))*0.25,"YES"))</f>
        <v xml:space="preserve"> </v>
      </c>
      <c r="L2216" s="272" t="b">
        <f>OR('28 Populations and thresholds'!$J$197="CR",'28 Populations and thresholds'!$J$197="EN",'28 Populations and thresholds'!$J$197="VU")</f>
        <v>0</v>
      </c>
      <c r="M2216" s="273">
        <f>D2216/(('28 Populations and thresholds'!$H$196)+('28 Populations and thresholds'!$H$197))</f>
        <v>2.4590163934426229E-2</v>
      </c>
      <c r="N2216" s="263" t="str">
        <f t="shared" si="138"/>
        <v xml:space="preserve"> </v>
      </c>
      <c r="O2216" s="275" t="s">
        <v>4568</v>
      </c>
      <c r="P2216" s="263" t="str">
        <f t="shared" si="139"/>
        <v xml:space="preserve"> </v>
      </c>
    </row>
    <row r="2217" spans="1:21" x14ac:dyDescent="0.2">
      <c r="A2217" s="267" t="s">
        <v>1498</v>
      </c>
      <c r="B2217" s="268" t="s">
        <v>937</v>
      </c>
      <c r="C2217" s="332" t="s">
        <v>3770</v>
      </c>
      <c r="D2217" s="270">
        <v>300000</v>
      </c>
      <c r="E2217" s="276"/>
      <c r="F2217" s="263" t="str">
        <f t="shared" si="136"/>
        <v xml:space="preserve"> </v>
      </c>
      <c r="G2217" s="267" t="s">
        <v>21</v>
      </c>
      <c r="H2217" s="267" t="s">
        <v>294</v>
      </c>
      <c r="I2217" s="263" t="str">
        <f t="shared" si="137"/>
        <v xml:space="preserve"> </v>
      </c>
      <c r="J2217" s="272" t="str">
        <f>IF(D2217&gt;=('28 Populations and thresholds'!$I$199),"YES"," ")</f>
        <v>YES</v>
      </c>
      <c r="K2217" s="272" t="str">
        <f>IF(J2217="YES"," ",IF(D2217&gt;=('28 Populations and thresholds'!$I$199)*0.25,"YES"))</f>
        <v xml:space="preserve"> </v>
      </c>
      <c r="L2217" s="272" t="b">
        <f>OR('28 Populations and thresholds'!$J$199="CR",'28 Populations and thresholds'!$J$199="EN",'28 Populations and thresholds'!$J$199="VU")</f>
        <v>0</v>
      </c>
      <c r="M2217" s="273">
        <f>D2217/'28 Populations and thresholds'!$H$199</f>
        <v>0.95238095238095233</v>
      </c>
      <c r="N2217" s="263" t="str">
        <f t="shared" si="138"/>
        <v xml:space="preserve"> </v>
      </c>
      <c r="O2217" s="269"/>
      <c r="P2217" s="263" t="str">
        <f t="shared" si="139"/>
        <v xml:space="preserve"> </v>
      </c>
    </row>
    <row r="2218" spans="1:21" x14ac:dyDescent="0.2">
      <c r="A2218" s="275" t="s">
        <v>1498</v>
      </c>
      <c r="B2218" s="268" t="s">
        <v>937</v>
      </c>
      <c r="C2218" s="277" t="s">
        <v>3780</v>
      </c>
      <c r="D2218" s="279">
        <v>621</v>
      </c>
      <c r="E2218" s="285">
        <v>38215</v>
      </c>
      <c r="F2218" s="263" t="str">
        <f t="shared" si="136"/>
        <v xml:space="preserve"> </v>
      </c>
      <c r="G2218" s="275"/>
      <c r="H2218" s="275" t="s">
        <v>4270</v>
      </c>
      <c r="I2218" s="263" t="str">
        <f t="shared" si="137"/>
        <v xml:space="preserve"> </v>
      </c>
      <c r="J2218" s="272" t="str">
        <f>IF(D2218&gt;=('28 Populations and thresholds'!$I$218),"YES"," ")</f>
        <v>YES</v>
      </c>
      <c r="K2218" s="272" t="str">
        <f>IF(J2218="YES"," ",IF(D2218&gt;=('28 Populations and thresholds'!$I$218)*0.25,"YES"))</f>
        <v xml:space="preserve"> </v>
      </c>
      <c r="L2218" s="272" t="b">
        <f>OR('28 Populations and thresholds'!$J$218="CR",'28 Populations and thresholds'!$J$218="EN",'28 Populations and thresholds'!$J$218="VU")</f>
        <v>0</v>
      </c>
      <c r="M2218" s="273">
        <f>D2218/'28 Populations and thresholds'!$H$218</f>
        <v>6.2100000000000002E-4</v>
      </c>
      <c r="N2218" s="263" t="str">
        <f t="shared" si="138"/>
        <v xml:space="preserve"> </v>
      </c>
      <c r="O2218" s="275"/>
      <c r="P2218" s="263" t="str">
        <f t="shared" si="139"/>
        <v xml:space="preserve"> </v>
      </c>
      <c r="Q2218" s="4"/>
      <c r="R2218" s="4"/>
      <c r="S2218" s="4"/>
      <c r="T2218" s="4"/>
      <c r="U2218" s="4"/>
    </row>
    <row r="2219" spans="1:21" x14ac:dyDescent="0.2">
      <c r="A2219" s="267" t="s">
        <v>1498</v>
      </c>
      <c r="B2219" s="268" t="s">
        <v>937</v>
      </c>
      <c r="C2219" s="269" t="s">
        <v>3484</v>
      </c>
      <c r="D2219" s="270">
        <v>500</v>
      </c>
      <c r="E2219" s="271">
        <v>33008</v>
      </c>
      <c r="F2219" s="263" t="str">
        <f t="shared" si="136"/>
        <v xml:space="preserve"> </v>
      </c>
      <c r="G2219" s="267" t="s">
        <v>21</v>
      </c>
      <c r="H2219" s="267" t="s">
        <v>294</v>
      </c>
      <c r="I2219" s="263" t="str">
        <f t="shared" si="137"/>
        <v xml:space="preserve"> </v>
      </c>
      <c r="J2219" s="272" t="str">
        <f>IF(D2219&gt;=('28 Populations and thresholds'!$I$209),"YES"," ")</f>
        <v>YES</v>
      </c>
      <c r="K2219" s="272" t="str">
        <f>IF(J2219="YES"," ",IF(D2219&gt;=('28 Populations and thresholds'!$I$209)*0.25,"YES"))</f>
        <v xml:space="preserve"> </v>
      </c>
      <c r="L2219" s="272" t="b">
        <f>OR('28 Populations and thresholds'!$J$209="CR",'28 Populations and thresholds'!$J$209="EN",'28 Populations and thresholds'!$J$209="VU")</f>
        <v>1</v>
      </c>
      <c r="M2219" s="346">
        <v>1</v>
      </c>
      <c r="N2219" s="263" t="str">
        <f t="shared" si="138"/>
        <v xml:space="preserve"> </v>
      </c>
      <c r="O2219" s="275"/>
      <c r="P2219" s="263" t="str">
        <f t="shared" si="139"/>
        <v xml:space="preserve"> </v>
      </c>
      <c r="Q2219" s="4"/>
      <c r="R2219" s="4"/>
      <c r="S2219" s="4"/>
      <c r="T2219" s="4"/>
      <c r="U2219" s="4"/>
    </row>
    <row r="2220" spans="1:21" x14ac:dyDescent="0.2">
      <c r="A2220" s="267" t="s">
        <v>1498</v>
      </c>
      <c r="B2220" s="268" t="s">
        <v>937</v>
      </c>
      <c r="C2220" s="280" t="s">
        <v>3763</v>
      </c>
      <c r="D2220" s="270">
        <v>200</v>
      </c>
      <c r="E2220" s="271">
        <v>33018</v>
      </c>
      <c r="F2220" s="263" t="str">
        <f t="shared" si="136"/>
        <v xml:space="preserve"> </v>
      </c>
      <c r="G2220" s="267" t="s">
        <v>21</v>
      </c>
      <c r="H2220" s="267" t="s">
        <v>298</v>
      </c>
      <c r="I2220" s="263" t="str">
        <f t="shared" si="137"/>
        <v xml:space="preserve"> </v>
      </c>
      <c r="J2220" s="272" t="str">
        <f>IF(D2220&gt;=('28 Populations and thresholds'!$I$191),"YES"," ")</f>
        <v xml:space="preserve"> </v>
      </c>
      <c r="K2220" s="272" t="str">
        <f>IF(J2220="YES"," ",IF(D2220&gt;=('28 Populations and thresholds'!$I$191)*0.25,"YES"))</f>
        <v>YES</v>
      </c>
      <c r="L2220" s="272" t="b">
        <f>OR('28 Populations and thresholds'!$J$191="CR",'28 Populations and thresholds'!$J$191="EN",'28 Populations and thresholds'!$J$191="VU")</f>
        <v>0</v>
      </c>
      <c r="M2220" s="273">
        <f>D2220/'28 Populations and thresholds'!$H$191</f>
        <v>4.0000000000000001E-3</v>
      </c>
      <c r="N2220" s="263" t="str">
        <f t="shared" si="138"/>
        <v xml:space="preserve"> </v>
      </c>
      <c r="O2220" s="275"/>
      <c r="P2220" s="263" t="str">
        <f t="shared" si="139"/>
        <v xml:space="preserve"> </v>
      </c>
    </row>
    <row r="2221" spans="1:21" x14ac:dyDescent="0.2">
      <c r="A2221" s="267" t="s">
        <v>1498</v>
      </c>
      <c r="B2221" s="268" t="s">
        <v>937</v>
      </c>
      <c r="C2221" s="269" t="s">
        <v>3758</v>
      </c>
      <c r="D2221" s="270">
        <v>20000</v>
      </c>
      <c r="E2221" s="271">
        <v>33086</v>
      </c>
      <c r="F2221" s="263" t="str">
        <f t="shared" si="136"/>
        <v xml:space="preserve"> </v>
      </c>
      <c r="G2221" s="267" t="s">
        <v>21</v>
      </c>
      <c r="H2221" s="267" t="s">
        <v>294</v>
      </c>
      <c r="I2221" s="263" t="str">
        <f t="shared" si="137"/>
        <v xml:space="preserve"> </v>
      </c>
      <c r="J2221" s="272" t="str">
        <f>IF(D2221&gt;=('28 Populations and thresholds'!$I$179),"YES"," ")</f>
        <v>YES</v>
      </c>
      <c r="K2221" s="272" t="str">
        <f>IF(J2221="YES"," ",IF(D2221&gt;=('28 Populations and thresholds'!$I$179)*0.25,"YES"))</f>
        <v xml:space="preserve"> </v>
      </c>
      <c r="L2221" s="272" t="b">
        <f>OR('28 Populations and thresholds'!$J$179="CR",'28 Populations and thresholds'!$J$179="EN",'28 Populations and thresholds'!$J$179="VU")</f>
        <v>0</v>
      </c>
      <c r="M2221" s="273">
        <f>D2221/'28 Populations and thresholds'!$H$179</f>
        <v>0.36363636363636365</v>
      </c>
      <c r="N2221" s="263" t="str">
        <f t="shared" si="138"/>
        <v xml:space="preserve"> </v>
      </c>
      <c r="O2221" s="275"/>
      <c r="P2221" s="263" t="str">
        <f t="shared" si="139"/>
        <v xml:space="preserve"> </v>
      </c>
    </row>
    <row r="2222" spans="1:21" x14ac:dyDescent="0.2">
      <c r="A2222" s="267" t="s">
        <v>1498</v>
      </c>
      <c r="B2222" s="268" t="s">
        <v>937</v>
      </c>
      <c r="C2222" s="280" t="s">
        <v>3522</v>
      </c>
      <c r="D2222" s="270">
        <v>2000</v>
      </c>
      <c r="E2222" s="294" t="s">
        <v>1320</v>
      </c>
      <c r="F2222" s="263" t="str">
        <f t="shared" si="136"/>
        <v xml:space="preserve"> </v>
      </c>
      <c r="G2222" s="267" t="s">
        <v>15</v>
      </c>
      <c r="H2222" s="267" t="s">
        <v>1524</v>
      </c>
      <c r="I2222" s="263" t="str">
        <f t="shared" si="137"/>
        <v xml:space="preserve"> </v>
      </c>
      <c r="J2222" s="272" t="str">
        <f>IF(D2222&gt;=('28 Populations and thresholds'!$I$58),"YES"," ")</f>
        <v>YES</v>
      </c>
      <c r="K2222" s="272" t="str">
        <f>IF(J2222="YES"," ",IF(D2222&gt;=('28 Populations and thresholds'!$I$58)*0.25,"YES"))</f>
        <v xml:space="preserve"> </v>
      </c>
      <c r="L2222" s="272" t="b">
        <f>OR('28 Populations and thresholds'!$J$58="CR",'28 Populations and thresholds'!$J$58="EN",'28 Populations and thresholds'!$J$58="VU")</f>
        <v>0</v>
      </c>
      <c r="M2222" s="273">
        <f>D2222/'28 Populations and thresholds'!$H$58</f>
        <v>3.3333333333333333E-2</v>
      </c>
      <c r="N2222" s="263" t="str">
        <f t="shared" si="138"/>
        <v xml:space="preserve"> </v>
      </c>
      <c r="O2222" s="275"/>
      <c r="P2222" s="263" t="str">
        <f t="shared" si="139"/>
        <v xml:space="preserve"> </v>
      </c>
    </row>
    <row r="2223" spans="1:21" x14ac:dyDescent="0.2">
      <c r="A2223" s="143" t="s">
        <v>1498</v>
      </c>
      <c r="B2223" s="40" t="s">
        <v>967</v>
      </c>
      <c r="C2223" s="111" t="s">
        <v>3756</v>
      </c>
      <c r="D2223" s="41">
        <v>400</v>
      </c>
      <c r="E2223" s="46">
        <v>31612</v>
      </c>
      <c r="F2223" s="263" t="str">
        <f t="shared" si="136"/>
        <v xml:space="preserve"> </v>
      </c>
      <c r="G2223" s="143" t="s">
        <v>21</v>
      </c>
      <c r="H2223" s="143" t="s">
        <v>630</v>
      </c>
      <c r="I2223" s="263" t="str">
        <f t="shared" si="137"/>
        <v xml:space="preserve"> </v>
      </c>
      <c r="J2223" s="38" t="str">
        <f>IF(D2223&gt;=('28 Populations and thresholds'!$I$175),"YES"," ")</f>
        <v xml:space="preserve"> </v>
      </c>
      <c r="K2223" s="38" t="str">
        <f>IF(J2223="YES"," ",IF(D2223&gt;=('28 Populations and thresholds'!$I$175)*0.25,"YES"))</f>
        <v>YES</v>
      </c>
      <c r="L2223" s="38" t="b">
        <f>OR('28 Populations and thresholds'!$J$175="CR",'28 Populations and thresholds'!$J$175="EN",'28 Populations and thresholds'!$J$175="VU")</f>
        <v>0</v>
      </c>
      <c r="M2223" s="75">
        <f>D2223/'28 Populations and thresholds'!$H$175</f>
        <v>2.8776978417266188E-3</v>
      </c>
      <c r="N2223" s="263" t="str">
        <f t="shared" si="138"/>
        <v xml:space="preserve"> </v>
      </c>
      <c r="O2223" s="9"/>
      <c r="P2223" s="263" t="str">
        <f t="shared" si="139"/>
        <v xml:space="preserve"> </v>
      </c>
    </row>
    <row r="2224" spans="1:21" x14ac:dyDescent="0.2">
      <c r="A2224" s="143" t="s">
        <v>1498</v>
      </c>
      <c r="B2224" s="40" t="s">
        <v>967</v>
      </c>
      <c r="C2224" s="4" t="s">
        <v>3472</v>
      </c>
      <c r="D2224" s="41">
        <v>10</v>
      </c>
      <c r="E2224" s="46">
        <v>30883</v>
      </c>
      <c r="F2224" s="263" t="str">
        <f t="shared" si="136"/>
        <v xml:space="preserve"> </v>
      </c>
      <c r="G2224" s="143" t="s">
        <v>21</v>
      </c>
      <c r="H2224" s="143" t="s">
        <v>630</v>
      </c>
      <c r="I2224" s="263" t="str">
        <f t="shared" si="137"/>
        <v xml:space="preserve"> </v>
      </c>
      <c r="J2224" s="38" t="str">
        <f>IF(D2224&gt;=('28 Populations and thresholds'!$I$188),"YES"," ")</f>
        <v>YES</v>
      </c>
      <c r="K2224" s="38" t="str">
        <f>IF(J2224="YES"," ",IF(D2224&gt;=('28 Populations and thresholds'!$I$188)*0.25,"YES"))</f>
        <v xml:space="preserve"> </v>
      </c>
      <c r="L2224" s="38" t="b">
        <f>OR('28 Populations and thresholds'!$J$188="CR",'28 Populations and thresholds'!$J$188="EN",'28 Populations and thresholds'!$J$188="VU")</f>
        <v>1</v>
      </c>
      <c r="M2224" s="75">
        <f>D2224/'28 Populations and thresholds'!$H$188</f>
        <v>1.6666666666666666E-2</v>
      </c>
      <c r="N2224" s="263" t="str">
        <f t="shared" si="138"/>
        <v xml:space="preserve"> </v>
      </c>
      <c r="O2224" s="9"/>
      <c r="P2224" s="263" t="str">
        <f t="shared" si="139"/>
        <v xml:space="preserve"> </v>
      </c>
      <c r="Q2224" s="4"/>
      <c r="R2224" s="4"/>
      <c r="S2224" s="4"/>
      <c r="T2224" s="4"/>
      <c r="U2224" s="4"/>
    </row>
    <row r="2225" spans="1:21" x14ac:dyDescent="0.2">
      <c r="A2225" s="275" t="s">
        <v>1498</v>
      </c>
      <c r="B2225" s="277" t="s">
        <v>4212</v>
      </c>
      <c r="C2225" s="333" t="s">
        <v>3756</v>
      </c>
      <c r="D2225" s="279">
        <v>15000</v>
      </c>
      <c r="E2225" s="285">
        <v>40008</v>
      </c>
      <c r="F2225" s="263" t="str">
        <f t="shared" si="136"/>
        <v xml:space="preserve"> </v>
      </c>
      <c r="G2225" s="275"/>
      <c r="H2225" s="275" t="s">
        <v>4222</v>
      </c>
      <c r="I2225" s="263" t="str">
        <f t="shared" si="137"/>
        <v xml:space="preserve"> </v>
      </c>
      <c r="J2225" s="272" t="str">
        <f>IF(D2225&gt;=('28 Populations and thresholds'!$I$175),"YES"," ")</f>
        <v>YES</v>
      </c>
      <c r="K2225" s="272" t="str">
        <f>IF(J2225="YES"," ",IF(D2225&gt;=('28 Populations and thresholds'!$I$175)*0.25,"YES"))</f>
        <v xml:space="preserve"> </v>
      </c>
      <c r="L2225" s="272" t="b">
        <f>OR('28 Populations and thresholds'!$J$175="CR",'28 Populations and thresholds'!$J$175="EN",'28 Populations and thresholds'!$J$175="VU")</f>
        <v>0</v>
      </c>
      <c r="M2225" s="273">
        <f>D2225/'28 Populations and thresholds'!$H$175</f>
        <v>0.1079136690647482</v>
      </c>
      <c r="N2225" s="263" t="str">
        <f t="shared" si="138"/>
        <v xml:space="preserve"> </v>
      </c>
      <c r="O2225" s="275"/>
      <c r="P2225" s="263" t="str">
        <f t="shared" si="139"/>
        <v xml:space="preserve"> </v>
      </c>
    </row>
    <row r="2226" spans="1:21" x14ac:dyDescent="0.2">
      <c r="A2226" s="275" t="s">
        <v>1498</v>
      </c>
      <c r="B2226" s="277" t="s">
        <v>4212</v>
      </c>
      <c r="C2226" s="278" t="s">
        <v>3482</v>
      </c>
      <c r="D2226" s="279">
        <v>9500</v>
      </c>
      <c r="E2226" s="285">
        <v>40065</v>
      </c>
      <c r="F2226" s="263" t="str">
        <f t="shared" si="136"/>
        <v xml:space="preserve"> </v>
      </c>
      <c r="G2226" s="275"/>
      <c r="H2226" s="275" t="s">
        <v>4222</v>
      </c>
      <c r="I2226" s="263" t="str">
        <f t="shared" si="137"/>
        <v xml:space="preserve"> </v>
      </c>
      <c r="J2226" s="272" t="str">
        <f>IF(D2226&gt;=(('28 Populations and thresholds'!$I$205)+('28 Populations and thresholds'!$I$206)+('28 Populations and thresholds'!$I$207)+('28 Populations and thresholds'!$I$208)),"YES"," ")</f>
        <v>YES</v>
      </c>
      <c r="K2226" s="272" t="str">
        <f>IF(J2226="YES"," ",IF(D2226&gt;=(('28 Populations and thresholds'!$I$205)+('28 Populations and thresholds'!$I$206)+('28 Populations and thresholds'!$I$207)+('28 Populations and thresholds'!$I$208))*0.25,"YES"))</f>
        <v xml:space="preserve"> </v>
      </c>
      <c r="L2226" s="272" t="b">
        <f>OR('28 Populations and thresholds'!$J$206="CR",'28 Populations and thresholds'!$J$206="EN",'28 Populations and thresholds'!$J$206="VU")</f>
        <v>0</v>
      </c>
      <c r="M2226" s="273">
        <f>D2226/(('28 Populations and thresholds'!$H$205)+('28 Populations and thresholds'!$H$206)+('28 Populations and thresholds'!$H$207)+('28 Populations and thresholds'!$H$208))</f>
        <v>3.5515346368088525E-3</v>
      </c>
      <c r="N2226" s="263" t="str">
        <f t="shared" si="138"/>
        <v xml:space="preserve"> </v>
      </c>
      <c r="O2226" s="275" t="s">
        <v>4568</v>
      </c>
      <c r="P2226" s="263" t="str">
        <f t="shared" si="139"/>
        <v xml:space="preserve"> </v>
      </c>
    </row>
    <row r="2227" spans="1:21" x14ac:dyDescent="0.2">
      <c r="A2227" s="275" t="s">
        <v>1498</v>
      </c>
      <c r="B2227" s="277" t="s">
        <v>4212</v>
      </c>
      <c r="C2227" s="278" t="s">
        <v>3767</v>
      </c>
      <c r="D2227" s="279">
        <v>11500</v>
      </c>
      <c r="E2227" s="285">
        <v>40003</v>
      </c>
      <c r="F2227" s="263" t="str">
        <f t="shared" si="136"/>
        <v xml:space="preserve"> </v>
      </c>
      <c r="G2227" s="275"/>
      <c r="H2227" s="275" t="s">
        <v>4222</v>
      </c>
      <c r="I2227" s="263" t="str">
        <f t="shared" si="137"/>
        <v xml:space="preserve"> </v>
      </c>
      <c r="J2227" s="272" t="str">
        <f>IF(D2227&gt;=('28 Populations and thresholds'!$I$195),"YES"," ")</f>
        <v>YES</v>
      </c>
      <c r="K2227" s="272" t="str">
        <f>IF(J2227="YES"," ",IF(D2227&gt;=('28 Populations and thresholds'!$I$195)*0.25,"YES"))</f>
        <v xml:space="preserve"> </v>
      </c>
      <c r="L2227" s="272" t="b">
        <f>OR('28 Populations and thresholds'!$J$195="CR",'28 Populations and thresholds'!$J$195="EN",'28 Populations and thresholds'!$J$195="VU")</f>
        <v>1</v>
      </c>
      <c r="M2227" s="273">
        <f>D2227/'28 Populations and thresholds'!$H$195</f>
        <v>3.9655172413793106E-2</v>
      </c>
      <c r="N2227" s="263" t="str">
        <f t="shared" si="138"/>
        <v xml:space="preserve"> </v>
      </c>
      <c r="O2227" s="275"/>
      <c r="P2227" s="263" t="str">
        <f t="shared" si="139"/>
        <v xml:space="preserve"> </v>
      </c>
    </row>
    <row r="2228" spans="1:21" x14ac:dyDescent="0.2">
      <c r="A2228" s="275" t="s">
        <v>1498</v>
      </c>
      <c r="B2228" s="277" t="s">
        <v>4212</v>
      </c>
      <c r="C2228" s="278" t="s">
        <v>3799</v>
      </c>
      <c r="D2228" s="279">
        <v>2000</v>
      </c>
      <c r="E2228" s="285">
        <v>40003</v>
      </c>
      <c r="F2228" s="263" t="str">
        <f t="shared" si="136"/>
        <v xml:space="preserve"> </v>
      </c>
      <c r="G2228" s="275"/>
      <c r="H2228" s="275" t="s">
        <v>4222</v>
      </c>
      <c r="I2228" s="263" t="str">
        <f t="shared" si="137"/>
        <v xml:space="preserve"> </v>
      </c>
      <c r="J2228" s="272" t="str">
        <f>IF(D2228&gt;=(('28 Populations and thresholds'!$I$196)+('28 Populations and thresholds'!$I$197)),"YES"," ")</f>
        <v>YES</v>
      </c>
      <c r="K2228" s="272" t="str">
        <f>IF(J2228="YES"," ",IF(D2228&gt;=(('28 Populations and thresholds'!$I$196)+('28 Populations and thresholds'!$I$197))*0.25,"YES"))</f>
        <v xml:space="preserve"> </v>
      </c>
      <c r="L2228" s="272" t="b">
        <f>OR('28 Populations and thresholds'!$J$197="CR",'28 Populations and thresholds'!$J$197="EN",'28 Populations and thresholds'!$J$197="VU")</f>
        <v>0</v>
      </c>
      <c r="M2228" s="273">
        <f>D2228/(('28 Populations and thresholds'!$H$196)+('28 Populations and thresholds'!$H$197))</f>
        <v>1.6393442622950821E-2</v>
      </c>
      <c r="N2228" s="263" t="str">
        <f t="shared" si="138"/>
        <v xml:space="preserve"> </v>
      </c>
      <c r="O2228" s="275" t="s">
        <v>4568</v>
      </c>
      <c r="P2228" s="263" t="str">
        <f t="shared" si="139"/>
        <v xml:space="preserve"> </v>
      </c>
    </row>
    <row r="2229" spans="1:21" x14ac:dyDescent="0.2">
      <c r="A2229" s="275" t="s">
        <v>1498</v>
      </c>
      <c r="B2229" s="277" t="s">
        <v>4212</v>
      </c>
      <c r="C2229" s="333" t="s">
        <v>3770</v>
      </c>
      <c r="D2229" s="279">
        <v>15000</v>
      </c>
      <c r="E2229" s="285">
        <v>40008</v>
      </c>
      <c r="F2229" s="263" t="str">
        <f t="shared" si="136"/>
        <v xml:space="preserve"> </v>
      </c>
      <c r="G2229" s="275"/>
      <c r="H2229" s="275" t="s">
        <v>4222</v>
      </c>
      <c r="I2229" s="263" t="str">
        <f t="shared" si="137"/>
        <v xml:space="preserve"> </v>
      </c>
      <c r="J2229" s="272" t="str">
        <f>IF(D2229&gt;=('28 Populations and thresholds'!$I$199),"YES"," ")</f>
        <v>YES</v>
      </c>
      <c r="K2229" s="272" t="str">
        <f>IF(J2229="YES"," ",IF(D2229&gt;=('28 Populations and thresholds'!$I$199)*0.25,"YES"))</f>
        <v xml:space="preserve"> </v>
      </c>
      <c r="L2229" s="272" t="b">
        <f>OR('28 Populations and thresholds'!$J$199="CR",'28 Populations and thresholds'!$J$199="EN",'28 Populations and thresholds'!$J$199="VU")</f>
        <v>0</v>
      </c>
      <c r="M2229" s="273">
        <f>D2229/'28 Populations and thresholds'!$H$199</f>
        <v>4.7619047619047616E-2</v>
      </c>
      <c r="N2229" s="263" t="str">
        <f t="shared" si="138"/>
        <v xml:space="preserve"> </v>
      </c>
      <c r="O2229" s="275"/>
      <c r="P2229" s="263" t="str">
        <f t="shared" si="139"/>
        <v xml:space="preserve"> </v>
      </c>
    </row>
    <row r="2230" spans="1:21" x14ac:dyDescent="0.2">
      <c r="A2230" s="275" t="s">
        <v>1498</v>
      </c>
      <c r="B2230" s="277" t="s">
        <v>4212</v>
      </c>
      <c r="C2230" s="333" t="s">
        <v>3474</v>
      </c>
      <c r="D2230" s="279">
        <v>420</v>
      </c>
      <c r="E2230" s="274" t="s">
        <v>4215</v>
      </c>
      <c r="F2230" s="263" t="str">
        <f t="shared" si="136"/>
        <v xml:space="preserve"> </v>
      </c>
      <c r="G2230" s="275"/>
      <c r="H2230" s="275" t="s">
        <v>4221</v>
      </c>
      <c r="I2230" s="263" t="str">
        <f t="shared" si="137"/>
        <v xml:space="preserve"> </v>
      </c>
      <c r="J2230" s="272" t="str">
        <f>IF(D2230&gt;=('28 Populations and thresholds'!$I$198),"YES"," ")</f>
        <v>YES</v>
      </c>
      <c r="K2230" s="272" t="str">
        <f>IF(J2230="YES"," ",IF(D2230&gt;=('28 Populations and thresholds'!$I$198)*0.25,"YES"))</f>
        <v xml:space="preserve"> </v>
      </c>
      <c r="L2230" s="272" t="b">
        <f>OR('28 Populations and thresholds'!$J$198="CR",'28 Populations and thresholds'!$J$198="EN",'28 Populations and thresholds'!$J$198="VU")</f>
        <v>0</v>
      </c>
      <c r="M2230" s="273">
        <f>D2230/'28 Populations and thresholds'!$H$198</f>
        <v>1.9090909090909092E-2</v>
      </c>
      <c r="N2230" s="263" t="str">
        <f t="shared" si="138"/>
        <v xml:space="preserve"> </v>
      </c>
      <c r="O2230" s="275"/>
      <c r="P2230" s="263" t="str">
        <f t="shared" si="139"/>
        <v xml:space="preserve"> </v>
      </c>
    </row>
    <row r="2231" spans="1:21" x14ac:dyDescent="0.2">
      <c r="A2231" s="143" t="s">
        <v>1498</v>
      </c>
      <c r="B2231" s="40" t="s">
        <v>1549</v>
      </c>
      <c r="C2231" s="40" t="s">
        <v>3796</v>
      </c>
      <c r="D2231" s="41">
        <v>60</v>
      </c>
      <c r="E2231" s="47" t="s">
        <v>1551</v>
      </c>
      <c r="F2231" s="263" t="str">
        <f t="shared" si="136"/>
        <v xml:space="preserve"> </v>
      </c>
      <c r="G2231" s="143" t="s">
        <v>15</v>
      </c>
      <c r="H2231" s="143" t="s">
        <v>1550</v>
      </c>
      <c r="I2231" s="263" t="str">
        <f t="shared" si="137"/>
        <v xml:space="preserve"> </v>
      </c>
      <c r="J2231" s="38" t="str">
        <f>IF(D2231&gt;=(('28 Populations and thresholds'!$I$75)+('28 Populations and thresholds'!$I$76)),"YES"," ")</f>
        <v>YES</v>
      </c>
      <c r="K2231" s="38" t="str">
        <f>IF(J2231="YES"," ",IF(D2231&gt;=(('28 Populations and thresholds'!$I$75)+('28 Populations and thresholds'!$I$76))*0.25,"YES"))</f>
        <v xml:space="preserve"> </v>
      </c>
      <c r="L2231" s="38" t="b">
        <f>OR('28 Populations and thresholds'!$J$76="CR",'28 Populations and thresholds'!$J$76="EN",'28 Populations and thresholds'!$J$76="VU")</f>
        <v>0</v>
      </c>
      <c r="M2231" s="75">
        <f>D2231/(('28 Populations and thresholds'!$H$75)+('28 Populations and thresholds'!$H$76))</f>
        <v>6.8965517241379309E-3</v>
      </c>
      <c r="N2231" s="263" t="str">
        <f t="shared" si="138"/>
        <v xml:space="preserve"> </v>
      </c>
      <c r="O2231" s="12" t="s">
        <v>4568</v>
      </c>
      <c r="P2231" s="263" t="str">
        <f t="shared" si="139"/>
        <v xml:space="preserve"> </v>
      </c>
    </row>
    <row r="2232" spans="1:21" x14ac:dyDescent="0.2">
      <c r="A2232" s="267" t="s">
        <v>1498</v>
      </c>
      <c r="B2232" s="268" t="s">
        <v>1232</v>
      </c>
      <c r="C2232" s="280" t="s">
        <v>3482</v>
      </c>
      <c r="D2232" s="270">
        <v>32380</v>
      </c>
      <c r="E2232" s="271">
        <v>34475</v>
      </c>
      <c r="F2232" s="263" t="str">
        <f t="shared" si="136"/>
        <v xml:space="preserve"> </v>
      </c>
      <c r="G2232" s="267" t="s">
        <v>21</v>
      </c>
      <c r="H2232" s="267" t="s">
        <v>303</v>
      </c>
      <c r="I2232" s="263" t="str">
        <f t="shared" si="137"/>
        <v xml:space="preserve"> </v>
      </c>
      <c r="J2232" s="272" t="str">
        <f>IF(D2232&gt;=(('28 Populations and thresholds'!$I$205)+('28 Populations and thresholds'!$I$206)+('28 Populations and thresholds'!$I$207)+('28 Populations and thresholds'!$I$208)),"YES"," ")</f>
        <v>YES</v>
      </c>
      <c r="K2232" s="272" t="str">
        <f>IF(J2232="YES"," ",IF(D2232&gt;=(('28 Populations and thresholds'!$I$205)+('28 Populations and thresholds'!$I$206)+('28 Populations and thresholds'!$I$207)+('28 Populations and thresholds'!$I$208))*0.25,"YES"))</f>
        <v xml:space="preserve"> </v>
      </c>
      <c r="L2232" s="272" t="b">
        <f>OR('28 Populations and thresholds'!$J$206="CR",'28 Populations and thresholds'!$J$206="EN",'28 Populations and thresholds'!$J$206="VU")</f>
        <v>0</v>
      </c>
      <c r="M2232" s="273">
        <f>D2232/(('28 Populations and thresholds'!$H$205)+('28 Populations and thresholds'!$H$206)+('28 Populations and thresholds'!$H$207)+('28 Populations and thresholds'!$H$208))</f>
        <v>1.2105125425249542E-2</v>
      </c>
      <c r="N2232" s="263" t="str">
        <f t="shared" si="138"/>
        <v xml:space="preserve"> </v>
      </c>
      <c r="O2232" s="275" t="s">
        <v>4568</v>
      </c>
      <c r="P2232" s="263" t="str">
        <f t="shared" si="139"/>
        <v xml:space="preserve"> </v>
      </c>
    </row>
    <row r="2233" spans="1:21" x14ac:dyDescent="0.2">
      <c r="A2233" s="143" t="s">
        <v>1498</v>
      </c>
      <c r="B2233" s="40" t="s">
        <v>1065</v>
      </c>
      <c r="C2233" s="4" t="s">
        <v>3482</v>
      </c>
      <c r="D2233" s="41">
        <v>40172</v>
      </c>
      <c r="E2233" s="46">
        <v>37871</v>
      </c>
      <c r="F2233" s="263" t="str">
        <f t="shared" si="136"/>
        <v xml:space="preserve"> </v>
      </c>
      <c r="G2233" s="143" t="s">
        <v>21</v>
      </c>
      <c r="H2233" s="143" t="s">
        <v>314</v>
      </c>
      <c r="I2233" s="263" t="str">
        <f t="shared" si="137"/>
        <v xml:space="preserve"> </v>
      </c>
      <c r="J2233" s="38" t="str">
        <f>IF(D2233&gt;=(('28 Populations and thresholds'!$I$205)+('28 Populations and thresholds'!$I$206)+('28 Populations and thresholds'!$I$207)+('28 Populations and thresholds'!$I$208)),"YES"," ")</f>
        <v>YES</v>
      </c>
      <c r="K2233" s="38" t="str">
        <f>IF(J2233="YES"," ",IF(D2233&gt;=(('28 Populations and thresholds'!$I$205)+('28 Populations and thresholds'!$I$206)+('28 Populations and thresholds'!$I$207)+('28 Populations and thresholds'!$I$208))*0.25,"YES"))</f>
        <v xml:space="preserve"> </v>
      </c>
      <c r="L2233" s="38" t="b">
        <f>OR('28 Populations and thresholds'!$J$206="CR",'28 Populations and thresholds'!$J$206="EN",'28 Populations and thresholds'!$J$206="VU")</f>
        <v>0</v>
      </c>
      <c r="M2233" s="75">
        <f>D2233/(('28 Populations and thresholds'!$H$205)+('28 Populations and thresholds'!$H$206)+('28 Populations and thresholds'!$H$207)+('28 Populations and thresholds'!$H$208))</f>
        <v>1.5018131518935288E-2</v>
      </c>
      <c r="N2233" s="263" t="str">
        <f t="shared" si="138"/>
        <v xml:space="preserve"> </v>
      </c>
      <c r="O2233" s="12" t="s">
        <v>4568</v>
      </c>
      <c r="P2233" s="263" t="str">
        <f t="shared" si="139"/>
        <v xml:space="preserve"> </v>
      </c>
    </row>
    <row r="2234" spans="1:21" x14ac:dyDescent="0.2">
      <c r="A2234" s="143" t="s">
        <v>1498</v>
      </c>
      <c r="B2234" s="40" t="s">
        <v>1065</v>
      </c>
      <c r="C2234" s="4" t="s">
        <v>3777</v>
      </c>
      <c r="D2234" s="41">
        <v>3461</v>
      </c>
      <c r="E2234" s="46">
        <v>37472</v>
      </c>
      <c r="F2234" s="263" t="str">
        <f t="shared" si="136"/>
        <v xml:space="preserve"> </v>
      </c>
      <c r="G2234" s="143" t="s">
        <v>21</v>
      </c>
      <c r="H2234" s="143" t="s">
        <v>311</v>
      </c>
      <c r="I2234" s="263" t="str">
        <f t="shared" si="137"/>
        <v xml:space="preserve"> </v>
      </c>
      <c r="J2234" s="38" t="str">
        <f>IF(D2234&gt;=('28 Populations and thresholds'!$I$211),"YES"," ")</f>
        <v>YES</v>
      </c>
      <c r="K2234" s="38" t="str">
        <f>IF(J2234="YES"," ",IF(D2234&gt;=('28 Populations and thresholds'!$I$211)*0.25,"YES"))</f>
        <v xml:space="preserve"> </v>
      </c>
      <c r="L2234" s="38" t="b">
        <f>OR('28 Populations and thresholds'!$J$211="CR",'28 Populations and thresholds'!$J$211="EN",'28 Populations and thresholds'!$J$211="VU")</f>
        <v>0</v>
      </c>
      <c r="M2234" s="75">
        <f>D2234/'28 Populations and thresholds'!$H$211</f>
        <v>3.4610000000000001E-3</v>
      </c>
      <c r="N2234" s="263" t="str">
        <f t="shared" si="138"/>
        <v xml:space="preserve"> </v>
      </c>
      <c r="O2234" s="9"/>
      <c r="P2234" s="263" t="str">
        <f t="shared" si="139"/>
        <v xml:space="preserve"> </v>
      </c>
    </row>
    <row r="2235" spans="1:21" x14ac:dyDescent="0.2">
      <c r="A2235" s="143" t="s">
        <v>1498</v>
      </c>
      <c r="B2235" s="40" t="s">
        <v>1065</v>
      </c>
      <c r="C2235" s="160" t="s">
        <v>3770</v>
      </c>
      <c r="D2235" s="41">
        <v>10412</v>
      </c>
      <c r="E2235" s="46">
        <v>37465</v>
      </c>
      <c r="F2235" s="263" t="str">
        <f t="shared" si="136"/>
        <v xml:space="preserve"> </v>
      </c>
      <c r="G2235" s="143" t="s">
        <v>21</v>
      </c>
      <c r="H2235" s="143" t="s">
        <v>311</v>
      </c>
      <c r="I2235" s="263" t="str">
        <f t="shared" si="137"/>
        <v xml:space="preserve"> </v>
      </c>
      <c r="J2235" s="38" t="str">
        <f>IF(D2235&gt;=('28 Populations and thresholds'!$I$199),"YES"," ")</f>
        <v>YES</v>
      </c>
      <c r="K2235" s="38" t="str">
        <f>IF(J2235="YES"," ",IF(D2235&gt;=('28 Populations and thresholds'!$I$199)*0.25,"YES"))</f>
        <v xml:space="preserve"> </v>
      </c>
      <c r="L2235" s="38" t="b">
        <f>OR('28 Populations and thresholds'!$J$199="CR",'28 Populations and thresholds'!$J$199="EN",'28 Populations and thresholds'!$J$199="VU")</f>
        <v>0</v>
      </c>
      <c r="M2235" s="75">
        <f>D2235/'28 Populations and thresholds'!$H$199</f>
        <v>3.3053968253968252E-2</v>
      </c>
      <c r="N2235" s="263" t="str">
        <f t="shared" si="138"/>
        <v xml:space="preserve"> </v>
      </c>
      <c r="O2235" s="9"/>
      <c r="P2235" s="263" t="str">
        <f t="shared" si="139"/>
        <v xml:space="preserve"> </v>
      </c>
    </row>
    <row r="2236" spans="1:21" x14ac:dyDescent="0.2">
      <c r="A2236" s="143" t="s">
        <v>1498</v>
      </c>
      <c r="B2236" s="40" t="s">
        <v>1065</v>
      </c>
      <c r="C2236" s="4" t="s">
        <v>3759</v>
      </c>
      <c r="D2236" s="41">
        <v>253</v>
      </c>
      <c r="E2236" s="46">
        <v>37856</v>
      </c>
      <c r="F2236" s="263" t="str">
        <f t="shared" si="136"/>
        <v xml:space="preserve"> </v>
      </c>
      <c r="G2236" s="143" t="s">
        <v>21</v>
      </c>
      <c r="H2236" s="143" t="s">
        <v>314</v>
      </c>
      <c r="I2236" s="263" t="str">
        <f t="shared" si="137"/>
        <v xml:space="preserve"> </v>
      </c>
      <c r="J2236" s="38" t="str">
        <f>IF(D2236&gt;=('28 Populations and thresholds'!$I$182),"YES"," ")</f>
        <v>YES</v>
      </c>
      <c r="K2236" s="38" t="str">
        <f>IF(J2236="YES"," ",IF(D2236&gt;=('28 Populations and thresholds'!$I$182)*0.25,"YES"))</f>
        <v xml:space="preserve"> </v>
      </c>
      <c r="L2236" s="38" t="b">
        <f>OR('28 Populations and thresholds'!$J$182="CR",'28 Populations and thresholds'!$J$182="EN",'28 Populations and thresholds'!$J$182="VU")</f>
        <v>0</v>
      </c>
      <c r="M2236" s="75">
        <f>D2236/'28 Populations and thresholds'!$H$182</f>
        <v>1.0120000000000001E-2</v>
      </c>
      <c r="N2236" s="263" t="str">
        <f t="shared" si="138"/>
        <v xml:space="preserve"> </v>
      </c>
      <c r="P2236" s="263" t="str">
        <f t="shared" si="139"/>
        <v xml:space="preserve"> </v>
      </c>
      <c r="Q2236" s="4"/>
      <c r="R2236" s="4"/>
      <c r="S2236" s="4"/>
      <c r="T2236" s="4"/>
      <c r="U2236" s="4"/>
    </row>
    <row r="2237" spans="1:21" x14ac:dyDescent="0.2">
      <c r="A2237" s="267" t="s">
        <v>1498</v>
      </c>
      <c r="B2237" s="334" t="s">
        <v>1552</v>
      </c>
      <c r="C2237" s="269" t="s">
        <v>4720</v>
      </c>
      <c r="D2237" s="270">
        <v>40000</v>
      </c>
      <c r="E2237" s="271" t="s">
        <v>4721</v>
      </c>
      <c r="F2237" s="263" t="str">
        <f t="shared" si="136"/>
        <v xml:space="preserve"> </v>
      </c>
      <c r="G2237" s="267" t="s">
        <v>15</v>
      </c>
      <c r="H2237" s="331" t="s">
        <v>1553</v>
      </c>
      <c r="I2237" s="263" t="str">
        <f t="shared" si="137"/>
        <v xml:space="preserve"> </v>
      </c>
      <c r="J2237" s="272" t="str">
        <f>IF(D2237&gt;=('28 Populations and thresholds'!$I$107),"YES"," ")</f>
        <v>YES</v>
      </c>
      <c r="K2237" s="272" t="str">
        <f>IF(J2237="YES"," ",IF(D2237&gt;=('28 Populations and thresholds'!$I$107)*0.25,"YES"))</f>
        <v xml:space="preserve"> </v>
      </c>
      <c r="L2237" s="272" t="b">
        <f>OR('28 Populations and thresholds'!$J$107="CR",'28 Populations and thresholds'!$J$107="EN",'28 Populations and thresholds'!$J$107="VU")</f>
        <v>0</v>
      </c>
      <c r="M2237" s="273">
        <f>D2237/'28 Populations and thresholds'!$H$107</f>
        <v>0.04</v>
      </c>
      <c r="N2237" s="263" t="str">
        <f t="shared" si="138"/>
        <v xml:space="preserve"> </v>
      </c>
      <c r="O2237" s="275"/>
      <c r="P2237" s="263" t="str">
        <f t="shared" si="139"/>
        <v xml:space="preserve"> </v>
      </c>
      <c r="Q2237" s="4"/>
      <c r="R2237" s="4"/>
      <c r="S2237" s="4"/>
      <c r="T2237" s="4"/>
      <c r="U2237" s="4"/>
    </row>
    <row r="2238" spans="1:21" x14ac:dyDescent="0.2">
      <c r="A2238" s="143" t="s">
        <v>1498</v>
      </c>
      <c r="B2238" s="40" t="s">
        <v>1182</v>
      </c>
      <c r="C2238" s="4" t="s">
        <v>3474</v>
      </c>
      <c r="D2238" s="41">
        <v>60</v>
      </c>
      <c r="E2238" s="46">
        <v>29069</v>
      </c>
      <c r="F2238" s="263" t="str">
        <f t="shared" si="136"/>
        <v xml:space="preserve"> </v>
      </c>
      <c r="G2238" s="143" t="s">
        <v>21</v>
      </c>
      <c r="H2238" s="143" t="s">
        <v>630</v>
      </c>
      <c r="I2238" s="263" t="str">
        <f t="shared" si="137"/>
        <v xml:space="preserve"> </v>
      </c>
      <c r="J2238" s="38" t="str">
        <f>IF(D2238&gt;=('28 Populations and thresholds'!$I$198),"YES"," ")</f>
        <v xml:space="preserve"> </v>
      </c>
      <c r="K2238" s="38" t="str">
        <f>IF(J2238="YES"," ",IF(D2238&gt;=('28 Populations and thresholds'!$I$198)*0.25,"YES"))</f>
        <v>YES</v>
      </c>
      <c r="L2238" s="38" t="b">
        <f>OR('28 Populations and thresholds'!$J$198="CR",'28 Populations and thresholds'!$J$198="EN",'28 Populations and thresholds'!$J$198="VU")</f>
        <v>0</v>
      </c>
      <c r="M2238" s="75">
        <f>D2238/'28 Populations and thresholds'!$H$198</f>
        <v>2.7272727272727275E-3</v>
      </c>
      <c r="N2238" s="263" t="str">
        <f t="shared" si="138"/>
        <v xml:space="preserve"> </v>
      </c>
      <c r="O2238" s="9"/>
      <c r="P2238" s="263" t="str">
        <f t="shared" si="139"/>
        <v xml:space="preserve"> </v>
      </c>
    </row>
    <row r="2239" spans="1:21" x14ac:dyDescent="0.2">
      <c r="A2239" s="267" t="s">
        <v>1498</v>
      </c>
      <c r="B2239" s="268" t="s">
        <v>1001</v>
      </c>
      <c r="C2239" s="268" t="s">
        <v>3795</v>
      </c>
      <c r="D2239" s="270">
        <v>953</v>
      </c>
      <c r="E2239" s="271">
        <v>37500</v>
      </c>
      <c r="F2239" s="263" t="str">
        <f t="shared" si="136"/>
        <v xml:space="preserve"> </v>
      </c>
      <c r="G2239" s="267" t="s">
        <v>21</v>
      </c>
      <c r="H2239" s="267" t="s">
        <v>34</v>
      </c>
      <c r="I2239" s="263" t="str">
        <f t="shared" si="137"/>
        <v xml:space="preserve"> </v>
      </c>
      <c r="J2239" s="272" t="str">
        <f>IF(D2239&gt;=(('28 Populations and thresholds'!$I$176)+('28 Populations and thresholds'!$I$177)),"YES"," ")</f>
        <v xml:space="preserve"> </v>
      </c>
      <c r="K2239" s="272" t="str">
        <f>IF(J2239="YES"," ",IF(D2239&gt;=(('28 Populations and thresholds'!$I$176)+('28 Populations and thresholds'!$I$177))*0.25,"YES"))</f>
        <v>YES</v>
      </c>
      <c r="L2239" s="272" t="b">
        <f>OR('28 Populations and thresholds'!$J$176="CR",'28 Populations and thresholds'!$J$176="EN",'28 Populations and thresholds'!$J$176="VU")</f>
        <v>0</v>
      </c>
      <c r="M2239" s="273">
        <f>D2239/(('28 Populations and thresholds'!$H$176)+('28 Populations and thresholds'!$H$177))</f>
        <v>3.4157706093189966E-3</v>
      </c>
      <c r="N2239" s="263" t="str">
        <f t="shared" si="138"/>
        <v xml:space="preserve"> </v>
      </c>
      <c r="O2239" s="275" t="s">
        <v>4568</v>
      </c>
      <c r="P2239" s="263" t="str">
        <f t="shared" si="139"/>
        <v xml:space="preserve"> </v>
      </c>
    </row>
    <row r="2240" spans="1:21" x14ac:dyDescent="0.2">
      <c r="A2240" s="267" t="s">
        <v>1498</v>
      </c>
      <c r="B2240" s="268" t="s">
        <v>1001</v>
      </c>
      <c r="C2240" s="269" t="s">
        <v>3482</v>
      </c>
      <c r="D2240" s="270">
        <v>4867</v>
      </c>
      <c r="E2240" s="271">
        <v>37500</v>
      </c>
      <c r="F2240" s="263" t="str">
        <f t="shared" si="136"/>
        <v xml:space="preserve"> </v>
      </c>
      <c r="G2240" s="267" t="s">
        <v>21</v>
      </c>
      <c r="H2240" s="267" t="s">
        <v>34</v>
      </c>
      <c r="I2240" s="263" t="str">
        <f t="shared" si="137"/>
        <v xml:space="preserve"> </v>
      </c>
      <c r="J2240" s="272" t="str">
        <f>IF(D2240&gt;=(('28 Populations and thresholds'!$I$205)+('28 Populations and thresholds'!$I$206)+('28 Populations and thresholds'!$I$207)+('28 Populations and thresholds'!$I$208)),"YES"," ")</f>
        <v xml:space="preserve"> </v>
      </c>
      <c r="K2240" s="272" t="str">
        <f>IF(J2240="YES"," ",IF(D2240&gt;=(('28 Populations and thresholds'!$I$205)+('28 Populations and thresholds'!$I$206)+('28 Populations and thresholds'!$I$207)+('28 Populations and thresholds'!$I$208))*0.25,"YES"))</f>
        <v>YES</v>
      </c>
      <c r="L2240" s="272" t="b">
        <f>OR('28 Populations and thresholds'!$J$206="CR",'28 Populations and thresholds'!$J$206="EN",'28 Populations and thresholds'!$J$206="VU")</f>
        <v>0</v>
      </c>
      <c r="M2240" s="273">
        <f>D2240/(('28 Populations and thresholds'!$H$205)+('28 Populations and thresholds'!$H$206)+('28 Populations and thresholds'!$H$207)+('28 Populations and thresholds'!$H$208))</f>
        <v>1.8195072712998616E-3</v>
      </c>
      <c r="N2240" s="263" t="str">
        <f t="shared" si="138"/>
        <v xml:space="preserve"> </v>
      </c>
      <c r="O2240" s="275" t="s">
        <v>4568</v>
      </c>
      <c r="P2240" s="263" t="str">
        <f t="shared" si="139"/>
        <v xml:space="preserve"> </v>
      </c>
    </row>
    <row r="2241" spans="1:21" x14ac:dyDescent="0.2">
      <c r="A2241" s="267" t="s">
        <v>1498</v>
      </c>
      <c r="B2241" s="268" t="s">
        <v>1001</v>
      </c>
      <c r="C2241" s="269" t="s">
        <v>3767</v>
      </c>
      <c r="D2241" s="270">
        <v>1374</v>
      </c>
      <c r="E2241" s="271">
        <v>37500</v>
      </c>
      <c r="F2241" s="263" t="str">
        <f t="shared" ref="F2241:F2304" si="140">" "</f>
        <v xml:space="preserve"> </v>
      </c>
      <c r="G2241" s="267" t="s">
        <v>21</v>
      </c>
      <c r="H2241" s="267" t="s">
        <v>34</v>
      </c>
      <c r="I2241" s="263" t="str">
        <f t="shared" ref="I2241:I2304" si="141">" "</f>
        <v xml:space="preserve"> </v>
      </c>
      <c r="J2241" s="272" t="str">
        <f>IF(D2241&gt;=('28 Populations and thresholds'!$I$195),"YES"," ")</f>
        <v xml:space="preserve"> </v>
      </c>
      <c r="K2241" s="272" t="str">
        <f>IF(J2241="YES"," ",IF(D2241&gt;=('28 Populations and thresholds'!$I$195)*0.25,"YES"))</f>
        <v>YES</v>
      </c>
      <c r="L2241" s="272" t="b">
        <f>OR('28 Populations and thresholds'!$J$195="CR",'28 Populations and thresholds'!$J$195="EN",'28 Populations and thresholds'!$J$195="VU")</f>
        <v>1</v>
      </c>
      <c r="M2241" s="273">
        <f>D2241/'28 Populations and thresholds'!$H$195</f>
        <v>4.7379310344827586E-3</v>
      </c>
      <c r="N2241" s="263" t="str">
        <f t="shared" ref="N2241:N2304" si="142">" "</f>
        <v xml:space="preserve"> </v>
      </c>
      <c r="O2241" s="269"/>
      <c r="P2241" s="263" t="str">
        <f t="shared" ref="P2241:P2304" si="143">" "</f>
        <v xml:space="preserve"> </v>
      </c>
    </row>
    <row r="2242" spans="1:21" x14ac:dyDescent="0.2">
      <c r="A2242" s="267" t="s">
        <v>1498</v>
      </c>
      <c r="B2242" s="268" t="s">
        <v>1001</v>
      </c>
      <c r="C2242" s="269" t="s">
        <v>3459</v>
      </c>
      <c r="D2242" s="270">
        <v>906</v>
      </c>
      <c r="E2242" s="271">
        <v>37500</v>
      </c>
      <c r="F2242" s="263" t="str">
        <f t="shared" si="140"/>
        <v xml:space="preserve"> </v>
      </c>
      <c r="G2242" s="267" t="s">
        <v>21</v>
      </c>
      <c r="H2242" s="267" t="s">
        <v>34</v>
      </c>
      <c r="I2242" s="263" t="str">
        <f t="shared" si="141"/>
        <v xml:space="preserve"> </v>
      </c>
      <c r="J2242" s="272" t="str">
        <f>IF(D2242&gt;=(('28 Populations and thresholds'!$I$160)+('28 Populations and thresholds'!$I$163)),"YES"," ")</f>
        <v>YES</v>
      </c>
      <c r="K2242" s="272" t="str">
        <f>IF(J2242="YES"," ",IF(D2242&gt;=(('28 Populations and thresholds'!$I$160)+('28 Populations and thresholds'!$I$163))*0.25,"YES"))</f>
        <v xml:space="preserve"> </v>
      </c>
      <c r="L2242" s="272" t="b">
        <f>OR('28 Populations and thresholds'!$J$160="CR",'28 Populations and thresholds'!$J$160="EN",'28 Populations and thresholds'!$J$160="VU")</f>
        <v>0</v>
      </c>
      <c r="M2242" s="273">
        <f>D2242/(('28 Populations and thresholds'!$H$160)+('28 Populations and thresholds'!$H$163))</f>
        <v>2.3532467532467533E-2</v>
      </c>
      <c r="N2242" s="263" t="str">
        <f t="shared" si="142"/>
        <v xml:space="preserve"> </v>
      </c>
      <c r="O2242" s="282" t="s">
        <v>4563</v>
      </c>
      <c r="P2242" s="263" t="str">
        <f t="shared" si="143"/>
        <v xml:space="preserve"> </v>
      </c>
    </row>
    <row r="2243" spans="1:21" x14ac:dyDescent="0.2">
      <c r="A2243" s="267" t="s">
        <v>1498</v>
      </c>
      <c r="B2243" s="268" t="s">
        <v>1001</v>
      </c>
      <c r="C2243" s="269" t="s">
        <v>3770</v>
      </c>
      <c r="D2243" s="270">
        <v>4789</v>
      </c>
      <c r="E2243" s="271">
        <v>37500</v>
      </c>
      <c r="F2243" s="263" t="str">
        <f t="shared" si="140"/>
        <v xml:space="preserve"> </v>
      </c>
      <c r="G2243" s="267" t="s">
        <v>21</v>
      </c>
      <c r="H2243" s="267" t="s">
        <v>34</v>
      </c>
      <c r="I2243" s="263" t="str">
        <f t="shared" si="141"/>
        <v xml:space="preserve"> </v>
      </c>
      <c r="J2243" s="272" t="str">
        <f>IF(D2243&gt;=('28 Populations and thresholds'!$I$199),"YES"," ")</f>
        <v>YES</v>
      </c>
      <c r="K2243" s="272" t="str">
        <f>IF(J2243="YES"," ",IF(D2243&gt;=('28 Populations and thresholds'!$I$199)*0.25,"YES"))</f>
        <v xml:space="preserve"> </v>
      </c>
      <c r="L2243" s="272" t="b">
        <f>OR('28 Populations and thresholds'!$J$199="CR",'28 Populations and thresholds'!$J$199="EN",'28 Populations and thresholds'!$J$199="VU")</f>
        <v>0</v>
      </c>
      <c r="M2243" s="273">
        <f>D2243/'28 Populations and thresholds'!$H$199</f>
        <v>1.5203174603174604E-2</v>
      </c>
      <c r="N2243" s="263" t="str">
        <f t="shared" si="142"/>
        <v xml:space="preserve"> </v>
      </c>
      <c r="O2243" s="269"/>
      <c r="P2243" s="263" t="str">
        <f t="shared" si="143"/>
        <v xml:space="preserve"> </v>
      </c>
    </row>
    <row r="2244" spans="1:21" x14ac:dyDescent="0.2">
      <c r="A2244" s="267" t="s">
        <v>1498</v>
      </c>
      <c r="B2244" s="268" t="s">
        <v>1001</v>
      </c>
      <c r="C2244" s="280" t="s">
        <v>3766</v>
      </c>
      <c r="D2244" s="270">
        <v>573</v>
      </c>
      <c r="E2244" s="271">
        <v>37500</v>
      </c>
      <c r="F2244" s="263" t="str">
        <f t="shared" si="140"/>
        <v xml:space="preserve"> </v>
      </c>
      <c r="G2244" s="267" t="s">
        <v>21</v>
      </c>
      <c r="H2244" s="267" t="s">
        <v>34</v>
      </c>
      <c r="I2244" s="263" t="str">
        <f t="shared" si="141"/>
        <v xml:space="preserve"> </v>
      </c>
      <c r="J2244" s="272" t="str">
        <f>IF(D2244&gt;=('28 Populations and thresholds'!$I$194),"YES"," ")</f>
        <v>YES</v>
      </c>
      <c r="K2244" s="272" t="str">
        <f>IF(J2244="YES"," ",IF(D2244&gt;=('28 Populations and thresholds'!$I$194)*0.25,"YES"))</f>
        <v xml:space="preserve"> </v>
      </c>
      <c r="L2244" s="272" t="b">
        <f>OR('28 Populations and thresholds'!$J$194="CR",'28 Populations and thresholds'!$J$194="EN",'28 Populations and thresholds'!$J$194="VU")</f>
        <v>0</v>
      </c>
      <c r="M2244" s="273">
        <f>D2244/'28 Populations and thresholds'!$H$194</f>
        <v>2.0105263157894737E-2</v>
      </c>
      <c r="N2244" s="263" t="str">
        <f t="shared" si="142"/>
        <v xml:space="preserve"> </v>
      </c>
      <c r="O2244" s="269"/>
      <c r="P2244" s="263" t="str">
        <f t="shared" si="143"/>
        <v xml:space="preserve"> </v>
      </c>
    </row>
    <row r="2245" spans="1:21" x14ac:dyDescent="0.2">
      <c r="A2245" s="267" t="s">
        <v>1498</v>
      </c>
      <c r="B2245" s="268" t="s">
        <v>1001</v>
      </c>
      <c r="C2245" s="269" t="s">
        <v>3758</v>
      </c>
      <c r="D2245" s="270">
        <v>4325</v>
      </c>
      <c r="E2245" s="271">
        <v>37500</v>
      </c>
      <c r="F2245" s="263" t="str">
        <f t="shared" si="140"/>
        <v xml:space="preserve"> </v>
      </c>
      <c r="G2245" s="267" t="s">
        <v>21</v>
      </c>
      <c r="H2245" s="267" t="s">
        <v>34</v>
      </c>
      <c r="I2245" s="263" t="str">
        <f t="shared" si="141"/>
        <v xml:space="preserve"> </v>
      </c>
      <c r="J2245" s="272" t="str">
        <f>IF(D2245&gt;=('28 Populations and thresholds'!$I$179),"YES"," ")</f>
        <v>YES</v>
      </c>
      <c r="K2245" s="272" t="str">
        <f>IF(J2245="YES"," ",IF(D2245&gt;=('28 Populations and thresholds'!$I$179)*0.25,"YES"))</f>
        <v xml:space="preserve"> </v>
      </c>
      <c r="L2245" s="272" t="b">
        <f>OR('28 Populations and thresholds'!$J$179="CR",'28 Populations and thresholds'!$J$179="EN",'28 Populations and thresholds'!$J$179="VU")</f>
        <v>0</v>
      </c>
      <c r="M2245" s="273">
        <f>D2245/'28 Populations and thresholds'!$H$179</f>
        <v>7.8636363636363643E-2</v>
      </c>
      <c r="N2245" s="263" t="str">
        <f t="shared" si="142"/>
        <v xml:space="preserve"> </v>
      </c>
      <c r="O2245" s="269"/>
      <c r="P2245" s="263" t="str">
        <f t="shared" si="143"/>
        <v xml:space="preserve"> </v>
      </c>
    </row>
    <row r="2246" spans="1:21" x14ac:dyDescent="0.2">
      <c r="A2246" s="143" t="s">
        <v>1498</v>
      </c>
      <c r="B2246" s="40" t="s">
        <v>1554</v>
      </c>
      <c r="C2246" s="111" t="s">
        <v>3522</v>
      </c>
      <c r="D2246" s="41">
        <v>2700</v>
      </c>
      <c r="E2246" s="47" t="s">
        <v>1556</v>
      </c>
      <c r="F2246" s="263" t="str">
        <f t="shared" si="140"/>
        <v xml:space="preserve"> </v>
      </c>
      <c r="G2246" s="143" t="s">
        <v>15</v>
      </c>
      <c r="H2246" s="143" t="s">
        <v>1555</v>
      </c>
      <c r="I2246" s="263" t="str">
        <f t="shared" si="141"/>
        <v xml:space="preserve"> </v>
      </c>
      <c r="J2246" s="38" t="str">
        <f>IF(D2246&gt;=('28 Populations and thresholds'!$I$58),"YES"," ")</f>
        <v>YES</v>
      </c>
      <c r="K2246" s="38" t="str">
        <f>IF(J2246="YES"," ",IF(D2246&gt;=('28 Populations and thresholds'!$I$58)*0.25,"YES"))</f>
        <v xml:space="preserve"> </v>
      </c>
      <c r="L2246" s="38" t="b">
        <f>OR('28 Populations and thresholds'!$J$58="CR",'28 Populations and thresholds'!$J$58="EN",'28 Populations and thresholds'!$J$58="VU")</f>
        <v>0</v>
      </c>
      <c r="M2246" s="75">
        <f>D2246/'28 Populations and thresholds'!$H$58</f>
        <v>4.4999999999999998E-2</v>
      </c>
      <c r="N2246" s="263" t="str">
        <f t="shared" si="142"/>
        <v xml:space="preserve"> </v>
      </c>
      <c r="P2246" s="263" t="str">
        <f t="shared" si="143"/>
        <v xml:space="preserve"> </v>
      </c>
    </row>
    <row r="2247" spans="1:21" x14ac:dyDescent="0.2">
      <c r="A2247" s="267" t="s">
        <v>1498</v>
      </c>
      <c r="B2247" s="268" t="s">
        <v>1557</v>
      </c>
      <c r="C2247" s="269" t="s">
        <v>3641</v>
      </c>
      <c r="D2247" s="270">
        <v>8600</v>
      </c>
      <c r="E2247" s="294" t="s">
        <v>1559</v>
      </c>
      <c r="F2247" s="263" t="str">
        <f t="shared" si="140"/>
        <v xml:space="preserve"> </v>
      </c>
      <c r="G2247" s="267" t="s">
        <v>15</v>
      </c>
      <c r="H2247" s="267" t="s">
        <v>1558</v>
      </c>
      <c r="I2247" s="263" t="str">
        <f t="shared" si="141"/>
        <v xml:space="preserve"> </v>
      </c>
      <c r="J2247" s="272" t="str">
        <f>IF(D2247&gt;=('28 Populations and thresholds'!$I$108),"YES"," ")</f>
        <v>YES</v>
      </c>
      <c r="K2247" s="272" t="str">
        <f>IF(J2247="YES"," ",IF(D2247&gt;=('28 Populations and thresholds'!$I$108)*0.25,"YES"))</f>
        <v xml:space="preserve"> </v>
      </c>
      <c r="L2247" s="272" t="b">
        <f>OR('28 Populations and thresholds'!$J$108="CR",'28 Populations and thresholds'!$J$108="EN",'28 Populations and thresholds'!$J$108="VU")</f>
        <v>0</v>
      </c>
      <c r="M2247" s="273">
        <f>D2247/'28 Populations and thresholds'!$H$108</f>
        <v>8.6E-3</v>
      </c>
      <c r="N2247" s="263" t="str">
        <f t="shared" si="142"/>
        <v xml:space="preserve"> </v>
      </c>
      <c r="O2247" s="275"/>
      <c r="P2247" s="263" t="str">
        <f t="shared" si="143"/>
        <v xml:space="preserve"> </v>
      </c>
    </row>
    <row r="2248" spans="1:21" x14ac:dyDescent="0.2">
      <c r="A2248" s="267" t="s">
        <v>1498</v>
      </c>
      <c r="B2248" s="268" t="s">
        <v>1557</v>
      </c>
      <c r="C2248" s="269" t="s">
        <v>3617</v>
      </c>
      <c r="D2248" s="270">
        <v>6500</v>
      </c>
      <c r="E2248" s="294" t="s">
        <v>1559</v>
      </c>
      <c r="F2248" s="263" t="str">
        <f t="shared" si="140"/>
        <v xml:space="preserve"> </v>
      </c>
      <c r="G2248" s="267" t="s">
        <v>15</v>
      </c>
      <c r="H2248" s="267" t="s">
        <v>1558</v>
      </c>
      <c r="I2248" s="263" t="str">
        <f t="shared" si="141"/>
        <v xml:space="preserve"> </v>
      </c>
      <c r="J2248" s="272" t="str">
        <f>IF(D2248&gt;=('28 Populations and thresholds'!$I$95),"YES"," ")</f>
        <v>YES</v>
      </c>
      <c r="K2248" s="272" t="str">
        <f>IF(J2248="YES"," ",IF(D2248&gt;=('28 Populations and thresholds'!$I$95)*0.25,"YES"))</f>
        <v xml:space="preserve"> </v>
      </c>
      <c r="L2248" s="272" t="b">
        <f>OR('28 Populations and thresholds'!$J$95="CR",'28 Populations and thresholds'!$J$95="EN",'28 Populations and thresholds'!$J$95="VU")</f>
        <v>0</v>
      </c>
      <c r="M2248" s="273">
        <f>D2248/'28 Populations and thresholds'!$H$95</f>
        <v>2.1666666666666667E-2</v>
      </c>
      <c r="N2248" s="263" t="str">
        <f t="shared" si="142"/>
        <v xml:space="preserve"> </v>
      </c>
      <c r="O2248" s="275"/>
      <c r="P2248" s="263" t="str">
        <f t="shared" si="143"/>
        <v xml:space="preserve"> </v>
      </c>
    </row>
    <row r="2249" spans="1:21" x14ac:dyDescent="0.2">
      <c r="A2249" s="267" t="s">
        <v>1498</v>
      </c>
      <c r="B2249" s="268" t="s">
        <v>1557</v>
      </c>
      <c r="C2249" s="269" t="s">
        <v>3589</v>
      </c>
      <c r="D2249" s="270">
        <v>17800</v>
      </c>
      <c r="E2249" s="294" t="s">
        <v>1559</v>
      </c>
      <c r="F2249" s="263" t="str">
        <f t="shared" si="140"/>
        <v xml:space="preserve"> </v>
      </c>
      <c r="G2249" s="267" t="s">
        <v>15</v>
      </c>
      <c r="H2249" s="267" t="s">
        <v>1558</v>
      </c>
      <c r="I2249" s="263" t="str">
        <f t="shared" si="141"/>
        <v xml:space="preserve"> </v>
      </c>
      <c r="J2249" s="272" t="str">
        <f>IF(D2249&gt;=('28 Populations and thresholds'!$I$84),"YES"," ")</f>
        <v>YES</v>
      </c>
      <c r="K2249" s="272" t="str">
        <f>IF(J2249="YES"," ",IF(D2249&gt;=('28 Populations and thresholds'!$I$84)*0.25,"YES"))</f>
        <v xml:space="preserve"> </v>
      </c>
      <c r="L2249" s="272" t="b">
        <f>OR('28 Populations and thresholds'!$J$84="CR",'28 Populations and thresholds'!$J$84="EN",'28 Populations and thresholds'!$J$84="VU")</f>
        <v>0</v>
      </c>
      <c r="M2249" s="273">
        <f>D2249/'28 Populations and thresholds'!$H$84</f>
        <v>1.78E-2</v>
      </c>
      <c r="N2249" s="263" t="str">
        <f t="shared" si="142"/>
        <v xml:space="preserve"> </v>
      </c>
      <c r="O2249" s="269"/>
      <c r="P2249" s="263" t="str">
        <f t="shared" si="143"/>
        <v xml:space="preserve"> </v>
      </c>
    </row>
    <row r="2250" spans="1:21" x14ac:dyDescent="0.2">
      <c r="A2250" s="267" t="s">
        <v>1498</v>
      </c>
      <c r="B2250" s="268" t="s">
        <v>1557</v>
      </c>
      <c r="C2250" s="269" t="s">
        <v>3644</v>
      </c>
      <c r="D2250" s="270">
        <v>3000</v>
      </c>
      <c r="E2250" s="294" t="s">
        <v>1559</v>
      </c>
      <c r="F2250" s="263" t="str">
        <f t="shared" si="140"/>
        <v xml:space="preserve"> </v>
      </c>
      <c r="G2250" s="267" t="s">
        <v>15</v>
      </c>
      <c r="H2250" s="267" t="s">
        <v>1558</v>
      </c>
      <c r="I2250" s="263" t="str">
        <f t="shared" si="141"/>
        <v xml:space="preserve"> </v>
      </c>
      <c r="J2250" s="272" t="str">
        <f>IF(D2250&gt;=('28 Populations and thresholds'!$I$109),"YES"," ")</f>
        <v>YES</v>
      </c>
      <c r="K2250" s="272" t="str">
        <f>IF(J2250="YES"," ",IF(D2250&gt;=('28 Populations and thresholds'!$I$109)*0.25,"YES"))</f>
        <v xml:space="preserve"> </v>
      </c>
      <c r="L2250" s="272" t="b">
        <f>OR('28 Populations and thresholds'!$J$109="CR",'28 Populations and thresholds'!$J$109="EN",'28 Populations and thresholds'!$J$109="VU")</f>
        <v>0</v>
      </c>
      <c r="M2250" s="273">
        <f>D2250/'28 Populations and thresholds'!$H$109</f>
        <v>0.12</v>
      </c>
      <c r="N2250" s="263" t="str">
        <f t="shared" si="142"/>
        <v xml:space="preserve"> </v>
      </c>
      <c r="O2250" s="269"/>
      <c r="P2250" s="263" t="str">
        <f t="shared" si="143"/>
        <v xml:space="preserve"> </v>
      </c>
      <c r="Q2250" s="4"/>
      <c r="R2250" s="4"/>
      <c r="S2250" s="4"/>
      <c r="T2250" s="4"/>
      <c r="U2250" s="4"/>
    </row>
    <row r="2251" spans="1:21" x14ac:dyDescent="0.2">
      <c r="A2251" s="267" t="s">
        <v>1498</v>
      </c>
      <c r="B2251" s="268" t="s">
        <v>1557</v>
      </c>
      <c r="C2251" s="269" t="s">
        <v>3626</v>
      </c>
      <c r="D2251" s="298">
        <v>6800</v>
      </c>
      <c r="E2251" s="294" t="s">
        <v>1559</v>
      </c>
      <c r="F2251" s="263" t="str">
        <f t="shared" si="140"/>
        <v xml:space="preserve"> </v>
      </c>
      <c r="G2251" s="267" t="s">
        <v>15</v>
      </c>
      <c r="H2251" s="267" t="s">
        <v>1558</v>
      </c>
      <c r="I2251" s="263" t="str">
        <f t="shared" si="141"/>
        <v xml:space="preserve"> </v>
      </c>
      <c r="J2251" s="272" t="str">
        <f>IF(D2251&gt;=('28 Populations and thresholds'!$I$98),"YES"," ")</f>
        <v>YES</v>
      </c>
      <c r="K2251" s="272" t="str">
        <f>IF(J2251="YES"," ",IF(D2251&gt;=('28 Populations and thresholds'!$I$98)*0.25,"YES"))</f>
        <v xml:space="preserve"> </v>
      </c>
      <c r="L2251" s="272" t="b">
        <f>OR('28 Populations and thresholds'!$J$98="CR",'28 Populations and thresholds'!$J$98="EN",'28 Populations and thresholds'!$J$98="VU")</f>
        <v>0</v>
      </c>
      <c r="M2251" s="273">
        <f>D2251/'28 Populations and thresholds'!$H$98</f>
        <v>2.2666666666666668E-2</v>
      </c>
      <c r="N2251" s="263" t="str">
        <f t="shared" si="142"/>
        <v xml:space="preserve"> </v>
      </c>
      <c r="O2251" s="275"/>
      <c r="P2251" s="263" t="str">
        <f t="shared" si="143"/>
        <v xml:space="preserve"> </v>
      </c>
    </row>
    <row r="2252" spans="1:21" x14ac:dyDescent="0.2">
      <c r="A2252" s="143" t="s">
        <v>1498</v>
      </c>
      <c r="B2252" s="40" t="s">
        <v>1560</v>
      </c>
      <c r="C2252" s="4" t="s">
        <v>3641</v>
      </c>
      <c r="D2252" s="45">
        <v>1000</v>
      </c>
      <c r="E2252" s="47" t="s">
        <v>1562</v>
      </c>
      <c r="F2252" s="263" t="str">
        <f t="shared" si="140"/>
        <v xml:space="preserve"> </v>
      </c>
      <c r="G2252" s="143" t="s">
        <v>15</v>
      </c>
      <c r="H2252" s="143" t="s">
        <v>1561</v>
      </c>
      <c r="I2252" s="263" t="str">
        <f t="shared" si="141"/>
        <v xml:space="preserve"> </v>
      </c>
      <c r="J2252" s="38" t="str">
        <f>IF(D2252&gt;=('28 Populations and thresholds'!$I$108),"YES"," ")</f>
        <v>YES</v>
      </c>
      <c r="K2252" s="38" t="str">
        <f>IF(J2252="YES"," ",IF(D2252&gt;=('28 Populations and thresholds'!$I$108)*0.25,"YES"))</f>
        <v xml:space="preserve"> </v>
      </c>
      <c r="L2252" s="38" t="b">
        <f>OR('28 Populations and thresholds'!$J$108="CR",'28 Populations and thresholds'!$J$108="EN",'28 Populations and thresholds'!$J$108="VU")</f>
        <v>0</v>
      </c>
      <c r="M2252" s="75">
        <f>D2252/'28 Populations and thresholds'!$H$108</f>
        <v>1E-3</v>
      </c>
      <c r="N2252" s="263" t="str">
        <f t="shared" si="142"/>
        <v xml:space="preserve"> </v>
      </c>
      <c r="P2252" s="263" t="str">
        <f t="shared" si="143"/>
        <v xml:space="preserve"> </v>
      </c>
    </row>
    <row r="2253" spans="1:21" x14ac:dyDescent="0.2">
      <c r="A2253" s="143" t="s">
        <v>1498</v>
      </c>
      <c r="B2253" s="40" t="s">
        <v>1560</v>
      </c>
      <c r="C2253" s="4" t="s">
        <v>3652</v>
      </c>
      <c r="D2253" s="41">
        <v>1000</v>
      </c>
      <c r="E2253" s="47" t="s">
        <v>1562</v>
      </c>
      <c r="F2253" s="263" t="str">
        <f t="shared" si="140"/>
        <v xml:space="preserve"> </v>
      </c>
      <c r="G2253" s="143" t="s">
        <v>15</v>
      </c>
      <c r="H2253" s="143" t="s">
        <v>1561</v>
      </c>
      <c r="I2253" s="263" t="str">
        <f t="shared" si="141"/>
        <v xml:space="preserve"> </v>
      </c>
      <c r="J2253" s="38" t="str">
        <f>IF(D2253&gt;=('28 Populations and thresholds'!$I$112),"YES"," ")</f>
        <v>YES</v>
      </c>
      <c r="K2253" s="38" t="str">
        <f>IF(J2253="YES"," ",IF(D2253&gt;=('28 Populations and thresholds'!$I$112)*0.25,"YES"))</f>
        <v xml:space="preserve"> </v>
      </c>
      <c r="L2253" s="38" t="b">
        <f>OR('28 Populations and thresholds'!$J$112="CR",'28 Populations and thresholds'!$J$112="EN",'28 Populations and thresholds'!$J$112="VU")</f>
        <v>0</v>
      </c>
      <c r="M2253" s="75">
        <f>D2253/'28 Populations and thresholds'!$H$112</f>
        <v>0.01</v>
      </c>
      <c r="N2253" s="263" t="str">
        <f t="shared" si="142"/>
        <v xml:space="preserve"> </v>
      </c>
      <c r="O2253" s="9"/>
      <c r="P2253" s="263" t="str">
        <f t="shared" si="143"/>
        <v xml:space="preserve"> </v>
      </c>
    </row>
    <row r="2254" spans="1:21" x14ac:dyDescent="0.2">
      <c r="A2254" s="143" t="s">
        <v>1498</v>
      </c>
      <c r="B2254" s="40" t="s">
        <v>1560</v>
      </c>
      <c r="C2254" s="4" t="s">
        <v>3739</v>
      </c>
      <c r="D2254" s="41">
        <v>3000</v>
      </c>
      <c r="E2254" s="47" t="s">
        <v>1562</v>
      </c>
      <c r="F2254" s="263" t="str">
        <f t="shared" si="140"/>
        <v xml:space="preserve"> </v>
      </c>
      <c r="G2254" s="143" t="s">
        <v>15</v>
      </c>
      <c r="H2254" s="143" t="s">
        <v>1561</v>
      </c>
      <c r="I2254" s="263" t="str">
        <f t="shared" si="141"/>
        <v xml:space="preserve"> </v>
      </c>
      <c r="J2254" s="38" t="str">
        <f>IF(D2254&gt;=('28 Populations and thresholds'!$I$104),"YES"," ")</f>
        <v>YES</v>
      </c>
      <c r="K2254" s="38" t="str">
        <f>IF(J2254="YES"," ",IF(D2254&gt;=('28 Populations and thresholds'!$I$104)*0.25,"YES"))</f>
        <v xml:space="preserve"> </v>
      </c>
      <c r="L2254" s="38" t="b">
        <f>OR('28 Populations and thresholds'!$J$104="CR",'28 Populations and thresholds'!$J$104="EN",'28 Populations and thresholds'!$J$104="VU")</f>
        <v>0</v>
      </c>
      <c r="M2254" s="75">
        <f>D2254/'28 Populations and thresholds'!$H$104</f>
        <v>0.03</v>
      </c>
      <c r="N2254" s="263" t="str">
        <f t="shared" si="142"/>
        <v xml:space="preserve"> </v>
      </c>
      <c r="P2254" s="263" t="str">
        <f t="shared" si="143"/>
        <v xml:space="preserve"> </v>
      </c>
    </row>
    <row r="2255" spans="1:21" x14ac:dyDescent="0.2">
      <c r="A2255" s="267" t="s">
        <v>1498</v>
      </c>
      <c r="B2255" s="268" t="s">
        <v>1088</v>
      </c>
      <c r="C2255" s="269" t="s">
        <v>3482</v>
      </c>
      <c r="D2255" s="270">
        <v>4020</v>
      </c>
      <c r="E2255" s="271">
        <v>35930</v>
      </c>
      <c r="F2255" s="263" t="str">
        <f t="shared" si="140"/>
        <v xml:space="preserve"> </v>
      </c>
      <c r="G2255" s="267" t="s">
        <v>21</v>
      </c>
      <c r="H2255" s="267" t="s">
        <v>320</v>
      </c>
      <c r="I2255" s="263" t="str">
        <f t="shared" si="141"/>
        <v xml:space="preserve"> </v>
      </c>
      <c r="J2255" s="272" t="str">
        <f>IF(D2255&gt;=(('28 Populations and thresholds'!$I$205)+('28 Populations and thresholds'!$I$206)+('28 Populations and thresholds'!$I$207)+('28 Populations and thresholds'!$I$208)),"YES"," ")</f>
        <v xml:space="preserve"> </v>
      </c>
      <c r="K2255" s="272" t="str">
        <f>IF(J2255="YES"," ",IF(D2255&gt;=(('28 Populations and thresholds'!$I$205)+('28 Populations and thresholds'!$I$206)+('28 Populations and thresholds'!$I$207)+('28 Populations and thresholds'!$I$208))*0.25,"YES"))</f>
        <v>YES</v>
      </c>
      <c r="L2255" s="272" t="b">
        <f>OR('28 Populations and thresholds'!$J$206="CR",'28 Populations and thresholds'!$J$206="EN",'28 Populations and thresholds'!$J$206="VU")</f>
        <v>0</v>
      </c>
      <c r="M2255" s="273">
        <f>D2255/(('28 Populations and thresholds'!$H$205)+('28 Populations and thresholds'!$H$206)+('28 Populations and thresholds'!$H$207)+('28 Populations and thresholds'!$H$208))</f>
        <v>1.5028599199970092E-3</v>
      </c>
      <c r="N2255" s="263" t="str">
        <f t="shared" si="142"/>
        <v xml:space="preserve"> </v>
      </c>
      <c r="O2255" s="275" t="s">
        <v>4568</v>
      </c>
      <c r="P2255" s="263" t="str">
        <f t="shared" si="143"/>
        <v xml:space="preserve"> </v>
      </c>
    </row>
    <row r="2256" spans="1:21" x14ac:dyDescent="0.2">
      <c r="A2256" s="267" t="s">
        <v>1498</v>
      </c>
      <c r="B2256" s="268" t="s">
        <v>1088</v>
      </c>
      <c r="C2256" s="269" t="s">
        <v>3766</v>
      </c>
      <c r="D2256" s="270">
        <v>145</v>
      </c>
      <c r="E2256" s="271">
        <v>35940</v>
      </c>
      <c r="F2256" s="263" t="str">
        <f t="shared" si="140"/>
        <v xml:space="preserve"> </v>
      </c>
      <c r="G2256" s="267" t="s">
        <v>21</v>
      </c>
      <c r="H2256" s="267" t="s">
        <v>320</v>
      </c>
      <c r="I2256" s="263" t="str">
        <f t="shared" si="141"/>
        <v xml:space="preserve"> </v>
      </c>
      <c r="J2256" s="272" t="str">
        <f>IF(D2256&gt;=('28 Populations and thresholds'!$I$194),"YES"," ")</f>
        <v xml:space="preserve"> </v>
      </c>
      <c r="K2256" s="272" t="str">
        <f>IF(J2256="YES"," ",IF(D2256&gt;=('28 Populations and thresholds'!$I$194)*0.25,"YES"))</f>
        <v>YES</v>
      </c>
      <c r="L2256" s="272" t="b">
        <f>OR('28 Populations and thresholds'!$J$194="CR",'28 Populations and thresholds'!$J$194="EN",'28 Populations and thresholds'!$J$194="VU")</f>
        <v>0</v>
      </c>
      <c r="M2256" s="273">
        <f>D2256/'28 Populations and thresholds'!$H$194</f>
        <v>5.0877192982456141E-3</v>
      </c>
      <c r="N2256" s="263" t="str">
        <f t="shared" si="142"/>
        <v xml:space="preserve"> </v>
      </c>
      <c r="O2256" s="269"/>
      <c r="P2256" s="263" t="str">
        <f t="shared" si="143"/>
        <v xml:space="preserve"> </v>
      </c>
    </row>
    <row r="2257" spans="1:22" x14ac:dyDescent="0.2">
      <c r="A2257" s="143" t="s">
        <v>1498</v>
      </c>
      <c r="B2257" s="40" t="s">
        <v>1563</v>
      </c>
      <c r="C2257" s="4" t="s">
        <v>3736</v>
      </c>
      <c r="D2257" s="41">
        <v>10000</v>
      </c>
      <c r="E2257" s="47" t="s">
        <v>1547</v>
      </c>
      <c r="F2257" s="263" t="str">
        <f t="shared" si="140"/>
        <v xml:space="preserve"> </v>
      </c>
      <c r="G2257" s="143" t="s">
        <v>15</v>
      </c>
      <c r="H2257" s="143" t="s">
        <v>1537</v>
      </c>
      <c r="I2257" s="263" t="str">
        <f t="shared" si="141"/>
        <v xml:space="preserve"> </v>
      </c>
      <c r="J2257" s="38" t="str">
        <f>IF(D2257&gt;=('28 Populations and thresholds'!$I$100),"YES"," ")</f>
        <v>YES</v>
      </c>
      <c r="K2257" s="38" t="str">
        <f>IF(J2257="YES"," ",IF(D2257&gt;=('28 Populations and thresholds'!$I$100)*0.25,"YES"))</f>
        <v xml:space="preserve"> </v>
      </c>
      <c r="L2257" s="38" t="b">
        <f>OR('28 Populations and thresholds'!$J$100="CR",'28 Populations and thresholds'!$J$100="EN",'28 Populations and thresholds'!$J$100="VU")</f>
        <v>0</v>
      </c>
      <c r="M2257" s="75">
        <f>D2257/'28 Populations and thresholds'!$H$100</f>
        <v>5.8823529411764705E-2</v>
      </c>
      <c r="N2257" s="263" t="str">
        <f t="shared" si="142"/>
        <v xml:space="preserve"> </v>
      </c>
      <c r="P2257" s="263" t="str">
        <f t="shared" si="143"/>
        <v xml:space="preserve"> </v>
      </c>
    </row>
    <row r="2258" spans="1:22" x14ac:dyDescent="0.2">
      <c r="A2258" s="143" t="s">
        <v>1498</v>
      </c>
      <c r="B2258" s="40" t="s">
        <v>1563</v>
      </c>
      <c r="C2258" s="4" t="s">
        <v>3739</v>
      </c>
      <c r="D2258" s="41">
        <v>3500</v>
      </c>
      <c r="E2258" s="47" t="s">
        <v>1564</v>
      </c>
      <c r="F2258" s="263" t="str">
        <f t="shared" si="140"/>
        <v xml:space="preserve"> </v>
      </c>
      <c r="G2258" s="143" t="s">
        <v>15</v>
      </c>
      <c r="H2258" s="143" t="s">
        <v>1537</v>
      </c>
      <c r="I2258" s="263" t="str">
        <f t="shared" si="141"/>
        <v xml:space="preserve"> </v>
      </c>
      <c r="J2258" s="38" t="str">
        <f>IF(D2258&gt;=('28 Populations and thresholds'!$I$104),"YES"," ")</f>
        <v>YES</v>
      </c>
      <c r="K2258" s="38" t="str">
        <f>IF(J2258="YES"," ",IF(D2258&gt;=('28 Populations and thresholds'!$I$104)*0.25,"YES"))</f>
        <v xml:space="preserve"> </v>
      </c>
      <c r="L2258" s="38" t="b">
        <f>OR('28 Populations and thresholds'!$J$104="CR",'28 Populations and thresholds'!$J$104="EN",'28 Populations and thresholds'!$J$104="VU")</f>
        <v>0</v>
      </c>
      <c r="M2258" s="75">
        <f>D2258/'28 Populations and thresholds'!$H$104</f>
        <v>3.5000000000000003E-2</v>
      </c>
      <c r="N2258" s="263" t="str">
        <f t="shared" si="142"/>
        <v xml:space="preserve"> </v>
      </c>
      <c r="P2258" s="263" t="str">
        <f t="shared" si="143"/>
        <v xml:space="preserve"> </v>
      </c>
    </row>
    <row r="2259" spans="1:22" x14ac:dyDescent="0.2">
      <c r="A2259" s="267" t="s">
        <v>1498</v>
      </c>
      <c r="B2259" s="268" t="s">
        <v>1565</v>
      </c>
      <c r="C2259" s="269" t="s">
        <v>3725</v>
      </c>
      <c r="D2259" s="270">
        <v>1000</v>
      </c>
      <c r="E2259" s="294" t="s">
        <v>1320</v>
      </c>
      <c r="F2259" s="263" t="str">
        <f t="shared" si="140"/>
        <v xml:space="preserve"> </v>
      </c>
      <c r="G2259" s="267" t="s">
        <v>15</v>
      </c>
      <c r="H2259" s="267" t="s">
        <v>1524</v>
      </c>
      <c r="I2259" s="263" t="str">
        <f t="shared" si="141"/>
        <v xml:space="preserve"> </v>
      </c>
      <c r="J2259" s="272" t="str">
        <f>IF(D2259&gt;=('28 Populations and thresholds'!$I$61),"YES"," ")</f>
        <v>YES</v>
      </c>
      <c r="K2259" s="272" t="str">
        <f>IF(J2259="YES"," ",IF(D2259&gt;=('28 Populations and thresholds'!$I$61)*0.25,"YES"))</f>
        <v xml:space="preserve"> </v>
      </c>
      <c r="L2259" s="272" t="b">
        <f>OR('28 Populations and thresholds'!$J$61="CR",'28 Populations and thresholds'!$J$61="EN",'28 Populations and thresholds'!$J$61="VU")</f>
        <v>0</v>
      </c>
      <c r="M2259" s="273">
        <f>D2259/('28 Populations and thresholds'!$H$61)</f>
        <v>0.1</v>
      </c>
      <c r="N2259" s="263" t="str">
        <f t="shared" si="142"/>
        <v xml:space="preserve"> </v>
      </c>
      <c r="O2259" s="300"/>
      <c r="P2259" s="263" t="str">
        <f t="shared" si="143"/>
        <v xml:space="preserve"> </v>
      </c>
    </row>
    <row r="2260" spans="1:22" x14ac:dyDescent="0.2">
      <c r="A2260" s="267" t="s">
        <v>1498</v>
      </c>
      <c r="B2260" s="268" t="s">
        <v>1565</v>
      </c>
      <c r="C2260" s="269" t="s">
        <v>3727</v>
      </c>
      <c r="D2260" s="270">
        <v>1000</v>
      </c>
      <c r="E2260" s="294" t="s">
        <v>1320</v>
      </c>
      <c r="F2260" s="263" t="str">
        <f t="shared" si="140"/>
        <v xml:space="preserve"> </v>
      </c>
      <c r="G2260" s="267" t="s">
        <v>15</v>
      </c>
      <c r="H2260" s="267" t="s">
        <v>1524</v>
      </c>
      <c r="I2260" s="263" t="str">
        <f t="shared" si="141"/>
        <v xml:space="preserve"> </v>
      </c>
      <c r="J2260" s="272" t="str">
        <f>IF(D2260&gt;=('28 Populations and thresholds'!$I$64),"YES"," ")</f>
        <v>YES</v>
      </c>
      <c r="K2260" s="272" t="str">
        <f>IF(J2260="YES"," ",IF(D2260&gt;=('28 Populations and thresholds'!$I$64)*0.25,"YES"))</f>
        <v xml:space="preserve"> </v>
      </c>
      <c r="L2260" s="272" t="b">
        <f>OR('28 Populations and thresholds'!$J$64="CR",'28 Populations and thresholds'!$J$64="EN",'28 Populations and thresholds'!$J$64="VU")</f>
        <v>0</v>
      </c>
      <c r="M2260" s="273">
        <f>D2260/('28 Populations and thresholds'!$H$64)</f>
        <v>0.14705882352941177</v>
      </c>
      <c r="N2260" s="263" t="str">
        <f t="shared" si="142"/>
        <v xml:space="preserve"> </v>
      </c>
      <c r="O2260" s="300"/>
      <c r="P2260" s="263" t="str">
        <f t="shared" si="143"/>
        <v xml:space="preserve"> </v>
      </c>
    </row>
    <row r="2261" spans="1:22" x14ac:dyDescent="0.2">
      <c r="A2261" s="143" t="s">
        <v>1498</v>
      </c>
      <c r="B2261" s="40" t="s">
        <v>1196</v>
      </c>
      <c r="C2261" s="4" t="s">
        <v>3777</v>
      </c>
      <c r="D2261" s="41">
        <v>300</v>
      </c>
      <c r="E2261" s="46">
        <v>29747</v>
      </c>
      <c r="F2261" s="263" t="str">
        <f t="shared" si="140"/>
        <v xml:space="preserve"> </v>
      </c>
      <c r="G2261" s="143" t="s">
        <v>21</v>
      </c>
      <c r="H2261" s="143" t="s">
        <v>630</v>
      </c>
      <c r="I2261" s="263" t="str">
        <f t="shared" si="141"/>
        <v xml:space="preserve"> </v>
      </c>
      <c r="J2261" s="38" t="str">
        <f>IF(D2261&gt;=('28 Populations and thresholds'!$I$211),"YES"," ")</f>
        <v xml:space="preserve"> </v>
      </c>
      <c r="K2261" s="38" t="str">
        <f>IF(J2261="YES"," ",IF(D2261&gt;=('28 Populations and thresholds'!$I$211)*0.25,"YES"))</f>
        <v>YES</v>
      </c>
      <c r="L2261" s="38" t="b">
        <f>OR('28 Populations and thresholds'!$J$211="CR",'28 Populations and thresholds'!$J$211="EN",'28 Populations and thresholds'!$J$211="VU")</f>
        <v>0</v>
      </c>
      <c r="M2261" s="75">
        <f>D2261/'28 Populations and thresholds'!$H$211</f>
        <v>2.9999999999999997E-4</v>
      </c>
      <c r="N2261" s="263" t="str">
        <f t="shared" si="142"/>
        <v xml:space="preserve"> </v>
      </c>
      <c r="O2261" s="9"/>
      <c r="P2261" s="263" t="str">
        <f t="shared" si="143"/>
        <v xml:space="preserve"> </v>
      </c>
    </row>
    <row r="2262" spans="1:22" x14ac:dyDescent="0.2">
      <c r="A2262" s="143" t="s">
        <v>1498</v>
      </c>
      <c r="B2262" s="40" t="s">
        <v>1196</v>
      </c>
      <c r="C2262" s="4" t="s">
        <v>3770</v>
      </c>
      <c r="D2262" s="41">
        <v>4000</v>
      </c>
      <c r="E2262" s="46">
        <v>37490</v>
      </c>
      <c r="F2262" s="263" t="str">
        <f t="shared" si="140"/>
        <v xml:space="preserve"> </v>
      </c>
      <c r="G2262" s="143" t="s">
        <v>21</v>
      </c>
      <c r="H2262" s="143" t="s">
        <v>389</v>
      </c>
      <c r="I2262" s="263" t="str">
        <f t="shared" si="141"/>
        <v xml:space="preserve"> </v>
      </c>
      <c r="J2262" s="38" t="str">
        <f>IF(D2262&gt;=('28 Populations and thresholds'!$I$199),"YES"," ")</f>
        <v>YES</v>
      </c>
      <c r="K2262" s="38" t="str">
        <f>IF(J2262="YES"," ",IF(D2262&gt;=('28 Populations and thresholds'!$I$199)*0.25,"YES"))</f>
        <v xml:space="preserve"> </v>
      </c>
      <c r="L2262" s="38" t="b">
        <f>OR('28 Populations and thresholds'!$J$199="CR",'28 Populations and thresholds'!$J$199="EN",'28 Populations and thresholds'!$J$199="VU")</f>
        <v>0</v>
      </c>
      <c r="M2262" s="75">
        <f>D2262/'28 Populations and thresholds'!$H$199</f>
        <v>1.2698412698412698E-2</v>
      </c>
      <c r="N2262" s="263" t="str">
        <f t="shared" si="142"/>
        <v xml:space="preserve"> </v>
      </c>
      <c r="O2262" s="9"/>
      <c r="P2262" s="263" t="str">
        <f t="shared" si="143"/>
        <v xml:space="preserve"> </v>
      </c>
    </row>
    <row r="2263" spans="1:22" x14ac:dyDescent="0.2">
      <c r="A2263" s="267" t="s">
        <v>1498</v>
      </c>
      <c r="B2263" s="268" t="s">
        <v>964</v>
      </c>
      <c r="C2263" s="332" t="s">
        <v>3756</v>
      </c>
      <c r="D2263" s="270">
        <v>680</v>
      </c>
      <c r="E2263" s="271">
        <v>33064</v>
      </c>
      <c r="F2263" s="263" t="str">
        <f t="shared" si="140"/>
        <v xml:space="preserve"> </v>
      </c>
      <c r="G2263" s="267" t="s">
        <v>21</v>
      </c>
      <c r="H2263" s="267" t="s">
        <v>667</v>
      </c>
      <c r="I2263" s="263" t="str">
        <f t="shared" si="141"/>
        <v xml:space="preserve"> </v>
      </c>
      <c r="J2263" s="272" t="str">
        <f>IF(D2263&gt;=('28 Populations and thresholds'!$I$175),"YES"," ")</f>
        <v xml:space="preserve"> </v>
      </c>
      <c r="K2263" s="272" t="str">
        <f>IF(J2263="YES"," ",IF(D2263&gt;=('28 Populations and thresholds'!$I$175)*0.25,"YES"))</f>
        <v>YES</v>
      </c>
      <c r="L2263" s="272" t="b">
        <f>OR('28 Populations and thresholds'!$J$175="CR",'28 Populations and thresholds'!$J$175="EN",'28 Populations and thresholds'!$J$175="VU")</f>
        <v>0</v>
      </c>
      <c r="M2263" s="273">
        <f>D2263/'28 Populations and thresholds'!$H$175</f>
        <v>4.8920863309352518E-3</v>
      </c>
      <c r="N2263" s="263" t="str">
        <f t="shared" si="142"/>
        <v xml:space="preserve"> </v>
      </c>
      <c r="O2263" s="269"/>
      <c r="P2263" s="263" t="str">
        <f t="shared" si="143"/>
        <v xml:space="preserve"> </v>
      </c>
    </row>
    <row r="2264" spans="1:22" x14ac:dyDescent="0.2">
      <c r="A2264" s="267" t="s">
        <v>1498</v>
      </c>
      <c r="B2264" s="268" t="s">
        <v>964</v>
      </c>
      <c r="C2264" s="269" t="s">
        <v>3482</v>
      </c>
      <c r="D2264" s="270">
        <v>12610</v>
      </c>
      <c r="E2264" s="271">
        <v>33133</v>
      </c>
      <c r="F2264" s="263" t="str">
        <f t="shared" si="140"/>
        <v xml:space="preserve"> </v>
      </c>
      <c r="G2264" s="267" t="s">
        <v>21</v>
      </c>
      <c r="H2264" s="267" t="s">
        <v>667</v>
      </c>
      <c r="I2264" s="263" t="str">
        <f t="shared" si="141"/>
        <v xml:space="preserve"> </v>
      </c>
      <c r="J2264" s="272" t="str">
        <f>IF(D2264&gt;=(('28 Populations and thresholds'!$I$205)+('28 Populations and thresholds'!$I$206)+('28 Populations and thresholds'!$I$207)+('28 Populations and thresholds'!$I$208)),"YES"," ")</f>
        <v>YES</v>
      </c>
      <c r="K2264" s="272" t="str">
        <f>IF(J2264="YES"," ",IF(D2264&gt;=(('28 Populations and thresholds'!$I$205)+('28 Populations and thresholds'!$I$206)+('28 Populations and thresholds'!$I$207)+('28 Populations and thresholds'!$I$208))*0.25,"YES"))</f>
        <v xml:space="preserve"> </v>
      </c>
      <c r="L2264" s="272" t="b">
        <f>OR('28 Populations and thresholds'!$J$206="CR",'28 Populations and thresholds'!$J$206="EN",'28 Populations and thresholds'!$J$206="VU")</f>
        <v>0</v>
      </c>
      <c r="M2264" s="273">
        <f>D2264/(('28 Populations and thresholds'!$H$205)+('28 Populations and thresholds'!$H$206)+('28 Populations and thresholds'!$H$207)+('28 Populations and thresholds'!$H$208))</f>
        <v>4.7141949231746978E-3</v>
      </c>
      <c r="N2264" s="263" t="str">
        <f t="shared" si="142"/>
        <v xml:space="preserve"> </v>
      </c>
      <c r="O2264" s="275" t="s">
        <v>4568</v>
      </c>
      <c r="P2264" s="263" t="str">
        <f t="shared" si="143"/>
        <v xml:space="preserve"> </v>
      </c>
    </row>
    <row r="2265" spans="1:22" x14ac:dyDescent="0.2">
      <c r="A2265" s="267" t="s">
        <v>1498</v>
      </c>
      <c r="B2265" s="268" t="s">
        <v>964</v>
      </c>
      <c r="C2265" s="280" t="s">
        <v>3767</v>
      </c>
      <c r="D2265" s="270">
        <v>9750</v>
      </c>
      <c r="E2265" s="271">
        <v>33113</v>
      </c>
      <c r="F2265" s="263" t="str">
        <f t="shared" si="140"/>
        <v xml:space="preserve"> </v>
      </c>
      <c r="G2265" s="267" t="s">
        <v>21</v>
      </c>
      <c r="H2265" s="267" t="s">
        <v>667</v>
      </c>
      <c r="I2265" s="263" t="str">
        <f t="shared" si="141"/>
        <v xml:space="preserve"> </v>
      </c>
      <c r="J2265" s="272" t="str">
        <f>IF(D2265&gt;=('28 Populations and thresholds'!$I$195),"YES"," ")</f>
        <v>YES</v>
      </c>
      <c r="K2265" s="272" t="str">
        <f>IF(J2265="YES"," ",IF(D2265&gt;=('28 Populations and thresholds'!$I$195)*0.25,"YES"))</f>
        <v xml:space="preserve"> </v>
      </c>
      <c r="L2265" s="272" t="b">
        <f>OR('28 Populations and thresholds'!$J$195="CR",'28 Populations and thresholds'!$J$195="EN",'28 Populations and thresholds'!$J$195="VU")</f>
        <v>1</v>
      </c>
      <c r="M2265" s="273">
        <f>D2265/'28 Populations and thresholds'!$H$195</f>
        <v>3.3620689655172412E-2</v>
      </c>
      <c r="N2265" s="263" t="str">
        <f t="shared" si="142"/>
        <v xml:space="preserve"> </v>
      </c>
      <c r="O2265" s="275"/>
      <c r="P2265" s="263" t="str">
        <f t="shared" si="143"/>
        <v xml:space="preserve"> </v>
      </c>
    </row>
    <row r="2266" spans="1:22" x14ac:dyDescent="0.2">
      <c r="A2266" s="267" t="s">
        <v>1498</v>
      </c>
      <c r="B2266" s="268" t="s">
        <v>964</v>
      </c>
      <c r="C2266" s="269" t="s">
        <v>3759</v>
      </c>
      <c r="D2266" s="270">
        <v>290</v>
      </c>
      <c r="E2266" s="271">
        <v>33064</v>
      </c>
      <c r="F2266" s="263" t="str">
        <f t="shared" si="140"/>
        <v xml:space="preserve"> </v>
      </c>
      <c r="G2266" s="267" t="s">
        <v>21</v>
      </c>
      <c r="H2266" s="267" t="s">
        <v>667</v>
      </c>
      <c r="I2266" s="263" t="str">
        <f t="shared" si="141"/>
        <v xml:space="preserve"> </v>
      </c>
      <c r="J2266" s="272" t="str">
        <f>IF(D2266&gt;=('28 Populations and thresholds'!$I$182),"YES"," ")</f>
        <v>YES</v>
      </c>
      <c r="K2266" s="272" t="str">
        <f>IF(J2266="YES"," ",IF(D2266&gt;=('28 Populations and thresholds'!$I$182)*0.25,"YES"))</f>
        <v xml:space="preserve"> </v>
      </c>
      <c r="L2266" s="272" t="b">
        <f>OR('28 Populations and thresholds'!$J$182="CR",'28 Populations and thresholds'!$J$182="EN",'28 Populations and thresholds'!$J$182="VU")</f>
        <v>0</v>
      </c>
      <c r="M2266" s="273">
        <f>D2266/'28 Populations and thresholds'!$H$182</f>
        <v>1.1599999999999999E-2</v>
      </c>
      <c r="N2266" s="263" t="str">
        <f t="shared" si="142"/>
        <v xml:space="preserve"> </v>
      </c>
      <c r="O2266" s="275"/>
      <c r="P2266" s="263" t="str">
        <f t="shared" si="143"/>
        <v xml:space="preserve"> </v>
      </c>
      <c r="Q2266" s="4"/>
      <c r="R2266" s="4"/>
      <c r="S2266" s="4"/>
      <c r="T2266" s="4"/>
      <c r="U2266" s="4"/>
    </row>
    <row r="2267" spans="1:22" x14ac:dyDescent="0.2">
      <c r="A2267" s="267" t="s">
        <v>1498</v>
      </c>
      <c r="B2267" s="268" t="s">
        <v>964</v>
      </c>
      <c r="C2267" s="269" t="s">
        <v>3763</v>
      </c>
      <c r="D2267" s="270">
        <v>4500</v>
      </c>
      <c r="E2267" s="271">
        <v>33113</v>
      </c>
      <c r="F2267" s="263" t="str">
        <f t="shared" si="140"/>
        <v xml:space="preserve"> </v>
      </c>
      <c r="G2267" s="267" t="s">
        <v>21</v>
      </c>
      <c r="H2267" s="267" t="s">
        <v>667</v>
      </c>
      <c r="I2267" s="263" t="str">
        <f t="shared" si="141"/>
        <v xml:space="preserve"> </v>
      </c>
      <c r="J2267" s="272" t="str">
        <f>IF(D2267&gt;=('28 Populations and thresholds'!$I$191),"YES"," ")</f>
        <v>YES</v>
      </c>
      <c r="K2267" s="272" t="str">
        <f>IF(J2267="YES"," ",IF(D2267&gt;=('28 Populations and thresholds'!$I$191)*0.25,"YES"))</f>
        <v xml:space="preserve"> </v>
      </c>
      <c r="L2267" s="272" t="b">
        <f>OR('28 Populations and thresholds'!$J$191="CR",'28 Populations and thresholds'!$J$191="EN",'28 Populations and thresholds'!$J$191="VU")</f>
        <v>0</v>
      </c>
      <c r="M2267" s="273">
        <f>D2267/'28 Populations and thresholds'!$H$191</f>
        <v>0.09</v>
      </c>
      <c r="N2267" s="263" t="str">
        <f t="shared" si="142"/>
        <v xml:space="preserve"> </v>
      </c>
      <c r="O2267" s="275"/>
      <c r="P2267" s="263" t="str">
        <f t="shared" si="143"/>
        <v xml:space="preserve"> </v>
      </c>
    </row>
    <row r="2268" spans="1:22" x14ac:dyDescent="0.2">
      <c r="A2268" s="143" t="s">
        <v>1498</v>
      </c>
      <c r="B2268" s="68" t="s">
        <v>2420</v>
      </c>
      <c r="C2268" s="4" t="s">
        <v>3676</v>
      </c>
      <c r="D2268" s="41">
        <v>70</v>
      </c>
      <c r="E2268" s="47" t="s">
        <v>1545</v>
      </c>
      <c r="F2268" s="263" t="str">
        <f t="shared" si="140"/>
        <v xml:space="preserve"> </v>
      </c>
      <c r="G2268" s="143" t="s">
        <v>15</v>
      </c>
      <c r="H2268" s="143" t="s">
        <v>1544</v>
      </c>
      <c r="I2268" s="263" t="str">
        <f t="shared" si="141"/>
        <v xml:space="preserve"> </v>
      </c>
      <c r="J2268" s="38" t="str">
        <f>IF(D2268&gt;=('28 Populations and thresholds'!$I$96),"YES"," ")</f>
        <v>YES</v>
      </c>
      <c r="K2268" s="38" t="str">
        <f>IF(J2268="YES"," ",IF(D2268&gt;=('28 Populations and thresholds'!$I$96)*0.25,"YES"))</f>
        <v xml:space="preserve"> </v>
      </c>
      <c r="L2268" s="38" t="b">
        <f>OR('28 Populations and thresholds'!$J$96="CR",'28 Populations and thresholds'!$J$96="EN",'28 Populations and thresholds'!$J$96="VU")</f>
        <v>1</v>
      </c>
      <c r="M2268" s="75">
        <f>D2268/'28 Populations and thresholds'!$H$96</f>
        <v>7.0000000000000007E-2</v>
      </c>
      <c r="N2268" s="263" t="str">
        <f t="shared" si="142"/>
        <v xml:space="preserve"> </v>
      </c>
      <c r="O2268" s="4"/>
      <c r="P2268" s="263" t="str">
        <f t="shared" si="143"/>
        <v xml:space="preserve"> </v>
      </c>
      <c r="Q2268" s="4"/>
      <c r="R2268" s="4"/>
      <c r="S2268" s="4"/>
      <c r="T2268" s="4"/>
      <c r="U2268" s="4"/>
      <c r="V2268" s="4"/>
    </row>
    <row r="2269" spans="1:22" s="4" customFormat="1" x14ac:dyDescent="0.2">
      <c r="A2269" s="12" t="s">
        <v>1498</v>
      </c>
      <c r="B2269" s="60" t="s">
        <v>2420</v>
      </c>
      <c r="C2269" s="4" t="s">
        <v>3400</v>
      </c>
      <c r="D2269" s="5">
        <v>55</v>
      </c>
      <c r="E2269" s="104">
        <v>1990</v>
      </c>
      <c r="F2269" s="263" t="str">
        <f t="shared" si="140"/>
        <v xml:space="preserve"> </v>
      </c>
      <c r="G2269" s="13"/>
      <c r="H2269" s="13" t="s">
        <v>4019</v>
      </c>
      <c r="I2269" s="263" t="str">
        <f t="shared" si="141"/>
        <v xml:space="preserve"> </v>
      </c>
      <c r="J2269" s="38" t="str">
        <f>IF(D2269&gt;=(('28 Populations and thresholds'!$I$123)+('28 Populations and thresholds'!$I$124)),"YES"," ")</f>
        <v>YES</v>
      </c>
      <c r="K2269" s="38" t="str">
        <f>IF(J2269="YES"," ",IF(D2269&gt;=(('28 Populations and thresholds'!$I$123)+('28 Populations and thresholds'!$I$124))*0.25,"YES"))</f>
        <v xml:space="preserve"> </v>
      </c>
      <c r="L2269" s="38" t="b">
        <f>OR('28 Populations and thresholds'!$J$124="CR",'28 Populations and thresholds'!$J$124="EN",'28 Populations and thresholds'!$J$124="VU")</f>
        <v>1</v>
      </c>
      <c r="M2269" s="75">
        <f>D2269/(('28 Populations and thresholds'!$H$123)+('28 Populations and thresholds'!$H$124))</f>
        <v>3.5483870967741936E-2</v>
      </c>
      <c r="N2269" s="263" t="str">
        <f t="shared" si="142"/>
        <v xml:space="preserve"> </v>
      </c>
      <c r="O2269" s="12" t="s">
        <v>4568</v>
      </c>
      <c r="P2269" s="263" t="str">
        <f t="shared" si="143"/>
        <v xml:space="preserve"> </v>
      </c>
      <c r="Q2269" s="9"/>
      <c r="R2269" s="9"/>
      <c r="S2269" s="9"/>
      <c r="T2269" s="9"/>
      <c r="U2269" s="9"/>
      <c r="V2269" s="9"/>
    </row>
    <row r="2270" spans="1:22" x14ac:dyDescent="0.2">
      <c r="A2270" s="267" t="s">
        <v>1498</v>
      </c>
      <c r="B2270" s="268" t="s">
        <v>1070</v>
      </c>
      <c r="C2270" s="269" t="s">
        <v>3471</v>
      </c>
      <c r="D2270" s="270">
        <v>221</v>
      </c>
      <c r="E2270" s="271">
        <v>32730</v>
      </c>
      <c r="F2270" s="263" t="str">
        <f t="shared" si="140"/>
        <v xml:space="preserve"> </v>
      </c>
      <c r="G2270" s="267" t="s">
        <v>21</v>
      </c>
      <c r="H2270" s="267" t="s">
        <v>667</v>
      </c>
      <c r="I2270" s="263" t="str">
        <f t="shared" si="141"/>
        <v xml:space="preserve"> </v>
      </c>
      <c r="J2270" s="272" t="str">
        <f>IF(D2270&gt;=(('28 Populations and thresholds'!$I$183)+('28 Populations and thresholds'!$I$184)+('28 Populations and thresholds'!$I$185)),"YES"," ")</f>
        <v xml:space="preserve"> </v>
      </c>
      <c r="K2270" s="272" t="str">
        <f>IF(J2270="YES"," ",IF(D2270&gt;=(('28 Populations and thresholds'!$I$183)+('28 Populations and thresholds'!$I$184)+('28 Populations and thresholds'!$I$185))*0.25,"YES"))</f>
        <v>YES</v>
      </c>
      <c r="L2270" s="272" t="b">
        <f>OR('28 Populations and thresholds'!$J$183="CR",'28 Populations and thresholds'!$J$183="EN",'28 Populations and thresholds'!$J$183="VU")</f>
        <v>0</v>
      </c>
      <c r="M2270" s="273">
        <f>D2270/(('28 Populations and thresholds'!$H$183)+('28 Populations and thresholds'!$H$184)+('28 Populations and thresholds'!$H$185))</f>
        <v>7.3666666666666672E-4</v>
      </c>
      <c r="N2270" s="263" t="str">
        <f t="shared" si="142"/>
        <v xml:space="preserve"> </v>
      </c>
      <c r="O2270" s="275" t="s">
        <v>4568</v>
      </c>
      <c r="P2270" s="263" t="str">
        <f t="shared" si="143"/>
        <v xml:space="preserve"> </v>
      </c>
    </row>
    <row r="2271" spans="1:22" x14ac:dyDescent="0.2">
      <c r="A2271" s="12" t="s">
        <v>1498</v>
      </c>
      <c r="B2271" s="4" t="s">
        <v>4478</v>
      </c>
      <c r="C2271" s="4" t="s">
        <v>3396</v>
      </c>
      <c r="D2271" s="5">
        <v>300</v>
      </c>
      <c r="E2271" s="104" t="s">
        <v>4475</v>
      </c>
      <c r="F2271" s="263" t="str">
        <f t="shared" si="140"/>
        <v xml:space="preserve"> </v>
      </c>
      <c r="H2271" s="13" t="s">
        <v>4019</v>
      </c>
      <c r="I2271" s="263" t="str">
        <f t="shared" si="141"/>
        <v xml:space="preserve"> </v>
      </c>
      <c r="J2271" s="38" t="str">
        <f>IF(D2271&gt;=(('28 Populations and thresholds'!$I$121)+('28 Populations and thresholds'!$I$122)),"YES"," ")</f>
        <v>YES</v>
      </c>
      <c r="K2271" s="38" t="str">
        <f>IF(J2271="YES"," ",IF(D2271&gt;=(('28 Populations and thresholds'!$I$121)+('28 Populations and thresholds'!$I$122))*0.25,"YES"))</f>
        <v xml:space="preserve"> </v>
      </c>
      <c r="L2271" s="38" t="b">
        <f>OR('28 Populations and thresholds'!$J$122="CR",'28 Populations and thresholds'!$J$122="EN",'28 Populations and thresholds'!$J$122="VU")</f>
        <v>1</v>
      </c>
      <c r="M2271" s="75">
        <f>D2271/(('28 Populations and thresholds'!$H$121)+('28 Populations and thresholds'!$H$122))</f>
        <v>2.575107296137339E-2</v>
      </c>
      <c r="N2271" s="263" t="str">
        <f t="shared" si="142"/>
        <v xml:space="preserve"> </v>
      </c>
      <c r="O2271" s="12" t="s">
        <v>4568</v>
      </c>
      <c r="P2271" s="263" t="str">
        <f t="shared" si="143"/>
        <v xml:space="preserve"> </v>
      </c>
    </row>
    <row r="2272" spans="1:22" x14ac:dyDescent="0.2">
      <c r="A2272" s="275" t="s">
        <v>1498</v>
      </c>
      <c r="B2272" s="325" t="s">
        <v>4021</v>
      </c>
      <c r="C2272" s="332" t="s">
        <v>3649</v>
      </c>
      <c r="D2272" s="279">
        <v>41</v>
      </c>
      <c r="E2272" s="281">
        <v>31959</v>
      </c>
      <c r="F2272" s="263" t="str">
        <f t="shared" si="140"/>
        <v xml:space="preserve"> </v>
      </c>
      <c r="G2272" s="275" t="s">
        <v>4019</v>
      </c>
      <c r="H2272" s="275"/>
      <c r="I2272" s="263" t="str">
        <f t="shared" si="141"/>
        <v xml:space="preserve"> </v>
      </c>
      <c r="J2272" s="272" t="str">
        <f>IF(D2272&gt;=('28 Populations and thresholds'!$I$111),"YES"," ")</f>
        <v>YES</v>
      </c>
      <c r="K2272" s="272" t="str">
        <f>IF(J2272="YES"," ",IF(D2272&gt;=('28 Populations and thresholds'!$I$111)*0.25,"YES"))</f>
        <v xml:space="preserve"> </v>
      </c>
      <c r="L2272" s="272" t="b">
        <f>OR('28 Populations and thresholds'!$J$111="CR",'28 Populations and thresholds'!$J$111="EN",'28 Populations and thresholds'!$J$111="VU")</f>
        <v>1</v>
      </c>
      <c r="M2272" s="273">
        <f>D2272/'28 Populations and thresholds'!$H$111</f>
        <v>4.1000000000000003E-3</v>
      </c>
      <c r="N2272" s="263" t="str">
        <f t="shared" si="142"/>
        <v xml:space="preserve"> </v>
      </c>
      <c r="O2272" s="275"/>
      <c r="P2272" s="263" t="str">
        <f t="shared" si="143"/>
        <v xml:space="preserve"> </v>
      </c>
    </row>
    <row r="2273" spans="1:21" x14ac:dyDescent="0.2">
      <c r="A2273" s="12" t="s">
        <v>1498</v>
      </c>
      <c r="B2273" s="9" t="s">
        <v>3642</v>
      </c>
      <c r="C2273" s="4" t="s">
        <v>3641</v>
      </c>
      <c r="D2273" s="5">
        <v>10100</v>
      </c>
      <c r="E2273" s="104">
        <v>2005</v>
      </c>
      <c r="F2273" s="263" t="str">
        <f t="shared" si="140"/>
        <v xml:space="preserve"> </v>
      </c>
      <c r="G2273" s="12" t="s">
        <v>139</v>
      </c>
      <c r="H2273" s="12" t="s">
        <v>3388</v>
      </c>
      <c r="I2273" s="263" t="str">
        <f t="shared" si="141"/>
        <v xml:space="preserve"> </v>
      </c>
      <c r="J2273" s="38" t="str">
        <f>IF(D2273&gt;=('28 Populations and thresholds'!$I$108),"YES"," ")</f>
        <v>YES</v>
      </c>
      <c r="K2273" s="38" t="str">
        <f>IF(J2273="YES"," ",IF(D2273&gt;=('28 Populations and thresholds'!$I$108)*0.25,"YES"))</f>
        <v xml:space="preserve"> </v>
      </c>
      <c r="L2273" s="38" t="b">
        <f>OR('28 Populations and thresholds'!$J$108="CR",'28 Populations and thresholds'!$J$108="EN",'28 Populations and thresholds'!$J$108="VU")</f>
        <v>0</v>
      </c>
      <c r="M2273" s="75">
        <f>D2273/'28 Populations and thresholds'!$H$108</f>
        <v>1.01E-2</v>
      </c>
      <c r="N2273" s="263" t="str">
        <f t="shared" si="142"/>
        <v xml:space="preserve"> </v>
      </c>
      <c r="P2273" s="263" t="str">
        <f t="shared" si="143"/>
        <v xml:space="preserve"> </v>
      </c>
    </row>
    <row r="2274" spans="1:21" x14ac:dyDescent="0.2">
      <c r="A2274" s="267" t="s">
        <v>1498</v>
      </c>
      <c r="B2274" s="268" t="s">
        <v>1569</v>
      </c>
      <c r="C2274" s="269" t="s">
        <v>3727</v>
      </c>
      <c r="D2274" s="270">
        <v>5000</v>
      </c>
      <c r="E2274" s="294" t="s">
        <v>1320</v>
      </c>
      <c r="F2274" s="263" t="str">
        <f t="shared" si="140"/>
        <v xml:space="preserve"> </v>
      </c>
      <c r="G2274" s="267" t="s">
        <v>15</v>
      </c>
      <c r="H2274" s="267" t="s">
        <v>1524</v>
      </c>
      <c r="I2274" s="263" t="str">
        <f t="shared" si="141"/>
        <v xml:space="preserve"> </v>
      </c>
      <c r="J2274" s="272" t="str">
        <f>IF(D2274&gt;=('28 Populations and thresholds'!$I$64),"YES"," ")</f>
        <v>YES</v>
      </c>
      <c r="K2274" s="272" t="str">
        <f>IF(J2274="YES"," ",IF(D2274&gt;=('28 Populations and thresholds'!$I$64)*0.25,"YES"))</f>
        <v xml:space="preserve"> </v>
      </c>
      <c r="L2274" s="272" t="b">
        <f>OR('28 Populations and thresholds'!$J$64="CR",'28 Populations and thresholds'!$J$64="EN",'28 Populations and thresholds'!$J$64="VU")</f>
        <v>0</v>
      </c>
      <c r="M2274" s="273">
        <f>D2274/('28 Populations and thresholds'!$H$64)</f>
        <v>0.73529411764705888</v>
      </c>
      <c r="N2274" s="263" t="str">
        <f t="shared" si="142"/>
        <v xml:space="preserve"> </v>
      </c>
      <c r="O2274" s="300"/>
      <c r="P2274" s="263" t="str">
        <f t="shared" si="143"/>
        <v xml:space="preserve"> </v>
      </c>
    </row>
    <row r="2275" spans="1:21" x14ac:dyDescent="0.2">
      <c r="A2275" s="143" t="s">
        <v>1498</v>
      </c>
      <c r="B2275" s="40" t="s">
        <v>1016</v>
      </c>
      <c r="C2275" s="4" t="s">
        <v>3758</v>
      </c>
      <c r="D2275" s="41">
        <v>2500</v>
      </c>
      <c r="E2275" s="46">
        <v>33359</v>
      </c>
      <c r="F2275" s="263" t="str">
        <f t="shared" si="140"/>
        <v xml:space="preserve"> </v>
      </c>
      <c r="G2275" s="143" t="s">
        <v>21</v>
      </c>
      <c r="H2275" s="143" t="s">
        <v>316</v>
      </c>
      <c r="I2275" s="263" t="str">
        <f t="shared" si="141"/>
        <v xml:space="preserve"> </v>
      </c>
      <c r="J2275" s="38" t="str">
        <f>IF(D2275&gt;=('28 Populations and thresholds'!$I$179),"YES"," ")</f>
        <v>YES</v>
      </c>
      <c r="K2275" s="38" t="str">
        <f>IF(J2275="YES"," ",IF(D2275&gt;=('28 Populations and thresholds'!$I$179)*0.25,"YES"))</f>
        <v xml:space="preserve"> </v>
      </c>
      <c r="L2275" s="38" t="b">
        <f>OR('28 Populations and thresholds'!$J$179="CR",'28 Populations and thresholds'!$J$179="EN",'28 Populations and thresholds'!$J$179="VU")</f>
        <v>0</v>
      </c>
      <c r="M2275" s="75">
        <f>D2275/'28 Populations and thresholds'!$H$179</f>
        <v>4.5454545454545456E-2</v>
      </c>
      <c r="N2275" s="263" t="str">
        <f t="shared" si="142"/>
        <v xml:space="preserve"> </v>
      </c>
      <c r="O2275" s="9"/>
      <c r="P2275" s="263" t="str">
        <f t="shared" si="143"/>
        <v xml:space="preserve"> </v>
      </c>
    </row>
    <row r="2276" spans="1:21" x14ac:dyDescent="0.2">
      <c r="A2276" s="267" t="s">
        <v>1498</v>
      </c>
      <c r="B2276" s="268" t="s">
        <v>1570</v>
      </c>
      <c r="C2276" s="269" t="s">
        <v>3731</v>
      </c>
      <c r="D2276" s="270">
        <v>2000</v>
      </c>
      <c r="E2276" s="294" t="s">
        <v>1571</v>
      </c>
      <c r="F2276" s="263" t="str">
        <f t="shared" si="140"/>
        <v xml:space="preserve"> </v>
      </c>
      <c r="G2276" s="267" t="s">
        <v>15</v>
      </c>
      <c r="H2276" s="267" t="s">
        <v>1510</v>
      </c>
      <c r="I2276" s="263" t="str">
        <f t="shared" si="141"/>
        <v xml:space="preserve"> </v>
      </c>
      <c r="J2276" s="272" t="str">
        <f>IF(D2276&gt;=('28 Populations and thresholds'!$I$74),"YES"," ")</f>
        <v>YES</v>
      </c>
      <c r="K2276" s="272" t="str">
        <f>IF(J2276="YES"," ",IF(D2276&gt;=('28 Populations and thresholds'!$I$74)*0.25,"YES"))</f>
        <v xml:space="preserve"> </v>
      </c>
      <c r="L2276" s="272" t="b">
        <f>OR('28 Populations and thresholds'!$J$74="CR",'28 Populations and thresholds'!$J$74="EN",'28 Populations and thresholds'!$J$74="VU")</f>
        <v>0</v>
      </c>
      <c r="M2276" s="273">
        <f>D2276/'28 Populations and thresholds'!$H$74</f>
        <v>2.6954177897574125E-2</v>
      </c>
      <c r="N2276" s="263" t="str">
        <f t="shared" si="142"/>
        <v xml:space="preserve"> </v>
      </c>
      <c r="O2276" s="275"/>
      <c r="P2276" s="263" t="str">
        <f t="shared" si="143"/>
        <v xml:space="preserve"> </v>
      </c>
    </row>
    <row r="2277" spans="1:21" x14ac:dyDescent="0.2">
      <c r="A2277" s="143" t="s">
        <v>1498</v>
      </c>
      <c r="B2277" s="40" t="s">
        <v>1572</v>
      </c>
      <c r="C2277" s="40" t="s">
        <v>3796</v>
      </c>
      <c r="D2277" s="41">
        <v>4200</v>
      </c>
      <c r="E2277" s="47" t="s">
        <v>1330</v>
      </c>
      <c r="F2277" s="263" t="str">
        <f t="shared" si="140"/>
        <v xml:space="preserve"> </v>
      </c>
      <c r="G2277" s="143" t="s">
        <v>15</v>
      </c>
      <c r="H2277" s="143" t="s">
        <v>1573</v>
      </c>
      <c r="I2277" s="263" t="str">
        <f t="shared" si="141"/>
        <v xml:space="preserve"> </v>
      </c>
      <c r="J2277" s="38" t="str">
        <f>IF(D2277&gt;=(('28 Populations and thresholds'!$I$75)+('28 Populations and thresholds'!$I$76)),"YES"," ")</f>
        <v>YES</v>
      </c>
      <c r="K2277" s="38" t="str">
        <f>IF(J2277="YES"," ",IF(D2277&gt;=(('28 Populations and thresholds'!$I$75)+('28 Populations and thresholds'!$I$76))*0.25,"YES"))</f>
        <v xml:space="preserve"> </v>
      </c>
      <c r="L2277" s="38" t="b">
        <f>OR('28 Populations and thresholds'!$J$76="CR",'28 Populations and thresholds'!$J$76="EN",'28 Populations and thresholds'!$J$76="VU")</f>
        <v>0</v>
      </c>
      <c r="M2277" s="75">
        <f>D2277/(('28 Populations and thresholds'!$H$75)+('28 Populations and thresholds'!$H$76))</f>
        <v>0.48275862068965519</v>
      </c>
      <c r="N2277" s="263" t="str">
        <f t="shared" si="142"/>
        <v xml:space="preserve"> </v>
      </c>
      <c r="O2277" s="12" t="s">
        <v>4568</v>
      </c>
      <c r="P2277" s="263" t="str">
        <f t="shared" si="143"/>
        <v xml:space="preserve"> </v>
      </c>
    </row>
    <row r="2278" spans="1:21" x14ac:dyDescent="0.2">
      <c r="A2278" s="267" t="s">
        <v>1498</v>
      </c>
      <c r="B2278" s="268" t="s">
        <v>1574</v>
      </c>
      <c r="C2278" s="268" t="s">
        <v>3797</v>
      </c>
      <c r="D2278" s="270">
        <v>44500</v>
      </c>
      <c r="E2278" s="294" t="s">
        <v>1523</v>
      </c>
      <c r="F2278" s="263" t="str">
        <f t="shared" si="140"/>
        <v xml:space="preserve"> </v>
      </c>
      <c r="G2278" s="267" t="s">
        <v>15</v>
      </c>
      <c r="H2278" s="267" t="s">
        <v>1522</v>
      </c>
      <c r="I2278" s="263" t="str">
        <f t="shared" si="141"/>
        <v xml:space="preserve"> </v>
      </c>
      <c r="J2278" s="272" t="str">
        <f>IF(D2278&gt;=(('28 Populations and thresholds'!$I$66)+('28 Populations and thresholds'!$I$67)+('28 Populations and thresholds'!$I$68)),"YES"," ")</f>
        <v>YES</v>
      </c>
      <c r="K2278" s="272" t="str">
        <f>IF(J2278="YES"," ",IF(D2278&gt;=(('28 Populations and thresholds'!$I$66)+('28 Populations and thresholds'!$I$67)+('28 Populations and thresholds'!$I$68))*0.25,"YES"))</f>
        <v xml:space="preserve"> </v>
      </c>
      <c r="L2278" s="272" t="b">
        <f>OR('28 Populations and thresholds'!$J$68="CR",'28 Populations and thresholds'!$J$68="EN",'28 Populations and thresholds'!$J$68="VU")</f>
        <v>0</v>
      </c>
      <c r="M2278" s="273">
        <f>D2278/(('28 Populations and thresholds'!$H$66)+('28 Populations and thresholds'!$H$67)+('28 Populations and thresholds'!$H$68))</f>
        <v>0.13562938128619323</v>
      </c>
      <c r="N2278" s="263" t="str">
        <f t="shared" si="142"/>
        <v xml:space="preserve"> </v>
      </c>
      <c r="O2278" s="275" t="s">
        <v>4568</v>
      </c>
      <c r="P2278" s="263" t="str">
        <f t="shared" si="143"/>
        <v xml:space="preserve"> </v>
      </c>
    </row>
    <row r="2279" spans="1:21" x14ac:dyDescent="0.2">
      <c r="A2279" s="12" t="s">
        <v>1498</v>
      </c>
      <c r="B2279" s="74" t="s">
        <v>4020</v>
      </c>
      <c r="C2279" s="111" t="s">
        <v>3649</v>
      </c>
      <c r="D2279" s="5">
        <v>50</v>
      </c>
      <c r="E2279" s="104" t="s">
        <v>4023</v>
      </c>
      <c r="F2279" s="263" t="str">
        <f t="shared" si="140"/>
        <v xml:space="preserve"> </v>
      </c>
      <c r="G2279" s="13" t="s">
        <v>4019</v>
      </c>
      <c r="I2279" s="263" t="str">
        <f t="shared" si="141"/>
        <v xml:space="preserve"> </v>
      </c>
      <c r="J2279" s="38" t="str">
        <f>IF(D2279&gt;=('28 Populations and thresholds'!$I$111),"YES"," ")</f>
        <v>YES</v>
      </c>
      <c r="K2279" s="38" t="str">
        <f>IF(J2279="YES"," ",IF(D2279&gt;=('28 Populations and thresholds'!$I$111)*0.25,"YES"))</f>
        <v xml:space="preserve"> </v>
      </c>
      <c r="L2279" s="38" t="b">
        <f>OR('28 Populations and thresholds'!$J$111="CR",'28 Populations and thresholds'!$J$111="EN",'28 Populations and thresholds'!$J$111="VU")</f>
        <v>1</v>
      </c>
      <c r="M2279" s="75">
        <f>D2279/'28 Populations and thresholds'!$H$111</f>
        <v>5.0000000000000001E-3</v>
      </c>
      <c r="N2279" s="263" t="str">
        <f t="shared" si="142"/>
        <v xml:space="preserve"> </v>
      </c>
      <c r="O2279" s="12" t="s">
        <v>4026</v>
      </c>
      <c r="P2279" s="263" t="str">
        <f t="shared" si="143"/>
        <v xml:space="preserve"> </v>
      </c>
    </row>
    <row r="2280" spans="1:21" x14ac:dyDescent="0.2">
      <c r="A2280" s="267" t="s">
        <v>1498</v>
      </c>
      <c r="B2280" s="268" t="s">
        <v>1576</v>
      </c>
      <c r="C2280" s="269" t="s">
        <v>3666</v>
      </c>
      <c r="D2280" s="270">
        <v>18000</v>
      </c>
      <c r="E2280" s="294" t="s">
        <v>1578</v>
      </c>
      <c r="F2280" s="263" t="str">
        <f t="shared" si="140"/>
        <v xml:space="preserve"> </v>
      </c>
      <c r="G2280" s="267" t="s">
        <v>15</v>
      </c>
      <c r="H2280" s="267" t="s">
        <v>1577</v>
      </c>
      <c r="I2280" s="263" t="str">
        <f t="shared" si="141"/>
        <v xml:space="preserve"> </v>
      </c>
      <c r="J2280" s="272" t="str">
        <f>IF(D2280&gt;=(('28 Populations and thresholds'!$I$61)+('28 Populations and thresholds'!$I$62)),"YES"," ")</f>
        <v>YES</v>
      </c>
      <c r="K2280" s="272" t="str">
        <f>IF(J2280="YES"," ",IF(D2280&gt;=(('28 Populations and thresholds'!$I$61)+('28 Populations and thresholds'!$I$62))*0.25,"YES"))</f>
        <v xml:space="preserve"> </v>
      </c>
      <c r="L2280" s="272" t="b">
        <f>OR('28 Populations and thresholds'!$J$61="CR",'28 Populations and thresholds'!$J$61="EN",'28 Populations and thresholds'!$J$61="VU")</f>
        <v>0</v>
      </c>
      <c r="M2280" s="273">
        <f>D2280/(('28 Populations and thresholds'!$H$61)+('28 Populations and thresholds'!$H$62))</f>
        <v>0.6</v>
      </c>
      <c r="N2280" s="263" t="str">
        <f t="shared" si="142"/>
        <v xml:space="preserve"> </v>
      </c>
      <c r="O2280" s="275" t="s">
        <v>4557</v>
      </c>
      <c r="P2280" s="263" t="str">
        <f t="shared" si="143"/>
        <v xml:space="preserve"> </v>
      </c>
    </row>
    <row r="2281" spans="1:21" x14ac:dyDescent="0.2">
      <c r="A2281" s="267" t="s">
        <v>1498</v>
      </c>
      <c r="B2281" s="268" t="s">
        <v>1576</v>
      </c>
      <c r="C2281" s="268" t="s">
        <v>3797</v>
      </c>
      <c r="D2281" s="270">
        <v>65000</v>
      </c>
      <c r="E2281" s="294" t="s">
        <v>1578</v>
      </c>
      <c r="F2281" s="263" t="str">
        <f t="shared" si="140"/>
        <v xml:space="preserve"> </v>
      </c>
      <c r="G2281" s="267" t="s">
        <v>15</v>
      </c>
      <c r="H2281" s="267" t="s">
        <v>1577</v>
      </c>
      <c r="I2281" s="263" t="str">
        <f t="shared" si="141"/>
        <v xml:space="preserve"> </v>
      </c>
      <c r="J2281" s="272" t="str">
        <f>IF(D2281&gt;=(('28 Populations and thresholds'!$I$66)+('28 Populations and thresholds'!$I$67)+('28 Populations and thresholds'!$I$68)),"YES"," ")</f>
        <v>YES</v>
      </c>
      <c r="K2281" s="272" t="str">
        <f>IF(J2281="YES"," ",IF(D2281&gt;=(('28 Populations and thresholds'!$I$66)+('28 Populations and thresholds'!$I$67)+('28 Populations and thresholds'!$I$68))*0.25,"YES"))</f>
        <v xml:space="preserve"> </v>
      </c>
      <c r="L2281" s="272" t="b">
        <f>OR('28 Populations and thresholds'!$J$68="CR",'28 Populations and thresholds'!$J$68="EN",'28 Populations and thresholds'!$J$68="VU")</f>
        <v>0</v>
      </c>
      <c r="M2281" s="273">
        <f>D2281/(('28 Populations and thresholds'!$H$66)+('28 Populations and thresholds'!$H$67)+('28 Populations and thresholds'!$H$68))</f>
        <v>0.19811033221578786</v>
      </c>
      <c r="N2281" s="263" t="str">
        <f t="shared" si="142"/>
        <v xml:space="preserve"> </v>
      </c>
      <c r="O2281" s="275" t="s">
        <v>4568</v>
      </c>
      <c r="P2281" s="263" t="str">
        <f t="shared" si="143"/>
        <v xml:space="preserve"> </v>
      </c>
    </row>
    <row r="2282" spans="1:21" x14ac:dyDescent="0.2">
      <c r="A2282" s="275" t="s">
        <v>1498</v>
      </c>
      <c r="B2282" s="293" t="s">
        <v>1576</v>
      </c>
      <c r="C2282" s="269" t="s">
        <v>3396</v>
      </c>
      <c r="D2282" s="279">
        <v>300</v>
      </c>
      <c r="E2282" s="274" t="s">
        <v>4078</v>
      </c>
      <c r="F2282" s="263" t="str">
        <f t="shared" si="140"/>
        <v xml:space="preserve"> </v>
      </c>
      <c r="G2282" s="275"/>
      <c r="H2282" s="275" t="s">
        <v>4019</v>
      </c>
      <c r="I2282" s="263" t="str">
        <f t="shared" si="141"/>
        <v xml:space="preserve"> </v>
      </c>
      <c r="J2282" s="272" t="str">
        <f>IF(D2282&gt;=(('28 Populations and thresholds'!$I$121)+('28 Populations and thresholds'!$I$122)),"YES"," ")</f>
        <v>YES</v>
      </c>
      <c r="K2282" s="272" t="str">
        <f>IF(J2282="YES"," ",IF(D2282&gt;=(('28 Populations and thresholds'!$I$121)+('28 Populations and thresholds'!$I$122))*0.25,"YES"))</f>
        <v xml:space="preserve"> </v>
      </c>
      <c r="L2282" s="272" t="b">
        <f>OR('28 Populations and thresholds'!$J$122="CR",'28 Populations and thresholds'!$J$122="EN",'28 Populations and thresholds'!$J$122="VU")</f>
        <v>1</v>
      </c>
      <c r="M2282" s="273">
        <f>D2282/(('28 Populations and thresholds'!$H$121)+('28 Populations and thresholds'!$H$122))</f>
        <v>2.575107296137339E-2</v>
      </c>
      <c r="N2282" s="263" t="str">
        <f t="shared" si="142"/>
        <v xml:space="preserve"> </v>
      </c>
      <c r="O2282" s="275" t="s">
        <v>4568</v>
      </c>
      <c r="P2282" s="263" t="str">
        <f t="shared" si="143"/>
        <v xml:space="preserve"> </v>
      </c>
    </row>
    <row r="2283" spans="1:21" x14ac:dyDescent="0.2">
      <c r="A2283" s="267" t="s">
        <v>1498</v>
      </c>
      <c r="B2283" s="268" t="s">
        <v>1576</v>
      </c>
      <c r="C2283" s="269" t="s">
        <v>3729</v>
      </c>
      <c r="D2283" s="270">
        <v>3000</v>
      </c>
      <c r="E2283" s="294" t="s">
        <v>1578</v>
      </c>
      <c r="F2283" s="263" t="str">
        <f t="shared" si="140"/>
        <v xml:space="preserve"> </v>
      </c>
      <c r="G2283" s="267" t="s">
        <v>15</v>
      </c>
      <c r="H2283" s="267" t="s">
        <v>1577</v>
      </c>
      <c r="I2283" s="263" t="str">
        <f t="shared" si="141"/>
        <v xml:space="preserve"> </v>
      </c>
      <c r="J2283" s="272" t="str">
        <f>IF(D2283&gt;=('28 Populations and thresholds'!$I$69),"YES"," ")</f>
        <v>YES</v>
      </c>
      <c r="K2283" s="272" t="str">
        <f>IF(J2283="YES"," ",IF(D2283&gt;=('28 Populations and thresholds'!$I$69)*0.25,"YES"))</f>
        <v xml:space="preserve"> </v>
      </c>
      <c r="L2283" s="272" t="b">
        <f>OR('28 Populations and thresholds'!$J$69="CR",'28 Populations and thresholds'!$J$69="EN",'28 Populations and thresholds'!$J$69="VU")</f>
        <v>1</v>
      </c>
      <c r="M2283" s="273">
        <f>D2283/'28 Populations and thresholds'!$H$69</f>
        <v>0.10714285714285714</v>
      </c>
      <c r="N2283" s="263" t="str">
        <f t="shared" si="142"/>
        <v xml:space="preserve"> </v>
      </c>
      <c r="O2283" s="269"/>
      <c r="P2283" s="263" t="str">
        <f t="shared" si="143"/>
        <v xml:space="preserve"> </v>
      </c>
    </row>
    <row r="2284" spans="1:21" x14ac:dyDescent="0.2">
      <c r="A2284" s="275" t="s">
        <v>1498</v>
      </c>
      <c r="B2284" s="293" t="s">
        <v>1576</v>
      </c>
      <c r="C2284" s="269" t="s">
        <v>3723</v>
      </c>
      <c r="D2284" s="279">
        <v>40</v>
      </c>
      <c r="E2284" s="274">
        <v>1986</v>
      </c>
      <c r="F2284" s="263" t="str">
        <f t="shared" si="140"/>
        <v xml:space="preserve"> </v>
      </c>
      <c r="G2284" s="275" t="s">
        <v>4019</v>
      </c>
      <c r="H2284" s="275"/>
      <c r="I2284" s="263" t="str">
        <f t="shared" si="141"/>
        <v xml:space="preserve"> </v>
      </c>
      <c r="J2284" s="272" t="str">
        <f>IF(D2284&gt;=('28 Populations and thresholds'!$I$45),"YES"," ")</f>
        <v>YES</v>
      </c>
      <c r="K2284" s="272" t="str">
        <f>IF(J2284="YES"," ",IF(D2284&gt;=('28 Populations and thresholds'!$I$45)*0.25,"YES"))</f>
        <v xml:space="preserve"> </v>
      </c>
      <c r="L2284" s="272" t="b">
        <f>OR('28 Populations and thresholds'!$J$45="CR",'28 Populations and thresholds'!$J$45="EN",'28 Populations and thresholds'!$J$45="VU")</f>
        <v>1</v>
      </c>
      <c r="M2284" s="273">
        <f>D2284/'28 Populations and thresholds'!$H$45</f>
        <v>1.3333333333333334E-2</v>
      </c>
      <c r="N2284" s="263" t="str">
        <f t="shared" si="142"/>
        <v xml:space="preserve"> </v>
      </c>
      <c r="O2284" s="275" t="s">
        <v>4073</v>
      </c>
      <c r="P2284" s="263" t="str">
        <f t="shared" si="143"/>
        <v xml:space="preserve"> </v>
      </c>
      <c r="Q2284" s="4"/>
      <c r="R2284" s="4"/>
      <c r="S2284" s="4"/>
      <c r="T2284" s="4"/>
      <c r="U2284" s="4"/>
    </row>
    <row r="2285" spans="1:21" x14ac:dyDescent="0.2">
      <c r="A2285" s="143" t="s">
        <v>1498</v>
      </c>
      <c r="B2285" s="40" t="s">
        <v>1579</v>
      </c>
      <c r="C2285" s="40" t="s">
        <v>3797</v>
      </c>
      <c r="D2285" s="41">
        <v>10000</v>
      </c>
      <c r="E2285" s="47" t="s">
        <v>1580</v>
      </c>
      <c r="F2285" s="263" t="str">
        <f t="shared" si="140"/>
        <v xml:space="preserve"> </v>
      </c>
      <c r="G2285" s="143" t="s">
        <v>15</v>
      </c>
      <c r="H2285" s="143" t="s">
        <v>1501</v>
      </c>
      <c r="I2285" s="263" t="str">
        <f t="shared" si="141"/>
        <v xml:space="preserve"> </v>
      </c>
      <c r="J2285" s="38" t="str">
        <f>IF(D2285&gt;=(('28 Populations and thresholds'!$I$66)+('28 Populations and thresholds'!$I$67)+('28 Populations and thresholds'!$I$68)),"YES"," ")</f>
        <v>YES</v>
      </c>
      <c r="K2285" s="38" t="str">
        <f>IF(J2285="YES"," ",IF(D2285&gt;=(('28 Populations and thresholds'!$I$66)+('28 Populations and thresholds'!$I$67)+('28 Populations and thresholds'!$I$68))*0.25,"YES"))</f>
        <v xml:space="preserve"> </v>
      </c>
      <c r="L2285" s="38" t="b">
        <f>OR('28 Populations and thresholds'!$J$68="CR",'28 Populations and thresholds'!$J$68="EN",'28 Populations and thresholds'!$J$68="VU")</f>
        <v>0</v>
      </c>
      <c r="M2285" s="75">
        <f>D2285/(('28 Populations and thresholds'!$H$66)+('28 Populations and thresholds'!$H$67)+('28 Populations and thresholds'!$H$68))</f>
        <v>3.0478512648582749E-2</v>
      </c>
      <c r="N2285" s="263" t="str">
        <f t="shared" si="142"/>
        <v xml:space="preserve"> </v>
      </c>
      <c r="O2285" s="12" t="s">
        <v>4568</v>
      </c>
      <c r="P2285" s="263" t="str">
        <f t="shared" si="143"/>
        <v xml:space="preserve"> </v>
      </c>
    </row>
    <row r="2286" spans="1:21" x14ac:dyDescent="0.2">
      <c r="A2286" s="275" t="s">
        <v>2428</v>
      </c>
      <c r="B2286" s="269" t="s">
        <v>761</v>
      </c>
      <c r="C2286" s="296" t="s">
        <v>3471</v>
      </c>
      <c r="D2286" s="279">
        <v>683</v>
      </c>
      <c r="E2286" s="281">
        <v>36770</v>
      </c>
      <c r="F2286" s="263" t="str">
        <f t="shared" si="140"/>
        <v xml:space="preserve"> </v>
      </c>
      <c r="G2286" s="275"/>
      <c r="H2286" s="275" t="s">
        <v>4162</v>
      </c>
      <c r="I2286" s="263" t="str">
        <f t="shared" si="141"/>
        <v xml:space="preserve"> </v>
      </c>
      <c r="J2286" s="272" t="str">
        <f>IF(D2286&gt;=(('28 Populations and thresholds'!$I$183)+('28 Populations and thresholds'!$I$184)+('28 Populations and thresholds'!$I$185)),"YES"," ")</f>
        <v>YES</v>
      </c>
      <c r="K2286" s="272" t="str">
        <f>IF(J2286="YES"," ",IF(D2286&gt;=(('28 Populations and thresholds'!$I$183)+('28 Populations and thresholds'!$I$184)+('28 Populations and thresholds'!$I$185))*0.25,"YES"))</f>
        <v xml:space="preserve"> </v>
      </c>
      <c r="L2286" s="272" t="b">
        <f>OR('28 Populations and thresholds'!$J$183="CR",'28 Populations and thresholds'!$J$183="EN",'28 Populations and thresholds'!$J$183="VU")</f>
        <v>0</v>
      </c>
      <c r="M2286" s="273">
        <f>D2286/(('28 Populations and thresholds'!$H$183)+('28 Populations and thresholds'!$H$184)+('28 Populations and thresholds'!$H$185))</f>
        <v>2.2766666666666669E-3</v>
      </c>
      <c r="N2286" s="263" t="str">
        <f t="shared" si="142"/>
        <v xml:space="preserve"> </v>
      </c>
      <c r="O2286" s="275" t="s">
        <v>4568</v>
      </c>
      <c r="P2286" s="263" t="str">
        <f t="shared" si="143"/>
        <v xml:space="preserve"> </v>
      </c>
    </row>
    <row r="2287" spans="1:21" x14ac:dyDescent="0.2">
      <c r="A2287" s="313" t="s">
        <v>2428</v>
      </c>
      <c r="B2287" s="269" t="s">
        <v>761</v>
      </c>
      <c r="C2287" s="313" t="s">
        <v>3745</v>
      </c>
      <c r="D2287" s="327">
        <v>2000</v>
      </c>
      <c r="E2287" s="328">
        <v>38353</v>
      </c>
      <c r="F2287" s="263" t="str">
        <f t="shared" si="140"/>
        <v xml:space="preserve"> </v>
      </c>
      <c r="G2287" s="275" t="s">
        <v>4498</v>
      </c>
      <c r="H2287" s="286" t="s">
        <v>4541</v>
      </c>
      <c r="I2287" s="263" t="str">
        <f t="shared" si="141"/>
        <v xml:space="preserve"> </v>
      </c>
      <c r="J2287" s="272" t="str">
        <f>IF(D2287&gt;=('28 Populations and thresholds'!$I$152),"YES"," ")</f>
        <v>YES</v>
      </c>
      <c r="K2287" s="272" t="str">
        <f>IF(J2287="YES"," ",IF(D2287&gt;=('28 Populations and thresholds'!$I$152)*0.25,"YES"))</f>
        <v xml:space="preserve"> </v>
      </c>
      <c r="L2287" s="272" t="b">
        <f>OR('28 Populations and thresholds'!$J$152="CR",'28 Populations and thresholds'!$J$152="EN",'28 Populations and thresholds'!$J$152="VU")</f>
        <v>0</v>
      </c>
      <c r="M2287" s="273">
        <f>D2287/'28 Populations and thresholds'!$H$152</f>
        <v>0.02</v>
      </c>
      <c r="N2287" s="263" t="str">
        <f t="shared" si="142"/>
        <v xml:space="preserve"> </v>
      </c>
      <c r="O2287" s="275"/>
      <c r="P2287" s="263" t="str">
        <f t="shared" si="143"/>
        <v xml:space="preserve"> </v>
      </c>
      <c r="Q2287" s="4"/>
      <c r="R2287" s="4"/>
      <c r="S2287" s="4"/>
      <c r="T2287" s="4"/>
      <c r="U2287" s="4"/>
    </row>
    <row r="2288" spans="1:21" x14ac:dyDescent="0.2">
      <c r="A2288" s="12" t="s">
        <v>1610</v>
      </c>
      <c r="B2288" s="9" t="s">
        <v>1710</v>
      </c>
      <c r="C2288" s="4" t="s">
        <v>1709</v>
      </c>
      <c r="D2288" s="5">
        <v>18550</v>
      </c>
      <c r="E2288" s="1" t="s">
        <v>130</v>
      </c>
      <c r="F2288" s="263" t="str">
        <f t="shared" si="140"/>
        <v xml:space="preserve"> </v>
      </c>
      <c r="G2288" s="13" t="s">
        <v>139</v>
      </c>
      <c r="I2288" s="263" t="str">
        <f t="shared" si="141"/>
        <v xml:space="preserve"> </v>
      </c>
      <c r="J2288" s="38" t="str">
        <f>IF(D2288&gt;=('28 Populations and thresholds'!$I$212),"YES"," ")</f>
        <v>YES</v>
      </c>
      <c r="K2288" s="38" t="str">
        <f>IF(J2288="YES"," ",IF(D2288&gt;=('28 Populations and thresholds'!$I$212)*0.25,"YES"))</f>
        <v xml:space="preserve"> </v>
      </c>
      <c r="L2288" s="38" t="b">
        <f>OR('28 Populations and thresholds'!$J$212="CR",'28 Populations and thresholds'!$J$212="EN",'28 Populations and thresholds'!$J$212="VU")</f>
        <v>0</v>
      </c>
      <c r="M2288" s="75">
        <f>D2288/'28 Populations and thresholds'!$H$212</f>
        <v>1.7666666666666667E-2</v>
      </c>
      <c r="N2288" s="263" t="str">
        <f t="shared" si="142"/>
        <v xml:space="preserve"> </v>
      </c>
      <c r="P2288" s="263" t="str">
        <f t="shared" si="143"/>
        <v xml:space="preserve"> </v>
      </c>
    </row>
    <row r="2289" spans="1:22" x14ac:dyDescent="0.2">
      <c r="A2289" s="12" t="s">
        <v>1610</v>
      </c>
      <c r="B2289" s="4" t="s">
        <v>1710</v>
      </c>
      <c r="C2289" s="4" t="s">
        <v>3570</v>
      </c>
      <c r="D2289" s="5">
        <v>54</v>
      </c>
      <c r="E2289" s="104">
        <v>1999</v>
      </c>
      <c r="F2289" s="263" t="str">
        <f t="shared" si="140"/>
        <v xml:space="preserve"> </v>
      </c>
      <c r="G2289" s="12" t="s">
        <v>139</v>
      </c>
      <c r="H2289" s="12" t="s">
        <v>3388</v>
      </c>
      <c r="I2289" s="263" t="str">
        <f t="shared" si="141"/>
        <v xml:space="preserve"> </v>
      </c>
      <c r="J2289" s="38" t="str">
        <f>IF(D2289&gt;=('28 Populations and thresholds'!$I$82),"YES"," ")</f>
        <v>YES</v>
      </c>
      <c r="K2289" s="38" t="str">
        <f>IF(J2289="YES"," ",IF(D2289&gt;=('28 Populations and thresholds'!$I$82)*0.25,"YES"))</f>
        <v xml:space="preserve"> </v>
      </c>
      <c r="L2289" s="38" t="b">
        <f>OR('28 Populations and thresholds'!$J$82="CR",'28 Populations and thresholds'!$J$82="EN",'28 Populations and thresholds'!$J$82="VU")</f>
        <v>0</v>
      </c>
      <c r="M2289" s="75">
        <f>D2289/'28 Populations and thresholds'!$H$82</f>
        <v>1.35E-2</v>
      </c>
      <c r="N2289" s="263" t="str">
        <f t="shared" si="142"/>
        <v xml:space="preserve"> </v>
      </c>
      <c r="O2289" s="9"/>
      <c r="P2289" s="263" t="str">
        <f t="shared" si="143"/>
        <v xml:space="preserve"> </v>
      </c>
    </row>
    <row r="2290" spans="1:22" x14ac:dyDescent="0.2">
      <c r="A2290" s="275" t="s">
        <v>1610</v>
      </c>
      <c r="B2290" s="269" t="s">
        <v>3647</v>
      </c>
      <c r="C2290" s="280" t="s">
        <v>3644</v>
      </c>
      <c r="D2290" s="279">
        <v>554</v>
      </c>
      <c r="E2290" s="274">
        <v>2002</v>
      </c>
      <c r="F2290" s="263" t="str">
        <f t="shared" si="140"/>
        <v xml:space="preserve"> </v>
      </c>
      <c r="G2290" s="275" t="s">
        <v>139</v>
      </c>
      <c r="H2290" s="275" t="s">
        <v>3388</v>
      </c>
      <c r="I2290" s="263" t="str">
        <f t="shared" si="141"/>
        <v xml:space="preserve"> </v>
      </c>
      <c r="J2290" s="272" t="str">
        <f>IF(D2290&gt;=('28 Populations and thresholds'!$I$109),"YES"," ")</f>
        <v>YES</v>
      </c>
      <c r="K2290" s="272" t="str">
        <f>IF(J2290="YES"," ",IF(D2290&gt;=('28 Populations and thresholds'!$I$109)*0.25,"YES"))</f>
        <v xml:space="preserve"> </v>
      </c>
      <c r="L2290" s="272" t="b">
        <f>OR('28 Populations and thresholds'!$J$109="CR",'28 Populations and thresholds'!$J$109="EN",'28 Populations and thresholds'!$J$109="VU")</f>
        <v>0</v>
      </c>
      <c r="M2290" s="273">
        <f>D2290/'28 Populations and thresholds'!$H$109</f>
        <v>2.2159999999999999E-2</v>
      </c>
      <c r="N2290" s="263" t="str">
        <f t="shared" si="142"/>
        <v xml:space="preserve"> </v>
      </c>
      <c r="O2290" s="269"/>
      <c r="P2290" s="263" t="str">
        <f t="shared" si="143"/>
        <v xml:space="preserve"> </v>
      </c>
      <c r="Q2290" s="4"/>
      <c r="R2290" s="4"/>
      <c r="S2290" s="4"/>
      <c r="T2290" s="4"/>
      <c r="U2290" s="4"/>
    </row>
    <row r="2291" spans="1:22" x14ac:dyDescent="0.2">
      <c r="A2291" s="12" t="s">
        <v>1610</v>
      </c>
      <c r="B2291" s="4" t="s">
        <v>3582</v>
      </c>
      <c r="C2291" s="4" t="s">
        <v>3570</v>
      </c>
      <c r="D2291" s="5">
        <v>293</v>
      </c>
      <c r="E2291" s="104">
        <v>2003</v>
      </c>
      <c r="F2291" s="263" t="str">
        <f t="shared" si="140"/>
        <v xml:space="preserve"> </v>
      </c>
      <c r="G2291" s="12" t="s">
        <v>139</v>
      </c>
      <c r="H2291" s="12" t="s">
        <v>3388</v>
      </c>
      <c r="I2291" s="263" t="str">
        <f t="shared" si="141"/>
        <v xml:space="preserve"> </v>
      </c>
      <c r="J2291" s="38" t="str">
        <f>IF(D2291&gt;=('28 Populations and thresholds'!$I$82),"YES"," ")</f>
        <v>YES</v>
      </c>
      <c r="K2291" s="38" t="str">
        <f>IF(J2291="YES"," ",IF(D2291&gt;=('28 Populations and thresholds'!$I$82)*0.25,"YES"))</f>
        <v xml:space="preserve"> </v>
      </c>
      <c r="L2291" s="38" t="b">
        <f>OR('28 Populations and thresholds'!$J$82="CR",'28 Populations and thresholds'!$J$82="EN",'28 Populations and thresholds'!$J$82="VU")</f>
        <v>0</v>
      </c>
      <c r="M2291" s="75">
        <f>D2291/'28 Populations and thresholds'!$H$82</f>
        <v>7.3249999999999996E-2</v>
      </c>
      <c r="N2291" s="263" t="str">
        <f t="shared" si="142"/>
        <v xml:space="preserve"> </v>
      </c>
      <c r="O2291" s="9"/>
      <c r="P2291" s="263" t="str">
        <f t="shared" si="143"/>
        <v xml:space="preserve"> </v>
      </c>
    </row>
    <row r="2292" spans="1:22" x14ac:dyDescent="0.2">
      <c r="A2292" s="275" t="s">
        <v>1610</v>
      </c>
      <c r="B2292" s="269" t="s">
        <v>3661</v>
      </c>
      <c r="C2292" s="269" t="s">
        <v>3659</v>
      </c>
      <c r="D2292" s="279">
        <v>5400</v>
      </c>
      <c r="E2292" s="274">
        <v>2006</v>
      </c>
      <c r="F2292" s="263" t="str">
        <f t="shared" si="140"/>
        <v xml:space="preserve"> </v>
      </c>
      <c r="G2292" s="275" t="s">
        <v>139</v>
      </c>
      <c r="H2292" s="275" t="s">
        <v>3388</v>
      </c>
      <c r="I2292" s="263" t="str">
        <f t="shared" si="141"/>
        <v xml:space="preserve"> </v>
      </c>
      <c r="J2292" s="272" t="str">
        <f>IF(D2292&gt;=('28 Populations and thresholds'!$I$68),"YES"," ")</f>
        <v>YES</v>
      </c>
      <c r="K2292" s="272" t="str">
        <f>IF(J2292="YES"," ",IF(D2292&gt;=('28 Populations and thresholds'!$I$68)*0.25,"YES"))</f>
        <v xml:space="preserve"> </v>
      </c>
      <c r="L2292" s="272" t="b">
        <f>OR('28 Populations and thresholds'!$J$68="CR",'28 Populations and thresholds'!$J$68="EN",'28 Populations and thresholds'!$J$68="VU")</f>
        <v>0</v>
      </c>
      <c r="M2292" s="273">
        <f>D2292/'28 Populations and thresholds'!$H$68</f>
        <v>5.3999999999999999E-2</v>
      </c>
      <c r="N2292" s="263" t="str">
        <f t="shared" si="142"/>
        <v xml:space="preserve"> </v>
      </c>
      <c r="O2292" s="269"/>
      <c r="P2292" s="263" t="str">
        <f t="shared" si="143"/>
        <v xml:space="preserve"> </v>
      </c>
    </row>
    <row r="2293" spans="1:22" x14ac:dyDescent="0.2">
      <c r="A2293" s="143" t="s">
        <v>1610</v>
      </c>
      <c r="B2293" s="40" t="s">
        <v>994</v>
      </c>
      <c r="C2293" s="40" t="s">
        <v>3795</v>
      </c>
      <c r="D2293" s="41">
        <v>2157</v>
      </c>
      <c r="E2293" s="46">
        <v>35916</v>
      </c>
      <c r="F2293" s="263" t="str">
        <f t="shared" si="140"/>
        <v xml:space="preserve"> </v>
      </c>
      <c r="G2293" s="143" t="s">
        <v>21</v>
      </c>
      <c r="H2293" s="143" t="s">
        <v>604</v>
      </c>
      <c r="I2293" s="263" t="str">
        <f t="shared" si="141"/>
        <v xml:space="preserve"> </v>
      </c>
      <c r="J2293" s="38" t="str">
        <f>IF(D2293&gt;=(('28 Populations and thresholds'!$I$176)+('28 Populations and thresholds'!$I$177)),"YES"," ")</f>
        <v xml:space="preserve"> </v>
      </c>
      <c r="K2293" s="38" t="str">
        <f>IF(J2293="YES"," ",IF(D2293&gt;=(('28 Populations and thresholds'!$I$176)+('28 Populations and thresholds'!$I$177))*0.25,"YES"))</f>
        <v>YES</v>
      </c>
      <c r="L2293" s="38" t="b">
        <f>OR('28 Populations and thresholds'!$J$176="CR",'28 Populations and thresholds'!$J$176="EN",'28 Populations and thresholds'!$J$176="VU")</f>
        <v>0</v>
      </c>
      <c r="M2293" s="75">
        <f>D2293/(('28 Populations and thresholds'!$H$176)+('28 Populations and thresholds'!$H$177))</f>
        <v>7.7311827956989248E-3</v>
      </c>
      <c r="N2293" s="263" t="str">
        <f t="shared" si="142"/>
        <v xml:space="preserve"> </v>
      </c>
      <c r="O2293" s="12" t="s">
        <v>4568</v>
      </c>
      <c r="P2293" s="263" t="str">
        <f t="shared" si="143"/>
        <v xml:space="preserve"> </v>
      </c>
    </row>
    <row r="2294" spans="1:22" x14ac:dyDescent="0.2">
      <c r="A2294" s="12" t="s">
        <v>1610</v>
      </c>
      <c r="B2294" s="40" t="s">
        <v>994</v>
      </c>
      <c r="C2294" s="4" t="s">
        <v>3761</v>
      </c>
      <c r="D2294" s="41">
        <v>361</v>
      </c>
      <c r="E2294" s="46">
        <v>36038</v>
      </c>
      <c r="F2294" s="263" t="str">
        <f t="shared" si="140"/>
        <v xml:space="preserve"> </v>
      </c>
      <c r="G2294" s="143" t="s">
        <v>21</v>
      </c>
      <c r="H2294" s="143" t="s">
        <v>604</v>
      </c>
      <c r="I2294" s="263" t="str">
        <f t="shared" si="141"/>
        <v xml:space="preserve"> </v>
      </c>
      <c r="J2294" s="38" t="str">
        <f>IF(D2294&gt;=('28 Populations and thresholds'!$I$187),"YES"," ")</f>
        <v xml:space="preserve"> </v>
      </c>
      <c r="K2294" s="38" t="str">
        <f>IF(J2294="YES"," ",IF(D2294&gt;=('28 Populations and thresholds'!$I$187)*0.25,"YES"))</f>
        <v>YES</v>
      </c>
      <c r="L2294" s="38" t="b">
        <f>OR('28 Populations and thresholds'!$J$187="CR",'28 Populations and thresholds'!$J$187="EN",'28 Populations and thresholds'!$J$187="VU")</f>
        <v>0</v>
      </c>
      <c r="M2294" s="75">
        <f>D2294/'28 Populations and thresholds'!$H$187</f>
        <v>3.6099999999999999E-3</v>
      </c>
      <c r="N2294" s="263" t="str">
        <f t="shared" si="142"/>
        <v xml:space="preserve"> </v>
      </c>
      <c r="O2294" s="9"/>
      <c r="P2294" s="263" t="str">
        <f t="shared" si="143"/>
        <v xml:space="preserve"> </v>
      </c>
    </row>
    <row r="2295" spans="1:22" x14ac:dyDescent="0.2">
      <c r="A2295" s="12" t="s">
        <v>1610</v>
      </c>
      <c r="B2295" s="56" t="s">
        <v>994</v>
      </c>
      <c r="C2295" s="4" t="s">
        <v>3564</v>
      </c>
      <c r="D2295" s="5">
        <v>1160</v>
      </c>
      <c r="E2295" s="104" t="s">
        <v>3938</v>
      </c>
      <c r="F2295" s="263" t="str">
        <f t="shared" si="140"/>
        <v xml:space="preserve"> </v>
      </c>
      <c r="H2295" s="13" t="s">
        <v>4429</v>
      </c>
      <c r="I2295" s="263" t="str">
        <f t="shared" si="141"/>
        <v xml:space="preserve"> </v>
      </c>
      <c r="J2295" s="38" t="str">
        <f>IF(D2295&gt;=('28 Populations and thresholds'!$I$79),"YES"," ")</f>
        <v>YES</v>
      </c>
      <c r="K2295" s="38" t="str">
        <f>IF(J2295="YES"," ",IF(D2295&gt;=('28 Populations and thresholds'!$I$79)*0.25,"YES"))</f>
        <v xml:space="preserve"> </v>
      </c>
      <c r="L2295" s="38" t="b">
        <f>OR('28 Populations and thresholds'!$J$79="CR",'28 Populations and thresholds'!$J$79="EN",'28 Populations and thresholds'!$J$79="VU")</f>
        <v>0</v>
      </c>
      <c r="M2295" s="75">
        <f>D2295/'28 Populations and thresholds'!$H$79</f>
        <v>7.7333333333333334E-3</v>
      </c>
      <c r="N2295" s="263" t="str">
        <f t="shared" si="142"/>
        <v xml:space="preserve"> </v>
      </c>
      <c r="O2295" s="9"/>
      <c r="P2295" s="263" t="str">
        <f t="shared" si="143"/>
        <v xml:space="preserve"> </v>
      </c>
    </row>
    <row r="2296" spans="1:22" x14ac:dyDescent="0.2">
      <c r="A2296" s="12" t="s">
        <v>1610</v>
      </c>
      <c r="B2296" s="40" t="s">
        <v>994</v>
      </c>
      <c r="C2296" s="4" t="s">
        <v>3451</v>
      </c>
      <c r="D2296" s="41">
        <v>1184</v>
      </c>
      <c r="E2296" s="46">
        <v>35916</v>
      </c>
      <c r="F2296" s="263" t="str">
        <f t="shared" si="140"/>
        <v xml:space="preserve"> </v>
      </c>
      <c r="G2296" s="143" t="s">
        <v>21</v>
      </c>
      <c r="H2296" s="143" t="s">
        <v>604</v>
      </c>
      <c r="I2296" s="263" t="str">
        <f t="shared" si="141"/>
        <v xml:space="preserve"> </v>
      </c>
      <c r="J2296" s="38" t="str">
        <f>IF(D2296&gt;=('28 Populations and thresholds'!$I$154),"YES"," ")</f>
        <v>YES</v>
      </c>
      <c r="K2296" s="38" t="str">
        <f>IF(J2296="YES"," ",IF(D2296&gt;=('28 Populations and thresholds'!$I$154)*0.25,"YES"))</f>
        <v xml:space="preserve"> </v>
      </c>
      <c r="L2296" s="38" t="b">
        <f>OR('28 Populations and thresholds'!$J$154="CR",'28 Populations and thresholds'!$J$154="EN",'28 Populations and thresholds'!$J$154="VU")</f>
        <v>0</v>
      </c>
      <c r="M2296" s="75">
        <f>D2296/'28 Populations and thresholds'!$H$154</f>
        <v>1.1384615384615385E-2</v>
      </c>
      <c r="N2296" s="263" t="str">
        <f t="shared" si="142"/>
        <v xml:space="preserve"> </v>
      </c>
      <c r="O2296" s="9"/>
      <c r="P2296" s="263" t="str">
        <f t="shared" si="143"/>
        <v xml:space="preserve"> </v>
      </c>
    </row>
    <row r="2297" spans="1:22" x14ac:dyDescent="0.2">
      <c r="A2297" s="12" t="s">
        <v>1610</v>
      </c>
      <c r="B2297" s="40" t="s">
        <v>994</v>
      </c>
      <c r="C2297" s="4" t="s">
        <v>3452</v>
      </c>
      <c r="D2297" s="41">
        <v>4332</v>
      </c>
      <c r="E2297" s="46">
        <v>36038</v>
      </c>
      <c r="F2297" s="263" t="str">
        <f t="shared" si="140"/>
        <v xml:space="preserve"> </v>
      </c>
      <c r="G2297" s="143" t="s">
        <v>21</v>
      </c>
      <c r="H2297" s="143" t="s">
        <v>604</v>
      </c>
      <c r="I2297" s="263" t="str">
        <f t="shared" si="141"/>
        <v xml:space="preserve"> </v>
      </c>
      <c r="J2297" s="38" t="str">
        <f>IF(D2297&gt;=('28 Populations and thresholds'!$I$158),"YES"," ")</f>
        <v>YES</v>
      </c>
      <c r="K2297" s="38" t="str">
        <f>IF(J2297="YES"," ",IF(D2297&gt;=('28 Populations and thresholds'!$I$158)*0.25,"YES"))</f>
        <v xml:space="preserve"> </v>
      </c>
      <c r="L2297" s="38" t="b">
        <f>OR('28 Populations and thresholds'!$J$158="CR",'28 Populations and thresholds'!$J$158="EN",'28 Populations and thresholds'!$J$158="VU")</f>
        <v>0</v>
      </c>
      <c r="M2297" s="75">
        <f>D2297/'28 Populations and thresholds'!$H$158</f>
        <v>4.3319999999999997E-2</v>
      </c>
      <c r="N2297" s="263" t="str">
        <f t="shared" si="142"/>
        <v xml:space="preserve"> </v>
      </c>
      <c r="O2297" s="9"/>
      <c r="P2297" s="263" t="str">
        <f t="shared" si="143"/>
        <v xml:space="preserve"> </v>
      </c>
    </row>
    <row r="2298" spans="1:22" x14ac:dyDescent="0.2">
      <c r="A2298" s="12" t="s">
        <v>1610</v>
      </c>
      <c r="B2298" s="40" t="s">
        <v>994</v>
      </c>
      <c r="C2298" s="4" t="s">
        <v>3459</v>
      </c>
      <c r="D2298" s="41">
        <v>1144</v>
      </c>
      <c r="E2298" s="46">
        <v>35916</v>
      </c>
      <c r="F2298" s="263" t="str">
        <f t="shared" si="140"/>
        <v xml:space="preserve"> </v>
      </c>
      <c r="G2298" s="143" t="s">
        <v>21</v>
      </c>
      <c r="H2298" s="143" t="s">
        <v>604</v>
      </c>
      <c r="I2298" s="263" t="str">
        <f t="shared" si="141"/>
        <v xml:space="preserve"> </v>
      </c>
      <c r="J2298" s="38" t="str">
        <f>IF(D2298&gt;=(('28 Populations and thresholds'!$I$160)+('28 Populations and thresholds'!$I$163)),"YES"," ")</f>
        <v>YES</v>
      </c>
      <c r="K2298" s="38" t="str">
        <f>IF(J2298="YES"," ",IF(D2298&gt;=(('28 Populations and thresholds'!$I$160)+('28 Populations and thresholds'!$I$163))*0.25,"YES"))</f>
        <v xml:space="preserve"> </v>
      </c>
      <c r="L2298" s="38" t="b">
        <f>OR('28 Populations and thresholds'!$J$160="CR",'28 Populations and thresholds'!$J$160="EN",'28 Populations and thresholds'!$J$160="VU")</f>
        <v>0</v>
      </c>
      <c r="M2298" s="75">
        <f>D2298/(('28 Populations and thresholds'!$H$160)+('28 Populations and thresholds'!$H$163))</f>
        <v>2.9714285714285714E-2</v>
      </c>
      <c r="N2298" s="263" t="str">
        <f t="shared" si="142"/>
        <v xml:space="preserve"> </v>
      </c>
      <c r="O2298" s="121" t="s">
        <v>4563</v>
      </c>
      <c r="P2298" s="263" t="str">
        <f t="shared" si="143"/>
        <v xml:space="preserve"> </v>
      </c>
    </row>
    <row r="2299" spans="1:22" x14ac:dyDescent="0.2">
      <c r="A2299" s="12" t="s">
        <v>1610</v>
      </c>
      <c r="B2299" s="40" t="s">
        <v>994</v>
      </c>
      <c r="C2299" s="4" t="s">
        <v>3770</v>
      </c>
      <c r="D2299" s="41">
        <v>931</v>
      </c>
      <c r="E2299" s="46">
        <v>35902</v>
      </c>
      <c r="F2299" s="263" t="str">
        <f t="shared" si="140"/>
        <v xml:space="preserve"> </v>
      </c>
      <c r="G2299" s="143" t="s">
        <v>21</v>
      </c>
      <c r="H2299" s="143" t="s">
        <v>604</v>
      </c>
      <c r="I2299" s="263" t="str">
        <f t="shared" si="141"/>
        <v xml:space="preserve"> </v>
      </c>
      <c r="J2299" s="38" t="str">
        <f>IF(D2299&gt;=('28 Populations and thresholds'!$I$199),"YES"," ")</f>
        <v xml:space="preserve"> </v>
      </c>
      <c r="K2299" s="38" t="str">
        <f>IF(J2299="YES"," ",IF(D2299&gt;=('28 Populations and thresholds'!$I$199)*0.25,"YES"))</f>
        <v>YES</v>
      </c>
      <c r="L2299" s="38" t="b">
        <f>OR('28 Populations and thresholds'!$J$199="CR",'28 Populations and thresholds'!$J$199="EN",'28 Populations and thresholds'!$J$199="VU")</f>
        <v>0</v>
      </c>
      <c r="M2299" s="75">
        <f>D2299/'28 Populations and thresholds'!$H$199</f>
        <v>2.9555555555555555E-3</v>
      </c>
      <c r="N2299" s="263" t="str">
        <f t="shared" si="142"/>
        <v xml:space="preserve"> </v>
      </c>
      <c r="O2299" s="9"/>
      <c r="P2299" s="263" t="str">
        <f t="shared" si="143"/>
        <v xml:space="preserve"> </v>
      </c>
    </row>
    <row r="2300" spans="1:22" x14ac:dyDescent="0.2">
      <c r="A2300" s="12" t="s">
        <v>1610</v>
      </c>
      <c r="B2300" s="40" t="s">
        <v>994</v>
      </c>
      <c r="C2300" s="4" t="s">
        <v>3763</v>
      </c>
      <c r="D2300" s="41">
        <v>534</v>
      </c>
      <c r="E2300" s="46">
        <v>36038</v>
      </c>
      <c r="F2300" s="263" t="str">
        <f t="shared" si="140"/>
        <v xml:space="preserve"> </v>
      </c>
      <c r="G2300" s="143" t="s">
        <v>21</v>
      </c>
      <c r="H2300" s="143" t="s">
        <v>604</v>
      </c>
      <c r="I2300" s="263" t="str">
        <f t="shared" si="141"/>
        <v xml:space="preserve"> </v>
      </c>
      <c r="J2300" s="38" t="str">
        <f>IF(D2300&gt;=('28 Populations and thresholds'!$I$191),"YES"," ")</f>
        <v>YES</v>
      </c>
      <c r="K2300" s="38" t="str">
        <f>IF(J2300="YES"," ",IF(D2300&gt;=('28 Populations and thresholds'!$I$191)*0.25,"YES"))</f>
        <v xml:space="preserve"> </v>
      </c>
      <c r="L2300" s="38" t="b">
        <f>OR('28 Populations and thresholds'!$J$191="CR",'28 Populations and thresholds'!$J$191="EN",'28 Populations and thresholds'!$J$191="VU")</f>
        <v>0</v>
      </c>
      <c r="M2300" s="75">
        <f>D2300/'28 Populations and thresholds'!$H$191</f>
        <v>1.068E-2</v>
      </c>
      <c r="N2300" s="263" t="str">
        <f t="shared" si="142"/>
        <v xml:space="preserve"> </v>
      </c>
      <c r="P2300" s="263" t="str">
        <f t="shared" si="143"/>
        <v xml:space="preserve"> </v>
      </c>
    </row>
    <row r="2301" spans="1:22" x14ac:dyDescent="0.2">
      <c r="A2301" s="275" t="s">
        <v>1610</v>
      </c>
      <c r="B2301" s="269" t="s">
        <v>4736</v>
      </c>
      <c r="C2301" s="269" t="s">
        <v>3594</v>
      </c>
      <c r="D2301" s="279">
        <v>69800</v>
      </c>
      <c r="E2301" s="274">
        <v>2007</v>
      </c>
      <c r="F2301" s="263" t="str">
        <f t="shared" si="140"/>
        <v xml:space="preserve"> </v>
      </c>
      <c r="G2301" s="275" t="s">
        <v>139</v>
      </c>
      <c r="H2301" s="275" t="s">
        <v>3388</v>
      </c>
      <c r="I2301" s="263" t="str">
        <f t="shared" si="141"/>
        <v xml:space="preserve"> </v>
      </c>
      <c r="J2301" s="272" t="str">
        <f>IF(D2301&gt;=('28 Populations and thresholds'!$I$87),"YES"," ")</f>
        <v>YES</v>
      </c>
      <c r="K2301" s="272" t="str">
        <f>IF(J2301="YES"," ",IF(D2301&gt;=('28 Populations and thresholds'!$I$87)*0.25,"YES"))</f>
        <v xml:space="preserve"> </v>
      </c>
      <c r="L2301" s="272" t="b">
        <f>OR('28 Populations and thresholds'!$J$87="CR",'28 Populations and thresholds'!$J$87="EN",'28 Populations and thresholds'!$J$87="VU")</f>
        <v>0</v>
      </c>
      <c r="M2301" s="273">
        <f>D2301/'28 Populations and thresholds'!$H$87</f>
        <v>6.9800000000000001E-2</v>
      </c>
      <c r="N2301" s="263" t="str">
        <f t="shared" si="142"/>
        <v xml:space="preserve"> </v>
      </c>
      <c r="O2301" s="269"/>
      <c r="P2301" s="263" t="str">
        <f t="shared" si="143"/>
        <v xml:space="preserve"> </v>
      </c>
      <c r="V2301" s="4"/>
    </row>
    <row r="2302" spans="1:22" x14ac:dyDescent="0.2">
      <c r="A2302" s="267" t="s">
        <v>1610</v>
      </c>
      <c r="B2302" s="269" t="s">
        <v>4736</v>
      </c>
      <c r="C2302" s="268" t="s">
        <v>3795</v>
      </c>
      <c r="D2302" s="270">
        <v>3500</v>
      </c>
      <c r="E2302" s="271">
        <v>36266</v>
      </c>
      <c r="F2302" s="263" t="str">
        <f t="shared" si="140"/>
        <v xml:space="preserve"> </v>
      </c>
      <c r="G2302" s="267" t="s">
        <v>21</v>
      </c>
      <c r="H2302" s="267" t="s">
        <v>604</v>
      </c>
      <c r="I2302" s="263" t="str">
        <f t="shared" si="141"/>
        <v xml:space="preserve"> </v>
      </c>
      <c r="J2302" s="272" t="str">
        <f>IF(D2302&gt;=(('28 Populations and thresholds'!$I$176)+('28 Populations and thresholds'!$I$177)),"YES"," ")</f>
        <v>YES</v>
      </c>
      <c r="K2302" s="272" t="str">
        <f>IF(J2302="YES"," ",IF(D2302&gt;=(('28 Populations and thresholds'!$I$176)+('28 Populations and thresholds'!$I$177))*0.25,"YES"))</f>
        <v xml:space="preserve"> </v>
      </c>
      <c r="L2302" s="272" t="b">
        <f>OR('28 Populations and thresholds'!$J$176="CR",'28 Populations and thresholds'!$J$176="EN",'28 Populations and thresholds'!$J$176="VU")</f>
        <v>0</v>
      </c>
      <c r="M2302" s="273">
        <f>D2302/(('28 Populations and thresholds'!$H$176)+('28 Populations and thresholds'!$H$177))</f>
        <v>1.2544802867383513E-2</v>
      </c>
      <c r="N2302" s="263" t="str">
        <f t="shared" si="142"/>
        <v xml:space="preserve"> </v>
      </c>
      <c r="O2302" s="275" t="s">
        <v>4568</v>
      </c>
      <c r="P2302" s="263" t="str">
        <f t="shared" si="143"/>
        <v xml:space="preserve"> </v>
      </c>
    </row>
    <row r="2303" spans="1:22" x14ac:dyDescent="0.2">
      <c r="A2303" s="275" t="s">
        <v>1610</v>
      </c>
      <c r="B2303" s="269" t="s">
        <v>4736</v>
      </c>
      <c r="C2303" s="269" t="s">
        <v>3666</v>
      </c>
      <c r="D2303" s="279">
        <v>3035</v>
      </c>
      <c r="E2303" s="274">
        <v>1999</v>
      </c>
      <c r="F2303" s="263" t="str">
        <f t="shared" si="140"/>
        <v xml:space="preserve"> </v>
      </c>
      <c r="G2303" s="275" t="s">
        <v>139</v>
      </c>
      <c r="H2303" s="275" t="s">
        <v>3388</v>
      </c>
      <c r="I2303" s="263" t="str">
        <f t="shared" si="141"/>
        <v xml:space="preserve"> </v>
      </c>
      <c r="J2303" s="272" t="str">
        <f>IF(D2303&gt;=(('28 Populations and thresholds'!$I$62)+('28 Populations and thresholds'!$I$65)),"YES"," ")</f>
        <v>YES</v>
      </c>
      <c r="K2303" s="272" t="str">
        <f>IF(J2303="YES"," ",IF(D2303&gt;=(('28 Populations and thresholds'!$I$62)+('28 Populations and thresholds'!$I$65))*0.25,"YES"))</f>
        <v xml:space="preserve"> </v>
      </c>
      <c r="L2303" s="272" t="b">
        <f>OR('28 Populations and thresholds'!$J$62="CR",'28 Populations and thresholds'!$J$62="EN",'28 Populations and thresholds'!$J$62="VU")</f>
        <v>0</v>
      </c>
      <c r="M2303" s="273">
        <f>D2303/(('28 Populations and thresholds'!$H$62)+('28 Populations and thresholds'!$H$65))</f>
        <v>1.7852941176470589E-2</v>
      </c>
      <c r="N2303" s="263" t="str">
        <f t="shared" si="142"/>
        <v xml:space="preserve"> </v>
      </c>
      <c r="O2303" s="275" t="s">
        <v>4741</v>
      </c>
      <c r="P2303" s="263" t="str">
        <f t="shared" si="143"/>
        <v xml:space="preserve"> </v>
      </c>
    </row>
    <row r="2304" spans="1:22" x14ac:dyDescent="0.2">
      <c r="A2304" s="275" t="s">
        <v>1610</v>
      </c>
      <c r="B2304" s="269" t="s">
        <v>4736</v>
      </c>
      <c r="C2304" s="269" t="s">
        <v>3756</v>
      </c>
      <c r="D2304" s="270">
        <v>18282</v>
      </c>
      <c r="E2304" s="271">
        <v>35923</v>
      </c>
      <c r="F2304" s="263" t="str">
        <f t="shared" si="140"/>
        <v xml:space="preserve"> </v>
      </c>
      <c r="G2304" s="267" t="s">
        <v>21</v>
      </c>
      <c r="H2304" s="267" t="s">
        <v>604</v>
      </c>
      <c r="I2304" s="263" t="str">
        <f t="shared" si="141"/>
        <v xml:space="preserve"> </v>
      </c>
      <c r="J2304" s="272" t="str">
        <f>IF(D2304&gt;=('28 Populations and thresholds'!$I$175),"YES"," ")</f>
        <v>YES</v>
      </c>
      <c r="K2304" s="272" t="str">
        <f>IF(J2304="YES"," ",IF(D2304&gt;=('28 Populations and thresholds'!$I$175)*0.25,"YES"))</f>
        <v xml:space="preserve"> </v>
      </c>
      <c r="L2304" s="272" t="b">
        <f>OR('28 Populations and thresholds'!$J$175="CR",'28 Populations and thresholds'!$J$175="EN",'28 Populations and thresholds'!$J$175="VU")</f>
        <v>0</v>
      </c>
      <c r="M2304" s="273">
        <f>D2304/'28 Populations and thresholds'!$H$175</f>
        <v>0.13152517985611512</v>
      </c>
      <c r="N2304" s="263" t="str">
        <f t="shared" si="142"/>
        <v xml:space="preserve"> </v>
      </c>
      <c r="O2304" s="269"/>
      <c r="P2304" s="263" t="str">
        <f t="shared" si="143"/>
        <v xml:space="preserve"> </v>
      </c>
    </row>
    <row r="2305" spans="1:22" x14ac:dyDescent="0.2">
      <c r="A2305" s="275" t="s">
        <v>1610</v>
      </c>
      <c r="B2305" s="269" t="s">
        <v>4736</v>
      </c>
      <c r="C2305" s="269" t="s">
        <v>3761</v>
      </c>
      <c r="D2305" s="270">
        <v>1450</v>
      </c>
      <c r="E2305" s="271">
        <v>36399</v>
      </c>
      <c r="F2305" s="263" t="str">
        <f t="shared" ref="F2305:F2368" si="144">" "</f>
        <v xml:space="preserve"> </v>
      </c>
      <c r="G2305" s="267" t="s">
        <v>21</v>
      </c>
      <c r="H2305" s="267" t="s">
        <v>82</v>
      </c>
      <c r="I2305" s="263" t="str">
        <f t="shared" ref="I2305:I2368" si="145">" "</f>
        <v xml:space="preserve"> </v>
      </c>
      <c r="J2305" s="272" t="str">
        <f>IF(D2305&gt;=('28 Populations and thresholds'!$I$187),"YES"," ")</f>
        <v>YES</v>
      </c>
      <c r="K2305" s="272" t="str">
        <f>IF(J2305="YES"," ",IF(D2305&gt;=('28 Populations and thresholds'!$I$187)*0.25,"YES"))</f>
        <v xml:space="preserve"> </v>
      </c>
      <c r="L2305" s="272" t="b">
        <f>OR('28 Populations and thresholds'!$J$187="CR",'28 Populations and thresholds'!$J$187="EN",'28 Populations and thresholds'!$J$187="VU")</f>
        <v>0</v>
      </c>
      <c r="M2305" s="273">
        <f>D2305/'28 Populations and thresholds'!$H$187</f>
        <v>1.4500000000000001E-2</v>
      </c>
      <c r="N2305" s="263" t="str">
        <f t="shared" ref="N2305:N2368" si="146">" "</f>
        <v xml:space="preserve"> </v>
      </c>
      <c r="O2305" s="269"/>
      <c r="P2305" s="263" t="str">
        <f t="shared" ref="P2305:P2368" si="147">" "</f>
        <v xml:space="preserve"> </v>
      </c>
    </row>
    <row r="2306" spans="1:22" x14ac:dyDescent="0.2">
      <c r="A2306" s="275" t="s">
        <v>1610</v>
      </c>
      <c r="B2306" s="269" t="s">
        <v>4736</v>
      </c>
      <c r="C2306" s="269" t="s">
        <v>3482</v>
      </c>
      <c r="D2306" s="270">
        <v>14000</v>
      </c>
      <c r="E2306" s="276"/>
      <c r="F2306" s="263" t="str">
        <f t="shared" si="144"/>
        <v xml:space="preserve"> </v>
      </c>
      <c r="G2306" s="267" t="s">
        <v>21</v>
      </c>
      <c r="H2306" s="267" t="s">
        <v>82</v>
      </c>
      <c r="I2306" s="263" t="str">
        <f t="shared" si="145"/>
        <v xml:space="preserve"> </v>
      </c>
      <c r="J2306" s="272" t="str">
        <f>IF(D2306&gt;=(('28 Populations and thresholds'!$I$205)+('28 Populations and thresholds'!$I$206)+('28 Populations and thresholds'!$I$207)+('28 Populations and thresholds'!$I$208)),"YES"," ")</f>
        <v>YES</v>
      </c>
      <c r="K2306" s="272" t="str">
        <f>IF(J2306="YES"," ",IF(D2306&gt;=(('28 Populations and thresholds'!$I$205)+('28 Populations and thresholds'!$I$206)+('28 Populations and thresholds'!$I$207)+('28 Populations and thresholds'!$I$208))*0.25,"YES"))</f>
        <v xml:space="preserve"> </v>
      </c>
      <c r="L2306" s="272" t="b">
        <f>OR('28 Populations and thresholds'!$J$206="CR",'28 Populations and thresholds'!$J$206="EN",'28 Populations and thresholds'!$J$206="VU")</f>
        <v>0</v>
      </c>
      <c r="M2306" s="273">
        <f>D2306/(('28 Populations and thresholds'!$H$205)+('28 Populations and thresholds'!$H$206)+('28 Populations and thresholds'!$H$207)+('28 Populations and thresholds'!$H$208))</f>
        <v>5.2338405174025202E-3</v>
      </c>
      <c r="N2306" s="263" t="str">
        <f t="shared" si="146"/>
        <v xml:space="preserve"> </v>
      </c>
      <c r="O2306" s="275" t="s">
        <v>4568</v>
      </c>
      <c r="P2306" s="263" t="str">
        <f t="shared" si="147"/>
        <v xml:space="preserve"> </v>
      </c>
    </row>
    <row r="2307" spans="1:22" x14ac:dyDescent="0.2">
      <c r="A2307" s="275" t="s">
        <v>1610</v>
      </c>
      <c r="B2307" s="269" t="s">
        <v>4736</v>
      </c>
      <c r="C2307" s="269" t="s">
        <v>3467</v>
      </c>
      <c r="D2307" s="270">
        <v>348</v>
      </c>
      <c r="E2307" s="271">
        <v>35339</v>
      </c>
      <c r="F2307" s="263" t="str">
        <f t="shared" si="144"/>
        <v xml:space="preserve"> </v>
      </c>
      <c r="G2307" s="267" t="s">
        <v>21</v>
      </c>
      <c r="H2307" s="267" t="s">
        <v>501</v>
      </c>
      <c r="I2307" s="263" t="str">
        <f t="shared" si="145"/>
        <v xml:space="preserve"> </v>
      </c>
      <c r="J2307" s="272" t="str">
        <f>IF(D2307&gt;=('28 Populations and thresholds'!$I$180),"YES"," ")</f>
        <v xml:space="preserve"> </v>
      </c>
      <c r="K2307" s="272" t="str">
        <f>IF(J2307="YES"," ",IF(D2307&gt;=('28 Populations and thresholds'!$I$180)*0.25,"YES"))</f>
        <v>YES</v>
      </c>
      <c r="L2307" s="272" t="b">
        <f>OR('28 Populations and thresholds'!$J$180="CR",'28 Populations and thresholds'!$J$180="EN",'28 Populations and thresholds'!$J$180="VU")</f>
        <v>0</v>
      </c>
      <c r="M2307" s="273">
        <f>D2307/'28 Populations and thresholds'!$H$180</f>
        <v>3.48E-3</v>
      </c>
      <c r="N2307" s="263" t="str">
        <f t="shared" si="146"/>
        <v xml:space="preserve"> </v>
      </c>
      <c r="O2307" s="269"/>
      <c r="P2307" s="263" t="str">
        <f t="shared" si="147"/>
        <v xml:space="preserve"> </v>
      </c>
    </row>
    <row r="2308" spans="1:22" x14ac:dyDescent="0.2">
      <c r="A2308" s="275" t="s">
        <v>1610</v>
      </c>
      <c r="B2308" s="269" t="s">
        <v>4736</v>
      </c>
      <c r="C2308" s="269" t="s">
        <v>3470</v>
      </c>
      <c r="D2308" s="270">
        <v>1170</v>
      </c>
      <c r="E2308" s="271">
        <v>36266</v>
      </c>
      <c r="F2308" s="263" t="str">
        <f t="shared" si="144"/>
        <v xml:space="preserve"> </v>
      </c>
      <c r="G2308" s="267" t="s">
        <v>21</v>
      </c>
      <c r="H2308" s="267" t="s">
        <v>82</v>
      </c>
      <c r="I2308" s="263" t="str">
        <f t="shared" si="145"/>
        <v xml:space="preserve"> </v>
      </c>
      <c r="J2308" s="272" t="str">
        <f>IF(D2308&gt;=('28 Populations and thresholds'!$I$181),"YES"," ")</f>
        <v>YES</v>
      </c>
      <c r="K2308" s="272" t="str">
        <f>IF(J2308="YES"," ",IF(D2308&gt;=('28 Populations and thresholds'!$I$181)*0.25,"YES"))</f>
        <v xml:space="preserve"> </v>
      </c>
      <c r="L2308" s="272" t="b">
        <f>OR('28 Populations and thresholds'!$J$181="CR",'28 Populations and thresholds'!$J$181="EN",'28 Populations and thresholds'!$J$181="VU")</f>
        <v>1</v>
      </c>
      <c r="M2308" s="273">
        <f>D2308/'28 Populations and thresholds'!$H$181</f>
        <v>3.6562499999999998E-2</v>
      </c>
      <c r="N2308" s="263" t="str">
        <f t="shared" si="146"/>
        <v xml:space="preserve"> </v>
      </c>
      <c r="O2308" s="269"/>
      <c r="P2308" s="263" t="str">
        <f t="shared" si="147"/>
        <v xml:space="preserve"> </v>
      </c>
    </row>
    <row r="2309" spans="1:22" x14ac:dyDescent="0.2">
      <c r="A2309" s="275" t="s">
        <v>1610</v>
      </c>
      <c r="B2309" s="269" t="s">
        <v>4736</v>
      </c>
      <c r="C2309" s="269" t="s">
        <v>3767</v>
      </c>
      <c r="D2309" s="270">
        <v>34000</v>
      </c>
      <c r="E2309" s="276"/>
      <c r="F2309" s="263" t="str">
        <f t="shared" si="144"/>
        <v xml:space="preserve"> </v>
      </c>
      <c r="G2309" s="267" t="s">
        <v>21</v>
      </c>
      <c r="H2309" s="267" t="s">
        <v>82</v>
      </c>
      <c r="I2309" s="263" t="str">
        <f t="shared" si="145"/>
        <v xml:space="preserve"> </v>
      </c>
      <c r="J2309" s="272" t="str">
        <f>IF(D2309&gt;=('28 Populations and thresholds'!$I$195),"YES"," ")</f>
        <v>YES</v>
      </c>
      <c r="K2309" s="272" t="str">
        <f>IF(J2309="YES"," ",IF(D2309&gt;=('28 Populations and thresholds'!$I$195)*0.25,"YES"))</f>
        <v xml:space="preserve"> </v>
      </c>
      <c r="L2309" s="272" t="b">
        <f>OR('28 Populations and thresholds'!$J$195="CR",'28 Populations and thresholds'!$J$195="EN",'28 Populations and thresholds'!$J$195="VU")</f>
        <v>1</v>
      </c>
      <c r="M2309" s="273">
        <f>D2309/'28 Populations and thresholds'!$H$195</f>
        <v>0.11724137931034483</v>
      </c>
      <c r="N2309" s="263" t="str">
        <f t="shared" si="146"/>
        <v xml:space="preserve"> </v>
      </c>
      <c r="O2309" s="275"/>
      <c r="P2309" s="263" t="str">
        <f t="shared" si="147"/>
        <v xml:space="preserve"> </v>
      </c>
    </row>
    <row r="2310" spans="1:22" x14ac:dyDescent="0.2">
      <c r="A2310" s="275" t="s">
        <v>1610</v>
      </c>
      <c r="B2310" s="269" t="s">
        <v>4736</v>
      </c>
      <c r="C2310" s="269" t="s">
        <v>3659</v>
      </c>
      <c r="D2310" s="279">
        <v>4624</v>
      </c>
      <c r="E2310" s="274">
        <v>2005</v>
      </c>
      <c r="F2310" s="263" t="str">
        <f t="shared" si="144"/>
        <v xml:space="preserve"> </v>
      </c>
      <c r="G2310" s="275" t="s">
        <v>139</v>
      </c>
      <c r="H2310" s="275" t="s">
        <v>3388</v>
      </c>
      <c r="I2310" s="263" t="str">
        <f t="shared" si="145"/>
        <v xml:space="preserve"> </v>
      </c>
      <c r="J2310" s="272" t="str">
        <f>IF(D2310&gt;=('28 Populations and thresholds'!$I$68),"YES"," ")</f>
        <v>YES</v>
      </c>
      <c r="K2310" s="272" t="str">
        <f>IF(J2310="YES"," ",IF(D2310&gt;=('28 Populations and thresholds'!$I$68)*0.25,"YES"))</f>
        <v xml:space="preserve"> </v>
      </c>
      <c r="L2310" s="272" t="b">
        <f>OR('28 Populations and thresholds'!$J$68="CR",'28 Populations and thresholds'!$J$68="EN",'28 Populations and thresholds'!$J$68="VU")</f>
        <v>0</v>
      </c>
      <c r="M2310" s="273">
        <f>D2310/'28 Populations and thresholds'!$H$68</f>
        <v>4.6240000000000003E-2</v>
      </c>
      <c r="N2310" s="263" t="str">
        <f t="shared" si="146"/>
        <v xml:space="preserve"> </v>
      </c>
      <c r="O2310" s="269"/>
      <c r="P2310" s="263" t="str">
        <f t="shared" si="147"/>
        <v xml:space="preserve"> </v>
      </c>
      <c r="V2310" s="4"/>
    </row>
    <row r="2311" spans="1:22" x14ac:dyDescent="0.2">
      <c r="A2311" s="275" t="s">
        <v>1610</v>
      </c>
      <c r="B2311" s="269" t="s">
        <v>4736</v>
      </c>
      <c r="C2311" s="269" t="s">
        <v>3451</v>
      </c>
      <c r="D2311" s="270">
        <v>2400</v>
      </c>
      <c r="E2311" s="271">
        <v>35916</v>
      </c>
      <c r="F2311" s="263" t="str">
        <f t="shared" si="144"/>
        <v xml:space="preserve"> </v>
      </c>
      <c r="G2311" s="267" t="s">
        <v>21</v>
      </c>
      <c r="H2311" s="267" t="s">
        <v>907</v>
      </c>
      <c r="I2311" s="263" t="str">
        <f t="shared" si="145"/>
        <v xml:space="preserve"> </v>
      </c>
      <c r="J2311" s="272" t="str">
        <f>IF(D2311&gt;=('28 Populations and thresholds'!$I$154),"YES"," ")</f>
        <v>YES</v>
      </c>
      <c r="K2311" s="272" t="str">
        <f>IF(J2311="YES"," ",IF(D2311&gt;=('28 Populations and thresholds'!$I$154)*0.25,"YES"))</f>
        <v xml:space="preserve"> </v>
      </c>
      <c r="L2311" s="272" t="b">
        <f>OR('28 Populations and thresholds'!$J$154="CR",'28 Populations and thresholds'!$J$154="EN",'28 Populations and thresholds'!$J$154="VU")</f>
        <v>0</v>
      </c>
      <c r="M2311" s="273">
        <f>D2311/'28 Populations and thresholds'!$H$154</f>
        <v>2.3076923076923078E-2</v>
      </c>
      <c r="N2311" s="263" t="str">
        <f t="shared" si="146"/>
        <v xml:space="preserve"> </v>
      </c>
      <c r="O2311" s="269"/>
      <c r="P2311" s="263" t="str">
        <f t="shared" si="147"/>
        <v xml:space="preserve"> </v>
      </c>
    </row>
    <row r="2312" spans="1:22" x14ac:dyDescent="0.2">
      <c r="A2312" s="275" t="s">
        <v>1610</v>
      </c>
      <c r="B2312" s="269" t="s">
        <v>4736</v>
      </c>
      <c r="C2312" s="269" t="s">
        <v>3452</v>
      </c>
      <c r="D2312" s="270">
        <v>2100</v>
      </c>
      <c r="E2312" s="271">
        <v>35551</v>
      </c>
      <c r="F2312" s="263" t="str">
        <f t="shared" si="144"/>
        <v xml:space="preserve"> </v>
      </c>
      <c r="G2312" s="267" t="s">
        <v>21</v>
      </c>
      <c r="H2312" s="267" t="s">
        <v>907</v>
      </c>
      <c r="I2312" s="263" t="str">
        <f t="shared" si="145"/>
        <v xml:space="preserve"> </v>
      </c>
      <c r="J2312" s="272" t="str">
        <f>IF(D2312&gt;=('28 Populations and thresholds'!$I$158),"YES"," ")</f>
        <v>YES</v>
      </c>
      <c r="K2312" s="272" t="str">
        <f>IF(J2312="YES"," ",IF(D2312&gt;=('28 Populations and thresholds'!$I$158)*0.25,"YES"))</f>
        <v xml:space="preserve"> </v>
      </c>
      <c r="L2312" s="272" t="b">
        <f>OR('28 Populations and thresholds'!$J$158="CR",'28 Populations and thresholds'!$J$158="EN",'28 Populations and thresholds'!$J$158="VU")</f>
        <v>0</v>
      </c>
      <c r="M2312" s="273">
        <f>D2312/'28 Populations and thresholds'!$H$158</f>
        <v>2.1000000000000001E-2</v>
      </c>
      <c r="N2312" s="263" t="str">
        <f t="shared" si="146"/>
        <v xml:space="preserve"> </v>
      </c>
      <c r="O2312" s="269"/>
      <c r="P2312" s="263" t="str">
        <f t="shared" si="147"/>
        <v xml:space="preserve"> </v>
      </c>
    </row>
    <row r="2313" spans="1:22" x14ac:dyDescent="0.2">
      <c r="A2313" s="275" t="s">
        <v>1610</v>
      </c>
      <c r="B2313" s="269" t="s">
        <v>4736</v>
      </c>
      <c r="C2313" s="269" t="s">
        <v>3459</v>
      </c>
      <c r="D2313" s="270">
        <v>400</v>
      </c>
      <c r="E2313" s="271">
        <v>35916</v>
      </c>
      <c r="F2313" s="263" t="str">
        <f t="shared" si="144"/>
        <v xml:space="preserve"> </v>
      </c>
      <c r="G2313" s="267" t="s">
        <v>21</v>
      </c>
      <c r="H2313" s="267" t="s">
        <v>907</v>
      </c>
      <c r="I2313" s="263" t="str">
        <f t="shared" si="145"/>
        <v xml:space="preserve"> </v>
      </c>
      <c r="J2313" s="272" t="str">
        <f>IF(D2313&gt;=(('28 Populations and thresholds'!$I$160)+('28 Populations and thresholds'!$I$163)),"YES"," ")</f>
        <v>YES</v>
      </c>
      <c r="K2313" s="272" t="str">
        <f>IF(J2313="YES"," ",IF(D2313&gt;=(('28 Populations and thresholds'!$I$160)+('28 Populations and thresholds'!$I$163))*0.25,"YES"))</f>
        <v xml:space="preserve"> </v>
      </c>
      <c r="L2313" s="272" t="b">
        <f>OR('28 Populations and thresholds'!$J$160="CR",'28 Populations and thresholds'!$J$160="EN",'28 Populations and thresholds'!$J$160="VU")</f>
        <v>0</v>
      </c>
      <c r="M2313" s="273">
        <f>D2313/(('28 Populations and thresholds'!$H$160)+('28 Populations and thresholds'!$H$163))</f>
        <v>1.038961038961039E-2</v>
      </c>
      <c r="N2313" s="263" t="str">
        <f t="shared" si="146"/>
        <v xml:space="preserve"> </v>
      </c>
      <c r="O2313" s="282" t="s">
        <v>4563</v>
      </c>
      <c r="P2313" s="263" t="str">
        <f t="shared" si="147"/>
        <v xml:space="preserve"> </v>
      </c>
    </row>
    <row r="2314" spans="1:22" x14ac:dyDescent="0.2">
      <c r="A2314" s="267" t="s">
        <v>1610</v>
      </c>
      <c r="B2314" s="269" t="s">
        <v>4736</v>
      </c>
      <c r="C2314" s="269" t="s">
        <v>3603</v>
      </c>
      <c r="D2314" s="270">
        <v>95000</v>
      </c>
      <c r="E2314" s="294" t="s">
        <v>1316</v>
      </c>
      <c r="F2314" s="263" t="str">
        <f t="shared" si="144"/>
        <v xml:space="preserve"> </v>
      </c>
      <c r="G2314" s="267" t="s">
        <v>15</v>
      </c>
      <c r="H2314" s="267" t="s">
        <v>1315</v>
      </c>
      <c r="I2314" s="263" t="str">
        <f t="shared" si="145"/>
        <v xml:space="preserve"> </v>
      </c>
      <c r="J2314" s="272" t="str">
        <f>IF(D2314&gt;=('28 Populations and thresholds'!$I$89),"YES"," ")</f>
        <v>YES</v>
      </c>
      <c r="K2314" s="272" t="str">
        <f>IF(J2314="YES"," ",IF(D2314&gt;=('28 Populations and thresholds'!$I$89)*0.25,"YES"))</f>
        <v xml:space="preserve"> </v>
      </c>
      <c r="L2314" s="272" t="b">
        <f>OR('28 Populations and thresholds'!$J$89="CR",'28 Populations and thresholds'!$J$89="EN",'28 Populations and thresholds'!$J$89="VU")</f>
        <v>0</v>
      </c>
      <c r="M2314" s="273">
        <f>D2314/'28 Populations and thresholds'!$H$89</f>
        <v>6.3333333333333339E-2</v>
      </c>
      <c r="N2314" s="263" t="str">
        <f t="shared" si="146"/>
        <v xml:space="preserve"> </v>
      </c>
      <c r="O2314" s="275"/>
      <c r="P2314" s="263" t="str">
        <f t="shared" si="147"/>
        <v xml:space="preserve"> </v>
      </c>
      <c r="V2314" s="4"/>
    </row>
    <row r="2315" spans="1:22" x14ac:dyDescent="0.2">
      <c r="A2315" s="267" t="s">
        <v>1610</v>
      </c>
      <c r="B2315" s="269" t="s">
        <v>4736</v>
      </c>
      <c r="C2315" s="269" t="s">
        <v>3607</v>
      </c>
      <c r="D2315" s="270">
        <v>20000</v>
      </c>
      <c r="E2315" s="294" t="s">
        <v>1327</v>
      </c>
      <c r="F2315" s="263" t="str">
        <f t="shared" si="144"/>
        <v xml:space="preserve"> </v>
      </c>
      <c r="G2315" s="267" t="s">
        <v>15</v>
      </c>
      <c r="H2315" s="267" t="s">
        <v>1315</v>
      </c>
      <c r="I2315" s="263" t="str">
        <f t="shared" si="145"/>
        <v xml:space="preserve"> </v>
      </c>
      <c r="J2315" s="272" t="str">
        <f>IF(D2315&gt;=('28 Populations and thresholds'!$I$92),"YES"," ")</f>
        <v>YES</v>
      </c>
      <c r="K2315" s="272" t="str">
        <f>IF(J2315="YES"," ",IF(D2315&gt;=('28 Populations and thresholds'!$I$92)*0.25,"YES"))</f>
        <v xml:space="preserve"> </v>
      </c>
      <c r="L2315" s="272" t="b">
        <f>OR('28 Populations and thresholds'!$J$92="CR",'28 Populations and thresholds'!$J$92="EN",'28 Populations and thresholds'!$J$92="VU")</f>
        <v>0</v>
      </c>
      <c r="M2315" s="273">
        <f>D2315/'28 Populations and thresholds'!$H$92</f>
        <v>6.6666666666666666E-2</v>
      </c>
      <c r="N2315" s="263" t="str">
        <f t="shared" si="146"/>
        <v xml:space="preserve"> </v>
      </c>
      <c r="O2315" s="269"/>
      <c r="P2315" s="263" t="str">
        <f t="shared" si="147"/>
        <v xml:space="preserve"> </v>
      </c>
      <c r="V2315" s="4"/>
    </row>
    <row r="2316" spans="1:22" x14ac:dyDescent="0.2">
      <c r="A2316" s="275" t="s">
        <v>1610</v>
      </c>
      <c r="B2316" s="269" t="s">
        <v>4736</v>
      </c>
      <c r="C2316" s="269" t="s">
        <v>3616</v>
      </c>
      <c r="D2316" s="279">
        <v>6200</v>
      </c>
      <c r="E2316" s="274">
        <v>2007</v>
      </c>
      <c r="F2316" s="263" t="str">
        <f t="shared" si="144"/>
        <v xml:space="preserve"> </v>
      </c>
      <c r="G2316" s="275" t="s">
        <v>139</v>
      </c>
      <c r="H2316" s="275" t="s">
        <v>3388</v>
      </c>
      <c r="I2316" s="263" t="str">
        <f t="shared" si="145"/>
        <v xml:space="preserve"> </v>
      </c>
      <c r="J2316" s="272" t="str">
        <f>IF(D2316&gt;=('28 Populations and thresholds'!$I$94),"YES"," ")</f>
        <v>YES</v>
      </c>
      <c r="K2316" s="272" t="str">
        <f>IF(J2316="YES"," ",IF(D2316&gt;=('28 Populations and thresholds'!$I$94)*0.25,"YES"))</f>
        <v xml:space="preserve"> </v>
      </c>
      <c r="L2316" s="272" t="b">
        <f>OR('28 Populations and thresholds'!$J$94="CR",'28 Populations and thresholds'!$J$94="EN",'28 Populations and thresholds'!$J$94="VU")</f>
        <v>0</v>
      </c>
      <c r="M2316" s="273">
        <f>D2316/'28 Populations and thresholds'!$H$94</f>
        <v>1.24E-2</v>
      </c>
      <c r="N2316" s="263" t="str">
        <f t="shared" si="146"/>
        <v xml:space="preserve"> </v>
      </c>
      <c r="O2316" s="275"/>
      <c r="P2316" s="263" t="str">
        <f t="shared" si="147"/>
        <v xml:space="preserve"> </v>
      </c>
    </row>
    <row r="2317" spans="1:22" x14ac:dyDescent="0.2">
      <c r="A2317" s="275" t="s">
        <v>1610</v>
      </c>
      <c r="B2317" s="269" t="s">
        <v>4736</v>
      </c>
      <c r="C2317" s="268" t="s">
        <v>3799</v>
      </c>
      <c r="D2317" s="270">
        <v>1000</v>
      </c>
      <c r="E2317" s="271">
        <v>35916</v>
      </c>
      <c r="F2317" s="263" t="str">
        <f t="shared" si="144"/>
        <v xml:space="preserve"> </v>
      </c>
      <c r="G2317" s="267" t="s">
        <v>21</v>
      </c>
      <c r="H2317" s="267" t="s">
        <v>907</v>
      </c>
      <c r="I2317" s="263" t="str">
        <f t="shared" si="145"/>
        <v xml:space="preserve"> </v>
      </c>
      <c r="J2317" s="272" t="str">
        <f>IF(D2317&gt;=(('28 Populations and thresholds'!$I$196)+('28 Populations and thresholds'!$I$197)),"YES"," ")</f>
        <v>YES</v>
      </c>
      <c r="K2317" s="272" t="str">
        <f>IF(J2317="YES"," ",IF(D2317&gt;=(('28 Populations and thresholds'!$I$196)+('28 Populations and thresholds'!$I$197))*0.25,"YES"))</f>
        <v xml:space="preserve"> </v>
      </c>
      <c r="L2317" s="272" t="b">
        <f>OR('28 Populations and thresholds'!$J$197="CR",'28 Populations and thresholds'!$J$197="EN",'28 Populations and thresholds'!$J$197="VU")</f>
        <v>0</v>
      </c>
      <c r="M2317" s="273">
        <f>D2317/(('28 Populations and thresholds'!$H$196)+('28 Populations and thresholds'!$H$197))</f>
        <v>8.1967213114754103E-3</v>
      </c>
      <c r="N2317" s="263" t="str">
        <f t="shared" si="146"/>
        <v xml:space="preserve"> </v>
      </c>
      <c r="O2317" s="275" t="s">
        <v>4568</v>
      </c>
      <c r="P2317" s="263" t="str">
        <f t="shared" si="147"/>
        <v xml:space="preserve"> </v>
      </c>
    </row>
    <row r="2318" spans="1:22" s="4" customFormat="1" x14ac:dyDescent="0.2">
      <c r="A2318" s="275" t="s">
        <v>1610</v>
      </c>
      <c r="B2318" s="269" t="s">
        <v>4736</v>
      </c>
      <c r="C2318" s="269" t="s">
        <v>1732</v>
      </c>
      <c r="D2318" s="279">
        <v>650</v>
      </c>
      <c r="E2318" s="284" t="s">
        <v>71</v>
      </c>
      <c r="F2318" s="263" t="str">
        <f t="shared" si="144"/>
        <v xml:space="preserve"> </v>
      </c>
      <c r="G2318" s="275" t="s">
        <v>139</v>
      </c>
      <c r="H2318" s="275"/>
      <c r="I2318" s="263" t="str">
        <f t="shared" si="145"/>
        <v xml:space="preserve"> </v>
      </c>
      <c r="J2318" s="272" t="str">
        <f>IF(D2318&gt;=('28 Populations and thresholds'!$I$221),"YES"," ")</f>
        <v>YES</v>
      </c>
      <c r="K2318" s="272" t="str">
        <f>IF(J2318="YES"," ",IF(D2318&gt;=('28 Populations and thresholds'!$I$221)*0.25,"YES"))</f>
        <v xml:space="preserve"> </v>
      </c>
      <c r="L2318" s="272" t="b">
        <f>OR('28 Populations and thresholds'!$J$221="CR",'28 Populations and thresholds'!$J$221="EN",'28 Populations and thresholds'!$J$221="VU")</f>
        <v>1</v>
      </c>
      <c r="M2318" s="273">
        <f>D2318/'28 Populations and thresholds'!$H$221</f>
        <v>6.7708333333333329E-2</v>
      </c>
      <c r="N2318" s="263" t="str">
        <f t="shared" si="146"/>
        <v xml:space="preserve"> </v>
      </c>
      <c r="O2318" s="275"/>
      <c r="P2318" s="263" t="str">
        <f t="shared" si="147"/>
        <v xml:space="preserve"> </v>
      </c>
      <c r="Q2318" s="9"/>
      <c r="R2318" s="9"/>
      <c r="S2318" s="9"/>
      <c r="T2318" s="9"/>
      <c r="U2318" s="9"/>
      <c r="V2318" s="9"/>
    </row>
    <row r="2319" spans="1:22" s="4" customFormat="1" x14ac:dyDescent="0.2">
      <c r="A2319" s="275" t="s">
        <v>1610</v>
      </c>
      <c r="B2319" s="269" t="s">
        <v>4736</v>
      </c>
      <c r="C2319" s="280" t="s">
        <v>3472</v>
      </c>
      <c r="D2319" s="270">
        <v>12</v>
      </c>
      <c r="E2319" s="271">
        <v>35551</v>
      </c>
      <c r="F2319" s="263" t="str">
        <f t="shared" si="144"/>
        <v xml:space="preserve"> </v>
      </c>
      <c r="G2319" s="267" t="s">
        <v>21</v>
      </c>
      <c r="H2319" s="267" t="s">
        <v>907</v>
      </c>
      <c r="I2319" s="263" t="str">
        <f t="shared" si="145"/>
        <v xml:space="preserve"> </v>
      </c>
      <c r="J2319" s="272" t="str">
        <f>IF(D2319&gt;=('28 Populations and thresholds'!$I$188),"YES"," ")</f>
        <v>YES</v>
      </c>
      <c r="K2319" s="272" t="str">
        <f>IF(J2319="YES"," ",IF(D2319&gt;=('28 Populations and thresholds'!$I$188)*0.25,"YES"))</f>
        <v xml:space="preserve"> </v>
      </c>
      <c r="L2319" s="272" t="b">
        <f>OR('28 Populations and thresholds'!$J$188="CR",'28 Populations and thresholds'!$J$188="EN",'28 Populations and thresholds'!$J$188="VU")</f>
        <v>1</v>
      </c>
      <c r="M2319" s="273">
        <f>D2319/'28 Populations and thresholds'!$H$188</f>
        <v>0.02</v>
      </c>
      <c r="N2319" s="263" t="str">
        <f t="shared" si="146"/>
        <v xml:space="preserve"> </v>
      </c>
      <c r="O2319" s="269"/>
      <c r="P2319" s="263" t="str">
        <f t="shared" si="147"/>
        <v xml:space="preserve"> </v>
      </c>
      <c r="V2319" s="9"/>
    </row>
    <row r="2320" spans="1:22" s="4" customFormat="1" x14ac:dyDescent="0.2">
      <c r="A2320" s="275" t="s">
        <v>1610</v>
      </c>
      <c r="B2320" s="269" t="s">
        <v>4736</v>
      </c>
      <c r="C2320" s="269" t="s">
        <v>3763</v>
      </c>
      <c r="D2320" s="270">
        <v>1420</v>
      </c>
      <c r="E2320" s="271">
        <v>36401</v>
      </c>
      <c r="F2320" s="263" t="str">
        <f t="shared" si="144"/>
        <v xml:space="preserve"> </v>
      </c>
      <c r="G2320" s="267" t="s">
        <v>21</v>
      </c>
      <c r="H2320" s="267" t="s">
        <v>82</v>
      </c>
      <c r="I2320" s="263" t="str">
        <f t="shared" si="145"/>
        <v xml:space="preserve"> </v>
      </c>
      <c r="J2320" s="272" t="str">
        <f>IF(D2320&gt;=('28 Populations and thresholds'!$I$191),"YES"," ")</f>
        <v>YES</v>
      </c>
      <c r="K2320" s="272" t="str">
        <f>IF(J2320="YES"," ",IF(D2320&gt;=('28 Populations and thresholds'!$I$191)*0.25,"YES"))</f>
        <v xml:space="preserve"> </v>
      </c>
      <c r="L2320" s="272" t="b">
        <f>OR('28 Populations and thresholds'!$J$191="CR",'28 Populations and thresholds'!$J$191="EN",'28 Populations and thresholds'!$J$191="VU")</f>
        <v>0</v>
      </c>
      <c r="M2320" s="273">
        <f>D2320/'28 Populations and thresholds'!$H$191</f>
        <v>2.8400000000000002E-2</v>
      </c>
      <c r="N2320" s="263" t="str">
        <f t="shared" si="146"/>
        <v xml:space="preserve"> </v>
      </c>
      <c r="O2320" s="275"/>
      <c r="P2320" s="263" t="str">
        <f t="shared" si="147"/>
        <v xml:space="preserve"> </v>
      </c>
      <c r="Q2320" s="9"/>
      <c r="R2320" s="9"/>
      <c r="S2320" s="9"/>
      <c r="T2320" s="9"/>
      <c r="U2320" s="9"/>
      <c r="V2320" s="9"/>
    </row>
    <row r="2321" spans="1:22" s="4" customFormat="1" x14ac:dyDescent="0.2">
      <c r="A2321" s="275" t="s">
        <v>1610</v>
      </c>
      <c r="B2321" s="269" t="s">
        <v>4736</v>
      </c>
      <c r="C2321" s="269" t="s">
        <v>3758</v>
      </c>
      <c r="D2321" s="270">
        <v>1310</v>
      </c>
      <c r="E2321" s="271">
        <v>35916</v>
      </c>
      <c r="F2321" s="263" t="str">
        <f t="shared" si="144"/>
        <v xml:space="preserve"> </v>
      </c>
      <c r="G2321" s="267" t="s">
        <v>21</v>
      </c>
      <c r="H2321" s="267" t="s">
        <v>907</v>
      </c>
      <c r="I2321" s="263" t="str">
        <f t="shared" si="145"/>
        <v xml:space="preserve"> </v>
      </c>
      <c r="J2321" s="272" t="str">
        <f>IF(D2321&gt;=('28 Populations and thresholds'!$I$179),"YES"," ")</f>
        <v>YES</v>
      </c>
      <c r="K2321" s="272" t="str">
        <f>IF(J2321="YES"," ",IF(D2321&gt;=('28 Populations and thresholds'!$I$179)*0.25,"YES"))</f>
        <v xml:space="preserve"> </v>
      </c>
      <c r="L2321" s="272" t="b">
        <f>OR('28 Populations and thresholds'!$J$179="CR",'28 Populations and thresholds'!$J$179="EN",'28 Populations and thresholds'!$J$179="VU")</f>
        <v>0</v>
      </c>
      <c r="M2321" s="273">
        <f>D2321/'28 Populations and thresholds'!$H$179</f>
        <v>2.3818181818181818E-2</v>
      </c>
      <c r="N2321" s="263" t="str">
        <f t="shared" si="146"/>
        <v xml:space="preserve"> </v>
      </c>
      <c r="O2321" s="269"/>
      <c r="P2321" s="263" t="str">
        <f t="shared" si="147"/>
        <v xml:space="preserve"> </v>
      </c>
      <c r="Q2321" s="9"/>
      <c r="R2321" s="9"/>
      <c r="S2321" s="9"/>
      <c r="T2321" s="9"/>
      <c r="U2321" s="9"/>
      <c r="V2321" s="9"/>
    </row>
    <row r="2322" spans="1:22" s="4" customFormat="1" x14ac:dyDescent="0.2">
      <c r="A2322" s="12" t="s">
        <v>1610</v>
      </c>
      <c r="B2322" s="56" t="s">
        <v>2436</v>
      </c>
      <c r="C2322" s="4" t="s">
        <v>3452</v>
      </c>
      <c r="D2322" s="41">
        <v>1020</v>
      </c>
      <c r="E2322" s="46">
        <v>34608</v>
      </c>
      <c r="F2322" s="263" t="str">
        <f t="shared" si="144"/>
        <v xml:space="preserve"> </v>
      </c>
      <c r="G2322" s="143" t="s">
        <v>21</v>
      </c>
      <c r="H2322" s="143" t="s">
        <v>82</v>
      </c>
      <c r="I2322" s="263" t="str">
        <f t="shared" si="145"/>
        <v xml:space="preserve"> </v>
      </c>
      <c r="J2322" s="38" t="str">
        <f>IF(D2322&gt;=('28 Populations and thresholds'!$I$158),"YES"," ")</f>
        <v>YES</v>
      </c>
      <c r="K2322" s="38" t="str">
        <f>IF(J2322="YES"," ",IF(D2322&gt;=('28 Populations and thresholds'!$I$158)*0.25,"YES"))</f>
        <v xml:space="preserve"> </v>
      </c>
      <c r="L2322" s="38" t="b">
        <f>OR('28 Populations and thresholds'!$J$158="CR",'28 Populations and thresholds'!$J$158="EN",'28 Populations and thresholds'!$J$158="VU")</f>
        <v>0</v>
      </c>
      <c r="M2322" s="75">
        <f>D2322/'28 Populations and thresholds'!$H$158</f>
        <v>1.0200000000000001E-2</v>
      </c>
      <c r="N2322" s="263" t="str">
        <f t="shared" si="146"/>
        <v xml:space="preserve"> </v>
      </c>
      <c r="O2322" s="9"/>
      <c r="P2322" s="263" t="str">
        <f t="shared" si="147"/>
        <v xml:space="preserve"> </v>
      </c>
      <c r="Q2322" s="9"/>
      <c r="R2322" s="9"/>
      <c r="S2322" s="9"/>
      <c r="T2322" s="9"/>
      <c r="U2322" s="9"/>
    </row>
    <row r="2323" spans="1:22" x14ac:dyDescent="0.2">
      <c r="A2323" s="275" t="s">
        <v>1610</v>
      </c>
      <c r="B2323" s="269" t="s">
        <v>3577</v>
      </c>
      <c r="C2323" s="269" t="s">
        <v>3570</v>
      </c>
      <c r="D2323" s="279">
        <v>68</v>
      </c>
      <c r="E2323" s="274">
        <v>2007</v>
      </c>
      <c r="F2323" s="263" t="str">
        <f t="shared" si="144"/>
        <v xml:space="preserve"> </v>
      </c>
      <c r="G2323" s="275" t="s">
        <v>139</v>
      </c>
      <c r="H2323" s="275" t="s">
        <v>3388</v>
      </c>
      <c r="I2323" s="263" t="str">
        <f t="shared" si="145"/>
        <v xml:space="preserve"> </v>
      </c>
      <c r="J2323" s="272" t="str">
        <f>IF(D2323&gt;=('28 Populations and thresholds'!$I$82),"YES"," ")</f>
        <v>YES</v>
      </c>
      <c r="K2323" s="272" t="str">
        <f>IF(J2323="YES"," ",IF(D2323&gt;=('28 Populations and thresholds'!$I$82)*0.25,"YES"))</f>
        <v xml:space="preserve"> </v>
      </c>
      <c r="L2323" s="272" t="b">
        <f>OR('28 Populations and thresholds'!$J$82="CR",'28 Populations and thresholds'!$J$82="EN",'28 Populations and thresholds'!$J$82="VU")</f>
        <v>0</v>
      </c>
      <c r="M2323" s="273">
        <f>D2323/'28 Populations and thresholds'!$H$82</f>
        <v>1.7000000000000001E-2</v>
      </c>
      <c r="N2323" s="263" t="str">
        <f t="shared" si="146"/>
        <v xml:space="preserve"> </v>
      </c>
      <c r="O2323" s="269"/>
      <c r="P2323" s="263" t="str">
        <f t="shared" si="147"/>
        <v xml:space="preserve"> </v>
      </c>
    </row>
    <row r="2324" spans="1:22" x14ac:dyDescent="0.2">
      <c r="A2324" s="12" t="s">
        <v>1610</v>
      </c>
      <c r="B2324" s="9" t="s">
        <v>3650</v>
      </c>
      <c r="C2324" s="4" t="s">
        <v>3649</v>
      </c>
      <c r="D2324" s="5">
        <v>46</v>
      </c>
      <c r="E2324" s="104">
        <v>2006</v>
      </c>
      <c r="F2324" s="263" t="str">
        <f t="shared" si="144"/>
        <v xml:space="preserve"> </v>
      </c>
      <c r="G2324" s="12" t="s">
        <v>139</v>
      </c>
      <c r="H2324" s="12" t="s">
        <v>3388</v>
      </c>
      <c r="I2324" s="263" t="str">
        <f t="shared" si="145"/>
        <v xml:space="preserve"> </v>
      </c>
      <c r="J2324" s="38" t="str">
        <f>IF(D2324&gt;=('28 Populations and thresholds'!$I$111),"YES"," ")</f>
        <v>YES</v>
      </c>
      <c r="K2324" s="38" t="str">
        <f>IF(J2324="YES"," ",IF(D2324&gt;=('28 Populations and thresholds'!$I$111)*0.25,"YES"))</f>
        <v xml:space="preserve"> </v>
      </c>
      <c r="L2324" s="38" t="b">
        <f>OR('28 Populations and thresholds'!$J$111="CR",'28 Populations and thresholds'!$J$111="EN",'28 Populations and thresholds'!$J$111="VU")</f>
        <v>1</v>
      </c>
      <c r="M2324" s="75">
        <f>D2324/'28 Populations and thresholds'!$H$111</f>
        <v>4.5999999999999999E-3</v>
      </c>
      <c r="N2324" s="263" t="str">
        <f t="shared" si="146"/>
        <v xml:space="preserve"> </v>
      </c>
      <c r="P2324" s="263" t="str">
        <f t="shared" si="147"/>
        <v xml:space="preserve"> </v>
      </c>
    </row>
    <row r="2325" spans="1:22" x14ac:dyDescent="0.2">
      <c r="A2325" s="275" t="s">
        <v>1610</v>
      </c>
      <c r="B2325" s="269" t="s">
        <v>3660</v>
      </c>
      <c r="C2325" s="269" t="s">
        <v>3666</v>
      </c>
      <c r="D2325" s="279">
        <v>1844</v>
      </c>
      <c r="E2325" s="274">
        <v>2005</v>
      </c>
      <c r="F2325" s="263" t="str">
        <f t="shared" si="144"/>
        <v xml:space="preserve"> </v>
      </c>
      <c r="G2325" s="275" t="s">
        <v>139</v>
      </c>
      <c r="H2325" s="275" t="s">
        <v>3388</v>
      </c>
      <c r="I2325" s="263" t="str">
        <f t="shared" si="145"/>
        <v xml:space="preserve"> </v>
      </c>
      <c r="J2325" s="272" t="str">
        <f>IF(D2325&gt;=(('28 Populations and thresholds'!$I$62)+('28 Populations and thresholds'!$I$65)),"YES"," ")</f>
        <v>YES</v>
      </c>
      <c r="K2325" s="272" t="str">
        <f>IF(J2325="YES"," ",IF(D2325&gt;=(('28 Populations and thresholds'!$I$62)+('28 Populations and thresholds'!$I$65))*0.25,"YES"))</f>
        <v xml:space="preserve"> </v>
      </c>
      <c r="L2325" s="272" t="b">
        <f>OR('28 Populations and thresholds'!$J$62="CR",'28 Populations and thresholds'!$J$62="EN",'28 Populations and thresholds'!$J$62="VU")</f>
        <v>0</v>
      </c>
      <c r="M2325" s="273">
        <f>D2325/(('28 Populations and thresholds'!$H$62)+('28 Populations and thresholds'!$H$65))</f>
        <v>1.0847058823529411E-2</v>
      </c>
      <c r="N2325" s="263" t="str">
        <f t="shared" si="146"/>
        <v xml:space="preserve"> </v>
      </c>
      <c r="O2325" s="275" t="s">
        <v>4552</v>
      </c>
      <c r="P2325" s="263" t="str">
        <f t="shared" si="147"/>
        <v xml:space="preserve"> </v>
      </c>
    </row>
    <row r="2326" spans="1:22" x14ac:dyDescent="0.2">
      <c r="A2326" s="275" t="s">
        <v>1610</v>
      </c>
      <c r="B2326" s="269" t="s">
        <v>3660</v>
      </c>
      <c r="C2326" s="269" t="s">
        <v>3659</v>
      </c>
      <c r="D2326" s="279">
        <v>1916</v>
      </c>
      <c r="E2326" s="274">
        <v>2005</v>
      </c>
      <c r="F2326" s="263" t="str">
        <f t="shared" si="144"/>
        <v xml:space="preserve"> </v>
      </c>
      <c r="G2326" s="275" t="s">
        <v>139</v>
      </c>
      <c r="H2326" s="275" t="s">
        <v>3388</v>
      </c>
      <c r="I2326" s="263" t="str">
        <f t="shared" si="145"/>
        <v xml:space="preserve"> </v>
      </c>
      <c r="J2326" s="272" t="str">
        <f>IF(D2326&gt;=('28 Populations and thresholds'!$I$68),"YES"," ")</f>
        <v>YES</v>
      </c>
      <c r="K2326" s="272" t="str">
        <f>IF(J2326="YES"," ",IF(D2326&gt;=('28 Populations and thresholds'!$I$68)*0.25,"YES"))</f>
        <v xml:space="preserve"> </v>
      </c>
      <c r="L2326" s="272" t="b">
        <f>OR('28 Populations and thresholds'!$J$68="CR",'28 Populations and thresholds'!$J$68="EN",'28 Populations and thresholds'!$J$68="VU")</f>
        <v>0</v>
      </c>
      <c r="M2326" s="273">
        <f>D2326/'28 Populations and thresholds'!$H$68</f>
        <v>1.916E-2</v>
      </c>
      <c r="N2326" s="263" t="str">
        <f t="shared" si="146"/>
        <v xml:space="preserve"> </v>
      </c>
      <c r="O2326" s="269"/>
      <c r="P2326" s="263" t="str">
        <f t="shared" si="147"/>
        <v xml:space="preserve"> </v>
      </c>
    </row>
    <row r="2327" spans="1:22" x14ac:dyDescent="0.2">
      <c r="A2327" s="12" t="s">
        <v>1610</v>
      </c>
      <c r="B2327" s="9" t="s">
        <v>1712</v>
      </c>
      <c r="C2327" s="4" t="s">
        <v>3778</v>
      </c>
      <c r="D2327" s="5">
        <v>9000</v>
      </c>
      <c r="E2327" s="1" t="s">
        <v>240</v>
      </c>
      <c r="F2327" s="263" t="str">
        <f t="shared" si="144"/>
        <v xml:space="preserve"> </v>
      </c>
      <c r="G2327" s="13" t="s">
        <v>139</v>
      </c>
      <c r="I2327" s="263" t="str">
        <f t="shared" si="145"/>
        <v xml:space="preserve"> </v>
      </c>
      <c r="J2327" s="38" t="str">
        <f>IF(D2327&gt;=('28 Populations and thresholds'!$I$213),"YES"," ")</f>
        <v>YES</v>
      </c>
      <c r="K2327" s="38" t="str">
        <f>IF(J2327="YES"," ",IF(D2327&gt;=('28 Populations and thresholds'!$I$213)*0.25,"YES"))</f>
        <v xml:space="preserve"> </v>
      </c>
      <c r="L2327" s="38" t="b">
        <f>OR('28 Populations and thresholds'!$J$213="CR",'28 Populations and thresholds'!$J$213="EN",'28 Populations and thresholds'!$J$213="VU")</f>
        <v>0</v>
      </c>
      <c r="M2327" s="75">
        <f>D2327/'28 Populations and thresholds'!$H$213</f>
        <v>0.09</v>
      </c>
      <c r="N2327" s="263" t="str">
        <f t="shared" si="146"/>
        <v xml:space="preserve"> </v>
      </c>
      <c r="P2327" s="263" t="str">
        <f t="shared" si="147"/>
        <v xml:space="preserve"> </v>
      </c>
      <c r="Q2327" s="4"/>
      <c r="R2327" s="4"/>
      <c r="S2327" s="4"/>
      <c r="T2327" s="4"/>
      <c r="U2327" s="4"/>
    </row>
    <row r="2328" spans="1:22" x14ac:dyDescent="0.2">
      <c r="A2328" s="275" t="s">
        <v>1610</v>
      </c>
      <c r="B2328" s="269" t="s">
        <v>3597</v>
      </c>
      <c r="C2328" s="269" t="s">
        <v>3594</v>
      </c>
      <c r="D2328" s="279">
        <v>18700</v>
      </c>
      <c r="E2328" s="274">
        <v>2006</v>
      </c>
      <c r="F2328" s="263" t="str">
        <f t="shared" si="144"/>
        <v xml:space="preserve"> </v>
      </c>
      <c r="G2328" s="275" t="s">
        <v>139</v>
      </c>
      <c r="H2328" s="275" t="s">
        <v>3388</v>
      </c>
      <c r="I2328" s="263" t="str">
        <f t="shared" si="145"/>
        <v xml:space="preserve"> </v>
      </c>
      <c r="J2328" s="272" t="str">
        <f>IF(D2328&gt;=('28 Populations and thresholds'!$I$87),"YES"," ")</f>
        <v>YES</v>
      </c>
      <c r="K2328" s="272" t="str">
        <f>IF(J2328="YES"," ",IF(D2328&gt;=('28 Populations and thresholds'!$I$87)*0.25,"YES"))</f>
        <v xml:space="preserve"> </v>
      </c>
      <c r="L2328" s="272" t="b">
        <f>OR('28 Populations and thresholds'!$J$87="CR",'28 Populations and thresholds'!$J$87="EN",'28 Populations and thresholds'!$J$87="VU")</f>
        <v>0</v>
      </c>
      <c r="M2328" s="273">
        <f>D2328/'28 Populations and thresholds'!$H$87</f>
        <v>1.8700000000000001E-2</v>
      </c>
      <c r="N2328" s="263" t="str">
        <f t="shared" si="146"/>
        <v xml:space="preserve"> </v>
      </c>
      <c r="O2328" s="275"/>
      <c r="P2328" s="263" t="str">
        <f t="shared" si="147"/>
        <v xml:space="preserve"> </v>
      </c>
    </row>
    <row r="2329" spans="1:22" x14ac:dyDescent="0.2">
      <c r="A2329" s="275" t="s">
        <v>1610</v>
      </c>
      <c r="B2329" s="269" t="s">
        <v>3597</v>
      </c>
      <c r="C2329" s="269" t="s">
        <v>3603</v>
      </c>
      <c r="D2329" s="279">
        <v>23200</v>
      </c>
      <c r="E2329" s="274">
        <v>2000</v>
      </c>
      <c r="F2329" s="263" t="str">
        <f t="shared" si="144"/>
        <v xml:space="preserve"> </v>
      </c>
      <c r="G2329" s="275" t="s">
        <v>139</v>
      </c>
      <c r="H2329" s="275" t="s">
        <v>3388</v>
      </c>
      <c r="I2329" s="263" t="str">
        <f t="shared" si="145"/>
        <v xml:space="preserve"> </v>
      </c>
      <c r="J2329" s="272" t="str">
        <f>IF(D2329&gt;=('28 Populations and thresholds'!$I$89),"YES"," ")</f>
        <v>YES</v>
      </c>
      <c r="K2329" s="272" t="str">
        <f>IF(J2329="YES"," ",IF(D2329&gt;=('28 Populations and thresholds'!$I$89)*0.25,"YES"))</f>
        <v xml:space="preserve"> </v>
      </c>
      <c r="L2329" s="272" t="b">
        <f>OR('28 Populations and thresholds'!$J$89="CR",'28 Populations and thresholds'!$J$89="EN",'28 Populations and thresholds'!$J$89="VU")</f>
        <v>0</v>
      </c>
      <c r="M2329" s="273">
        <f>D2329/'28 Populations and thresholds'!$H$89</f>
        <v>1.5466666666666667E-2</v>
      </c>
      <c r="N2329" s="263" t="str">
        <f t="shared" si="146"/>
        <v xml:space="preserve"> </v>
      </c>
      <c r="O2329" s="269"/>
      <c r="P2329" s="263" t="str">
        <f t="shared" si="147"/>
        <v xml:space="preserve"> </v>
      </c>
    </row>
    <row r="2330" spans="1:22" x14ac:dyDescent="0.2">
      <c r="A2330" s="12" t="s">
        <v>1610</v>
      </c>
      <c r="B2330" s="51" t="s">
        <v>4737</v>
      </c>
      <c r="C2330" s="4" t="s">
        <v>3594</v>
      </c>
      <c r="D2330" s="5">
        <v>61100</v>
      </c>
      <c r="E2330" s="104">
        <v>1997</v>
      </c>
      <c r="F2330" s="263" t="str">
        <f t="shared" si="144"/>
        <v xml:space="preserve"> </v>
      </c>
      <c r="G2330" s="12" t="s">
        <v>139</v>
      </c>
      <c r="H2330" s="12" t="s">
        <v>3388</v>
      </c>
      <c r="I2330" s="263" t="str">
        <f t="shared" si="145"/>
        <v xml:space="preserve"> </v>
      </c>
      <c r="J2330" s="38" t="str">
        <f>IF(D2330&gt;=('28 Populations and thresholds'!$I$87),"YES"," ")</f>
        <v>YES</v>
      </c>
      <c r="K2330" s="38" t="str">
        <f>IF(J2330="YES"," ",IF(D2330&gt;=('28 Populations and thresholds'!$I$87)*0.25,"YES"))</f>
        <v xml:space="preserve"> </v>
      </c>
      <c r="L2330" s="38" t="b">
        <f>OR('28 Populations and thresholds'!$J$87="CR",'28 Populations and thresholds'!$J$87="EN",'28 Populations and thresholds'!$J$87="VU")</f>
        <v>0</v>
      </c>
      <c r="M2330" s="75">
        <f>D2330/'28 Populations and thresholds'!$H$87</f>
        <v>6.1100000000000002E-2</v>
      </c>
      <c r="N2330" s="263" t="str">
        <f t="shared" si="146"/>
        <v xml:space="preserve"> </v>
      </c>
      <c r="P2330" s="263" t="str">
        <f t="shared" si="147"/>
        <v xml:space="preserve"> </v>
      </c>
    </row>
    <row r="2331" spans="1:22" x14ac:dyDescent="0.2">
      <c r="A2331" s="143" t="s">
        <v>1610</v>
      </c>
      <c r="B2331" s="51" t="s">
        <v>4737</v>
      </c>
      <c r="C2331" s="40" t="s">
        <v>3795</v>
      </c>
      <c r="D2331" s="41">
        <v>1752</v>
      </c>
      <c r="E2331" s="46">
        <v>35900</v>
      </c>
      <c r="F2331" s="263" t="str">
        <f t="shared" si="144"/>
        <v xml:space="preserve"> </v>
      </c>
      <c r="G2331" s="143" t="s">
        <v>21</v>
      </c>
      <c r="H2331" s="143" t="s">
        <v>604</v>
      </c>
      <c r="I2331" s="263" t="str">
        <f t="shared" si="145"/>
        <v xml:space="preserve"> </v>
      </c>
      <c r="J2331" s="38" t="str">
        <f>IF(D2331&gt;=(('28 Populations and thresholds'!$I$176)+('28 Populations and thresholds'!$I$177)),"YES"," ")</f>
        <v xml:space="preserve"> </v>
      </c>
      <c r="K2331" s="38" t="str">
        <f>IF(J2331="YES"," ",IF(D2331&gt;=(('28 Populations and thresholds'!$I$176)+('28 Populations and thresholds'!$I$177))*0.25,"YES"))</f>
        <v>YES</v>
      </c>
      <c r="L2331" s="38" t="b">
        <f>OR('28 Populations and thresholds'!$J$176="CR",'28 Populations and thresholds'!$J$176="EN",'28 Populations and thresholds'!$J$176="VU")</f>
        <v>0</v>
      </c>
      <c r="M2331" s="75">
        <f>D2331/(('28 Populations and thresholds'!$H$176)+('28 Populations and thresholds'!$H$177))</f>
        <v>6.2795698924731184E-3</v>
      </c>
      <c r="N2331" s="263" t="str">
        <f t="shared" si="146"/>
        <v xml:space="preserve"> </v>
      </c>
      <c r="O2331" s="12" t="s">
        <v>4568</v>
      </c>
      <c r="P2331" s="263" t="str">
        <f t="shared" si="147"/>
        <v xml:space="preserve"> </v>
      </c>
    </row>
    <row r="2332" spans="1:22" x14ac:dyDescent="0.2">
      <c r="A2332" s="12" t="s">
        <v>1610</v>
      </c>
      <c r="B2332" s="51" t="s">
        <v>4737</v>
      </c>
      <c r="C2332" s="111" t="s">
        <v>3666</v>
      </c>
      <c r="D2332" s="105">
        <v>28524</v>
      </c>
      <c r="E2332" s="106">
        <v>2005</v>
      </c>
      <c r="F2332" s="263" t="str">
        <f t="shared" si="144"/>
        <v xml:space="preserve"> </v>
      </c>
      <c r="G2332" s="12" t="s">
        <v>139</v>
      </c>
      <c r="H2332" s="12" t="s">
        <v>3388</v>
      </c>
      <c r="I2332" s="263" t="str">
        <f t="shared" si="145"/>
        <v xml:space="preserve"> </v>
      </c>
      <c r="J2332" s="38" t="str">
        <f>IF(D2332&gt;=(('28 Populations and thresholds'!$I$62)+('28 Populations and thresholds'!$I$65)),"YES"," ")</f>
        <v>YES</v>
      </c>
      <c r="K2332" s="38" t="str">
        <f>IF(J2332="YES"," ",IF(D2332&gt;=(('28 Populations and thresholds'!$I$62)+('28 Populations and thresholds'!$I$65))*0.25,"YES"))</f>
        <v xml:space="preserve"> </v>
      </c>
      <c r="L2332" s="38" t="b">
        <f>OR('28 Populations and thresholds'!$J$62="CR",'28 Populations and thresholds'!$J$62="EN",'28 Populations and thresholds'!$J$62="VU")</f>
        <v>0</v>
      </c>
      <c r="M2332" s="75">
        <f>D2332/(('28 Populations and thresholds'!$H$62)+('28 Populations and thresholds'!$H$65))</f>
        <v>0.16778823529411765</v>
      </c>
      <c r="N2332" s="263" t="str">
        <f t="shared" si="146"/>
        <v xml:space="preserve"> </v>
      </c>
      <c r="O2332" s="12" t="s">
        <v>4740</v>
      </c>
      <c r="P2332" s="263" t="str">
        <f t="shared" si="147"/>
        <v xml:space="preserve"> </v>
      </c>
    </row>
    <row r="2333" spans="1:22" x14ac:dyDescent="0.2">
      <c r="A2333" s="12" t="s">
        <v>1610</v>
      </c>
      <c r="B2333" s="51" t="s">
        <v>4737</v>
      </c>
      <c r="C2333" s="4" t="s">
        <v>3756</v>
      </c>
      <c r="D2333" s="41">
        <v>3935</v>
      </c>
      <c r="E2333" s="46">
        <v>35197</v>
      </c>
      <c r="F2333" s="263" t="str">
        <f t="shared" si="144"/>
        <v xml:space="preserve"> </v>
      </c>
      <c r="G2333" s="143" t="s">
        <v>21</v>
      </c>
      <c r="H2333" s="143" t="s">
        <v>501</v>
      </c>
      <c r="I2333" s="263" t="str">
        <f t="shared" si="145"/>
        <v xml:space="preserve"> </v>
      </c>
      <c r="J2333" s="38" t="str">
        <f>IF(D2333&gt;=('28 Populations and thresholds'!$I$175),"YES"," ")</f>
        <v>YES</v>
      </c>
      <c r="K2333" s="38" t="str">
        <f>IF(J2333="YES"," ",IF(D2333&gt;=('28 Populations and thresholds'!$I$175)*0.25,"YES"))</f>
        <v xml:space="preserve"> </v>
      </c>
      <c r="L2333" s="38" t="b">
        <f>OR('28 Populations and thresholds'!$J$175="CR",'28 Populations and thresholds'!$J$175="EN",'28 Populations and thresholds'!$J$175="VU")</f>
        <v>0</v>
      </c>
      <c r="M2333" s="75">
        <f>D2333/'28 Populations and thresholds'!$H$175</f>
        <v>2.8309352517985612E-2</v>
      </c>
      <c r="N2333" s="263" t="str">
        <f t="shared" si="146"/>
        <v xml:space="preserve"> </v>
      </c>
      <c r="O2333" s="9"/>
      <c r="P2333" s="263" t="str">
        <f t="shared" si="147"/>
        <v xml:space="preserve"> </v>
      </c>
    </row>
    <row r="2334" spans="1:22" x14ac:dyDescent="0.2">
      <c r="A2334" s="12" t="s">
        <v>1610</v>
      </c>
      <c r="B2334" s="51" t="s">
        <v>4737</v>
      </c>
      <c r="C2334" s="4" t="s">
        <v>3719</v>
      </c>
      <c r="D2334" s="5">
        <v>74</v>
      </c>
      <c r="E2334" s="104" t="s">
        <v>4045</v>
      </c>
      <c r="F2334" s="263" t="str">
        <f t="shared" si="144"/>
        <v xml:space="preserve"> </v>
      </c>
      <c r="G2334" s="13" t="s">
        <v>4019</v>
      </c>
      <c r="I2334" s="263" t="str">
        <f t="shared" si="145"/>
        <v xml:space="preserve"> </v>
      </c>
      <c r="J2334" s="38" t="str">
        <f>IF(D2334&gt;=('28 Populations and thresholds'!$I$32),"YES"," ")</f>
        <v>YES</v>
      </c>
      <c r="K2334" s="38" t="str">
        <f>IF(J2334="YES"," ",IF(D2334&gt;=('28 Populations and thresholds'!$I$32)*0.25,"YES"))</f>
        <v xml:space="preserve"> </v>
      </c>
      <c r="L2334" s="38" t="b">
        <f>OR('28 Populations and thresholds'!$J$32="CR",'28 Populations and thresholds'!$J$32="EN",'28 Populations and thresholds'!$J$32="VU")</f>
        <v>1</v>
      </c>
      <c r="M2334" s="75">
        <f>D2334/'28 Populations and thresholds'!$H$32</f>
        <v>1.8048780487804877E-2</v>
      </c>
      <c r="N2334" s="263" t="str">
        <f t="shared" si="146"/>
        <v xml:space="preserve"> </v>
      </c>
      <c r="P2334" s="263" t="str">
        <f t="shared" si="147"/>
        <v xml:space="preserve"> </v>
      </c>
    </row>
    <row r="2335" spans="1:22" x14ac:dyDescent="0.2">
      <c r="A2335" s="12" t="s">
        <v>1610</v>
      </c>
      <c r="B2335" s="51" t="s">
        <v>4737</v>
      </c>
      <c r="C2335" s="4" t="s">
        <v>3761</v>
      </c>
      <c r="D2335" s="41">
        <v>963</v>
      </c>
      <c r="E2335" s="46">
        <v>35197</v>
      </c>
      <c r="F2335" s="263" t="str">
        <f t="shared" si="144"/>
        <v xml:space="preserve"> </v>
      </c>
      <c r="G2335" s="143" t="s">
        <v>21</v>
      </c>
      <c r="H2335" s="143" t="s">
        <v>501</v>
      </c>
      <c r="I2335" s="263" t="str">
        <f t="shared" si="145"/>
        <v xml:space="preserve"> </v>
      </c>
      <c r="J2335" s="38" t="str">
        <f>IF(D2335&gt;=('28 Populations and thresholds'!$I$187),"YES"," ")</f>
        <v xml:space="preserve"> </v>
      </c>
      <c r="K2335" s="38" t="str">
        <f>IF(J2335="YES"," ",IF(D2335&gt;=('28 Populations and thresholds'!$I$187)*0.25,"YES"))</f>
        <v>YES</v>
      </c>
      <c r="L2335" s="38" t="b">
        <f>OR('28 Populations and thresholds'!$J$187="CR",'28 Populations and thresholds'!$J$187="EN",'28 Populations and thresholds'!$J$187="VU")</f>
        <v>0</v>
      </c>
      <c r="M2335" s="75">
        <f>D2335/'28 Populations and thresholds'!$H$187</f>
        <v>9.6299999999999997E-3</v>
      </c>
      <c r="N2335" s="263" t="str">
        <f t="shared" si="146"/>
        <v xml:space="preserve"> </v>
      </c>
      <c r="O2335" s="9"/>
      <c r="P2335" s="263" t="str">
        <f t="shared" si="147"/>
        <v xml:space="preserve"> </v>
      </c>
    </row>
    <row r="2336" spans="1:22" x14ac:dyDescent="0.2">
      <c r="A2336" s="143" t="s">
        <v>1610</v>
      </c>
      <c r="B2336" s="51" t="s">
        <v>4737</v>
      </c>
      <c r="C2336" s="4" t="s">
        <v>3735</v>
      </c>
      <c r="D2336" s="41">
        <v>12000</v>
      </c>
      <c r="E2336" s="47" t="s">
        <v>1333</v>
      </c>
      <c r="F2336" s="263" t="str">
        <f t="shared" si="144"/>
        <v xml:space="preserve"> </v>
      </c>
      <c r="G2336" s="143" t="s">
        <v>15</v>
      </c>
      <c r="H2336" s="143" t="s">
        <v>1315</v>
      </c>
      <c r="I2336" s="263" t="str">
        <f t="shared" si="145"/>
        <v xml:space="preserve"> </v>
      </c>
      <c r="J2336" s="38" t="str">
        <f>IF(D2336&gt;=('28 Populations and thresholds'!$I$86),"YES"," ")</f>
        <v>YES</v>
      </c>
      <c r="K2336" s="38" t="str">
        <f>IF(J2336="YES"," ",IF(D2336&gt;=('28 Populations and thresholds'!$I$86)*0.25,"YES"))</f>
        <v xml:space="preserve"> </v>
      </c>
      <c r="L2336" s="38" t="b">
        <f>OR('28 Populations and thresholds'!$J$86="CR",'28 Populations and thresholds'!$J$86="EN",'28 Populations and thresholds'!$J$86="VU")</f>
        <v>0</v>
      </c>
      <c r="M2336" s="75">
        <f>D2336/'28 Populations and thresholds'!$H$86</f>
        <v>1.2E-2</v>
      </c>
      <c r="N2336" s="263" t="str">
        <f t="shared" si="146"/>
        <v xml:space="preserve"> </v>
      </c>
      <c r="P2336" s="263" t="str">
        <f t="shared" si="147"/>
        <v xml:space="preserve"> </v>
      </c>
    </row>
    <row r="2337" spans="1:21" x14ac:dyDescent="0.2">
      <c r="A2337" s="12" t="s">
        <v>1610</v>
      </c>
      <c r="B2337" s="51" t="s">
        <v>4737</v>
      </c>
      <c r="C2337" s="4" t="s">
        <v>1607</v>
      </c>
      <c r="D2337" s="5">
        <v>1103</v>
      </c>
      <c r="E2337" s="1" t="s">
        <v>71</v>
      </c>
      <c r="F2337" s="263" t="str">
        <f t="shared" si="144"/>
        <v xml:space="preserve"> </v>
      </c>
      <c r="G2337" s="13" t="s">
        <v>139</v>
      </c>
      <c r="I2337" s="263" t="str">
        <f t="shared" si="145"/>
        <v xml:space="preserve"> </v>
      </c>
      <c r="J2337" s="38" t="str">
        <f>IF(D2337&gt;=('28 Populations and thresholds'!$I$6),"YES"," ")</f>
        <v>YES</v>
      </c>
      <c r="K2337" s="38" t="str">
        <f>IF(J2337="YES"," ",IF(D2337&gt;=('28 Populations and thresholds'!$I$6)*0.25,"YES"))</f>
        <v xml:space="preserve"> </v>
      </c>
      <c r="L2337" s="38" t="b">
        <f>OR('28 Populations and thresholds'!$J$6="CR",'28 Populations and thresholds'!$J$6="EN",'28 Populations and thresholds'!$J$6="VU")</f>
        <v>0</v>
      </c>
      <c r="M2337" s="75">
        <f>D2337/'28 Populations and thresholds'!$H$6</f>
        <v>2.206E-2</v>
      </c>
      <c r="N2337" s="263" t="str">
        <f t="shared" si="146"/>
        <v xml:space="preserve"> </v>
      </c>
      <c r="P2337" s="263" t="str">
        <f t="shared" si="147"/>
        <v xml:space="preserve"> </v>
      </c>
    </row>
    <row r="2338" spans="1:21" x14ac:dyDescent="0.2">
      <c r="A2338" s="12" t="s">
        <v>1610</v>
      </c>
      <c r="B2338" s="51" t="s">
        <v>4737</v>
      </c>
      <c r="C2338" s="4" t="s">
        <v>3717</v>
      </c>
      <c r="D2338" s="5">
        <v>445</v>
      </c>
      <c r="E2338" s="104" t="s">
        <v>3938</v>
      </c>
      <c r="F2338" s="263" t="str">
        <f t="shared" si="144"/>
        <v xml:space="preserve"> </v>
      </c>
      <c r="H2338" s="13" t="s">
        <v>4429</v>
      </c>
      <c r="I2338" s="263" t="str">
        <f t="shared" si="145"/>
        <v xml:space="preserve"> </v>
      </c>
      <c r="J2338" s="38" t="str">
        <f>IF(D2338&gt;=('28 Populations and thresholds'!$I$16),"YES"," ")</f>
        <v>YES</v>
      </c>
      <c r="K2338" s="38" t="str">
        <f>IF(J2338="YES"," ",IF(D2338&gt;=('28 Populations and thresholds'!$I$16)*0.25,"YES"))</f>
        <v xml:space="preserve"> </v>
      </c>
      <c r="L2338" s="38" t="b">
        <f>OR('28 Populations and thresholds'!$J$16="CR",'28 Populations and thresholds'!$J$16="EN",'28 Populations and thresholds'!$J$16="VU")</f>
        <v>0</v>
      </c>
      <c r="M2338" s="75">
        <f>D2338/'28 Populations and thresholds'!$H$16</f>
        <v>4.45E-3</v>
      </c>
      <c r="N2338" s="263" t="str">
        <f t="shared" si="146"/>
        <v xml:space="preserve"> </v>
      </c>
      <c r="O2338" s="9"/>
      <c r="P2338" s="263" t="str">
        <f t="shared" si="147"/>
        <v xml:space="preserve"> </v>
      </c>
    </row>
    <row r="2339" spans="1:21" x14ac:dyDescent="0.2">
      <c r="A2339" s="12" t="s">
        <v>1610</v>
      </c>
      <c r="B2339" s="51" t="s">
        <v>4737</v>
      </c>
      <c r="C2339" s="111" t="s">
        <v>3659</v>
      </c>
      <c r="D2339" s="105">
        <v>9800</v>
      </c>
      <c r="E2339" s="106">
        <v>2006</v>
      </c>
      <c r="F2339" s="263" t="str">
        <f t="shared" si="144"/>
        <v xml:space="preserve"> </v>
      </c>
      <c r="G2339" s="12" t="s">
        <v>139</v>
      </c>
      <c r="H2339" s="12" t="s">
        <v>3388</v>
      </c>
      <c r="I2339" s="263" t="str">
        <f t="shared" si="145"/>
        <v xml:space="preserve"> </v>
      </c>
      <c r="J2339" s="38" t="str">
        <f>IF(D2339&gt;=('28 Populations and thresholds'!$I$68),"YES"," ")</f>
        <v>YES</v>
      </c>
      <c r="K2339" s="38" t="str">
        <f>IF(J2339="YES"," ",IF(D2339&gt;=('28 Populations and thresholds'!$I$68)*0.25,"YES"))</f>
        <v xml:space="preserve"> </v>
      </c>
      <c r="L2339" s="38" t="b">
        <f>OR('28 Populations and thresholds'!$J$68="CR",'28 Populations and thresholds'!$J$68="EN",'28 Populations and thresholds'!$J$68="VU")</f>
        <v>0</v>
      </c>
      <c r="M2339" s="75">
        <f>D2339/'28 Populations and thresholds'!$H$68</f>
        <v>9.8000000000000004E-2</v>
      </c>
      <c r="N2339" s="263" t="str">
        <f t="shared" si="146"/>
        <v xml:space="preserve"> </v>
      </c>
      <c r="O2339" s="9"/>
      <c r="P2339" s="263" t="str">
        <f t="shared" si="147"/>
        <v xml:space="preserve"> </v>
      </c>
    </row>
    <row r="2340" spans="1:21" x14ac:dyDescent="0.2">
      <c r="A2340" s="12" t="s">
        <v>1610</v>
      </c>
      <c r="B2340" s="51" t="s">
        <v>4737</v>
      </c>
      <c r="C2340" s="4" t="s">
        <v>3452</v>
      </c>
      <c r="D2340" s="41">
        <v>318</v>
      </c>
      <c r="E2340" s="46">
        <v>35197</v>
      </c>
      <c r="F2340" s="263" t="str">
        <f t="shared" si="144"/>
        <v xml:space="preserve"> </v>
      </c>
      <c r="G2340" s="143" t="s">
        <v>21</v>
      </c>
      <c r="H2340" s="143" t="s">
        <v>501</v>
      </c>
      <c r="I2340" s="263" t="str">
        <f t="shared" si="145"/>
        <v xml:space="preserve"> </v>
      </c>
      <c r="J2340" s="38" t="str">
        <f>IF(D2340&gt;=('28 Populations and thresholds'!$I$158),"YES"," ")</f>
        <v xml:space="preserve"> </v>
      </c>
      <c r="K2340" s="38" t="str">
        <f>IF(J2340="YES"," ",IF(D2340&gt;=('28 Populations and thresholds'!$I$158)*0.25,"YES"))</f>
        <v>YES</v>
      </c>
      <c r="L2340" s="38" t="b">
        <f>OR('28 Populations and thresholds'!$J$158="CR",'28 Populations and thresholds'!$J$158="EN",'28 Populations and thresholds'!$J$158="VU")</f>
        <v>0</v>
      </c>
      <c r="M2340" s="75">
        <f>D2340/'28 Populations and thresholds'!$H$158</f>
        <v>3.1800000000000001E-3</v>
      </c>
      <c r="N2340" s="263" t="str">
        <f t="shared" si="146"/>
        <v xml:space="preserve"> </v>
      </c>
      <c r="O2340" s="9"/>
      <c r="P2340" s="263" t="str">
        <f t="shared" si="147"/>
        <v xml:space="preserve"> </v>
      </c>
    </row>
    <row r="2341" spans="1:21" x14ac:dyDescent="0.2">
      <c r="A2341" s="143" t="s">
        <v>1610</v>
      </c>
      <c r="B2341" s="51" t="s">
        <v>4737</v>
      </c>
      <c r="C2341" s="4" t="s">
        <v>3603</v>
      </c>
      <c r="D2341" s="41">
        <v>94800</v>
      </c>
      <c r="E2341" s="47" t="s">
        <v>1341</v>
      </c>
      <c r="F2341" s="263" t="str">
        <f t="shared" si="144"/>
        <v xml:space="preserve"> </v>
      </c>
      <c r="G2341" s="143" t="s">
        <v>15</v>
      </c>
      <c r="H2341" s="143" t="s">
        <v>1315</v>
      </c>
      <c r="I2341" s="263" t="str">
        <f t="shared" si="145"/>
        <v xml:space="preserve"> </v>
      </c>
      <c r="J2341" s="38" t="str">
        <f>IF(D2341&gt;=('28 Populations and thresholds'!$I$89),"YES"," ")</f>
        <v>YES</v>
      </c>
      <c r="K2341" s="38" t="str">
        <f>IF(J2341="YES"," ",IF(D2341&gt;=('28 Populations and thresholds'!$I$89)*0.25,"YES"))</f>
        <v xml:space="preserve"> </v>
      </c>
      <c r="L2341" s="38" t="b">
        <f>OR('28 Populations and thresholds'!$J$89="CR",'28 Populations and thresholds'!$J$89="EN",'28 Populations and thresholds'!$J$89="VU")</f>
        <v>0</v>
      </c>
      <c r="M2341" s="75">
        <f>D2341/'28 Populations and thresholds'!$H$89</f>
        <v>6.3200000000000006E-2</v>
      </c>
      <c r="N2341" s="263" t="str">
        <f t="shared" si="146"/>
        <v xml:space="preserve"> </v>
      </c>
      <c r="O2341" s="9"/>
      <c r="P2341" s="263" t="str">
        <f t="shared" si="147"/>
        <v xml:space="preserve"> </v>
      </c>
    </row>
    <row r="2342" spans="1:21" x14ac:dyDescent="0.2">
      <c r="A2342" s="143" t="s">
        <v>1610</v>
      </c>
      <c r="B2342" s="51" t="s">
        <v>4737</v>
      </c>
      <c r="C2342" s="4" t="s">
        <v>3607</v>
      </c>
      <c r="D2342" s="41">
        <v>11102</v>
      </c>
      <c r="E2342" s="47" t="s">
        <v>1469</v>
      </c>
      <c r="F2342" s="263" t="str">
        <f t="shared" si="144"/>
        <v xml:space="preserve"> </v>
      </c>
      <c r="G2342" s="143" t="s">
        <v>15</v>
      </c>
      <c r="H2342" s="143" t="s">
        <v>1468</v>
      </c>
      <c r="I2342" s="263" t="str">
        <f t="shared" si="145"/>
        <v xml:space="preserve"> </v>
      </c>
      <c r="J2342" s="38" t="str">
        <f>IF(D2342&gt;=('28 Populations and thresholds'!$I$92),"YES"," ")</f>
        <v>YES</v>
      </c>
      <c r="K2342" s="38" t="str">
        <f>IF(J2342="YES"," ",IF(D2342&gt;=('28 Populations and thresholds'!$I$92)*0.25,"YES"))</f>
        <v xml:space="preserve"> </v>
      </c>
      <c r="L2342" s="38" t="b">
        <f>OR('28 Populations and thresholds'!$J$92="CR",'28 Populations and thresholds'!$J$92="EN",'28 Populations and thresholds'!$J$92="VU")</f>
        <v>0</v>
      </c>
      <c r="M2342" s="75">
        <f>D2342/'28 Populations and thresholds'!$H$92</f>
        <v>3.7006666666666667E-2</v>
      </c>
      <c r="N2342" s="263" t="str">
        <f t="shared" si="146"/>
        <v xml:space="preserve"> </v>
      </c>
      <c r="O2342" s="9"/>
      <c r="P2342" s="263" t="str">
        <f t="shared" si="147"/>
        <v xml:space="preserve"> </v>
      </c>
    </row>
    <row r="2343" spans="1:21" x14ac:dyDescent="0.2">
      <c r="A2343" s="143" t="s">
        <v>1610</v>
      </c>
      <c r="B2343" s="51" t="s">
        <v>4737</v>
      </c>
      <c r="C2343" s="4" t="s">
        <v>3552</v>
      </c>
      <c r="D2343" s="41">
        <v>767</v>
      </c>
      <c r="E2343" s="47" t="s">
        <v>1325</v>
      </c>
      <c r="F2343" s="263" t="str">
        <f t="shared" si="144"/>
        <v xml:space="preserve"> </v>
      </c>
      <c r="G2343" s="143" t="s">
        <v>15</v>
      </c>
      <c r="H2343" s="143" t="s">
        <v>1315</v>
      </c>
      <c r="I2343" s="263" t="str">
        <f t="shared" si="145"/>
        <v xml:space="preserve"> </v>
      </c>
      <c r="J2343" s="38" t="str">
        <f>IF(D2343&gt;=('28 Populations and thresholds'!$I$77),"YES"," ")</f>
        <v>YES</v>
      </c>
      <c r="K2343" s="38" t="str">
        <f>IF(J2343="YES"," ",IF(D2343&gt;=('28 Populations and thresholds'!$I$77)*0.25,"YES"))</f>
        <v xml:space="preserve"> </v>
      </c>
      <c r="L2343" s="38" t="b">
        <f>OR('28 Populations and thresholds'!$J$77="CR",'28 Populations and thresholds'!$J$77="EN",'28 Populations and thresholds'!$J$77="VU")</f>
        <v>0</v>
      </c>
      <c r="M2343" s="75">
        <f>D2343/'28 Populations and thresholds'!$H$77</f>
        <v>7.6699999999999997E-3</v>
      </c>
      <c r="N2343" s="263" t="str">
        <f t="shared" si="146"/>
        <v xml:space="preserve"> </v>
      </c>
      <c r="P2343" s="263" t="str">
        <f t="shared" si="147"/>
        <v xml:space="preserve"> </v>
      </c>
    </row>
    <row r="2344" spans="1:21" x14ac:dyDescent="0.2">
      <c r="A2344" s="12" t="s">
        <v>1610</v>
      </c>
      <c r="B2344" s="51" t="s">
        <v>4737</v>
      </c>
      <c r="C2344" s="111" t="s">
        <v>1732</v>
      </c>
      <c r="D2344" s="5">
        <v>120</v>
      </c>
      <c r="E2344" s="1" t="s">
        <v>83</v>
      </c>
      <c r="F2344" s="263" t="str">
        <f t="shared" si="144"/>
        <v xml:space="preserve"> </v>
      </c>
      <c r="G2344" s="13" t="s">
        <v>139</v>
      </c>
      <c r="I2344" s="263" t="str">
        <f t="shared" si="145"/>
        <v xml:space="preserve"> </v>
      </c>
      <c r="J2344" s="38" t="str">
        <f>IF(D2344&gt;=('28 Populations and thresholds'!$I$221),"YES"," ")</f>
        <v>YES</v>
      </c>
      <c r="K2344" s="38" t="str">
        <f>IF(J2344="YES"," ",IF(D2344&gt;=('28 Populations and thresholds'!$I$221)*0.25,"YES"))</f>
        <v xml:space="preserve"> </v>
      </c>
      <c r="L2344" s="38" t="b">
        <f>OR('28 Populations and thresholds'!$J$221="CR",'28 Populations and thresholds'!$J$221="EN",'28 Populations and thresholds'!$J$221="VU")</f>
        <v>1</v>
      </c>
      <c r="M2344" s="75">
        <f>D2344/'28 Populations and thresholds'!$H$221</f>
        <v>1.2500000000000001E-2</v>
      </c>
      <c r="N2344" s="263" t="str">
        <f t="shared" si="146"/>
        <v xml:space="preserve"> </v>
      </c>
      <c r="P2344" s="263" t="str">
        <f t="shared" si="147"/>
        <v xml:space="preserve"> </v>
      </c>
    </row>
    <row r="2345" spans="1:21" x14ac:dyDescent="0.2">
      <c r="A2345" s="143" t="s">
        <v>1610</v>
      </c>
      <c r="B2345" s="51" t="s">
        <v>4737</v>
      </c>
      <c r="C2345" s="111" t="s">
        <v>3644</v>
      </c>
      <c r="D2345" s="41">
        <v>743</v>
      </c>
      <c r="E2345" s="47" t="s">
        <v>1332</v>
      </c>
      <c r="F2345" s="263" t="str">
        <f t="shared" si="144"/>
        <v xml:space="preserve"> </v>
      </c>
      <c r="G2345" s="143" t="s">
        <v>15</v>
      </c>
      <c r="H2345" s="143" t="s">
        <v>1315</v>
      </c>
      <c r="I2345" s="263" t="str">
        <f t="shared" si="145"/>
        <v xml:space="preserve"> </v>
      </c>
      <c r="J2345" s="38" t="str">
        <f>IF(D2345&gt;=('28 Populations and thresholds'!$I$109),"YES"," ")</f>
        <v>YES</v>
      </c>
      <c r="K2345" s="38" t="str">
        <f>IF(J2345="YES"," ",IF(D2345&gt;=('28 Populations and thresholds'!$I$109)*0.25,"YES"))</f>
        <v xml:space="preserve"> </v>
      </c>
      <c r="L2345" s="38" t="b">
        <f>OR('28 Populations and thresholds'!$J$109="CR",'28 Populations and thresholds'!$J$109="EN",'28 Populations and thresholds'!$J$109="VU")</f>
        <v>0</v>
      </c>
      <c r="M2345" s="75">
        <f>D2345/'28 Populations and thresholds'!$H$109</f>
        <v>2.972E-2</v>
      </c>
      <c r="N2345" s="263" t="str">
        <f t="shared" si="146"/>
        <v xml:space="preserve"> </v>
      </c>
      <c r="O2345" s="9"/>
      <c r="P2345" s="263" t="str">
        <f t="shared" si="147"/>
        <v xml:space="preserve"> </v>
      </c>
      <c r="Q2345" s="4"/>
      <c r="R2345" s="4"/>
      <c r="S2345" s="4"/>
      <c r="T2345" s="4"/>
      <c r="U2345" s="4"/>
    </row>
    <row r="2346" spans="1:21" x14ac:dyDescent="0.2">
      <c r="A2346" s="12" t="s">
        <v>1610</v>
      </c>
      <c r="B2346" s="51" t="s">
        <v>4737</v>
      </c>
      <c r="C2346" s="111" t="s">
        <v>3758</v>
      </c>
      <c r="D2346" s="41">
        <v>432</v>
      </c>
      <c r="E2346" s="46">
        <v>35916</v>
      </c>
      <c r="F2346" s="263" t="str">
        <f t="shared" si="144"/>
        <v xml:space="preserve"> </v>
      </c>
      <c r="G2346" s="143" t="s">
        <v>21</v>
      </c>
      <c r="H2346" s="143" t="s">
        <v>604</v>
      </c>
      <c r="I2346" s="263" t="str">
        <f t="shared" si="145"/>
        <v xml:space="preserve"> </v>
      </c>
      <c r="J2346" s="38" t="str">
        <f>IF(D2346&gt;=('28 Populations and thresholds'!$I$179),"YES"," ")</f>
        <v xml:space="preserve"> </v>
      </c>
      <c r="K2346" s="38" t="str">
        <f>IF(J2346="YES"," ",IF(D2346&gt;=('28 Populations and thresholds'!$I$179)*0.25,"YES"))</f>
        <v>YES</v>
      </c>
      <c r="L2346" s="38" t="b">
        <f>OR('28 Populations and thresholds'!$J$179="CR",'28 Populations and thresholds'!$J$179="EN",'28 Populations and thresholds'!$J$179="VU")</f>
        <v>0</v>
      </c>
      <c r="M2346" s="75">
        <f>D2346/'28 Populations and thresholds'!$H$179</f>
        <v>7.8545454545454543E-3</v>
      </c>
      <c r="N2346" s="263" t="str">
        <f t="shared" si="146"/>
        <v xml:space="preserve"> </v>
      </c>
      <c r="O2346" s="9"/>
      <c r="P2346" s="263" t="str">
        <f t="shared" si="147"/>
        <v xml:space="preserve"> </v>
      </c>
    </row>
    <row r="2347" spans="1:21" x14ac:dyDescent="0.2">
      <c r="A2347" s="267" t="s">
        <v>1610</v>
      </c>
      <c r="B2347" s="269" t="s">
        <v>3420</v>
      </c>
      <c r="C2347" s="269" t="s">
        <v>3728</v>
      </c>
      <c r="D2347" s="270">
        <v>13000</v>
      </c>
      <c r="E2347" s="294" t="s">
        <v>1469</v>
      </c>
      <c r="F2347" s="263" t="str">
        <f t="shared" si="144"/>
        <v xml:space="preserve"> </v>
      </c>
      <c r="G2347" s="267" t="s">
        <v>15</v>
      </c>
      <c r="H2347" s="267" t="s">
        <v>1468</v>
      </c>
      <c r="I2347" s="263" t="str">
        <f t="shared" si="145"/>
        <v xml:space="preserve"> </v>
      </c>
      <c r="J2347" s="272" t="str">
        <f>IF(D2347&gt;=('28 Populations and thresholds'!$I$65),"YES"," ")</f>
        <v>YES</v>
      </c>
      <c r="K2347" s="272" t="str">
        <f>IF(J2347="YES"," ",IF(D2347&gt;=('28 Populations and thresholds'!$I$65)*0.25,"YES"))</f>
        <v xml:space="preserve"> </v>
      </c>
      <c r="L2347" s="272" t="b">
        <f>OR('28 Populations and thresholds'!$J$65="CR",'28 Populations and thresholds'!$J$65="EN",'28 Populations and thresholds'!$J$65="VU")</f>
        <v>0</v>
      </c>
      <c r="M2347" s="273">
        <f>D2347/('28 Populations and thresholds'!$H$65)</f>
        <v>8.666666666666667E-2</v>
      </c>
      <c r="N2347" s="263" t="str">
        <f t="shared" si="146"/>
        <v xml:space="preserve"> </v>
      </c>
      <c r="O2347" s="300"/>
      <c r="P2347" s="263" t="str">
        <f t="shared" si="147"/>
        <v xml:space="preserve"> </v>
      </c>
    </row>
    <row r="2348" spans="1:21" x14ac:dyDescent="0.2">
      <c r="A2348" s="275" t="s">
        <v>1610</v>
      </c>
      <c r="B2348" s="269" t="s">
        <v>3420</v>
      </c>
      <c r="C2348" s="269" t="s">
        <v>3659</v>
      </c>
      <c r="D2348" s="279">
        <v>36000</v>
      </c>
      <c r="E2348" s="274">
        <v>1999</v>
      </c>
      <c r="F2348" s="263" t="str">
        <f t="shared" si="144"/>
        <v xml:space="preserve"> </v>
      </c>
      <c r="G2348" s="275" t="s">
        <v>139</v>
      </c>
      <c r="H2348" s="275" t="s">
        <v>3388</v>
      </c>
      <c r="I2348" s="263" t="str">
        <f t="shared" si="145"/>
        <v xml:space="preserve"> </v>
      </c>
      <c r="J2348" s="272" t="str">
        <f>IF(D2348&gt;=('28 Populations and thresholds'!$I$68),"YES"," ")</f>
        <v>YES</v>
      </c>
      <c r="K2348" s="272" t="str">
        <f>IF(J2348="YES"," ",IF(D2348&gt;=('28 Populations and thresholds'!$I$68)*0.25,"YES"))</f>
        <v xml:space="preserve"> </v>
      </c>
      <c r="L2348" s="272" t="b">
        <f>OR('28 Populations and thresholds'!$J$68="CR",'28 Populations and thresholds'!$J$68="EN",'28 Populations and thresholds'!$J$68="VU")</f>
        <v>0</v>
      </c>
      <c r="M2348" s="273">
        <f>D2348/'28 Populations and thresholds'!$H$68</f>
        <v>0.36</v>
      </c>
      <c r="N2348" s="263" t="str">
        <f t="shared" si="146"/>
        <v xml:space="preserve"> </v>
      </c>
      <c r="O2348" s="269"/>
      <c r="P2348" s="263" t="str">
        <f t="shared" si="147"/>
        <v xml:space="preserve"> </v>
      </c>
    </row>
    <row r="2349" spans="1:21" x14ac:dyDescent="0.2">
      <c r="A2349" s="313" t="s">
        <v>1610</v>
      </c>
      <c r="B2349" s="340" t="s">
        <v>3420</v>
      </c>
      <c r="C2349" s="313" t="s">
        <v>3399</v>
      </c>
      <c r="D2349" s="327">
        <v>882</v>
      </c>
      <c r="E2349" s="328">
        <v>40179</v>
      </c>
      <c r="F2349" s="263" t="str">
        <f t="shared" si="144"/>
        <v xml:space="preserve"> </v>
      </c>
      <c r="G2349" s="275" t="s">
        <v>4498</v>
      </c>
      <c r="H2349" s="326" t="s">
        <v>4511</v>
      </c>
      <c r="I2349" s="263" t="str">
        <f t="shared" si="145"/>
        <v xml:space="preserve"> </v>
      </c>
      <c r="J2349" s="272" t="str">
        <f>IF(D2349&gt;=('28 Populations and thresholds'!$I$124),"YES"," ")</f>
        <v>YES</v>
      </c>
      <c r="K2349" s="272" t="str">
        <f>IF(J2349="YES"," ",IF(D2349&gt;=('28 Populations and thresholds'!$I$124)*0.25,"YES"))</f>
        <v xml:space="preserve"> </v>
      </c>
      <c r="L2349" s="272" t="b">
        <f>OR('28 Populations and thresholds'!$J$124="CR",'28 Populations and thresholds'!$J$124="EN",'28 Populations and thresholds'!$J$124="VU")</f>
        <v>1</v>
      </c>
      <c r="M2349" s="273">
        <f>D2349/'28 Populations and thresholds'!$H$124</f>
        <v>0.84</v>
      </c>
      <c r="N2349" s="263" t="str">
        <f t="shared" si="146"/>
        <v xml:space="preserve"> </v>
      </c>
      <c r="O2349" s="275"/>
      <c r="P2349" s="263" t="str">
        <f t="shared" si="147"/>
        <v xml:space="preserve"> </v>
      </c>
    </row>
    <row r="2350" spans="1:21" x14ac:dyDescent="0.2">
      <c r="A2350" s="267" t="s">
        <v>1610</v>
      </c>
      <c r="B2350" s="269" t="s">
        <v>3420</v>
      </c>
      <c r="C2350" s="280" t="s">
        <v>3546</v>
      </c>
      <c r="D2350" s="270">
        <v>21</v>
      </c>
      <c r="E2350" s="294" t="s">
        <v>1469</v>
      </c>
      <c r="F2350" s="263" t="str">
        <f t="shared" si="144"/>
        <v xml:space="preserve"> </v>
      </c>
      <c r="G2350" s="267" t="s">
        <v>15</v>
      </c>
      <c r="H2350" s="267" t="s">
        <v>1468</v>
      </c>
      <c r="I2350" s="263" t="str">
        <f t="shared" si="145"/>
        <v xml:space="preserve"> </v>
      </c>
      <c r="J2350" s="272" t="str">
        <f>IF(D2350&gt;=('28 Populations and thresholds'!$I$72),"YES"," ")</f>
        <v>YES</v>
      </c>
      <c r="K2350" s="272" t="str">
        <f>IF(J2350="YES"," ",IF(D2350&gt;=('28 Populations and thresholds'!$I$72)*0.25,"YES"))</f>
        <v xml:space="preserve"> </v>
      </c>
      <c r="L2350" s="272" t="b">
        <f>OR('28 Populations and thresholds'!$J$72="CR",'28 Populations and thresholds'!$J$72="EN",'28 Populations and thresholds'!$J$72="VU")</f>
        <v>0</v>
      </c>
      <c r="M2350" s="273">
        <f>D2350/'28 Populations and thresholds'!$H$72</f>
        <v>0.40384615384615385</v>
      </c>
      <c r="N2350" s="263" t="str">
        <f t="shared" si="146"/>
        <v xml:space="preserve"> </v>
      </c>
      <c r="O2350" s="275"/>
      <c r="P2350" s="263" t="str">
        <f t="shared" si="147"/>
        <v xml:space="preserve"> </v>
      </c>
      <c r="Q2350" s="4"/>
      <c r="R2350" s="4"/>
      <c r="S2350" s="4"/>
      <c r="T2350" s="4"/>
      <c r="U2350" s="4"/>
    </row>
    <row r="2351" spans="1:21" x14ac:dyDescent="0.2">
      <c r="A2351" s="275" t="s">
        <v>1610</v>
      </c>
      <c r="B2351" s="269" t="s">
        <v>3420</v>
      </c>
      <c r="C2351" s="269" t="s">
        <v>3402</v>
      </c>
      <c r="D2351" s="279">
        <v>1464</v>
      </c>
      <c r="E2351" s="274" t="s">
        <v>3938</v>
      </c>
      <c r="F2351" s="263" t="str">
        <f t="shared" si="144"/>
        <v xml:space="preserve"> </v>
      </c>
      <c r="G2351" s="275"/>
      <c r="H2351" s="275" t="s">
        <v>4429</v>
      </c>
      <c r="I2351" s="263" t="str">
        <f t="shared" si="145"/>
        <v xml:space="preserve"> </v>
      </c>
      <c r="J2351" s="272" t="str">
        <f>IF(D2351&gt;=('28 Populations and thresholds'!$I$118),"YES"," ")</f>
        <v>YES</v>
      </c>
      <c r="K2351" s="272" t="str">
        <f>IF(J2351="YES"," ",IF(D2351&gt;=('28 Populations and thresholds'!$I$118)*0.25,"YES"))</f>
        <v xml:space="preserve"> </v>
      </c>
      <c r="L2351" s="272" t="b">
        <f>OR('28 Populations and thresholds'!$J$118="CR",'28 Populations and thresholds'!$J$118="EN",'28 Populations and thresholds'!$J$118="VU")</f>
        <v>1</v>
      </c>
      <c r="M2351" s="273">
        <f>D2351/'28 Populations and thresholds'!$H$118</f>
        <v>0.2928</v>
      </c>
      <c r="N2351" s="263" t="str">
        <f t="shared" si="146"/>
        <v xml:space="preserve"> </v>
      </c>
      <c r="O2351" s="275"/>
      <c r="P2351" s="263" t="str">
        <f t="shared" si="147"/>
        <v xml:space="preserve"> </v>
      </c>
    </row>
    <row r="2352" spans="1:21" x14ac:dyDescent="0.2">
      <c r="A2352" s="12" t="s">
        <v>1610</v>
      </c>
      <c r="B2352" s="40" t="s">
        <v>1097</v>
      </c>
      <c r="C2352" s="111" t="s">
        <v>3763</v>
      </c>
      <c r="D2352" s="41">
        <v>446</v>
      </c>
      <c r="E2352" s="46">
        <v>36036</v>
      </c>
      <c r="F2352" s="263" t="str">
        <f t="shared" si="144"/>
        <v xml:space="preserve"> </v>
      </c>
      <c r="G2352" s="143" t="s">
        <v>21</v>
      </c>
      <c r="H2352" s="143" t="s">
        <v>604</v>
      </c>
      <c r="I2352" s="263" t="str">
        <f t="shared" si="145"/>
        <v xml:space="preserve"> </v>
      </c>
      <c r="J2352" s="38" t="str">
        <f>IF(D2352&gt;=('28 Populations and thresholds'!$I$191),"YES"," ")</f>
        <v xml:space="preserve"> </v>
      </c>
      <c r="K2352" s="38" t="str">
        <f>IF(J2352="YES"," ",IF(D2352&gt;=('28 Populations and thresholds'!$I$191)*0.25,"YES"))</f>
        <v>YES</v>
      </c>
      <c r="L2352" s="38" t="b">
        <f>OR('28 Populations and thresholds'!$J$191="CR",'28 Populations and thresholds'!$J$191="EN",'28 Populations and thresholds'!$J$191="VU")</f>
        <v>0</v>
      </c>
      <c r="M2352" s="75">
        <f>D2352/'28 Populations and thresholds'!$H$191</f>
        <v>8.9200000000000008E-3</v>
      </c>
      <c r="N2352" s="263" t="str">
        <f t="shared" si="146"/>
        <v xml:space="preserve"> </v>
      </c>
      <c r="P2352" s="263" t="str">
        <f t="shared" si="147"/>
        <v xml:space="preserve"> </v>
      </c>
    </row>
    <row r="2353" spans="1:21" x14ac:dyDescent="0.2">
      <c r="A2353" s="275" t="s">
        <v>1610</v>
      </c>
      <c r="B2353" s="269" t="s">
        <v>2444</v>
      </c>
      <c r="C2353" s="297" t="s">
        <v>3966</v>
      </c>
      <c r="D2353" s="279">
        <v>26042</v>
      </c>
      <c r="E2353" s="274">
        <v>2008</v>
      </c>
      <c r="F2353" s="263" t="str">
        <f t="shared" si="144"/>
        <v xml:space="preserve"> </v>
      </c>
      <c r="G2353" s="275" t="s">
        <v>3957</v>
      </c>
      <c r="H2353" s="275"/>
      <c r="I2353" s="263" t="str">
        <f t="shared" si="145"/>
        <v xml:space="preserve"> </v>
      </c>
      <c r="J2353" s="272" t="str">
        <f>IF(D2353&gt;=('28 Populations and thresholds'!$I$259),"YES"," ")</f>
        <v>YES</v>
      </c>
      <c r="K2353" s="272" t="str">
        <f>IF(J2353="YES"," ",IF(D2353&gt;=('28 Populations and thresholds'!$I$259)*0.25,"YES"))</f>
        <v xml:space="preserve"> </v>
      </c>
      <c r="L2353" s="272" t="b">
        <f>OR('28 Populations and thresholds'!$J$259="CR",'28 Populations and thresholds'!$J$259="EN",'28 Populations and thresholds'!$J$259="VU")</f>
        <v>0</v>
      </c>
      <c r="M2353" s="273">
        <f>D2353/'28 Populations and thresholds'!$H$259</f>
        <v>6.6774358974358974E-2</v>
      </c>
      <c r="N2353" s="263" t="str">
        <f t="shared" si="146"/>
        <v xml:space="preserve"> </v>
      </c>
      <c r="O2353" s="275"/>
      <c r="P2353" s="263" t="str">
        <f t="shared" si="147"/>
        <v xml:space="preserve"> </v>
      </c>
      <c r="Q2353" s="4"/>
      <c r="R2353" s="4"/>
      <c r="S2353" s="4"/>
      <c r="T2353" s="4"/>
      <c r="U2353" s="4"/>
    </row>
    <row r="2354" spans="1:21" x14ac:dyDescent="0.2">
      <c r="A2354" s="12" t="s">
        <v>1610</v>
      </c>
      <c r="B2354" s="9" t="s">
        <v>1634</v>
      </c>
      <c r="C2354" s="4" t="s">
        <v>3719</v>
      </c>
      <c r="D2354" s="5">
        <v>440</v>
      </c>
      <c r="E2354" s="50" t="s">
        <v>1598</v>
      </c>
      <c r="F2354" s="263" t="str">
        <f t="shared" si="144"/>
        <v xml:space="preserve"> </v>
      </c>
      <c r="G2354" s="13" t="s">
        <v>4042</v>
      </c>
      <c r="H2354" s="12"/>
      <c r="I2354" s="263" t="str">
        <f t="shared" si="145"/>
        <v xml:space="preserve"> </v>
      </c>
      <c r="J2354" s="38" t="str">
        <f>IF(D2354&gt;=('28 Populations and thresholds'!$I$32),"YES"," ")</f>
        <v>YES</v>
      </c>
      <c r="K2354" s="38" t="str">
        <f>IF(J2354="YES"," ",IF(D2354&gt;=('28 Populations and thresholds'!$I$32)*0.25,"YES"))</f>
        <v xml:space="preserve"> </v>
      </c>
      <c r="L2354" s="38" t="b">
        <f>OR('28 Populations and thresholds'!$J$32="CR",'28 Populations and thresholds'!$J$32="EN",'28 Populations and thresholds'!$J$32="VU")</f>
        <v>1</v>
      </c>
      <c r="M2354" s="75">
        <f>D2354/'28 Populations and thresholds'!$H$32</f>
        <v>0.10731707317073171</v>
      </c>
      <c r="N2354" s="263" t="str">
        <f t="shared" si="146"/>
        <v xml:space="preserve"> </v>
      </c>
      <c r="P2354" s="263" t="str">
        <f t="shared" si="147"/>
        <v xml:space="preserve"> </v>
      </c>
    </row>
    <row r="2355" spans="1:21" s="4" customFormat="1" x14ac:dyDescent="0.2">
      <c r="A2355" s="275" t="s">
        <v>1610</v>
      </c>
      <c r="B2355" s="269" t="s">
        <v>4729</v>
      </c>
      <c r="C2355" s="269" t="s">
        <v>3570</v>
      </c>
      <c r="D2355" s="279">
        <v>274</v>
      </c>
      <c r="E2355" s="274">
        <v>2000</v>
      </c>
      <c r="F2355" s="263" t="str">
        <f t="shared" si="144"/>
        <v xml:space="preserve"> </v>
      </c>
      <c r="G2355" s="275" t="s">
        <v>139</v>
      </c>
      <c r="H2355" s="275" t="s">
        <v>3388</v>
      </c>
      <c r="I2355" s="263" t="str">
        <f t="shared" si="145"/>
        <v xml:space="preserve"> </v>
      </c>
      <c r="J2355" s="272" t="str">
        <f>IF(D2355&gt;=('28 Populations and thresholds'!$I$82),"YES"," ")</f>
        <v>YES</v>
      </c>
      <c r="K2355" s="272" t="str">
        <f>IF(J2355="YES"," ",IF(D2355&gt;=('28 Populations and thresholds'!$I$82)*0.25,"YES"))</f>
        <v xml:space="preserve"> </v>
      </c>
      <c r="L2355" s="272" t="b">
        <f>OR('28 Populations and thresholds'!$J$82="CR",'28 Populations and thresholds'!$J$82="EN",'28 Populations and thresholds'!$J$82="VU")</f>
        <v>0</v>
      </c>
      <c r="M2355" s="273">
        <f>D2355/'28 Populations and thresholds'!$H$82</f>
        <v>6.8500000000000005E-2</v>
      </c>
      <c r="N2355" s="263" t="str">
        <f t="shared" si="146"/>
        <v xml:space="preserve"> </v>
      </c>
      <c r="O2355" s="275"/>
      <c r="P2355" s="263" t="str">
        <f t="shared" si="147"/>
        <v xml:space="preserve"> </v>
      </c>
      <c r="Q2355" s="9"/>
      <c r="R2355" s="9"/>
      <c r="S2355" s="9"/>
      <c r="T2355" s="9"/>
      <c r="U2355" s="9"/>
    </row>
    <row r="2356" spans="1:21" x14ac:dyDescent="0.2">
      <c r="A2356" s="12" t="s">
        <v>1610</v>
      </c>
      <c r="B2356" s="40" t="s">
        <v>1078</v>
      </c>
      <c r="C2356" s="4" t="s">
        <v>3719</v>
      </c>
      <c r="D2356" s="5">
        <v>148</v>
      </c>
      <c r="E2356" s="148">
        <v>36039</v>
      </c>
      <c r="F2356" s="263" t="str">
        <f t="shared" si="144"/>
        <v xml:space="preserve"> </v>
      </c>
      <c r="G2356" s="13" t="s">
        <v>4019</v>
      </c>
      <c r="I2356" s="263" t="str">
        <f t="shared" si="145"/>
        <v xml:space="preserve"> </v>
      </c>
      <c r="J2356" s="38" t="str">
        <f>IF(D2356&gt;=('28 Populations and thresholds'!$I$32),"YES"," ")</f>
        <v>YES</v>
      </c>
      <c r="K2356" s="38" t="str">
        <f>IF(J2356="YES"," ",IF(D2356&gt;=('28 Populations and thresholds'!$I$32)*0.25,"YES"))</f>
        <v xml:space="preserve"> </v>
      </c>
      <c r="L2356" s="38" t="b">
        <f>OR('28 Populations and thresholds'!$J$32="CR",'28 Populations and thresholds'!$J$32="EN",'28 Populations and thresholds'!$J$32="VU")</f>
        <v>1</v>
      </c>
      <c r="M2356" s="75">
        <f>D2356/'28 Populations and thresholds'!$H$32</f>
        <v>3.6097560975609753E-2</v>
      </c>
      <c r="N2356" s="263" t="str">
        <f t="shared" si="146"/>
        <v xml:space="preserve"> </v>
      </c>
      <c r="P2356" s="263" t="str">
        <f t="shared" si="147"/>
        <v xml:space="preserve"> </v>
      </c>
    </row>
    <row r="2357" spans="1:21" x14ac:dyDescent="0.2">
      <c r="A2357" s="12" t="s">
        <v>1610</v>
      </c>
      <c r="B2357" s="40" t="s">
        <v>1078</v>
      </c>
      <c r="C2357" s="4" t="s">
        <v>3761</v>
      </c>
      <c r="D2357" s="41">
        <v>1209</v>
      </c>
      <c r="E2357" s="46">
        <v>36398</v>
      </c>
      <c r="F2357" s="263" t="str">
        <f t="shared" si="144"/>
        <v xml:space="preserve"> </v>
      </c>
      <c r="G2357" s="143" t="s">
        <v>21</v>
      </c>
      <c r="H2357" s="143" t="s">
        <v>82</v>
      </c>
      <c r="I2357" s="263" t="str">
        <f t="shared" si="145"/>
        <v xml:space="preserve"> </v>
      </c>
      <c r="J2357" s="38" t="str">
        <f>IF(D2357&gt;=('28 Populations and thresholds'!$I$187),"YES"," ")</f>
        <v>YES</v>
      </c>
      <c r="K2357" s="38" t="str">
        <f>IF(J2357="YES"," ",IF(D2357&gt;=('28 Populations and thresholds'!$I$187)*0.25,"YES"))</f>
        <v xml:space="preserve"> </v>
      </c>
      <c r="L2357" s="38" t="b">
        <f>OR('28 Populations and thresholds'!$J$187="CR",'28 Populations and thresholds'!$J$187="EN",'28 Populations and thresholds'!$J$187="VU")</f>
        <v>0</v>
      </c>
      <c r="M2357" s="75">
        <f>D2357/'28 Populations and thresholds'!$H$187</f>
        <v>1.209E-2</v>
      </c>
      <c r="N2357" s="263" t="str">
        <f t="shared" si="146"/>
        <v xml:space="preserve"> </v>
      </c>
      <c r="O2357" s="9"/>
      <c r="P2357" s="263" t="str">
        <f t="shared" si="147"/>
        <v xml:space="preserve"> </v>
      </c>
    </row>
    <row r="2358" spans="1:21" x14ac:dyDescent="0.2">
      <c r="A2358" s="12" t="s">
        <v>1610</v>
      </c>
      <c r="B2358" s="4" t="s">
        <v>1078</v>
      </c>
      <c r="C2358" s="4" t="s">
        <v>3564</v>
      </c>
      <c r="D2358" s="5">
        <v>4100</v>
      </c>
      <c r="E2358" s="104">
        <v>2000</v>
      </c>
      <c r="F2358" s="263" t="str">
        <f t="shared" si="144"/>
        <v xml:space="preserve"> </v>
      </c>
      <c r="G2358" s="12" t="s">
        <v>139</v>
      </c>
      <c r="H2358" s="12" t="s">
        <v>3388</v>
      </c>
      <c r="I2358" s="263" t="str">
        <f t="shared" si="145"/>
        <v xml:space="preserve"> </v>
      </c>
      <c r="J2358" s="38" t="str">
        <f>IF(D2358&gt;=('28 Populations and thresholds'!$I$79),"YES"," ")</f>
        <v>YES</v>
      </c>
      <c r="K2358" s="38" t="str">
        <f>IF(J2358="YES"," ",IF(D2358&gt;=('28 Populations and thresholds'!$I$79)*0.25,"YES"))</f>
        <v xml:space="preserve"> </v>
      </c>
      <c r="L2358" s="38" t="b">
        <f>OR('28 Populations and thresholds'!$J$79="CR",'28 Populations and thresholds'!$J$79="EN",'28 Populations and thresholds'!$J$79="VU")</f>
        <v>0</v>
      </c>
      <c r="M2358" s="75">
        <f>D2358/'28 Populations and thresholds'!$H$79</f>
        <v>2.7333333333333334E-2</v>
      </c>
      <c r="N2358" s="263" t="str">
        <f t="shared" si="146"/>
        <v xml:space="preserve"> </v>
      </c>
      <c r="O2358" s="9"/>
      <c r="P2358" s="263" t="str">
        <f t="shared" si="147"/>
        <v xml:space="preserve"> </v>
      </c>
    </row>
    <row r="2359" spans="1:21" x14ac:dyDescent="0.2">
      <c r="A2359" s="12" t="s">
        <v>1610</v>
      </c>
      <c r="B2359" s="40" t="s">
        <v>1078</v>
      </c>
      <c r="C2359" s="4" t="s">
        <v>3452</v>
      </c>
      <c r="D2359" s="41">
        <v>300</v>
      </c>
      <c r="E2359" s="46">
        <v>36039</v>
      </c>
      <c r="F2359" s="263" t="str">
        <f t="shared" si="144"/>
        <v xml:space="preserve"> </v>
      </c>
      <c r="G2359" s="143" t="s">
        <v>21</v>
      </c>
      <c r="H2359" s="143" t="s">
        <v>907</v>
      </c>
      <c r="I2359" s="263" t="str">
        <f t="shared" si="145"/>
        <v xml:space="preserve"> </v>
      </c>
      <c r="J2359" s="38" t="str">
        <f>IF(D2359&gt;=('28 Populations and thresholds'!$I$158),"YES"," ")</f>
        <v xml:space="preserve"> </v>
      </c>
      <c r="K2359" s="38" t="str">
        <f>IF(J2359="YES"," ",IF(D2359&gt;=('28 Populations and thresholds'!$I$158)*0.25,"YES"))</f>
        <v>YES</v>
      </c>
      <c r="L2359" s="38" t="b">
        <f>OR('28 Populations and thresholds'!$J$158="CR",'28 Populations and thresholds'!$J$158="EN",'28 Populations and thresholds'!$J$158="VU")</f>
        <v>0</v>
      </c>
      <c r="M2359" s="75">
        <f>D2359/'28 Populations and thresholds'!$H$158</f>
        <v>3.0000000000000001E-3</v>
      </c>
      <c r="N2359" s="263" t="str">
        <f t="shared" si="146"/>
        <v xml:space="preserve"> </v>
      </c>
      <c r="O2359" s="9"/>
      <c r="P2359" s="263" t="str">
        <f t="shared" si="147"/>
        <v xml:space="preserve"> </v>
      </c>
    </row>
    <row r="2360" spans="1:21" x14ac:dyDescent="0.2">
      <c r="A2360" s="12" t="s">
        <v>1610</v>
      </c>
      <c r="B2360" s="40" t="s">
        <v>1078</v>
      </c>
      <c r="C2360" s="111" t="s">
        <v>3459</v>
      </c>
      <c r="D2360" s="41">
        <v>466</v>
      </c>
      <c r="E2360" s="46">
        <v>36026</v>
      </c>
      <c r="F2360" s="263" t="str">
        <f t="shared" si="144"/>
        <v xml:space="preserve"> </v>
      </c>
      <c r="G2360" s="143" t="s">
        <v>21</v>
      </c>
      <c r="H2360" s="143" t="s">
        <v>604</v>
      </c>
      <c r="I2360" s="263" t="str">
        <f t="shared" si="145"/>
        <v xml:space="preserve"> </v>
      </c>
      <c r="J2360" s="38" t="str">
        <f>IF(D2360&gt;=(('28 Populations and thresholds'!$I$160)+('28 Populations and thresholds'!$I$163)),"YES"," ")</f>
        <v>YES</v>
      </c>
      <c r="K2360" s="38" t="str">
        <f>IF(J2360="YES"," ",IF(D2360&gt;=(('28 Populations and thresholds'!$I$160)+('28 Populations and thresholds'!$I$163))*0.25,"YES"))</f>
        <v xml:space="preserve"> </v>
      </c>
      <c r="L2360" s="38" t="b">
        <f>OR('28 Populations and thresholds'!$J$160="CR",'28 Populations and thresholds'!$J$160="EN",'28 Populations and thresholds'!$J$160="VU")</f>
        <v>0</v>
      </c>
      <c r="M2360" s="75">
        <f>D2360/(('28 Populations and thresholds'!$H$160)+('28 Populations and thresholds'!$H$163))</f>
        <v>1.2103896103896105E-2</v>
      </c>
      <c r="N2360" s="263" t="str">
        <f t="shared" si="146"/>
        <v xml:space="preserve"> </v>
      </c>
      <c r="O2360" s="121" t="s">
        <v>4563</v>
      </c>
      <c r="P2360" s="263" t="str">
        <f t="shared" si="147"/>
        <v xml:space="preserve"> </v>
      </c>
    </row>
    <row r="2361" spans="1:21" x14ac:dyDescent="0.2">
      <c r="A2361" s="12" t="s">
        <v>1610</v>
      </c>
      <c r="B2361" s="40" t="s">
        <v>1078</v>
      </c>
      <c r="C2361" s="4" t="s">
        <v>3763</v>
      </c>
      <c r="D2361" s="41">
        <v>203</v>
      </c>
      <c r="E2361" s="46">
        <v>36026</v>
      </c>
      <c r="F2361" s="263" t="str">
        <f t="shared" si="144"/>
        <v xml:space="preserve"> </v>
      </c>
      <c r="G2361" s="143" t="s">
        <v>21</v>
      </c>
      <c r="H2361" s="143" t="s">
        <v>604</v>
      </c>
      <c r="I2361" s="263" t="str">
        <f t="shared" si="145"/>
        <v xml:space="preserve"> </v>
      </c>
      <c r="J2361" s="38" t="str">
        <f>IF(D2361&gt;=('28 Populations and thresholds'!$I$191),"YES"," ")</f>
        <v xml:space="preserve"> </v>
      </c>
      <c r="K2361" s="38" t="str">
        <f>IF(J2361="YES"," ",IF(D2361&gt;=('28 Populations and thresholds'!$I$191)*0.25,"YES"))</f>
        <v>YES</v>
      </c>
      <c r="L2361" s="38" t="b">
        <f>OR('28 Populations and thresholds'!$J$191="CR",'28 Populations and thresholds'!$J$191="EN",'28 Populations and thresholds'!$J$191="VU")</f>
        <v>0</v>
      </c>
      <c r="M2361" s="75">
        <f>D2361/'28 Populations and thresholds'!$H$191</f>
        <v>4.0600000000000002E-3</v>
      </c>
      <c r="N2361" s="263" t="str">
        <f t="shared" si="146"/>
        <v xml:space="preserve"> </v>
      </c>
      <c r="P2361" s="263" t="str">
        <f t="shared" si="147"/>
        <v xml:space="preserve"> </v>
      </c>
    </row>
    <row r="2362" spans="1:21" s="4" customFormat="1" x14ac:dyDescent="0.2">
      <c r="A2362" s="275" t="s">
        <v>1610</v>
      </c>
      <c r="B2362" s="269" t="s">
        <v>4730</v>
      </c>
      <c r="C2362" s="269" t="s">
        <v>3570</v>
      </c>
      <c r="D2362" s="279">
        <v>148</v>
      </c>
      <c r="E2362" s="274">
        <v>2004</v>
      </c>
      <c r="F2362" s="263" t="str">
        <f t="shared" si="144"/>
        <v xml:space="preserve"> </v>
      </c>
      <c r="G2362" s="275" t="s">
        <v>139</v>
      </c>
      <c r="H2362" s="275" t="s">
        <v>3388</v>
      </c>
      <c r="I2362" s="263" t="str">
        <f t="shared" si="145"/>
        <v xml:space="preserve"> </v>
      </c>
      <c r="J2362" s="272" t="str">
        <f>IF(D2362&gt;=('28 Populations and thresholds'!$I$82),"YES"," ")</f>
        <v>YES</v>
      </c>
      <c r="K2362" s="272" t="str">
        <f>IF(J2362="YES"," ",IF(D2362&gt;=('28 Populations and thresholds'!$I$82)*0.25,"YES"))</f>
        <v xml:space="preserve"> </v>
      </c>
      <c r="L2362" s="272" t="b">
        <f>OR('28 Populations and thresholds'!$J$82="CR",'28 Populations and thresholds'!$J$82="EN",'28 Populations and thresholds'!$J$82="VU")</f>
        <v>0</v>
      </c>
      <c r="M2362" s="273">
        <f>D2362/'28 Populations and thresholds'!$H$82</f>
        <v>3.6999999999999998E-2</v>
      </c>
      <c r="N2362" s="263" t="str">
        <f t="shared" si="146"/>
        <v xml:space="preserve"> </v>
      </c>
      <c r="O2362" s="275"/>
      <c r="P2362" s="263" t="str">
        <f t="shared" si="147"/>
        <v xml:space="preserve"> </v>
      </c>
      <c r="Q2362" s="9"/>
      <c r="R2362" s="9"/>
      <c r="S2362" s="9"/>
      <c r="T2362" s="9"/>
      <c r="U2362" s="9"/>
    </row>
    <row r="2363" spans="1:21" x14ac:dyDescent="0.2">
      <c r="A2363" s="12" t="s">
        <v>1610</v>
      </c>
      <c r="B2363" s="4" t="s">
        <v>3595</v>
      </c>
      <c r="C2363" s="111" t="s">
        <v>3594</v>
      </c>
      <c r="D2363" s="5">
        <v>25000</v>
      </c>
      <c r="E2363" s="104">
        <v>1998</v>
      </c>
      <c r="F2363" s="263" t="str">
        <f t="shared" si="144"/>
        <v xml:space="preserve"> </v>
      </c>
      <c r="G2363" s="12" t="s">
        <v>139</v>
      </c>
      <c r="H2363" s="12" t="s">
        <v>3388</v>
      </c>
      <c r="I2363" s="263" t="str">
        <f t="shared" si="145"/>
        <v xml:space="preserve"> </v>
      </c>
      <c r="J2363" s="38" t="str">
        <f>IF(D2363&gt;=('28 Populations and thresholds'!$I$87),"YES"," ")</f>
        <v>YES</v>
      </c>
      <c r="K2363" s="38" t="str">
        <f>IF(J2363="YES"," ",IF(D2363&gt;=('28 Populations and thresholds'!$I$87)*0.25,"YES"))</f>
        <v xml:space="preserve"> </v>
      </c>
      <c r="L2363" s="38" t="b">
        <f>OR('28 Populations and thresholds'!$J$87="CR",'28 Populations and thresholds'!$J$87="EN",'28 Populations and thresholds'!$J$87="VU")</f>
        <v>0</v>
      </c>
      <c r="M2363" s="75">
        <f>D2363/'28 Populations and thresholds'!$H$87</f>
        <v>2.5000000000000001E-2</v>
      </c>
      <c r="N2363" s="263" t="str">
        <f t="shared" si="146"/>
        <v xml:space="preserve"> </v>
      </c>
      <c r="P2363" s="263" t="str">
        <f t="shared" si="147"/>
        <v xml:space="preserve"> </v>
      </c>
    </row>
    <row r="2364" spans="1:21" x14ac:dyDescent="0.2">
      <c r="A2364" s="12" t="s">
        <v>1610</v>
      </c>
      <c r="B2364" s="4" t="s">
        <v>3595</v>
      </c>
      <c r="C2364" s="4" t="s">
        <v>3666</v>
      </c>
      <c r="D2364" s="105">
        <v>2376</v>
      </c>
      <c r="E2364" s="106">
        <v>2003</v>
      </c>
      <c r="F2364" s="263" t="str">
        <f t="shared" si="144"/>
        <v xml:space="preserve"> </v>
      </c>
      <c r="G2364" s="12" t="s">
        <v>139</v>
      </c>
      <c r="H2364" s="12" t="s">
        <v>3388</v>
      </c>
      <c r="I2364" s="263" t="str">
        <f t="shared" si="145"/>
        <v xml:space="preserve"> </v>
      </c>
      <c r="J2364" s="38" t="str">
        <f>IF(D2364&gt;=(('28 Populations and thresholds'!$I$62)+('28 Populations and thresholds'!$I$65)),"YES"," ")</f>
        <v>YES</v>
      </c>
      <c r="K2364" s="38" t="str">
        <f>IF(J2364="YES"," ",IF(D2364&gt;=(('28 Populations and thresholds'!$I$62)+('28 Populations and thresholds'!$I$65))*0.25,"YES"))</f>
        <v xml:space="preserve"> </v>
      </c>
      <c r="L2364" s="38" t="b">
        <f>OR('28 Populations and thresholds'!$J$62="CR",'28 Populations and thresholds'!$J$62="EN",'28 Populations and thresholds'!$J$62="VU")</f>
        <v>0</v>
      </c>
      <c r="M2364" s="75">
        <f>D2364/(('28 Populations and thresholds'!$H$62)+('28 Populations and thresholds'!$H$65))</f>
        <v>1.3976470588235293E-2</v>
      </c>
      <c r="N2364" s="263" t="str">
        <f t="shared" si="146"/>
        <v xml:space="preserve"> </v>
      </c>
      <c r="O2364" s="12" t="s">
        <v>4760</v>
      </c>
      <c r="P2364" s="263" t="str">
        <f t="shared" si="147"/>
        <v xml:space="preserve"> </v>
      </c>
      <c r="Q2364" s="4"/>
    </row>
    <row r="2365" spans="1:21" x14ac:dyDescent="0.2">
      <c r="A2365" s="143" t="s">
        <v>1610</v>
      </c>
      <c r="B2365" s="4" t="s">
        <v>3595</v>
      </c>
      <c r="C2365" s="4" t="s">
        <v>3598</v>
      </c>
      <c r="D2365" s="41">
        <v>17801</v>
      </c>
      <c r="E2365" s="47" t="s">
        <v>1325</v>
      </c>
      <c r="F2365" s="263" t="str">
        <f t="shared" si="144"/>
        <v xml:space="preserve"> </v>
      </c>
      <c r="G2365" s="143" t="s">
        <v>15</v>
      </c>
      <c r="H2365" s="143" t="s">
        <v>1315</v>
      </c>
      <c r="I2365" s="263" t="str">
        <f t="shared" si="145"/>
        <v xml:space="preserve"> </v>
      </c>
      <c r="J2365" s="38" t="str">
        <f>IF(D2365&gt;=('28 Populations and thresholds'!$I$88),"YES"," ")</f>
        <v>YES</v>
      </c>
      <c r="K2365" s="38" t="str">
        <f>IF(J2365="YES"," ",IF(D2365&gt;=('28 Populations and thresholds'!$I$88)*0.25,"YES"))</f>
        <v xml:space="preserve"> </v>
      </c>
      <c r="L2365" s="38" t="b">
        <f>OR('28 Populations and thresholds'!$J$88="CR",'28 Populations and thresholds'!$J$88="EN",'28 Populations and thresholds'!$J$88="VU")</f>
        <v>0</v>
      </c>
      <c r="M2365" s="75">
        <f>D2365/'28 Populations and thresholds'!$H$88</f>
        <v>1.7801000000000001E-2</v>
      </c>
      <c r="N2365" s="263" t="str">
        <f t="shared" si="146"/>
        <v xml:space="preserve"> </v>
      </c>
      <c r="O2365" s="9"/>
      <c r="P2365" s="263" t="str">
        <f t="shared" si="147"/>
        <v xml:space="preserve"> </v>
      </c>
    </row>
    <row r="2366" spans="1:21" x14ac:dyDescent="0.2">
      <c r="A2366" s="12" t="s">
        <v>1610</v>
      </c>
      <c r="B2366" s="4" t="s">
        <v>3595</v>
      </c>
      <c r="C2366" s="111" t="s">
        <v>3659</v>
      </c>
      <c r="D2366" s="105">
        <v>9805</v>
      </c>
      <c r="E2366" s="106">
        <v>2003</v>
      </c>
      <c r="F2366" s="263" t="str">
        <f t="shared" si="144"/>
        <v xml:space="preserve"> </v>
      </c>
      <c r="G2366" s="117" t="s">
        <v>139</v>
      </c>
      <c r="H2366" s="12" t="s">
        <v>3388</v>
      </c>
      <c r="I2366" s="263" t="str">
        <f t="shared" si="145"/>
        <v xml:space="preserve"> </v>
      </c>
      <c r="J2366" s="38" t="str">
        <f>IF(D2366&gt;=('28 Populations and thresholds'!$I$68),"YES"," ")</f>
        <v>YES</v>
      </c>
      <c r="K2366" s="38" t="str">
        <f>IF(J2366="YES"," ",IF(D2366&gt;=('28 Populations and thresholds'!$I$68)*0.25,"YES"))</f>
        <v xml:space="preserve"> </v>
      </c>
      <c r="L2366" s="38" t="b">
        <f>OR('28 Populations and thresholds'!$J$68="CR",'28 Populations and thresholds'!$J$68="EN",'28 Populations and thresholds'!$J$68="VU")</f>
        <v>0</v>
      </c>
      <c r="M2366" s="75">
        <f>D2366/'28 Populations and thresholds'!$H$68</f>
        <v>9.8049999999999998E-2</v>
      </c>
      <c r="N2366" s="263" t="str">
        <f t="shared" si="146"/>
        <v xml:space="preserve"> </v>
      </c>
      <c r="O2366" s="9"/>
      <c r="P2366" s="263" t="str">
        <f t="shared" si="147"/>
        <v xml:space="preserve"> </v>
      </c>
    </row>
    <row r="2367" spans="1:21" x14ac:dyDescent="0.2">
      <c r="A2367" s="267" t="s">
        <v>1610</v>
      </c>
      <c r="B2367" s="269" t="s">
        <v>3421</v>
      </c>
      <c r="C2367" s="269" t="s">
        <v>3666</v>
      </c>
      <c r="D2367" s="270">
        <v>2650</v>
      </c>
      <c r="E2367" s="294" t="s">
        <v>1327</v>
      </c>
      <c r="F2367" s="263" t="str">
        <f t="shared" si="144"/>
        <v xml:space="preserve"> </v>
      </c>
      <c r="G2367" s="267" t="s">
        <v>15</v>
      </c>
      <c r="H2367" s="267" t="s">
        <v>1470</v>
      </c>
      <c r="I2367" s="263" t="str">
        <f t="shared" si="145"/>
        <v xml:space="preserve"> </v>
      </c>
      <c r="J2367" s="272" t="str">
        <f>IF(D2367&gt;=(('28 Populations and thresholds'!$I$62)+('28 Populations and thresholds'!$I$65)),"YES"," ")</f>
        <v>YES</v>
      </c>
      <c r="K2367" s="272" t="str">
        <f>IF(J2367="YES"," ",IF(D2367&gt;=(('28 Populations and thresholds'!$I$62)+('28 Populations and thresholds'!$I$65))*0.25,"YES"))</f>
        <v xml:space="preserve"> </v>
      </c>
      <c r="L2367" s="272" t="b">
        <f>OR('28 Populations and thresholds'!$J$62="CR",'28 Populations and thresholds'!$J$62="EN",'28 Populations and thresholds'!$J$62="VU")</f>
        <v>0</v>
      </c>
      <c r="M2367" s="273">
        <f>D2367/(('28 Populations and thresholds'!$H$62)+('28 Populations and thresholds'!$H$65))</f>
        <v>1.5588235294117648E-2</v>
      </c>
      <c r="N2367" s="263" t="str">
        <f t="shared" si="146"/>
        <v xml:space="preserve"> </v>
      </c>
      <c r="O2367" s="275" t="s">
        <v>4552</v>
      </c>
      <c r="P2367" s="263" t="str">
        <f t="shared" si="147"/>
        <v xml:space="preserve"> </v>
      </c>
    </row>
    <row r="2368" spans="1:21" x14ac:dyDescent="0.2">
      <c r="A2368" s="267" t="s">
        <v>1610</v>
      </c>
      <c r="B2368" s="269" t="s">
        <v>3421</v>
      </c>
      <c r="C2368" s="269" t="s">
        <v>3659</v>
      </c>
      <c r="D2368" s="270">
        <v>1500</v>
      </c>
      <c r="E2368" s="294" t="s">
        <v>1327</v>
      </c>
      <c r="F2368" s="263" t="str">
        <f t="shared" si="144"/>
        <v xml:space="preserve"> </v>
      </c>
      <c r="G2368" s="267" t="s">
        <v>15</v>
      </c>
      <c r="H2368" s="267" t="s">
        <v>1470</v>
      </c>
      <c r="I2368" s="263" t="str">
        <f t="shared" si="145"/>
        <v xml:space="preserve"> </v>
      </c>
      <c r="J2368" s="272" t="str">
        <f>IF(D2368&gt;=('28 Populations and thresholds'!$I$68),"YES"," ")</f>
        <v>YES</v>
      </c>
      <c r="K2368" s="272" t="str">
        <f>IF(J2368="YES"," ",IF(D2368&gt;=('28 Populations and thresholds'!$I$68)*0.25,"YES"))</f>
        <v xml:space="preserve"> </v>
      </c>
      <c r="L2368" s="272" t="b">
        <f>OR('28 Populations and thresholds'!$J$68="CR",'28 Populations and thresholds'!$J$68="EN",'28 Populations and thresholds'!$J$68="VU")</f>
        <v>0</v>
      </c>
      <c r="M2368" s="273">
        <f>D2368/'28 Populations and thresholds'!$H$68</f>
        <v>1.4999999999999999E-2</v>
      </c>
      <c r="N2368" s="263" t="str">
        <f t="shared" si="146"/>
        <v xml:space="preserve"> </v>
      </c>
      <c r="O2368" s="269"/>
      <c r="P2368" s="263" t="str">
        <f t="shared" si="147"/>
        <v xml:space="preserve"> </v>
      </c>
    </row>
    <row r="2369" spans="1:22" x14ac:dyDescent="0.2">
      <c r="A2369" s="267" t="s">
        <v>1610</v>
      </c>
      <c r="B2369" s="269" t="s">
        <v>3421</v>
      </c>
      <c r="C2369" s="277" t="s">
        <v>3570</v>
      </c>
      <c r="D2369" s="270">
        <v>100</v>
      </c>
      <c r="E2369" s="294" t="s">
        <v>1327</v>
      </c>
      <c r="F2369" s="263" t="str">
        <f t="shared" ref="F2369:F2432" si="148">" "</f>
        <v xml:space="preserve"> </v>
      </c>
      <c r="G2369" s="267" t="s">
        <v>15</v>
      </c>
      <c r="H2369" s="267" t="s">
        <v>1470</v>
      </c>
      <c r="I2369" s="263" t="str">
        <f t="shared" ref="I2369:I2432" si="149">" "</f>
        <v xml:space="preserve"> </v>
      </c>
      <c r="J2369" s="272" t="str">
        <f>IF(D2369&gt;=('28 Populations and thresholds'!$I$82),"YES"," ")</f>
        <v>YES</v>
      </c>
      <c r="K2369" s="272" t="str">
        <f>IF(J2369="YES"," ",IF(D2369&gt;=('28 Populations and thresholds'!$I$82)*0.25,"YES"))</f>
        <v xml:space="preserve"> </v>
      </c>
      <c r="L2369" s="272" t="b">
        <f>OR('28 Populations and thresholds'!$J$82="CR",'28 Populations and thresholds'!$J$82="EN",'28 Populations and thresholds'!$J$82="VU")</f>
        <v>0</v>
      </c>
      <c r="M2369" s="273">
        <f>D2369/'28 Populations and thresholds'!$H$82</f>
        <v>2.5000000000000001E-2</v>
      </c>
      <c r="N2369" s="263" t="str">
        <f t="shared" ref="N2369:N2432" si="150">" "</f>
        <v xml:space="preserve"> </v>
      </c>
      <c r="O2369" s="269"/>
      <c r="P2369" s="263" t="str">
        <f t="shared" ref="P2369:P2432" si="151">" "</f>
        <v xml:space="preserve"> </v>
      </c>
    </row>
    <row r="2370" spans="1:22" x14ac:dyDescent="0.2">
      <c r="A2370" s="275" t="s">
        <v>1610</v>
      </c>
      <c r="B2370" s="269" t="s">
        <v>3421</v>
      </c>
      <c r="C2370" s="280" t="s">
        <v>3402</v>
      </c>
      <c r="D2370" s="279">
        <v>172</v>
      </c>
      <c r="E2370" s="274">
        <v>1988</v>
      </c>
      <c r="F2370" s="263" t="str">
        <f t="shared" si="148"/>
        <v xml:space="preserve"> </v>
      </c>
      <c r="G2370" s="295" t="s">
        <v>139</v>
      </c>
      <c r="H2370" s="275" t="s">
        <v>3388</v>
      </c>
      <c r="I2370" s="263" t="str">
        <f t="shared" si="149"/>
        <v xml:space="preserve"> </v>
      </c>
      <c r="J2370" s="272" t="str">
        <f>IF(D2370&gt;=('28 Populations and thresholds'!$I$118),"YES"," ")</f>
        <v>YES</v>
      </c>
      <c r="K2370" s="272" t="str">
        <f>IF(J2370="YES"," ",IF(D2370&gt;=('28 Populations and thresholds'!$I$118)*0.25,"YES"))</f>
        <v xml:space="preserve"> </v>
      </c>
      <c r="L2370" s="272" t="b">
        <f>OR('28 Populations and thresholds'!$J$118="CR",'28 Populations and thresholds'!$J$118="EN",'28 Populations and thresholds'!$J$118="VU")</f>
        <v>1</v>
      </c>
      <c r="M2370" s="273">
        <f>D2370/'28 Populations and thresholds'!$H$118</f>
        <v>3.44E-2</v>
      </c>
      <c r="N2370" s="263" t="str">
        <f t="shared" si="150"/>
        <v xml:space="preserve"> </v>
      </c>
      <c r="O2370" s="282"/>
      <c r="P2370" s="263" t="str">
        <f t="shared" si="151"/>
        <v xml:space="preserve"> </v>
      </c>
    </row>
    <row r="2371" spans="1:22" x14ac:dyDescent="0.2">
      <c r="A2371" s="12" t="s">
        <v>1610</v>
      </c>
      <c r="B2371" s="4" t="s">
        <v>3636</v>
      </c>
      <c r="C2371" s="4" t="s">
        <v>3633</v>
      </c>
      <c r="D2371" s="5">
        <v>4980</v>
      </c>
      <c r="E2371" s="104">
        <v>2003</v>
      </c>
      <c r="F2371" s="263" t="str">
        <f t="shared" si="148"/>
        <v xml:space="preserve"> </v>
      </c>
      <c r="G2371" s="12" t="s">
        <v>139</v>
      </c>
      <c r="H2371" s="12" t="s">
        <v>3388</v>
      </c>
      <c r="I2371" s="263" t="str">
        <f t="shared" si="149"/>
        <v xml:space="preserve"> </v>
      </c>
      <c r="J2371" s="38" t="str">
        <f>IF(D2371&gt;=('28 Populations and thresholds'!$I$99),"YES"," ")</f>
        <v>YES</v>
      </c>
      <c r="K2371" s="38" t="str">
        <f>IF(J2371="YES"," ",IF(D2371&gt;=('28 Populations and thresholds'!$I$99)*0.25,"YES"))</f>
        <v xml:space="preserve"> </v>
      </c>
      <c r="L2371" s="38" t="b">
        <f>OR('28 Populations and thresholds'!$J$99="CR",'28 Populations and thresholds'!$J$99="EN",'28 Populations and thresholds'!$J$99="VU")</f>
        <v>0</v>
      </c>
      <c r="M2371" s="75">
        <f>D2371/'28 Populations and thresholds'!$H$99</f>
        <v>1.66E-2</v>
      </c>
      <c r="N2371" s="263" t="str">
        <f t="shared" si="150"/>
        <v xml:space="preserve"> </v>
      </c>
      <c r="P2371" s="263" t="str">
        <f t="shared" si="151"/>
        <v xml:space="preserve"> </v>
      </c>
    </row>
    <row r="2372" spans="1:22" x14ac:dyDescent="0.2">
      <c r="A2372" s="275" t="s">
        <v>1610</v>
      </c>
      <c r="B2372" s="269" t="s">
        <v>3578</v>
      </c>
      <c r="C2372" s="280" t="s">
        <v>3570</v>
      </c>
      <c r="D2372" s="279">
        <v>283</v>
      </c>
      <c r="E2372" s="274">
        <v>2001</v>
      </c>
      <c r="F2372" s="263" t="str">
        <f t="shared" si="148"/>
        <v xml:space="preserve"> </v>
      </c>
      <c r="G2372" s="275" t="s">
        <v>139</v>
      </c>
      <c r="H2372" s="275" t="s">
        <v>3388</v>
      </c>
      <c r="I2372" s="263" t="str">
        <f t="shared" si="149"/>
        <v xml:space="preserve"> </v>
      </c>
      <c r="J2372" s="272" t="str">
        <f>IF(D2372&gt;=('28 Populations and thresholds'!$I$82),"YES"," ")</f>
        <v>YES</v>
      </c>
      <c r="K2372" s="272" t="str">
        <f>IF(J2372="YES"," ",IF(D2372&gt;=('28 Populations and thresholds'!$I$82)*0.25,"YES"))</f>
        <v xml:space="preserve"> </v>
      </c>
      <c r="L2372" s="272" t="b">
        <f>OR('28 Populations and thresholds'!$J$82="CR",'28 Populations and thresholds'!$J$82="EN",'28 Populations and thresholds'!$J$82="VU")</f>
        <v>0</v>
      </c>
      <c r="M2372" s="273">
        <f>D2372/'28 Populations and thresholds'!$H$82</f>
        <v>7.0749999999999993E-2</v>
      </c>
      <c r="N2372" s="263" t="str">
        <f t="shared" si="150"/>
        <v xml:space="preserve"> </v>
      </c>
      <c r="O2372" s="269"/>
      <c r="P2372" s="263" t="str">
        <f t="shared" si="151"/>
        <v xml:space="preserve"> </v>
      </c>
    </row>
    <row r="2373" spans="1:22" x14ac:dyDescent="0.2">
      <c r="A2373" s="143" t="s">
        <v>1610</v>
      </c>
      <c r="B2373" s="4" t="s">
        <v>1741</v>
      </c>
      <c r="C2373" s="40" t="s">
        <v>3795</v>
      </c>
      <c r="D2373" s="41">
        <v>8430</v>
      </c>
      <c r="E2373" s="46">
        <v>35916</v>
      </c>
      <c r="F2373" s="263" t="str">
        <f t="shared" si="148"/>
        <v xml:space="preserve"> </v>
      </c>
      <c r="G2373" s="143" t="s">
        <v>21</v>
      </c>
      <c r="H2373" s="143" t="s">
        <v>907</v>
      </c>
      <c r="I2373" s="263" t="str">
        <f t="shared" si="149"/>
        <v xml:space="preserve"> </v>
      </c>
      <c r="J2373" s="38" t="str">
        <f>IF(D2373&gt;=(('28 Populations and thresholds'!$I$176)+('28 Populations and thresholds'!$I$177)),"YES"," ")</f>
        <v>YES</v>
      </c>
      <c r="K2373" s="38" t="str">
        <f>IF(J2373="YES"," ",IF(D2373&gt;=(('28 Populations and thresholds'!$I$176)+('28 Populations and thresholds'!$I$177))*0.25,"YES"))</f>
        <v xml:space="preserve"> </v>
      </c>
      <c r="L2373" s="38" t="b">
        <f>OR('28 Populations and thresholds'!$J$176="CR",'28 Populations and thresholds'!$J$176="EN",'28 Populations and thresholds'!$J$176="VU")</f>
        <v>0</v>
      </c>
      <c r="M2373" s="75">
        <f>D2373/(('28 Populations and thresholds'!$H$176)+('28 Populations and thresholds'!$H$177))</f>
        <v>3.0215053763440861E-2</v>
      </c>
      <c r="N2373" s="263" t="str">
        <f t="shared" si="150"/>
        <v xml:space="preserve"> </v>
      </c>
      <c r="O2373" s="12" t="s">
        <v>4568</v>
      </c>
      <c r="P2373" s="263" t="str">
        <f t="shared" si="151"/>
        <v xml:space="preserve"> </v>
      </c>
    </row>
    <row r="2374" spans="1:22" x14ac:dyDescent="0.2">
      <c r="A2374" s="12" t="s">
        <v>1610</v>
      </c>
      <c r="B2374" s="4" t="s">
        <v>1741</v>
      </c>
      <c r="C2374" s="4" t="s">
        <v>3666</v>
      </c>
      <c r="D2374" s="5">
        <v>6223</v>
      </c>
      <c r="E2374" s="104" t="s">
        <v>3938</v>
      </c>
      <c r="F2374" s="263" t="str">
        <f t="shared" si="148"/>
        <v xml:space="preserve"> </v>
      </c>
      <c r="H2374" s="13" t="s">
        <v>4429</v>
      </c>
      <c r="I2374" s="263" t="str">
        <f t="shared" si="149"/>
        <v xml:space="preserve"> </v>
      </c>
      <c r="J2374" s="38" t="str">
        <f>IF(D2374&gt;=(('28 Populations and thresholds'!$I$62)+('28 Populations and thresholds'!$I$65)),"YES"," ")</f>
        <v>YES</v>
      </c>
      <c r="K2374" s="38" t="str">
        <f>IF(J2374="YES"," ",IF(D2374&gt;=(('28 Populations and thresholds'!$I$62)+('28 Populations and thresholds'!$I$65))*0.25,"YES"))</f>
        <v xml:space="preserve"> </v>
      </c>
      <c r="L2374" s="38" t="b">
        <f>OR('28 Populations and thresholds'!$J$62="CR",'28 Populations and thresholds'!$J$62="EN",'28 Populations and thresholds'!$J$62="VU")</f>
        <v>0</v>
      </c>
      <c r="M2374" s="75">
        <f>D2374/(('28 Populations and thresholds'!$H$62)+('28 Populations and thresholds'!$H$65))</f>
        <v>3.6605882352941176E-2</v>
      </c>
      <c r="N2374" s="263" t="str">
        <f t="shared" si="150"/>
        <v xml:space="preserve"> </v>
      </c>
      <c r="O2374" s="12" t="s">
        <v>4552</v>
      </c>
      <c r="P2374" s="263" t="str">
        <f t="shared" si="151"/>
        <v xml:space="preserve"> </v>
      </c>
    </row>
    <row r="2375" spans="1:22" x14ac:dyDescent="0.2">
      <c r="A2375" s="12" t="s">
        <v>1610</v>
      </c>
      <c r="B2375" s="4" t="s">
        <v>1741</v>
      </c>
      <c r="C2375" s="4" t="s">
        <v>3756</v>
      </c>
      <c r="D2375" s="41">
        <v>2750</v>
      </c>
      <c r="E2375" s="46">
        <v>36039</v>
      </c>
      <c r="F2375" s="263" t="str">
        <f t="shared" si="148"/>
        <v xml:space="preserve"> </v>
      </c>
      <c r="G2375" s="143" t="s">
        <v>21</v>
      </c>
      <c r="H2375" s="143" t="s">
        <v>82</v>
      </c>
      <c r="I2375" s="263" t="str">
        <f t="shared" si="149"/>
        <v xml:space="preserve"> </v>
      </c>
      <c r="J2375" s="38" t="str">
        <f>IF(D2375&gt;=('28 Populations and thresholds'!$I$175),"YES"," ")</f>
        <v>YES</v>
      </c>
      <c r="K2375" s="38" t="str">
        <f>IF(J2375="YES"," ",IF(D2375&gt;=('28 Populations and thresholds'!$I$175)*0.25,"YES"))</f>
        <v xml:space="preserve"> </v>
      </c>
      <c r="L2375" s="38" t="b">
        <f>OR('28 Populations and thresholds'!$J$175="CR",'28 Populations and thresholds'!$J$175="EN",'28 Populations and thresholds'!$J$175="VU")</f>
        <v>0</v>
      </c>
      <c r="M2375" s="75">
        <f>D2375/'28 Populations and thresholds'!$H$175</f>
        <v>1.9784172661870502E-2</v>
      </c>
      <c r="N2375" s="263" t="str">
        <f t="shared" si="150"/>
        <v xml:space="preserve"> </v>
      </c>
      <c r="O2375" s="9"/>
      <c r="P2375" s="263" t="str">
        <f t="shared" si="151"/>
        <v xml:space="preserve"> </v>
      </c>
      <c r="V2375" s="4"/>
    </row>
    <row r="2376" spans="1:22" x14ac:dyDescent="0.2">
      <c r="A2376" s="12" t="s">
        <v>1610</v>
      </c>
      <c r="B2376" s="4" t="s">
        <v>1741</v>
      </c>
      <c r="C2376" s="4" t="s">
        <v>3776</v>
      </c>
      <c r="D2376" s="41">
        <v>800</v>
      </c>
      <c r="E2376" s="46">
        <v>36436</v>
      </c>
      <c r="F2376" s="263" t="str">
        <f t="shared" si="148"/>
        <v xml:space="preserve"> </v>
      </c>
      <c r="G2376" s="143" t="s">
        <v>21</v>
      </c>
      <c r="H2376" s="143" t="s">
        <v>82</v>
      </c>
      <c r="I2376" s="263" t="str">
        <f t="shared" si="149"/>
        <v xml:space="preserve"> </v>
      </c>
      <c r="J2376" s="38" t="str">
        <f>IF(D2376&gt;=('28 Populations and thresholds'!$I$210),"YES"," ")</f>
        <v>YES</v>
      </c>
      <c r="K2376" s="38" t="str">
        <f>IF(J2376="YES"," ",IF(D2376&gt;=('28 Populations and thresholds'!$I$210)*0.25,"YES"))</f>
        <v xml:space="preserve"> </v>
      </c>
      <c r="L2376" s="38" t="b">
        <f>OR('28 Populations and thresholds'!$J$210="CR",'28 Populations and thresholds'!$J$210="EN",'28 Populations and thresholds'!$J$210="VU")</f>
        <v>0</v>
      </c>
      <c r="M2376" s="75">
        <f>D2376/'28 Populations and thresholds'!$H$210</f>
        <v>3.2000000000000001E-2</v>
      </c>
      <c r="N2376" s="263" t="str">
        <f t="shared" si="150"/>
        <v xml:space="preserve"> </v>
      </c>
      <c r="O2376" s="9"/>
      <c r="P2376" s="263" t="str">
        <f t="shared" si="151"/>
        <v xml:space="preserve"> </v>
      </c>
    </row>
    <row r="2377" spans="1:22" x14ac:dyDescent="0.2">
      <c r="A2377" s="12" t="s">
        <v>1610</v>
      </c>
      <c r="B2377" s="4" t="s">
        <v>1741</v>
      </c>
      <c r="C2377" s="4" t="s">
        <v>3761</v>
      </c>
      <c r="D2377" s="41">
        <v>1585</v>
      </c>
      <c r="E2377" s="46">
        <v>36414</v>
      </c>
      <c r="F2377" s="263" t="str">
        <f t="shared" si="148"/>
        <v xml:space="preserve"> </v>
      </c>
      <c r="G2377" s="143" t="s">
        <v>21</v>
      </c>
      <c r="H2377" s="143" t="s">
        <v>82</v>
      </c>
      <c r="I2377" s="263" t="str">
        <f t="shared" si="149"/>
        <v xml:space="preserve"> </v>
      </c>
      <c r="J2377" s="38" t="str">
        <f>IF(D2377&gt;=('28 Populations and thresholds'!$I$187),"YES"," ")</f>
        <v>YES</v>
      </c>
      <c r="K2377" s="38" t="str">
        <f>IF(J2377="YES"," ",IF(D2377&gt;=('28 Populations and thresholds'!$I$187)*0.25,"YES"))</f>
        <v xml:space="preserve"> </v>
      </c>
      <c r="L2377" s="38" t="b">
        <f>OR('28 Populations and thresholds'!$J$187="CR",'28 Populations and thresholds'!$J$187="EN",'28 Populations and thresholds'!$J$187="VU")</f>
        <v>0</v>
      </c>
      <c r="M2377" s="75">
        <f>D2377/'28 Populations and thresholds'!$H$187</f>
        <v>1.585E-2</v>
      </c>
      <c r="N2377" s="263" t="str">
        <f t="shared" si="150"/>
        <v xml:space="preserve"> </v>
      </c>
      <c r="O2377" s="9"/>
      <c r="P2377" s="263" t="str">
        <f t="shared" si="151"/>
        <v xml:space="preserve"> </v>
      </c>
    </row>
    <row r="2378" spans="1:22" x14ac:dyDescent="0.2">
      <c r="A2378" s="12" t="s">
        <v>1610</v>
      </c>
      <c r="B2378" s="4" t="s">
        <v>1741</v>
      </c>
      <c r="C2378" s="4" t="s">
        <v>3564</v>
      </c>
      <c r="D2378" s="5">
        <v>5820</v>
      </c>
      <c r="E2378" s="104">
        <v>2000</v>
      </c>
      <c r="F2378" s="263" t="str">
        <f t="shared" si="148"/>
        <v xml:space="preserve"> </v>
      </c>
      <c r="G2378" s="12" t="s">
        <v>139</v>
      </c>
      <c r="H2378" s="12" t="s">
        <v>3388</v>
      </c>
      <c r="I2378" s="263" t="str">
        <f t="shared" si="149"/>
        <v xml:space="preserve"> </v>
      </c>
      <c r="J2378" s="38" t="str">
        <f>IF(D2378&gt;=('28 Populations and thresholds'!$I$79),"YES"," ")</f>
        <v>YES</v>
      </c>
      <c r="K2378" s="38" t="str">
        <f>IF(J2378="YES"," ",IF(D2378&gt;=('28 Populations and thresholds'!$I$79)*0.25,"YES"))</f>
        <v xml:space="preserve"> </v>
      </c>
      <c r="L2378" s="38" t="b">
        <f>OR('28 Populations and thresholds'!$J$79="CR",'28 Populations and thresholds'!$J$79="EN",'28 Populations and thresholds'!$J$79="VU")</f>
        <v>0</v>
      </c>
      <c r="M2378" s="75">
        <f>D2378/'28 Populations and thresholds'!$H$79</f>
        <v>3.8800000000000001E-2</v>
      </c>
      <c r="N2378" s="263" t="str">
        <f t="shared" si="150"/>
        <v xml:space="preserve"> </v>
      </c>
      <c r="O2378" s="9"/>
      <c r="P2378" s="263" t="str">
        <f t="shared" si="151"/>
        <v xml:space="preserve"> </v>
      </c>
      <c r="R2378" s="2"/>
    </row>
    <row r="2379" spans="1:22" x14ac:dyDescent="0.2">
      <c r="A2379" s="12" t="s">
        <v>1610</v>
      </c>
      <c r="B2379" s="4" t="s">
        <v>1741</v>
      </c>
      <c r="C2379" s="4" t="s">
        <v>3482</v>
      </c>
      <c r="D2379" s="41">
        <v>38850</v>
      </c>
      <c r="E2379" s="46">
        <v>35916</v>
      </c>
      <c r="F2379" s="263" t="str">
        <f t="shared" si="148"/>
        <v xml:space="preserve"> </v>
      </c>
      <c r="G2379" s="143" t="s">
        <v>21</v>
      </c>
      <c r="H2379" s="143" t="s">
        <v>907</v>
      </c>
      <c r="I2379" s="263" t="str">
        <f t="shared" si="149"/>
        <v xml:space="preserve"> </v>
      </c>
      <c r="J2379" s="38" t="str">
        <f>IF(D2379&gt;=(('28 Populations and thresholds'!$I$205)+('28 Populations and thresholds'!$I$206)+('28 Populations and thresholds'!$I$207)+('28 Populations and thresholds'!$I$208)),"YES"," ")</f>
        <v>YES</v>
      </c>
      <c r="K2379" s="38" t="str">
        <f>IF(J2379="YES"," ",IF(D2379&gt;=(('28 Populations and thresholds'!$I$205)+('28 Populations and thresholds'!$I$206)+('28 Populations and thresholds'!$I$207)+('28 Populations and thresholds'!$I$208))*0.25,"YES"))</f>
        <v xml:space="preserve"> </v>
      </c>
      <c r="L2379" s="38" t="b">
        <f>OR('28 Populations and thresholds'!$J$206="CR",'28 Populations and thresholds'!$J$206="EN",'28 Populations and thresholds'!$J$206="VU")</f>
        <v>0</v>
      </c>
      <c r="M2379" s="75">
        <f>D2379/(('28 Populations and thresholds'!$H$205)+('28 Populations and thresholds'!$H$206)+('28 Populations and thresholds'!$H$207)+('28 Populations and thresholds'!$H$208))</f>
        <v>1.4523907435791992E-2</v>
      </c>
      <c r="N2379" s="263" t="str">
        <f t="shared" si="150"/>
        <v xml:space="preserve"> </v>
      </c>
      <c r="O2379" s="12" t="s">
        <v>4568</v>
      </c>
      <c r="P2379" s="263" t="str">
        <f t="shared" si="151"/>
        <v xml:space="preserve"> </v>
      </c>
    </row>
    <row r="2380" spans="1:22" s="4" customFormat="1" x14ac:dyDescent="0.2">
      <c r="A2380" s="12" t="s">
        <v>1610</v>
      </c>
      <c r="B2380" s="4" t="s">
        <v>1741</v>
      </c>
      <c r="C2380" s="4" t="s">
        <v>3606</v>
      </c>
      <c r="D2380" s="5">
        <v>16018</v>
      </c>
      <c r="E2380" s="104">
        <v>2000</v>
      </c>
      <c r="F2380" s="263" t="str">
        <f t="shared" si="148"/>
        <v xml:space="preserve"> </v>
      </c>
      <c r="G2380" s="12" t="s">
        <v>139</v>
      </c>
      <c r="H2380" s="12" t="s">
        <v>3388</v>
      </c>
      <c r="I2380" s="263" t="str">
        <f t="shared" si="149"/>
        <v xml:space="preserve"> </v>
      </c>
      <c r="J2380" s="38" t="str">
        <f>IF(D2380&gt;=('28 Populations and thresholds'!$I$91),"YES"," ")</f>
        <v>YES</v>
      </c>
      <c r="K2380" s="38" t="str">
        <f>IF(J2380="YES"," ",IF(D2380&gt;=('28 Populations and thresholds'!$I$91)*0.25,"YES"))</f>
        <v xml:space="preserve"> </v>
      </c>
      <c r="L2380" s="38" t="b">
        <f>OR('28 Populations and thresholds'!$J$91="CR",'28 Populations and thresholds'!$J$91="EN",'28 Populations and thresholds'!$J$91="VU")</f>
        <v>0</v>
      </c>
      <c r="M2380" s="75">
        <f>D2380/'28 Populations and thresholds'!$H$91</f>
        <v>1.0011249999999999E-2</v>
      </c>
      <c r="N2380" s="263" t="str">
        <f t="shared" si="150"/>
        <v xml:space="preserve"> </v>
      </c>
      <c r="O2380" s="12"/>
      <c r="P2380" s="263" t="str">
        <f t="shared" si="151"/>
        <v xml:space="preserve"> </v>
      </c>
      <c r="Q2380" s="9"/>
      <c r="R2380" s="9"/>
      <c r="S2380" s="9"/>
      <c r="T2380" s="9"/>
      <c r="U2380" s="9"/>
      <c r="V2380" s="9"/>
    </row>
    <row r="2381" spans="1:22" x14ac:dyDescent="0.2">
      <c r="A2381" s="12" t="s">
        <v>1610</v>
      </c>
      <c r="B2381" s="4" t="s">
        <v>1741</v>
      </c>
      <c r="C2381" s="4" t="s">
        <v>3467</v>
      </c>
      <c r="D2381" s="41">
        <v>775</v>
      </c>
      <c r="E2381" s="46">
        <v>36414</v>
      </c>
      <c r="F2381" s="263" t="str">
        <f t="shared" si="148"/>
        <v xml:space="preserve"> </v>
      </c>
      <c r="G2381" s="143" t="s">
        <v>21</v>
      </c>
      <c r="H2381" s="143" t="s">
        <v>82</v>
      </c>
      <c r="I2381" s="263" t="str">
        <f t="shared" si="149"/>
        <v xml:space="preserve"> </v>
      </c>
      <c r="J2381" s="38" t="str">
        <f>IF(D2381&gt;=('28 Populations and thresholds'!$I$180),"YES"," ")</f>
        <v xml:space="preserve"> </v>
      </c>
      <c r="K2381" s="38" t="str">
        <f>IF(J2381="YES"," ",IF(D2381&gt;=('28 Populations and thresholds'!$I$180)*0.25,"YES"))</f>
        <v>YES</v>
      </c>
      <c r="L2381" s="38" t="b">
        <f>OR('28 Populations and thresholds'!$J$180="CR",'28 Populations and thresholds'!$J$180="EN",'28 Populations and thresholds'!$J$180="VU")</f>
        <v>0</v>
      </c>
      <c r="M2381" s="75">
        <f>D2381/'28 Populations and thresholds'!$H$180</f>
        <v>7.7499999999999999E-3</v>
      </c>
      <c r="N2381" s="263" t="str">
        <f t="shared" si="150"/>
        <v xml:space="preserve"> </v>
      </c>
      <c r="O2381" s="9"/>
      <c r="P2381" s="263" t="str">
        <f t="shared" si="151"/>
        <v xml:space="preserve"> </v>
      </c>
    </row>
    <row r="2382" spans="1:22" x14ac:dyDescent="0.2">
      <c r="A2382" s="12" t="s">
        <v>1610</v>
      </c>
      <c r="B2382" s="4" t="s">
        <v>1741</v>
      </c>
      <c r="C2382" s="4" t="s">
        <v>3470</v>
      </c>
      <c r="D2382" s="41">
        <v>1045</v>
      </c>
      <c r="E2382" s="46">
        <v>36267</v>
      </c>
      <c r="F2382" s="263" t="str">
        <f t="shared" si="148"/>
        <v xml:space="preserve"> </v>
      </c>
      <c r="G2382" s="143" t="s">
        <v>21</v>
      </c>
      <c r="H2382" s="143" t="s">
        <v>82</v>
      </c>
      <c r="I2382" s="263" t="str">
        <f t="shared" si="149"/>
        <v xml:space="preserve"> </v>
      </c>
      <c r="J2382" s="38" t="str">
        <f>IF(D2382&gt;=('28 Populations and thresholds'!$I$181),"YES"," ")</f>
        <v>YES</v>
      </c>
      <c r="K2382" s="38" t="str">
        <f>IF(J2382="YES"," ",IF(D2382&gt;=('28 Populations and thresholds'!$I$181)*0.25,"YES"))</f>
        <v xml:space="preserve"> </v>
      </c>
      <c r="L2382" s="38" t="b">
        <f>OR('28 Populations and thresholds'!$J$181="CR",'28 Populations and thresholds'!$J$181="EN",'28 Populations and thresholds'!$J$181="VU")</f>
        <v>1</v>
      </c>
      <c r="M2382" s="75">
        <f>D2382/'28 Populations and thresholds'!$H$181</f>
        <v>3.2656249999999998E-2</v>
      </c>
      <c r="N2382" s="263" t="str">
        <f t="shared" si="150"/>
        <v xml:space="preserve"> </v>
      </c>
      <c r="O2382" s="9"/>
      <c r="P2382" s="263" t="str">
        <f t="shared" si="151"/>
        <v xml:space="preserve"> </v>
      </c>
    </row>
    <row r="2383" spans="1:22" x14ac:dyDescent="0.2">
      <c r="A2383" s="12" t="s">
        <v>1610</v>
      </c>
      <c r="B2383" s="4" t="s">
        <v>1741</v>
      </c>
      <c r="C2383" s="4" t="s">
        <v>3767</v>
      </c>
      <c r="D2383" s="41">
        <v>60000</v>
      </c>
      <c r="E2383" s="46">
        <v>35916</v>
      </c>
      <c r="F2383" s="263" t="str">
        <f t="shared" si="148"/>
        <v xml:space="preserve"> </v>
      </c>
      <c r="G2383" s="143" t="s">
        <v>21</v>
      </c>
      <c r="H2383" s="143" t="s">
        <v>907</v>
      </c>
      <c r="I2383" s="263" t="str">
        <f t="shared" si="149"/>
        <v xml:space="preserve"> </v>
      </c>
      <c r="J2383" s="38" t="str">
        <f>IF(D2383&gt;=('28 Populations and thresholds'!$I$195),"YES"," ")</f>
        <v>YES</v>
      </c>
      <c r="K2383" s="38" t="str">
        <f>IF(J2383="YES"," ",IF(D2383&gt;=('28 Populations and thresholds'!$I$195)*0.25,"YES"))</f>
        <v xml:space="preserve"> </v>
      </c>
      <c r="L2383" s="38" t="b">
        <f>OR('28 Populations and thresholds'!$J$195="CR",'28 Populations and thresholds'!$J$195="EN",'28 Populations and thresholds'!$J$195="VU")</f>
        <v>1</v>
      </c>
      <c r="M2383" s="75">
        <f>D2383/'28 Populations and thresholds'!$H$195</f>
        <v>0.20689655172413793</v>
      </c>
      <c r="N2383" s="263" t="str">
        <f t="shared" si="150"/>
        <v xml:space="preserve"> </v>
      </c>
      <c r="P2383" s="263" t="str">
        <f t="shared" si="151"/>
        <v xml:space="preserve"> </v>
      </c>
    </row>
    <row r="2384" spans="1:22" x14ac:dyDescent="0.2">
      <c r="A2384" s="12" t="s">
        <v>1610</v>
      </c>
      <c r="B2384" s="4" t="s">
        <v>1741</v>
      </c>
      <c r="C2384" s="4" t="s">
        <v>3659</v>
      </c>
      <c r="D2384" s="105">
        <v>3723</v>
      </c>
      <c r="E2384" s="106">
        <v>2006</v>
      </c>
      <c r="F2384" s="263" t="str">
        <f t="shared" si="148"/>
        <v xml:space="preserve"> </v>
      </c>
      <c r="G2384" s="12" t="s">
        <v>139</v>
      </c>
      <c r="H2384" s="12" t="s">
        <v>3388</v>
      </c>
      <c r="I2384" s="263" t="str">
        <f t="shared" si="149"/>
        <v xml:space="preserve"> </v>
      </c>
      <c r="J2384" s="38" t="str">
        <f>IF(D2384&gt;=('28 Populations and thresholds'!$I$68),"YES"," ")</f>
        <v>YES</v>
      </c>
      <c r="K2384" s="38" t="str">
        <f>IF(J2384="YES"," ",IF(D2384&gt;=('28 Populations and thresholds'!$I$68)*0.25,"YES"))</f>
        <v xml:space="preserve"> </v>
      </c>
      <c r="L2384" s="38" t="b">
        <f>OR('28 Populations and thresholds'!$J$68="CR",'28 Populations and thresholds'!$J$68="EN",'28 Populations and thresholds'!$J$68="VU")</f>
        <v>0</v>
      </c>
      <c r="M2384" s="75">
        <f>D2384/'28 Populations and thresholds'!$H$68</f>
        <v>3.7229999999999999E-2</v>
      </c>
      <c r="N2384" s="263" t="str">
        <f t="shared" si="150"/>
        <v xml:space="preserve"> </v>
      </c>
      <c r="O2384" s="9"/>
      <c r="P2384" s="263" t="str">
        <f t="shared" si="151"/>
        <v xml:space="preserve"> </v>
      </c>
    </row>
    <row r="2385" spans="1:22" x14ac:dyDescent="0.2">
      <c r="A2385" s="12" t="s">
        <v>1610</v>
      </c>
      <c r="B2385" s="4" t="s">
        <v>1741</v>
      </c>
      <c r="C2385" s="4" t="s">
        <v>3451</v>
      </c>
      <c r="D2385" s="41">
        <v>3601</v>
      </c>
      <c r="E2385" s="46">
        <v>35916</v>
      </c>
      <c r="F2385" s="263" t="str">
        <f t="shared" si="148"/>
        <v xml:space="preserve"> </v>
      </c>
      <c r="G2385" s="143" t="s">
        <v>21</v>
      </c>
      <c r="H2385" s="143" t="s">
        <v>907</v>
      </c>
      <c r="I2385" s="263" t="str">
        <f t="shared" si="149"/>
        <v xml:space="preserve"> </v>
      </c>
      <c r="J2385" s="38" t="str">
        <f>IF(D2385&gt;=('28 Populations and thresholds'!$I$154),"YES"," ")</f>
        <v>YES</v>
      </c>
      <c r="K2385" s="38" t="str">
        <f>IF(J2385="YES"," ",IF(D2385&gt;=('28 Populations and thresholds'!$I$154)*0.25,"YES"))</f>
        <v xml:space="preserve"> </v>
      </c>
      <c r="L2385" s="38" t="b">
        <f>OR('28 Populations and thresholds'!$J$154="CR",'28 Populations and thresholds'!$J$154="EN",'28 Populations and thresholds'!$J$154="VU")</f>
        <v>0</v>
      </c>
      <c r="M2385" s="75">
        <f>D2385/'28 Populations and thresholds'!$H$154</f>
        <v>3.4625000000000003E-2</v>
      </c>
      <c r="N2385" s="263" t="str">
        <f t="shared" si="150"/>
        <v xml:space="preserve"> </v>
      </c>
      <c r="O2385" s="9"/>
      <c r="P2385" s="263" t="str">
        <f t="shared" si="151"/>
        <v xml:space="preserve"> </v>
      </c>
    </row>
    <row r="2386" spans="1:22" x14ac:dyDescent="0.2">
      <c r="A2386" s="12" t="s">
        <v>1610</v>
      </c>
      <c r="B2386" s="4" t="s">
        <v>1741</v>
      </c>
      <c r="C2386" s="4" t="s">
        <v>3452</v>
      </c>
      <c r="D2386" s="41">
        <v>8850</v>
      </c>
      <c r="E2386" s="46">
        <v>35674</v>
      </c>
      <c r="F2386" s="263" t="str">
        <f t="shared" si="148"/>
        <v xml:space="preserve"> </v>
      </c>
      <c r="G2386" s="143" t="s">
        <v>21</v>
      </c>
      <c r="H2386" s="143" t="s">
        <v>907</v>
      </c>
      <c r="I2386" s="263" t="str">
        <f t="shared" si="149"/>
        <v xml:space="preserve"> </v>
      </c>
      <c r="J2386" s="38" t="str">
        <f>IF(D2386&gt;=('28 Populations and thresholds'!$I$158),"YES"," ")</f>
        <v>YES</v>
      </c>
      <c r="K2386" s="38" t="str">
        <f>IF(J2386="YES"," ",IF(D2386&gt;=('28 Populations and thresholds'!$I$158)*0.25,"YES"))</f>
        <v xml:space="preserve"> </v>
      </c>
      <c r="L2386" s="38" t="b">
        <f>OR('28 Populations and thresholds'!$J$158="CR",'28 Populations and thresholds'!$J$158="EN",'28 Populations and thresholds'!$J$158="VU")</f>
        <v>0</v>
      </c>
      <c r="M2386" s="75">
        <f>D2386/'28 Populations and thresholds'!$H$158</f>
        <v>8.8499999999999995E-2</v>
      </c>
      <c r="N2386" s="263" t="str">
        <f t="shared" si="150"/>
        <v xml:space="preserve"> </v>
      </c>
      <c r="O2386" s="9"/>
      <c r="P2386" s="263" t="str">
        <f t="shared" si="151"/>
        <v xml:space="preserve"> </v>
      </c>
      <c r="V2386" s="4"/>
    </row>
    <row r="2387" spans="1:22" x14ac:dyDescent="0.2">
      <c r="A2387" s="12" t="s">
        <v>1610</v>
      </c>
      <c r="B2387" s="4" t="s">
        <v>1741</v>
      </c>
      <c r="C2387" s="111" t="s">
        <v>3459</v>
      </c>
      <c r="D2387" s="41">
        <v>4320</v>
      </c>
      <c r="E2387" s="46">
        <v>35674</v>
      </c>
      <c r="F2387" s="263" t="str">
        <f t="shared" si="148"/>
        <v xml:space="preserve"> </v>
      </c>
      <c r="G2387" s="143" t="s">
        <v>21</v>
      </c>
      <c r="H2387" s="143" t="s">
        <v>907</v>
      </c>
      <c r="I2387" s="263" t="str">
        <f t="shared" si="149"/>
        <v xml:space="preserve"> </v>
      </c>
      <c r="J2387" s="38" t="str">
        <f>IF(D2387&gt;=(('28 Populations and thresholds'!$I$160)+('28 Populations and thresholds'!$I$163)),"YES"," ")</f>
        <v>YES</v>
      </c>
      <c r="K2387" s="38" t="str">
        <f>IF(J2387="YES"," ",IF(D2387&gt;=(('28 Populations and thresholds'!$I$160)+('28 Populations and thresholds'!$I$163))*0.25,"YES"))</f>
        <v xml:space="preserve"> </v>
      </c>
      <c r="L2387" s="38" t="b">
        <f>OR('28 Populations and thresholds'!$J$160="CR",'28 Populations and thresholds'!$J$160="EN",'28 Populations and thresholds'!$J$160="VU")</f>
        <v>0</v>
      </c>
      <c r="M2387" s="75">
        <f>D2387/(('28 Populations and thresholds'!$H$160)+('28 Populations and thresholds'!$H$163))</f>
        <v>0.11220779220779221</v>
      </c>
      <c r="N2387" s="263" t="str">
        <f t="shared" si="150"/>
        <v xml:space="preserve"> </v>
      </c>
      <c r="O2387" s="121" t="s">
        <v>4563</v>
      </c>
      <c r="P2387" s="263" t="str">
        <f t="shared" si="151"/>
        <v xml:space="preserve"> </v>
      </c>
    </row>
    <row r="2388" spans="1:22" s="4" customFormat="1" x14ac:dyDescent="0.2">
      <c r="A2388" s="12" t="s">
        <v>1610</v>
      </c>
      <c r="B2388" s="4" t="s">
        <v>1741</v>
      </c>
      <c r="C2388" s="111" t="s">
        <v>3603</v>
      </c>
      <c r="D2388" s="5">
        <v>55508</v>
      </c>
      <c r="E2388" s="104">
        <v>2000</v>
      </c>
      <c r="F2388" s="263" t="str">
        <f t="shared" si="148"/>
        <v xml:space="preserve"> </v>
      </c>
      <c r="G2388" s="12" t="s">
        <v>139</v>
      </c>
      <c r="H2388" s="12" t="s">
        <v>3388</v>
      </c>
      <c r="I2388" s="263" t="str">
        <f t="shared" si="149"/>
        <v xml:space="preserve"> </v>
      </c>
      <c r="J2388" s="38" t="str">
        <f>IF(D2388&gt;=('28 Populations and thresholds'!$I$89),"YES"," ")</f>
        <v>YES</v>
      </c>
      <c r="K2388" s="38" t="str">
        <f>IF(J2388="YES"," ",IF(D2388&gt;=('28 Populations and thresholds'!$I$89)*0.25,"YES"))</f>
        <v xml:space="preserve"> </v>
      </c>
      <c r="L2388" s="38" t="b">
        <f>OR('28 Populations and thresholds'!$J$89="CR",'28 Populations and thresholds'!$J$89="EN",'28 Populations and thresholds'!$J$89="VU")</f>
        <v>0</v>
      </c>
      <c r="M2388" s="75">
        <f>D2388/'28 Populations and thresholds'!$H$89</f>
        <v>3.7005333333333335E-2</v>
      </c>
      <c r="N2388" s="263" t="str">
        <f t="shared" si="150"/>
        <v xml:space="preserve"> </v>
      </c>
      <c r="O2388" s="9"/>
      <c r="P2388" s="263" t="str">
        <f t="shared" si="151"/>
        <v xml:space="preserve"> </v>
      </c>
      <c r="Q2388" s="9"/>
      <c r="R2388" s="9"/>
      <c r="S2388" s="9"/>
      <c r="T2388" s="9"/>
      <c r="U2388" s="9"/>
      <c r="V2388" s="9"/>
    </row>
    <row r="2389" spans="1:22" x14ac:dyDescent="0.2">
      <c r="A2389" s="12" t="s">
        <v>1610</v>
      </c>
      <c r="B2389" s="4" t="s">
        <v>1741</v>
      </c>
      <c r="C2389" s="40" t="s">
        <v>3799</v>
      </c>
      <c r="D2389" s="41">
        <v>1500</v>
      </c>
      <c r="E2389" s="46">
        <v>35916</v>
      </c>
      <c r="F2389" s="263" t="str">
        <f t="shared" si="148"/>
        <v xml:space="preserve"> </v>
      </c>
      <c r="G2389" s="143" t="s">
        <v>21</v>
      </c>
      <c r="H2389" s="143" t="s">
        <v>907</v>
      </c>
      <c r="I2389" s="263" t="str">
        <f t="shared" si="149"/>
        <v xml:space="preserve"> </v>
      </c>
      <c r="J2389" s="38" t="str">
        <f>IF(D2389&gt;=(('28 Populations and thresholds'!$I$196)+('28 Populations and thresholds'!$I$197)),"YES"," ")</f>
        <v>YES</v>
      </c>
      <c r="K2389" s="38" t="str">
        <f>IF(J2389="YES"," ",IF(D2389&gt;=(('28 Populations and thresholds'!$I$196)+('28 Populations and thresholds'!$I$197))*0.25,"YES"))</f>
        <v xml:space="preserve"> </v>
      </c>
      <c r="L2389" s="38" t="b">
        <f>OR('28 Populations and thresholds'!$J$197="CR",'28 Populations and thresholds'!$J$197="EN",'28 Populations and thresholds'!$J$197="VU")</f>
        <v>0</v>
      </c>
      <c r="M2389" s="75">
        <f>D2389/(('28 Populations and thresholds'!$H$196)+('28 Populations and thresholds'!$H$197))</f>
        <v>1.2295081967213115E-2</v>
      </c>
      <c r="N2389" s="263" t="str">
        <f t="shared" si="150"/>
        <v xml:space="preserve"> </v>
      </c>
      <c r="O2389" s="12" t="s">
        <v>4568</v>
      </c>
      <c r="P2389" s="263" t="str">
        <f t="shared" si="151"/>
        <v xml:space="preserve"> </v>
      </c>
    </row>
    <row r="2390" spans="1:22" x14ac:dyDescent="0.2">
      <c r="A2390" s="12" t="s">
        <v>1610</v>
      </c>
      <c r="B2390" s="4" t="s">
        <v>1741</v>
      </c>
      <c r="C2390" s="111" t="s">
        <v>3770</v>
      </c>
      <c r="D2390" s="41">
        <v>5000</v>
      </c>
      <c r="E2390" s="46">
        <v>35916</v>
      </c>
      <c r="F2390" s="263" t="str">
        <f t="shared" si="148"/>
        <v xml:space="preserve"> </v>
      </c>
      <c r="G2390" s="143" t="s">
        <v>21</v>
      </c>
      <c r="H2390" s="143" t="s">
        <v>907</v>
      </c>
      <c r="I2390" s="263" t="str">
        <f t="shared" si="149"/>
        <v xml:space="preserve"> </v>
      </c>
      <c r="J2390" s="38" t="str">
        <f>IF(D2390&gt;=('28 Populations and thresholds'!$I$199),"YES"," ")</f>
        <v>YES</v>
      </c>
      <c r="K2390" s="38" t="str">
        <f>IF(J2390="YES"," ",IF(D2390&gt;=('28 Populations and thresholds'!$I$199)*0.25,"YES"))</f>
        <v xml:space="preserve"> </v>
      </c>
      <c r="L2390" s="38" t="b">
        <f>OR('28 Populations and thresholds'!$J$199="CR",'28 Populations and thresholds'!$J$199="EN",'28 Populations and thresholds'!$J$199="VU")</f>
        <v>0</v>
      </c>
      <c r="M2390" s="75">
        <f>D2390/'28 Populations and thresholds'!$H$199</f>
        <v>1.5873015873015872E-2</v>
      </c>
      <c r="N2390" s="263" t="str">
        <f t="shared" si="150"/>
        <v xml:space="preserve"> </v>
      </c>
      <c r="O2390" s="9"/>
      <c r="P2390" s="263" t="str">
        <f t="shared" si="151"/>
        <v xml:space="preserve"> </v>
      </c>
    </row>
    <row r="2391" spans="1:22" x14ac:dyDescent="0.2">
      <c r="A2391" s="12" t="s">
        <v>1610</v>
      </c>
      <c r="B2391" s="4" t="s">
        <v>1741</v>
      </c>
      <c r="C2391" s="111" t="s">
        <v>3766</v>
      </c>
      <c r="D2391" s="41">
        <v>450</v>
      </c>
      <c r="E2391" s="46">
        <v>35916</v>
      </c>
      <c r="F2391" s="263" t="str">
        <f t="shared" si="148"/>
        <v xml:space="preserve"> </v>
      </c>
      <c r="G2391" s="143" t="s">
        <v>21</v>
      </c>
      <c r="H2391" s="143" t="s">
        <v>907</v>
      </c>
      <c r="I2391" s="263" t="str">
        <f t="shared" si="149"/>
        <v xml:space="preserve"> </v>
      </c>
      <c r="J2391" s="38" t="str">
        <f>IF(D2391&gt;=('28 Populations and thresholds'!$I$194),"YES"," ")</f>
        <v>YES</v>
      </c>
      <c r="K2391" s="38" t="str">
        <f>IF(J2391="YES"," ",IF(D2391&gt;=('28 Populations and thresholds'!$I$194)*0.25,"YES"))</f>
        <v xml:space="preserve"> </v>
      </c>
      <c r="L2391" s="38" t="b">
        <f>OR('28 Populations and thresholds'!$J$194="CR",'28 Populations and thresholds'!$J$194="EN",'28 Populations and thresholds'!$J$194="VU")</f>
        <v>0</v>
      </c>
      <c r="M2391" s="75">
        <f>D2391/'28 Populations and thresholds'!$H$194</f>
        <v>1.5789473684210527E-2</v>
      </c>
      <c r="N2391" s="263" t="str">
        <f t="shared" si="150"/>
        <v xml:space="preserve"> </v>
      </c>
      <c r="O2391" s="9"/>
      <c r="P2391" s="263" t="str">
        <f t="shared" si="151"/>
        <v xml:space="preserve"> </v>
      </c>
    </row>
    <row r="2392" spans="1:22" x14ac:dyDescent="0.2">
      <c r="A2392" s="12" t="s">
        <v>1610</v>
      </c>
      <c r="B2392" s="111" t="s">
        <v>1741</v>
      </c>
      <c r="C2392" s="111" t="s">
        <v>1732</v>
      </c>
      <c r="D2392" s="5">
        <v>308</v>
      </c>
      <c r="E2392" s="1" t="s">
        <v>32</v>
      </c>
      <c r="F2392" s="263" t="str">
        <f t="shared" si="148"/>
        <v xml:space="preserve"> </v>
      </c>
      <c r="G2392" s="13" t="s">
        <v>139</v>
      </c>
      <c r="I2392" s="263" t="str">
        <f t="shared" si="149"/>
        <v xml:space="preserve"> </v>
      </c>
      <c r="J2392" s="38" t="str">
        <f>IF(D2392&gt;=('28 Populations and thresholds'!$I$221),"YES"," ")</f>
        <v>YES</v>
      </c>
      <c r="K2392" s="38" t="str">
        <f>IF(J2392="YES"," ",IF(D2392&gt;=('28 Populations and thresholds'!$I$221)*0.25,"YES"))</f>
        <v xml:space="preserve"> </v>
      </c>
      <c r="L2392" s="38" t="b">
        <f>OR('28 Populations and thresholds'!$J$221="CR",'28 Populations and thresholds'!$J$221="EN",'28 Populations and thresholds'!$J$221="VU")</f>
        <v>1</v>
      </c>
      <c r="M2392" s="75">
        <f>D2392/'28 Populations and thresholds'!$H$221</f>
        <v>3.2083333333333332E-2</v>
      </c>
      <c r="N2392" s="263" t="str">
        <f t="shared" si="150"/>
        <v xml:space="preserve"> </v>
      </c>
      <c r="P2392" s="263" t="str">
        <f t="shared" si="151"/>
        <v xml:space="preserve"> </v>
      </c>
    </row>
    <row r="2393" spans="1:22" x14ac:dyDescent="0.2">
      <c r="A2393" s="12" t="s">
        <v>1610</v>
      </c>
      <c r="B2393" s="4" t="s">
        <v>1741</v>
      </c>
      <c r="C2393" s="111" t="s">
        <v>3773</v>
      </c>
      <c r="D2393" s="41">
        <v>650</v>
      </c>
      <c r="E2393" s="46">
        <v>35916</v>
      </c>
      <c r="F2393" s="263" t="str">
        <f t="shared" si="148"/>
        <v xml:space="preserve"> </v>
      </c>
      <c r="G2393" s="143" t="s">
        <v>21</v>
      </c>
      <c r="H2393" s="143" t="s">
        <v>907</v>
      </c>
      <c r="I2393" s="263" t="str">
        <f t="shared" si="149"/>
        <v xml:space="preserve"> </v>
      </c>
      <c r="J2393" s="38" t="str">
        <f>IF(D2393&gt;=('28 Populations and thresholds'!$I$202),"YES"," ")</f>
        <v xml:space="preserve"> </v>
      </c>
      <c r="K2393" s="38" t="str">
        <f>IF(J2393="YES"," ",IF(D2393&gt;=('28 Populations and thresholds'!$I$202)*0.25,"YES"))</f>
        <v>YES</v>
      </c>
      <c r="L2393" s="38" t="b">
        <f>OR('28 Populations and thresholds'!$J$202="CR",'28 Populations and thresholds'!$J$202="EN",'28 Populations and thresholds'!$J$202="VU")</f>
        <v>0</v>
      </c>
      <c r="M2393" s="75">
        <f>D2393/'28 Populations and thresholds'!$H$202</f>
        <v>4.0625000000000001E-3</v>
      </c>
      <c r="N2393" s="263" t="str">
        <f t="shared" si="150"/>
        <v xml:space="preserve"> </v>
      </c>
      <c r="O2393" s="9"/>
      <c r="P2393" s="263" t="str">
        <f t="shared" si="151"/>
        <v xml:space="preserve"> </v>
      </c>
      <c r="Q2393" s="4"/>
      <c r="R2393" s="4"/>
      <c r="S2393" s="4"/>
      <c r="T2393" s="4"/>
      <c r="U2393" s="4"/>
    </row>
    <row r="2394" spans="1:22" x14ac:dyDescent="0.2">
      <c r="A2394" s="12" t="s">
        <v>1610</v>
      </c>
      <c r="B2394" s="4" t="s">
        <v>1741</v>
      </c>
      <c r="C2394" s="4" t="s">
        <v>3484</v>
      </c>
      <c r="D2394" s="41">
        <v>100</v>
      </c>
      <c r="E2394" s="46">
        <v>36801</v>
      </c>
      <c r="F2394" s="263" t="str">
        <f t="shared" si="148"/>
        <v xml:space="preserve"> </v>
      </c>
      <c r="G2394" s="143" t="s">
        <v>21</v>
      </c>
      <c r="H2394" s="143" t="s">
        <v>82</v>
      </c>
      <c r="I2394" s="263" t="str">
        <f t="shared" si="149"/>
        <v xml:space="preserve"> </v>
      </c>
      <c r="J2394" s="38" t="str">
        <f>IF(D2394&gt;=('28 Populations and thresholds'!$I$209),"YES"," ")</f>
        <v>YES</v>
      </c>
      <c r="K2394" s="38" t="str">
        <f>IF(J2394="YES"," ",IF(D2394&gt;=('28 Populations and thresholds'!$I$209)*0.25,"YES"))</f>
        <v xml:space="preserve"> </v>
      </c>
      <c r="L2394" s="38" t="b">
        <f>OR('28 Populations and thresholds'!$J$209="CR",'28 Populations and thresholds'!$J$209="EN",'28 Populations and thresholds'!$J$209="VU")</f>
        <v>1</v>
      </c>
      <c r="M2394" s="75">
        <f>D2394/'28 Populations and thresholds'!$H$209</f>
        <v>0.20833333333333334</v>
      </c>
      <c r="N2394" s="263" t="str">
        <f t="shared" si="150"/>
        <v xml:space="preserve"> </v>
      </c>
      <c r="P2394" s="263" t="str">
        <f t="shared" si="151"/>
        <v xml:space="preserve"> </v>
      </c>
      <c r="Q2394" s="4"/>
      <c r="R2394" s="4"/>
      <c r="S2394" s="4"/>
      <c r="T2394" s="4"/>
      <c r="U2394" s="4"/>
    </row>
    <row r="2395" spans="1:22" x14ac:dyDescent="0.2">
      <c r="A2395" s="12" t="s">
        <v>1610</v>
      </c>
      <c r="B2395" s="4" t="s">
        <v>1741</v>
      </c>
      <c r="C2395" s="111" t="s">
        <v>3472</v>
      </c>
      <c r="D2395" s="41">
        <v>59</v>
      </c>
      <c r="E2395" s="43"/>
      <c r="F2395" s="263" t="str">
        <f t="shared" si="148"/>
        <v xml:space="preserve"> </v>
      </c>
      <c r="G2395" s="143" t="s">
        <v>21</v>
      </c>
      <c r="H2395" s="143" t="s">
        <v>82</v>
      </c>
      <c r="I2395" s="263" t="str">
        <f t="shared" si="149"/>
        <v xml:space="preserve"> </v>
      </c>
      <c r="J2395" s="38" t="str">
        <f>IF(D2395&gt;=('28 Populations and thresholds'!$I$188),"YES"," ")</f>
        <v>YES</v>
      </c>
      <c r="K2395" s="38" t="str">
        <f>IF(J2395="YES"," ",IF(D2395&gt;=('28 Populations and thresholds'!$I$188)*0.25,"YES"))</f>
        <v xml:space="preserve"> </v>
      </c>
      <c r="L2395" s="38" t="b">
        <f>OR('28 Populations and thresholds'!$J$188="CR",'28 Populations and thresholds'!$J$188="EN",'28 Populations and thresholds'!$J$188="VU")</f>
        <v>1</v>
      </c>
      <c r="M2395" s="75">
        <f>D2395/'28 Populations and thresholds'!$H$188</f>
        <v>9.8333333333333328E-2</v>
      </c>
      <c r="N2395" s="263" t="str">
        <f t="shared" si="150"/>
        <v xml:space="preserve"> </v>
      </c>
      <c r="O2395" s="9"/>
      <c r="P2395" s="263" t="str">
        <f t="shared" si="151"/>
        <v xml:space="preserve"> </v>
      </c>
      <c r="Q2395" s="4"/>
      <c r="R2395" s="4"/>
      <c r="S2395" s="4"/>
      <c r="T2395" s="4"/>
      <c r="U2395" s="4"/>
    </row>
    <row r="2396" spans="1:22" x14ac:dyDescent="0.2">
      <c r="A2396" s="12" t="s">
        <v>1610</v>
      </c>
      <c r="B2396" s="4" t="s">
        <v>1741</v>
      </c>
      <c r="C2396" s="111" t="s">
        <v>3763</v>
      </c>
      <c r="D2396" s="41">
        <v>1600</v>
      </c>
      <c r="E2396" s="46">
        <v>35186</v>
      </c>
      <c r="F2396" s="263" t="str">
        <f t="shared" si="148"/>
        <v xml:space="preserve"> </v>
      </c>
      <c r="G2396" s="143" t="s">
        <v>21</v>
      </c>
      <c r="H2396" s="143" t="s">
        <v>501</v>
      </c>
      <c r="I2396" s="263" t="str">
        <f t="shared" si="149"/>
        <v xml:space="preserve"> </v>
      </c>
      <c r="J2396" s="38" t="str">
        <f>IF(D2396&gt;=('28 Populations and thresholds'!$I$191),"YES"," ")</f>
        <v>YES</v>
      </c>
      <c r="K2396" s="38" t="str">
        <f>IF(J2396="YES"," ",IF(D2396&gt;=('28 Populations and thresholds'!$I$191)*0.25,"YES"))</f>
        <v xml:space="preserve"> </v>
      </c>
      <c r="L2396" s="38" t="b">
        <f>OR('28 Populations and thresholds'!$J$191="CR",'28 Populations and thresholds'!$J$191="EN",'28 Populations and thresholds'!$J$191="VU")</f>
        <v>0</v>
      </c>
      <c r="M2396" s="75">
        <f>D2396/'28 Populations and thresholds'!$H$191</f>
        <v>3.2000000000000001E-2</v>
      </c>
      <c r="N2396" s="263" t="str">
        <f t="shared" si="150"/>
        <v xml:space="preserve"> </v>
      </c>
      <c r="P2396" s="263" t="str">
        <f t="shared" si="151"/>
        <v xml:space="preserve"> </v>
      </c>
    </row>
    <row r="2397" spans="1:22" x14ac:dyDescent="0.2">
      <c r="A2397" s="12" t="s">
        <v>1610</v>
      </c>
      <c r="B2397" s="4" t="s">
        <v>1741</v>
      </c>
      <c r="C2397" s="111" t="s">
        <v>3758</v>
      </c>
      <c r="D2397" s="41">
        <v>1070</v>
      </c>
      <c r="E2397" s="46">
        <v>35916</v>
      </c>
      <c r="F2397" s="263" t="str">
        <f t="shared" si="148"/>
        <v xml:space="preserve"> </v>
      </c>
      <c r="G2397" s="143" t="s">
        <v>21</v>
      </c>
      <c r="H2397" s="143" t="s">
        <v>907</v>
      </c>
      <c r="I2397" s="263" t="str">
        <f t="shared" si="149"/>
        <v xml:space="preserve"> </v>
      </c>
      <c r="J2397" s="38" t="str">
        <f>IF(D2397&gt;=('28 Populations and thresholds'!$I$179),"YES"," ")</f>
        <v>YES</v>
      </c>
      <c r="K2397" s="38" t="str">
        <f>IF(J2397="YES"," ",IF(D2397&gt;=('28 Populations and thresholds'!$I$179)*0.25,"YES"))</f>
        <v xml:space="preserve"> </v>
      </c>
      <c r="L2397" s="38" t="b">
        <f>OR('28 Populations and thresholds'!$J$179="CR",'28 Populations and thresholds'!$J$179="EN",'28 Populations and thresholds'!$J$179="VU")</f>
        <v>0</v>
      </c>
      <c r="M2397" s="75">
        <f>D2397/'28 Populations and thresholds'!$H$179</f>
        <v>1.9454545454545454E-2</v>
      </c>
      <c r="N2397" s="263" t="str">
        <f t="shared" si="150"/>
        <v xml:space="preserve"> </v>
      </c>
      <c r="O2397" s="9"/>
      <c r="P2397" s="263" t="str">
        <f t="shared" si="151"/>
        <v xml:space="preserve"> </v>
      </c>
    </row>
    <row r="2398" spans="1:22" x14ac:dyDescent="0.2">
      <c r="A2398" s="275" t="s">
        <v>1610</v>
      </c>
      <c r="B2398" s="269" t="s">
        <v>3674</v>
      </c>
      <c r="C2398" s="269" t="s">
        <v>3666</v>
      </c>
      <c r="D2398" s="279">
        <v>938</v>
      </c>
      <c r="E2398" s="274">
        <v>2005</v>
      </c>
      <c r="F2398" s="263" t="str">
        <f t="shared" si="148"/>
        <v xml:space="preserve"> </v>
      </c>
      <c r="G2398" s="275" t="s">
        <v>139</v>
      </c>
      <c r="H2398" s="275" t="s">
        <v>3388</v>
      </c>
      <c r="I2398" s="263" t="str">
        <f t="shared" si="149"/>
        <v xml:space="preserve"> </v>
      </c>
      <c r="J2398" s="272" t="str">
        <f>IF(D2398&gt;=(('28 Populations and thresholds'!$I$62)+('28 Populations and thresholds'!$I$65)),"YES"," ")</f>
        <v>YES</v>
      </c>
      <c r="K2398" s="272" t="str">
        <f>IF(J2398="YES"," ",IF(D2398&gt;=(('28 Populations and thresholds'!$I$62)+('28 Populations and thresholds'!$I$65))*0.25,"YES"))</f>
        <v xml:space="preserve"> </v>
      </c>
      <c r="L2398" s="272" t="b">
        <f>OR('28 Populations and thresholds'!$J$62="CR",'28 Populations and thresholds'!$J$62="EN",'28 Populations and thresholds'!$J$62="VU")</f>
        <v>0</v>
      </c>
      <c r="M2398" s="273">
        <f>D2398/(('28 Populations and thresholds'!$H$62)+('28 Populations and thresholds'!$H$65))</f>
        <v>5.517647058823529E-3</v>
      </c>
      <c r="N2398" s="263" t="str">
        <f t="shared" si="150"/>
        <v xml:space="preserve"> </v>
      </c>
      <c r="O2398" s="275" t="s">
        <v>4552</v>
      </c>
      <c r="P2398" s="263" t="str">
        <f t="shared" si="151"/>
        <v xml:space="preserve"> </v>
      </c>
    </row>
    <row r="2399" spans="1:22" x14ac:dyDescent="0.2">
      <c r="A2399" s="275" t="s">
        <v>1610</v>
      </c>
      <c r="B2399" s="269" t="s">
        <v>3596</v>
      </c>
      <c r="C2399" s="269" t="s">
        <v>3594</v>
      </c>
      <c r="D2399" s="279">
        <v>250000</v>
      </c>
      <c r="E2399" s="274">
        <v>2004</v>
      </c>
      <c r="F2399" s="263" t="str">
        <f t="shared" si="148"/>
        <v xml:space="preserve"> </v>
      </c>
      <c r="G2399" s="275" t="s">
        <v>139</v>
      </c>
      <c r="H2399" s="275" t="s">
        <v>3388</v>
      </c>
      <c r="I2399" s="263" t="str">
        <f t="shared" si="149"/>
        <v xml:space="preserve"> </v>
      </c>
      <c r="J2399" s="272" t="str">
        <f>IF(D2399&gt;=('28 Populations and thresholds'!$I$87),"YES"," ")</f>
        <v>YES</v>
      </c>
      <c r="K2399" s="272" t="str">
        <f>IF(J2399="YES"," ",IF(D2399&gt;=('28 Populations and thresholds'!$I$87)*0.25,"YES"))</f>
        <v xml:space="preserve"> </v>
      </c>
      <c r="L2399" s="272" t="b">
        <f>OR('28 Populations and thresholds'!$J$87="CR",'28 Populations and thresholds'!$J$87="EN",'28 Populations and thresholds'!$J$87="VU")</f>
        <v>0</v>
      </c>
      <c r="M2399" s="273">
        <f>D2399/'28 Populations and thresholds'!$H$87</f>
        <v>0.25</v>
      </c>
      <c r="N2399" s="263" t="str">
        <f t="shared" si="150"/>
        <v xml:space="preserve"> </v>
      </c>
      <c r="O2399" s="275"/>
      <c r="P2399" s="263" t="str">
        <f t="shared" si="151"/>
        <v xml:space="preserve"> </v>
      </c>
    </row>
    <row r="2400" spans="1:22" x14ac:dyDescent="0.2">
      <c r="A2400" s="12" t="s">
        <v>1610</v>
      </c>
      <c r="B2400" s="9" t="s">
        <v>1717</v>
      </c>
      <c r="C2400" s="4" t="s">
        <v>3778</v>
      </c>
      <c r="D2400" s="5">
        <v>3100</v>
      </c>
      <c r="E2400" s="1" t="s">
        <v>240</v>
      </c>
      <c r="F2400" s="263" t="str">
        <f t="shared" si="148"/>
        <v xml:space="preserve"> </v>
      </c>
      <c r="G2400" s="13" t="s">
        <v>139</v>
      </c>
      <c r="I2400" s="263" t="str">
        <f t="shared" si="149"/>
        <v xml:space="preserve"> </v>
      </c>
      <c r="J2400" s="38" t="str">
        <f>IF(D2400&gt;=('28 Populations and thresholds'!$I$213),"YES"," ")</f>
        <v>YES</v>
      </c>
      <c r="K2400" s="38" t="str">
        <f>IF(J2400="YES"," ",IF(D2400&gt;=('28 Populations and thresholds'!$I$213)*0.25,"YES"))</f>
        <v xml:space="preserve"> </v>
      </c>
      <c r="L2400" s="38" t="b">
        <f>OR('28 Populations and thresholds'!$J$213="CR",'28 Populations and thresholds'!$J$213="EN",'28 Populations and thresholds'!$J$213="VU")</f>
        <v>0</v>
      </c>
      <c r="M2400" s="75">
        <f>D2400/'28 Populations and thresholds'!$H$213</f>
        <v>3.1E-2</v>
      </c>
      <c r="N2400" s="263" t="str">
        <f t="shared" si="150"/>
        <v xml:space="preserve"> </v>
      </c>
      <c r="P2400" s="263" t="str">
        <f t="shared" si="151"/>
        <v xml:space="preserve"> </v>
      </c>
      <c r="Q2400" s="4"/>
      <c r="R2400" s="4"/>
      <c r="S2400" s="4"/>
      <c r="T2400" s="4"/>
      <c r="U2400" s="4"/>
    </row>
    <row r="2401" spans="1:21" x14ac:dyDescent="0.2">
      <c r="A2401" s="267" t="s">
        <v>1610</v>
      </c>
      <c r="B2401" s="268" t="s">
        <v>4738</v>
      </c>
      <c r="C2401" s="268" t="s">
        <v>3795</v>
      </c>
      <c r="D2401" s="270">
        <v>2200</v>
      </c>
      <c r="E2401" s="271">
        <v>35916</v>
      </c>
      <c r="F2401" s="263" t="str">
        <f t="shared" si="148"/>
        <v xml:space="preserve"> </v>
      </c>
      <c r="G2401" s="267" t="s">
        <v>21</v>
      </c>
      <c r="H2401" s="267" t="s">
        <v>907</v>
      </c>
      <c r="I2401" s="263" t="str">
        <f t="shared" si="149"/>
        <v xml:space="preserve"> </v>
      </c>
      <c r="J2401" s="272" t="str">
        <f>IF(D2401&gt;=(('28 Populations and thresholds'!$I$176)+('28 Populations and thresholds'!$I$177)),"YES"," ")</f>
        <v xml:space="preserve"> </v>
      </c>
      <c r="K2401" s="272" t="str">
        <f>IF(J2401="YES"," ",IF(D2401&gt;=(('28 Populations and thresholds'!$I$176)+('28 Populations and thresholds'!$I$177))*0.25,"YES"))</f>
        <v>YES</v>
      </c>
      <c r="L2401" s="272" t="b">
        <f>OR('28 Populations and thresholds'!$J$176="CR",'28 Populations and thresholds'!$J$176="EN",'28 Populations and thresholds'!$J$176="VU")</f>
        <v>0</v>
      </c>
      <c r="M2401" s="273">
        <f>D2401/(('28 Populations and thresholds'!$H$176)+('28 Populations and thresholds'!$H$177))</f>
        <v>7.8853046594982087E-3</v>
      </c>
      <c r="N2401" s="263" t="str">
        <f t="shared" si="150"/>
        <v xml:space="preserve"> </v>
      </c>
      <c r="O2401" s="275" t="s">
        <v>4568</v>
      </c>
      <c r="P2401" s="263" t="str">
        <f t="shared" si="151"/>
        <v xml:space="preserve"> </v>
      </c>
    </row>
    <row r="2402" spans="1:21" x14ac:dyDescent="0.2">
      <c r="A2402" s="275" t="s">
        <v>1610</v>
      </c>
      <c r="B2402" s="268" t="s">
        <v>4738</v>
      </c>
      <c r="C2402" s="269" t="s">
        <v>3756</v>
      </c>
      <c r="D2402" s="270">
        <v>2915</v>
      </c>
      <c r="E2402" s="271">
        <v>35674</v>
      </c>
      <c r="F2402" s="263" t="str">
        <f t="shared" si="148"/>
        <v xml:space="preserve"> </v>
      </c>
      <c r="G2402" s="267" t="s">
        <v>21</v>
      </c>
      <c r="H2402" s="267" t="s">
        <v>907</v>
      </c>
      <c r="I2402" s="263" t="str">
        <f t="shared" si="149"/>
        <v xml:space="preserve"> </v>
      </c>
      <c r="J2402" s="272" t="str">
        <f>IF(D2402&gt;=('28 Populations and thresholds'!$I$175),"YES"," ")</f>
        <v>YES</v>
      </c>
      <c r="K2402" s="272" t="str">
        <f>IF(J2402="YES"," ",IF(D2402&gt;=('28 Populations and thresholds'!$I$175)*0.25,"YES"))</f>
        <v xml:space="preserve"> </v>
      </c>
      <c r="L2402" s="272" t="b">
        <f>OR('28 Populations and thresholds'!$J$175="CR",'28 Populations and thresholds'!$J$175="EN",'28 Populations and thresholds'!$J$175="VU")</f>
        <v>0</v>
      </c>
      <c r="M2402" s="273">
        <f>D2402/'28 Populations and thresholds'!$H$175</f>
        <v>2.0971223021582733E-2</v>
      </c>
      <c r="N2402" s="263" t="str">
        <f t="shared" si="150"/>
        <v xml:space="preserve"> </v>
      </c>
      <c r="O2402" s="269"/>
      <c r="P2402" s="263" t="str">
        <f t="shared" si="151"/>
        <v xml:space="preserve"> </v>
      </c>
    </row>
    <row r="2403" spans="1:21" s="4" customFormat="1" x14ac:dyDescent="0.2">
      <c r="A2403" s="275" t="s">
        <v>1610</v>
      </c>
      <c r="B2403" s="268" t="s">
        <v>4738</v>
      </c>
      <c r="C2403" s="269" t="s">
        <v>3719</v>
      </c>
      <c r="D2403" s="279">
        <v>310</v>
      </c>
      <c r="E2403" s="281">
        <v>36373</v>
      </c>
      <c r="F2403" s="263" t="str">
        <f t="shared" si="148"/>
        <v xml:space="preserve"> </v>
      </c>
      <c r="G2403" s="275" t="s">
        <v>4019</v>
      </c>
      <c r="H2403" s="275"/>
      <c r="I2403" s="263" t="str">
        <f t="shared" si="149"/>
        <v xml:space="preserve"> </v>
      </c>
      <c r="J2403" s="272" t="str">
        <f>IF(D2403&gt;=('28 Populations and thresholds'!$I$32),"YES"," ")</f>
        <v>YES</v>
      </c>
      <c r="K2403" s="272" t="str">
        <f>IF(J2403="YES"," ",IF(D2403&gt;=('28 Populations and thresholds'!$I$32)*0.25,"YES"))</f>
        <v xml:space="preserve"> </v>
      </c>
      <c r="L2403" s="272" t="b">
        <f>OR('28 Populations and thresholds'!$J$32="CR",'28 Populations and thresholds'!$J$32="EN",'28 Populations and thresholds'!$J$32="VU")</f>
        <v>1</v>
      </c>
      <c r="M2403" s="273">
        <f>D2403/'28 Populations and thresholds'!$H$32</f>
        <v>7.5609756097560973E-2</v>
      </c>
      <c r="N2403" s="263" t="str">
        <f t="shared" si="150"/>
        <v xml:space="preserve"> </v>
      </c>
      <c r="O2403" s="275"/>
      <c r="P2403" s="263" t="str">
        <f t="shared" si="151"/>
        <v xml:space="preserve"> </v>
      </c>
      <c r="Q2403" s="9"/>
      <c r="R2403" s="9"/>
      <c r="S2403" s="9"/>
      <c r="T2403" s="9"/>
      <c r="U2403" s="9"/>
    </row>
    <row r="2404" spans="1:21" s="4" customFormat="1" x14ac:dyDescent="0.2">
      <c r="A2404" s="275" t="s">
        <v>1610</v>
      </c>
      <c r="B2404" s="268" t="s">
        <v>4738</v>
      </c>
      <c r="C2404" s="280" t="s">
        <v>3761</v>
      </c>
      <c r="D2404" s="270">
        <v>1000</v>
      </c>
      <c r="E2404" s="271">
        <v>35674</v>
      </c>
      <c r="F2404" s="263" t="str">
        <f t="shared" si="148"/>
        <v xml:space="preserve"> </v>
      </c>
      <c r="G2404" s="267" t="s">
        <v>21</v>
      </c>
      <c r="H2404" s="267" t="s">
        <v>907</v>
      </c>
      <c r="I2404" s="263" t="str">
        <f t="shared" si="149"/>
        <v xml:space="preserve"> </v>
      </c>
      <c r="J2404" s="272" t="str">
        <f>IF(D2404&gt;=('28 Populations and thresholds'!$I$187),"YES"," ")</f>
        <v>YES</v>
      </c>
      <c r="K2404" s="272" t="str">
        <f>IF(J2404="YES"," ",IF(D2404&gt;=('28 Populations and thresholds'!$I$187)*0.25,"YES"))</f>
        <v xml:space="preserve"> </v>
      </c>
      <c r="L2404" s="272" t="b">
        <f>OR('28 Populations and thresholds'!$J$187="CR",'28 Populations and thresholds'!$J$187="EN",'28 Populations and thresholds'!$J$187="VU")</f>
        <v>0</v>
      </c>
      <c r="M2404" s="273">
        <f>D2404/'28 Populations and thresholds'!$H$187</f>
        <v>0.01</v>
      </c>
      <c r="N2404" s="263" t="str">
        <f t="shared" si="150"/>
        <v xml:space="preserve"> </v>
      </c>
      <c r="O2404" s="269"/>
      <c r="P2404" s="263" t="str">
        <f t="shared" si="151"/>
        <v xml:space="preserve"> </v>
      </c>
      <c r="Q2404" s="9"/>
      <c r="R2404" s="9"/>
      <c r="S2404" s="9"/>
      <c r="T2404" s="9"/>
      <c r="U2404" s="9"/>
    </row>
    <row r="2405" spans="1:21" s="4" customFormat="1" x14ac:dyDescent="0.2">
      <c r="A2405" s="275" t="s">
        <v>1610</v>
      </c>
      <c r="B2405" s="268" t="s">
        <v>4738</v>
      </c>
      <c r="C2405" s="269" t="s">
        <v>3482</v>
      </c>
      <c r="D2405" s="270">
        <v>17000</v>
      </c>
      <c r="E2405" s="271">
        <v>35916</v>
      </c>
      <c r="F2405" s="263" t="str">
        <f t="shared" si="148"/>
        <v xml:space="preserve"> </v>
      </c>
      <c r="G2405" s="267" t="s">
        <v>21</v>
      </c>
      <c r="H2405" s="267" t="s">
        <v>907</v>
      </c>
      <c r="I2405" s="263" t="str">
        <f t="shared" si="149"/>
        <v xml:space="preserve"> </v>
      </c>
      <c r="J2405" s="272" t="str">
        <f>IF(D2405&gt;=(('28 Populations and thresholds'!$I$205)+('28 Populations and thresholds'!$I$206)+('28 Populations and thresholds'!$I$207)+('28 Populations and thresholds'!$I$208)),"YES"," ")</f>
        <v>YES</v>
      </c>
      <c r="K2405" s="272" t="str">
        <f>IF(J2405="YES"," ",IF(D2405&gt;=(('28 Populations and thresholds'!$I$205)+('28 Populations and thresholds'!$I$206)+('28 Populations and thresholds'!$I$207)+('28 Populations and thresholds'!$I$208))*0.25,"YES"))</f>
        <v xml:space="preserve"> </v>
      </c>
      <c r="L2405" s="272" t="b">
        <f>OR('28 Populations and thresholds'!$J$206="CR",'28 Populations and thresholds'!$J$206="EN",'28 Populations and thresholds'!$J$206="VU")</f>
        <v>0</v>
      </c>
      <c r="M2405" s="273">
        <f>D2405/(('28 Populations and thresholds'!$H$205)+('28 Populations and thresholds'!$H$206)+('28 Populations and thresholds'!$H$207)+('28 Populations and thresholds'!$H$208))</f>
        <v>6.3553777711316314E-3</v>
      </c>
      <c r="N2405" s="263" t="str">
        <f t="shared" si="150"/>
        <v xml:space="preserve"> </v>
      </c>
      <c r="O2405" s="275" t="s">
        <v>4568</v>
      </c>
      <c r="P2405" s="263" t="str">
        <f t="shared" si="151"/>
        <v xml:space="preserve"> </v>
      </c>
      <c r="Q2405" s="9"/>
      <c r="R2405" s="9"/>
      <c r="S2405" s="9"/>
      <c r="T2405" s="9"/>
      <c r="U2405" s="9"/>
    </row>
    <row r="2406" spans="1:21" s="4" customFormat="1" x14ac:dyDescent="0.2">
      <c r="A2406" s="275" t="s">
        <v>1610</v>
      </c>
      <c r="B2406" s="268" t="s">
        <v>4738</v>
      </c>
      <c r="C2406" s="269" t="s">
        <v>3470</v>
      </c>
      <c r="D2406" s="270">
        <v>2120</v>
      </c>
      <c r="E2406" s="271">
        <v>35916</v>
      </c>
      <c r="F2406" s="263" t="str">
        <f t="shared" si="148"/>
        <v xml:space="preserve"> </v>
      </c>
      <c r="G2406" s="267" t="s">
        <v>21</v>
      </c>
      <c r="H2406" s="267" t="s">
        <v>907</v>
      </c>
      <c r="I2406" s="263" t="str">
        <f t="shared" si="149"/>
        <v xml:space="preserve"> </v>
      </c>
      <c r="J2406" s="272" t="str">
        <f>IF(D2406&gt;=('28 Populations and thresholds'!$I$181),"YES"," ")</f>
        <v>YES</v>
      </c>
      <c r="K2406" s="272" t="str">
        <f>IF(J2406="YES"," ",IF(D2406&gt;=('28 Populations and thresholds'!$I$181)*0.25,"YES"))</f>
        <v xml:space="preserve"> </v>
      </c>
      <c r="L2406" s="272" t="b">
        <f>OR('28 Populations and thresholds'!$J$181="CR",'28 Populations and thresholds'!$J$181="EN",'28 Populations and thresholds'!$J$181="VU")</f>
        <v>1</v>
      </c>
      <c r="M2406" s="273">
        <f>D2406/'28 Populations and thresholds'!$H$181</f>
        <v>6.6250000000000003E-2</v>
      </c>
      <c r="N2406" s="263" t="str">
        <f t="shared" si="150"/>
        <v xml:space="preserve"> </v>
      </c>
      <c r="O2406" s="269"/>
      <c r="P2406" s="263" t="str">
        <f t="shared" si="151"/>
        <v xml:space="preserve"> </v>
      </c>
      <c r="Q2406" s="9"/>
      <c r="R2406" s="9"/>
      <c r="S2406" s="9"/>
      <c r="T2406" s="9"/>
      <c r="U2406" s="9"/>
    </row>
    <row r="2407" spans="1:21" s="4" customFormat="1" x14ac:dyDescent="0.2">
      <c r="A2407" s="275" t="s">
        <v>1610</v>
      </c>
      <c r="B2407" s="268" t="s">
        <v>4738</v>
      </c>
      <c r="C2407" s="269" t="s">
        <v>3767</v>
      </c>
      <c r="D2407" s="270">
        <v>3300</v>
      </c>
      <c r="E2407" s="271">
        <v>35916</v>
      </c>
      <c r="F2407" s="263" t="str">
        <f t="shared" si="148"/>
        <v xml:space="preserve"> </v>
      </c>
      <c r="G2407" s="267" t="s">
        <v>21</v>
      </c>
      <c r="H2407" s="267" t="s">
        <v>907</v>
      </c>
      <c r="I2407" s="263" t="str">
        <f t="shared" si="149"/>
        <v xml:space="preserve"> </v>
      </c>
      <c r="J2407" s="272" t="str">
        <f>IF(D2407&gt;=('28 Populations and thresholds'!$I$195),"YES"," ")</f>
        <v>YES</v>
      </c>
      <c r="K2407" s="272" t="str">
        <f>IF(J2407="YES"," ",IF(D2407&gt;=('28 Populations and thresholds'!$I$195)*0.25,"YES"))</f>
        <v xml:space="preserve"> </v>
      </c>
      <c r="L2407" s="272" t="b">
        <f>OR('28 Populations and thresholds'!$J$195="CR",'28 Populations and thresholds'!$J$195="EN",'28 Populations and thresholds'!$J$195="VU")</f>
        <v>1</v>
      </c>
      <c r="M2407" s="273">
        <f>D2407/'28 Populations and thresholds'!$H$195</f>
        <v>1.1379310344827587E-2</v>
      </c>
      <c r="N2407" s="263" t="str">
        <f t="shared" si="150"/>
        <v xml:space="preserve"> </v>
      </c>
      <c r="O2407" s="275"/>
      <c r="P2407" s="263" t="str">
        <f t="shared" si="151"/>
        <v xml:space="preserve"> </v>
      </c>
      <c r="Q2407" s="9"/>
      <c r="R2407" s="9"/>
      <c r="S2407" s="9"/>
      <c r="T2407" s="9"/>
      <c r="U2407" s="9"/>
    </row>
    <row r="2408" spans="1:21" s="4" customFormat="1" x14ac:dyDescent="0.2">
      <c r="A2408" s="275" t="s">
        <v>1610</v>
      </c>
      <c r="B2408" s="268" t="s">
        <v>4738</v>
      </c>
      <c r="C2408" s="280" t="s">
        <v>3659</v>
      </c>
      <c r="D2408" s="279">
        <v>8550</v>
      </c>
      <c r="E2408" s="274">
        <v>2006</v>
      </c>
      <c r="F2408" s="263" t="str">
        <f t="shared" si="148"/>
        <v xml:space="preserve"> </v>
      </c>
      <c r="G2408" s="275" t="s">
        <v>139</v>
      </c>
      <c r="H2408" s="275" t="s">
        <v>3388</v>
      </c>
      <c r="I2408" s="263" t="str">
        <f t="shared" si="149"/>
        <v xml:space="preserve"> </v>
      </c>
      <c r="J2408" s="272" t="str">
        <f>IF(D2408&gt;=('28 Populations and thresholds'!$I$68),"YES"," ")</f>
        <v>YES</v>
      </c>
      <c r="K2408" s="272" t="str">
        <f>IF(J2408="YES"," ",IF(D2408&gt;=('28 Populations and thresholds'!$I$68)*0.25,"YES"))</f>
        <v xml:space="preserve"> </v>
      </c>
      <c r="L2408" s="272" t="b">
        <f>OR('28 Populations and thresholds'!$J$68="CR",'28 Populations and thresholds'!$J$68="EN",'28 Populations and thresholds'!$J$68="VU")</f>
        <v>0</v>
      </c>
      <c r="M2408" s="273">
        <f>D2408/'28 Populations and thresholds'!$H$68</f>
        <v>8.5500000000000007E-2</v>
      </c>
      <c r="N2408" s="263" t="str">
        <f t="shared" si="150"/>
        <v xml:space="preserve"> </v>
      </c>
      <c r="O2408" s="269"/>
      <c r="P2408" s="263" t="str">
        <f t="shared" si="151"/>
        <v xml:space="preserve"> </v>
      </c>
      <c r="Q2408" s="9"/>
      <c r="R2408" s="9"/>
      <c r="S2408" s="9"/>
      <c r="T2408" s="9"/>
      <c r="U2408" s="9"/>
    </row>
    <row r="2409" spans="1:21" s="4" customFormat="1" x14ac:dyDescent="0.2">
      <c r="A2409" s="275" t="s">
        <v>1610</v>
      </c>
      <c r="B2409" s="268" t="s">
        <v>4738</v>
      </c>
      <c r="C2409" s="280" t="s">
        <v>3451</v>
      </c>
      <c r="D2409" s="270">
        <v>1145</v>
      </c>
      <c r="E2409" s="271">
        <v>35916</v>
      </c>
      <c r="F2409" s="263" t="str">
        <f t="shared" si="148"/>
        <v xml:space="preserve"> </v>
      </c>
      <c r="G2409" s="267" t="s">
        <v>21</v>
      </c>
      <c r="H2409" s="267" t="s">
        <v>907</v>
      </c>
      <c r="I2409" s="263" t="str">
        <f t="shared" si="149"/>
        <v xml:space="preserve"> </v>
      </c>
      <c r="J2409" s="272" t="str">
        <f>IF(D2409&gt;=('28 Populations and thresholds'!$I$154),"YES"," ")</f>
        <v>YES</v>
      </c>
      <c r="K2409" s="272" t="str">
        <f>IF(J2409="YES"," ",IF(D2409&gt;=('28 Populations and thresholds'!$I$154)*0.25,"YES"))</f>
        <v xml:space="preserve"> </v>
      </c>
      <c r="L2409" s="272" t="b">
        <f>OR('28 Populations and thresholds'!$J$154="CR",'28 Populations and thresholds'!$J$154="EN",'28 Populations and thresholds'!$J$154="VU")</f>
        <v>0</v>
      </c>
      <c r="M2409" s="273">
        <f>D2409/'28 Populations and thresholds'!$H$154</f>
        <v>1.1009615384615385E-2</v>
      </c>
      <c r="N2409" s="263" t="str">
        <f t="shared" si="150"/>
        <v xml:space="preserve"> </v>
      </c>
      <c r="O2409" s="269"/>
      <c r="P2409" s="263" t="str">
        <f t="shared" si="151"/>
        <v xml:space="preserve"> </v>
      </c>
      <c r="Q2409" s="9"/>
      <c r="R2409" s="9"/>
      <c r="S2409" s="9"/>
      <c r="T2409" s="9"/>
      <c r="U2409" s="9"/>
    </row>
    <row r="2410" spans="1:21" s="4" customFormat="1" x14ac:dyDescent="0.2">
      <c r="A2410" s="275" t="s">
        <v>1610</v>
      </c>
      <c r="B2410" s="268" t="s">
        <v>4738</v>
      </c>
      <c r="C2410" s="269" t="s">
        <v>3452</v>
      </c>
      <c r="D2410" s="270">
        <v>3500</v>
      </c>
      <c r="E2410" s="271">
        <v>35351</v>
      </c>
      <c r="F2410" s="263" t="str">
        <f t="shared" si="148"/>
        <v xml:space="preserve"> </v>
      </c>
      <c r="G2410" s="267" t="s">
        <v>21</v>
      </c>
      <c r="H2410" s="267" t="s">
        <v>501</v>
      </c>
      <c r="I2410" s="263" t="str">
        <f t="shared" si="149"/>
        <v xml:space="preserve"> </v>
      </c>
      <c r="J2410" s="272" t="str">
        <f>IF(D2410&gt;=('28 Populations and thresholds'!$I$158),"YES"," ")</f>
        <v>YES</v>
      </c>
      <c r="K2410" s="272" t="str">
        <f>IF(J2410="YES"," ",IF(D2410&gt;=('28 Populations and thresholds'!$I$158)*0.25,"YES"))</f>
        <v xml:space="preserve"> </v>
      </c>
      <c r="L2410" s="272" t="b">
        <f>OR('28 Populations and thresholds'!$J$158="CR",'28 Populations and thresholds'!$J$158="EN",'28 Populations and thresholds'!$J$158="VU")</f>
        <v>0</v>
      </c>
      <c r="M2410" s="273">
        <f>D2410/'28 Populations and thresholds'!$H$158</f>
        <v>3.5000000000000003E-2</v>
      </c>
      <c r="N2410" s="263" t="str">
        <f t="shared" si="150"/>
        <v xml:space="preserve"> </v>
      </c>
      <c r="O2410" s="269"/>
      <c r="P2410" s="263" t="str">
        <f t="shared" si="151"/>
        <v xml:space="preserve"> </v>
      </c>
      <c r="Q2410" s="9"/>
      <c r="R2410" s="9"/>
      <c r="S2410" s="9"/>
      <c r="T2410" s="9"/>
      <c r="U2410" s="9"/>
    </row>
    <row r="2411" spans="1:21" s="4" customFormat="1" x14ac:dyDescent="0.2">
      <c r="A2411" s="275" t="s">
        <v>1610</v>
      </c>
      <c r="B2411" s="268" t="s">
        <v>4738</v>
      </c>
      <c r="C2411" s="269" t="s">
        <v>3459</v>
      </c>
      <c r="D2411" s="270">
        <v>1700</v>
      </c>
      <c r="E2411" s="271">
        <v>35674</v>
      </c>
      <c r="F2411" s="263" t="str">
        <f t="shared" si="148"/>
        <v xml:space="preserve"> </v>
      </c>
      <c r="G2411" s="267" t="s">
        <v>21</v>
      </c>
      <c r="H2411" s="267" t="s">
        <v>907</v>
      </c>
      <c r="I2411" s="263" t="str">
        <f t="shared" si="149"/>
        <v xml:space="preserve"> </v>
      </c>
      <c r="J2411" s="272" t="str">
        <f>IF(D2411&gt;=(('28 Populations and thresholds'!$I$160)+('28 Populations and thresholds'!$I$163)),"YES"," ")</f>
        <v>YES</v>
      </c>
      <c r="K2411" s="272" t="str">
        <f>IF(J2411="YES"," ",IF(D2411&gt;=(('28 Populations and thresholds'!$I$160)+('28 Populations and thresholds'!$I$163))*0.25,"YES"))</f>
        <v xml:space="preserve"> </v>
      </c>
      <c r="L2411" s="272" t="b">
        <f>OR('28 Populations and thresholds'!$J$160="CR",'28 Populations and thresholds'!$J$160="EN",'28 Populations and thresholds'!$J$160="VU")</f>
        <v>0</v>
      </c>
      <c r="M2411" s="273">
        <f>D2411/(('28 Populations and thresholds'!$H$160)+('28 Populations and thresholds'!$H$163))</f>
        <v>4.4155844155844157E-2</v>
      </c>
      <c r="N2411" s="263" t="str">
        <f t="shared" si="150"/>
        <v xml:space="preserve"> </v>
      </c>
      <c r="O2411" s="282" t="s">
        <v>4563</v>
      </c>
      <c r="P2411" s="263" t="str">
        <f t="shared" si="151"/>
        <v xml:space="preserve"> </v>
      </c>
      <c r="Q2411" s="9"/>
      <c r="R2411" s="9"/>
      <c r="S2411" s="9"/>
      <c r="T2411" s="9"/>
      <c r="U2411" s="9"/>
    </row>
    <row r="2412" spans="1:21" s="4" customFormat="1" x14ac:dyDescent="0.2">
      <c r="A2412" s="275" t="s">
        <v>1610</v>
      </c>
      <c r="B2412" s="268" t="s">
        <v>4738</v>
      </c>
      <c r="C2412" s="280" t="s">
        <v>3399</v>
      </c>
      <c r="D2412" s="279">
        <v>23</v>
      </c>
      <c r="E2412" s="274">
        <v>1988</v>
      </c>
      <c r="F2412" s="263" t="str">
        <f t="shared" si="148"/>
        <v xml:space="preserve"> </v>
      </c>
      <c r="G2412" s="275" t="s">
        <v>139</v>
      </c>
      <c r="H2412" s="275" t="s">
        <v>3388</v>
      </c>
      <c r="I2412" s="263" t="str">
        <f t="shared" si="149"/>
        <v xml:space="preserve"> </v>
      </c>
      <c r="J2412" s="272" t="str">
        <f>IF(D2412&gt;=('28 Populations and thresholds'!$I$124),"YES"," ")</f>
        <v>YES</v>
      </c>
      <c r="K2412" s="272" t="str">
        <f>IF(J2412="YES"," ",IF(D2412&gt;=('28 Populations and thresholds'!$I$124)*0.25,"YES"))</f>
        <v xml:space="preserve"> </v>
      </c>
      <c r="L2412" s="272" t="b">
        <f>OR('28 Populations and thresholds'!$J$124="CR",'28 Populations and thresholds'!$J$124="EN",'28 Populations and thresholds'!$J$124="VU")</f>
        <v>1</v>
      </c>
      <c r="M2412" s="273">
        <f>D2412/'28 Populations and thresholds'!$H$124</f>
        <v>2.1904761904761906E-2</v>
      </c>
      <c r="N2412" s="263" t="str">
        <f t="shared" si="150"/>
        <v xml:space="preserve"> </v>
      </c>
      <c r="O2412" s="275"/>
      <c r="P2412" s="263" t="str">
        <f t="shared" si="151"/>
        <v xml:space="preserve"> </v>
      </c>
      <c r="Q2412" s="9"/>
      <c r="R2412" s="9"/>
      <c r="S2412" s="9"/>
      <c r="T2412" s="9"/>
      <c r="U2412" s="9"/>
    </row>
    <row r="2413" spans="1:21" s="4" customFormat="1" x14ac:dyDescent="0.2">
      <c r="A2413" s="275" t="s">
        <v>1610</v>
      </c>
      <c r="B2413" s="268" t="s">
        <v>4738</v>
      </c>
      <c r="C2413" s="269" t="s">
        <v>3770</v>
      </c>
      <c r="D2413" s="270">
        <v>1560</v>
      </c>
      <c r="E2413" s="276"/>
      <c r="F2413" s="263" t="str">
        <f t="shared" si="148"/>
        <v xml:space="preserve"> </v>
      </c>
      <c r="G2413" s="267" t="s">
        <v>21</v>
      </c>
      <c r="H2413" s="267" t="s">
        <v>907</v>
      </c>
      <c r="I2413" s="263" t="str">
        <f t="shared" si="149"/>
        <v xml:space="preserve"> </v>
      </c>
      <c r="J2413" s="272" t="str">
        <f>IF(D2413&gt;=('28 Populations and thresholds'!$I$199),"YES"," ")</f>
        <v xml:space="preserve"> </v>
      </c>
      <c r="K2413" s="272" t="str">
        <f>IF(J2413="YES"," ",IF(D2413&gt;=('28 Populations and thresholds'!$I$199)*0.25,"YES"))</f>
        <v>YES</v>
      </c>
      <c r="L2413" s="272" t="b">
        <f>OR('28 Populations and thresholds'!$J$199="CR",'28 Populations and thresholds'!$J$199="EN",'28 Populations and thresholds'!$J$199="VU")</f>
        <v>0</v>
      </c>
      <c r="M2413" s="273">
        <f>D2413/'28 Populations and thresholds'!$H$199</f>
        <v>4.952380952380952E-3</v>
      </c>
      <c r="N2413" s="263" t="str">
        <f t="shared" si="150"/>
        <v xml:space="preserve"> </v>
      </c>
      <c r="O2413" s="269"/>
      <c r="P2413" s="263" t="str">
        <f t="shared" si="151"/>
        <v xml:space="preserve"> </v>
      </c>
      <c r="Q2413" s="9"/>
      <c r="R2413" s="9"/>
      <c r="S2413" s="9"/>
      <c r="T2413" s="9"/>
      <c r="U2413" s="9"/>
    </row>
    <row r="2414" spans="1:21" s="4" customFormat="1" x14ac:dyDescent="0.2">
      <c r="A2414" s="275" t="s">
        <v>1610</v>
      </c>
      <c r="B2414" s="268" t="s">
        <v>4738</v>
      </c>
      <c r="C2414" s="269" t="s">
        <v>1732</v>
      </c>
      <c r="D2414" s="279">
        <v>100</v>
      </c>
      <c r="E2414" s="274" t="s">
        <v>4045</v>
      </c>
      <c r="F2414" s="263" t="str">
        <f t="shared" si="148"/>
        <v xml:space="preserve"> </v>
      </c>
      <c r="G2414" s="295" t="s">
        <v>4019</v>
      </c>
      <c r="H2414" s="275"/>
      <c r="I2414" s="263" t="str">
        <f t="shared" si="149"/>
        <v xml:space="preserve"> </v>
      </c>
      <c r="J2414" s="272" t="str">
        <f>IF(D2414&gt;=('28 Populations and thresholds'!$I$221),"YES"," ")</f>
        <v>YES</v>
      </c>
      <c r="K2414" s="272" t="str">
        <f>IF(J2414="YES"," ",IF(D2414&gt;=('28 Populations and thresholds'!$I$221)*0.25,"YES"))</f>
        <v xml:space="preserve"> </v>
      </c>
      <c r="L2414" s="272" t="b">
        <f>OR('28 Populations and thresholds'!$J$221="CR",'28 Populations and thresholds'!$J$221="EN",'28 Populations and thresholds'!$J$221="VU")</f>
        <v>1</v>
      </c>
      <c r="M2414" s="273">
        <f>D2414/'28 Populations and thresholds'!$H$221</f>
        <v>1.0416666666666666E-2</v>
      </c>
      <c r="N2414" s="263" t="str">
        <f t="shared" si="150"/>
        <v xml:space="preserve"> </v>
      </c>
      <c r="O2414" s="275"/>
      <c r="P2414" s="263" t="str">
        <f t="shared" si="151"/>
        <v xml:space="preserve"> </v>
      </c>
      <c r="Q2414" s="9"/>
      <c r="R2414" s="9"/>
      <c r="S2414" s="9"/>
      <c r="T2414" s="9"/>
      <c r="U2414" s="9"/>
    </row>
    <row r="2415" spans="1:21" s="4" customFormat="1" x14ac:dyDescent="0.2">
      <c r="A2415" s="275" t="s">
        <v>1610</v>
      </c>
      <c r="B2415" s="268" t="s">
        <v>4738</v>
      </c>
      <c r="C2415" s="332" t="s">
        <v>3472</v>
      </c>
      <c r="D2415" s="270">
        <v>40</v>
      </c>
      <c r="E2415" s="276"/>
      <c r="F2415" s="263" t="str">
        <f t="shared" si="148"/>
        <v xml:space="preserve"> </v>
      </c>
      <c r="G2415" s="267" t="s">
        <v>21</v>
      </c>
      <c r="H2415" s="267" t="s">
        <v>907</v>
      </c>
      <c r="I2415" s="263" t="str">
        <f t="shared" si="149"/>
        <v xml:space="preserve"> </v>
      </c>
      <c r="J2415" s="272" t="str">
        <f>IF(D2415&gt;=('28 Populations and thresholds'!$I$188),"YES"," ")</f>
        <v>YES</v>
      </c>
      <c r="K2415" s="272" t="str">
        <f>IF(J2415="YES"," ",IF(D2415&gt;=('28 Populations and thresholds'!$I$188)*0.25,"YES"))</f>
        <v xml:space="preserve"> </v>
      </c>
      <c r="L2415" s="272" t="b">
        <f>OR('28 Populations and thresholds'!$J$188="CR",'28 Populations and thresholds'!$J$188="EN",'28 Populations and thresholds'!$J$188="VU")</f>
        <v>1</v>
      </c>
      <c r="M2415" s="273">
        <f>D2415/'28 Populations and thresholds'!$H$188</f>
        <v>6.6666666666666666E-2</v>
      </c>
      <c r="N2415" s="263" t="str">
        <f t="shared" si="150"/>
        <v xml:space="preserve"> </v>
      </c>
      <c r="O2415" s="269"/>
      <c r="P2415" s="263" t="str">
        <f t="shared" si="151"/>
        <v xml:space="preserve"> </v>
      </c>
    </row>
    <row r="2416" spans="1:21" s="4" customFormat="1" x14ac:dyDescent="0.2">
      <c r="A2416" s="275" t="s">
        <v>1610</v>
      </c>
      <c r="B2416" s="268" t="s">
        <v>4738</v>
      </c>
      <c r="C2416" s="280" t="s">
        <v>3763</v>
      </c>
      <c r="D2416" s="270">
        <v>2300</v>
      </c>
      <c r="E2416" s="271">
        <v>33477</v>
      </c>
      <c r="F2416" s="263" t="str">
        <f t="shared" si="148"/>
        <v xml:space="preserve"> </v>
      </c>
      <c r="G2416" s="267" t="s">
        <v>21</v>
      </c>
      <c r="H2416" s="267" t="s">
        <v>82</v>
      </c>
      <c r="I2416" s="263" t="str">
        <f t="shared" si="149"/>
        <v xml:space="preserve"> </v>
      </c>
      <c r="J2416" s="272" t="str">
        <f>IF(D2416&gt;=('28 Populations and thresholds'!$I$191),"YES"," ")</f>
        <v>YES</v>
      </c>
      <c r="K2416" s="272" t="str">
        <f>IF(J2416="YES"," ",IF(D2416&gt;=('28 Populations and thresholds'!$I$191)*0.25,"YES"))</f>
        <v xml:space="preserve"> </v>
      </c>
      <c r="L2416" s="272" t="b">
        <f>OR('28 Populations and thresholds'!$J$191="CR",'28 Populations and thresholds'!$J$191="EN",'28 Populations and thresholds'!$J$191="VU")</f>
        <v>0</v>
      </c>
      <c r="M2416" s="273">
        <f>D2416/'28 Populations and thresholds'!$H$191</f>
        <v>4.5999999999999999E-2</v>
      </c>
      <c r="N2416" s="263" t="str">
        <f t="shared" si="150"/>
        <v xml:space="preserve"> </v>
      </c>
      <c r="O2416" s="275"/>
      <c r="P2416" s="263" t="str">
        <f t="shared" si="151"/>
        <v xml:space="preserve"> </v>
      </c>
      <c r="Q2416" s="9"/>
      <c r="R2416" s="9"/>
      <c r="S2416" s="9"/>
      <c r="T2416" s="9"/>
      <c r="U2416" s="9"/>
    </row>
    <row r="2417" spans="1:21" s="4" customFormat="1" x14ac:dyDescent="0.2">
      <c r="A2417" s="275" t="s">
        <v>1610</v>
      </c>
      <c r="B2417" s="268" t="s">
        <v>4738</v>
      </c>
      <c r="C2417" s="280" t="s">
        <v>3758</v>
      </c>
      <c r="D2417" s="270">
        <v>485</v>
      </c>
      <c r="E2417" s="271">
        <v>35916</v>
      </c>
      <c r="F2417" s="263" t="str">
        <f t="shared" si="148"/>
        <v xml:space="preserve"> </v>
      </c>
      <c r="G2417" s="267" t="s">
        <v>21</v>
      </c>
      <c r="H2417" s="267" t="s">
        <v>907</v>
      </c>
      <c r="I2417" s="263" t="str">
        <f t="shared" si="149"/>
        <v xml:space="preserve"> </v>
      </c>
      <c r="J2417" s="272" t="str">
        <f>IF(D2417&gt;=('28 Populations and thresholds'!$I$179),"YES"," ")</f>
        <v xml:space="preserve"> </v>
      </c>
      <c r="K2417" s="272" t="str">
        <f>IF(J2417="YES"," ",IF(D2417&gt;=('28 Populations and thresholds'!$I$179)*0.25,"YES"))</f>
        <v>YES</v>
      </c>
      <c r="L2417" s="272" t="b">
        <f>OR('28 Populations and thresholds'!$J$179="CR",'28 Populations and thresholds'!$J$179="EN",'28 Populations and thresholds'!$J$179="VU")</f>
        <v>0</v>
      </c>
      <c r="M2417" s="273">
        <f>D2417/'28 Populations and thresholds'!$H$179</f>
        <v>8.8181818181818188E-3</v>
      </c>
      <c r="N2417" s="263" t="str">
        <f t="shared" si="150"/>
        <v xml:space="preserve"> </v>
      </c>
      <c r="O2417" s="269"/>
      <c r="P2417" s="263" t="str">
        <f t="shared" si="151"/>
        <v xml:space="preserve"> </v>
      </c>
      <c r="Q2417" s="9"/>
      <c r="R2417" s="9"/>
      <c r="S2417" s="9"/>
      <c r="T2417" s="9"/>
      <c r="U2417" s="9"/>
    </row>
    <row r="2418" spans="1:21" s="4" customFormat="1" x14ac:dyDescent="0.2">
      <c r="A2418" s="12" t="s">
        <v>1610</v>
      </c>
      <c r="B2418" s="4" t="s">
        <v>3527</v>
      </c>
      <c r="C2418" s="160" t="s">
        <v>3564</v>
      </c>
      <c r="D2418" s="5">
        <v>1474</v>
      </c>
      <c r="E2418" s="104">
        <v>2001</v>
      </c>
      <c r="F2418" s="263" t="str">
        <f t="shared" si="148"/>
        <v xml:space="preserve"> </v>
      </c>
      <c r="G2418" s="12" t="s">
        <v>139</v>
      </c>
      <c r="H2418" s="12" t="s">
        <v>3388</v>
      </c>
      <c r="I2418" s="263" t="str">
        <f t="shared" si="149"/>
        <v xml:space="preserve"> </v>
      </c>
      <c r="J2418" s="38" t="str">
        <f>IF(D2418&gt;=('28 Populations and thresholds'!$I$79),"YES"," ")</f>
        <v>YES</v>
      </c>
      <c r="K2418" s="38" t="str">
        <f>IF(J2418="YES"," ",IF(D2418&gt;=('28 Populations and thresholds'!$I$79)*0.25,"YES"))</f>
        <v xml:space="preserve"> </v>
      </c>
      <c r="L2418" s="38" t="b">
        <f>OR('28 Populations and thresholds'!$J$79="CR",'28 Populations and thresholds'!$J$79="EN",'28 Populations and thresholds'!$J$79="VU")</f>
        <v>0</v>
      </c>
      <c r="M2418" s="75">
        <f>D2418/'28 Populations and thresholds'!$H$79</f>
        <v>9.8266666666666658E-3</v>
      </c>
      <c r="N2418" s="263" t="str">
        <f t="shared" si="150"/>
        <v xml:space="preserve"> </v>
      </c>
      <c r="O2418" s="9"/>
      <c r="P2418" s="263" t="str">
        <f t="shared" si="151"/>
        <v xml:space="preserve"> </v>
      </c>
      <c r="Q2418" s="9"/>
      <c r="R2418" s="9"/>
      <c r="S2418" s="9"/>
      <c r="T2418" s="9"/>
      <c r="U2418" s="9"/>
    </row>
    <row r="2419" spans="1:21" s="4" customFormat="1" x14ac:dyDescent="0.2">
      <c r="A2419" s="12" t="s">
        <v>1610</v>
      </c>
      <c r="B2419" s="4" t="s">
        <v>3527</v>
      </c>
      <c r="C2419" s="111" t="s">
        <v>3522</v>
      </c>
      <c r="D2419" s="5">
        <v>630</v>
      </c>
      <c r="E2419" s="104">
        <v>2004</v>
      </c>
      <c r="F2419" s="263" t="str">
        <f t="shared" si="148"/>
        <v xml:space="preserve"> </v>
      </c>
      <c r="G2419" s="12" t="s">
        <v>139</v>
      </c>
      <c r="H2419" s="12" t="s">
        <v>3388</v>
      </c>
      <c r="I2419" s="263" t="str">
        <f t="shared" si="149"/>
        <v xml:space="preserve"> </v>
      </c>
      <c r="J2419" s="38" t="str">
        <f>IF(D2419&gt;=('28 Populations and thresholds'!$I$58),"YES"," ")</f>
        <v>YES</v>
      </c>
      <c r="K2419" s="38" t="str">
        <f>IF(J2419="YES"," ",IF(D2419&gt;=('28 Populations and thresholds'!$I$58)*0.25,"YES"))</f>
        <v xml:space="preserve"> </v>
      </c>
      <c r="L2419" s="38" t="b">
        <f>OR('28 Populations and thresholds'!$J$58="CR",'28 Populations and thresholds'!$J$58="EN",'28 Populations and thresholds'!$J$58="VU")</f>
        <v>0</v>
      </c>
      <c r="M2419" s="75">
        <f>D2419/'28 Populations and thresholds'!$H$58</f>
        <v>1.0500000000000001E-2</v>
      </c>
      <c r="N2419" s="263" t="str">
        <f t="shared" si="150"/>
        <v xml:space="preserve"> </v>
      </c>
      <c r="O2419" s="12"/>
      <c r="P2419" s="263" t="str">
        <f t="shared" si="151"/>
        <v xml:space="preserve"> </v>
      </c>
      <c r="Q2419" s="9"/>
      <c r="R2419" s="9"/>
      <c r="S2419" s="9"/>
      <c r="T2419" s="9"/>
      <c r="U2419" s="9"/>
    </row>
    <row r="2420" spans="1:21" s="4" customFormat="1" x14ac:dyDescent="0.2">
      <c r="A2420" s="275" t="s">
        <v>1610</v>
      </c>
      <c r="B2420" s="269" t="s">
        <v>1713</v>
      </c>
      <c r="C2420" s="269" t="s">
        <v>3778</v>
      </c>
      <c r="D2420" s="279">
        <v>11510</v>
      </c>
      <c r="E2420" s="284" t="s">
        <v>32</v>
      </c>
      <c r="F2420" s="263" t="str">
        <f t="shared" si="148"/>
        <v xml:space="preserve"> </v>
      </c>
      <c r="G2420" s="275" t="s">
        <v>139</v>
      </c>
      <c r="H2420" s="275"/>
      <c r="I2420" s="263" t="str">
        <f t="shared" si="149"/>
        <v xml:space="preserve"> </v>
      </c>
      <c r="J2420" s="272" t="str">
        <f>IF(D2420&gt;=('28 Populations and thresholds'!$I$213),"YES"," ")</f>
        <v>YES</v>
      </c>
      <c r="K2420" s="272" t="str">
        <f>IF(J2420="YES"," ",IF(D2420&gt;=('28 Populations and thresholds'!$I$213)*0.25,"YES"))</f>
        <v xml:space="preserve"> </v>
      </c>
      <c r="L2420" s="272" t="b">
        <f>OR('28 Populations and thresholds'!$J$213="CR",'28 Populations and thresholds'!$J$213="EN",'28 Populations and thresholds'!$J$213="VU")</f>
        <v>0</v>
      </c>
      <c r="M2420" s="273">
        <f>D2420/'28 Populations and thresholds'!$H$213</f>
        <v>0.11509999999999999</v>
      </c>
      <c r="N2420" s="263" t="str">
        <f t="shared" si="150"/>
        <v xml:space="preserve"> </v>
      </c>
      <c r="O2420" s="275"/>
      <c r="P2420" s="263" t="str">
        <f t="shared" si="151"/>
        <v xml:space="preserve"> </v>
      </c>
    </row>
    <row r="2421" spans="1:21" s="4" customFormat="1" x14ac:dyDescent="0.2">
      <c r="A2421" s="12" t="s">
        <v>1610</v>
      </c>
      <c r="B2421" s="9" t="s">
        <v>1714</v>
      </c>
      <c r="C2421" s="4" t="s">
        <v>3778</v>
      </c>
      <c r="D2421" s="5">
        <v>1110</v>
      </c>
      <c r="E2421" s="1" t="s">
        <v>156</v>
      </c>
      <c r="F2421" s="263" t="str">
        <f t="shared" si="148"/>
        <v xml:space="preserve"> </v>
      </c>
      <c r="G2421" s="13" t="s">
        <v>139</v>
      </c>
      <c r="H2421" s="13"/>
      <c r="I2421" s="263" t="str">
        <f t="shared" si="149"/>
        <v xml:space="preserve"> </v>
      </c>
      <c r="J2421" s="38" t="str">
        <f>IF(D2421&gt;=('28 Populations and thresholds'!$I$213),"YES"," ")</f>
        <v>YES</v>
      </c>
      <c r="K2421" s="38" t="str">
        <f>IF(J2421="YES"," ",IF(D2421&gt;=('28 Populations and thresholds'!$I$213)*0.25,"YES"))</f>
        <v xml:space="preserve"> </v>
      </c>
      <c r="L2421" s="38" t="b">
        <f>OR('28 Populations and thresholds'!$J$213="CR",'28 Populations and thresholds'!$J$213="EN",'28 Populations and thresholds'!$J$213="VU")</f>
        <v>0</v>
      </c>
      <c r="M2421" s="75">
        <f>D2421/'28 Populations and thresholds'!$H$213</f>
        <v>1.11E-2</v>
      </c>
      <c r="N2421" s="263" t="str">
        <f t="shared" si="150"/>
        <v xml:space="preserve"> </v>
      </c>
      <c r="O2421" s="12"/>
      <c r="P2421" s="263" t="str">
        <f t="shared" si="151"/>
        <v xml:space="preserve"> </v>
      </c>
    </row>
    <row r="2422" spans="1:21" s="4" customFormat="1" x14ac:dyDescent="0.2">
      <c r="A2422" s="12" t="s">
        <v>1610</v>
      </c>
      <c r="B2422" s="65" t="s">
        <v>1714</v>
      </c>
      <c r="C2422" s="4" t="s">
        <v>3780</v>
      </c>
      <c r="D2422" s="5">
        <v>481</v>
      </c>
      <c r="E2422" s="104" t="s">
        <v>3938</v>
      </c>
      <c r="F2422" s="263" t="str">
        <f t="shared" si="148"/>
        <v xml:space="preserve"> </v>
      </c>
      <c r="G2422" s="13"/>
      <c r="H2422" s="13" t="s">
        <v>4429</v>
      </c>
      <c r="I2422" s="263" t="str">
        <f t="shared" si="149"/>
        <v xml:space="preserve"> </v>
      </c>
      <c r="J2422" s="38" t="str">
        <f>IF(D2422&gt;=('28 Populations and thresholds'!$I$218),"YES"," ")</f>
        <v>YES</v>
      </c>
      <c r="K2422" s="38" t="str">
        <f>IF(J2422="YES"," ",IF(D2422&gt;=('28 Populations and thresholds'!$I$218)*0.25,"YES"))</f>
        <v xml:space="preserve"> </v>
      </c>
      <c r="L2422" s="38" t="b">
        <f>OR('28 Populations and thresholds'!$J$218="CR",'28 Populations and thresholds'!$J$218="EN",'28 Populations and thresholds'!$J$218="VU")</f>
        <v>0</v>
      </c>
      <c r="M2422" s="75">
        <f>D2422/'28 Populations and thresholds'!$H$218</f>
        <v>4.8099999999999998E-4</v>
      </c>
      <c r="N2422" s="263" t="str">
        <f t="shared" si="150"/>
        <v xml:space="preserve"> </v>
      </c>
      <c r="O2422" s="12"/>
      <c r="P2422" s="263" t="str">
        <f t="shared" si="151"/>
        <v xml:space="preserve"> </v>
      </c>
    </row>
    <row r="2423" spans="1:21" s="4" customFormat="1" x14ac:dyDescent="0.2">
      <c r="A2423" s="275" t="s">
        <v>1610</v>
      </c>
      <c r="B2423" s="269" t="s">
        <v>3670</v>
      </c>
      <c r="C2423" s="269" t="s">
        <v>3666</v>
      </c>
      <c r="D2423" s="279">
        <v>7052</v>
      </c>
      <c r="E2423" s="274">
        <v>2007</v>
      </c>
      <c r="F2423" s="263" t="str">
        <f t="shared" si="148"/>
        <v xml:space="preserve"> </v>
      </c>
      <c r="G2423" s="275" t="s">
        <v>139</v>
      </c>
      <c r="H2423" s="275" t="s">
        <v>3388</v>
      </c>
      <c r="I2423" s="263" t="str">
        <f t="shared" si="149"/>
        <v xml:space="preserve"> </v>
      </c>
      <c r="J2423" s="272" t="str">
        <f>IF(D2423&gt;=(('28 Populations and thresholds'!$I$62)+('28 Populations and thresholds'!$I$65)),"YES"," ")</f>
        <v>YES</v>
      </c>
      <c r="K2423" s="272" t="str">
        <f>IF(J2423="YES"," ",IF(D2423&gt;=(('28 Populations and thresholds'!$I$62)+('28 Populations and thresholds'!$I$65))*0.25,"YES"))</f>
        <v xml:space="preserve"> </v>
      </c>
      <c r="L2423" s="272" t="b">
        <f>OR('28 Populations and thresholds'!$J$62="CR",'28 Populations and thresholds'!$J$62="EN",'28 Populations and thresholds'!$J$62="VU")</f>
        <v>0</v>
      </c>
      <c r="M2423" s="273">
        <f>D2423/(('28 Populations and thresholds'!$H$62)+('28 Populations and thresholds'!$H$65))</f>
        <v>4.148235294117647E-2</v>
      </c>
      <c r="N2423" s="263" t="str">
        <f t="shared" si="150"/>
        <v xml:space="preserve"> </v>
      </c>
      <c r="O2423" s="275" t="s">
        <v>4552</v>
      </c>
      <c r="P2423" s="263" t="str">
        <f t="shared" si="151"/>
        <v xml:space="preserve"> </v>
      </c>
      <c r="Q2423" s="9"/>
      <c r="R2423" s="9"/>
      <c r="S2423" s="9"/>
      <c r="T2423" s="9"/>
      <c r="U2423" s="9"/>
    </row>
    <row r="2424" spans="1:21" s="4" customFormat="1" x14ac:dyDescent="0.2">
      <c r="A2424" s="12" t="s">
        <v>1610</v>
      </c>
      <c r="B2424" s="4" t="s">
        <v>3637</v>
      </c>
      <c r="C2424" s="160" t="s">
        <v>3633</v>
      </c>
      <c r="D2424" s="5">
        <v>7338</v>
      </c>
      <c r="E2424" s="104">
        <v>2006</v>
      </c>
      <c r="F2424" s="263" t="str">
        <f t="shared" si="148"/>
        <v xml:space="preserve"> </v>
      </c>
      <c r="G2424" s="12" t="s">
        <v>139</v>
      </c>
      <c r="H2424" s="12" t="s">
        <v>3388</v>
      </c>
      <c r="I2424" s="263" t="str">
        <f t="shared" si="149"/>
        <v xml:space="preserve"> </v>
      </c>
      <c r="J2424" s="38" t="str">
        <f>IF(D2424&gt;=('28 Populations and thresholds'!$I$99),"YES"," ")</f>
        <v>YES</v>
      </c>
      <c r="K2424" s="38" t="str">
        <f>IF(J2424="YES"," ",IF(D2424&gt;=('28 Populations and thresholds'!$I$99)*0.25,"YES"))</f>
        <v xml:space="preserve"> </v>
      </c>
      <c r="L2424" s="38" t="b">
        <f>OR('28 Populations and thresholds'!$J$99="CR",'28 Populations and thresholds'!$J$99="EN",'28 Populations and thresholds'!$J$99="VU")</f>
        <v>0</v>
      </c>
      <c r="M2424" s="75">
        <f>D2424/'28 Populations and thresholds'!$H$99</f>
        <v>2.4459999999999999E-2</v>
      </c>
      <c r="N2424" s="263" t="str">
        <f t="shared" si="150"/>
        <v xml:space="preserve"> </v>
      </c>
      <c r="O2424" s="12"/>
      <c r="P2424" s="263" t="str">
        <f t="shared" si="151"/>
        <v xml:space="preserve"> </v>
      </c>
      <c r="Q2424" s="9"/>
      <c r="R2424" s="9"/>
      <c r="S2424" s="9"/>
      <c r="T2424" s="9"/>
      <c r="U2424" s="9"/>
    </row>
    <row r="2425" spans="1:21" s="4" customFormat="1" x14ac:dyDescent="0.2">
      <c r="A2425" s="275" t="s">
        <v>1610</v>
      </c>
      <c r="B2425" s="268" t="s">
        <v>4739</v>
      </c>
      <c r="C2425" s="280" t="s">
        <v>3594</v>
      </c>
      <c r="D2425" s="279">
        <v>740004</v>
      </c>
      <c r="E2425" s="274">
        <v>2007</v>
      </c>
      <c r="F2425" s="263" t="str">
        <f t="shared" si="148"/>
        <v xml:space="preserve"> </v>
      </c>
      <c r="G2425" s="275" t="s">
        <v>139</v>
      </c>
      <c r="H2425" s="275" t="s">
        <v>3388</v>
      </c>
      <c r="I2425" s="263" t="str">
        <f t="shared" si="149"/>
        <v xml:space="preserve"> </v>
      </c>
      <c r="J2425" s="272" t="str">
        <f>IF(D2425&gt;=('28 Populations and thresholds'!$I$87),"YES"," ")</f>
        <v>YES</v>
      </c>
      <c r="K2425" s="272" t="str">
        <f>IF(J2425="YES"," ",IF(D2425&gt;=('28 Populations and thresholds'!$I$87)*0.25,"YES"))</f>
        <v xml:space="preserve"> </v>
      </c>
      <c r="L2425" s="272" t="b">
        <f>OR('28 Populations and thresholds'!$J$87="CR",'28 Populations and thresholds'!$J$87="EN",'28 Populations and thresholds'!$J$87="VU")</f>
        <v>0</v>
      </c>
      <c r="M2425" s="273">
        <f>D2425/'28 Populations and thresholds'!$H$87</f>
        <v>0.740004</v>
      </c>
      <c r="N2425" s="263" t="str">
        <f t="shared" si="150"/>
        <v xml:space="preserve"> </v>
      </c>
      <c r="O2425" s="275"/>
      <c r="P2425" s="263" t="str">
        <f t="shared" si="151"/>
        <v xml:space="preserve"> </v>
      </c>
      <c r="Q2425" s="9"/>
      <c r="S2425" s="9"/>
      <c r="T2425" s="9"/>
      <c r="U2425" s="9"/>
    </row>
    <row r="2426" spans="1:21" s="4" customFormat="1" x14ac:dyDescent="0.2">
      <c r="A2426" s="275" t="s">
        <v>1610</v>
      </c>
      <c r="B2426" s="268" t="s">
        <v>4739</v>
      </c>
      <c r="C2426" s="296" t="s">
        <v>3795</v>
      </c>
      <c r="D2426" s="279">
        <v>12479</v>
      </c>
      <c r="E2426" s="274" t="s">
        <v>4280</v>
      </c>
      <c r="F2426" s="263" t="str">
        <f t="shared" si="148"/>
        <v xml:space="preserve"> </v>
      </c>
      <c r="G2426" s="275"/>
      <c r="H2426" s="275" t="s">
        <v>4284</v>
      </c>
      <c r="I2426" s="263" t="str">
        <f t="shared" si="149"/>
        <v xml:space="preserve"> </v>
      </c>
      <c r="J2426" s="272" t="str">
        <f>IF(D2426&gt;=(('28 Populations and thresholds'!$I$176)+('28 Populations and thresholds'!$I$177)),"YES"," ")</f>
        <v>YES</v>
      </c>
      <c r="K2426" s="272" t="str">
        <f>IF(J2426="YES"," ",IF(D2426&gt;=(('28 Populations and thresholds'!$I$176)+('28 Populations and thresholds'!$I$177))*0.25,"YES"))</f>
        <v xml:space="preserve"> </v>
      </c>
      <c r="L2426" s="272" t="b">
        <f>OR('28 Populations and thresholds'!$J$176="CR",'28 Populations and thresholds'!$J$176="EN",'28 Populations and thresholds'!$J$176="VU")</f>
        <v>0</v>
      </c>
      <c r="M2426" s="273">
        <f>D2426/(('28 Populations and thresholds'!$H$176)+('28 Populations and thresholds'!$H$177))</f>
        <v>4.4727598566308244E-2</v>
      </c>
      <c r="N2426" s="263" t="str">
        <f t="shared" si="150"/>
        <v xml:space="preserve"> </v>
      </c>
      <c r="O2426" s="275" t="s">
        <v>4568</v>
      </c>
      <c r="P2426" s="263" t="str">
        <f t="shared" si="151"/>
        <v xml:space="preserve"> </v>
      </c>
      <c r="Q2426" s="9"/>
      <c r="S2426" s="9"/>
      <c r="T2426" s="9"/>
      <c r="U2426" s="9"/>
    </row>
    <row r="2427" spans="1:21" s="4" customFormat="1" x14ac:dyDescent="0.2">
      <c r="A2427" s="313" t="s">
        <v>1610</v>
      </c>
      <c r="B2427" s="268" t="s">
        <v>4739</v>
      </c>
      <c r="C2427" s="176" t="s">
        <v>3666</v>
      </c>
      <c r="D2427" s="327">
        <v>66425</v>
      </c>
      <c r="E2427" s="342">
        <v>40179</v>
      </c>
      <c r="F2427" s="263" t="str">
        <f t="shared" si="148"/>
        <v xml:space="preserve"> </v>
      </c>
      <c r="G2427" s="275" t="s">
        <v>4498</v>
      </c>
      <c r="H2427" s="326" t="s">
        <v>4511</v>
      </c>
      <c r="I2427" s="263" t="str">
        <f t="shared" si="149"/>
        <v xml:space="preserve"> </v>
      </c>
      <c r="J2427" s="272" t="str">
        <f>IF(D2427&gt;=(('28 Populations and thresholds'!$I$62)+('28 Populations and thresholds'!$I$65)),"YES"," ")</f>
        <v>YES</v>
      </c>
      <c r="K2427" s="272" t="str">
        <f>IF(J2427="YES"," ",IF(D2427&gt;=(('28 Populations and thresholds'!$I$62)+('28 Populations and thresholds'!$I$65))*0.25,"YES"))</f>
        <v xml:space="preserve"> </v>
      </c>
      <c r="L2427" s="272" t="b">
        <f>OR('28 Populations and thresholds'!$J$62="CR",'28 Populations and thresholds'!$J$62="EN",'28 Populations and thresholds'!$J$62="VU")</f>
        <v>0</v>
      </c>
      <c r="M2427" s="273">
        <f>D2427/(('28 Populations and thresholds'!$H$62)+('28 Populations and thresholds'!$H$65))</f>
        <v>0.39073529411764707</v>
      </c>
      <c r="N2427" s="263" t="str">
        <f t="shared" si="150"/>
        <v xml:space="preserve"> </v>
      </c>
      <c r="O2427" s="275" t="s">
        <v>4742</v>
      </c>
      <c r="P2427" s="263" t="str">
        <f t="shared" si="151"/>
        <v xml:space="preserve"> </v>
      </c>
      <c r="Q2427" s="9"/>
      <c r="R2427" s="155"/>
      <c r="S2427" s="9"/>
      <c r="T2427" s="9"/>
      <c r="U2427" s="9"/>
    </row>
    <row r="2428" spans="1:21" s="4" customFormat="1" x14ac:dyDescent="0.2">
      <c r="A2428" s="275" t="s">
        <v>1610</v>
      </c>
      <c r="B2428" s="268" t="s">
        <v>4739</v>
      </c>
      <c r="C2428" s="269" t="s">
        <v>3756</v>
      </c>
      <c r="D2428" s="270">
        <v>2049</v>
      </c>
      <c r="E2428" s="271">
        <v>35921</v>
      </c>
      <c r="F2428" s="263" t="str">
        <f t="shared" si="148"/>
        <v xml:space="preserve"> </v>
      </c>
      <c r="G2428" s="267" t="s">
        <v>21</v>
      </c>
      <c r="H2428" s="267" t="s">
        <v>604</v>
      </c>
      <c r="I2428" s="263" t="str">
        <f t="shared" si="149"/>
        <v xml:space="preserve"> </v>
      </c>
      <c r="J2428" s="272" t="str">
        <f>IF(D2428&gt;=('28 Populations and thresholds'!$I$175),"YES"," ")</f>
        <v>YES</v>
      </c>
      <c r="K2428" s="272" t="str">
        <f>IF(J2428="YES"," ",IF(D2428&gt;=('28 Populations and thresholds'!$I$175)*0.25,"YES"))</f>
        <v xml:space="preserve"> </v>
      </c>
      <c r="L2428" s="272" t="b">
        <f>OR('28 Populations and thresholds'!$J$175="CR",'28 Populations and thresholds'!$J$175="EN",'28 Populations and thresholds'!$J$175="VU")</f>
        <v>0</v>
      </c>
      <c r="M2428" s="273">
        <f>D2428/'28 Populations and thresholds'!$H$175</f>
        <v>1.4741007194244603E-2</v>
      </c>
      <c r="N2428" s="263" t="str">
        <f t="shared" si="150"/>
        <v xml:space="preserve"> </v>
      </c>
      <c r="O2428" s="269"/>
      <c r="P2428" s="263" t="str">
        <f t="shared" si="151"/>
        <v xml:space="preserve"> </v>
      </c>
      <c r="Q2428" s="9"/>
      <c r="S2428" s="9"/>
      <c r="T2428" s="9"/>
      <c r="U2428" s="9"/>
    </row>
    <row r="2429" spans="1:21" s="4" customFormat="1" x14ac:dyDescent="0.2">
      <c r="A2429" s="275" t="s">
        <v>1610</v>
      </c>
      <c r="B2429" s="268" t="s">
        <v>4739</v>
      </c>
      <c r="C2429" s="278" t="s">
        <v>3761</v>
      </c>
      <c r="D2429" s="279">
        <v>1482</v>
      </c>
      <c r="E2429" s="274" t="s">
        <v>4279</v>
      </c>
      <c r="F2429" s="263" t="str">
        <f t="shared" si="148"/>
        <v xml:space="preserve"> </v>
      </c>
      <c r="G2429" s="275"/>
      <c r="H2429" s="275" t="s">
        <v>4284</v>
      </c>
      <c r="I2429" s="263" t="str">
        <f t="shared" si="149"/>
        <v xml:space="preserve"> </v>
      </c>
      <c r="J2429" s="272" t="str">
        <f>IF(D2429&gt;=('28 Populations and thresholds'!$I$187),"YES"," ")</f>
        <v>YES</v>
      </c>
      <c r="K2429" s="272" t="str">
        <f>IF(J2429="YES"," ",IF(D2429&gt;=('28 Populations and thresholds'!$I$187)*0.25,"YES"))</f>
        <v xml:space="preserve"> </v>
      </c>
      <c r="L2429" s="272" t="b">
        <f>OR('28 Populations and thresholds'!$J$187="CR",'28 Populations and thresholds'!$J$187="EN",'28 Populations and thresholds'!$J$187="VU")</f>
        <v>0</v>
      </c>
      <c r="M2429" s="273">
        <f>D2429/'28 Populations and thresholds'!$H$187</f>
        <v>1.482E-2</v>
      </c>
      <c r="N2429" s="263" t="str">
        <f t="shared" si="150"/>
        <v xml:space="preserve"> </v>
      </c>
      <c r="O2429" s="275"/>
      <c r="P2429" s="263" t="str">
        <f t="shared" si="151"/>
        <v xml:space="preserve"> </v>
      </c>
      <c r="Q2429" s="9"/>
      <c r="S2429" s="9"/>
      <c r="T2429" s="9"/>
      <c r="U2429" s="9"/>
    </row>
    <row r="2430" spans="1:21" s="4" customFormat="1" x14ac:dyDescent="0.2">
      <c r="A2430" s="275" t="s">
        <v>1610</v>
      </c>
      <c r="B2430" s="268" t="s">
        <v>4739</v>
      </c>
      <c r="C2430" s="269" t="s">
        <v>3564</v>
      </c>
      <c r="D2430" s="279">
        <v>10578</v>
      </c>
      <c r="E2430" s="274">
        <v>2001</v>
      </c>
      <c r="F2430" s="263" t="str">
        <f t="shared" si="148"/>
        <v xml:space="preserve"> </v>
      </c>
      <c r="G2430" s="275" t="s">
        <v>139</v>
      </c>
      <c r="H2430" s="275" t="s">
        <v>3388</v>
      </c>
      <c r="I2430" s="263" t="str">
        <f t="shared" si="149"/>
        <v xml:space="preserve"> </v>
      </c>
      <c r="J2430" s="272" t="str">
        <f>IF(D2430&gt;=('28 Populations and thresholds'!$I$79),"YES"," ")</f>
        <v>YES</v>
      </c>
      <c r="K2430" s="272" t="str">
        <f>IF(J2430="YES"," ",IF(D2430&gt;=('28 Populations and thresholds'!$I$79)*0.25,"YES"))</f>
        <v xml:space="preserve"> </v>
      </c>
      <c r="L2430" s="272" t="b">
        <f>OR('28 Populations and thresholds'!$J$79="CR",'28 Populations and thresholds'!$J$79="EN",'28 Populations and thresholds'!$J$79="VU")</f>
        <v>0</v>
      </c>
      <c r="M2430" s="273">
        <f>D2430/'28 Populations and thresholds'!$H$79</f>
        <v>7.0519999999999999E-2</v>
      </c>
      <c r="N2430" s="263" t="str">
        <f t="shared" si="150"/>
        <v xml:space="preserve"> </v>
      </c>
      <c r="O2430" s="269"/>
      <c r="P2430" s="263" t="str">
        <f t="shared" si="151"/>
        <v xml:space="preserve"> </v>
      </c>
      <c r="Q2430" s="9"/>
      <c r="S2430" s="9"/>
      <c r="T2430" s="9"/>
      <c r="U2430" s="9"/>
    </row>
    <row r="2431" spans="1:21" s="4" customFormat="1" x14ac:dyDescent="0.2">
      <c r="A2431" s="275" t="s">
        <v>1610</v>
      </c>
      <c r="B2431" s="268" t="s">
        <v>4739</v>
      </c>
      <c r="C2431" s="269" t="s">
        <v>3467</v>
      </c>
      <c r="D2431" s="270">
        <v>2800</v>
      </c>
      <c r="E2431" s="271">
        <v>36401</v>
      </c>
      <c r="F2431" s="263" t="str">
        <f t="shared" si="148"/>
        <v xml:space="preserve"> </v>
      </c>
      <c r="G2431" s="267" t="s">
        <v>21</v>
      </c>
      <c r="H2431" s="267" t="s">
        <v>82</v>
      </c>
      <c r="I2431" s="263" t="str">
        <f t="shared" si="149"/>
        <v xml:space="preserve"> </v>
      </c>
      <c r="J2431" s="272" t="str">
        <f>IF(D2431&gt;=('28 Populations and thresholds'!$I$180),"YES"," ")</f>
        <v>YES</v>
      </c>
      <c r="K2431" s="272" t="str">
        <f>IF(J2431="YES"," ",IF(D2431&gt;=('28 Populations and thresholds'!$I$180)*0.25,"YES"))</f>
        <v xml:space="preserve"> </v>
      </c>
      <c r="L2431" s="272" t="b">
        <f>OR('28 Populations and thresholds'!$J$180="CR",'28 Populations and thresholds'!$J$180="EN",'28 Populations and thresholds'!$J$180="VU")</f>
        <v>0</v>
      </c>
      <c r="M2431" s="273">
        <f>D2431/'28 Populations and thresholds'!$H$180</f>
        <v>2.8000000000000001E-2</v>
      </c>
      <c r="N2431" s="263" t="str">
        <f t="shared" si="150"/>
        <v xml:space="preserve"> </v>
      </c>
      <c r="O2431" s="269"/>
      <c r="P2431" s="263" t="str">
        <f t="shared" si="151"/>
        <v xml:space="preserve"> </v>
      </c>
      <c r="Q2431" s="9"/>
      <c r="S2431" s="9"/>
      <c r="T2431" s="9"/>
      <c r="U2431" s="9"/>
    </row>
    <row r="2432" spans="1:21" s="4" customFormat="1" x14ac:dyDescent="0.2">
      <c r="A2432" s="275" t="s">
        <v>1610</v>
      </c>
      <c r="B2432" s="268" t="s">
        <v>4739</v>
      </c>
      <c r="C2432" s="269" t="s">
        <v>3446</v>
      </c>
      <c r="D2432" s="270">
        <v>5700</v>
      </c>
      <c r="E2432" s="271">
        <v>36917</v>
      </c>
      <c r="F2432" s="263" t="str">
        <f t="shared" si="148"/>
        <v xml:space="preserve"> </v>
      </c>
      <c r="G2432" s="267" t="s">
        <v>21</v>
      </c>
      <c r="H2432" s="267" t="s">
        <v>82</v>
      </c>
      <c r="I2432" s="263" t="str">
        <f t="shared" si="149"/>
        <v xml:space="preserve"> </v>
      </c>
      <c r="J2432" s="272" t="str">
        <f>IF(D2432&gt;=('28 Populations and thresholds'!$I$144),"YES"," ")</f>
        <v>YES</v>
      </c>
      <c r="K2432" s="272" t="str">
        <f>IF(J2432="YES"," ",IF(D2432&gt;=('28 Populations and thresholds'!$I$144)*0.25,"YES"))</f>
        <v xml:space="preserve"> </v>
      </c>
      <c r="L2432" s="272" t="b">
        <f>OR('28 Populations and thresholds'!$J$144="CR",'28 Populations and thresholds'!$J$144="EN",'28 Populations and thresholds'!$J$144="VU")</f>
        <v>0</v>
      </c>
      <c r="M2432" s="273">
        <f>D2432/'28 Populations and thresholds'!$H$144</f>
        <v>0.56999999999999995</v>
      </c>
      <c r="N2432" s="263" t="str">
        <f t="shared" si="150"/>
        <v xml:space="preserve"> </v>
      </c>
      <c r="O2432" s="269"/>
      <c r="P2432" s="263" t="str">
        <f t="shared" si="151"/>
        <v xml:space="preserve"> </v>
      </c>
      <c r="Q2432" s="9"/>
      <c r="S2432" s="9"/>
      <c r="T2432" s="9"/>
      <c r="U2432" s="9"/>
    </row>
    <row r="2433" spans="1:21" s="4" customFormat="1" x14ac:dyDescent="0.2">
      <c r="A2433" s="275" t="s">
        <v>1610</v>
      </c>
      <c r="B2433" s="268" t="s">
        <v>4739</v>
      </c>
      <c r="C2433" s="278" t="s">
        <v>3470</v>
      </c>
      <c r="D2433" s="279">
        <v>2582</v>
      </c>
      <c r="E2433" s="274" t="s">
        <v>4279</v>
      </c>
      <c r="F2433" s="263" t="str">
        <f t="shared" ref="F2433:F2496" si="152">" "</f>
        <v xml:space="preserve"> </v>
      </c>
      <c r="G2433" s="275"/>
      <c r="H2433" s="275" t="s">
        <v>4284</v>
      </c>
      <c r="I2433" s="263" t="str">
        <f t="shared" ref="I2433:I2496" si="153">" "</f>
        <v xml:space="preserve"> </v>
      </c>
      <c r="J2433" s="272" t="str">
        <f>IF(D2433&gt;=('28 Populations and thresholds'!$I$181),"YES"," ")</f>
        <v>YES</v>
      </c>
      <c r="K2433" s="272" t="str">
        <f>IF(J2433="YES"," ",IF(D2433&gt;=('28 Populations and thresholds'!$I$181)*0.25,"YES"))</f>
        <v xml:space="preserve"> </v>
      </c>
      <c r="L2433" s="272" t="b">
        <f>OR('28 Populations and thresholds'!$J$181="CR",'28 Populations and thresholds'!$J$181="EN",'28 Populations and thresholds'!$J$181="VU")</f>
        <v>1</v>
      </c>
      <c r="M2433" s="273">
        <f>D2433/'28 Populations and thresholds'!$H$181</f>
        <v>8.0687499999999995E-2</v>
      </c>
      <c r="N2433" s="263" t="str">
        <f t="shared" ref="N2433:N2496" si="154">" "</f>
        <v xml:space="preserve"> </v>
      </c>
      <c r="O2433" s="275"/>
      <c r="P2433" s="263" t="str">
        <f t="shared" ref="P2433:P2496" si="155">" "</f>
        <v xml:space="preserve"> </v>
      </c>
      <c r="Q2433" s="9"/>
      <c r="R2433" s="160"/>
      <c r="S2433" s="9"/>
      <c r="T2433" s="9"/>
      <c r="U2433" s="9"/>
    </row>
    <row r="2434" spans="1:21" s="4" customFormat="1" x14ac:dyDescent="0.2">
      <c r="A2434" s="275" t="s">
        <v>1610</v>
      </c>
      <c r="B2434" s="268" t="s">
        <v>4739</v>
      </c>
      <c r="C2434" s="278" t="s">
        <v>3767</v>
      </c>
      <c r="D2434" s="279">
        <v>29838</v>
      </c>
      <c r="E2434" s="274" t="s">
        <v>4279</v>
      </c>
      <c r="F2434" s="263" t="str">
        <f t="shared" si="152"/>
        <v xml:space="preserve"> </v>
      </c>
      <c r="G2434" s="275"/>
      <c r="H2434" s="275" t="s">
        <v>4284</v>
      </c>
      <c r="I2434" s="263" t="str">
        <f t="shared" si="153"/>
        <v xml:space="preserve"> </v>
      </c>
      <c r="J2434" s="272" t="str">
        <f>IF(D2434&gt;=('28 Populations and thresholds'!$I$195),"YES"," ")</f>
        <v>YES</v>
      </c>
      <c r="K2434" s="272" t="str">
        <f>IF(J2434="YES"," ",IF(D2434&gt;=('28 Populations and thresholds'!$I$195)*0.25,"YES"))</f>
        <v xml:space="preserve"> </v>
      </c>
      <c r="L2434" s="272" t="b">
        <f>OR('28 Populations and thresholds'!$J$195="CR",'28 Populations and thresholds'!$J$195="EN",'28 Populations and thresholds'!$J$195="VU")</f>
        <v>1</v>
      </c>
      <c r="M2434" s="273">
        <f>D2434/'28 Populations and thresholds'!$H$195</f>
        <v>0.10288965517241379</v>
      </c>
      <c r="N2434" s="263" t="str">
        <f t="shared" si="154"/>
        <v xml:space="preserve"> </v>
      </c>
      <c r="O2434" s="275"/>
      <c r="P2434" s="263" t="str">
        <f t="shared" si="155"/>
        <v xml:space="preserve"> </v>
      </c>
      <c r="Q2434" s="9"/>
      <c r="R2434" s="111"/>
      <c r="S2434" s="9"/>
      <c r="T2434" s="9"/>
      <c r="U2434" s="9"/>
    </row>
    <row r="2435" spans="1:21" s="4" customFormat="1" x14ac:dyDescent="0.2">
      <c r="A2435" s="267" t="s">
        <v>1610</v>
      </c>
      <c r="B2435" s="268" t="s">
        <v>4739</v>
      </c>
      <c r="C2435" s="269" t="s">
        <v>3659</v>
      </c>
      <c r="D2435" s="270">
        <v>7470</v>
      </c>
      <c r="E2435" s="294" t="s">
        <v>1316</v>
      </c>
      <c r="F2435" s="263" t="str">
        <f t="shared" si="152"/>
        <v xml:space="preserve"> </v>
      </c>
      <c r="G2435" s="267" t="s">
        <v>15</v>
      </c>
      <c r="H2435" s="267" t="s">
        <v>1315</v>
      </c>
      <c r="I2435" s="263" t="str">
        <f t="shared" si="153"/>
        <v xml:space="preserve"> </v>
      </c>
      <c r="J2435" s="272" t="str">
        <f>IF(D2435&gt;=('28 Populations and thresholds'!$I$68),"YES"," ")</f>
        <v>YES</v>
      </c>
      <c r="K2435" s="272" t="str">
        <f>IF(J2435="YES"," ",IF(D2435&gt;=('28 Populations and thresholds'!$I$68)*0.25,"YES"))</f>
        <v xml:space="preserve"> </v>
      </c>
      <c r="L2435" s="272" t="b">
        <f>OR('28 Populations and thresholds'!$J$68="CR",'28 Populations and thresholds'!$J$68="EN",'28 Populations and thresholds'!$J$68="VU")</f>
        <v>0</v>
      </c>
      <c r="M2435" s="273">
        <f>D2435/'28 Populations and thresholds'!$H$68</f>
        <v>7.4700000000000003E-2</v>
      </c>
      <c r="N2435" s="263" t="str">
        <f t="shared" si="154"/>
        <v xml:space="preserve"> </v>
      </c>
      <c r="O2435" s="269"/>
      <c r="P2435" s="263" t="str">
        <f t="shared" si="155"/>
        <v xml:space="preserve"> </v>
      </c>
      <c r="Q2435" s="9"/>
      <c r="R2435" s="9"/>
      <c r="S2435" s="9"/>
      <c r="T2435" s="9"/>
      <c r="U2435" s="9"/>
    </row>
    <row r="2436" spans="1:21" s="4" customFormat="1" x14ac:dyDescent="0.2">
      <c r="A2436" s="275" t="s">
        <v>1610</v>
      </c>
      <c r="B2436" s="268" t="s">
        <v>4739</v>
      </c>
      <c r="C2436" s="278" t="s">
        <v>3451</v>
      </c>
      <c r="D2436" s="279">
        <v>3004</v>
      </c>
      <c r="E2436" s="274" t="s">
        <v>4279</v>
      </c>
      <c r="F2436" s="263" t="str">
        <f t="shared" si="152"/>
        <v xml:space="preserve"> </v>
      </c>
      <c r="G2436" s="275"/>
      <c r="H2436" s="275" t="s">
        <v>4284</v>
      </c>
      <c r="I2436" s="263" t="str">
        <f t="shared" si="153"/>
        <v xml:space="preserve"> </v>
      </c>
      <c r="J2436" s="272" t="str">
        <f>IF(D2436&gt;=('28 Populations and thresholds'!$I$154),"YES"," ")</f>
        <v>YES</v>
      </c>
      <c r="K2436" s="272" t="str">
        <f>IF(J2436="YES"," ",IF(D2436&gt;=('28 Populations and thresholds'!$I$154)*0.25,"YES"))</f>
        <v xml:space="preserve"> </v>
      </c>
      <c r="L2436" s="272" t="b">
        <f>OR('28 Populations and thresholds'!$J$154="CR",'28 Populations and thresholds'!$J$154="EN",'28 Populations and thresholds'!$J$154="VU")</f>
        <v>0</v>
      </c>
      <c r="M2436" s="273">
        <f>D2436/'28 Populations and thresholds'!$H$154</f>
        <v>2.8884615384615384E-2</v>
      </c>
      <c r="N2436" s="263" t="str">
        <f t="shared" si="154"/>
        <v xml:space="preserve"> </v>
      </c>
      <c r="O2436" s="275"/>
      <c r="P2436" s="263" t="str">
        <f t="shared" si="155"/>
        <v xml:space="preserve"> </v>
      </c>
      <c r="Q2436" s="9"/>
      <c r="R2436" s="9"/>
      <c r="S2436" s="9"/>
      <c r="T2436" s="9"/>
      <c r="U2436" s="9"/>
    </row>
    <row r="2437" spans="1:21" s="4" customFormat="1" x14ac:dyDescent="0.2">
      <c r="A2437" s="275" t="s">
        <v>1610</v>
      </c>
      <c r="B2437" s="268" t="s">
        <v>4739</v>
      </c>
      <c r="C2437" s="280" t="s">
        <v>3765</v>
      </c>
      <c r="D2437" s="270">
        <v>161</v>
      </c>
      <c r="E2437" s="271">
        <v>35937</v>
      </c>
      <c r="F2437" s="263" t="str">
        <f t="shared" si="152"/>
        <v xml:space="preserve"> </v>
      </c>
      <c r="G2437" s="267" t="s">
        <v>21</v>
      </c>
      <c r="H2437" s="267" t="s">
        <v>604</v>
      </c>
      <c r="I2437" s="263" t="str">
        <f t="shared" si="153"/>
        <v xml:space="preserve"> </v>
      </c>
      <c r="J2437" s="272" t="str">
        <f>IF(D2437&gt;=('28 Populations and thresholds'!$I$193),"YES"," ")</f>
        <v xml:space="preserve"> </v>
      </c>
      <c r="K2437" s="272" t="str">
        <f>IF(J2437="YES"," ",IF(D2437&gt;=('28 Populations and thresholds'!$I$193)*0.25,"YES"))</f>
        <v>YES</v>
      </c>
      <c r="L2437" s="272" t="b">
        <f>OR('28 Populations and thresholds'!$J$193="CR",'28 Populations and thresholds'!$J$193="EN",'28 Populations and thresholds'!$J$193="VU")</f>
        <v>0</v>
      </c>
      <c r="M2437" s="273">
        <f>D2437/'28 Populations and thresholds'!$H$193</f>
        <v>3.6590909090909091E-3</v>
      </c>
      <c r="N2437" s="263" t="str">
        <f t="shared" si="154"/>
        <v xml:space="preserve"> </v>
      </c>
      <c r="O2437" s="275"/>
      <c r="P2437" s="263" t="str">
        <f t="shared" si="155"/>
        <v xml:space="preserve"> </v>
      </c>
      <c r="Q2437" s="9"/>
      <c r="R2437" s="9"/>
      <c r="S2437" s="9"/>
      <c r="T2437" s="9"/>
      <c r="U2437" s="9"/>
    </row>
    <row r="2438" spans="1:21" s="4" customFormat="1" x14ac:dyDescent="0.2">
      <c r="A2438" s="275" t="s">
        <v>1610</v>
      </c>
      <c r="B2438" s="268" t="s">
        <v>4739</v>
      </c>
      <c r="C2438" s="280" t="s">
        <v>3452</v>
      </c>
      <c r="D2438" s="270">
        <v>2500</v>
      </c>
      <c r="E2438" s="271">
        <v>36401</v>
      </c>
      <c r="F2438" s="263" t="str">
        <f t="shared" si="152"/>
        <v xml:space="preserve"> </v>
      </c>
      <c r="G2438" s="267" t="s">
        <v>21</v>
      </c>
      <c r="H2438" s="267" t="s">
        <v>82</v>
      </c>
      <c r="I2438" s="263" t="str">
        <f t="shared" si="153"/>
        <v xml:space="preserve"> </v>
      </c>
      <c r="J2438" s="272" t="str">
        <f>IF(D2438&gt;=('28 Populations and thresholds'!$I$158),"YES"," ")</f>
        <v>YES</v>
      </c>
      <c r="K2438" s="272" t="str">
        <f>IF(J2438="YES"," ",IF(D2438&gt;=('28 Populations and thresholds'!$I$158)*0.25,"YES"))</f>
        <v xml:space="preserve"> </v>
      </c>
      <c r="L2438" s="272" t="b">
        <f>OR('28 Populations and thresholds'!$J$158="CR",'28 Populations and thresholds'!$J$158="EN",'28 Populations and thresholds'!$J$158="VU")</f>
        <v>0</v>
      </c>
      <c r="M2438" s="273">
        <f>D2438/'28 Populations and thresholds'!$H$158</f>
        <v>2.5000000000000001E-2</v>
      </c>
      <c r="N2438" s="263" t="str">
        <f t="shared" si="154"/>
        <v xml:space="preserve"> </v>
      </c>
      <c r="O2438" s="269"/>
      <c r="P2438" s="263" t="str">
        <f t="shared" si="155"/>
        <v xml:space="preserve"> </v>
      </c>
      <c r="Q2438" s="9"/>
      <c r="R2438" s="9"/>
      <c r="S2438" s="9"/>
      <c r="T2438" s="9"/>
      <c r="U2438" s="9"/>
    </row>
    <row r="2439" spans="1:21" s="4" customFormat="1" x14ac:dyDescent="0.2">
      <c r="A2439" s="275" t="s">
        <v>1610</v>
      </c>
      <c r="B2439" s="268" t="s">
        <v>4739</v>
      </c>
      <c r="C2439" s="296" t="s">
        <v>3459</v>
      </c>
      <c r="D2439" s="279">
        <v>1691</v>
      </c>
      <c r="E2439" s="274" t="s">
        <v>4279</v>
      </c>
      <c r="F2439" s="263" t="str">
        <f t="shared" si="152"/>
        <v xml:space="preserve"> </v>
      </c>
      <c r="G2439" s="275"/>
      <c r="H2439" s="275" t="s">
        <v>4284</v>
      </c>
      <c r="I2439" s="263" t="str">
        <f t="shared" si="153"/>
        <v xml:space="preserve"> </v>
      </c>
      <c r="J2439" s="272" t="str">
        <f>IF(D2439&gt;=(('28 Populations and thresholds'!$I$160)+('28 Populations and thresholds'!$I$163)),"YES"," ")</f>
        <v>YES</v>
      </c>
      <c r="K2439" s="272" t="str">
        <f>IF(J2439="YES"," ",IF(D2439&gt;=(('28 Populations and thresholds'!$I$160)+('28 Populations and thresholds'!$I$163))*0.25,"YES"))</f>
        <v xml:space="preserve"> </v>
      </c>
      <c r="L2439" s="272" t="b">
        <f>OR('28 Populations and thresholds'!$J$160="CR",'28 Populations and thresholds'!$J$160="EN",'28 Populations and thresholds'!$J$160="VU")</f>
        <v>0</v>
      </c>
      <c r="M2439" s="273">
        <f>D2439/(('28 Populations and thresholds'!$H$160)+('28 Populations and thresholds'!$H$163))</f>
        <v>4.3922077922077925E-2</v>
      </c>
      <c r="N2439" s="263" t="str">
        <f t="shared" si="154"/>
        <v xml:space="preserve"> </v>
      </c>
      <c r="O2439" s="282" t="s">
        <v>4563</v>
      </c>
      <c r="P2439" s="263" t="str">
        <f t="shared" si="155"/>
        <v xml:space="preserve"> </v>
      </c>
      <c r="Q2439" s="9"/>
      <c r="R2439" s="9"/>
      <c r="S2439" s="9"/>
      <c r="T2439" s="9"/>
      <c r="U2439" s="9"/>
    </row>
    <row r="2440" spans="1:21" s="4" customFormat="1" x14ac:dyDescent="0.2">
      <c r="A2440" s="267" t="s">
        <v>1610</v>
      </c>
      <c r="B2440" s="268" t="s">
        <v>4739</v>
      </c>
      <c r="C2440" s="269" t="s">
        <v>3603</v>
      </c>
      <c r="D2440" s="270">
        <v>42308</v>
      </c>
      <c r="E2440" s="294" t="s">
        <v>1325</v>
      </c>
      <c r="F2440" s="263" t="str">
        <f t="shared" si="152"/>
        <v xml:space="preserve"> </v>
      </c>
      <c r="G2440" s="267" t="s">
        <v>15</v>
      </c>
      <c r="H2440" s="267" t="s">
        <v>1315</v>
      </c>
      <c r="I2440" s="263" t="str">
        <f t="shared" si="153"/>
        <v xml:space="preserve"> </v>
      </c>
      <c r="J2440" s="272" t="str">
        <f>IF(D2440&gt;=('28 Populations and thresholds'!$I$89),"YES"," ")</f>
        <v>YES</v>
      </c>
      <c r="K2440" s="272" t="str">
        <f>IF(J2440="YES"," ",IF(D2440&gt;=('28 Populations and thresholds'!$I$89)*0.25,"YES"))</f>
        <v xml:space="preserve"> </v>
      </c>
      <c r="L2440" s="272" t="b">
        <f>OR('28 Populations and thresholds'!$J$89="CR",'28 Populations and thresholds'!$J$89="EN",'28 Populations and thresholds'!$J$89="VU")</f>
        <v>0</v>
      </c>
      <c r="M2440" s="273">
        <f>D2440/'28 Populations and thresholds'!$H$89</f>
        <v>2.8205333333333332E-2</v>
      </c>
      <c r="N2440" s="263" t="str">
        <f t="shared" si="154"/>
        <v xml:space="preserve"> </v>
      </c>
      <c r="O2440" s="269"/>
      <c r="P2440" s="263" t="str">
        <f t="shared" si="155"/>
        <v xml:space="preserve"> </v>
      </c>
      <c r="Q2440" s="9"/>
      <c r="R2440" s="9"/>
      <c r="S2440" s="9"/>
      <c r="T2440" s="9"/>
      <c r="U2440" s="9"/>
    </row>
    <row r="2441" spans="1:21" s="4" customFormat="1" x14ac:dyDescent="0.2">
      <c r="A2441" s="275" t="s">
        <v>1610</v>
      </c>
      <c r="B2441" s="268" t="s">
        <v>4739</v>
      </c>
      <c r="C2441" s="269" t="s">
        <v>3607</v>
      </c>
      <c r="D2441" s="279">
        <v>6245</v>
      </c>
      <c r="E2441" s="274">
        <v>2005</v>
      </c>
      <c r="F2441" s="263" t="str">
        <f t="shared" si="152"/>
        <v xml:space="preserve"> </v>
      </c>
      <c r="G2441" s="275" t="s">
        <v>139</v>
      </c>
      <c r="H2441" s="275" t="s">
        <v>3388</v>
      </c>
      <c r="I2441" s="263" t="str">
        <f t="shared" si="153"/>
        <v xml:space="preserve"> </v>
      </c>
      <c r="J2441" s="272" t="str">
        <f>IF(D2441&gt;=('28 Populations and thresholds'!$I$92),"YES"," ")</f>
        <v>YES</v>
      </c>
      <c r="K2441" s="272" t="str">
        <f>IF(J2441="YES"," ",IF(D2441&gt;=('28 Populations and thresholds'!$I$92)*0.25,"YES"))</f>
        <v xml:space="preserve"> </v>
      </c>
      <c r="L2441" s="272" t="b">
        <f>OR('28 Populations and thresholds'!$J$92="CR",'28 Populations and thresholds'!$J$92="EN",'28 Populations and thresholds'!$J$92="VU")</f>
        <v>0</v>
      </c>
      <c r="M2441" s="273">
        <f>D2441/'28 Populations and thresholds'!$H$92</f>
        <v>2.0816666666666667E-2</v>
      </c>
      <c r="N2441" s="263" t="str">
        <f t="shared" si="154"/>
        <v xml:space="preserve"> </v>
      </c>
      <c r="O2441" s="269"/>
      <c r="P2441" s="263" t="str">
        <f t="shared" si="155"/>
        <v xml:space="preserve"> </v>
      </c>
      <c r="Q2441" s="9"/>
      <c r="R2441" s="9"/>
      <c r="S2441" s="9"/>
      <c r="T2441" s="9"/>
      <c r="U2441" s="9"/>
    </row>
    <row r="2442" spans="1:21" s="4" customFormat="1" x14ac:dyDescent="0.2">
      <c r="A2442" s="275" t="s">
        <v>1610</v>
      </c>
      <c r="B2442" s="268" t="s">
        <v>4739</v>
      </c>
      <c r="C2442" s="277" t="s">
        <v>3766</v>
      </c>
      <c r="D2442" s="279">
        <v>695</v>
      </c>
      <c r="E2442" s="274" t="s">
        <v>4279</v>
      </c>
      <c r="F2442" s="263" t="str">
        <f t="shared" si="152"/>
        <v xml:space="preserve"> </v>
      </c>
      <c r="G2442" s="275"/>
      <c r="H2442" s="275" t="s">
        <v>4284</v>
      </c>
      <c r="I2442" s="263" t="str">
        <f t="shared" si="153"/>
        <v xml:space="preserve"> </v>
      </c>
      <c r="J2442" s="272" t="str">
        <f>IF(D2442&gt;=('28 Populations and thresholds'!$I$194),"YES"," ")</f>
        <v>YES</v>
      </c>
      <c r="K2442" s="272" t="str">
        <f>IF(J2442="YES"," ",IF(D2442&gt;=('28 Populations and thresholds'!$I$194)*0.25,"YES"))</f>
        <v xml:space="preserve"> </v>
      </c>
      <c r="L2442" s="272" t="b">
        <f>OR('28 Populations and thresholds'!$J$194="CR",'28 Populations and thresholds'!$J$194="EN",'28 Populations and thresholds'!$J$194="VU")</f>
        <v>0</v>
      </c>
      <c r="M2442" s="273">
        <f>D2442/'28 Populations and thresholds'!$H$194</f>
        <v>2.4385964912280702E-2</v>
      </c>
      <c r="N2442" s="263" t="str">
        <f t="shared" si="154"/>
        <v xml:space="preserve"> </v>
      </c>
      <c r="O2442" s="275"/>
      <c r="P2442" s="263" t="str">
        <f t="shared" si="155"/>
        <v xml:space="preserve"> </v>
      </c>
      <c r="Q2442" s="9"/>
      <c r="R2442" s="9"/>
      <c r="S2442" s="9"/>
      <c r="T2442" s="9"/>
      <c r="U2442" s="9"/>
    </row>
    <row r="2443" spans="1:21" s="4" customFormat="1" x14ac:dyDescent="0.2">
      <c r="A2443" s="275" t="s">
        <v>1610</v>
      </c>
      <c r="B2443" s="268" t="s">
        <v>4739</v>
      </c>
      <c r="C2443" s="280" t="s">
        <v>3474</v>
      </c>
      <c r="D2443" s="270">
        <v>300</v>
      </c>
      <c r="E2443" s="271">
        <v>36404</v>
      </c>
      <c r="F2443" s="263" t="str">
        <f t="shared" si="152"/>
        <v xml:space="preserve"> </v>
      </c>
      <c r="G2443" s="267" t="s">
        <v>21</v>
      </c>
      <c r="H2443" s="267" t="s">
        <v>82</v>
      </c>
      <c r="I2443" s="263" t="str">
        <f t="shared" si="153"/>
        <v xml:space="preserve"> </v>
      </c>
      <c r="J2443" s="272" t="str">
        <f>IF(D2443&gt;=('28 Populations and thresholds'!$I$198),"YES"," ")</f>
        <v>YES</v>
      </c>
      <c r="K2443" s="272" t="str">
        <f>IF(J2443="YES"," ",IF(D2443&gt;=('28 Populations and thresholds'!$I$198)*0.25,"YES"))</f>
        <v xml:space="preserve"> </v>
      </c>
      <c r="L2443" s="272" t="b">
        <f>OR('28 Populations and thresholds'!$J$198="CR",'28 Populations and thresholds'!$J$198="EN",'28 Populations and thresholds'!$J$198="VU")</f>
        <v>0</v>
      </c>
      <c r="M2443" s="273">
        <f>D2443/'28 Populations and thresholds'!$H$198</f>
        <v>1.3636363636363636E-2</v>
      </c>
      <c r="N2443" s="263" t="str">
        <f t="shared" si="154"/>
        <v xml:space="preserve"> </v>
      </c>
      <c r="O2443" s="269"/>
      <c r="P2443" s="263" t="str">
        <f t="shared" si="155"/>
        <v xml:space="preserve"> </v>
      </c>
      <c r="Q2443" s="9"/>
      <c r="R2443" s="9"/>
      <c r="S2443" s="9"/>
      <c r="T2443" s="9"/>
      <c r="U2443" s="9"/>
    </row>
    <row r="2444" spans="1:21" s="4" customFormat="1" x14ac:dyDescent="0.2">
      <c r="A2444" s="275" t="s">
        <v>1610</v>
      </c>
      <c r="B2444" s="268" t="s">
        <v>4739</v>
      </c>
      <c r="C2444" s="269" t="s">
        <v>1732</v>
      </c>
      <c r="D2444" s="279">
        <v>750</v>
      </c>
      <c r="E2444" s="281">
        <v>37987</v>
      </c>
      <c r="F2444" s="263" t="str">
        <f t="shared" si="152"/>
        <v xml:space="preserve"> </v>
      </c>
      <c r="G2444" s="275" t="s">
        <v>4069</v>
      </c>
      <c r="H2444" s="275"/>
      <c r="I2444" s="263" t="str">
        <f t="shared" si="153"/>
        <v xml:space="preserve"> </v>
      </c>
      <c r="J2444" s="272" t="str">
        <f>IF(D2444&gt;=('28 Populations and thresholds'!$I$221),"YES"," ")</f>
        <v>YES</v>
      </c>
      <c r="K2444" s="272" t="str">
        <f>IF(J2444="YES"," ",IF(D2444&gt;=('28 Populations and thresholds'!$I$221)*0.25,"YES"))</f>
        <v xml:space="preserve"> </v>
      </c>
      <c r="L2444" s="272" t="b">
        <f>OR('28 Populations and thresholds'!$J$221="CR",'28 Populations and thresholds'!$J$221="EN",'28 Populations and thresholds'!$J$221="VU")</f>
        <v>1</v>
      </c>
      <c r="M2444" s="273">
        <f>D2444/'28 Populations and thresholds'!$H$221</f>
        <v>7.8125E-2</v>
      </c>
      <c r="N2444" s="263" t="str">
        <f t="shared" si="154"/>
        <v xml:space="preserve"> </v>
      </c>
      <c r="O2444" s="275"/>
      <c r="P2444" s="263" t="str">
        <f t="shared" si="155"/>
        <v xml:space="preserve"> </v>
      </c>
      <c r="Q2444" s="9"/>
      <c r="R2444" s="9"/>
      <c r="S2444" s="9"/>
      <c r="T2444" s="9"/>
      <c r="U2444" s="9"/>
    </row>
    <row r="2445" spans="1:21" s="4" customFormat="1" x14ac:dyDescent="0.2">
      <c r="A2445" s="275" t="s">
        <v>1610</v>
      </c>
      <c r="B2445" s="268" t="s">
        <v>4739</v>
      </c>
      <c r="C2445" s="278" t="s">
        <v>3472</v>
      </c>
      <c r="D2445" s="279">
        <v>70</v>
      </c>
      <c r="E2445" s="274" t="s">
        <v>4279</v>
      </c>
      <c r="F2445" s="263" t="str">
        <f t="shared" si="152"/>
        <v xml:space="preserve"> </v>
      </c>
      <c r="G2445" s="275"/>
      <c r="H2445" s="275" t="s">
        <v>4284</v>
      </c>
      <c r="I2445" s="263" t="str">
        <f t="shared" si="153"/>
        <v xml:space="preserve"> </v>
      </c>
      <c r="J2445" s="272" t="str">
        <f>IF(D2445&gt;=('28 Populations and thresholds'!$I$188),"YES"," ")</f>
        <v>YES</v>
      </c>
      <c r="K2445" s="272" t="str">
        <f>IF(J2445="YES"," ",IF(D2445&gt;=('28 Populations and thresholds'!$I$188)*0.25,"YES"))</f>
        <v xml:space="preserve"> </v>
      </c>
      <c r="L2445" s="272" t="b">
        <f>OR('28 Populations and thresholds'!$J$188="CR",'28 Populations and thresholds'!$J$188="EN",'28 Populations and thresholds'!$J$188="VU")</f>
        <v>1</v>
      </c>
      <c r="M2445" s="273">
        <f>D2445/'28 Populations and thresholds'!$H$188</f>
        <v>0.11666666666666667</v>
      </c>
      <c r="N2445" s="263" t="str">
        <f t="shared" si="154"/>
        <v xml:space="preserve"> </v>
      </c>
      <c r="O2445" s="275"/>
      <c r="P2445" s="263" t="str">
        <f t="shared" si="155"/>
        <v xml:space="preserve"> </v>
      </c>
    </row>
    <row r="2446" spans="1:21" s="4" customFormat="1" x14ac:dyDescent="0.2">
      <c r="A2446" s="275" t="s">
        <v>1610</v>
      </c>
      <c r="B2446" s="268" t="s">
        <v>4739</v>
      </c>
      <c r="C2446" s="280" t="s">
        <v>3763</v>
      </c>
      <c r="D2446" s="270">
        <v>1653</v>
      </c>
      <c r="E2446" s="271">
        <v>36032</v>
      </c>
      <c r="F2446" s="263" t="str">
        <f t="shared" si="152"/>
        <v xml:space="preserve"> </v>
      </c>
      <c r="G2446" s="267" t="s">
        <v>21</v>
      </c>
      <c r="H2446" s="267" t="s">
        <v>604</v>
      </c>
      <c r="I2446" s="263" t="str">
        <f t="shared" si="153"/>
        <v xml:space="preserve"> </v>
      </c>
      <c r="J2446" s="272" t="str">
        <f>IF(D2446&gt;=('28 Populations and thresholds'!$I$191),"YES"," ")</f>
        <v>YES</v>
      </c>
      <c r="K2446" s="272" t="str">
        <f>IF(J2446="YES"," ",IF(D2446&gt;=('28 Populations and thresholds'!$I$191)*0.25,"YES"))</f>
        <v xml:space="preserve"> </v>
      </c>
      <c r="L2446" s="272" t="b">
        <f>OR('28 Populations and thresholds'!$J$191="CR",'28 Populations and thresholds'!$J$191="EN",'28 Populations and thresholds'!$J$191="VU")</f>
        <v>0</v>
      </c>
      <c r="M2446" s="273">
        <f>D2446/'28 Populations and thresholds'!$H$191</f>
        <v>3.3059999999999999E-2</v>
      </c>
      <c r="N2446" s="263" t="str">
        <f t="shared" si="154"/>
        <v xml:space="preserve"> </v>
      </c>
      <c r="O2446" s="275"/>
      <c r="P2446" s="263" t="str">
        <f t="shared" si="155"/>
        <v xml:space="preserve"> </v>
      </c>
      <c r="Q2446" s="9"/>
      <c r="R2446" s="9"/>
      <c r="S2446" s="9"/>
      <c r="T2446" s="9"/>
      <c r="U2446" s="9"/>
    </row>
    <row r="2447" spans="1:21" s="4" customFormat="1" x14ac:dyDescent="0.2">
      <c r="A2447" s="275" t="s">
        <v>1610</v>
      </c>
      <c r="B2447" s="268" t="s">
        <v>4739</v>
      </c>
      <c r="C2447" s="278" t="s">
        <v>3758</v>
      </c>
      <c r="D2447" s="279">
        <v>1215</v>
      </c>
      <c r="E2447" s="274" t="s">
        <v>4279</v>
      </c>
      <c r="F2447" s="263" t="str">
        <f t="shared" si="152"/>
        <v xml:space="preserve"> </v>
      </c>
      <c r="G2447" s="275"/>
      <c r="H2447" s="275" t="s">
        <v>4284</v>
      </c>
      <c r="I2447" s="263" t="str">
        <f t="shared" si="153"/>
        <v xml:space="preserve"> </v>
      </c>
      <c r="J2447" s="272" t="str">
        <f>IF(D2447&gt;=('28 Populations and thresholds'!$I$179),"YES"," ")</f>
        <v>YES</v>
      </c>
      <c r="K2447" s="272" t="str">
        <f>IF(J2447="YES"," ",IF(D2447&gt;=('28 Populations and thresholds'!$I$179)*0.25,"YES"))</f>
        <v xml:space="preserve"> </v>
      </c>
      <c r="L2447" s="272" t="b">
        <f>OR('28 Populations and thresholds'!$J$179="CR",'28 Populations and thresholds'!$J$179="EN",'28 Populations and thresholds'!$J$179="VU")</f>
        <v>0</v>
      </c>
      <c r="M2447" s="273">
        <f>D2447/'28 Populations and thresholds'!$H$179</f>
        <v>2.2090909090909092E-2</v>
      </c>
      <c r="N2447" s="263" t="str">
        <f t="shared" si="154"/>
        <v xml:space="preserve"> </v>
      </c>
      <c r="O2447" s="269"/>
      <c r="P2447" s="263" t="str">
        <f t="shared" si="155"/>
        <v xml:space="preserve"> </v>
      </c>
      <c r="Q2447" s="9"/>
      <c r="R2447" s="9"/>
      <c r="S2447" s="9"/>
      <c r="T2447" s="9"/>
      <c r="U2447" s="9"/>
    </row>
    <row r="2448" spans="1:21" s="4" customFormat="1" x14ac:dyDescent="0.2">
      <c r="A2448" s="267" t="s">
        <v>1610</v>
      </c>
      <c r="B2448" s="268" t="s">
        <v>4739</v>
      </c>
      <c r="C2448" s="332" t="s">
        <v>3522</v>
      </c>
      <c r="D2448" s="270">
        <v>1212</v>
      </c>
      <c r="E2448" s="294" t="s">
        <v>1471</v>
      </c>
      <c r="F2448" s="263" t="str">
        <f t="shared" si="152"/>
        <v xml:space="preserve"> </v>
      </c>
      <c r="G2448" s="267" t="s">
        <v>15</v>
      </c>
      <c r="H2448" s="267" t="s">
        <v>1468</v>
      </c>
      <c r="I2448" s="263" t="str">
        <f t="shared" si="153"/>
        <v xml:space="preserve"> </v>
      </c>
      <c r="J2448" s="272" t="str">
        <f>IF(D2448&gt;=('28 Populations and thresholds'!$I$58),"YES"," ")</f>
        <v>YES</v>
      </c>
      <c r="K2448" s="272" t="str">
        <f>IF(J2448="YES"," ",IF(D2448&gt;=('28 Populations and thresholds'!$I$58)*0.25,"YES"))</f>
        <v xml:space="preserve"> </v>
      </c>
      <c r="L2448" s="272" t="b">
        <f>OR('28 Populations and thresholds'!$J$58="CR",'28 Populations and thresholds'!$J$58="EN",'28 Populations and thresholds'!$J$58="VU")</f>
        <v>0</v>
      </c>
      <c r="M2448" s="273">
        <f>D2448/'28 Populations and thresholds'!$H$58</f>
        <v>2.0199999999999999E-2</v>
      </c>
      <c r="N2448" s="263" t="str">
        <f t="shared" si="154"/>
        <v xml:space="preserve"> </v>
      </c>
      <c r="O2448" s="275"/>
      <c r="P2448" s="263" t="str">
        <f t="shared" si="155"/>
        <v xml:space="preserve"> </v>
      </c>
      <c r="Q2448" s="9"/>
      <c r="R2448" s="9"/>
      <c r="S2448" s="9"/>
      <c r="T2448" s="9"/>
      <c r="U2448" s="9"/>
    </row>
    <row r="2449" spans="1:21" s="4" customFormat="1" x14ac:dyDescent="0.2">
      <c r="A2449" s="12" t="s">
        <v>1610</v>
      </c>
      <c r="B2449" s="111" t="s">
        <v>3662</v>
      </c>
      <c r="C2449" s="111" t="s">
        <v>3666</v>
      </c>
      <c r="D2449" s="5">
        <v>2757</v>
      </c>
      <c r="E2449" s="104" t="s">
        <v>3938</v>
      </c>
      <c r="F2449" s="263" t="str">
        <f t="shared" si="152"/>
        <v xml:space="preserve"> </v>
      </c>
      <c r="G2449" s="13"/>
      <c r="H2449" s="13" t="s">
        <v>4429</v>
      </c>
      <c r="I2449" s="263" t="str">
        <f t="shared" si="153"/>
        <v xml:space="preserve"> </v>
      </c>
      <c r="J2449" s="38" t="str">
        <f>IF(D2449&gt;=(('28 Populations and thresholds'!$I$62)+('28 Populations and thresholds'!$I$65)),"YES"," ")</f>
        <v>YES</v>
      </c>
      <c r="K2449" s="38" t="str">
        <f>IF(J2449="YES"," ",IF(D2449&gt;=(('28 Populations and thresholds'!$I$62)+('28 Populations and thresholds'!$I$65))*0.25,"YES"))</f>
        <v xml:space="preserve"> </v>
      </c>
      <c r="L2449" s="38" t="b">
        <f>OR('28 Populations and thresholds'!$J$62="CR",'28 Populations and thresholds'!$J$62="EN",'28 Populations and thresholds'!$J$62="VU")</f>
        <v>0</v>
      </c>
      <c r="M2449" s="75">
        <f>D2449/(('28 Populations and thresholds'!$H$62)+('28 Populations and thresholds'!$H$65))</f>
        <v>1.6217647058823531E-2</v>
      </c>
      <c r="N2449" s="263" t="str">
        <f t="shared" si="154"/>
        <v xml:space="preserve"> </v>
      </c>
      <c r="O2449" s="12" t="s">
        <v>4552</v>
      </c>
      <c r="P2449" s="263" t="str">
        <f t="shared" si="155"/>
        <v xml:space="preserve"> </v>
      </c>
      <c r="Q2449" s="9"/>
      <c r="R2449" s="9"/>
      <c r="S2449" s="9"/>
      <c r="T2449" s="9"/>
      <c r="U2449" s="9"/>
    </row>
    <row r="2450" spans="1:21" s="4" customFormat="1" x14ac:dyDescent="0.2">
      <c r="A2450" s="12" t="s">
        <v>1610</v>
      </c>
      <c r="B2450" s="111" t="s">
        <v>3662</v>
      </c>
      <c r="C2450" s="4" t="s">
        <v>3606</v>
      </c>
      <c r="D2450" s="5">
        <v>18300</v>
      </c>
      <c r="E2450" s="104">
        <v>1999</v>
      </c>
      <c r="F2450" s="263" t="str">
        <f t="shared" si="152"/>
        <v xml:space="preserve"> </v>
      </c>
      <c r="G2450" s="12" t="s">
        <v>139</v>
      </c>
      <c r="H2450" s="12" t="s">
        <v>3388</v>
      </c>
      <c r="I2450" s="263" t="str">
        <f t="shared" si="153"/>
        <v xml:space="preserve"> </v>
      </c>
      <c r="J2450" s="38" t="str">
        <f>IF(D2450&gt;=('28 Populations and thresholds'!$I$91),"YES"," ")</f>
        <v>YES</v>
      </c>
      <c r="K2450" s="38" t="str">
        <f>IF(J2450="YES"," ",IF(D2450&gt;=('28 Populations and thresholds'!$I$91)*0.25,"YES"))</f>
        <v xml:space="preserve"> </v>
      </c>
      <c r="L2450" s="38" t="b">
        <f>OR('28 Populations and thresholds'!$J$91="CR",'28 Populations and thresholds'!$J$91="EN",'28 Populations and thresholds'!$J$91="VU")</f>
        <v>0</v>
      </c>
      <c r="M2450" s="75">
        <f>D2450/'28 Populations and thresholds'!$H$91</f>
        <v>1.14375E-2</v>
      </c>
      <c r="N2450" s="263" t="str">
        <f t="shared" si="154"/>
        <v xml:space="preserve"> </v>
      </c>
      <c r="O2450" s="12"/>
      <c r="P2450" s="263" t="str">
        <f t="shared" si="155"/>
        <v xml:space="preserve"> </v>
      </c>
      <c r="Q2450" s="9"/>
      <c r="R2450" s="9"/>
      <c r="S2450" s="9"/>
      <c r="T2450" s="9"/>
      <c r="U2450" s="9"/>
    </row>
    <row r="2451" spans="1:21" s="4" customFormat="1" x14ac:dyDescent="0.2">
      <c r="A2451" s="12" t="s">
        <v>1610</v>
      </c>
      <c r="B2451" s="111" t="s">
        <v>3662</v>
      </c>
      <c r="C2451" s="4" t="s">
        <v>1607</v>
      </c>
      <c r="D2451" s="5">
        <v>927</v>
      </c>
      <c r="E2451" s="104" t="s">
        <v>3938</v>
      </c>
      <c r="F2451" s="263" t="str">
        <f t="shared" si="152"/>
        <v xml:space="preserve"> </v>
      </c>
      <c r="G2451" s="13"/>
      <c r="H2451" s="13" t="s">
        <v>4429</v>
      </c>
      <c r="I2451" s="263" t="str">
        <f t="shared" si="153"/>
        <v xml:space="preserve"> </v>
      </c>
      <c r="J2451" s="38" t="str">
        <f>IF(D2451&gt;=('28 Populations and thresholds'!$I$6),"YES"," ")</f>
        <v>YES</v>
      </c>
      <c r="K2451" s="38" t="str">
        <f>IF(J2451="YES"," ",IF(D2451&gt;=('28 Populations and thresholds'!$I$6)*0.25,"YES"))</f>
        <v xml:space="preserve"> </v>
      </c>
      <c r="L2451" s="38" t="b">
        <f>OR('28 Populations and thresholds'!$J$6="CR",'28 Populations and thresholds'!$J$6="EN",'28 Populations and thresholds'!$J$6="VU")</f>
        <v>0</v>
      </c>
      <c r="M2451" s="75">
        <f>D2451/'28 Populations and thresholds'!$H$6</f>
        <v>1.8540000000000001E-2</v>
      </c>
      <c r="N2451" s="263" t="str">
        <f t="shared" si="154"/>
        <v xml:space="preserve"> </v>
      </c>
      <c r="O2451" s="9"/>
      <c r="P2451" s="263" t="str">
        <f t="shared" si="155"/>
        <v xml:space="preserve"> </v>
      </c>
      <c r="Q2451" s="9"/>
      <c r="R2451" s="9"/>
      <c r="S2451" s="9"/>
      <c r="T2451" s="9"/>
      <c r="U2451" s="9"/>
    </row>
    <row r="2452" spans="1:21" s="4" customFormat="1" x14ac:dyDescent="0.2">
      <c r="A2452" s="12" t="s">
        <v>1610</v>
      </c>
      <c r="B2452" s="4" t="s">
        <v>3662</v>
      </c>
      <c r="C2452" s="4" t="s">
        <v>3659</v>
      </c>
      <c r="D2452" s="105">
        <v>3200</v>
      </c>
      <c r="E2452" s="106">
        <v>1999</v>
      </c>
      <c r="F2452" s="263" t="str">
        <f t="shared" si="152"/>
        <v xml:space="preserve"> </v>
      </c>
      <c r="G2452" s="12" t="s">
        <v>139</v>
      </c>
      <c r="H2452" s="12" t="s">
        <v>3388</v>
      </c>
      <c r="I2452" s="263" t="str">
        <f t="shared" si="153"/>
        <v xml:space="preserve"> </v>
      </c>
      <c r="J2452" s="38" t="str">
        <f>IF(D2452&gt;=('28 Populations and thresholds'!$I$68),"YES"," ")</f>
        <v>YES</v>
      </c>
      <c r="K2452" s="38" t="str">
        <f>IF(J2452="YES"," ",IF(D2452&gt;=('28 Populations and thresholds'!$I$68)*0.25,"YES"))</f>
        <v xml:space="preserve"> </v>
      </c>
      <c r="L2452" s="38" t="b">
        <f>OR('28 Populations and thresholds'!$J$68="CR",'28 Populations and thresholds'!$J$68="EN",'28 Populations and thresholds'!$J$68="VU")</f>
        <v>0</v>
      </c>
      <c r="M2452" s="75">
        <f>D2452/'28 Populations and thresholds'!$H$68</f>
        <v>3.2000000000000001E-2</v>
      </c>
      <c r="N2452" s="263" t="str">
        <f t="shared" si="154"/>
        <v xml:space="preserve"> </v>
      </c>
      <c r="O2452" s="9"/>
      <c r="P2452" s="263" t="str">
        <f t="shared" si="155"/>
        <v xml:space="preserve"> </v>
      </c>
      <c r="Q2452" s="9"/>
      <c r="R2452" s="9"/>
      <c r="S2452" s="9"/>
      <c r="T2452" s="9"/>
      <c r="U2452" s="9"/>
    </row>
    <row r="2453" spans="1:21" s="4" customFormat="1" x14ac:dyDescent="0.2">
      <c r="A2453" s="275" t="s">
        <v>1610</v>
      </c>
      <c r="B2453" s="269" t="s">
        <v>3443</v>
      </c>
      <c r="C2453" s="280" t="s">
        <v>3395</v>
      </c>
      <c r="D2453" s="279">
        <v>210</v>
      </c>
      <c r="E2453" s="274">
        <v>1988</v>
      </c>
      <c r="F2453" s="263" t="str">
        <f t="shared" si="152"/>
        <v xml:space="preserve"> </v>
      </c>
      <c r="G2453" s="275" t="s">
        <v>139</v>
      </c>
      <c r="H2453" s="275" t="s">
        <v>3388</v>
      </c>
      <c r="I2453" s="263" t="str">
        <f t="shared" si="153"/>
        <v xml:space="preserve"> </v>
      </c>
      <c r="J2453" s="272" t="str">
        <f>IF(D2453&gt;=('28 Populations and thresholds'!$I$122),"YES"," ")</f>
        <v>YES</v>
      </c>
      <c r="K2453" s="272" t="str">
        <f>IF(J2453="YES"," ",IF(D2453&gt;=('28 Populations and thresholds'!$I$122)*0.25,"YES"))</f>
        <v xml:space="preserve"> </v>
      </c>
      <c r="L2453" s="272" t="b">
        <f>OR('28 Populations and thresholds'!$J$122="CR",'28 Populations and thresholds'!$J$122="EN",'28 Populations and thresholds'!$J$122="VU")</f>
        <v>1</v>
      </c>
      <c r="M2453" s="273">
        <f>D2453/'28 Populations and thresholds'!$H$122</f>
        <v>0.02</v>
      </c>
      <c r="N2453" s="263" t="str">
        <f t="shared" si="154"/>
        <v xml:space="preserve"> </v>
      </c>
      <c r="O2453" s="275"/>
      <c r="P2453" s="263" t="str">
        <f t="shared" si="155"/>
        <v xml:space="preserve"> </v>
      </c>
      <c r="Q2453" s="9"/>
      <c r="R2453" s="9"/>
      <c r="S2453" s="9"/>
      <c r="T2453" s="9"/>
      <c r="U2453" s="9"/>
    </row>
    <row r="2454" spans="1:21" s="4" customFormat="1" x14ac:dyDescent="0.2">
      <c r="A2454" s="12" t="s">
        <v>1610</v>
      </c>
      <c r="B2454" s="4" t="s">
        <v>3671</v>
      </c>
      <c r="C2454" s="4" t="s">
        <v>3666</v>
      </c>
      <c r="D2454" s="105">
        <v>3600</v>
      </c>
      <c r="E2454" s="106">
        <v>2007</v>
      </c>
      <c r="F2454" s="263" t="str">
        <f t="shared" si="152"/>
        <v xml:space="preserve"> </v>
      </c>
      <c r="G2454" s="12" t="s">
        <v>139</v>
      </c>
      <c r="H2454" s="12" t="s">
        <v>3388</v>
      </c>
      <c r="I2454" s="263" t="str">
        <f t="shared" si="153"/>
        <v xml:space="preserve"> </v>
      </c>
      <c r="J2454" s="38" t="str">
        <f>IF(D2454&gt;=(('28 Populations and thresholds'!$I$62)+('28 Populations and thresholds'!$I$65)),"YES"," ")</f>
        <v>YES</v>
      </c>
      <c r="K2454" s="38" t="str">
        <f>IF(J2454="YES"," ",IF(D2454&gt;=(('28 Populations and thresholds'!$I$62)+('28 Populations and thresholds'!$I$65))*0.25,"YES"))</f>
        <v xml:space="preserve"> </v>
      </c>
      <c r="L2454" s="38" t="b">
        <f>OR('28 Populations and thresholds'!$J$62="CR",'28 Populations and thresholds'!$J$62="EN",'28 Populations and thresholds'!$J$62="VU")</f>
        <v>0</v>
      </c>
      <c r="M2454" s="75">
        <f>D2454/(('28 Populations and thresholds'!$H$62)+('28 Populations and thresholds'!$H$65))</f>
        <v>2.1176470588235293E-2</v>
      </c>
      <c r="N2454" s="263" t="str">
        <f t="shared" si="154"/>
        <v xml:space="preserve"> </v>
      </c>
      <c r="O2454" s="12" t="s">
        <v>4552</v>
      </c>
      <c r="P2454" s="263" t="str">
        <f t="shared" si="155"/>
        <v xml:space="preserve"> </v>
      </c>
      <c r="Q2454" s="9"/>
      <c r="R2454" s="9"/>
      <c r="S2454" s="9"/>
      <c r="T2454" s="9"/>
      <c r="U2454" s="9"/>
    </row>
    <row r="2455" spans="1:21" s="4" customFormat="1" x14ac:dyDescent="0.2">
      <c r="A2455" s="275" t="s">
        <v>1610</v>
      </c>
      <c r="B2455" s="269" t="s">
        <v>3568</v>
      </c>
      <c r="C2455" s="269" t="s">
        <v>3594</v>
      </c>
      <c r="D2455" s="279">
        <v>200000</v>
      </c>
      <c r="E2455" s="274">
        <v>1999</v>
      </c>
      <c r="F2455" s="263" t="str">
        <f t="shared" si="152"/>
        <v xml:space="preserve"> </v>
      </c>
      <c r="G2455" s="275" t="s">
        <v>139</v>
      </c>
      <c r="H2455" s="275" t="s">
        <v>3388</v>
      </c>
      <c r="I2455" s="263" t="str">
        <f t="shared" si="153"/>
        <v xml:space="preserve"> </v>
      </c>
      <c r="J2455" s="272" t="str">
        <f>IF(D2455&gt;=('28 Populations and thresholds'!$I$87),"YES"," ")</f>
        <v>YES</v>
      </c>
      <c r="K2455" s="272" t="str">
        <f>IF(J2455="YES"," ",IF(D2455&gt;=('28 Populations and thresholds'!$I$87)*0.25,"YES"))</f>
        <v xml:space="preserve"> </v>
      </c>
      <c r="L2455" s="272" t="b">
        <f>OR('28 Populations and thresholds'!$J$87="CR",'28 Populations and thresholds'!$J$87="EN",'28 Populations and thresholds'!$J$87="VU")</f>
        <v>0</v>
      </c>
      <c r="M2455" s="273">
        <f>D2455/'28 Populations and thresholds'!$H$87</f>
        <v>0.2</v>
      </c>
      <c r="N2455" s="263" t="str">
        <f t="shared" si="154"/>
        <v xml:space="preserve"> </v>
      </c>
      <c r="O2455" s="275"/>
      <c r="P2455" s="263" t="str">
        <f t="shared" si="155"/>
        <v xml:space="preserve"> </v>
      </c>
      <c r="Q2455" s="9"/>
      <c r="R2455" s="9"/>
      <c r="S2455" s="9"/>
      <c r="T2455" s="9"/>
      <c r="U2455" s="9"/>
    </row>
    <row r="2456" spans="1:21" s="4" customFormat="1" x14ac:dyDescent="0.2">
      <c r="A2456" s="275" t="s">
        <v>1610</v>
      </c>
      <c r="B2456" s="269" t="s">
        <v>3568</v>
      </c>
      <c r="C2456" s="280" t="s">
        <v>3666</v>
      </c>
      <c r="D2456" s="279">
        <v>1500</v>
      </c>
      <c r="E2456" s="274">
        <v>2000</v>
      </c>
      <c r="F2456" s="263" t="str">
        <f t="shared" si="152"/>
        <v xml:space="preserve"> </v>
      </c>
      <c r="G2456" s="275" t="s">
        <v>139</v>
      </c>
      <c r="H2456" s="275" t="s">
        <v>3388</v>
      </c>
      <c r="I2456" s="263" t="str">
        <f t="shared" si="153"/>
        <v xml:space="preserve"> </v>
      </c>
      <c r="J2456" s="272" t="str">
        <f>IF(D2456&gt;=(('28 Populations and thresholds'!$I$62)+('28 Populations and thresholds'!$I$65)),"YES"," ")</f>
        <v>YES</v>
      </c>
      <c r="K2456" s="272" t="str">
        <f>IF(J2456="YES"," ",IF(D2456&gt;=(('28 Populations and thresholds'!$I$62)+('28 Populations and thresholds'!$I$65))*0.25,"YES"))</f>
        <v xml:space="preserve"> </v>
      </c>
      <c r="L2456" s="272" t="b">
        <f>OR('28 Populations and thresholds'!$J$62="CR",'28 Populations and thresholds'!$J$62="EN",'28 Populations and thresholds'!$J$62="VU")</f>
        <v>0</v>
      </c>
      <c r="M2456" s="273">
        <f>D2456/(('28 Populations and thresholds'!$H$62)+('28 Populations and thresholds'!$H$65))</f>
        <v>8.8235294117647058E-3</v>
      </c>
      <c r="N2456" s="263" t="str">
        <f t="shared" si="154"/>
        <v xml:space="preserve"> </v>
      </c>
      <c r="O2456" s="275" t="s">
        <v>4552</v>
      </c>
      <c r="P2456" s="263" t="str">
        <f t="shared" si="155"/>
        <v xml:space="preserve"> </v>
      </c>
      <c r="Q2456" s="9"/>
      <c r="R2456" s="9"/>
      <c r="S2456" s="9"/>
      <c r="T2456" s="9"/>
      <c r="U2456" s="9"/>
    </row>
    <row r="2457" spans="1:21" s="4" customFormat="1" x14ac:dyDescent="0.2">
      <c r="A2457" s="275" t="s">
        <v>1610</v>
      </c>
      <c r="B2457" s="269" t="s">
        <v>3568</v>
      </c>
      <c r="C2457" s="280" t="s">
        <v>3564</v>
      </c>
      <c r="D2457" s="279">
        <v>2005</v>
      </c>
      <c r="E2457" s="274">
        <v>1999</v>
      </c>
      <c r="F2457" s="263" t="str">
        <f t="shared" si="152"/>
        <v xml:space="preserve"> </v>
      </c>
      <c r="G2457" s="275" t="s">
        <v>139</v>
      </c>
      <c r="H2457" s="275" t="s">
        <v>3388</v>
      </c>
      <c r="I2457" s="263" t="str">
        <f t="shared" si="153"/>
        <v xml:space="preserve"> </v>
      </c>
      <c r="J2457" s="272" t="str">
        <f>IF(D2457&gt;=('28 Populations and thresholds'!$I$79),"YES"," ")</f>
        <v>YES</v>
      </c>
      <c r="K2457" s="272" t="str">
        <f>IF(J2457="YES"," ",IF(D2457&gt;=('28 Populations and thresholds'!$I$79)*0.25,"YES"))</f>
        <v xml:space="preserve"> </v>
      </c>
      <c r="L2457" s="272" t="b">
        <f>OR('28 Populations and thresholds'!$J$79="CR",'28 Populations and thresholds'!$J$79="EN",'28 Populations and thresholds'!$J$79="VU")</f>
        <v>0</v>
      </c>
      <c r="M2457" s="273">
        <f>D2457/'28 Populations and thresholds'!$H$79</f>
        <v>1.3366666666666667E-2</v>
      </c>
      <c r="N2457" s="263" t="str">
        <f t="shared" si="154"/>
        <v xml:space="preserve"> </v>
      </c>
      <c r="O2457" s="269"/>
      <c r="P2457" s="263" t="str">
        <f t="shared" si="155"/>
        <v xml:space="preserve"> </v>
      </c>
      <c r="Q2457" s="9"/>
      <c r="R2457" s="9"/>
      <c r="S2457" s="9"/>
      <c r="T2457" s="9"/>
      <c r="U2457" s="9"/>
    </row>
    <row r="2458" spans="1:21" s="4" customFormat="1" x14ac:dyDescent="0.2">
      <c r="A2458" s="275" t="s">
        <v>1610</v>
      </c>
      <c r="B2458" s="269" t="s">
        <v>3568</v>
      </c>
      <c r="C2458" s="280" t="s">
        <v>3659</v>
      </c>
      <c r="D2458" s="279">
        <v>2684</v>
      </c>
      <c r="E2458" s="274">
        <v>2001</v>
      </c>
      <c r="F2458" s="263" t="str">
        <f t="shared" si="152"/>
        <v xml:space="preserve"> </v>
      </c>
      <c r="G2458" s="275" t="s">
        <v>139</v>
      </c>
      <c r="H2458" s="275" t="s">
        <v>3388</v>
      </c>
      <c r="I2458" s="263" t="str">
        <f t="shared" si="153"/>
        <v xml:space="preserve"> </v>
      </c>
      <c r="J2458" s="272" t="str">
        <f>IF(D2458&gt;=('28 Populations and thresholds'!$I$68),"YES"," ")</f>
        <v>YES</v>
      </c>
      <c r="K2458" s="272" t="str">
        <f>IF(J2458="YES"," ",IF(D2458&gt;=('28 Populations and thresholds'!$I$68)*0.25,"YES"))</f>
        <v xml:space="preserve"> </v>
      </c>
      <c r="L2458" s="272" t="b">
        <f>OR('28 Populations and thresholds'!$J$68="CR",'28 Populations and thresholds'!$J$68="EN",'28 Populations and thresholds'!$J$68="VU")</f>
        <v>0</v>
      </c>
      <c r="M2458" s="273">
        <f>D2458/'28 Populations and thresholds'!$H$68</f>
        <v>2.6839999999999999E-2</v>
      </c>
      <c r="N2458" s="263" t="str">
        <f t="shared" si="154"/>
        <v xml:space="preserve"> </v>
      </c>
      <c r="O2458" s="269"/>
      <c r="P2458" s="263" t="str">
        <f t="shared" si="155"/>
        <v xml:space="preserve"> </v>
      </c>
      <c r="Q2458" s="9"/>
      <c r="R2458" s="9"/>
      <c r="S2458" s="9"/>
      <c r="T2458" s="9"/>
      <c r="U2458" s="9"/>
    </row>
    <row r="2459" spans="1:21" s="4" customFormat="1" x14ac:dyDescent="0.2">
      <c r="A2459" s="12" t="s">
        <v>1610</v>
      </c>
      <c r="B2459" s="64" t="s">
        <v>4435</v>
      </c>
      <c r="C2459" s="111" t="s">
        <v>3644</v>
      </c>
      <c r="D2459" s="5">
        <v>300</v>
      </c>
      <c r="E2459" s="104" t="s">
        <v>3938</v>
      </c>
      <c r="F2459" s="263" t="str">
        <f t="shared" si="152"/>
        <v xml:space="preserve"> </v>
      </c>
      <c r="G2459" s="13"/>
      <c r="H2459" s="13" t="s">
        <v>4429</v>
      </c>
      <c r="I2459" s="263" t="str">
        <f t="shared" si="153"/>
        <v xml:space="preserve"> </v>
      </c>
      <c r="J2459" s="38" t="str">
        <f>IF(D2459&gt;=('28 Populations and thresholds'!$I$109),"YES"," ")</f>
        <v>YES</v>
      </c>
      <c r="K2459" s="38" t="str">
        <f>IF(J2459="YES"," ",IF(D2459&gt;=('28 Populations and thresholds'!$I$109)*0.25,"YES"))</f>
        <v xml:space="preserve"> </v>
      </c>
      <c r="L2459" s="38" t="b">
        <f>OR('28 Populations and thresholds'!$J$109="CR",'28 Populations and thresholds'!$J$109="EN",'28 Populations and thresholds'!$J$109="VU")</f>
        <v>0</v>
      </c>
      <c r="M2459" s="75">
        <f>D2459/'28 Populations and thresholds'!$H$109</f>
        <v>1.2E-2</v>
      </c>
      <c r="N2459" s="263" t="str">
        <f t="shared" si="154"/>
        <v xml:space="preserve"> </v>
      </c>
      <c r="O2459" s="9"/>
      <c r="P2459" s="263" t="str">
        <f t="shared" si="155"/>
        <v xml:space="preserve"> </v>
      </c>
    </row>
    <row r="2460" spans="1:21" s="4" customFormat="1" x14ac:dyDescent="0.2">
      <c r="A2460" s="275" t="s">
        <v>1610</v>
      </c>
      <c r="B2460" s="269" t="s">
        <v>4745</v>
      </c>
      <c r="C2460" s="280" t="s">
        <v>3717</v>
      </c>
      <c r="D2460" s="279">
        <v>254</v>
      </c>
      <c r="E2460" s="274" t="s">
        <v>3938</v>
      </c>
      <c r="F2460" s="263" t="str">
        <f t="shared" si="152"/>
        <v xml:space="preserve"> </v>
      </c>
      <c r="G2460" s="275"/>
      <c r="H2460" s="275" t="s">
        <v>4429</v>
      </c>
      <c r="I2460" s="263" t="str">
        <f t="shared" si="153"/>
        <v xml:space="preserve"> </v>
      </c>
      <c r="J2460" s="272" t="str">
        <f>IF(D2460&gt;=('28 Populations and thresholds'!$I$16),"YES"," ")</f>
        <v>YES</v>
      </c>
      <c r="K2460" s="272" t="str">
        <f>IF(J2460="YES"," ",IF(D2460&gt;=('28 Populations and thresholds'!$I$16)*0.25,"YES"))</f>
        <v xml:space="preserve"> </v>
      </c>
      <c r="L2460" s="272" t="b">
        <f>OR('28 Populations and thresholds'!$J$16="CR",'28 Populations and thresholds'!$J$16="EN",'28 Populations and thresholds'!$J$16="VU")</f>
        <v>0</v>
      </c>
      <c r="M2460" s="273">
        <f>D2460/'28 Populations and thresholds'!$H$16</f>
        <v>2.5400000000000002E-3</v>
      </c>
      <c r="N2460" s="263" t="str">
        <f t="shared" si="154"/>
        <v xml:space="preserve"> </v>
      </c>
      <c r="O2460" s="269"/>
      <c r="P2460" s="263" t="str">
        <f t="shared" si="155"/>
        <v xml:space="preserve"> </v>
      </c>
      <c r="Q2460" s="9"/>
      <c r="R2460" s="9"/>
      <c r="S2460" s="9"/>
      <c r="T2460" s="9"/>
      <c r="U2460" s="9"/>
    </row>
    <row r="2461" spans="1:21" s="4" customFormat="1" x14ac:dyDescent="0.2">
      <c r="A2461" s="275" t="s">
        <v>1610</v>
      </c>
      <c r="B2461" s="269" t="s">
        <v>4745</v>
      </c>
      <c r="C2461" s="280" t="s">
        <v>3452</v>
      </c>
      <c r="D2461" s="279">
        <v>1700</v>
      </c>
      <c r="E2461" s="281">
        <v>39022</v>
      </c>
      <c r="F2461" s="263" t="str">
        <f t="shared" si="152"/>
        <v xml:space="preserve"> </v>
      </c>
      <c r="G2461" s="275"/>
      <c r="H2461" s="275" t="s">
        <v>4458</v>
      </c>
      <c r="I2461" s="263" t="str">
        <f t="shared" si="153"/>
        <v xml:space="preserve"> </v>
      </c>
      <c r="J2461" s="272" t="str">
        <f>IF(D2461&gt;=('28 Populations and thresholds'!$I$158),"YES"," ")</f>
        <v>YES</v>
      </c>
      <c r="K2461" s="272" t="str">
        <f>IF(J2461="YES"," ",IF(D2461&gt;=('28 Populations and thresholds'!$I$158)*0.25,"YES"))</f>
        <v xml:space="preserve"> </v>
      </c>
      <c r="L2461" s="272" t="b">
        <f>OR('28 Populations and thresholds'!$J$158="CR",'28 Populations and thresholds'!$J$158="EN",'28 Populations and thresholds'!$J$158="VU")</f>
        <v>0</v>
      </c>
      <c r="M2461" s="273">
        <f>D2461/'28 Populations and thresholds'!$H$158</f>
        <v>1.7000000000000001E-2</v>
      </c>
      <c r="N2461" s="263" t="str">
        <f t="shared" si="154"/>
        <v xml:space="preserve"> </v>
      </c>
      <c r="O2461" s="275"/>
      <c r="P2461" s="263" t="str">
        <f t="shared" si="155"/>
        <v xml:space="preserve"> </v>
      </c>
      <c r="Q2461" s="9"/>
      <c r="R2461" s="9"/>
      <c r="S2461" s="9"/>
      <c r="T2461" s="9"/>
      <c r="U2461" s="9"/>
    </row>
    <row r="2462" spans="1:21" s="4" customFormat="1" x14ac:dyDescent="0.2">
      <c r="A2462" s="275" t="s">
        <v>1610</v>
      </c>
      <c r="B2462" s="269" t="s">
        <v>4745</v>
      </c>
      <c r="C2462" s="277" t="s">
        <v>3758</v>
      </c>
      <c r="D2462" s="279">
        <v>609</v>
      </c>
      <c r="E2462" s="274" t="s">
        <v>4280</v>
      </c>
      <c r="F2462" s="263" t="str">
        <f t="shared" si="152"/>
        <v xml:space="preserve"> </v>
      </c>
      <c r="G2462" s="275"/>
      <c r="H2462" s="275" t="s">
        <v>4284</v>
      </c>
      <c r="I2462" s="263" t="str">
        <f t="shared" si="153"/>
        <v xml:space="preserve"> </v>
      </c>
      <c r="J2462" s="272" t="str">
        <f>IF(D2462&gt;=('28 Populations and thresholds'!$I$179),"YES"," ")</f>
        <v>YES</v>
      </c>
      <c r="K2462" s="272" t="str">
        <f>IF(J2462="YES"," ",IF(D2462&gt;=('28 Populations and thresholds'!$I$179)*0.25,"YES"))</f>
        <v xml:space="preserve"> </v>
      </c>
      <c r="L2462" s="272" t="b">
        <f>OR('28 Populations and thresholds'!$J$179="CR",'28 Populations and thresholds'!$J$179="EN",'28 Populations and thresholds'!$J$179="VU")</f>
        <v>0</v>
      </c>
      <c r="M2462" s="273">
        <f>D2462/'28 Populations and thresholds'!$H$179</f>
        <v>1.1072727272727272E-2</v>
      </c>
      <c r="N2462" s="263" t="str">
        <f t="shared" si="154"/>
        <v xml:space="preserve"> </v>
      </c>
      <c r="O2462" s="269"/>
      <c r="P2462" s="263" t="str">
        <f t="shared" si="155"/>
        <v xml:space="preserve"> </v>
      </c>
      <c r="Q2462" s="9"/>
      <c r="R2462" s="9"/>
      <c r="S2462" s="9"/>
      <c r="T2462" s="9"/>
      <c r="U2462" s="9"/>
    </row>
    <row r="2463" spans="1:21" s="4" customFormat="1" x14ac:dyDescent="0.2">
      <c r="A2463" s="12" t="s">
        <v>1610</v>
      </c>
      <c r="B2463" s="142" t="s">
        <v>4724</v>
      </c>
      <c r="C2463" s="160" t="s">
        <v>3659</v>
      </c>
      <c r="D2463" s="105">
        <v>12415</v>
      </c>
      <c r="E2463" s="106">
        <v>2006</v>
      </c>
      <c r="F2463" s="263" t="str">
        <f t="shared" si="152"/>
        <v xml:space="preserve"> </v>
      </c>
      <c r="G2463" s="12" t="s">
        <v>139</v>
      </c>
      <c r="H2463" s="12" t="s">
        <v>3388</v>
      </c>
      <c r="I2463" s="263" t="str">
        <f t="shared" si="153"/>
        <v xml:space="preserve"> </v>
      </c>
      <c r="J2463" s="38" t="str">
        <f>IF(D2463&gt;=('28 Populations and thresholds'!$I$68),"YES"," ")</f>
        <v>YES</v>
      </c>
      <c r="K2463" s="38" t="str">
        <f>IF(J2463="YES"," ",IF(D2463&gt;=('28 Populations and thresholds'!$I$68)*0.25,"YES"))</f>
        <v xml:space="preserve"> </v>
      </c>
      <c r="L2463" s="38" t="b">
        <f>OR('28 Populations and thresholds'!$J$68="CR",'28 Populations and thresholds'!$J$68="EN",'28 Populations and thresholds'!$J$68="VU")</f>
        <v>0</v>
      </c>
      <c r="M2463" s="75">
        <f>D2463/'28 Populations and thresholds'!$H$68</f>
        <v>0.12415</v>
      </c>
      <c r="N2463" s="263" t="str">
        <f t="shared" si="154"/>
        <v xml:space="preserve"> </v>
      </c>
      <c r="O2463" s="9" t="s">
        <v>4725</v>
      </c>
      <c r="P2463" s="263" t="str">
        <f t="shared" si="155"/>
        <v xml:space="preserve"> </v>
      </c>
      <c r="Q2463" s="9"/>
      <c r="R2463" s="9"/>
      <c r="S2463" s="9"/>
      <c r="T2463" s="9"/>
      <c r="U2463" s="9"/>
    </row>
    <row r="2464" spans="1:21" s="4" customFormat="1" x14ac:dyDescent="0.2">
      <c r="A2464" s="182" t="s">
        <v>1610</v>
      </c>
      <c r="B2464" s="142" t="s">
        <v>4724</v>
      </c>
      <c r="C2464" s="182" t="s">
        <v>3395</v>
      </c>
      <c r="D2464" s="185">
        <v>760</v>
      </c>
      <c r="E2464" s="188">
        <v>40817</v>
      </c>
      <c r="F2464" s="263" t="str">
        <f t="shared" si="152"/>
        <v xml:space="preserve"> </v>
      </c>
      <c r="G2464" s="12" t="s">
        <v>4498</v>
      </c>
      <c r="H2464" s="142" t="s">
        <v>4510</v>
      </c>
      <c r="I2464" s="263" t="str">
        <f t="shared" si="153"/>
        <v xml:space="preserve"> </v>
      </c>
      <c r="J2464" s="38" t="str">
        <f>IF(D2464&gt;=('28 Populations and thresholds'!$I$122),"YES"," ")</f>
        <v>YES</v>
      </c>
      <c r="K2464" s="38" t="str">
        <f>IF(J2464="YES"," ",IF(D2464&gt;=('28 Populations and thresholds'!$I$122)*0.25,"YES"))</f>
        <v xml:space="preserve"> </v>
      </c>
      <c r="L2464" s="38" t="b">
        <f>OR('28 Populations and thresholds'!$J$122="CR",'28 Populations and thresholds'!$J$122="EN",'28 Populations and thresholds'!$J$122="VU")</f>
        <v>1</v>
      </c>
      <c r="M2464" s="75">
        <f>D2464/'28 Populations and thresholds'!$H$122</f>
        <v>7.2380952380952379E-2</v>
      </c>
      <c r="N2464" s="263" t="str">
        <f t="shared" si="154"/>
        <v xml:space="preserve"> </v>
      </c>
      <c r="O2464" s="12"/>
      <c r="P2464" s="263" t="str">
        <f t="shared" si="155"/>
        <v xml:space="preserve"> </v>
      </c>
      <c r="Q2464" s="9"/>
      <c r="R2464" s="9"/>
      <c r="S2464" s="9"/>
      <c r="T2464" s="9"/>
      <c r="U2464" s="9"/>
    </row>
    <row r="2465" spans="1:21" s="4" customFormat="1" x14ac:dyDescent="0.2">
      <c r="A2465" s="12" t="s">
        <v>1610</v>
      </c>
      <c r="B2465" s="142" t="s">
        <v>4724</v>
      </c>
      <c r="C2465" s="111" t="s">
        <v>3570</v>
      </c>
      <c r="D2465" s="5">
        <v>146</v>
      </c>
      <c r="E2465" s="104">
        <v>2006</v>
      </c>
      <c r="F2465" s="263" t="str">
        <f t="shared" si="152"/>
        <v xml:space="preserve"> </v>
      </c>
      <c r="G2465" s="12" t="s">
        <v>139</v>
      </c>
      <c r="H2465" s="12" t="s">
        <v>3388</v>
      </c>
      <c r="I2465" s="263" t="str">
        <f t="shared" si="153"/>
        <v xml:space="preserve"> </v>
      </c>
      <c r="J2465" s="38" t="str">
        <f>IF(D2465&gt;=('28 Populations and thresholds'!$I$82),"YES"," ")</f>
        <v>YES</v>
      </c>
      <c r="K2465" s="38" t="str">
        <f>IF(J2465="YES"," ",IF(D2465&gt;=('28 Populations and thresholds'!$I$82)*0.25,"YES"))</f>
        <v xml:space="preserve"> </v>
      </c>
      <c r="L2465" s="38" t="b">
        <f>OR('28 Populations and thresholds'!$J$82="CR",'28 Populations and thresholds'!$J$82="EN",'28 Populations and thresholds'!$J$82="VU")</f>
        <v>0</v>
      </c>
      <c r="M2465" s="75">
        <f>D2465/'28 Populations and thresholds'!$H$82</f>
        <v>3.6499999999999998E-2</v>
      </c>
      <c r="N2465" s="263" t="str">
        <f t="shared" si="154"/>
        <v xml:space="preserve"> </v>
      </c>
      <c r="O2465" s="9" t="s">
        <v>4725</v>
      </c>
      <c r="P2465" s="263" t="str">
        <f t="shared" si="155"/>
        <v xml:space="preserve"> </v>
      </c>
      <c r="Q2465" s="9"/>
      <c r="R2465" s="9"/>
      <c r="S2465" s="9"/>
      <c r="T2465" s="9"/>
      <c r="U2465" s="9"/>
    </row>
    <row r="2466" spans="1:21" s="4" customFormat="1" x14ac:dyDescent="0.2">
      <c r="A2466" s="182" t="s">
        <v>1610</v>
      </c>
      <c r="B2466" s="142" t="s">
        <v>4724</v>
      </c>
      <c r="C2466" s="182" t="s">
        <v>3402</v>
      </c>
      <c r="D2466" s="185">
        <v>59</v>
      </c>
      <c r="E2466" s="189">
        <v>40179</v>
      </c>
      <c r="F2466" s="263" t="str">
        <f t="shared" si="152"/>
        <v xml:space="preserve"> </v>
      </c>
      <c r="G2466" s="12" t="s">
        <v>4498</v>
      </c>
      <c r="H2466" s="142" t="s">
        <v>4511</v>
      </c>
      <c r="I2466" s="263" t="str">
        <f t="shared" si="153"/>
        <v xml:space="preserve"> </v>
      </c>
      <c r="J2466" s="38" t="str">
        <f>IF(D2466&gt;=('28 Populations and thresholds'!$I$118),"YES"," ")</f>
        <v>YES</v>
      </c>
      <c r="K2466" s="38" t="str">
        <f>IF(J2466="YES"," ",IF(D2466&gt;=('28 Populations and thresholds'!$I$118)*0.25,"YES"))</f>
        <v xml:space="preserve"> </v>
      </c>
      <c r="L2466" s="38" t="b">
        <f>OR('28 Populations and thresholds'!$J$118="CR",'28 Populations and thresholds'!$J$118="EN",'28 Populations and thresholds'!$J$118="VU")</f>
        <v>1</v>
      </c>
      <c r="M2466" s="75">
        <f>D2466/'28 Populations and thresholds'!$H$118</f>
        <v>1.18E-2</v>
      </c>
      <c r="N2466" s="263" t="str">
        <f t="shared" si="154"/>
        <v xml:space="preserve"> </v>
      </c>
      <c r="O2466" s="121"/>
      <c r="P2466" s="263" t="str">
        <f t="shared" si="155"/>
        <v xml:space="preserve"> </v>
      </c>
      <c r="Q2466" s="9"/>
      <c r="R2466" s="9"/>
      <c r="S2466" s="9"/>
      <c r="T2466" s="9"/>
      <c r="U2466" s="9"/>
    </row>
    <row r="2467" spans="1:21" s="4" customFormat="1" x14ac:dyDescent="0.2">
      <c r="A2467" s="275" t="s">
        <v>1610</v>
      </c>
      <c r="B2467" s="269" t="s">
        <v>3675</v>
      </c>
      <c r="C2467" s="280" t="s">
        <v>3666</v>
      </c>
      <c r="D2467" s="279">
        <v>2890</v>
      </c>
      <c r="E2467" s="274">
        <v>2006</v>
      </c>
      <c r="F2467" s="263" t="str">
        <f t="shared" si="152"/>
        <v xml:space="preserve"> </v>
      </c>
      <c r="G2467" s="275" t="s">
        <v>139</v>
      </c>
      <c r="H2467" s="275" t="s">
        <v>3388</v>
      </c>
      <c r="I2467" s="263" t="str">
        <f t="shared" si="153"/>
        <v xml:space="preserve"> </v>
      </c>
      <c r="J2467" s="272" t="str">
        <f>IF(D2467&gt;=(('28 Populations and thresholds'!$I$62)+('28 Populations and thresholds'!$I$65)),"YES"," ")</f>
        <v>YES</v>
      </c>
      <c r="K2467" s="272" t="str">
        <f>IF(J2467="YES"," ",IF(D2467&gt;=(('28 Populations and thresholds'!$I$62)+('28 Populations and thresholds'!$I$65))*0.25,"YES"))</f>
        <v xml:space="preserve"> </v>
      </c>
      <c r="L2467" s="272" t="b">
        <f>OR('28 Populations and thresholds'!$J$62="CR",'28 Populations and thresholds'!$J$62="EN",'28 Populations and thresholds'!$J$62="VU")</f>
        <v>0</v>
      </c>
      <c r="M2467" s="273">
        <f>D2467/(('28 Populations and thresholds'!$H$62)+('28 Populations and thresholds'!$H$65))</f>
        <v>1.7000000000000001E-2</v>
      </c>
      <c r="N2467" s="263" t="str">
        <f t="shared" si="154"/>
        <v xml:space="preserve"> </v>
      </c>
      <c r="O2467" s="275" t="s">
        <v>4552</v>
      </c>
      <c r="P2467" s="263" t="str">
        <f t="shared" si="155"/>
        <v xml:space="preserve"> </v>
      </c>
      <c r="Q2467" s="9"/>
      <c r="R2467" s="9"/>
      <c r="S2467" s="9"/>
      <c r="T2467" s="9"/>
      <c r="U2467" s="9"/>
    </row>
    <row r="2468" spans="1:21" s="4" customFormat="1" x14ac:dyDescent="0.2">
      <c r="A2468" s="275" t="s">
        <v>1610</v>
      </c>
      <c r="B2468" s="280" t="s">
        <v>3675</v>
      </c>
      <c r="C2468" s="280" t="s">
        <v>3659</v>
      </c>
      <c r="D2468" s="279">
        <v>1250</v>
      </c>
      <c r="E2468" s="274" t="s">
        <v>3938</v>
      </c>
      <c r="F2468" s="263" t="str">
        <f t="shared" si="152"/>
        <v xml:space="preserve"> </v>
      </c>
      <c r="G2468" s="275"/>
      <c r="H2468" s="275" t="s">
        <v>4429</v>
      </c>
      <c r="I2468" s="263" t="str">
        <f t="shared" si="153"/>
        <v xml:space="preserve"> </v>
      </c>
      <c r="J2468" s="272" t="str">
        <f>IF(D2468&gt;=('28 Populations and thresholds'!$I$68),"YES"," ")</f>
        <v>YES</v>
      </c>
      <c r="K2468" s="272" t="str">
        <f>IF(J2468="YES"," ",IF(D2468&gt;=('28 Populations and thresholds'!$I$68)*0.25,"YES"))</f>
        <v xml:space="preserve"> </v>
      </c>
      <c r="L2468" s="272" t="b">
        <f>OR('28 Populations and thresholds'!$J$68="CR",'28 Populations and thresholds'!$J$68="EN",'28 Populations and thresholds'!$J$68="VU")</f>
        <v>0</v>
      </c>
      <c r="M2468" s="273">
        <f>D2468/'28 Populations and thresholds'!$H$68</f>
        <v>1.2500000000000001E-2</v>
      </c>
      <c r="N2468" s="263" t="str">
        <f t="shared" si="154"/>
        <v xml:space="preserve"> </v>
      </c>
      <c r="O2468" s="269"/>
      <c r="P2468" s="263" t="str">
        <f t="shared" si="155"/>
        <v xml:space="preserve"> </v>
      </c>
      <c r="Q2468" s="9"/>
      <c r="R2468" s="9"/>
      <c r="S2468" s="9"/>
      <c r="T2468" s="9"/>
      <c r="U2468" s="9"/>
    </row>
    <row r="2469" spans="1:21" s="4" customFormat="1" x14ac:dyDescent="0.2">
      <c r="A2469" s="12" t="s">
        <v>1610</v>
      </c>
      <c r="B2469" s="4" t="s">
        <v>1616</v>
      </c>
      <c r="C2469" s="111" t="s">
        <v>3712</v>
      </c>
      <c r="D2469" s="5">
        <v>1900</v>
      </c>
      <c r="E2469" s="1" t="s">
        <v>156</v>
      </c>
      <c r="F2469" s="263" t="str">
        <f t="shared" si="152"/>
        <v xml:space="preserve"> </v>
      </c>
      <c r="G2469" s="13" t="s">
        <v>139</v>
      </c>
      <c r="H2469" s="13"/>
      <c r="I2469" s="263" t="str">
        <f t="shared" si="153"/>
        <v xml:space="preserve"> </v>
      </c>
      <c r="J2469" s="38" t="str">
        <f>IF(D2469&gt;=('28 Populations and thresholds'!$I$8),"YES"," ")</f>
        <v>YES</v>
      </c>
      <c r="K2469" s="38" t="str">
        <f>IF(J2469="YES"," ",IF(D2469&gt;=('28 Populations and thresholds'!$I$8)*0.25,"YES"))</f>
        <v xml:space="preserve"> </v>
      </c>
      <c r="L2469" s="38" t="b">
        <f>OR('28 Populations and thresholds'!$J$8="CR",'28 Populations and thresholds'!$J$8="EN",'28 Populations and thresholds'!$J$8="VU")</f>
        <v>0</v>
      </c>
      <c r="M2469" s="75">
        <f>D2469/'28 Populations and thresholds'!$H$8</f>
        <v>1.9E-2</v>
      </c>
      <c r="N2469" s="263" t="str">
        <f t="shared" si="154"/>
        <v xml:space="preserve"> </v>
      </c>
      <c r="O2469" s="12"/>
      <c r="P2469" s="263" t="str">
        <f t="shared" si="155"/>
        <v xml:space="preserve"> </v>
      </c>
      <c r="Q2469" s="9"/>
      <c r="R2469" s="9"/>
      <c r="S2469" s="9"/>
      <c r="T2469" s="9"/>
      <c r="U2469" s="9"/>
    </row>
    <row r="2470" spans="1:21" s="4" customFormat="1" x14ac:dyDescent="0.2">
      <c r="A2470" s="12" t="s">
        <v>1610</v>
      </c>
      <c r="B2470" s="4" t="s">
        <v>1616</v>
      </c>
      <c r="C2470" s="111" t="s">
        <v>3549</v>
      </c>
      <c r="D2470" s="5">
        <v>328</v>
      </c>
      <c r="E2470" s="104">
        <v>2001</v>
      </c>
      <c r="F2470" s="263" t="str">
        <f t="shared" si="152"/>
        <v xml:space="preserve"> </v>
      </c>
      <c r="G2470" s="12" t="s">
        <v>139</v>
      </c>
      <c r="H2470" s="12" t="s">
        <v>3388</v>
      </c>
      <c r="I2470" s="263" t="str">
        <f t="shared" si="153"/>
        <v xml:space="preserve"> </v>
      </c>
      <c r="J2470" s="38" t="str">
        <f>IF(D2470&gt;=('28 Populations and thresholds'!$I$76),"YES"," ")</f>
        <v>YES</v>
      </c>
      <c r="K2470" s="38" t="str">
        <f>IF(J2470="YES"," ",IF(D2470&gt;=('28 Populations and thresholds'!$I$76)*0.25,"YES"))</f>
        <v xml:space="preserve"> </v>
      </c>
      <c r="L2470" s="38" t="b">
        <f>OR('28 Populations and thresholds'!$J$76="CR",'28 Populations and thresholds'!$J$76="EN",'28 Populations and thresholds'!$J$76="VU")</f>
        <v>0</v>
      </c>
      <c r="M2470" s="75">
        <f>D2470/'28 Populations and thresholds'!$H$76</f>
        <v>0.10933333333333334</v>
      </c>
      <c r="N2470" s="263" t="str">
        <f t="shared" si="154"/>
        <v xml:space="preserve"> </v>
      </c>
      <c r="O2470" s="12"/>
      <c r="P2470" s="263" t="str">
        <f t="shared" si="155"/>
        <v xml:space="preserve"> </v>
      </c>
      <c r="Q2470" s="9"/>
      <c r="R2470" s="9"/>
      <c r="S2470" s="9"/>
      <c r="T2470" s="9"/>
      <c r="U2470" s="9"/>
    </row>
    <row r="2471" spans="1:21" s="4" customFormat="1" x14ac:dyDescent="0.2">
      <c r="A2471" s="12" t="s">
        <v>1610</v>
      </c>
      <c r="B2471" s="4" t="s">
        <v>1616</v>
      </c>
      <c r="C2471" s="160" t="s">
        <v>3564</v>
      </c>
      <c r="D2471" s="5">
        <v>2471</v>
      </c>
      <c r="E2471" s="104">
        <v>2006</v>
      </c>
      <c r="F2471" s="263" t="str">
        <f t="shared" si="152"/>
        <v xml:space="preserve"> </v>
      </c>
      <c r="G2471" s="12" t="s">
        <v>139</v>
      </c>
      <c r="H2471" s="12" t="s">
        <v>3388</v>
      </c>
      <c r="I2471" s="263" t="str">
        <f t="shared" si="153"/>
        <v xml:space="preserve"> </v>
      </c>
      <c r="J2471" s="38" t="str">
        <f>IF(D2471&gt;=('28 Populations and thresholds'!$I$79),"YES"," ")</f>
        <v>YES</v>
      </c>
      <c r="K2471" s="38" t="str">
        <f>IF(J2471="YES"," ",IF(D2471&gt;=('28 Populations and thresholds'!$I$79)*0.25,"YES"))</f>
        <v xml:space="preserve"> </v>
      </c>
      <c r="L2471" s="38" t="b">
        <f>OR('28 Populations and thresholds'!$J$79="CR",'28 Populations and thresholds'!$J$79="EN",'28 Populations and thresholds'!$J$79="VU")</f>
        <v>0</v>
      </c>
      <c r="M2471" s="75">
        <f>D2471/'28 Populations and thresholds'!$H$79</f>
        <v>1.6473333333333333E-2</v>
      </c>
      <c r="N2471" s="263" t="str">
        <f t="shared" si="154"/>
        <v xml:space="preserve"> </v>
      </c>
      <c r="O2471" s="9"/>
      <c r="P2471" s="263" t="str">
        <f t="shared" si="155"/>
        <v xml:space="preserve"> </v>
      </c>
      <c r="Q2471" s="9"/>
      <c r="R2471" s="9"/>
      <c r="S2471" s="9"/>
      <c r="T2471" s="9"/>
      <c r="U2471" s="9"/>
    </row>
    <row r="2472" spans="1:21" s="4" customFormat="1" x14ac:dyDescent="0.2">
      <c r="A2472" s="12" t="s">
        <v>1610</v>
      </c>
      <c r="B2472" s="4" t="s">
        <v>1616</v>
      </c>
      <c r="C2472" s="160" t="s">
        <v>3633</v>
      </c>
      <c r="D2472" s="5">
        <v>2537</v>
      </c>
      <c r="E2472" s="104">
        <v>2001</v>
      </c>
      <c r="F2472" s="263" t="str">
        <f t="shared" si="152"/>
        <v xml:space="preserve"> </v>
      </c>
      <c r="G2472" s="12" t="s">
        <v>139</v>
      </c>
      <c r="H2472" s="12" t="s">
        <v>3388</v>
      </c>
      <c r="I2472" s="263" t="str">
        <f t="shared" si="153"/>
        <v xml:space="preserve"> </v>
      </c>
      <c r="J2472" s="38" t="str">
        <f>IF(D2472&gt;=('28 Populations and thresholds'!$I$99),"YES"," ")</f>
        <v>YES</v>
      </c>
      <c r="K2472" s="38" t="str">
        <f>IF(J2472="YES"," ",IF(D2472&gt;=('28 Populations and thresholds'!$I$99)*0.25,"YES"))</f>
        <v xml:space="preserve"> </v>
      </c>
      <c r="L2472" s="38" t="b">
        <f>OR('28 Populations and thresholds'!$J$99="CR",'28 Populations and thresholds'!$J$99="EN",'28 Populations and thresholds'!$J$99="VU")</f>
        <v>0</v>
      </c>
      <c r="M2472" s="75">
        <f>D2472/'28 Populations and thresholds'!$H$99</f>
        <v>8.4566666666666662E-3</v>
      </c>
      <c r="N2472" s="263" t="str">
        <f t="shared" si="154"/>
        <v xml:space="preserve"> </v>
      </c>
      <c r="O2472" s="12"/>
      <c r="P2472" s="263" t="str">
        <f t="shared" si="155"/>
        <v xml:space="preserve"> </v>
      </c>
      <c r="Q2472" s="9"/>
      <c r="R2472" s="9"/>
      <c r="S2472" s="9"/>
      <c r="T2472" s="9"/>
      <c r="U2472" s="9"/>
    </row>
    <row r="2473" spans="1:21" s="4" customFormat="1" x14ac:dyDescent="0.2">
      <c r="A2473" s="12" t="s">
        <v>1610</v>
      </c>
      <c r="B2473" s="4" t="s">
        <v>1616</v>
      </c>
      <c r="C2473" s="111" t="s">
        <v>1732</v>
      </c>
      <c r="D2473" s="5">
        <v>670</v>
      </c>
      <c r="E2473" s="148">
        <v>36161</v>
      </c>
      <c r="F2473" s="263" t="str">
        <f t="shared" si="152"/>
        <v xml:space="preserve"> </v>
      </c>
      <c r="G2473" s="13" t="s">
        <v>4019</v>
      </c>
      <c r="H2473" s="13"/>
      <c r="I2473" s="263" t="str">
        <f t="shared" si="153"/>
        <v xml:space="preserve"> </v>
      </c>
      <c r="J2473" s="38" t="str">
        <f>IF(D2473&gt;=('28 Populations and thresholds'!$I$221),"YES"," ")</f>
        <v>YES</v>
      </c>
      <c r="K2473" s="38" t="str">
        <f>IF(J2473="YES"," ",IF(D2473&gt;=('28 Populations and thresholds'!$I$221)*0.25,"YES"))</f>
        <v xml:space="preserve"> </v>
      </c>
      <c r="L2473" s="38" t="b">
        <f>OR('28 Populations and thresholds'!$J$221="CR",'28 Populations and thresholds'!$J$221="EN",'28 Populations and thresholds'!$J$221="VU")</f>
        <v>1</v>
      </c>
      <c r="M2473" s="75">
        <f>D2473/'28 Populations and thresholds'!$H$221</f>
        <v>6.9791666666666669E-2</v>
      </c>
      <c r="N2473" s="263" t="str">
        <f t="shared" si="154"/>
        <v xml:space="preserve"> </v>
      </c>
      <c r="O2473" s="12"/>
      <c r="P2473" s="263" t="str">
        <f t="shared" si="155"/>
        <v xml:space="preserve"> </v>
      </c>
      <c r="Q2473" s="9"/>
      <c r="R2473" s="9"/>
      <c r="S2473" s="9"/>
      <c r="T2473" s="9"/>
      <c r="U2473" s="9"/>
    </row>
    <row r="2474" spans="1:21" s="4" customFormat="1" x14ac:dyDescent="0.2">
      <c r="A2474" s="275" t="s">
        <v>1610</v>
      </c>
      <c r="B2474" s="277" t="s">
        <v>4432</v>
      </c>
      <c r="C2474" s="280" t="s">
        <v>3659</v>
      </c>
      <c r="D2474" s="279">
        <v>7215</v>
      </c>
      <c r="E2474" s="274" t="s">
        <v>3938</v>
      </c>
      <c r="F2474" s="263" t="str">
        <f t="shared" si="152"/>
        <v xml:space="preserve"> </v>
      </c>
      <c r="G2474" s="275"/>
      <c r="H2474" s="275" t="s">
        <v>4429</v>
      </c>
      <c r="I2474" s="263" t="str">
        <f t="shared" si="153"/>
        <v xml:space="preserve"> </v>
      </c>
      <c r="J2474" s="272" t="str">
        <f>IF(D2474&gt;=('28 Populations and thresholds'!$I$68),"YES"," ")</f>
        <v>YES</v>
      </c>
      <c r="K2474" s="272" t="str">
        <f>IF(J2474="YES"," ",IF(D2474&gt;=('28 Populations and thresholds'!$I$68)*0.25,"YES"))</f>
        <v xml:space="preserve"> </v>
      </c>
      <c r="L2474" s="272" t="b">
        <f>OR('28 Populations and thresholds'!$J$68="CR",'28 Populations and thresholds'!$J$68="EN",'28 Populations and thresholds'!$J$68="VU")</f>
        <v>0</v>
      </c>
      <c r="M2474" s="273">
        <f>D2474/'28 Populations and thresholds'!$H$68</f>
        <v>7.2150000000000006E-2</v>
      </c>
      <c r="N2474" s="263" t="str">
        <f t="shared" si="154"/>
        <v xml:space="preserve"> </v>
      </c>
      <c r="O2474" s="269"/>
      <c r="P2474" s="263" t="str">
        <f t="shared" si="155"/>
        <v xml:space="preserve"> </v>
      </c>
      <c r="Q2474" s="9"/>
      <c r="R2474" s="9"/>
      <c r="S2474" s="9"/>
      <c r="T2474" s="9"/>
      <c r="U2474" s="9"/>
    </row>
    <row r="2475" spans="1:21" s="4" customFormat="1" x14ac:dyDescent="0.2">
      <c r="A2475" s="12" t="s">
        <v>1610</v>
      </c>
      <c r="B2475" s="4" t="s">
        <v>3573</v>
      </c>
      <c r="C2475" s="111" t="s">
        <v>3570</v>
      </c>
      <c r="D2475" s="5">
        <v>52</v>
      </c>
      <c r="E2475" s="104">
        <v>2007</v>
      </c>
      <c r="F2475" s="263" t="str">
        <f t="shared" si="152"/>
        <v xml:space="preserve"> </v>
      </c>
      <c r="G2475" s="12" t="s">
        <v>139</v>
      </c>
      <c r="H2475" s="12" t="s">
        <v>3388</v>
      </c>
      <c r="I2475" s="263" t="str">
        <f t="shared" si="153"/>
        <v xml:space="preserve"> </v>
      </c>
      <c r="J2475" s="38" t="str">
        <f>IF(D2475&gt;=('28 Populations and thresholds'!$I$82),"YES"," ")</f>
        <v>YES</v>
      </c>
      <c r="K2475" s="38" t="str">
        <f>IF(J2475="YES"," ",IF(D2475&gt;=('28 Populations and thresholds'!$I$82)*0.25,"YES"))</f>
        <v xml:space="preserve"> </v>
      </c>
      <c r="L2475" s="38" t="b">
        <f>OR('28 Populations and thresholds'!$J$82="CR",'28 Populations and thresholds'!$J$82="EN",'28 Populations and thresholds'!$J$82="VU")</f>
        <v>0</v>
      </c>
      <c r="M2475" s="75">
        <f>D2475/'28 Populations and thresholds'!$H$82</f>
        <v>1.2999999999999999E-2</v>
      </c>
      <c r="N2475" s="263" t="str">
        <f t="shared" si="154"/>
        <v xml:space="preserve"> </v>
      </c>
      <c r="O2475" s="9"/>
      <c r="P2475" s="263" t="str">
        <f t="shared" si="155"/>
        <v xml:space="preserve"> </v>
      </c>
      <c r="Q2475" s="9"/>
      <c r="R2475" s="9"/>
      <c r="S2475" s="9"/>
      <c r="T2475" s="9"/>
      <c r="U2475" s="9"/>
    </row>
    <row r="2476" spans="1:21" s="4" customFormat="1" x14ac:dyDescent="0.2">
      <c r="A2476" s="267" t="s">
        <v>1610</v>
      </c>
      <c r="B2476" s="268" t="s">
        <v>999</v>
      </c>
      <c r="C2476" s="268" t="s">
        <v>3795</v>
      </c>
      <c r="D2476" s="270">
        <v>1272</v>
      </c>
      <c r="E2476" s="271">
        <v>35900</v>
      </c>
      <c r="F2476" s="263" t="str">
        <f t="shared" si="152"/>
        <v xml:space="preserve"> </v>
      </c>
      <c r="G2476" s="267" t="s">
        <v>21</v>
      </c>
      <c r="H2476" s="267" t="s">
        <v>604</v>
      </c>
      <c r="I2476" s="263" t="str">
        <f t="shared" si="153"/>
        <v xml:space="preserve"> </v>
      </c>
      <c r="J2476" s="272" t="str">
        <f>IF(D2476&gt;=(('28 Populations and thresholds'!$I$176)+('28 Populations and thresholds'!$I$177)),"YES"," ")</f>
        <v xml:space="preserve"> </v>
      </c>
      <c r="K2476" s="272" t="str">
        <f>IF(J2476="YES"," ",IF(D2476&gt;=(('28 Populations and thresholds'!$I$176)+('28 Populations and thresholds'!$I$177))*0.25,"YES"))</f>
        <v>YES</v>
      </c>
      <c r="L2476" s="272" t="b">
        <f>OR('28 Populations and thresholds'!$J$176="CR",'28 Populations and thresholds'!$J$176="EN",'28 Populations and thresholds'!$J$176="VU")</f>
        <v>0</v>
      </c>
      <c r="M2476" s="273">
        <f>D2476/(('28 Populations and thresholds'!$H$176)+('28 Populations and thresholds'!$H$177))</f>
        <v>4.5591397849462367E-3</v>
      </c>
      <c r="N2476" s="263" t="str">
        <f t="shared" si="154"/>
        <v xml:space="preserve"> </v>
      </c>
      <c r="O2476" s="275" t="s">
        <v>4568</v>
      </c>
      <c r="P2476" s="263" t="str">
        <f t="shared" si="155"/>
        <v xml:space="preserve"> </v>
      </c>
      <c r="Q2476" s="9"/>
      <c r="R2476" s="9"/>
      <c r="S2476" s="9"/>
      <c r="T2476" s="9"/>
      <c r="U2476" s="9"/>
    </row>
    <row r="2477" spans="1:21" s="4" customFormat="1" x14ac:dyDescent="0.2">
      <c r="A2477" s="275" t="s">
        <v>1610</v>
      </c>
      <c r="B2477" s="268" t="s">
        <v>999</v>
      </c>
      <c r="C2477" s="280" t="s">
        <v>3452</v>
      </c>
      <c r="D2477" s="270">
        <v>332</v>
      </c>
      <c r="E2477" s="271">
        <v>36037</v>
      </c>
      <c r="F2477" s="263" t="str">
        <f t="shared" si="152"/>
        <v xml:space="preserve"> </v>
      </c>
      <c r="G2477" s="267" t="s">
        <v>21</v>
      </c>
      <c r="H2477" s="267" t="s">
        <v>604</v>
      </c>
      <c r="I2477" s="263" t="str">
        <f t="shared" si="153"/>
        <v xml:space="preserve"> </v>
      </c>
      <c r="J2477" s="272" t="str">
        <f>IF(D2477&gt;=('28 Populations and thresholds'!$I$158),"YES"," ")</f>
        <v xml:space="preserve"> </v>
      </c>
      <c r="K2477" s="272" t="str">
        <f>IF(J2477="YES"," ",IF(D2477&gt;=('28 Populations and thresholds'!$I$158)*0.25,"YES"))</f>
        <v>YES</v>
      </c>
      <c r="L2477" s="272" t="b">
        <f>OR('28 Populations and thresholds'!$J$158="CR",'28 Populations and thresholds'!$J$158="EN",'28 Populations and thresholds'!$J$158="VU")</f>
        <v>0</v>
      </c>
      <c r="M2477" s="273">
        <f>D2477/'28 Populations and thresholds'!$H$158</f>
        <v>3.32E-3</v>
      </c>
      <c r="N2477" s="263" t="str">
        <f t="shared" si="154"/>
        <v xml:space="preserve"> </v>
      </c>
      <c r="O2477" s="269"/>
      <c r="P2477" s="263" t="str">
        <f t="shared" si="155"/>
        <v xml:space="preserve"> </v>
      </c>
      <c r="Q2477" s="9"/>
      <c r="R2477" s="9"/>
      <c r="S2477" s="9"/>
      <c r="T2477" s="9"/>
      <c r="U2477" s="9"/>
    </row>
    <row r="2478" spans="1:21" s="4" customFormat="1" x14ac:dyDescent="0.2">
      <c r="A2478" s="275" t="s">
        <v>1610</v>
      </c>
      <c r="B2478" s="268" t="s">
        <v>999</v>
      </c>
      <c r="C2478" s="280" t="s">
        <v>3763</v>
      </c>
      <c r="D2478" s="270">
        <v>412</v>
      </c>
      <c r="E2478" s="271">
        <v>36037</v>
      </c>
      <c r="F2478" s="263" t="str">
        <f t="shared" si="152"/>
        <v xml:space="preserve"> </v>
      </c>
      <c r="G2478" s="267" t="s">
        <v>21</v>
      </c>
      <c r="H2478" s="267" t="s">
        <v>604</v>
      </c>
      <c r="I2478" s="263" t="str">
        <f t="shared" si="153"/>
        <v xml:space="preserve"> </v>
      </c>
      <c r="J2478" s="272" t="str">
        <f>IF(D2478&gt;=('28 Populations and thresholds'!$I$191),"YES"," ")</f>
        <v xml:space="preserve"> </v>
      </c>
      <c r="K2478" s="272" t="str">
        <f>IF(J2478="YES"," ",IF(D2478&gt;=('28 Populations and thresholds'!$I$191)*0.25,"YES"))</f>
        <v>YES</v>
      </c>
      <c r="L2478" s="272" t="b">
        <f>OR('28 Populations and thresholds'!$J$191="CR",'28 Populations and thresholds'!$J$191="EN",'28 Populations and thresholds'!$J$191="VU")</f>
        <v>0</v>
      </c>
      <c r="M2478" s="273">
        <f>D2478/'28 Populations and thresholds'!$H$191</f>
        <v>8.2400000000000008E-3</v>
      </c>
      <c r="N2478" s="263" t="str">
        <f t="shared" si="154"/>
        <v xml:space="preserve"> </v>
      </c>
      <c r="O2478" s="275"/>
      <c r="P2478" s="263" t="str">
        <f t="shared" si="155"/>
        <v xml:space="preserve"> </v>
      </c>
      <c r="Q2478" s="9"/>
      <c r="R2478" s="9"/>
      <c r="S2478" s="9"/>
      <c r="T2478" s="9"/>
      <c r="U2478" s="9"/>
    </row>
    <row r="2479" spans="1:21" s="4" customFormat="1" x14ac:dyDescent="0.2">
      <c r="A2479" s="324" t="s">
        <v>1610</v>
      </c>
      <c r="B2479" s="337" t="s">
        <v>3579</v>
      </c>
      <c r="C2479" s="337" t="s">
        <v>3570</v>
      </c>
      <c r="D2479" s="339">
        <v>351</v>
      </c>
      <c r="E2479" s="323">
        <v>2006</v>
      </c>
      <c r="F2479" s="263" t="str">
        <f t="shared" si="152"/>
        <v xml:space="preserve"> </v>
      </c>
      <c r="G2479" s="324" t="s">
        <v>139</v>
      </c>
      <c r="H2479" s="324" t="s">
        <v>3388</v>
      </c>
      <c r="I2479" s="263" t="str">
        <f t="shared" si="153"/>
        <v xml:space="preserve"> </v>
      </c>
      <c r="J2479" s="321" t="str">
        <f>IF(D2479&gt;=('28 Populations and thresholds'!$I$82),"YES"," ")</f>
        <v>YES</v>
      </c>
      <c r="K2479" s="321" t="str">
        <f>IF(J2479="YES"," ",IF(D2479&gt;=('28 Populations and thresholds'!$I$82)*0.25,"YES"))</f>
        <v xml:space="preserve"> </v>
      </c>
      <c r="L2479" s="321" t="b">
        <f>OR('28 Populations and thresholds'!$J$82="CR",'28 Populations and thresholds'!$J$82="EN",'28 Populations and thresholds'!$J$82="VU")</f>
        <v>0</v>
      </c>
      <c r="M2479" s="322">
        <f>D2479/'28 Populations and thresholds'!$H$82</f>
        <v>8.7749999999999995E-2</v>
      </c>
      <c r="N2479" s="263" t="str">
        <f t="shared" si="154"/>
        <v xml:space="preserve"> </v>
      </c>
      <c r="O2479" s="337"/>
      <c r="P2479" s="263" t="str">
        <f t="shared" si="155"/>
        <v xml:space="preserve"> </v>
      </c>
      <c r="Q2479" s="9"/>
      <c r="R2479" s="9"/>
      <c r="S2479" s="9"/>
      <c r="T2479" s="9"/>
      <c r="U2479" s="9"/>
    </row>
    <row r="2480" spans="1:21" s="4" customFormat="1" x14ac:dyDescent="0.2">
      <c r="A2480" s="12" t="s">
        <v>1610</v>
      </c>
      <c r="B2480" s="9" t="s">
        <v>1614</v>
      </c>
      <c r="C2480" s="160" t="s">
        <v>1607</v>
      </c>
      <c r="D2480" s="5">
        <v>681</v>
      </c>
      <c r="E2480" s="1" t="s">
        <v>218</v>
      </c>
      <c r="F2480" s="263" t="str">
        <f t="shared" si="152"/>
        <v xml:space="preserve"> </v>
      </c>
      <c r="G2480" s="13" t="s">
        <v>139</v>
      </c>
      <c r="H2480" s="13"/>
      <c r="I2480" s="263" t="str">
        <f t="shared" si="153"/>
        <v xml:space="preserve"> </v>
      </c>
      <c r="J2480" s="38" t="str">
        <f>IF(D2480&gt;=('28 Populations and thresholds'!$I$6),"YES"," ")</f>
        <v>YES</v>
      </c>
      <c r="K2480" s="38" t="str">
        <f>IF(J2480="YES"," ",IF(D2480&gt;=('28 Populations and thresholds'!$I$6)*0.25,"YES"))</f>
        <v xml:space="preserve"> </v>
      </c>
      <c r="L2480" s="38" t="b">
        <f>OR('28 Populations and thresholds'!$J$6="CR",'28 Populations and thresholds'!$J$6="EN",'28 Populations and thresholds'!$J$6="VU")</f>
        <v>0</v>
      </c>
      <c r="M2480" s="75">
        <f>D2480/'28 Populations and thresholds'!$H$6</f>
        <v>1.362E-2</v>
      </c>
      <c r="N2480" s="263" t="str">
        <f t="shared" si="154"/>
        <v xml:space="preserve"> </v>
      </c>
      <c r="O2480" s="12"/>
      <c r="P2480" s="263" t="str">
        <f t="shared" si="155"/>
        <v xml:space="preserve"> </v>
      </c>
      <c r="Q2480" s="9"/>
      <c r="R2480" s="9"/>
      <c r="S2480" s="9"/>
      <c r="T2480" s="9"/>
      <c r="U2480" s="9"/>
    </row>
    <row r="2481" spans="1:21" s="4" customFormat="1" x14ac:dyDescent="0.2">
      <c r="A2481" s="275" t="s">
        <v>1610</v>
      </c>
      <c r="B2481" s="280" t="s">
        <v>3586</v>
      </c>
      <c r="C2481" s="269" t="s">
        <v>3714</v>
      </c>
      <c r="D2481" s="279">
        <v>568</v>
      </c>
      <c r="E2481" s="274" t="s">
        <v>3938</v>
      </c>
      <c r="F2481" s="263" t="str">
        <f t="shared" si="152"/>
        <v xml:space="preserve"> </v>
      </c>
      <c r="G2481" s="275"/>
      <c r="H2481" s="275" t="s">
        <v>4429</v>
      </c>
      <c r="I2481" s="263" t="str">
        <f t="shared" si="153"/>
        <v xml:space="preserve"> </v>
      </c>
      <c r="J2481" s="272" t="str">
        <f>IF(D2481&gt;=('28 Populations and thresholds'!$I$12),"YES"," ")</f>
        <v>YES</v>
      </c>
      <c r="K2481" s="272" t="str">
        <f>IF(J2481="YES"," ",IF(D2481&gt;=('28 Populations and thresholds'!$I$12)*0.25,"YES"))</f>
        <v xml:space="preserve"> </v>
      </c>
      <c r="L2481" s="272" t="b">
        <f>OR('28 Populations and thresholds'!$J$12="CR",'28 Populations and thresholds'!$J$12="EN",'28 Populations and thresholds'!$J$12="VU")</f>
        <v>0</v>
      </c>
      <c r="M2481" s="273">
        <f>D2481/'28 Populations and thresholds'!$H$12</f>
        <v>5.6800000000000002E-3</v>
      </c>
      <c r="N2481" s="263" t="str">
        <f t="shared" si="154"/>
        <v xml:space="preserve"> </v>
      </c>
      <c r="O2481" s="275"/>
      <c r="P2481" s="263" t="str">
        <f t="shared" si="155"/>
        <v xml:space="preserve"> </v>
      </c>
      <c r="Q2481" s="9"/>
      <c r="R2481" s="9"/>
      <c r="S2481" s="9"/>
      <c r="T2481" s="9"/>
      <c r="U2481" s="9"/>
    </row>
    <row r="2482" spans="1:21" s="4" customFormat="1" x14ac:dyDescent="0.2">
      <c r="A2482" s="275" t="s">
        <v>1610</v>
      </c>
      <c r="B2482" s="269" t="s">
        <v>3586</v>
      </c>
      <c r="C2482" s="269" t="s">
        <v>3570</v>
      </c>
      <c r="D2482" s="279">
        <v>420</v>
      </c>
      <c r="E2482" s="274">
        <v>2002</v>
      </c>
      <c r="F2482" s="263" t="str">
        <f t="shared" si="152"/>
        <v xml:space="preserve"> </v>
      </c>
      <c r="G2482" s="275" t="s">
        <v>139</v>
      </c>
      <c r="H2482" s="275" t="s">
        <v>3388</v>
      </c>
      <c r="I2482" s="263" t="str">
        <f t="shared" si="153"/>
        <v xml:space="preserve"> </v>
      </c>
      <c r="J2482" s="272" t="str">
        <f>IF(D2482&gt;=('28 Populations and thresholds'!$I$82),"YES"," ")</f>
        <v>YES</v>
      </c>
      <c r="K2482" s="272" t="str">
        <f>IF(J2482="YES"," ",IF(D2482&gt;=('28 Populations and thresholds'!$I$82)*0.25,"YES"))</f>
        <v xml:space="preserve"> </v>
      </c>
      <c r="L2482" s="272" t="b">
        <f>OR('28 Populations and thresholds'!$J$82="CR",'28 Populations and thresholds'!$J$82="EN",'28 Populations and thresholds'!$J$82="VU")</f>
        <v>0</v>
      </c>
      <c r="M2482" s="273">
        <f>D2482/'28 Populations and thresholds'!$H$82</f>
        <v>0.105</v>
      </c>
      <c r="N2482" s="263" t="str">
        <f t="shared" si="154"/>
        <v xml:space="preserve"> </v>
      </c>
      <c r="O2482" s="269"/>
      <c r="P2482" s="263" t="str">
        <f t="shared" si="155"/>
        <v xml:space="preserve"> </v>
      </c>
      <c r="Q2482" s="9"/>
      <c r="R2482" s="9"/>
      <c r="S2482" s="9"/>
      <c r="T2482" s="9"/>
      <c r="U2482" s="9"/>
    </row>
    <row r="2483" spans="1:21" s="4" customFormat="1" x14ac:dyDescent="0.2">
      <c r="A2483" s="12" t="s">
        <v>1610</v>
      </c>
      <c r="B2483" s="4" t="s">
        <v>3587</v>
      </c>
      <c r="C2483" s="4" t="s">
        <v>3570</v>
      </c>
      <c r="D2483" s="5">
        <v>2000</v>
      </c>
      <c r="E2483" s="104">
        <v>1999</v>
      </c>
      <c r="F2483" s="263" t="str">
        <f t="shared" si="152"/>
        <v xml:space="preserve"> </v>
      </c>
      <c r="G2483" s="12" t="s">
        <v>139</v>
      </c>
      <c r="H2483" s="12" t="s">
        <v>3388</v>
      </c>
      <c r="I2483" s="263" t="str">
        <f t="shared" si="153"/>
        <v xml:space="preserve"> </v>
      </c>
      <c r="J2483" s="38" t="str">
        <f>IF(D2483&gt;=('28 Populations and thresholds'!$I$82),"YES"," ")</f>
        <v>YES</v>
      </c>
      <c r="K2483" s="38" t="str">
        <f>IF(J2483="YES"," ",IF(D2483&gt;=('28 Populations and thresholds'!$I$82)*0.25,"YES"))</f>
        <v xml:space="preserve"> </v>
      </c>
      <c r="L2483" s="38" t="b">
        <f>OR('28 Populations and thresholds'!$J$82="CR",'28 Populations and thresholds'!$J$82="EN",'28 Populations and thresholds'!$J$82="VU")</f>
        <v>0</v>
      </c>
      <c r="M2483" s="75">
        <f>D2483/'28 Populations and thresholds'!$H$82</f>
        <v>0.5</v>
      </c>
      <c r="N2483" s="263" t="str">
        <f t="shared" si="154"/>
        <v xml:space="preserve"> </v>
      </c>
      <c r="O2483" s="9"/>
      <c r="P2483" s="263" t="str">
        <f t="shared" si="155"/>
        <v xml:space="preserve"> </v>
      </c>
      <c r="Q2483" s="9"/>
      <c r="R2483" s="9"/>
      <c r="S2483" s="9"/>
      <c r="T2483" s="9"/>
      <c r="U2483" s="9"/>
    </row>
    <row r="2484" spans="1:21" s="4" customFormat="1" x14ac:dyDescent="0.2">
      <c r="A2484" s="275" t="s">
        <v>1610</v>
      </c>
      <c r="B2484" s="268" t="s">
        <v>1081</v>
      </c>
      <c r="C2484" s="269" t="s">
        <v>3452</v>
      </c>
      <c r="D2484" s="270">
        <v>1830</v>
      </c>
      <c r="E2484" s="271">
        <v>36036</v>
      </c>
      <c r="F2484" s="263" t="str">
        <f t="shared" si="152"/>
        <v xml:space="preserve"> </v>
      </c>
      <c r="G2484" s="267" t="s">
        <v>21</v>
      </c>
      <c r="H2484" s="267" t="s">
        <v>604</v>
      </c>
      <c r="I2484" s="263" t="str">
        <f t="shared" si="153"/>
        <v xml:space="preserve"> </v>
      </c>
      <c r="J2484" s="272" t="str">
        <f>IF(D2484&gt;=('28 Populations and thresholds'!$I$158),"YES"," ")</f>
        <v>YES</v>
      </c>
      <c r="K2484" s="272" t="str">
        <f>IF(J2484="YES"," ",IF(D2484&gt;=('28 Populations and thresholds'!$I$158)*0.25,"YES"))</f>
        <v xml:space="preserve"> </v>
      </c>
      <c r="L2484" s="272" t="b">
        <f>OR('28 Populations and thresholds'!$J$158="CR",'28 Populations and thresholds'!$J$158="EN",'28 Populations and thresholds'!$J$158="VU")</f>
        <v>0</v>
      </c>
      <c r="M2484" s="273">
        <f>D2484/'28 Populations and thresholds'!$H$158</f>
        <v>1.83E-2</v>
      </c>
      <c r="N2484" s="263" t="str">
        <f t="shared" si="154"/>
        <v xml:space="preserve"> </v>
      </c>
      <c r="O2484" s="269"/>
      <c r="P2484" s="263" t="str">
        <f t="shared" si="155"/>
        <v xml:space="preserve"> </v>
      </c>
      <c r="Q2484" s="9"/>
      <c r="R2484" s="9"/>
      <c r="S2484" s="9"/>
      <c r="T2484" s="9"/>
      <c r="U2484" s="9"/>
    </row>
    <row r="2485" spans="1:21" s="4" customFormat="1" x14ac:dyDescent="0.2">
      <c r="A2485" s="275" t="s">
        <v>1610</v>
      </c>
      <c r="B2485" s="268" t="s">
        <v>1081</v>
      </c>
      <c r="C2485" s="269" t="s">
        <v>3459</v>
      </c>
      <c r="D2485" s="270">
        <v>410</v>
      </c>
      <c r="E2485" s="271">
        <v>36036</v>
      </c>
      <c r="F2485" s="263" t="str">
        <f t="shared" si="152"/>
        <v xml:space="preserve"> </v>
      </c>
      <c r="G2485" s="267" t="s">
        <v>21</v>
      </c>
      <c r="H2485" s="267" t="s">
        <v>604</v>
      </c>
      <c r="I2485" s="263" t="str">
        <f t="shared" si="153"/>
        <v xml:space="preserve"> </v>
      </c>
      <c r="J2485" s="272" t="str">
        <f>IF(D2485&gt;=(('28 Populations and thresholds'!$I$160)+('28 Populations and thresholds'!$I$163)),"YES"," ")</f>
        <v>YES</v>
      </c>
      <c r="K2485" s="272" t="str">
        <f>IF(J2485="YES"," ",IF(D2485&gt;=(('28 Populations and thresholds'!$I$160)+('28 Populations and thresholds'!$I$163))*0.25,"YES"))</f>
        <v xml:space="preserve"> </v>
      </c>
      <c r="L2485" s="272" t="b">
        <f>OR('28 Populations and thresholds'!$J$160="CR",'28 Populations and thresholds'!$J$160="EN",'28 Populations and thresholds'!$J$160="VU")</f>
        <v>0</v>
      </c>
      <c r="M2485" s="273">
        <f>D2485/(('28 Populations and thresholds'!$H$160)+('28 Populations and thresholds'!$H$163))</f>
        <v>1.064935064935065E-2</v>
      </c>
      <c r="N2485" s="263" t="str">
        <f t="shared" si="154"/>
        <v xml:space="preserve"> </v>
      </c>
      <c r="O2485" s="282" t="s">
        <v>4563</v>
      </c>
      <c r="P2485" s="263" t="str">
        <f t="shared" si="155"/>
        <v xml:space="preserve"> </v>
      </c>
      <c r="Q2485" s="9"/>
      <c r="R2485" s="9"/>
      <c r="S2485" s="9"/>
      <c r="T2485" s="9"/>
      <c r="U2485" s="9"/>
    </row>
    <row r="2486" spans="1:21" s="4" customFormat="1" x14ac:dyDescent="0.2">
      <c r="A2486" s="275" t="s">
        <v>1610</v>
      </c>
      <c r="B2486" s="268" t="s">
        <v>1081</v>
      </c>
      <c r="C2486" s="269" t="s">
        <v>3763</v>
      </c>
      <c r="D2486" s="270">
        <v>1496</v>
      </c>
      <c r="E2486" s="271">
        <v>36036</v>
      </c>
      <c r="F2486" s="263" t="str">
        <f t="shared" si="152"/>
        <v xml:space="preserve"> </v>
      </c>
      <c r="G2486" s="267" t="s">
        <v>21</v>
      </c>
      <c r="H2486" s="267" t="s">
        <v>604</v>
      </c>
      <c r="I2486" s="263" t="str">
        <f t="shared" si="153"/>
        <v xml:space="preserve"> </v>
      </c>
      <c r="J2486" s="272" t="str">
        <f>IF(D2486&gt;=('28 Populations and thresholds'!$I$191),"YES"," ")</f>
        <v>YES</v>
      </c>
      <c r="K2486" s="272" t="str">
        <f>IF(J2486="YES"," ",IF(D2486&gt;=('28 Populations and thresholds'!$I$191)*0.25,"YES"))</f>
        <v xml:space="preserve"> </v>
      </c>
      <c r="L2486" s="272" t="b">
        <f>OR('28 Populations and thresholds'!$J$191="CR",'28 Populations and thresholds'!$J$191="EN",'28 Populations and thresholds'!$J$191="VU")</f>
        <v>0</v>
      </c>
      <c r="M2486" s="273">
        <f>D2486/'28 Populations and thresholds'!$H$191</f>
        <v>2.9919999999999999E-2</v>
      </c>
      <c r="N2486" s="263" t="str">
        <f t="shared" si="154"/>
        <v xml:space="preserve"> </v>
      </c>
      <c r="O2486" s="275"/>
      <c r="P2486" s="263" t="str">
        <f t="shared" si="155"/>
        <v xml:space="preserve"> </v>
      </c>
      <c r="Q2486" s="9"/>
      <c r="R2486" s="9"/>
      <c r="S2486" s="9"/>
      <c r="T2486" s="9"/>
      <c r="U2486" s="9"/>
    </row>
    <row r="2487" spans="1:21" s="4" customFormat="1" x14ac:dyDescent="0.2">
      <c r="A2487" s="12" t="s">
        <v>1610</v>
      </c>
      <c r="B2487" s="4" t="s">
        <v>3653</v>
      </c>
      <c r="C2487" s="4" t="s">
        <v>3652</v>
      </c>
      <c r="D2487" s="5">
        <v>870</v>
      </c>
      <c r="E2487" s="104">
        <v>2006</v>
      </c>
      <c r="F2487" s="263" t="str">
        <f t="shared" si="152"/>
        <v xml:space="preserve"> </v>
      </c>
      <c r="G2487" s="12" t="s">
        <v>139</v>
      </c>
      <c r="H2487" s="12" t="s">
        <v>3388</v>
      </c>
      <c r="I2487" s="263" t="str">
        <f t="shared" si="153"/>
        <v xml:space="preserve"> </v>
      </c>
      <c r="J2487" s="38" t="str">
        <f>IF(D2487&gt;=('28 Populations and thresholds'!$I$112),"YES"," ")</f>
        <v>YES</v>
      </c>
      <c r="K2487" s="38" t="str">
        <f>IF(J2487="YES"," ",IF(D2487&gt;=('28 Populations and thresholds'!$I$112)*0.25,"YES"))</f>
        <v xml:space="preserve"> </v>
      </c>
      <c r="L2487" s="38" t="b">
        <f>OR('28 Populations and thresholds'!$J$112="CR",'28 Populations and thresholds'!$J$112="EN",'28 Populations and thresholds'!$J$112="VU")</f>
        <v>0</v>
      </c>
      <c r="M2487" s="75">
        <f>D2487/'28 Populations and thresholds'!$H$112</f>
        <v>8.6999999999999994E-3</v>
      </c>
      <c r="N2487" s="263" t="str">
        <f t="shared" si="154"/>
        <v xml:space="preserve"> </v>
      </c>
      <c r="O2487" s="9"/>
      <c r="P2487" s="263" t="str">
        <f t="shared" si="155"/>
        <v xml:space="preserve"> </v>
      </c>
      <c r="Q2487" s="9"/>
      <c r="R2487" s="9"/>
      <c r="S2487" s="9"/>
      <c r="T2487" s="9"/>
      <c r="U2487" s="9"/>
    </row>
    <row r="2488" spans="1:21" s="4" customFormat="1" x14ac:dyDescent="0.2">
      <c r="A2488" s="267" t="s">
        <v>1610</v>
      </c>
      <c r="B2488" s="293" t="s">
        <v>4746</v>
      </c>
      <c r="C2488" s="268" t="s">
        <v>3795</v>
      </c>
      <c r="D2488" s="270">
        <v>8000</v>
      </c>
      <c r="E2488" s="271">
        <v>36647</v>
      </c>
      <c r="F2488" s="263" t="str">
        <f t="shared" si="152"/>
        <v xml:space="preserve"> </v>
      </c>
      <c r="G2488" s="267" t="s">
        <v>21</v>
      </c>
      <c r="H2488" s="267" t="s">
        <v>718</v>
      </c>
      <c r="I2488" s="263" t="str">
        <f t="shared" si="153"/>
        <v xml:space="preserve"> </v>
      </c>
      <c r="J2488" s="272" t="str">
        <f>IF(D2488&gt;=(('28 Populations and thresholds'!$I$176)+('28 Populations and thresholds'!$I$177)),"YES"," ")</f>
        <v>YES</v>
      </c>
      <c r="K2488" s="272" t="str">
        <f>IF(J2488="YES"," ",IF(D2488&gt;=(('28 Populations and thresholds'!$I$176)+('28 Populations and thresholds'!$I$177))*0.25,"YES"))</f>
        <v xml:space="preserve"> </v>
      </c>
      <c r="L2488" s="272" t="b">
        <f>OR('28 Populations and thresholds'!$J$176="CR",'28 Populations and thresholds'!$J$176="EN",'28 Populations and thresholds'!$J$176="VU")</f>
        <v>0</v>
      </c>
      <c r="M2488" s="273">
        <f>D2488/(('28 Populations and thresholds'!$H$176)+('28 Populations and thresholds'!$H$177))</f>
        <v>2.8673835125448029E-2</v>
      </c>
      <c r="N2488" s="263" t="str">
        <f t="shared" si="154"/>
        <v xml:space="preserve"> </v>
      </c>
      <c r="O2488" s="275" t="s">
        <v>4568</v>
      </c>
      <c r="P2488" s="263" t="str">
        <f t="shared" si="155"/>
        <v xml:space="preserve"> </v>
      </c>
      <c r="Q2488" s="9"/>
      <c r="R2488" s="9"/>
      <c r="S2488" s="9"/>
      <c r="T2488" s="9"/>
      <c r="U2488" s="9"/>
    </row>
    <row r="2489" spans="1:21" s="4" customFormat="1" x14ac:dyDescent="0.2">
      <c r="A2489" s="275" t="s">
        <v>1610</v>
      </c>
      <c r="B2489" s="293" t="s">
        <v>4746</v>
      </c>
      <c r="C2489" s="269" t="s">
        <v>3666</v>
      </c>
      <c r="D2489" s="279">
        <v>34909</v>
      </c>
      <c r="E2489" s="274" t="s">
        <v>3938</v>
      </c>
      <c r="F2489" s="263" t="str">
        <f t="shared" si="152"/>
        <v xml:space="preserve"> </v>
      </c>
      <c r="G2489" s="275"/>
      <c r="H2489" s="275" t="s">
        <v>4429</v>
      </c>
      <c r="I2489" s="263" t="str">
        <f t="shared" si="153"/>
        <v xml:space="preserve"> </v>
      </c>
      <c r="J2489" s="272" t="str">
        <f>IF(D2489&gt;=(('28 Populations and thresholds'!$I$62)+('28 Populations and thresholds'!$I$65)),"YES"," ")</f>
        <v>YES</v>
      </c>
      <c r="K2489" s="272" t="str">
        <f>IF(J2489="YES"," ",IF(D2489&gt;=(('28 Populations and thresholds'!$I$62)+('28 Populations and thresholds'!$I$65))*0.25,"YES"))</f>
        <v xml:space="preserve"> </v>
      </c>
      <c r="L2489" s="272" t="b">
        <f>OR('28 Populations and thresholds'!$J$62="CR",'28 Populations and thresholds'!$J$62="EN",'28 Populations and thresholds'!$J$62="VU")</f>
        <v>0</v>
      </c>
      <c r="M2489" s="273">
        <f>D2489/(('28 Populations and thresholds'!$H$62)+('28 Populations and thresholds'!$H$65))</f>
        <v>0.20534705882352941</v>
      </c>
      <c r="N2489" s="263" t="str">
        <f t="shared" si="154"/>
        <v xml:space="preserve"> </v>
      </c>
      <c r="O2489" s="275" t="s">
        <v>4747</v>
      </c>
      <c r="P2489" s="263" t="str">
        <f t="shared" si="155"/>
        <v xml:space="preserve"> </v>
      </c>
      <c r="Q2489" s="9"/>
      <c r="R2489" s="9"/>
      <c r="S2489" s="9"/>
      <c r="T2489" s="9"/>
      <c r="U2489" s="9"/>
    </row>
    <row r="2490" spans="1:21" s="4" customFormat="1" x14ac:dyDescent="0.2">
      <c r="A2490" s="275" t="s">
        <v>1610</v>
      </c>
      <c r="B2490" s="293" t="s">
        <v>4746</v>
      </c>
      <c r="C2490" s="269" t="s">
        <v>3756</v>
      </c>
      <c r="D2490" s="270">
        <v>10500</v>
      </c>
      <c r="E2490" s="271">
        <v>36647</v>
      </c>
      <c r="F2490" s="263" t="str">
        <f t="shared" si="152"/>
        <v xml:space="preserve"> </v>
      </c>
      <c r="G2490" s="267" t="s">
        <v>21</v>
      </c>
      <c r="H2490" s="267" t="s">
        <v>718</v>
      </c>
      <c r="I2490" s="263" t="str">
        <f t="shared" si="153"/>
        <v xml:space="preserve"> </v>
      </c>
      <c r="J2490" s="272" t="str">
        <f>IF(D2490&gt;=('28 Populations and thresholds'!$I$175),"YES"," ")</f>
        <v>YES</v>
      </c>
      <c r="K2490" s="272" t="str">
        <f>IF(J2490="YES"," ",IF(D2490&gt;=('28 Populations and thresholds'!$I$175)*0.25,"YES"))</f>
        <v xml:space="preserve"> </v>
      </c>
      <c r="L2490" s="272" t="b">
        <f>OR('28 Populations and thresholds'!$J$175="CR",'28 Populations and thresholds'!$J$175="EN",'28 Populations and thresholds'!$J$175="VU")</f>
        <v>0</v>
      </c>
      <c r="M2490" s="273">
        <f>D2490/'28 Populations and thresholds'!$H$175</f>
        <v>7.5539568345323743E-2</v>
      </c>
      <c r="N2490" s="263" t="str">
        <f t="shared" si="154"/>
        <v xml:space="preserve"> </v>
      </c>
      <c r="O2490" s="269"/>
      <c r="P2490" s="263" t="str">
        <f t="shared" si="155"/>
        <v xml:space="preserve"> </v>
      </c>
      <c r="Q2490" s="9"/>
      <c r="R2490" s="9"/>
      <c r="S2490" s="9"/>
      <c r="T2490" s="9"/>
      <c r="U2490" s="9"/>
    </row>
    <row r="2491" spans="1:21" s="4" customFormat="1" x14ac:dyDescent="0.2">
      <c r="A2491" s="275" t="s">
        <v>1610</v>
      </c>
      <c r="B2491" s="293" t="s">
        <v>4746</v>
      </c>
      <c r="C2491" s="269" t="s">
        <v>3652</v>
      </c>
      <c r="D2491" s="279">
        <v>1810</v>
      </c>
      <c r="E2491" s="274">
        <v>2005</v>
      </c>
      <c r="F2491" s="263" t="str">
        <f t="shared" si="152"/>
        <v xml:space="preserve"> </v>
      </c>
      <c r="G2491" s="275" t="s">
        <v>139</v>
      </c>
      <c r="H2491" s="275" t="s">
        <v>3388</v>
      </c>
      <c r="I2491" s="263" t="str">
        <f t="shared" si="153"/>
        <v xml:space="preserve"> </v>
      </c>
      <c r="J2491" s="272" t="str">
        <f>IF(D2491&gt;=('28 Populations and thresholds'!$I$112),"YES"," ")</f>
        <v>YES</v>
      </c>
      <c r="K2491" s="272" t="str">
        <f>IF(J2491="YES"," ",IF(D2491&gt;=('28 Populations and thresholds'!$I$112)*0.25,"YES"))</f>
        <v xml:space="preserve"> </v>
      </c>
      <c r="L2491" s="272" t="b">
        <f>OR('28 Populations and thresholds'!$J$112="CR",'28 Populations and thresholds'!$J$112="EN",'28 Populations and thresholds'!$J$112="VU")</f>
        <v>0</v>
      </c>
      <c r="M2491" s="273">
        <f>D2491/'28 Populations and thresholds'!$H$112</f>
        <v>1.8100000000000002E-2</v>
      </c>
      <c r="N2491" s="263" t="str">
        <f t="shared" si="154"/>
        <v xml:space="preserve"> </v>
      </c>
      <c r="O2491" s="269"/>
      <c r="P2491" s="263" t="str">
        <f t="shared" si="155"/>
        <v xml:space="preserve"> </v>
      </c>
      <c r="Q2491" s="9"/>
      <c r="R2491" s="9"/>
      <c r="S2491" s="9"/>
      <c r="T2491" s="9"/>
      <c r="U2491" s="9"/>
    </row>
    <row r="2492" spans="1:21" s="4" customFormat="1" x14ac:dyDescent="0.2">
      <c r="A2492" s="267" t="s">
        <v>1610</v>
      </c>
      <c r="B2492" s="293" t="s">
        <v>4746</v>
      </c>
      <c r="C2492" s="269" t="s">
        <v>3617</v>
      </c>
      <c r="D2492" s="270">
        <v>15020</v>
      </c>
      <c r="E2492" s="294" t="s">
        <v>1325</v>
      </c>
      <c r="F2492" s="263" t="str">
        <f t="shared" si="152"/>
        <v xml:space="preserve"> </v>
      </c>
      <c r="G2492" s="267" t="s">
        <v>15</v>
      </c>
      <c r="H2492" s="267" t="s">
        <v>1315</v>
      </c>
      <c r="I2492" s="263" t="str">
        <f t="shared" si="153"/>
        <v xml:space="preserve"> </v>
      </c>
      <c r="J2492" s="272" t="str">
        <f>IF(D2492&gt;=('28 Populations and thresholds'!$I$95),"YES"," ")</f>
        <v>YES</v>
      </c>
      <c r="K2492" s="272" t="str">
        <f>IF(J2492="YES"," ",IF(D2492&gt;=('28 Populations and thresholds'!$I$95)*0.25,"YES"))</f>
        <v xml:space="preserve"> </v>
      </c>
      <c r="L2492" s="272" t="b">
        <f>OR('28 Populations and thresholds'!$J$95="CR",'28 Populations and thresholds'!$J$95="EN",'28 Populations and thresholds'!$J$95="VU")</f>
        <v>0</v>
      </c>
      <c r="M2492" s="273">
        <f>D2492/'28 Populations and thresholds'!$H$95</f>
        <v>5.0066666666666669E-2</v>
      </c>
      <c r="N2492" s="263" t="str">
        <f t="shared" si="154"/>
        <v xml:space="preserve"> </v>
      </c>
      <c r="O2492" s="275"/>
      <c r="P2492" s="263" t="str">
        <f t="shared" si="155"/>
        <v xml:space="preserve"> </v>
      </c>
      <c r="Q2492" s="9"/>
      <c r="R2492" s="9"/>
      <c r="S2492" s="9"/>
      <c r="T2492" s="9"/>
      <c r="U2492" s="9"/>
    </row>
    <row r="2493" spans="1:21" s="4" customFormat="1" x14ac:dyDescent="0.2">
      <c r="A2493" s="275" t="s">
        <v>1610</v>
      </c>
      <c r="B2493" s="293" t="s">
        <v>4746</v>
      </c>
      <c r="C2493" s="269" t="s">
        <v>3482</v>
      </c>
      <c r="D2493" s="270">
        <v>16400</v>
      </c>
      <c r="E2493" s="271">
        <v>36647</v>
      </c>
      <c r="F2493" s="263" t="str">
        <f t="shared" si="152"/>
        <v xml:space="preserve"> </v>
      </c>
      <c r="G2493" s="267" t="s">
        <v>21</v>
      </c>
      <c r="H2493" s="267" t="s">
        <v>718</v>
      </c>
      <c r="I2493" s="263" t="str">
        <f t="shared" si="153"/>
        <v xml:space="preserve"> </v>
      </c>
      <c r="J2493" s="272" t="str">
        <f>IF(D2493&gt;=(('28 Populations and thresholds'!$I$205)+('28 Populations and thresholds'!$I$206)+('28 Populations and thresholds'!$I$207)+('28 Populations and thresholds'!$I$208)),"YES"," ")</f>
        <v>YES</v>
      </c>
      <c r="K2493" s="272" t="str">
        <f>IF(J2493="YES"," ",IF(D2493&gt;=(('28 Populations and thresholds'!$I$205)+('28 Populations and thresholds'!$I$206)+('28 Populations and thresholds'!$I$207)+('28 Populations and thresholds'!$I$208))*0.25,"YES"))</f>
        <v xml:space="preserve"> </v>
      </c>
      <c r="L2493" s="272" t="b">
        <f>OR('28 Populations and thresholds'!$J$206="CR",'28 Populations and thresholds'!$J$206="EN",'28 Populations and thresholds'!$J$206="VU")</f>
        <v>0</v>
      </c>
      <c r="M2493" s="273">
        <f>D2493/(('28 Populations and thresholds'!$H$205)+('28 Populations and thresholds'!$H$206)+('28 Populations and thresholds'!$H$207)+('28 Populations and thresholds'!$H$208))</f>
        <v>6.1310703203858088E-3</v>
      </c>
      <c r="N2493" s="263" t="str">
        <f t="shared" si="154"/>
        <v xml:space="preserve"> </v>
      </c>
      <c r="O2493" s="275" t="s">
        <v>4568</v>
      </c>
      <c r="P2493" s="263" t="str">
        <f t="shared" si="155"/>
        <v xml:space="preserve"> </v>
      </c>
      <c r="Q2493" s="9"/>
      <c r="R2493" s="9"/>
      <c r="S2493" s="9"/>
      <c r="T2493" s="9"/>
      <c r="U2493" s="9"/>
    </row>
    <row r="2494" spans="1:21" s="4" customFormat="1" x14ac:dyDescent="0.2">
      <c r="A2494" s="275" t="s">
        <v>1610</v>
      </c>
      <c r="B2494" s="293" t="s">
        <v>4746</v>
      </c>
      <c r="C2494" s="269" t="s">
        <v>3767</v>
      </c>
      <c r="D2494" s="270">
        <v>7700</v>
      </c>
      <c r="E2494" s="271">
        <v>36647</v>
      </c>
      <c r="F2494" s="263" t="str">
        <f t="shared" si="152"/>
        <v xml:space="preserve"> </v>
      </c>
      <c r="G2494" s="267" t="s">
        <v>21</v>
      </c>
      <c r="H2494" s="267" t="s">
        <v>718</v>
      </c>
      <c r="I2494" s="263" t="str">
        <f t="shared" si="153"/>
        <v xml:space="preserve"> </v>
      </c>
      <c r="J2494" s="272" t="str">
        <f>IF(D2494&gt;=('28 Populations and thresholds'!$I$195),"YES"," ")</f>
        <v>YES</v>
      </c>
      <c r="K2494" s="272" t="str">
        <f>IF(J2494="YES"," ",IF(D2494&gt;=('28 Populations and thresholds'!$I$195)*0.25,"YES"))</f>
        <v xml:space="preserve"> </v>
      </c>
      <c r="L2494" s="272" t="b">
        <f>OR('28 Populations and thresholds'!$J$195="CR",'28 Populations and thresholds'!$J$195="EN",'28 Populations and thresholds'!$J$195="VU")</f>
        <v>1</v>
      </c>
      <c r="M2494" s="273">
        <f>D2494/'28 Populations and thresholds'!$H$195</f>
        <v>2.6551724137931033E-2</v>
      </c>
      <c r="N2494" s="263" t="str">
        <f t="shared" si="154"/>
        <v xml:space="preserve"> </v>
      </c>
      <c r="O2494" s="275"/>
      <c r="P2494" s="263" t="str">
        <f t="shared" si="155"/>
        <v xml:space="preserve"> </v>
      </c>
      <c r="Q2494" s="9"/>
      <c r="R2494" s="9"/>
      <c r="S2494" s="9"/>
      <c r="T2494" s="9"/>
      <c r="U2494" s="9"/>
    </row>
    <row r="2495" spans="1:21" s="4" customFormat="1" x14ac:dyDescent="0.2">
      <c r="A2495" s="275" t="s">
        <v>1610</v>
      </c>
      <c r="B2495" s="293" t="s">
        <v>4746</v>
      </c>
      <c r="C2495" s="269" t="s">
        <v>3659</v>
      </c>
      <c r="D2495" s="279">
        <v>13055</v>
      </c>
      <c r="E2495" s="274">
        <v>2005</v>
      </c>
      <c r="F2495" s="263" t="str">
        <f t="shared" si="152"/>
        <v xml:space="preserve"> </v>
      </c>
      <c r="G2495" s="275" t="s">
        <v>139</v>
      </c>
      <c r="H2495" s="275" t="s">
        <v>3388</v>
      </c>
      <c r="I2495" s="263" t="str">
        <f t="shared" si="153"/>
        <v xml:space="preserve"> </v>
      </c>
      <c r="J2495" s="272" t="str">
        <f>IF(D2495&gt;=('28 Populations and thresholds'!$I$68),"YES"," ")</f>
        <v>YES</v>
      </c>
      <c r="K2495" s="272" t="str">
        <f>IF(J2495="YES"," ",IF(D2495&gt;=('28 Populations and thresholds'!$I$68)*0.25,"YES"))</f>
        <v xml:space="preserve"> </v>
      </c>
      <c r="L2495" s="272" t="b">
        <f>OR('28 Populations and thresholds'!$J$68="CR",'28 Populations and thresholds'!$J$68="EN",'28 Populations and thresholds'!$J$68="VU")</f>
        <v>0</v>
      </c>
      <c r="M2495" s="273">
        <f>D2495/'28 Populations and thresholds'!$H$68</f>
        <v>0.13055</v>
      </c>
      <c r="N2495" s="263" t="str">
        <f t="shared" si="154"/>
        <v xml:space="preserve"> </v>
      </c>
      <c r="O2495" s="269"/>
      <c r="P2495" s="263" t="str">
        <f t="shared" si="155"/>
        <v xml:space="preserve"> </v>
      </c>
      <c r="Q2495" s="9"/>
      <c r="R2495" s="9"/>
      <c r="S2495" s="9"/>
      <c r="T2495" s="9"/>
      <c r="U2495" s="9"/>
    </row>
    <row r="2496" spans="1:21" s="4" customFormat="1" x14ac:dyDescent="0.2">
      <c r="A2496" s="275" t="s">
        <v>1610</v>
      </c>
      <c r="B2496" s="293" t="s">
        <v>4746</v>
      </c>
      <c r="C2496" s="269" t="s">
        <v>3451</v>
      </c>
      <c r="D2496" s="270">
        <v>2100</v>
      </c>
      <c r="E2496" s="271">
        <v>36647</v>
      </c>
      <c r="F2496" s="263" t="str">
        <f t="shared" si="152"/>
        <v xml:space="preserve"> </v>
      </c>
      <c r="G2496" s="267" t="s">
        <v>21</v>
      </c>
      <c r="H2496" s="267" t="s">
        <v>718</v>
      </c>
      <c r="I2496" s="263" t="str">
        <f t="shared" si="153"/>
        <v xml:space="preserve"> </v>
      </c>
      <c r="J2496" s="272" t="str">
        <f>IF(D2496&gt;=('28 Populations and thresholds'!$I$154),"YES"," ")</f>
        <v>YES</v>
      </c>
      <c r="K2496" s="272" t="str">
        <f>IF(J2496="YES"," ",IF(D2496&gt;=('28 Populations and thresholds'!$I$154)*0.25,"YES"))</f>
        <v xml:space="preserve"> </v>
      </c>
      <c r="L2496" s="272" t="b">
        <f>OR('28 Populations and thresholds'!$J$154="CR",'28 Populations and thresholds'!$J$154="EN",'28 Populations and thresholds'!$J$154="VU")</f>
        <v>0</v>
      </c>
      <c r="M2496" s="273">
        <f>D2496/'28 Populations and thresholds'!$H$154</f>
        <v>2.0192307692307693E-2</v>
      </c>
      <c r="N2496" s="263" t="str">
        <f t="shared" si="154"/>
        <v xml:space="preserve"> </v>
      </c>
      <c r="O2496" s="269"/>
      <c r="P2496" s="263" t="str">
        <f t="shared" si="155"/>
        <v xml:space="preserve"> </v>
      </c>
      <c r="Q2496" s="9"/>
      <c r="R2496" s="9"/>
      <c r="S2496" s="9"/>
      <c r="T2496" s="9"/>
      <c r="U2496" s="9"/>
    </row>
    <row r="2497" spans="1:21" s="4" customFormat="1" x14ac:dyDescent="0.2">
      <c r="A2497" s="275" t="s">
        <v>1610</v>
      </c>
      <c r="B2497" s="293" t="s">
        <v>4746</v>
      </c>
      <c r="C2497" s="269" t="s">
        <v>3459</v>
      </c>
      <c r="D2497" s="270">
        <v>3500</v>
      </c>
      <c r="E2497" s="271">
        <v>36647</v>
      </c>
      <c r="F2497" s="263" t="str">
        <f t="shared" ref="F2497:F2560" si="156">" "</f>
        <v xml:space="preserve"> </v>
      </c>
      <c r="G2497" s="267" t="s">
        <v>21</v>
      </c>
      <c r="H2497" s="267" t="s">
        <v>718</v>
      </c>
      <c r="I2497" s="263" t="str">
        <f t="shared" ref="I2497:I2560" si="157">" "</f>
        <v xml:space="preserve"> </v>
      </c>
      <c r="J2497" s="272" t="str">
        <f>IF(D2497&gt;=(('28 Populations and thresholds'!$I$160)+('28 Populations and thresholds'!$I$163)),"YES"," ")</f>
        <v>YES</v>
      </c>
      <c r="K2497" s="272" t="str">
        <f>IF(J2497="YES"," ",IF(D2497&gt;=(('28 Populations and thresholds'!$I$160)+('28 Populations and thresholds'!$I$163))*0.25,"YES"))</f>
        <v xml:space="preserve"> </v>
      </c>
      <c r="L2497" s="272" t="b">
        <f>OR('28 Populations and thresholds'!$J$160="CR",'28 Populations and thresholds'!$J$160="EN",'28 Populations and thresholds'!$J$160="VU")</f>
        <v>0</v>
      </c>
      <c r="M2497" s="273">
        <f>D2497/(('28 Populations and thresholds'!$H$160)+('28 Populations and thresholds'!$H$163))</f>
        <v>9.0909090909090912E-2</v>
      </c>
      <c r="N2497" s="263" t="str">
        <f t="shared" ref="N2497:N2560" si="158">" "</f>
        <v xml:space="preserve"> </v>
      </c>
      <c r="O2497" s="282" t="s">
        <v>4563</v>
      </c>
      <c r="P2497" s="263" t="str">
        <f t="shared" ref="P2497:P2560" si="159">" "</f>
        <v xml:space="preserve"> </v>
      </c>
      <c r="Q2497" s="9"/>
      <c r="R2497" s="9"/>
      <c r="S2497" s="9"/>
      <c r="T2497" s="9"/>
      <c r="U2497" s="9"/>
    </row>
    <row r="2498" spans="1:21" s="4" customFormat="1" x14ac:dyDescent="0.2">
      <c r="A2498" s="267" t="s">
        <v>1610</v>
      </c>
      <c r="B2498" s="293" t="s">
        <v>4746</v>
      </c>
      <c r="C2498" s="269" t="s">
        <v>3603</v>
      </c>
      <c r="D2498" s="298">
        <v>16075</v>
      </c>
      <c r="E2498" s="294" t="s">
        <v>1327</v>
      </c>
      <c r="F2498" s="263" t="str">
        <f t="shared" si="156"/>
        <v xml:space="preserve"> </v>
      </c>
      <c r="G2498" s="267" t="s">
        <v>15</v>
      </c>
      <c r="H2498" s="267" t="s">
        <v>1315</v>
      </c>
      <c r="I2498" s="263" t="str">
        <f t="shared" si="157"/>
        <v xml:space="preserve"> </v>
      </c>
      <c r="J2498" s="272" t="str">
        <f>IF(D2498&gt;=('28 Populations and thresholds'!$I$89),"YES"," ")</f>
        <v>YES</v>
      </c>
      <c r="K2498" s="272" t="str">
        <f>IF(J2498="YES"," ",IF(D2498&gt;=('28 Populations and thresholds'!$I$89)*0.25,"YES"))</f>
        <v xml:space="preserve"> </v>
      </c>
      <c r="L2498" s="272" t="b">
        <f>OR('28 Populations and thresholds'!$J$89="CR",'28 Populations and thresholds'!$J$89="EN",'28 Populations and thresholds'!$J$89="VU")</f>
        <v>0</v>
      </c>
      <c r="M2498" s="273">
        <f>D2498/'28 Populations and thresholds'!$H$89</f>
        <v>1.0716666666666666E-2</v>
      </c>
      <c r="N2498" s="263" t="str">
        <f t="shared" si="158"/>
        <v xml:space="preserve"> </v>
      </c>
      <c r="O2498" s="269"/>
      <c r="P2498" s="263" t="str">
        <f t="shared" si="159"/>
        <v xml:space="preserve"> </v>
      </c>
      <c r="Q2498" s="9"/>
      <c r="R2498" s="9"/>
      <c r="S2498" s="9"/>
      <c r="T2498" s="9"/>
      <c r="U2498" s="9"/>
    </row>
    <row r="2499" spans="1:21" s="4" customFormat="1" x14ac:dyDescent="0.2">
      <c r="A2499" s="275" t="s">
        <v>1610</v>
      </c>
      <c r="B2499" s="293" t="s">
        <v>4746</v>
      </c>
      <c r="C2499" s="269" t="s">
        <v>3770</v>
      </c>
      <c r="D2499" s="270">
        <v>2400</v>
      </c>
      <c r="E2499" s="271">
        <v>36647</v>
      </c>
      <c r="F2499" s="263" t="str">
        <f t="shared" si="156"/>
        <v xml:space="preserve"> </v>
      </c>
      <c r="G2499" s="267" t="s">
        <v>21</v>
      </c>
      <c r="H2499" s="267" t="s">
        <v>718</v>
      </c>
      <c r="I2499" s="263" t="str">
        <f t="shared" si="157"/>
        <v xml:space="preserve"> </v>
      </c>
      <c r="J2499" s="272" t="str">
        <f>IF(D2499&gt;=('28 Populations and thresholds'!$I$199),"YES"," ")</f>
        <v xml:space="preserve"> </v>
      </c>
      <c r="K2499" s="272" t="str">
        <f>IF(J2499="YES"," ",IF(D2499&gt;=('28 Populations and thresholds'!$I$199)*0.25,"YES"))</f>
        <v>YES</v>
      </c>
      <c r="L2499" s="272" t="b">
        <f>OR('28 Populations and thresholds'!$J$199="CR",'28 Populations and thresholds'!$J$199="EN",'28 Populations and thresholds'!$J$199="VU")</f>
        <v>0</v>
      </c>
      <c r="M2499" s="273">
        <f>D2499/'28 Populations and thresholds'!$H$199</f>
        <v>7.619047619047619E-3</v>
      </c>
      <c r="N2499" s="263" t="str">
        <f t="shared" si="158"/>
        <v xml:space="preserve"> </v>
      </c>
      <c r="O2499" s="269"/>
      <c r="P2499" s="263" t="str">
        <f t="shared" si="159"/>
        <v xml:space="preserve"> </v>
      </c>
      <c r="Q2499" s="9"/>
      <c r="R2499" s="9"/>
      <c r="S2499" s="9"/>
      <c r="T2499" s="9"/>
      <c r="U2499" s="9"/>
    </row>
    <row r="2500" spans="1:21" s="4" customFormat="1" x14ac:dyDescent="0.2">
      <c r="A2500" s="275" t="s">
        <v>1610</v>
      </c>
      <c r="B2500" s="293" t="s">
        <v>4746</v>
      </c>
      <c r="C2500" s="269" t="s">
        <v>3552</v>
      </c>
      <c r="D2500" s="279">
        <v>1692</v>
      </c>
      <c r="E2500" s="274">
        <v>2005</v>
      </c>
      <c r="F2500" s="263" t="str">
        <f t="shared" si="156"/>
        <v xml:space="preserve"> </v>
      </c>
      <c r="G2500" s="275" t="s">
        <v>139</v>
      </c>
      <c r="H2500" s="275" t="s">
        <v>3388</v>
      </c>
      <c r="I2500" s="263" t="str">
        <f t="shared" si="157"/>
        <v xml:space="preserve"> </v>
      </c>
      <c r="J2500" s="272" t="str">
        <f>IF(D2500&gt;=('28 Populations and thresholds'!$I$77),"YES"," ")</f>
        <v>YES</v>
      </c>
      <c r="K2500" s="272" t="str">
        <f>IF(J2500="YES"," ",IF(D2500&gt;=('28 Populations and thresholds'!$I$77)*0.25,"YES"))</f>
        <v xml:space="preserve"> </v>
      </c>
      <c r="L2500" s="272" t="b">
        <f>OR('28 Populations and thresholds'!$J$77="CR",'28 Populations and thresholds'!$J$77="EN",'28 Populations and thresholds'!$J$77="VU")</f>
        <v>0</v>
      </c>
      <c r="M2500" s="273">
        <f>D2500/'28 Populations and thresholds'!$H$77</f>
        <v>1.6920000000000001E-2</v>
      </c>
      <c r="N2500" s="263" t="str">
        <f t="shared" si="158"/>
        <v xml:space="preserve"> </v>
      </c>
      <c r="O2500" s="275"/>
      <c r="P2500" s="263" t="str">
        <f t="shared" si="159"/>
        <v xml:space="preserve"> </v>
      </c>
      <c r="Q2500" s="9"/>
      <c r="R2500" s="9"/>
      <c r="S2500" s="9"/>
      <c r="T2500" s="9"/>
      <c r="U2500" s="9"/>
    </row>
    <row r="2501" spans="1:21" s="4" customFormat="1" x14ac:dyDescent="0.2">
      <c r="A2501" s="267" t="s">
        <v>1610</v>
      </c>
      <c r="B2501" s="293" t="s">
        <v>4746</v>
      </c>
      <c r="C2501" s="269" t="s">
        <v>3644</v>
      </c>
      <c r="D2501" s="270">
        <v>454</v>
      </c>
      <c r="E2501" s="294" t="s">
        <v>1341</v>
      </c>
      <c r="F2501" s="263" t="str">
        <f t="shared" si="156"/>
        <v xml:space="preserve"> </v>
      </c>
      <c r="G2501" s="267" t="s">
        <v>15</v>
      </c>
      <c r="H2501" s="267" t="s">
        <v>1315</v>
      </c>
      <c r="I2501" s="263" t="str">
        <f t="shared" si="157"/>
        <v xml:space="preserve"> </v>
      </c>
      <c r="J2501" s="272" t="str">
        <f>IF(D2501&gt;=('28 Populations and thresholds'!$I$109),"YES"," ")</f>
        <v>YES</v>
      </c>
      <c r="K2501" s="272" t="str">
        <f>IF(J2501="YES"," ",IF(D2501&gt;=('28 Populations and thresholds'!$I$109)*0.25,"YES"))</f>
        <v xml:space="preserve"> </v>
      </c>
      <c r="L2501" s="272" t="b">
        <f>OR('28 Populations and thresholds'!$J$109="CR",'28 Populations and thresholds'!$J$109="EN",'28 Populations and thresholds'!$J$109="VU")</f>
        <v>0</v>
      </c>
      <c r="M2501" s="273">
        <f>D2501/'28 Populations and thresholds'!$H$109</f>
        <v>1.8159999999999999E-2</v>
      </c>
      <c r="N2501" s="263" t="str">
        <f t="shared" si="158"/>
        <v xml:space="preserve"> </v>
      </c>
      <c r="O2501" s="269"/>
      <c r="P2501" s="263" t="str">
        <f t="shared" si="159"/>
        <v xml:space="preserve"> </v>
      </c>
    </row>
    <row r="2502" spans="1:21" s="4" customFormat="1" x14ac:dyDescent="0.2">
      <c r="A2502" s="275" t="s">
        <v>1610</v>
      </c>
      <c r="B2502" s="293" t="s">
        <v>4746</v>
      </c>
      <c r="C2502" s="280" t="s">
        <v>3472</v>
      </c>
      <c r="D2502" s="270">
        <v>79</v>
      </c>
      <c r="E2502" s="271">
        <v>36647</v>
      </c>
      <c r="F2502" s="263" t="str">
        <f t="shared" si="156"/>
        <v xml:space="preserve"> </v>
      </c>
      <c r="G2502" s="267" t="s">
        <v>21</v>
      </c>
      <c r="H2502" s="267" t="s">
        <v>718</v>
      </c>
      <c r="I2502" s="263" t="str">
        <f t="shared" si="157"/>
        <v xml:space="preserve"> </v>
      </c>
      <c r="J2502" s="272" t="str">
        <f>IF(D2502&gt;=('28 Populations and thresholds'!$I$188),"YES"," ")</f>
        <v>YES</v>
      </c>
      <c r="K2502" s="272" t="str">
        <f>IF(J2502="YES"," ",IF(D2502&gt;=('28 Populations and thresholds'!$I$188)*0.25,"YES"))</f>
        <v xml:space="preserve"> </v>
      </c>
      <c r="L2502" s="272" t="b">
        <f>OR('28 Populations and thresholds'!$J$188="CR",'28 Populations and thresholds'!$J$188="EN",'28 Populations and thresholds'!$J$188="VU")</f>
        <v>1</v>
      </c>
      <c r="M2502" s="273">
        <f>D2502/'28 Populations and thresholds'!$H$188</f>
        <v>0.13166666666666665</v>
      </c>
      <c r="N2502" s="263" t="str">
        <f t="shared" si="158"/>
        <v xml:space="preserve"> </v>
      </c>
      <c r="O2502" s="269"/>
      <c r="P2502" s="263" t="str">
        <f t="shared" si="159"/>
        <v xml:space="preserve"> </v>
      </c>
    </row>
    <row r="2503" spans="1:21" s="4" customFormat="1" x14ac:dyDescent="0.2">
      <c r="A2503" s="275" t="s">
        <v>1610</v>
      </c>
      <c r="B2503" s="293" t="s">
        <v>4746</v>
      </c>
      <c r="C2503" s="269" t="s">
        <v>3763</v>
      </c>
      <c r="D2503" s="270">
        <v>480</v>
      </c>
      <c r="E2503" s="271">
        <v>36647</v>
      </c>
      <c r="F2503" s="263" t="str">
        <f t="shared" si="156"/>
        <v xml:space="preserve"> </v>
      </c>
      <c r="G2503" s="267" t="s">
        <v>21</v>
      </c>
      <c r="H2503" s="267" t="s">
        <v>718</v>
      </c>
      <c r="I2503" s="263" t="str">
        <f t="shared" si="157"/>
        <v xml:space="preserve"> </v>
      </c>
      <c r="J2503" s="272" t="str">
        <f>IF(D2503&gt;=('28 Populations and thresholds'!$I$191),"YES"," ")</f>
        <v xml:space="preserve"> </v>
      </c>
      <c r="K2503" s="272" t="str">
        <f>IF(J2503="YES"," ",IF(D2503&gt;=('28 Populations and thresholds'!$I$191)*0.25,"YES"))</f>
        <v>YES</v>
      </c>
      <c r="L2503" s="272" t="b">
        <f>OR('28 Populations and thresholds'!$J$191="CR",'28 Populations and thresholds'!$J$191="EN",'28 Populations and thresholds'!$J$191="VU")</f>
        <v>0</v>
      </c>
      <c r="M2503" s="273">
        <f>D2503/'28 Populations and thresholds'!$H$191</f>
        <v>9.5999999999999992E-3</v>
      </c>
      <c r="N2503" s="263" t="str">
        <f t="shared" si="158"/>
        <v xml:space="preserve"> </v>
      </c>
      <c r="O2503" s="275"/>
      <c r="P2503" s="263" t="str">
        <f t="shared" si="159"/>
        <v xml:space="preserve"> </v>
      </c>
      <c r="Q2503" s="9"/>
      <c r="R2503" s="9"/>
      <c r="S2503" s="9"/>
      <c r="T2503" s="9"/>
      <c r="U2503" s="9"/>
    </row>
    <row r="2504" spans="1:21" s="4" customFormat="1" x14ac:dyDescent="0.2">
      <c r="A2504" s="275" t="s">
        <v>1610</v>
      </c>
      <c r="B2504" s="293" t="s">
        <v>4746</v>
      </c>
      <c r="C2504" s="280" t="s">
        <v>3758</v>
      </c>
      <c r="D2504" s="270">
        <v>320</v>
      </c>
      <c r="E2504" s="271">
        <v>36647</v>
      </c>
      <c r="F2504" s="263" t="str">
        <f t="shared" si="156"/>
        <v xml:space="preserve"> </v>
      </c>
      <c r="G2504" s="267" t="s">
        <v>21</v>
      </c>
      <c r="H2504" s="267" t="s">
        <v>718</v>
      </c>
      <c r="I2504" s="263" t="str">
        <f t="shared" si="157"/>
        <v xml:space="preserve"> </v>
      </c>
      <c r="J2504" s="272" t="str">
        <f>IF(D2504&gt;=('28 Populations and thresholds'!$I$179),"YES"," ")</f>
        <v xml:space="preserve"> </v>
      </c>
      <c r="K2504" s="272" t="str">
        <f>IF(J2504="YES"," ",IF(D2504&gt;=('28 Populations and thresholds'!$I$179)*0.25,"YES"))</f>
        <v>YES</v>
      </c>
      <c r="L2504" s="272" t="b">
        <f>OR('28 Populations and thresholds'!$J$179="CR",'28 Populations and thresholds'!$J$179="EN",'28 Populations and thresholds'!$J$179="VU")</f>
        <v>0</v>
      </c>
      <c r="M2504" s="273">
        <f>D2504/'28 Populations and thresholds'!$H$179</f>
        <v>5.8181818181818178E-3</v>
      </c>
      <c r="N2504" s="263" t="str">
        <f t="shared" si="158"/>
        <v xml:space="preserve"> </v>
      </c>
      <c r="O2504" s="269"/>
      <c r="P2504" s="263" t="str">
        <f t="shared" si="159"/>
        <v xml:space="preserve"> </v>
      </c>
      <c r="Q2504" s="9"/>
      <c r="R2504" s="9"/>
      <c r="S2504" s="9"/>
      <c r="T2504" s="9"/>
      <c r="U2504" s="9"/>
    </row>
    <row r="2505" spans="1:21" s="4" customFormat="1" x14ac:dyDescent="0.2">
      <c r="A2505" s="275" t="s">
        <v>1610</v>
      </c>
      <c r="B2505" s="293" t="s">
        <v>4746</v>
      </c>
      <c r="C2505" s="332" t="s">
        <v>3402</v>
      </c>
      <c r="D2505" s="279">
        <v>155</v>
      </c>
      <c r="E2505" s="274">
        <v>1996</v>
      </c>
      <c r="F2505" s="263" t="str">
        <f t="shared" si="156"/>
        <v xml:space="preserve"> </v>
      </c>
      <c r="G2505" s="275" t="s">
        <v>139</v>
      </c>
      <c r="H2505" s="275" t="s">
        <v>3388</v>
      </c>
      <c r="I2505" s="263" t="str">
        <f t="shared" si="157"/>
        <v xml:space="preserve"> </v>
      </c>
      <c r="J2505" s="272" t="str">
        <f>IF(D2505&gt;=('28 Populations and thresholds'!$I$118),"YES"," ")</f>
        <v>YES</v>
      </c>
      <c r="K2505" s="272" t="str">
        <f>IF(J2505="YES"," ",IF(D2505&gt;=('28 Populations and thresholds'!$I$118)*0.25,"YES"))</f>
        <v xml:space="preserve"> </v>
      </c>
      <c r="L2505" s="272" t="b">
        <f>OR('28 Populations and thresholds'!$J$118="CR",'28 Populations and thresholds'!$J$118="EN",'28 Populations and thresholds'!$J$118="VU")</f>
        <v>1</v>
      </c>
      <c r="M2505" s="273">
        <f>D2505/'28 Populations and thresholds'!$H$118</f>
        <v>3.1E-2</v>
      </c>
      <c r="N2505" s="263" t="str">
        <f t="shared" si="158"/>
        <v xml:space="preserve"> </v>
      </c>
      <c r="O2505" s="275"/>
      <c r="P2505" s="263" t="str">
        <f t="shared" si="159"/>
        <v xml:space="preserve"> </v>
      </c>
      <c r="Q2505" s="9"/>
      <c r="R2505" s="9"/>
      <c r="S2505" s="9"/>
      <c r="T2505" s="9"/>
      <c r="U2505" s="9"/>
    </row>
    <row r="2506" spans="1:21" s="4" customFormat="1" x14ac:dyDescent="0.2">
      <c r="A2506" s="12" t="s">
        <v>1610</v>
      </c>
      <c r="B2506" s="40" t="s">
        <v>4726</v>
      </c>
      <c r="C2506" s="4" t="s">
        <v>3652</v>
      </c>
      <c r="D2506" s="5">
        <v>5474</v>
      </c>
      <c r="E2506" s="104" t="s">
        <v>3938</v>
      </c>
      <c r="F2506" s="263" t="str">
        <f t="shared" si="156"/>
        <v xml:space="preserve"> </v>
      </c>
      <c r="G2506" s="13"/>
      <c r="H2506" s="13" t="s">
        <v>4429</v>
      </c>
      <c r="I2506" s="263" t="str">
        <f t="shared" si="157"/>
        <v xml:space="preserve"> </v>
      </c>
      <c r="J2506" s="38" t="str">
        <f>IF(D2506&gt;=('28 Populations and thresholds'!$I$112),"YES"," ")</f>
        <v>YES</v>
      </c>
      <c r="K2506" s="38" t="str">
        <f>IF(J2506="YES"," ",IF(D2506&gt;=('28 Populations and thresholds'!$I$112)*0.25,"YES"))</f>
        <v xml:space="preserve"> </v>
      </c>
      <c r="L2506" s="38" t="b">
        <f>OR('28 Populations and thresholds'!$J$112="CR",'28 Populations and thresholds'!$J$112="EN",'28 Populations and thresholds'!$J$112="VU")</f>
        <v>0</v>
      </c>
      <c r="M2506" s="75">
        <f>D2506/'28 Populations and thresholds'!$H$112</f>
        <v>5.4739999999999997E-2</v>
      </c>
      <c r="N2506" s="263" t="str">
        <f t="shared" si="158"/>
        <v xml:space="preserve"> </v>
      </c>
      <c r="O2506" s="9"/>
      <c r="P2506" s="263" t="str">
        <f t="shared" si="159"/>
        <v xml:space="preserve"> </v>
      </c>
      <c r="Q2506" s="9"/>
      <c r="R2506" s="9"/>
      <c r="S2506" s="9"/>
      <c r="T2506" s="9"/>
      <c r="U2506" s="9"/>
    </row>
    <row r="2507" spans="1:21" s="4" customFormat="1" x14ac:dyDescent="0.2">
      <c r="A2507" s="143" t="s">
        <v>1610</v>
      </c>
      <c r="B2507" s="40" t="s">
        <v>4726</v>
      </c>
      <c r="C2507" s="4" t="s">
        <v>3617</v>
      </c>
      <c r="D2507" s="41">
        <v>13939</v>
      </c>
      <c r="E2507" s="47" t="s">
        <v>1359</v>
      </c>
      <c r="F2507" s="263" t="str">
        <f t="shared" si="156"/>
        <v xml:space="preserve"> </v>
      </c>
      <c r="G2507" s="143" t="s">
        <v>15</v>
      </c>
      <c r="H2507" s="143" t="s">
        <v>1468</v>
      </c>
      <c r="I2507" s="263" t="str">
        <f t="shared" si="157"/>
        <v xml:space="preserve"> </v>
      </c>
      <c r="J2507" s="38" t="str">
        <f>IF(D2507&gt;=('28 Populations and thresholds'!$I$95),"YES"," ")</f>
        <v>YES</v>
      </c>
      <c r="K2507" s="38" t="str">
        <f>IF(J2507="YES"," ",IF(D2507&gt;=('28 Populations and thresholds'!$I$95)*0.25,"YES"))</f>
        <v xml:space="preserve"> </v>
      </c>
      <c r="L2507" s="38" t="b">
        <f>OR('28 Populations and thresholds'!$J$95="CR",'28 Populations and thresholds'!$J$95="EN",'28 Populations and thresholds'!$J$95="VU")</f>
        <v>0</v>
      </c>
      <c r="M2507" s="75">
        <f>D2507/'28 Populations and thresholds'!$H$95</f>
        <v>4.6463333333333336E-2</v>
      </c>
      <c r="N2507" s="263" t="str">
        <f t="shared" si="158"/>
        <v xml:space="preserve"> </v>
      </c>
      <c r="O2507" s="12"/>
      <c r="P2507" s="263" t="str">
        <f t="shared" si="159"/>
        <v xml:space="preserve"> </v>
      </c>
      <c r="Q2507" s="9"/>
      <c r="R2507" s="9"/>
      <c r="S2507" s="9"/>
      <c r="T2507" s="9"/>
      <c r="U2507" s="9"/>
    </row>
    <row r="2508" spans="1:21" s="4" customFormat="1" x14ac:dyDescent="0.2">
      <c r="A2508" s="275" t="s">
        <v>1610</v>
      </c>
      <c r="B2508" s="269" t="s">
        <v>3583</v>
      </c>
      <c r="C2508" s="332" t="s">
        <v>3570</v>
      </c>
      <c r="D2508" s="279">
        <v>80</v>
      </c>
      <c r="E2508" s="274">
        <v>2004</v>
      </c>
      <c r="F2508" s="263" t="str">
        <f t="shared" si="156"/>
        <v xml:space="preserve"> </v>
      </c>
      <c r="G2508" s="275" t="s">
        <v>139</v>
      </c>
      <c r="H2508" s="275" t="s">
        <v>3388</v>
      </c>
      <c r="I2508" s="263" t="str">
        <f t="shared" si="157"/>
        <v xml:space="preserve"> </v>
      </c>
      <c r="J2508" s="272" t="str">
        <f>IF(D2508&gt;=('28 Populations and thresholds'!$I$82),"YES"," ")</f>
        <v>YES</v>
      </c>
      <c r="K2508" s="272" t="str">
        <f>IF(J2508="YES"," ",IF(D2508&gt;=('28 Populations and thresholds'!$I$82)*0.25,"YES"))</f>
        <v xml:space="preserve"> </v>
      </c>
      <c r="L2508" s="272" t="b">
        <f>OR('28 Populations and thresholds'!$J$82="CR",'28 Populations and thresholds'!$J$82="EN",'28 Populations and thresholds'!$J$82="VU")</f>
        <v>0</v>
      </c>
      <c r="M2508" s="273">
        <f>D2508/'28 Populations and thresholds'!$H$82</f>
        <v>0.02</v>
      </c>
      <c r="N2508" s="263" t="str">
        <f t="shared" si="158"/>
        <v xml:space="preserve"> </v>
      </c>
      <c r="O2508" s="269"/>
      <c r="P2508" s="263" t="str">
        <f t="shared" si="159"/>
        <v xml:space="preserve"> </v>
      </c>
      <c r="Q2508" s="9"/>
      <c r="R2508" s="9"/>
      <c r="S2508" s="9"/>
      <c r="T2508" s="9"/>
      <c r="U2508" s="9"/>
    </row>
    <row r="2509" spans="1:21" s="4" customFormat="1" x14ac:dyDescent="0.2">
      <c r="A2509" s="12" t="s">
        <v>1610</v>
      </c>
      <c r="B2509" s="40" t="s">
        <v>959</v>
      </c>
      <c r="C2509" s="160" t="s">
        <v>3756</v>
      </c>
      <c r="D2509" s="41">
        <v>1701</v>
      </c>
      <c r="E2509" s="46">
        <v>35551</v>
      </c>
      <c r="F2509" s="263" t="str">
        <f t="shared" si="156"/>
        <v xml:space="preserve"> </v>
      </c>
      <c r="G2509" s="143" t="s">
        <v>21</v>
      </c>
      <c r="H2509" s="143" t="s">
        <v>608</v>
      </c>
      <c r="I2509" s="263" t="str">
        <f t="shared" si="157"/>
        <v xml:space="preserve"> </v>
      </c>
      <c r="J2509" s="38" t="str">
        <f>IF(D2509&gt;=('28 Populations and thresholds'!$I$175),"YES"," ")</f>
        <v>YES</v>
      </c>
      <c r="K2509" s="38" t="str">
        <f>IF(J2509="YES"," ",IF(D2509&gt;=('28 Populations and thresholds'!$I$175)*0.25,"YES"))</f>
        <v xml:space="preserve"> </v>
      </c>
      <c r="L2509" s="38" t="b">
        <f>OR('28 Populations and thresholds'!$J$175="CR",'28 Populations and thresholds'!$J$175="EN",'28 Populations and thresholds'!$J$175="VU")</f>
        <v>0</v>
      </c>
      <c r="M2509" s="75">
        <f>D2509/'28 Populations and thresholds'!$H$175</f>
        <v>1.2237410071942446E-2</v>
      </c>
      <c r="N2509" s="263" t="str">
        <f t="shared" si="158"/>
        <v xml:space="preserve"> </v>
      </c>
      <c r="O2509" s="12"/>
      <c r="P2509" s="263" t="str">
        <f t="shared" si="159"/>
        <v xml:space="preserve"> </v>
      </c>
      <c r="Q2509" s="9"/>
      <c r="R2509" s="9"/>
      <c r="S2509" s="9"/>
      <c r="T2509" s="9"/>
      <c r="U2509" s="9"/>
    </row>
    <row r="2510" spans="1:21" s="4" customFormat="1" x14ac:dyDescent="0.2">
      <c r="A2510" s="267" t="s">
        <v>1610</v>
      </c>
      <c r="B2510" s="268" t="s">
        <v>1474</v>
      </c>
      <c r="C2510" s="332" t="s">
        <v>3521</v>
      </c>
      <c r="D2510" s="270">
        <v>47</v>
      </c>
      <c r="E2510" s="294" t="s">
        <v>1327</v>
      </c>
      <c r="F2510" s="263" t="str">
        <f t="shared" si="156"/>
        <v xml:space="preserve"> </v>
      </c>
      <c r="G2510" s="267" t="s">
        <v>15</v>
      </c>
      <c r="H2510" s="267" t="s">
        <v>1315</v>
      </c>
      <c r="I2510" s="263" t="str">
        <f t="shared" si="157"/>
        <v xml:space="preserve"> </v>
      </c>
      <c r="J2510" s="272" t="str">
        <f>IF(D2510&gt;=('28 Populations and thresholds'!$I$57),"YES"," ")</f>
        <v>YES</v>
      </c>
      <c r="K2510" s="272" t="str">
        <f>IF(J2510="YES"," ",IF(D2510&gt;=('28 Populations and thresholds'!$I$57)*0.25,"YES"))</f>
        <v xml:space="preserve"> </v>
      </c>
      <c r="L2510" s="272" t="b">
        <f>OR('28 Populations and thresholds'!$J$57="CR",'28 Populations and thresholds'!$J$57="EN",'28 Populations and thresholds'!$J$57="VU")</f>
        <v>0</v>
      </c>
      <c r="M2510" s="273">
        <f>D2510/'28 Populations and thresholds'!$H$57</f>
        <v>1.5666666666666666E-2</v>
      </c>
      <c r="N2510" s="263" t="str">
        <f t="shared" si="158"/>
        <v xml:space="preserve"> </v>
      </c>
      <c r="O2510" s="269"/>
      <c r="P2510" s="263" t="str">
        <f t="shared" si="159"/>
        <v xml:space="preserve"> </v>
      </c>
      <c r="Q2510" s="9"/>
      <c r="R2510" s="9"/>
      <c r="S2510" s="9"/>
      <c r="T2510" s="9"/>
      <c r="U2510" s="9"/>
    </row>
    <row r="2511" spans="1:21" s="4" customFormat="1" x14ac:dyDescent="0.2">
      <c r="A2511" s="12" t="s">
        <v>1610</v>
      </c>
      <c r="B2511" s="4" t="s">
        <v>3444</v>
      </c>
      <c r="C2511" s="160" t="s">
        <v>3395</v>
      </c>
      <c r="D2511" s="5">
        <v>300</v>
      </c>
      <c r="E2511" s="104">
        <v>1993</v>
      </c>
      <c r="F2511" s="263" t="str">
        <f t="shared" si="156"/>
        <v xml:space="preserve"> </v>
      </c>
      <c r="G2511" s="13" t="s">
        <v>139</v>
      </c>
      <c r="H2511" s="13" t="s">
        <v>3388</v>
      </c>
      <c r="I2511" s="263" t="str">
        <f t="shared" si="157"/>
        <v xml:space="preserve"> </v>
      </c>
      <c r="J2511" s="38" t="str">
        <f>IF(D2511&gt;=('28 Populations and thresholds'!$I$122),"YES"," ")</f>
        <v>YES</v>
      </c>
      <c r="K2511" s="38" t="str">
        <f>IF(J2511="YES"," ",IF(D2511&gt;=('28 Populations and thresholds'!$I$122)*0.25,"YES"))</f>
        <v xml:space="preserve"> </v>
      </c>
      <c r="L2511" s="38" t="b">
        <f>OR('28 Populations and thresholds'!$J$122="CR",'28 Populations and thresholds'!$J$122="EN",'28 Populations and thresholds'!$J$122="VU")</f>
        <v>1</v>
      </c>
      <c r="M2511" s="75">
        <f>D2511/'28 Populations and thresholds'!$H$122</f>
        <v>2.8571428571428571E-2</v>
      </c>
      <c r="N2511" s="263" t="str">
        <f t="shared" si="158"/>
        <v xml:space="preserve"> </v>
      </c>
      <c r="O2511" s="12"/>
      <c r="P2511" s="263" t="str">
        <f t="shared" si="159"/>
        <v xml:space="preserve"> </v>
      </c>
      <c r="Q2511" s="9"/>
      <c r="R2511" s="9"/>
      <c r="S2511" s="9"/>
      <c r="T2511" s="9"/>
      <c r="U2511" s="9"/>
    </row>
    <row r="2512" spans="1:21" s="4" customFormat="1" x14ac:dyDescent="0.2">
      <c r="A2512" s="275" t="s">
        <v>1610</v>
      </c>
      <c r="B2512" s="269" t="s">
        <v>3584</v>
      </c>
      <c r="C2512" s="332" t="s">
        <v>3570</v>
      </c>
      <c r="D2512" s="279">
        <v>125</v>
      </c>
      <c r="E2512" s="274">
        <v>2002</v>
      </c>
      <c r="F2512" s="263" t="str">
        <f t="shared" si="156"/>
        <v xml:space="preserve"> </v>
      </c>
      <c r="G2512" s="275" t="s">
        <v>139</v>
      </c>
      <c r="H2512" s="275" t="s">
        <v>3388</v>
      </c>
      <c r="I2512" s="263" t="str">
        <f t="shared" si="157"/>
        <v xml:space="preserve"> </v>
      </c>
      <c r="J2512" s="272" t="str">
        <f>IF(D2512&gt;=('28 Populations and thresholds'!$I$82),"YES"," ")</f>
        <v>YES</v>
      </c>
      <c r="K2512" s="272" t="str">
        <f>IF(J2512="YES"," ",IF(D2512&gt;=('28 Populations and thresholds'!$I$82)*0.25,"YES"))</f>
        <v xml:space="preserve"> </v>
      </c>
      <c r="L2512" s="272" t="b">
        <f>OR('28 Populations and thresholds'!$J$82="CR",'28 Populations and thresholds'!$J$82="EN",'28 Populations and thresholds'!$J$82="VU")</f>
        <v>0</v>
      </c>
      <c r="M2512" s="273">
        <f>D2512/'28 Populations and thresholds'!$H$82</f>
        <v>3.125E-2</v>
      </c>
      <c r="N2512" s="263" t="str">
        <f t="shared" si="158"/>
        <v xml:space="preserve"> </v>
      </c>
      <c r="O2512" s="269"/>
      <c r="P2512" s="263" t="str">
        <f t="shared" si="159"/>
        <v xml:space="preserve"> </v>
      </c>
      <c r="Q2512" s="9"/>
      <c r="R2512" s="9"/>
      <c r="S2512" s="9"/>
      <c r="T2512" s="9"/>
      <c r="U2512" s="9"/>
    </row>
    <row r="2513" spans="1:21" s="4" customFormat="1" x14ac:dyDescent="0.2">
      <c r="A2513" s="12" t="s">
        <v>1610</v>
      </c>
      <c r="B2513" s="4" t="s">
        <v>3569</v>
      </c>
      <c r="C2513" s="160" t="s">
        <v>3594</v>
      </c>
      <c r="D2513" s="5">
        <v>20037</v>
      </c>
      <c r="E2513" s="104">
        <v>2005</v>
      </c>
      <c r="F2513" s="263" t="str">
        <f t="shared" si="156"/>
        <v xml:space="preserve"> </v>
      </c>
      <c r="G2513" s="12" t="s">
        <v>139</v>
      </c>
      <c r="H2513" s="12" t="s">
        <v>3388</v>
      </c>
      <c r="I2513" s="263" t="str">
        <f t="shared" si="157"/>
        <v xml:space="preserve"> </v>
      </c>
      <c r="J2513" s="38" t="str">
        <f>IF(D2513&gt;=('28 Populations and thresholds'!$I$87),"YES"," ")</f>
        <v>YES</v>
      </c>
      <c r="K2513" s="38" t="str">
        <f>IF(J2513="YES"," ",IF(D2513&gt;=('28 Populations and thresholds'!$I$87)*0.25,"YES"))</f>
        <v xml:space="preserve"> </v>
      </c>
      <c r="L2513" s="38" t="b">
        <f>OR('28 Populations and thresholds'!$J$87="CR",'28 Populations and thresholds'!$J$87="EN",'28 Populations and thresholds'!$J$87="VU")</f>
        <v>0</v>
      </c>
      <c r="M2513" s="75">
        <f>D2513/'28 Populations and thresholds'!$H$87</f>
        <v>2.0036999999999999E-2</v>
      </c>
      <c r="N2513" s="263" t="str">
        <f t="shared" si="158"/>
        <v xml:space="preserve"> </v>
      </c>
      <c r="O2513" s="12"/>
      <c r="P2513" s="263" t="str">
        <f t="shared" si="159"/>
        <v xml:space="preserve"> </v>
      </c>
      <c r="Q2513" s="9"/>
      <c r="R2513" s="9"/>
      <c r="S2513" s="9"/>
      <c r="T2513" s="9"/>
      <c r="U2513" s="9"/>
    </row>
    <row r="2514" spans="1:21" s="4" customFormat="1" x14ac:dyDescent="0.2">
      <c r="A2514" s="12" t="s">
        <v>1610</v>
      </c>
      <c r="B2514" s="4" t="s">
        <v>3569</v>
      </c>
      <c r="C2514" s="160" t="s">
        <v>3564</v>
      </c>
      <c r="D2514" s="5">
        <v>10014</v>
      </c>
      <c r="E2514" s="104">
        <v>2004</v>
      </c>
      <c r="F2514" s="263" t="str">
        <f t="shared" si="156"/>
        <v xml:space="preserve"> </v>
      </c>
      <c r="G2514" s="12" t="s">
        <v>139</v>
      </c>
      <c r="H2514" s="12" t="s">
        <v>3388</v>
      </c>
      <c r="I2514" s="263" t="str">
        <f t="shared" si="157"/>
        <v xml:space="preserve"> </v>
      </c>
      <c r="J2514" s="38" t="str">
        <f>IF(D2514&gt;=('28 Populations and thresholds'!$I$79),"YES"," ")</f>
        <v>YES</v>
      </c>
      <c r="K2514" s="38" t="str">
        <f>IF(J2514="YES"," ",IF(D2514&gt;=('28 Populations and thresholds'!$I$79)*0.25,"YES"))</f>
        <v xml:space="preserve"> </v>
      </c>
      <c r="L2514" s="38" t="b">
        <f>OR('28 Populations and thresholds'!$J$79="CR",'28 Populations and thresholds'!$J$79="EN",'28 Populations and thresholds'!$J$79="VU")</f>
        <v>0</v>
      </c>
      <c r="M2514" s="75">
        <f>D2514/'28 Populations and thresholds'!$H$79</f>
        <v>6.676E-2</v>
      </c>
      <c r="N2514" s="263" t="str">
        <f t="shared" si="158"/>
        <v xml:space="preserve"> </v>
      </c>
      <c r="O2514" s="9"/>
      <c r="P2514" s="263" t="str">
        <f t="shared" si="159"/>
        <v xml:space="preserve"> </v>
      </c>
      <c r="Q2514" s="9"/>
      <c r="R2514" s="9"/>
      <c r="S2514" s="9"/>
      <c r="T2514" s="9"/>
      <c r="U2514" s="9"/>
    </row>
    <row r="2515" spans="1:21" s="4" customFormat="1" x14ac:dyDescent="0.2">
      <c r="A2515" s="275" t="s">
        <v>1610</v>
      </c>
      <c r="B2515" s="269" t="s">
        <v>3422</v>
      </c>
      <c r="C2515" s="332" t="s">
        <v>3666</v>
      </c>
      <c r="D2515" s="279">
        <v>5490</v>
      </c>
      <c r="E2515" s="274">
        <v>1999</v>
      </c>
      <c r="F2515" s="263" t="str">
        <f t="shared" si="156"/>
        <v xml:space="preserve"> </v>
      </c>
      <c r="G2515" s="275" t="s">
        <v>139</v>
      </c>
      <c r="H2515" s="275" t="s">
        <v>3388</v>
      </c>
      <c r="I2515" s="263" t="str">
        <f t="shared" si="157"/>
        <v xml:space="preserve"> </v>
      </c>
      <c r="J2515" s="272" t="str">
        <f>IF(D2515&gt;=(('28 Populations and thresholds'!$I$62)+('28 Populations and thresholds'!$I$65)),"YES"," ")</f>
        <v>YES</v>
      </c>
      <c r="K2515" s="272" t="str">
        <f>IF(J2515="YES"," ",IF(D2515&gt;=(('28 Populations and thresholds'!$I$62)+('28 Populations and thresholds'!$I$65))*0.25,"YES"))</f>
        <v xml:space="preserve"> </v>
      </c>
      <c r="L2515" s="272" t="b">
        <f>OR('28 Populations and thresholds'!$J$62="CR",'28 Populations and thresholds'!$J$62="EN",'28 Populations and thresholds'!$J$62="VU")</f>
        <v>0</v>
      </c>
      <c r="M2515" s="273">
        <f>D2515/(('28 Populations and thresholds'!$H$62)+('28 Populations and thresholds'!$H$65))</f>
        <v>3.229411764705882E-2</v>
      </c>
      <c r="N2515" s="263" t="str">
        <f t="shared" si="158"/>
        <v xml:space="preserve"> </v>
      </c>
      <c r="O2515" s="275" t="s">
        <v>4552</v>
      </c>
      <c r="P2515" s="263" t="str">
        <f t="shared" si="159"/>
        <v xml:space="preserve"> </v>
      </c>
      <c r="Q2515" s="9"/>
      <c r="R2515" s="9"/>
      <c r="S2515" s="9"/>
      <c r="T2515" s="9"/>
      <c r="U2515" s="9"/>
    </row>
    <row r="2516" spans="1:21" s="4" customFormat="1" x14ac:dyDescent="0.2">
      <c r="A2516" s="275" t="s">
        <v>1610</v>
      </c>
      <c r="B2516" s="269" t="s">
        <v>3422</v>
      </c>
      <c r="C2516" s="332" t="s">
        <v>3659</v>
      </c>
      <c r="D2516" s="279">
        <v>18292</v>
      </c>
      <c r="E2516" s="274">
        <v>2007</v>
      </c>
      <c r="F2516" s="263" t="str">
        <f t="shared" si="156"/>
        <v xml:space="preserve"> </v>
      </c>
      <c r="G2516" s="275" t="s">
        <v>139</v>
      </c>
      <c r="H2516" s="275" t="s">
        <v>3388</v>
      </c>
      <c r="I2516" s="263" t="str">
        <f t="shared" si="157"/>
        <v xml:space="preserve"> </v>
      </c>
      <c r="J2516" s="272" t="str">
        <f>IF(D2516&gt;=('28 Populations and thresholds'!$I$68),"YES"," ")</f>
        <v>YES</v>
      </c>
      <c r="K2516" s="272" t="str">
        <f>IF(J2516="YES"," ",IF(D2516&gt;=('28 Populations and thresholds'!$I$68)*0.25,"YES"))</f>
        <v xml:space="preserve"> </v>
      </c>
      <c r="L2516" s="272" t="b">
        <f>OR('28 Populations and thresholds'!$J$68="CR",'28 Populations and thresholds'!$J$68="EN",'28 Populations and thresholds'!$J$68="VU")</f>
        <v>0</v>
      </c>
      <c r="M2516" s="273">
        <f>D2516/'28 Populations and thresholds'!$H$68</f>
        <v>0.18292</v>
      </c>
      <c r="N2516" s="263" t="str">
        <f t="shared" si="158"/>
        <v xml:space="preserve"> </v>
      </c>
      <c r="O2516" s="269"/>
      <c r="P2516" s="263" t="str">
        <f t="shared" si="159"/>
        <v xml:space="preserve"> </v>
      </c>
      <c r="Q2516" s="9"/>
      <c r="R2516" s="9"/>
      <c r="S2516" s="9"/>
      <c r="T2516" s="9"/>
      <c r="U2516" s="9"/>
    </row>
    <row r="2517" spans="1:21" s="4" customFormat="1" x14ac:dyDescent="0.2">
      <c r="A2517" s="275" t="s">
        <v>1610</v>
      </c>
      <c r="B2517" s="280" t="s">
        <v>3422</v>
      </c>
      <c r="C2517" s="332" t="s">
        <v>3399</v>
      </c>
      <c r="D2517" s="279">
        <v>13</v>
      </c>
      <c r="E2517" s="274" t="s">
        <v>3938</v>
      </c>
      <c r="F2517" s="263" t="str">
        <f t="shared" si="156"/>
        <v xml:space="preserve"> </v>
      </c>
      <c r="G2517" s="275"/>
      <c r="H2517" s="275" t="s">
        <v>4429</v>
      </c>
      <c r="I2517" s="263" t="str">
        <f t="shared" si="157"/>
        <v xml:space="preserve"> </v>
      </c>
      <c r="J2517" s="272" t="str">
        <f>IF(D2517&gt;=('28 Populations and thresholds'!$I$124),"YES"," ")</f>
        <v>YES</v>
      </c>
      <c r="K2517" s="272" t="str">
        <f>IF(J2517="YES"," ",IF(D2517&gt;=('28 Populations and thresholds'!$I$124)*0.25,"YES"))</f>
        <v xml:space="preserve"> </v>
      </c>
      <c r="L2517" s="272" t="b">
        <f>OR('28 Populations and thresholds'!$J$124="CR",'28 Populations and thresholds'!$J$124="EN",'28 Populations and thresholds'!$J$124="VU")</f>
        <v>1</v>
      </c>
      <c r="M2517" s="273">
        <f>D2517/'28 Populations and thresholds'!$H$124</f>
        <v>1.2380952380952381E-2</v>
      </c>
      <c r="N2517" s="263" t="str">
        <f t="shared" si="158"/>
        <v xml:space="preserve"> </v>
      </c>
      <c r="O2517" s="269"/>
      <c r="P2517" s="263" t="str">
        <f t="shared" si="159"/>
        <v xml:space="preserve"> </v>
      </c>
      <c r="Q2517" s="9"/>
      <c r="R2517" s="9"/>
      <c r="S2517" s="9"/>
      <c r="T2517" s="9"/>
      <c r="U2517" s="9"/>
    </row>
    <row r="2518" spans="1:21" s="4" customFormat="1" x14ac:dyDescent="0.2">
      <c r="A2518" s="275" t="s">
        <v>1610</v>
      </c>
      <c r="B2518" s="269" t="s">
        <v>3422</v>
      </c>
      <c r="C2518" s="332" t="s">
        <v>3540</v>
      </c>
      <c r="D2518" s="279">
        <v>2500</v>
      </c>
      <c r="E2518" s="274">
        <v>1999</v>
      </c>
      <c r="F2518" s="263" t="str">
        <f t="shared" si="156"/>
        <v xml:space="preserve"> </v>
      </c>
      <c r="G2518" s="275" t="s">
        <v>139</v>
      </c>
      <c r="H2518" s="275" t="s">
        <v>3388</v>
      </c>
      <c r="I2518" s="263" t="str">
        <f t="shared" si="157"/>
        <v xml:space="preserve"> </v>
      </c>
      <c r="J2518" s="272" t="str">
        <f>IF(D2518&gt;=('28 Populations and thresholds'!$I$60),"YES"," ")</f>
        <v>YES</v>
      </c>
      <c r="K2518" s="272" t="str">
        <f>IF(J2518="YES"," ",IF(D2518&gt;=('28 Populations and thresholds'!$I$60)*0.25,"YES"))</f>
        <v xml:space="preserve"> </v>
      </c>
      <c r="L2518" s="272" t="b">
        <f>OR('28 Populations and thresholds'!$J$60="CR",'28 Populations and thresholds'!$J$60="EN",'28 Populations and thresholds'!$J$60="VU")</f>
        <v>1</v>
      </c>
      <c r="M2518" s="273">
        <f>D2518/'28 Populations and thresholds'!$H$60</f>
        <v>3.2051282051282048E-2</v>
      </c>
      <c r="N2518" s="263" t="str">
        <f t="shared" si="158"/>
        <v xml:space="preserve"> </v>
      </c>
      <c r="O2518" s="275"/>
      <c r="P2518" s="263" t="str">
        <f t="shared" si="159"/>
        <v xml:space="preserve"> </v>
      </c>
    </row>
    <row r="2519" spans="1:21" s="4" customFormat="1" x14ac:dyDescent="0.2">
      <c r="A2519" s="275" t="s">
        <v>1610</v>
      </c>
      <c r="B2519" s="269" t="s">
        <v>3422</v>
      </c>
      <c r="C2519" s="332" t="s">
        <v>3402</v>
      </c>
      <c r="D2519" s="279">
        <v>79</v>
      </c>
      <c r="E2519" s="274">
        <v>2005</v>
      </c>
      <c r="F2519" s="263" t="str">
        <f t="shared" si="156"/>
        <v xml:space="preserve"> </v>
      </c>
      <c r="G2519" s="275" t="s">
        <v>139</v>
      </c>
      <c r="H2519" s="275" t="s">
        <v>3388</v>
      </c>
      <c r="I2519" s="263" t="str">
        <f t="shared" si="157"/>
        <v xml:space="preserve"> </v>
      </c>
      <c r="J2519" s="272" t="str">
        <f>IF(D2519&gt;=('28 Populations and thresholds'!$I$118),"YES"," ")</f>
        <v>YES</v>
      </c>
      <c r="K2519" s="272" t="str">
        <f>IF(J2519="YES"," ",IF(D2519&gt;=('28 Populations and thresholds'!$I$118)*0.25,"YES"))</f>
        <v xml:space="preserve"> </v>
      </c>
      <c r="L2519" s="272" t="b">
        <f>OR('28 Populations and thresholds'!$J$118="CR",'28 Populations and thresholds'!$J$118="EN",'28 Populations and thresholds'!$J$118="VU")</f>
        <v>1</v>
      </c>
      <c r="M2519" s="273">
        <f>D2519/'28 Populations and thresholds'!$H$118</f>
        <v>1.5800000000000002E-2</v>
      </c>
      <c r="N2519" s="263" t="str">
        <f t="shared" si="158"/>
        <v xml:space="preserve"> </v>
      </c>
      <c r="O2519" s="275"/>
      <c r="P2519" s="263" t="str">
        <f t="shared" si="159"/>
        <v xml:space="preserve"> </v>
      </c>
      <c r="Q2519" s="9"/>
      <c r="R2519" s="9"/>
      <c r="S2519" s="9"/>
      <c r="T2519" s="9"/>
      <c r="U2519" s="9"/>
    </row>
    <row r="2520" spans="1:21" s="4" customFormat="1" x14ac:dyDescent="0.2">
      <c r="A2520" s="12" t="s">
        <v>1610</v>
      </c>
      <c r="B2520" s="4" t="s">
        <v>3672</v>
      </c>
      <c r="C2520" s="160" t="s">
        <v>3666</v>
      </c>
      <c r="D2520" s="105">
        <v>1522</v>
      </c>
      <c r="E2520" s="106">
        <v>2005</v>
      </c>
      <c r="F2520" s="263" t="str">
        <f t="shared" si="156"/>
        <v xml:space="preserve"> </v>
      </c>
      <c r="G2520" s="12" t="s">
        <v>139</v>
      </c>
      <c r="H2520" s="12" t="s">
        <v>3388</v>
      </c>
      <c r="I2520" s="263" t="str">
        <f t="shared" si="157"/>
        <v xml:space="preserve"> </v>
      </c>
      <c r="J2520" s="38" t="str">
        <f>IF(D2520&gt;=(('28 Populations and thresholds'!$I$62)+('28 Populations and thresholds'!$I$65)),"YES"," ")</f>
        <v>YES</v>
      </c>
      <c r="K2520" s="38" t="str">
        <f>IF(J2520="YES"," ",IF(D2520&gt;=(('28 Populations and thresholds'!$I$62)+('28 Populations and thresholds'!$I$65))*0.25,"YES"))</f>
        <v xml:space="preserve"> </v>
      </c>
      <c r="L2520" s="38" t="b">
        <f>OR('28 Populations and thresholds'!$J$62="CR",'28 Populations and thresholds'!$J$62="EN",'28 Populations and thresholds'!$J$62="VU")</f>
        <v>0</v>
      </c>
      <c r="M2520" s="75">
        <f>D2520/(('28 Populations and thresholds'!$H$62)+('28 Populations and thresholds'!$H$65))</f>
        <v>8.9529411764705889E-3</v>
      </c>
      <c r="N2520" s="263" t="str">
        <f t="shared" si="158"/>
        <v xml:space="preserve"> </v>
      </c>
      <c r="O2520" s="12" t="s">
        <v>4552</v>
      </c>
      <c r="P2520" s="263" t="str">
        <f t="shared" si="159"/>
        <v xml:space="preserve"> </v>
      </c>
      <c r="Q2520" s="9"/>
      <c r="R2520" s="9"/>
      <c r="S2520" s="9"/>
      <c r="T2520" s="9"/>
      <c r="U2520" s="9"/>
    </row>
    <row r="2521" spans="1:21" s="4" customFormat="1" x14ac:dyDescent="0.2">
      <c r="A2521" s="12" t="s">
        <v>1610</v>
      </c>
      <c r="B2521" s="111" t="s">
        <v>3672</v>
      </c>
      <c r="C2521" s="160" t="s">
        <v>3659</v>
      </c>
      <c r="D2521" s="5">
        <v>1750</v>
      </c>
      <c r="E2521" s="104" t="s">
        <v>3938</v>
      </c>
      <c r="F2521" s="263" t="str">
        <f t="shared" si="156"/>
        <v xml:space="preserve"> </v>
      </c>
      <c r="G2521" s="13"/>
      <c r="H2521" s="13" t="s">
        <v>4429</v>
      </c>
      <c r="I2521" s="263" t="str">
        <f t="shared" si="157"/>
        <v xml:space="preserve"> </v>
      </c>
      <c r="J2521" s="38" t="str">
        <f>IF(D2521&gt;=('28 Populations and thresholds'!$I$68),"YES"," ")</f>
        <v>YES</v>
      </c>
      <c r="K2521" s="38" t="str">
        <f>IF(J2521="YES"," ",IF(D2521&gt;=('28 Populations and thresholds'!$I$68)*0.25,"YES"))</f>
        <v xml:space="preserve"> </v>
      </c>
      <c r="L2521" s="38" t="b">
        <f>OR('28 Populations and thresholds'!$J$68="CR",'28 Populations and thresholds'!$J$68="EN",'28 Populations and thresholds'!$J$68="VU")</f>
        <v>0</v>
      </c>
      <c r="M2521" s="75">
        <f>D2521/'28 Populations and thresholds'!$H$68</f>
        <v>1.7500000000000002E-2</v>
      </c>
      <c r="N2521" s="263" t="str">
        <f t="shared" si="158"/>
        <v xml:space="preserve"> </v>
      </c>
      <c r="O2521" s="9"/>
      <c r="P2521" s="263" t="str">
        <f t="shared" si="159"/>
        <v xml:space="preserve"> </v>
      </c>
      <c r="Q2521" s="9"/>
      <c r="R2521" s="9"/>
      <c r="S2521" s="9"/>
      <c r="T2521" s="9"/>
      <c r="U2521" s="9"/>
    </row>
    <row r="2522" spans="1:21" s="4" customFormat="1" x14ac:dyDescent="0.2">
      <c r="A2522" s="275" t="s">
        <v>1610</v>
      </c>
      <c r="B2522" s="269" t="s">
        <v>3566</v>
      </c>
      <c r="C2522" s="269" t="s">
        <v>3564</v>
      </c>
      <c r="D2522" s="279">
        <v>2151</v>
      </c>
      <c r="E2522" s="274">
        <v>2004</v>
      </c>
      <c r="F2522" s="263" t="str">
        <f t="shared" si="156"/>
        <v xml:space="preserve"> </v>
      </c>
      <c r="G2522" s="275" t="s">
        <v>139</v>
      </c>
      <c r="H2522" s="275" t="s">
        <v>3388</v>
      </c>
      <c r="I2522" s="263" t="str">
        <f t="shared" si="157"/>
        <v xml:space="preserve"> </v>
      </c>
      <c r="J2522" s="272" t="str">
        <f>IF(D2522&gt;=('28 Populations and thresholds'!$I$79),"YES"," ")</f>
        <v>YES</v>
      </c>
      <c r="K2522" s="272" t="str">
        <f>IF(J2522="YES"," ",IF(D2522&gt;=('28 Populations and thresholds'!$I$79)*0.25,"YES"))</f>
        <v xml:space="preserve"> </v>
      </c>
      <c r="L2522" s="272" t="b">
        <f>OR('28 Populations and thresholds'!$J$79="CR",'28 Populations and thresholds'!$J$79="EN",'28 Populations and thresholds'!$J$79="VU")</f>
        <v>0</v>
      </c>
      <c r="M2522" s="273">
        <f>D2522/'28 Populations and thresholds'!$H$79</f>
        <v>1.434E-2</v>
      </c>
      <c r="N2522" s="263" t="str">
        <f t="shared" si="158"/>
        <v xml:space="preserve"> </v>
      </c>
      <c r="O2522" s="269"/>
      <c r="P2522" s="263" t="str">
        <f t="shared" si="159"/>
        <v xml:space="preserve"> </v>
      </c>
      <c r="Q2522" s="9"/>
      <c r="R2522" s="9"/>
      <c r="S2522" s="9"/>
      <c r="T2522" s="9"/>
      <c r="U2522" s="9"/>
    </row>
    <row r="2523" spans="1:21" s="4" customFormat="1" x14ac:dyDescent="0.2">
      <c r="A2523" s="275" t="s">
        <v>1610</v>
      </c>
      <c r="B2523" s="269" t="s">
        <v>1739</v>
      </c>
      <c r="C2523" s="269" t="s">
        <v>3446</v>
      </c>
      <c r="D2523" s="279">
        <v>2463</v>
      </c>
      <c r="E2523" s="274">
        <v>2003</v>
      </c>
      <c r="F2523" s="263" t="str">
        <f t="shared" si="156"/>
        <v xml:space="preserve"> </v>
      </c>
      <c r="G2523" s="275" t="s">
        <v>139</v>
      </c>
      <c r="H2523" s="275" t="s">
        <v>3388</v>
      </c>
      <c r="I2523" s="263" t="str">
        <f t="shared" si="157"/>
        <v xml:space="preserve"> </v>
      </c>
      <c r="J2523" s="272" t="str">
        <f>IF(D2523&gt;=('28 Populations and thresholds'!$I$144),"YES"," ")</f>
        <v>YES</v>
      </c>
      <c r="K2523" s="272" t="str">
        <f>IF(J2523="YES"," ",IF(D2523&gt;=('28 Populations and thresholds'!$I$144)*0.25,"YES"))</f>
        <v xml:space="preserve"> </v>
      </c>
      <c r="L2523" s="272" t="b">
        <f>OR('28 Populations and thresholds'!$J$144="CR",'28 Populations and thresholds'!$J$144="EN",'28 Populations and thresholds'!$J$144="VU")</f>
        <v>0</v>
      </c>
      <c r="M2523" s="273">
        <f>D2523/'28 Populations and thresholds'!$H$144</f>
        <v>0.24629999999999999</v>
      </c>
      <c r="N2523" s="263" t="str">
        <f t="shared" si="158"/>
        <v xml:space="preserve"> </v>
      </c>
      <c r="O2523" s="269"/>
      <c r="P2523" s="263" t="str">
        <f t="shared" si="159"/>
        <v xml:space="preserve"> </v>
      </c>
      <c r="Q2523" s="9"/>
      <c r="R2523" s="9"/>
      <c r="S2523" s="9"/>
      <c r="T2523" s="9"/>
      <c r="U2523" s="9"/>
    </row>
    <row r="2524" spans="1:21" s="4" customFormat="1" x14ac:dyDescent="0.2">
      <c r="A2524" s="275" t="s">
        <v>1610</v>
      </c>
      <c r="B2524" s="269" t="s">
        <v>1739</v>
      </c>
      <c r="C2524" s="269" t="s">
        <v>1732</v>
      </c>
      <c r="D2524" s="279">
        <v>94</v>
      </c>
      <c r="E2524" s="284" t="s">
        <v>83</v>
      </c>
      <c r="F2524" s="263" t="str">
        <f t="shared" si="156"/>
        <v xml:space="preserve"> </v>
      </c>
      <c r="G2524" s="275" t="s">
        <v>139</v>
      </c>
      <c r="H2524" s="275"/>
      <c r="I2524" s="263" t="str">
        <f t="shared" si="157"/>
        <v xml:space="preserve"> </v>
      </c>
      <c r="J2524" s="272" t="str">
        <f>IF(D2524&gt;=('28 Populations and thresholds'!$I$221),"YES"," ")</f>
        <v>YES</v>
      </c>
      <c r="K2524" s="272" t="str">
        <f>IF(J2524="YES"," ",IF(D2524&gt;=('28 Populations and thresholds'!$I$221)*0.25,"YES"))</f>
        <v xml:space="preserve"> </v>
      </c>
      <c r="L2524" s="272" t="b">
        <f>OR('28 Populations and thresholds'!$J$221="CR",'28 Populations and thresholds'!$J$221="EN",'28 Populations and thresholds'!$J$221="VU")</f>
        <v>1</v>
      </c>
      <c r="M2524" s="273">
        <f>D2524/'28 Populations and thresholds'!$H$221</f>
        <v>9.7916666666666673E-3</v>
      </c>
      <c r="N2524" s="263" t="str">
        <f t="shared" si="158"/>
        <v xml:space="preserve"> </v>
      </c>
      <c r="O2524" s="275"/>
      <c r="P2524" s="263" t="str">
        <f t="shared" si="159"/>
        <v xml:space="preserve"> </v>
      </c>
      <c r="Q2524" s="9"/>
      <c r="R2524" s="9"/>
      <c r="S2524" s="9"/>
      <c r="T2524" s="9"/>
      <c r="U2524" s="9"/>
    </row>
    <row r="2525" spans="1:21" s="4" customFormat="1" x14ac:dyDescent="0.2">
      <c r="A2525" s="12" t="s">
        <v>1610</v>
      </c>
      <c r="B2525" s="111" t="s">
        <v>3585</v>
      </c>
      <c r="C2525" s="4" t="s">
        <v>3652</v>
      </c>
      <c r="D2525" s="5">
        <v>1090</v>
      </c>
      <c r="E2525" s="104" t="s">
        <v>3938</v>
      </c>
      <c r="F2525" s="263" t="str">
        <f t="shared" si="156"/>
        <v xml:space="preserve"> </v>
      </c>
      <c r="G2525" s="13"/>
      <c r="H2525" s="13" t="s">
        <v>4429</v>
      </c>
      <c r="I2525" s="263" t="str">
        <f t="shared" si="157"/>
        <v xml:space="preserve"> </v>
      </c>
      <c r="J2525" s="38" t="str">
        <f>IF(D2525&gt;=('28 Populations and thresholds'!$I$112),"YES"," ")</f>
        <v>YES</v>
      </c>
      <c r="K2525" s="38" t="str">
        <f>IF(J2525="YES"," ",IF(D2525&gt;=('28 Populations and thresholds'!$I$112)*0.25,"YES"))</f>
        <v xml:space="preserve"> </v>
      </c>
      <c r="L2525" s="38" t="b">
        <f>OR('28 Populations and thresholds'!$J$112="CR",'28 Populations and thresholds'!$J$112="EN",'28 Populations and thresholds'!$J$112="VU")</f>
        <v>0</v>
      </c>
      <c r="M2525" s="75">
        <f>D2525/'28 Populations and thresholds'!$H$112</f>
        <v>1.09E-2</v>
      </c>
      <c r="N2525" s="263" t="str">
        <f t="shared" si="158"/>
        <v xml:space="preserve"> </v>
      </c>
      <c r="O2525" s="12"/>
      <c r="P2525" s="263" t="str">
        <f t="shared" si="159"/>
        <v xml:space="preserve"> </v>
      </c>
      <c r="Q2525" s="9"/>
      <c r="R2525" s="9"/>
      <c r="S2525" s="9"/>
      <c r="T2525" s="9"/>
      <c r="U2525" s="9"/>
    </row>
    <row r="2526" spans="1:21" s="4" customFormat="1" x14ac:dyDescent="0.2">
      <c r="A2526" s="12" t="s">
        <v>1610</v>
      </c>
      <c r="B2526" s="4" t="s">
        <v>3585</v>
      </c>
      <c r="C2526" s="4" t="s">
        <v>3570</v>
      </c>
      <c r="D2526" s="5">
        <v>160</v>
      </c>
      <c r="E2526" s="104">
        <v>2003</v>
      </c>
      <c r="F2526" s="263" t="str">
        <f t="shared" si="156"/>
        <v xml:space="preserve"> </v>
      </c>
      <c r="G2526" s="12" t="s">
        <v>139</v>
      </c>
      <c r="H2526" s="12" t="s">
        <v>3388</v>
      </c>
      <c r="I2526" s="263" t="str">
        <f t="shared" si="157"/>
        <v xml:space="preserve"> </v>
      </c>
      <c r="J2526" s="38" t="str">
        <f>IF(D2526&gt;=('28 Populations and thresholds'!$I$82),"YES"," ")</f>
        <v>YES</v>
      </c>
      <c r="K2526" s="38" t="str">
        <f>IF(J2526="YES"," ",IF(D2526&gt;=('28 Populations and thresholds'!$I$82)*0.25,"YES"))</f>
        <v xml:space="preserve"> </v>
      </c>
      <c r="L2526" s="38" t="b">
        <f>OR('28 Populations and thresholds'!$J$82="CR",'28 Populations and thresholds'!$J$82="EN",'28 Populations and thresholds'!$J$82="VU")</f>
        <v>0</v>
      </c>
      <c r="M2526" s="75">
        <f>D2526/'28 Populations and thresholds'!$H$82</f>
        <v>0.04</v>
      </c>
      <c r="N2526" s="263" t="str">
        <f t="shared" si="158"/>
        <v xml:space="preserve"> </v>
      </c>
      <c r="O2526" s="12"/>
      <c r="P2526" s="263" t="str">
        <f t="shared" si="159"/>
        <v xml:space="preserve"> </v>
      </c>
      <c r="Q2526" s="9"/>
      <c r="R2526" s="9"/>
      <c r="S2526" s="9"/>
      <c r="T2526" s="9"/>
      <c r="U2526" s="9"/>
    </row>
    <row r="2527" spans="1:21" s="4" customFormat="1" x14ac:dyDescent="0.2">
      <c r="A2527" s="275" t="s">
        <v>1610</v>
      </c>
      <c r="B2527" s="292" t="s">
        <v>1715</v>
      </c>
      <c r="C2527" s="269" t="s">
        <v>3778</v>
      </c>
      <c r="D2527" s="279">
        <v>7416</v>
      </c>
      <c r="E2527" s="274" t="s">
        <v>3938</v>
      </c>
      <c r="F2527" s="263" t="str">
        <f t="shared" si="156"/>
        <v xml:space="preserve"> </v>
      </c>
      <c r="G2527" s="275"/>
      <c r="H2527" s="275" t="s">
        <v>4429</v>
      </c>
      <c r="I2527" s="263" t="str">
        <f t="shared" si="157"/>
        <v xml:space="preserve"> </v>
      </c>
      <c r="J2527" s="272" t="str">
        <f>IF(D2527&gt;=('28 Populations and thresholds'!$I$213),"YES"," ")</f>
        <v>YES</v>
      </c>
      <c r="K2527" s="272" t="str">
        <f>IF(J2527="YES"," ",IF(D2527&gt;=('28 Populations and thresholds'!$I$213)*0.25,"YES"))</f>
        <v xml:space="preserve"> </v>
      </c>
      <c r="L2527" s="272" t="b">
        <f>OR('28 Populations and thresholds'!$J$213="CR",'28 Populations and thresholds'!$J$213="EN",'28 Populations and thresholds'!$J$213="VU")</f>
        <v>0</v>
      </c>
      <c r="M2527" s="273">
        <f>D2527/'28 Populations and thresholds'!$H$213</f>
        <v>7.4160000000000004E-2</v>
      </c>
      <c r="N2527" s="263" t="str">
        <f t="shared" si="158"/>
        <v xml:space="preserve"> </v>
      </c>
      <c r="O2527" s="275"/>
      <c r="P2527" s="263" t="str">
        <f t="shared" si="159"/>
        <v xml:space="preserve"> </v>
      </c>
    </row>
    <row r="2528" spans="1:21" s="4" customFormat="1" x14ac:dyDescent="0.2">
      <c r="A2528" s="12" t="s">
        <v>1610</v>
      </c>
      <c r="B2528" s="40" t="s">
        <v>4748</v>
      </c>
      <c r="C2528" s="159" t="s">
        <v>3594</v>
      </c>
      <c r="D2528" s="5">
        <v>50450</v>
      </c>
      <c r="E2528" s="148">
        <v>39052</v>
      </c>
      <c r="F2528" s="263" t="str">
        <f t="shared" si="156"/>
        <v xml:space="preserve"> </v>
      </c>
      <c r="G2528" s="13" t="s">
        <v>3974</v>
      </c>
      <c r="H2528" s="13"/>
      <c r="I2528" s="263" t="str">
        <f t="shared" si="157"/>
        <v xml:space="preserve"> </v>
      </c>
      <c r="J2528" s="38" t="str">
        <f>IF(D2528&gt;=('28 Populations and thresholds'!$I$87),"YES"," ")</f>
        <v>YES</v>
      </c>
      <c r="K2528" s="38" t="str">
        <f>IF(J2528="YES"," ",IF(D2528&gt;=('28 Populations and thresholds'!$I$87)*0.25,"YES"))</f>
        <v xml:space="preserve"> </v>
      </c>
      <c r="L2528" s="38" t="b">
        <f>OR('28 Populations and thresholds'!$J$87="CR",'28 Populations and thresholds'!$J$87="EN",'28 Populations and thresholds'!$J$87="VU")</f>
        <v>0</v>
      </c>
      <c r="M2528" s="75">
        <f>D2528/'28 Populations and thresholds'!$H$87</f>
        <v>5.0450000000000002E-2</v>
      </c>
      <c r="N2528" s="263" t="str">
        <f t="shared" si="158"/>
        <v xml:space="preserve"> </v>
      </c>
      <c r="O2528" s="12"/>
      <c r="P2528" s="263" t="str">
        <f t="shared" si="159"/>
        <v xml:space="preserve"> </v>
      </c>
      <c r="Q2528" s="9"/>
      <c r="R2528" s="9"/>
      <c r="S2528" s="9"/>
      <c r="T2528" s="9"/>
      <c r="U2528" s="9"/>
    </row>
    <row r="2529" spans="1:21" s="4" customFormat="1" x14ac:dyDescent="0.2">
      <c r="A2529" s="143" t="s">
        <v>1610</v>
      </c>
      <c r="B2529" s="40" t="s">
        <v>4748</v>
      </c>
      <c r="C2529" s="4" t="s">
        <v>3726</v>
      </c>
      <c r="D2529" s="41">
        <v>5959</v>
      </c>
      <c r="E2529" s="47" t="s">
        <v>1475</v>
      </c>
      <c r="F2529" s="263" t="str">
        <f t="shared" si="156"/>
        <v xml:space="preserve"> </v>
      </c>
      <c r="G2529" s="143" t="s">
        <v>15</v>
      </c>
      <c r="H2529" s="143" t="s">
        <v>1468</v>
      </c>
      <c r="I2529" s="263" t="str">
        <f t="shared" si="157"/>
        <v xml:space="preserve"> </v>
      </c>
      <c r="J2529" s="38" t="str">
        <f>IF(D2529&gt;=('28 Populations and thresholds'!$I$62),"YES"," ")</f>
        <v>YES</v>
      </c>
      <c r="K2529" s="38" t="str">
        <f>IF(J2529="YES"," ",IF(D2529&gt;=('28 Populations and thresholds'!$I$62)*0.25,"YES"))</f>
        <v xml:space="preserve"> </v>
      </c>
      <c r="L2529" s="38" t="b">
        <f>OR('28 Populations and thresholds'!$J$62="CR",'28 Populations and thresholds'!$J$62="EN",'28 Populations and thresholds'!$J$62="VU")</f>
        <v>0</v>
      </c>
      <c r="M2529" s="75">
        <f>D2529/('28 Populations and thresholds'!$H$62)</f>
        <v>0.29794999999999999</v>
      </c>
      <c r="N2529" s="263" t="str">
        <f t="shared" si="158"/>
        <v xml:space="preserve"> </v>
      </c>
      <c r="O2529" s="120"/>
      <c r="P2529" s="263" t="str">
        <f t="shared" si="159"/>
        <v xml:space="preserve"> </v>
      </c>
      <c r="Q2529" s="9"/>
      <c r="R2529" s="9"/>
      <c r="S2529" s="9"/>
      <c r="T2529" s="9"/>
      <c r="U2529" s="9"/>
    </row>
    <row r="2530" spans="1:21" s="4" customFormat="1" x14ac:dyDescent="0.2">
      <c r="A2530" s="143" t="s">
        <v>1610</v>
      </c>
      <c r="B2530" s="40" t="s">
        <v>4748</v>
      </c>
      <c r="C2530" s="4" t="s">
        <v>3589</v>
      </c>
      <c r="D2530" s="41">
        <v>12000</v>
      </c>
      <c r="E2530" s="47" t="s">
        <v>1478</v>
      </c>
      <c r="F2530" s="263" t="str">
        <f t="shared" si="156"/>
        <v xml:space="preserve"> </v>
      </c>
      <c r="G2530" s="143" t="s">
        <v>15</v>
      </c>
      <c r="H2530" s="143" t="s">
        <v>1470</v>
      </c>
      <c r="I2530" s="263" t="str">
        <f t="shared" si="157"/>
        <v xml:space="preserve"> </v>
      </c>
      <c r="J2530" s="38" t="str">
        <f>IF(D2530&gt;=('28 Populations and thresholds'!$I$84),"YES"," ")</f>
        <v>YES</v>
      </c>
      <c r="K2530" s="38" t="str">
        <f>IF(J2530="YES"," ",IF(D2530&gt;=('28 Populations and thresholds'!$I$84)*0.25,"YES"))</f>
        <v xml:space="preserve"> </v>
      </c>
      <c r="L2530" s="38" t="b">
        <f>OR('28 Populations and thresholds'!$J$84="CR",'28 Populations and thresholds'!$J$84="EN",'28 Populations and thresholds'!$J$84="VU")</f>
        <v>0</v>
      </c>
      <c r="M2530" s="75">
        <f>D2530/'28 Populations and thresholds'!$H$84</f>
        <v>1.2E-2</v>
      </c>
      <c r="N2530" s="263" t="str">
        <f t="shared" si="158"/>
        <v xml:space="preserve"> </v>
      </c>
      <c r="O2530" s="9"/>
      <c r="P2530" s="263" t="str">
        <f t="shared" si="159"/>
        <v xml:space="preserve"> </v>
      </c>
      <c r="Q2530" s="9"/>
      <c r="R2530" s="9"/>
      <c r="S2530" s="9"/>
      <c r="T2530" s="9"/>
      <c r="U2530" s="9"/>
    </row>
    <row r="2531" spans="1:21" s="4" customFormat="1" x14ac:dyDescent="0.2">
      <c r="A2531" s="143" t="s">
        <v>1610</v>
      </c>
      <c r="B2531" s="40" t="s">
        <v>4748</v>
      </c>
      <c r="C2531" s="4" t="s">
        <v>3590</v>
      </c>
      <c r="D2531" s="41">
        <v>6766</v>
      </c>
      <c r="E2531" s="47" t="s">
        <v>1341</v>
      </c>
      <c r="F2531" s="263" t="str">
        <f t="shared" si="156"/>
        <v xml:space="preserve"> </v>
      </c>
      <c r="G2531" s="143" t="s">
        <v>15</v>
      </c>
      <c r="H2531" s="143" t="s">
        <v>1315</v>
      </c>
      <c r="I2531" s="263" t="str">
        <f t="shared" si="157"/>
        <v xml:space="preserve"> </v>
      </c>
      <c r="J2531" s="38" t="str">
        <f>IF(D2531&gt;=('28 Populations and thresholds'!$I$85),"YES"," ")</f>
        <v>YES</v>
      </c>
      <c r="K2531" s="38" t="str">
        <f>IF(J2531="YES"," ",IF(D2531&gt;=('28 Populations and thresholds'!$I$85)*0.25,"YES"))</f>
        <v xml:space="preserve"> </v>
      </c>
      <c r="L2531" s="38" t="b">
        <f>OR('28 Populations and thresholds'!$J$85="CR",'28 Populations and thresholds'!$J$85="EN",'28 Populations and thresholds'!$J$85="VU")</f>
        <v>0</v>
      </c>
      <c r="M2531" s="75">
        <f>D2531/'28 Populations and thresholds'!$H$85</f>
        <v>7.6022471910112355E-2</v>
      </c>
      <c r="N2531" s="263" t="str">
        <f t="shared" si="158"/>
        <v xml:space="preserve"> </v>
      </c>
      <c r="O2531" s="9"/>
      <c r="P2531" s="263" t="str">
        <f t="shared" si="159"/>
        <v xml:space="preserve"> </v>
      </c>
      <c r="Q2531" s="9"/>
      <c r="R2531" s="9"/>
      <c r="S2531" s="9"/>
      <c r="T2531" s="9"/>
      <c r="U2531" s="9"/>
    </row>
    <row r="2532" spans="1:21" s="4" customFormat="1" x14ac:dyDescent="0.2">
      <c r="A2532" s="143" t="s">
        <v>1610</v>
      </c>
      <c r="B2532" s="40" t="s">
        <v>4748</v>
      </c>
      <c r="C2532" s="4" t="s">
        <v>3659</v>
      </c>
      <c r="D2532" s="41">
        <v>2470</v>
      </c>
      <c r="E2532" s="47" t="s">
        <v>1475</v>
      </c>
      <c r="F2532" s="263" t="str">
        <f t="shared" si="156"/>
        <v xml:space="preserve"> </v>
      </c>
      <c r="G2532" s="143" t="s">
        <v>15</v>
      </c>
      <c r="H2532" s="143" t="s">
        <v>1468</v>
      </c>
      <c r="I2532" s="263" t="str">
        <f t="shared" si="157"/>
        <v xml:space="preserve"> </v>
      </c>
      <c r="J2532" s="38" t="str">
        <f>IF(D2532&gt;=('28 Populations and thresholds'!$I$68),"YES"," ")</f>
        <v>YES</v>
      </c>
      <c r="K2532" s="38" t="str">
        <f>IF(J2532="YES"," ",IF(D2532&gt;=('28 Populations and thresholds'!$I$68)*0.25,"YES"))</f>
        <v xml:space="preserve"> </v>
      </c>
      <c r="L2532" s="38" t="b">
        <f>OR('28 Populations and thresholds'!$J$68="CR",'28 Populations and thresholds'!$J$68="EN",'28 Populations and thresholds'!$J$68="VU")</f>
        <v>0</v>
      </c>
      <c r="M2532" s="75">
        <f>D2532/'28 Populations and thresholds'!$H$68</f>
        <v>2.47E-2</v>
      </c>
      <c r="N2532" s="263" t="str">
        <f t="shared" si="158"/>
        <v xml:space="preserve"> </v>
      </c>
      <c r="O2532" s="9"/>
      <c r="P2532" s="263" t="str">
        <f t="shared" si="159"/>
        <v xml:space="preserve"> </v>
      </c>
      <c r="Q2532" s="9"/>
      <c r="R2532" s="9"/>
      <c r="S2532" s="9"/>
      <c r="T2532" s="9"/>
      <c r="U2532" s="9"/>
    </row>
    <row r="2533" spans="1:21" s="4" customFormat="1" x14ac:dyDescent="0.2">
      <c r="A2533" s="12" t="s">
        <v>1610</v>
      </c>
      <c r="B2533" s="40" t="s">
        <v>4748</v>
      </c>
      <c r="C2533" s="4" t="s">
        <v>3395</v>
      </c>
      <c r="D2533" s="5">
        <v>253</v>
      </c>
      <c r="E2533" s="148">
        <v>38657</v>
      </c>
      <c r="F2533" s="263" t="str">
        <f t="shared" si="156"/>
        <v xml:space="preserve"> </v>
      </c>
      <c r="G2533" s="13" t="s">
        <v>3974</v>
      </c>
      <c r="H2533" s="13"/>
      <c r="I2533" s="263" t="str">
        <f t="shared" si="157"/>
        <v xml:space="preserve"> </v>
      </c>
      <c r="J2533" s="38" t="str">
        <f>IF(D2533&gt;=('28 Populations and thresholds'!$I$122),"YES"," ")</f>
        <v>YES</v>
      </c>
      <c r="K2533" s="38" t="str">
        <f>IF(J2533="YES"," ",IF(D2533&gt;=('28 Populations and thresholds'!$I$122)*0.25,"YES"))</f>
        <v xml:space="preserve"> </v>
      </c>
      <c r="L2533" s="38" t="b">
        <f>OR('28 Populations and thresholds'!$J$122="CR",'28 Populations and thresholds'!$J$122="EN",'28 Populations and thresholds'!$J$122="VU")</f>
        <v>1</v>
      </c>
      <c r="M2533" s="75">
        <f>D2533/'28 Populations and thresholds'!$H$122</f>
        <v>2.4095238095238097E-2</v>
      </c>
      <c r="N2533" s="263" t="str">
        <f t="shared" si="158"/>
        <v xml:space="preserve"> </v>
      </c>
      <c r="O2533" s="12"/>
      <c r="P2533" s="263" t="str">
        <f t="shared" si="159"/>
        <v xml:space="preserve"> </v>
      </c>
      <c r="Q2533" s="9"/>
      <c r="R2533" s="9"/>
      <c r="S2533" s="9"/>
      <c r="T2533" s="9"/>
      <c r="U2533" s="9"/>
    </row>
    <row r="2534" spans="1:21" s="4" customFormat="1" x14ac:dyDescent="0.2">
      <c r="A2534" s="12" t="s">
        <v>1610</v>
      </c>
      <c r="B2534" s="40" t="s">
        <v>4748</v>
      </c>
      <c r="C2534" s="111" t="s">
        <v>3402</v>
      </c>
      <c r="D2534" s="5">
        <v>223</v>
      </c>
      <c r="E2534" s="148">
        <v>39022</v>
      </c>
      <c r="F2534" s="263" t="str">
        <f t="shared" si="156"/>
        <v xml:space="preserve"> </v>
      </c>
      <c r="G2534" s="13" t="s">
        <v>3974</v>
      </c>
      <c r="H2534" s="13"/>
      <c r="I2534" s="263" t="str">
        <f t="shared" si="157"/>
        <v xml:space="preserve"> </v>
      </c>
      <c r="J2534" s="38" t="str">
        <f>IF(D2534&gt;=('28 Populations and thresholds'!$I$118),"YES"," ")</f>
        <v>YES</v>
      </c>
      <c r="K2534" s="38" t="str">
        <f>IF(J2534="YES"," ",IF(D2534&gt;=('28 Populations and thresholds'!$I$118)*0.25,"YES"))</f>
        <v xml:space="preserve"> </v>
      </c>
      <c r="L2534" s="38" t="b">
        <f>OR('28 Populations and thresholds'!$J$118="CR",'28 Populations and thresholds'!$J$118="EN",'28 Populations and thresholds'!$J$118="VU")</f>
        <v>1</v>
      </c>
      <c r="M2534" s="75">
        <f>D2534/'28 Populations and thresholds'!$H$118</f>
        <v>4.4600000000000001E-2</v>
      </c>
      <c r="N2534" s="263" t="str">
        <f t="shared" si="158"/>
        <v xml:space="preserve"> </v>
      </c>
      <c r="O2534" s="12"/>
      <c r="P2534" s="263" t="str">
        <f t="shared" si="159"/>
        <v xml:space="preserve"> </v>
      </c>
      <c r="Q2534" s="9"/>
      <c r="R2534" s="9"/>
      <c r="S2534" s="9"/>
      <c r="T2534" s="9"/>
      <c r="U2534" s="9"/>
    </row>
    <row r="2535" spans="1:21" s="4" customFormat="1" x14ac:dyDescent="0.2">
      <c r="A2535" s="12" t="s">
        <v>1610</v>
      </c>
      <c r="B2535" s="40" t="s">
        <v>4748</v>
      </c>
      <c r="C2535" s="4" t="s">
        <v>3522</v>
      </c>
      <c r="D2535" s="5">
        <v>1034</v>
      </c>
      <c r="E2535" s="104">
        <v>2003</v>
      </c>
      <c r="F2535" s="263" t="str">
        <f t="shared" si="156"/>
        <v xml:space="preserve"> </v>
      </c>
      <c r="G2535" s="12" t="s">
        <v>139</v>
      </c>
      <c r="H2535" s="12" t="s">
        <v>3388</v>
      </c>
      <c r="I2535" s="263" t="str">
        <f t="shared" si="157"/>
        <v xml:space="preserve"> </v>
      </c>
      <c r="J2535" s="38" t="str">
        <f>IF(D2535&gt;=('28 Populations and thresholds'!$I$58),"YES"," ")</f>
        <v>YES</v>
      </c>
      <c r="K2535" s="38" t="str">
        <f>IF(J2535="YES"," ",IF(D2535&gt;=('28 Populations and thresholds'!$I$58)*0.25,"YES"))</f>
        <v xml:space="preserve"> </v>
      </c>
      <c r="L2535" s="38" t="b">
        <f>OR('28 Populations and thresholds'!$J$58="CR",'28 Populations and thresholds'!$J$58="EN",'28 Populations and thresholds'!$J$58="VU")</f>
        <v>0</v>
      </c>
      <c r="M2535" s="75">
        <f>D2535/'28 Populations and thresholds'!$H$58</f>
        <v>1.7233333333333333E-2</v>
      </c>
      <c r="N2535" s="263" t="str">
        <f t="shared" si="158"/>
        <v xml:space="preserve"> </v>
      </c>
      <c r="O2535" s="12"/>
      <c r="P2535" s="263" t="str">
        <f t="shared" si="159"/>
        <v xml:space="preserve"> </v>
      </c>
      <c r="Q2535" s="9"/>
      <c r="R2535" s="9"/>
      <c r="S2535" s="9"/>
      <c r="T2535" s="9"/>
      <c r="U2535" s="9"/>
    </row>
    <row r="2536" spans="1:21" s="4" customFormat="1" x14ac:dyDescent="0.2">
      <c r="A2536" s="275" t="s">
        <v>1610</v>
      </c>
      <c r="B2536" s="269" t="s">
        <v>3628</v>
      </c>
      <c r="C2536" s="280" t="s">
        <v>3626</v>
      </c>
      <c r="D2536" s="279">
        <v>2574</v>
      </c>
      <c r="E2536" s="274">
        <v>2003</v>
      </c>
      <c r="F2536" s="263" t="str">
        <f t="shared" si="156"/>
        <v xml:space="preserve"> </v>
      </c>
      <c r="G2536" s="275" t="s">
        <v>139</v>
      </c>
      <c r="H2536" s="275" t="s">
        <v>3388</v>
      </c>
      <c r="I2536" s="263" t="str">
        <f t="shared" si="157"/>
        <v xml:space="preserve"> </v>
      </c>
      <c r="J2536" s="272" t="str">
        <f>IF(D2536&gt;=('28 Populations and thresholds'!$I$98),"YES"," ")</f>
        <v>YES</v>
      </c>
      <c r="K2536" s="272" t="str">
        <f>IF(J2536="YES"," ",IF(D2536&gt;=('28 Populations and thresholds'!$I$98)*0.25,"YES"))</f>
        <v xml:space="preserve"> </v>
      </c>
      <c r="L2536" s="272" t="b">
        <f>OR('28 Populations and thresholds'!$J$98="CR",'28 Populations and thresholds'!$J$98="EN",'28 Populations and thresholds'!$J$98="VU")</f>
        <v>0</v>
      </c>
      <c r="M2536" s="273">
        <f>D2536/'28 Populations and thresholds'!$H$98</f>
        <v>8.5800000000000008E-3</v>
      </c>
      <c r="N2536" s="263" t="str">
        <f t="shared" si="158"/>
        <v xml:space="preserve"> </v>
      </c>
      <c r="O2536" s="275"/>
      <c r="P2536" s="263" t="str">
        <f t="shared" si="159"/>
        <v xml:space="preserve"> </v>
      </c>
      <c r="Q2536" s="9"/>
      <c r="R2536" s="9"/>
      <c r="S2536" s="9"/>
      <c r="T2536" s="9"/>
      <c r="U2536" s="9"/>
    </row>
    <row r="2537" spans="1:21" s="4" customFormat="1" x14ac:dyDescent="0.2">
      <c r="A2537" s="143" t="s">
        <v>1610</v>
      </c>
      <c r="B2537" s="4" t="s">
        <v>4731</v>
      </c>
      <c r="C2537" s="40" t="s">
        <v>3795</v>
      </c>
      <c r="D2537" s="41">
        <v>3350</v>
      </c>
      <c r="E2537" s="46">
        <v>35916</v>
      </c>
      <c r="F2537" s="263" t="str">
        <f t="shared" si="156"/>
        <v xml:space="preserve"> </v>
      </c>
      <c r="G2537" s="143" t="s">
        <v>21</v>
      </c>
      <c r="H2537" s="143" t="s">
        <v>907</v>
      </c>
      <c r="I2537" s="263" t="str">
        <f t="shared" si="157"/>
        <v xml:space="preserve"> </v>
      </c>
      <c r="J2537" s="38" t="str">
        <f>IF(D2537&gt;=(('28 Populations and thresholds'!$I$176)+('28 Populations and thresholds'!$I$177)),"YES"," ")</f>
        <v>YES</v>
      </c>
      <c r="K2537" s="38" t="str">
        <f>IF(J2537="YES"," ",IF(D2537&gt;=(('28 Populations and thresholds'!$I$176)+('28 Populations and thresholds'!$I$177))*0.25,"YES"))</f>
        <v xml:space="preserve"> </v>
      </c>
      <c r="L2537" s="38" t="b">
        <f>OR('28 Populations and thresholds'!$J$176="CR",'28 Populations and thresholds'!$J$176="EN",'28 Populations and thresholds'!$J$176="VU")</f>
        <v>0</v>
      </c>
      <c r="M2537" s="75">
        <f>D2537/(('28 Populations and thresholds'!$H$176)+('28 Populations and thresholds'!$H$177))</f>
        <v>1.2007168458781362E-2</v>
      </c>
      <c r="N2537" s="263" t="str">
        <f t="shared" si="158"/>
        <v xml:space="preserve"> </v>
      </c>
      <c r="O2537" s="12" t="s">
        <v>4568</v>
      </c>
      <c r="P2537" s="263" t="str">
        <f t="shared" si="159"/>
        <v xml:space="preserve"> </v>
      </c>
      <c r="Q2537" s="9"/>
      <c r="R2537" s="9"/>
      <c r="S2537" s="9"/>
      <c r="T2537" s="9"/>
      <c r="U2537" s="9"/>
    </row>
    <row r="2538" spans="1:21" s="4" customFormat="1" x14ac:dyDescent="0.2">
      <c r="A2538" s="12" t="s">
        <v>1610</v>
      </c>
      <c r="B2538" s="4" t="s">
        <v>4731</v>
      </c>
      <c r="C2538" s="4" t="s">
        <v>3666</v>
      </c>
      <c r="D2538" s="105">
        <v>1700</v>
      </c>
      <c r="E2538" s="106">
        <v>2005</v>
      </c>
      <c r="F2538" s="263" t="str">
        <f t="shared" si="156"/>
        <v xml:space="preserve"> </v>
      </c>
      <c r="G2538" s="12" t="s">
        <v>139</v>
      </c>
      <c r="H2538" s="12" t="s">
        <v>3388</v>
      </c>
      <c r="I2538" s="263" t="str">
        <f t="shared" si="157"/>
        <v xml:space="preserve"> </v>
      </c>
      <c r="J2538" s="38" t="str">
        <f>IF(D2538&gt;=(('28 Populations and thresholds'!$I$62)+('28 Populations and thresholds'!$I$65)),"YES"," ")</f>
        <v>YES</v>
      </c>
      <c r="K2538" s="38" t="str">
        <f>IF(J2538="YES"," ",IF(D2538&gt;=(('28 Populations and thresholds'!$I$62)+('28 Populations and thresholds'!$I$65))*0.25,"YES"))</f>
        <v xml:space="preserve"> </v>
      </c>
      <c r="L2538" s="38" t="b">
        <f>OR('28 Populations and thresholds'!$J$62="CR",'28 Populations and thresholds'!$J$62="EN",'28 Populations and thresholds'!$J$62="VU")</f>
        <v>0</v>
      </c>
      <c r="M2538" s="75">
        <f>D2538/(('28 Populations and thresholds'!$H$62)+('28 Populations and thresholds'!$H$65))</f>
        <v>0.01</v>
      </c>
      <c r="N2538" s="263" t="str">
        <f t="shared" si="158"/>
        <v xml:space="preserve"> </v>
      </c>
      <c r="O2538" s="12" t="s">
        <v>4552</v>
      </c>
      <c r="P2538" s="263" t="str">
        <f t="shared" si="159"/>
        <v xml:space="preserve"> </v>
      </c>
      <c r="Q2538" s="9"/>
      <c r="R2538" s="9"/>
      <c r="S2538" s="9"/>
      <c r="T2538" s="9"/>
      <c r="U2538" s="9"/>
    </row>
    <row r="2539" spans="1:21" s="4" customFormat="1" x14ac:dyDescent="0.2">
      <c r="A2539" s="12" t="s">
        <v>1610</v>
      </c>
      <c r="B2539" s="4" t="s">
        <v>4731</v>
      </c>
      <c r="C2539" s="4" t="s">
        <v>3756</v>
      </c>
      <c r="D2539" s="41">
        <v>8008</v>
      </c>
      <c r="E2539" s="46">
        <v>36039</v>
      </c>
      <c r="F2539" s="263" t="str">
        <f t="shared" si="156"/>
        <v xml:space="preserve"> </v>
      </c>
      <c r="G2539" s="143" t="s">
        <v>21</v>
      </c>
      <c r="H2539" s="143" t="s">
        <v>907</v>
      </c>
      <c r="I2539" s="263" t="str">
        <f t="shared" si="157"/>
        <v xml:space="preserve"> </v>
      </c>
      <c r="J2539" s="38" t="str">
        <f>IF(D2539&gt;=('28 Populations and thresholds'!$I$175),"YES"," ")</f>
        <v>YES</v>
      </c>
      <c r="K2539" s="38" t="str">
        <f>IF(J2539="YES"," ",IF(D2539&gt;=('28 Populations and thresholds'!$I$175)*0.25,"YES"))</f>
        <v xml:space="preserve"> </v>
      </c>
      <c r="L2539" s="38" t="b">
        <f>OR('28 Populations and thresholds'!$J$175="CR",'28 Populations and thresholds'!$J$175="EN",'28 Populations and thresholds'!$J$175="VU")</f>
        <v>0</v>
      </c>
      <c r="M2539" s="75">
        <f>D2539/'28 Populations and thresholds'!$H$175</f>
        <v>5.7611510791366907E-2</v>
      </c>
      <c r="N2539" s="263" t="str">
        <f t="shared" si="158"/>
        <v xml:space="preserve"> </v>
      </c>
      <c r="O2539" s="12"/>
      <c r="P2539" s="263" t="str">
        <f t="shared" si="159"/>
        <v xml:space="preserve"> </v>
      </c>
      <c r="Q2539" s="9"/>
      <c r="R2539" s="9"/>
      <c r="S2539" s="9"/>
      <c r="T2539" s="9"/>
      <c r="U2539" s="9"/>
    </row>
    <row r="2540" spans="1:21" s="4" customFormat="1" x14ac:dyDescent="0.2">
      <c r="A2540" s="12" t="s">
        <v>1610</v>
      </c>
      <c r="B2540" s="4" t="s">
        <v>4731</v>
      </c>
      <c r="C2540" s="4" t="s">
        <v>3776</v>
      </c>
      <c r="D2540" s="41">
        <v>700</v>
      </c>
      <c r="E2540" s="46">
        <v>36436</v>
      </c>
      <c r="F2540" s="263" t="str">
        <f t="shared" si="156"/>
        <v xml:space="preserve"> </v>
      </c>
      <c r="G2540" s="143" t="s">
        <v>21</v>
      </c>
      <c r="H2540" s="143" t="s">
        <v>82</v>
      </c>
      <c r="I2540" s="263" t="str">
        <f t="shared" si="157"/>
        <v xml:space="preserve"> </v>
      </c>
      <c r="J2540" s="38" t="str">
        <f>IF(D2540&gt;=('28 Populations and thresholds'!$I$210),"YES"," ")</f>
        <v>YES</v>
      </c>
      <c r="K2540" s="38" t="str">
        <f>IF(J2540="YES"," ",IF(D2540&gt;=('28 Populations and thresholds'!$I$210)*0.25,"YES"))</f>
        <v xml:space="preserve"> </v>
      </c>
      <c r="L2540" s="38" t="b">
        <f>OR('28 Populations and thresholds'!$J$210="CR",'28 Populations and thresholds'!$J$210="EN",'28 Populations and thresholds'!$J$210="VU")</f>
        <v>0</v>
      </c>
      <c r="M2540" s="75">
        <f>D2540/'28 Populations and thresholds'!$H$210</f>
        <v>2.8000000000000001E-2</v>
      </c>
      <c r="N2540" s="263" t="str">
        <f t="shared" si="158"/>
        <v xml:space="preserve"> </v>
      </c>
      <c r="O2540" s="9"/>
      <c r="P2540" s="263" t="str">
        <f t="shared" si="159"/>
        <v xml:space="preserve"> </v>
      </c>
      <c r="Q2540" s="9"/>
      <c r="R2540" s="9"/>
      <c r="S2540" s="9"/>
      <c r="T2540" s="9"/>
      <c r="U2540" s="9"/>
    </row>
    <row r="2541" spans="1:21" s="4" customFormat="1" x14ac:dyDescent="0.2">
      <c r="A2541" s="12" t="s">
        <v>1610</v>
      </c>
      <c r="B2541" s="4" t="s">
        <v>4731</v>
      </c>
      <c r="C2541" s="111" t="s">
        <v>3617</v>
      </c>
      <c r="D2541" s="5">
        <v>4793</v>
      </c>
      <c r="E2541" s="104" t="s">
        <v>3938</v>
      </c>
      <c r="F2541" s="263" t="str">
        <f t="shared" si="156"/>
        <v xml:space="preserve"> </v>
      </c>
      <c r="G2541" s="13"/>
      <c r="H2541" s="13" t="s">
        <v>4429</v>
      </c>
      <c r="I2541" s="263" t="str">
        <f t="shared" si="157"/>
        <v xml:space="preserve"> </v>
      </c>
      <c r="J2541" s="38" t="str">
        <f>IF(D2541&gt;=('28 Populations and thresholds'!$I$95),"YES"," ")</f>
        <v>YES</v>
      </c>
      <c r="K2541" s="38" t="str">
        <f>IF(J2541="YES"," ",IF(D2541&gt;=('28 Populations and thresholds'!$I$95)*0.25,"YES"))</f>
        <v xml:space="preserve"> </v>
      </c>
      <c r="L2541" s="38" t="b">
        <f>OR('28 Populations and thresholds'!$J$95="CR",'28 Populations and thresholds'!$J$95="EN",'28 Populations and thresholds'!$J$95="VU")</f>
        <v>0</v>
      </c>
      <c r="M2541" s="75">
        <f>D2541/'28 Populations and thresholds'!$H$95</f>
        <v>1.5976666666666667E-2</v>
      </c>
      <c r="N2541" s="263" t="str">
        <f t="shared" si="158"/>
        <v xml:space="preserve"> </v>
      </c>
      <c r="O2541" s="9"/>
      <c r="P2541" s="263" t="str">
        <f t="shared" si="159"/>
        <v xml:space="preserve"> </v>
      </c>
      <c r="Q2541" s="9"/>
      <c r="R2541" s="9"/>
      <c r="S2541" s="9"/>
      <c r="T2541" s="9"/>
      <c r="U2541" s="9"/>
    </row>
    <row r="2542" spans="1:21" s="4" customFormat="1" x14ac:dyDescent="0.2">
      <c r="A2542" s="12" t="s">
        <v>1610</v>
      </c>
      <c r="B2542" s="4" t="s">
        <v>4731</v>
      </c>
      <c r="C2542" s="4" t="s">
        <v>3564</v>
      </c>
      <c r="D2542" s="5">
        <v>3159</v>
      </c>
      <c r="E2542" s="104" t="s">
        <v>3938</v>
      </c>
      <c r="F2542" s="263" t="str">
        <f t="shared" si="156"/>
        <v xml:space="preserve"> </v>
      </c>
      <c r="G2542" s="13"/>
      <c r="H2542" s="13" t="s">
        <v>4429</v>
      </c>
      <c r="I2542" s="263" t="str">
        <f t="shared" si="157"/>
        <v xml:space="preserve"> </v>
      </c>
      <c r="J2542" s="38" t="str">
        <f>IF(D2542&gt;=('28 Populations and thresholds'!$I$79),"YES"," ")</f>
        <v>YES</v>
      </c>
      <c r="K2542" s="38" t="str">
        <f>IF(J2542="YES"," ",IF(D2542&gt;=('28 Populations and thresholds'!$I$79)*0.25,"YES"))</f>
        <v xml:space="preserve"> </v>
      </c>
      <c r="L2542" s="38" t="b">
        <f>OR('28 Populations and thresholds'!$J$79="CR",'28 Populations and thresholds'!$J$79="EN",'28 Populations and thresholds'!$J$79="VU")</f>
        <v>0</v>
      </c>
      <c r="M2542" s="75">
        <f>D2542/'28 Populations and thresholds'!$H$79</f>
        <v>2.1059999999999999E-2</v>
      </c>
      <c r="N2542" s="263" t="str">
        <f t="shared" si="158"/>
        <v xml:space="preserve"> </v>
      </c>
      <c r="O2542" s="9"/>
      <c r="P2542" s="263" t="str">
        <f t="shared" si="159"/>
        <v xml:space="preserve"> </v>
      </c>
      <c r="Q2542" s="9"/>
      <c r="R2542" s="9"/>
      <c r="S2542" s="9"/>
      <c r="T2542" s="9"/>
      <c r="U2542" s="9"/>
    </row>
    <row r="2543" spans="1:21" s="4" customFormat="1" x14ac:dyDescent="0.2">
      <c r="A2543" s="12" t="s">
        <v>1610</v>
      </c>
      <c r="B2543" s="4" t="s">
        <v>4731</v>
      </c>
      <c r="C2543" s="111" t="s">
        <v>3482</v>
      </c>
      <c r="D2543" s="41">
        <v>47650</v>
      </c>
      <c r="E2543" s="46">
        <v>36269</v>
      </c>
      <c r="F2543" s="263" t="str">
        <f t="shared" si="156"/>
        <v xml:space="preserve"> </v>
      </c>
      <c r="G2543" s="143" t="s">
        <v>21</v>
      </c>
      <c r="H2543" s="143" t="s">
        <v>82</v>
      </c>
      <c r="I2543" s="263" t="str">
        <f t="shared" si="157"/>
        <v xml:space="preserve"> </v>
      </c>
      <c r="J2543" s="38" t="str">
        <f>IF(D2543&gt;=(('28 Populations and thresholds'!$I$205)+('28 Populations and thresholds'!$I$206)+('28 Populations and thresholds'!$I$207)+('28 Populations and thresholds'!$I$208)),"YES"," ")</f>
        <v>YES</v>
      </c>
      <c r="K2543" s="38" t="str">
        <f>IF(J2543="YES"," ",IF(D2543&gt;=(('28 Populations and thresholds'!$I$205)+('28 Populations and thresholds'!$I$206)+('28 Populations and thresholds'!$I$207)+('28 Populations and thresholds'!$I$208))*0.25,"YES"))</f>
        <v xml:space="preserve"> </v>
      </c>
      <c r="L2543" s="38" t="b">
        <f>OR('28 Populations and thresholds'!$J$206="CR",'28 Populations and thresholds'!$J$206="EN",'28 Populations and thresholds'!$J$206="VU")</f>
        <v>0</v>
      </c>
      <c r="M2543" s="75">
        <f>D2543/(('28 Populations and thresholds'!$H$205)+('28 Populations and thresholds'!$H$206)+('28 Populations and thresholds'!$H$207)+('28 Populations and thresholds'!$H$208))</f>
        <v>1.781375004673072E-2</v>
      </c>
      <c r="N2543" s="263" t="str">
        <f t="shared" si="158"/>
        <v xml:space="preserve"> </v>
      </c>
      <c r="O2543" s="12" t="s">
        <v>4568</v>
      </c>
      <c r="P2543" s="263" t="str">
        <f t="shared" si="159"/>
        <v xml:space="preserve"> </v>
      </c>
      <c r="Q2543" s="9"/>
      <c r="R2543" s="9"/>
      <c r="S2543" s="9"/>
      <c r="T2543" s="9"/>
      <c r="U2543" s="9"/>
    </row>
    <row r="2544" spans="1:21" s="4" customFormat="1" x14ac:dyDescent="0.2">
      <c r="A2544" s="12" t="s">
        <v>1610</v>
      </c>
      <c r="B2544" s="4" t="s">
        <v>4731</v>
      </c>
      <c r="C2544" s="111" t="s">
        <v>3467</v>
      </c>
      <c r="D2544" s="41">
        <v>530</v>
      </c>
      <c r="E2544" s="46">
        <v>36039</v>
      </c>
      <c r="F2544" s="263" t="str">
        <f t="shared" si="156"/>
        <v xml:space="preserve"> </v>
      </c>
      <c r="G2544" s="143" t="s">
        <v>21</v>
      </c>
      <c r="H2544" s="143" t="s">
        <v>907</v>
      </c>
      <c r="I2544" s="263" t="str">
        <f t="shared" si="157"/>
        <v xml:space="preserve"> </v>
      </c>
      <c r="J2544" s="38" t="str">
        <f>IF(D2544&gt;=('28 Populations and thresholds'!$I$180),"YES"," ")</f>
        <v xml:space="preserve"> </v>
      </c>
      <c r="K2544" s="38" t="str">
        <f>IF(J2544="YES"," ",IF(D2544&gt;=('28 Populations and thresholds'!$I$180)*0.25,"YES"))</f>
        <v>YES</v>
      </c>
      <c r="L2544" s="38" t="b">
        <f>OR('28 Populations and thresholds'!$J$180="CR",'28 Populations and thresholds'!$J$180="EN",'28 Populations and thresholds'!$J$180="VU")</f>
        <v>0</v>
      </c>
      <c r="M2544" s="75">
        <f>D2544/'28 Populations and thresholds'!$H$180</f>
        <v>5.3E-3</v>
      </c>
      <c r="N2544" s="263" t="str">
        <f t="shared" si="158"/>
        <v xml:space="preserve"> </v>
      </c>
      <c r="O2544" s="9"/>
      <c r="P2544" s="263" t="str">
        <f t="shared" si="159"/>
        <v xml:space="preserve"> </v>
      </c>
      <c r="Q2544" s="9"/>
      <c r="R2544" s="9"/>
      <c r="S2544" s="9"/>
      <c r="T2544" s="9"/>
      <c r="U2544" s="9"/>
    </row>
    <row r="2545" spans="1:21" s="4" customFormat="1" x14ac:dyDescent="0.2">
      <c r="A2545" s="12" t="s">
        <v>1610</v>
      </c>
      <c r="B2545" s="4" t="s">
        <v>4731</v>
      </c>
      <c r="C2545" s="4" t="s">
        <v>3470</v>
      </c>
      <c r="D2545" s="41">
        <v>1100</v>
      </c>
      <c r="E2545" s="46">
        <v>36436</v>
      </c>
      <c r="F2545" s="263" t="str">
        <f t="shared" si="156"/>
        <v xml:space="preserve"> </v>
      </c>
      <c r="G2545" s="143" t="s">
        <v>21</v>
      </c>
      <c r="H2545" s="143" t="s">
        <v>82</v>
      </c>
      <c r="I2545" s="263" t="str">
        <f t="shared" si="157"/>
        <v xml:space="preserve"> </v>
      </c>
      <c r="J2545" s="38" t="str">
        <f>IF(D2545&gt;=('28 Populations and thresholds'!$I$181),"YES"," ")</f>
        <v>YES</v>
      </c>
      <c r="K2545" s="38" t="str">
        <f>IF(J2545="YES"," ",IF(D2545&gt;=('28 Populations and thresholds'!$I$181)*0.25,"YES"))</f>
        <v xml:space="preserve"> </v>
      </c>
      <c r="L2545" s="38" t="b">
        <f>OR('28 Populations and thresholds'!$J$181="CR",'28 Populations and thresholds'!$J$181="EN",'28 Populations and thresholds'!$J$181="VU")</f>
        <v>1</v>
      </c>
      <c r="M2545" s="75">
        <f>D2545/'28 Populations and thresholds'!$H$181</f>
        <v>3.4375000000000003E-2</v>
      </c>
      <c r="N2545" s="263" t="str">
        <f t="shared" si="158"/>
        <v xml:space="preserve"> </v>
      </c>
      <c r="O2545" s="9"/>
      <c r="P2545" s="263" t="str">
        <f t="shared" si="159"/>
        <v xml:space="preserve"> </v>
      </c>
      <c r="Q2545" s="9"/>
      <c r="R2545" s="9"/>
      <c r="S2545" s="9"/>
      <c r="T2545" s="9"/>
      <c r="U2545" s="9"/>
    </row>
    <row r="2546" spans="1:21" s="4" customFormat="1" x14ac:dyDescent="0.2">
      <c r="A2546" s="12" t="s">
        <v>1610</v>
      </c>
      <c r="B2546" s="4" t="s">
        <v>4731</v>
      </c>
      <c r="C2546" s="4" t="s">
        <v>3767</v>
      </c>
      <c r="D2546" s="41">
        <v>59000</v>
      </c>
      <c r="E2546" s="46">
        <v>36283</v>
      </c>
      <c r="F2546" s="263" t="str">
        <f t="shared" si="156"/>
        <v xml:space="preserve"> </v>
      </c>
      <c r="G2546" s="143" t="s">
        <v>21</v>
      </c>
      <c r="H2546" s="143" t="s">
        <v>82</v>
      </c>
      <c r="I2546" s="263" t="str">
        <f t="shared" si="157"/>
        <v xml:space="preserve"> </v>
      </c>
      <c r="J2546" s="38" t="str">
        <f>IF(D2546&gt;=('28 Populations and thresholds'!$I$195),"YES"," ")</f>
        <v>YES</v>
      </c>
      <c r="K2546" s="38" t="str">
        <f>IF(J2546="YES"," ",IF(D2546&gt;=('28 Populations and thresholds'!$I$195)*0.25,"YES"))</f>
        <v xml:space="preserve"> </v>
      </c>
      <c r="L2546" s="38" t="b">
        <f>OR('28 Populations and thresholds'!$J$195="CR",'28 Populations and thresholds'!$J$195="EN",'28 Populations and thresholds'!$J$195="VU")</f>
        <v>1</v>
      </c>
      <c r="M2546" s="75">
        <f>D2546/'28 Populations and thresholds'!$H$195</f>
        <v>0.20344827586206896</v>
      </c>
      <c r="N2546" s="263" t="str">
        <f t="shared" si="158"/>
        <v xml:space="preserve"> </v>
      </c>
      <c r="O2546" s="12"/>
      <c r="P2546" s="263" t="str">
        <f t="shared" si="159"/>
        <v xml:space="preserve"> </v>
      </c>
      <c r="Q2546" s="9"/>
      <c r="R2546" s="9"/>
      <c r="S2546" s="9"/>
      <c r="T2546" s="9"/>
      <c r="U2546" s="9"/>
    </row>
    <row r="2547" spans="1:21" s="4" customFormat="1" x14ac:dyDescent="0.2">
      <c r="A2547" s="12" t="s">
        <v>1610</v>
      </c>
      <c r="B2547" s="4" t="s">
        <v>4731</v>
      </c>
      <c r="C2547" s="4" t="s">
        <v>3633</v>
      </c>
      <c r="D2547" s="5">
        <v>25130</v>
      </c>
      <c r="E2547" s="104" t="s">
        <v>3938</v>
      </c>
      <c r="F2547" s="263" t="str">
        <f t="shared" si="156"/>
        <v xml:space="preserve"> </v>
      </c>
      <c r="G2547" s="13"/>
      <c r="H2547" s="13" t="s">
        <v>4429</v>
      </c>
      <c r="I2547" s="263" t="str">
        <f t="shared" si="157"/>
        <v xml:space="preserve"> </v>
      </c>
      <c r="J2547" s="38" t="str">
        <f>IF(D2547&gt;=('28 Populations and thresholds'!$I$99),"YES"," ")</f>
        <v>YES</v>
      </c>
      <c r="K2547" s="38" t="str">
        <f>IF(J2547="YES"," ",IF(D2547&gt;=('28 Populations and thresholds'!$I$99)*0.25,"YES"))</f>
        <v xml:space="preserve"> </v>
      </c>
      <c r="L2547" s="38" t="b">
        <f>OR('28 Populations and thresholds'!$J$99="CR",'28 Populations and thresholds'!$J$99="EN",'28 Populations and thresholds'!$J$99="VU")</f>
        <v>0</v>
      </c>
      <c r="M2547" s="75">
        <f>D2547/'28 Populations and thresholds'!$H$99</f>
        <v>8.376666666666667E-2</v>
      </c>
      <c r="N2547" s="263" t="str">
        <f t="shared" si="158"/>
        <v xml:space="preserve"> </v>
      </c>
      <c r="O2547" s="9"/>
      <c r="P2547" s="263" t="str">
        <f t="shared" si="159"/>
        <v xml:space="preserve"> </v>
      </c>
      <c r="Q2547" s="9"/>
      <c r="R2547" s="9"/>
      <c r="S2547" s="9"/>
      <c r="T2547" s="9"/>
      <c r="U2547" s="9"/>
    </row>
    <row r="2548" spans="1:21" s="4" customFormat="1" x14ac:dyDescent="0.2">
      <c r="A2548" s="12" t="s">
        <v>1610</v>
      </c>
      <c r="B2548" s="4" t="s">
        <v>4731</v>
      </c>
      <c r="C2548" s="4" t="s">
        <v>3659</v>
      </c>
      <c r="D2548" s="105">
        <v>5670</v>
      </c>
      <c r="E2548" s="106">
        <v>2007</v>
      </c>
      <c r="F2548" s="263" t="str">
        <f t="shared" si="156"/>
        <v xml:space="preserve"> </v>
      </c>
      <c r="G2548" s="12" t="s">
        <v>139</v>
      </c>
      <c r="H2548" s="12" t="s">
        <v>3388</v>
      </c>
      <c r="I2548" s="263" t="str">
        <f t="shared" si="157"/>
        <v xml:space="preserve"> </v>
      </c>
      <c r="J2548" s="38" t="str">
        <f>IF(D2548&gt;=('28 Populations and thresholds'!$I$68),"YES"," ")</f>
        <v>YES</v>
      </c>
      <c r="K2548" s="38" t="str">
        <f>IF(J2548="YES"," ",IF(D2548&gt;=('28 Populations and thresholds'!$I$68)*0.25,"YES"))</f>
        <v xml:space="preserve"> </v>
      </c>
      <c r="L2548" s="38" t="b">
        <f>OR('28 Populations and thresholds'!$J$68="CR",'28 Populations and thresholds'!$J$68="EN",'28 Populations and thresholds'!$J$68="VU")</f>
        <v>0</v>
      </c>
      <c r="M2548" s="75">
        <f>D2548/'28 Populations and thresholds'!$H$68</f>
        <v>5.67E-2</v>
      </c>
      <c r="N2548" s="263" t="str">
        <f t="shared" si="158"/>
        <v xml:space="preserve"> </v>
      </c>
      <c r="O2548" s="9"/>
      <c r="P2548" s="263" t="str">
        <f t="shared" si="159"/>
        <v xml:space="preserve"> </v>
      </c>
      <c r="Q2548" s="9"/>
      <c r="R2548" s="9"/>
      <c r="S2548" s="9"/>
      <c r="T2548" s="9"/>
      <c r="U2548" s="9"/>
    </row>
    <row r="2549" spans="1:21" s="4" customFormat="1" x14ac:dyDescent="0.2">
      <c r="A2549" s="12" t="s">
        <v>1610</v>
      </c>
      <c r="B2549" s="4" t="s">
        <v>4731</v>
      </c>
      <c r="C2549" s="111" t="s">
        <v>3451</v>
      </c>
      <c r="D2549" s="41">
        <v>4700</v>
      </c>
      <c r="E2549" s="46">
        <v>36434</v>
      </c>
      <c r="F2549" s="263" t="str">
        <f t="shared" si="156"/>
        <v xml:space="preserve"> </v>
      </c>
      <c r="G2549" s="143" t="s">
        <v>21</v>
      </c>
      <c r="H2549" s="143" t="s">
        <v>82</v>
      </c>
      <c r="I2549" s="263" t="str">
        <f t="shared" si="157"/>
        <v xml:space="preserve"> </v>
      </c>
      <c r="J2549" s="38" t="str">
        <f>IF(D2549&gt;=('28 Populations and thresholds'!$I$154),"YES"," ")</f>
        <v>YES</v>
      </c>
      <c r="K2549" s="38" t="str">
        <f>IF(J2549="YES"," ",IF(D2549&gt;=('28 Populations and thresholds'!$I$154)*0.25,"YES"))</f>
        <v xml:space="preserve"> </v>
      </c>
      <c r="L2549" s="38" t="b">
        <f>OR('28 Populations and thresholds'!$J$154="CR",'28 Populations and thresholds'!$J$154="EN",'28 Populations and thresholds'!$J$154="VU")</f>
        <v>0</v>
      </c>
      <c r="M2549" s="75">
        <f>D2549/'28 Populations and thresholds'!$H$154</f>
        <v>4.5192307692307691E-2</v>
      </c>
      <c r="N2549" s="263" t="str">
        <f t="shared" si="158"/>
        <v xml:space="preserve"> </v>
      </c>
      <c r="O2549" s="9"/>
      <c r="P2549" s="263" t="str">
        <f t="shared" si="159"/>
        <v xml:space="preserve"> </v>
      </c>
      <c r="Q2549" s="9"/>
      <c r="R2549" s="9"/>
      <c r="S2549" s="9"/>
      <c r="T2549" s="9"/>
      <c r="U2549" s="9"/>
    </row>
    <row r="2550" spans="1:21" s="4" customFormat="1" x14ac:dyDescent="0.2">
      <c r="A2550" s="12" t="s">
        <v>1610</v>
      </c>
      <c r="B2550" s="4" t="s">
        <v>4731</v>
      </c>
      <c r="C2550" s="4" t="s">
        <v>3452</v>
      </c>
      <c r="D2550" s="41">
        <v>11000</v>
      </c>
      <c r="E2550" s="46">
        <v>36436</v>
      </c>
      <c r="F2550" s="263" t="str">
        <f t="shared" si="156"/>
        <v xml:space="preserve"> </v>
      </c>
      <c r="G2550" s="143" t="s">
        <v>21</v>
      </c>
      <c r="H2550" s="143" t="s">
        <v>82</v>
      </c>
      <c r="I2550" s="263" t="str">
        <f t="shared" si="157"/>
        <v xml:space="preserve"> </v>
      </c>
      <c r="J2550" s="38" t="str">
        <f>IF(D2550&gt;=('28 Populations and thresholds'!$I$158),"YES"," ")</f>
        <v>YES</v>
      </c>
      <c r="K2550" s="38" t="str">
        <f>IF(J2550="YES"," ",IF(D2550&gt;=('28 Populations and thresholds'!$I$158)*0.25,"YES"))</f>
        <v xml:space="preserve"> </v>
      </c>
      <c r="L2550" s="38" t="b">
        <f>OR('28 Populations and thresholds'!$J$158="CR",'28 Populations and thresholds'!$J$158="EN",'28 Populations and thresholds'!$J$158="VU")</f>
        <v>0</v>
      </c>
      <c r="M2550" s="75">
        <f>D2550/'28 Populations and thresholds'!$H$158</f>
        <v>0.11</v>
      </c>
      <c r="N2550" s="263" t="str">
        <f t="shared" si="158"/>
        <v xml:space="preserve"> </v>
      </c>
      <c r="O2550" s="9"/>
      <c r="P2550" s="263" t="str">
        <f t="shared" si="159"/>
        <v xml:space="preserve"> </v>
      </c>
      <c r="Q2550" s="9"/>
      <c r="R2550" s="9"/>
      <c r="S2550" s="9"/>
      <c r="T2550" s="9"/>
      <c r="U2550" s="9"/>
    </row>
    <row r="2551" spans="1:21" s="4" customFormat="1" x14ac:dyDescent="0.2">
      <c r="A2551" s="12" t="s">
        <v>1610</v>
      </c>
      <c r="B2551" s="4" t="s">
        <v>4731</v>
      </c>
      <c r="C2551" s="111" t="s">
        <v>3459</v>
      </c>
      <c r="D2551" s="41">
        <v>4100</v>
      </c>
      <c r="E2551" s="46">
        <v>35674</v>
      </c>
      <c r="F2551" s="263" t="str">
        <f t="shared" si="156"/>
        <v xml:space="preserve"> </v>
      </c>
      <c r="G2551" s="143" t="s">
        <v>21</v>
      </c>
      <c r="H2551" s="143" t="s">
        <v>907</v>
      </c>
      <c r="I2551" s="263" t="str">
        <f t="shared" si="157"/>
        <v xml:space="preserve"> </v>
      </c>
      <c r="J2551" s="38" t="str">
        <f>IF(D2551&gt;=(('28 Populations and thresholds'!$I$160)+('28 Populations and thresholds'!$I$163)),"YES"," ")</f>
        <v>YES</v>
      </c>
      <c r="K2551" s="38" t="str">
        <f>IF(J2551="YES"," ",IF(D2551&gt;=(('28 Populations and thresholds'!$I$160)+('28 Populations and thresholds'!$I$163))*0.25,"YES"))</f>
        <v xml:space="preserve"> </v>
      </c>
      <c r="L2551" s="38" t="b">
        <f>OR('28 Populations and thresholds'!$J$160="CR",'28 Populations and thresholds'!$J$160="EN",'28 Populations and thresholds'!$J$160="VU")</f>
        <v>0</v>
      </c>
      <c r="M2551" s="75">
        <f>D2551/(('28 Populations and thresholds'!$H$160)+('28 Populations and thresholds'!$H$163))</f>
        <v>0.10649350649350649</v>
      </c>
      <c r="N2551" s="263" t="str">
        <f t="shared" si="158"/>
        <v xml:space="preserve"> </v>
      </c>
      <c r="O2551" s="121" t="s">
        <v>4563</v>
      </c>
      <c r="P2551" s="263" t="str">
        <f t="shared" si="159"/>
        <v xml:space="preserve"> </v>
      </c>
      <c r="Q2551" s="9"/>
      <c r="R2551" s="9"/>
      <c r="S2551" s="9"/>
      <c r="T2551" s="9"/>
      <c r="U2551" s="9"/>
    </row>
    <row r="2552" spans="1:21" s="4" customFormat="1" x14ac:dyDescent="0.2">
      <c r="A2552" s="12" t="s">
        <v>1610</v>
      </c>
      <c r="B2552" s="4" t="s">
        <v>4731</v>
      </c>
      <c r="C2552" s="4" t="s">
        <v>3603</v>
      </c>
      <c r="D2552" s="5">
        <v>72100</v>
      </c>
      <c r="E2552" s="104">
        <v>2001</v>
      </c>
      <c r="F2552" s="263" t="str">
        <f t="shared" si="156"/>
        <v xml:space="preserve"> </v>
      </c>
      <c r="G2552" s="12" t="s">
        <v>139</v>
      </c>
      <c r="H2552" s="12" t="s">
        <v>3388</v>
      </c>
      <c r="I2552" s="263" t="str">
        <f t="shared" si="157"/>
        <v xml:space="preserve"> </v>
      </c>
      <c r="J2552" s="38" t="str">
        <f>IF(D2552&gt;=('28 Populations and thresholds'!$I$89),"YES"," ")</f>
        <v>YES</v>
      </c>
      <c r="K2552" s="38" t="str">
        <f>IF(J2552="YES"," ",IF(D2552&gt;=('28 Populations and thresholds'!$I$89)*0.25,"YES"))</f>
        <v xml:space="preserve"> </v>
      </c>
      <c r="L2552" s="38" t="b">
        <f>OR('28 Populations and thresholds'!$J$89="CR",'28 Populations and thresholds'!$J$89="EN",'28 Populations and thresholds'!$J$89="VU")</f>
        <v>0</v>
      </c>
      <c r="M2552" s="75">
        <f>D2552/'28 Populations and thresholds'!$H$89</f>
        <v>4.8066666666666667E-2</v>
      </c>
      <c r="N2552" s="263" t="str">
        <f t="shared" si="158"/>
        <v xml:space="preserve"> </v>
      </c>
      <c r="O2552" s="9"/>
      <c r="P2552" s="263" t="str">
        <f t="shared" si="159"/>
        <v xml:space="preserve"> </v>
      </c>
      <c r="Q2552" s="9"/>
      <c r="R2552" s="9"/>
      <c r="S2552" s="9"/>
      <c r="T2552" s="9"/>
      <c r="U2552" s="9"/>
    </row>
    <row r="2553" spans="1:21" s="4" customFormat="1" x14ac:dyDescent="0.2">
      <c r="A2553" s="12" t="s">
        <v>1610</v>
      </c>
      <c r="B2553" s="4" t="s">
        <v>4731</v>
      </c>
      <c r="C2553" s="4" t="s">
        <v>3770</v>
      </c>
      <c r="D2553" s="41">
        <v>5023</v>
      </c>
      <c r="E2553" s="46">
        <v>35186</v>
      </c>
      <c r="F2553" s="263" t="str">
        <f t="shared" si="156"/>
        <v xml:space="preserve"> </v>
      </c>
      <c r="G2553" s="143" t="s">
        <v>21</v>
      </c>
      <c r="H2553" s="143" t="s">
        <v>501</v>
      </c>
      <c r="I2553" s="263" t="str">
        <f t="shared" si="157"/>
        <v xml:space="preserve"> </v>
      </c>
      <c r="J2553" s="38" t="str">
        <f>IF(D2553&gt;=('28 Populations and thresholds'!$I$199),"YES"," ")</f>
        <v>YES</v>
      </c>
      <c r="K2553" s="38" t="str">
        <f>IF(J2553="YES"," ",IF(D2553&gt;=('28 Populations and thresholds'!$I$199)*0.25,"YES"))</f>
        <v xml:space="preserve"> </v>
      </c>
      <c r="L2553" s="38" t="b">
        <f>OR('28 Populations and thresholds'!$J$199="CR",'28 Populations and thresholds'!$J$199="EN",'28 Populations and thresholds'!$J$199="VU")</f>
        <v>0</v>
      </c>
      <c r="M2553" s="75">
        <f>D2553/'28 Populations and thresholds'!$H$199</f>
        <v>1.5946031746031746E-2</v>
      </c>
      <c r="N2553" s="263" t="str">
        <f t="shared" si="158"/>
        <v xml:space="preserve"> </v>
      </c>
      <c r="O2553" s="9"/>
      <c r="P2553" s="263" t="str">
        <f t="shared" si="159"/>
        <v xml:space="preserve"> </v>
      </c>
      <c r="Q2553" s="9"/>
      <c r="R2553" s="9"/>
      <c r="S2553" s="9"/>
      <c r="T2553" s="9"/>
      <c r="U2553" s="9"/>
    </row>
    <row r="2554" spans="1:21" s="4" customFormat="1" x14ac:dyDescent="0.2">
      <c r="A2554" s="12" t="s">
        <v>1610</v>
      </c>
      <c r="B2554" s="4" t="s">
        <v>4731</v>
      </c>
      <c r="C2554" s="4" t="s">
        <v>3766</v>
      </c>
      <c r="D2554" s="41">
        <v>400</v>
      </c>
      <c r="E2554" s="46">
        <v>35916</v>
      </c>
      <c r="F2554" s="263" t="str">
        <f t="shared" si="156"/>
        <v xml:space="preserve"> </v>
      </c>
      <c r="G2554" s="143" t="s">
        <v>21</v>
      </c>
      <c r="H2554" s="143" t="s">
        <v>907</v>
      </c>
      <c r="I2554" s="263" t="str">
        <f t="shared" si="157"/>
        <v xml:space="preserve"> </v>
      </c>
      <c r="J2554" s="38" t="str">
        <f>IF(D2554&gt;=('28 Populations and thresholds'!$I$194),"YES"," ")</f>
        <v>YES</v>
      </c>
      <c r="K2554" s="38" t="str">
        <f>IF(J2554="YES"," ",IF(D2554&gt;=('28 Populations and thresholds'!$I$194)*0.25,"YES"))</f>
        <v xml:space="preserve"> </v>
      </c>
      <c r="L2554" s="38" t="b">
        <f>OR('28 Populations and thresholds'!$J$194="CR",'28 Populations and thresholds'!$J$194="EN",'28 Populations and thresholds'!$J$194="VU")</f>
        <v>0</v>
      </c>
      <c r="M2554" s="75">
        <f>D2554/'28 Populations and thresholds'!$H$194</f>
        <v>1.4035087719298246E-2</v>
      </c>
      <c r="N2554" s="263" t="str">
        <f t="shared" si="158"/>
        <v xml:space="preserve"> </v>
      </c>
      <c r="O2554" s="9"/>
      <c r="P2554" s="263" t="str">
        <f t="shared" si="159"/>
        <v xml:space="preserve"> </v>
      </c>
      <c r="Q2554" s="9"/>
      <c r="R2554" s="9"/>
      <c r="S2554" s="9"/>
      <c r="T2554" s="9"/>
      <c r="U2554" s="9"/>
    </row>
    <row r="2555" spans="1:21" s="4" customFormat="1" x14ac:dyDescent="0.2">
      <c r="A2555" s="12" t="s">
        <v>1610</v>
      </c>
      <c r="B2555" s="4" t="s">
        <v>4731</v>
      </c>
      <c r="C2555" s="111" t="s">
        <v>1732</v>
      </c>
      <c r="D2555" s="5">
        <v>550</v>
      </c>
      <c r="E2555" s="1" t="s">
        <v>71</v>
      </c>
      <c r="F2555" s="263" t="str">
        <f t="shared" si="156"/>
        <v xml:space="preserve"> </v>
      </c>
      <c r="G2555" s="13" t="s">
        <v>139</v>
      </c>
      <c r="H2555" s="13"/>
      <c r="I2555" s="263" t="str">
        <f t="shared" si="157"/>
        <v xml:space="preserve"> </v>
      </c>
      <c r="J2555" s="38" t="str">
        <f>IF(D2555&gt;=('28 Populations and thresholds'!$I$221),"YES"," ")</f>
        <v>YES</v>
      </c>
      <c r="K2555" s="38" t="str">
        <f>IF(J2555="YES"," ",IF(D2555&gt;=('28 Populations and thresholds'!$I$221)*0.25,"YES"))</f>
        <v xml:space="preserve"> </v>
      </c>
      <c r="L2555" s="38" t="b">
        <f>OR('28 Populations and thresholds'!$J$221="CR",'28 Populations and thresholds'!$J$221="EN",'28 Populations and thresholds'!$J$221="VU")</f>
        <v>1</v>
      </c>
      <c r="M2555" s="75">
        <f>D2555/'28 Populations and thresholds'!$H$221</f>
        <v>5.7291666666666664E-2</v>
      </c>
      <c r="N2555" s="263" t="str">
        <f t="shared" si="158"/>
        <v xml:space="preserve"> </v>
      </c>
      <c r="O2555" s="12"/>
      <c r="P2555" s="263" t="str">
        <f t="shared" si="159"/>
        <v xml:space="preserve"> </v>
      </c>
      <c r="Q2555" s="9"/>
      <c r="R2555" s="9"/>
      <c r="S2555" s="9"/>
      <c r="T2555" s="9"/>
      <c r="U2555" s="9"/>
    </row>
    <row r="2556" spans="1:21" s="4" customFormat="1" x14ac:dyDescent="0.2">
      <c r="A2556" s="12" t="s">
        <v>1610</v>
      </c>
      <c r="B2556" s="4" t="s">
        <v>4731</v>
      </c>
      <c r="C2556" s="4" t="s">
        <v>3484</v>
      </c>
      <c r="D2556" s="41">
        <v>180</v>
      </c>
      <c r="E2556" s="46">
        <v>36409</v>
      </c>
      <c r="F2556" s="263" t="str">
        <f t="shared" si="156"/>
        <v xml:space="preserve"> </v>
      </c>
      <c r="G2556" s="143" t="s">
        <v>21</v>
      </c>
      <c r="H2556" s="143" t="s">
        <v>643</v>
      </c>
      <c r="I2556" s="263" t="str">
        <f t="shared" si="157"/>
        <v xml:space="preserve"> </v>
      </c>
      <c r="J2556" s="38" t="str">
        <f>IF(D2556&gt;=('28 Populations and thresholds'!$I$209),"YES"," ")</f>
        <v>YES</v>
      </c>
      <c r="K2556" s="38" t="str">
        <f>IF(J2556="YES"," ",IF(D2556&gt;=('28 Populations and thresholds'!$I$209)*0.25,"YES"))</f>
        <v xml:space="preserve"> </v>
      </c>
      <c r="L2556" s="38" t="b">
        <f>OR('28 Populations and thresholds'!$J$209="CR",'28 Populations and thresholds'!$J$209="EN",'28 Populations and thresholds'!$J$209="VU")</f>
        <v>1</v>
      </c>
      <c r="M2556" s="75">
        <f>D2556/'28 Populations and thresholds'!$H$209</f>
        <v>0.375</v>
      </c>
      <c r="N2556" s="263" t="str">
        <f t="shared" si="158"/>
        <v xml:space="preserve"> </v>
      </c>
      <c r="O2556" s="12"/>
      <c r="P2556" s="263" t="str">
        <f t="shared" si="159"/>
        <v xml:space="preserve"> </v>
      </c>
    </row>
    <row r="2557" spans="1:21" s="4" customFormat="1" x14ac:dyDescent="0.2">
      <c r="A2557" s="12" t="s">
        <v>1610</v>
      </c>
      <c r="B2557" s="4" t="s">
        <v>4731</v>
      </c>
      <c r="C2557" s="4" t="s">
        <v>3472</v>
      </c>
      <c r="D2557" s="41">
        <v>52</v>
      </c>
      <c r="E2557" s="43"/>
      <c r="F2557" s="263" t="str">
        <f t="shared" si="156"/>
        <v xml:space="preserve"> </v>
      </c>
      <c r="G2557" s="143" t="s">
        <v>21</v>
      </c>
      <c r="H2557" s="143" t="s">
        <v>82</v>
      </c>
      <c r="I2557" s="263" t="str">
        <f t="shared" si="157"/>
        <v xml:space="preserve"> </v>
      </c>
      <c r="J2557" s="38" t="str">
        <f>IF(D2557&gt;=('28 Populations and thresholds'!$I$188),"YES"," ")</f>
        <v>YES</v>
      </c>
      <c r="K2557" s="38" t="str">
        <f>IF(J2557="YES"," ",IF(D2557&gt;=('28 Populations and thresholds'!$I$188)*0.25,"YES"))</f>
        <v xml:space="preserve"> </v>
      </c>
      <c r="L2557" s="38" t="b">
        <f>OR('28 Populations and thresholds'!$J$188="CR",'28 Populations and thresholds'!$J$188="EN",'28 Populations and thresholds'!$J$188="VU")</f>
        <v>1</v>
      </c>
      <c r="M2557" s="75">
        <f>D2557/'28 Populations and thresholds'!$H$188</f>
        <v>8.666666666666667E-2</v>
      </c>
      <c r="N2557" s="263" t="str">
        <f t="shared" si="158"/>
        <v xml:space="preserve"> </v>
      </c>
      <c r="O2557" s="9"/>
      <c r="P2557" s="263" t="str">
        <f t="shared" si="159"/>
        <v xml:space="preserve"> </v>
      </c>
    </row>
    <row r="2558" spans="1:21" s="4" customFormat="1" x14ac:dyDescent="0.2">
      <c r="A2558" s="12" t="s">
        <v>1610</v>
      </c>
      <c r="B2558" s="4" t="s">
        <v>4731</v>
      </c>
      <c r="C2558" s="111" t="s">
        <v>3763</v>
      </c>
      <c r="D2558" s="41">
        <v>1040</v>
      </c>
      <c r="E2558" s="46">
        <v>35674</v>
      </c>
      <c r="F2558" s="263" t="str">
        <f t="shared" si="156"/>
        <v xml:space="preserve"> </v>
      </c>
      <c r="G2558" s="143" t="s">
        <v>21</v>
      </c>
      <c r="H2558" s="143" t="s">
        <v>907</v>
      </c>
      <c r="I2558" s="263" t="str">
        <f t="shared" si="157"/>
        <v xml:space="preserve"> </v>
      </c>
      <c r="J2558" s="38" t="str">
        <f>IF(D2558&gt;=('28 Populations and thresholds'!$I$191),"YES"," ")</f>
        <v>YES</v>
      </c>
      <c r="K2558" s="38" t="str">
        <f>IF(J2558="YES"," ",IF(D2558&gt;=('28 Populations and thresholds'!$I$191)*0.25,"YES"))</f>
        <v xml:space="preserve"> </v>
      </c>
      <c r="L2558" s="38" t="b">
        <f>OR('28 Populations and thresholds'!$J$191="CR",'28 Populations and thresholds'!$J$191="EN",'28 Populations and thresholds'!$J$191="VU")</f>
        <v>0</v>
      </c>
      <c r="M2558" s="75">
        <f>D2558/'28 Populations and thresholds'!$H$191</f>
        <v>2.0799999999999999E-2</v>
      </c>
      <c r="N2558" s="263" t="str">
        <f t="shared" si="158"/>
        <v xml:space="preserve"> </v>
      </c>
      <c r="O2558" s="12"/>
      <c r="P2558" s="263" t="str">
        <f t="shared" si="159"/>
        <v xml:space="preserve"> </v>
      </c>
      <c r="Q2558" s="9"/>
      <c r="R2558" s="9"/>
      <c r="S2558" s="9"/>
      <c r="T2558" s="9"/>
      <c r="U2558" s="9"/>
    </row>
    <row r="2559" spans="1:21" s="4" customFormat="1" x14ac:dyDescent="0.2">
      <c r="A2559" s="12" t="s">
        <v>1610</v>
      </c>
      <c r="B2559" s="4" t="s">
        <v>4731</v>
      </c>
      <c r="C2559" s="4" t="s">
        <v>3758</v>
      </c>
      <c r="D2559" s="41">
        <v>620</v>
      </c>
      <c r="E2559" s="46">
        <v>35916</v>
      </c>
      <c r="F2559" s="263" t="str">
        <f t="shared" si="156"/>
        <v xml:space="preserve"> </v>
      </c>
      <c r="G2559" s="143" t="s">
        <v>21</v>
      </c>
      <c r="H2559" s="143" t="s">
        <v>907</v>
      </c>
      <c r="I2559" s="263" t="str">
        <f t="shared" si="157"/>
        <v xml:space="preserve"> </v>
      </c>
      <c r="J2559" s="38" t="str">
        <f>IF(D2559&gt;=('28 Populations and thresholds'!$I$179),"YES"," ")</f>
        <v>YES</v>
      </c>
      <c r="K2559" s="38" t="str">
        <f>IF(J2559="YES"," ",IF(D2559&gt;=('28 Populations and thresholds'!$I$179)*0.25,"YES"))</f>
        <v xml:space="preserve"> </v>
      </c>
      <c r="L2559" s="38" t="b">
        <f>OR('28 Populations and thresholds'!$J$179="CR",'28 Populations and thresholds'!$J$179="EN",'28 Populations and thresholds'!$J$179="VU")</f>
        <v>0</v>
      </c>
      <c r="M2559" s="75">
        <f>D2559/'28 Populations and thresholds'!$H$179</f>
        <v>1.1272727272727273E-2</v>
      </c>
      <c r="N2559" s="263" t="str">
        <f t="shared" si="158"/>
        <v xml:space="preserve"> </v>
      </c>
      <c r="O2559" s="9"/>
      <c r="P2559" s="263" t="str">
        <f t="shared" si="159"/>
        <v xml:space="preserve"> </v>
      </c>
      <c r="Q2559" s="9"/>
      <c r="R2559" s="9"/>
      <c r="S2559" s="9"/>
      <c r="T2559" s="9"/>
      <c r="U2559" s="9"/>
    </row>
    <row r="2560" spans="1:21" s="4" customFormat="1" x14ac:dyDescent="0.2">
      <c r="A2560" s="275" t="s">
        <v>1610</v>
      </c>
      <c r="B2560" s="268" t="s">
        <v>4758</v>
      </c>
      <c r="C2560" s="269" t="s">
        <v>3452</v>
      </c>
      <c r="D2560" s="270">
        <v>1345</v>
      </c>
      <c r="E2560" s="271">
        <v>36036</v>
      </c>
      <c r="F2560" s="263" t="str">
        <f t="shared" si="156"/>
        <v xml:space="preserve"> </v>
      </c>
      <c r="G2560" s="267" t="s">
        <v>21</v>
      </c>
      <c r="H2560" s="267" t="s">
        <v>604</v>
      </c>
      <c r="I2560" s="263" t="str">
        <f t="shared" si="157"/>
        <v xml:space="preserve"> </v>
      </c>
      <c r="J2560" s="272" t="str">
        <f>IF(D2560&gt;=('28 Populations and thresholds'!$I$158),"YES"," ")</f>
        <v>YES</v>
      </c>
      <c r="K2560" s="272" t="str">
        <f>IF(J2560="YES"," ",IF(D2560&gt;=('28 Populations and thresholds'!$I$158)*0.25,"YES"))</f>
        <v xml:space="preserve"> </v>
      </c>
      <c r="L2560" s="272" t="b">
        <f>OR('28 Populations and thresholds'!$J$158="CR",'28 Populations and thresholds'!$J$158="EN",'28 Populations and thresholds'!$J$158="VU")</f>
        <v>0</v>
      </c>
      <c r="M2560" s="273">
        <f>D2560/'28 Populations and thresholds'!$H$158</f>
        <v>1.345E-2</v>
      </c>
      <c r="N2560" s="263" t="str">
        <f t="shared" si="158"/>
        <v xml:space="preserve"> </v>
      </c>
      <c r="O2560" s="269"/>
      <c r="P2560" s="263" t="str">
        <f t="shared" si="159"/>
        <v xml:space="preserve"> </v>
      </c>
      <c r="Q2560" s="9"/>
      <c r="R2560" s="9"/>
      <c r="S2560" s="9"/>
      <c r="T2560" s="9"/>
      <c r="U2560" s="9"/>
    </row>
    <row r="2561" spans="1:21" s="4" customFormat="1" x14ac:dyDescent="0.2">
      <c r="A2561" s="275" t="s">
        <v>1610</v>
      </c>
      <c r="B2561" s="268" t="s">
        <v>4758</v>
      </c>
      <c r="C2561" s="269" t="s">
        <v>3459</v>
      </c>
      <c r="D2561" s="270">
        <v>862</v>
      </c>
      <c r="E2561" s="271">
        <v>36036</v>
      </c>
      <c r="F2561" s="263" t="str">
        <f t="shared" ref="F2561:F2624" si="160">" "</f>
        <v xml:space="preserve"> </v>
      </c>
      <c r="G2561" s="267" t="s">
        <v>21</v>
      </c>
      <c r="H2561" s="267" t="s">
        <v>604</v>
      </c>
      <c r="I2561" s="263" t="str">
        <f t="shared" ref="I2561:I2624" si="161">" "</f>
        <v xml:space="preserve"> </v>
      </c>
      <c r="J2561" s="272" t="str">
        <f>IF(D2561&gt;=(('28 Populations and thresholds'!$I$160)+('28 Populations and thresholds'!$I$163)),"YES"," ")</f>
        <v>YES</v>
      </c>
      <c r="K2561" s="272" t="str">
        <f>IF(J2561="YES"," ",IF(D2561&gt;=(('28 Populations and thresholds'!$I$160)+('28 Populations and thresholds'!$I$163))*0.25,"YES"))</f>
        <v xml:space="preserve"> </v>
      </c>
      <c r="L2561" s="272" t="b">
        <f>OR('28 Populations and thresholds'!$J$160="CR",'28 Populations and thresholds'!$J$160="EN",'28 Populations and thresholds'!$J$160="VU")</f>
        <v>0</v>
      </c>
      <c r="M2561" s="273">
        <f>D2561/(('28 Populations and thresholds'!$H$160)+('28 Populations and thresholds'!$H$163))</f>
        <v>2.238961038961039E-2</v>
      </c>
      <c r="N2561" s="263" t="str">
        <f t="shared" ref="N2561:N2624" si="162">" "</f>
        <v xml:space="preserve"> </v>
      </c>
      <c r="O2561" s="282" t="s">
        <v>4563</v>
      </c>
      <c r="P2561" s="263" t="str">
        <f t="shared" ref="P2561:P2624" si="163">" "</f>
        <v xml:space="preserve"> </v>
      </c>
      <c r="Q2561" s="9"/>
      <c r="R2561" s="9"/>
      <c r="S2561" s="9"/>
      <c r="T2561" s="9"/>
      <c r="U2561" s="9"/>
    </row>
    <row r="2562" spans="1:21" s="4" customFormat="1" x14ac:dyDescent="0.2">
      <c r="A2562" s="275" t="s">
        <v>1610</v>
      </c>
      <c r="B2562" s="268" t="s">
        <v>4758</v>
      </c>
      <c r="C2562" s="280" t="s">
        <v>3763</v>
      </c>
      <c r="D2562" s="270">
        <v>1628</v>
      </c>
      <c r="E2562" s="271">
        <v>36036</v>
      </c>
      <c r="F2562" s="263" t="str">
        <f t="shared" si="160"/>
        <v xml:space="preserve"> </v>
      </c>
      <c r="G2562" s="267" t="s">
        <v>21</v>
      </c>
      <c r="H2562" s="267" t="s">
        <v>604</v>
      </c>
      <c r="I2562" s="263" t="str">
        <f t="shared" si="161"/>
        <v xml:space="preserve"> </v>
      </c>
      <c r="J2562" s="272" t="str">
        <f>IF(D2562&gt;=('28 Populations and thresholds'!$I$191),"YES"," ")</f>
        <v>YES</v>
      </c>
      <c r="K2562" s="272" t="str">
        <f>IF(J2562="YES"," ",IF(D2562&gt;=('28 Populations and thresholds'!$I$191)*0.25,"YES"))</f>
        <v xml:space="preserve"> </v>
      </c>
      <c r="L2562" s="272" t="b">
        <f>OR('28 Populations and thresholds'!$J$191="CR",'28 Populations and thresholds'!$J$191="EN",'28 Populations and thresholds'!$J$191="VU")</f>
        <v>0</v>
      </c>
      <c r="M2562" s="273">
        <f>D2562/'28 Populations and thresholds'!$H$191</f>
        <v>3.2559999999999999E-2</v>
      </c>
      <c r="N2562" s="263" t="str">
        <f t="shared" si="162"/>
        <v xml:space="preserve"> </v>
      </c>
      <c r="O2562" s="275"/>
      <c r="P2562" s="263" t="str">
        <f t="shared" si="163"/>
        <v xml:space="preserve"> </v>
      </c>
      <c r="Q2562" s="9"/>
      <c r="R2562" s="9"/>
      <c r="S2562" s="9"/>
      <c r="T2562" s="9"/>
      <c r="U2562" s="9"/>
    </row>
    <row r="2563" spans="1:21" s="4" customFormat="1" x14ac:dyDescent="0.2">
      <c r="A2563" s="12" t="s">
        <v>1610</v>
      </c>
      <c r="B2563" s="111" t="s">
        <v>966</v>
      </c>
      <c r="C2563" s="4" t="s">
        <v>3666</v>
      </c>
      <c r="D2563" s="5">
        <v>3767</v>
      </c>
      <c r="E2563" s="104">
        <v>2006</v>
      </c>
      <c r="F2563" s="263" t="str">
        <f t="shared" si="160"/>
        <v xml:space="preserve"> </v>
      </c>
      <c r="G2563" s="13" t="s">
        <v>3974</v>
      </c>
      <c r="H2563" s="13"/>
      <c r="I2563" s="263" t="str">
        <f t="shared" si="161"/>
        <v xml:space="preserve"> </v>
      </c>
      <c r="J2563" s="38" t="str">
        <f>IF(D2563&gt;=(('28 Populations and thresholds'!$I$62)+('28 Populations and thresholds'!$I$65)),"YES"," ")</f>
        <v>YES</v>
      </c>
      <c r="K2563" s="38" t="str">
        <f>IF(J2563="YES"," ",IF(D2563&gt;=(('28 Populations and thresholds'!$I$62)+('28 Populations and thresholds'!$I$65))*0.25,"YES"))</f>
        <v xml:space="preserve"> </v>
      </c>
      <c r="L2563" s="38" t="b">
        <f>OR('28 Populations and thresholds'!$J$62="CR",'28 Populations and thresholds'!$J$62="EN",'28 Populations and thresholds'!$J$62="VU")</f>
        <v>0</v>
      </c>
      <c r="M2563" s="75">
        <f>D2563/(('28 Populations and thresholds'!$H$62)+('28 Populations and thresholds'!$H$65))</f>
        <v>2.2158823529411766E-2</v>
      </c>
      <c r="N2563" s="263" t="str">
        <f t="shared" si="162"/>
        <v xml:space="preserve"> </v>
      </c>
      <c r="O2563" s="12" t="s">
        <v>4749</v>
      </c>
      <c r="P2563" s="263" t="str">
        <f t="shared" si="163"/>
        <v xml:space="preserve"> </v>
      </c>
      <c r="Q2563" s="9"/>
      <c r="R2563" s="9"/>
      <c r="S2563" s="9"/>
      <c r="T2563" s="9"/>
      <c r="U2563" s="9"/>
    </row>
    <row r="2564" spans="1:21" s="4" customFormat="1" x14ac:dyDescent="0.2">
      <c r="A2564" s="12" t="s">
        <v>1610</v>
      </c>
      <c r="B2564" s="40" t="s">
        <v>966</v>
      </c>
      <c r="C2564" s="4" t="s">
        <v>3756</v>
      </c>
      <c r="D2564" s="41">
        <v>450</v>
      </c>
      <c r="E2564" s="46">
        <v>30560</v>
      </c>
      <c r="F2564" s="263" t="str">
        <f t="shared" si="160"/>
        <v xml:space="preserve"> </v>
      </c>
      <c r="G2564" s="143" t="s">
        <v>21</v>
      </c>
      <c r="H2564" s="143" t="s">
        <v>718</v>
      </c>
      <c r="I2564" s="263" t="str">
        <f t="shared" si="161"/>
        <v xml:space="preserve"> </v>
      </c>
      <c r="J2564" s="38" t="str">
        <f>IF(D2564&gt;=('28 Populations and thresholds'!$I$175),"YES"," ")</f>
        <v xml:space="preserve"> </v>
      </c>
      <c r="K2564" s="38" t="str">
        <f>IF(J2564="YES"," ",IF(D2564&gt;=('28 Populations and thresholds'!$I$175)*0.25,"YES"))</f>
        <v>YES</v>
      </c>
      <c r="L2564" s="38" t="b">
        <f>OR('28 Populations and thresholds'!$J$175="CR",'28 Populations and thresholds'!$J$175="EN",'28 Populations and thresholds'!$J$175="VU")</f>
        <v>0</v>
      </c>
      <c r="M2564" s="75">
        <f>D2564/'28 Populations and thresholds'!$H$175</f>
        <v>3.237410071942446E-3</v>
      </c>
      <c r="N2564" s="263" t="str">
        <f t="shared" si="162"/>
        <v xml:space="preserve"> </v>
      </c>
      <c r="O2564" s="12"/>
      <c r="P2564" s="263" t="str">
        <f t="shared" si="163"/>
        <v xml:space="preserve"> </v>
      </c>
      <c r="Q2564" s="9"/>
      <c r="R2564" s="9"/>
      <c r="S2564" s="9"/>
      <c r="T2564" s="9"/>
      <c r="U2564" s="9"/>
    </row>
    <row r="2565" spans="1:21" s="4" customFormat="1" x14ac:dyDescent="0.2">
      <c r="A2565" s="12" t="s">
        <v>1610</v>
      </c>
      <c r="B2565" s="40" t="s">
        <v>966</v>
      </c>
      <c r="C2565" s="4" t="s">
        <v>3761</v>
      </c>
      <c r="D2565" s="41">
        <v>400</v>
      </c>
      <c r="E2565" s="46">
        <v>30560</v>
      </c>
      <c r="F2565" s="263" t="str">
        <f t="shared" si="160"/>
        <v xml:space="preserve"> </v>
      </c>
      <c r="G2565" s="143" t="s">
        <v>21</v>
      </c>
      <c r="H2565" s="143" t="s">
        <v>718</v>
      </c>
      <c r="I2565" s="263" t="str">
        <f t="shared" si="161"/>
        <v xml:space="preserve"> </v>
      </c>
      <c r="J2565" s="38" t="str">
        <f>IF(D2565&gt;=('28 Populations and thresholds'!$I$187),"YES"," ")</f>
        <v xml:space="preserve"> </v>
      </c>
      <c r="K2565" s="38" t="str">
        <f>IF(J2565="YES"," ",IF(D2565&gt;=('28 Populations and thresholds'!$I$187)*0.25,"YES"))</f>
        <v>YES</v>
      </c>
      <c r="L2565" s="38" t="b">
        <f>OR('28 Populations and thresholds'!$J$187="CR",'28 Populations and thresholds'!$J$187="EN",'28 Populations and thresholds'!$J$187="VU")</f>
        <v>0</v>
      </c>
      <c r="M2565" s="75">
        <f>D2565/'28 Populations and thresholds'!$H$187</f>
        <v>4.0000000000000001E-3</v>
      </c>
      <c r="N2565" s="263" t="str">
        <f t="shared" si="162"/>
        <v xml:space="preserve"> </v>
      </c>
      <c r="O2565" s="9"/>
      <c r="P2565" s="263" t="str">
        <f t="shared" si="163"/>
        <v xml:space="preserve"> </v>
      </c>
      <c r="Q2565" s="9"/>
      <c r="R2565" s="9"/>
      <c r="S2565" s="9"/>
      <c r="T2565" s="9"/>
      <c r="U2565" s="9"/>
    </row>
    <row r="2566" spans="1:21" s="4" customFormat="1" x14ac:dyDescent="0.2">
      <c r="A2566" s="143" t="s">
        <v>1610</v>
      </c>
      <c r="B2566" s="111" t="s">
        <v>966</v>
      </c>
      <c r="C2566" s="4" t="s">
        <v>3617</v>
      </c>
      <c r="D2566" s="45">
        <v>9338</v>
      </c>
      <c r="E2566" s="47" t="s">
        <v>1341</v>
      </c>
      <c r="F2566" s="263" t="str">
        <f t="shared" si="160"/>
        <v xml:space="preserve"> </v>
      </c>
      <c r="G2566" s="143" t="s">
        <v>15</v>
      </c>
      <c r="H2566" s="143" t="s">
        <v>1315</v>
      </c>
      <c r="I2566" s="263" t="str">
        <f t="shared" si="161"/>
        <v xml:space="preserve"> </v>
      </c>
      <c r="J2566" s="38" t="str">
        <f>IF(D2566&gt;=('28 Populations and thresholds'!$I$95),"YES"," ")</f>
        <v>YES</v>
      </c>
      <c r="K2566" s="38" t="str">
        <f>IF(J2566="YES"," ",IF(D2566&gt;=('28 Populations and thresholds'!$I$95)*0.25,"YES"))</f>
        <v xml:space="preserve"> </v>
      </c>
      <c r="L2566" s="38" t="b">
        <f>OR('28 Populations and thresholds'!$J$95="CR",'28 Populations and thresholds'!$J$95="EN",'28 Populations and thresholds'!$J$95="VU")</f>
        <v>0</v>
      </c>
      <c r="M2566" s="75">
        <f>D2566/'28 Populations and thresholds'!$H$95</f>
        <v>3.1126666666666667E-2</v>
      </c>
      <c r="N2566" s="263" t="str">
        <f t="shared" si="162"/>
        <v xml:space="preserve"> </v>
      </c>
      <c r="O2566" s="12"/>
      <c r="P2566" s="263" t="str">
        <f t="shared" si="163"/>
        <v xml:space="preserve"> </v>
      </c>
      <c r="Q2566" s="9"/>
      <c r="R2566" s="9"/>
      <c r="S2566" s="9"/>
      <c r="T2566" s="9"/>
      <c r="U2566" s="9"/>
    </row>
    <row r="2567" spans="1:21" s="4" customFormat="1" x14ac:dyDescent="0.2">
      <c r="A2567" s="12" t="s">
        <v>1610</v>
      </c>
      <c r="B2567" s="111" t="s">
        <v>966</v>
      </c>
      <c r="C2567" s="159" t="s">
        <v>3564</v>
      </c>
      <c r="D2567" s="5">
        <v>8224</v>
      </c>
      <c r="E2567" s="104">
        <v>2006</v>
      </c>
      <c r="F2567" s="263" t="str">
        <f t="shared" si="160"/>
        <v xml:space="preserve"> </v>
      </c>
      <c r="G2567" s="13" t="s">
        <v>3974</v>
      </c>
      <c r="H2567" s="13"/>
      <c r="I2567" s="263" t="str">
        <f t="shared" si="161"/>
        <v xml:space="preserve"> </v>
      </c>
      <c r="J2567" s="38" t="str">
        <f>IF(D2567&gt;=('28 Populations and thresholds'!$I$79),"YES"," ")</f>
        <v>YES</v>
      </c>
      <c r="K2567" s="38" t="str">
        <f>IF(J2567="YES"," ",IF(D2567&gt;=('28 Populations and thresholds'!$I$79)*0.25,"YES"))</f>
        <v xml:space="preserve"> </v>
      </c>
      <c r="L2567" s="38" t="b">
        <f>OR('28 Populations and thresholds'!$J$79="CR",'28 Populations and thresholds'!$J$79="EN",'28 Populations and thresholds'!$J$79="VU")</f>
        <v>0</v>
      </c>
      <c r="M2567" s="75">
        <f>D2567/'28 Populations and thresholds'!$H$79</f>
        <v>5.4826666666666669E-2</v>
      </c>
      <c r="N2567" s="263" t="str">
        <f t="shared" si="162"/>
        <v xml:space="preserve"> </v>
      </c>
      <c r="O2567" s="9"/>
      <c r="P2567" s="263" t="str">
        <f t="shared" si="163"/>
        <v xml:space="preserve"> </v>
      </c>
      <c r="Q2567" s="9"/>
      <c r="R2567" s="9"/>
      <c r="S2567" s="9"/>
      <c r="T2567" s="9"/>
      <c r="U2567" s="9"/>
    </row>
    <row r="2568" spans="1:21" s="4" customFormat="1" x14ac:dyDescent="0.2">
      <c r="A2568" s="12" t="s">
        <v>1610</v>
      </c>
      <c r="B2568" s="40" t="s">
        <v>966</v>
      </c>
      <c r="C2568" s="4" t="s">
        <v>3467</v>
      </c>
      <c r="D2568" s="41">
        <v>1010</v>
      </c>
      <c r="E2568" s="46">
        <v>36178</v>
      </c>
      <c r="F2568" s="263" t="str">
        <f t="shared" si="160"/>
        <v xml:space="preserve"> </v>
      </c>
      <c r="G2568" s="143" t="s">
        <v>21</v>
      </c>
      <c r="H2568" s="143" t="s">
        <v>604</v>
      </c>
      <c r="I2568" s="263" t="str">
        <f t="shared" si="161"/>
        <v xml:space="preserve"> </v>
      </c>
      <c r="J2568" s="38" t="str">
        <f>IF(D2568&gt;=('28 Populations and thresholds'!$I$180),"YES"," ")</f>
        <v>YES</v>
      </c>
      <c r="K2568" s="38" t="str">
        <f>IF(J2568="YES"," ",IF(D2568&gt;=('28 Populations and thresholds'!$I$180)*0.25,"YES"))</f>
        <v xml:space="preserve"> </v>
      </c>
      <c r="L2568" s="38" t="b">
        <f>OR('28 Populations and thresholds'!$J$180="CR",'28 Populations and thresholds'!$J$180="EN",'28 Populations and thresholds'!$J$180="VU")</f>
        <v>0</v>
      </c>
      <c r="M2568" s="75">
        <f>D2568/'28 Populations and thresholds'!$H$180</f>
        <v>1.01E-2</v>
      </c>
      <c r="N2568" s="263" t="str">
        <f t="shared" si="162"/>
        <v xml:space="preserve"> </v>
      </c>
      <c r="O2568" s="9"/>
      <c r="P2568" s="263" t="str">
        <f t="shared" si="163"/>
        <v xml:space="preserve"> </v>
      </c>
      <c r="Q2568" s="9"/>
      <c r="R2568" s="9"/>
      <c r="S2568" s="9"/>
      <c r="T2568" s="9"/>
      <c r="U2568" s="9"/>
    </row>
    <row r="2569" spans="1:21" s="4" customFormat="1" x14ac:dyDescent="0.2">
      <c r="A2569" s="12" t="s">
        <v>1610</v>
      </c>
      <c r="B2569" s="111" t="s">
        <v>966</v>
      </c>
      <c r="C2569" s="4" t="s">
        <v>3590</v>
      </c>
      <c r="D2569" s="5">
        <v>4345</v>
      </c>
      <c r="E2569" s="148" t="s">
        <v>3975</v>
      </c>
      <c r="F2569" s="263" t="str">
        <f t="shared" si="160"/>
        <v xml:space="preserve"> </v>
      </c>
      <c r="G2569" s="13" t="s">
        <v>3974</v>
      </c>
      <c r="H2569" s="13"/>
      <c r="I2569" s="263" t="str">
        <f t="shared" si="161"/>
        <v xml:space="preserve"> </v>
      </c>
      <c r="J2569" s="38" t="str">
        <f>IF(D2569&gt;=('28 Populations and thresholds'!$I$85),"YES"," ")</f>
        <v>YES</v>
      </c>
      <c r="K2569" s="38" t="str">
        <f>IF(J2569="YES"," ",IF(D2569&gt;=('28 Populations and thresholds'!$I$85)*0.25,"YES"))</f>
        <v xml:space="preserve"> </v>
      </c>
      <c r="L2569" s="38" t="b">
        <f>OR('28 Populations and thresholds'!$J$85="CR",'28 Populations and thresholds'!$J$85="EN",'28 Populations and thresholds'!$J$85="VU")</f>
        <v>0</v>
      </c>
      <c r="M2569" s="75">
        <f>D2569/'28 Populations and thresholds'!$H$85</f>
        <v>4.8820224719101121E-2</v>
      </c>
      <c r="N2569" s="263" t="str">
        <f t="shared" si="162"/>
        <v xml:space="preserve"> </v>
      </c>
      <c r="O2569" s="9"/>
      <c r="P2569" s="263" t="str">
        <f t="shared" si="163"/>
        <v xml:space="preserve"> </v>
      </c>
      <c r="Q2569" s="9"/>
      <c r="R2569" s="9"/>
      <c r="S2569" s="9"/>
      <c r="T2569" s="9"/>
      <c r="U2569" s="9"/>
    </row>
    <row r="2570" spans="1:21" s="4" customFormat="1" x14ac:dyDescent="0.2">
      <c r="A2570" s="12" t="s">
        <v>1610</v>
      </c>
      <c r="B2570" s="40" t="s">
        <v>966</v>
      </c>
      <c r="C2570" s="4" t="s">
        <v>3470</v>
      </c>
      <c r="D2570" s="41">
        <v>635</v>
      </c>
      <c r="E2570" s="46">
        <v>30560</v>
      </c>
      <c r="F2570" s="263" t="str">
        <f t="shared" si="160"/>
        <v xml:space="preserve"> </v>
      </c>
      <c r="G2570" s="143" t="s">
        <v>21</v>
      </c>
      <c r="H2570" s="143" t="s">
        <v>718</v>
      </c>
      <c r="I2570" s="263" t="str">
        <f t="shared" si="161"/>
        <v xml:space="preserve"> </v>
      </c>
      <c r="J2570" s="38" t="str">
        <f>IF(D2570&gt;=('28 Populations and thresholds'!$I$181),"YES"," ")</f>
        <v>YES</v>
      </c>
      <c r="K2570" s="38" t="str">
        <f>IF(J2570="YES"," ",IF(D2570&gt;=('28 Populations and thresholds'!$I$181)*0.25,"YES"))</f>
        <v xml:space="preserve"> </v>
      </c>
      <c r="L2570" s="38" t="b">
        <f>OR('28 Populations and thresholds'!$J$181="CR",'28 Populations and thresholds'!$J$181="EN",'28 Populations and thresholds'!$J$181="VU")</f>
        <v>1</v>
      </c>
      <c r="M2570" s="75">
        <f>D2570/'28 Populations and thresholds'!$H$181</f>
        <v>1.984375E-2</v>
      </c>
      <c r="N2570" s="263" t="str">
        <f t="shared" si="162"/>
        <v xml:space="preserve"> </v>
      </c>
      <c r="O2570" s="9"/>
      <c r="P2570" s="263" t="str">
        <f t="shared" si="163"/>
        <v xml:space="preserve"> </v>
      </c>
      <c r="Q2570" s="9"/>
      <c r="R2570" s="9"/>
      <c r="S2570" s="9"/>
      <c r="T2570" s="9"/>
      <c r="U2570" s="9"/>
    </row>
    <row r="2571" spans="1:21" s="4" customFormat="1" x14ac:dyDescent="0.2">
      <c r="A2571" s="12" t="s">
        <v>1610</v>
      </c>
      <c r="B2571" s="111" t="s">
        <v>966</v>
      </c>
      <c r="C2571" s="4" t="s">
        <v>1625</v>
      </c>
      <c r="D2571" s="5">
        <v>1919</v>
      </c>
      <c r="E2571" s="104">
        <v>2006</v>
      </c>
      <c r="F2571" s="263" t="str">
        <f t="shared" si="160"/>
        <v xml:space="preserve"> </v>
      </c>
      <c r="G2571" s="13" t="s">
        <v>3974</v>
      </c>
      <c r="H2571" s="13"/>
      <c r="I2571" s="263" t="str">
        <f t="shared" si="161"/>
        <v xml:space="preserve"> </v>
      </c>
      <c r="J2571" s="38" t="str">
        <f>IF(D2571&gt;=('28 Populations and thresholds'!$I$11),"YES"," ")</f>
        <v>YES</v>
      </c>
      <c r="K2571" s="38" t="str">
        <f>IF(J2571="YES"," ",IF(D2571&gt;=('28 Populations and thresholds'!$I$11)*0.25,"YES"))</f>
        <v xml:space="preserve"> </v>
      </c>
      <c r="L2571" s="38" t="b">
        <f>OR('28 Populations and thresholds'!$J$11="CR",'28 Populations and thresholds'!$J$11="EN",'28 Populations and thresholds'!$J$11="VU")</f>
        <v>0</v>
      </c>
      <c r="M2571" s="75">
        <f>D2571/'28 Populations and thresholds'!$H$11</f>
        <v>1.9189999999999999E-2</v>
      </c>
      <c r="N2571" s="263" t="str">
        <f t="shared" si="162"/>
        <v xml:space="preserve"> </v>
      </c>
      <c r="O2571" s="12"/>
      <c r="P2571" s="263" t="str">
        <f t="shared" si="163"/>
        <v xml:space="preserve"> </v>
      </c>
      <c r="Q2571" s="9"/>
      <c r="R2571" s="9"/>
      <c r="S2571" s="9"/>
      <c r="T2571" s="9"/>
      <c r="U2571" s="9"/>
    </row>
    <row r="2572" spans="1:21" s="4" customFormat="1" x14ac:dyDescent="0.2">
      <c r="A2572" s="12" t="s">
        <v>1610</v>
      </c>
      <c r="B2572" s="40" t="s">
        <v>966</v>
      </c>
      <c r="C2572" s="4" t="s">
        <v>3767</v>
      </c>
      <c r="D2572" s="41">
        <v>1240</v>
      </c>
      <c r="E2572" s="46">
        <v>30560</v>
      </c>
      <c r="F2572" s="263" t="str">
        <f t="shared" si="160"/>
        <v xml:space="preserve"> </v>
      </c>
      <c r="G2572" s="143" t="s">
        <v>21</v>
      </c>
      <c r="H2572" s="143" t="s">
        <v>718</v>
      </c>
      <c r="I2572" s="263" t="str">
        <f t="shared" si="161"/>
        <v xml:space="preserve"> </v>
      </c>
      <c r="J2572" s="38" t="str">
        <f>IF(D2572&gt;=('28 Populations and thresholds'!$I$195),"YES"," ")</f>
        <v xml:space="preserve"> </v>
      </c>
      <c r="K2572" s="38" t="str">
        <f>IF(J2572="YES"," ",IF(D2572&gt;=('28 Populations and thresholds'!$I$195)*0.25,"YES"))</f>
        <v>YES</v>
      </c>
      <c r="L2572" s="38" t="b">
        <f>OR('28 Populations and thresholds'!$J$195="CR",'28 Populations and thresholds'!$J$195="EN",'28 Populations and thresholds'!$J$195="VU")</f>
        <v>1</v>
      </c>
      <c r="M2572" s="75">
        <f>D2572/'28 Populations and thresholds'!$H$195</f>
        <v>4.2758620689655174E-3</v>
      </c>
      <c r="N2572" s="263" t="str">
        <f t="shared" si="162"/>
        <v xml:space="preserve"> </v>
      </c>
      <c r="O2572" s="12"/>
      <c r="P2572" s="263" t="str">
        <f t="shared" si="163"/>
        <v xml:space="preserve"> </v>
      </c>
      <c r="Q2572" s="9"/>
      <c r="R2572" s="9"/>
      <c r="S2572" s="9"/>
      <c r="T2572" s="9"/>
      <c r="U2572" s="9"/>
    </row>
    <row r="2573" spans="1:21" s="4" customFormat="1" x14ac:dyDescent="0.2">
      <c r="A2573" s="143" t="s">
        <v>1610</v>
      </c>
      <c r="B2573" s="111" t="s">
        <v>966</v>
      </c>
      <c r="C2573" s="4" t="s">
        <v>3659</v>
      </c>
      <c r="D2573" s="41">
        <v>1469</v>
      </c>
      <c r="E2573" s="47" t="s">
        <v>1316</v>
      </c>
      <c r="F2573" s="263" t="str">
        <f t="shared" si="160"/>
        <v xml:space="preserve"> </v>
      </c>
      <c r="G2573" s="143" t="s">
        <v>15</v>
      </c>
      <c r="H2573" s="143" t="s">
        <v>1315</v>
      </c>
      <c r="I2573" s="263" t="str">
        <f t="shared" si="161"/>
        <v xml:space="preserve"> </v>
      </c>
      <c r="J2573" s="38" t="str">
        <f>IF(D2573&gt;=('28 Populations and thresholds'!$I$68),"YES"," ")</f>
        <v>YES</v>
      </c>
      <c r="K2573" s="38" t="str">
        <f>IF(J2573="YES"," ",IF(D2573&gt;=('28 Populations and thresholds'!$I$68)*0.25,"YES"))</f>
        <v xml:space="preserve"> </v>
      </c>
      <c r="L2573" s="38" t="b">
        <f>OR('28 Populations and thresholds'!$J$68="CR",'28 Populations and thresholds'!$J$68="EN",'28 Populations and thresholds'!$J$68="VU")</f>
        <v>0</v>
      </c>
      <c r="M2573" s="75">
        <f>D2573/'28 Populations and thresholds'!$H$68</f>
        <v>1.469E-2</v>
      </c>
      <c r="N2573" s="263" t="str">
        <f t="shared" si="162"/>
        <v xml:space="preserve"> </v>
      </c>
      <c r="O2573" s="9"/>
      <c r="P2573" s="263" t="str">
        <f t="shared" si="163"/>
        <v xml:space="preserve"> </v>
      </c>
      <c r="Q2573" s="9"/>
      <c r="R2573" s="9"/>
      <c r="S2573" s="9"/>
      <c r="T2573" s="9"/>
      <c r="U2573" s="9"/>
    </row>
    <row r="2574" spans="1:21" s="4" customFormat="1" x14ac:dyDescent="0.2">
      <c r="A2574" s="12" t="s">
        <v>1610</v>
      </c>
      <c r="B2574" s="111" t="s">
        <v>966</v>
      </c>
      <c r="C2574" s="4" t="s">
        <v>3765</v>
      </c>
      <c r="D2574" s="5">
        <v>966</v>
      </c>
      <c r="E2574" s="148" t="s">
        <v>3975</v>
      </c>
      <c r="F2574" s="263" t="str">
        <f t="shared" si="160"/>
        <v xml:space="preserve"> </v>
      </c>
      <c r="G2574" s="13" t="s">
        <v>3974</v>
      </c>
      <c r="H2574" s="13"/>
      <c r="I2574" s="263" t="str">
        <f t="shared" si="161"/>
        <v xml:space="preserve"> </v>
      </c>
      <c r="J2574" s="38" t="str">
        <f>IF(D2574&gt;=('28 Populations and thresholds'!$I$193),"YES"," ")</f>
        <v>YES</v>
      </c>
      <c r="K2574" s="38" t="str">
        <f>IF(J2574="YES"," ",IF(D2574&gt;=('28 Populations and thresholds'!$I$193)*0.25,"YES"))</f>
        <v xml:space="preserve"> </v>
      </c>
      <c r="L2574" s="38" t="b">
        <f>OR('28 Populations and thresholds'!$J$193="CR",'28 Populations and thresholds'!$J$193="EN",'28 Populations and thresholds'!$J$193="VU")</f>
        <v>0</v>
      </c>
      <c r="M2574" s="75">
        <f>D2574/'28 Populations and thresholds'!$H$193</f>
        <v>2.1954545454545456E-2</v>
      </c>
      <c r="N2574" s="263" t="str">
        <f t="shared" si="162"/>
        <v xml:space="preserve"> </v>
      </c>
      <c r="O2574" s="12"/>
      <c r="P2574" s="263" t="str">
        <f t="shared" si="163"/>
        <v xml:space="preserve"> </v>
      </c>
      <c r="Q2574" s="9"/>
      <c r="R2574" s="9"/>
      <c r="S2574" s="9"/>
      <c r="T2574" s="9"/>
      <c r="U2574" s="9"/>
    </row>
    <row r="2575" spans="1:21" s="4" customFormat="1" x14ac:dyDescent="0.2">
      <c r="A2575" s="12" t="s">
        <v>1610</v>
      </c>
      <c r="B2575" s="40" t="s">
        <v>966</v>
      </c>
      <c r="C2575" s="4" t="s">
        <v>3452</v>
      </c>
      <c r="D2575" s="41">
        <v>2561</v>
      </c>
      <c r="E2575" s="46">
        <v>30926</v>
      </c>
      <c r="F2575" s="263" t="str">
        <f t="shared" si="160"/>
        <v xml:space="preserve"> </v>
      </c>
      <c r="G2575" s="143" t="s">
        <v>21</v>
      </c>
      <c r="H2575" s="143" t="s">
        <v>660</v>
      </c>
      <c r="I2575" s="263" t="str">
        <f t="shared" si="161"/>
        <v xml:space="preserve"> </v>
      </c>
      <c r="J2575" s="38" t="str">
        <f>IF(D2575&gt;=('28 Populations and thresholds'!$I$158),"YES"," ")</f>
        <v>YES</v>
      </c>
      <c r="K2575" s="38" t="str">
        <f>IF(J2575="YES"," ",IF(D2575&gt;=('28 Populations and thresholds'!$I$158)*0.25,"YES"))</f>
        <v xml:space="preserve"> </v>
      </c>
      <c r="L2575" s="38" t="b">
        <f>OR('28 Populations and thresholds'!$J$158="CR",'28 Populations and thresholds'!$J$158="EN",'28 Populations and thresholds'!$J$158="VU")</f>
        <v>0</v>
      </c>
      <c r="M2575" s="75">
        <f>D2575/'28 Populations and thresholds'!$H$158</f>
        <v>2.5610000000000001E-2</v>
      </c>
      <c r="N2575" s="263" t="str">
        <f t="shared" si="162"/>
        <v xml:space="preserve"> </v>
      </c>
      <c r="O2575" s="9"/>
      <c r="P2575" s="263" t="str">
        <f t="shared" si="163"/>
        <v xml:space="preserve"> </v>
      </c>
      <c r="Q2575" s="9"/>
      <c r="R2575" s="9"/>
      <c r="S2575" s="9"/>
      <c r="T2575" s="9"/>
      <c r="U2575" s="9"/>
    </row>
    <row r="2576" spans="1:21" s="4" customFormat="1" x14ac:dyDescent="0.2">
      <c r="A2576" s="12" t="s">
        <v>1610</v>
      </c>
      <c r="B2576" s="40" t="s">
        <v>966</v>
      </c>
      <c r="C2576" s="4" t="s">
        <v>3459</v>
      </c>
      <c r="D2576" s="41">
        <v>443</v>
      </c>
      <c r="E2576" s="46">
        <v>30926</v>
      </c>
      <c r="F2576" s="263" t="str">
        <f t="shared" si="160"/>
        <v xml:space="preserve"> </v>
      </c>
      <c r="G2576" s="143" t="s">
        <v>21</v>
      </c>
      <c r="H2576" s="143" t="s">
        <v>660</v>
      </c>
      <c r="I2576" s="263" t="str">
        <f t="shared" si="161"/>
        <v xml:space="preserve"> </v>
      </c>
      <c r="J2576" s="38" t="str">
        <f>IF(D2576&gt;=(('28 Populations and thresholds'!$I$160)+('28 Populations and thresholds'!$I$163)),"YES"," ")</f>
        <v>YES</v>
      </c>
      <c r="K2576" s="38" t="str">
        <f>IF(J2576="YES"," ",IF(D2576&gt;=(('28 Populations and thresholds'!$I$160)+('28 Populations and thresholds'!$I$163))*0.25,"YES"))</f>
        <v xml:space="preserve"> </v>
      </c>
      <c r="L2576" s="38" t="b">
        <f>OR('28 Populations and thresholds'!$J$160="CR",'28 Populations and thresholds'!$J$160="EN",'28 Populations and thresholds'!$J$160="VU")</f>
        <v>0</v>
      </c>
      <c r="M2576" s="75">
        <f>D2576/(('28 Populations and thresholds'!$H$160)+('28 Populations and thresholds'!$H$163))</f>
        <v>1.1506493506493506E-2</v>
      </c>
      <c r="N2576" s="263" t="str">
        <f t="shared" si="162"/>
        <v xml:space="preserve"> </v>
      </c>
      <c r="O2576" s="121" t="s">
        <v>4563</v>
      </c>
      <c r="P2576" s="263" t="str">
        <f t="shared" si="163"/>
        <v xml:space="preserve"> </v>
      </c>
      <c r="Q2576" s="9"/>
      <c r="R2576" s="9"/>
      <c r="S2576" s="9"/>
      <c r="T2576" s="9"/>
      <c r="U2576" s="9"/>
    </row>
    <row r="2577" spans="1:21" s="4" customFormat="1" x14ac:dyDescent="0.2">
      <c r="A2577" s="12" t="s">
        <v>1610</v>
      </c>
      <c r="B2577" s="111" t="s">
        <v>966</v>
      </c>
      <c r="C2577" s="4" t="s">
        <v>3788</v>
      </c>
      <c r="D2577" s="5">
        <v>5207</v>
      </c>
      <c r="E2577" s="148" t="s">
        <v>3975</v>
      </c>
      <c r="F2577" s="263" t="str">
        <f t="shared" si="160"/>
        <v xml:space="preserve"> </v>
      </c>
      <c r="G2577" s="13" t="s">
        <v>3974</v>
      </c>
      <c r="H2577" s="13"/>
      <c r="I2577" s="263" t="str">
        <f t="shared" si="161"/>
        <v xml:space="preserve"> </v>
      </c>
      <c r="J2577" s="38" t="str">
        <f>IF(D2577&gt;=('28 Populations and thresholds'!$I$242),"YES"," ")</f>
        <v>YES</v>
      </c>
      <c r="K2577" s="38" t="str">
        <f>IF(J2577="YES"," ",IF(D2577&gt;=('28 Populations and thresholds'!$I$242)*0.25,"YES"))</f>
        <v xml:space="preserve"> </v>
      </c>
      <c r="L2577" s="38" t="b">
        <f>OR('28 Populations and thresholds'!$J$242="CR",'28 Populations and thresholds'!$J$242="EN",'28 Populations and thresholds'!$J$242="VU")</f>
        <v>0</v>
      </c>
      <c r="M2577" s="75">
        <f>D2577/'28 Populations and thresholds'!$H$242</f>
        <v>5.2069999999999998E-2</v>
      </c>
      <c r="N2577" s="263" t="str">
        <f t="shared" si="162"/>
        <v xml:space="preserve"> </v>
      </c>
      <c r="O2577" s="12"/>
      <c r="P2577" s="263" t="str">
        <f t="shared" si="163"/>
        <v xml:space="preserve"> </v>
      </c>
      <c r="Q2577" s="9"/>
      <c r="R2577" s="9"/>
      <c r="S2577" s="9"/>
      <c r="T2577" s="9"/>
      <c r="U2577" s="9"/>
    </row>
    <row r="2578" spans="1:21" s="4" customFormat="1" x14ac:dyDescent="0.2">
      <c r="A2578" s="143" t="s">
        <v>1610</v>
      </c>
      <c r="B2578" s="111" t="s">
        <v>966</v>
      </c>
      <c r="C2578" s="111" t="s">
        <v>3603</v>
      </c>
      <c r="D2578" s="41">
        <v>30401</v>
      </c>
      <c r="E2578" s="47" t="s">
        <v>1327</v>
      </c>
      <c r="F2578" s="263" t="str">
        <f t="shared" si="160"/>
        <v xml:space="preserve"> </v>
      </c>
      <c r="G2578" s="143" t="s">
        <v>15</v>
      </c>
      <c r="H2578" s="143" t="s">
        <v>1470</v>
      </c>
      <c r="I2578" s="263" t="str">
        <f t="shared" si="161"/>
        <v xml:space="preserve"> </v>
      </c>
      <c r="J2578" s="38" t="str">
        <f>IF(D2578&gt;=('28 Populations and thresholds'!$I$89),"YES"," ")</f>
        <v>YES</v>
      </c>
      <c r="K2578" s="38" t="str">
        <f>IF(J2578="YES"," ",IF(D2578&gt;=('28 Populations and thresholds'!$I$89)*0.25,"YES"))</f>
        <v xml:space="preserve"> </v>
      </c>
      <c r="L2578" s="38" t="b">
        <f>OR('28 Populations and thresholds'!$J$89="CR",'28 Populations and thresholds'!$J$89="EN",'28 Populations and thresholds'!$J$89="VU")</f>
        <v>0</v>
      </c>
      <c r="M2578" s="75">
        <f>D2578/'28 Populations and thresholds'!$H$89</f>
        <v>2.0267333333333332E-2</v>
      </c>
      <c r="N2578" s="263" t="str">
        <f t="shared" si="162"/>
        <v xml:space="preserve"> </v>
      </c>
      <c r="O2578" s="9"/>
      <c r="P2578" s="263" t="str">
        <f t="shared" si="163"/>
        <v xml:space="preserve"> </v>
      </c>
      <c r="Q2578" s="9"/>
      <c r="R2578" s="9"/>
      <c r="S2578" s="9"/>
      <c r="T2578" s="9"/>
      <c r="U2578" s="9"/>
    </row>
    <row r="2579" spans="1:21" s="4" customFormat="1" x14ac:dyDescent="0.2">
      <c r="A2579" s="12" t="s">
        <v>1610</v>
      </c>
      <c r="B2579" s="9" t="s">
        <v>966</v>
      </c>
      <c r="C2579" s="4" t="s">
        <v>3778</v>
      </c>
      <c r="D2579" s="5">
        <v>1863</v>
      </c>
      <c r="E2579" s="1" t="s">
        <v>207</v>
      </c>
      <c r="F2579" s="263" t="str">
        <f t="shared" si="160"/>
        <v xml:space="preserve"> </v>
      </c>
      <c r="G2579" s="13" t="s">
        <v>139</v>
      </c>
      <c r="H2579" s="13"/>
      <c r="I2579" s="263" t="str">
        <f t="shared" si="161"/>
        <v xml:space="preserve"> </v>
      </c>
      <c r="J2579" s="38" t="str">
        <f>IF(D2579&gt;=('28 Populations and thresholds'!$I$213),"YES"," ")</f>
        <v>YES</v>
      </c>
      <c r="K2579" s="38" t="str">
        <f>IF(J2579="YES"," ",IF(D2579&gt;=('28 Populations and thresholds'!$I$213)*0.25,"YES"))</f>
        <v xml:space="preserve"> </v>
      </c>
      <c r="L2579" s="38" t="b">
        <f>OR('28 Populations and thresholds'!$J$213="CR",'28 Populations and thresholds'!$J$213="EN",'28 Populations and thresholds'!$J$213="VU")</f>
        <v>0</v>
      </c>
      <c r="M2579" s="75">
        <f>D2579/'28 Populations and thresholds'!$H$213</f>
        <v>1.8630000000000001E-2</v>
      </c>
      <c r="N2579" s="263" t="str">
        <f t="shared" si="162"/>
        <v xml:space="preserve"> </v>
      </c>
      <c r="O2579" s="12"/>
      <c r="P2579" s="263" t="str">
        <f t="shared" si="163"/>
        <v xml:space="preserve"> </v>
      </c>
    </row>
    <row r="2580" spans="1:21" s="4" customFormat="1" x14ac:dyDescent="0.2">
      <c r="A2580" s="143" t="s">
        <v>1610</v>
      </c>
      <c r="B2580" s="40" t="s">
        <v>966</v>
      </c>
      <c r="C2580" s="4" t="s">
        <v>3648</v>
      </c>
      <c r="D2580" s="41">
        <v>573</v>
      </c>
      <c r="E2580" s="47" t="s">
        <v>1316</v>
      </c>
      <c r="F2580" s="263" t="str">
        <f t="shared" si="160"/>
        <v xml:space="preserve"> </v>
      </c>
      <c r="G2580" s="143" t="s">
        <v>15</v>
      </c>
      <c r="H2580" s="143" t="s">
        <v>1315</v>
      </c>
      <c r="I2580" s="263" t="str">
        <f t="shared" si="161"/>
        <v xml:space="preserve"> </v>
      </c>
      <c r="J2580" s="38" t="str">
        <f>IF(D2581&gt;=('28 Populations and thresholds'!$I$110),"YES"," ")</f>
        <v>YES</v>
      </c>
      <c r="K2580" s="38" t="str">
        <f>IF(J2580="YES"," ",IF(D2581&gt;=('28 Populations and thresholds'!$I$110)*0.25,"YES"))</f>
        <v xml:space="preserve"> </v>
      </c>
      <c r="L2580" s="38" t="b">
        <f>OR('28 Populations and thresholds'!$J$110="CR",'28 Populations and thresholds'!$J$110="EN",'28 Populations and thresholds'!$J$110="VU")</f>
        <v>0</v>
      </c>
      <c r="M2580" s="75">
        <f>D2581/'28 Populations and thresholds'!$H$110</f>
        <v>0.109</v>
      </c>
      <c r="N2580" s="263" t="str">
        <f t="shared" si="162"/>
        <v xml:space="preserve"> </v>
      </c>
      <c r="O2580" s="12"/>
      <c r="P2580" s="263" t="str">
        <f t="shared" si="163"/>
        <v xml:space="preserve"> </v>
      </c>
      <c r="Q2580" s="9"/>
      <c r="R2580" s="9"/>
      <c r="S2580" s="9"/>
      <c r="T2580" s="9"/>
      <c r="U2580" s="9"/>
    </row>
    <row r="2581" spans="1:21" s="4" customFormat="1" x14ac:dyDescent="0.2">
      <c r="A2581" s="12" t="s">
        <v>1610</v>
      </c>
      <c r="B2581" s="40" t="s">
        <v>966</v>
      </c>
      <c r="C2581" s="4" t="s">
        <v>3770</v>
      </c>
      <c r="D2581" s="41">
        <v>10900</v>
      </c>
      <c r="E2581" s="46">
        <v>30560</v>
      </c>
      <c r="F2581" s="263" t="str">
        <f t="shared" si="160"/>
        <v xml:space="preserve"> </v>
      </c>
      <c r="G2581" s="143" t="s">
        <v>21</v>
      </c>
      <c r="H2581" s="143" t="s">
        <v>718</v>
      </c>
      <c r="I2581" s="263" t="str">
        <f t="shared" si="161"/>
        <v xml:space="preserve"> </v>
      </c>
      <c r="J2581" s="38" t="str">
        <f>IF(D2581&gt;=('28 Populations and thresholds'!$I$199),"YES"," ")</f>
        <v>YES</v>
      </c>
      <c r="K2581" s="38" t="str">
        <f>IF(J2581="YES"," ",IF(D2581&gt;=('28 Populations and thresholds'!$I$199)*0.25,"YES"))</f>
        <v xml:space="preserve"> </v>
      </c>
      <c r="L2581" s="38" t="b">
        <f>OR('28 Populations and thresholds'!$J$199="CR",'28 Populations and thresholds'!$J$199="EN",'28 Populations and thresholds'!$J$199="VU")</f>
        <v>0</v>
      </c>
      <c r="M2581" s="75">
        <f>D2581/'28 Populations and thresholds'!$H$199</f>
        <v>3.4603174603174601E-2</v>
      </c>
      <c r="N2581" s="263" t="str">
        <f t="shared" si="162"/>
        <v xml:space="preserve"> </v>
      </c>
      <c r="O2581" s="9"/>
      <c r="P2581" s="263" t="str">
        <f t="shared" si="163"/>
        <v xml:space="preserve"> </v>
      </c>
      <c r="Q2581" s="9"/>
      <c r="R2581" s="9"/>
      <c r="S2581" s="9"/>
      <c r="T2581" s="9"/>
      <c r="U2581" s="9"/>
    </row>
    <row r="2582" spans="1:21" s="4" customFormat="1" x14ac:dyDescent="0.2">
      <c r="A2582" s="12" t="s">
        <v>1610</v>
      </c>
      <c r="B2582" s="40" t="s">
        <v>966</v>
      </c>
      <c r="C2582" s="4" t="s">
        <v>3474</v>
      </c>
      <c r="D2582" s="41">
        <v>1300</v>
      </c>
      <c r="E2582" s="46">
        <v>30560</v>
      </c>
      <c r="F2582" s="263" t="str">
        <f t="shared" si="160"/>
        <v xml:space="preserve"> </v>
      </c>
      <c r="G2582" s="143" t="s">
        <v>21</v>
      </c>
      <c r="H2582" s="143" t="s">
        <v>718</v>
      </c>
      <c r="I2582" s="263" t="str">
        <f t="shared" si="161"/>
        <v xml:space="preserve"> </v>
      </c>
      <c r="J2582" s="38" t="str">
        <f>IF(D2582&gt;=('28 Populations and thresholds'!$I$198),"YES"," ")</f>
        <v>YES</v>
      </c>
      <c r="K2582" s="38" t="str">
        <f>IF(J2582="YES"," ",IF(D2582&gt;=('28 Populations and thresholds'!$I$198)*0.25,"YES"))</f>
        <v xml:space="preserve"> </v>
      </c>
      <c r="L2582" s="38" t="b">
        <f>OR('28 Populations and thresholds'!$J$198="CR",'28 Populations and thresholds'!$J$198="EN",'28 Populations and thresholds'!$J$198="VU")</f>
        <v>0</v>
      </c>
      <c r="M2582" s="75">
        <f>D2582/'28 Populations and thresholds'!$H$198</f>
        <v>5.909090909090909E-2</v>
      </c>
      <c r="N2582" s="263" t="str">
        <f t="shared" si="162"/>
        <v xml:space="preserve"> </v>
      </c>
      <c r="O2582" s="12"/>
      <c r="P2582" s="263" t="str">
        <f t="shared" si="163"/>
        <v xml:space="preserve"> </v>
      </c>
      <c r="Q2582" s="9"/>
      <c r="R2582" s="9"/>
      <c r="S2582" s="9"/>
      <c r="T2582" s="9"/>
      <c r="U2582" s="9"/>
    </row>
    <row r="2583" spans="1:21" s="4" customFormat="1" x14ac:dyDescent="0.2">
      <c r="A2583" s="12" t="s">
        <v>1610</v>
      </c>
      <c r="B2583" s="111" t="s">
        <v>966</v>
      </c>
      <c r="C2583" s="4" t="s">
        <v>1732</v>
      </c>
      <c r="D2583" s="5">
        <v>402</v>
      </c>
      <c r="E2583" s="104">
        <v>2006</v>
      </c>
      <c r="F2583" s="263" t="str">
        <f t="shared" si="160"/>
        <v xml:space="preserve"> </v>
      </c>
      <c r="G2583" s="13" t="s">
        <v>3974</v>
      </c>
      <c r="H2583" s="13"/>
      <c r="I2583" s="263" t="str">
        <f t="shared" si="161"/>
        <v xml:space="preserve"> </v>
      </c>
      <c r="J2583" s="38" t="str">
        <f>IF(D2583&gt;=('28 Populations and thresholds'!$I$221),"YES"," ")</f>
        <v>YES</v>
      </c>
      <c r="K2583" s="38" t="str">
        <f>IF(J2583="YES"," ",IF(D2583&gt;=('28 Populations and thresholds'!$I$221)*0.25,"YES"))</f>
        <v xml:space="preserve"> </v>
      </c>
      <c r="L2583" s="38" t="b">
        <f>OR('28 Populations and thresholds'!$J$221="CR",'28 Populations and thresholds'!$J$221="EN",'28 Populations and thresholds'!$J$221="VU")</f>
        <v>1</v>
      </c>
      <c r="M2583" s="75">
        <f>D2583/'28 Populations and thresholds'!$H$221</f>
        <v>4.1875000000000002E-2</v>
      </c>
      <c r="N2583" s="263" t="str">
        <f t="shared" si="162"/>
        <v xml:space="preserve"> </v>
      </c>
      <c r="O2583" s="12"/>
      <c r="P2583" s="263" t="str">
        <f t="shared" si="163"/>
        <v xml:space="preserve"> </v>
      </c>
      <c r="Q2583" s="9"/>
      <c r="R2583" s="9"/>
      <c r="S2583" s="9"/>
      <c r="T2583" s="9"/>
      <c r="U2583" s="9"/>
    </row>
    <row r="2584" spans="1:21" s="4" customFormat="1" x14ac:dyDescent="0.2">
      <c r="A2584" s="12" t="s">
        <v>1610</v>
      </c>
      <c r="B2584" s="40" t="s">
        <v>966</v>
      </c>
      <c r="C2584" s="111" t="s">
        <v>3773</v>
      </c>
      <c r="D2584" s="41">
        <v>3100</v>
      </c>
      <c r="E2584" s="46">
        <v>31898</v>
      </c>
      <c r="F2584" s="263" t="str">
        <f t="shared" si="160"/>
        <v xml:space="preserve"> </v>
      </c>
      <c r="G2584" s="143" t="s">
        <v>21</v>
      </c>
      <c r="H2584" s="143" t="s">
        <v>614</v>
      </c>
      <c r="I2584" s="263" t="str">
        <f t="shared" si="161"/>
        <v xml:space="preserve"> </v>
      </c>
      <c r="J2584" s="38" t="str">
        <f>IF(D2584&gt;=('28 Populations and thresholds'!$I$202),"YES"," ")</f>
        <v>YES</v>
      </c>
      <c r="K2584" s="38" t="str">
        <f>IF(J2584="YES"," ",IF(D2584&gt;=('28 Populations and thresholds'!$I$202)*0.25,"YES"))</f>
        <v xml:space="preserve"> </v>
      </c>
      <c r="L2584" s="38" t="b">
        <f>OR('28 Populations and thresholds'!$J$202="CR",'28 Populations and thresholds'!$J$202="EN",'28 Populations and thresholds'!$J$202="VU")</f>
        <v>0</v>
      </c>
      <c r="M2584" s="75">
        <f>D2584/'28 Populations and thresholds'!$H$202</f>
        <v>1.9375E-2</v>
      </c>
      <c r="N2584" s="263" t="str">
        <f t="shared" si="162"/>
        <v xml:space="preserve"> </v>
      </c>
      <c r="O2584" s="9"/>
      <c r="P2584" s="263" t="str">
        <f t="shared" si="163"/>
        <v xml:space="preserve"> </v>
      </c>
    </row>
    <row r="2585" spans="1:21" s="4" customFormat="1" x14ac:dyDescent="0.2">
      <c r="A2585" s="12" t="s">
        <v>1610</v>
      </c>
      <c r="B2585" s="111" t="s">
        <v>966</v>
      </c>
      <c r="C2585" s="4" t="s">
        <v>3484</v>
      </c>
      <c r="D2585" s="5">
        <v>14</v>
      </c>
      <c r="E2585" s="104">
        <v>2006</v>
      </c>
      <c r="F2585" s="263" t="str">
        <f t="shared" si="160"/>
        <v xml:space="preserve"> </v>
      </c>
      <c r="G2585" s="13" t="s">
        <v>3974</v>
      </c>
      <c r="H2585" s="13"/>
      <c r="I2585" s="263" t="str">
        <f t="shared" si="161"/>
        <v xml:space="preserve"> </v>
      </c>
      <c r="J2585" s="38" t="str">
        <f>IF(D2585&gt;=('28 Populations and thresholds'!$I$209),"YES"," ")</f>
        <v>YES</v>
      </c>
      <c r="K2585" s="38" t="str">
        <f>IF(J2585="YES"," ",IF(D2585&gt;=('28 Populations and thresholds'!$I$209)*0.25,"YES"))</f>
        <v xml:space="preserve"> </v>
      </c>
      <c r="L2585" s="38" t="b">
        <f>OR('28 Populations and thresholds'!$J$209="CR",'28 Populations and thresholds'!$J$209="EN",'28 Populations and thresholds'!$J$209="VU")</f>
        <v>1</v>
      </c>
      <c r="M2585" s="75">
        <f>D2585/'28 Populations and thresholds'!$H$209</f>
        <v>2.9166666666666667E-2</v>
      </c>
      <c r="N2585" s="263" t="str">
        <f t="shared" si="162"/>
        <v xml:space="preserve"> </v>
      </c>
      <c r="O2585" s="12"/>
      <c r="P2585" s="263" t="str">
        <f t="shared" si="163"/>
        <v xml:space="preserve"> </v>
      </c>
    </row>
    <row r="2586" spans="1:21" s="4" customFormat="1" x14ac:dyDescent="0.2">
      <c r="A2586" s="12" t="s">
        <v>1610</v>
      </c>
      <c r="B2586" s="40" t="s">
        <v>966</v>
      </c>
      <c r="C2586" s="111" t="s">
        <v>3763</v>
      </c>
      <c r="D2586" s="41">
        <v>790</v>
      </c>
      <c r="E2586" s="46">
        <v>30560</v>
      </c>
      <c r="F2586" s="263" t="str">
        <f t="shared" si="160"/>
        <v xml:space="preserve"> </v>
      </c>
      <c r="G2586" s="143" t="s">
        <v>21</v>
      </c>
      <c r="H2586" s="143" t="s">
        <v>718</v>
      </c>
      <c r="I2586" s="263" t="str">
        <f t="shared" si="161"/>
        <v xml:space="preserve"> </v>
      </c>
      <c r="J2586" s="38" t="str">
        <f>IF(D2586&gt;=('28 Populations and thresholds'!$I$191),"YES"," ")</f>
        <v>YES</v>
      </c>
      <c r="K2586" s="38" t="str">
        <f>IF(J2586="YES"," ",IF(D2586&gt;=('28 Populations and thresholds'!$I$191)*0.25,"YES"))</f>
        <v xml:space="preserve"> </v>
      </c>
      <c r="L2586" s="38" t="b">
        <f>OR('28 Populations and thresholds'!$J$191="CR",'28 Populations and thresholds'!$J$191="EN",'28 Populations and thresholds'!$J$191="VU")</f>
        <v>0</v>
      </c>
      <c r="M2586" s="75">
        <f>D2586/'28 Populations and thresholds'!$H$191</f>
        <v>1.5800000000000002E-2</v>
      </c>
      <c r="N2586" s="263" t="str">
        <f t="shared" si="162"/>
        <v xml:space="preserve"> </v>
      </c>
      <c r="O2586" s="12"/>
      <c r="P2586" s="263" t="str">
        <f t="shared" si="163"/>
        <v xml:space="preserve"> </v>
      </c>
      <c r="Q2586" s="9"/>
      <c r="R2586" s="9"/>
      <c r="S2586" s="9"/>
      <c r="T2586" s="9"/>
      <c r="U2586" s="9"/>
    </row>
    <row r="2587" spans="1:21" s="4" customFormat="1" x14ac:dyDescent="0.2">
      <c r="A2587" s="143" t="s">
        <v>1610</v>
      </c>
      <c r="B2587" s="40" t="s">
        <v>966</v>
      </c>
      <c r="C2587" s="111" t="s">
        <v>3626</v>
      </c>
      <c r="D2587" s="41">
        <v>11892</v>
      </c>
      <c r="E2587" s="47" t="s">
        <v>1317</v>
      </c>
      <c r="F2587" s="263" t="str">
        <f t="shared" si="160"/>
        <v xml:space="preserve"> </v>
      </c>
      <c r="G2587" s="143" t="s">
        <v>15</v>
      </c>
      <c r="H2587" s="143" t="s">
        <v>1315</v>
      </c>
      <c r="I2587" s="263" t="str">
        <f t="shared" si="161"/>
        <v xml:space="preserve"> </v>
      </c>
      <c r="J2587" s="38" t="str">
        <f>IF(D2587&gt;=('28 Populations and thresholds'!$I$98),"YES"," ")</f>
        <v>YES</v>
      </c>
      <c r="K2587" s="38" t="str">
        <f>IF(J2587="YES"," ",IF(D2587&gt;=('28 Populations and thresholds'!$I$98)*0.25,"YES"))</f>
        <v xml:space="preserve"> </v>
      </c>
      <c r="L2587" s="38" t="b">
        <f>OR('28 Populations and thresholds'!$J$98="CR",'28 Populations and thresholds'!$J$98="EN",'28 Populations and thresholds'!$J$98="VU")</f>
        <v>0</v>
      </c>
      <c r="M2587" s="75">
        <f>D2587/'28 Populations and thresholds'!$H$98</f>
        <v>3.9640000000000002E-2</v>
      </c>
      <c r="N2587" s="263" t="str">
        <f t="shared" si="162"/>
        <v xml:space="preserve"> </v>
      </c>
      <c r="O2587" s="12"/>
      <c r="P2587" s="263" t="str">
        <f t="shared" si="163"/>
        <v xml:space="preserve"> </v>
      </c>
      <c r="Q2587" s="9"/>
      <c r="R2587" s="9"/>
      <c r="S2587" s="9"/>
      <c r="T2587" s="9"/>
      <c r="U2587" s="9"/>
    </row>
    <row r="2588" spans="1:21" s="4" customFormat="1" x14ac:dyDescent="0.2">
      <c r="A2588" s="143" t="s">
        <v>1610</v>
      </c>
      <c r="B2588" s="111" t="s">
        <v>966</v>
      </c>
      <c r="C2588" s="111" t="s">
        <v>3528</v>
      </c>
      <c r="D2588" s="41">
        <v>1130</v>
      </c>
      <c r="E2588" s="47" t="s">
        <v>1475</v>
      </c>
      <c r="F2588" s="263" t="str">
        <f t="shared" si="160"/>
        <v xml:space="preserve"> </v>
      </c>
      <c r="G2588" s="143" t="s">
        <v>15</v>
      </c>
      <c r="H2588" s="143" t="s">
        <v>1468</v>
      </c>
      <c r="I2588" s="263" t="str">
        <f t="shared" si="161"/>
        <v xml:space="preserve"> </v>
      </c>
      <c r="J2588" s="38" t="str">
        <f>IF(D2588&gt;=('28 Populations and thresholds'!$I$59),"YES"," ")</f>
        <v>YES</v>
      </c>
      <c r="K2588" s="38" t="str">
        <f>IF(J2588="YES"," ",IF(D2588&gt;=('28 Populations and thresholds'!$I$59)*0.25,"YES"))</f>
        <v xml:space="preserve"> </v>
      </c>
      <c r="L2588" s="38" t="b">
        <f>OR('28 Populations and thresholds'!$J$59="CR",'28 Populations and thresholds'!$J$59="EN",'28 Populations and thresholds'!$J$59="VU")</f>
        <v>0</v>
      </c>
      <c r="M2588" s="75">
        <f>D2588/'28 Populations and thresholds'!$H$59</f>
        <v>1.0272727272727272E-2</v>
      </c>
      <c r="N2588" s="263" t="str">
        <f t="shared" si="162"/>
        <v xml:space="preserve"> </v>
      </c>
      <c r="O2588" s="9"/>
      <c r="P2588" s="263" t="str">
        <f t="shared" si="163"/>
        <v xml:space="preserve"> </v>
      </c>
      <c r="Q2588" s="9"/>
      <c r="R2588" s="9"/>
      <c r="S2588" s="9"/>
      <c r="T2588" s="9"/>
      <c r="U2588" s="9"/>
    </row>
    <row r="2589" spans="1:21" s="4" customFormat="1" x14ac:dyDescent="0.2">
      <c r="A2589" s="12" t="s">
        <v>1610</v>
      </c>
      <c r="B2589" s="111" t="s">
        <v>966</v>
      </c>
      <c r="C2589" s="111" t="s">
        <v>3402</v>
      </c>
      <c r="D2589" s="5">
        <v>205</v>
      </c>
      <c r="E2589" s="104">
        <v>2006</v>
      </c>
      <c r="F2589" s="263" t="str">
        <f t="shared" si="160"/>
        <v xml:space="preserve"> </v>
      </c>
      <c r="G2589" s="13" t="s">
        <v>3974</v>
      </c>
      <c r="H2589" s="13"/>
      <c r="I2589" s="263" t="str">
        <f t="shared" si="161"/>
        <v xml:space="preserve"> </v>
      </c>
      <c r="J2589" s="38" t="str">
        <f>IF(D2589&gt;=('28 Populations and thresholds'!$I$118),"YES"," ")</f>
        <v>YES</v>
      </c>
      <c r="K2589" s="38" t="str">
        <f>IF(J2589="YES"," ",IF(D2589&gt;=('28 Populations and thresholds'!$I$118)*0.25,"YES"))</f>
        <v xml:space="preserve"> </v>
      </c>
      <c r="L2589" s="38" t="b">
        <f>OR('28 Populations and thresholds'!$J$118="CR",'28 Populations and thresholds'!$J$118="EN",'28 Populations and thresholds'!$J$118="VU")</f>
        <v>1</v>
      </c>
      <c r="M2589" s="75">
        <f>D2589/'28 Populations and thresholds'!$H$118</f>
        <v>4.1000000000000002E-2</v>
      </c>
      <c r="N2589" s="263" t="str">
        <f t="shared" si="162"/>
        <v xml:space="preserve"> </v>
      </c>
      <c r="O2589" s="12"/>
      <c r="P2589" s="263" t="str">
        <f t="shared" si="163"/>
        <v xml:space="preserve"> </v>
      </c>
      <c r="Q2589" s="9"/>
      <c r="R2589" s="9"/>
      <c r="S2589" s="9"/>
      <c r="T2589" s="9"/>
      <c r="U2589" s="9"/>
    </row>
    <row r="2590" spans="1:21" s="4" customFormat="1" x14ac:dyDescent="0.2">
      <c r="A2590" s="12" t="s">
        <v>1610</v>
      </c>
      <c r="B2590" s="111" t="s">
        <v>966</v>
      </c>
      <c r="C2590" s="111" t="s">
        <v>3522</v>
      </c>
      <c r="D2590" s="5">
        <v>3413</v>
      </c>
      <c r="E2590" s="148" t="s">
        <v>3975</v>
      </c>
      <c r="F2590" s="263" t="str">
        <f t="shared" si="160"/>
        <v xml:space="preserve"> </v>
      </c>
      <c r="G2590" s="13" t="s">
        <v>3974</v>
      </c>
      <c r="H2590" s="13"/>
      <c r="I2590" s="263" t="str">
        <f t="shared" si="161"/>
        <v xml:space="preserve"> </v>
      </c>
      <c r="J2590" s="38" t="str">
        <f>IF(D2590&gt;=('28 Populations and thresholds'!$I$58),"YES"," ")</f>
        <v>YES</v>
      </c>
      <c r="K2590" s="38" t="str">
        <f>IF(J2590="YES"," ",IF(D2590&gt;=('28 Populations and thresholds'!$I$58)*0.25,"YES"))</f>
        <v xml:space="preserve"> </v>
      </c>
      <c r="L2590" s="38" t="b">
        <f>OR('28 Populations and thresholds'!$J$58="CR",'28 Populations and thresholds'!$J$58="EN",'28 Populations and thresholds'!$J$58="VU")</f>
        <v>0</v>
      </c>
      <c r="M2590" s="75">
        <f>D2590/'28 Populations and thresholds'!$H$58</f>
        <v>5.6883333333333334E-2</v>
      </c>
      <c r="N2590" s="263" t="str">
        <f t="shared" si="162"/>
        <v xml:space="preserve"> </v>
      </c>
      <c r="O2590" s="12"/>
      <c r="P2590" s="263" t="str">
        <f t="shared" si="163"/>
        <v xml:space="preserve"> </v>
      </c>
      <c r="Q2590" s="9"/>
      <c r="R2590" s="9"/>
      <c r="S2590" s="9"/>
      <c r="T2590" s="9"/>
      <c r="U2590" s="9"/>
    </row>
    <row r="2591" spans="1:21" s="4" customFormat="1" x14ac:dyDescent="0.2">
      <c r="A2591" s="275" t="s">
        <v>1610</v>
      </c>
      <c r="B2591" s="292" t="s">
        <v>1611</v>
      </c>
      <c r="C2591" s="269" t="s">
        <v>3666</v>
      </c>
      <c r="D2591" s="279">
        <v>4099</v>
      </c>
      <c r="E2591" s="274" t="s">
        <v>3938</v>
      </c>
      <c r="F2591" s="263" t="str">
        <f t="shared" si="160"/>
        <v xml:space="preserve"> </v>
      </c>
      <c r="G2591" s="275"/>
      <c r="H2591" s="275" t="s">
        <v>4429</v>
      </c>
      <c r="I2591" s="263" t="str">
        <f t="shared" si="161"/>
        <v xml:space="preserve"> </v>
      </c>
      <c r="J2591" s="272" t="str">
        <f>IF(D2591&gt;=(('28 Populations and thresholds'!$I$62)+('28 Populations and thresholds'!$I$65)),"YES"," ")</f>
        <v>YES</v>
      </c>
      <c r="K2591" s="272" t="str">
        <f>IF(J2591="YES"," ",IF(D2591&gt;=(('28 Populations and thresholds'!$I$62)+('28 Populations and thresholds'!$I$65))*0.25,"YES"))</f>
        <v xml:space="preserve"> </v>
      </c>
      <c r="L2591" s="272" t="b">
        <f>OR('28 Populations and thresholds'!$J$62="CR",'28 Populations and thresholds'!$J$62="EN",'28 Populations and thresholds'!$J$62="VU")</f>
        <v>0</v>
      </c>
      <c r="M2591" s="273">
        <f>D2591/(('28 Populations and thresholds'!$H$62)+('28 Populations and thresholds'!$H$65))</f>
        <v>2.4111764705882353E-2</v>
      </c>
      <c r="N2591" s="263" t="str">
        <f t="shared" si="162"/>
        <v xml:space="preserve"> </v>
      </c>
      <c r="O2591" s="275" t="s">
        <v>4552</v>
      </c>
      <c r="P2591" s="263" t="str">
        <f t="shared" si="163"/>
        <v xml:space="preserve"> </v>
      </c>
      <c r="Q2591" s="9"/>
      <c r="R2591" s="9"/>
      <c r="S2591" s="9"/>
      <c r="T2591" s="9"/>
      <c r="U2591" s="9"/>
    </row>
    <row r="2592" spans="1:21" s="4" customFormat="1" x14ac:dyDescent="0.2">
      <c r="A2592" s="275" t="s">
        <v>1610</v>
      </c>
      <c r="B2592" s="269" t="s">
        <v>1611</v>
      </c>
      <c r="C2592" s="269" t="s">
        <v>1607</v>
      </c>
      <c r="D2592" s="279">
        <v>606</v>
      </c>
      <c r="E2592" s="284" t="s">
        <v>156</v>
      </c>
      <c r="F2592" s="263" t="str">
        <f t="shared" si="160"/>
        <v xml:space="preserve"> </v>
      </c>
      <c r="G2592" s="275" t="s">
        <v>139</v>
      </c>
      <c r="H2592" s="275"/>
      <c r="I2592" s="263" t="str">
        <f t="shared" si="161"/>
        <v xml:space="preserve"> </v>
      </c>
      <c r="J2592" s="272" t="str">
        <f>IF(D2592&gt;=('28 Populations and thresholds'!$I$6),"YES"," ")</f>
        <v>YES</v>
      </c>
      <c r="K2592" s="272" t="str">
        <f>IF(J2592="YES"," ",IF(D2592&gt;=('28 Populations and thresholds'!$I$6)*0.25,"YES"))</f>
        <v xml:space="preserve"> </v>
      </c>
      <c r="L2592" s="272" t="b">
        <f>OR('28 Populations and thresholds'!$J$6="CR",'28 Populations and thresholds'!$J$6="EN",'28 Populations and thresholds'!$J$6="VU")</f>
        <v>0</v>
      </c>
      <c r="M2592" s="273">
        <f>D2592/'28 Populations and thresholds'!$H$6</f>
        <v>1.2120000000000001E-2</v>
      </c>
      <c r="N2592" s="263" t="str">
        <f t="shared" si="162"/>
        <v xml:space="preserve"> </v>
      </c>
      <c r="O2592" s="275"/>
      <c r="P2592" s="263" t="str">
        <f t="shared" si="163"/>
        <v xml:space="preserve"> </v>
      </c>
      <c r="Q2592" s="9"/>
      <c r="R2592" s="9"/>
      <c r="S2592" s="9"/>
      <c r="T2592" s="9"/>
      <c r="U2592" s="9"/>
    </row>
    <row r="2593" spans="1:21" s="4" customFormat="1" x14ac:dyDescent="0.2">
      <c r="A2593" s="275" t="s">
        <v>1610</v>
      </c>
      <c r="B2593" s="292" t="s">
        <v>1611</v>
      </c>
      <c r="C2593" s="269" t="s">
        <v>3607</v>
      </c>
      <c r="D2593" s="279">
        <v>2364</v>
      </c>
      <c r="E2593" s="274" t="s">
        <v>3938</v>
      </c>
      <c r="F2593" s="263" t="str">
        <f t="shared" si="160"/>
        <v xml:space="preserve"> </v>
      </c>
      <c r="G2593" s="275"/>
      <c r="H2593" s="275" t="s">
        <v>4429</v>
      </c>
      <c r="I2593" s="263" t="str">
        <f t="shared" si="161"/>
        <v xml:space="preserve"> </v>
      </c>
      <c r="J2593" s="272" t="str">
        <f>IF(D2593&gt;=('28 Populations and thresholds'!$I$92),"YES"," ")</f>
        <v>YES</v>
      </c>
      <c r="K2593" s="272" t="str">
        <f>IF(J2593="YES"," ",IF(D2593&gt;=('28 Populations and thresholds'!$I$92)*0.25,"YES"))</f>
        <v xml:space="preserve"> </v>
      </c>
      <c r="L2593" s="272" t="b">
        <f>OR('28 Populations and thresholds'!$J$92="CR",'28 Populations and thresholds'!$J$92="EN",'28 Populations and thresholds'!$J$92="VU")</f>
        <v>0</v>
      </c>
      <c r="M2593" s="273">
        <f>D2593/'28 Populations and thresholds'!$H$92</f>
        <v>7.8799999999999999E-3</v>
      </c>
      <c r="N2593" s="263" t="str">
        <f t="shared" si="162"/>
        <v xml:space="preserve"> </v>
      </c>
      <c r="O2593" s="275"/>
      <c r="P2593" s="263" t="str">
        <f t="shared" si="163"/>
        <v xml:space="preserve"> </v>
      </c>
      <c r="Q2593" s="9"/>
      <c r="R2593" s="9"/>
      <c r="S2593" s="9"/>
      <c r="T2593" s="9"/>
      <c r="U2593" s="9"/>
    </row>
    <row r="2594" spans="1:21" s="4" customFormat="1" x14ac:dyDescent="0.2">
      <c r="A2594" s="275" t="s">
        <v>1610</v>
      </c>
      <c r="B2594" s="269" t="s">
        <v>1611</v>
      </c>
      <c r="C2594" s="269" t="s">
        <v>3616</v>
      </c>
      <c r="D2594" s="279">
        <v>5199</v>
      </c>
      <c r="E2594" s="274">
        <v>2006</v>
      </c>
      <c r="F2594" s="263" t="str">
        <f t="shared" si="160"/>
        <v xml:space="preserve"> </v>
      </c>
      <c r="G2594" s="275" t="s">
        <v>139</v>
      </c>
      <c r="H2594" s="275" t="s">
        <v>3388</v>
      </c>
      <c r="I2594" s="263" t="str">
        <f t="shared" si="161"/>
        <v xml:space="preserve"> </v>
      </c>
      <c r="J2594" s="272" t="str">
        <f>IF(D2594&gt;=('28 Populations and thresholds'!$I$94),"YES"," ")</f>
        <v>YES</v>
      </c>
      <c r="K2594" s="272" t="str">
        <f>IF(J2594="YES"," ",IF(D2594&gt;=('28 Populations and thresholds'!$I$94)*0.25,"YES"))</f>
        <v xml:space="preserve"> </v>
      </c>
      <c r="L2594" s="272" t="b">
        <f>OR('28 Populations and thresholds'!$J$94="CR",'28 Populations and thresholds'!$J$94="EN",'28 Populations and thresholds'!$J$94="VU")</f>
        <v>0</v>
      </c>
      <c r="M2594" s="273">
        <f>D2594/'28 Populations and thresholds'!$H$94</f>
        <v>1.0397999999999999E-2</v>
      </c>
      <c r="N2594" s="263" t="str">
        <f t="shared" si="162"/>
        <v xml:space="preserve"> </v>
      </c>
      <c r="O2594" s="275"/>
      <c r="P2594" s="263" t="str">
        <f t="shared" si="163"/>
        <v xml:space="preserve"> </v>
      </c>
      <c r="Q2594" s="9"/>
      <c r="R2594" s="9"/>
      <c r="S2594" s="9"/>
      <c r="T2594" s="9"/>
      <c r="U2594" s="9"/>
    </row>
    <row r="2595" spans="1:21" s="4" customFormat="1" x14ac:dyDescent="0.2">
      <c r="A2595" s="12" t="s">
        <v>1610</v>
      </c>
      <c r="B2595" s="171" t="s">
        <v>4154</v>
      </c>
      <c r="C2595" s="115" t="s">
        <v>1696</v>
      </c>
      <c r="D2595" s="105">
        <v>120</v>
      </c>
      <c r="E2595" s="168">
        <v>2012</v>
      </c>
      <c r="F2595" s="263" t="str">
        <f t="shared" si="160"/>
        <v xml:space="preserve"> </v>
      </c>
      <c r="G2595" s="12"/>
      <c r="H2595" s="13" t="s">
        <v>4042</v>
      </c>
      <c r="I2595" s="263" t="str">
        <f t="shared" si="161"/>
        <v xml:space="preserve"> </v>
      </c>
      <c r="J2595" s="38" t="str">
        <f>IF(D2595&gt;=('28 Populations and thresholds'!$I$51),"YES"," ")</f>
        <v>YES</v>
      </c>
      <c r="K2595" s="38" t="str">
        <f>IF(J2595="YES"," ",IF(D2595&gt;=('28 Populations and thresholds'!$I$51)*0.25,"YES"))</f>
        <v xml:space="preserve"> </v>
      </c>
      <c r="L2595" s="38" t="b">
        <f>OR('28 Populations and thresholds'!$J$51="CR",'28 Populations and thresholds'!$J$51="EN",'28 Populations and thresholds'!$J$51="VU")</f>
        <v>1</v>
      </c>
      <c r="M2595" s="75">
        <f>D2595/'28 Populations and thresholds'!$H$51</f>
        <v>4.4444444444444446E-2</v>
      </c>
      <c r="N2595" s="263" t="str">
        <f t="shared" si="162"/>
        <v xml:space="preserve"> </v>
      </c>
      <c r="O2595" s="12"/>
      <c r="P2595" s="263" t="str">
        <f t="shared" si="163"/>
        <v xml:space="preserve"> </v>
      </c>
      <c r="Q2595" s="9"/>
      <c r="R2595" s="9"/>
      <c r="S2595" s="9"/>
      <c r="T2595" s="9"/>
      <c r="U2595" s="9"/>
    </row>
    <row r="2596" spans="1:21" s="4" customFormat="1" x14ac:dyDescent="0.2">
      <c r="A2596" s="275" t="s">
        <v>1610</v>
      </c>
      <c r="B2596" s="268" t="s">
        <v>1032</v>
      </c>
      <c r="C2596" s="269" t="s">
        <v>3765</v>
      </c>
      <c r="D2596" s="270">
        <v>347</v>
      </c>
      <c r="E2596" s="271">
        <v>36019</v>
      </c>
      <c r="F2596" s="263" t="str">
        <f t="shared" si="160"/>
        <v xml:space="preserve"> </v>
      </c>
      <c r="G2596" s="267" t="s">
        <v>21</v>
      </c>
      <c r="H2596" s="267" t="s">
        <v>604</v>
      </c>
      <c r="I2596" s="263" t="str">
        <f t="shared" si="161"/>
        <v xml:space="preserve"> </v>
      </c>
      <c r="J2596" s="272" t="str">
        <f>IF(D2596&gt;=('28 Populations and thresholds'!$I$193),"YES"," ")</f>
        <v xml:space="preserve"> </v>
      </c>
      <c r="K2596" s="272" t="str">
        <f>IF(J2596="YES"," ",IF(D2596&gt;=('28 Populations and thresholds'!$I$193)*0.25,"YES"))</f>
        <v>YES</v>
      </c>
      <c r="L2596" s="272" t="b">
        <f>OR('28 Populations and thresholds'!$J$193="CR",'28 Populations and thresholds'!$J$193="EN",'28 Populations and thresholds'!$J$193="VU")</f>
        <v>0</v>
      </c>
      <c r="M2596" s="273">
        <f>D2596/'28 Populations and thresholds'!$H$193</f>
        <v>7.8863636363636358E-3</v>
      </c>
      <c r="N2596" s="263" t="str">
        <f t="shared" si="162"/>
        <v xml:space="preserve"> </v>
      </c>
      <c r="O2596" s="275"/>
      <c r="P2596" s="263" t="str">
        <f t="shared" si="163"/>
        <v xml:space="preserve"> </v>
      </c>
      <c r="Q2596" s="9"/>
      <c r="R2596" s="9"/>
      <c r="S2596" s="9"/>
      <c r="T2596" s="9"/>
      <c r="U2596" s="9"/>
    </row>
    <row r="2597" spans="1:21" s="4" customFormat="1" x14ac:dyDescent="0.2">
      <c r="A2597" s="275" t="s">
        <v>1610</v>
      </c>
      <c r="B2597" s="268" t="s">
        <v>1032</v>
      </c>
      <c r="C2597" s="280" t="s">
        <v>3758</v>
      </c>
      <c r="D2597" s="270">
        <v>407</v>
      </c>
      <c r="E2597" s="271">
        <v>35930</v>
      </c>
      <c r="F2597" s="263" t="str">
        <f t="shared" si="160"/>
        <v xml:space="preserve"> </v>
      </c>
      <c r="G2597" s="267" t="s">
        <v>21</v>
      </c>
      <c r="H2597" s="267" t="s">
        <v>604</v>
      </c>
      <c r="I2597" s="263" t="str">
        <f t="shared" si="161"/>
        <v xml:space="preserve"> </v>
      </c>
      <c r="J2597" s="272" t="str">
        <f>IF(D2597&gt;=('28 Populations and thresholds'!$I$179),"YES"," ")</f>
        <v xml:space="preserve"> </v>
      </c>
      <c r="K2597" s="272" t="str">
        <f>IF(J2597="YES"," ",IF(D2597&gt;=('28 Populations and thresholds'!$I$179)*0.25,"YES"))</f>
        <v>YES</v>
      </c>
      <c r="L2597" s="272" t="b">
        <f>OR('28 Populations and thresholds'!$J$179="CR",'28 Populations and thresholds'!$J$179="EN",'28 Populations and thresholds'!$J$179="VU")</f>
        <v>0</v>
      </c>
      <c r="M2597" s="273">
        <f>D2597/'28 Populations and thresholds'!$H$179</f>
        <v>7.4000000000000003E-3</v>
      </c>
      <c r="N2597" s="263" t="str">
        <f t="shared" si="162"/>
        <v xml:space="preserve"> </v>
      </c>
      <c r="O2597" s="269"/>
      <c r="P2597" s="263" t="str">
        <f t="shared" si="163"/>
        <v xml:space="preserve"> </v>
      </c>
      <c r="Q2597" s="9"/>
      <c r="R2597" s="9"/>
      <c r="S2597" s="9"/>
      <c r="T2597" s="9"/>
      <c r="U2597" s="9"/>
    </row>
    <row r="2598" spans="1:21" s="4" customFormat="1" x14ac:dyDescent="0.2">
      <c r="A2598" s="12" t="s">
        <v>1610</v>
      </c>
      <c r="B2598" s="4" t="s">
        <v>3580</v>
      </c>
      <c r="C2598" s="4" t="s">
        <v>3570</v>
      </c>
      <c r="D2598" s="5">
        <v>341</v>
      </c>
      <c r="E2598" s="104">
        <v>2003</v>
      </c>
      <c r="F2598" s="263" t="str">
        <f t="shared" si="160"/>
        <v xml:space="preserve"> </v>
      </c>
      <c r="G2598" s="12" t="s">
        <v>139</v>
      </c>
      <c r="H2598" s="12" t="s">
        <v>3388</v>
      </c>
      <c r="I2598" s="263" t="str">
        <f t="shared" si="161"/>
        <v xml:space="preserve"> </v>
      </c>
      <c r="J2598" s="38" t="str">
        <f>IF(D2598&gt;=('28 Populations and thresholds'!$I$82),"YES"," ")</f>
        <v>YES</v>
      </c>
      <c r="K2598" s="38" t="str">
        <f>IF(J2598="YES"," ",IF(D2598&gt;=('28 Populations and thresholds'!$I$82)*0.25,"YES"))</f>
        <v xml:space="preserve"> </v>
      </c>
      <c r="L2598" s="38" t="b">
        <f>OR('28 Populations and thresholds'!$J$82="CR",'28 Populations and thresholds'!$J$82="EN",'28 Populations and thresholds'!$J$82="VU")</f>
        <v>0</v>
      </c>
      <c r="M2598" s="75">
        <f>D2598/'28 Populations and thresholds'!$H$82</f>
        <v>8.5250000000000006E-2</v>
      </c>
      <c r="N2598" s="263" t="str">
        <f t="shared" si="162"/>
        <v xml:space="preserve"> </v>
      </c>
      <c r="O2598" s="12"/>
      <c r="P2598" s="263" t="str">
        <f t="shared" si="163"/>
        <v xml:space="preserve"> </v>
      </c>
      <c r="Q2598" s="9"/>
      <c r="R2598" s="9"/>
      <c r="S2598" s="9"/>
      <c r="T2598" s="9"/>
      <c r="U2598" s="9"/>
    </row>
    <row r="2599" spans="1:21" s="4" customFormat="1" x14ac:dyDescent="0.2">
      <c r="A2599" s="275" t="s">
        <v>1610</v>
      </c>
      <c r="B2599" s="277" t="s">
        <v>4444</v>
      </c>
      <c r="C2599" s="269" t="s">
        <v>3594</v>
      </c>
      <c r="D2599" s="279">
        <v>5000</v>
      </c>
      <c r="E2599" s="274" t="s">
        <v>3938</v>
      </c>
      <c r="F2599" s="263" t="str">
        <f t="shared" si="160"/>
        <v xml:space="preserve"> </v>
      </c>
      <c r="G2599" s="275"/>
      <c r="H2599" s="275" t="s">
        <v>4429</v>
      </c>
      <c r="I2599" s="263" t="str">
        <f t="shared" si="161"/>
        <v xml:space="preserve"> </v>
      </c>
      <c r="J2599" s="272" t="str">
        <f>IF(D2599&gt;=('28 Populations and thresholds'!$I$87),"YES"," ")</f>
        <v>YES</v>
      </c>
      <c r="K2599" s="272" t="str">
        <f>IF(J2599="YES"," ",IF(D2599&gt;=('28 Populations and thresholds'!$I$87)*0.25,"YES"))</f>
        <v xml:space="preserve"> </v>
      </c>
      <c r="L2599" s="272" t="b">
        <f>OR('28 Populations and thresholds'!$J$87="CR",'28 Populations and thresholds'!$J$87="EN",'28 Populations and thresholds'!$J$87="VU")</f>
        <v>0</v>
      </c>
      <c r="M2599" s="273">
        <f>D2599/'28 Populations and thresholds'!$H$87</f>
        <v>5.0000000000000001E-3</v>
      </c>
      <c r="N2599" s="263" t="str">
        <f t="shared" si="162"/>
        <v xml:space="preserve"> </v>
      </c>
      <c r="O2599" s="275"/>
      <c r="P2599" s="263" t="str">
        <f t="shared" si="163"/>
        <v xml:space="preserve"> </v>
      </c>
      <c r="Q2599" s="9"/>
      <c r="R2599" s="9"/>
      <c r="S2599" s="9"/>
      <c r="T2599" s="9"/>
      <c r="U2599" s="9"/>
    </row>
    <row r="2600" spans="1:21" s="4" customFormat="1" x14ac:dyDescent="0.2">
      <c r="A2600" s="143" t="s">
        <v>1610</v>
      </c>
      <c r="B2600" s="40" t="s">
        <v>953</v>
      </c>
      <c r="C2600" s="265" t="s">
        <v>3795</v>
      </c>
      <c r="D2600" s="41">
        <v>5800</v>
      </c>
      <c r="E2600" s="46">
        <v>35916</v>
      </c>
      <c r="F2600" s="263" t="str">
        <f t="shared" si="160"/>
        <v xml:space="preserve"> </v>
      </c>
      <c r="G2600" s="143" t="s">
        <v>21</v>
      </c>
      <c r="H2600" s="143" t="s">
        <v>907</v>
      </c>
      <c r="I2600" s="263" t="str">
        <f t="shared" si="161"/>
        <v xml:space="preserve"> </v>
      </c>
      <c r="J2600" s="38" t="str">
        <f>IF(D2600&gt;=(('28 Populations and thresholds'!$I$176)+('28 Populations and thresholds'!$I$177)),"YES"," ")</f>
        <v>YES</v>
      </c>
      <c r="K2600" s="38" t="str">
        <f>IF(J2600="YES"," ",IF(D2600&gt;=(('28 Populations and thresholds'!$I$176)+('28 Populations and thresholds'!$I$177))*0.25,"YES"))</f>
        <v xml:space="preserve"> </v>
      </c>
      <c r="L2600" s="38" t="b">
        <f>OR('28 Populations and thresholds'!$J$176="CR",'28 Populations and thresholds'!$J$176="EN",'28 Populations and thresholds'!$J$176="VU")</f>
        <v>0</v>
      </c>
      <c r="M2600" s="75">
        <f>D2600/(('28 Populations and thresholds'!$H$176)+('28 Populations and thresholds'!$H$177))</f>
        <v>2.078853046594982E-2</v>
      </c>
      <c r="N2600" s="263" t="str">
        <f t="shared" si="162"/>
        <v xml:space="preserve"> </v>
      </c>
      <c r="O2600" s="12" t="s">
        <v>4568</v>
      </c>
      <c r="P2600" s="263" t="str">
        <f t="shared" si="163"/>
        <v xml:space="preserve"> </v>
      </c>
      <c r="Q2600" s="9"/>
      <c r="R2600" s="9"/>
      <c r="S2600" s="9"/>
      <c r="T2600" s="9"/>
      <c r="U2600" s="9"/>
    </row>
    <row r="2601" spans="1:21" s="4" customFormat="1" x14ac:dyDescent="0.2">
      <c r="A2601" s="12" t="s">
        <v>1610</v>
      </c>
      <c r="B2601" s="40" t="s">
        <v>953</v>
      </c>
      <c r="C2601" s="160" t="s">
        <v>3756</v>
      </c>
      <c r="D2601" s="41">
        <v>2020</v>
      </c>
      <c r="E2601" s="46">
        <v>37012</v>
      </c>
      <c r="F2601" s="263" t="str">
        <f t="shared" si="160"/>
        <v xml:space="preserve"> </v>
      </c>
      <c r="G2601" s="143" t="s">
        <v>21</v>
      </c>
      <c r="H2601" s="143" t="s">
        <v>907</v>
      </c>
      <c r="I2601" s="263" t="str">
        <f t="shared" si="161"/>
        <v xml:space="preserve"> </v>
      </c>
      <c r="J2601" s="38" t="str">
        <f>IF(D2601&gt;=('28 Populations and thresholds'!$I$175),"YES"," ")</f>
        <v>YES</v>
      </c>
      <c r="K2601" s="38" t="str">
        <f>IF(J2601="YES"," ",IF(D2601&gt;=('28 Populations and thresholds'!$I$175)*0.25,"YES"))</f>
        <v xml:space="preserve"> </v>
      </c>
      <c r="L2601" s="38" t="b">
        <f>OR('28 Populations and thresholds'!$J$175="CR",'28 Populations and thresholds'!$J$175="EN",'28 Populations and thresholds'!$J$175="VU")</f>
        <v>0</v>
      </c>
      <c r="M2601" s="75">
        <f>D2601/'28 Populations and thresholds'!$H$175</f>
        <v>1.4532374100719425E-2</v>
      </c>
      <c r="N2601" s="263" t="str">
        <f t="shared" si="162"/>
        <v xml:space="preserve"> </v>
      </c>
      <c r="O2601" s="12"/>
      <c r="P2601" s="263" t="str">
        <f t="shared" si="163"/>
        <v xml:space="preserve"> </v>
      </c>
      <c r="Q2601" s="9"/>
      <c r="R2601" s="9"/>
      <c r="S2601" s="9"/>
      <c r="T2601" s="9"/>
      <c r="U2601" s="9"/>
    </row>
    <row r="2602" spans="1:21" s="4" customFormat="1" x14ac:dyDescent="0.2">
      <c r="A2602" s="12" t="s">
        <v>1610</v>
      </c>
      <c r="B2602" s="4" t="s">
        <v>953</v>
      </c>
      <c r="C2602" s="4" t="s">
        <v>3719</v>
      </c>
      <c r="D2602" s="5">
        <v>42</v>
      </c>
      <c r="E2602" s="148">
        <v>36373</v>
      </c>
      <c r="F2602" s="263" t="str">
        <f t="shared" si="160"/>
        <v xml:space="preserve"> </v>
      </c>
      <c r="G2602" s="13" t="s">
        <v>4019</v>
      </c>
      <c r="H2602" s="13"/>
      <c r="I2602" s="263" t="str">
        <f t="shared" si="161"/>
        <v xml:space="preserve"> </v>
      </c>
      <c r="J2602" s="38" t="str">
        <f>IF(D2602&gt;=('28 Populations and thresholds'!$I$32),"YES"," ")</f>
        <v>YES</v>
      </c>
      <c r="K2602" s="38" t="str">
        <f>IF(J2602="YES"," ",IF(D2602&gt;=('28 Populations and thresholds'!$I$32)*0.25,"YES"))</f>
        <v xml:space="preserve"> </v>
      </c>
      <c r="L2602" s="38" t="b">
        <f>OR('28 Populations and thresholds'!$J$32="CR",'28 Populations and thresholds'!$J$32="EN",'28 Populations and thresholds'!$J$32="VU")</f>
        <v>1</v>
      </c>
      <c r="M2602" s="75">
        <f>D2602/'28 Populations and thresholds'!$H$32</f>
        <v>1.0243902439024391E-2</v>
      </c>
      <c r="N2602" s="263" t="str">
        <f t="shared" si="162"/>
        <v xml:space="preserve"> </v>
      </c>
      <c r="O2602" s="12"/>
      <c r="P2602" s="263" t="str">
        <f t="shared" si="163"/>
        <v xml:space="preserve"> </v>
      </c>
      <c r="Q2602" s="9"/>
      <c r="R2602" s="9"/>
      <c r="S2602" s="9"/>
      <c r="T2602" s="9"/>
      <c r="U2602" s="9"/>
    </row>
    <row r="2603" spans="1:21" s="4" customFormat="1" x14ac:dyDescent="0.2">
      <c r="A2603" s="12" t="s">
        <v>1610</v>
      </c>
      <c r="B2603" s="40" t="s">
        <v>953</v>
      </c>
      <c r="C2603" s="4" t="s">
        <v>3761</v>
      </c>
      <c r="D2603" s="41">
        <v>460</v>
      </c>
      <c r="E2603" s="46">
        <v>35674</v>
      </c>
      <c r="F2603" s="263" t="str">
        <f t="shared" si="160"/>
        <v xml:space="preserve"> </v>
      </c>
      <c r="G2603" s="143" t="s">
        <v>21</v>
      </c>
      <c r="H2603" s="143" t="s">
        <v>907</v>
      </c>
      <c r="I2603" s="263" t="str">
        <f t="shared" si="161"/>
        <v xml:space="preserve"> </v>
      </c>
      <c r="J2603" s="38" t="str">
        <f>IF(D2603&gt;=('28 Populations and thresholds'!$I$187),"YES"," ")</f>
        <v xml:space="preserve"> </v>
      </c>
      <c r="K2603" s="38" t="str">
        <f>IF(J2603="YES"," ",IF(D2603&gt;=('28 Populations and thresholds'!$I$187)*0.25,"YES"))</f>
        <v>YES</v>
      </c>
      <c r="L2603" s="38" t="b">
        <f>OR('28 Populations and thresholds'!$J$187="CR",'28 Populations and thresholds'!$J$187="EN",'28 Populations and thresholds'!$J$187="VU")</f>
        <v>0</v>
      </c>
      <c r="M2603" s="75">
        <f>D2603/'28 Populations and thresholds'!$H$187</f>
        <v>4.5999999999999999E-3</v>
      </c>
      <c r="N2603" s="263" t="str">
        <f t="shared" si="162"/>
        <v xml:space="preserve"> </v>
      </c>
      <c r="O2603" s="9"/>
      <c r="P2603" s="263" t="str">
        <f t="shared" si="163"/>
        <v xml:space="preserve"> </v>
      </c>
      <c r="Q2603" s="9"/>
      <c r="R2603" s="9"/>
      <c r="S2603" s="9"/>
      <c r="T2603" s="9"/>
      <c r="U2603" s="9"/>
    </row>
    <row r="2604" spans="1:21" s="4" customFormat="1" x14ac:dyDescent="0.2">
      <c r="A2604" s="12" t="s">
        <v>1610</v>
      </c>
      <c r="B2604" s="4" t="s">
        <v>953</v>
      </c>
      <c r="C2604" s="4" t="s">
        <v>3564</v>
      </c>
      <c r="D2604" s="5">
        <v>7500</v>
      </c>
      <c r="E2604" s="104">
        <v>2005</v>
      </c>
      <c r="F2604" s="263" t="str">
        <f t="shared" si="160"/>
        <v xml:space="preserve"> </v>
      </c>
      <c r="G2604" s="12" t="s">
        <v>139</v>
      </c>
      <c r="H2604" s="12" t="s">
        <v>3388</v>
      </c>
      <c r="I2604" s="263" t="str">
        <f t="shared" si="161"/>
        <v xml:space="preserve"> </v>
      </c>
      <c r="J2604" s="38" t="str">
        <f>IF(D2604&gt;=('28 Populations and thresholds'!$I$79),"YES"," ")</f>
        <v>YES</v>
      </c>
      <c r="K2604" s="38" t="str">
        <f>IF(J2604="YES"," ",IF(D2604&gt;=('28 Populations and thresholds'!$I$79)*0.25,"YES"))</f>
        <v xml:space="preserve"> </v>
      </c>
      <c r="L2604" s="38" t="b">
        <f>OR('28 Populations and thresholds'!$J$79="CR",'28 Populations and thresholds'!$J$79="EN",'28 Populations and thresholds'!$J$79="VU")</f>
        <v>0</v>
      </c>
      <c r="M2604" s="75">
        <f>D2604/'28 Populations and thresholds'!$H$79</f>
        <v>0.05</v>
      </c>
      <c r="N2604" s="263" t="str">
        <f t="shared" si="162"/>
        <v xml:space="preserve"> </v>
      </c>
      <c r="O2604" s="9"/>
      <c r="P2604" s="263" t="str">
        <f t="shared" si="163"/>
        <v xml:space="preserve"> </v>
      </c>
      <c r="Q2604" s="9"/>
      <c r="R2604" s="9"/>
      <c r="S2604" s="9"/>
      <c r="T2604" s="9"/>
      <c r="U2604" s="9"/>
    </row>
    <row r="2605" spans="1:21" s="4" customFormat="1" x14ac:dyDescent="0.2">
      <c r="A2605" s="12" t="s">
        <v>1610</v>
      </c>
      <c r="B2605" s="40" t="s">
        <v>953</v>
      </c>
      <c r="C2605" s="4" t="s">
        <v>3482</v>
      </c>
      <c r="D2605" s="41">
        <v>15200</v>
      </c>
      <c r="E2605" s="46">
        <v>36266</v>
      </c>
      <c r="F2605" s="263" t="str">
        <f t="shared" si="160"/>
        <v xml:space="preserve"> </v>
      </c>
      <c r="G2605" s="143" t="s">
        <v>21</v>
      </c>
      <c r="H2605" s="143" t="s">
        <v>82</v>
      </c>
      <c r="I2605" s="263" t="str">
        <f t="shared" si="161"/>
        <v xml:space="preserve"> </v>
      </c>
      <c r="J2605" s="38" t="str">
        <f>IF(D2605&gt;=(('28 Populations and thresholds'!$I$205)+('28 Populations and thresholds'!$I$206)+('28 Populations and thresholds'!$I$207)+('28 Populations and thresholds'!$I$208)),"YES"," ")</f>
        <v>YES</v>
      </c>
      <c r="K2605" s="38" t="str">
        <f>IF(J2605="YES"," ",IF(D2605&gt;=(('28 Populations and thresholds'!$I$205)+('28 Populations and thresholds'!$I$206)+('28 Populations and thresholds'!$I$207)+('28 Populations and thresholds'!$I$208))*0.25,"YES"))</f>
        <v xml:space="preserve"> </v>
      </c>
      <c r="L2605" s="38" t="b">
        <f>OR('28 Populations and thresholds'!$J$206="CR",'28 Populations and thresholds'!$J$206="EN",'28 Populations and thresholds'!$J$206="VU")</f>
        <v>0</v>
      </c>
      <c r="M2605" s="75">
        <f>D2605/(('28 Populations and thresholds'!$H$205)+('28 Populations and thresholds'!$H$206)+('28 Populations and thresholds'!$H$207)+('28 Populations and thresholds'!$H$208))</f>
        <v>5.6824554188941645E-3</v>
      </c>
      <c r="N2605" s="263" t="str">
        <f t="shared" si="162"/>
        <v xml:space="preserve"> </v>
      </c>
      <c r="O2605" s="12" t="s">
        <v>4568</v>
      </c>
      <c r="P2605" s="263" t="str">
        <f t="shared" si="163"/>
        <v xml:space="preserve"> </v>
      </c>
      <c r="Q2605" s="9"/>
      <c r="R2605" s="9"/>
      <c r="S2605" s="9"/>
      <c r="T2605" s="9"/>
      <c r="U2605" s="9"/>
    </row>
    <row r="2606" spans="1:21" s="4" customFormat="1" x14ac:dyDescent="0.2">
      <c r="A2606" s="12" t="s">
        <v>1610</v>
      </c>
      <c r="B2606" s="40" t="s">
        <v>953</v>
      </c>
      <c r="C2606" s="4" t="s">
        <v>3467</v>
      </c>
      <c r="D2606" s="41">
        <v>2451</v>
      </c>
      <c r="E2606" s="46">
        <v>35551</v>
      </c>
      <c r="F2606" s="263" t="str">
        <f t="shared" si="160"/>
        <v xml:space="preserve"> </v>
      </c>
      <c r="G2606" s="143" t="s">
        <v>21</v>
      </c>
      <c r="H2606" s="143" t="s">
        <v>907</v>
      </c>
      <c r="I2606" s="263" t="str">
        <f t="shared" si="161"/>
        <v xml:space="preserve"> </v>
      </c>
      <c r="J2606" s="38" t="str">
        <f>IF(D2606&gt;=('28 Populations and thresholds'!$I$180),"YES"," ")</f>
        <v>YES</v>
      </c>
      <c r="K2606" s="38" t="str">
        <f>IF(J2606="YES"," ",IF(D2606&gt;=('28 Populations and thresholds'!$I$180)*0.25,"YES"))</f>
        <v xml:space="preserve"> </v>
      </c>
      <c r="L2606" s="38" t="b">
        <f>OR('28 Populations and thresholds'!$J$180="CR",'28 Populations and thresholds'!$J$180="EN",'28 Populations and thresholds'!$J$180="VU")</f>
        <v>0</v>
      </c>
      <c r="M2606" s="75">
        <f>D2606/'28 Populations and thresholds'!$H$180</f>
        <v>2.4510000000000001E-2</v>
      </c>
      <c r="N2606" s="263" t="str">
        <f t="shared" si="162"/>
        <v xml:space="preserve"> </v>
      </c>
      <c r="O2606" s="9"/>
      <c r="P2606" s="263" t="str">
        <f t="shared" si="163"/>
        <v xml:space="preserve"> </v>
      </c>
      <c r="Q2606" s="9"/>
      <c r="R2606" s="9"/>
      <c r="S2606" s="9"/>
      <c r="T2606" s="9"/>
      <c r="U2606" s="9"/>
    </row>
    <row r="2607" spans="1:21" s="4" customFormat="1" x14ac:dyDescent="0.2">
      <c r="A2607" s="12" t="s">
        <v>1610</v>
      </c>
      <c r="B2607" s="40" t="s">
        <v>953</v>
      </c>
      <c r="C2607" s="4" t="s">
        <v>3446</v>
      </c>
      <c r="D2607" s="41">
        <v>220</v>
      </c>
      <c r="E2607" s="46">
        <v>36039</v>
      </c>
      <c r="F2607" s="263" t="str">
        <f t="shared" si="160"/>
        <v xml:space="preserve"> </v>
      </c>
      <c r="G2607" s="143" t="s">
        <v>21</v>
      </c>
      <c r="H2607" s="143" t="s">
        <v>907</v>
      </c>
      <c r="I2607" s="263" t="str">
        <f t="shared" si="161"/>
        <v xml:space="preserve"> </v>
      </c>
      <c r="J2607" s="38" t="str">
        <f>IF(D2607&gt;=('28 Populations and thresholds'!$I$144),"YES"," ")</f>
        <v>YES</v>
      </c>
      <c r="K2607" s="38" t="str">
        <f>IF(J2607="YES"," ",IF(D2607&gt;=('28 Populations and thresholds'!$I$144)*0.25,"YES"))</f>
        <v xml:space="preserve"> </v>
      </c>
      <c r="L2607" s="38" t="b">
        <f>OR('28 Populations and thresholds'!$J$144="CR",'28 Populations and thresholds'!$J$144="EN",'28 Populations and thresholds'!$J$144="VU")</f>
        <v>0</v>
      </c>
      <c r="M2607" s="75">
        <f>D2607/'28 Populations and thresholds'!$H$144</f>
        <v>2.1999999999999999E-2</v>
      </c>
      <c r="N2607" s="263" t="str">
        <f t="shared" si="162"/>
        <v xml:space="preserve"> </v>
      </c>
      <c r="O2607" s="9"/>
      <c r="P2607" s="263" t="str">
        <f t="shared" si="163"/>
        <v xml:space="preserve"> </v>
      </c>
      <c r="Q2607" s="9"/>
      <c r="R2607" s="9"/>
      <c r="S2607" s="9"/>
      <c r="T2607" s="9"/>
      <c r="U2607" s="9"/>
    </row>
    <row r="2608" spans="1:21" s="4" customFormat="1" x14ac:dyDescent="0.2">
      <c r="A2608" s="12" t="s">
        <v>1610</v>
      </c>
      <c r="B2608" s="40" t="s">
        <v>953</v>
      </c>
      <c r="C2608" s="111" t="s">
        <v>3470</v>
      </c>
      <c r="D2608" s="41">
        <v>280</v>
      </c>
      <c r="E2608" s="46">
        <v>35551</v>
      </c>
      <c r="F2608" s="263" t="str">
        <f t="shared" si="160"/>
        <v xml:space="preserve"> </v>
      </c>
      <c r="G2608" s="143" t="s">
        <v>21</v>
      </c>
      <c r="H2608" s="143" t="s">
        <v>907</v>
      </c>
      <c r="I2608" s="263" t="str">
        <f t="shared" si="161"/>
        <v xml:space="preserve"> </v>
      </c>
      <c r="J2608" s="38" t="str">
        <f>IF(D2608&gt;=('28 Populations and thresholds'!$I$181),"YES"," ")</f>
        <v xml:space="preserve"> </v>
      </c>
      <c r="K2608" s="38" t="str">
        <f>IF(J2608="YES"," ",IF(D2608&gt;=('28 Populations and thresholds'!$I$181)*0.25,"YES"))</f>
        <v>YES</v>
      </c>
      <c r="L2608" s="38" t="b">
        <f>OR('28 Populations and thresholds'!$J$181="CR",'28 Populations and thresholds'!$J$181="EN",'28 Populations and thresholds'!$J$181="VU")</f>
        <v>1</v>
      </c>
      <c r="M2608" s="75">
        <f>D2608/'28 Populations and thresholds'!$H$181</f>
        <v>8.7500000000000008E-3</v>
      </c>
      <c r="N2608" s="263" t="str">
        <f t="shared" si="162"/>
        <v xml:space="preserve"> </v>
      </c>
      <c r="O2608" s="9"/>
      <c r="P2608" s="263" t="str">
        <f t="shared" si="163"/>
        <v xml:space="preserve"> </v>
      </c>
      <c r="Q2608" s="9"/>
      <c r="R2608" s="9"/>
      <c r="S2608" s="9"/>
      <c r="T2608" s="9"/>
      <c r="U2608" s="9"/>
    </row>
    <row r="2609" spans="1:21" s="4" customFormat="1" x14ac:dyDescent="0.2">
      <c r="A2609" s="12" t="s">
        <v>1610</v>
      </c>
      <c r="B2609" s="40" t="s">
        <v>953</v>
      </c>
      <c r="C2609" s="4" t="s">
        <v>3767</v>
      </c>
      <c r="D2609" s="41">
        <v>21000</v>
      </c>
      <c r="E2609" s="46">
        <v>35916</v>
      </c>
      <c r="F2609" s="263" t="str">
        <f t="shared" si="160"/>
        <v xml:space="preserve"> </v>
      </c>
      <c r="G2609" s="143" t="s">
        <v>21</v>
      </c>
      <c r="H2609" s="143" t="s">
        <v>907</v>
      </c>
      <c r="I2609" s="263" t="str">
        <f t="shared" si="161"/>
        <v xml:space="preserve"> </v>
      </c>
      <c r="J2609" s="38" t="str">
        <f>IF(D2609&gt;=('28 Populations and thresholds'!$I$195),"YES"," ")</f>
        <v>YES</v>
      </c>
      <c r="K2609" s="38" t="str">
        <f>IF(J2609="YES"," ",IF(D2609&gt;=('28 Populations and thresholds'!$I$195)*0.25,"YES"))</f>
        <v xml:space="preserve"> </v>
      </c>
      <c r="L2609" s="38" t="b">
        <f>OR('28 Populations and thresholds'!$J$195="CR",'28 Populations and thresholds'!$J$195="EN",'28 Populations and thresholds'!$J$195="VU")</f>
        <v>1</v>
      </c>
      <c r="M2609" s="75">
        <f>D2609/'28 Populations and thresholds'!$H$195</f>
        <v>7.2413793103448282E-2</v>
      </c>
      <c r="N2609" s="263" t="str">
        <f t="shared" si="162"/>
        <v xml:space="preserve"> </v>
      </c>
      <c r="O2609" s="12"/>
      <c r="P2609" s="263" t="str">
        <f t="shared" si="163"/>
        <v xml:space="preserve"> </v>
      </c>
      <c r="Q2609" s="9"/>
      <c r="R2609" s="9"/>
      <c r="S2609" s="9"/>
      <c r="T2609" s="9"/>
      <c r="U2609" s="9"/>
    </row>
    <row r="2610" spans="1:21" s="4" customFormat="1" x14ac:dyDescent="0.2">
      <c r="A2610" s="12" t="s">
        <v>1610</v>
      </c>
      <c r="B2610" s="40" t="s">
        <v>953</v>
      </c>
      <c r="C2610" s="4" t="s">
        <v>3451</v>
      </c>
      <c r="D2610" s="41">
        <v>2265</v>
      </c>
      <c r="E2610" s="46">
        <v>35916</v>
      </c>
      <c r="F2610" s="263" t="str">
        <f t="shared" si="160"/>
        <v xml:space="preserve"> </v>
      </c>
      <c r="G2610" s="143" t="s">
        <v>21</v>
      </c>
      <c r="H2610" s="143" t="s">
        <v>82</v>
      </c>
      <c r="I2610" s="263" t="str">
        <f t="shared" si="161"/>
        <v xml:space="preserve"> </v>
      </c>
      <c r="J2610" s="38" t="str">
        <f>IF(D2610&gt;=('28 Populations and thresholds'!$I$154),"YES"," ")</f>
        <v>YES</v>
      </c>
      <c r="K2610" s="38" t="str">
        <f>IF(J2610="YES"," ",IF(D2610&gt;=('28 Populations and thresholds'!$I$154)*0.25,"YES"))</f>
        <v xml:space="preserve"> </v>
      </c>
      <c r="L2610" s="38" t="b">
        <f>OR('28 Populations and thresholds'!$J$154="CR",'28 Populations and thresholds'!$J$154="EN",'28 Populations and thresholds'!$J$154="VU")</f>
        <v>0</v>
      </c>
      <c r="M2610" s="75">
        <f>D2610/'28 Populations and thresholds'!$H$154</f>
        <v>2.1778846153846156E-2</v>
      </c>
      <c r="N2610" s="263" t="str">
        <f t="shared" si="162"/>
        <v xml:space="preserve"> </v>
      </c>
      <c r="O2610" s="9"/>
      <c r="P2610" s="263" t="str">
        <f t="shared" si="163"/>
        <v xml:space="preserve"> </v>
      </c>
      <c r="Q2610" s="9"/>
      <c r="R2610" s="9"/>
      <c r="S2610" s="9"/>
      <c r="T2610" s="9"/>
      <c r="U2610" s="9"/>
    </row>
    <row r="2611" spans="1:21" s="4" customFormat="1" x14ac:dyDescent="0.2">
      <c r="A2611" s="12" t="s">
        <v>1610</v>
      </c>
      <c r="B2611" s="40" t="s">
        <v>953</v>
      </c>
      <c r="C2611" s="4" t="s">
        <v>3452</v>
      </c>
      <c r="D2611" s="41">
        <v>4600</v>
      </c>
      <c r="E2611" s="46">
        <v>35916</v>
      </c>
      <c r="F2611" s="263" t="str">
        <f t="shared" si="160"/>
        <v xml:space="preserve"> </v>
      </c>
      <c r="G2611" s="143" t="s">
        <v>21</v>
      </c>
      <c r="H2611" s="143" t="s">
        <v>907</v>
      </c>
      <c r="I2611" s="263" t="str">
        <f t="shared" si="161"/>
        <v xml:space="preserve"> </v>
      </c>
      <c r="J2611" s="38" t="str">
        <f>IF(D2611&gt;=('28 Populations and thresholds'!$I$158),"YES"," ")</f>
        <v>YES</v>
      </c>
      <c r="K2611" s="38" t="str">
        <f>IF(J2611="YES"," ",IF(D2611&gt;=('28 Populations and thresholds'!$I$158)*0.25,"YES"))</f>
        <v xml:space="preserve"> </v>
      </c>
      <c r="L2611" s="38" t="b">
        <f>OR('28 Populations and thresholds'!$J$158="CR",'28 Populations and thresholds'!$J$158="EN",'28 Populations and thresholds'!$J$158="VU")</f>
        <v>0</v>
      </c>
      <c r="M2611" s="75">
        <f>D2611/'28 Populations and thresholds'!$H$158</f>
        <v>4.5999999999999999E-2</v>
      </c>
      <c r="N2611" s="263" t="str">
        <f t="shared" si="162"/>
        <v xml:space="preserve"> </v>
      </c>
      <c r="O2611" s="9"/>
      <c r="P2611" s="263" t="str">
        <f t="shared" si="163"/>
        <v xml:space="preserve"> </v>
      </c>
      <c r="Q2611" s="9"/>
      <c r="R2611" s="9"/>
      <c r="S2611" s="9"/>
      <c r="T2611" s="9"/>
      <c r="U2611" s="9"/>
    </row>
    <row r="2612" spans="1:21" s="4" customFormat="1" x14ac:dyDescent="0.2">
      <c r="A2612" s="12" t="s">
        <v>1610</v>
      </c>
      <c r="B2612" s="40" t="s">
        <v>953</v>
      </c>
      <c r="C2612" s="4" t="s">
        <v>3459</v>
      </c>
      <c r="D2612" s="41">
        <v>1610</v>
      </c>
      <c r="E2612" s="46">
        <v>35674</v>
      </c>
      <c r="F2612" s="263" t="str">
        <f t="shared" si="160"/>
        <v xml:space="preserve"> </v>
      </c>
      <c r="G2612" s="143" t="s">
        <v>21</v>
      </c>
      <c r="H2612" s="143" t="s">
        <v>907</v>
      </c>
      <c r="I2612" s="263" t="str">
        <f t="shared" si="161"/>
        <v xml:space="preserve"> </v>
      </c>
      <c r="J2612" s="38" t="str">
        <f>IF(D2612&gt;=(('28 Populations and thresholds'!$I$160)+('28 Populations and thresholds'!$I$163)),"YES"," ")</f>
        <v>YES</v>
      </c>
      <c r="K2612" s="38" t="str">
        <f>IF(J2612="YES"," ",IF(D2612&gt;=(('28 Populations and thresholds'!$I$160)+('28 Populations and thresholds'!$I$163))*0.25,"YES"))</f>
        <v xml:space="preserve"> </v>
      </c>
      <c r="L2612" s="38" t="b">
        <f>OR('28 Populations and thresholds'!$J$160="CR",'28 Populations and thresholds'!$J$160="EN",'28 Populations and thresholds'!$J$160="VU")</f>
        <v>0</v>
      </c>
      <c r="M2612" s="75">
        <f>D2612/(('28 Populations and thresholds'!$H$160)+('28 Populations and thresholds'!$H$163))</f>
        <v>4.1818181818181817E-2</v>
      </c>
      <c r="N2612" s="263" t="str">
        <f t="shared" si="162"/>
        <v xml:space="preserve"> </v>
      </c>
      <c r="O2612" s="121" t="s">
        <v>4563</v>
      </c>
      <c r="P2612" s="263" t="str">
        <f t="shared" si="163"/>
        <v xml:space="preserve"> </v>
      </c>
      <c r="Q2612" s="9"/>
      <c r="R2612" s="9"/>
      <c r="S2612" s="9"/>
      <c r="T2612" s="9"/>
      <c r="U2612" s="9"/>
    </row>
    <row r="2613" spans="1:21" s="4" customFormat="1" x14ac:dyDescent="0.2">
      <c r="A2613" s="12" t="s">
        <v>1610</v>
      </c>
      <c r="B2613" s="40" t="s">
        <v>953</v>
      </c>
      <c r="C2613" s="40" t="s">
        <v>3799</v>
      </c>
      <c r="D2613" s="41">
        <v>580</v>
      </c>
      <c r="E2613" s="46">
        <v>35551</v>
      </c>
      <c r="F2613" s="263" t="str">
        <f t="shared" si="160"/>
        <v xml:space="preserve"> </v>
      </c>
      <c r="G2613" s="143" t="s">
        <v>21</v>
      </c>
      <c r="H2613" s="143" t="s">
        <v>907</v>
      </c>
      <c r="I2613" s="263" t="str">
        <f t="shared" si="161"/>
        <v xml:space="preserve"> </v>
      </c>
      <c r="J2613" s="38" t="str">
        <f>IF(D2613&gt;=(('28 Populations and thresholds'!$I$196)+('28 Populations and thresholds'!$I$197)),"YES"," ")</f>
        <v xml:space="preserve"> </v>
      </c>
      <c r="K2613" s="38" t="str">
        <f>IF(J2613="YES"," ",IF(D2613&gt;=(('28 Populations and thresholds'!$I$196)+('28 Populations and thresholds'!$I$197))*0.25,"YES"))</f>
        <v>YES</v>
      </c>
      <c r="L2613" s="38" t="b">
        <f>OR('28 Populations and thresholds'!$J$197="CR",'28 Populations and thresholds'!$J$197="EN",'28 Populations and thresholds'!$J$197="VU")</f>
        <v>0</v>
      </c>
      <c r="M2613" s="75">
        <f>D2613/(('28 Populations and thresholds'!$H$196)+('28 Populations and thresholds'!$H$197))</f>
        <v>4.7540983606557379E-3</v>
      </c>
      <c r="N2613" s="263" t="str">
        <f t="shared" si="162"/>
        <v xml:space="preserve"> </v>
      </c>
      <c r="O2613" s="12" t="s">
        <v>4568</v>
      </c>
      <c r="P2613" s="263" t="str">
        <f t="shared" si="163"/>
        <v xml:space="preserve"> </v>
      </c>
      <c r="Q2613" s="9"/>
      <c r="R2613" s="9"/>
      <c r="S2613" s="9"/>
      <c r="T2613" s="9"/>
      <c r="U2613" s="9"/>
    </row>
    <row r="2614" spans="1:21" s="4" customFormat="1" x14ac:dyDescent="0.2">
      <c r="A2614" s="12" t="s">
        <v>1610</v>
      </c>
      <c r="B2614" s="40" t="s">
        <v>953</v>
      </c>
      <c r="C2614" s="4" t="s">
        <v>3766</v>
      </c>
      <c r="D2614" s="41">
        <v>1533</v>
      </c>
      <c r="E2614" s="46">
        <v>35674</v>
      </c>
      <c r="F2614" s="263" t="str">
        <f t="shared" si="160"/>
        <v xml:space="preserve"> </v>
      </c>
      <c r="G2614" s="143" t="s">
        <v>21</v>
      </c>
      <c r="H2614" s="143" t="s">
        <v>907</v>
      </c>
      <c r="I2614" s="263" t="str">
        <f t="shared" si="161"/>
        <v xml:space="preserve"> </v>
      </c>
      <c r="J2614" s="38" t="str">
        <f>IF(D2614&gt;=('28 Populations and thresholds'!$I$194),"YES"," ")</f>
        <v>YES</v>
      </c>
      <c r="K2614" s="38" t="str">
        <f>IF(J2614="YES"," ",IF(D2614&gt;=('28 Populations and thresholds'!$I$194)*0.25,"YES"))</f>
        <v xml:space="preserve"> </v>
      </c>
      <c r="L2614" s="38" t="b">
        <f>OR('28 Populations and thresholds'!$J$194="CR",'28 Populations and thresholds'!$J$194="EN",'28 Populations and thresholds'!$J$194="VU")</f>
        <v>0</v>
      </c>
      <c r="M2614" s="75">
        <f>D2614/'28 Populations and thresholds'!$H$194</f>
        <v>5.3789473684210526E-2</v>
      </c>
      <c r="N2614" s="263" t="str">
        <f t="shared" si="162"/>
        <v xml:space="preserve"> </v>
      </c>
      <c r="O2614" s="9"/>
      <c r="P2614" s="263" t="str">
        <f t="shared" si="163"/>
        <v xml:space="preserve"> </v>
      </c>
      <c r="Q2614" s="9"/>
      <c r="R2614" s="9"/>
      <c r="S2614" s="9"/>
      <c r="T2614" s="9"/>
      <c r="U2614" s="9"/>
    </row>
    <row r="2615" spans="1:21" s="4" customFormat="1" x14ac:dyDescent="0.2">
      <c r="A2615" s="12" t="s">
        <v>1610</v>
      </c>
      <c r="B2615" s="9" t="s">
        <v>953</v>
      </c>
      <c r="C2615" s="111" t="s">
        <v>1732</v>
      </c>
      <c r="D2615" s="5">
        <v>100</v>
      </c>
      <c r="E2615" s="148">
        <v>34335</v>
      </c>
      <c r="F2615" s="263" t="str">
        <f t="shared" si="160"/>
        <v xml:space="preserve"> </v>
      </c>
      <c r="G2615" s="13" t="s">
        <v>4019</v>
      </c>
      <c r="H2615" s="13"/>
      <c r="I2615" s="263" t="str">
        <f t="shared" si="161"/>
        <v xml:space="preserve"> </v>
      </c>
      <c r="J2615" s="38" t="str">
        <f>IF(D2615&gt;=('28 Populations and thresholds'!$I$221),"YES"," ")</f>
        <v>YES</v>
      </c>
      <c r="K2615" s="38" t="str">
        <f>IF(J2615="YES"," ",IF(D2615&gt;=('28 Populations and thresholds'!$I$221)*0.25,"YES"))</f>
        <v xml:space="preserve"> </v>
      </c>
      <c r="L2615" s="38" t="b">
        <f>OR('28 Populations and thresholds'!$J$221="CR",'28 Populations and thresholds'!$J$221="EN",'28 Populations and thresholds'!$J$221="VU")</f>
        <v>1</v>
      </c>
      <c r="M2615" s="75">
        <f>D2615/'28 Populations and thresholds'!$H$221</f>
        <v>1.0416666666666666E-2</v>
      </c>
      <c r="N2615" s="263" t="str">
        <f t="shared" si="162"/>
        <v xml:space="preserve"> </v>
      </c>
      <c r="O2615" s="12"/>
      <c r="P2615" s="263" t="str">
        <f t="shared" si="163"/>
        <v xml:space="preserve"> </v>
      </c>
      <c r="Q2615" s="9"/>
      <c r="R2615" s="9"/>
      <c r="S2615" s="9"/>
      <c r="T2615" s="9"/>
      <c r="U2615" s="9"/>
    </row>
    <row r="2616" spans="1:21" s="4" customFormat="1" x14ac:dyDescent="0.2">
      <c r="A2616" s="12" t="s">
        <v>1610</v>
      </c>
      <c r="B2616" s="40" t="s">
        <v>953</v>
      </c>
      <c r="C2616" s="4" t="s">
        <v>3773</v>
      </c>
      <c r="D2616" s="41">
        <v>1139</v>
      </c>
      <c r="E2616" s="46">
        <v>35203</v>
      </c>
      <c r="F2616" s="263" t="str">
        <f t="shared" si="160"/>
        <v xml:space="preserve"> </v>
      </c>
      <c r="G2616" s="143" t="s">
        <v>21</v>
      </c>
      <c r="H2616" s="143" t="s">
        <v>501</v>
      </c>
      <c r="I2616" s="263" t="str">
        <f t="shared" si="161"/>
        <v xml:space="preserve"> </v>
      </c>
      <c r="J2616" s="38" t="str">
        <f>IF(D2616&gt;=('28 Populations and thresholds'!$I$202),"YES"," ")</f>
        <v xml:space="preserve"> </v>
      </c>
      <c r="K2616" s="38" t="str">
        <f>IF(J2616="YES"," ",IF(D2616&gt;=('28 Populations and thresholds'!$I$202)*0.25,"YES"))</f>
        <v>YES</v>
      </c>
      <c r="L2616" s="38" t="b">
        <f>OR('28 Populations and thresholds'!$J$202="CR",'28 Populations and thresholds'!$J$202="EN",'28 Populations and thresholds'!$J$202="VU")</f>
        <v>0</v>
      </c>
      <c r="M2616" s="75">
        <f>D2616/'28 Populations and thresholds'!$H$202</f>
        <v>7.1187500000000001E-3</v>
      </c>
      <c r="N2616" s="263" t="str">
        <f t="shared" si="162"/>
        <v xml:space="preserve"> </v>
      </c>
      <c r="O2616" s="9"/>
      <c r="P2616" s="263" t="str">
        <f t="shared" si="163"/>
        <v xml:space="preserve"> </v>
      </c>
    </row>
    <row r="2617" spans="1:21" s="4" customFormat="1" x14ac:dyDescent="0.2">
      <c r="A2617" s="12" t="s">
        <v>1610</v>
      </c>
      <c r="B2617" s="40" t="s">
        <v>953</v>
      </c>
      <c r="C2617" s="4" t="s">
        <v>3472</v>
      </c>
      <c r="D2617" s="41">
        <v>57</v>
      </c>
      <c r="E2617" s="46">
        <v>36282</v>
      </c>
      <c r="F2617" s="263" t="str">
        <f t="shared" si="160"/>
        <v xml:space="preserve"> </v>
      </c>
      <c r="G2617" s="143" t="s">
        <v>21</v>
      </c>
      <c r="H2617" s="143" t="s">
        <v>82</v>
      </c>
      <c r="I2617" s="263" t="str">
        <f t="shared" si="161"/>
        <v xml:space="preserve"> </v>
      </c>
      <c r="J2617" s="38" t="str">
        <f>IF(D2617&gt;=('28 Populations and thresholds'!$I$188),"YES"," ")</f>
        <v>YES</v>
      </c>
      <c r="K2617" s="38" t="str">
        <f>IF(J2617="YES"," ",IF(D2617&gt;=('28 Populations and thresholds'!$I$188)*0.25,"YES"))</f>
        <v xml:space="preserve"> </v>
      </c>
      <c r="L2617" s="38" t="b">
        <f>OR('28 Populations and thresholds'!$J$188="CR",'28 Populations and thresholds'!$J$188="EN",'28 Populations and thresholds'!$J$188="VU")</f>
        <v>1</v>
      </c>
      <c r="M2617" s="75">
        <f>D2617/'28 Populations and thresholds'!$H$188</f>
        <v>9.5000000000000001E-2</v>
      </c>
      <c r="N2617" s="263" t="str">
        <f t="shared" si="162"/>
        <v xml:space="preserve"> </v>
      </c>
      <c r="O2617" s="9"/>
      <c r="P2617" s="263" t="str">
        <f t="shared" si="163"/>
        <v xml:space="preserve"> </v>
      </c>
    </row>
    <row r="2618" spans="1:21" s="4" customFormat="1" x14ac:dyDescent="0.2">
      <c r="A2618" s="12" t="s">
        <v>1610</v>
      </c>
      <c r="B2618" s="40" t="s">
        <v>953</v>
      </c>
      <c r="C2618" s="111" t="s">
        <v>3763</v>
      </c>
      <c r="D2618" s="41">
        <v>1420</v>
      </c>
      <c r="E2618" s="46">
        <v>36399</v>
      </c>
      <c r="F2618" s="263" t="str">
        <f t="shared" si="160"/>
        <v xml:space="preserve"> </v>
      </c>
      <c r="G2618" s="143" t="s">
        <v>21</v>
      </c>
      <c r="H2618" s="143" t="s">
        <v>82</v>
      </c>
      <c r="I2618" s="263" t="str">
        <f t="shared" si="161"/>
        <v xml:space="preserve"> </v>
      </c>
      <c r="J2618" s="38" t="str">
        <f>IF(D2618&gt;=('28 Populations and thresholds'!$I$191),"YES"," ")</f>
        <v>YES</v>
      </c>
      <c r="K2618" s="38" t="str">
        <f>IF(J2618="YES"," ",IF(D2618&gt;=('28 Populations and thresholds'!$I$191)*0.25,"YES"))</f>
        <v xml:space="preserve"> </v>
      </c>
      <c r="L2618" s="38" t="b">
        <f>OR('28 Populations and thresholds'!$J$191="CR",'28 Populations and thresholds'!$J$191="EN",'28 Populations and thresholds'!$J$191="VU")</f>
        <v>0</v>
      </c>
      <c r="M2618" s="75">
        <f>D2618/'28 Populations and thresholds'!$H$191</f>
        <v>2.8400000000000002E-2</v>
      </c>
      <c r="N2618" s="263" t="str">
        <f t="shared" si="162"/>
        <v xml:space="preserve"> </v>
      </c>
      <c r="O2618" s="12"/>
      <c r="P2618" s="263" t="str">
        <f t="shared" si="163"/>
        <v xml:space="preserve"> </v>
      </c>
      <c r="Q2618" s="9"/>
      <c r="R2618" s="9"/>
      <c r="S2618" s="9"/>
      <c r="T2618" s="9"/>
      <c r="U2618" s="9"/>
    </row>
    <row r="2619" spans="1:21" s="4" customFormat="1" x14ac:dyDescent="0.2">
      <c r="A2619" s="12" t="s">
        <v>1610</v>
      </c>
      <c r="B2619" s="40" t="s">
        <v>953</v>
      </c>
      <c r="C2619" s="111" t="s">
        <v>3758</v>
      </c>
      <c r="D2619" s="41">
        <v>740</v>
      </c>
      <c r="E2619" s="46">
        <v>36282</v>
      </c>
      <c r="F2619" s="263" t="str">
        <f t="shared" si="160"/>
        <v xml:space="preserve"> </v>
      </c>
      <c r="G2619" s="143" t="s">
        <v>21</v>
      </c>
      <c r="H2619" s="143" t="s">
        <v>82</v>
      </c>
      <c r="I2619" s="263" t="str">
        <f t="shared" si="161"/>
        <v xml:space="preserve"> </v>
      </c>
      <c r="J2619" s="38" t="str">
        <f>IF(D2619&gt;=('28 Populations and thresholds'!$I$179),"YES"," ")</f>
        <v>YES</v>
      </c>
      <c r="K2619" s="38" t="str">
        <f>IF(J2619="YES"," ",IF(D2619&gt;=('28 Populations and thresholds'!$I$179)*0.25,"YES"))</f>
        <v xml:space="preserve"> </v>
      </c>
      <c r="L2619" s="38" t="b">
        <f>OR('28 Populations and thresholds'!$J$179="CR",'28 Populations and thresholds'!$J$179="EN",'28 Populations and thresholds'!$J$179="VU")</f>
        <v>0</v>
      </c>
      <c r="M2619" s="75">
        <f>D2619/'28 Populations and thresholds'!$H$179</f>
        <v>1.3454545454545455E-2</v>
      </c>
      <c r="N2619" s="263" t="str">
        <f t="shared" si="162"/>
        <v xml:space="preserve"> </v>
      </c>
      <c r="O2619" s="9"/>
      <c r="P2619" s="263" t="str">
        <f t="shared" si="163"/>
        <v xml:space="preserve"> </v>
      </c>
      <c r="Q2619" s="9"/>
      <c r="R2619" s="9"/>
      <c r="S2619" s="9"/>
      <c r="T2619" s="9"/>
      <c r="U2619" s="9"/>
    </row>
    <row r="2620" spans="1:21" s="4" customFormat="1" x14ac:dyDescent="0.2">
      <c r="A2620" s="12" t="s">
        <v>1610</v>
      </c>
      <c r="B2620" s="2" t="s">
        <v>3557</v>
      </c>
      <c r="C2620" s="111" t="s">
        <v>3603</v>
      </c>
      <c r="D2620" s="5">
        <v>27306</v>
      </c>
      <c r="E2620" s="104">
        <v>2006</v>
      </c>
      <c r="F2620" s="263" t="str">
        <f t="shared" si="160"/>
        <v xml:space="preserve"> </v>
      </c>
      <c r="G2620" s="12" t="s">
        <v>139</v>
      </c>
      <c r="H2620" s="12" t="s">
        <v>3388</v>
      </c>
      <c r="I2620" s="263" t="str">
        <f t="shared" si="161"/>
        <v xml:space="preserve"> </v>
      </c>
      <c r="J2620" s="38" t="str">
        <f>IF(D2620&gt;=('28 Populations and thresholds'!$I$89),"YES"," ")</f>
        <v>YES</v>
      </c>
      <c r="K2620" s="38" t="str">
        <f>IF(J2620="YES"," ",IF(D2620&gt;=('28 Populations and thresholds'!$I$89)*0.25,"YES"))</f>
        <v xml:space="preserve"> </v>
      </c>
      <c r="L2620" s="38" t="b">
        <f>OR('28 Populations and thresholds'!$J$89="CR",'28 Populations and thresholds'!$J$89="EN",'28 Populations and thresholds'!$J$89="VU")</f>
        <v>0</v>
      </c>
      <c r="M2620" s="75">
        <f>D2620/'28 Populations and thresholds'!$H$89</f>
        <v>1.8204000000000001E-2</v>
      </c>
      <c r="N2620" s="263" t="str">
        <f t="shared" si="162"/>
        <v xml:space="preserve"> </v>
      </c>
      <c r="O2620" s="4" t="s">
        <v>4750</v>
      </c>
      <c r="P2620" s="263" t="str">
        <f t="shared" si="163"/>
        <v xml:space="preserve"> </v>
      </c>
      <c r="Q2620" s="9"/>
      <c r="R2620" s="9"/>
      <c r="S2620" s="9"/>
      <c r="T2620" s="9"/>
      <c r="U2620" s="9"/>
    </row>
    <row r="2621" spans="1:21" s="4" customFormat="1" x14ac:dyDescent="0.2">
      <c r="A2621" s="12" t="s">
        <v>1610</v>
      </c>
      <c r="B2621" s="2" t="s">
        <v>3557</v>
      </c>
      <c r="C2621" s="4" t="s">
        <v>3552</v>
      </c>
      <c r="D2621" s="5">
        <v>1181</v>
      </c>
      <c r="E2621" s="104">
        <v>2007</v>
      </c>
      <c r="F2621" s="263" t="str">
        <f t="shared" si="160"/>
        <v xml:space="preserve"> </v>
      </c>
      <c r="G2621" s="12" t="s">
        <v>139</v>
      </c>
      <c r="H2621" s="12" t="s">
        <v>3388</v>
      </c>
      <c r="I2621" s="263" t="str">
        <f t="shared" si="161"/>
        <v xml:space="preserve"> </v>
      </c>
      <c r="J2621" s="38" t="str">
        <f>IF(D2621&gt;=('28 Populations and thresholds'!$I$77),"YES"," ")</f>
        <v>YES</v>
      </c>
      <c r="K2621" s="38" t="str">
        <f>IF(J2621="YES"," ",IF(D2621&gt;=('28 Populations and thresholds'!$I$77)*0.25,"YES"))</f>
        <v xml:space="preserve"> </v>
      </c>
      <c r="L2621" s="38" t="b">
        <f>OR('28 Populations and thresholds'!$J$77="CR",'28 Populations and thresholds'!$J$77="EN",'28 Populations and thresholds'!$J$77="VU")</f>
        <v>0</v>
      </c>
      <c r="M2621" s="75">
        <f>D2621/'28 Populations and thresholds'!$H$77</f>
        <v>1.1809999999999999E-2</v>
      </c>
      <c r="N2621" s="263" t="str">
        <f t="shared" si="162"/>
        <v xml:space="preserve"> </v>
      </c>
      <c r="O2621" s="9"/>
      <c r="P2621" s="263" t="str">
        <f t="shared" si="163"/>
        <v xml:space="preserve"> </v>
      </c>
      <c r="Q2621" s="9"/>
      <c r="R2621" s="9"/>
      <c r="S2621" s="9"/>
      <c r="T2621" s="9"/>
      <c r="U2621" s="9"/>
    </row>
    <row r="2622" spans="1:21" s="4" customFormat="1" x14ac:dyDescent="0.2">
      <c r="A2622" s="275" t="s">
        <v>1610</v>
      </c>
      <c r="B2622" s="268" t="s">
        <v>1476</v>
      </c>
      <c r="C2622" s="269" t="s">
        <v>3594</v>
      </c>
      <c r="D2622" s="298">
        <v>60000</v>
      </c>
      <c r="E2622" s="294" t="s">
        <v>1473</v>
      </c>
      <c r="F2622" s="263" t="str">
        <f t="shared" si="160"/>
        <v xml:space="preserve"> </v>
      </c>
      <c r="G2622" s="267" t="s">
        <v>15</v>
      </c>
      <c r="H2622" s="267" t="s">
        <v>1472</v>
      </c>
      <c r="I2622" s="263" t="str">
        <f t="shared" si="161"/>
        <v xml:space="preserve"> </v>
      </c>
      <c r="J2622" s="272" t="str">
        <f>IF(D2622&gt;=('28 Populations and thresholds'!$I$87),"YES"," ")</f>
        <v>YES</v>
      </c>
      <c r="K2622" s="272" t="str">
        <f>IF(J2622="YES"," ",IF(D2622&gt;=('28 Populations and thresholds'!$I$87)*0.25,"YES"))</f>
        <v xml:space="preserve"> </v>
      </c>
      <c r="L2622" s="272" t="b">
        <f>OR('28 Populations and thresholds'!$J$87="CR",'28 Populations and thresholds'!$J$87="EN",'28 Populations and thresholds'!$J$87="VU")</f>
        <v>0</v>
      </c>
      <c r="M2622" s="273">
        <f>D2622/'28 Populations and thresholds'!$H$87</f>
        <v>0.06</v>
      </c>
      <c r="N2622" s="263" t="str">
        <f t="shared" si="162"/>
        <v xml:space="preserve"> </v>
      </c>
      <c r="O2622" s="269"/>
      <c r="P2622" s="263" t="str">
        <f t="shared" si="163"/>
        <v xml:space="preserve"> </v>
      </c>
      <c r="Q2622" s="9"/>
      <c r="R2622" s="9"/>
      <c r="S2622" s="9"/>
      <c r="T2622" s="9"/>
      <c r="U2622" s="9"/>
    </row>
    <row r="2623" spans="1:21" s="4" customFormat="1" x14ac:dyDescent="0.2">
      <c r="A2623" s="275" t="s">
        <v>1610</v>
      </c>
      <c r="B2623" s="269" t="s">
        <v>1476</v>
      </c>
      <c r="C2623" s="280" t="s">
        <v>3570</v>
      </c>
      <c r="D2623" s="279">
        <v>110</v>
      </c>
      <c r="E2623" s="274">
        <v>2002</v>
      </c>
      <c r="F2623" s="263" t="str">
        <f t="shared" si="160"/>
        <v xml:space="preserve"> </v>
      </c>
      <c r="G2623" s="275" t="s">
        <v>139</v>
      </c>
      <c r="H2623" s="275" t="s">
        <v>3388</v>
      </c>
      <c r="I2623" s="263" t="str">
        <f t="shared" si="161"/>
        <v xml:space="preserve"> </v>
      </c>
      <c r="J2623" s="272" t="str">
        <f>IF(D2623&gt;=('28 Populations and thresholds'!$I$82),"YES"," ")</f>
        <v>YES</v>
      </c>
      <c r="K2623" s="272" t="str">
        <f>IF(J2623="YES"," ",IF(D2623&gt;=('28 Populations and thresholds'!$I$82)*0.25,"YES"))</f>
        <v xml:space="preserve"> </v>
      </c>
      <c r="L2623" s="272" t="b">
        <f>OR('28 Populations and thresholds'!$J$82="CR",'28 Populations and thresholds'!$J$82="EN",'28 Populations and thresholds'!$J$82="VU")</f>
        <v>0</v>
      </c>
      <c r="M2623" s="273">
        <f>D2623/'28 Populations and thresholds'!$H$82</f>
        <v>2.75E-2</v>
      </c>
      <c r="N2623" s="263" t="str">
        <f t="shared" si="162"/>
        <v xml:space="preserve"> </v>
      </c>
      <c r="O2623" s="269"/>
      <c r="P2623" s="263" t="str">
        <f t="shared" si="163"/>
        <v xml:space="preserve"> </v>
      </c>
      <c r="Q2623" s="9"/>
      <c r="R2623" s="9"/>
      <c r="S2623" s="9"/>
      <c r="T2623" s="9"/>
      <c r="U2623" s="9"/>
    </row>
    <row r="2624" spans="1:21" s="4" customFormat="1" x14ac:dyDescent="0.2">
      <c r="A2624" s="143" t="s">
        <v>1610</v>
      </c>
      <c r="B2624" s="40" t="s">
        <v>1477</v>
      </c>
      <c r="C2624" s="115" t="s">
        <v>3570</v>
      </c>
      <c r="D2624" s="41">
        <v>82</v>
      </c>
      <c r="E2624" s="47" t="s">
        <v>1354</v>
      </c>
      <c r="F2624" s="263" t="str">
        <f t="shared" si="160"/>
        <v xml:space="preserve"> </v>
      </c>
      <c r="G2624" s="143" t="s">
        <v>15</v>
      </c>
      <c r="H2624" s="143" t="s">
        <v>1468</v>
      </c>
      <c r="I2624" s="263" t="str">
        <f t="shared" si="161"/>
        <v xml:space="preserve"> </v>
      </c>
      <c r="J2624" s="38" t="str">
        <f>IF(D2624&gt;=('28 Populations and thresholds'!$I$82),"YES"," ")</f>
        <v>YES</v>
      </c>
      <c r="K2624" s="38" t="str">
        <f>IF(J2624="YES"," ",IF(D2624&gt;=('28 Populations and thresholds'!$I$82)*0.25,"YES"))</f>
        <v xml:space="preserve"> </v>
      </c>
      <c r="L2624" s="38" t="b">
        <f>OR('28 Populations and thresholds'!$J$82="CR",'28 Populations and thresholds'!$J$82="EN",'28 Populations and thresholds'!$J$82="VU")</f>
        <v>0</v>
      </c>
      <c r="M2624" s="75">
        <f>D2624/'28 Populations and thresholds'!$H$82</f>
        <v>2.0500000000000001E-2</v>
      </c>
      <c r="N2624" s="263" t="str">
        <f t="shared" si="162"/>
        <v xml:space="preserve"> </v>
      </c>
      <c r="O2624" s="9"/>
      <c r="P2624" s="263" t="str">
        <f t="shared" si="163"/>
        <v xml:space="preserve"> </v>
      </c>
      <c r="Q2624" s="9"/>
      <c r="R2624" s="9"/>
      <c r="S2624" s="9"/>
      <c r="T2624" s="9"/>
      <c r="U2624" s="9"/>
    </row>
    <row r="2625" spans="1:21" s="4" customFormat="1" x14ac:dyDescent="0.2">
      <c r="A2625" s="275" t="s">
        <v>1610</v>
      </c>
      <c r="B2625" s="269" t="s">
        <v>4581</v>
      </c>
      <c r="C2625" s="269" t="s">
        <v>3570</v>
      </c>
      <c r="D2625" s="279">
        <v>58</v>
      </c>
      <c r="E2625" s="274">
        <v>2003</v>
      </c>
      <c r="F2625" s="263" t="str">
        <f t="shared" ref="F2625:F2688" si="164">" "</f>
        <v xml:space="preserve"> </v>
      </c>
      <c r="G2625" s="275" t="s">
        <v>139</v>
      </c>
      <c r="H2625" s="275" t="s">
        <v>3388</v>
      </c>
      <c r="I2625" s="263" t="str">
        <f t="shared" ref="I2625:I2688" si="165">" "</f>
        <v xml:space="preserve"> </v>
      </c>
      <c r="J2625" s="272" t="str">
        <f>IF(D2625&gt;=('28 Populations and thresholds'!$I$82),"YES"," ")</f>
        <v>YES</v>
      </c>
      <c r="K2625" s="272" t="str">
        <f>IF(J2625="YES"," ",IF(D2625&gt;=('28 Populations and thresholds'!$I$82)*0.25,"YES"))</f>
        <v xml:space="preserve"> </v>
      </c>
      <c r="L2625" s="272" t="b">
        <f>OR('28 Populations and thresholds'!$J$82="CR",'28 Populations and thresholds'!$J$82="EN",'28 Populations and thresholds'!$J$82="VU")</f>
        <v>0</v>
      </c>
      <c r="M2625" s="273">
        <f>D2625/'28 Populations and thresholds'!$H$82</f>
        <v>1.4500000000000001E-2</v>
      </c>
      <c r="N2625" s="263" t="str">
        <f t="shared" ref="N2625:N2688" si="166">" "</f>
        <v xml:space="preserve"> </v>
      </c>
      <c r="O2625" s="269"/>
      <c r="P2625" s="263" t="str">
        <f t="shared" ref="P2625:P2688" si="167">" "</f>
        <v xml:space="preserve"> </v>
      </c>
      <c r="Q2625" s="9"/>
      <c r="R2625" s="9"/>
      <c r="S2625" s="9"/>
      <c r="T2625" s="9"/>
      <c r="U2625" s="9"/>
    </row>
    <row r="2626" spans="1:21" s="4" customFormat="1" x14ac:dyDescent="0.2">
      <c r="A2626" s="12" t="s">
        <v>1610</v>
      </c>
      <c r="B2626" s="64" t="s">
        <v>4438</v>
      </c>
      <c r="C2626" s="4" t="s">
        <v>3781</v>
      </c>
      <c r="D2626" s="5">
        <v>2693</v>
      </c>
      <c r="E2626" s="104" t="s">
        <v>3938</v>
      </c>
      <c r="F2626" s="263" t="str">
        <f t="shared" si="164"/>
        <v xml:space="preserve"> </v>
      </c>
      <c r="G2626" s="13"/>
      <c r="H2626" s="13" t="s">
        <v>4429</v>
      </c>
      <c r="I2626" s="263" t="str">
        <f t="shared" si="165"/>
        <v xml:space="preserve"> </v>
      </c>
      <c r="J2626" s="38" t="str">
        <f>IF(D2626&gt;=('28 Populations and thresholds'!$I$220),"YES"," ")</f>
        <v>YES</v>
      </c>
      <c r="K2626" s="38" t="str">
        <f>IF(J2626="YES"," ",IF(D2626&gt;=('28 Populations and thresholds'!$I$220)*0.25,"YES"))</f>
        <v xml:space="preserve"> </v>
      </c>
      <c r="L2626" s="38" t="b">
        <f>OR('28 Populations and thresholds'!$J$220="CR",'28 Populations and thresholds'!$J$220="EN",'28 Populations and thresholds'!$J$220="VU")</f>
        <v>0</v>
      </c>
      <c r="M2626" s="75">
        <f>D2626/'28 Populations and thresholds'!$H$220</f>
        <v>2.6929973070026932E-3</v>
      </c>
      <c r="N2626" s="263" t="str">
        <f t="shared" si="166"/>
        <v xml:space="preserve"> </v>
      </c>
      <c r="O2626" s="12"/>
      <c r="P2626" s="263" t="str">
        <f t="shared" si="167"/>
        <v xml:space="preserve"> </v>
      </c>
      <c r="Q2626" s="9"/>
      <c r="R2626" s="9"/>
      <c r="S2626" s="9"/>
      <c r="T2626" s="9"/>
      <c r="U2626" s="9"/>
    </row>
    <row r="2627" spans="1:21" s="4" customFormat="1" x14ac:dyDescent="0.2">
      <c r="A2627" s="12" t="s">
        <v>1610</v>
      </c>
      <c r="B2627" s="64" t="s">
        <v>4438</v>
      </c>
      <c r="C2627" s="4" t="s">
        <v>1607</v>
      </c>
      <c r="D2627" s="5">
        <v>410</v>
      </c>
      <c r="E2627" s="104" t="s">
        <v>3938</v>
      </c>
      <c r="F2627" s="263" t="str">
        <f t="shared" si="164"/>
        <v xml:space="preserve"> </v>
      </c>
      <c r="G2627" s="13"/>
      <c r="H2627" s="13" t="s">
        <v>4429</v>
      </c>
      <c r="I2627" s="263" t="str">
        <f t="shared" si="165"/>
        <v xml:space="preserve"> </v>
      </c>
      <c r="J2627" s="38" t="str">
        <f>IF(D2627&gt;=('28 Populations and thresholds'!$I$6),"YES"," ")</f>
        <v>YES</v>
      </c>
      <c r="K2627" s="38" t="str">
        <f>IF(J2627="YES"," ",IF(D2627&gt;=('28 Populations and thresholds'!$I$6)*0.25,"YES"))</f>
        <v xml:space="preserve"> </v>
      </c>
      <c r="L2627" s="38" t="b">
        <f>OR('28 Populations and thresholds'!$J$6="CR",'28 Populations and thresholds'!$J$6="EN",'28 Populations and thresholds'!$J$6="VU")</f>
        <v>0</v>
      </c>
      <c r="M2627" s="75">
        <f>D2627/'28 Populations and thresholds'!$H$6</f>
        <v>8.2000000000000007E-3</v>
      </c>
      <c r="N2627" s="263" t="str">
        <f t="shared" si="166"/>
        <v xml:space="preserve"> </v>
      </c>
      <c r="O2627" s="12"/>
      <c r="P2627" s="263" t="str">
        <f t="shared" si="167"/>
        <v xml:space="preserve"> </v>
      </c>
      <c r="Q2627" s="9"/>
      <c r="R2627" s="9"/>
      <c r="S2627" s="9"/>
      <c r="T2627" s="9"/>
      <c r="U2627" s="9"/>
    </row>
    <row r="2628" spans="1:21" s="4" customFormat="1" x14ac:dyDescent="0.2">
      <c r="A2628" s="275" t="s">
        <v>1610</v>
      </c>
      <c r="B2628" s="277" t="s">
        <v>4433</v>
      </c>
      <c r="C2628" s="269" t="s">
        <v>3659</v>
      </c>
      <c r="D2628" s="279">
        <v>730</v>
      </c>
      <c r="E2628" s="274" t="s">
        <v>3938</v>
      </c>
      <c r="F2628" s="263" t="str">
        <f t="shared" si="164"/>
        <v xml:space="preserve"> </v>
      </c>
      <c r="G2628" s="275"/>
      <c r="H2628" s="275" t="s">
        <v>4429</v>
      </c>
      <c r="I2628" s="263" t="str">
        <f t="shared" si="165"/>
        <v xml:space="preserve"> </v>
      </c>
      <c r="J2628" s="272" t="str">
        <f>IF(D2628&gt;=('28 Populations and thresholds'!$I$68),"YES"," ")</f>
        <v>YES</v>
      </c>
      <c r="K2628" s="272" t="str">
        <f>IF(J2628="YES"," ",IF(D2628&gt;=('28 Populations and thresholds'!$I$68)*0.25,"YES"))</f>
        <v xml:space="preserve"> </v>
      </c>
      <c r="L2628" s="272" t="b">
        <f>OR('28 Populations and thresholds'!$J$68="CR",'28 Populations and thresholds'!$J$68="EN",'28 Populations and thresholds'!$J$68="VU")</f>
        <v>0</v>
      </c>
      <c r="M2628" s="273">
        <f>D2628/'28 Populations and thresholds'!$H$68</f>
        <v>7.3000000000000001E-3</v>
      </c>
      <c r="N2628" s="263" t="str">
        <f t="shared" si="166"/>
        <v xml:space="preserve"> </v>
      </c>
      <c r="O2628" s="269"/>
      <c r="P2628" s="263" t="str">
        <f t="shared" si="167"/>
        <v xml:space="preserve"> </v>
      </c>
      <c r="Q2628" s="9"/>
      <c r="R2628" s="9"/>
      <c r="S2628" s="9"/>
      <c r="T2628" s="9"/>
      <c r="U2628" s="9"/>
    </row>
    <row r="2629" spans="1:21" s="4" customFormat="1" x14ac:dyDescent="0.2">
      <c r="A2629" s="12" t="s">
        <v>1610</v>
      </c>
      <c r="B2629" s="54" t="s">
        <v>4440</v>
      </c>
      <c r="C2629" s="4" t="s">
        <v>3712</v>
      </c>
      <c r="D2629" s="5">
        <v>216</v>
      </c>
      <c r="E2629" s="104" t="s">
        <v>3938</v>
      </c>
      <c r="F2629" s="263" t="str">
        <f t="shared" si="164"/>
        <v xml:space="preserve"> </v>
      </c>
      <c r="G2629" s="13"/>
      <c r="H2629" s="13" t="s">
        <v>4429</v>
      </c>
      <c r="I2629" s="263" t="str">
        <f t="shared" si="165"/>
        <v xml:space="preserve"> </v>
      </c>
      <c r="J2629" s="38" t="str">
        <f>IF(D2629&gt;=('28 Populations and thresholds'!$I$8),"YES"," ")</f>
        <v>YES</v>
      </c>
      <c r="K2629" s="38" t="str">
        <f>IF(J2629="YES"," ",IF(D2629&gt;=('28 Populations and thresholds'!$I$8)*0.25,"YES"))</f>
        <v xml:space="preserve"> </v>
      </c>
      <c r="L2629" s="38" t="b">
        <f>OR('28 Populations and thresholds'!$J$8="CR",'28 Populations and thresholds'!$J$8="EN",'28 Populations and thresholds'!$J$8="VU")</f>
        <v>0</v>
      </c>
      <c r="M2629" s="75">
        <f>D2629/'28 Populations and thresholds'!$H$8</f>
        <v>2.16E-3</v>
      </c>
      <c r="N2629" s="263" t="str">
        <f t="shared" si="166"/>
        <v xml:space="preserve"> </v>
      </c>
      <c r="O2629" s="12"/>
      <c r="P2629" s="263" t="str">
        <f t="shared" si="167"/>
        <v xml:space="preserve"> </v>
      </c>
      <c r="Q2629" s="9"/>
      <c r="R2629" s="9"/>
      <c r="S2629" s="9"/>
      <c r="T2629" s="9"/>
      <c r="U2629" s="9"/>
    </row>
    <row r="2630" spans="1:21" s="4" customFormat="1" x14ac:dyDescent="0.2">
      <c r="A2630" s="12" t="s">
        <v>1610</v>
      </c>
      <c r="B2630" s="54" t="s">
        <v>4440</v>
      </c>
      <c r="C2630" s="4" t="s">
        <v>3780</v>
      </c>
      <c r="D2630" s="5">
        <v>324</v>
      </c>
      <c r="E2630" s="104" t="s">
        <v>3938</v>
      </c>
      <c r="F2630" s="263" t="str">
        <f t="shared" si="164"/>
        <v xml:space="preserve"> </v>
      </c>
      <c r="G2630" s="13"/>
      <c r="H2630" s="13" t="s">
        <v>4429</v>
      </c>
      <c r="I2630" s="263" t="str">
        <f t="shared" si="165"/>
        <v xml:space="preserve"> </v>
      </c>
      <c r="J2630" s="38" t="str">
        <f>IF(D2630&gt;=('28 Populations and thresholds'!$I$218),"YES"," ")</f>
        <v>YES</v>
      </c>
      <c r="K2630" s="38" t="str">
        <f>IF(J2630="YES"," ",IF(D2630&gt;=('28 Populations and thresholds'!$I$218)*0.25,"YES"))</f>
        <v xml:space="preserve"> </v>
      </c>
      <c r="L2630" s="38" t="b">
        <f>OR('28 Populations and thresholds'!$J$218="CR",'28 Populations and thresholds'!$J$218="EN",'28 Populations and thresholds'!$J$218="VU")</f>
        <v>0</v>
      </c>
      <c r="M2630" s="75">
        <f>D2630/'28 Populations and thresholds'!$H$218</f>
        <v>3.2400000000000001E-4</v>
      </c>
      <c r="N2630" s="263" t="str">
        <f t="shared" si="166"/>
        <v xml:space="preserve"> </v>
      </c>
      <c r="O2630" s="12"/>
      <c r="P2630" s="263" t="str">
        <f t="shared" si="167"/>
        <v xml:space="preserve"> </v>
      </c>
    </row>
    <row r="2631" spans="1:21" s="4" customFormat="1" x14ac:dyDescent="0.2">
      <c r="A2631" s="275" t="s">
        <v>1610</v>
      </c>
      <c r="B2631" s="278" t="s">
        <v>3567</v>
      </c>
      <c r="C2631" s="269" t="s">
        <v>3564</v>
      </c>
      <c r="D2631" s="279">
        <v>1467</v>
      </c>
      <c r="E2631" s="274">
        <v>2002</v>
      </c>
      <c r="F2631" s="263" t="str">
        <f t="shared" si="164"/>
        <v xml:space="preserve"> </v>
      </c>
      <c r="G2631" s="275" t="s">
        <v>139</v>
      </c>
      <c r="H2631" s="275" t="s">
        <v>3388</v>
      </c>
      <c r="I2631" s="263" t="str">
        <f t="shared" si="165"/>
        <v xml:space="preserve"> </v>
      </c>
      <c r="J2631" s="272" t="str">
        <f>IF(D2631&gt;=('28 Populations and thresholds'!$I$79),"YES"," ")</f>
        <v>YES</v>
      </c>
      <c r="K2631" s="272" t="str">
        <f>IF(J2631="YES"," ",IF(D2631&gt;=('28 Populations and thresholds'!$I$79)*0.25,"YES"))</f>
        <v xml:space="preserve"> </v>
      </c>
      <c r="L2631" s="272" t="b">
        <f>OR('28 Populations and thresholds'!$J$79="CR",'28 Populations and thresholds'!$J$79="EN",'28 Populations and thresholds'!$J$79="VU")</f>
        <v>0</v>
      </c>
      <c r="M2631" s="273">
        <f>D2631/'28 Populations and thresholds'!$H$79</f>
        <v>9.7800000000000005E-3</v>
      </c>
      <c r="N2631" s="263" t="str">
        <f t="shared" si="166"/>
        <v xml:space="preserve"> </v>
      </c>
      <c r="O2631" s="269"/>
      <c r="P2631" s="263" t="str">
        <f t="shared" si="167"/>
        <v xml:space="preserve"> </v>
      </c>
      <c r="Q2631" s="9"/>
      <c r="R2631" s="9"/>
      <c r="S2631" s="9"/>
      <c r="T2631" s="9"/>
      <c r="U2631" s="9"/>
    </row>
    <row r="2632" spans="1:21" s="4" customFormat="1" x14ac:dyDescent="0.2">
      <c r="A2632" s="12" t="s">
        <v>1610</v>
      </c>
      <c r="B2632" s="4" t="s">
        <v>3673</v>
      </c>
      <c r="C2632" s="4" t="s">
        <v>3666</v>
      </c>
      <c r="D2632" s="105">
        <v>857</v>
      </c>
      <c r="E2632" s="106">
        <v>2007</v>
      </c>
      <c r="F2632" s="263" t="str">
        <f t="shared" si="164"/>
        <v xml:space="preserve"> </v>
      </c>
      <c r="G2632" s="12" t="s">
        <v>139</v>
      </c>
      <c r="H2632" s="12" t="s">
        <v>3388</v>
      </c>
      <c r="I2632" s="263" t="str">
        <f t="shared" si="165"/>
        <v xml:space="preserve"> </v>
      </c>
      <c r="J2632" s="38" t="str">
        <f>IF(D2632&gt;=(('28 Populations and thresholds'!$I$62)+('28 Populations and thresholds'!$I$65)),"YES"," ")</f>
        <v>YES</v>
      </c>
      <c r="K2632" s="38" t="str">
        <f>IF(J2632="YES"," ",IF(D2632&gt;=(('28 Populations and thresholds'!$I$62)+('28 Populations and thresholds'!$I$65))*0.25,"YES"))</f>
        <v xml:space="preserve"> </v>
      </c>
      <c r="L2632" s="38" t="b">
        <f>OR('28 Populations and thresholds'!$J$62="CR",'28 Populations and thresholds'!$J$62="EN",'28 Populations and thresholds'!$J$62="VU")</f>
        <v>0</v>
      </c>
      <c r="M2632" s="75">
        <f>D2632/(('28 Populations and thresholds'!$H$62)+('28 Populations and thresholds'!$H$65))</f>
        <v>5.0411764705882356E-3</v>
      </c>
      <c r="N2632" s="263" t="str">
        <f t="shared" si="166"/>
        <v xml:space="preserve"> </v>
      </c>
      <c r="O2632" s="12" t="s">
        <v>4552</v>
      </c>
      <c r="P2632" s="263" t="str">
        <f t="shared" si="167"/>
        <v xml:space="preserve"> </v>
      </c>
      <c r="Q2632" s="9"/>
      <c r="R2632" s="9"/>
      <c r="S2632" s="9"/>
      <c r="T2632" s="9"/>
      <c r="U2632" s="9"/>
    </row>
    <row r="2633" spans="1:21" s="4" customFormat="1" x14ac:dyDescent="0.2">
      <c r="A2633" s="275" t="s">
        <v>1610</v>
      </c>
      <c r="B2633" s="292" t="s">
        <v>1716</v>
      </c>
      <c r="C2633" s="269" t="s">
        <v>1607</v>
      </c>
      <c r="D2633" s="279">
        <v>481</v>
      </c>
      <c r="E2633" s="274" t="s">
        <v>3938</v>
      </c>
      <c r="F2633" s="263" t="str">
        <f t="shared" si="164"/>
        <v xml:space="preserve"> </v>
      </c>
      <c r="G2633" s="275"/>
      <c r="H2633" s="275" t="s">
        <v>4429</v>
      </c>
      <c r="I2633" s="263" t="str">
        <f t="shared" si="165"/>
        <v xml:space="preserve"> </v>
      </c>
      <c r="J2633" s="272" t="str">
        <f>IF(D2633&gt;=('28 Populations and thresholds'!$I$6),"YES"," ")</f>
        <v>YES</v>
      </c>
      <c r="K2633" s="272" t="str">
        <f>IF(J2633="YES"," ",IF(D2633&gt;=('28 Populations and thresholds'!$I$6)*0.25,"YES"))</f>
        <v xml:space="preserve"> </v>
      </c>
      <c r="L2633" s="272" t="b">
        <f>OR('28 Populations and thresholds'!$J$6="CR",'28 Populations and thresholds'!$J$6="EN",'28 Populations and thresholds'!$J$6="VU")</f>
        <v>0</v>
      </c>
      <c r="M2633" s="273">
        <f>D2633/'28 Populations and thresholds'!$H$6</f>
        <v>9.6200000000000001E-3</v>
      </c>
      <c r="N2633" s="263" t="str">
        <f t="shared" si="166"/>
        <v xml:space="preserve"> </v>
      </c>
      <c r="O2633" s="275"/>
      <c r="P2633" s="263" t="str">
        <f t="shared" si="167"/>
        <v xml:space="preserve"> </v>
      </c>
      <c r="Q2633" s="9"/>
      <c r="R2633" s="9"/>
      <c r="S2633" s="9"/>
      <c r="T2633" s="9"/>
      <c r="U2633" s="9"/>
    </row>
    <row r="2634" spans="1:21" s="4" customFormat="1" x14ac:dyDescent="0.2">
      <c r="A2634" s="275" t="s">
        <v>1610</v>
      </c>
      <c r="B2634" s="269" t="s">
        <v>1716</v>
      </c>
      <c r="C2634" s="269" t="s">
        <v>3778</v>
      </c>
      <c r="D2634" s="279">
        <v>1411</v>
      </c>
      <c r="E2634" s="284" t="s">
        <v>156</v>
      </c>
      <c r="F2634" s="263" t="str">
        <f t="shared" si="164"/>
        <v xml:space="preserve"> </v>
      </c>
      <c r="G2634" s="275" t="s">
        <v>139</v>
      </c>
      <c r="H2634" s="275"/>
      <c r="I2634" s="263" t="str">
        <f t="shared" si="165"/>
        <v xml:space="preserve"> </v>
      </c>
      <c r="J2634" s="272" t="str">
        <f>IF(D2634&gt;=('28 Populations and thresholds'!$I$213),"YES"," ")</f>
        <v>YES</v>
      </c>
      <c r="K2634" s="272" t="str">
        <f>IF(J2634="YES"," ",IF(D2634&gt;=('28 Populations and thresholds'!$I$213)*0.25,"YES"))</f>
        <v xml:space="preserve"> </v>
      </c>
      <c r="L2634" s="272" t="b">
        <f>OR('28 Populations and thresholds'!$J$213="CR",'28 Populations and thresholds'!$J$213="EN",'28 Populations and thresholds'!$J$213="VU")</f>
        <v>0</v>
      </c>
      <c r="M2634" s="273">
        <f>D2634/'28 Populations and thresholds'!$H$213</f>
        <v>1.4109999999999999E-2</v>
      </c>
      <c r="N2634" s="263" t="str">
        <f t="shared" si="166"/>
        <v xml:space="preserve"> </v>
      </c>
      <c r="O2634" s="275"/>
      <c r="P2634" s="263" t="str">
        <f t="shared" si="167"/>
        <v xml:space="preserve"> </v>
      </c>
    </row>
    <row r="2635" spans="1:21" s="4" customFormat="1" x14ac:dyDescent="0.2">
      <c r="A2635" s="12" t="s">
        <v>1610</v>
      </c>
      <c r="B2635" s="111" t="s">
        <v>3638</v>
      </c>
      <c r="C2635" s="4" t="s">
        <v>3594</v>
      </c>
      <c r="D2635" s="5">
        <v>70000</v>
      </c>
      <c r="E2635" s="104" t="s">
        <v>3938</v>
      </c>
      <c r="F2635" s="263" t="str">
        <f t="shared" si="164"/>
        <v xml:space="preserve"> </v>
      </c>
      <c r="G2635" s="13"/>
      <c r="H2635" s="13" t="s">
        <v>4429</v>
      </c>
      <c r="I2635" s="263" t="str">
        <f t="shared" si="165"/>
        <v xml:space="preserve"> </v>
      </c>
      <c r="J2635" s="38" t="str">
        <f>IF(D2635&gt;=('28 Populations and thresholds'!$I$87),"YES"," ")</f>
        <v>YES</v>
      </c>
      <c r="K2635" s="38" t="str">
        <f>IF(J2635="YES"," ",IF(D2635&gt;=('28 Populations and thresholds'!$I$87)*0.25,"YES"))</f>
        <v xml:space="preserve"> </v>
      </c>
      <c r="L2635" s="38" t="b">
        <f>OR('28 Populations and thresholds'!$J$87="CR",'28 Populations and thresholds'!$J$87="EN",'28 Populations and thresholds'!$J$87="VU")</f>
        <v>0</v>
      </c>
      <c r="M2635" s="75">
        <f>D2635/'28 Populations and thresholds'!$H$87</f>
        <v>7.0000000000000007E-2</v>
      </c>
      <c r="N2635" s="263" t="str">
        <f t="shared" si="166"/>
        <v xml:space="preserve"> </v>
      </c>
      <c r="O2635" s="9"/>
      <c r="P2635" s="263" t="str">
        <f t="shared" si="167"/>
        <v xml:space="preserve"> </v>
      </c>
      <c r="Q2635" s="9"/>
      <c r="R2635" s="9"/>
      <c r="S2635" s="9"/>
      <c r="T2635" s="9"/>
      <c r="U2635" s="9"/>
    </row>
    <row r="2636" spans="1:21" s="4" customFormat="1" x14ac:dyDescent="0.2">
      <c r="A2636" s="12" t="s">
        <v>1610</v>
      </c>
      <c r="B2636" s="4" t="s">
        <v>3638</v>
      </c>
      <c r="C2636" s="4" t="s">
        <v>3633</v>
      </c>
      <c r="D2636" s="5">
        <v>3500</v>
      </c>
      <c r="E2636" s="104">
        <v>2005</v>
      </c>
      <c r="F2636" s="263" t="str">
        <f t="shared" si="164"/>
        <v xml:space="preserve"> </v>
      </c>
      <c r="G2636" s="12" t="s">
        <v>139</v>
      </c>
      <c r="H2636" s="12" t="s">
        <v>3388</v>
      </c>
      <c r="I2636" s="263" t="str">
        <f t="shared" si="165"/>
        <v xml:space="preserve"> </v>
      </c>
      <c r="J2636" s="38" t="str">
        <f>IF(D2636&gt;=('28 Populations and thresholds'!$I$99),"YES"," ")</f>
        <v>YES</v>
      </c>
      <c r="K2636" s="38" t="str">
        <f>IF(J2636="YES"," ",IF(D2636&gt;=('28 Populations and thresholds'!$I$99)*0.25,"YES"))</f>
        <v xml:space="preserve"> </v>
      </c>
      <c r="L2636" s="38" t="b">
        <f>OR('28 Populations and thresholds'!$J$99="CR",'28 Populations and thresholds'!$J$99="EN",'28 Populations and thresholds'!$J$99="VU")</f>
        <v>0</v>
      </c>
      <c r="M2636" s="75">
        <f>D2636/'28 Populations and thresholds'!$H$99</f>
        <v>1.1666666666666667E-2</v>
      </c>
      <c r="N2636" s="263" t="str">
        <f t="shared" si="166"/>
        <v xml:space="preserve"> </v>
      </c>
      <c r="O2636" s="12"/>
      <c r="P2636" s="263" t="str">
        <f t="shared" si="167"/>
        <v xml:space="preserve"> </v>
      </c>
      <c r="Q2636" s="9"/>
      <c r="R2636" s="9"/>
      <c r="S2636" s="9"/>
      <c r="T2636" s="9"/>
      <c r="U2636" s="9"/>
    </row>
    <row r="2637" spans="1:21" s="4" customFormat="1" x14ac:dyDescent="0.2">
      <c r="A2637" s="275" t="s">
        <v>1610</v>
      </c>
      <c r="B2637" s="269" t="s">
        <v>3556</v>
      </c>
      <c r="C2637" s="269" t="s">
        <v>3594</v>
      </c>
      <c r="D2637" s="279">
        <v>5600</v>
      </c>
      <c r="E2637" s="274">
        <v>2005</v>
      </c>
      <c r="F2637" s="263" t="str">
        <f t="shared" si="164"/>
        <v xml:space="preserve"> </v>
      </c>
      <c r="G2637" s="275" t="s">
        <v>139</v>
      </c>
      <c r="H2637" s="275" t="s">
        <v>3388</v>
      </c>
      <c r="I2637" s="263" t="str">
        <f t="shared" si="165"/>
        <v xml:space="preserve"> </v>
      </c>
      <c r="J2637" s="272" t="str">
        <f>IF(D2637&gt;=('28 Populations and thresholds'!$I$87),"YES"," ")</f>
        <v>YES</v>
      </c>
      <c r="K2637" s="272" t="str">
        <f>IF(J2637="YES"," ",IF(D2637&gt;=('28 Populations and thresholds'!$I$87)*0.25,"YES"))</f>
        <v xml:space="preserve"> </v>
      </c>
      <c r="L2637" s="272" t="b">
        <f>OR('28 Populations and thresholds'!$J$87="CR",'28 Populations and thresholds'!$J$87="EN",'28 Populations and thresholds'!$J$87="VU")</f>
        <v>0</v>
      </c>
      <c r="M2637" s="273">
        <f>D2637/'28 Populations and thresholds'!$H$87</f>
        <v>5.5999999999999999E-3</v>
      </c>
      <c r="N2637" s="263" t="str">
        <f t="shared" si="166"/>
        <v xml:space="preserve"> </v>
      </c>
      <c r="O2637" s="269"/>
      <c r="P2637" s="263" t="str">
        <f t="shared" si="167"/>
        <v xml:space="preserve"> </v>
      </c>
      <c r="Q2637" s="9"/>
      <c r="R2637" s="9"/>
      <c r="S2637" s="9"/>
      <c r="T2637" s="9"/>
      <c r="U2637" s="9"/>
    </row>
    <row r="2638" spans="1:21" s="4" customFormat="1" x14ac:dyDescent="0.2">
      <c r="A2638" s="275" t="s">
        <v>1610</v>
      </c>
      <c r="B2638" s="269" t="s">
        <v>3556</v>
      </c>
      <c r="C2638" s="269" t="s">
        <v>3666</v>
      </c>
      <c r="D2638" s="279">
        <v>5290</v>
      </c>
      <c r="E2638" s="274">
        <v>2005</v>
      </c>
      <c r="F2638" s="263" t="str">
        <f t="shared" si="164"/>
        <v xml:space="preserve"> </v>
      </c>
      <c r="G2638" s="275" t="s">
        <v>139</v>
      </c>
      <c r="H2638" s="275" t="s">
        <v>3388</v>
      </c>
      <c r="I2638" s="263" t="str">
        <f t="shared" si="165"/>
        <v xml:space="preserve"> </v>
      </c>
      <c r="J2638" s="272" t="str">
        <f>IF(D2638&gt;=(('28 Populations and thresholds'!$I$62)+('28 Populations and thresholds'!$I$65)),"YES"," ")</f>
        <v>YES</v>
      </c>
      <c r="K2638" s="272" t="str">
        <f>IF(J2638="YES"," ",IF(D2638&gt;=(('28 Populations and thresholds'!$I$62)+('28 Populations and thresholds'!$I$65))*0.25,"YES"))</f>
        <v xml:space="preserve"> </v>
      </c>
      <c r="L2638" s="272" t="b">
        <f>OR('28 Populations and thresholds'!$J$62="CR",'28 Populations and thresholds'!$J$62="EN",'28 Populations and thresholds'!$J$62="VU")</f>
        <v>0</v>
      </c>
      <c r="M2638" s="273">
        <f>D2638/(('28 Populations and thresholds'!$H$62)+('28 Populations and thresholds'!$H$65))</f>
        <v>3.1117647058823531E-2</v>
      </c>
      <c r="N2638" s="263" t="str">
        <f t="shared" si="166"/>
        <v xml:space="preserve"> </v>
      </c>
      <c r="O2638" s="275" t="s">
        <v>4552</v>
      </c>
      <c r="P2638" s="263" t="str">
        <f t="shared" si="167"/>
        <v xml:space="preserve"> </v>
      </c>
      <c r="Q2638" s="9"/>
      <c r="R2638" s="9"/>
      <c r="S2638" s="9"/>
      <c r="T2638" s="9"/>
      <c r="U2638" s="9"/>
    </row>
    <row r="2639" spans="1:21" s="4" customFormat="1" x14ac:dyDescent="0.2">
      <c r="A2639" s="275" t="s">
        <v>1610</v>
      </c>
      <c r="B2639" s="269" t="s">
        <v>3556</v>
      </c>
      <c r="C2639" s="269" t="s">
        <v>3659</v>
      </c>
      <c r="D2639" s="279">
        <v>5440</v>
      </c>
      <c r="E2639" s="274">
        <v>2007</v>
      </c>
      <c r="F2639" s="263" t="str">
        <f t="shared" si="164"/>
        <v xml:space="preserve"> </v>
      </c>
      <c r="G2639" s="275" t="s">
        <v>139</v>
      </c>
      <c r="H2639" s="275" t="s">
        <v>3388</v>
      </c>
      <c r="I2639" s="263" t="str">
        <f t="shared" si="165"/>
        <v xml:space="preserve"> </v>
      </c>
      <c r="J2639" s="272" t="str">
        <f>IF(D2639&gt;=('28 Populations and thresholds'!$I$68),"YES"," ")</f>
        <v>YES</v>
      </c>
      <c r="K2639" s="272" t="str">
        <f>IF(J2639="YES"," ",IF(D2639&gt;=('28 Populations and thresholds'!$I$68)*0.25,"YES"))</f>
        <v xml:space="preserve"> </v>
      </c>
      <c r="L2639" s="272" t="b">
        <f>OR('28 Populations and thresholds'!$J$68="CR",'28 Populations and thresholds'!$J$68="EN",'28 Populations and thresholds'!$J$68="VU")</f>
        <v>0</v>
      </c>
      <c r="M2639" s="273">
        <f>D2639/'28 Populations and thresholds'!$H$68</f>
        <v>5.4399999999999997E-2</v>
      </c>
      <c r="N2639" s="263" t="str">
        <f t="shared" si="166"/>
        <v xml:space="preserve"> </v>
      </c>
      <c r="O2639" s="269"/>
      <c r="P2639" s="263" t="str">
        <f t="shared" si="167"/>
        <v xml:space="preserve"> </v>
      </c>
      <c r="Q2639" s="9"/>
      <c r="R2639" s="9"/>
      <c r="S2639" s="9"/>
      <c r="T2639" s="9"/>
      <c r="U2639" s="9"/>
    </row>
    <row r="2640" spans="1:21" s="4" customFormat="1" x14ac:dyDescent="0.2">
      <c r="A2640" s="275" t="s">
        <v>1610</v>
      </c>
      <c r="B2640" s="269" t="s">
        <v>3556</v>
      </c>
      <c r="C2640" s="269" t="s">
        <v>3552</v>
      </c>
      <c r="D2640" s="279">
        <v>1760</v>
      </c>
      <c r="E2640" s="274">
        <v>2006</v>
      </c>
      <c r="F2640" s="263" t="str">
        <f t="shared" si="164"/>
        <v xml:space="preserve"> </v>
      </c>
      <c r="G2640" s="275" t="s">
        <v>139</v>
      </c>
      <c r="H2640" s="275" t="s">
        <v>3388</v>
      </c>
      <c r="I2640" s="263" t="str">
        <f t="shared" si="165"/>
        <v xml:space="preserve"> </v>
      </c>
      <c r="J2640" s="272" t="str">
        <f>IF(D2640&gt;=('28 Populations and thresholds'!$I$77),"YES"," ")</f>
        <v>YES</v>
      </c>
      <c r="K2640" s="272" t="str">
        <f>IF(J2640="YES"," ",IF(D2640&gt;=('28 Populations and thresholds'!$I$77)*0.25,"YES"))</f>
        <v xml:space="preserve"> </v>
      </c>
      <c r="L2640" s="272" t="b">
        <f>OR('28 Populations and thresholds'!$J$77="CR",'28 Populations and thresholds'!$J$77="EN",'28 Populations and thresholds'!$J$77="VU")</f>
        <v>0</v>
      </c>
      <c r="M2640" s="273">
        <f>D2640/'28 Populations and thresholds'!$H$77</f>
        <v>1.7600000000000001E-2</v>
      </c>
      <c r="N2640" s="263" t="str">
        <f t="shared" si="166"/>
        <v xml:space="preserve"> </v>
      </c>
      <c r="O2640" s="269"/>
      <c r="P2640" s="263" t="str">
        <f t="shared" si="167"/>
        <v xml:space="preserve"> </v>
      </c>
      <c r="Q2640" s="9"/>
      <c r="R2640" s="9"/>
      <c r="S2640" s="9"/>
      <c r="T2640" s="9"/>
      <c r="U2640" s="9"/>
    </row>
    <row r="2641" spans="1:21" s="4" customFormat="1" x14ac:dyDescent="0.2">
      <c r="A2641" s="12" t="s">
        <v>1610</v>
      </c>
      <c r="B2641" s="54" t="s">
        <v>4431</v>
      </c>
      <c r="C2641" s="4" t="s">
        <v>3659</v>
      </c>
      <c r="D2641" s="5">
        <v>1205</v>
      </c>
      <c r="E2641" s="104" t="s">
        <v>3938</v>
      </c>
      <c r="F2641" s="263" t="str">
        <f t="shared" si="164"/>
        <v xml:space="preserve"> </v>
      </c>
      <c r="G2641" s="13"/>
      <c r="H2641" s="13" t="s">
        <v>4429</v>
      </c>
      <c r="I2641" s="263" t="str">
        <f t="shared" si="165"/>
        <v xml:space="preserve"> </v>
      </c>
      <c r="J2641" s="38" t="str">
        <f>IF(D2641&gt;=('28 Populations and thresholds'!$I$68),"YES"," ")</f>
        <v>YES</v>
      </c>
      <c r="K2641" s="38" t="str">
        <f>IF(J2641="YES"," ",IF(D2641&gt;=('28 Populations and thresholds'!$I$68)*0.25,"YES"))</f>
        <v xml:space="preserve"> </v>
      </c>
      <c r="L2641" s="38" t="b">
        <f>OR('28 Populations and thresholds'!$J$68="CR",'28 Populations and thresholds'!$J$68="EN",'28 Populations and thresholds'!$J$68="VU")</f>
        <v>0</v>
      </c>
      <c r="M2641" s="75">
        <f>D2641/'28 Populations and thresholds'!$H$68</f>
        <v>1.205E-2</v>
      </c>
      <c r="N2641" s="263" t="str">
        <f t="shared" si="166"/>
        <v xml:space="preserve"> </v>
      </c>
      <c r="O2641" s="9"/>
      <c r="P2641" s="263" t="str">
        <f t="shared" si="167"/>
        <v xml:space="preserve"> </v>
      </c>
      <c r="Q2641" s="9"/>
      <c r="R2641" s="9"/>
      <c r="S2641" s="9"/>
      <c r="T2641" s="9"/>
      <c r="U2641" s="9"/>
    </row>
    <row r="2642" spans="1:21" s="4" customFormat="1" x14ac:dyDescent="0.2">
      <c r="A2642" s="275" t="s">
        <v>1610</v>
      </c>
      <c r="B2642" s="269" t="s">
        <v>4759</v>
      </c>
      <c r="C2642" s="269" t="s">
        <v>3570</v>
      </c>
      <c r="D2642" s="279">
        <v>850</v>
      </c>
      <c r="E2642" s="274">
        <v>2002</v>
      </c>
      <c r="F2642" s="263" t="str">
        <f t="shared" si="164"/>
        <v xml:space="preserve"> </v>
      </c>
      <c r="G2642" s="275" t="s">
        <v>139</v>
      </c>
      <c r="H2642" s="275" t="s">
        <v>3388</v>
      </c>
      <c r="I2642" s="263" t="str">
        <f t="shared" si="165"/>
        <v xml:space="preserve"> </v>
      </c>
      <c r="J2642" s="272" t="str">
        <f>IF(D2642&gt;=('28 Populations and thresholds'!$I$82),"YES"," ")</f>
        <v>YES</v>
      </c>
      <c r="K2642" s="272" t="str">
        <f>IF(J2642="YES"," ",IF(D2642&gt;=('28 Populations and thresholds'!$I$82)*0.25,"YES"))</f>
        <v xml:space="preserve"> </v>
      </c>
      <c r="L2642" s="272" t="b">
        <f>OR('28 Populations and thresholds'!$J$82="CR",'28 Populations and thresholds'!$J$82="EN",'28 Populations and thresholds'!$J$82="VU")</f>
        <v>0</v>
      </c>
      <c r="M2642" s="273">
        <f>D2642/'28 Populations and thresholds'!$H$82</f>
        <v>0.21249999999999999</v>
      </c>
      <c r="N2642" s="263" t="str">
        <f t="shared" si="166"/>
        <v xml:space="preserve"> </v>
      </c>
      <c r="O2642" s="269"/>
      <c r="P2642" s="263" t="str">
        <f t="shared" si="167"/>
        <v xml:space="preserve"> </v>
      </c>
      <c r="Q2642" s="9"/>
      <c r="R2642" s="9"/>
      <c r="S2642" s="9"/>
      <c r="T2642" s="9"/>
      <c r="U2642" s="9"/>
    </row>
    <row r="2643" spans="1:21" s="4" customFormat="1" x14ac:dyDescent="0.2">
      <c r="A2643" s="12" t="s">
        <v>1610</v>
      </c>
      <c r="B2643" s="111" t="s">
        <v>4732</v>
      </c>
      <c r="C2643" s="4" t="s">
        <v>3570</v>
      </c>
      <c r="D2643" s="5">
        <v>350</v>
      </c>
      <c r="E2643" s="104">
        <v>2001</v>
      </c>
      <c r="F2643" s="263" t="str">
        <f t="shared" si="164"/>
        <v xml:space="preserve"> </v>
      </c>
      <c r="G2643" s="12" t="s">
        <v>139</v>
      </c>
      <c r="H2643" s="12" t="s">
        <v>3388</v>
      </c>
      <c r="I2643" s="263" t="str">
        <f t="shared" si="165"/>
        <v xml:space="preserve"> </v>
      </c>
      <c r="J2643" s="38" t="str">
        <f>IF(D2643&gt;=('28 Populations and thresholds'!$I$82),"YES"," ")</f>
        <v>YES</v>
      </c>
      <c r="K2643" s="38" t="str">
        <f>IF(J2643="YES"," ",IF(D2643&gt;=('28 Populations and thresholds'!$I$82)*0.25,"YES"))</f>
        <v xml:space="preserve"> </v>
      </c>
      <c r="L2643" s="38" t="b">
        <f>OR('28 Populations and thresholds'!$J$82="CR",'28 Populations and thresholds'!$J$82="EN",'28 Populations and thresholds'!$J$82="VU")</f>
        <v>0</v>
      </c>
      <c r="M2643" s="75">
        <f>D2643/'28 Populations and thresholds'!$H$82</f>
        <v>8.7499999999999994E-2</v>
      </c>
      <c r="N2643" s="263" t="str">
        <f t="shared" si="166"/>
        <v xml:space="preserve"> </v>
      </c>
      <c r="O2643" s="9"/>
      <c r="P2643" s="263" t="str">
        <f t="shared" si="167"/>
        <v xml:space="preserve"> </v>
      </c>
      <c r="Q2643" s="9"/>
      <c r="R2643" s="9"/>
      <c r="S2643" s="9"/>
      <c r="T2643" s="9"/>
      <c r="U2643" s="9"/>
    </row>
    <row r="2644" spans="1:21" s="4" customFormat="1" x14ac:dyDescent="0.2">
      <c r="A2644" s="275" t="s">
        <v>1610</v>
      </c>
      <c r="B2644" s="269" t="s">
        <v>4041</v>
      </c>
      <c r="C2644" s="269" t="s">
        <v>3719</v>
      </c>
      <c r="D2644" s="279">
        <v>100</v>
      </c>
      <c r="E2644" s="285">
        <v>40693</v>
      </c>
      <c r="F2644" s="263" t="str">
        <f t="shared" si="164"/>
        <v xml:space="preserve"> </v>
      </c>
      <c r="G2644" s="275" t="s">
        <v>4042</v>
      </c>
      <c r="H2644" s="275"/>
      <c r="I2644" s="263" t="str">
        <f t="shared" si="165"/>
        <v xml:space="preserve"> </v>
      </c>
      <c r="J2644" s="272" t="str">
        <f>IF(D2644&gt;=('28 Populations and thresholds'!$I$32),"YES"," ")</f>
        <v>YES</v>
      </c>
      <c r="K2644" s="272" t="str">
        <f>IF(J2644="YES"," ",IF(D2644&gt;=('28 Populations and thresholds'!$I$32)*0.25,"YES"))</f>
        <v xml:space="preserve"> </v>
      </c>
      <c r="L2644" s="272" t="b">
        <f>OR('28 Populations and thresholds'!$J$32="CR",'28 Populations and thresholds'!$J$32="EN",'28 Populations and thresholds'!$J$32="VU")</f>
        <v>1</v>
      </c>
      <c r="M2644" s="273">
        <f>D2644/'28 Populations and thresholds'!$H$32</f>
        <v>2.4390243902439025E-2</v>
      </c>
      <c r="N2644" s="263" t="str">
        <f t="shared" si="166"/>
        <v xml:space="preserve"> </v>
      </c>
      <c r="O2644" s="275" t="s">
        <v>4043</v>
      </c>
      <c r="P2644" s="263" t="str">
        <f t="shared" si="167"/>
        <v xml:space="preserve"> </v>
      </c>
      <c r="Q2644" s="9"/>
      <c r="R2644" s="9"/>
      <c r="S2644" s="9"/>
      <c r="T2644" s="9"/>
      <c r="U2644" s="9"/>
    </row>
    <row r="2645" spans="1:21" s="4" customFormat="1" x14ac:dyDescent="0.2">
      <c r="A2645" s="12" t="s">
        <v>1610</v>
      </c>
      <c r="B2645" s="4" t="s">
        <v>3610</v>
      </c>
      <c r="C2645" s="4" t="s">
        <v>3594</v>
      </c>
      <c r="D2645" s="5">
        <v>60000</v>
      </c>
      <c r="E2645" s="104" t="s">
        <v>3938</v>
      </c>
      <c r="F2645" s="263" t="str">
        <f t="shared" si="164"/>
        <v xml:space="preserve"> </v>
      </c>
      <c r="G2645" s="13"/>
      <c r="H2645" s="13" t="s">
        <v>4429</v>
      </c>
      <c r="I2645" s="263" t="str">
        <f t="shared" si="165"/>
        <v xml:space="preserve"> </v>
      </c>
      <c r="J2645" s="38" t="str">
        <f>IF(D2645&gt;=('28 Populations and thresholds'!$I$87),"YES"," ")</f>
        <v>YES</v>
      </c>
      <c r="K2645" s="38" t="str">
        <f>IF(J2645="YES"," ",IF(D2645&gt;=('28 Populations and thresholds'!$I$87)*0.25,"YES"))</f>
        <v xml:space="preserve"> </v>
      </c>
      <c r="L2645" s="38" t="b">
        <f>OR('28 Populations and thresholds'!$J$87="CR",'28 Populations and thresholds'!$J$87="EN",'28 Populations and thresholds'!$J$87="VU")</f>
        <v>0</v>
      </c>
      <c r="M2645" s="75">
        <f>D2645/'28 Populations and thresholds'!$H$87</f>
        <v>0.06</v>
      </c>
      <c r="N2645" s="263" t="str">
        <f t="shared" si="166"/>
        <v xml:space="preserve"> </v>
      </c>
      <c r="O2645" s="9"/>
      <c r="P2645" s="263" t="str">
        <f t="shared" si="167"/>
        <v xml:space="preserve"> </v>
      </c>
      <c r="Q2645" s="9"/>
      <c r="R2645" s="9"/>
      <c r="S2645" s="9"/>
      <c r="T2645" s="9"/>
      <c r="U2645" s="9"/>
    </row>
    <row r="2646" spans="1:21" s="4" customFormat="1" x14ac:dyDescent="0.2">
      <c r="A2646" s="12" t="s">
        <v>1610</v>
      </c>
      <c r="B2646" s="4" t="s">
        <v>3610</v>
      </c>
      <c r="C2646" s="4" t="s">
        <v>3666</v>
      </c>
      <c r="D2646" s="105">
        <v>1130</v>
      </c>
      <c r="E2646" s="106">
        <v>2007</v>
      </c>
      <c r="F2646" s="263" t="str">
        <f t="shared" si="164"/>
        <v xml:space="preserve"> </v>
      </c>
      <c r="G2646" s="12" t="s">
        <v>139</v>
      </c>
      <c r="H2646" s="12" t="s">
        <v>3388</v>
      </c>
      <c r="I2646" s="263" t="str">
        <f t="shared" si="165"/>
        <v xml:space="preserve"> </v>
      </c>
      <c r="J2646" s="38" t="str">
        <f>IF(D2646&gt;=(('28 Populations and thresholds'!$I$62)+('28 Populations and thresholds'!$I$65)),"YES"," ")</f>
        <v>YES</v>
      </c>
      <c r="K2646" s="38" t="str">
        <f>IF(J2646="YES"," ",IF(D2646&gt;=(('28 Populations and thresholds'!$I$62)+('28 Populations and thresholds'!$I$65))*0.25,"YES"))</f>
        <v xml:space="preserve"> </v>
      </c>
      <c r="L2646" s="38" t="b">
        <f>OR('28 Populations and thresholds'!$J$62="CR",'28 Populations and thresholds'!$J$62="EN",'28 Populations and thresholds'!$J$62="VU")</f>
        <v>0</v>
      </c>
      <c r="M2646" s="75">
        <f>D2646/(('28 Populations and thresholds'!$H$62)+('28 Populations and thresholds'!$H$65))</f>
        <v>6.6470588235294122E-3</v>
      </c>
      <c r="N2646" s="263" t="str">
        <f t="shared" si="166"/>
        <v xml:space="preserve"> </v>
      </c>
      <c r="O2646" s="12" t="s">
        <v>4552</v>
      </c>
      <c r="P2646" s="263" t="str">
        <f t="shared" si="167"/>
        <v xml:space="preserve"> </v>
      </c>
      <c r="Q2646" s="9"/>
      <c r="R2646" s="9"/>
      <c r="S2646" s="9"/>
      <c r="T2646" s="9"/>
      <c r="U2646" s="9"/>
    </row>
    <row r="2647" spans="1:21" s="4" customFormat="1" x14ac:dyDescent="0.2">
      <c r="A2647" s="12" t="s">
        <v>1610</v>
      </c>
      <c r="B2647" s="4" t="s">
        <v>3610</v>
      </c>
      <c r="C2647" s="111" t="s">
        <v>3659</v>
      </c>
      <c r="D2647" s="105">
        <v>9970</v>
      </c>
      <c r="E2647" s="106">
        <v>2007</v>
      </c>
      <c r="F2647" s="263" t="str">
        <f t="shared" si="164"/>
        <v xml:space="preserve"> </v>
      </c>
      <c r="G2647" s="12" t="s">
        <v>139</v>
      </c>
      <c r="H2647" s="12" t="s">
        <v>3388</v>
      </c>
      <c r="I2647" s="263" t="str">
        <f t="shared" si="165"/>
        <v xml:space="preserve"> </v>
      </c>
      <c r="J2647" s="38" t="str">
        <f>IF(D2647&gt;=('28 Populations and thresholds'!$I$68),"YES"," ")</f>
        <v>YES</v>
      </c>
      <c r="K2647" s="38" t="str">
        <f>IF(J2647="YES"," ",IF(D2647&gt;=('28 Populations and thresholds'!$I$68)*0.25,"YES"))</f>
        <v xml:space="preserve"> </v>
      </c>
      <c r="L2647" s="38" t="b">
        <f>OR('28 Populations and thresholds'!$J$68="CR",'28 Populations and thresholds'!$J$68="EN",'28 Populations and thresholds'!$J$68="VU")</f>
        <v>0</v>
      </c>
      <c r="M2647" s="75">
        <f>D2647/'28 Populations and thresholds'!$H$68</f>
        <v>9.9699999999999997E-2</v>
      </c>
      <c r="N2647" s="263" t="str">
        <f t="shared" si="166"/>
        <v xml:space="preserve"> </v>
      </c>
      <c r="O2647" s="9"/>
      <c r="P2647" s="263" t="str">
        <f t="shared" si="167"/>
        <v xml:space="preserve"> </v>
      </c>
      <c r="Q2647" s="9"/>
      <c r="R2647" s="9"/>
      <c r="S2647" s="9"/>
      <c r="T2647" s="9"/>
      <c r="U2647" s="9"/>
    </row>
    <row r="2648" spans="1:21" s="4" customFormat="1" x14ac:dyDescent="0.2">
      <c r="A2648" s="12" t="s">
        <v>1610</v>
      </c>
      <c r="B2648" s="2" t="s">
        <v>3610</v>
      </c>
      <c r="C2648" s="160" t="s">
        <v>3607</v>
      </c>
      <c r="D2648" s="5">
        <v>3200</v>
      </c>
      <c r="E2648" s="104">
        <v>2007</v>
      </c>
      <c r="F2648" s="263" t="str">
        <f t="shared" si="164"/>
        <v xml:space="preserve"> </v>
      </c>
      <c r="G2648" s="12" t="s">
        <v>139</v>
      </c>
      <c r="H2648" s="12" t="s">
        <v>3388</v>
      </c>
      <c r="I2648" s="263" t="str">
        <f t="shared" si="165"/>
        <v xml:space="preserve"> </v>
      </c>
      <c r="J2648" s="38" t="str">
        <f>IF(D2648&gt;=('28 Populations and thresholds'!$I$92),"YES"," ")</f>
        <v>YES</v>
      </c>
      <c r="K2648" s="38" t="str">
        <f>IF(J2648="YES"," ",IF(D2648&gt;=('28 Populations and thresholds'!$I$92)*0.25,"YES"))</f>
        <v xml:space="preserve"> </v>
      </c>
      <c r="L2648" s="38" t="b">
        <f>OR('28 Populations and thresholds'!$J$92="CR",'28 Populations and thresholds'!$J$92="EN",'28 Populations and thresholds'!$J$92="VU")</f>
        <v>0</v>
      </c>
      <c r="M2648" s="75">
        <f>D2648/'28 Populations and thresholds'!$H$92</f>
        <v>1.0666666666666666E-2</v>
      </c>
      <c r="N2648" s="263" t="str">
        <f t="shared" si="166"/>
        <v xml:space="preserve"> </v>
      </c>
      <c r="O2648" s="9"/>
      <c r="P2648" s="263" t="str">
        <f t="shared" si="167"/>
        <v xml:space="preserve"> </v>
      </c>
      <c r="Q2648" s="9"/>
      <c r="R2648" s="9"/>
      <c r="S2648" s="9"/>
      <c r="T2648" s="9"/>
      <c r="U2648" s="9"/>
    </row>
    <row r="2649" spans="1:21" s="4" customFormat="1" x14ac:dyDescent="0.2">
      <c r="A2649" s="275" t="s">
        <v>1610</v>
      </c>
      <c r="B2649" s="269" t="s">
        <v>1702</v>
      </c>
      <c r="C2649" s="269" t="s">
        <v>1696</v>
      </c>
      <c r="D2649" s="279">
        <v>24</v>
      </c>
      <c r="E2649" s="284" t="s">
        <v>83</v>
      </c>
      <c r="F2649" s="263" t="str">
        <f t="shared" si="164"/>
        <v xml:space="preserve"> </v>
      </c>
      <c r="G2649" s="275" t="s">
        <v>139</v>
      </c>
      <c r="H2649" s="275"/>
      <c r="I2649" s="263" t="str">
        <f t="shared" si="165"/>
        <v xml:space="preserve"> </v>
      </c>
      <c r="J2649" s="272" t="str">
        <f>IF(D2649&gt;=('28 Populations and thresholds'!$I$51),"YES"," ")</f>
        <v>YES</v>
      </c>
      <c r="K2649" s="272" t="str">
        <f>IF(J2649="YES"," ",IF(D2649&gt;=('28 Populations and thresholds'!$I$51)*0.25,"YES"))</f>
        <v xml:space="preserve"> </v>
      </c>
      <c r="L2649" s="272" t="b">
        <f>OR('28 Populations and thresholds'!$J$51="CR",'28 Populations and thresholds'!$J$51="EN",'28 Populations and thresholds'!$J$51="VU")</f>
        <v>1</v>
      </c>
      <c r="M2649" s="273">
        <f>D2649/'28 Populations and thresholds'!$H$51</f>
        <v>8.8888888888888889E-3</v>
      </c>
      <c r="N2649" s="263" t="str">
        <f t="shared" si="166"/>
        <v xml:space="preserve"> </v>
      </c>
      <c r="O2649" s="275"/>
      <c r="P2649" s="263" t="str">
        <f t="shared" si="167"/>
        <v xml:space="preserve"> </v>
      </c>
      <c r="Q2649" s="9"/>
      <c r="R2649" s="9"/>
      <c r="S2649" s="9"/>
      <c r="T2649" s="9"/>
      <c r="U2649" s="9"/>
    </row>
    <row r="2650" spans="1:21" s="4" customFormat="1" x14ac:dyDescent="0.2">
      <c r="A2650" s="143" t="s">
        <v>1610</v>
      </c>
      <c r="B2650" s="40" t="s">
        <v>941</v>
      </c>
      <c r="C2650" s="40" t="s">
        <v>3795</v>
      </c>
      <c r="D2650" s="41">
        <v>1732</v>
      </c>
      <c r="E2650" s="46">
        <v>35551</v>
      </c>
      <c r="F2650" s="263" t="str">
        <f t="shared" si="164"/>
        <v xml:space="preserve"> </v>
      </c>
      <c r="G2650" s="143" t="s">
        <v>21</v>
      </c>
      <c r="H2650" s="143" t="s">
        <v>608</v>
      </c>
      <c r="I2650" s="263" t="str">
        <f t="shared" si="165"/>
        <v xml:space="preserve"> </v>
      </c>
      <c r="J2650" s="38" t="str">
        <f>IF(D2650&gt;=(('28 Populations and thresholds'!$I$176)+('28 Populations and thresholds'!$I$177)),"YES"," ")</f>
        <v xml:space="preserve"> </v>
      </c>
      <c r="K2650" s="38" t="str">
        <f>IF(J2650="YES"," ",IF(D2650&gt;=(('28 Populations and thresholds'!$I$176)+('28 Populations and thresholds'!$I$177))*0.25,"YES"))</f>
        <v>YES</v>
      </c>
      <c r="L2650" s="38" t="b">
        <f>OR('28 Populations and thresholds'!$J$176="CR",'28 Populations and thresholds'!$J$176="EN",'28 Populations and thresholds'!$J$176="VU")</f>
        <v>0</v>
      </c>
      <c r="M2650" s="75">
        <f>D2650/(('28 Populations and thresholds'!$H$176)+('28 Populations and thresholds'!$H$177))</f>
        <v>6.2078853046594979E-3</v>
      </c>
      <c r="N2650" s="263" t="str">
        <f t="shared" si="166"/>
        <v xml:space="preserve"> </v>
      </c>
      <c r="O2650" s="12" t="s">
        <v>4568</v>
      </c>
      <c r="P2650" s="263" t="str">
        <f t="shared" si="167"/>
        <v xml:space="preserve"> </v>
      </c>
      <c r="Q2650" s="9"/>
      <c r="R2650" s="9"/>
      <c r="S2650" s="9"/>
      <c r="T2650" s="9"/>
      <c r="U2650" s="9"/>
    </row>
    <row r="2651" spans="1:21" s="4" customFormat="1" x14ac:dyDescent="0.2">
      <c r="A2651" s="12" t="s">
        <v>1610</v>
      </c>
      <c r="B2651" s="40" t="s">
        <v>941</v>
      </c>
      <c r="C2651" s="4" t="s">
        <v>3756</v>
      </c>
      <c r="D2651" s="41">
        <v>6006</v>
      </c>
      <c r="E2651" s="46">
        <v>35916</v>
      </c>
      <c r="F2651" s="263" t="str">
        <f t="shared" si="164"/>
        <v xml:space="preserve"> </v>
      </c>
      <c r="G2651" s="143" t="s">
        <v>21</v>
      </c>
      <c r="H2651" s="143" t="s">
        <v>907</v>
      </c>
      <c r="I2651" s="263" t="str">
        <f t="shared" si="165"/>
        <v xml:space="preserve"> </v>
      </c>
      <c r="J2651" s="38" t="str">
        <f>IF(D2651&gt;=('28 Populations and thresholds'!$I$175),"YES"," ")</f>
        <v>YES</v>
      </c>
      <c r="K2651" s="38" t="str">
        <f>IF(J2651="YES"," ",IF(D2651&gt;=('28 Populations and thresholds'!$I$175)*0.25,"YES"))</f>
        <v xml:space="preserve"> </v>
      </c>
      <c r="L2651" s="38" t="b">
        <f>OR('28 Populations and thresholds'!$J$175="CR",'28 Populations and thresholds'!$J$175="EN",'28 Populations and thresholds'!$J$175="VU")</f>
        <v>0</v>
      </c>
      <c r="M2651" s="75">
        <f>D2651/'28 Populations and thresholds'!$H$175</f>
        <v>4.3208633093525177E-2</v>
      </c>
      <c r="N2651" s="263" t="str">
        <f t="shared" si="166"/>
        <v xml:space="preserve"> </v>
      </c>
      <c r="O2651" s="12"/>
      <c r="P2651" s="263" t="str">
        <f t="shared" si="167"/>
        <v xml:space="preserve"> </v>
      </c>
      <c r="Q2651" s="9"/>
      <c r="R2651" s="9"/>
      <c r="S2651" s="9"/>
      <c r="T2651" s="9"/>
      <c r="U2651" s="9"/>
    </row>
    <row r="2652" spans="1:21" s="4" customFormat="1" x14ac:dyDescent="0.2">
      <c r="A2652" s="12" t="s">
        <v>1610</v>
      </c>
      <c r="B2652" s="40" t="s">
        <v>941</v>
      </c>
      <c r="C2652" s="4" t="s">
        <v>3761</v>
      </c>
      <c r="D2652" s="41">
        <v>963</v>
      </c>
      <c r="E2652" s="46">
        <v>34831</v>
      </c>
      <c r="F2652" s="263" t="str">
        <f t="shared" si="164"/>
        <v xml:space="preserve"> </v>
      </c>
      <c r="G2652" s="143" t="s">
        <v>21</v>
      </c>
      <c r="H2652" s="143" t="s">
        <v>907</v>
      </c>
      <c r="I2652" s="263" t="str">
        <f t="shared" si="165"/>
        <v xml:space="preserve"> </v>
      </c>
      <c r="J2652" s="38" t="str">
        <f>IF(D2652&gt;=('28 Populations and thresholds'!$I$187),"YES"," ")</f>
        <v xml:space="preserve"> </v>
      </c>
      <c r="K2652" s="38" t="str">
        <f>IF(J2652="YES"," ",IF(D2652&gt;=('28 Populations and thresholds'!$I$187)*0.25,"YES"))</f>
        <v>YES</v>
      </c>
      <c r="L2652" s="38" t="b">
        <f>OR('28 Populations and thresholds'!$J$187="CR",'28 Populations and thresholds'!$J$187="EN",'28 Populations and thresholds'!$J$187="VU")</f>
        <v>0</v>
      </c>
      <c r="M2652" s="75">
        <f>D2652/'28 Populations and thresholds'!$H$187</f>
        <v>9.6299999999999997E-3</v>
      </c>
      <c r="N2652" s="263" t="str">
        <f t="shared" si="166"/>
        <v xml:space="preserve"> </v>
      </c>
      <c r="O2652" s="9"/>
      <c r="P2652" s="263" t="str">
        <f t="shared" si="167"/>
        <v xml:space="preserve"> </v>
      </c>
      <c r="Q2652" s="9"/>
      <c r="R2652" s="9"/>
      <c r="S2652" s="9"/>
      <c r="T2652" s="9"/>
      <c r="U2652" s="9"/>
    </row>
    <row r="2653" spans="1:21" s="4" customFormat="1" x14ac:dyDescent="0.2">
      <c r="A2653" s="12" t="s">
        <v>1610</v>
      </c>
      <c r="B2653" s="40" t="s">
        <v>941</v>
      </c>
      <c r="C2653" s="4" t="s">
        <v>3452</v>
      </c>
      <c r="D2653" s="41">
        <v>1063</v>
      </c>
      <c r="E2653" s="43"/>
      <c r="F2653" s="263" t="str">
        <f t="shared" si="164"/>
        <v xml:space="preserve"> </v>
      </c>
      <c r="G2653" s="143" t="s">
        <v>21</v>
      </c>
      <c r="H2653" s="143" t="s">
        <v>907</v>
      </c>
      <c r="I2653" s="263" t="str">
        <f t="shared" si="165"/>
        <v xml:space="preserve"> </v>
      </c>
      <c r="J2653" s="38" t="str">
        <f>IF(D2653&gt;=('28 Populations and thresholds'!$I$158),"YES"," ")</f>
        <v>YES</v>
      </c>
      <c r="K2653" s="38" t="str">
        <f>IF(J2653="YES"," ",IF(D2653&gt;=('28 Populations and thresholds'!$I$158)*0.25,"YES"))</f>
        <v xml:space="preserve"> </v>
      </c>
      <c r="L2653" s="38" t="b">
        <f>OR('28 Populations and thresholds'!$J$158="CR",'28 Populations and thresholds'!$J$158="EN",'28 Populations and thresholds'!$J$158="VU")</f>
        <v>0</v>
      </c>
      <c r="M2653" s="75">
        <f>D2653/'28 Populations and thresholds'!$H$158</f>
        <v>1.0630000000000001E-2</v>
      </c>
      <c r="N2653" s="263" t="str">
        <f t="shared" si="166"/>
        <v xml:space="preserve"> </v>
      </c>
      <c r="O2653" s="9"/>
      <c r="P2653" s="263" t="str">
        <f t="shared" si="167"/>
        <v xml:space="preserve"> </v>
      </c>
      <c r="Q2653" s="9"/>
      <c r="R2653" s="9"/>
      <c r="S2653" s="9"/>
      <c r="T2653" s="9"/>
      <c r="U2653" s="9"/>
    </row>
    <row r="2654" spans="1:21" s="4" customFormat="1" x14ac:dyDescent="0.2">
      <c r="A2654" s="12" t="s">
        <v>1610</v>
      </c>
      <c r="B2654" s="40" t="s">
        <v>941</v>
      </c>
      <c r="C2654" s="4" t="s">
        <v>3770</v>
      </c>
      <c r="D2654" s="41">
        <v>1867</v>
      </c>
      <c r="E2654" s="46">
        <v>35551</v>
      </c>
      <c r="F2654" s="263" t="str">
        <f t="shared" si="164"/>
        <v xml:space="preserve"> </v>
      </c>
      <c r="G2654" s="143" t="s">
        <v>21</v>
      </c>
      <c r="H2654" s="143" t="s">
        <v>907</v>
      </c>
      <c r="I2654" s="263" t="str">
        <f t="shared" si="165"/>
        <v xml:space="preserve"> </v>
      </c>
      <c r="J2654" s="38" t="str">
        <f>IF(D2654&gt;=('28 Populations and thresholds'!$I$199),"YES"," ")</f>
        <v xml:space="preserve"> </v>
      </c>
      <c r="K2654" s="38" t="str">
        <f>IF(J2654="YES"," ",IF(D2654&gt;=('28 Populations and thresholds'!$I$199)*0.25,"YES"))</f>
        <v>YES</v>
      </c>
      <c r="L2654" s="38" t="b">
        <f>OR('28 Populations and thresholds'!$J$199="CR",'28 Populations and thresholds'!$J$199="EN",'28 Populations and thresholds'!$J$199="VU")</f>
        <v>0</v>
      </c>
      <c r="M2654" s="75">
        <f>D2654/'28 Populations and thresholds'!$H$199</f>
        <v>5.9269841269841269E-3</v>
      </c>
      <c r="N2654" s="263" t="str">
        <f t="shared" si="166"/>
        <v xml:space="preserve"> </v>
      </c>
      <c r="O2654" s="9"/>
      <c r="P2654" s="263" t="str">
        <f t="shared" si="167"/>
        <v xml:space="preserve"> </v>
      </c>
      <c r="Q2654" s="9"/>
      <c r="R2654" s="9"/>
      <c r="S2654" s="9"/>
      <c r="T2654" s="9"/>
      <c r="U2654" s="9"/>
    </row>
    <row r="2655" spans="1:21" s="4" customFormat="1" x14ac:dyDescent="0.2">
      <c r="A2655" s="12" t="s">
        <v>1610</v>
      </c>
      <c r="B2655" s="40" t="s">
        <v>941</v>
      </c>
      <c r="C2655" s="111" t="s">
        <v>3758</v>
      </c>
      <c r="D2655" s="41">
        <v>432</v>
      </c>
      <c r="E2655" s="46">
        <v>35551</v>
      </c>
      <c r="F2655" s="263" t="str">
        <f t="shared" si="164"/>
        <v xml:space="preserve"> </v>
      </c>
      <c r="G2655" s="143" t="s">
        <v>21</v>
      </c>
      <c r="H2655" s="143" t="s">
        <v>608</v>
      </c>
      <c r="I2655" s="263" t="str">
        <f t="shared" si="165"/>
        <v xml:space="preserve"> </v>
      </c>
      <c r="J2655" s="38" t="str">
        <f>IF(D2655&gt;=('28 Populations and thresholds'!$I$179),"YES"," ")</f>
        <v xml:space="preserve"> </v>
      </c>
      <c r="K2655" s="38" t="str">
        <f>IF(J2655="YES"," ",IF(D2655&gt;=('28 Populations and thresholds'!$I$179)*0.25,"YES"))</f>
        <v>YES</v>
      </c>
      <c r="L2655" s="38" t="b">
        <f>OR('28 Populations and thresholds'!$J$179="CR",'28 Populations and thresholds'!$J$179="EN",'28 Populations and thresholds'!$J$179="VU")</f>
        <v>0</v>
      </c>
      <c r="M2655" s="75">
        <f>D2655/'28 Populations and thresholds'!$H$179</f>
        <v>7.8545454545454543E-3</v>
      </c>
      <c r="N2655" s="263" t="str">
        <f t="shared" si="166"/>
        <v xml:space="preserve"> </v>
      </c>
      <c r="O2655" s="9"/>
      <c r="P2655" s="263" t="str">
        <f t="shared" si="167"/>
        <v xml:space="preserve"> </v>
      </c>
      <c r="Q2655" s="9"/>
      <c r="R2655" s="9"/>
      <c r="S2655" s="9"/>
      <c r="T2655" s="9"/>
      <c r="U2655" s="9"/>
    </row>
    <row r="2656" spans="1:21" x14ac:dyDescent="0.2">
      <c r="A2656" s="324" t="s">
        <v>1610</v>
      </c>
      <c r="B2656" s="337" t="s">
        <v>4039</v>
      </c>
      <c r="C2656" s="337" t="s">
        <v>3719</v>
      </c>
      <c r="D2656" s="339">
        <v>386</v>
      </c>
      <c r="E2656" s="323">
        <v>1991</v>
      </c>
      <c r="F2656" s="263" t="str">
        <f t="shared" si="164"/>
        <v xml:space="preserve"> </v>
      </c>
      <c r="G2656" s="324" t="s">
        <v>4019</v>
      </c>
      <c r="H2656" s="324"/>
      <c r="I2656" s="263" t="str">
        <f t="shared" si="165"/>
        <v xml:space="preserve"> </v>
      </c>
      <c r="J2656" s="321" t="str">
        <f>IF(D2656&gt;=('28 Populations and thresholds'!$I$32),"YES"," ")</f>
        <v>YES</v>
      </c>
      <c r="K2656" s="321" t="str">
        <f>IF(J2656="YES"," ",IF(D2656&gt;=('28 Populations and thresholds'!$I$32)*0.25,"YES"))</f>
        <v xml:space="preserve"> </v>
      </c>
      <c r="L2656" s="321" t="b">
        <f>OR('28 Populations and thresholds'!$J$32="CR",'28 Populations and thresholds'!$J$32="EN",'28 Populations and thresholds'!$J$32="VU")</f>
        <v>1</v>
      </c>
      <c r="M2656" s="322">
        <f>D2656/'28 Populations and thresholds'!$H$32</f>
        <v>9.4146341463414634E-2</v>
      </c>
      <c r="N2656" s="263" t="str">
        <f t="shared" si="166"/>
        <v xml:space="preserve"> </v>
      </c>
      <c r="O2656" s="324" t="s">
        <v>4040</v>
      </c>
      <c r="P2656" s="263" t="str">
        <f t="shared" si="167"/>
        <v xml:space="preserve"> </v>
      </c>
    </row>
    <row r="2657" spans="1:16" x14ac:dyDescent="0.2">
      <c r="A2657" s="275" t="s">
        <v>1610</v>
      </c>
      <c r="B2657" s="269" t="s">
        <v>4751</v>
      </c>
      <c r="C2657" s="269" t="s">
        <v>3666</v>
      </c>
      <c r="D2657" s="279">
        <v>955</v>
      </c>
      <c r="E2657" s="274">
        <v>2001</v>
      </c>
      <c r="F2657" s="263" t="str">
        <f t="shared" si="164"/>
        <v xml:space="preserve"> </v>
      </c>
      <c r="G2657" s="275" t="s">
        <v>139</v>
      </c>
      <c r="H2657" s="275" t="s">
        <v>3388</v>
      </c>
      <c r="I2657" s="263" t="str">
        <f t="shared" si="165"/>
        <v xml:space="preserve"> </v>
      </c>
      <c r="J2657" s="272" t="str">
        <f>IF(D2657&gt;=(('28 Populations and thresholds'!$I$62)+('28 Populations and thresholds'!$I$65)),"YES"," ")</f>
        <v>YES</v>
      </c>
      <c r="K2657" s="272" t="str">
        <f>IF(J2657="YES"," ",IF(D2657&gt;=(('28 Populations and thresholds'!$I$62)+('28 Populations and thresholds'!$I$65))*0.25,"YES"))</f>
        <v xml:space="preserve"> </v>
      </c>
      <c r="L2657" s="272" t="b">
        <f>OR('28 Populations and thresholds'!$J$62="CR",'28 Populations and thresholds'!$J$62="EN",'28 Populations and thresholds'!$J$62="VU")</f>
        <v>0</v>
      </c>
      <c r="M2657" s="273">
        <f>D2657/(('28 Populations and thresholds'!$H$62)+('28 Populations and thresholds'!$H$65))</f>
        <v>5.6176470588235293E-3</v>
      </c>
      <c r="N2657" s="263" t="str">
        <f t="shared" si="166"/>
        <v xml:space="preserve"> </v>
      </c>
      <c r="O2657" s="275" t="s">
        <v>4552</v>
      </c>
      <c r="P2657" s="263" t="str">
        <f t="shared" si="167"/>
        <v xml:space="preserve"> </v>
      </c>
    </row>
    <row r="2658" spans="1:16" x14ac:dyDescent="0.2">
      <c r="A2658" s="275" t="s">
        <v>1610</v>
      </c>
      <c r="B2658" s="269" t="s">
        <v>4751</v>
      </c>
      <c r="C2658" s="269" t="s">
        <v>3641</v>
      </c>
      <c r="D2658" s="279">
        <v>12300</v>
      </c>
      <c r="E2658" s="274">
        <v>2006</v>
      </c>
      <c r="F2658" s="263" t="str">
        <f t="shared" si="164"/>
        <v xml:space="preserve"> </v>
      </c>
      <c r="G2658" s="275" t="s">
        <v>139</v>
      </c>
      <c r="H2658" s="275" t="s">
        <v>3388</v>
      </c>
      <c r="I2658" s="263" t="str">
        <f t="shared" si="165"/>
        <v xml:space="preserve"> </v>
      </c>
      <c r="J2658" s="272" t="str">
        <f>IF(D2658&gt;=('28 Populations and thresholds'!$I$108),"YES"," ")</f>
        <v>YES</v>
      </c>
      <c r="K2658" s="272" t="str">
        <f>IF(J2658="YES"," ",IF(D2658&gt;=('28 Populations and thresholds'!$I$108)*0.25,"YES"))</f>
        <v xml:space="preserve"> </v>
      </c>
      <c r="L2658" s="272" t="b">
        <f>OR('28 Populations and thresholds'!$J$108="CR",'28 Populations and thresholds'!$J$108="EN",'28 Populations and thresholds'!$J$108="VU")</f>
        <v>0</v>
      </c>
      <c r="M2658" s="273">
        <f>D2658/'28 Populations and thresholds'!$H$108</f>
        <v>1.23E-2</v>
      </c>
      <c r="N2658" s="263" t="str">
        <f t="shared" si="166"/>
        <v xml:space="preserve"> </v>
      </c>
      <c r="O2658" s="269"/>
      <c r="P2658" s="263" t="str">
        <f t="shared" si="167"/>
        <v xml:space="preserve"> </v>
      </c>
    </row>
    <row r="2659" spans="1:16" x14ac:dyDescent="0.2">
      <c r="A2659" s="275" t="s">
        <v>1610</v>
      </c>
      <c r="B2659" s="269" t="s">
        <v>4751</v>
      </c>
      <c r="C2659" s="269" t="s">
        <v>3652</v>
      </c>
      <c r="D2659" s="279">
        <v>893</v>
      </c>
      <c r="E2659" s="274">
        <v>2002</v>
      </c>
      <c r="F2659" s="263" t="str">
        <f t="shared" si="164"/>
        <v xml:space="preserve"> </v>
      </c>
      <c r="G2659" s="275" t="s">
        <v>139</v>
      </c>
      <c r="H2659" s="275" t="s">
        <v>3388</v>
      </c>
      <c r="I2659" s="263" t="str">
        <f t="shared" si="165"/>
        <v xml:space="preserve"> </v>
      </c>
      <c r="J2659" s="272" t="str">
        <f>IF(D2659&gt;=('28 Populations and thresholds'!$I$112),"YES"," ")</f>
        <v>YES</v>
      </c>
      <c r="K2659" s="272" t="str">
        <f>IF(J2659="YES"," ",IF(D2659&gt;=('28 Populations and thresholds'!$I$112)*0.25,"YES"))</f>
        <v xml:space="preserve"> </v>
      </c>
      <c r="L2659" s="272" t="b">
        <f>OR('28 Populations and thresholds'!$J$112="CR",'28 Populations and thresholds'!$J$112="EN",'28 Populations and thresholds'!$J$112="VU")</f>
        <v>0</v>
      </c>
      <c r="M2659" s="273">
        <f>D2659/'28 Populations and thresholds'!$H$112</f>
        <v>8.9300000000000004E-3</v>
      </c>
      <c r="N2659" s="263" t="str">
        <f t="shared" si="166"/>
        <v xml:space="preserve"> </v>
      </c>
      <c r="O2659" s="269"/>
      <c r="P2659" s="263" t="str">
        <f t="shared" si="167"/>
        <v xml:space="preserve"> </v>
      </c>
    </row>
    <row r="2660" spans="1:16" x14ac:dyDescent="0.2">
      <c r="A2660" s="275" t="s">
        <v>1610</v>
      </c>
      <c r="B2660" s="269" t="s">
        <v>4751</v>
      </c>
      <c r="C2660" s="269" t="s">
        <v>3617</v>
      </c>
      <c r="D2660" s="279">
        <v>36370</v>
      </c>
      <c r="E2660" s="274">
        <v>2000</v>
      </c>
      <c r="F2660" s="263" t="str">
        <f t="shared" si="164"/>
        <v xml:space="preserve"> </v>
      </c>
      <c r="G2660" s="275" t="s">
        <v>139</v>
      </c>
      <c r="H2660" s="275" t="s">
        <v>3388</v>
      </c>
      <c r="I2660" s="263" t="str">
        <f t="shared" si="165"/>
        <v xml:space="preserve"> </v>
      </c>
      <c r="J2660" s="272" t="str">
        <f>IF(D2660&gt;=('28 Populations and thresholds'!$I$95),"YES"," ")</f>
        <v>YES</v>
      </c>
      <c r="K2660" s="272" t="str">
        <f>IF(J2660="YES"," ",IF(D2660&gt;=('28 Populations and thresholds'!$I$95)*0.25,"YES"))</f>
        <v xml:space="preserve"> </v>
      </c>
      <c r="L2660" s="272" t="b">
        <f>OR('28 Populations and thresholds'!$J$95="CR",'28 Populations and thresholds'!$J$95="EN",'28 Populations and thresholds'!$J$95="VU")</f>
        <v>0</v>
      </c>
      <c r="M2660" s="273">
        <f>D2660/'28 Populations and thresholds'!$H$95</f>
        <v>0.12123333333333333</v>
      </c>
      <c r="N2660" s="263" t="str">
        <f t="shared" si="166"/>
        <v xml:space="preserve"> </v>
      </c>
      <c r="O2660" s="275"/>
      <c r="P2660" s="263" t="str">
        <f t="shared" si="167"/>
        <v xml:space="preserve"> </v>
      </c>
    </row>
    <row r="2661" spans="1:16" x14ac:dyDescent="0.2">
      <c r="A2661" s="275" t="s">
        <v>1610</v>
      </c>
      <c r="B2661" s="269" t="s">
        <v>4751</v>
      </c>
      <c r="C2661" s="269" t="s">
        <v>3564</v>
      </c>
      <c r="D2661" s="279">
        <v>1913</v>
      </c>
      <c r="E2661" s="274">
        <v>2000</v>
      </c>
      <c r="F2661" s="263" t="str">
        <f t="shared" si="164"/>
        <v xml:space="preserve"> </v>
      </c>
      <c r="G2661" s="275" t="s">
        <v>139</v>
      </c>
      <c r="H2661" s="275" t="s">
        <v>3388</v>
      </c>
      <c r="I2661" s="263" t="str">
        <f t="shared" si="165"/>
        <v xml:space="preserve"> </v>
      </c>
      <c r="J2661" s="272" t="str">
        <f>IF(D2661&gt;=('28 Populations and thresholds'!$I$79),"YES"," ")</f>
        <v>YES</v>
      </c>
      <c r="K2661" s="272" t="str">
        <f>IF(J2661="YES"," ",IF(D2661&gt;=('28 Populations and thresholds'!$I$79)*0.25,"YES"))</f>
        <v xml:space="preserve"> </v>
      </c>
      <c r="L2661" s="272" t="b">
        <f>OR('28 Populations and thresholds'!$J$79="CR",'28 Populations and thresholds'!$J$79="EN",'28 Populations and thresholds'!$J$79="VU")</f>
        <v>0</v>
      </c>
      <c r="M2661" s="273">
        <f>D2661/'28 Populations and thresholds'!$H$79</f>
        <v>1.2753333333333334E-2</v>
      </c>
      <c r="N2661" s="263" t="str">
        <f t="shared" si="166"/>
        <v xml:space="preserve"> </v>
      </c>
      <c r="O2661" s="269"/>
      <c r="P2661" s="263" t="str">
        <f t="shared" si="167"/>
        <v xml:space="preserve"> </v>
      </c>
    </row>
    <row r="2662" spans="1:16" x14ac:dyDescent="0.2">
      <c r="A2662" s="275" t="s">
        <v>1610</v>
      </c>
      <c r="B2662" s="269" t="s">
        <v>4751</v>
      </c>
      <c r="C2662" s="269" t="s">
        <v>3598</v>
      </c>
      <c r="D2662" s="279">
        <v>15000</v>
      </c>
      <c r="E2662" s="274">
        <v>1999</v>
      </c>
      <c r="F2662" s="263" t="str">
        <f t="shared" si="164"/>
        <v xml:space="preserve"> </v>
      </c>
      <c r="G2662" s="275" t="s">
        <v>139</v>
      </c>
      <c r="H2662" s="275" t="s">
        <v>3388</v>
      </c>
      <c r="I2662" s="263" t="str">
        <f t="shared" si="165"/>
        <v xml:space="preserve"> </v>
      </c>
      <c r="J2662" s="272" t="str">
        <f>IF(D2662&gt;=('28 Populations and thresholds'!$I$88),"YES"," ")</f>
        <v>YES</v>
      </c>
      <c r="K2662" s="272" t="str">
        <f>IF(J2662="YES"," ",IF(D2662&gt;=('28 Populations and thresholds'!$I$88)*0.25,"YES"))</f>
        <v xml:space="preserve"> </v>
      </c>
      <c r="L2662" s="272" t="b">
        <f>OR('28 Populations and thresholds'!$J$88="CR",'28 Populations and thresholds'!$J$88="EN",'28 Populations and thresholds'!$J$88="VU")</f>
        <v>0</v>
      </c>
      <c r="M2662" s="273">
        <f>D2662/'28 Populations and thresholds'!$H$88</f>
        <v>1.4999999999999999E-2</v>
      </c>
      <c r="N2662" s="263" t="str">
        <f t="shared" si="166"/>
        <v xml:space="preserve"> </v>
      </c>
      <c r="O2662" s="269"/>
      <c r="P2662" s="263" t="str">
        <f t="shared" si="167"/>
        <v xml:space="preserve"> </v>
      </c>
    </row>
    <row r="2663" spans="1:16" x14ac:dyDescent="0.2">
      <c r="A2663" s="275" t="s">
        <v>1610</v>
      </c>
      <c r="B2663" s="269" t="s">
        <v>4751</v>
      </c>
      <c r="C2663" s="269" t="s">
        <v>3606</v>
      </c>
      <c r="D2663" s="279">
        <v>42688</v>
      </c>
      <c r="E2663" s="274">
        <v>2001</v>
      </c>
      <c r="F2663" s="263" t="str">
        <f t="shared" si="164"/>
        <v xml:space="preserve"> </v>
      </c>
      <c r="G2663" s="275" t="s">
        <v>139</v>
      </c>
      <c r="H2663" s="275" t="s">
        <v>3388</v>
      </c>
      <c r="I2663" s="263" t="str">
        <f t="shared" si="165"/>
        <v xml:space="preserve"> </v>
      </c>
      <c r="J2663" s="272" t="str">
        <f>IF(D2663&gt;=('28 Populations and thresholds'!$I$91),"YES"," ")</f>
        <v>YES</v>
      </c>
      <c r="K2663" s="272" t="str">
        <f>IF(J2663="YES"," ",IF(D2663&gt;=('28 Populations and thresholds'!$I$91)*0.25,"YES"))</f>
        <v xml:space="preserve"> </v>
      </c>
      <c r="L2663" s="272" t="b">
        <f>OR('28 Populations and thresholds'!$J$91="CR",'28 Populations and thresholds'!$J$91="EN",'28 Populations and thresholds'!$J$91="VU")</f>
        <v>0</v>
      </c>
      <c r="M2663" s="273">
        <f>D2663/'28 Populations and thresholds'!$H$91</f>
        <v>2.6679999999999999E-2</v>
      </c>
      <c r="N2663" s="263" t="str">
        <f t="shared" si="166"/>
        <v xml:space="preserve"> </v>
      </c>
      <c r="O2663" s="275"/>
      <c r="P2663" s="263" t="str">
        <f t="shared" si="167"/>
        <v xml:space="preserve"> </v>
      </c>
    </row>
    <row r="2664" spans="1:16" x14ac:dyDescent="0.2">
      <c r="A2664" s="275" t="s">
        <v>1610</v>
      </c>
      <c r="B2664" s="269" t="s">
        <v>4751</v>
      </c>
      <c r="C2664" s="269" t="s">
        <v>3590</v>
      </c>
      <c r="D2664" s="279">
        <v>2530</v>
      </c>
      <c r="E2664" s="274" t="s">
        <v>3938</v>
      </c>
      <c r="F2664" s="263" t="str">
        <f t="shared" si="164"/>
        <v xml:space="preserve"> </v>
      </c>
      <c r="G2664" s="275"/>
      <c r="H2664" s="275" t="s">
        <v>4429</v>
      </c>
      <c r="I2664" s="263" t="str">
        <f t="shared" si="165"/>
        <v xml:space="preserve"> </v>
      </c>
      <c r="J2664" s="272" t="str">
        <f>IF(D2664&gt;=('28 Populations and thresholds'!$I$85),"YES"," ")</f>
        <v>YES</v>
      </c>
      <c r="K2664" s="272" t="str">
        <f>IF(J2664="YES"," ",IF(D2664&gt;=('28 Populations and thresholds'!$I$85)*0.25,"YES"))</f>
        <v xml:space="preserve"> </v>
      </c>
      <c r="L2664" s="272" t="b">
        <f>OR('28 Populations and thresholds'!$J$85="CR",'28 Populations and thresholds'!$J$85="EN",'28 Populations and thresholds'!$J$85="VU")</f>
        <v>0</v>
      </c>
      <c r="M2664" s="273">
        <f>D2664/'28 Populations and thresholds'!$H$85</f>
        <v>2.8426966292134832E-2</v>
      </c>
      <c r="N2664" s="263" t="str">
        <f t="shared" si="166"/>
        <v xml:space="preserve"> </v>
      </c>
      <c r="O2664" s="269"/>
      <c r="P2664" s="263" t="str">
        <f t="shared" si="167"/>
        <v xml:space="preserve"> </v>
      </c>
    </row>
    <row r="2665" spans="1:16" x14ac:dyDescent="0.2">
      <c r="A2665" s="275" t="s">
        <v>1610</v>
      </c>
      <c r="B2665" s="269" t="s">
        <v>4751</v>
      </c>
      <c r="C2665" s="280" t="s">
        <v>3633</v>
      </c>
      <c r="D2665" s="279">
        <v>7210</v>
      </c>
      <c r="E2665" s="274" t="s">
        <v>3938</v>
      </c>
      <c r="F2665" s="263" t="str">
        <f t="shared" si="164"/>
        <v xml:space="preserve"> </v>
      </c>
      <c r="G2665" s="275"/>
      <c r="H2665" s="275" t="s">
        <v>4429</v>
      </c>
      <c r="I2665" s="263" t="str">
        <f t="shared" si="165"/>
        <v xml:space="preserve"> </v>
      </c>
      <c r="J2665" s="272" t="str">
        <f>IF(D2665&gt;=('28 Populations and thresholds'!$I$99),"YES"," ")</f>
        <v>YES</v>
      </c>
      <c r="K2665" s="272" t="str">
        <f>IF(J2665="YES"," ",IF(D2665&gt;=('28 Populations and thresholds'!$I$99)*0.25,"YES"))</f>
        <v xml:space="preserve"> </v>
      </c>
      <c r="L2665" s="272" t="b">
        <f>OR('28 Populations and thresholds'!$J$99="CR",'28 Populations and thresholds'!$J$99="EN",'28 Populations and thresholds'!$J$99="VU")</f>
        <v>0</v>
      </c>
      <c r="M2665" s="273">
        <f>D2665/'28 Populations and thresholds'!$H$99</f>
        <v>2.4033333333333334E-2</v>
      </c>
      <c r="N2665" s="263" t="str">
        <f t="shared" si="166"/>
        <v xml:space="preserve"> </v>
      </c>
      <c r="O2665" s="269"/>
      <c r="P2665" s="263" t="str">
        <f t="shared" si="167"/>
        <v xml:space="preserve"> </v>
      </c>
    </row>
    <row r="2666" spans="1:16" x14ac:dyDescent="0.2">
      <c r="A2666" s="275" t="s">
        <v>1610</v>
      </c>
      <c r="B2666" s="269" t="s">
        <v>4751</v>
      </c>
      <c r="C2666" s="280" t="s">
        <v>3603</v>
      </c>
      <c r="D2666" s="279">
        <v>44923</v>
      </c>
      <c r="E2666" s="274">
        <v>2001</v>
      </c>
      <c r="F2666" s="263" t="str">
        <f t="shared" si="164"/>
        <v xml:space="preserve"> </v>
      </c>
      <c r="G2666" s="275" t="s">
        <v>139</v>
      </c>
      <c r="H2666" s="275" t="s">
        <v>3388</v>
      </c>
      <c r="I2666" s="263" t="str">
        <f t="shared" si="165"/>
        <v xml:space="preserve"> </v>
      </c>
      <c r="J2666" s="272" t="str">
        <f>IF(D2666&gt;=('28 Populations and thresholds'!$I$89),"YES"," ")</f>
        <v>YES</v>
      </c>
      <c r="K2666" s="272" t="str">
        <f>IF(J2666="YES"," ",IF(D2666&gt;=('28 Populations and thresholds'!$I$89)*0.25,"YES"))</f>
        <v xml:space="preserve"> </v>
      </c>
      <c r="L2666" s="272" t="b">
        <f>OR('28 Populations and thresholds'!$J$89="CR",'28 Populations and thresholds'!$J$89="EN",'28 Populations and thresholds'!$J$89="VU")</f>
        <v>0</v>
      </c>
      <c r="M2666" s="273">
        <f>D2666/'28 Populations and thresholds'!$H$89</f>
        <v>2.9948666666666665E-2</v>
      </c>
      <c r="N2666" s="263" t="str">
        <f t="shared" si="166"/>
        <v xml:space="preserve"> </v>
      </c>
      <c r="O2666" s="275"/>
      <c r="P2666" s="263" t="str">
        <f t="shared" si="167"/>
        <v xml:space="preserve"> </v>
      </c>
    </row>
    <row r="2667" spans="1:16" x14ac:dyDescent="0.2">
      <c r="A2667" s="275" t="s">
        <v>1610</v>
      </c>
      <c r="B2667" s="269" t="s">
        <v>4751</v>
      </c>
      <c r="C2667" s="332" t="s">
        <v>3607</v>
      </c>
      <c r="D2667" s="279">
        <v>15260</v>
      </c>
      <c r="E2667" s="274">
        <v>2006</v>
      </c>
      <c r="F2667" s="263" t="str">
        <f t="shared" si="164"/>
        <v xml:space="preserve"> </v>
      </c>
      <c r="G2667" s="275" t="s">
        <v>139</v>
      </c>
      <c r="H2667" s="275" t="s">
        <v>3388</v>
      </c>
      <c r="I2667" s="263" t="str">
        <f t="shared" si="165"/>
        <v xml:space="preserve"> </v>
      </c>
      <c r="J2667" s="272" t="str">
        <f>IF(D2667&gt;=('28 Populations and thresholds'!$I$92),"YES"," ")</f>
        <v>YES</v>
      </c>
      <c r="K2667" s="272" t="str">
        <f>IF(J2667="YES"," ",IF(D2667&gt;=('28 Populations and thresholds'!$I$92)*0.25,"YES"))</f>
        <v xml:space="preserve"> </v>
      </c>
      <c r="L2667" s="272" t="b">
        <f>OR('28 Populations and thresholds'!$J$92="CR",'28 Populations and thresholds'!$J$92="EN",'28 Populations and thresholds'!$J$92="VU")</f>
        <v>0</v>
      </c>
      <c r="M2667" s="273">
        <f>D2667/'28 Populations and thresholds'!$H$92</f>
        <v>5.0866666666666664E-2</v>
      </c>
      <c r="N2667" s="263" t="str">
        <f t="shared" si="166"/>
        <v xml:space="preserve"> </v>
      </c>
      <c r="O2667" s="269"/>
      <c r="P2667" s="263" t="str">
        <f t="shared" si="167"/>
        <v xml:space="preserve"> </v>
      </c>
    </row>
    <row r="2668" spans="1:16" x14ac:dyDescent="0.2">
      <c r="A2668" s="275" t="s">
        <v>1610</v>
      </c>
      <c r="B2668" s="269" t="s">
        <v>4751</v>
      </c>
      <c r="C2668" s="269" t="s">
        <v>3552</v>
      </c>
      <c r="D2668" s="279">
        <v>7500</v>
      </c>
      <c r="E2668" s="274">
        <v>2000</v>
      </c>
      <c r="F2668" s="263" t="str">
        <f t="shared" si="164"/>
        <v xml:space="preserve"> </v>
      </c>
      <c r="G2668" s="275" t="s">
        <v>139</v>
      </c>
      <c r="H2668" s="275" t="s">
        <v>3388</v>
      </c>
      <c r="I2668" s="263" t="str">
        <f t="shared" si="165"/>
        <v xml:space="preserve"> </v>
      </c>
      <c r="J2668" s="272" t="str">
        <f>IF(D2668&gt;=('28 Populations and thresholds'!$I$77),"YES"," ")</f>
        <v>YES</v>
      </c>
      <c r="K2668" s="272" t="str">
        <f>IF(J2668="YES"," ",IF(D2668&gt;=('28 Populations and thresholds'!$I$77)*0.25,"YES"))</f>
        <v xml:space="preserve"> </v>
      </c>
      <c r="L2668" s="272" t="b">
        <f>OR('28 Populations and thresholds'!$J$77="CR",'28 Populations and thresholds'!$J$77="EN",'28 Populations and thresholds'!$J$77="VU")</f>
        <v>0</v>
      </c>
      <c r="M2668" s="273">
        <f>D2668/'28 Populations and thresholds'!$H$77</f>
        <v>7.4999999999999997E-2</v>
      </c>
      <c r="N2668" s="263" t="str">
        <f t="shared" si="166"/>
        <v xml:space="preserve"> </v>
      </c>
      <c r="O2668" s="269"/>
      <c r="P2668" s="263" t="str">
        <f t="shared" si="167"/>
        <v xml:space="preserve"> </v>
      </c>
    </row>
    <row r="2669" spans="1:16" x14ac:dyDescent="0.2">
      <c r="A2669" s="275" t="s">
        <v>1610</v>
      </c>
      <c r="B2669" s="269" t="s">
        <v>4751</v>
      </c>
      <c r="C2669" s="269" t="s">
        <v>1732</v>
      </c>
      <c r="D2669" s="279">
        <v>102</v>
      </c>
      <c r="E2669" s="281">
        <v>35916</v>
      </c>
      <c r="F2669" s="263" t="str">
        <f t="shared" si="164"/>
        <v xml:space="preserve"> </v>
      </c>
      <c r="G2669" s="275" t="s">
        <v>4019</v>
      </c>
      <c r="H2669" s="275"/>
      <c r="I2669" s="263" t="str">
        <f t="shared" si="165"/>
        <v xml:space="preserve"> </v>
      </c>
      <c r="J2669" s="272" t="str">
        <f>IF(D2669&gt;=('28 Populations and thresholds'!$I$221),"YES"," ")</f>
        <v>YES</v>
      </c>
      <c r="K2669" s="272" t="str">
        <f>IF(J2669="YES"," ",IF(D2669&gt;=('28 Populations and thresholds'!$I$221)*0.25,"YES"))</f>
        <v xml:space="preserve"> </v>
      </c>
      <c r="L2669" s="272" t="b">
        <f>OR('28 Populations and thresholds'!$J$221="CR",'28 Populations and thresholds'!$J$221="EN",'28 Populations and thresholds'!$J$221="VU")</f>
        <v>1</v>
      </c>
      <c r="M2669" s="273">
        <f>D2669/'28 Populations and thresholds'!$H$221</f>
        <v>1.0625000000000001E-2</v>
      </c>
      <c r="N2669" s="263" t="str">
        <f t="shared" si="166"/>
        <v xml:space="preserve"> </v>
      </c>
      <c r="O2669" s="275"/>
      <c r="P2669" s="263" t="str">
        <f t="shared" si="167"/>
        <v xml:space="preserve"> </v>
      </c>
    </row>
    <row r="2670" spans="1:16" x14ac:dyDescent="0.2">
      <c r="A2670" s="275" t="s">
        <v>1610</v>
      </c>
      <c r="B2670" s="269" t="s">
        <v>4751</v>
      </c>
      <c r="C2670" s="280" t="s">
        <v>3626</v>
      </c>
      <c r="D2670" s="279">
        <v>2540</v>
      </c>
      <c r="E2670" s="274">
        <v>2004</v>
      </c>
      <c r="F2670" s="263" t="str">
        <f t="shared" si="164"/>
        <v xml:space="preserve"> </v>
      </c>
      <c r="G2670" s="275" t="s">
        <v>139</v>
      </c>
      <c r="H2670" s="275" t="s">
        <v>3388</v>
      </c>
      <c r="I2670" s="263" t="str">
        <f t="shared" si="165"/>
        <v xml:space="preserve"> </v>
      </c>
      <c r="J2670" s="272" t="str">
        <f>IF(D2670&gt;=('28 Populations and thresholds'!$I$98),"YES"," ")</f>
        <v>YES</v>
      </c>
      <c r="K2670" s="272" t="str">
        <f>IF(J2670="YES"," ",IF(D2670&gt;=('28 Populations and thresholds'!$I$98)*0.25,"YES"))</f>
        <v xml:space="preserve"> </v>
      </c>
      <c r="L2670" s="272" t="b">
        <f>OR('28 Populations and thresholds'!$J$98="CR",'28 Populations and thresholds'!$J$98="EN",'28 Populations and thresholds'!$J$98="VU")</f>
        <v>0</v>
      </c>
      <c r="M2670" s="273">
        <f>D2670/'28 Populations and thresholds'!$H$98</f>
        <v>8.4666666666666675E-3</v>
      </c>
      <c r="N2670" s="263" t="str">
        <f t="shared" si="166"/>
        <v xml:space="preserve"> </v>
      </c>
      <c r="O2670" s="275"/>
      <c r="P2670" s="263" t="str">
        <f t="shared" si="167"/>
        <v xml:space="preserve"> </v>
      </c>
    </row>
    <row r="2671" spans="1:16" x14ac:dyDescent="0.2">
      <c r="A2671" s="324" t="s">
        <v>1610</v>
      </c>
      <c r="B2671" s="337" t="s">
        <v>3588</v>
      </c>
      <c r="C2671" s="337" t="s">
        <v>3570</v>
      </c>
      <c r="D2671" s="339">
        <v>650</v>
      </c>
      <c r="E2671" s="323">
        <v>2001</v>
      </c>
      <c r="F2671" s="263" t="str">
        <f t="shared" si="164"/>
        <v xml:space="preserve"> </v>
      </c>
      <c r="G2671" s="324" t="s">
        <v>139</v>
      </c>
      <c r="H2671" s="324" t="s">
        <v>3388</v>
      </c>
      <c r="I2671" s="263" t="str">
        <f t="shared" si="165"/>
        <v xml:space="preserve"> </v>
      </c>
      <c r="J2671" s="321" t="str">
        <f>IF(D2671&gt;=('28 Populations and thresholds'!$I$82),"YES"," ")</f>
        <v>YES</v>
      </c>
      <c r="K2671" s="321" t="str">
        <f>IF(J2671="YES"," ",IF(D2671&gt;=('28 Populations and thresholds'!$I$82)*0.25,"YES"))</f>
        <v xml:space="preserve"> </v>
      </c>
      <c r="L2671" s="321" t="b">
        <f>OR('28 Populations and thresholds'!$J$82="CR",'28 Populations and thresholds'!$J$82="EN",'28 Populations and thresholds'!$J$82="VU")</f>
        <v>0</v>
      </c>
      <c r="M2671" s="322">
        <f>D2671/'28 Populations and thresholds'!$H$82</f>
        <v>0.16250000000000001</v>
      </c>
      <c r="N2671" s="263" t="str">
        <f t="shared" si="166"/>
        <v xml:space="preserve"> </v>
      </c>
      <c r="O2671" s="337"/>
      <c r="P2671" s="263" t="str">
        <f t="shared" si="167"/>
        <v xml:space="preserve"> </v>
      </c>
    </row>
    <row r="2672" spans="1:16" x14ac:dyDescent="0.2">
      <c r="A2672" s="12" t="s">
        <v>1610</v>
      </c>
      <c r="B2672" s="9" t="s">
        <v>1612</v>
      </c>
      <c r="C2672" s="4" t="s">
        <v>1607</v>
      </c>
      <c r="D2672" s="5">
        <v>1030</v>
      </c>
      <c r="E2672" s="1" t="s">
        <v>149</v>
      </c>
      <c r="F2672" s="263" t="str">
        <f t="shared" si="164"/>
        <v xml:space="preserve"> </v>
      </c>
      <c r="G2672" s="13" t="s">
        <v>139</v>
      </c>
      <c r="I2672" s="263" t="str">
        <f t="shared" si="165"/>
        <v xml:space="preserve"> </v>
      </c>
      <c r="J2672" s="38" t="str">
        <f>IF(D2672&gt;=('28 Populations and thresholds'!$I$6),"YES"," ")</f>
        <v>YES</v>
      </c>
      <c r="K2672" s="38" t="str">
        <f>IF(J2672="YES"," ",IF(D2672&gt;=('28 Populations and thresholds'!$I$6)*0.25,"YES"))</f>
        <v xml:space="preserve"> </v>
      </c>
      <c r="L2672" s="38" t="b">
        <f>OR('28 Populations and thresholds'!$J$6="CR",'28 Populations and thresholds'!$J$6="EN",'28 Populations and thresholds'!$J$6="VU")</f>
        <v>0</v>
      </c>
      <c r="M2672" s="75">
        <f>D2672/'28 Populations and thresholds'!$H$6</f>
        <v>2.06E-2</v>
      </c>
      <c r="N2672" s="263" t="str">
        <f t="shared" si="166"/>
        <v xml:space="preserve"> </v>
      </c>
      <c r="P2672" s="263" t="str">
        <f t="shared" si="167"/>
        <v xml:space="preserve"> </v>
      </c>
    </row>
    <row r="2673" spans="1:21" x14ac:dyDescent="0.2">
      <c r="A2673" s="12" t="s">
        <v>1610</v>
      </c>
      <c r="B2673" s="65" t="s">
        <v>1612</v>
      </c>
      <c r="C2673" s="4" t="s">
        <v>3778</v>
      </c>
      <c r="D2673" s="5">
        <v>4325</v>
      </c>
      <c r="E2673" s="104" t="s">
        <v>3938</v>
      </c>
      <c r="F2673" s="263" t="str">
        <f t="shared" si="164"/>
        <v xml:space="preserve"> </v>
      </c>
      <c r="H2673" s="13" t="s">
        <v>4429</v>
      </c>
      <c r="I2673" s="263" t="str">
        <f t="shared" si="165"/>
        <v xml:space="preserve"> </v>
      </c>
      <c r="J2673" s="38" t="str">
        <f>IF(D2673&gt;=('28 Populations and thresholds'!$I$213),"YES"," ")</f>
        <v>YES</v>
      </c>
      <c r="K2673" s="38" t="str">
        <f>IF(J2673="YES"," ",IF(D2673&gt;=('28 Populations and thresholds'!$I$213)*0.25,"YES"))</f>
        <v xml:space="preserve"> </v>
      </c>
      <c r="L2673" s="38" t="b">
        <f>OR('28 Populations and thresholds'!$J$213="CR",'28 Populations and thresholds'!$J$213="EN",'28 Populations and thresholds'!$J$213="VU")</f>
        <v>0</v>
      </c>
      <c r="M2673" s="75">
        <f>D2673/'28 Populations and thresholds'!$H$213</f>
        <v>4.3249999999999997E-2</v>
      </c>
      <c r="N2673" s="263" t="str">
        <f t="shared" si="166"/>
        <v xml:space="preserve"> </v>
      </c>
      <c r="P2673" s="263" t="str">
        <f t="shared" si="167"/>
        <v xml:space="preserve"> </v>
      </c>
      <c r="Q2673" s="4"/>
      <c r="R2673" s="4"/>
      <c r="S2673" s="4"/>
      <c r="T2673" s="4"/>
      <c r="U2673" s="4"/>
    </row>
    <row r="2674" spans="1:21" x14ac:dyDescent="0.2">
      <c r="A2674" s="12" t="s">
        <v>1610</v>
      </c>
      <c r="B2674" s="65" t="s">
        <v>1612</v>
      </c>
      <c r="C2674" s="4" t="s">
        <v>3715</v>
      </c>
      <c r="D2674" s="5">
        <v>675</v>
      </c>
      <c r="E2674" s="104" t="s">
        <v>3938</v>
      </c>
      <c r="F2674" s="263" t="str">
        <f t="shared" si="164"/>
        <v xml:space="preserve"> </v>
      </c>
      <c r="H2674" s="13" t="s">
        <v>4429</v>
      </c>
      <c r="I2674" s="263" t="str">
        <f t="shared" si="165"/>
        <v xml:space="preserve"> </v>
      </c>
      <c r="J2674" s="38" t="str">
        <f>IF(D2674&gt;=('28 Populations and thresholds'!$I$13),"YES"," ")</f>
        <v>YES</v>
      </c>
      <c r="K2674" s="38" t="str">
        <f>IF(J2674="YES"," ",IF(D2674&gt;=('28 Populations and thresholds'!$I$13)*0.25,"YES"))</f>
        <v xml:space="preserve"> </v>
      </c>
      <c r="L2674" s="38" t="b">
        <f>OR('28 Populations and thresholds'!$J$13="CR",'28 Populations and thresholds'!$J$13="EN",'28 Populations and thresholds'!$J$13="VU")</f>
        <v>0</v>
      </c>
      <c r="M2674" s="75">
        <f>D2674/'28 Populations and thresholds'!$H$13</f>
        <v>2.7E-2</v>
      </c>
      <c r="N2674" s="263" t="str">
        <f t="shared" si="166"/>
        <v xml:space="preserve"> </v>
      </c>
      <c r="P2674" s="263" t="str">
        <f t="shared" si="167"/>
        <v xml:space="preserve"> </v>
      </c>
    </row>
    <row r="2675" spans="1:21" x14ac:dyDescent="0.2">
      <c r="A2675" s="12" t="s">
        <v>1610</v>
      </c>
      <c r="B2675" s="65" t="s">
        <v>1612</v>
      </c>
      <c r="C2675" s="4" t="s">
        <v>3648</v>
      </c>
      <c r="D2675" s="5">
        <v>264</v>
      </c>
      <c r="E2675" s="104" t="s">
        <v>3938</v>
      </c>
      <c r="F2675" s="263" t="str">
        <f t="shared" si="164"/>
        <v xml:space="preserve"> </v>
      </c>
      <c r="H2675" s="13" t="s">
        <v>4429</v>
      </c>
      <c r="I2675" s="263" t="str">
        <f t="shared" si="165"/>
        <v xml:space="preserve"> </v>
      </c>
      <c r="J2675" s="38" t="str">
        <f>IF(D2676&gt;=('28 Populations and thresholds'!$I$110),"YES"," ")</f>
        <v>YES</v>
      </c>
      <c r="K2675" s="38" t="str">
        <f>IF(J2675="YES"," ",IF(D2676&gt;=('28 Populations and thresholds'!$I$110)*0.25,"YES"))</f>
        <v xml:space="preserve"> </v>
      </c>
      <c r="L2675" s="38" t="b">
        <f>OR('28 Populations and thresholds'!$J$110="CR",'28 Populations and thresholds'!$J$110="EN",'28 Populations and thresholds'!$J$110="VU")</f>
        <v>0</v>
      </c>
      <c r="M2675" s="75">
        <f>D2676/'28 Populations and thresholds'!$H$110</f>
        <v>7.5500000000000003E-3</v>
      </c>
      <c r="N2675" s="263" t="str">
        <f t="shared" si="166"/>
        <v xml:space="preserve"> </v>
      </c>
      <c r="P2675" s="263" t="str">
        <f t="shared" si="167"/>
        <v xml:space="preserve"> </v>
      </c>
    </row>
    <row r="2676" spans="1:21" x14ac:dyDescent="0.2">
      <c r="A2676" s="12" t="s">
        <v>1610</v>
      </c>
      <c r="B2676" s="65" t="s">
        <v>1612</v>
      </c>
      <c r="C2676" s="4" t="s">
        <v>3780</v>
      </c>
      <c r="D2676" s="5">
        <v>755</v>
      </c>
      <c r="E2676" s="104" t="s">
        <v>3938</v>
      </c>
      <c r="F2676" s="263" t="str">
        <f t="shared" si="164"/>
        <v xml:space="preserve"> </v>
      </c>
      <c r="H2676" s="13" t="s">
        <v>4429</v>
      </c>
      <c r="I2676" s="263" t="str">
        <f t="shared" si="165"/>
        <v xml:space="preserve"> </v>
      </c>
      <c r="J2676" s="38" t="str">
        <f>IF(D2676&gt;=('28 Populations and thresholds'!$I$218),"YES"," ")</f>
        <v>YES</v>
      </c>
      <c r="K2676" s="38" t="str">
        <f>IF(J2676="YES"," ",IF(D2676&gt;=('28 Populations and thresholds'!$I$218)*0.25,"YES"))</f>
        <v xml:space="preserve"> </v>
      </c>
      <c r="L2676" s="38" t="b">
        <f>OR('28 Populations and thresholds'!$J$218="CR",'28 Populations and thresholds'!$J$218="EN",'28 Populations and thresholds'!$J$218="VU")</f>
        <v>0</v>
      </c>
      <c r="M2676" s="75">
        <f>D2676/'28 Populations and thresholds'!$H$218</f>
        <v>7.5500000000000003E-4</v>
      </c>
      <c r="N2676" s="263" t="str">
        <f t="shared" si="166"/>
        <v xml:space="preserve"> </v>
      </c>
      <c r="P2676" s="263" t="str">
        <f t="shared" si="167"/>
        <v xml:space="preserve"> </v>
      </c>
      <c r="Q2676" s="4"/>
      <c r="R2676" s="4"/>
      <c r="S2676" s="4"/>
      <c r="T2676" s="4"/>
      <c r="U2676" s="4"/>
    </row>
    <row r="2677" spans="1:21" x14ac:dyDescent="0.2">
      <c r="A2677" s="275" t="s">
        <v>1610</v>
      </c>
      <c r="B2677" s="268" t="s">
        <v>4733</v>
      </c>
      <c r="C2677" s="280" t="s">
        <v>1696</v>
      </c>
      <c r="D2677" s="270">
        <v>58</v>
      </c>
      <c r="E2677" s="271" t="s">
        <v>3389</v>
      </c>
      <c r="F2677" s="263" t="str">
        <f t="shared" si="164"/>
        <v xml:space="preserve"> </v>
      </c>
      <c r="G2677" s="267"/>
      <c r="H2677" s="267" t="s">
        <v>4761</v>
      </c>
      <c r="I2677" s="263" t="str">
        <f t="shared" si="165"/>
        <v xml:space="preserve"> </v>
      </c>
      <c r="J2677" s="272" t="str">
        <f>IF(D2677&gt;=('28 Populations and thresholds'!$I$51),"YES"," ")</f>
        <v>YES</v>
      </c>
      <c r="K2677" s="272"/>
      <c r="L2677" s="272" t="b">
        <f>OR('28 Populations and thresholds'!$J$51="CR",'28 Populations and thresholds'!$J$51="EN",'28 Populations and thresholds'!$J$51="VU")</f>
        <v>1</v>
      </c>
      <c r="M2677" s="273">
        <f>D2677/'28 Populations and thresholds'!$H$51</f>
        <v>2.148148148148148E-2</v>
      </c>
      <c r="N2677" s="263" t="str">
        <f t="shared" si="166"/>
        <v xml:space="preserve"> </v>
      </c>
      <c r="O2677" s="275"/>
      <c r="P2677" s="263" t="str">
        <f t="shared" si="167"/>
        <v xml:space="preserve"> </v>
      </c>
    </row>
    <row r="2678" spans="1:21" x14ac:dyDescent="0.2">
      <c r="A2678" s="275" t="s">
        <v>1610</v>
      </c>
      <c r="B2678" s="268" t="s">
        <v>4733</v>
      </c>
      <c r="C2678" s="280" t="s">
        <v>3756</v>
      </c>
      <c r="D2678" s="270">
        <v>7950</v>
      </c>
      <c r="E2678" s="271" t="s">
        <v>3389</v>
      </c>
      <c r="F2678" s="263" t="str">
        <f t="shared" si="164"/>
        <v xml:space="preserve"> </v>
      </c>
      <c r="G2678" s="267"/>
      <c r="H2678" s="267" t="s">
        <v>4761</v>
      </c>
      <c r="I2678" s="263" t="str">
        <f t="shared" si="165"/>
        <v xml:space="preserve"> </v>
      </c>
      <c r="J2678" s="272" t="str">
        <f>IF(D2678&gt;=('28 Populations and thresholds'!$I$175),"YES"," ")</f>
        <v>YES</v>
      </c>
      <c r="K2678" s="272" t="str">
        <f>IF(J2678="YES"," ",IF(D2678&gt;=('28 Populations and thresholds'!$I$175)*0.25,"YES"))</f>
        <v xml:space="preserve"> </v>
      </c>
      <c r="L2678" s="272" t="b">
        <f>OR('28 Populations and thresholds'!$J$175="CR",'28 Populations and thresholds'!$J$175="EN",'28 Populations and thresholds'!$J$175="VU")</f>
        <v>0</v>
      </c>
      <c r="M2678" s="273">
        <f>D2678/'28 Populations and thresholds'!$H$175</f>
        <v>5.7194244604316546E-2</v>
      </c>
      <c r="N2678" s="263" t="str">
        <f t="shared" si="166"/>
        <v xml:space="preserve"> </v>
      </c>
      <c r="O2678" s="275"/>
      <c r="P2678" s="263" t="str">
        <f t="shared" si="167"/>
        <v xml:space="preserve"> </v>
      </c>
    </row>
    <row r="2679" spans="1:21" x14ac:dyDescent="0.2">
      <c r="A2679" s="275" t="s">
        <v>1610</v>
      </c>
      <c r="B2679" s="268" t="s">
        <v>4733</v>
      </c>
      <c r="C2679" s="280" t="s">
        <v>3761</v>
      </c>
      <c r="D2679" s="270">
        <v>3000</v>
      </c>
      <c r="E2679" s="271" t="s">
        <v>3389</v>
      </c>
      <c r="F2679" s="263" t="str">
        <f t="shared" si="164"/>
        <v xml:space="preserve"> </v>
      </c>
      <c r="G2679" s="267"/>
      <c r="H2679" s="267" t="s">
        <v>4761</v>
      </c>
      <c r="I2679" s="263" t="str">
        <f t="shared" si="165"/>
        <v xml:space="preserve"> </v>
      </c>
      <c r="J2679" s="272" t="str">
        <f>IF(D2679&gt;=('28 Populations and thresholds'!$I$187),"YES"," ")</f>
        <v>YES</v>
      </c>
      <c r="K2679" s="272" t="str">
        <f>IF(J2679="YES"," ",IF(D2679&gt;=('28 Populations and thresholds'!$I$187)*0.25,"YES"))</f>
        <v xml:space="preserve"> </v>
      </c>
      <c r="L2679" s="272" t="b">
        <f>OR('28 Populations and thresholds'!$J$187="CR",'28 Populations and thresholds'!$J$187="EN",'28 Populations and thresholds'!$J$187="VU")</f>
        <v>0</v>
      </c>
      <c r="M2679" s="273">
        <f>D2679/'28 Populations and thresholds'!$H$187</f>
        <v>0.03</v>
      </c>
      <c r="N2679" s="263" t="str">
        <f t="shared" si="166"/>
        <v xml:space="preserve"> </v>
      </c>
      <c r="O2679" s="275"/>
      <c r="P2679" s="263" t="str">
        <f t="shared" si="167"/>
        <v xml:space="preserve"> </v>
      </c>
    </row>
    <row r="2680" spans="1:21" x14ac:dyDescent="0.2">
      <c r="A2680" s="275" t="s">
        <v>1610</v>
      </c>
      <c r="B2680" s="268" t="s">
        <v>4733</v>
      </c>
      <c r="C2680" s="280" t="s">
        <v>3482</v>
      </c>
      <c r="D2680" s="270">
        <v>14800</v>
      </c>
      <c r="E2680" s="271" t="s">
        <v>3389</v>
      </c>
      <c r="F2680" s="263" t="str">
        <f t="shared" si="164"/>
        <v xml:space="preserve"> </v>
      </c>
      <c r="G2680" s="267"/>
      <c r="H2680" s="267" t="s">
        <v>4761</v>
      </c>
      <c r="I2680" s="263" t="str">
        <f t="shared" si="165"/>
        <v xml:space="preserve"> </v>
      </c>
      <c r="J2680" s="272" t="str">
        <f>IF(D2680&gt;=(('28 Populations and thresholds'!$I$205)+('28 Populations and thresholds'!$I$206)+('28 Populations and thresholds'!$I$207)+('28 Populations and thresholds'!$I$208)),"YES"," ")</f>
        <v>YES</v>
      </c>
      <c r="K2680" s="272" t="str">
        <f>IF(J2680="YES"," ",IF(D2680&gt;=(('28 Populations and thresholds'!$I$205)+('28 Populations and thresholds'!$I$206)+('28 Populations and thresholds'!$I$207)+('28 Populations and thresholds'!$I$208))*0.25,"YES"))</f>
        <v xml:space="preserve"> </v>
      </c>
      <c r="L2680" s="272" t="b">
        <f>OR('28 Populations and thresholds'!$J$206="CR",'28 Populations and thresholds'!$J$206="EN",'28 Populations and thresholds'!$J$206="VU")</f>
        <v>0</v>
      </c>
      <c r="M2680" s="273">
        <f>D2680/(('28 Populations and thresholds'!$H$205)+('28 Populations and thresholds'!$H$206)+('28 Populations and thresholds'!$H$207)+('28 Populations and thresholds'!$H$208))</f>
        <v>5.5329171183969494E-3</v>
      </c>
      <c r="N2680" s="263" t="str">
        <f t="shared" si="166"/>
        <v xml:space="preserve"> </v>
      </c>
      <c r="O2680" s="275" t="s">
        <v>4568</v>
      </c>
      <c r="P2680" s="263" t="str">
        <f t="shared" si="167"/>
        <v xml:space="preserve"> </v>
      </c>
    </row>
    <row r="2681" spans="1:21" x14ac:dyDescent="0.2">
      <c r="A2681" s="275" t="s">
        <v>1610</v>
      </c>
      <c r="B2681" s="268" t="s">
        <v>4733</v>
      </c>
      <c r="C2681" s="280" t="s">
        <v>3467</v>
      </c>
      <c r="D2681" s="270">
        <v>1000</v>
      </c>
      <c r="E2681" s="271" t="s">
        <v>3389</v>
      </c>
      <c r="F2681" s="263" t="str">
        <f t="shared" si="164"/>
        <v xml:space="preserve"> </v>
      </c>
      <c r="G2681" s="267"/>
      <c r="H2681" s="267" t="s">
        <v>4761</v>
      </c>
      <c r="I2681" s="263" t="str">
        <f t="shared" si="165"/>
        <v xml:space="preserve"> </v>
      </c>
      <c r="J2681" s="272" t="str">
        <f>IF(D2681&gt;=('28 Populations and thresholds'!$I$180),"YES"," ")</f>
        <v>YES</v>
      </c>
      <c r="K2681" s="272" t="str">
        <f>IF(J2681="YES"," ",IF(D2681&gt;=('28 Populations and thresholds'!$I$180)*0.25,"YES"))</f>
        <v xml:space="preserve"> </v>
      </c>
      <c r="L2681" s="272" t="b">
        <f>OR('28 Populations and thresholds'!$J$180="CR",'28 Populations and thresholds'!$J$180="EN",'28 Populations and thresholds'!$J$180="VU")</f>
        <v>0</v>
      </c>
      <c r="M2681" s="273">
        <f>D2681/'28 Populations and thresholds'!$H$180</f>
        <v>0.01</v>
      </c>
      <c r="N2681" s="263" t="str">
        <f t="shared" si="166"/>
        <v xml:space="preserve"> </v>
      </c>
      <c r="O2681" s="275"/>
      <c r="P2681" s="263" t="str">
        <f t="shared" si="167"/>
        <v xml:space="preserve"> </v>
      </c>
    </row>
    <row r="2682" spans="1:21" x14ac:dyDescent="0.2">
      <c r="A2682" s="275" t="s">
        <v>1610</v>
      </c>
      <c r="B2682" s="268" t="s">
        <v>4733</v>
      </c>
      <c r="C2682" s="332" t="s">
        <v>3446</v>
      </c>
      <c r="D2682" s="270">
        <v>108</v>
      </c>
      <c r="E2682" s="271" t="s">
        <v>3389</v>
      </c>
      <c r="F2682" s="263" t="str">
        <f t="shared" si="164"/>
        <v xml:space="preserve"> </v>
      </c>
      <c r="G2682" s="267"/>
      <c r="H2682" s="267" t="s">
        <v>4761</v>
      </c>
      <c r="I2682" s="263" t="str">
        <f t="shared" si="165"/>
        <v xml:space="preserve"> </v>
      </c>
      <c r="J2682" s="272" t="str">
        <f>IF(D2682&gt;=('28 Populations and thresholds'!$I$144),"YES"," ")</f>
        <v>YES</v>
      </c>
      <c r="K2682" s="272" t="str">
        <f>IF(J2682="YES"," ",IF(D2682&gt;=('28 Populations and thresholds'!$I$144)*0.25,"YES"))</f>
        <v xml:space="preserve"> </v>
      </c>
      <c r="L2682" s="272" t="b">
        <f>OR('28 Populations and thresholds'!$J$144="CR",'28 Populations and thresholds'!$J$144="EN",'28 Populations and thresholds'!$J$144="VU")</f>
        <v>0</v>
      </c>
      <c r="M2682" s="273">
        <f>D2682/'28 Populations and thresholds'!$H$144</f>
        <v>1.0800000000000001E-2</v>
      </c>
      <c r="N2682" s="263" t="str">
        <f t="shared" si="166"/>
        <v xml:space="preserve"> </v>
      </c>
      <c r="O2682" s="275"/>
      <c r="P2682" s="263" t="str">
        <f t="shared" si="167"/>
        <v xml:space="preserve"> </v>
      </c>
    </row>
    <row r="2683" spans="1:21" x14ac:dyDescent="0.2">
      <c r="A2683" s="275" t="s">
        <v>1610</v>
      </c>
      <c r="B2683" s="268" t="s">
        <v>4733</v>
      </c>
      <c r="C2683" s="269" t="s">
        <v>3470</v>
      </c>
      <c r="D2683" s="270">
        <v>870</v>
      </c>
      <c r="E2683" s="271" t="s">
        <v>3389</v>
      </c>
      <c r="F2683" s="263" t="str">
        <f t="shared" si="164"/>
        <v xml:space="preserve"> </v>
      </c>
      <c r="G2683" s="267"/>
      <c r="H2683" s="267" t="s">
        <v>4761</v>
      </c>
      <c r="I2683" s="263" t="str">
        <f t="shared" si="165"/>
        <v xml:space="preserve"> </v>
      </c>
      <c r="J2683" s="272" t="str">
        <f>IF(D2683&gt;=('28 Populations and thresholds'!$I$181),"YES"," ")</f>
        <v>YES</v>
      </c>
      <c r="K2683" s="272" t="str">
        <f>IF(J2683="YES"," ",IF(D2683&gt;=('28 Populations and thresholds'!$I$181)*0.25,"YES"))</f>
        <v xml:space="preserve"> </v>
      </c>
      <c r="L2683" s="272" t="b">
        <f>OR('28 Populations and thresholds'!$J$181="CR",'28 Populations and thresholds'!$J$181="EN",'28 Populations and thresholds'!$J$181="VU")</f>
        <v>1</v>
      </c>
      <c r="M2683" s="273">
        <f>D2683/'28 Populations and thresholds'!$H$181</f>
        <v>2.71875E-2</v>
      </c>
      <c r="N2683" s="263" t="str">
        <f t="shared" si="166"/>
        <v xml:space="preserve"> </v>
      </c>
      <c r="O2683" s="269"/>
      <c r="P2683" s="263" t="str">
        <f t="shared" si="167"/>
        <v xml:space="preserve"> </v>
      </c>
    </row>
    <row r="2684" spans="1:21" x14ac:dyDescent="0.2">
      <c r="A2684" s="275" t="s">
        <v>1610</v>
      </c>
      <c r="B2684" s="268" t="s">
        <v>4733</v>
      </c>
      <c r="C2684" s="280" t="s">
        <v>3767</v>
      </c>
      <c r="D2684" s="270">
        <v>8000</v>
      </c>
      <c r="E2684" s="271" t="s">
        <v>3389</v>
      </c>
      <c r="F2684" s="263" t="str">
        <f t="shared" si="164"/>
        <v xml:space="preserve"> </v>
      </c>
      <c r="G2684" s="267"/>
      <c r="H2684" s="267" t="s">
        <v>4761</v>
      </c>
      <c r="I2684" s="263" t="str">
        <f t="shared" si="165"/>
        <v xml:space="preserve"> </v>
      </c>
      <c r="J2684" s="272" t="str">
        <f>IF(D2684&gt;=('28 Populations and thresholds'!$I$195),"YES"," ")</f>
        <v>YES</v>
      </c>
      <c r="K2684" s="272" t="str">
        <f>IF(J2684="YES"," ",IF(D2684&gt;=('28 Populations and thresholds'!$I$195)*0.25,"YES"))</f>
        <v xml:space="preserve"> </v>
      </c>
      <c r="L2684" s="272" t="b">
        <f>OR('28 Populations and thresholds'!$J$195="CR",'28 Populations and thresholds'!$J$195="EN",'28 Populations and thresholds'!$J$195="VU")</f>
        <v>1</v>
      </c>
      <c r="M2684" s="273">
        <f>D2684/'28 Populations and thresholds'!$H$195</f>
        <v>2.7586206896551724E-2</v>
      </c>
      <c r="N2684" s="263" t="str">
        <f t="shared" si="166"/>
        <v xml:space="preserve"> </v>
      </c>
      <c r="O2684" s="275"/>
      <c r="P2684" s="263" t="str">
        <f t="shared" si="167"/>
        <v xml:space="preserve"> </v>
      </c>
    </row>
    <row r="2685" spans="1:21" x14ac:dyDescent="0.2">
      <c r="A2685" s="275" t="s">
        <v>1610</v>
      </c>
      <c r="B2685" s="268" t="s">
        <v>4733</v>
      </c>
      <c r="C2685" s="269" t="s">
        <v>3452</v>
      </c>
      <c r="D2685" s="270">
        <v>324</v>
      </c>
      <c r="E2685" s="271">
        <v>36025</v>
      </c>
      <c r="F2685" s="263" t="str">
        <f t="shared" si="164"/>
        <v xml:space="preserve"> </v>
      </c>
      <c r="G2685" s="267" t="s">
        <v>21</v>
      </c>
      <c r="H2685" s="267" t="s">
        <v>604</v>
      </c>
      <c r="I2685" s="263" t="str">
        <f t="shared" si="165"/>
        <v xml:space="preserve"> </v>
      </c>
      <c r="J2685" s="272" t="str">
        <f>IF(D2685&gt;=('28 Populations and thresholds'!$I$158),"YES"," ")</f>
        <v xml:space="preserve"> </v>
      </c>
      <c r="K2685" s="272" t="str">
        <f>IF(J2685="YES"," ",IF(D2685&gt;=('28 Populations and thresholds'!$I$158)*0.25,"YES"))</f>
        <v>YES</v>
      </c>
      <c r="L2685" s="272" t="b">
        <f>OR('28 Populations and thresholds'!$J$158="CR",'28 Populations and thresholds'!$J$158="EN",'28 Populations and thresholds'!$J$158="VU")</f>
        <v>0</v>
      </c>
      <c r="M2685" s="273">
        <f>D2685/'28 Populations and thresholds'!$H$158</f>
        <v>3.2399999999999998E-3</v>
      </c>
      <c r="N2685" s="263" t="str">
        <f t="shared" si="166"/>
        <v xml:space="preserve"> </v>
      </c>
      <c r="O2685" s="269"/>
      <c r="P2685" s="263" t="str">
        <f t="shared" si="167"/>
        <v xml:space="preserve"> </v>
      </c>
    </row>
    <row r="2686" spans="1:21" x14ac:dyDescent="0.2">
      <c r="A2686" s="275" t="s">
        <v>1610</v>
      </c>
      <c r="B2686" s="268" t="s">
        <v>4733</v>
      </c>
      <c r="C2686" s="296" t="s">
        <v>3459</v>
      </c>
      <c r="D2686" s="270">
        <v>1000</v>
      </c>
      <c r="E2686" s="271" t="s">
        <v>3389</v>
      </c>
      <c r="F2686" s="263" t="str">
        <f t="shared" si="164"/>
        <v xml:space="preserve"> </v>
      </c>
      <c r="G2686" s="267"/>
      <c r="H2686" s="267" t="s">
        <v>4761</v>
      </c>
      <c r="I2686" s="263" t="str">
        <f t="shared" si="165"/>
        <v xml:space="preserve"> </v>
      </c>
      <c r="J2686" s="272" t="str">
        <f>IF(D2686&gt;=(('28 Populations and thresholds'!$I$160)+('28 Populations and thresholds'!$I$163)),"YES"," ")</f>
        <v>YES</v>
      </c>
      <c r="K2686" s="272" t="str">
        <f>IF(J2686="YES"," ",IF(D2686&gt;=(('28 Populations and thresholds'!$I$160)+('28 Populations and thresholds'!$I$163))*0.25,"YES"))</f>
        <v xml:space="preserve"> </v>
      </c>
      <c r="L2686" s="272" t="b">
        <f>OR('28 Populations and thresholds'!$J$160="CR",'28 Populations and thresholds'!$J$160="EN",'28 Populations and thresholds'!$J$160="VU")</f>
        <v>0</v>
      </c>
      <c r="M2686" s="273">
        <f>D2686/(('28 Populations and thresholds'!$H$160)+('28 Populations and thresholds'!$H$163))</f>
        <v>2.5974025974025976E-2</v>
      </c>
      <c r="N2686" s="263" t="str">
        <f t="shared" si="166"/>
        <v xml:space="preserve"> </v>
      </c>
      <c r="O2686" s="282" t="s">
        <v>4563</v>
      </c>
      <c r="P2686" s="263" t="str">
        <f t="shared" si="167"/>
        <v xml:space="preserve"> </v>
      </c>
    </row>
    <row r="2687" spans="1:21" x14ac:dyDescent="0.2">
      <c r="A2687" s="275" t="s">
        <v>1610</v>
      </c>
      <c r="B2687" s="268" t="s">
        <v>4733</v>
      </c>
      <c r="C2687" s="269" t="s">
        <v>1732</v>
      </c>
      <c r="D2687" s="270">
        <v>480</v>
      </c>
      <c r="E2687" s="271" t="s">
        <v>3389</v>
      </c>
      <c r="F2687" s="263" t="str">
        <f t="shared" si="164"/>
        <v xml:space="preserve"> </v>
      </c>
      <c r="G2687" s="267"/>
      <c r="H2687" s="267" t="s">
        <v>4761</v>
      </c>
      <c r="I2687" s="263" t="str">
        <f t="shared" si="165"/>
        <v xml:space="preserve"> </v>
      </c>
      <c r="J2687" s="272" t="str">
        <f>IF(D2687&gt;=('28 Populations and thresholds'!$I$221),"YES"," ")</f>
        <v>YES</v>
      </c>
      <c r="K2687" s="272" t="str">
        <f>IF(J2687="YES"," ",IF(D2687&gt;=('28 Populations and thresholds'!$I$221)*0.25,"YES"))</f>
        <v xml:space="preserve"> </v>
      </c>
      <c r="L2687" s="272" t="b">
        <f>OR('28 Populations and thresholds'!$J$221="CR",'28 Populations and thresholds'!$J$221="EN",'28 Populations and thresholds'!$J$221="VU")</f>
        <v>1</v>
      </c>
      <c r="M2687" s="273">
        <f>D2687/'28 Populations and thresholds'!$H$221</f>
        <v>0.05</v>
      </c>
      <c r="N2687" s="263" t="str">
        <f t="shared" si="166"/>
        <v xml:space="preserve"> </v>
      </c>
      <c r="O2687" s="275"/>
      <c r="P2687" s="263" t="str">
        <f t="shared" si="167"/>
        <v xml:space="preserve"> </v>
      </c>
    </row>
    <row r="2688" spans="1:21" x14ac:dyDescent="0.2">
      <c r="A2688" s="275" t="s">
        <v>1610</v>
      </c>
      <c r="B2688" s="268" t="s">
        <v>4733</v>
      </c>
      <c r="C2688" s="280" t="s">
        <v>3472</v>
      </c>
      <c r="D2688" s="270">
        <v>11</v>
      </c>
      <c r="E2688" s="271" t="s">
        <v>3389</v>
      </c>
      <c r="F2688" s="263" t="str">
        <f t="shared" si="164"/>
        <v xml:space="preserve"> </v>
      </c>
      <c r="G2688" s="267"/>
      <c r="H2688" s="267" t="s">
        <v>4761</v>
      </c>
      <c r="I2688" s="263" t="str">
        <f t="shared" si="165"/>
        <v xml:space="preserve"> </v>
      </c>
      <c r="J2688" s="272" t="str">
        <f>IF(D2688&gt;=('28 Populations and thresholds'!$I$188),"YES"," ")</f>
        <v>YES</v>
      </c>
      <c r="K2688" s="272" t="str">
        <f>IF(J2688="YES"," ",IF(D2688&gt;=('28 Populations and thresholds'!$I$188)*0.25,"YES"))</f>
        <v xml:space="preserve"> </v>
      </c>
      <c r="L2688" s="272" t="b">
        <f>OR('28 Populations and thresholds'!$J$188="CR",'28 Populations and thresholds'!$J$188="EN",'28 Populations and thresholds'!$J$188="VU")</f>
        <v>1</v>
      </c>
      <c r="M2688" s="273">
        <f>D2688/'28 Populations and thresholds'!$H$188</f>
        <v>1.8333333333333333E-2</v>
      </c>
      <c r="N2688" s="263" t="str">
        <f t="shared" si="166"/>
        <v xml:space="preserve"> </v>
      </c>
      <c r="O2688" s="275"/>
      <c r="P2688" s="263" t="str">
        <f t="shared" si="167"/>
        <v xml:space="preserve"> </v>
      </c>
    </row>
    <row r="2689" spans="1:21" x14ac:dyDescent="0.2">
      <c r="A2689" s="275" t="s">
        <v>1610</v>
      </c>
      <c r="B2689" s="268" t="s">
        <v>4733</v>
      </c>
      <c r="C2689" s="280" t="s">
        <v>3763</v>
      </c>
      <c r="D2689" s="270">
        <v>268</v>
      </c>
      <c r="E2689" s="271">
        <v>36025</v>
      </c>
      <c r="F2689" s="263" t="str">
        <f t="shared" ref="F2689:F2752" si="168">" "</f>
        <v xml:space="preserve"> </v>
      </c>
      <c r="G2689" s="267" t="s">
        <v>21</v>
      </c>
      <c r="H2689" s="267" t="s">
        <v>604</v>
      </c>
      <c r="I2689" s="263" t="str">
        <f t="shared" ref="I2689:I2752" si="169">" "</f>
        <v xml:space="preserve"> </v>
      </c>
      <c r="J2689" s="272" t="str">
        <f>IF(D2689&gt;=('28 Populations and thresholds'!$I$191),"YES"," ")</f>
        <v xml:space="preserve"> </v>
      </c>
      <c r="K2689" s="272" t="str">
        <f>IF(J2689="YES"," ",IF(D2689&gt;=('28 Populations and thresholds'!$I$191)*0.25,"YES"))</f>
        <v>YES</v>
      </c>
      <c r="L2689" s="272" t="b">
        <f>OR('28 Populations and thresholds'!$J$191="CR",'28 Populations and thresholds'!$J$191="EN",'28 Populations and thresholds'!$J$191="VU")</f>
        <v>0</v>
      </c>
      <c r="M2689" s="273">
        <f>D2689/'28 Populations and thresholds'!$H$191</f>
        <v>5.3600000000000002E-3</v>
      </c>
      <c r="N2689" s="263" t="str">
        <f t="shared" ref="N2689:N2752" si="170">" "</f>
        <v xml:space="preserve"> </v>
      </c>
      <c r="O2689" s="275"/>
      <c r="P2689" s="263" t="str">
        <f t="shared" ref="P2689:P2752" si="171">" "</f>
        <v xml:space="preserve"> </v>
      </c>
    </row>
    <row r="2690" spans="1:21" x14ac:dyDescent="0.2">
      <c r="A2690" s="143" t="s">
        <v>1610</v>
      </c>
      <c r="B2690" s="40" t="s">
        <v>997</v>
      </c>
      <c r="C2690" s="40" t="s">
        <v>3795</v>
      </c>
      <c r="D2690" s="41">
        <v>1868</v>
      </c>
      <c r="E2690" s="46">
        <v>35900</v>
      </c>
      <c r="F2690" s="263" t="str">
        <f t="shared" si="168"/>
        <v xml:space="preserve"> </v>
      </c>
      <c r="G2690" s="143" t="s">
        <v>21</v>
      </c>
      <c r="H2690" s="143" t="s">
        <v>604</v>
      </c>
      <c r="I2690" s="263" t="str">
        <f t="shared" si="169"/>
        <v xml:space="preserve"> </v>
      </c>
      <c r="J2690" s="38" t="str">
        <f>IF(D2690&gt;=(('28 Populations and thresholds'!$I$176)+('28 Populations and thresholds'!$I$177)),"YES"," ")</f>
        <v xml:space="preserve"> </v>
      </c>
      <c r="K2690" s="38" t="str">
        <f>IF(J2690="YES"," ",IF(D2690&gt;=(('28 Populations and thresholds'!$I$176)+('28 Populations and thresholds'!$I$177))*0.25,"YES"))</f>
        <v>YES</v>
      </c>
      <c r="L2690" s="38" t="b">
        <f>OR('28 Populations and thresholds'!$J$176="CR",'28 Populations and thresholds'!$J$176="EN",'28 Populations and thresholds'!$J$176="VU")</f>
        <v>0</v>
      </c>
      <c r="M2690" s="75">
        <f>D2690/(('28 Populations and thresholds'!$H$176)+('28 Populations and thresholds'!$H$177))</f>
        <v>6.6953405017921149E-3</v>
      </c>
      <c r="N2690" s="263" t="str">
        <f t="shared" si="170"/>
        <v xml:space="preserve"> </v>
      </c>
      <c r="O2690" s="12" t="s">
        <v>4568</v>
      </c>
      <c r="P2690" s="263" t="str">
        <f t="shared" si="171"/>
        <v xml:space="preserve"> </v>
      </c>
    </row>
    <row r="2691" spans="1:21" x14ac:dyDescent="0.2">
      <c r="A2691" s="12" t="s">
        <v>1610</v>
      </c>
      <c r="B2691" s="40" t="s">
        <v>997</v>
      </c>
      <c r="C2691" s="4" t="s">
        <v>3761</v>
      </c>
      <c r="D2691" s="41">
        <v>548</v>
      </c>
      <c r="E2691" s="46">
        <v>36040</v>
      </c>
      <c r="F2691" s="263" t="str">
        <f t="shared" si="168"/>
        <v xml:space="preserve"> </v>
      </c>
      <c r="G2691" s="143" t="s">
        <v>21</v>
      </c>
      <c r="H2691" s="143" t="s">
        <v>604</v>
      </c>
      <c r="I2691" s="263" t="str">
        <f t="shared" si="169"/>
        <v xml:space="preserve"> </v>
      </c>
      <c r="J2691" s="38" t="str">
        <f>IF(D2691&gt;=('28 Populations and thresholds'!$I$187),"YES"," ")</f>
        <v xml:space="preserve"> </v>
      </c>
      <c r="K2691" s="38" t="str">
        <f>IF(J2691="YES"," ",IF(D2691&gt;=('28 Populations and thresholds'!$I$187)*0.25,"YES"))</f>
        <v>YES</v>
      </c>
      <c r="L2691" s="38" t="b">
        <f>OR('28 Populations and thresholds'!$J$187="CR",'28 Populations and thresholds'!$J$187="EN",'28 Populations and thresholds'!$J$187="VU")</f>
        <v>0</v>
      </c>
      <c r="M2691" s="75">
        <f>D2691/'28 Populations and thresholds'!$H$187</f>
        <v>5.4799999999999996E-3</v>
      </c>
      <c r="N2691" s="263" t="str">
        <f t="shared" si="170"/>
        <v xml:space="preserve"> </v>
      </c>
      <c r="O2691" s="9"/>
      <c r="P2691" s="263" t="str">
        <f t="shared" si="171"/>
        <v xml:space="preserve"> </v>
      </c>
    </row>
    <row r="2692" spans="1:21" x14ac:dyDescent="0.2">
      <c r="A2692" s="12" t="s">
        <v>1610</v>
      </c>
      <c r="B2692" s="56" t="s">
        <v>997</v>
      </c>
      <c r="C2692" s="4" t="s">
        <v>3659</v>
      </c>
      <c r="D2692" s="5">
        <v>700</v>
      </c>
      <c r="E2692" s="104" t="s">
        <v>3938</v>
      </c>
      <c r="F2692" s="263" t="str">
        <f t="shared" si="168"/>
        <v xml:space="preserve"> </v>
      </c>
      <c r="H2692" s="13" t="s">
        <v>4429</v>
      </c>
      <c r="I2692" s="263" t="str">
        <f t="shared" si="169"/>
        <v xml:space="preserve"> </v>
      </c>
      <c r="J2692" s="38" t="str">
        <f>IF(D2692&gt;=('28 Populations and thresholds'!$I$68),"YES"," ")</f>
        <v>YES</v>
      </c>
      <c r="K2692" s="38" t="str">
        <f>IF(J2692="YES"," ",IF(D2692&gt;=('28 Populations and thresholds'!$I$68)*0.25,"YES"))</f>
        <v xml:space="preserve"> </v>
      </c>
      <c r="L2692" s="38" t="b">
        <f>OR('28 Populations and thresholds'!$J$68="CR",'28 Populations and thresholds'!$J$68="EN",'28 Populations and thresholds'!$J$68="VU")</f>
        <v>0</v>
      </c>
      <c r="M2692" s="75">
        <f>D2692/'28 Populations and thresholds'!$H$68</f>
        <v>7.0000000000000001E-3</v>
      </c>
      <c r="N2692" s="263" t="str">
        <f t="shared" si="170"/>
        <v xml:space="preserve"> </v>
      </c>
      <c r="P2692" s="263" t="str">
        <f t="shared" si="171"/>
        <v xml:space="preserve"> </v>
      </c>
    </row>
    <row r="2693" spans="1:21" x14ac:dyDescent="0.2">
      <c r="A2693" s="12" t="s">
        <v>1610</v>
      </c>
      <c r="B2693" s="40" t="s">
        <v>997</v>
      </c>
      <c r="C2693" s="4" t="s">
        <v>3765</v>
      </c>
      <c r="D2693" s="41">
        <v>429</v>
      </c>
      <c r="E2693" s="46">
        <v>35929</v>
      </c>
      <c r="F2693" s="263" t="str">
        <f t="shared" si="168"/>
        <v xml:space="preserve"> </v>
      </c>
      <c r="G2693" s="143" t="s">
        <v>21</v>
      </c>
      <c r="H2693" s="143" t="s">
        <v>604</v>
      </c>
      <c r="I2693" s="263" t="str">
        <f t="shared" si="169"/>
        <v xml:space="preserve"> </v>
      </c>
      <c r="J2693" s="38" t="str">
        <f>IF(D2693&gt;=('28 Populations and thresholds'!$I$193),"YES"," ")</f>
        <v xml:space="preserve"> </v>
      </c>
      <c r="K2693" s="38" t="str">
        <f>IF(J2693="YES"," ",IF(D2693&gt;=('28 Populations and thresholds'!$I$193)*0.25,"YES"))</f>
        <v>YES</v>
      </c>
      <c r="L2693" s="38" t="b">
        <f>OR('28 Populations and thresholds'!$J$193="CR",'28 Populations and thresholds'!$J$193="EN",'28 Populations and thresholds'!$J$193="VU")</f>
        <v>0</v>
      </c>
      <c r="M2693" s="75">
        <f>D2693/'28 Populations and thresholds'!$H$193</f>
        <v>9.75E-3</v>
      </c>
      <c r="N2693" s="263" t="str">
        <f t="shared" si="170"/>
        <v xml:space="preserve"> </v>
      </c>
      <c r="P2693" s="263" t="str">
        <f t="shared" si="171"/>
        <v xml:space="preserve"> </v>
      </c>
    </row>
    <row r="2694" spans="1:21" x14ac:dyDescent="0.2">
      <c r="A2694" s="12" t="s">
        <v>1610</v>
      </c>
      <c r="B2694" s="56" t="s">
        <v>997</v>
      </c>
      <c r="C2694" s="4" t="s">
        <v>3395</v>
      </c>
      <c r="D2694" s="5">
        <v>342</v>
      </c>
      <c r="E2694" s="104" t="s">
        <v>3938</v>
      </c>
      <c r="F2694" s="263" t="str">
        <f t="shared" si="168"/>
        <v xml:space="preserve"> </v>
      </c>
      <c r="H2694" s="13" t="s">
        <v>4429</v>
      </c>
      <c r="I2694" s="263" t="str">
        <f t="shared" si="169"/>
        <v xml:space="preserve"> </v>
      </c>
      <c r="J2694" s="38" t="str">
        <f>IF(D2694&gt;=('28 Populations and thresholds'!$I$122),"YES"," ")</f>
        <v>YES</v>
      </c>
      <c r="K2694" s="38" t="str">
        <f>IF(J2694="YES"," ",IF(D2694&gt;=('28 Populations and thresholds'!$I$122)*0.25,"YES"))</f>
        <v xml:space="preserve"> </v>
      </c>
      <c r="L2694" s="38" t="b">
        <f>OR('28 Populations and thresholds'!$J$122="CR",'28 Populations and thresholds'!$J$122="EN",'28 Populations and thresholds'!$J$122="VU")</f>
        <v>1</v>
      </c>
      <c r="M2694" s="75">
        <f>D2694/'28 Populations and thresholds'!$H$122</f>
        <v>3.2571428571428571E-2</v>
      </c>
      <c r="N2694" s="263" t="str">
        <f t="shared" si="170"/>
        <v xml:space="preserve"> </v>
      </c>
      <c r="P2694" s="263" t="str">
        <f t="shared" si="171"/>
        <v xml:space="preserve"> </v>
      </c>
    </row>
    <row r="2695" spans="1:21" x14ac:dyDescent="0.2">
      <c r="A2695" s="12" t="s">
        <v>1610</v>
      </c>
      <c r="B2695" s="40" t="s">
        <v>997</v>
      </c>
      <c r="C2695" s="4" t="s">
        <v>3452</v>
      </c>
      <c r="D2695" s="41">
        <v>1230</v>
      </c>
      <c r="E2695" s="46">
        <v>36771</v>
      </c>
      <c r="F2695" s="263" t="str">
        <f t="shared" si="168"/>
        <v xml:space="preserve"> </v>
      </c>
      <c r="G2695" s="143" t="s">
        <v>21</v>
      </c>
      <c r="H2695" s="143" t="s">
        <v>82</v>
      </c>
      <c r="I2695" s="263" t="str">
        <f t="shared" si="169"/>
        <v xml:space="preserve"> </v>
      </c>
      <c r="J2695" s="38" t="str">
        <f>IF(D2695&gt;=('28 Populations and thresholds'!$I$158),"YES"," ")</f>
        <v>YES</v>
      </c>
      <c r="K2695" s="38" t="str">
        <f>IF(J2695="YES"," ",IF(D2695&gt;=('28 Populations and thresholds'!$I$158)*0.25,"YES"))</f>
        <v xml:space="preserve"> </v>
      </c>
      <c r="L2695" s="38" t="b">
        <f>OR('28 Populations and thresholds'!$J$158="CR",'28 Populations and thresholds'!$J$158="EN",'28 Populations and thresholds'!$J$158="VU")</f>
        <v>0</v>
      </c>
      <c r="M2695" s="75">
        <f>D2695/'28 Populations and thresholds'!$H$158</f>
        <v>1.23E-2</v>
      </c>
      <c r="N2695" s="263" t="str">
        <f t="shared" si="170"/>
        <v xml:space="preserve"> </v>
      </c>
      <c r="O2695" s="9"/>
      <c r="P2695" s="263" t="str">
        <f t="shared" si="171"/>
        <v xml:space="preserve"> </v>
      </c>
    </row>
    <row r="2696" spans="1:21" x14ac:dyDescent="0.2">
      <c r="A2696" s="12" t="s">
        <v>1610</v>
      </c>
      <c r="B2696" s="9" t="s">
        <v>997</v>
      </c>
      <c r="C2696" s="4" t="s">
        <v>1732</v>
      </c>
      <c r="D2696" s="5">
        <v>2000</v>
      </c>
      <c r="E2696" s="148">
        <v>36192</v>
      </c>
      <c r="F2696" s="263" t="str">
        <f t="shared" si="168"/>
        <v xml:space="preserve"> </v>
      </c>
      <c r="G2696" s="13" t="s">
        <v>4019</v>
      </c>
      <c r="I2696" s="263" t="str">
        <f t="shared" si="169"/>
        <v xml:space="preserve"> </v>
      </c>
      <c r="J2696" s="38" t="str">
        <f>IF(D2696&gt;=('28 Populations and thresholds'!$I$221),"YES"," ")</f>
        <v>YES</v>
      </c>
      <c r="K2696" s="38" t="str">
        <f>IF(J2696="YES"," ",IF(D2696&gt;=('28 Populations and thresholds'!$I$221)*0.25,"YES"))</f>
        <v xml:space="preserve"> </v>
      </c>
      <c r="L2696" s="38" t="b">
        <f>OR('28 Populations and thresholds'!$J$221="CR",'28 Populations and thresholds'!$J$221="EN",'28 Populations and thresholds'!$J$221="VU")</f>
        <v>1</v>
      </c>
      <c r="M2696" s="75">
        <f>D2696/'28 Populations and thresholds'!$H$221</f>
        <v>0.20833333333333334</v>
      </c>
      <c r="N2696" s="263" t="str">
        <f t="shared" si="170"/>
        <v xml:space="preserve"> </v>
      </c>
      <c r="P2696" s="263" t="str">
        <f t="shared" si="171"/>
        <v xml:space="preserve"> </v>
      </c>
    </row>
    <row r="2697" spans="1:21" x14ac:dyDescent="0.2">
      <c r="A2697" s="12" t="s">
        <v>1610</v>
      </c>
      <c r="B2697" s="40" t="s">
        <v>997</v>
      </c>
      <c r="C2697" s="111" t="s">
        <v>3472</v>
      </c>
      <c r="D2697" s="41">
        <v>26</v>
      </c>
      <c r="E2697" s="46">
        <v>36041</v>
      </c>
      <c r="F2697" s="263" t="str">
        <f t="shared" si="168"/>
        <v xml:space="preserve"> </v>
      </c>
      <c r="G2697" s="143" t="s">
        <v>21</v>
      </c>
      <c r="H2697" s="143" t="s">
        <v>604</v>
      </c>
      <c r="I2697" s="263" t="str">
        <f t="shared" si="169"/>
        <v xml:space="preserve"> </v>
      </c>
      <c r="J2697" s="38" t="str">
        <f>IF(D2697&gt;=('28 Populations and thresholds'!$I$188),"YES"," ")</f>
        <v>YES</v>
      </c>
      <c r="K2697" s="38" t="str">
        <f>IF(J2697="YES"," ",IF(D2697&gt;=('28 Populations and thresholds'!$I$188)*0.25,"YES"))</f>
        <v xml:space="preserve"> </v>
      </c>
      <c r="L2697" s="38" t="b">
        <f>OR('28 Populations and thresholds'!$J$188="CR",'28 Populations and thresholds'!$J$188="EN",'28 Populations and thresholds'!$J$188="VU")</f>
        <v>1</v>
      </c>
      <c r="M2697" s="75">
        <f>D2697/'28 Populations and thresholds'!$H$188</f>
        <v>4.3333333333333335E-2</v>
      </c>
      <c r="N2697" s="263" t="str">
        <f t="shared" si="170"/>
        <v xml:space="preserve"> </v>
      </c>
      <c r="O2697" s="9"/>
      <c r="P2697" s="263" t="str">
        <f t="shared" si="171"/>
        <v xml:space="preserve"> </v>
      </c>
      <c r="Q2697" s="4"/>
      <c r="R2697" s="4"/>
      <c r="S2697" s="4"/>
      <c r="T2697" s="4"/>
      <c r="U2697" s="4"/>
    </row>
    <row r="2698" spans="1:21" x14ac:dyDescent="0.2">
      <c r="A2698" s="12" t="s">
        <v>1610</v>
      </c>
      <c r="B2698" s="40" t="s">
        <v>997</v>
      </c>
      <c r="C2698" s="111" t="s">
        <v>3763</v>
      </c>
      <c r="D2698" s="41">
        <v>1046</v>
      </c>
      <c r="E2698" s="46">
        <v>35929</v>
      </c>
      <c r="F2698" s="263" t="str">
        <f t="shared" si="168"/>
        <v xml:space="preserve"> </v>
      </c>
      <c r="G2698" s="143" t="s">
        <v>21</v>
      </c>
      <c r="H2698" s="143" t="s">
        <v>604</v>
      </c>
      <c r="I2698" s="263" t="str">
        <f t="shared" si="169"/>
        <v xml:space="preserve"> </v>
      </c>
      <c r="J2698" s="38" t="str">
        <f>IF(D2698&gt;=('28 Populations and thresholds'!$I$191),"YES"," ")</f>
        <v>YES</v>
      </c>
      <c r="K2698" s="38" t="str">
        <f>IF(J2698="YES"," ",IF(D2698&gt;=('28 Populations and thresholds'!$I$191)*0.25,"YES"))</f>
        <v xml:space="preserve"> </v>
      </c>
      <c r="L2698" s="38" t="b">
        <f>OR('28 Populations and thresholds'!$J$191="CR",'28 Populations and thresholds'!$J$191="EN",'28 Populations and thresholds'!$J$191="VU")</f>
        <v>0</v>
      </c>
      <c r="M2698" s="75">
        <f>D2698/'28 Populations and thresholds'!$H$191</f>
        <v>2.0920000000000001E-2</v>
      </c>
      <c r="N2698" s="263" t="str">
        <f t="shared" si="170"/>
        <v xml:space="preserve"> </v>
      </c>
      <c r="P2698" s="263" t="str">
        <f t="shared" si="171"/>
        <v xml:space="preserve"> </v>
      </c>
    </row>
    <row r="2699" spans="1:21" x14ac:dyDescent="0.2">
      <c r="A2699" s="12" t="s">
        <v>1610</v>
      </c>
      <c r="B2699" s="40" t="s">
        <v>997</v>
      </c>
      <c r="C2699" s="111" t="s">
        <v>3758</v>
      </c>
      <c r="D2699" s="41">
        <v>528</v>
      </c>
      <c r="E2699" s="46">
        <v>35929</v>
      </c>
      <c r="F2699" s="263" t="str">
        <f t="shared" si="168"/>
        <v xml:space="preserve"> </v>
      </c>
      <c r="G2699" s="143" t="s">
        <v>21</v>
      </c>
      <c r="H2699" s="143" t="s">
        <v>604</v>
      </c>
      <c r="I2699" s="263" t="str">
        <f t="shared" si="169"/>
        <v xml:space="preserve"> </v>
      </c>
      <c r="J2699" s="38" t="str">
        <f>IF(D2699&gt;=('28 Populations and thresholds'!$I$179),"YES"," ")</f>
        <v xml:space="preserve"> </v>
      </c>
      <c r="K2699" s="38" t="str">
        <f>IF(J2699="YES"," ",IF(D2699&gt;=('28 Populations and thresholds'!$I$179)*0.25,"YES"))</f>
        <v>YES</v>
      </c>
      <c r="L2699" s="38" t="b">
        <f>OR('28 Populations and thresholds'!$J$179="CR",'28 Populations and thresholds'!$J$179="EN",'28 Populations and thresholds'!$J$179="VU")</f>
        <v>0</v>
      </c>
      <c r="M2699" s="75">
        <f>D2699/'28 Populations and thresholds'!$H$179</f>
        <v>9.5999999999999992E-3</v>
      </c>
      <c r="N2699" s="263" t="str">
        <f t="shared" si="170"/>
        <v xml:space="preserve"> </v>
      </c>
      <c r="O2699" s="9"/>
      <c r="P2699" s="263" t="str">
        <f t="shared" si="171"/>
        <v xml:space="preserve"> </v>
      </c>
    </row>
    <row r="2700" spans="1:21" x14ac:dyDescent="0.2">
      <c r="A2700" s="182" t="s">
        <v>1610</v>
      </c>
      <c r="B2700" s="187" t="s">
        <v>4505</v>
      </c>
      <c r="C2700" s="182" t="s">
        <v>3594</v>
      </c>
      <c r="D2700" s="185">
        <v>30000</v>
      </c>
      <c r="E2700" s="190" t="s">
        <v>4506</v>
      </c>
      <c r="F2700" s="263" t="str">
        <f t="shared" si="168"/>
        <v xml:space="preserve"> </v>
      </c>
      <c r="G2700" s="12" t="s">
        <v>4498</v>
      </c>
      <c r="H2700" s="142" t="s">
        <v>4508</v>
      </c>
      <c r="I2700" s="263" t="str">
        <f t="shared" si="169"/>
        <v xml:space="preserve"> </v>
      </c>
      <c r="J2700" s="38" t="str">
        <f>IF(D2700&gt;=('28 Populations and thresholds'!$I$87),"YES"," ")</f>
        <v>YES</v>
      </c>
      <c r="K2700" s="38" t="str">
        <f>IF(J2700="YES"," ",IF(D2700&gt;=('28 Populations and thresholds'!$I$87)*0.25,"YES"))</f>
        <v xml:space="preserve"> </v>
      </c>
      <c r="L2700" s="38" t="b">
        <f>OR('28 Populations and thresholds'!$J$87="CR",'28 Populations and thresholds'!$J$87="EN",'28 Populations and thresholds'!$J$87="VU")</f>
        <v>0</v>
      </c>
      <c r="M2700" s="75">
        <f>D2700/'28 Populations and thresholds'!$H$87</f>
        <v>0.03</v>
      </c>
      <c r="N2700" s="263" t="str">
        <f t="shared" si="170"/>
        <v xml:space="preserve"> </v>
      </c>
      <c r="P2700" s="263" t="str">
        <f t="shared" si="171"/>
        <v xml:space="preserve"> </v>
      </c>
    </row>
    <row r="2701" spans="1:21" x14ac:dyDescent="0.2">
      <c r="A2701" s="182" t="s">
        <v>1610</v>
      </c>
      <c r="B2701" s="187" t="s">
        <v>4505</v>
      </c>
      <c r="C2701" s="182" t="s">
        <v>3564</v>
      </c>
      <c r="D2701" s="185">
        <v>1720</v>
      </c>
      <c r="E2701" s="190" t="s">
        <v>4506</v>
      </c>
      <c r="F2701" s="263" t="str">
        <f t="shared" si="168"/>
        <v xml:space="preserve"> </v>
      </c>
      <c r="G2701" s="12" t="s">
        <v>4498</v>
      </c>
      <c r="H2701" s="142" t="s">
        <v>4508</v>
      </c>
      <c r="I2701" s="263" t="str">
        <f t="shared" si="169"/>
        <v xml:space="preserve"> </v>
      </c>
      <c r="J2701" s="38" t="str">
        <f>IF(D2701&gt;=('28 Populations and thresholds'!$I$79),"YES"," ")</f>
        <v>YES</v>
      </c>
      <c r="K2701" s="38" t="str">
        <f>IF(J2701="YES"," ",IF(D2701&gt;=('28 Populations and thresholds'!$I$79)*0.25,"YES"))</f>
        <v xml:space="preserve"> </v>
      </c>
      <c r="L2701" s="38" t="b">
        <f>OR('28 Populations and thresholds'!$J$79="CR",'28 Populations and thresholds'!$J$79="EN",'28 Populations and thresholds'!$J$79="VU")</f>
        <v>0</v>
      </c>
      <c r="M2701" s="75">
        <f>D2701/'28 Populations and thresholds'!$H$79</f>
        <v>1.1466666666666667E-2</v>
      </c>
      <c r="N2701" s="263" t="str">
        <f t="shared" si="170"/>
        <v xml:space="preserve"> </v>
      </c>
      <c r="P2701" s="263" t="str">
        <f t="shared" si="171"/>
        <v xml:space="preserve"> </v>
      </c>
    </row>
    <row r="2702" spans="1:21" x14ac:dyDescent="0.2">
      <c r="A2702" s="275" t="s">
        <v>1610</v>
      </c>
      <c r="B2702" s="280" t="s">
        <v>3619</v>
      </c>
      <c r="C2702" s="280" t="s">
        <v>3781</v>
      </c>
      <c r="D2702" s="279">
        <v>1037</v>
      </c>
      <c r="E2702" s="274" t="s">
        <v>3938</v>
      </c>
      <c r="F2702" s="263" t="str">
        <f t="shared" si="168"/>
        <v xml:space="preserve"> </v>
      </c>
      <c r="G2702" s="275"/>
      <c r="H2702" s="275" t="s">
        <v>4429</v>
      </c>
      <c r="I2702" s="263" t="str">
        <f t="shared" si="169"/>
        <v xml:space="preserve"> </v>
      </c>
      <c r="J2702" s="272" t="str">
        <f>IF(D2702&gt;=('28 Populations and thresholds'!$I$220),"YES"," ")</f>
        <v>YES</v>
      </c>
      <c r="K2702" s="272" t="str">
        <f>IF(J2702="YES"," ",IF(D2702&gt;=('28 Populations and thresholds'!$I$220)*0.25,"YES"))</f>
        <v xml:space="preserve"> </v>
      </c>
      <c r="L2702" s="272" t="b">
        <f>OR('28 Populations and thresholds'!$J$220="CR",'28 Populations and thresholds'!$J$220="EN",'28 Populations and thresholds'!$J$220="VU")</f>
        <v>0</v>
      </c>
      <c r="M2702" s="273">
        <f>D2702/'28 Populations and thresholds'!$H$220</f>
        <v>1.0369989630010369E-3</v>
      </c>
      <c r="N2702" s="263" t="str">
        <f t="shared" si="170"/>
        <v xml:space="preserve"> </v>
      </c>
      <c r="O2702" s="275"/>
      <c r="P2702" s="263" t="str">
        <f t="shared" si="171"/>
        <v xml:space="preserve"> </v>
      </c>
    </row>
    <row r="2703" spans="1:21" x14ac:dyDescent="0.2">
      <c r="A2703" s="275" t="s">
        <v>1610</v>
      </c>
      <c r="B2703" s="269" t="s">
        <v>3619</v>
      </c>
      <c r="C2703" s="280" t="s">
        <v>3617</v>
      </c>
      <c r="D2703" s="279">
        <v>6878</v>
      </c>
      <c r="E2703" s="274">
        <v>2002</v>
      </c>
      <c r="F2703" s="263" t="str">
        <f t="shared" si="168"/>
        <v xml:space="preserve"> </v>
      </c>
      <c r="G2703" s="275" t="s">
        <v>139</v>
      </c>
      <c r="H2703" s="275" t="s">
        <v>3388</v>
      </c>
      <c r="I2703" s="263" t="str">
        <f t="shared" si="169"/>
        <v xml:space="preserve"> </v>
      </c>
      <c r="J2703" s="272" t="str">
        <f>IF(D2703&gt;=('28 Populations and thresholds'!$I$95),"YES"," ")</f>
        <v>YES</v>
      </c>
      <c r="K2703" s="272" t="str">
        <f>IF(J2703="YES"," ",IF(D2703&gt;=('28 Populations and thresholds'!$I$95)*0.25,"YES"))</f>
        <v xml:space="preserve"> </v>
      </c>
      <c r="L2703" s="272" t="b">
        <f>OR('28 Populations and thresholds'!$J$95="CR",'28 Populations and thresholds'!$J$95="EN",'28 Populations and thresholds'!$J$95="VU")</f>
        <v>0</v>
      </c>
      <c r="M2703" s="273">
        <f>D2703/'28 Populations and thresholds'!$H$95</f>
        <v>2.2926666666666668E-2</v>
      </c>
      <c r="N2703" s="263" t="str">
        <f t="shared" si="170"/>
        <v xml:space="preserve"> </v>
      </c>
      <c r="O2703" s="275"/>
      <c r="P2703" s="263" t="str">
        <f t="shared" si="171"/>
        <v xml:space="preserve"> </v>
      </c>
    </row>
    <row r="2704" spans="1:21" x14ac:dyDescent="0.2">
      <c r="A2704" s="12" t="s">
        <v>1610</v>
      </c>
      <c r="B2704" s="9" t="s">
        <v>3574</v>
      </c>
      <c r="C2704" s="4" t="s">
        <v>3652</v>
      </c>
      <c r="D2704" s="5">
        <v>881</v>
      </c>
      <c r="E2704" s="104">
        <v>2005</v>
      </c>
      <c r="F2704" s="263" t="str">
        <f t="shared" si="168"/>
        <v xml:space="preserve"> </v>
      </c>
      <c r="G2704" s="12" t="s">
        <v>139</v>
      </c>
      <c r="H2704" s="12" t="s">
        <v>3388</v>
      </c>
      <c r="I2704" s="263" t="str">
        <f t="shared" si="169"/>
        <v xml:space="preserve"> </v>
      </c>
      <c r="J2704" s="38" t="str">
        <f>IF(D2704&gt;=('28 Populations and thresholds'!$I$112),"YES"," ")</f>
        <v>YES</v>
      </c>
      <c r="K2704" s="38" t="str">
        <f>IF(J2704="YES"," ",IF(D2704&gt;=('28 Populations and thresholds'!$I$112)*0.25,"YES"))</f>
        <v xml:space="preserve"> </v>
      </c>
      <c r="L2704" s="38" t="b">
        <f>OR('28 Populations and thresholds'!$J$112="CR",'28 Populations and thresholds'!$J$112="EN",'28 Populations and thresholds'!$J$112="VU")</f>
        <v>0</v>
      </c>
      <c r="M2704" s="75">
        <f>D2704/'28 Populations and thresholds'!$H$112</f>
        <v>8.8100000000000001E-3</v>
      </c>
      <c r="N2704" s="263" t="str">
        <f t="shared" si="170"/>
        <v xml:space="preserve"> </v>
      </c>
      <c r="O2704" s="9"/>
      <c r="P2704" s="263" t="str">
        <f t="shared" si="171"/>
        <v xml:space="preserve"> </v>
      </c>
    </row>
    <row r="2705" spans="1:21" x14ac:dyDescent="0.2">
      <c r="A2705" s="12" t="s">
        <v>1610</v>
      </c>
      <c r="B2705" s="4" t="s">
        <v>3574</v>
      </c>
      <c r="C2705" s="4" t="s">
        <v>3570</v>
      </c>
      <c r="D2705" s="5">
        <v>361</v>
      </c>
      <c r="E2705" s="104">
        <v>2001</v>
      </c>
      <c r="F2705" s="263" t="str">
        <f t="shared" si="168"/>
        <v xml:space="preserve"> </v>
      </c>
      <c r="G2705" s="12" t="s">
        <v>139</v>
      </c>
      <c r="H2705" s="12" t="s">
        <v>3388</v>
      </c>
      <c r="I2705" s="263" t="str">
        <f t="shared" si="169"/>
        <v xml:space="preserve"> </v>
      </c>
      <c r="J2705" s="38" t="str">
        <f>IF(D2705&gt;=('28 Populations and thresholds'!$I$82),"YES"," ")</f>
        <v>YES</v>
      </c>
      <c r="K2705" s="38" t="str">
        <f>IF(J2705="YES"," ",IF(D2705&gt;=('28 Populations and thresholds'!$I$82)*0.25,"YES"))</f>
        <v xml:space="preserve"> </v>
      </c>
      <c r="L2705" s="38" t="b">
        <f>OR('28 Populations and thresholds'!$J$82="CR",'28 Populations and thresholds'!$J$82="EN",'28 Populations and thresholds'!$J$82="VU")</f>
        <v>0</v>
      </c>
      <c r="M2705" s="75">
        <f>D2705/'28 Populations and thresholds'!$H$82</f>
        <v>9.0249999999999997E-2</v>
      </c>
      <c r="N2705" s="263" t="str">
        <f t="shared" si="170"/>
        <v xml:space="preserve"> </v>
      </c>
      <c r="O2705" s="9"/>
      <c r="P2705" s="263" t="str">
        <f t="shared" si="171"/>
        <v xml:space="preserve"> </v>
      </c>
    </row>
    <row r="2706" spans="1:21" x14ac:dyDescent="0.2">
      <c r="A2706" s="275" t="s">
        <v>1610</v>
      </c>
      <c r="B2706" s="277" t="s">
        <v>4441</v>
      </c>
      <c r="C2706" s="269" t="s">
        <v>1607</v>
      </c>
      <c r="D2706" s="279">
        <v>493</v>
      </c>
      <c r="E2706" s="274" t="s">
        <v>3938</v>
      </c>
      <c r="F2706" s="263" t="str">
        <f t="shared" si="168"/>
        <v xml:space="preserve"> </v>
      </c>
      <c r="G2706" s="275"/>
      <c r="H2706" s="275" t="s">
        <v>4429</v>
      </c>
      <c r="I2706" s="263" t="str">
        <f t="shared" si="169"/>
        <v xml:space="preserve"> </v>
      </c>
      <c r="J2706" s="272" t="str">
        <f>IF(D2706&gt;=('28 Populations and thresholds'!$I$6),"YES"," ")</f>
        <v>YES</v>
      </c>
      <c r="K2706" s="272" t="str">
        <f>IF(J2706="YES"," ",IF(D2706&gt;=('28 Populations and thresholds'!$I$6)*0.25,"YES"))</f>
        <v xml:space="preserve"> </v>
      </c>
      <c r="L2706" s="272" t="b">
        <f>OR('28 Populations and thresholds'!$J$6="CR",'28 Populations and thresholds'!$J$6="EN",'28 Populations and thresholds'!$J$6="VU")</f>
        <v>0</v>
      </c>
      <c r="M2706" s="273">
        <f>D2706/'28 Populations and thresholds'!$H$6</f>
        <v>9.8600000000000007E-3</v>
      </c>
      <c r="N2706" s="263" t="str">
        <f t="shared" si="170"/>
        <v xml:space="preserve"> </v>
      </c>
      <c r="O2706" s="275"/>
      <c r="P2706" s="263" t="str">
        <f t="shared" si="171"/>
        <v xml:space="preserve"> </v>
      </c>
    </row>
    <row r="2707" spans="1:21" x14ac:dyDescent="0.2">
      <c r="A2707" s="275" t="s">
        <v>1610</v>
      </c>
      <c r="B2707" s="277" t="s">
        <v>4441</v>
      </c>
      <c r="C2707" s="269" t="s">
        <v>3648</v>
      </c>
      <c r="D2707" s="279">
        <v>733</v>
      </c>
      <c r="E2707" s="274" t="s">
        <v>3938</v>
      </c>
      <c r="F2707" s="263" t="str">
        <f t="shared" si="168"/>
        <v xml:space="preserve"> </v>
      </c>
      <c r="G2707" s="275"/>
      <c r="H2707" s="275" t="s">
        <v>4429</v>
      </c>
      <c r="I2707" s="263" t="str">
        <f t="shared" si="169"/>
        <v xml:space="preserve"> </v>
      </c>
      <c r="J2707" s="272" t="str">
        <f>IF(D2708&gt;=('28 Populations and thresholds'!$I$110),"YES"," ")</f>
        <v>YES</v>
      </c>
      <c r="K2707" s="272" t="str">
        <f>IF(J2707="YES"," ",IF(D2708&gt;=('28 Populations and thresholds'!$I$110)*0.25,"YES"))</f>
        <v xml:space="preserve"> </v>
      </c>
      <c r="L2707" s="272" t="b">
        <f>OR('28 Populations and thresholds'!$J$110="CR",'28 Populations and thresholds'!$J$110="EN",'28 Populations and thresholds'!$J$110="VU")</f>
        <v>0</v>
      </c>
      <c r="M2707" s="273">
        <f>D2708/'28 Populations and thresholds'!$H$110</f>
        <v>1.6750000000000001E-2</v>
      </c>
      <c r="N2707" s="263" t="str">
        <f t="shared" si="170"/>
        <v xml:space="preserve"> </v>
      </c>
      <c r="O2707" s="275"/>
      <c r="P2707" s="263" t="str">
        <f t="shared" si="171"/>
        <v xml:space="preserve"> </v>
      </c>
    </row>
    <row r="2708" spans="1:21" x14ac:dyDescent="0.2">
      <c r="A2708" s="275" t="s">
        <v>1610</v>
      </c>
      <c r="B2708" s="277" t="s">
        <v>4441</v>
      </c>
      <c r="C2708" s="280" t="s">
        <v>3780</v>
      </c>
      <c r="D2708" s="279">
        <v>1675</v>
      </c>
      <c r="E2708" s="274" t="s">
        <v>3938</v>
      </c>
      <c r="F2708" s="263" t="str">
        <f t="shared" si="168"/>
        <v xml:space="preserve"> </v>
      </c>
      <c r="G2708" s="275"/>
      <c r="H2708" s="275" t="s">
        <v>4429</v>
      </c>
      <c r="I2708" s="263" t="str">
        <f t="shared" si="169"/>
        <v xml:space="preserve"> </v>
      </c>
      <c r="J2708" s="272" t="str">
        <f>IF(D2708&gt;=('28 Populations and thresholds'!$I$218),"YES"," ")</f>
        <v>YES</v>
      </c>
      <c r="K2708" s="272" t="str">
        <f>IF(J2708="YES"," ",IF(D2708&gt;=('28 Populations and thresholds'!$I$218)*0.25,"YES"))</f>
        <v xml:space="preserve"> </v>
      </c>
      <c r="L2708" s="272" t="b">
        <f>OR('28 Populations and thresholds'!$J$218="CR",'28 Populations and thresholds'!$J$218="EN",'28 Populations and thresholds'!$J$218="VU")</f>
        <v>0</v>
      </c>
      <c r="M2708" s="273">
        <f>D2708/'28 Populations and thresholds'!$H$218</f>
        <v>1.6750000000000001E-3</v>
      </c>
      <c r="N2708" s="263" t="str">
        <f t="shared" si="170"/>
        <v xml:space="preserve"> </v>
      </c>
      <c r="O2708" s="275"/>
      <c r="P2708" s="263" t="str">
        <f t="shared" si="171"/>
        <v xml:space="preserve"> </v>
      </c>
      <c r="Q2708" s="4"/>
      <c r="R2708" s="4"/>
      <c r="S2708" s="4"/>
      <c r="T2708" s="4"/>
      <c r="U2708" s="4"/>
    </row>
    <row r="2709" spans="1:21" x14ac:dyDescent="0.2">
      <c r="A2709" s="12" t="s">
        <v>1610</v>
      </c>
      <c r="B2709" s="64" t="s">
        <v>4437</v>
      </c>
      <c r="C2709" s="4" t="s">
        <v>1607</v>
      </c>
      <c r="D2709" s="5">
        <v>265</v>
      </c>
      <c r="E2709" s="104" t="s">
        <v>3938</v>
      </c>
      <c r="F2709" s="263" t="str">
        <f t="shared" si="168"/>
        <v xml:space="preserve"> </v>
      </c>
      <c r="H2709" s="13" t="s">
        <v>4429</v>
      </c>
      <c r="I2709" s="263" t="str">
        <f t="shared" si="169"/>
        <v xml:space="preserve"> </v>
      </c>
      <c r="J2709" s="38" t="str">
        <f>IF(D2709&gt;=('28 Populations and thresholds'!$I$6),"YES"," ")</f>
        <v>YES</v>
      </c>
      <c r="K2709" s="38" t="str">
        <f>IF(J2709="YES"," ",IF(D2709&gt;=('28 Populations and thresholds'!$I$6)*0.25,"YES"))</f>
        <v xml:space="preserve"> </v>
      </c>
      <c r="L2709" s="38" t="b">
        <f>OR('28 Populations and thresholds'!$J$6="CR",'28 Populations and thresholds'!$J$6="EN",'28 Populations and thresholds'!$J$6="VU")</f>
        <v>0</v>
      </c>
      <c r="M2709" s="75">
        <f>D2709/'28 Populations and thresholds'!$H$6</f>
        <v>5.3E-3</v>
      </c>
      <c r="N2709" s="263" t="str">
        <f t="shared" si="170"/>
        <v xml:space="preserve"> </v>
      </c>
      <c r="P2709" s="263" t="str">
        <f t="shared" si="171"/>
        <v xml:space="preserve"> </v>
      </c>
    </row>
    <row r="2710" spans="1:21" x14ac:dyDescent="0.2">
      <c r="A2710" s="275" t="s">
        <v>1610</v>
      </c>
      <c r="B2710" s="277" t="s">
        <v>4436</v>
      </c>
      <c r="C2710" s="269" t="s">
        <v>3781</v>
      </c>
      <c r="D2710" s="279">
        <v>5570</v>
      </c>
      <c r="E2710" s="274" t="s">
        <v>3938</v>
      </c>
      <c r="F2710" s="263" t="str">
        <f t="shared" si="168"/>
        <v xml:space="preserve"> </v>
      </c>
      <c r="G2710" s="275"/>
      <c r="H2710" s="275" t="s">
        <v>4429</v>
      </c>
      <c r="I2710" s="263" t="str">
        <f t="shared" si="169"/>
        <v xml:space="preserve"> </v>
      </c>
      <c r="J2710" s="272" t="str">
        <f>IF(D2710&gt;=('28 Populations and thresholds'!$I$220),"YES"," ")</f>
        <v>YES</v>
      </c>
      <c r="K2710" s="272" t="str">
        <f>IF(J2710="YES"," ",IF(D2710&gt;=('28 Populations and thresholds'!$I$220)*0.25,"YES"))</f>
        <v xml:space="preserve"> </v>
      </c>
      <c r="L2710" s="272" t="b">
        <f>OR('28 Populations and thresholds'!$J$220="CR",'28 Populations and thresholds'!$J$220="EN",'28 Populations and thresholds'!$J$220="VU")</f>
        <v>0</v>
      </c>
      <c r="M2710" s="273">
        <f>D2710/'28 Populations and thresholds'!$H$220</f>
        <v>5.5699944300055702E-3</v>
      </c>
      <c r="N2710" s="263" t="str">
        <f t="shared" si="170"/>
        <v xml:space="preserve"> </v>
      </c>
      <c r="O2710" s="275"/>
      <c r="P2710" s="263" t="str">
        <f t="shared" si="171"/>
        <v xml:space="preserve"> </v>
      </c>
    </row>
    <row r="2711" spans="1:21" x14ac:dyDescent="0.2">
      <c r="A2711" s="275" t="s">
        <v>1610</v>
      </c>
      <c r="B2711" s="277" t="s">
        <v>4436</v>
      </c>
      <c r="C2711" s="269" t="s">
        <v>3780</v>
      </c>
      <c r="D2711" s="279">
        <v>410</v>
      </c>
      <c r="E2711" s="274" t="s">
        <v>3938</v>
      </c>
      <c r="F2711" s="263" t="str">
        <f t="shared" si="168"/>
        <v xml:space="preserve"> </v>
      </c>
      <c r="G2711" s="275"/>
      <c r="H2711" s="275" t="s">
        <v>4429</v>
      </c>
      <c r="I2711" s="263" t="str">
        <f t="shared" si="169"/>
        <v xml:space="preserve"> </v>
      </c>
      <c r="J2711" s="272" t="str">
        <f>IF(D2711&gt;=('28 Populations and thresholds'!$I$218),"YES"," ")</f>
        <v>YES</v>
      </c>
      <c r="K2711" s="272" t="str">
        <f>IF(J2711="YES"," ",IF(D2711&gt;=('28 Populations and thresholds'!$I$218)*0.25,"YES"))</f>
        <v xml:space="preserve"> </v>
      </c>
      <c r="L2711" s="272" t="b">
        <f>OR('28 Populations and thresholds'!$J$218="CR",'28 Populations and thresholds'!$J$218="EN",'28 Populations and thresholds'!$J$218="VU")</f>
        <v>0</v>
      </c>
      <c r="M2711" s="273">
        <f>D2711/'28 Populations and thresholds'!$H$218</f>
        <v>4.0999999999999999E-4</v>
      </c>
      <c r="N2711" s="263" t="str">
        <f t="shared" si="170"/>
        <v xml:space="preserve"> </v>
      </c>
      <c r="O2711" s="275"/>
      <c r="P2711" s="263" t="str">
        <f t="shared" si="171"/>
        <v xml:space="preserve"> </v>
      </c>
      <c r="Q2711" s="4"/>
      <c r="R2711" s="4"/>
      <c r="S2711" s="4"/>
      <c r="T2711" s="4"/>
      <c r="U2711" s="4"/>
    </row>
    <row r="2712" spans="1:21" x14ac:dyDescent="0.2">
      <c r="A2712" s="12" t="s">
        <v>1610</v>
      </c>
      <c r="B2712" s="111" t="s">
        <v>3973</v>
      </c>
      <c r="C2712" s="4" t="s">
        <v>3728</v>
      </c>
      <c r="D2712" s="5">
        <v>5569</v>
      </c>
      <c r="E2712" s="148">
        <v>39417</v>
      </c>
      <c r="F2712" s="263" t="str">
        <f t="shared" si="168"/>
        <v xml:space="preserve"> </v>
      </c>
      <c r="G2712" s="13" t="s">
        <v>3974</v>
      </c>
      <c r="I2712" s="263" t="str">
        <f t="shared" si="169"/>
        <v xml:space="preserve"> </v>
      </c>
      <c r="J2712" s="38" t="str">
        <f>IF(D2712&gt;=('28 Populations and thresholds'!$I$65),"YES"," ")</f>
        <v>YES</v>
      </c>
      <c r="K2712" s="38" t="str">
        <f>IF(J2712="YES"," ",IF(D2712&gt;=('28 Populations and thresholds'!$I$65)*0.25,"YES"))</f>
        <v xml:space="preserve"> </v>
      </c>
      <c r="L2712" s="38" t="b">
        <f>OR('28 Populations and thresholds'!$J$65="CR",'28 Populations and thresholds'!$J$65="EN",'28 Populations and thresholds'!$J$65="VU")</f>
        <v>0</v>
      </c>
      <c r="M2712" s="75">
        <f>D2712/('28 Populations and thresholds'!$H$65)</f>
        <v>3.7126666666666669E-2</v>
      </c>
      <c r="N2712" s="263" t="str">
        <f t="shared" si="170"/>
        <v xml:space="preserve"> </v>
      </c>
      <c r="P2712" s="263" t="str">
        <f t="shared" si="171"/>
        <v xml:space="preserve"> </v>
      </c>
    </row>
    <row r="2713" spans="1:21" x14ac:dyDescent="0.2">
      <c r="A2713" s="12" t="s">
        <v>1610</v>
      </c>
      <c r="B2713" s="111" t="s">
        <v>3973</v>
      </c>
      <c r="C2713" s="159" t="s">
        <v>3590</v>
      </c>
      <c r="D2713" s="5">
        <v>2700</v>
      </c>
      <c r="E2713" s="148">
        <v>36800</v>
      </c>
      <c r="F2713" s="263" t="str">
        <f t="shared" si="168"/>
        <v xml:space="preserve"> </v>
      </c>
      <c r="G2713" s="13" t="s">
        <v>3974</v>
      </c>
      <c r="I2713" s="263" t="str">
        <f t="shared" si="169"/>
        <v xml:space="preserve"> </v>
      </c>
      <c r="J2713" s="38" t="str">
        <f>IF(D2713&gt;=('28 Populations and thresholds'!$I$85),"YES"," ")</f>
        <v>YES</v>
      </c>
      <c r="K2713" s="38" t="str">
        <f>IF(J2713="YES"," ",IF(D2713&gt;=('28 Populations and thresholds'!$I$85)*0.25,"YES"))</f>
        <v xml:space="preserve"> </v>
      </c>
      <c r="L2713" s="38" t="b">
        <f>OR('28 Populations and thresholds'!$J$85="CR",'28 Populations and thresholds'!$J$85="EN",'28 Populations and thresholds'!$J$85="VU")</f>
        <v>0</v>
      </c>
      <c r="M2713" s="75">
        <f>D2713/'28 Populations and thresholds'!$H$85</f>
        <v>3.0337078651685393E-2</v>
      </c>
      <c r="N2713" s="263" t="str">
        <f t="shared" si="170"/>
        <v xml:space="preserve"> </v>
      </c>
      <c r="O2713" s="9"/>
      <c r="P2713" s="263" t="str">
        <f t="shared" si="171"/>
        <v xml:space="preserve"> </v>
      </c>
    </row>
    <row r="2714" spans="1:21" x14ac:dyDescent="0.2">
      <c r="A2714" s="275" t="s">
        <v>1610</v>
      </c>
      <c r="B2714" s="269" t="s">
        <v>3575</v>
      </c>
      <c r="C2714" s="269" t="s">
        <v>3570</v>
      </c>
      <c r="D2714" s="279">
        <v>381</v>
      </c>
      <c r="E2714" s="274">
        <v>2000</v>
      </c>
      <c r="F2714" s="263" t="str">
        <f t="shared" si="168"/>
        <v xml:space="preserve"> </v>
      </c>
      <c r="G2714" s="275" t="s">
        <v>139</v>
      </c>
      <c r="H2714" s="275" t="s">
        <v>3388</v>
      </c>
      <c r="I2714" s="263" t="str">
        <f t="shared" si="169"/>
        <v xml:space="preserve"> </v>
      </c>
      <c r="J2714" s="272" t="str">
        <f>IF(D2714&gt;=('28 Populations and thresholds'!$I$82),"YES"," ")</f>
        <v>YES</v>
      </c>
      <c r="K2714" s="272" t="str">
        <f>IF(J2714="YES"," ",IF(D2714&gt;=('28 Populations and thresholds'!$I$82)*0.25,"YES"))</f>
        <v xml:space="preserve"> </v>
      </c>
      <c r="L2714" s="272" t="b">
        <f>OR('28 Populations and thresholds'!$J$82="CR",'28 Populations and thresholds'!$J$82="EN",'28 Populations and thresholds'!$J$82="VU")</f>
        <v>0</v>
      </c>
      <c r="M2714" s="273">
        <f>D2714/'28 Populations and thresholds'!$H$82</f>
        <v>9.5250000000000001E-2</v>
      </c>
      <c r="N2714" s="263" t="str">
        <f t="shared" si="170"/>
        <v xml:space="preserve"> </v>
      </c>
      <c r="O2714" s="269"/>
      <c r="P2714" s="263" t="str">
        <f t="shared" si="171"/>
        <v xml:space="preserve"> </v>
      </c>
    </row>
    <row r="2715" spans="1:21" x14ac:dyDescent="0.2">
      <c r="A2715" s="12" t="s">
        <v>1610</v>
      </c>
      <c r="B2715" s="40" t="s">
        <v>965</v>
      </c>
      <c r="C2715" s="4" t="s">
        <v>3756</v>
      </c>
      <c r="D2715" s="41">
        <v>450</v>
      </c>
      <c r="E2715" s="46">
        <v>34213</v>
      </c>
      <c r="F2715" s="263" t="str">
        <f t="shared" si="168"/>
        <v xml:space="preserve"> </v>
      </c>
      <c r="G2715" s="143" t="s">
        <v>21</v>
      </c>
      <c r="H2715" s="143" t="s">
        <v>608</v>
      </c>
      <c r="I2715" s="263" t="str">
        <f t="shared" si="169"/>
        <v xml:space="preserve"> </v>
      </c>
      <c r="J2715" s="38" t="str">
        <f>IF(D2715&gt;=('28 Populations and thresholds'!$I$175),"YES"," ")</f>
        <v xml:space="preserve"> </v>
      </c>
      <c r="K2715" s="38" t="str">
        <f>IF(J2715="YES"," ",IF(D2715&gt;=('28 Populations and thresholds'!$I$175)*0.25,"YES"))</f>
        <v>YES</v>
      </c>
      <c r="L2715" s="38" t="b">
        <f>OR('28 Populations and thresholds'!$J$175="CR",'28 Populations and thresholds'!$J$175="EN",'28 Populations and thresholds'!$J$175="VU")</f>
        <v>0</v>
      </c>
      <c r="M2715" s="75">
        <f>D2715/'28 Populations and thresholds'!$H$175</f>
        <v>3.237410071942446E-3</v>
      </c>
      <c r="N2715" s="263" t="str">
        <f t="shared" si="170"/>
        <v xml:space="preserve"> </v>
      </c>
      <c r="P2715" s="263" t="str">
        <f t="shared" si="171"/>
        <v xml:space="preserve"> </v>
      </c>
    </row>
    <row r="2716" spans="1:21" x14ac:dyDescent="0.2">
      <c r="A2716" s="275" t="s">
        <v>1610</v>
      </c>
      <c r="B2716" s="269" t="s">
        <v>1613</v>
      </c>
      <c r="C2716" s="280" t="s">
        <v>1607</v>
      </c>
      <c r="D2716" s="279">
        <v>380</v>
      </c>
      <c r="E2716" s="284" t="s">
        <v>74</v>
      </c>
      <c r="F2716" s="263" t="str">
        <f t="shared" si="168"/>
        <v xml:space="preserve"> </v>
      </c>
      <c r="G2716" s="275" t="s">
        <v>139</v>
      </c>
      <c r="H2716" s="275"/>
      <c r="I2716" s="263" t="str">
        <f t="shared" si="169"/>
        <v xml:space="preserve"> </v>
      </c>
      <c r="J2716" s="272" t="str">
        <f>IF(D2716&gt;=('28 Populations and thresholds'!$I$6),"YES"," ")</f>
        <v>YES</v>
      </c>
      <c r="K2716" s="272" t="str">
        <f>IF(J2716="YES"," ",IF(D2716&gt;=('28 Populations and thresholds'!$I$6)*0.25,"YES"))</f>
        <v xml:space="preserve"> </v>
      </c>
      <c r="L2716" s="272" t="b">
        <f>OR('28 Populations and thresholds'!$J$6="CR",'28 Populations and thresholds'!$J$6="EN",'28 Populations and thresholds'!$J$6="VU")</f>
        <v>0</v>
      </c>
      <c r="M2716" s="273">
        <f>D2716/'28 Populations and thresholds'!$H$6</f>
        <v>7.6E-3</v>
      </c>
      <c r="N2716" s="263" t="str">
        <f t="shared" si="170"/>
        <v xml:space="preserve"> </v>
      </c>
      <c r="O2716" s="275"/>
      <c r="P2716" s="263" t="str">
        <f t="shared" si="171"/>
        <v xml:space="preserve"> </v>
      </c>
    </row>
    <row r="2717" spans="1:21" x14ac:dyDescent="0.2">
      <c r="A2717" s="275" t="s">
        <v>1610</v>
      </c>
      <c r="B2717" s="292" t="s">
        <v>1613</v>
      </c>
      <c r="C2717" s="269" t="s">
        <v>3780</v>
      </c>
      <c r="D2717" s="279">
        <v>3551</v>
      </c>
      <c r="E2717" s="274" t="s">
        <v>3938</v>
      </c>
      <c r="F2717" s="263" t="str">
        <f t="shared" si="168"/>
        <v xml:space="preserve"> </v>
      </c>
      <c r="G2717" s="275"/>
      <c r="H2717" s="275" t="s">
        <v>4429</v>
      </c>
      <c r="I2717" s="263" t="str">
        <f t="shared" si="169"/>
        <v xml:space="preserve"> </v>
      </c>
      <c r="J2717" s="272" t="str">
        <f>IF(D2717&gt;=('28 Populations and thresholds'!$I$218),"YES"," ")</f>
        <v>YES</v>
      </c>
      <c r="K2717" s="272" t="str">
        <f>IF(J2717="YES"," ",IF(D2717&gt;=('28 Populations and thresholds'!$I$218)*0.25,"YES"))</f>
        <v xml:space="preserve"> </v>
      </c>
      <c r="L2717" s="272" t="b">
        <f>OR('28 Populations and thresholds'!$J$218="CR",'28 Populations and thresholds'!$J$218="EN",'28 Populations and thresholds'!$J$218="VU")</f>
        <v>0</v>
      </c>
      <c r="M2717" s="273">
        <f>D2717/'28 Populations and thresholds'!$H$218</f>
        <v>3.5509999999999999E-3</v>
      </c>
      <c r="N2717" s="263" t="str">
        <f t="shared" si="170"/>
        <v xml:space="preserve"> </v>
      </c>
      <c r="O2717" s="275"/>
      <c r="P2717" s="263" t="str">
        <f t="shared" si="171"/>
        <v xml:space="preserve"> </v>
      </c>
      <c r="Q2717" s="4"/>
      <c r="R2717" s="4"/>
      <c r="S2717" s="4"/>
      <c r="T2717" s="4"/>
      <c r="U2717" s="4"/>
    </row>
    <row r="2718" spans="1:21" x14ac:dyDescent="0.2">
      <c r="A2718" s="12" t="s">
        <v>1610</v>
      </c>
      <c r="B2718" s="64" t="s">
        <v>4442</v>
      </c>
      <c r="C2718" s="4" t="s">
        <v>3778</v>
      </c>
      <c r="D2718" s="5">
        <v>650</v>
      </c>
      <c r="E2718" s="104" t="s">
        <v>3938</v>
      </c>
      <c r="F2718" s="263" t="str">
        <f t="shared" si="168"/>
        <v xml:space="preserve"> </v>
      </c>
      <c r="H2718" s="13" t="s">
        <v>4429</v>
      </c>
      <c r="I2718" s="263" t="str">
        <f t="shared" si="169"/>
        <v xml:space="preserve"> </v>
      </c>
      <c r="J2718" s="38" t="str">
        <f>IF(D2718&gt;=('28 Populations and thresholds'!$I$213),"YES"," ")</f>
        <v>YES</v>
      </c>
      <c r="K2718" s="38" t="str">
        <f>IF(J2718="YES"," ",IF(D2718&gt;=('28 Populations and thresholds'!$I$213)*0.25,"YES"))</f>
        <v xml:space="preserve"> </v>
      </c>
      <c r="L2718" s="38" t="b">
        <f>OR('28 Populations and thresholds'!$J$213="CR",'28 Populations and thresholds'!$J$213="EN",'28 Populations and thresholds'!$J$213="VU")</f>
        <v>0</v>
      </c>
      <c r="M2718" s="75">
        <f>D2718/'28 Populations and thresholds'!$H$213</f>
        <v>6.4999999999999997E-3</v>
      </c>
      <c r="N2718" s="263" t="str">
        <f t="shared" si="170"/>
        <v xml:space="preserve"> </v>
      </c>
      <c r="P2718" s="263" t="str">
        <f t="shared" si="171"/>
        <v xml:space="preserve"> </v>
      </c>
      <c r="Q2718" s="4"/>
      <c r="R2718" s="4"/>
      <c r="S2718" s="4"/>
      <c r="T2718" s="4"/>
      <c r="U2718" s="4"/>
    </row>
    <row r="2719" spans="1:21" x14ac:dyDescent="0.2">
      <c r="A2719" s="275" t="s">
        <v>1610</v>
      </c>
      <c r="B2719" s="269" t="s">
        <v>3576</v>
      </c>
      <c r="C2719" s="269" t="s">
        <v>3570</v>
      </c>
      <c r="D2719" s="279">
        <v>151</v>
      </c>
      <c r="E2719" s="274">
        <v>2005</v>
      </c>
      <c r="F2719" s="263" t="str">
        <f t="shared" si="168"/>
        <v xml:space="preserve"> </v>
      </c>
      <c r="G2719" s="275" t="s">
        <v>139</v>
      </c>
      <c r="H2719" s="275" t="s">
        <v>3388</v>
      </c>
      <c r="I2719" s="263" t="str">
        <f t="shared" si="169"/>
        <v xml:space="preserve"> </v>
      </c>
      <c r="J2719" s="272" t="str">
        <f>IF(D2719&gt;=('28 Populations and thresholds'!$I$82),"YES"," ")</f>
        <v>YES</v>
      </c>
      <c r="K2719" s="272" t="str">
        <f>IF(J2719="YES"," ",IF(D2719&gt;=('28 Populations and thresholds'!$I$82)*0.25,"YES"))</f>
        <v xml:space="preserve"> </v>
      </c>
      <c r="L2719" s="272" t="b">
        <f>OR('28 Populations and thresholds'!$J$82="CR",'28 Populations and thresholds'!$J$82="EN",'28 Populations and thresholds'!$J$82="VU")</f>
        <v>0</v>
      </c>
      <c r="M2719" s="273">
        <f>D2719/'28 Populations and thresholds'!$H$82</f>
        <v>3.7749999999999999E-2</v>
      </c>
      <c r="N2719" s="263" t="str">
        <f t="shared" si="170"/>
        <v xml:space="preserve"> </v>
      </c>
      <c r="O2719" s="269"/>
      <c r="P2719" s="263" t="str">
        <f t="shared" si="171"/>
        <v xml:space="preserve"> </v>
      </c>
    </row>
    <row r="2720" spans="1:21" x14ac:dyDescent="0.2">
      <c r="A2720" s="12" t="s">
        <v>1610</v>
      </c>
      <c r="B2720" s="2" t="s">
        <v>3423</v>
      </c>
      <c r="C2720" s="4" t="s">
        <v>3659</v>
      </c>
      <c r="D2720" s="5">
        <v>15196</v>
      </c>
      <c r="E2720" s="104" t="s">
        <v>3938</v>
      </c>
      <c r="F2720" s="263" t="str">
        <f t="shared" si="168"/>
        <v xml:space="preserve"> </v>
      </c>
      <c r="H2720" s="13" t="s">
        <v>4429</v>
      </c>
      <c r="I2720" s="263" t="str">
        <f t="shared" si="169"/>
        <v xml:space="preserve"> </v>
      </c>
      <c r="J2720" s="38" t="str">
        <f>IF(D2720&gt;=('28 Populations and thresholds'!$I$68),"YES"," ")</f>
        <v>YES</v>
      </c>
      <c r="K2720" s="38" t="str">
        <f>IF(J2720="YES"," ",IF(D2720&gt;=('28 Populations and thresholds'!$I$68)*0.25,"YES"))</f>
        <v xml:space="preserve"> </v>
      </c>
      <c r="L2720" s="38" t="b">
        <f>OR('28 Populations and thresholds'!$J$68="CR",'28 Populations and thresholds'!$J$68="EN",'28 Populations and thresholds'!$J$68="VU")</f>
        <v>0</v>
      </c>
      <c r="M2720" s="75">
        <f>D2720/'28 Populations and thresholds'!$H$68</f>
        <v>0.15196000000000001</v>
      </c>
      <c r="N2720" s="263" t="str">
        <f t="shared" si="170"/>
        <v xml:space="preserve"> </v>
      </c>
      <c r="P2720" s="263" t="str">
        <f t="shared" si="171"/>
        <v xml:space="preserve"> </v>
      </c>
    </row>
    <row r="2721" spans="1:21" x14ac:dyDescent="0.2">
      <c r="A2721" s="12" t="s">
        <v>1610</v>
      </c>
      <c r="B2721" s="2" t="s">
        <v>3423</v>
      </c>
      <c r="C2721" s="4" t="s">
        <v>3399</v>
      </c>
      <c r="D2721" s="5">
        <v>183</v>
      </c>
      <c r="E2721" s="104" t="s">
        <v>3938</v>
      </c>
      <c r="F2721" s="263" t="str">
        <f t="shared" si="168"/>
        <v xml:space="preserve"> </v>
      </c>
      <c r="H2721" s="13" t="s">
        <v>4429</v>
      </c>
      <c r="I2721" s="263" t="str">
        <f t="shared" si="169"/>
        <v xml:space="preserve"> </v>
      </c>
      <c r="J2721" s="38" t="str">
        <f>IF(D2721&gt;=('28 Populations and thresholds'!$I$124),"YES"," ")</f>
        <v>YES</v>
      </c>
      <c r="K2721" s="38" t="str">
        <f>IF(J2721="YES"," ",IF(D2721&gt;=('28 Populations and thresholds'!$I$124)*0.25,"YES"))</f>
        <v xml:space="preserve"> </v>
      </c>
      <c r="L2721" s="38" t="b">
        <f>OR('28 Populations and thresholds'!$J$124="CR",'28 Populations and thresholds'!$J$124="EN",'28 Populations and thresholds'!$J$124="VU")</f>
        <v>1</v>
      </c>
      <c r="M2721" s="75">
        <f>D2721/'28 Populations and thresholds'!$H$124</f>
        <v>0.17428571428571429</v>
      </c>
      <c r="N2721" s="263" t="str">
        <f t="shared" si="170"/>
        <v xml:space="preserve"> </v>
      </c>
      <c r="P2721" s="263" t="str">
        <f t="shared" si="171"/>
        <v xml:space="preserve"> </v>
      </c>
    </row>
    <row r="2722" spans="1:21" x14ac:dyDescent="0.2">
      <c r="A2722" s="12" t="s">
        <v>1610</v>
      </c>
      <c r="B2722" s="9" t="s">
        <v>3423</v>
      </c>
      <c r="C2722" s="111" t="s">
        <v>3402</v>
      </c>
      <c r="D2722" s="5">
        <v>161</v>
      </c>
      <c r="E2722" s="104">
        <v>2005</v>
      </c>
      <c r="F2722" s="263" t="str">
        <f t="shared" si="168"/>
        <v xml:space="preserve"> </v>
      </c>
      <c r="G2722" s="13" t="s">
        <v>139</v>
      </c>
      <c r="H2722" s="13" t="s">
        <v>3388</v>
      </c>
      <c r="I2722" s="263" t="str">
        <f t="shared" si="169"/>
        <v xml:space="preserve"> </v>
      </c>
      <c r="J2722" s="38" t="str">
        <f>IF(D2722&gt;=('28 Populations and thresholds'!$I$118),"YES"," ")</f>
        <v>YES</v>
      </c>
      <c r="K2722" s="38" t="str">
        <f>IF(J2722="YES"," ",IF(D2722&gt;=('28 Populations and thresholds'!$I$118)*0.25,"YES"))</f>
        <v xml:space="preserve"> </v>
      </c>
      <c r="L2722" s="38" t="b">
        <f>OR('28 Populations and thresholds'!$J$118="CR",'28 Populations and thresholds'!$J$118="EN",'28 Populations and thresholds'!$J$118="VU")</f>
        <v>1</v>
      </c>
      <c r="M2722" s="75">
        <f>D2722/'28 Populations and thresholds'!$H$118</f>
        <v>3.2199999999999999E-2</v>
      </c>
      <c r="N2722" s="263" t="str">
        <f t="shared" si="170"/>
        <v xml:space="preserve"> </v>
      </c>
      <c r="P2722" s="263" t="str">
        <f t="shared" si="171"/>
        <v xml:space="preserve"> </v>
      </c>
    </row>
    <row r="2723" spans="1:21" x14ac:dyDescent="0.2">
      <c r="A2723" s="275" t="s">
        <v>1610</v>
      </c>
      <c r="B2723" s="277" t="s">
        <v>4434</v>
      </c>
      <c r="C2723" s="269" t="s">
        <v>3594</v>
      </c>
      <c r="D2723" s="279">
        <v>435000</v>
      </c>
      <c r="E2723" s="274" t="s">
        <v>3938</v>
      </c>
      <c r="F2723" s="263" t="str">
        <f t="shared" si="168"/>
        <v xml:space="preserve"> </v>
      </c>
      <c r="G2723" s="275"/>
      <c r="H2723" s="275" t="s">
        <v>4429</v>
      </c>
      <c r="I2723" s="263" t="str">
        <f t="shared" si="169"/>
        <v xml:space="preserve"> </v>
      </c>
      <c r="J2723" s="272" t="str">
        <f>IF(D2723&gt;=('28 Populations and thresholds'!$I$87),"YES"," ")</f>
        <v>YES</v>
      </c>
      <c r="K2723" s="272" t="str">
        <f>IF(J2723="YES"," ",IF(D2723&gt;=('28 Populations and thresholds'!$I$87)*0.25,"YES"))</f>
        <v xml:space="preserve"> </v>
      </c>
      <c r="L2723" s="272" t="b">
        <f>OR('28 Populations and thresholds'!$J$87="CR",'28 Populations and thresholds'!$J$87="EN",'28 Populations and thresholds'!$J$87="VU")</f>
        <v>0</v>
      </c>
      <c r="M2723" s="273">
        <f>D2723/'28 Populations and thresholds'!$H$87</f>
        <v>0.435</v>
      </c>
      <c r="N2723" s="263" t="str">
        <f t="shared" si="170"/>
        <v xml:space="preserve"> </v>
      </c>
      <c r="O2723" s="269"/>
      <c r="P2723" s="263" t="str">
        <f t="shared" si="171"/>
        <v xml:space="preserve"> </v>
      </c>
    </row>
    <row r="2724" spans="1:21" x14ac:dyDescent="0.2">
      <c r="A2724" s="275" t="s">
        <v>1610</v>
      </c>
      <c r="B2724" s="277" t="s">
        <v>4434</v>
      </c>
      <c r="C2724" s="269" t="s">
        <v>3666</v>
      </c>
      <c r="D2724" s="279">
        <v>2468</v>
      </c>
      <c r="E2724" s="274" t="s">
        <v>3938</v>
      </c>
      <c r="F2724" s="263" t="str">
        <f t="shared" si="168"/>
        <v xml:space="preserve"> </v>
      </c>
      <c r="G2724" s="275"/>
      <c r="H2724" s="275" t="s">
        <v>4429</v>
      </c>
      <c r="I2724" s="263" t="str">
        <f t="shared" si="169"/>
        <v xml:space="preserve"> </v>
      </c>
      <c r="J2724" s="272" t="str">
        <f>IF(D2724&gt;=(('28 Populations and thresholds'!$I$62)+('28 Populations and thresholds'!$I$65)),"YES"," ")</f>
        <v>YES</v>
      </c>
      <c r="K2724" s="272" t="str">
        <f>IF(J2724="YES"," ",IF(D2724&gt;=(('28 Populations and thresholds'!$I$62)+('28 Populations and thresholds'!$I$65))*0.25,"YES"))</f>
        <v xml:space="preserve"> </v>
      </c>
      <c r="L2724" s="272" t="b">
        <f>OR('28 Populations and thresholds'!$J$62="CR",'28 Populations and thresholds'!$J$62="EN",'28 Populations and thresholds'!$J$62="VU")</f>
        <v>0</v>
      </c>
      <c r="M2724" s="273">
        <f>D2724/(('28 Populations and thresholds'!$H$62)+('28 Populations and thresholds'!$H$65))</f>
        <v>1.4517647058823529E-2</v>
      </c>
      <c r="N2724" s="263" t="str">
        <f t="shared" si="170"/>
        <v xml:space="preserve"> </v>
      </c>
      <c r="O2724" s="275" t="s">
        <v>4552</v>
      </c>
      <c r="P2724" s="263" t="str">
        <f t="shared" si="171"/>
        <v xml:space="preserve"> </v>
      </c>
    </row>
    <row r="2725" spans="1:21" x14ac:dyDescent="0.2">
      <c r="A2725" s="275" t="s">
        <v>1610</v>
      </c>
      <c r="B2725" s="277" t="s">
        <v>4434</v>
      </c>
      <c r="C2725" s="269" t="s">
        <v>1607</v>
      </c>
      <c r="D2725" s="279">
        <v>680</v>
      </c>
      <c r="E2725" s="274" t="s">
        <v>3938</v>
      </c>
      <c r="F2725" s="263" t="str">
        <f t="shared" si="168"/>
        <v xml:space="preserve"> </v>
      </c>
      <c r="G2725" s="275"/>
      <c r="H2725" s="275" t="s">
        <v>4429</v>
      </c>
      <c r="I2725" s="263" t="str">
        <f t="shared" si="169"/>
        <v xml:space="preserve"> </v>
      </c>
      <c r="J2725" s="272" t="str">
        <f>IF(D2725&gt;=('28 Populations and thresholds'!$I$6),"YES"," ")</f>
        <v>YES</v>
      </c>
      <c r="K2725" s="272" t="str">
        <f>IF(J2725="YES"," ",IF(D2725&gt;=('28 Populations and thresholds'!$I$6)*0.25,"YES"))</f>
        <v xml:space="preserve"> </v>
      </c>
      <c r="L2725" s="272" t="b">
        <f>OR('28 Populations and thresholds'!$J$6="CR",'28 Populations and thresholds'!$J$6="EN",'28 Populations and thresholds'!$J$6="VU")</f>
        <v>0</v>
      </c>
      <c r="M2725" s="273">
        <f>D2725/'28 Populations and thresholds'!$H$6</f>
        <v>1.3599999999999999E-2</v>
      </c>
      <c r="N2725" s="263" t="str">
        <f t="shared" si="170"/>
        <v xml:space="preserve"> </v>
      </c>
      <c r="O2725" s="269"/>
      <c r="P2725" s="263" t="str">
        <f t="shared" si="171"/>
        <v xml:space="preserve"> </v>
      </c>
    </row>
    <row r="2726" spans="1:21" x14ac:dyDescent="0.2">
      <c r="A2726" s="12" t="s">
        <v>1610</v>
      </c>
      <c r="B2726" s="64" t="s">
        <v>4439</v>
      </c>
      <c r="C2726" s="4" t="s">
        <v>1607</v>
      </c>
      <c r="D2726" s="5">
        <v>295</v>
      </c>
      <c r="E2726" s="104" t="s">
        <v>3938</v>
      </c>
      <c r="F2726" s="263" t="str">
        <f t="shared" si="168"/>
        <v xml:space="preserve"> </v>
      </c>
      <c r="H2726" s="13" t="s">
        <v>4429</v>
      </c>
      <c r="I2726" s="263" t="str">
        <f t="shared" si="169"/>
        <v xml:space="preserve"> </v>
      </c>
      <c r="J2726" s="38" t="str">
        <f>IF(D2726&gt;=('28 Populations and thresholds'!$I$6),"YES"," ")</f>
        <v>YES</v>
      </c>
      <c r="K2726" s="38" t="str">
        <f>IF(J2726="YES"," ",IF(D2726&gt;=('28 Populations and thresholds'!$I$6)*0.25,"YES"))</f>
        <v xml:space="preserve"> </v>
      </c>
      <c r="L2726" s="38" t="b">
        <f>OR('28 Populations and thresholds'!$J$6="CR",'28 Populations and thresholds'!$J$6="EN",'28 Populations and thresholds'!$J$6="VU")</f>
        <v>0</v>
      </c>
      <c r="M2726" s="75">
        <f>D2726/'28 Populations and thresholds'!$H$6</f>
        <v>5.8999999999999999E-3</v>
      </c>
      <c r="N2726" s="263" t="str">
        <f t="shared" si="170"/>
        <v xml:space="preserve"> </v>
      </c>
      <c r="P2726" s="263" t="str">
        <f t="shared" si="171"/>
        <v xml:space="preserve"> </v>
      </c>
    </row>
    <row r="2727" spans="1:21" x14ac:dyDescent="0.2">
      <c r="A2727" s="12" t="s">
        <v>1610</v>
      </c>
      <c r="B2727" s="64" t="s">
        <v>4439</v>
      </c>
      <c r="C2727" s="4" t="s">
        <v>3780</v>
      </c>
      <c r="D2727" s="5">
        <v>903</v>
      </c>
      <c r="E2727" s="104" t="s">
        <v>3938</v>
      </c>
      <c r="F2727" s="263" t="str">
        <f t="shared" si="168"/>
        <v xml:space="preserve"> </v>
      </c>
      <c r="H2727" s="13" t="s">
        <v>4429</v>
      </c>
      <c r="I2727" s="263" t="str">
        <f t="shared" si="169"/>
        <v xml:space="preserve"> </v>
      </c>
      <c r="J2727" s="38" t="str">
        <f>IF(D2727&gt;=('28 Populations and thresholds'!$I$218),"YES"," ")</f>
        <v>YES</v>
      </c>
      <c r="K2727" s="38" t="str">
        <f>IF(J2727="YES"," ",IF(D2727&gt;=('28 Populations and thresholds'!$I$218)*0.25,"YES"))</f>
        <v xml:space="preserve"> </v>
      </c>
      <c r="L2727" s="38" t="b">
        <f>OR('28 Populations and thresholds'!$J$218="CR",'28 Populations and thresholds'!$J$218="EN",'28 Populations and thresholds'!$J$218="VU")</f>
        <v>0</v>
      </c>
      <c r="M2727" s="75">
        <f>D2727/'28 Populations and thresholds'!$H$218</f>
        <v>9.0300000000000005E-4</v>
      </c>
      <c r="N2727" s="263" t="str">
        <f t="shared" si="170"/>
        <v xml:space="preserve"> </v>
      </c>
      <c r="P2727" s="263" t="str">
        <f t="shared" si="171"/>
        <v xml:space="preserve"> </v>
      </c>
      <c r="Q2727" s="4"/>
      <c r="R2727" s="4"/>
      <c r="S2727" s="4"/>
      <c r="T2727" s="4"/>
      <c r="U2727" s="4"/>
    </row>
    <row r="2728" spans="1:21" x14ac:dyDescent="0.2">
      <c r="A2728" s="267" t="s">
        <v>1610</v>
      </c>
      <c r="B2728" s="283" t="s">
        <v>4575</v>
      </c>
      <c r="C2728" s="268" t="s">
        <v>3795</v>
      </c>
      <c r="D2728" s="270">
        <v>3500</v>
      </c>
      <c r="E2728" s="271">
        <v>36280</v>
      </c>
      <c r="F2728" s="263" t="str">
        <f t="shared" si="168"/>
        <v xml:space="preserve"> </v>
      </c>
      <c r="G2728" s="267" t="s">
        <v>21</v>
      </c>
      <c r="H2728" s="267" t="s">
        <v>82</v>
      </c>
      <c r="I2728" s="263" t="str">
        <f t="shared" si="169"/>
        <v xml:space="preserve"> </v>
      </c>
      <c r="J2728" s="272" t="str">
        <f>IF(D2728&gt;=(('28 Populations and thresholds'!$I$176)+('28 Populations and thresholds'!$I$177)),"YES"," ")</f>
        <v>YES</v>
      </c>
      <c r="K2728" s="272" t="str">
        <f>IF(J2728="YES"," ",IF(D2728&gt;=(('28 Populations and thresholds'!$I$176)+('28 Populations and thresholds'!$I$177))*0.25,"YES"))</f>
        <v xml:space="preserve"> </v>
      </c>
      <c r="L2728" s="272" t="b">
        <f>OR('28 Populations and thresholds'!$J$176="CR",'28 Populations and thresholds'!$J$176="EN",'28 Populations and thresholds'!$J$176="VU")</f>
        <v>0</v>
      </c>
      <c r="M2728" s="273">
        <f>D2728/(('28 Populations and thresholds'!$H$176)+('28 Populations and thresholds'!$H$177))</f>
        <v>1.2544802867383513E-2</v>
      </c>
      <c r="N2728" s="263" t="str">
        <f t="shared" si="170"/>
        <v xml:space="preserve"> </v>
      </c>
      <c r="O2728" s="275" t="s">
        <v>4568</v>
      </c>
      <c r="P2728" s="263" t="str">
        <f t="shared" si="171"/>
        <v xml:space="preserve"> </v>
      </c>
    </row>
    <row r="2729" spans="1:21" x14ac:dyDescent="0.2">
      <c r="A2729" s="275" t="s">
        <v>1610</v>
      </c>
      <c r="B2729" s="283" t="s">
        <v>4575</v>
      </c>
      <c r="C2729" s="269" t="s">
        <v>3666</v>
      </c>
      <c r="D2729" s="279">
        <v>1765</v>
      </c>
      <c r="E2729" s="274">
        <v>2005</v>
      </c>
      <c r="F2729" s="263" t="str">
        <f t="shared" si="168"/>
        <v xml:space="preserve"> </v>
      </c>
      <c r="G2729" s="275" t="s">
        <v>139</v>
      </c>
      <c r="H2729" s="275" t="s">
        <v>3388</v>
      </c>
      <c r="I2729" s="263" t="str">
        <f t="shared" si="169"/>
        <v xml:space="preserve"> </v>
      </c>
      <c r="J2729" s="272" t="str">
        <f>IF(D2729&gt;=(('28 Populations and thresholds'!$I$62)+('28 Populations and thresholds'!$I$65)),"YES"," ")</f>
        <v>YES</v>
      </c>
      <c r="K2729" s="272" t="str">
        <f>IF(J2729="YES"," ",IF(D2729&gt;=(('28 Populations and thresholds'!$I$62)+('28 Populations and thresholds'!$I$65))*0.25,"YES"))</f>
        <v xml:space="preserve"> </v>
      </c>
      <c r="L2729" s="272" t="b">
        <f>OR('28 Populations and thresholds'!$J$62="CR",'28 Populations and thresholds'!$J$62="EN",'28 Populations and thresholds'!$J$62="VU")</f>
        <v>0</v>
      </c>
      <c r="M2729" s="273">
        <f>D2729/(('28 Populations and thresholds'!$H$62)+('28 Populations and thresholds'!$H$65))</f>
        <v>1.0382352941176471E-2</v>
      </c>
      <c r="N2729" s="263" t="str">
        <f t="shared" si="170"/>
        <v xml:space="preserve"> </v>
      </c>
      <c r="O2729" s="275" t="s">
        <v>4735</v>
      </c>
      <c r="P2729" s="263" t="str">
        <f t="shared" si="171"/>
        <v xml:space="preserve"> </v>
      </c>
    </row>
    <row r="2730" spans="1:21" x14ac:dyDescent="0.2">
      <c r="A2730" s="275" t="s">
        <v>1610</v>
      </c>
      <c r="B2730" s="283" t="s">
        <v>4575</v>
      </c>
      <c r="C2730" s="278" t="s">
        <v>1696</v>
      </c>
      <c r="D2730" s="279">
        <v>80</v>
      </c>
      <c r="E2730" s="285">
        <v>41138</v>
      </c>
      <c r="F2730" s="263" t="str">
        <f t="shared" si="168"/>
        <v xml:space="preserve"> </v>
      </c>
      <c r="G2730" s="275"/>
      <c r="H2730" s="275" t="s">
        <v>4042</v>
      </c>
      <c r="I2730" s="263" t="str">
        <f t="shared" si="169"/>
        <v xml:space="preserve"> </v>
      </c>
      <c r="J2730" s="272" t="str">
        <f>IF(D2730&gt;=('28 Populations and thresholds'!$I$51),"YES"," ")</f>
        <v>YES</v>
      </c>
      <c r="K2730" s="272" t="str">
        <f>IF(J2730="YES"," ",IF(D2730&gt;=('28 Populations and thresholds'!$I$51)*0.25,"YES"))</f>
        <v xml:space="preserve"> </v>
      </c>
      <c r="L2730" s="272" t="b">
        <f>OR('28 Populations and thresholds'!$J$51="CR",'28 Populations and thresholds'!$J$51="EN",'28 Populations and thresholds'!$J$51="VU")</f>
        <v>1</v>
      </c>
      <c r="M2730" s="273">
        <f>D2730/'28 Populations and thresholds'!$H$51</f>
        <v>2.9629629629629631E-2</v>
      </c>
      <c r="N2730" s="263" t="str">
        <f t="shared" si="170"/>
        <v xml:space="preserve"> </v>
      </c>
      <c r="O2730" s="275"/>
      <c r="P2730" s="263" t="str">
        <f t="shared" si="171"/>
        <v xml:space="preserve"> </v>
      </c>
    </row>
    <row r="2731" spans="1:21" x14ac:dyDescent="0.2">
      <c r="A2731" s="275" t="s">
        <v>1610</v>
      </c>
      <c r="B2731" s="283" t="s">
        <v>4575</v>
      </c>
      <c r="C2731" s="269" t="s">
        <v>3756</v>
      </c>
      <c r="D2731" s="270">
        <v>800</v>
      </c>
      <c r="E2731" s="271">
        <v>33848</v>
      </c>
      <c r="F2731" s="263" t="str">
        <f t="shared" si="168"/>
        <v xml:space="preserve"> </v>
      </c>
      <c r="G2731" s="267" t="s">
        <v>21</v>
      </c>
      <c r="H2731" s="267" t="s">
        <v>281</v>
      </c>
      <c r="I2731" s="263" t="str">
        <f t="shared" si="169"/>
        <v xml:space="preserve"> </v>
      </c>
      <c r="J2731" s="272" t="str">
        <f>IF(D2731&gt;=('28 Populations and thresholds'!$I$175),"YES"," ")</f>
        <v xml:space="preserve"> </v>
      </c>
      <c r="K2731" s="272" t="str">
        <f>IF(J2731="YES"," ",IF(D2731&gt;=('28 Populations and thresholds'!$I$175)*0.25,"YES"))</f>
        <v>YES</v>
      </c>
      <c r="L2731" s="272" t="b">
        <f>OR('28 Populations and thresholds'!$J$175="CR",'28 Populations and thresholds'!$J$175="EN",'28 Populations and thresholds'!$J$175="VU")</f>
        <v>0</v>
      </c>
      <c r="M2731" s="273">
        <f>D2731/'28 Populations and thresholds'!$H$175</f>
        <v>5.7553956834532375E-3</v>
      </c>
      <c r="N2731" s="263" t="str">
        <f t="shared" si="170"/>
        <v xml:space="preserve"> </v>
      </c>
      <c r="O2731" s="275"/>
      <c r="P2731" s="263" t="str">
        <f t="shared" si="171"/>
        <v xml:space="preserve"> </v>
      </c>
    </row>
    <row r="2732" spans="1:21" x14ac:dyDescent="0.2">
      <c r="A2732" s="275" t="s">
        <v>1610</v>
      </c>
      <c r="B2732" s="283" t="s">
        <v>4575</v>
      </c>
      <c r="C2732" s="269" t="s">
        <v>3719</v>
      </c>
      <c r="D2732" s="279">
        <v>40</v>
      </c>
      <c r="E2732" s="284">
        <v>40405</v>
      </c>
      <c r="F2732" s="263" t="str">
        <f t="shared" si="168"/>
        <v xml:space="preserve"> </v>
      </c>
      <c r="G2732" s="275" t="s">
        <v>4042</v>
      </c>
      <c r="H2732" s="275"/>
      <c r="I2732" s="263" t="str">
        <f t="shared" si="169"/>
        <v xml:space="preserve"> </v>
      </c>
      <c r="J2732" s="272" t="str">
        <f>IF(D2732&gt;=('28 Populations and thresholds'!$I$32),"YES"," ")</f>
        <v>YES</v>
      </c>
      <c r="K2732" s="272" t="str">
        <f>IF(J2732="YES"," ",IF(D2732&gt;=('28 Populations and thresholds'!$I$32)*0.25,"YES"))</f>
        <v xml:space="preserve"> </v>
      </c>
      <c r="L2732" s="272" t="b">
        <f>OR('28 Populations and thresholds'!$J$32="CR",'28 Populations and thresholds'!$J$32="EN",'28 Populations and thresholds'!$J$32="VU")</f>
        <v>1</v>
      </c>
      <c r="M2732" s="273">
        <f>D2732/'28 Populations and thresholds'!$H$32</f>
        <v>9.7560975609756097E-3</v>
      </c>
      <c r="N2732" s="263" t="str">
        <f t="shared" si="170"/>
        <v xml:space="preserve"> </v>
      </c>
      <c r="O2732" s="275"/>
      <c r="P2732" s="263" t="str">
        <f t="shared" si="171"/>
        <v xml:space="preserve"> </v>
      </c>
    </row>
    <row r="2733" spans="1:21" x14ac:dyDescent="0.2">
      <c r="A2733" s="275" t="s">
        <v>1610</v>
      </c>
      <c r="B2733" s="283" t="s">
        <v>4575</v>
      </c>
      <c r="C2733" s="269" t="s">
        <v>3761</v>
      </c>
      <c r="D2733" s="270">
        <v>474</v>
      </c>
      <c r="E2733" s="276"/>
      <c r="F2733" s="263" t="str">
        <f t="shared" si="168"/>
        <v xml:space="preserve"> </v>
      </c>
      <c r="G2733" s="267" t="s">
        <v>21</v>
      </c>
      <c r="H2733" s="267" t="s">
        <v>907</v>
      </c>
      <c r="I2733" s="263" t="str">
        <f t="shared" si="169"/>
        <v xml:space="preserve"> </v>
      </c>
      <c r="J2733" s="272" t="str">
        <f>IF(D2733&gt;=('28 Populations and thresholds'!$I$187),"YES"," ")</f>
        <v xml:space="preserve"> </v>
      </c>
      <c r="K2733" s="272" t="str">
        <f>IF(J2733="YES"," ",IF(D2733&gt;=('28 Populations and thresholds'!$I$187)*0.25,"YES"))</f>
        <v>YES</v>
      </c>
      <c r="L2733" s="272" t="b">
        <f>OR('28 Populations and thresholds'!$J$187="CR",'28 Populations and thresholds'!$J$187="EN",'28 Populations and thresholds'!$J$187="VU")</f>
        <v>0</v>
      </c>
      <c r="M2733" s="273">
        <f>D2733/'28 Populations and thresholds'!$H$187</f>
        <v>4.7400000000000003E-3</v>
      </c>
      <c r="N2733" s="263" t="str">
        <f t="shared" si="170"/>
        <v xml:space="preserve"> </v>
      </c>
      <c r="O2733" s="269"/>
      <c r="P2733" s="263" t="str">
        <f t="shared" si="171"/>
        <v xml:space="preserve"> </v>
      </c>
    </row>
    <row r="2734" spans="1:21" x14ac:dyDescent="0.2">
      <c r="A2734" s="275" t="s">
        <v>1610</v>
      </c>
      <c r="B2734" s="283" t="s">
        <v>4575</v>
      </c>
      <c r="C2734" s="269" t="s">
        <v>3482</v>
      </c>
      <c r="D2734" s="270">
        <v>16800</v>
      </c>
      <c r="E2734" s="271">
        <v>33848</v>
      </c>
      <c r="F2734" s="263" t="str">
        <f t="shared" si="168"/>
        <v xml:space="preserve"> </v>
      </c>
      <c r="G2734" s="267" t="s">
        <v>21</v>
      </c>
      <c r="H2734" s="267" t="s">
        <v>281</v>
      </c>
      <c r="I2734" s="263" t="str">
        <f t="shared" si="169"/>
        <v xml:space="preserve"> </v>
      </c>
      <c r="J2734" s="272" t="str">
        <f>IF(D2734&gt;=(('28 Populations and thresholds'!$I$205)+('28 Populations and thresholds'!$I$206)+('28 Populations and thresholds'!$I$207)+('28 Populations and thresholds'!$I$208)),"YES"," ")</f>
        <v>YES</v>
      </c>
      <c r="K2734" s="272" t="str">
        <f>IF(J2734="YES"," ",IF(D2734&gt;=(('28 Populations and thresholds'!$I$205)+('28 Populations and thresholds'!$I$206)+('28 Populations and thresholds'!$I$207)+('28 Populations and thresholds'!$I$208))*0.25,"YES"))</f>
        <v xml:space="preserve"> </v>
      </c>
      <c r="L2734" s="272" t="b">
        <f>OR('28 Populations and thresholds'!$J$206="CR",'28 Populations and thresholds'!$J$206="EN",'28 Populations and thresholds'!$J$206="VU")</f>
        <v>0</v>
      </c>
      <c r="M2734" s="273">
        <f>D2734/(('28 Populations and thresholds'!$H$205)+('28 Populations and thresholds'!$H$206)+('28 Populations and thresholds'!$H$207)+('28 Populations and thresholds'!$H$208))</f>
        <v>6.2806086208830238E-3</v>
      </c>
      <c r="N2734" s="263" t="str">
        <f t="shared" si="170"/>
        <v xml:space="preserve"> </v>
      </c>
      <c r="O2734" s="275" t="s">
        <v>4568</v>
      </c>
      <c r="P2734" s="263" t="str">
        <f t="shared" si="171"/>
        <v xml:space="preserve"> </v>
      </c>
    </row>
    <row r="2735" spans="1:21" x14ac:dyDescent="0.2">
      <c r="A2735" s="275" t="s">
        <v>1610</v>
      </c>
      <c r="B2735" s="283" t="s">
        <v>4575</v>
      </c>
      <c r="C2735" s="269" t="s">
        <v>3467</v>
      </c>
      <c r="D2735" s="270">
        <v>327</v>
      </c>
      <c r="E2735" s="271">
        <v>36039</v>
      </c>
      <c r="F2735" s="263" t="str">
        <f t="shared" si="168"/>
        <v xml:space="preserve"> </v>
      </c>
      <c r="G2735" s="267" t="s">
        <v>21</v>
      </c>
      <c r="H2735" s="267" t="s">
        <v>907</v>
      </c>
      <c r="I2735" s="263" t="str">
        <f t="shared" si="169"/>
        <v xml:space="preserve"> </v>
      </c>
      <c r="J2735" s="272" t="str">
        <f>IF(D2735&gt;=('28 Populations and thresholds'!$I$180),"YES"," ")</f>
        <v xml:space="preserve"> </v>
      </c>
      <c r="K2735" s="272" t="str">
        <f>IF(J2735="YES"," ",IF(D2735&gt;=('28 Populations and thresholds'!$I$180)*0.25,"YES"))</f>
        <v>YES</v>
      </c>
      <c r="L2735" s="272" t="b">
        <f>OR('28 Populations and thresholds'!$J$180="CR",'28 Populations and thresholds'!$J$180="EN",'28 Populations and thresholds'!$J$180="VU")</f>
        <v>0</v>
      </c>
      <c r="M2735" s="273">
        <f>D2735/'28 Populations and thresholds'!$H$180</f>
        <v>3.2699999999999999E-3</v>
      </c>
      <c r="N2735" s="263" t="str">
        <f t="shared" si="170"/>
        <v xml:space="preserve"> </v>
      </c>
      <c r="O2735" s="269"/>
      <c r="P2735" s="263" t="str">
        <f t="shared" si="171"/>
        <v xml:space="preserve"> </v>
      </c>
    </row>
    <row r="2736" spans="1:21" x14ac:dyDescent="0.2">
      <c r="A2736" s="275" t="s">
        <v>1610</v>
      </c>
      <c r="B2736" s="283" t="s">
        <v>4575</v>
      </c>
      <c r="C2736" s="280" t="s">
        <v>3470</v>
      </c>
      <c r="D2736" s="270">
        <v>1620</v>
      </c>
      <c r="E2736" s="271">
        <v>36398</v>
      </c>
      <c r="F2736" s="263" t="str">
        <f t="shared" si="168"/>
        <v xml:space="preserve"> </v>
      </c>
      <c r="G2736" s="267" t="s">
        <v>21</v>
      </c>
      <c r="H2736" s="267" t="s">
        <v>82</v>
      </c>
      <c r="I2736" s="263" t="str">
        <f t="shared" si="169"/>
        <v xml:space="preserve"> </v>
      </c>
      <c r="J2736" s="272" t="str">
        <f>IF(D2736&gt;=('28 Populations and thresholds'!$I$181),"YES"," ")</f>
        <v>YES</v>
      </c>
      <c r="K2736" s="272" t="str">
        <f>IF(J2736="YES"," ",IF(D2736&gt;=('28 Populations and thresholds'!$I$181)*0.25,"YES"))</f>
        <v xml:space="preserve"> </v>
      </c>
      <c r="L2736" s="272" t="b">
        <f>OR('28 Populations and thresholds'!$J$181="CR",'28 Populations and thresholds'!$J$181="EN",'28 Populations and thresholds'!$J$181="VU")</f>
        <v>1</v>
      </c>
      <c r="M2736" s="273">
        <f>D2736/'28 Populations and thresholds'!$H$181</f>
        <v>5.0625000000000003E-2</v>
      </c>
      <c r="N2736" s="263" t="str">
        <f t="shared" si="170"/>
        <v xml:space="preserve"> </v>
      </c>
      <c r="O2736" s="269"/>
      <c r="P2736" s="263" t="str">
        <f t="shared" si="171"/>
        <v xml:space="preserve"> </v>
      </c>
    </row>
    <row r="2737" spans="1:16" x14ac:dyDescent="0.2">
      <c r="A2737" s="275" t="s">
        <v>1610</v>
      </c>
      <c r="B2737" s="283" t="s">
        <v>4575</v>
      </c>
      <c r="C2737" s="280" t="s">
        <v>3767</v>
      </c>
      <c r="D2737" s="270">
        <v>6000</v>
      </c>
      <c r="E2737" s="271">
        <v>36039</v>
      </c>
      <c r="F2737" s="263" t="str">
        <f t="shared" si="168"/>
        <v xml:space="preserve"> </v>
      </c>
      <c r="G2737" s="267" t="s">
        <v>21</v>
      </c>
      <c r="H2737" s="267" t="s">
        <v>907</v>
      </c>
      <c r="I2737" s="263" t="str">
        <f t="shared" si="169"/>
        <v xml:space="preserve"> </v>
      </c>
      <c r="J2737" s="272" t="str">
        <f>IF(D2737&gt;=('28 Populations and thresholds'!$I$195),"YES"," ")</f>
        <v>YES</v>
      </c>
      <c r="K2737" s="272" t="str">
        <f>IF(J2737="YES"," ",IF(D2737&gt;=('28 Populations and thresholds'!$I$195)*0.25,"YES"))</f>
        <v xml:space="preserve"> </v>
      </c>
      <c r="L2737" s="272" t="b">
        <f>OR('28 Populations and thresholds'!$J$195="CR",'28 Populations and thresholds'!$J$195="EN",'28 Populations and thresholds'!$J$195="VU")</f>
        <v>1</v>
      </c>
      <c r="M2737" s="273">
        <f>D2737/'28 Populations and thresholds'!$H$195</f>
        <v>2.0689655172413793E-2</v>
      </c>
      <c r="N2737" s="263" t="str">
        <f t="shared" si="170"/>
        <v xml:space="preserve"> </v>
      </c>
      <c r="O2737" s="275"/>
      <c r="P2737" s="263" t="str">
        <f t="shared" si="171"/>
        <v xml:space="preserve"> </v>
      </c>
    </row>
    <row r="2738" spans="1:16" x14ac:dyDescent="0.2">
      <c r="A2738" s="275" t="s">
        <v>1610</v>
      </c>
      <c r="B2738" s="283" t="s">
        <v>4575</v>
      </c>
      <c r="C2738" s="280" t="s">
        <v>3451</v>
      </c>
      <c r="D2738" s="270">
        <v>2280</v>
      </c>
      <c r="E2738" s="271">
        <v>35916</v>
      </c>
      <c r="F2738" s="263" t="str">
        <f t="shared" si="168"/>
        <v xml:space="preserve"> </v>
      </c>
      <c r="G2738" s="267" t="s">
        <v>21</v>
      </c>
      <c r="H2738" s="267" t="s">
        <v>907</v>
      </c>
      <c r="I2738" s="263" t="str">
        <f t="shared" si="169"/>
        <v xml:space="preserve"> </v>
      </c>
      <c r="J2738" s="272" t="str">
        <f>IF(D2738&gt;=('28 Populations and thresholds'!$I$154),"YES"," ")</f>
        <v>YES</v>
      </c>
      <c r="K2738" s="272" t="str">
        <f>IF(J2738="YES"," ",IF(D2738&gt;=('28 Populations and thresholds'!$I$154)*0.25,"YES"))</f>
        <v xml:space="preserve"> </v>
      </c>
      <c r="L2738" s="272" t="b">
        <f>OR('28 Populations and thresholds'!$J$154="CR",'28 Populations and thresholds'!$J$154="EN",'28 Populations and thresholds'!$J$154="VU")</f>
        <v>0</v>
      </c>
      <c r="M2738" s="273">
        <f>D2738/'28 Populations and thresholds'!$H$154</f>
        <v>2.1923076923076924E-2</v>
      </c>
      <c r="N2738" s="263" t="str">
        <f t="shared" si="170"/>
        <v xml:space="preserve"> </v>
      </c>
      <c r="O2738" s="269"/>
      <c r="P2738" s="263" t="str">
        <f t="shared" si="171"/>
        <v xml:space="preserve"> </v>
      </c>
    </row>
    <row r="2739" spans="1:16" x14ac:dyDescent="0.2">
      <c r="A2739" s="275" t="s">
        <v>1610</v>
      </c>
      <c r="B2739" s="283" t="s">
        <v>4575</v>
      </c>
      <c r="C2739" s="269" t="s">
        <v>3452</v>
      </c>
      <c r="D2739" s="270">
        <v>3048</v>
      </c>
      <c r="E2739" s="276"/>
      <c r="F2739" s="263" t="str">
        <f t="shared" si="168"/>
        <v xml:space="preserve"> </v>
      </c>
      <c r="G2739" s="267" t="s">
        <v>21</v>
      </c>
      <c r="H2739" s="267" t="s">
        <v>907</v>
      </c>
      <c r="I2739" s="263" t="str">
        <f t="shared" si="169"/>
        <v xml:space="preserve"> </v>
      </c>
      <c r="J2739" s="272" t="str">
        <f>IF(D2739&gt;=('28 Populations and thresholds'!$I$158),"YES"," ")</f>
        <v>YES</v>
      </c>
      <c r="K2739" s="272" t="str">
        <f>IF(J2739="YES"," ",IF(D2739&gt;=('28 Populations and thresholds'!$I$158)*0.25,"YES"))</f>
        <v xml:space="preserve"> </v>
      </c>
      <c r="L2739" s="272" t="b">
        <f>OR('28 Populations and thresholds'!$J$158="CR",'28 Populations and thresholds'!$J$158="EN",'28 Populations and thresholds'!$J$158="VU")</f>
        <v>0</v>
      </c>
      <c r="M2739" s="273">
        <f>D2739/'28 Populations and thresholds'!$H$158</f>
        <v>3.048E-2</v>
      </c>
      <c r="N2739" s="263" t="str">
        <f t="shared" si="170"/>
        <v xml:space="preserve"> </v>
      </c>
      <c r="O2739" s="269"/>
      <c r="P2739" s="263" t="str">
        <f t="shared" si="171"/>
        <v xml:space="preserve"> </v>
      </c>
    </row>
    <row r="2740" spans="1:16" x14ac:dyDescent="0.2">
      <c r="A2740" s="275" t="s">
        <v>1610</v>
      </c>
      <c r="B2740" s="283" t="s">
        <v>4575</v>
      </c>
      <c r="C2740" s="280" t="s">
        <v>3459</v>
      </c>
      <c r="D2740" s="270">
        <v>2060</v>
      </c>
      <c r="E2740" s="271">
        <v>35674</v>
      </c>
      <c r="F2740" s="263" t="str">
        <f t="shared" si="168"/>
        <v xml:space="preserve"> </v>
      </c>
      <c r="G2740" s="267" t="s">
        <v>21</v>
      </c>
      <c r="H2740" s="267" t="s">
        <v>907</v>
      </c>
      <c r="I2740" s="263" t="str">
        <f t="shared" si="169"/>
        <v xml:space="preserve"> </v>
      </c>
      <c r="J2740" s="272" t="str">
        <f>IF(D2740&gt;=(('28 Populations and thresholds'!$I$160)+('28 Populations and thresholds'!$I$163)),"YES"," ")</f>
        <v>YES</v>
      </c>
      <c r="K2740" s="272" t="str">
        <f>IF(J2740="YES"," ",IF(D2740&gt;=(('28 Populations and thresholds'!$I$160)+('28 Populations and thresholds'!$I$163))*0.25,"YES"))</f>
        <v xml:space="preserve"> </v>
      </c>
      <c r="L2740" s="272" t="b">
        <f>OR('28 Populations and thresholds'!$J$160="CR",'28 Populations and thresholds'!$J$160="EN",'28 Populations and thresholds'!$J$160="VU")</f>
        <v>0</v>
      </c>
      <c r="M2740" s="273">
        <f>D2740/(('28 Populations and thresholds'!$H$160)+('28 Populations and thresholds'!$H$163))</f>
        <v>5.3506493506493509E-2</v>
      </c>
      <c r="N2740" s="263" t="str">
        <f t="shared" si="170"/>
        <v xml:space="preserve"> </v>
      </c>
      <c r="O2740" s="282" t="s">
        <v>4563</v>
      </c>
      <c r="P2740" s="263" t="str">
        <f t="shared" si="171"/>
        <v xml:space="preserve"> </v>
      </c>
    </row>
    <row r="2741" spans="1:16" x14ac:dyDescent="0.2">
      <c r="A2741" s="275" t="s">
        <v>1610</v>
      </c>
      <c r="B2741" s="283" t="s">
        <v>4575</v>
      </c>
      <c r="C2741" s="269" t="s">
        <v>3770</v>
      </c>
      <c r="D2741" s="270">
        <v>1150</v>
      </c>
      <c r="E2741" s="271">
        <v>35551</v>
      </c>
      <c r="F2741" s="263" t="str">
        <f t="shared" si="168"/>
        <v xml:space="preserve"> </v>
      </c>
      <c r="G2741" s="267" t="s">
        <v>21</v>
      </c>
      <c r="H2741" s="267" t="s">
        <v>907</v>
      </c>
      <c r="I2741" s="263" t="str">
        <f t="shared" si="169"/>
        <v xml:space="preserve"> </v>
      </c>
      <c r="J2741" s="272" t="str">
        <f>IF(D2741&gt;=('28 Populations and thresholds'!$I$199),"YES"," ")</f>
        <v xml:space="preserve"> </v>
      </c>
      <c r="K2741" s="272" t="str">
        <f>IF(J2741="YES"," ",IF(D2741&gt;=('28 Populations and thresholds'!$I$199)*0.25,"YES"))</f>
        <v>YES</v>
      </c>
      <c r="L2741" s="272" t="b">
        <f>OR('28 Populations and thresholds'!$J$199="CR",'28 Populations and thresholds'!$J$199="EN",'28 Populations and thresholds'!$J$199="VU")</f>
        <v>0</v>
      </c>
      <c r="M2741" s="273">
        <f>D2741/'28 Populations and thresholds'!$H$199</f>
        <v>3.650793650793651E-3</v>
      </c>
      <c r="N2741" s="263" t="str">
        <f t="shared" si="170"/>
        <v xml:space="preserve"> </v>
      </c>
      <c r="O2741" s="275"/>
      <c r="P2741" s="263" t="str">
        <f t="shared" si="171"/>
        <v xml:space="preserve"> </v>
      </c>
    </row>
    <row r="2742" spans="1:16" x14ac:dyDescent="0.2">
      <c r="A2742" s="275" t="s">
        <v>1610</v>
      </c>
      <c r="B2742" s="283" t="s">
        <v>4575</v>
      </c>
      <c r="C2742" s="269" t="s">
        <v>3766</v>
      </c>
      <c r="D2742" s="270">
        <v>180</v>
      </c>
      <c r="E2742" s="271">
        <v>35551</v>
      </c>
      <c r="F2742" s="263" t="str">
        <f t="shared" si="168"/>
        <v xml:space="preserve"> </v>
      </c>
      <c r="G2742" s="267" t="s">
        <v>21</v>
      </c>
      <c r="H2742" s="267" t="s">
        <v>907</v>
      </c>
      <c r="I2742" s="263" t="str">
        <f t="shared" si="169"/>
        <v xml:space="preserve"> </v>
      </c>
      <c r="J2742" s="272" t="str">
        <f>IF(D2742&gt;=('28 Populations and thresholds'!$I$194),"YES"," ")</f>
        <v xml:space="preserve"> </v>
      </c>
      <c r="K2742" s="272" t="str">
        <f>IF(J2742="YES"," ",IF(D2742&gt;=('28 Populations and thresholds'!$I$194)*0.25,"YES"))</f>
        <v>YES</v>
      </c>
      <c r="L2742" s="272" t="b">
        <f>OR('28 Populations and thresholds'!$J$194="CR",'28 Populations and thresholds'!$J$194="EN",'28 Populations and thresholds'!$J$194="VU")</f>
        <v>0</v>
      </c>
      <c r="M2742" s="273">
        <f>D2742/'28 Populations and thresholds'!$H$194</f>
        <v>6.3157894736842104E-3</v>
      </c>
      <c r="N2742" s="263" t="str">
        <f t="shared" si="170"/>
        <v xml:space="preserve"> </v>
      </c>
      <c r="O2742" s="269"/>
      <c r="P2742" s="263" t="str">
        <f t="shared" si="171"/>
        <v xml:space="preserve"> </v>
      </c>
    </row>
    <row r="2743" spans="1:16" x14ac:dyDescent="0.2">
      <c r="A2743" s="275" t="s">
        <v>1610</v>
      </c>
      <c r="B2743" s="283" t="s">
        <v>4575</v>
      </c>
      <c r="C2743" s="269" t="s">
        <v>1732</v>
      </c>
      <c r="D2743" s="279">
        <v>200</v>
      </c>
      <c r="E2743" s="274" t="s">
        <v>4125</v>
      </c>
      <c r="F2743" s="263" t="str">
        <f t="shared" si="168"/>
        <v xml:space="preserve"> </v>
      </c>
      <c r="G2743" s="275" t="s">
        <v>4019</v>
      </c>
      <c r="H2743" s="275"/>
      <c r="I2743" s="263" t="str">
        <f t="shared" si="169"/>
        <v xml:space="preserve"> </v>
      </c>
      <c r="J2743" s="272" t="str">
        <f>IF(D2743&gt;=('28 Populations and thresholds'!$I$221),"YES"," ")</f>
        <v>YES</v>
      </c>
      <c r="K2743" s="272" t="str">
        <f>IF(J2743="YES"," ",IF(D2743&gt;=('28 Populations and thresholds'!$I$221)*0.25,"YES"))</f>
        <v xml:space="preserve"> </v>
      </c>
      <c r="L2743" s="272" t="b">
        <f>OR('28 Populations and thresholds'!$J$221="CR",'28 Populations and thresholds'!$J$221="EN",'28 Populations and thresholds'!$J$221="VU")</f>
        <v>1</v>
      </c>
      <c r="M2743" s="273">
        <f>D2743/'28 Populations and thresholds'!$H$221</f>
        <v>2.0833333333333332E-2</v>
      </c>
      <c r="N2743" s="263" t="str">
        <f t="shared" si="170"/>
        <v xml:space="preserve"> </v>
      </c>
      <c r="O2743" s="275"/>
      <c r="P2743" s="263" t="str">
        <f t="shared" si="171"/>
        <v xml:space="preserve"> </v>
      </c>
    </row>
    <row r="2744" spans="1:16" x14ac:dyDescent="0.2">
      <c r="A2744" s="275" t="s">
        <v>1610</v>
      </c>
      <c r="B2744" s="283" t="s">
        <v>4575</v>
      </c>
      <c r="C2744" s="332" t="s">
        <v>3763</v>
      </c>
      <c r="D2744" s="270">
        <v>1358</v>
      </c>
      <c r="E2744" s="271">
        <v>36024</v>
      </c>
      <c r="F2744" s="263" t="str">
        <f t="shared" si="168"/>
        <v xml:space="preserve"> </v>
      </c>
      <c r="G2744" s="267" t="s">
        <v>21</v>
      </c>
      <c r="H2744" s="267" t="s">
        <v>604</v>
      </c>
      <c r="I2744" s="263" t="str">
        <f t="shared" si="169"/>
        <v xml:space="preserve"> </v>
      </c>
      <c r="J2744" s="272" t="str">
        <f>IF(D2744&gt;=('28 Populations and thresholds'!$I$191),"YES"," ")</f>
        <v>YES</v>
      </c>
      <c r="K2744" s="272" t="str">
        <f>IF(J2744="YES"," ",IF(D2744&gt;=('28 Populations and thresholds'!$I$191)*0.25,"YES"))</f>
        <v xml:space="preserve"> </v>
      </c>
      <c r="L2744" s="272" t="b">
        <f>OR('28 Populations and thresholds'!$J$191="CR",'28 Populations and thresholds'!$J$191="EN",'28 Populations and thresholds'!$J$191="VU")</f>
        <v>0</v>
      </c>
      <c r="M2744" s="273">
        <f>D2744/'28 Populations and thresholds'!$H$191</f>
        <v>2.716E-2</v>
      </c>
      <c r="N2744" s="263" t="str">
        <f t="shared" si="170"/>
        <v xml:space="preserve"> </v>
      </c>
      <c r="O2744" s="275"/>
      <c r="P2744" s="263" t="str">
        <f t="shared" si="171"/>
        <v xml:space="preserve"> </v>
      </c>
    </row>
    <row r="2745" spans="1:16" x14ac:dyDescent="0.2">
      <c r="A2745" s="275" t="s">
        <v>1610</v>
      </c>
      <c r="B2745" s="283" t="s">
        <v>4575</v>
      </c>
      <c r="C2745" s="280" t="s">
        <v>3758</v>
      </c>
      <c r="D2745" s="270">
        <v>825</v>
      </c>
      <c r="E2745" s="271">
        <v>35916</v>
      </c>
      <c r="F2745" s="263" t="str">
        <f t="shared" si="168"/>
        <v xml:space="preserve"> </v>
      </c>
      <c r="G2745" s="267" t="s">
        <v>21</v>
      </c>
      <c r="H2745" s="267" t="s">
        <v>907</v>
      </c>
      <c r="I2745" s="263" t="str">
        <f t="shared" si="169"/>
        <v xml:space="preserve"> </v>
      </c>
      <c r="J2745" s="272" t="str">
        <f>IF(D2745&gt;=('28 Populations and thresholds'!$I$179),"YES"," ")</f>
        <v>YES</v>
      </c>
      <c r="K2745" s="272" t="str">
        <f>IF(J2745="YES"," ",IF(D2745&gt;=('28 Populations and thresholds'!$I$179)*0.25,"YES"))</f>
        <v xml:space="preserve"> </v>
      </c>
      <c r="L2745" s="272" t="b">
        <f>OR('28 Populations and thresholds'!$J$179="CR",'28 Populations and thresholds'!$J$179="EN",'28 Populations and thresholds'!$J$179="VU")</f>
        <v>0</v>
      </c>
      <c r="M2745" s="273">
        <f>D2745/'28 Populations and thresholds'!$H$179</f>
        <v>1.4999999999999999E-2</v>
      </c>
      <c r="N2745" s="263" t="str">
        <f t="shared" si="170"/>
        <v xml:space="preserve"> </v>
      </c>
      <c r="O2745" s="269"/>
      <c r="P2745" s="263" t="str">
        <f t="shared" si="171"/>
        <v xml:space="preserve"> </v>
      </c>
    </row>
    <row r="2746" spans="1:16" x14ac:dyDescent="0.2">
      <c r="A2746" s="12" t="s">
        <v>1610</v>
      </c>
      <c r="B2746" s="9" t="s">
        <v>3639</v>
      </c>
      <c r="C2746" s="111" t="s">
        <v>3633</v>
      </c>
      <c r="D2746" s="5">
        <v>3960</v>
      </c>
      <c r="E2746" s="104">
        <v>2002</v>
      </c>
      <c r="F2746" s="263" t="str">
        <f t="shared" si="168"/>
        <v xml:space="preserve"> </v>
      </c>
      <c r="G2746" s="12" t="s">
        <v>139</v>
      </c>
      <c r="H2746" s="12" t="s">
        <v>3388</v>
      </c>
      <c r="I2746" s="263" t="str">
        <f t="shared" si="169"/>
        <v xml:space="preserve"> </v>
      </c>
      <c r="J2746" s="38" t="str">
        <f>IF(D2746&gt;=('28 Populations and thresholds'!$I$99),"YES"," ")</f>
        <v>YES</v>
      </c>
      <c r="K2746" s="38" t="str">
        <f>IF(J2746="YES"," ",IF(D2746&gt;=('28 Populations and thresholds'!$I$99)*0.25,"YES"))</f>
        <v xml:space="preserve"> </v>
      </c>
      <c r="L2746" s="38" t="b">
        <f>OR('28 Populations and thresholds'!$J$99="CR",'28 Populations and thresholds'!$J$99="EN",'28 Populations and thresholds'!$J$99="VU")</f>
        <v>0</v>
      </c>
      <c r="M2746" s="75">
        <f>D2746/'28 Populations and thresholds'!$H$99</f>
        <v>1.32E-2</v>
      </c>
      <c r="N2746" s="263" t="str">
        <f t="shared" si="170"/>
        <v xml:space="preserve"> </v>
      </c>
      <c r="P2746" s="263" t="str">
        <f t="shared" si="171"/>
        <v xml:space="preserve"> </v>
      </c>
    </row>
    <row r="2747" spans="1:16" x14ac:dyDescent="0.2">
      <c r="A2747" s="12" t="s">
        <v>1610</v>
      </c>
      <c r="B2747" s="4" t="s">
        <v>1742</v>
      </c>
      <c r="C2747" s="111" t="s">
        <v>3564</v>
      </c>
      <c r="D2747" s="5">
        <v>10019</v>
      </c>
      <c r="E2747" s="104">
        <v>2000</v>
      </c>
      <c r="F2747" s="263" t="str">
        <f t="shared" si="168"/>
        <v xml:space="preserve"> </v>
      </c>
      <c r="G2747" s="12" t="s">
        <v>139</v>
      </c>
      <c r="H2747" s="12" t="s">
        <v>3388</v>
      </c>
      <c r="I2747" s="263" t="str">
        <f t="shared" si="169"/>
        <v xml:space="preserve"> </v>
      </c>
      <c r="J2747" s="38" t="str">
        <f>IF(D2747&gt;=('28 Populations and thresholds'!$I$79),"YES"," ")</f>
        <v>YES</v>
      </c>
      <c r="K2747" s="38" t="str">
        <f>IF(J2747="YES"," ",IF(D2747&gt;=('28 Populations and thresholds'!$I$79)*0.25,"YES"))</f>
        <v xml:space="preserve"> </v>
      </c>
      <c r="L2747" s="38" t="b">
        <f>OR('28 Populations and thresholds'!$J$79="CR",'28 Populations and thresholds'!$J$79="EN",'28 Populations and thresholds'!$J$79="VU")</f>
        <v>0</v>
      </c>
      <c r="M2747" s="75">
        <f>D2747/'28 Populations and thresholds'!$H$79</f>
        <v>6.679333333333333E-2</v>
      </c>
      <c r="N2747" s="263" t="str">
        <f t="shared" si="170"/>
        <v xml:space="preserve"> </v>
      </c>
      <c r="O2747" s="9"/>
      <c r="P2747" s="263" t="str">
        <f t="shared" si="171"/>
        <v xml:space="preserve"> </v>
      </c>
    </row>
    <row r="2748" spans="1:16" x14ac:dyDescent="0.2">
      <c r="A2748" s="12" t="s">
        <v>1610</v>
      </c>
      <c r="B2748" s="9" t="s">
        <v>1742</v>
      </c>
      <c r="C2748" s="4" t="s">
        <v>1732</v>
      </c>
      <c r="D2748" s="5">
        <v>392</v>
      </c>
      <c r="E2748" s="1" t="s">
        <v>156</v>
      </c>
      <c r="F2748" s="263" t="str">
        <f t="shared" si="168"/>
        <v xml:space="preserve"> </v>
      </c>
      <c r="G2748" s="13" t="s">
        <v>139</v>
      </c>
      <c r="I2748" s="263" t="str">
        <f t="shared" si="169"/>
        <v xml:space="preserve"> </v>
      </c>
      <c r="J2748" s="38" t="str">
        <f>IF(D2748&gt;=('28 Populations and thresholds'!$I$221),"YES"," ")</f>
        <v>YES</v>
      </c>
      <c r="K2748" s="38" t="str">
        <f>IF(J2748="YES"," ",IF(D2748&gt;=('28 Populations and thresholds'!$I$221)*0.25,"YES"))</f>
        <v xml:space="preserve"> </v>
      </c>
      <c r="L2748" s="38" t="b">
        <f>OR('28 Populations and thresholds'!$J$221="CR",'28 Populations and thresholds'!$J$221="EN",'28 Populations and thresholds'!$J$221="VU")</f>
        <v>1</v>
      </c>
      <c r="M2748" s="75">
        <f>D2748/'28 Populations and thresholds'!$H$221</f>
        <v>4.0833333333333333E-2</v>
      </c>
      <c r="N2748" s="263" t="str">
        <f t="shared" si="170"/>
        <v xml:space="preserve"> </v>
      </c>
      <c r="P2748" s="263" t="str">
        <f t="shared" si="171"/>
        <v xml:space="preserve"> </v>
      </c>
    </row>
    <row r="2749" spans="1:16" x14ac:dyDescent="0.2">
      <c r="A2749" s="275" t="s">
        <v>1610</v>
      </c>
      <c r="B2749" s="269" t="s">
        <v>4044</v>
      </c>
      <c r="C2749" s="269" t="s">
        <v>3719</v>
      </c>
      <c r="D2749" s="279">
        <v>81</v>
      </c>
      <c r="E2749" s="281">
        <v>35916</v>
      </c>
      <c r="F2749" s="263" t="str">
        <f t="shared" si="168"/>
        <v xml:space="preserve"> </v>
      </c>
      <c r="G2749" s="275" t="s">
        <v>4019</v>
      </c>
      <c r="H2749" s="275"/>
      <c r="I2749" s="263" t="str">
        <f t="shared" si="169"/>
        <v xml:space="preserve"> </v>
      </c>
      <c r="J2749" s="272" t="str">
        <f>IF(D2749&gt;=('28 Populations and thresholds'!$I$32),"YES"," ")</f>
        <v>YES</v>
      </c>
      <c r="K2749" s="272" t="str">
        <f>IF(J2749="YES"," ",IF(D2749&gt;=('28 Populations and thresholds'!$I$32)*0.25,"YES"))</f>
        <v xml:space="preserve"> </v>
      </c>
      <c r="L2749" s="272" t="b">
        <f>OR('28 Populations and thresholds'!$J$32="CR",'28 Populations and thresholds'!$J$32="EN",'28 Populations and thresholds'!$J$32="VU")</f>
        <v>1</v>
      </c>
      <c r="M2749" s="273">
        <f>D2749/'28 Populations and thresholds'!$H$32</f>
        <v>1.975609756097561E-2</v>
      </c>
      <c r="N2749" s="263" t="str">
        <f t="shared" si="170"/>
        <v xml:space="preserve"> </v>
      </c>
      <c r="O2749" s="275"/>
      <c r="P2749" s="263" t="str">
        <f t="shared" si="171"/>
        <v xml:space="preserve"> </v>
      </c>
    </row>
    <row r="2750" spans="1:16" x14ac:dyDescent="0.2">
      <c r="A2750" s="12" t="s">
        <v>1610</v>
      </c>
      <c r="B2750" s="9" t="s">
        <v>4752</v>
      </c>
      <c r="C2750" s="111" t="s">
        <v>3594</v>
      </c>
      <c r="D2750" s="5">
        <v>90000</v>
      </c>
      <c r="E2750" s="104">
        <v>2000</v>
      </c>
      <c r="F2750" s="263" t="str">
        <f t="shared" si="168"/>
        <v xml:space="preserve"> </v>
      </c>
      <c r="G2750" s="12" t="s">
        <v>139</v>
      </c>
      <c r="H2750" s="12" t="s">
        <v>3388</v>
      </c>
      <c r="I2750" s="263" t="str">
        <f t="shared" si="169"/>
        <v xml:space="preserve"> </v>
      </c>
      <c r="J2750" s="38" t="str">
        <f>IF(D2750&gt;=('28 Populations and thresholds'!$I$87),"YES"," ")</f>
        <v>YES</v>
      </c>
      <c r="K2750" s="38" t="str">
        <f>IF(J2750="YES"," ",IF(D2750&gt;=('28 Populations and thresholds'!$I$87)*0.25,"YES"))</f>
        <v xml:space="preserve"> </v>
      </c>
      <c r="L2750" s="38" t="b">
        <f>OR('28 Populations and thresholds'!$J$87="CR",'28 Populations and thresholds'!$J$87="EN",'28 Populations and thresholds'!$J$87="VU")</f>
        <v>0</v>
      </c>
      <c r="M2750" s="75">
        <f>D2750/'28 Populations and thresholds'!$H$87</f>
        <v>0.09</v>
      </c>
      <c r="N2750" s="263" t="str">
        <f t="shared" si="170"/>
        <v xml:space="preserve"> </v>
      </c>
      <c r="O2750" s="9"/>
      <c r="P2750" s="263" t="str">
        <f t="shared" si="171"/>
        <v xml:space="preserve"> </v>
      </c>
    </row>
    <row r="2751" spans="1:16" x14ac:dyDescent="0.2">
      <c r="A2751" s="12" t="s">
        <v>1610</v>
      </c>
      <c r="B2751" s="9" t="s">
        <v>4752</v>
      </c>
      <c r="C2751" s="4" t="s">
        <v>1707</v>
      </c>
      <c r="D2751" s="5">
        <v>1144</v>
      </c>
      <c r="E2751" s="104" t="s">
        <v>3938</v>
      </c>
      <c r="F2751" s="263" t="str">
        <f t="shared" si="168"/>
        <v xml:space="preserve"> </v>
      </c>
      <c r="H2751" s="13" t="s">
        <v>4429</v>
      </c>
      <c r="I2751" s="263" t="str">
        <f t="shared" si="169"/>
        <v xml:space="preserve"> </v>
      </c>
      <c r="J2751" s="38" t="str">
        <f>IF(D2751&gt;=('28 Populations and thresholds'!$I$140),"YES"," ")</f>
        <v>YES</v>
      </c>
      <c r="K2751" s="38" t="str">
        <f>IF(J2751="YES"," ",IF(D2751&gt;=('28 Populations and thresholds'!$I$140)*0.25,"YES"))</f>
        <v xml:space="preserve"> </v>
      </c>
      <c r="L2751" s="38" t="b">
        <f>OR('28 Populations and thresholds'!$J$140="CR",'28 Populations and thresholds'!$J$140="EN",'28 Populations and thresholds'!$J$140="VU")</f>
        <v>0</v>
      </c>
      <c r="M2751" s="75">
        <f>D2751/'28 Populations and thresholds'!$H$140</f>
        <v>1.1439988560011439E-3</v>
      </c>
      <c r="N2751" s="263" t="str">
        <f t="shared" si="170"/>
        <v xml:space="preserve"> </v>
      </c>
      <c r="O2751" s="9"/>
      <c r="P2751" s="263" t="str">
        <f t="shared" si="171"/>
        <v xml:space="preserve"> </v>
      </c>
    </row>
    <row r="2752" spans="1:16" x14ac:dyDescent="0.2">
      <c r="A2752" s="12" t="s">
        <v>1610</v>
      </c>
      <c r="B2752" s="9" t="s">
        <v>4752</v>
      </c>
      <c r="C2752" s="111" t="s">
        <v>3606</v>
      </c>
      <c r="D2752" s="5">
        <v>15000</v>
      </c>
      <c r="E2752" s="104">
        <v>2000</v>
      </c>
      <c r="F2752" s="263" t="str">
        <f t="shared" si="168"/>
        <v xml:space="preserve"> </v>
      </c>
      <c r="G2752" s="12" t="s">
        <v>139</v>
      </c>
      <c r="H2752" s="12" t="s">
        <v>3388</v>
      </c>
      <c r="I2752" s="263" t="str">
        <f t="shared" si="169"/>
        <v xml:space="preserve"> </v>
      </c>
      <c r="J2752" s="38" t="str">
        <f>IF(D2752&gt;=('28 Populations and thresholds'!$I$91),"YES"," ")</f>
        <v>YES</v>
      </c>
      <c r="K2752" s="38" t="str">
        <f>IF(J2752="YES"," ",IF(D2752&gt;=('28 Populations and thresholds'!$I$91)*0.25,"YES"))</f>
        <v xml:space="preserve"> </v>
      </c>
      <c r="L2752" s="38" t="b">
        <f>OR('28 Populations and thresholds'!$J$91="CR",'28 Populations and thresholds'!$J$91="EN",'28 Populations and thresholds'!$J$91="VU")</f>
        <v>0</v>
      </c>
      <c r="M2752" s="75">
        <f>D2752/'28 Populations and thresholds'!$H$91</f>
        <v>9.3749999999999997E-3</v>
      </c>
      <c r="N2752" s="263" t="str">
        <f t="shared" si="170"/>
        <v xml:space="preserve"> </v>
      </c>
      <c r="P2752" s="263" t="str">
        <f t="shared" si="171"/>
        <v xml:space="preserve"> </v>
      </c>
    </row>
    <row r="2753" spans="1:16" x14ac:dyDescent="0.2">
      <c r="A2753" s="12" t="s">
        <v>1610</v>
      </c>
      <c r="B2753" s="9" t="s">
        <v>4752</v>
      </c>
      <c r="C2753" s="111" t="s">
        <v>3589</v>
      </c>
      <c r="D2753" s="5">
        <v>11283</v>
      </c>
      <c r="E2753" s="104">
        <v>1999</v>
      </c>
      <c r="F2753" s="263" t="str">
        <f t="shared" ref="F2753:F2816" si="172">" "</f>
        <v xml:space="preserve"> </v>
      </c>
      <c r="G2753" s="12" t="s">
        <v>139</v>
      </c>
      <c r="H2753" s="12" t="s">
        <v>3388</v>
      </c>
      <c r="I2753" s="263" t="str">
        <f t="shared" ref="I2753:I2816" si="173">" "</f>
        <v xml:space="preserve"> </v>
      </c>
      <c r="J2753" s="38" t="str">
        <f>IF(D2753&gt;=('28 Populations and thresholds'!$I$84),"YES"," ")</f>
        <v>YES</v>
      </c>
      <c r="K2753" s="38" t="str">
        <f>IF(J2753="YES"," ",IF(D2753&gt;=('28 Populations and thresholds'!$I$84)*0.25,"YES"))</f>
        <v xml:space="preserve"> </v>
      </c>
      <c r="L2753" s="38" t="b">
        <f>OR('28 Populations and thresholds'!$J$84="CR",'28 Populations and thresholds'!$J$84="EN",'28 Populations and thresholds'!$J$84="VU")</f>
        <v>0</v>
      </c>
      <c r="M2753" s="75">
        <f>D2753/'28 Populations and thresholds'!$H$84</f>
        <v>1.1283E-2</v>
      </c>
      <c r="N2753" s="263" t="str">
        <f t="shared" ref="N2753:N2816" si="174">" "</f>
        <v xml:space="preserve"> </v>
      </c>
      <c r="O2753" s="9"/>
      <c r="P2753" s="263" t="str">
        <f t="shared" ref="P2753:P2816" si="175">" "</f>
        <v xml:space="preserve"> </v>
      </c>
    </row>
    <row r="2754" spans="1:16" x14ac:dyDescent="0.2">
      <c r="A2754" s="12" t="s">
        <v>1610</v>
      </c>
      <c r="B2754" s="9" t="s">
        <v>4752</v>
      </c>
      <c r="C2754" s="4" t="s">
        <v>1607</v>
      </c>
      <c r="D2754" s="5">
        <v>927</v>
      </c>
      <c r="E2754" s="104" t="s">
        <v>3938</v>
      </c>
      <c r="F2754" s="263" t="str">
        <f t="shared" si="172"/>
        <v xml:space="preserve"> </v>
      </c>
      <c r="H2754" s="13" t="s">
        <v>4429</v>
      </c>
      <c r="I2754" s="263" t="str">
        <f t="shared" si="173"/>
        <v xml:space="preserve"> </v>
      </c>
      <c r="J2754" s="38" t="str">
        <f>IF(D2754&gt;=('28 Populations and thresholds'!$I$6),"YES"," ")</f>
        <v>YES</v>
      </c>
      <c r="K2754" s="38" t="str">
        <f>IF(J2754="YES"," ",IF(D2754&gt;=('28 Populations and thresholds'!$I$6)*0.25,"YES"))</f>
        <v xml:space="preserve"> </v>
      </c>
      <c r="L2754" s="38" t="b">
        <f>OR('28 Populations and thresholds'!$J$6="CR",'28 Populations and thresholds'!$J$6="EN",'28 Populations and thresholds'!$J$6="VU")</f>
        <v>0</v>
      </c>
      <c r="M2754" s="75">
        <f>D2754/'28 Populations and thresholds'!$H$6</f>
        <v>1.8540000000000001E-2</v>
      </c>
      <c r="N2754" s="263" t="str">
        <f t="shared" si="174"/>
        <v xml:space="preserve"> </v>
      </c>
      <c r="O2754" s="9"/>
      <c r="P2754" s="263" t="str">
        <f t="shared" si="175"/>
        <v xml:space="preserve"> </v>
      </c>
    </row>
    <row r="2755" spans="1:16" x14ac:dyDescent="0.2">
      <c r="A2755" s="12" t="s">
        <v>1610</v>
      </c>
      <c r="B2755" s="9" t="s">
        <v>4752</v>
      </c>
      <c r="C2755" s="111" t="s">
        <v>3659</v>
      </c>
      <c r="D2755" s="105">
        <v>2114</v>
      </c>
      <c r="E2755" s="106">
        <v>2004</v>
      </c>
      <c r="F2755" s="263" t="str">
        <f t="shared" si="172"/>
        <v xml:space="preserve"> </v>
      </c>
      <c r="G2755" s="12" t="s">
        <v>139</v>
      </c>
      <c r="H2755" s="12" t="s">
        <v>3388</v>
      </c>
      <c r="I2755" s="263" t="str">
        <f t="shared" si="173"/>
        <v xml:space="preserve"> </v>
      </c>
      <c r="J2755" s="38" t="str">
        <f>IF(D2755&gt;=('28 Populations and thresholds'!$I$68),"YES"," ")</f>
        <v>YES</v>
      </c>
      <c r="K2755" s="38" t="str">
        <f>IF(J2755="YES"," ",IF(D2755&gt;=('28 Populations and thresholds'!$I$68)*0.25,"YES"))</f>
        <v xml:space="preserve"> </v>
      </c>
      <c r="L2755" s="38" t="b">
        <f>OR('28 Populations and thresholds'!$J$68="CR",'28 Populations and thresholds'!$J$68="EN",'28 Populations and thresholds'!$J$68="VU")</f>
        <v>0</v>
      </c>
      <c r="M2755" s="75">
        <f>D2755/'28 Populations and thresholds'!$H$68</f>
        <v>2.1139999999999999E-2</v>
      </c>
      <c r="N2755" s="263" t="str">
        <f t="shared" si="174"/>
        <v xml:space="preserve"> </v>
      </c>
      <c r="O2755" s="9"/>
      <c r="P2755" s="263" t="str">
        <f t="shared" si="175"/>
        <v xml:space="preserve"> </v>
      </c>
    </row>
    <row r="2756" spans="1:16" x14ac:dyDescent="0.2">
      <c r="A2756" s="12" t="s">
        <v>1610</v>
      </c>
      <c r="B2756" s="9" t="s">
        <v>4752</v>
      </c>
      <c r="C2756" s="111" t="s">
        <v>3603</v>
      </c>
      <c r="D2756" s="5">
        <v>45500</v>
      </c>
      <c r="E2756" s="104">
        <v>2003</v>
      </c>
      <c r="F2756" s="263" t="str">
        <f t="shared" si="172"/>
        <v xml:space="preserve"> </v>
      </c>
      <c r="G2756" s="12" t="s">
        <v>139</v>
      </c>
      <c r="H2756" s="12" t="s">
        <v>3388</v>
      </c>
      <c r="I2756" s="263" t="str">
        <f t="shared" si="173"/>
        <v xml:space="preserve"> </v>
      </c>
      <c r="J2756" s="38" t="str">
        <f>IF(D2756&gt;=('28 Populations and thresholds'!$I$89),"YES"," ")</f>
        <v>YES</v>
      </c>
      <c r="K2756" s="38" t="str">
        <f>IF(J2756="YES"," ",IF(D2756&gt;=('28 Populations and thresholds'!$I$89)*0.25,"YES"))</f>
        <v xml:space="preserve"> </v>
      </c>
      <c r="L2756" s="38" t="b">
        <f>OR('28 Populations and thresholds'!$J$89="CR",'28 Populations and thresholds'!$J$89="EN",'28 Populations and thresholds'!$J$89="VU")</f>
        <v>0</v>
      </c>
      <c r="M2756" s="75">
        <f>D2756/'28 Populations and thresholds'!$H$89</f>
        <v>3.0333333333333334E-2</v>
      </c>
      <c r="N2756" s="263" t="str">
        <f t="shared" si="174"/>
        <v xml:space="preserve"> </v>
      </c>
      <c r="P2756" s="263" t="str">
        <f t="shared" si="175"/>
        <v xml:space="preserve"> </v>
      </c>
    </row>
    <row r="2757" spans="1:16" x14ac:dyDescent="0.2">
      <c r="A2757" s="275" t="s">
        <v>1610</v>
      </c>
      <c r="B2757" s="269" t="s">
        <v>1740</v>
      </c>
      <c r="C2757" s="269" t="s">
        <v>3795</v>
      </c>
      <c r="D2757" s="279">
        <v>4756</v>
      </c>
      <c r="E2757" s="284">
        <v>40297</v>
      </c>
      <c r="F2757" s="263" t="str">
        <f t="shared" si="172"/>
        <v xml:space="preserve"> </v>
      </c>
      <c r="G2757" s="275" t="s">
        <v>3960</v>
      </c>
      <c r="H2757" s="275" t="s">
        <v>3967</v>
      </c>
      <c r="I2757" s="263" t="str">
        <f t="shared" si="173"/>
        <v xml:space="preserve"> </v>
      </c>
      <c r="J2757" s="272" t="str">
        <f>IF(D2757&gt;=(('28 Populations and thresholds'!$I$176)+('28 Populations and thresholds'!$I$177)),"YES"," ")</f>
        <v>YES</v>
      </c>
      <c r="K2757" s="272" t="str">
        <f>IF(J2757="YES"," ",IF(D2757&gt;=(('28 Populations and thresholds'!$I$176)+('28 Populations and thresholds'!$I$177))*0.25,"YES"))</f>
        <v xml:space="preserve"> </v>
      </c>
      <c r="L2757" s="272" t="b">
        <f>OR('28 Populations and thresholds'!$J$176="CR",'28 Populations and thresholds'!$J$176="EN",'28 Populations and thresholds'!$J$176="VU")</f>
        <v>0</v>
      </c>
      <c r="M2757" s="273">
        <f>D2757/(('28 Populations and thresholds'!$H$176)+('28 Populations and thresholds'!$H$177))</f>
        <v>1.7046594982078854E-2</v>
      </c>
      <c r="N2757" s="263" t="str">
        <f t="shared" si="174"/>
        <v xml:space="preserve"> </v>
      </c>
      <c r="O2757" s="275" t="s">
        <v>4568</v>
      </c>
      <c r="P2757" s="263" t="str">
        <f t="shared" si="175"/>
        <v xml:space="preserve"> </v>
      </c>
    </row>
    <row r="2758" spans="1:16" x14ac:dyDescent="0.2">
      <c r="A2758" s="275" t="s">
        <v>1610</v>
      </c>
      <c r="B2758" s="269" t="s">
        <v>1740</v>
      </c>
      <c r="C2758" s="269" t="s">
        <v>3564</v>
      </c>
      <c r="D2758" s="279">
        <v>4200</v>
      </c>
      <c r="E2758" s="274">
        <v>2000</v>
      </c>
      <c r="F2758" s="263" t="str">
        <f t="shared" si="172"/>
        <v xml:space="preserve"> </v>
      </c>
      <c r="G2758" s="275" t="s">
        <v>139</v>
      </c>
      <c r="H2758" s="275" t="s">
        <v>3388</v>
      </c>
      <c r="I2758" s="263" t="str">
        <f t="shared" si="173"/>
        <v xml:space="preserve"> </v>
      </c>
      <c r="J2758" s="272" t="str">
        <f>IF(D2758&gt;=('28 Populations and thresholds'!$I$79),"YES"," ")</f>
        <v>YES</v>
      </c>
      <c r="K2758" s="272" t="str">
        <f>IF(J2758="YES"," ",IF(D2758&gt;=('28 Populations and thresholds'!$I$79)*0.25,"YES"))</f>
        <v xml:space="preserve"> </v>
      </c>
      <c r="L2758" s="272" t="b">
        <f>OR('28 Populations and thresholds'!$J$79="CR",'28 Populations and thresholds'!$J$79="EN",'28 Populations and thresholds'!$J$79="VU")</f>
        <v>0</v>
      </c>
      <c r="M2758" s="273">
        <f>D2758/'28 Populations and thresholds'!$H$79</f>
        <v>2.8000000000000001E-2</v>
      </c>
      <c r="N2758" s="263" t="str">
        <f t="shared" si="174"/>
        <v xml:space="preserve"> </v>
      </c>
      <c r="O2758" s="269"/>
      <c r="P2758" s="263" t="str">
        <f t="shared" si="175"/>
        <v xml:space="preserve"> </v>
      </c>
    </row>
    <row r="2759" spans="1:16" x14ac:dyDescent="0.2">
      <c r="A2759" s="275" t="s">
        <v>1610</v>
      </c>
      <c r="B2759" s="269" t="s">
        <v>1740</v>
      </c>
      <c r="C2759" s="296" t="s">
        <v>3482</v>
      </c>
      <c r="D2759" s="279">
        <v>46382</v>
      </c>
      <c r="E2759" s="284">
        <v>40297</v>
      </c>
      <c r="F2759" s="263" t="str">
        <f t="shared" si="172"/>
        <v xml:space="preserve"> </v>
      </c>
      <c r="G2759" s="275" t="s">
        <v>3960</v>
      </c>
      <c r="H2759" s="275" t="s">
        <v>3967</v>
      </c>
      <c r="I2759" s="263" t="str">
        <f t="shared" si="173"/>
        <v xml:space="preserve"> </v>
      </c>
      <c r="J2759" s="272" t="str">
        <f>IF(D2759&gt;=(('28 Populations and thresholds'!$I$205)+('28 Populations and thresholds'!$I$206)+('28 Populations and thresholds'!$I$207)+('28 Populations and thresholds'!$I$208)),"YES"," ")</f>
        <v>YES</v>
      </c>
      <c r="K2759" s="272" t="str">
        <f>IF(J2759="YES"," ",IF(D2759&gt;=(('28 Populations and thresholds'!$I$205)+('28 Populations and thresholds'!$I$206)+('28 Populations and thresholds'!$I$207)+('28 Populations and thresholds'!$I$208))*0.25,"YES"))</f>
        <v xml:space="preserve"> </v>
      </c>
      <c r="L2759" s="272" t="b">
        <f>OR('28 Populations and thresholds'!$J$206="CR",'28 Populations and thresholds'!$J$206="EN",'28 Populations and thresholds'!$J$206="VU")</f>
        <v>0</v>
      </c>
      <c r="M2759" s="273">
        <f>D2759/(('28 Populations and thresholds'!$H$205)+('28 Populations and thresholds'!$H$206)+('28 Populations and thresholds'!$H$207)+('28 Populations and thresholds'!$H$208))</f>
        <v>1.7339713634154548E-2</v>
      </c>
      <c r="N2759" s="263" t="str">
        <f t="shared" si="174"/>
        <v xml:space="preserve"> </v>
      </c>
      <c r="O2759" s="275" t="s">
        <v>4568</v>
      </c>
      <c r="P2759" s="263" t="str">
        <f t="shared" si="175"/>
        <v xml:space="preserve"> </v>
      </c>
    </row>
    <row r="2760" spans="1:16" x14ac:dyDescent="0.2">
      <c r="A2760" s="275" t="s">
        <v>1610</v>
      </c>
      <c r="B2760" s="269" t="s">
        <v>1740</v>
      </c>
      <c r="C2760" s="269" t="s">
        <v>3467</v>
      </c>
      <c r="D2760" s="279">
        <v>4355</v>
      </c>
      <c r="E2760" s="284">
        <v>40517</v>
      </c>
      <c r="F2760" s="263" t="str">
        <f t="shared" si="172"/>
        <v xml:space="preserve"> </v>
      </c>
      <c r="G2760" s="275" t="s">
        <v>3960</v>
      </c>
      <c r="H2760" s="275" t="s">
        <v>3967</v>
      </c>
      <c r="I2760" s="263" t="str">
        <f t="shared" si="173"/>
        <v xml:space="preserve"> </v>
      </c>
      <c r="J2760" s="272" t="str">
        <f>IF(D2760&gt;=('28 Populations and thresholds'!$I$180),"YES"," ")</f>
        <v>YES</v>
      </c>
      <c r="K2760" s="272" t="str">
        <f>IF(J2760="YES"," ",IF(D2760&gt;=('28 Populations and thresholds'!$I$180)*0.25,"YES"))</f>
        <v xml:space="preserve"> </v>
      </c>
      <c r="L2760" s="272" t="b">
        <f>OR('28 Populations and thresholds'!$J$180="CR",'28 Populations and thresholds'!$J$180="EN",'28 Populations and thresholds'!$J$180="VU")</f>
        <v>0</v>
      </c>
      <c r="M2760" s="273">
        <f>D2760/'28 Populations and thresholds'!$H$180</f>
        <v>4.3549999999999998E-2</v>
      </c>
      <c r="N2760" s="263" t="str">
        <f t="shared" si="174"/>
        <v xml:space="preserve"> </v>
      </c>
      <c r="O2760" s="269"/>
      <c r="P2760" s="263" t="str">
        <f t="shared" si="175"/>
        <v xml:space="preserve"> </v>
      </c>
    </row>
    <row r="2761" spans="1:16" x14ac:dyDescent="0.2">
      <c r="A2761" s="275" t="s">
        <v>1610</v>
      </c>
      <c r="B2761" s="269" t="s">
        <v>1740</v>
      </c>
      <c r="C2761" s="269" t="s">
        <v>3446</v>
      </c>
      <c r="D2761" s="279">
        <v>3600</v>
      </c>
      <c r="E2761" s="284">
        <v>40488</v>
      </c>
      <c r="F2761" s="263" t="str">
        <f t="shared" si="172"/>
        <v xml:space="preserve"> </v>
      </c>
      <c r="G2761" s="275" t="s">
        <v>3960</v>
      </c>
      <c r="H2761" s="275" t="s">
        <v>3967</v>
      </c>
      <c r="I2761" s="263" t="str">
        <f t="shared" si="173"/>
        <v xml:space="preserve"> </v>
      </c>
      <c r="J2761" s="272" t="str">
        <f>IF(D2761&gt;=('28 Populations and thresholds'!$I$144),"YES"," ")</f>
        <v>YES</v>
      </c>
      <c r="K2761" s="272" t="str">
        <f>IF(J2761="YES"," ",IF(D2761&gt;=('28 Populations and thresholds'!$I$144)*0.25,"YES"))</f>
        <v xml:space="preserve"> </v>
      </c>
      <c r="L2761" s="272" t="b">
        <f>OR('28 Populations and thresholds'!$J$144="CR",'28 Populations and thresholds'!$J$144="EN",'28 Populations and thresholds'!$J$144="VU")</f>
        <v>0</v>
      </c>
      <c r="M2761" s="273">
        <f>D2761/'28 Populations and thresholds'!$H$144</f>
        <v>0.36</v>
      </c>
      <c r="N2761" s="263" t="str">
        <f t="shared" si="174"/>
        <v xml:space="preserve"> </v>
      </c>
      <c r="O2761" s="275"/>
      <c r="P2761" s="263" t="str">
        <f t="shared" si="175"/>
        <v xml:space="preserve"> </v>
      </c>
    </row>
    <row r="2762" spans="1:16" x14ac:dyDescent="0.2">
      <c r="A2762" s="275" t="s">
        <v>1610</v>
      </c>
      <c r="B2762" s="269" t="s">
        <v>1740</v>
      </c>
      <c r="C2762" s="269" t="s">
        <v>3470</v>
      </c>
      <c r="D2762" s="279">
        <v>438</v>
      </c>
      <c r="E2762" s="284">
        <v>40297</v>
      </c>
      <c r="F2762" s="263" t="str">
        <f t="shared" si="172"/>
        <v xml:space="preserve"> </v>
      </c>
      <c r="G2762" s="275" t="s">
        <v>3960</v>
      </c>
      <c r="H2762" s="275" t="s">
        <v>3967</v>
      </c>
      <c r="I2762" s="263" t="str">
        <f t="shared" si="173"/>
        <v xml:space="preserve"> </v>
      </c>
      <c r="J2762" s="272" t="str">
        <f>IF(D2762&gt;=('28 Populations and thresholds'!$I$181),"YES"," ")</f>
        <v>YES</v>
      </c>
      <c r="K2762" s="272" t="str">
        <f>IF(J2762="YES"," ",IF(D2762&gt;=('28 Populations and thresholds'!$I$181)*0.25,"YES"))</f>
        <v xml:space="preserve"> </v>
      </c>
      <c r="L2762" s="272" t="b">
        <f>OR('28 Populations and thresholds'!$J$181="CR",'28 Populations and thresholds'!$J$181="EN",'28 Populations and thresholds'!$J$181="VU")</f>
        <v>1</v>
      </c>
      <c r="M2762" s="273">
        <f>D2762/'28 Populations and thresholds'!$H$181</f>
        <v>1.36875E-2</v>
      </c>
      <c r="N2762" s="263" t="str">
        <f t="shared" si="174"/>
        <v xml:space="preserve"> </v>
      </c>
      <c r="O2762" s="269"/>
      <c r="P2762" s="263" t="str">
        <f t="shared" si="175"/>
        <v xml:space="preserve"> </v>
      </c>
    </row>
    <row r="2763" spans="1:16" x14ac:dyDescent="0.2">
      <c r="A2763" s="275" t="s">
        <v>1610</v>
      </c>
      <c r="B2763" s="269" t="s">
        <v>1740</v>
      </c>
      <c r="C2763" s="269" t="s">
        <v>3451</v>
      </c>
      <c r="D2763" s="279">
        <v>2558</v>
      </c>
      <c r="E2763" s="284">
        <v>40517</v>
      </c>
      <c r="F2763" s="263" t="str">
        <f t="shared" si="172"/>
        <v xml:space="preserve"> </v>
      </c>
      <c r="G2763" s="275" t="s">
        <v>3960</v>
      </c>
      <c r="H2763" s="275" t="s">
        <v>3967</v>
      </c>
      <c r="I2763" s="263" t="str">
        <f t="shared" si="173"/>
        <v xml:space="preserve"> </v>
      </c>
      <c r="J2763" s="272" t="str">
        <f>IF(D2763&gt;=('28 Populations and thresholds'!$I$154),"YES"," ")</f>
        <v>YES</v>
      </c>
      <c r="K2763" s="272" t="str">
        <f>IF(J2763="YES"," ",IF(D2763&gt;=('28 Populations and thresholds'!$I$154)*0.25,"YES"))</f>
        <v xml:space="preserve"> </v>
      </c>
      <c r="L2763" s="272" t="b">
        <f>OR('28 Populations and thresholds'!$J$154="CR",'28 Populations and thresholds'!$J$154="EN",'28 Populations and thresholds'!$J$154="VU")</f>
        <v>0</v>
      </c>
      <c r="M2763" s="273">
        <f>D2763/'28 Populations and thresholds'!$H$154</f>
        <v>2.4596153846153847E-2</v>
      </c>
      <c r="N2763" s="263" t="str">
        <f t="shared" si="174"/>
        <v xml:space="preserve"> </v>
      </c>
      <c r="O2763" s="269"/>
      <c r="P2763" s="263" t="str">
        <f t="shared" si="175"/>
        <v xml:space="preserve"> </v>
      </c>
    </row>
    <row r="2764" spans="1:16" x14ac:dyDescent="0.2">
      <c r="A2764" s="275" t="s">
        <v>1610</v>
      </c>
      <c r="B2764" s="269" t="s">
        <v>1740</v>
      </c>
      <c r="C2764" s="269" t="s">
        <v>3459</v>
      </c>
      <c r="D2764" s="279">
        <v>685</v>
      </c>
      <c r="E2764" s="284">
        <v>40418</v>
      </c>
      <c r="F2764" s="263" t="str">
        <f t="shared" si="172"/>
        <v xml:space="preserve"> </v>
      </c>
      <c r="G2764" s="275" t="s">
        <v>3960</v>
      </c>
      <c r="H2764" s="275" t="s">
        <v>3967</v>
      </c>
      <c r="I2764" s="263" t="str">
        <f t="shared" si="173"/>
        <v xml:space="preserve"> </v>
      </c>
      <c r="J2764" s="272" t="str">
        <f>IF(D2764&gt;=(('28 Populations and thresholds'!$I$160)+('28 Populations and thresholds'!$I$163)),"YES"," ")</f>
        <v>YES</v>
      </c>
      <c r="K2764" s="272" t="str">
        <f>IF(J2764="YES"," ",IF(D2764&gt;=(('28 Populations and thresholds'!$I$160)+('28 Populations and thresholds'!$I$163))*0.25,"YES"))</f>
        <v xml:space="preserve"> </v>
      </c>
      <c r="L2764" s="272" t="b">
        <f>OR('28 Populations and thresholds'!$J$160="CR",'28 Populations and thresholds'!$J$160="EN",'28 Populations and thresholds'!$J$160="VU")</f>
        <v>0</v>
      </c>
      <c r="M2764" s="273">
        <f>D2764/(('28 Populations and thresholds'!$H$160)+('28 Populations and thresholds'!$H$163))</f>
        <v>1.7792207792207793E-2</v>
      </c>
      <c r="N2764" s="263" t="str">
        <f t="shared" si="174"/>
        <v xml:space="preserve"> </v>
      </c>
      <c r="O2764" s="282" t="s">
        <v>4563</v>
      </c>
      <c r="P2764" s="263" t="str">
        <f t="shared" si="175"/>
        <v xml:space="preserve"> </v>
      </c>
    </row>
    <row r="2765" spans="1:16" x14ac:dyDescent="0.2">
      <c r="A2765" s="275" t="s">
        <v>1610</v>
      </c>
      <c r="B2765" s="269" t="s">
        <v>1740</v>
      </c>
      <c r="C2765" s="332" t="s">
        <v>1732</v>
      </c>
      <c r="D2765" s="279">
        <v>650</v>
      </c>
      <c r="E2765" s="284" t="s">
        <v>156</v>
      </c>
      <c r="F2765" s="263" t="str">
        <f t="shared" si="172"/>
        <v xml:space="preserve"> </v>
      </c>
      <c r="G2765" s="275" t="s">
        <v>139</v>
      </c>
      <c r="H2765" s="275"/>
      <c r="I2765" s="263" t="str">
        <f t="shared" si="173"/>
        <v xml:space="preserve"> </v>
      </c>
      <c r="J2765" s="272" t="str">
        <f>IF(D2765&gt;=('28 Populations and thresholds'!$I$221),"YES"," ")</f>
        <v>YES</v>
      </c>
      <c r="K2765" s="272" t="str">
        <f>IF(J2765="YES"," ",IF(D2765&gt;=('28 Populations and thresholds'!$I$221)*0.25,"YES"))</f>
        <v xml:space="preserve"> </v>
      </c>
      <c r="L2765" s="272" t="b">
        <f>OR('28 Populations and thresholds'!$J$221="CR",'28 Populations and thresholds'!$J$221="EN",'28 Populations and thresholds'!$J$221="VU")</f>
        <v>1</v>
      </c>
      <c r="M2765" s="273">
        <f>D2765/'28 Populations and thresholds'!$H$221</f>
        <v>6.7708333333333329E-2</v>
      </c>
      <c r="N2765" s="263" t="str">
        <f t="shared" si="174"/>
        <v xml:space="preserve"> </v>
      </c>
      <c r="O2765" s="275"/>
      <c r="P2765" s="263" t="str">
        <f t="shared" si="175"/>
        <v xml:space="preserve"> </v>
      </c>
    </row>
    <row r="2766" spans="1:16" x14ac:dyDescent="0.2">
      <c r="A2766" s="12" t="s">
        <v>1610</v>
      </c>
      <c r="B2766" s="9" t="s">
        <v>3548</v>
      </c>
      <c r="C2766" s="4" t="s">
        <v>3594</v>
      </c>
      <c r="D2766" s="5">
        <v>8061</v>
      </c>
      <c r="E2766" s="104">
        <v>2005</v>
      </c>
      <c r="F2766" s="263" t="str">
        <f t="shared" si="172"/>
        <v xml:space="preserve"> </v>
      </c>
      <c r="G2766" s="12" t="s">
        <v>139</v>
      </c>
      <c r="H2766" s="12" t="s">
        <v>3388</v>
      </c>
      <c r="I2766" s="263" t="str">
        <f t="shared" si="173"/>
        <v xml:space="preserve"> </v>
      </c>
      <c r="J2766" s="38" t="str">
        <f>IF(D2766&gt;=('28 Populations and thresholds'!$I$87),"YES"," ")</f>
        <v>YES</v>
      </c>
      <c r="K2766" s="38" t="str">
        <f>IF(J2766="YES"," ",IF(D2766&gt;=('28 Populations and thresholds'!$I$87)*0.25,"YES"))</f>
        <v xml:space="preserve"> </v>
      </c>
      <c r="L2766" s="38" t="b">
        <f>OR('28 Populations and thresholds'!$J$87="CR",'28 Populations and thresholds'!$J$87="EN",'28 Populations and thresholds'!$J$87="VU")</f>
        <v>0</v>
      </c>
      <c r="M2766" s="75">
        <f>D2766/'28 Populations and thresholds'!$H$87</f>
        <v>8.0610000000000005E-3</v>
      </c>
      <c r="N2766" s="263" t="str">
        <f t="shared" si="174"/>
        <v xml:space="preserve"> </v>
      </c>
      <c r="O2766" s="9"/>
      <c r="P2766" s="263" t="str">
        <f t="shared" si="175"/>
        <v xml:space="preserve"> </v>
      </c>
    </row>
    <row r="2767" spans="1:16" x14ac:dyDescent="0.2">
      <c r="A2767" s="12" t="s">
        <v>1610</v>
      </c>
      <c r="B2767" s="4" t="s">
        <v>3548</v>
      </c>
      <c r="C2767" s="4" t="s">
        <v>3666</v>
      </c>
      <c r="D2767" s="105">
        <v>4804</v>
      </c>
      <c r="E2767" s="106">
        <v>2006</v>
      </c>
      <c r="F2767" s="263" t="str">
        <f t="shared" si="172"/>
        <v xml:space="preserve"> </v>
      </c>
      <c r="G2767" s="12" t="s">
        <v>139</v>
      </c>
      <c r="H2767" s="12" t="s">
        <v>3388</v>
      </c>
      <c r="I2767" s="263" t="str">
        <f t="shared" si="173"/>
        <v xml:space="preserve"> </v>
      </c>
      <c r="J2767" s="38" t="str">
        <f>IF(D2767&gt;=(('28 Populations and thresholds'!$I$62)+('28 Populations and thresholds'!$I$65)),"YES"," ")</f>
        <v>YES</v>
      </c>
      <c r="K2767" s="38" t="str">
        <f>IF(J2767="YES"," ",IF(D2767&gt;=(('28 Populations and thresholds'!$I$62)+('28 Populations and thresholds'!$I$65))*0.25,"YES"))</f>
        <v xml:space="preserve"> </v>
      </c>
      <c r="L2767" s="38" t="b">
        <f>OR('28 Populations and thresholds'!$J$62="CR",'28 Populations and thresholds'!$J$62="EN",'28 Populations and thresholds'!$J$62="VU")</f>
        <v>0</v>
      </c>
      <c r="M2767" s="75">
        <f>D2767/(('28 Populations and thresholds'!$H$62)+('28 Populations and thresholds'!$H$65))</f>
        <v>2.8258823529411763E-2</v>
      </c>
      <c r="N2767" s="263" t="str">
        <f t="shared" si="174"/>
        <v xml:space="preserve"> </v>
      </c>
      <c r="O2767" s="12" t="s">
        <v>4552</v>
      </c>
      <c r="P2767" s="263" t="str">
        <f t="shared" si="175"/>
        <v xml:space="preserve"> </v>
      </c>
    </row>
    <row r="2768" spans="1:16" x14ac:dyDescent="0.2">
      <c r="A2768" s="12" t="s">
        <v>1610</v>
      </c>
      <c r="B2768" s="4" t="s">
        <v>3548</v>
      </c>
      <c r="C2768" s="4" t="s">
        <v>3659</v>
      </c>
      <c r="D2768" s="105">
        <v>4746</v>
      </c>
      <c r="E2768" s="106">
        <v>2003</v>
      </c>
      <c r="F2768" s="263" t="str">
        <f t="shared" si="172"/>
        <v xml:space="preserve"> </v>
      </c>
      <c r="G2768" s="12" t="s">
        <v>139</v>
      </c>
      <c r="H2768" s="12" t="s">
        <v>3388</v>
      </c>
      <c r="I2768" s="263" t="str">
        <f t="shared" si="173"/>
        <v xml:space="preserve"> </v>
      </c>
      <c r="J2768" s="38" t="str">
        <f>IF(D2768&gt;=('28 Populations and thresholds'!$I$68),"YES"," ")</f>
        <v>YES</v>
      </c>
      <c r="K2768" s="38" t="str">
        <f>IF(J2768="YES"," ",IF(D2768&gt;=('28 Populations and thresholds'!$I$68)*0.25,"YES"))</f>
        <v xml:space="preserve"> </v>
      </c>
      <c r="L2768" s="38" t="b">
        <f>OR('28 Populations and thresholds'!$J$68="CR",'28 Populations and thresholds'!$J$68="EN",'28 Populations and thresholds'!$J$68="VU")</f>
        <v>0</v>
      </c>
      <c r="M2768" s="75">
        <f>D2768/'28 Populations and thresholds'!$H$68</f>
        <v>4.7460000000000002E-2</v>
      </c>
      <c r="N2768" s="263" t="str">
        <f t="shared" si="174"/>
        <v xml:space="preserve"> </v>
      </c>
      <c r="O2768" s="9"/>
      <c r="P2768" s="263" t="str">
        <f t="shared" si="175"/>
        <v xml:space="preserve"> </v>
      </c>
    </row>
    <row r="2769" spans="1:21" x14ac:dyDescent="0.2">
      <c r="A2769" s="267" t="s">
        <v>1582</v>
      </c>
      <c r="B2769" s="268" t="s">
        <v>1581</v>
      </c>
      <c r="C2769" s="269" t="s">
        <v>3612</v>
      </c>
      <c r="D2769" s="270">
        <v>10500</v>
      </c>
      <c r="E2769" s="294" t="s">
        <v>1316</v>
      </c>
      <c r="F2769" s="263" t="str">
        <f t="shared" si="172"/>
        <v xml:space="preserve"> </v>
      </c>
      <c r="G2769" s="267" t="s">
        <v>15</v>
      </c>
      <c r="H2769" s="267" t="s">
        <v>1315</v>
      </c>
      <c r="I2769" s="263" t="str">
        <f t="shared" si="173"/>
        <v xml:space="preserve"> </v>
      </c>
      <c r="J2769" s="272" t="str">
        <f>IF(D2769&gt;=('28 Populations and thresholds'!$I$93),"YES"," ")</f>
        <v>YES</v>
      </c>
      <c r="K2769" s="272" t="str">
        <f>IF(J2769="YES"," ",IF(D2769&gt;=('28 Populations and thresholds'!$I$93)*0.25,"YES"))</f>
        <v xml:space="preserve"> </v>
      </c>
      <c r="L2769" s="272" t="b">
        <f>OR('28 Populations and thresholds'!$J$93="CR",'28 Populations and thresholds'!$J$93="EN",'28 Populations and thresholds'!$J$93="VU")</f>
        <v>0</v>
      </c>
      <c r="M2769" s="273">
        <f>D2769/'28 Populations and thresholds'!$H$93</f>
        <v>5.2499999999999998E-2</v>
      </c>
      <c r="N2769" s="263" t="str">
        <f t="shared" si="174"/>
        <v xml:space="preserve"> </v>
      </c>
      <c r="O2769" s="275"/>
      <c r="P2769" s="263" t="str">
        <f t="shared" si="175"/>
        <v xml:space="preserve"> </v>
      </c>
    </row>
    <row r="2770" spans="1:21" x14ac:dyDescent="0.2">
      <c r="A2770" s="12" t="s">
        <v>1582</v>
      </c>
      <c r="B2770" s="40" t="s">
        <v>1583</v>
      </c>
      <c r="C2770" s="4" t="s">
        <v>3722</v>
      </c>
      <c r="D2770" s="5">
        <v>52613</v>
      </c>
      <c r="E2770" s="1" t="s">
        <v>74</v>
      </c>
      <c r="F2770" s="263" t="str">
        <f t="shared" si="172"/>
        <v xml:space="preserve"> </v>
      </c>
      <c r="G2770" s="13" t="s">
        <v>139</v>
      </c>
      <c r="I2770" s="263" t="str">
        <f t="shared" si="173"/>
        <v xml:space="preserve"> </v>
      </c>
      <c r="J2770" s="38" t="str">
        <f>IF(D2770&gt;=('28 Populations and thresholds'!$I$43),"YES"," ")</f>
        <v>YES</v>
      </c>
      <c r="K2770" s="38" t="str">
        <f>IF(J2770="YES"," ",IF(D2770&gt;=('28 Populations and thresholds'!$I$43)*0.25,"YES"))</f>
        <v xml:space="preserve"> </v>
      </c>
      <c r="L2770" s="38" t="b">
        <f>OR('28 Populations and thresholds'!$J$43="CR",'28 Populations and thresholds'!$J$43="EN",'28 Populations and thresholds'!$J$43="VU")</f>
        <v>0</v>
      </c>
      <c r="M2770" s="75">
        <f>D2770/'28 Populations and thresholds'!$H$43</f>
        <v>0.17537666666666665</v>
      </c>
      <c r="N2770" s="263" t="str">
        <f t="shared" si="174"/>
        <v xml:space="preserve"> </v>
      </c>
      <c r="P2770" s="263" t="str">
        <f t="shared" si="175"/>
        <v xml:space="preserve"> </v>
      </c>
      <c r="Q2770" s="4"/>
      <c r="R2770" s="4"/>
      <c r="S2770" s="4"/>
      <c r="T2770" s="4"/>
      <c r="U2770" s="4"/>
    </row>
    <row r="2771" spans="1:21" x14ac:dyDescent="0.2">
      <c r="A2771" s="143" t="s">
        <v>1582</v>
      </c>
      <c r="B2771" s="40" t="s">
        <v>1583</v>
      </c>
      <c r="C2771" s="4" t="s">
        <v>3676</v>
      </c>
      <c r="D2771" s="41">
        <v>426</v>
      </c>
      <c r="E2771" s="47" t="s">
        <v>1317</v>
      </c>
      <c r="F2771" s="263" t="str">
        <f t="shared" si="172"/>
        <v xml:space="preserve"> </v>
      </c>
      <c r="G2771" s="143" t="s">
        <v>15</v>
      </c>
      <c r="H2771" s="143" t="s">
        <v>1315</v>
      </c>
      <c r="I2771" s="263" t="str">
        <f t="shared" si="173"/>
        <v xml:space="preserve"> </v>
      </c>
      <c r="J2771" s="38" t="str">
        <f>IF(D2771&gt;=('28 Populations and thresholds'!$I$96),"YES"," ")</f>
        <v>YES</v>
      </c>
      <c r="K2771" s="38" t="str">
        <f>IF(J2771="YES"," ",IF(D2771&gt;=('28 Populations and thresholds'!$I$96)*0.25,"YES"))</f>
        <v xml:space="preserve"> </v>
      </c>
      <c r="L2771" s="38" t="b">
        <f>OR('28 Populations and thresholds'!$J$96="CR",'28 Populations and thresholds'!$J$96="EN",'28 Populations and thresholds'!$J$96="VU")</f>
        <v>1</v>
      </c>
      <c r="M2771" s="75">
        <f>D2771/'28 Populations and thresholds'!$H$96</f>
        <v>0.42599999999999999</v>
      </c>
      <c r="N2771" s="263" t="str">
        <f t="shared" si="174"/>
        <v xml:space="preserve"> </v>
      </c>
      <c r="O2771" s="9"/>
      <c r="P2771" s="263" t="str">
        <f t="shared" si="175"/>
        <v xml:space="preserve"> </v>
      </c>
    </row>
    <row r="2772" spans="1:21" x14ac:dyDescent="0.2">
      <c r="A2772" s="143" t="s">
        <v>1582</v>
      </c>
      <c r="B2772" s="40" t="s">
        <v>1583</v>
      </c>
      <c r="C2772" s="4" t="s">
        <v>3612</v>
      </c>
      <c r="D2772" s="41">
        <v>15000</v>
      </c>
      <c r="E2772" s="47" t="s">
        <v>1354</v>
      </c>
      <c r="F2772" s="263" t="str">
        <f t="shared" si="172"/>
        <v xml:space="preserve"> </v>
      </c>
      <c r="G2772" s="143" t="s">
        <v>15</v>
      </c>
      <c r="H2772" s="143" t="s">
        <v>1315</v>
      </c>
      <c r="I2772" s="263" t="str">
        <f t="shared" si="173"/>
        <v xml:space="preserve"> </v>
      </c>
      <c r="J2772" s="38" t="str">
        <f>IF(D2772&gt;=('28 Populations and thresholds'!$I$93),"YES"," ")</f>
        <v>YES</v>
      </c>
      <c r="K2772" s="38" t="str">
        <f>IF(J2772="YES"," ",IF(D2772&gt;=('28 Populations and thresholds'!$I$93)*0.25,"YES"))</f>
        <v xml:space="preserve"> </v>
      </c>
      <c r="L2772" s="38" t="b">
        <f>OR('28 Populations and thresholds'!$J$93="CR",'28 Populations and thresholds'!$J$93="EN",'28 Populations and thresholds'!$J$93="VU")</f>
        <v>0</v>
      </c>
      <c r="M2772" s="75">
        <f>D2772/'28 Populations and thresholds'!$H$93</f>
        <v>7.4999999999999997E-2</v>
      </c>
      <c r="N2772" s="263" t="str">
        <f t="shared" si="174"/>
        <v xml:space="preserve"> </v>
      </c>
      <c r="P2772" s="263" t="str">
        <f t="shared" si="175"/>
        <v xml:space="preserve"> </v>
      </c>
    </row>
    <row r="2773" spans="1:21" x14ac:dyDescent="0.2">
      <c r="A2773" s="12" t="s">
        <v>1582</v>
      </c>
      <c r="B2773" s="40" t="s">
        <v>1583</v>
      </c>
      <c r="C2773" s="4" t="s">
        <v>3519</v>
      </c>
      <c r="D2773" s="5">
        <v>86204</v>
      </c>
      <c r="E2773" s="104">
        <v>2004</v>
      </c>
      <c r="F2773" s="263" t="str">
        <f t="shared" si="172"/>
        <v xml:space="preserve"> </v>
      </c>
      <c r="G2773" s="12" t="s">
        <v>139</v>
      </c>
      <c r="H2773" s="12" t="s">
        <v>3388</v>
      </c>
      <c r="I2773" s="263" t="str">
        <f t="shared" si="173"/>
        <v xml:space="preserve"> </v>
      </c>
      <c r="J2773" s="38" t="str">
        <f>IF(D2773&gt;=('28 Populations and thresholds'!$I$56),"YES"," ")</f>
        <v>YES</v>
      </c>
      <c r="K2773" s="38" t="str">
        <f>IF(J2773="YES"," ",IF(D2773&gt;=('28 Populations and thresholds'!$I$56)*0.25,"YES"))</f>
        <v xml:space="preserve"> </v>
      </c>
      <c r="L2773" s="38" t="b">
        <f>OR('28 Populations and thresholds'!$J$56="CR",'28 Populations and thresholds'!$J$56="EN",'28 Populations and thresholds'!$J$56="VU")</f>
        <v>0</v>
      </c>
      <c r="M2773" s="75">
        <f>D2773/'28 Populations and thresholds'!$H$56</f>
        <v>8.6204000000000003E-2</v>
      </c>
      <c r="N2773" s="263" t="str">
        <f t="shared" si="174"/>
        <v xml:space="preserve"> </v>
      </c>
      <c r="P2773" s="263" t="str">
        <f t="shared" si="175"/>
        <v xml:space="preserve"> </v>
      </c>
    </row>
    <row r="2774" spans="1:21" x14ac:dyDescent="0.2">
      <c r="A2774" s="336" t="s">
        <v>1582</v>
      </c>
      <c r="B2774" s="356" t="s">
        <v>1584</v>
      </c>
      <c r="C2774" s="337" t="s">
        <v>3676</v>
      </c>
      <c r="D2774" s="357">
        <v>59</v>
      </c>
      <c r="E2774" s="359" t="s">
        <v>1349</v>
      </c>
      <c r="F2774" s="263" t="str">
        <f t="shared" si="172"/>
        <v xml:space="preserve"> </v>
      </c>
      <c r="G2774" s="336" t="s">
        <v>15</v>
      </c>
      <c r="H2774" s="336" t="s">
        <v>1315</v>
      </c>
      <c r="I2774" s="263" t="str">
        <f t="shared" si="173"/>
        <v xml:space="preserve"> </v>
      </c>
      <c r="J2774" s="321" t="str">
        <f>IF(D2774&gt;=('28 Populations and thresholds'!$I$96),"YES"," ")</f>
        <v>YES</v>
      </c>
      <c r="K2774" s="321" t="str">
        <f>IF(J2774="YES"," ",IF(D2774&gt;=('28 Populations and thresholds'!$I$96)*0.25,"YES"))</f>
        <v xml:space="preserve"> </v>
      </c>
      <c r="L2774" s="321" t="b">
        <f>OR('28 Populations and thresholds'!$J$96="CR",'28 Populations and thresholds'!$J$96="EN",'28 Populations and thresholds'!$J$96="VU")</f>
        <v>1</v>
      </c>
      <c r="M2774" s="322">
        <f>D2774/'28 Populations and thresholds'!$H$96</f>
        <v>5.8999999999999997E-2</v>
      </c>
      <c r="N2774" s="263" t="str">
        <f t="shared" si="174"/>
        <v xml:space="preserve"> </v>
      </c>
      <c r="O2774" s="337"/>
      <c r="P2774" s="263" t="str">
        <f t="shared" si="175"/>
        <v xml:space="preserve"> </v>
      </c>
    </row>
    <row r="2775" spans="1:21" x14ac:dyDescent="0.2">
      <c r="A2775" s="143" t="s">
        <v>1582</v>
      </c>
      <c r="B2775" s="40" t="s">
        <v>4767</v>
      </c>
      <c r="C2775" s="4" t="s">
        <v>3612</v>
      </c>
      <c r="D2775" s="41">
        <v>5320</v>
      </c>
      <c r="E2775" s="47" t="s">
        <v>1354</v>
      </c>
      <c r="F2775" s="263" t="str">
        <f t="shared" si="172"/>
        <v xml:space="preserve"> </v>
      </c>
      <c r="G2775" s="143" t="s">
        <v>15</v>
      </c>
      <c r="H2775" s="143" t="s">
        <v>1315</v>
      </c>
      <c r="I2775" s="263" t="str">
        <f t="shared" si="173"/>
        <v xml:space="preserve"> </v>
      </c>
      <c r="J2775" s="38" t="str">
        <f>IF(D2775&gt;=('28 Populations and thresholds'!$I$93),"YES"," ")</f>
        <v>YES</v>
      </c>
      <c r="K2775" s="38" t="str">
        <f>IF(J2775="YES"," ",IF(D2775&gt;=('28 Populations and thresholds'!$I$93)*0.25,"YES"))</f>
        <v xml:space="preserve"> </v>
      </c>
      <c r="L2775" s="38" t="b">
        <f>OR('28 Populations and thresholds'!$J$93="CR",'28 Populations and thresholds'!$J$93="EN",'28 Populations and thresholds'!$J$93="VU")</f>
        <v>0</v>
      </c>
      <c r="M2775" s="75">
        <f>D2775/'28 Populations and thresholds'!$H$93</f>
        <v>2.6599999999999999E-2</v>
      </c>
      <c r="N2775" s="263" t="str">
        <f t="shared" si="174"/>
        <v xml:space="preserve"> </v>
      </c>
      <c r="P2775" s="263" t="str">
        <f t="shared" si="175"/>
        <v xml:space="preserve"> </v>
      </c>
    </row>
    <row r="2776" spans="1:21" x14ac:dyDescent="0.2">
      <c r="A2776" s="143" t="s">
        <v>1582</v>
      </c>
      <c r="B2776" s="40" t="s">
        <v>4767</v>
      </c>
      <c r="C2776" s="4" t="s">
        <v>3519</v>
      </c>
      <c r="D2776" s="41">
        <v>32000</v>
      </c>
      <c r="E2776" s="47" t="s">
        <v>1354</v>
      </c>
      <c r="F2776" s="263" t="str">
        <f t="shared" si="172"/>
        <v xml:space="preserve"> </v>
      </c>
      <c r="G2776" s="143" t="s">
        <v>15</v>
      </c>
      <c r="H2776" s="143" t="s">
        <v>1315</v>
      </c>
      <c r="I2776" s="263" t="str">
        <f t="shared" si="173"/>
        <v xml:space="preserve"> </v>
      </c>
      <c r="J2776" s="38" t="str">
        <f>IF(D2776&gt;=('28 Populations and thresholds'!$I$56),"YES"," ")</f>
        <v>YES</v>
      </c>
      <c r="K2776" s="38" t="str">
        <f>IF(J2776="YES"," ",IF(D2776&gt;=('28 Populations and thresholds'!$I$56)*0.25,"YES"))</f>
        <v xml:space="preserve"> </v>
      </c>
      <c r="L2776" s="38" t="b">
        <f>OR('28 Populations and thresholds'!$J$56="CR",'28 Populations and thresholds'!$J$56="EN",'28 Populations and thresholds'!$J$56="VU")</f>
        <v>0</v>
      </c>
      <c r="M2776" s="75">
        <f>D2776/'28 Populations and thresholds'!$H$56</f>
        <v>3.2000000000000001E-2</v>
      </c>
      <c r="N2776" s="263" t="str">
        <f t="shared" si="174"/>
        <v xml:space="preserve"> </v>
      </c>
      <c r="P2776" s="263" t="str">
        <f t="shared" si="175"/>
        <v xml:space="preserve"> </v>
      </c>
    </row>
    <row r="2777" spans="1:21" x14ac:dyDescent="0.2">
      <c r="A2777" s="324" t="s">
        <v>1582</v>
      </c>
      <c r="B2777" s="337" t="s">
        <v>1656</v>
      </c>
      <c r="C2777" s="337" t="s">
        <v>1636</v>
      </c>
      <c r="D2777" s="339">
        <v>1600</v>
      </c>
      <c r="E2777" s="355" t="s">
        <v>156</v>
      </c>
      <c r="F2777" s="263" t="str">
        <f t="shared" si="172"/>
        <v xml:space="preserve"> </v>
      </c>
      <c r="G2777" s="324" t="s">
        <v>139</v>
      </c>
      <c r="H2777" s="324"/>
      <c r="I2777" s="263" t="str">
        <f t="shared" si="173"/>
        <v xml:space="preserve"> </v>
      </c>
      <c r="J2777" s="321" t="str">
        <f>IF(D2777&gt;=('28 Populations and thresholds'!$I$18),"YES"," ")</f>
        <v>YES</v>
      </c>
      <c r="K2777" s="321" t="str">
        <f>IF(J2777="YES"," ",IF(D2777&gt;=('28 Populations and thresholds'!$I$18)*0.25,"YES"))</f>
        <v xml:space="preserve"> </v>
      </c>
      <c r="L2777" s="321" t="b">
        <f>OR('28 Populations and thresholds'!$J$18="CR",'28 Populations and thresholds'!$J$18="EN",'28 Populations and thresholds'!$J$18="VU")</f>
        <v>0</v>
      </c>
      <c r="M2777" s="322">
        <f>D2777/'28 Populations and thresholds'!$H$18</f>
        <v>1.6E-2</v>
      </c>
      <c r="N2777" s="263" t="str">
        <f t="shared" si="174"/>
        <v xml:space="preserve"> </v>
      </c>
      <c r="O2777" s="324"/>
      <c r="P2777" s="263" t="str">
        <f t="shared" si="175"/>
        <v xml:space="preserve"> </v>
      </c>
    </row>
    <row r="2778" spans="1:21" x14ac:dyDescent="0.2">
      <c r="A2778" s="267" t="s">
        <v>1582</v>
      </c>
      <c r="B2778" s="268" t="s">
        <v>1300</v>
      </c>
      <c r="C2778" s="269" t="s">
        <v>3447</v>
      </c>
      <c r="D2778" s="270">
        <v>450</v>
      </c>
      <c r="E2778" s="271">
        <v>32564</v>
      </c>
      <c r="F2778" s="263" t="str">
        <f t="shared" si="172"/>
        <v xml:space="preserve"> </v>
      </c>
      <c r="G2778" s="267" t="s">
        <v>21</v>
      </c>
      <c r="H2778" s="267" t="s">
        <v>853</v>
      </c>
      <c r="I2778" s="263" t="str">
        <f t="shared" si="173"/>
        <v xml:space="preserve"> </v>
      </c>
      <c r="J2778" s="272" t="str">
        <f>IF(D2778&gt;=('28 Populations and thresholds'!$I$145),"YES"," ")</f>
        <v>YES</v>
      </c>
      <c r="K2778" s="272" t="str">
        <f>IF(J2778="YES"," ",IF(D2778&gt;=('28 Populations and thresholds'!$I$145)*0.25,"YES"))</f>
        <v xml:space="preserve"> </v>
      </c>
      <c r="L2778" s="272" t="b">
        <f>OR('28 Populations and thresholds'!$J$145="CR",'28 Populations and thresholds'!$J$145="EN",'28 Populations and thresholds'!$J$145="VU")</f>
        <v>0</v>
      </c>
      <c r="M2778" s="273">
        <f>D2778/'28 Populations and thresholds'!$H$145</f>
        <v>4.4999999999999997E-3</v>
      </c>
      <c r="N2778" s="263" t="str">
        <f t="shared" si="174"/>
        <v xml:space="preserve"> </v>
      </c>
      <c r="O2778" s="269"/>
      <c r="P2778" s="263" t="str">
        <f t="shared" si="175"/>
        <v xml:space="preserve"> </v>
      </c>
    </row>
    <row r="2779" spans="1:21" x14ac:dyDescent="0.2">
      <c r="A2779" s="12" t="s">
        <v>1582</v>
      </c>
      <c r="B2779" s="9" t="s">
        <v>1655</v>
      </c>
      <c r="C2779" s="4" t="s">
        <v>1636</v>
      </c>
      <c r="D2779" s="5">
        <v>2500</v>
      </c>
      <c r="E2779" s="1" t="s">
        <v>218</v>
      </c>
      <c r="F2779" s="263" t="str">
        <f t="shared" si="172"/>
        <v xml:space="preserve"> </v>
      </c>
      <c r="G2779" s="13" t="s">
        <v>139</v>
      </c>
      <c r="I2779" s="263" t="str">
        <f t="shared" si="173"/>
        <v xml:space="preserve"> </v>
      </c>
      <c r="J2779" s="38" t="str">
        <f>IF(D2779&gt;=('28 Populations and thresholds'!$I$18),"YES"," ")</f>
        <v>YES</v>
      </c>
      <c r="K2779" s="38" t="str">
        <f>IF(J2779="YES"," ",IF(D2779&gt;=('28 Populations and thresholds'!$I$18)*0.25,"YES"))</f>
        <v xml:space="preserve"> </v>
      </c>
      <c r="L2779" s="38" t="b">
        <f>OR('28 Populations and thresholds'!$J$18="CR",'28 Populations and thresholds'!$J$18="EN",'28 Populations and thresholds'!$J$18="VU")</f>
        <v>0</v>
      </c>
      <c r="M2779" s="75">
        <f>D2779/'28 Populations and thresholds'!$H$18</f>
        <v>2.5000000000000001E-2</v>
      </c>
      <c r="N2779" s="263" t="str">
        <f t="shared" si="174"/>
        <v xml:space="preserve"> </v>
      </c>
      <c r="P2779" s="263" t="str">
        <f t="shared" si="175"/>
        <v xml:space="preserve"> </v>
      </c>
    </row>
    <row r="2780" spans="1:21" x14ac:dyDescent="0.2">
      <c r="A2780" s="12" t="s">
        <v>1582</v>
      </c>
      <c r="B2780" s="4" t="s">
        <v>1655</v>
      </c>
      <c r="C2780" s="4" t="s">
        <v>3519</v>
      </c>
      <c r="D2780" s="5">
        <v>14009</v>
      </c>
      <c r="E2780" s="104">
        <v>2003</v>
      </c>
      <c r="F2780" s="263" t="str">
        <f t="shared" si="172"/>
        <v xml:space="preserve"> </v>
      </c>
      <c r="G2780" s="12" t="s">
        <v>139</v>
      </c>
      <c r="H2780" s="12" t="s">
        <v>3388</v>
      </c>
      <c r="I2780" s="263" t="str">
        <f t="shared" si="173"/>
        <v xml:space="preserve"> </v>
      </c>
      <c r="J2780" s="38" t="str">
        <f>IF(D2780&gt;=('28 Populations and thresholds'!$I$56),"YES"," ")</f>
        <v>YES</v>
      </c>
      <c r="K2780" s="38" t="str">
        <f>IF(J2780="YES"," ",IF(D2780&gt;=('28 Populations and thresholds'!$I$56)*0.25,"YES"))</f>
        <v xml:space="preserve"> </v>
      </c>
      <c r="L2780" s="38" t="b">
        <f>OR('28 Populations and thresholds'!$J$56="CR",'28 Populations and thresholds'!$J$56="EN",'28 Populations and thresholds'!$J$56="VU")</f>
        <v>0</v>
      </c>
      <c r="M2780" s="75">
        <f>D2780/'28 Populations and thresholds'!$H$56</f>
        <v>1.4009000000000001E-2</v>
      </c>
      <c r="N2780" s="263" t="str">
        <f t="shared" si="174"/>
        <v xml:space="preserve"> </v>
      </c>
      <c r="P2780" s="263" t="str">
        <f t="shared" si="175"/>
        <v xml:space="preserve"> </v>
      </c>
    </row>
    <row r="2781" spans="1:21" x14ac:dyDescent="0.2">
      <c r="A2781" s="267" t="s">
        <v>1582</v>
      </c>
      <c r="B2781" s="268" t="s">
        <v>958</v>
      </c>
      <c r="C2781" s="269" t="s">
        <v>3755</v>
      </c>
      <c r="D2781" s="270">
        <v>600</v>
      </c>
      <c r="E2781" s="271">
        <v>32620</v>
      </c>
      <c r="F2781" s="263" t="str">
        <f t="shared" si="172"/>
        <v xml:space="preserve"> </v>
      </c>
      <c r="G2781" s="267"/>
      <c r="H2781" s="267" t="s">
        <v>4281</v>
      </c>
      <c r="I2781" s="263" t="str">
        <f t="shared" si="173"/>
        <v xml:space="preserve"> </v>
      </c>
      <c r="J2781" s="272" t="str">
        <f>IF(D2781&gt;=('28 Populations and thresholds'!$I$174),"YES"," ")</f>
        <v>YES</v>
      </c>
      <c r="K2781" s="272" t="str">
        <f>IF(J2781="YES"," ",IF(D2781&gt;=('28 Populations and thresholds'!$I$174)*0.25,"YES"))</f>
        <v xml:space="preserve"> </v>
      </c>
      <c r="L2781" s="272" t="b">
        <f>OR('28 Populations and thresholds'!$J$174="CR",'28 Populations and thresholds'!$J$174="EN",'28 Populations and thresholds'!$J$174="VU")</f>
        <v>0</v>
      </c>
      <c r="M2781" s="273">
        <f>D2781/'28 Populations and thresholds'!$H$174</f>
        <v>2.6086956521739129E-2</v>
      </c>
      <c r="N2781" s="263" t="str">
        <f t="shared" si="174"/>
        <v xml:space="preserve"> </v>
      </c>
      <c r="O2781" s="275"/>
      <c r="P2781" s="263" t="str">
        <f t="shared" si="175"/>
        <v xml:space="preserve"> </v>
      </c>
    </row>
    <row r="2782" spans="1:21" x14ac:dyDescent="0.2">
      <c r="A2782" s="275" t="s">
        <v>1582</v>
      </c>
      <c r="B2782" s="325" t="s">
        <v>958</v>
      </c>
      <c r="C2782" s="269" t="s">
        <v>3756</v>
      </c>
      <c r="D2782" s="279">
        <v>8439</v>
      </c>
      <c r="E2782" s="274" t="s">
        <v>4014</v>
      </c>
      <c r="F2782" s="263" t="str">
        <f t="shared" si="172"/>
        <v xml:space="preserve"> </v>
      </c>
      <c r="G2782" s="275"/>
      <c r="H2782" s="275" t="s">
        <v>4015</v>
      </c>
      <c r="I2782" s="263" t="str">
        <f t="shared" si="173"/>
        <v xml:space="preserve"> </v>
      </c>
      <c r="J2782" s="272" t="str">
        <f>IF(D2782&gt;=('28 Populations and thresholds'!$I$175),"YES"," ")</f>
        <v>YES</v>
      </c>
      <c r="K2782" s="272" t="str">
        <f>IF(J2782="YES"," ",IF(D2782&gt;=('28 Populations and thresholds'!$I$175)*0.25,"YES"))</f>
        <v xml:space="preserve"> </v>
      </c>
      <c r="L2782" s="272" t="b">
        <f>OR('28 Populations and thresholds'!$J$175="CR",'28 Populations and thresholds'!$J$175="EN",'28 Populations and thresholds'!$J$175="VU")</f>
        <v>0</v>
      </c>
      <c r="M2782" s="273">
        <f>D2782/'28 Populations and thresholds'!$H$175</f>
        <v>6.0712230215827341E-2</v>
      </c>
      <c r="N2782" s="263" t="str">
        <f t="shared" si="174"/>
        <v xml:space="preserve"> </v>
      </c>
      <c r="O2782" s="275"/>
      <c r="P2782" s="263" t="str">
        <f t="shared" si="175"/>
        <v xml:space="preserve"> </v>
      </c>
    </row>
    <row r="2783" spans="1:21" x14ac:dyDescent="0.2">
      <c r="A2783" s="275" t="s">
        <v>1582</v>
      </c>
      <c r="B2783" s="325" t="s">
        <v>958</v>
      </c>
      <c r="C2783" s="278" t="s">
        <v>3447</v>
      </c>
      <c r="D2783" s="279">
        <v>2726</v>
      </c>
      <c r="E2783" s="274" t="s">
        <v>3389</v>
      </c>
      <c r="F2783" s="263" t="str">
        <f t="shared" si="172"/>
        <v xml:space="preserve"> </v>
      </c>
      <c r="G2783" s="275"/>
      <c r="H2783" s="275" t="s">
        <v>4281</v>
      </c>
      <c r="I2783" s="263" t="str">
        <f t="shared" si="173"/>
        <v xml:space="preserve"> </v>
      </c>
      <c r="J2783" s="272" t="str">
        <f>IF(D2783&gt;=('28 Populations and thresholds'!$I$145),"YES"," ")</f>
        <v>YES</v>
      </c>
      <c r="K2783" s="272" t="str">
        <f>IF(J2783="YES"," ",IF(D2783&gt;=('28 Populations and thresholds'!$I$145)*0.25,"YES"))</f>
        <v xml:space="preserve"> </v>
      </c>
      <c r="L2783" s="272" t="b">
        <f>OR('28 Populations and thresholds'!$J$145="CR",'28 Populations and thresholds'!$J$145="EN",'28 Populations and thresholds'!$J$145="VU")</f>
        <v>0</v>
      </c>
      <c r="M2783" s="273">
        <f>D2783/'28 Populations and thresholds'!$H$145</f>
        <v>2.726E-2</v>
      </c>
      <c r="N2783" s="263" t="str">
        <f t="shared" si="174"/>
        <v xml:space="preserve"> </v>
      </c>
      <c r="O2783" s="269"/>
      <c r="P2783" s="263" t="str">
        <f t="shared" si="175"/>
        <v xml:space="preserve"> </v>
      </c>
    </row>
    <row r="2784" spans="1:21" x14ac:dyDescent="0.2">
      <c r="A2784" s="267" t="s">
        <v>1582</v>
      </c>
      <c r="B2784" s="268" t="s">
        <v>958</v>
      </c>
      <c r="C2784" s="269" t="s">
        <v>3776</v>
      </c>
      <c r="D2784" s="270">
        <v>790</v>
      </c>
      <c r="E2784" s="271">
        <v>31469</v>
      </c>
      <c r="F2784" s="263" t="str">
        <f t="shared" si="172"/>
        <v xml:space="preserve"> </v>
      </c>
      <c r="G2784" s="267" t="s">
        <v>21</v>
      </c>
      <c r="H2784" s="267" t="s">
        <v>853</v>
      </c>
      <c r="I2784" s="263" t="str">
        <f t="shared" si="173"/>
        <v xml:space="preserve"> </v>
      </c>
      <c r="J2784" s="272" t="str">
        <f>IF(D2784&gt;=('28 Populations and thresholds'!$I$210),"YES"," ")</f>
        <v>YES</v>
      </c>
      <c r="K2784" s="272" t="str">
        <f>IF(J2784="YES"," ",IF(D2784&gt;=('28 Populations and thresholds'!$I$210)*0.25,"YES"))</f>
        <v xml:space="preserve"> </v>
      </c>
      <c r="L2784" s="272" t="b">
        <f>OR('28 Populations and thresholds'!$J$210="CR",'28 Populations and thresholds'!$J$210="EN",'28 Populations and thresholds'!$J$210="VU")</f>
        <v>0</v>
      </c>
      <c r="M2784" s="273">
        <f>D2784/'28 Populations and thresholds'!$H$210</f>
        <v>3.1600000000000003E-2</v>
      </c>
      <c r="N2784" s="263" t="str">
        <f t="shared" si="174"/>
        <v xml:space="preserve"> </v>
      </c>
      <c r="O2784" s="269"/>
      <c r="P2784" s="263" t="str">
        <f t="shared" si="175"/>
        <v xml:space="preserve"> </v>
      </c>
    </row>
    <row r="2785" spans="1:21" x14ac:dyDescent="0.2">
      <c r="A2785" s="275" t="s">
        <v>1582</v>
      </c>
      <c r="B2785" s="325" t="s">
        <v>958</v>
      </c>
      <c r="C2785" s="269" t="s">
        <v>1718</v>
      </c>
      <c r="D2785" s="279">
        <v>5205</v>
      </c>
      <c r="E2785" s="284" t="s">
        <v>130</v>
      </c>
      <c r="F2785" s="263" t="str">
        <f t="shared" si="172"/>
        <v xml:space="preserve"> </v>
      </c>
      <c r="G2785" s="275" t="s">
        <v>139</v>
      </c>
      <c r="H2785" s="275"/>
      <c r="I2785" s="263" t="str">
        <f t="shared" si="173"/>
        <v xml:space="preserve"> </v>
      </c>
      <c r="J2785" s="272" t="str">
        <f>IF(D2785&gt;=('28 Populations and thresholds'!$I$219),"YES"," ")</f>
        <v>YES</v>
      </c>
      <c r="K2785" s="272" t="str">
        <f>IF(J2785="YES"," ",IF(D2785&gt;=('28 Populations and thresholds'!$I$219)*0.25,"YES"))</f>
        <v xml:space="preserve"> </v>
      </c>
      <c r="L2785" s="272" t="b">
        <f>OR('28 Populations and thresholds'!$J$219="CR",'28 Populations and thresholds'!$J$219="EN",'28 Populations and thresholds'!$J$219="VU")</f>
        <v>0</v>
      </c>
      <c r="M2785" s="273">
        <f>D2785/'28 Populations and thresholds'!$H$219</f>
        <v>2.6025E-2</v>
      </c>
      <c r="N2785" s="263" t="str">
        <f t="shared" si="174"/>
        <v xml:space="preserve"> </v>
      </c>
      <c r="O2785" s="275"/>
      <c r="P2785" s="263" t="str">
        <f t="shared" si="175"/>
        <v xml:space="preserve"> </v>
      </c>
    </row>
    <row r="2786" spans="1:21" x14ac:dyDescent="0.2">
      <c r="A2786" s="267" t="s">
        <v>1582</v>
      </c>
      <c r="B2786" s="268" t="s">
        <v>958</v>
      </c>
      <c r="C2786" s="269" t="s">
        <v>3471</v>
      </c>
      <c r="D2786" s="270">
        <v>1523</v>
      </c>
      <c r="E2786" s="271">
        <v>36540</v>
      </c>
      <c r="F2786" s="263" t="str">
        <f t="shared" si="172"/>
        <v xml:space="preserve"> </v>
      </c>
      <c r="G2786" s="267" t="s">
        <v>21</v>
      </c>
      <c r="H2786" s="267" t="s">
        <v>277</v>
      </c>
      <c r="I2786" s="263" t="str">
        <f t="shared" si="173"/>
        <v xml:space="preserve"> </v>
      </c>
      <c r="J2786" s="272" t="str">
        <f>IF(D2786&gt;=(('28 Populations and thresholds'!$I$183)+('28 Populations and thresholds'!$I$184)+('28 Populations and thresholds'!$I$185)),"YES"," ")</f>
        <v>YES</v>
      </c>
      <c r="K2786" s="272" t="str">
        <f>IF(J2786="YES"," ",IF(D2786&gt;=(('28 Populations and thresholds'!$I$183)+('28 Populations and thresholds'!$I$184)+('28 Populations and thresholds'!$I$185))*0.25,"YES"))</f>
        <v xml:space="preserve"> </v>
      </c>
      <c r="L2786" s="272" t="b">
        <f>OR('28 Populations and thresholds'!$J$183="CR",'28 Populations and thresholds'!$J$183="EN",'28 Populations and thresholds'!$J$183="VU")</f>
        <v>0</v>
      </c>
      <c r="M2786" s="273">
        <f>D2786/(('28 Populations and thresholds'!$H$183)+('28 Populations and thresholds'!$H$184)+('28 Populations and thresholds'!$H$185))</f>
        <v>5.0766666666666668E-3</v>
      </c>
      <c r="N2786" s="263" t="str">
        <f t="shared" si="174"/>
        <v xml:space="preserve"> </v>
      </c>
      <c r="O2786" s="275" t="s">
        <v>4568</v>
      </c>
      <c r="P2786" s="263" t="str">
        <f t="shared" si="175"/>
        <v xml:space="preserve"> </v>
      </c>
    </row>
    <row r="2787" spans="1:21" x14ac:dyDescent="0.2">
      <c r="A2787" s="267" t="s">
        <v>1582</v>
      </c>
      <c r="B2787" s="268" t="s">
        <v>958</v>
      </c>
      <c r="C2787" s="269" t="s">
        <v>3480</v>
      </c>
      <c r="D2787" s="270">
        <v>2524</v>
      </c>
      <c r="E2787" s="271">
        <v>36540</v>
      </c>
      <c r="F2787" s="263" t="str">
        <f t="shared" si="172"/>
        <v xml:space="preserve"> </v>
      </c>
      <c r="G2787" s="267" t="s">
        <v>21</v>
      </c>
      <c r="H2787" s="267" t="s">
        <v>687</v>
      </c>
      <c r="I2787" s="263" t="str">
        <f t="shared" si="173"/>
        <v xml:space="preserve"> </v>
      </c>
      <c r="J2787" s="272" t="str">
        <f>IF(D2787&gt;=('28 Populations and thresholds'!$I$203),"YES"," ")</f>
        <v>YES</v>
      </c>
      <c r="K2787" s="272" t="str">
        <f>IF(J2787="YES"," ",IF(D2787&gt;=('28 Populations and thresholds'!$I$203)*0.25,"YES"))</f>
        <v xml:space="preserve"> </v>
      </c>
      <c r="L2787" s="272" t="b">
        <f>OR('28 Populations and thresholds'!$J$203="CR",'28 Populations and thresholds'!$J$203="EN",'28 Populations and thresholds'!$J$203="VU")</f>
        <v>0</v>
      </c>
      <c r="M2787" s="273">
        <f>D2787/'28 Populations and thresholds'!$H$203</f>
        <v>1.8696296296296298E-2</v>
      </c>
      <c r="N2787" s="263" t="str">
        <f t="shared" si="174"/>
        <v xml:space="preserve"> </v>
      </c>
      <c r="O2787" s="275"/>
      <c r="P2787" s="263" t="str">
        <f t="shared" si="175"/>
        <v xml:space="preserve"> </v>
      </c>
    </row>
    <row r="2788" spans="1:21" x14ac:dyDescent="0.2">
      <c r="A2788" s="275" t="s">
        <v>1582</v>
      </c>
      <c r="B2788" s="325" t="s">
        <v>958</v>
      </c>
      <c r="C2788" s="278" t="s">
        <v>3461</v>
      </c>
      <c r="D2788" s="279">
        <v>1945</v>
      </c>
      <c r="E2788" s="274" t="s">
        <v>3389</v>
      </c>
      <c r="F2788" s="263" t="str">
        <f t="shared" si="172"/>
        <v xml:space="preserve"> </v>
      </c>
      <c r="G2788" s="275"/>
      <c r="H2788" s="275" t="s">
        <v>4281</v>
      </c>
      <c r="I2788" s="263" t="str">
        <f t="shared" si="173"/>
        <v xml:space="preserve"> </v>
      </c>
      <c r="J2788" s="272" t="str">
        <f>IF(D2788&gt;=('28 Populations and thresholds'!$I$164),"YES"," ")</f>
        <v>YES</v>
      </c>
      <c r="K2788" s="272" t="str">
        <f>IF(J2788="YES"," ",IF(D2788&gt;=('28 Populations and thresholds'!$I$164)*0.25,"YES"))</f>
        <v xml:space="preserve"> </v>
      </c>
      <c r="L2788" s="272" t="b">
        <f>OR('28 Populations and thresholds'!$J$164="CR",'28 Populations and thresholds'!$J$164="EN",'28 Populations and thresholds'!$J$164="VU")</f>
        <v>0</v>
      </c>
      <c r="M2788" s="273">
        <f>D2788/'28 Populations and thresholds'!$H$164</f>
        <v>2.4620253164556963E-2</v>
      </c>
      <c r="N2788" s="263" t="str">
        <f t="shared" si="174"/>
        <v xml:space="preserve"> </v>
      </c>
      <c r="O2788" s="275"/>
      <c r="P2788" s="263" t="str">
        <f t="shared" si="175"/>
        <v xml:space="preserve"> </v>
      </c>
    </row>
    <row r="2789" spans="1:21" x14ac:dyDescent="0.2">
      <c r="A2789" s="275" t="s">
        <v>1582</v>
      </c>
      <c r="B2789" s="325" t="s">
        <v>958</v>
      </c>
      <c r="C2789" s="296" t="s">
        <v>3459</v>
      </c>
      <c r="D2789" s="279">
        <v>6298</v>
      </c>
      <c r="E2789" s="274" t="s">
        <v>3389</v>
      </c>
      <c r="F2789" s="263" t="str">
        <f t="shared" si="172"/>
        <v xml:space="preserve"> </v>
      </c>
      <c r="G2789" s="275"/>
      <c r="H2789" s="275" t="s">
        <v>4281</v>
      </c>
      <c r="I2789" s="263" t="str">
        <f t="shared" si="173"/>
        <v xml:space="preserve"> </v>
      </c>
      <c r="J2789" s="272" t="str">
        <f>IF(D2789&gt;=(('28 Populations and thresholds'!$I$161)+('28 Populations and thresholds'!$I$162)),"YES"," ")</f>
        <v>YES</v>
      </c>
      <c r="K2789" s="272" t="str">
        <f>IF(J2789="YES"," ",IF(D2789&gt;=(('28 Populations and thresholds'!$I$161)+('28 Populations and thresholds'!$I$162))*0.25,"YES"))</f>
        <v xml:space="preserve"> </v>
      </c>
      <c r="L2789" s="272" t="b">
        <f>OR('28 Populations and thresholds'!$J$161="CR",'28 Populations and thresholds'!$J$161="EN",'28 Populations and thresholds'!$J$161="VU")</f>
        <v>0</v>
      </c>
      <c r="M2789" s="273">
        <f>D2789/(('28 Populations and thresholds'!$H$161)+('28 Populations and thresholds'!$H$162))</f>
        <v>3.4988888888888889E-2</v>
      </c>
      <c r="N2789" s="263" t="str">
        <f t="shared" si="174"/>
        <v xml:space="preserve"> </v>
      </c>
      <c r="O2789" s="282" t="s">
        <v>4564</v>
      </c>
      <c r="P2789" s="263" t="str">
        <f t="shared" si="175"/>
        <v xml:space="preserve"> </v>
      </c>
    </row>
    <row r="2790" spans="1:21" x14ac:dyDescent="0.2">
      <c r="A2790" s="267" t="s">
        <v>1582</v>
      </c>
      <c r="B2790" s="268" t="s">
        <v>958</v>
      </c>
      <c r="C2790" s="332" t="s">
        <v>3748</v>
      </c>
      <c r="D2790" s="270">
        <v>440</v>
      </c>
      <c r="E2790" s="271">
        <v>36540</v>
      </c>
      <c r="F2790" s="263" t="str">
        <f t="shared" si="172"/>
        <v xml:space="preserve"> </v>
      </c>
      <c r="G2790" s="267" t="s">
        <v>21</v>
      </c>
      <c r="H2790" s="267" t="s">
        <v>687</v>
      </c>
      <c r="I2790" s="263" t="str">
        <f t="shared" si="173"/>
        <v xml:space="preserve"> </v>
      </c>
      <c r="J2790" s="272" t="str">
        <f>IF(D2790&gt;=('28 Populations and thresholds'!$I$156),"YES"," ")</f>
        <v>YES</v>
      </c>
      <c r="K2790" s="272" t="str">
        <f>IF(J2790="YES"," ",IF(D2790&gt;=('28 Populations and thresholds'!$I$156)*0.25,"YES"))</f>
        <v xml:space="preserve"> </v>
      </c>
      <c r="L2790" s="272" t="b">
        <f>OR('28 Populations and thresholds'!$J$156="CR",'28 Populations and thresholds'!$J$156="EN",'28 Populations and thresholds'!$J$156="VU")</f>
        <v>0</v>
      </c>
      <c r="M2790" s="273">
        <f>D2790/'28 Populations and thresholds'!$H$156</f>
        <v>1.7600000000000001E-2</v>
      </c>
      <c r="N2790" s="263" t="str">
        <f t="shared" si="174"/>
        <v xml:space="preserve"> </v>
      </c>
      <c r="O2790" s="275" t="s">
        <v>4583</v>
      </c>
      <c r="P2790" s="263" t="str">
        <f t="shared" si="175"/>
        <v xml:space="preserve"> </v>
      </c>
      <c r="Q2790" s="4"/>
      <c r="R2790" s="4"/>
      <c r="S2790" s="4"/>
      <c r="T2790" s="4"/>
      <c r="U2790" s="4"/>
    </row>
    <row r="2791" spans="1:21" x14ac:dyDescent="0.2">
      <c r="A2791" s="267" t="s">
        <v>1582</v>
      </c>
      <c r="B2791" s="268" t="s">
        <v>958</v>
      </c>
      <c r="C2791" s="332" t="s">
        <v>3772</v>
      </c>
      <c r="D2791" s="270">
        <v>777</v>
      </c>
      <c r="E2791" s="271">
        <v>31017</v>
      </c>
      <c r="F2791" s="263" t="str">
        <f t="shared" si="172"/>
        <v xml:space="preserve"> </v>
      </c>
      <c r="G2791" s="267" t="s">
        <v>21</v>
      </c>
      <c r="H2791" s="267" t="s">
        <v>134</v>
      </c>
      <c r="I2791" s="263" t="str">
        <f t="shared" si="173"/>
        <v xml:space="preserve"> </v>
      </c>
      <c r="J2791" s="272" t="str">
        <f>IF(D2791&gt;=('28 Populations and thresholds'!$I$201),"YES"," ")</f>
        <v>YES</v>
      </c>
      <c r="K2791" s="272" t="str">
        <f>IF(J2791="YES"," ",IF(D2791&gt;=('28 Populations and thresholds'!$I$201)*0.25,"YES"))</f>
        <v xml:space="preserve"> </v>
      </c>
      <c r="L2791" s="272" t="b">
        <f>OR('28 Populations and thresholds'!$J$201="CR",'28 Populations and thresholds'!$J$201="EN",'28 Populations and thresholds'!$J$201="VU")</f>
        <v>0</v>
      </c>
      <c r="M2791" s="273">
        <f>D2791/'28 Populations and thresholds'!$H$201</f>
        <v>3.108E-2</v>
      </c>
      <c r="N2791" s="263" t="str">
        <f t="shared" si="174"/>
        <v xml:space="preserve"> </v>
      </c>
      <c r="O2791" s="269"/>
      <c r="P2791" s="263" t="str">
        <f t="shared" si="175"/>
        <v xml:space="preserve"> </v>
      </c>
    </row>
    <row r="2792" spans="1:21" x14ac:dyDescent="0.2">
      <c r="A2792" s="275" t="s">
        <v>1582</v>
      </c>
      <c r="B2792" s="325" t="s">
        <v>958</v>
      </c>
      <c r="C2792" s="333" t="s">
        <v>3760</v>
      </c>
      <c r="D2792" s="279">
        <v>2324</v>
      </c>
      <c r="E2792" s="274" t="s">
        <v>3389</v>
      </c>
      <c r="F2792" s="263" t="str">
        <f t="shared" si="172"/>
        <v xml:space="preserve"> </v>
      </c>
      <c r="G2792" s="275"/>
      <c r="H2792" s="275" t="s">
        <v>4281</v>
      </c>
      <c r="I2792" s="263" t="str">
        <f t="shared" si="173"/>
        <v xml:space="preserve"> </v>
      </c>
      <c r="J2792" s="272" t="str">
        <f>IF(D2792&gt;=('28 Populations and thresholds'!$I$186),"YES"," ")</f>
        <v>YES</v>
      </c>
      <c r="K2792" s="272" t="str">
        <f>IF(J2792="YES"," ",IF(D2792&gt;=('28 Populations and thresholds'!$I$186)*0.25,"YES"))</f>
        <v xml:space="preserve"> </v>
      </c>
      <c r="L2792" s="272" t="b">
        <f>OR('28 Populations and thresholds'!$J$186="CR",'28 Populations and thresholds'!$J$186="EN",'28 Populations and thresholds'!$J$186="VU")</f>
        <v>0</v>
      </c>
      <c r="M2792" s="273">
        <f>D2792/'28 Populations and thresholds'!$H$186</f>
        <v>2.3240000000000001E-3</v>
      </c>
      <c r="N2792" s="263" t="str">
        <f t="shared" si="174"/>
        <v xml:space="preserve"> </v>
      </c>
      <c r="O2792" s="275"/>
      <c r="P2792" s="263" t="str">
        <f t="shared" si="175"/>
        <v xml:space="preserve"> </v>
      </c>
    </row>
    <row r="2793" spans="1:21" x14ac:dyDescent="0.2">
      <c r="A2793" s="267" t="s">
        <v>1582</v>
      </c>
      <c r="B2793" s="268" t="s">
        <v>958</v>
      </c>
      <c r="C2793" s="280" t="s">
        <v>3745</v>
      </c>
      <c r="D2793" s="270">
        <v>2000</v>
      </c>
      <c r="E2793" s="271">
        <v>36540</v>
      </c>
      <c r="F2793" s="263" t="str">
        <f t="shared" si="172"/>
        <v xml:space="preserve"> </v>
      </c>
      <c r="G2793" s="267" t="s">
        <v>21</v>
      </c>
      <c r="H2793" s="267" t="s">
        <v>687</v>
      </c>
      <c r="I2793" s="263" t="str">
        <f t="shared" si="173"/>
        <v xml:space="preserve"> </v>
      </c>
      <c r="J2793" s="272" t="str">
        <f>IF(D2793&gt;=('28 Populations and thresholds'!$I$152),"YES"," ")</f>
        <v>YES</v>
      </c>
      <c r="K2793" s="272" t="str">
        <f>IF(J2793="YES"," ",IF(D2793&gt;=('28 Populations and thresholds'!$I$152)*0.25,"YES"))</f>
        <v xml:space="preserve"> </v>
      </c>
      <c r="L2793" s="272" t="b">
        <f>OR('28 Populations and thresholds'!$J$152="CR",'28 Populations and thresholds'!$J$152="EN",'28 Populations and thresholds'!$J$152="VU")</f>
        <v>0</v>
      </c>
      <c r="M2793" s="273">
        <f>D2793/'28 Populations and thresholds'!$H$152</f>
        <v>0.02</v>
      </c>
      <c r="N2793" s="263" t="str">
        <f t="shared" si="174"/>
        <v xml:space="preserve"> </v>
      </c>
      <c r="O2793" s="275"/>
      <c r="P2793" s="263" t="str">
        <f t="shared" si="175"/>
        <v xml:space="preserve"> </v>
      </c>
      <c r="Q2793" s="4"/>
      <c r="R2793" s="4"/>
      <c r="S2793" s="4"/>
      <c r="T2793" s="4"/>
      <c r="U2793" s="4"/>
    </row>
    <row r="2794" spans="1:21" x14ac:dyDescent="0.2">
      <c r="A2794" s="275" t="s">
        <v>1582</v>
      </c>
      <c r="B2794" s="325" t="s">
        <v>958</v>
      </c>
      <c r="C2794" s="278" t="s">
        <v>3770</v>
      </c>
      <c r="D2794" s="279">
        <v>3447</v>
      </c>
      <c r="E2794" s="274" t="s">
        <v>3389</v>
      </c>
      <c r="F2794" s="263" t="str">
        <f t="shared" si="172"/>
        <v xml:space="preserve"> </v>
      </c>
      <c r="G2794" s="275"/>
      <c r="H2794" s="275" t="s">
        <v>4281</v>
      </c>
      <c r="I2794" s="263" t="str">
        <f t="shared" si="173"/>
        <v xml:space="preserve"> </v>
      </c>
      <c r="J2794" s="272" t="str">
        <f>IF(D2794&gt;=('28 Populations and thresholds'!$I$199),"YES"," ")</f>
        <v>YES</v>
      </c>
      <c r="K2794" s="272" t="str">
        <f>IF(J2794="YES"," ",IF(D2794&gt;=('28 Populations and thresholds'!$I$199)*0.25,"YES"))</f>
        <v xml:space="preserve"> </v>
      </c>
      <c r="L2794" s="272" t="b">
        <f>OR('28 Populations and thresholds'!$J$199="CR",'28 Populations and thresholds'!$J$199="EN",'28 Populations and thresholds'!$J$199="VU")</f>
        <v>0</v>
      </c>
      <c r="M2794" s="273">
        <f>D2794/'28 Populations and thresholds'!$H$199</f>
        <v>1.0942857142857143E-2</v>
      </c>
      <c r="N2794" s="263" t="str">
        <f t="shared" si="174"/>
        <v xml:space="preserve"> </v>
      </c>
      <c r="O2794" s="275"/>
      <c r="P2794" s="263" t="str">
        <f t="shared" si="175"/>
        <v xml:space="preserve"> </v>
      </c>
    </row>
    <row r="2795" spans="1:21" x14ac:dyDescent="0.2">
      <c r="A2795" s="275" t="s">
        <v>1582</v>
      </c>
      <c r="B2795" s="325" t="s">
        <v>958</v>
      </c>
      <c r="C2795" s="277" t="s">
        <v>3484</v>
      </c>
      <c r="D2795" s="279">
        <v>16</v>
      </c>
      <c r="E2795" s="274" t="s">
        <v>3389</v>
      </c>
      <c r="F2795" s="263" t="str">
        <f t="shared" si="172"/>
        <v xml:space="preserve"> </v>
      </c>
      <c r="G2795" s="275"/>
      <c r="H2795" s="275" t="s">
        <v>4281</v>
      </c>
      <c r="I2795" s="263" t="str">
        <f t="shared" si="173"/>
        <v xml:space="preserve"> </v>
      </c>
      <c r="J2795" s="272" t="str">
        <f>IF(D2795&gt;=('28 Populations and thresholds'!$I$209),"YES"," ")</f>
        <v>YES</v>
      </c>
      <c r="K2795" s="272" t="str">
        <f>IF(J2795="YES"," ",IF(D2795&gt;=('28 Populations and thresholds'!$I$209)*0.25,"YES"))</f>
        <v xml:space="preserve"> </v>
      </c>
      <c r="L2795" s="272" t="b">
        <f>OR('28 Populations and thresholds'!$J$209="CR",'28 Populations and thresholds'!$J$209="EN",'28 Populations and thresholds'!$J$209="VU")</f>
        <v>1</v>
      </c>
      <c r="M2795" s="273">
        <f>D2795/'28 Populations and thresholds'!$H$209</f>
        <v>3.3333333333333333E-2</v>
      </c>
      <c r="N2795" s="263" t="str">
        <f t="shared" si="174"/>
        <v xml:space="preserve"> </v>
      </c>
      <c r="O2795" s="275"/>
      <c r="P2795" s="263" t="str">
        <f t="shared" si="175"/>
        <v xml:space="preserve"> </v>
      </c>
      <c r="Q2795" s="4"/>
      <c r="R2795" s="4"/>
      <c r="S2795" s="4"/>
      <c r="T2795" s="4"/>
      <c r="U2795" s="4"/>
    </row>
    <row r="2796" spans="1:21" x14ac:dyDescent="0.2">
      <c r="A2796" s="275" t="s">
        <v>1582</v>
      </c>
      <c r="B2796" s="325" t="s">
        <v>958</v>
      </c>
      <c r="C2796" s="277" t="s">
        <v>3472</v>
      </c>
      <c r="D2796" s="279">
        <v>60</v>
      </c>
      <c r="E2796" s="274" t="s">
        <v>3389</v>
      </c>
      <c r="F2796" s="263" t="str">
        <f t="shared" si="172"/>
        <v xml:space="preserve"> </v>
      </c>
      <c r="G2796" s="275"/>
      <c r="H2796" s="275" t="s">
        <v>4281</v>
      </c>
      <c r="I2796" s="263" t="str">
        <f t="shared" si="173"/>
        <v xml:space="preserve"> </v>
      </c>
      <c r="J2796" s="272" t="str">
        <f>IF(D2796&gt;=('28 Populations and thresholds'!$I$188),"YES"," ")</f>
        <v>YES</v>
      </c>
      <c r="K2796" s="272" t="str">
        <f>IF(J2796="YES"," ",IF(D2796&gt;=('28 Populations and thresholds'!$I$188)*0.25,"YES"))</f>
        <v xml:space="preserve"> </v>
      </c>
      <c r="L2796" s="272" t="b">
        <f>OR('28 Populations and thresholds'!$J$188="CR",'28 Populations and thresholds'!$J$188="EN",'28 Populations and thresholds'!$J$188="VU")</f>
        <v>1</v>
      </c>
      <c r="M2796" s="273">
        <f>D2796/'28 Populations and thresholds'!$H$188</f>
        <v>0.1</v>
      </c>
      <c r="N2796" s="263" t="str">
        <f t="shared" si="174"/>
        <v xml:space="preserve"> </v>
      </c>
      <c r="O2796" s="275"/>
      <c r="P2796" s="263" t="str">
        <f t="shared" si="175"/>
        <v xml:space="preserve"> </v>
      </c>
      <c r="Q2796" s="4"/>
      <c r="R2796" s="4"/>
      <c r="S2796" s="4"/>
      <c r="T2796" s="4"/>
      <c r="U2796" s="4"/>
    </row>
    <row r="2797" spans="1:21" x14ac:dyDescent="0.2">
      <c r="A2797" s="267" t="s">
        <v>1582</v>
      </c>
      <c r="B2797" s="268" t="s">
        <v>958</v>
      </c>
      <c r="C2797" s="269" t="s">
        <v>3759</v>
      </c>
      <c r="D2797" s="270">
        <v>870</v>
      </c>
      <c r="E2797" s="271">
        <v>36540</v>
      </c>
      <c r="F2797" s="263" t="str">
        <f t="shared" si="172"/>
        <v xml:space="preserve"> </v>
      </c>
      <c r="G2797" s="267" t="s">
        <v>21</v>
      </c>
      <c r="H2797" s="267" t="s">
        <v>687</v>
      </c>
      <c r="I2797" s="263" t="str">
        <f t="shared" si="173"/>
        <v xml:space="preserve"> </v>
      </c>
      <c r="J2797" s="272" t="str">
        <f>IF(D2797&gt;=('28 Populations and thresholds'!$I$182),"YES"," ")</f>
        <v>YES</v>
      </c>
      <c r="K2797" s="272" t="str">
        <f>IF(J2797="YES"," ",IF(D2797&gt;=('28 Populations and thresholds'!$I$182)*0.25,"YES"))</f>
        <v xml:space="preserve"> </v>
      </c>
      <c r="L2797" s="272" t="b">
        <f>OR('28 Populations and thresholds'!$J$182="CR",'28 Populations and thresholds'!$J$182="EN",'28 Populations and thresholds'!$J$182="VU")</f>
        <v>0</v>
      </c>
      <c r="M2797" s="273">
        <f>D2797/'28 Populations and thresholds'!$H$182</f>
        <v>3.4799999999999998E-2</v>
      </c>
      <c r="N2797" s="263" t="str">
        <f t="shared" si="174"/>
        <v xml:space="preserve"> </v>
      </c>
      <c r="O2797" s="275"/>
      <c r="P2797" s="263" t="str">
        <f t="shared" si="175"/>
        <v xml:space="preserve"> </v>
      </c>
      <c r="Q2797" s="4"/>
      <c r="R2797" s="4"/>
      <c r="S2797" s="4"/>
      <c r="T2797" s="4"/>
      <c r="U2797" s="4"/>
    </row>
    <row r="2798" spans="1:21" x14ac:dyDescent="0.2">
      <c r="A2798" s="275" t="s">
        <v>1582</v>
      </c>
      <c r="B2798" s="325" t="s">
        <v>958</v>
      </c>
      <c r="C2798" s="277" t="s">
        <v>3758</v>
      </c>
      <c r="D2798" s="279">
        <v>750</v>
      </c>
      <c r="E2798" s="274" t="s">
        <v>3389</v>
      </c>
      <c r="F2798" s="263" t="str">
        <f t="shared" si="172"/>
        <v xml:space="preserve"> </v>
      </c>
      <c r="G2798" s="275"/>
      <c r="H2798" s="275" t="s">
        <v>4281</v>
      </c>
      <c r="I2798" s="263" t="str">
        <f t="shared" si="173"/>
        <v xml:space="preserve"> </v>
      </c>
      <c r="J2798" s="272" t="str">
        <f>IF(D2798&gt;=('28 Populations and thresholds'!$I$179),"YES"," ")</f>
        <v>YES</v>
      </c>
      <c r="K2798" s="272" t="str">
        <f>IF(J2798="YES"," ",IF(D2798&gt;=('28 Populations and thresholds'!$I$179)*0.25,"YES"))</f>
        <v xml:space="preserve"> </v>
      </c>
      <c r="L2798" s="272" t="b">
        <f>OR('28 Populations and thresholds'!$J$179="CR",'28 Populations and thresholds'!$J$179="EN",'28 Populations and thresholds'!$J$179="VU")</f>
        <v>0</v>
      </c>
      <c r="M2798" s="273">
        <f>D2798/'28 Populations and thresholds'!$H$179</f>
        <v>1.3636363636363636E-2</v>
      </c>
      <c r="N2798" s="263" t="str">
        <f t="shared" si="174"/>
        <v xml:space="preserve"> </v>
      </c>
      <c r="O2798" s="275"/>
      <c r="P2798" s="263" t="str">
        <f t="shared" si="175"/>
        <v xml:space="preserve"> </v>
      </c>
    </row>
    <row r="2799" spans="1:21" x14ac:dyDescent="0.2">
      <c r="A2799" s="12" t="s">
        <v>1582</v>
      </c>
      <c r="B2799" s="9" t="s">
        <v>1729</v>
      </c>
      <c r="C2799" s="160" t="s">
        <v>1718</v>
      </c>
      <c r="D2799" s="5">
        <v>8500</v>
      </c>
      <c r="E2799" s="1" t="s">
        <v>36</v>
      </c>
      <c r="F2799" s="263" t="str">
        <f t="shared" si="172"/>
        <v xml:space="preserve"> </v>
      </c>
      <c r="G2799" s="13" t="s">
        <v>139</v>
      </c>
      <c r="I2799" s="263" t="str">
        <f t="shared" si="173"/>
        <v xml:space="preserve"> </v>
      </c>
      <c r="J2799" s="38" t="str">
        <f>IF(D2799&gt;=('28 Populations and thresholds'!$I$219),"YES"," ")</f>
        <v>YES</v>
      </c>
      <c r="K2799" s="38" t="str">
        <f>IF(J2799="YES"," ",IF(D2799&gt;=('28 Populations and thresholds'!$I$219)*0.25,"YES"))</f>
        <v xml:space="preserve"> </v>
      </c>
      <c r="L2799" s="38" t="b">
        <f>OR('28 Populations and thresholds'!$J$219="CR",'28 Populations and thresholds'!$J$219="EN",'28 Populations and thresholds'!$J$219="VU")</f>
        <v>0</v>
      </c>
      <c r="M2799" s="75">
        <f>D2799/'28 Populations and thresholds'!$H$219</f>
        <v>4.2500000000000003E-2</v>
      </c>
      <c r="N2799" s="263" t="str">
        <f t="shared" si="174"/>
        <v xml:space="preserve"> </v>
      </c>
      <c r="P2799" s="263" t="str">
        <f t="shared" si="175"/>
        <v xml:space="preserve"> </v>
      </c>
    </row>
    <row r="2800" spans="1:21" x14ac:dyDescent="0.2">
      <c r="A2800" s="275" t="s">
        <v>1582</v>
      </c>
      <c r="B2800" s="269" t="s">
        <v>1730</v>
      </c>
      <c r="C2800" s="332" t="s">
        <v>1718</v>
      </c>
      <c r="D2800" s="279">
        <v>1500</v>
      </c>
      <c r="E2800" s="284" t="s">
        <v>1598</v>
      </c>
      <c r="F2800" s="263" t="str">
        <f t="shared" si="172"/>
        <v xml:space="preserve"> </v>
      </c>
      <c r="G2800" s="275" t="s">
        <v>139</v>
      </c>
      <c r="H2800" s="275"/>
      <c r="I2800" s="263" t="str">
        <f t="shared" si="173"/>
        <v xml:space="preserve"> </v>
      </c>
      <c r="J2800" s="272" t="str">
        <f>IF(D2800&gt;=('28 Populations and thresholds'!$I$219),"YES"," ")</f>
        <v>YES</v>
      </c>
      <c r="K2800" s="272" t="str">
        <f>IF(J2800="YES"," ",IF(D2800&gt;=('28 Populations and thresholds'!$I$219)*0.25,"YES"))</f>
        <v xml:space="preserve"> </v>
      </c>
      <c r="L2800" s="272" t="b">
        <f>OR('28 Populations and thresholds'!$J$219="CR",'28 Populations and thresholds'!$J$219="EN",'28 Populations and thresholds'!$J$219="VU")</f>
        <v>0</v>
      </c>
      <c r="M2800" s="273">
        <f>D2800/'28 Populations and thresholds'!$H$219</f>
        <v>7.4999999999999997E-3</v>
      </c>
      <c r="N2800" s="263" t="str">
        <f t="shared" si="174"/>
        <v xml:space="preserve"> </v>
      </c>
      <c r="O2800" s="275"/>
      <c r="P2800" s="263" t="str">
        <f t="shared" si="175"/>
        <v xml:space="preserve"> </v>
      </c>
    </row>
    <row r="2801" spans="1:21" x14ac:dyDescent="0.2">
      <c r="A2801" s="110" t="s">
        <v>1582</v>
      </c>
      <c r="B2801" s="108" t="s">
        <v>3486</v>
      </c>
      <c r="C2801" s="160" t="s">
        <v>3472</v>
      </c>
      <c r="D2801" s="108">
        <v>28</v>
      </c>
      <c r="E2801" s="109">
        <v>2004</v>
      </c>
      <c r="F2801" s="263" t="str">
        <f t="shared" si="172"/>
        <v xml:space="preserve"> </v>
      </c>
      <c r="G2801" s="12" t="s">
        <v>139</v>
      </c>
      <c r="H2801" s="12" t="s">
        <v>3388</v>
      </c>
      <c r="I2801" s="263" t="str">
        <f t="shared" si="173"/>
        <v xml:space="preserve"> </v>
      </c>
      <c r="J2801" s="38" t="str">
        <f>IF(D2801&gt;=('28 Populations and thresholds'!$I$188),"YES"," ")</f>
        <v>YES</v>
      </c>
      <c r="K2801" s="38" t="str">
        <f>IF(J2801="YES"," ",IF(D2801&gt;=('28 Populations and thresholds'!$I$188)*0.25,"YES"))</f>
        <v xml:space="preserve"> </v>
      </c>
      <c r="L2801" s="38" t="b">
        <f>OR('28 Populations and thresholds'!$J$188="CR",'28 Populations and thresholds'!$J$188="EN",'28 Populations and thresholds'!$J$188="VU")</f>
        <v>1</v>
      </c>
      <c r="M2801" s="75">
        <f>D2801/'28 Populations and thresholds'!$H$188</f>
        <v>4.6666666666666669E-2</v>
      </c>
      <c r="N2801" s="263" t="str">
        <f t="shared" si="174"/>
        <v xml:space="preserve"> </v>
      </c>
      <c r="O2801" s="9"/>
      <c r="P2801" s="263" t="str">
        <f t="shared" si="175"/>
        <v xml:space="preserve"> </v>
      </c>
      <c r="Q2801" s="4"/>
      <c r="R2801" s="4"/>
      <c r="S2801" s="4"/>
      <c r="T2801" s="4"/>
      <c r="U2801" s="4"/>
    </row>
    <row r="2802" spans="1:21" x14ac:dyDescent="0.2">
      <c r="A2802" s="275" t="s">
        <v>1582</v>
      </c>
      <c r="B2802" s="269" t="s">
        <v>1728</v>
      </c>
      <c r="C2802" s="332" t="s">
        <v>1718</v>
      </c>
      <c r="D2802" s="279">
        <v>2076</v>
      </c>
      <c r="E2802" s="284" t="s">
        <v>156</v>
      </c>
      <c r="F2802" s="263" t="str">
        <f t="shared" si="172"/>
        <v xml:space="preserve"> </v>
      </c>
      <c r="G2802" s="275" t="s">
        <v>139</v>
      </c>
      <c r="H2802" s="275"/>
      <c r="I2802" s="263" t="str">
        <f t="shared" si="173"/>
        <v xml:space="preserve"> </v>
      </c>
      <c r="J2802" s="272" t="str">
        <f>IF(D2802&gt;=('28 Populations and thresholds'!$I$219),"YES"," ")</f>
        <v>YES</v>
      </c>
      <c r="K2802" s="272" t="str">
        <f>IF(J2802="YES"," ",IF(D2802&gt;=('28 Populations and thresholds'!$I$219)*0.25,"YES"))</f>
        <v xml:space="preserve"> </v>
      </c>
      <c r="L2802" s="272" t="b">
        <f>OR('28 Populations and thresholds'!$J$219="CR",'28 Populations and thresholds'!$J$219="EN",'28 Populations and thresholds'!$J$219="VU")</f>
        <v>0</v>
      </c>
      <c r="M2802" s="273">
        <f>D2802/'28 Populations and thresholds'!$H$219</f>
        <v>1.038E-2</v>
      </c>
      <c r="N2802" s="263" t="str">
        <f t="shared" si="174"/>
        <v xml:space="preserve"> </v>
      </c>
      <c r="O2802" s="275"/>
      <c r="P2802" s="263" t="str">
        <f t="shared" si="175"/>
        <v xml:space="preserve"> </v>
      </c>
    </row>
    <row r="2803" spans="1:21" x14ac:dyDescent="0.2">
      <c r="A2803" s="363" t="s">
        <v>1582</v>
      </c>
      <c r="B2803" s="364" t="s">
        <v>3485</v>
      </c>
      <c r="C2803" s="351" t="s">
        <v>3472</v>
      </c>
      <c r="D2803" s="364">
        <v>20</v>
      </c>
      <c r="E2803" s="365">
        <v>2007</v>
      </c>
      <c r="F2803" s="263" t="str">
        <f t="shared" si="172"/>
        <v xml:space="preserve"> </v>
      </c>
      <c r="G2803" s="324" t="s">
        <v>139</v>
      </c>
      <c r="H2803" s="324" t="s">
        <v>3388</v>
      </c>
      <c r="I2803" s="263" t="str">
        <f t="shared" si="173"/>
        <v xml:space="preserve"> </v>
      </c>
      <c r="J2803" s="321" t="str">
        <f>IF(D2803&gt;=('28 Populations and thresholds'!$I$188),"YES"," ")</f>
        <v>YES</v>
      </c>
      <c r="K2803" s="321" t="str">
        <f>IF(J2803="YES"," ",IF(D2803&gt;=('28 Populations and thresholds'!$I$188)*0.25,"YES"))</f>
        <v xml:space="preserve"> </v>
      </c>
      <c r="L2803" s="321" t="b">
        <f>OR('28 Populations and thresholds'!$J$188="CR",'28 Populations and thresholds'!$J$188="EN",'28 Populations and thresholds'!$J$188="VU")</f>
        <v>1</v>
      </c>
      <c r="M2803" s="322">
        <f>D2803/'28 Populations and thresholds'!$H$188</f>
        <v>3.3333333333333333E-2</v>
      </c>
      <c r="N2803" s="263" t="str">
        <f t="shared" si="174"/>
        <v xml:space="preserve"> </v>
      </c>
      <c r="O2803" s="337"/>
      <c r="P2803" s="263" t="str">
        <f t="shared" si="175"/>
        <v xml:space="preserve"> </v>
      </c>
      <c r="Q2803" s="4"/>
      <c r="R2803" s="4"/>
      <c r="S2803" s="4"/>
      <c r="T2803" s="4"/>
      <c r="U2803" s="4"/>
    </row>
    <row r="2804" spans="1:21" x14ac:dyDescent="0.2">
      <c r="A2804" s="143" t="s">
        <v>1582</v>
      </c>
      <c r="B2804" s="40" t="s">
        <v>1585</v>
      </c>
      <c r="C2804" s="4" t="s">
        <v>3612</v>
      </c>
      <c r="D2804" s="41">
        <v>25000</v>
      </c>
      <c r="E2804" s="47" t="s">
        <v>1333</v>
      </c>
      <c r="F2804" s="263" t="str">
        <f t="shared" si="172"/>
        <v xml:space="preserve"> </v>
      </c>
      <c r="G2804" s="143" t="s">
        <v>15</v>
      </c>
      <c r="H2804" s="143" t="s">
        <v>1315</v>
      </c>
      <c r="I2804" s="263" t="str">
        <f t="shared" si="173"/>
        <v xml:space="preserve"> </v>
      </c>
      <c r="J2804" s="38" t="str">
        <f>IF(D2804&gt;=('28 Populations and thresholds'!$I$93),"YES"," ")</f>
        <v>YES</v>
      </c>
      <c r="K2804" s="38" t="str">
        <f>IF(J2804="YES"," ",IF(D2804&gt;=('28 Populations and thresholds'!$I$93)*0.25,"YES"))</f>
        <v xml:space="preserve"> </v>
      </c>
      <c r="L2804" s="38" t="b">
        <f>OR('28 Populations and thresholds'!$J$93="CR",'28 Populations and thresholds'!$J$93="EN",'28 Populations and thresholds'!$J$93="VU")</f>
        <v>0</v>
      </c>
      <c r="M2804" s="75">
        <f>D2804/'28 Populations and thresholds'!$H$93</f>
        <v>0.125</v>
      </c>
      <c r="N2804" s="263" t="str">
        <f t="shared" si="174"/>
        <v xml:space="preserve"> </v>
      </c>
      <c r="P2804" s="263" t="str">
        <f t="shared" si="175"/>
        <v xml:space="preserve"> </v>
      </c>
    </row>
    <row r="2805" spans="1:21" x14ac:dyDescent="0.2">
      <c r="A2805" s="143" t="s">
        <v>1582</v>
      </c>
      <c r="B2805" s="40" t="s">
        <v>1585</v>
      </c>
      <c r="C2805" s="4" t="s">
        <v>3519</v>
      </c>
      <c r="D2805" s="41">
        <v>9000</v>
      </c>
      <c r="E2805" s="47" t="s">
        <v>1333</v>
      </c>
      <c r="F2805" s="263" t="str">
        <f t="shared" si="172"/>
        <v xml:space="preserve"> </v>
      </c>
      <c r="G2805" s="143" t="s">
        <v>15</v>
      </c>
      <c r="H2805" s="143" t="s">
        <v>1315</v>
      </c>
      <c r="I2805" s="263" t="str">
        <f t="shared" si="173"/>
        <v xml:space="preserve"> </v>
      </c>
      <c r="J2805" s="38" t="str">
        <f>IF(D2805&gt;=('28 Populations and thresholds'!$I$56),"YES"," ")</f>
        <v>YES</v>
      </c>
      <c r="K2805" s="38" t="str">
        <f>IF(J2805="YES"," ",IF(D2805&gt;=('28 Populations and thresholds'!$I$56)*0.25,"YES"))</f>
        <v xml:space="preserve"> </v>
      </c>
      <c r="L2805" s="38" t="b">
        <f>OR('28 Populations and thresholds'!$J$56="CR",'28 Populations and thresholds'!$J$56="EN",'28 Populations and thresholds'!$J$56="VU")</f>
        <v>0</v>
      </c>
      <c r="M2805" s="75">
        <f>D2805/'28 Populations and thresholds'!$H$56</f>
        <v>8.9999999999999993E-3</v>
      </c>
      <c r="N2805" s="263" t="str">
        <f t="shared" si="174"/>
        <v xml:space="preserve"> </v>
      </c>
      <c r="P2805" s="263" t="str">
        <f t="shared" si="175"/>
        <v xml:space="preserve"> </v>
      </c>
    </row>
    <row r="2806" spans="1:21" x14ac:dyDescent="0.2">
      <c r="A2806" s="267" t="s">
        <v>1582</v>
      </c>
      <c r="B2806" s="268" t="s">
        <v>1586</v>
      </c>
      <c r="C2806" s="280" t="s">
        <v>3612</v>
      </c>
      <c r="D2806" s="270">
        <v>7000</v>
      </c>
      <c r="E2806" s="294" t="s">
        <v>1333</v>
      </c>
      <c r="F2806" s="263" t="str">
        <f t="shared" si="172"/>
        <v xml:space="preserve"> </v>
      </c>
      <c r="G2806" s="267" t="s">
        <v>15</v>
      </c>
      <c r="H2806" s="267" t="s">
        <v>1315</v>
      </c>
      <c r="I2806" s="263" t="str">
        <f t="shared" si="173"/>
        <v xml:space="preserve"> </v>
      </c>
      <c r="J2806" s="272" t="str">
        <f>IF(D2806&gt;=('28 Populations and thresholds'!$I$93),"YES"," ")</f>
        <v>YES</v>
      </c>
      <c r="K2806" s="272" t="str">
        <f>IF(J2806="YES"," ",IF(D2806&gt;=('28 Populations and thresholds'!$I$93)*0.25,"YES"))</f>
        <v xml:space="preserve"> </v>
      </c>
      <c r="L2806" s="272" t="b">
        <f>OR('28 Populations and thresholds'!$J$93="CR",'28 Populations and thresholds'!$J$93="EN",'28 Populations and thresholds'!$J$93="VU")</f>
        <v>0</v>
      </c>
      <c r="M2806" s="273">
        <f>D2806/'28 Populations and thresholds'!$H$93</f>
        <v>3.5000000000000003E-2</v>
      </c>
      <c r="N2806" s="263" t="str">
        <f t="shared" si="174"/>
        <v xml:space="preserve"> </v>
      </c>
      <c r="O2806" s="275"/>
      <c r="P2806" s="263" t="str">
        <f t="shared" si="175"/>
        <v xml:space="preserve"> </v>
      </c>
    </row>
    <row r="2807" spans="1:21" x14ac:dyDescent="0.2">
      <c r="A2807" s="267" t="s">
        <v>1582</v>
      </c>
      <c r="B2807" s="268" t="s">
        <v>1586</v>
      </c>
      <c r="C2807" s="269" t="s">
        <v>3748</v>
      </c>
      <c r="D2807" s="270">
        <v>1028</v>
      </c>
      <c r="E2807" s="271">
        <v>31017</v>
      </c>
      <c r="F2807" s="263" t="str">
        <f t="shared" si="172"/>
        <v xml:space="preserve"> </v>
      </c>
      <c r="G2807" s="267" t="s">
        <v>21</v>
      </c>
      <c r="H2807" s="267" t="s">
        <v>134</v>
      </c>
      <c r="I2807" s="263" t="str">
        <f t="shared" si="173"/>
        <v xml:space="preserve"> </v>
      </c>
      <c r="J2807" s="272" t="str">
        <f>IF(D2807&gt;=('28 Populations and thresholds'!$I$156),"YES"," ")</f>
        <v>YES</v>
      </c>
      <c r="K2807" s="272" t="str">
        <f>IF(J2807="YES"," ",IF(D2807&gt;=('28 Populations and thresholds'!$I$156)*0.25,"YES"))</f>
        <v xml:space="preserve"> </v>
      </c>
      <c r="L2807" s="272" t="b">
        <f>OR('28 Populations and thresholds'!$J$156="CR",'28 Populations and thresholds'!$J$156="EN",'28 Populations and thresholds'!$J$156="VU")</f>
        <v>0</v>
      </c>
      <c r="M2807" s="273">
        <f>D2807/'28 Populations and thresholds'!$H$156</f>
        <v>4.1119999999999997E-2</v>
      </c>
      <c r="N2807" s="263" t="str">
        <f t="shared" si="174"/>
        <v xml:space="preserve"> </v>
      </c>
      <c r="O2807" s="275" t="s">
        <v>4583</v>
      </c>
      <c r="P2807" s="263" t="str">
        <f t="shared" si="175"/>
        <v xml:space="preserve"> </v>
      </c>
      <c r="Q2807" s="4"/>
      <c r="R2807" s="4"/>
      <c r="S2807" s="4"/>
      <c r="T2807" s="4"/>
      <c r="U2807" s="4"/>
    </row>
    <row r="2808" spans="1:21" x14ac:dyDescent="0.2">
      <c r="A2808" s="267" t="s">
        <v>1582</v>
      </c>
      <c r="B2808" s="268" t="s">
        <v>1586</v>
      </c>
      <c r="C2808" s="269" t="s">
        <v>3772</v>
      </c>
      <c r="D2808" s="270">
        <v>535</v>
      </c>
      <c r="E2808" s="271">
        <v>31017</v>
      </c>
      <c r="F2808" s="263" t="str">
        <f t="shared" si="172"/>
        <v xml:space="preserve"> </v>
      </c>
      <c r="G2808" s="267" t="s">
        <v>21</v>
      </c>
      <c r="H2808" s="267" t="s">
        <v>134</v>
      </c>
      <c r="I2808" s="263" t="str">
        <f t="shared" si="173"/>
        <v xml:space="preserve"> </v>
      </c>
      <c r="J2808" s="272" t="str">
        <f>IF(D2808&gt;=('28 Populations and thresholds'!$I$201),"YES"," ")</f>
        <v>YES</v>
      </c>
      <c r="K2808" s="272" t="str">
        <f>IF(J2808="YES"," ",IF(D2808&gt;=('28 Populations and thresholds'!$I$201)*0.25,"YES"))</f>
        <v xml:space="preserve"> </v>
      </c>
      <c r="L2808" s="272" t="b">
        <f>OR('28 Populations and thresholds'!$J$201="CR",'28 Populations and thresholds'!$J$201="EN",'28 Populations and thresholds'!$J$201="VU")</f>
        <v>0</v>
      </c>
      <c r="M2808" s="273">
        <f>D2808/'28 Populations and thresholds'!$H$201</f>
        <v>2.1399999999999999E-2</v>
      </c>
      <c r="N2808" s="263" t="str">
        <f t="shared" si="174"/>
        <v xml:space="preserve"> </v>
      </c>
      <c r="O2808" s="269"/>
      <c r="P2808" s="263" t="str">
        <f t="shared" si="175"/>
        <v xml:space="preserve"> </v>
      </c>
    </row>
    <row r="2809" spans="1:21" x14ac:dyDescent="0.2">
      <c r="A2809" s="267" t="s">
        <v>1582</v>
      </c>
      <c r="B2809" s="268" t="s">
        <v>1586</v>
      </c>
      <c r="C2809" s="280" t="s">
        <v>3771</v>
      </c>
      <c r="D2809" s="270">
        <v>281</v>
      </c>
      <c r="E2809" s="271">
        <v>31017</v>
      </c>
      <c r="F2809" s="263" t="str">
        <f t="shared" si="172"/>
        <v xml:space="preserve"> </v>
      </c>
      <c r="G2809" s="267" t="s">
        <v>21</v>
      </c>
      <c r="H2809" s="267" t="s">
        <v>134</v>
      </c>
      <c r="I2809" s="263" t="str">
        <f t="shared" si="173"/>
        <v xml:space="preserve"> </v>
      </c>
      <c r="J2809" s="272" t="str">
        <f>IF(D2809&gt;=('28 Populations and thresholds'!$I$200),"YES"," ")</f>
        <v>YES</v>
      </c>
      <c r="K2809" s="272" t="str">
        <f>IF(J2809="YES"," ",IF(D2809&gt;=('28 Populations and thresholds'!$I$200)*0.25,"YES"))</f>
        <v xml:space="preserve"> </v>
      </c>
      <c r="L2809" s="272" t="b">
        <f>OR('28 Populations and thresholds'!$J$200="CR",'28 Populations and thresholds'!$J$200="EN",'28 Populations and thresholds'!$J$200="VU")</f>
        <v>0</v>
      </c>
      <c r="M2809" s="273">
        <f>D2809/'28 Populations and thresholds'!$H$200</f>
        <v>2.81E-3</v>
      </c>
      <c r="N2809" s="263" t="str">
        <f t="shared" si="174"/>
        <v xml:space="preserve"> </v>
      </c>
      <c r="O2809" s="275"/>
      <c r="P2809" s="263" t="str">
        <f t="shared" si="175"/>
        <v xml:space="preserve"> </v>
      </c>
      <c r="Q2809" s="4"/>
      <c r="R2809" s="4"/>
      <c r="S2809" s="4"/>
      <c r="T2809" s="4"/>
      <c r="U2809" s="4"/>
    </row>
    <row r="2810" spans="1:21" x14ac:dyDescent="0.2">
      <c r="A2810" s="336" t="s">
        <v>1582</v>
      </c>
      <c r="B2810" s="356" t="s">
        <v>1086</v>
      </c>
      <c r="C2810" s="351" t="s">
        <v>3472</v>
      </c>
      <c r="D2810" s="357">
        <v>11</v>
      </c>
      <c r="E2810" s="358">
        <v>31017</v>
      </c>
      <c r="F2810" s="263" t="str">
        <f t="shared" si="172"/>
        <v xml:space="preserve"> </v>
      </c>
      <c r="G2810" s="336" t="s">
        <v>21</v>
      </c>
      <c r="H2810" s="336" t="s">
        <v>614</v>
      </c>
      <c r="I2810" s="263" t="str">
        <f t="shared" si="173"/>
        <v xml:space="preserve"> </v>
      </c>
      <c r="J2810" s="321" t="str">
        <f>IF(D2810&gt;=('28 Populations and thresholds'!$I$188),"YES"," ")</f>
        <v>YES</v>
      </c>
      <c r="K2810" s="321" t="str">
        <f>IF(J2810="YES"," ",IF(D2810&gt;=('28 Populations and thresholds'!$I$188)*0.25,"YES"))</f>
        <v xml:space="preserve"> </v>
      </c>
      <c r="L2810" s="321" t="b">
        <f>OR('28 Populations and thresholds'!$J$188="CR",'28 Populations and thresholds'!$J$188="EN",'28 Populations and thresholds'!$J$188="VU")</f>
        <v>1</v>
      </c>
      <c r="M2810" s="322">
        <f>D2810/'28 Populations and thresholds'!$H$188</f>
        <v>1.8333333333333333E-2</v>
      </c>
      <c r="N2810" s="263" t="str">
        <f t="shared" si="174"/>
        <v xml:space="preserve"> </v>
      </c>
      <c r="O2810" s="337"/>
      <c r="P2810" s="263" t="str">
        <f t="shared" si="175"/>
        <v xml:space="preserve"> </v>
      </c>
      <c r="Q2810" s="4"/>
      <c r="R2810" s="4"/>
      <c r="S2810" s="4"/>
      <c r="T2810" s="4"/>
      <c r="U2810" s="4"/>
    </row>
    <row r="2811" spans="1:21" x14ac:dyDescent="0.2">
      <c r="A2811" s="182" t="s">
        <v>1582</v>
      </c>
      <c r="B2811" s="186" t="s">
        <v>4507</v>
      </c>
      <c r="C2811" s="192" t="s">
        <v>3786</v>
      </c>
      <c r="D2811" s="180">
        <v>2000</v>
      </c>
      <c r="E2811" s="190"/>
      <c r="F2811" s="263" t="str">
        <f t="shared" si="172"/>
        <v xml:space="preserve"> </v>
      </c>
      <c r="G2811" s="12" t="s">
        <v>4498</v>
      </c>
      <c r="H2811" s="187"/>
      <c r="I2811" s="263" t="str">
        <f t="shared" si="173"/>
        <v xml:space="preserve"> </v>
      </c>
      <c r="J2811" s="38" t="str">
        <f>IF(D2811&gt;=('28 Populations and thresholds'!$I$238),"YES"," ")</f>
        <v>YES</v>
      </c>
      <c r="K2811" s="38" t="str">
        <f>IF(J2811="YES"," ",IF(D2811&gt;=('28 Populations and thresholds'!$I$238)*0.25,"YES"))</f>
        <v xml:space="preserve"> </v>
      </c>
      <c r="L2811" s="38" t="b">
        <f>OR('28 Populations and thresholds'!$J$238="CR",'28 Populations and thresholds'!$J$238="EN",'28 Populations and thresholds'!$J$238="VU")</f>
        <v>0</v>
      </c>
      <c r="M2811" s="75">
        <f>D2811/'28 Populations and thresholds'!$H$238</f>
        <v>2.8571428571428571E-2</v>
      </c>
      <c r="N2811" s="263" t="str">
        <f t="shared" si="174"/>
        <v xml:space="preserve"> </v>
      </c>
      <c r="O2811" s="12" t="s">
        <v>4567</v>
      </c>
      <c r="P2811" s="263" t="str">
        <f t="shared" si="175"/>
        <v xml:space="preserve"> </v>
      </c>
    </row>
    <row r="2812" spans="1:21" x14ac:dyDescent="0.2">
      <c r="A2812" s="182" t="s">
        <v>1582</v>
      </c>
      <c r="B2812" s="186" t="s">
        <v>4507</v>
      </c>
      <c r="C2812" s="177" t="s">
        <v>3782</v>
      </c>
      <c r="D2812" s="180">
        <v>1200</v>
      </c>
      <c r="E2812" s="190"/>
      <c r="F2812" s="263" t="str">
        <f t="shared" si="172"/>
        <v xml:space="preserve"> </v>
      </c>
      <c r="G2812" s="12" t="s">
        <v>4498</v>
      </c>
      <c r="H2812" s="187"/>
      <c r="I2812" s="263" t="str">
        <f t="shared" si="173"/>
        <v xml:space="preserve"> </v>
      </c>
      <c r="J2812" s="38" t="str">
        <f>IF(D2812&gt;=('28 Populations and thresholds'!$I$227),"YES"," ")</f>
        <v>YES</v>
      </c>
      <c r="K2812" s="38" t="str">
        <f>IF(J2812="YES"," ",IF(D2812&gt;=('28 Populations and thresholds'!$I$227)*0.25,"YES"))</f>
        <v xml:space="preserve"> </v>
      </c>
      <c r="L2812" s="38" t="b">
        <f>OR('28 Populations and thresholds'!$J$227="CR",'28 Populations and thresholds'!$J$227="EN",'28 Populations and thresholds'!$J$227="VU")</f>
        <v>0</v>
      </c>
      <c r="M2812" s="75">
        <f>D2812/'28 Populations and thresholds'!$H$227</f>
        <v>1.2E-2</v>
      </c>
      <c r="N2812" s="263" t="str">
        <f t="shared" si="174"/>
        <v xml:space="preserve"> </v>
      </c>
      <c r="P2812" s="263" t="str">
        <f t="shared" si="175"/>
        <v xml:space="preserve"> </v>
      </c>
    </row>
    <row r="2813" spans="1:21" x14ac:dyDescent="0.2">
      <c r="A2813" s="143" t="s">
        <v>1582</v>
      </c>
      <c r="B2813" s="186" t="s">
        <v>4507</v>
      </c>
      <c r="C2813" s="111" t="s">
        <v>3472</v>
      </c>
      <c r="D2813" s="41">
        <v>20</v>
      </c>
      <c r="E2813" s="46">
        <v>33303</v>
      </c>
      <c r="F2813" s="263" t="str">
        <f t="shared" si="172"/>
        <v xml:space="preserve"> </v>
      </c>
      <c r="G2813" s="143" t="s">
        <v>21</v>
      </c>
      <c r="H2813" s="143" t="s">
        <v>853</v>
      </c>
      <c r="I2813" s="263" t="str">
        <f t="shared" si="173"/>
        <v xml:space="preserve"> </v>
      </c>
      <c r="J2813" s="38" t="str">
        <f>IF(D2813&gt;=('28 Populations and thresholds'!$I$188),"YES"," ")</f>
        <v>YES</v>
      </c>
      <c r="K2813" s="38" t="str">
        <f>IF(J2813="YES"," ",IF(D2813&gt;=('28 Populations and thresholds'!$I$188)*0.25,"YES"))</f>
        <v xml:space="preserve"> </v>
      </c>
      <c r="L2813" s="38" t="b">
        <f>OR('28 Populations and thresholds'!$J$188="CR",'28 Populations and thresholds'!$J$188="EN",'28 Populations and thresholds'!$J$188="VU")</f>
        <v>1</v>
      </c>
      <c r="M2813" s="75">
        <f>D2813/'28 Populations and thresholds'!$H$188</f>
        <v>3.3333333333333333E-2</v>
      </c>
      <c r="N2813" s="263" t="str">
        <f t="shared" si="174"/>
        <v xml:space="preserve"> </v>
      </c>
      <c r="O2813" s="9"/>
      <c r="P2813" s="263" t="str">
        <f t="shared" si="175"/>
        <v xml:space="preserve"> </v>
      </c>
      <c r="Q2813" s="4"/>
      <c r="R2813" s="4"/>
      <c r="S2813" s="4"/>
      <c r="T2813" s="4"/>
      <c r="U2813" s="4"/>
    </row>
    <row r="2814" spans="1:21" x14ac:dyDescent="0.2">
      <c r="A2814" s="275" t="s">
        <v>1582</v>
      </c>
      <c r="B2814" s="269" t="s">
        <v>1673</v>
      </c>
      <c r="C2814" s="269" t="s">
        <v>3722</v>
      </c>
      <c r="D2814" s="279">
        <v>136196</v>
      </c>
      <c r="E2814" s="284" t="s">
        <v>156</v>
      </c>
      <c r="F2814" s="263" t="str">
        <f t="shared" si="172"/>
        <v xml:space="preserve"> </v>
      </c>
      <c r="G2814" s="275" t="s">
        <v>139</v>
      </c>
      <c r="H2814" s="275"/>
      <c r="I2814" s="263" t="str">
        <f t="shared" si="173"/>
        <v xml:space="preserve"> </v>
      </c>
      <c r="J2814" s="272" t="str">
        <f>IF(D2814&gt;=('28 Populations and thresholds'!$I$43),"YES"," ")</f>
        <v>YES</v>
      </c>
      <c r="K2814" s="272" t="str">
        <f>IF(J2814="YES"," ",IF(D2814&gt;=('28 Populations and thresholds'!$I$43)*0.25,"YES"))</f>
        <v xml:space="preserve"> </v>
      </c>
      <c r="L2814" s="272" t="b">
        <f>OR('28 Populations and thresholds'!$J$43="CR",'28 Populations and thresholds'!$J$43="EN",'28 Populations and thresholds'!$J$43="VU")</f>
        <v>0</v>
      </c>
      <c r="M2814" s="273">
        <f>D2814/'28 Populations and thresholds'!$H$43</f>
        <v>0.45398666666666665</v>
      </c>
      <c r="N2814" s="263" t="str">
        <f t="shared" si="174"/>
        <v xml:space="preserve"> </v>
      </c>
      <c r="O2814" s="275"/>
      <c r="P2814" s="263" t="str">
        <f t="shared" si="175"/>
        <v xml:space="preserve"> </v>
      </c>
      <c r="Q2814" s="4"/>
      <c r="R2814" s="4"/>
      <c r="S2814" s="4"/>
      <c r="T2814" s="4"/>
      <c r="U2814" s="4"/>
    </row>
    <row r="2815" spans="1:21" x14ac:dyDescent="0.2">
      <c r="A2815" s="275" t="s">
        <v>1582</v>
      </c>
      <c r="B2815" s="269" t="s">
        <v>1673</v>
      </c>
      <c r="C2815" s="269" t="s">
        <v>1672</v>
      </c>
      <c r="D2815" s="279">
        <v>109</v>
      </c>
      <c r="E2815" s="284" t="s">
        <v>156</v>
      </c>
      <c r="F2815" s="263" t="str">
        <f t="shared" si="172"/>
        <v xml:space="preserve"> </v>
      </c>
      <c r="G2815" s="275" t="s">
        <v>139</v>
      </c>
      <c r="H2815" s="275"/>
      <c r="I2815" s="263" t="str">
        <f t="shared" si="173"/>
        <v xml:space="preserve"> </v>
      </c>
      <c r="J2815" s="272" t="str">
        <f>IF(D2815&gt;=('28 Populations and thresholds'!$I$42),"YES"," ")</f>
        <v>YES</v>
      </c>
      <c r="K2815" s="272" t="str">
        <f>IF(J2815="YES"," ",IF(D2815&gt;=('28 Populations and thresholds'!$I$42)*0.25,"YES"))</f>
        <v xml:space="preserve"> </v>
      </c>
      <c r="L2815" s="272" t="b">
        <f>OR('28 Populations and thresholds'!$J$42="CR",'28 Populations and thresholds'!$J$42="EN",'28 Populations and thresholds'!$J$42="VU")</f>
        <v>0</v>
      </c>
      <c r="M2815" s="273">
        <f>D2815/'28 Populations and thresholds'!$H$42</f>
        <v>1.09E-2</v>
      </c>
      <c r="N2815" s="263" t="str">
        <f t="shared" si="174"/>
        <v xml:space="preserve"> </v>
      </c>
      <c r="O2815" s="275"/>
      <c r="P2815" s="263" t="str">
        <f t="shared" si="175"/>
        <v xml:space="preserve"> </v>
      </c>
    </row>
    <row r="2816" spans="1:21" x14ac:dyDescent="0.2">
      <c r="A2816" s="324" t="s">
        <v>1582</v>
      </c>
      <c r="B2816" s="337" t="s">
        <v>3704</v>
      </c>
      <c r="C2816" s="337" t="s">
        <v>3676</v>
      </c>
      <c r="D2816" s="339">
        <v>16</v>
      </c>
      <c r="E2816" s="323">
        <v>2000</v>
      </c>
      <c r="F2816" s="263" t="str">
        <f t="shared" si="172"/>
        <v xml:space="preserve"> </v>
      </c>
      <c r="G2816" s="324" t="s">
        <v>139</v>
      </c>
      <c r="H2816" s="324" t="s">
        <v>3388</v>
      </c>
      <c r="I2816" s="263" t="str">
        <f t="shared" si="173"/>
        <v xml:space="preserve"> </v>
      </c>
      <c r="J2816" s="321" t="str">
        <f>IF(D2816&gt;=('28 Populations and thresholds'!$I$96),"YES"," ")</f>
        <v>YES</v>
      </c>
      <c r="K2816" s="321" t="str">
        <f>IF(J2816="YES"," ",IF(D2816&gt;=('28 Populations and thresholds'!$I$96)*0.25,"YES"))</f>
        <v xml:space="preserve"> </v>
      </c>
      <c r="L2816" s="321" t="b">
        <f>OR('28 Populations and thresholds'!$J$96="CR",'28 Populations and thresholds'!$J$96="EN",'28 Populations and thresholds'!$J$96="VU")</f>
        <v>1</v>
      </c>
      <c r="M2816" s="322">
        <f>D2816/'28 Populations and thresholds'!$H$96</f>
        <v>1.6E-2</v>
      </c>
      <c r="N2816" s="263" t="str">
        <f t="shared" si="174"/>
        <v xml:space="preserve"> </v>
      </c>
      <c r="O2816" s="337"/>
      <c r="P2816" s="263" t="str">
        <f t="shared" si="175"/>
        <v xml:space="preserve"> </v>
      </c>
    </row>
    <row r="2817" spans="1:21" x14ac:dyDescent="0.2">
      <c r="A2817" s="143" t="s">
        <v>1582</v>
      </c>
      <c r="B2817" s="40" t="s">
        <v>932</v>
      </c>
      <c r="C2817" s="4" t="s">
        <v>3748</v>
      </c>
      <c r="D2817" s="41">
        <v>300</v>
      </c>
      <c r="E2817" s="46">
        <v>32514</v>
      </c>
      <c r="F2817" s="263" t="str">
        <f t="shared" ref="F2817:F2880" si="176">" "</f>
        <v xml:space="preserve"> </v>
      </c>
      <c r="G2817" s="143" t="s">
        <v>21</v>
      </c>
      <c r="H2817" s="143" t="s">
        <v>853</v>
      </c>
      <c r="I2817" s="263" t="str">
        <f t="shared" ref="I2817:I2880" si="177">" "</f>
        <v xml:space="preserve"> </v>
      </c>
      <c r="J2817" s="38" t="str">
        <f>IF(D2817&gt;=('28 Populations and thresholds'!$I$156),"YES"," ")</f>
        <v>YES</v>
      </c>
      <c r="K2817" s="38" t="str">
        <f>IF(J2817="YES"," ",IF(D2817&gt;=('28 Populations and thresholds'!$I$156)*0.25,"YES"))</f>
        <v xml:space="preserve"> </v>
      </c>
      <c r="L2817" s="38" t="b">
        <f>OR('28 Populations and thresholds'!$J$156="CR",'28 Populations and thresholds'!$J$156="EN",'28 Populations and thresholds'!$J$156="VU")</f>
        <v>0</v>
      </c>
      <c r="M2817" s="75">
        <f>D2817/'28 Populations and thresholds'!$H$156</f>
        <v>1.2E-2</v>
      </c>
      <c r="N2817" s="263" t="str">
        <f t="shared" ref="N2817:N2880" si="178">" "</f>
        <v xml:space="preserve"> </v>
      </c>
      <c r="O2817" s="12" t="s">
        <v>4583</v>
      </c>
      <c r="P2817" s="263" t="str">
        <f t="shared" ref="P2817:P2880" si="179">" "</f>
        <v xml:space="preserve"> </v>
      </c>
      <c r="Q2817" s="4"/>
      <c r="R2817" s="4"/>
      <c r="S2817" s="4"/>
      <c r="T2817" s="4"/>
      <c r="U2817" s="4"/>
    </row>
    <row r="2818" spans="1:21" x14ac:dyDescent="0.2">
      <c r="A2818" s="143" t="s">
        <v>1582</v>
      </c>
      <c r="B2818" s="40" t="s">
        <v>932</v>
      </c>
      <c r="C2818" s="4" t="s">
        <v>3753</v>
      </c>
      <c r="D2818" s="41">
        <v>250</v>
      </c>
      <c r="E2818" s="46">
        <v>32514</v>
      </c>
      <c r="F2818" s="263" t="str">
        <f t="shared" si="176"/>
        <v xml:space="preserve"> </v>
      </c>
      <c r="G2818" s="143" t="s">
        <v>21</v>
      </c>
      <c r="H2818" s="143" t="s">
        <v>853</v>
      </c>
      <c r="I2818" s="263" t="str">
        <f t="shared" si="177"/>
        <v xml:space="preserve"> </v>
      </c>
      <c r="J2818" s="38" t="str">
        <f>IF(D2818&gt;=('28 Populations and thresholds'!$I$171),"YES"," ")</f>
        <v>YES</v>
      </c>
      <c r="K2818" s="38" t="str">
        <f>IF(J2818="YES"," ",IF(D2818&gt;=('28 Populations and thresholds'!$I$171)*0.25,"YES"))</f>
        <v xml:space="preserve"> </v>
      </c>
      <c r="L2818" s="38" t="b">
        <f>OR('28 Populations and thresholds'!$J$171="CR",'28 Populations and thresholds'!$J$171="EN",'28 Populations and thresholds'!$J$171="VU")</f>
        <v>0</v>
      </c>
      <c r="M2818" s="75">
        <f>D2818/'28 Populations and thresholds'!$H$171</f>
        <v>2.5000000000000001E-4</v>
      </c>
      <c r="N2818" s="263" t="str">
        <f t="shared" si="178"/>
        <v xml:space="preserve"> </v>
      </c>
      <c r="P2818" s="263" t="str">
        <f t="shared" si="179"/>
        <v xml:space="preserve"> </v>
      </c>
    </row>
    <row r="2819" spans="1:21" x14ac:dyDescent="0.2">
      <c r="A2819" s="143" t="s">
        <v>1582</v>
      </c>
      <c r="B2819" s="40" t="s">
        <v>932</v>
      </c>
      <c r="C2819" s="111" t="s">
        <v>3473</v>
      </c>
      <c r="D2819" s="41">
        <v>1000</v>
      </c>
      <c r="E2819" s="46">
        <v>32514</v>
      </c>
      <c r="F2819" s="263" t="str">
        <f t="shared" si="176"/>
        <v xml:space="preserve"> </v>
      </c>
      <c r="G2819" s="143" t="s">
        <v>21</v>
      </c>
      <c r="H2819" s="143" t="s">
        <v>853</v>
      </c>
      <c r="I2819" s="263" t="str">
        <f t="shared" si="177"/>
        <v xml:space="preserve"> </v>
      </c>
      <c r="J2819" s="38" t="str">
        <f>IF(D2819&gt;=('28 Populations and thresholds'!$I$190),"YES"," ")</f>
        <v>YES</v>
      </c>
      <c r="K2819" s="38" t="str">
        <f>IF(J2819="YES"," ",IF(D2819&gt;=('28 Populations and thresholds'!$I$190)*0.25,"YES"))</f>
        <v xml:space="preserve"> </v>
      </c>
      <c r="L2819" s="38" t="b">
        <f>OR('28 Populations and thresholds'!$J$190="CR",'28 Populations and thresholds'!$J$190="EN",'28 Populations and thresholds'!$J$190="VU")</f>
        <v>0</v>
      </c>
      <c r="M2819" s="75">
        <f>D2819/'28 Populations and thresholds'!$H$190</f>
        <v>0.01</v>
      </c>
      <c r="N2819" s="263" t="str">
        <f t="shared" si="178"/>
        <v xml:space="preserve"> </v>
      </c>
      <c r="P2819" s="263" t="str">
        <f t="shared" si="179"/>
        <v xml:space="preserve"> </v>
      </c>
    </row>
    <row r="2820" spans="1:21" x14ac:dyDescent="0.2">
      <c r="A2820" s="275" t="s">
        <v>1582</v>
      </c>
      <c r="B2820" s="269" t="s">
        <v>3702</v>
      </c>
      <c r="C2820" s="269" t="s">
        <v>3676</v>
      </c>
      <c r="D2820" s="279">
        <v>30</v>
      </c>
      <c r="E2820" s="274">
        <v>1989</v>
      </c>
      <c r="F2820" s="263" t="str">
        <f t="shared" si="176"/>
        <v xml:space="preserve"> </v>
      </c>
      <c r="G2820" s="275" t="s">
        <v>139</v>
      </c>
      <c r="H2820" s="275" t="s">
        <v>3388</v>
      </c>
      <c r="I2820" s="263" t="str">
        <f t="shared" si="177"/>
        <v xml:space="preserve"> </v>
      </c>
      <c r="J2820" s="272" t="str">
        <f>IF(D2820&gt;=('28 Populations and thresholds'!$I$96),"YES"," ")</f>
        <v>YES</v>
      </c>
      <c r="K2820" s="272" t="str">
        <f>IF(J2820="YES"," ",IF(D2820&gt;=('28 Populations and thresholds'!$I$96)*0.25,"YES"))</f>
        <v xml:space="preserve"> </v>
      </c>
      <c r="L2820" s="272" t="b">
        <f>OR('28 Populations and thresholds'!$J$96="CR",'28 Populations and thresholds'!$J$96="EN",'28 Populations and thresholds'!$J$96="VU")</f>
        <v>1</v>
      </c>
      <c r="M2820" s="273">
        <f>D2820/'28 Populations and thresholds'!$H$96</f>
        <v>0.03</v>
      </c>
      <c r="N2820" s="263" t="str">
        <f t="shared" si="178"/>
        <v xml:space="preserve"> </v>
      </c>
      <c r="O2820" s="269"/>
      <c r="P2820" s="263" t="str">
        <f t="shared" si="179"/>
        <v xml:space="preserve"> </v>
      </c>
    </row>
    <row r="2821" spans="1:21" x14ac:dyDescent="0.2">
      <c r="A2821" s="12" t="s">
        <v>1582</v>
      </c>
      <c r="B2821" s="4" t="s">
        <v>3703</v>
      </c>
      <c r="C2821" s="4" t="s">
        <v>3676</v>
      </c>
      <c r="D2821" s="5">
        <v>15</v>
      </c>
      <c r="E2821" s="104">
        <v>1993</v>
      </c>
      <c r="F2821" s="263" t="str">
        <f t="shared" si="176"/>
        <v xml:space="preserve"> </v>
      </c>
      <c r="G2821" s="12" t="s">
        <v>139</v>
      </c>
      <c r="H2821" s="12" t="s">
        <v>3388</v>
      </c>
      <c r="I2821" s="263" t="str">
        <f t="shared" si="177"/>
        <v xml:space="preserve"> </v>
      </c>
      <c r="J2821" s="38" t="str">
        <f>IF(D2821&gt;=('28 Populations and thresholds'!$I$96),"YES"," ")</f>
        <v>YES</v>
      </c>
      <c r="K2821" s="38" t="str">
        <f>IF(J2821="YES"," ",IF(D2821&gt;=('28 Populations and thresholds'!$I$96)*0.25,"YES"))</f>
        <v xml:space="preserve"> </v>
      </c>
      <c r="L2821" s="38" t="b">
        <f>OR('28 Populations and thresholds'!$J$96="CR",'28 Populations and thresholds'!$J$96="EN",'28 Populations and thresholds'!$J$96="VU")</f>
        <v>1</v>
      </c>
      <c r="M2821" s="75">
        <f>D2821/'28 Populations and thresholds'!$H$96</f>
        <v>1.4999999999999999E-2</v>
      </c>
      <c r="N2821" s="263" t="str">
        <f t="shared" si="178"/>
        <v xml:space="preserve"> </v>
      </c>
      <c r="O2821" s="9"/>
      <c r="P2821" s="263" t="str">
        <f t="shared" si="179"/>
        <v xml:space="preserve"> </v>
      </c>
    </row>
    <row r="2822" spans="1:21" x14ac:dyDescent="0.2">
      <c r="A2822" s="275" t="s">
        <v>1582</v>
      </c>
      <c r="B2822" s="269" t="s">
        <v>1262</v>
      </c>
      <c r="C2822" s="269" t="s">
        <v>3676</v>
      </c>
      <c r="D2822" s="279">
        <v>10</v>
      </c>
      <c r="E2822" s="274">
        <v>1989</v>
      </c>
      <c r="F2822" s="263" t="str">
        <f t="shared" si="176"/>
        <v xml:space="preserve"> </v>
      </c>
      <c r="G2822" s="275" t="s">
        <v>139</v>
      </c>
      <c r="H2822" s="275" t="s">
        <v>3388</v>
      </c>
      <c r="I2822" s="263" t="str">
        <f t="shared" si="177"/>
        <v xml:space="preserve"> </v>
      </c>
      <c r="J2822" s="272" t="str">
        <f>IF(D2822&gt;=('28 Populations and thresholds'!$I$96),"YES"," ")</f>
        <v>YES</v>
      </c>
      <c r="K2822" s="272" t="str">
        <f>IF(J2822="YES"," ",IF(D2822&gt;=('28 Populations and thresholds'!$I$96)*0.25,"YES"))</f>
        <v xml:space="preserve"> </v>
      </c>
      <c r="L2822" s="272" t="b">
        <f>OR('28 Populations and thresholds'!$J$96="CR",'28 Populations and thresholds'!$J$96="EN",'28 Populations and thresholds'!$J$96="VU")</f>
        <v>1</v>
      </c>
      <c r="M2822" s="273">
        <f>D2822/'28 Populations and thresholds'!$H$96</f>
        <v>0.01</v>
      </c>
      <c r="N2822" s="263" t="str">
        <f t="shared" si="178"/>
        <v xml:space="preserve"> </v>
      </c>
      <c r="O2822" s="269"/>
      <c r="P2822" s="263" t="str">
        <f t="shared" si="179"/>
        <v xml:space="preserve"> </v>
      </c>
    </row>
    <row r="2823" spans="1:21" x14ac:dyDescent="0.2">
      <c r="A2823" s="267" t="s">
        <v>1582</v>
      </c>
      <c r="B2823" s="268" t="s">
        <v>1262</v>
      </c>
      <c r="C2823" s="269" t="s">
        <v>3748</v>
      </c>
      <c r="D2823" s="270">
        <v>370</v>
      </c>
      <c r="E2823" s="271">
        <v>32478</v>
      </c>
      <c r="F2823" s="263" t="str">
        <f t="shared" si="176"/>
        <v xml:space="preserve"> </v>
      </c>
      <c r="G2823" s="267" t="s">
        <v>21</v>
      </c>
      <c r="H2823" s="267" t="s">
        <v>1263</v>
      </c>
      <c r="I2823" s="263" t="str">
        <f t="shared" si="177"/>
        <v xml:space="preserve"> </v>
      </c>
      <c r="J2823" s="272" t="str">
        <f>IF(D2823&gt;=('28 Populations and thresholds'!$I$156),"YES"," ")</f>
        <v>YES</v>
      </c>
      <c r="K2823" s="272" t="str">
        <f>IF(J2823="YES"," ",IF(D2823&gt;=('28 Populations and thresholds'!$I$156)*0.25,"YES"))</f>
        <v xml:space="preserve"> </v>
      </c>
      <c r="L2823" s="272" t="b">
        <f>OR('28 Populations and thresholds'!$J$156="CR",'28 Populations and thresholds'!$J$156="EN",'28 Populations and thresholds'!$J$156="VU")</f>
        <v>0</v>
      </c>
      <c r="M2823" s="273">
        <f>D2823/'28 Populations and thresholds'!$H$156</f>
        <v>1.4800000000000001E-2</v>
      </c>
      <c r="N2823" s="263" t="str">
        <f t="shared" si="178"/>
        <v xml:space="preserve"> </v>
      </c>
      <c r="O2823" s="275" t="s">
        <v>4583</v>
      </c>
      <c r="P2823" s="263" t="str">
        <f t="shared" si="179"/>
        <v xml:space="preserve"> </v>
      </c>
      <c r="Q2823" s="4"/>
      <c r="R2823" s="4"/>
      <c r="S2823" s="4"/>
      <c r="T2823" s="4"/>
      <c r="U2823" s="4"/>
    </row>
    <row r="2824" spans="1:21" x14ac:dyDescent="0.2">
      <c r="A2824" s="143" t="s">
        <v>1582</v>
      </c>
      <c r="B2824" s="40" t="s">
        <v>1588</v>
      </c>
      <c r="C2824" s="4" t="s">
        <v>3676</v>
      </c>
      <c r="D2824" s="41">
        <v>170</v>
      </c>
      <c r="E2824" s="47" t="s">
        <v>1317</v>
      </c>
      <c r="F2824" s="263" t="str">
        <f t="shared" si="176"/>
        <v xml:space="preserve"> </v>
      </c>
      <c r="G2824" s="143" t="s">
        <v>15</v>
      </c>
      <c r="H2824" s="143" t="s">
        <v>1315</v>
      </c>
      <c r="I2824" s="263" t="str">
        <f t="shared" si="177"/>
        <v xml:space="preserve"> </v>
      </c>
      <c r="J2824" s="38" t="str">
        <f>IF(D2824&gt;=('28 Populations and thresholds'!$I$96),"YES"," ")</f>
        <v>YES</v>
      </c>
      <c r="K2824" s="38" t="str">
        <f>IF(J2824="YES"," ",IF(D2824&gt;=('28 Populations and thresholds'!$I$96)*0.25,"YES"))</f>
        <v xml:space="preserve"> </v>
      </c>
      <c r="L2824" s="38" t="b">
        <f>OR('28 Populations and thresholds'!$J$96="CR",'28 Populations and thresholds'!$J$96="EN",'28 Populations and thresholds'!$J$96="VU")</f>
        <v>1</v>
      </c>
      <c r="M2824" s="75">
        <f>D2824/'28 Populations and thresholds'!$H$96</f>
        <v>0.17</v>
      </c>
      <c r="N2824" s="263" t="str">
        <f t="shared" si="178"/>
        <v xml:space="preserve"> </v>
      </c>
      <c r="O2824" s="9"/>
      <c r="P2824" s="263" t="str">
        <f t="shared" si="179"/>
        <v xml:space="preserve"> </v>
      </c>
    </row>
    <row r="2825" spans="1:21" x14ac:dyDescent="0.2">
      <c r="A2825" s="143" t="s">
        <v>1582</v>
      </c>
      <c r="B2825" s="40" t="s">
        <v>1588</v>
      </c>
      <c r="C2825" s="111" t="s">
        <v>3612</v>
      </c>
      <c r="D2825" s="41">
        <v>4740</v>
      </c>
      <c r="E2825" s="47" t="s">
        <v>1317</v>
      </c>
      <c r="F2825" s="263" t="str">
        <f t="shared" si="176"/>
        <v xml:space="preserve"> </v>
      </c>
      <c r="G2825" s="143" t="s">
        <v>15</v>
      </c>
      <c r="H2825" s="143" t="s">
        <v>1315</v>
      </c>
      <c r="I2825" s="263" t="str">
        <f t="shared" si="177"/>
        <v xml:space="preserve"> </v>
      </c>
      <c r="J2825" s="38" t="str">
        <f>IF(D2825&gt;=('28 Populations and thresholds'!$I$93),"YES"," ")</f>
        <v>YES</v>
      </c>
      <c r="K2825" s="38" t="str">
        <f>IF(J2825="YES"," ",IF(D2825&gt;=('28 Populations and thresholds'!$I$93)*0.25,"YES"))</f>
        <v xml:space="preserve"> </v>
      </c>
      <c r="L2825" s="38" t="b">
        <f>OR('28 Populations and thresholds'!$J$93="CR",'28 Populations and thresholds'!$J$93="EN",'28 Populations and thresholds'!$J$93="VU")</f>
        <v>0</v>
      </c>
      <c r="M2825" s="75">
        <f>D2825/'28 Populations and thresholds'!$H$93</f>
        <v>2.3699999999999999E-2</v>
      </c>
      <c r="N2825" s="263" t="str">
        <f t="shared" si="178"/>
        <v xml:space="preserve"> </v>
      </c>
      <c r="P2825" s="263" t="str">
        <f t="shared" si="179"/>
        <v xml:space="preserve"> </v>
      </c>
    </row>
    <row r="2826" spans="1:21" x14ac:dyDescent="0.2">
      <c r="A2826" s="143" t="s">
        <v>1582</v>
      </c>
      <c r="B2826" s="40" t="s">
        <v>1588</v>
      </c>
      <c r="C2826" s="4" t="s">
        <v>3519</v>
      </c>
      <c r="D2826" s="41">
        <v>9535</v>
      </c>
      <c r="E2826" s="47" t="s">
        <v>1349</v>
      </c>
      <c r="F2826" s="263" t="str">
        <f t="shared" si="176"/>
        <v xml:space="preserve"> </v>
      </c>
      <c r="G2826" s="143" t="s">
        <v>15</v>
      </c>
      <c r="H2826" s="143" t="s">
        <v>1315</v>
      </c>
      <c r="I2826" s="263" t="str">
        <f t="shared" si="177"/>
        <v xml:space="preserve"> </v>
      </c>
      <c r="J2826" s="38" t="str">
        <f>IF(D2826&gt;=('28 Populations and thresholds'!$I$56),"YES"," ")</f>
        <v>YES</v>
      </c>
      <c r="K2826" s="38" t="str">
        <f>IF(J2826="YES"," ",IF(D2826&gt;=('28 Populations and thresholds'!$I$56)*0.25,"YES"))</f>
        <v xml:space="preserve"> </v>
      </c>
      <c r="L2826" s="38" t="b">
        <f>OR('28 Populations and thresholds'!$J$56="CR",'28 Populations and thresholds'!$J$56="EN",'28 Populations and thresholds'!$J$56="VU")</f>
        <v>0</v>
      </c>
      <c r="M2826" s="75">
        <f>D2826/'28 Populations and thresholds'!$H$56</f>
        <v>9.5350000000000001E-3</v>
      </c>
      <c r="N2826" s="263" t="str">
        <f t="shared" si="178"/>
        <v xml:space="preserve"> </v>
      </c>
      <c r="P2826" s="263" t="str">
        <f t="shared" si="179"/>
        <v xml:space="preserve"> </v>
      </c>
    </row>
    <row r="2827" spans="1:21" x14ac:dyDescent="0.2">
      <c r="A2827" s="324" t="s">
        <v>1582</v>
      </c>
      <c r="B2827" s="337" t="s">
        <v>1589</v>
      </c>
      <c r="C2827" s="337" t="s">
        <v>3676</v>
      </c>
      <c r="D2827" s="339">
        <v>10</v>
      </c>
      <c r="E2827" s="323">
        <v>1989</v>
      </c>
      <c r="F2827" s="263" t="str">
        <f t="shared" si="176"/>
        <v xml:space="preserve"> </v>
      </c>
      <c r="G2827" s="324" t="s">
        <v>139</v>
      </c>
      <c r="H2827" s="324" t="s">
        <v>3388</v>
      </c>
      <c r="I2827" s="263" t="str">
        <f t="shared" si="177"/>
        <v xml:space="preserve"> </v>
      </c>
      <c r="J2827" s="321" t="str">
        <f>IF(D2827&gt;=('28 Populations and thresholds'!$I$96),"YES"," ")</f>
        <v>YES</v>
      </c>
      <c r="K2827" s="321" t="str">
        <f>IF(J2827="YES"," ",IF(D2827&gt;=('28 Populations and thresholds'!$I$96)*0.25,"YES"))</f>
        <v xml:space="preserve"> </v>
      </c>
      <c r="L2827" s="321" t="b">
        <f>OR('28 Populations and thresholds'!$J$96="CR",'28 Populations and thresholds'!$J$96="EN",'28 Populations and thresholds'!$J$96="VU")</f>
        <v>1</v>
      </c>
      <c r="M2827" s="322">
        <f>D2827/'28 Populations and thresholds'!$H$96</f>
        <v>0.01</v>
      </c>
      <c r="N2827" s="263" t="str">
        <f t="shared" si="178"/>
        <v xml:space="preserve"> </v>
      </c>
      <c r="O2827" s="337"/>
      <c r="P2827" s="263" t="str">
        <f t="shared" si="179"/>
        <v xml:space="preserve"> </v>
      </c>
    </row>
    <row r="2828" spans="1:21" x14ac:dyDescent="0.2">
      <c r="A2828" s="324" t="s">
        <v>1582</v>
      </c>
      <c r="B2828" s="337" t="s">
        <v>1589</v>
      </c>
      <c r="C2828" s="337" t="s">
        <v>3519</v>
      </c>
      <c r="D2828" s="339">
        <v>35000</v>
      </c>
      <c r="E2828" s="323">
        <v>2005</v>
      </c>
      <c r="F2828" s="263" t="str">
        <f t="shared" si="176"/>
        <v xml:space="preserve"> </v>
      </c>
      <c r="G2828" s="324" t="s">
        <v>139</v>
      </c>
      <c r="H2828" s="324" t="s">
        <v>3388</v>
      </c>
      <c r="I2828" s="263" t="str">
        <f t="shared" si="177"/>
        <v xml:space="preserve"> </v>
      </c>
      <c r="J2828" s="321" t="str">
        <f>IF(D2828&gt;=('28 Populations and thresholds'!$I$56),"YES"," ")</f>
        <v>YES</v>
      </c>
      <c r="K2828" s="321" t="str">
        <f>IF(J2828="YES"," ",IF(D2828&gt;=('28 Populations and thresholds'!$I$56)*0.25,"YES"))</f>
        <v xml:space="preserve"> </v>
      </c>
      <c r="L2828" s="321" t="b">
        <f>OR('28 Populations and thresholds'!$J$56="CR",'28 Populations and thresholds'!$J$56="EN",'28 Populations and thresholds'!$J$56="VU")</f>
        <v>0</v>
      </c>
      <c r="M2828" s="322">
        <f>D2828/'28 Populations and thresholds'!$H$56</f>
        <v>3.5000000000000003E-2</v>
      </c>
      <c r="N2828" s="263" t="str">
        <f t="shared" si="178"/>
        <v xml:space="preserve"> </v>
      </c>
      <c r="O2828" s="324"/>
      <c r="P2828" s="263" t="str">
        <f t="shared" si="179"/>
        <v xml:space="preserve"> </v>
      </c>
    </row>
    <row r="2829" spans="1:21" x14ac:dyDescent="0.2">
      <c r="A2829" s="143" t="s">
        <v>1582</v>
      </c>
      <c r="B2829" s="40" t="s">
        <v>1076</v>
      </c>
      <c r="C2829" s="4" t="s">
        <v>3447</v>
      </c>
      <c r="D2829" s="41">
        <v>300</v>
      </c>
      <c r="E2829" s="46">
        <v>33992</v>
      </c>
      <c r="F2829" s="263" t="str">
        <f t="shared" si="176"/>
        <v xml:space="preserve"> </v>
      </c>
      <c r="G2829" s="143" t="s">
        <v>21</v>
      </c>
      <c r="H2829" s="143" t="s">
        <v>853</v>
      </c>
      <c r="I2829" s="263" t="str">
        <f t="shared" si="177"/>
        <v xml:space="preserve"> </v>
      </c>
      <c r="J2829" s="38" t="str">
        <f>IF(D2829&gt;=('28 Populations and thresholds'!$I$145),"YES"," ")</f>
        <v>YES</v>
      </c>
      <c r="K2829" s="38" t="str">
        <f>IF(J2829="YES"," ",IF(D2829&gt;=('28 Populations and thresholds'!$I$145)*0.25,"YES"))</f>
        <v xml:space="preserve"> </v>
      </c>
      <c r="L2829" s="38" t="b">
        <f>OR('28 Populations and thresholds'!$J$145="CR",'28 Populations and thresholds'!$J$145="EN",'28 Populations and thresholds'!$J$145="VU")</f>
        <v>0</v>
      </c>
      <c r="M2829" s="75">
        <f>D2829/'28 Populations and thresholds'!$H$145</f>
        <v>3.0000000000000001E-3</v>
      </c>
      <c r="N2829" s="263" t="str">
        <f t="shared" si="178"/>
        <v xml:space="preserve"> </v>
      </c>
      <c r="P2829" s="263" t="str">
        <f t="shared" si="179"/>
        <v xml:space="preserve"> </v>
      </c>
    </row>
    <row r="2830" spans="1:21" x14ac:dyDescent="0.2">
      <c r="A2830" s="143" t="s">
        <v>1582</v>
      </c>
      <c r="B2830" s="40" t="s">
        <v>1076</v>
      </c>
      <c r="C2830" s="4" t="s">
        <v>3748</v>
      </c>
      <c r="D2830" s="41">
        <v>768</v>
      </c>
      <c r="E2830" s="46">
        <v>32112</v>
      </c>
      <c r="F2830" s="263" t="str">
        <f t="shared" si="176"/>
        <v xml:space="preserve"> </v>
      </c>
      <c r="G2830" s="143" t="s">
        <v>21</v>
      </c>
      <c r="H2830" s="143" t="s">
        <v>696</v>
      </c>
      <c r="I2830" s="263" t="str">
        <f t="shared" si="177"/>
        <v xml:space="preserve"> </v>
      </c>
      <c r="J2830" s="38" t="str">
        <f>IF(D2830&gt;=(('28 Populations and thresholds'!$I$156)+('28 Populations and thresholds'!$I$157)),"YES"," ")</f>
        <v>YES</v>
      </c>
      <c r="K2830" s="38" t="str">
        <f>IF(J2830="YES"," ",IF(D2830&gt;=(('28 Populations and thresholds'!$I$156)+('28 Populations and thresholds'!$I$157))*0.25,"YES"))</f>
        <v xml:space="preserve"> </v>
      </c>
      <c r="L2830" s="38" t="b">
        <f>OR('28 Populations and thresholds'!$J$156="CR",'28 Populations and thresholds'!$J$156="EN",'28 Populations and thresholds'!$J$156="VU")</f>
        <v>0</v>
      </c>
      <c r="M2830" s="75">
        <f>D2830/(('28 Populations and thresholds'!$H$156)+('28 Populations and thresholds'!$H$157))</f>
        <v>6.1440000000000002E-3</v>
      </c>
      <c r="N2830" s="263" t="str">
        <f t="shared" si="178"/>
        <v xml:space="preserve"> </v>
      </c>
      <c r="O2830" s="12" t="s">
        <v>4583</v>
      </c>
      <c r="P2830" s="263" t="str">
        <f t="shared" si="179"/>
        <v xml:space="preserve"> </v>
      </c>
    </row>
    <row r="2831" spans="1:21" x14ac:dyDescent="0.2">
      <c r="A2831" s="143" t="s">
        <v>1582</v>
      </c>
      <c r="B2831" s="40" t="s">
        <v>1076</v>
      </c>
      <c r="C2831" s="4" t="s">
        <v>3772</v>
      </c>
      <c r="D2831" s="41">
        <v>681</v>
      </c>
      <c r="E2831" s="46">
        <v>32112</v>
      </c>
      <c r="F2831" s="263" t="str">
        <f t="shared" si="176"/>
        <v xml:space="preserve"> </v>
      </c>
      <c r="G2831" s="143" t="s">
        <v>21</v>
      </c>
      <c r="H2831" s="143" t="s">
        <v>696</v>
      </c>
      <c r="I2831" s="263" t="str">
        <f t="shared" si="177"/>
        <v xml:space="preserve"> </v>
      </c>
      <c r="J2831" s="38" t="str">
        <f>IF(D2831&gt;=('28 Populations and thresholds'!$I$201),"YES"," ")</f>
        <v>YES</v>
      </c>
      <c r="K2831" s="38" t="str">
        <f>IF(J2831="YES"," ",IF(D2831&gt;=('28 Populations and thresholds'!$I$201)*0.25,"YES"))</f>
        <v xml:space="preserve"> </v>
      </c>
      <c r="L2831" s="38" t="b">
        <f>OR('28 Populations and thresholds'!$J$201="CR",'28 Populations and thresholds'!$J$201="EN",'28 Populations and thresholds'!$J$201="VU")</f>
        <v>0</v>
      </c>
      <c r="M2831" s="75">
        <f>D2831/'28 Populations and thresholds'!$H$201</f>
        <v>2.724E-2</v>
      </c>
      <c r="N2831" s="263" t="str">
        <f t="shared" si="178"/>
        <v xml:space="preserve"> </v>
      </c>
      <c r="O2831" s="9"/>
      <c r="P2831" s="263" t="str">
        <f t="shared" si="179"/>
        <v xml:space="preserve"> </v>
      </c>
    </row>
    <row r="2832" spans="1:21" x14ac:dyDescent="0.2">
      <c r="A2832" s="143" t="s">
        <v>1582</v>
      </c>
      <c r="B2832" s="40" t="s">
        <v>1076</v>
      </c>
      <c r="C2832" s="4" t="s">
        <v>3760</v>
      </c>
      <c r="D2832" s="41">
        <v>803</v>
      </c>
      <c r="E2832" s="46">
        <v>32021</v>
      </c>
      <c r="F2832" s="263" t="str">
        <f t="shared" si="176"/>
        <v xml:space="preserve"> </v>
      </c>
      <c r="G2832" s="143" t="s">
        <v>21</v>
      </c>
      <c r="H2832" s="143" t="s">
        <v>696</v>
      </c>
      <c r="I2832" s="263" t="str">
        <f t="shared" si="177"/>
        <v xml:space="preserve"> </v>
      </c>
      <c r="J2832" s="38" t="str">
        <f>IF(D2832&gt;=('28 Populations and thresholds'!$I$186),"YES"," ")</f>
        <v xml:space="preserve"> </v>
      </c>
      <c r="K2832" s="38" t="str">
        <f>IF(J2832="YES"," ",IF(D2832&gt;=('28 Populations and thresholds'!$I$186)*0.25,"YES"))</f>
        <v>YES</v>
      </c>
      <c r="L2832" s="38" t="b">
        <f>OR('28 Populations and thresholds'!$J$186="CR",'28 Populations and thresholds'!$J$186="EN",'28 Populations and thresholds'!$J$186="VU")</f>
        <v>0</v>
      </c>
      <c r="M2832" s="75">
        <f>D2832/'28 Populations and thresholds'!$H$186</f>
        <v>8.03E-4</v>
      </c>
      <c r="N2832" s="263" t="str">
        <f t="shared" si="178"/>
        <v xml:space="preserve"> </v>
      </c>
      <c r="P2832" s="263" t="str">
        <f t="shared" si="179"/>
        <v xml:space="preserve"> </v>
      </c>
    </row>
    <row r="2833" spans="1:21" x14ac:dyDescent="0.2">
      <c r="A2833" s="143" t="s">
        <v>1582</v>
      </c>
      <c r="B2833" s="40" t="s">
        <v>1076</v>
      </c>
      <c r="C2833" s="4" t="s">
        <v>3770</v>
      </c>
      <c r="D2833" s="41">
        <v>1348</v>
      </c>
      <c r="E2833" s="46">
        <v>32021</v>
      </c>
      <c r="F2833" s="263" t="str">
        <f t="shared" si="176"/>
        <v xml:space="preserve"> </v>
      </c>
      <c r="G2833" s="143" t="s">
        <v>21</v>
      </c>
      <c r="H2833" s="143" t="s">
        <v>696</v>
      </c>
      <c r="I2833" s="263" t="str">
        <f t="shared" si="177"/>
        <v xml:space="preserve"> </v>
      </c>
      <c r="J2833" s="38" t="str">
        <f>IF(D2833&gt;=('28 Populations and thresholds'!$I$199),"YES"," ")</f>
        <v xml:space="preserve"> </v>
      </c>
      <c r="K2833" s="38" t="str">
        <f>IF(J2833="YES"," ",IF(D2833&gt;=('28 Populations and thresholds'!$I$199)*0.25,"YES"))</f>
        <v>YES</v>
      </c>
      <c r="L2833" s="38" t="b">
        <f>OR('28 Populations and thresholds'!$J$199="CR",'28 Populations and thresholds'!$J$199="EN",'28 Populations and thresholds'!$J$199="VU")</f>
        <v>0</v>
      </c>
      <c r="M2833" s="75">
        <f>D2833/'28 Populations and thresholds'!$H$199</f>
        <v>4.279365079365079E-3</v>
      </c>
      <c r="N2833" s="263" t="str">
        <f t="shared" si="178"/>
        <v xml:space="preserve"> </v>
      </c>
      <c r="P2833" s="263" t="str">
        <f t="shared" si="179"/>
        <v xml:space="preserve"> </v>
      </c>
    </row>
    <row r="2834" spans="1:21" x14ac:dyDescent="0.2">
      <c r="A2834" s="275" t="s">
        <v>1582</v>
      </c>
      <c r="B2834" s="269" t="s">
        <v>1654</v>
      </c>
      <c r="C2834" s="269" t="s">
        <v>3717</v>
      </c>
      <c r="D2834" s="279">
        <v>2470</v>
      </c>
      <c r="E2834" s="284" t="s">
        <v>74</v>
      </c>
      <c r="F2834" s="263" t="str">
        <f t="shared" si="176"/>
        <v xml:space="preserve"> </v>
      </c>
      <c r="G2834" s="275" t="s">
        <v>139</v>
      </c>
      <c r="H2834" s="275"/>
      <c r="I2834" s="263" t="str">
        <f t="shared" si="177"/>
        <v xml:space="preserve"> </v>
      </c>
      <c r="J2834" s="272" t="str">
        <f>IF(D2834&gt;=('28 Populations and thresholds'!$I$16),"YES"," ")</f>
        <v>YES</v>
      </c>
      <c r="K2834" s="272" t="str">
        <f>IF(J2834="YES"," ",IF(D2834&gt;=('28 Populations and thresholds'!$I$16)*0.25,"YES"))</f>
        <v xml:space="preserve"> </v>
      </c>
      <c r="L2834" s="272" t="b">
        <f>OR('28 Populations and thresholds'!$J$16="CR",'28 Populations and thresholds'!$J$16="EN",'28 Populations and thresholds'!$J$16="VU")</f>
        <v>0</v>
      </c>
      <c r="M2834" s="273">
        <f>D2834/'28 Populations and thresholds'!$H$16</f>
        <v>2.47E-2</v>
      </c>
      <c r="N2834" s="263" t="str">
        <f t="shared" si="178"/>
        <v xml:space="preserve"> </v>
      </c>
      <c r="O2834" s="275"/>
      <c r="P2834" s="263" t="str">
        <f t="shared" si="179"/>
        <v xml:space="preserve"> </v>
      </c>
    </row>
    <row r="2835" spans="1:21" x14ac:dyDescent="0.2">
      <c r="A2835" s="275" t="s">
        <v>1582</v>
      </c>
      <c r="B2835" s="269" t="s">
        <v>1654</v>
      </c>
      <c r="C2835" s="269" t="s">
        <v>1636</v>
      </c>
      <c r="D2835" s="279">
        <v>2668</v>
      </c>
      <c r="E2835" s="284" t="s">
        <v>74</v>
      </c>
      <c r="F2835" s="263" t="str">
        <f t="shared" si="176"/>
        <v xml:space="preserve"> </v>
      </c>
      <c r="G2835" s="275" t="s">
        <v>139</v>
      </c>
      <c r="H2835" s="275"/>
      <c r="I2835" s="263" t="str">
        <f t="shared" si="177"/>
        <v xml:space="preserve"> </v>
      </c>
      <c r="J2835" s="272" t="str">
        <f>IF(D2835&gt;=('28 Populations and thresholds'!$I$18),"YES"," ")</f>
        <v>YES</v>
      </c>
      <c r="K2835" s="272" t="str">
        <f>IF(J2835="YES"," ",IF(D2835&gt;=('28 Populations and thresholds'!$I$18)*0.25,"YES"))</f>
        <v xml:space="preserve"> </v>
      </c>
      <c r="L2835" s="272" t="b">
        <f>OR('28 Populations and thresholds'!$J$18="CR",'28 Populations and thresholds'!$J$18="EN",'28 Populations and thresholds'!$J$18="VU")</f>
        <v>0</v>
      </c>
      <c r="M2835" s="273">
        <f>D2835/'28 Populations and thresholds'!$H$18</f>
        <v>2.6679999999999999E-2</v>
      </c>
      <c r="N2835" s="263" t="str">
        <f t="shared" si="178"/>
        <v xml:space="preserve"> </v>
      </c>
      <c r="O2835" s="275"/>
      <c r="P2835" s="263" t="str">
        <f t="shared" si="179"/>
        <v xml:space="preserve"> </v>
      </c>
    </row>
    <row r="2836" spans="1:21" x14ac:dyDescent="0.2">
      <c r="A2836" s="12" t="s">
        <v>1582</v>
      </c>
      <c r="B2836" s="9" t="s">
        <v>1676</v>
      </c>
      <c r="C2836" s="4" t="s">
        <v>3722</v>
      </c>
      <c r="D2836" s="5">
        <v>12000</v>
      </c>
      <c r="E2836" s="1" t="s">
        <v>32</v>
      </c>
      <c r="F2836" s="263" t="str">
        <f t="shared" si="176"/>
        <v xml:space="preserve"> </v>
      </c>
      <c r="G2836" s="13" t="s">
        <v>139</v>
      </c>
      <c r="I2836" s="263" t="str">
        <f t="shared" si="177"/>
        <v xml:space="preserve"> </v>
      </c>
      <c r="J2836" s="38" t="str">
        <f>IF(D2836&gt;=('28 Populations and thresholds'!$I$43),"YES"," ")</f>
        <v>YES</v>
      </c>
      <c r="K2836" s="38" t="str">
        <f>IF(J2836="YES"," ",IF(D2836&gt;=('28 Populations and thresholds'!$I$43)*0.25,"YES"))</f>
        <v xml:space="preserve"> </v>
      </c>
      <c r="L2836" s="38" t="b">
        <f>OR('28 Populations and thresholds'!$J$43="CR",'28 Populations and thresholds'!$J$43="EN",'28 Populations and thresholds'!$J$43="VU")</f>
        <v>0</v>
      </c>
      <c r="M2836" s="75">
        <f>D2836/'28 Populations and thresholds'!$H$43</f>
        <v>0.04</v>
      </c>
      <c r="N2836" s="263" t="str">
        <f t="shared" si="178"/>
        <v xml:space="preserve"> </v>
      </c>
      <c r="P2836" s="263" t="str">
        <f t="shared" si="179"/>
        <v xml:space="preserve"> </v>
      </c>
      <c r="Q2836" s="4"/>
      <c r="R2836" s="4"/>
      <c r="S2836" s="4"/>
      <c r="T2836" s="4"/>
    </row>
    <row r="2837" spans="1:21" x14ac:dyDescent="0.2">
      <c r="A2837" s="267" t="s">
        <v>1582</v>
      </c>
      <c r="B2837" s="268" t="s">
        <v>1301</v>
      </c>
      <c r="C2837" s="269" t="s">
        <v>3447</v>
      </c>
      <c r="D2837" s="270">
        <v>378</v>
      </c>
      <c r="E2837" s="271">
        <v>33258</v>
      </c>
      <c r="F2837" s="263" t="str">
        <f t="shared" si="176"/>
        <v xml:space="preserve"> </v>
      </c>
      <c r="G2837" s="267" t="s">
        <v>21</v>
      </c>
      <c r="H2837" s="267" t="s">
        <v>853</v>
      </c>
      <c r="I2837" s="263" t="str">
        <f t="shared" si="177"/>
        <v xml:space="preserve"> </v>
      </c>
      <c r="J2837" s="272" t="str">
        <f>IF(D2837&gt;=('28 Populations and thresholds'!$I$145),"YES"," ")</f>
        <v>YES</v>
      </c>
      <c r="K2837" s="272" t="str">
        <f>IF(J2837="YES"," ",IF(D2837&gt;=('28 Populations and thresholds'!$I$145)*0.25,"YES"))</f>
        <v xml:space="preserve"> </v>
      </c>
      <c r="L2837" s="272" t="b">
        <f>OR('28 Populations and thresholds'!$J$145="CR",'28 Populations and thresholds'!$J$145="EN",'28 Populations and thresholds'!$J$145="VU")</f>
        <v>0</v>
      </c>
      <c r="M2837" s="273">
        <f>D2837/'28 Populations and thresholds'!$H$145</f>
        <v>3.7799999999999999E-3</v>
      </c>
      <c r="N2837" s="263" t="str">
        <f t="shared" si="178"/>
        <v xml:space="preserve"> </v>
      </c>
      <c r="O2837" s="275"/>
      <c r="P2837" s="263" t="str">
        <f t="shared" si="179"/>
        <v xml:space="preserve"> </v>
      </c>
    </row>
    <row r="2838" spans="1:21" x14ac:dyDescent="0.2">
      <c r="A2838" s="275" t="s">
        <v>1582</v>
      </c>
      <c r="B2838" s="269" t="s">
        <v>1657</v>
      </c>
      <c r="C2838" s="269" t="s">
        <v>1636</v>
      </c>
      <c r="D2838" s="279">
        <v>1075</v>
      </c>
      <c r="E2838" s="284" t="s">
        <v>207</v>
      </c>
      <c r="F2838" s="263" t="str">
        <f t="shared" si="176"/>
        <v xml:space="preserve"> </v>
      </c>
      <c r="G2838" s="275" t="s">
        <v>139</v>
      </c>
      <c r="H2838" s="275"/>
      <c r="I2838" s="263" t="str">
        <f t="shared" si="177"/>
        <v xml:space="preserve"> </v>
      </c>
      <c r="J2838" s="272" t="str">
        <f>IF(D2838&gt;=('28 Populations and thresholds'!$I$18),"YES"," ")</f>
        <v>YES</v>
      </c>
      <c r="K2838" s="272" t="str">
        <f>IF(J2838="YES"," ",IF(D2838&gt;=('28 Populations and thresholds'!$I$18)*0.25,"YES"))</f>
        <v xml:space="preserve"> </v>
      </c>
      <c r="L2838" s="272" t="b">
        <f>OR('28 Populations and thresholds'!$J$18="CR",'28 Populations and thresholds'!$J$18="EN",'28 Populations and thresholds'!$J$18="VU")</f>
        <v>0</v>
      </c>
      <c r="M2838" s="273">
        <f>D2838/'28 Populations and thresholds'!$H$18</f>
        <v>1.0749999999999999E-2</v>
      </c>
      <c r="N2838" s="263" t="str">
        <f t="shared" si="178"/>
        <v xml:space="preserve"> </v>
      </c>
      <c r="O2838" s="275"/>
      <c r="P2838" s="263" t="str">
        <f t="shared" si="179"/>
        <v xml:space="preserve"> </v>
      </c>
    </row>
    <row r="2839" spans="1:21" x14ac:dyDescent="0.2">
      <c r="A2839" s="143" t="s">
        <v>1582</v>
      </c>
      <c r="B2839" s="40" t="s">
        <v>1591</v>
      </c>
      <c r="C2839" s="4" t="s">
        <v>3519</v>
      </c>
      <c r="D2839" s="41">
        <v>9500</v>
      </c>
      <c r="E2839" s="47" t="s">
        <v>1341</v>
      </c>
      <c r="F2839" s="263" t="str">
        <f t="shared" si="176"/>
        <v xml:space="preserve"> </v>
      </c>
      <c r="G2839" s="143" t="s">
        <v>15</v>
      </c>
      <c r="H2839" s="143" t="s">
        <v>1315</v>
      </c>
      <c r="I2839" s="263" t="str">
        <f t="shared" si="177"/>
        <v xml:space="preserve"> </v>
      </c>
      <c r="J2839" s="38" t="str">
        <f>IF(D2839&gt;=('28 Populations and thresholds'!$I$56),"YES"," ")</f>
        <v>YES</v>
      </c>
      <c r="K2839" s="38" t="str">
        <f>IF(J2839="YES"," ",IF(D2839&gt;=('28 Populations and thresholds'!$I$56)*0.25,"YES"))</f>
        <v xml:space="preserve"> </v>
      </c>
      <c r="L2839" s="38" t="b">
        <f>OR('28 Populations and thresholds'!$J$56="CR",'28 Populations and thresholds'!$J$56="EN",'28 Populations and thresholds'!$J$56="VU")</f>
        <v>0</v>
      </c>
      <c r="M2839" s="75">
        <f>D2839/'28 Populations and thresholds'!$H$56</f>
        <v>9.4999999999999998E-3</v>
      </c>
      <c r="N2839" s="263" t="str">
        <f t="shared" si="178"/>
        <v xml:space="preserve"> </v>
      </c>
      <c r="P2839" s="263" t="str">
        <f t="shared" si="179"/>
        <v xml:space="preserve"> </v>
      </c>
    </row>
    <row r="2840" spans="1:21" x14ac:dyDescent="0.2">
      <c r="A2840" s="275" t="s">
        <v>1582</v>
      </c>
      <c r="B2840" s="269" t="s">
        <v>1675</v>
      </c>
      <c r="C2840" s="269" t="s">
        <v>3722</v>
      </c>
      <c r="D2840" s="279">
        <v>100000</v>
      </c>
      <c r="E2840" s="284" t="s">
        <v>156</v>
      </c>
      <c r="F2840" s="263" t="str">
        <f t="shared" si="176"/>
        <v xml:space="preserve"> </v>
      </c>
      <c r="G2840" s="275" t="s">
        <v>139</v>
      </c>
      <c r="H2840" s="275"/>
      <c r="I2840" s="263" t="str">
        <f t="shared" si="177"/>
        <v xml:space="preserve"> </v>
      </c>
      <c r="J2840" s="272" t="str">
        <f>IF(D2840&gt;=('28 Populations and thresholds'!$I$43),"YES"," ")</f>
        <v>YES</v>
      </c>
      <c r="K2840" s="272" t="str">
        <f>IF(J2840="YES"," ",IF(D2840&gt;=('28 Populations and thresholds'!$I$43)*0.25,"YES"))</f>
        <v xml:space="preserve"> </v>
      </c>
      <c r="L2840" s="272" t="b">
        <f>OR('28 Populations and thresholds'!$J$43="CR",'28 Populations and thresholds'!$J$43="EN",'28 Populations and thresholds'!$J$43="VU")</f>
        <v>0</v>
      </c>
      <c r="M2840" s="273">
        <f>D2840/'28 Populations and thresholds'!$H$43</f>
        <v>0.33333333333333331</v>
      </c>
      <c r="N2840" s="263" t="str">
        <f t="shared" si="178"/>
        <v xml:space="preserve"> </v>
      </c>
      <c r="O2840" s="275"/>
      <c r="P2840" s="263" t="str">
        <f t="shared" si="179"/>
        <v xml:space="preserve"> </v>
      </c>
      <c r="Q2840" s="4"/>
      <c r="R2840" s="4"/>
      <c r="S2840" s="4"/>
      <c r="T2840" s="4"/>
    </row>
    <row r="2841" spans="1:21" x14ac:dyDescent="0.2">
      <c r="A2841" s="12" t="s">
        <v>1582</v>
      </c>
      <c r="B2841" s="9" t="s">
        <v>1674</v>
      </c>
      <c r="C2841" s="4" t="s">
        <v>3722</v>
      </c>
      <c r="D2841" s="5">
        <v>3000</v>
      </c>
      <c r="E2841" s="1" t="s">
        <v>156</v>
      </c>
      <c r="F2841" s="263" t="str">
        <f t="shared" si="176"/>
        <v xml:space="preserve"> </v>
      </c>
      <c r="G2841" s="13" t="s">
        <v>139</v>
      </c>
      <c r="I2841" s="263" t="str">
        <f t="shared" si="177"/>
        <v xml:space="preserve"> </v>
      </c>
      <c r="J2841" s="38" t="str">
        <f>IF(D2841&gt;=('28 Populations and thresholds'!$I$43),"YES"," ")</f>
        <v>YES</v>
      </c>
      <c r="K2841" s="38" t="str">
        <f>IF(J2841="YES"," ",IF(D2841&gt;=('28 Populations and thresholds'!$I$43)*0.25,"YES"))</f>
        <v xml:space="preserve"> </v>
      </c>
      <c r="L2841" s="38" t="b">
        <f>OR('28 Populations and thresholds'!$J$43="CR",'28 Populations and thresholds'!$J$43="EN",'28 Populations and thresholds'!$J$43="VU")</f>
        <v>0</v>
      </c>
      <c r="M2841" s="75">
        <f>D2841/'28 Populations and thresholds'!$H$43</f>
        <v>0.01</v>
      </c>
      <c r="N2841" s="263" t="str">
        <f t="shared" si="178"/>
        <v xml:space="preserve"> </v>
      </c>
      <c r="P2841" s="263" t="str">
        <f t="shared" si="179"/>
        <v xml:space="preserve"> </v>
      </c>
    </row>
    <row r="2842" spans="1:21" x14ac:dyDescent="0.2">
      <c r="A2842" s="267" t="s">
        <v>3801</v>
      </c>
      <c r="B2842" s="268" t="s">
        <v>1307</v>
      </c>
      <c r="C2842" s="269" t="s">
        <v>3742</v>
      </c>
      <c r="D2842" s="270">
        <v>50000</v>
      </c>
      <c r="E2842" s="276"/>
      <c r="F2842" s="263" t="str">
        <f t="shared" si="176"/>
        <v xml:space="preserve"> </v>
      </c>
      <c r="G2842" s="267" t="s">
        <v>21</v>
      </c>
      <c r="H2842" s="267" t="s">
        <v>486</v>
      </c>
      <c r="I2842" s="263" t="str">
        <f t="shared" si="177"/>
        <v xml:space="preserve"> </v>
      </c>
      <c r="J2842" s="272" t="str">
        <f>IF(D2842&gt;=('28 Populations and thresholds'!$I$148),"YES"," ")</f>
        <v>YES</v>
      </c>
      <c r="K2842" s="272" t="str">
        <f>IF(J2842="YES"," ",IF(D2842&gt;=('28 Populations and thresholds'!$I$148)*0.25,"YES"))</f>
        <v xml:space="preserve"> </v>
      </c>
      <c r="L2842" s="272" t="b">
        <f>OR('28 Populations and thresholds'!$J$148="CR",'28 Populations and thresholds'!$J$148="EN",'28 Populations and thresholds'!$J$148="VU")</f>
        <v>0</v>
      </c>
      <c r="M2842" s="273">
        <f>D2842/'28 Populations and thresholds'!$H$148</f>
        <v>0.5</v>
      </c>
      <c r="N2842" s="263" t="str">
        <f t="shared" si="178"/>
        <v xml:space="preserve"> </v>
      </c>
      <c r="O2842" s="269"/>
      <c r="P2842" s="263" t="str">
        <f t="shared" si="179"/>
        <v xml:space="preserve"> </v>
      </c>
    </row>
    <row r="2843" spans="1:21" x14ac:dyDescent="0.2">
      <c r="A2843" s="143" t="s">
        <v>980</v>
      </c>
      <c r="B2843" s="40" t="s">
        <v>1592</v>
      </c>
      <c r="C2843" s="4" t="s">
        <v>3731</v>
      </c>
      <c r="D2843" s="41">
        <v>80000</v>
      </c>
      <c r="E2843" s="47" t="s">
        <v>1594</v>
      </c>
      <c r="F2843" s="263" t="str">
        <f t="shared" si="176"/>
        <v xml:space="preserve"> </v>
      </c>
      <c r="G2843" s="143" t="s">
        <v>15</v>
      </c>
      <c r="H2843" s="143" t="s">
        <v>1593</v>
      </c>
      <c r="I2843" s="263" t="str">
        <f t="shared" si="177"/>
        <v xml:space="preserve"> </v>
      </c>
      <c r="J2843" s="38" t="str">
        <f>IF(D2843&gt;=('28 Populations and thresholds'!$I$74),"YES"," ")</f>
        <v>YES</v>
      </c>
      <c r="K2843" s="38" t="str">
        <f>IF(J2843="YES"," ",IF(D2843&gt;=('28 Populations and thresholds'!$I$74)*0.25,"YES"))</f>
        <v xml:space="preserve"> </v>
      </c>
      <c r="L2843" s="38" t="b">
        <f>OR('28 Populations and thresholds'!$J$74="CR",'28 Populations and thresholds'!$J$74="EN",'28 Populations and thresholds'!$J$74="VU")</f>
        <v>0</v>
      </c>
      <c r="M2843" s="346">
        <v>1</v>
      </c>
      <c r="N2843" s="263" t="str">
        <f t="shared" si="178"/>
        <v xml:space="preserve"> </v>
      </c>
      <c r="P2843" s="263" t="str">
        <f t="shared" si="179"/>
        <v xml:space="preserve"> </v>
      </c>
    </row>
    <row r="2844" spans="1:21" x14ac:dyDescent="0.2">
      <c r="A2844" s="267" t="s">
        <v>980</v>
      </c>
      <c r="B2844" s="268" t="s">
        <v>982</v>
      </c>
      <c r="C2844" s="268" t="s">
        <v>3464</v>
      </c>
      <c r="D2844" s="270">
        <v>10000</v>
      </c>
      <c r="E2844" s="276"/>
      <c r="F2844" s="263" t="str">
        <f t="shared" si="176"/>
        <v xml:space="preserve"> </v>
      </c>
      <c r="G2844" s="267" t="s">
        <v>21</v>
      </c>
      <c r="H2844" s="267" t="s">
        <v>331</v>
      </c>
      <c r="I2844" s="263" t="str">
        <f t="shared" si="177"/>
        <v xml:space="preserve"> </v>
      </c>
      <c r="J2844" s="272" t="str">
        <f>IF(D2844&gt;=('28 Populations and thresholds'!$I$177),"YES"," ")</f>
        <v>YES</v>
      </c>
      <c r="K2844" s="272" t="str">
        <f>IF(J2844="YES"," ",IF(D2844&gt;=('28 Populations and thresholds'!$I$177)*0.25,"YES"))</f>
        <v xml:space="preserve"> </v>
      </c>
      <c r="L2844" s="272" t="b">
        <f>OR('28 Populations and thresholds'!$J$177="CR",'28 Populations and thresholds'!$J$177="EN",'28 Populations and thresholds'!$J$177="VU")</f>
        <v>0</v>
      </c>
      <c r="M2844" s="273">
        <f>D2844/('28 Populations and thresholds'!$H$177)</f>
        <v>7.5187969924812026E-2</v>
      </c>
      <c r="N2844" s="263" t="str">
        <f t="shared" si="178"/>
        <v xml:space="preserve"> </v>
      </c>
      <c r="O2844" s="275"/>
      <c r="P2844" s="263" t="str">
        <f t="shared" si="179"/>
        <v xml:space="preserve"> </v>
      </c>
    </row>
    <row r="2845" spans="1:21" x14ac:dyDescent="0.2">
      <c r="A2845" s="143" t="s">
        <v>980</v>
      </c>
      <c r="B2845" s="40" t="s">
        <v>981</v>
      </c>
      <c r="C2845" s="40" t="s">
        <v>3464</v>
      </c>
      <c r="D2845" s="41">
        <v>10000</v>
      </c>
      <c r="E2845" s="43"/>
      <c r="F2845" s="263" t="str">
        <f t="shared" si="176"/>
        <v xml:space="preserve"> </v>
      </c>
      <c r="G2845" s="143" t="s">
        <v>21</v>
      </c>
      <c r="H2845" s="143" t="s">
        <v>331</v>
      </c>
      <c r="I2845" s="263" t="str">
        <f t="shared" si="177"/>
        <v xml:space="preserve"> </v>
      </c>
      <c r="J2845" s="38" t="str">
        <f>IF(D2845&gt;=('28 Populations and thresholds'!$I$177),"YES"," ")</f>
        <v>YES</v>
      </c>
      <c r="K2845" s="38" t="str">
        <f>IF(J2845="YES"," ",IF(D2845&gt;=('28 Populations and thresholds'!$I$177)*0.25,"YES"))</f>
        <v xml:space="preserve"> </v>
      </c>
      <c r="L2845" s="38" t="b">
        <f>OR('28 Populations and thresholds'!$J$177="CR",'28 Populations and thresholds'!$J$177="EN",'28 Populations and thresholds'!$J$177="VU")</f>
        <v>0</v>
      </c>
      <c r="M2845" s="75">
        <f>D2845/('28 Populations and thresholds'!$H$177)</f>
        <v>7.5187969924812026E-2</v>
      </c>
      <c r="N2845" s="263" t="str">
        <f t="shared" si="178"/>
        <v xml:space="preserve"> </v>
      </c>
      <c r="P2845" s="263" t="str">
        <f t="shared" si="179"/>
        <v xml:space="preserve"> </v>
      </c>
    </row>
    <row r="2846" spans="1:21" x14ac:dyDescent="0.2">
      <c r="A2846" s="267" t="s">
        <v>980</v>
      </c>
      <c r="B2846" s="268" t="s">
        <v>979</v>
      </c>
      <c r="C2846" s="268" t="s">
        <v>3464</v>
      </c>
      <c r="D2846" s="270">
        <v>10000</v>
      </c>
      <c r="E2846" s="276"/>
      <c r="F2846" s="263" t="str">
        <f t="shared" si="176"/>
        <v xml:space="preserve"> </v>
      </c>
      <c r="G2846" s="267" t="s">
        <v>21</v>
      </c>
      <c r="H2846" s="267" t="s">
        <v>331</v>
      </c>
      <c r="I2846" s="263" t="str">
        <f t="shared" si="177"/>
        <v xml:space="preserve"> </v>
      </c>
      <c r="J2846" s="272" t="str">
        <f>IF(D2846&gt;=('28 Populations and thresholds'!$I$177),"YES"," ")</f>
        <v>YES</v>
      </c>
      <c r="K2846" s="272" t="str">
        <f>IF(J2846="YES"," ",IF(D2846&gt;=('28 Populations and thresholds'!$I$177)*0.25,"YES"))</f>
        <v xml:space="preserve"> </v>
      </c>
      <c r="L2846" s="272" t="b">
        <f>OR('28 Populations and thresholds'!$J$177="CR",'28 Populations and thresholds'!$J$177="EN",'28 Populations and thresholds'!$J$177="VU")</f>
        <v>0</v>
      </c>
      <c r="M2846" s="273">
        <f>D2846/('28 Populations and thresholds'!$H$177)</f>
        <v>7.5187969924812026E-2</v>
      </c>
      <c r="N2846" s="263" t="str">
        <f t="shared" si="178"/>
        <v xml:space="preserve"> </v>
      </c>
      <c r="O2846" s="275"/>
      <c r="P2846" s="263" t="str">
        <f t="shared" si="179"/>
        <v xml:space="preserve"> </v>
      </c>
    </row>
    <row r="2847" spans="1:21" x14ac:dyDescent="0.2">
      <c r="A2847" s="143" t="s">
        <v>980</v>
      </c>
      <c r="B2847" s="40" t="s">
        <v>1133</v>
      </c>
      <c r="C2847" s="4" t="s">
        <v>3766</v>
      </c>
      <c r="D2847" s="41">
        <v>10000</v>
      </c>
      <c r="E2847" s="43"/>
      <c r="F2847" s="263" t="str">
        <f t="shared" si="176"/>
        <v xml:space="preserve"> </v>
      </c>
      <c r="G2847" s="143" t="s">
        <v>21</v>
      </c>
      <c r="H2847" s="143" t="s">
        <v>331</v>
      </c>
      <c r="I2847" s="263" t="str">
        <f t="shared" si="177"/>
        <v xml:space="preserve"> </v>
      </c>
      <c r="J2847" s="38" t="str">
        <f>IF(D2847&gt;=('28 Populations and thresholds'!$I$194),"YES"," ")</f>
        <v>YES</v>
      </c>
      <c r="K2847" s="38" t="str">
        <f>IF(J2847="YES"," ",IF(D2847&gt;=('28 Populations and thresholds'!$I$194)*0.25,"YES"))</f>
        <v xml:space="preserve"> </v>
      </c>
      <c r="L2847" s="38" t="b">
        <f>OR('28 Populations and thresholds'!$J$194="CR",'28 Populations and thresholds'!$J$194="EN",'28 Populations and thresholds'!$J$194="VU")</f>
        <v>0</v>
      </c>
      <c r="M2847" s="75">
        <f>D2847/'28 Populations and thresholds'!$H$194</f>
        <v>0.35087719298245612</v>
      </c>
      <c r="N2847" s="263" t="str">
        <f t="shared" si="178"/>
        <v xml:space="preserve"> </v>
      </c>
      <c r="O2847" s="9"/>
      <c r="P2847" s="263" t="str">
        <f t="shared" si="179"/>
        <v xml:space="preserve"> </v>
      </c>
    </row>
    <row r="2848" spans="1:21" x14ac:dyDescent="0.2">
      <c r="A2848" s="267" t="s">
        <v>980</v>
      </c>
      <c r="B2848" s="268" t="s">
        <v>1230</v>
      </c>
      <c r="C2848" s="280" t="s">
        <v>3773</v>
      </c>
      <c r="D2848" s="270">
        <v>1000</v>
      </c>
      <c r="E2848" s="276"/>
      <c r="F2848" s="263" t="str">
        <f t="shared" si="176"/>
        <v xml:space="preserve"> </v>
      </c>
      <c r="G2848" s="267" t="s">
        <v>21</v>
      </c>
      <c r="H2848" s="267" t="s">
        <v>331</v>
      </c>
      <c r="I2848" s="263" t="str">
        <f t="shared" si="177"/>
        <v xml:space="preserve"> </v>
      </c>
      <c r="J2848" s="272" t="str">
        <f>IF(D2848&gt;=('28 Populations and thresholds'!$I$202),"YES"," ")</f>
        <v xml:space="preserve"> </v>
      </c>
      <c r="K2848" s="272" t="str">
        <f>IF(J2848="YES"," ",IF(D2848&gt;=('28 Populations and thresholds'!$I$202)*0.25,"YES"))</f>
        <v>YES</v>
      </c>
      <c r="L2848" s="272" t="b">
        <f>OR('28 Populations and thresholds'!$J$202="CR",'28 Populations and thresholds'!$J$202="EN",'28 Populations and thresholds'!$J$202="VU")</f>
        <v>0</v>
      </c>
      <c r="M2848" s="273">
        <f>D2848/'28 Populations and thresholds'!$H$202</f>
        <v>6.2500000000000003E-3</v>
      </c>
      <c r="N2848" s="263" t="str">
        <f t="shared" si="178"/>
        <v xml:space="preserve"> </v>
      </c>
      <c r="O2848" s="275"/>
      <c r="P2848" s="263" t="str">
        <f t="shared" si="179"/>
        <v xml:space="preserve"> </v>
      </c>
      <c r="Q2848" s="4"/>
      <c r="R2848" s="4"/>
      <c r="S2848" s="4"/>
      <c r="T2848" s="4"/>
      <c r="U2848" s="4"/>
    </row>
    <row r="2849" spans="1:21" x14ac:dyDescent="0.2">
      <c r="A2849" s="117" t="s">
        <v>980</v>
      </c>
      <c r="B2849" s="56" t="s">
        <v>983</v>
      </c>
      <c r="C2849" s="111" t="s">
        <v>3789</v>
      </c>
      <c r="D2849" s="166">
        <v>500</v>
      </c>
      <c r="E2849" s="7" t="s">
        <v>3389</v>
      </c>
      <c r="F2849" s="263" t="str">
        <f t="shared" si="176"/>
        <v xml:space="preserve"> </v>
      </c>
      <c r="G2849" s="113" t="s">
        <v>3837</v>
      </c>
      <c r="H2849" s="113" t="s">
        <v>3879</v>
      </c>
      <c r="I2849" s="263" t="str">
        <f t="shared" si="177"/>
        <v xml:space="preserve"> </v>
      </c>
      <c r="J2849" s="38" t="str">
        <f>IF(D2849&gt;=('28 Populations and thresholds'!$I$245),"YES"," ")</f>
        <v>YES</v>
      </c>
      <c r="K2849" s="38" t="str">
        <f>IF(J2849="YES"," ",IF(D2849&gt;=('28 Populations and thresholds'!$I$245)*0.25,"YES"))</f>
        <v xml:space="preserve"> </v>
      </c>
      <c r="L2849" s="38" t="b">
        <f>OR('28 Populations and thresholds'!$J$245="CR",'28 Populations and thresholds'!$J$245="EN",'28 Populations and thresholds'!$J$245="VU")</f>
        <v>0</v>
      </c>
      <c r="M2849" s="75">
        <f>D2849/'28 Populations and thresholds'!$H$245</f>
        <v>2.5000000000000001E-2</v>
      </c>
      <c r="N2849" s="263" t="str">
        <f t="shared" si="178"/>
        <v xml:space="preserve"> </v>
      </c>
      <c r="P2849" s="263" t="str">
        <f t="shared" si="179"/>
        <v xml:space="preserve"> </v>
      </c>
    </row>
    <row r="2850" spans="1:21" x14ac:dyDescent="0.2">
      <c r="A2850" s="12" t="s">
        <v>980</v>
      </c>
      <c r="B2850" s="56" t="s">
        <v>983</v>
      </c>
      <c r="C2850" s="4" t="s">
        <v>3787</v>
      </c>
      <c r="D2850" s="5">
        <v>23000</v>
      </c>
      <c r="E2850" s="1" t="s">
        <v>3389</v>
      </c>
      <c r="F2850" s="263" t="str">
        <f t="shared" si="176"/>
        <v xml:space="preserve"> </v>
      </c>
      <c r="G2850" s="13" t="s">
        <v>3837</v>
      </c>
      <c r="H2850" s="13" t="s">
        <v>3877</v>
      </c>
      <c r="I2850" s="263" t="str">
        <f t="shared" si="177"/>
        <v xml:space="preserve"> </v>
      </c>
      <c r="J2850" s="38" t="str">
        <f>IF(D2850&gt;=('28 Populations and thresholds'!$I$239),"YES"," ")</f>
        <v>YES</v>
      </c>
      <c r="K2850" s="38" t="str">
        <f>IF(J2850="YES"," ",IF(D2850&gt;=('28 Populations and thresholds'!$I$239)*0.25,"YES"))</f>
        <v xml:space="preserve"> </v>
      </c>
      <c r="L2850" s="38" t="b">
        <f>OR('28 Populations and thresholds'!$J$239="CR",'28 Populations and thresholds'!$J$239="EN",'28 Populations and thresholds'!$J$239="VU")</f>
        <v>0</v>
      </c>
      <c r="M2850" s="75">
        <f>D2850/'28 Populations and thresholds'!$H$239</f>
        <v>2.2999977000023E-2</v>
      </c>
      <c r="N2850" s="263" t="str">
        <f t="shared" si="178"/>
        <v xml:space="preserve"> </v>
      </c>
      <c r="P2850" s="263" t="str">
        <f t="shared" si="179"/>
        <v xml:space="preserve"> </v>
      </c>
    </row>
    <row r="2851" spans="1:21" x14ac:dyDescent="0.2">
      <c r="A2851" s="12" t="s">
        <v>980</v>
      </c>
      <c r="B2851" s="56" t="s">
        <v>983</v>
      </c>
      <c r="C2851" s="4" t="s">
        <v>3464</v>
      </c>
      <c r="D2851" s="5">
        <v>61000</v>
      </c>
      <c r="E2851" s="1" t="s">
        <v>3389</v>
      </c>
      <c r="F2851" s="263" t="str">
        <f t="shared" si="176"/>
        <v xml:space="preserve"> </v>
      </c>
      <c r="G2851" s="13" t="s">
        <v>3837</v>
      </c>
      <c r="H2851" s="13" t="s">
        <v>3856</v>
      </c>
      <c r="I2851" s="263" t="str">
        <f t="shared" si="177"/>
        <v xml:space="preserve"> </v>
      </c>
      <c r="J2851" s="38" t="str">
        <f>IF(D2851&gt;=('28 Populations and thresholds'!$I$177),"YES"," ")</f>
        <v>YES</v>
      </c>
      <c r="K2851" s="38" t="str">
        <f>IF(J2851="YES"," ",IF(D2851&gt;=('28 Populations and thresholds'!$I$177)*0.25,"YES"))</f>
        <v xml:space="preserve"> </v>
      </c>
      <c r="L2851" s="38" t="b">
        <f>OR('28 Populations and thresholds'!$J$177="CR",'28 Populations and thresholds'!$J$177="EN",'28 Populations and thresholds'!$J$177="VU")</f>
        <v>0</v>
      </c>
      <c r="M2851" s="75">
        <f>D2851/('28 Populations and thresholds'!$H$177)</f>
        <v>0.45864661654135336</v>
      </c>
      <c r="N2851" s="263" t="str">
        <f t="shared" si="178"/>
        <v xml:space="preserve"> </v>
      </c>
      <c r="P2851" s="263" t="str">
        <f t="shared" si="179"/>
        <v xml:space="preserve"> </v>
      </c>
    </row>
    <row r="2852" spans="1:21" x14ac:dyDescent="0.2">
      <c r="A2852" s="12" t="s">
        <v>980</v>
      </c>
      <c r="B2852" s="56" t="s">
        <v>983</v>
      </c>
      <c r="C2852" s="4" t="s">
        <v>3775</v>
      </c>
      <c r="D2852" s="105">
        <v>375000</v>
      </c>
      <c r="E2852" s="1" t="s">
        <v>3389</v>
      </c>
      <c r="F2852" s="263" t="str">
        <f t="shared" si="176"/>
        <v xml:space="preserve"> </v>
      </c>
      <c r="G2852" s="13" t="s">
        <v>3837</v>
      </c>
      <c r="H2852" s="13" t="s">
        <v>3870</v>
      </c>
      <c r="I2852" s="263" t="str">
        <f t="shared" si="177"/>
        <v xml:space="preserve"> </v>
      </c>
      <c r="J2852" s="38" t="str">
        <f>IF(D2852&gt;=('28 Populations and thresholds'!$I$206),"YES"," ")</f>
        <v>YES</v>
      </c>
      <c r="K2852" s="38" t="str">
        <f>IF(J2852="YES"," ",IF(D2852&gt;=('28 Populations and thresholds'!$I$206)*0.25,"YES"))</f>
        <v xml:space="preserve"> </v>
      </c>
      <c r="L2852" s="38" t="b">
        <f>OR('28 Populations and thresholds'!$J$206="CR",'28 Populations and thresholds'!$J$206="EN",'28 Populations and thresholds'!$J$206="VU")</f>
        <v>0</v>
      </c>
      <c r="M2852" s="75">
        <f>D2852/'28 Populations and thresholds'!$H$206</f>
        <v>0.55637982195845692</v>
      </c>
      <c r="N2852" s="263" t="str">
        <f t="shared" si="178"/>
        <v xml:space="preserve"> </v>
      </c>
      <c r="P2852" s="263" t="str">
        <f t="shared" si="179"/>
        <v xml:space="preserve"> </v>
      </c>
    </row>
    <row r="2853" spans="1:21" x14ac:dyDescent="0.2">
      <c r="A2853" s="143" t="s">
        <v>980</v>
      </c>
      <c r="B2853" s="40" t="s">
        <v>983</v>
      </c>
      <c r="C2853" s="4" t="s">
        <v>3731</v>
      </c>
      <c r="D2853" s="45">
        <v>55000</v>
      </c>
      <c r="E2853" s="47" t="s">
        <v>1596</v>
      </c>
      <c r="F2853" s="263" t="str">
        <f t="shared" si="176"/>
        <v xml:space="preserve"> </v>
      </c>
      <c r="G2853" s="143" t="s">
        <v>15</v>
      </c>
      <c r="H2853" s="143" t="s">
        <v>1595</v>
      </c>
      <c r="I2853" s="263" t="str">
        <f t="shared" si="177"/>
        <v xml:space="preserve"> </v>
      </c>
      <c r="J2853" s="38" t="str">
        <f>IF(D2853&gt;=('28 Populations and thresholds'!$I$74),"YES"," ")</f>
        <v>YES</v>
      </c>
      <c r="K2853" s="38" t="str">
        <f>IF(J2853="YES"," ",IF(D2853&gt;=('28 Populations and thresholds'!$I$74)*0.25,"YES"))</f>
        <v xml:space="preserve"> </v>
      </c>
      <c r="L2853" s="38" t="b">
        <f>OR('28 Populations and thresholds'!$J$74="CR",'28 Populations and thresholds'!$J$74="EN",'28 Populations and thresholds'!$J$74="VU")</f>
        <v>0</v>
      </c>
      <c r="M2853" s="75">
        <f>D2853/'28 Populations and thresholds'!$H$74</f>
        <v>0.74123989218328845</v>
      </c>
      <c r="N2853" s="263" t="str">
        <f t="shared" si="178"/>
        <v xml:space="preserve"> </v>
      </c>
      <c r="P2853" s="263" t="str">
        <f t="shared" si="179"/>
        <v xml:space="preserve"> </v>
      </c>
    </row>
    <row r="2854" spans="1:21" x14ac:dyDescent="0.2">
      <c r="A2854" s="12" t="s">
        <v>980</v>
      </c>
      <c r="B2854" s="56" t="s">
        <v>983</v>
      </c>
      <c r="C2854" s="4" t="s">
        <v>3740</v>
      </c>
      <c r="D2854" s="105">
        <v>11670</v>
      </c>
      <c r="E2854" s="165" t="s">
        <v>3389</v>
      </c>
      <c r="F2854" s="263" t="str">
        <f t="shared" si="176"/>
        <v xml:space="preserve"> </v>
      </c>
      <c r="G2854" s="12" t="s">
        <v>3837</v>
      </c>
      <c r="H2854" s="12" t="s">
        <v>3852</v>
      </c>
      <c r="I2854" s="263" t="str">
        <f t="shared" si="177"/>
        <v xml:space="preserve"> </v>
      </c>
      <c r="J2854" s="38" t="str">
        <f>IF(D2854&gt;=('28 Populations and thresholds'!$I$105),"YES"," ")</f>
        <v>YES</v>
      </c>
      <c r="K2854" s="38" t="str">
        <f>IF(J2854="YES"," ",IF(D2854&gt;=('28 Populations and thresholds'!$I$105)*0.25,"YES"))</f>
        <v xml:space="preserve"> </v>
      </c>
      <c r="L2854" s="38" t="b">
        <f>OR('28 Populations and thresholds'!$J$105="CR",'28 Populations and thresholds'!$J$105="EN",'28 Populations and thresholds'!$J$105="VU")</f>
        <v>1</v>
      </c>
      <c r="M2854" s="75">
        <f>D2854/'28 Populations and thresholds'!$H$105</f>
        <v>1.167E-2</v>
      </c>
      <c r="N2854" s="263" t="str">
        <f t="shared" si="178"/>
        <v xml:space="preserve"> </v>
      </c>
      <c r="O2854" s="4" t="s">
        <v>4556</v>
      </c>
      <c r="P2854" s="263" t="str">
        <f t="shared" si="179"/>
        <v xml:space="preserve"> </v>
      </c>
      <c r="Q2854" s="4"/>
      <c r="R2854" s="4"/>
      <c r="S2854" s="4"/>
      <c r="T2854" s="4"/>
      <c r="U2854" s="4"/>
    </row>
    <row r="2855" spans="1:21" x14ac:dyDescent="0.2">
      <c r="A2855" s="12" t="s">
        <v>980</v>
      </c>
      <c r="B2855" s="56" t="s">
        <v>983</v>
      </c>
      <c r="C2855" s="118" t="s">
        <v>3746</v>
      </c>
      <c r="D2855" s="5">
        <v>4000</v>
      </c>
      <c r="E2855" s="1" t="s">
        <v>3389</v>
      </c>
      <c r="F2855" s="263" t="str">
        <f t="shared" si="176"/>
        <v xml:space="preserve"> </v>
      </c>
      <c r="G2855" s="13" t="s">
        <v>3837</v>
      </c>
      <c r="H2855" s="13" t="s">
        <v>3854</v>
      </c>
      <c r="I2855" s="263" t="str">
        <f t="shared" si="177"/>
        <v xml:space="preserve"> </v>
      </c>
      <c r="J2855" s="38" t="str">
        <f>IF(D2855&gt;=('28 Populations and thresholds'!$I$153),"YES"," ")</f>
        <v>YES</v>
      </c>
      <c r="K2855" s="38" t="str">
        <f>IF(J2855="YES"," ",IF(D2855&gt;=('28 Populations and thresholds'!$I$153)*0.25,"YES"))</f>
        <v xml:space="preserve"> </v>
      </c>
      <c r="L2855" s="38" t="b">
        <f>OR('28 Populations and thresholds'!$J$153="CR",'28 Populations and thresholds'!$J$153="EN",'28 Populations and thresholds'!$J$153="VU")</f>
        <v>0</v>
      </c>
      <c r="M2855" s="75">
        <f>D2855/'28 Populations and thresholds'!$H$153</f>
        <v>0.08</v>
      </c>
      <c r="N2855" s="263" t="str">
        <f t="shared" si="178"/>
        <v xml:space="preserve"> </v>
      </c>
      <c r="P2855" s="263" t="str">
        <f t="shared" si="179"/>
        <v xml:space="preserve"> </v>
      </c>
      <c r="Q2855" s="4"/>
      <c r="R2855" s="4"/>
      <c r="S2855" s="4"/>
      <c r="T2855" s="4"/>
      <c r="U2855" s="4"/>
    </row>
    <row r="2856" spans="1:21" x14ac:dyDescent="0.2">
      <c r="A2856" s="12" t="s">
        <v>980</v>
      </c>
      <c r="B2856" s="56" t="s">
        <v>983</v>
      </c>
      <c r="C2856" s="4" t="s">
        <v>3774</v>
      </c>
      <c r="D2856" s="5">
        <v>6656</v>
      </c>
      <c r="E2856" s="1" t="s">
        <v>3389</v>
      </c>
      <c r="F2856" s="263" t="str">
        <f t="shared" si="176"/>
        <v xml:space="preserve"> </v>
      </c>
      <c r="G2856" s="13" t="s">
        <v>3837</v>
      </c>
      <c r="H2856" s="13" t="s">
        <v>3860</v>
      </c>
      <c r="I2856" s="263" t="str">
        <f t="shared" si="177"/>
        <v xml:space="preserve"> </v>
      </c>
      <c r="J2856" s="38" t="str">
        <f>IF(D2856&gt;=('28 Populations and thresholds'!$I$204),"YES"," ")</f>
        <v>YES</v>
      </c>
      <c r="K2856" s="38" t="str">
        <f>IF(J2856="YES"," ",IF(D2856&gt;=('28 Populations and thresholds'!$I$204)*0.25,"YES"))</f>
        <v xml:space="preserve"> </v>
      </c>
      <c r="L2856" s="38" t="b">
        <f>OR('28 Populations and thresholds'!$J$204="CR",'28 Populations and thresholds'!$J$204="EN",'28 Populations and thresholds'!$J$204="VU")</f>
        <v>0</v>
      </c>
      <c r="M2856" s="75">
        <f>D2856/'28 Populations and thresholds'!$H$204</f>
        <v>0.13311999999999999</v>
      </c>
      <c r="N2856" s="263" t="str">
        <f t="shared" si="178"/>
        <v xml:space="preserve"> </v>
      </c>
      <c r="P2856" s="263" t="str">
        <f t="shared" si="179"/>
        <v xml:space="preserve"> </v>
      </c>
    </row>
    <row r="2857" spans="1:21" x14ac:dyDescent="0.2">
      <c r="A2857" s="12" t="s">
        <v>980</v>
      </c>
      <c r="B2857" s="56" t="s">
        <v>983</v>
      </c>
      <c r="C2857" s="111" t="s">
        <v>3766</v>
      </c>
      <c r="D2857" s="5">
        <v>1200</v>
      </c>
      <c r="E2857" s="1" t="s">
        <v>3389</v>
      </c>
      <c r="F2857" s="263" t="str">
        <f t="shared" si="176"/>
        <v xml:space="preserve"> </v>
      </c>
      <c r="G2857" s="13" t="s">
        <v>3837</v>
      </c>
      <c r="H2857" s="13" t="s">
        <v>3860</v>
      </c>
      <c r="I2857" s="263" t="str">
        <f t="shared" si="177"/>
        <v xml:space="preserve"> </v>
      </c>
      <c r="J2857" s="38" t="str">
        <f>IF(D2857&gt;=('28 Populations and thresholds'!$I$194),"YES"," ")</f>
        <v>YES</v>
      </c>
      <c r="K2857" s="38" t="str">
        <f>IF(J2857="YES"," ",IF(D2857&gt;=('28 Populations and thresholds'!$I$194)*0.25,"YES"))</f>
        <v xml:space="preserve"> </v>
      </c>
      <c r="L2857" s="38" t="b">
        <f>OR('28 Populations and thresholds'!$J$194="CR",'28 Populations and thresholds'!$J$194="EN",'28 Populations and thresholds'!$J$194="VU")</f>
        <v>0</v>
      </c>
      <c r="M2857" s="75">
        <f>D2857/'28 Populations and thresholds'!$H$194</f>
        <v>4.2105263157894736E-2</v>
      </c>
      <c r="N2857" s="263" t="str">
        <f t="shared" si="178"/>
        <v xml:space="preserve"> </v>
      </c>
      <c r="O2857" s="9"/>
      <c r="P2857" s="263" t="str">
        <f t="shared" si="179"/>
        <v xml:space="preserve"> </v>
      </c>
    </row>
    <row r="2858" spans="1:21" x14ac:dyDescent="0.2">
      <c r="A2858" s="12" t="s">
        <v>980</v>
      </c>
      <c r="B2858" s="56" t="s">
        <v>983</v>
      </c>
      <c r="C2858" s="4" t="s">
        <v>3773</v>
      </c>
      <c r="D2858" s="5">
        <v>5000</v>
      </c>
      <c r="E2858" s="1" t="s">
        <v>3389</v>
      </c>
      <c r="F2858" s="263" t="str">
        <f t="shared" si="176"/>
        <v xml:space="preserve"> </v>
      </c>
      <c r="G2858" s="13" t="s">
        <v>3837</v>
      </c>
      <c r="H2858" s="13" t="s">
        <v>3863</v>
      </c>
      <c r="I2858" s="263" t="str">
        <f t="shared" si="177"/>
        <v xml:space="preserve"> </v>
      </c>
      <c r="J2858" s="38" t="str">
        <f>IF(D2858&gt;=('28 Populations and thresholds'!$I$202),"YES"," ")</f>
        <v>YES</v>
      </c>
      <c r="K2858" s="38" t="str">
        <f>IF(J2858="YES"," ",IF(D2858&gt;=('28 Populations and thresholds'!$I$202)*0.25,"YES"))</f>
        <v xml:space="preserve"> </v>
      </c>
      <c r="L2858" s="38" t="b">
        <f>OR('28 Populations and thresholds'!$J$202="CR",'28 Populations and thresholds'!$J$202="EN",'28 Populations and thresholds'!$J$202="VU")</f>
        <v>0</v>
      </c>
      <c r="M2858" s="75">
        <f>D2858/'28 Populations and thresholds'!$H$202</f>
        <v>3.125E-2</v>
      </c>
      <c r="N2858" s="263" t="str">
        <f t="shared" si="178"/>
        <v xml:space="preserve"> </v>
      </c>
      <c r="P2858" s="263" t="str">
        <f t="shared" si="179"/>
        <v xml:space="preserve"> </v>
      </c>
      <c r="Q2858" s="4"/>
      <c r="R2858" s="4"/>
      <c r="S2858" s="4"/>
      <c r="T2858" s="4"/>
      <c r="U2858" s="4"/>
    </row>
    <row r="2859" spans="1:21" x14ac:dyDescent="0.2">
      <c r="A2859" s="12" t="s">
        <v>980</v>
      </c>
      <c r="B2859" s="56" t="s">
        <v>983</v>
      </c>
      <c r="C2859" s="111" t="s">
        <v>3737</v>
      </c>
      <c r="D2859" s="5">
        <v>7200</v>
      </c>
      <c r="E2859" s="1" t="s">
        <v>3389</v>
      </c>
      <c r="F2859" s="263" t="str">
        <f t="shared" si="176"/>
        <v xml:space="preserve"> </v>
      </c>
      <c r="G2859" s="113" t="s">
        <v>3837</v>
      </c>
      <c r="H2859" s="13" t="s">
        <v>3840</v>
      </c>
      <c r="I2859" s="263" t="str">
        <f t="shared" si="177"/>
        <v xml:space="preserve"> </v>
      </c>
      <c r="J2859" s="38" t="str">
        <f>IF(D2859&gt;=('28 Populations and thresholds'!$I$102),"YES"," ")</f>
        <v>YES</v>
      </c>
      <c r="K2859" s="38" t="str">
        <f>IF(J2859="YES"," ",IF(D2859&gt;=('28 Populations and thresholds'!$I$102)*0.25,"YES"))</f>
        <v xml:space="preserve"> </v>
      </c>
      <c r="L2859" s="38" t="b">
        <f>OR('28 Populations and thresholds'!$J$102="CR",'28 Populations and thresholds'!$J$102="EN",'28 Populations and thresholds'!$J$102="VU")</f>
        <v>0</v>
      </c>
      <c r="M2859" s="75">
        <f>D2859/'28 Populations and thresholds'!$H$102</f>
        <v>1.7999999999999999E-2</v>
      </c>
      <c r="N2859" s="263" t="str">
        <f t="shared" si="178"/>
        <v xml:space="preserve"> </v>
      </c>
      <c r="P2859" s="263" t="str">
        <f t="shared" si="179"/>
        <v xml:space="preserve"> </v>
      </c>
      <c r="Q2859" s="4"/>
      <c r="R2859" s="4"/>
      <c r="S2859" s="4"/>
      <c r="T2859" s="4"/>
      <c r="U2859" s="4"/>
    </row>
    <row r="2860" spans="1:21" x14ac:dyDescent="0.2">
      <c r="A2860" s="12" t="s">
        <v>980</v>
      </c>
      <c r="B2860" s="56" t="s">
        <v>983</v>
      </c>
      <c r="C2860" s="111" t="s">
        <v>3738</v>
      </c>
      <c r="D2860" s="5">
        <v>7800</v>
      </c>
      <c r="E2860" s="1" t="s">
        <v>3389</v>
      </c>
      <c r="F2860" s="263" t="str">
        <f t="shared" si="176"/>
        <v xml:space="preserve"> </v>
      </c>
      <c r="G2860" s="13" t="s">
        <v>3837</v>
      </c>
      <c r="H2860" s="13" t="s">
        <v>3843</v>
      </c>
      <c r="I2860" s="263" t="str">
        <f t="shared" si="177"/>
        <v xml:space="preserve"> </v>
      </c>
      <c r="J2860" s="38" t="str">
        <f>IF(D2860&gt;=('28 Populations and thresholds'!$I$103),"YES"," ")</f>
        <v>YES</v>
      </c>
      <c r="K2860" s="38" t="str">
        <f>IF(J2860="YES"," ",IF(D2860&gt;=('28 Populations and thresholds'!$I$103)*0.25,"YES"))</f>
        <v xml:space="preserve"> </v>
      </c>
      <c r="L2860" s="38" t="b">
        <f>OR('28 Populations and thresholds'!$J$103="CR",'28 Populations and thresholds'!$J$103="EN",'28 Populations and thresholds'!$J$103="VU")</f>
        <v>1</v>
      </c>
      <c r="M2860" s="75">
        <f>D2860/'28 Populations and thresholds'!$H$103</f>
        <v>4.3333333333333335E-2</v>
      </c>
      <c r="N2860" s="263" t="str">
        <f t="shared" si="178"/>
        <v xml:space="preserve"> </v>
      </c>
      <c r="P2860" s="263" t="str">
        <f t="shared" si="179"/>
        <v xml:space="preserve"> </v>
      </c>
      <c r="Q2860" s="4"/>
      <c r="R2860" s="4"/>
      <c r="S2860" s="4"/>
      <c r="T2860" s="4"/>
      <c r="U2860" s="4"/>
    </row>
    <row r="2861" spans="1:21" x14ac:dyDescent="0.2">
      <c r="A2861" s="275" t="s">
        <v>1597</v>
      </c>
      <c r="B2861" s="277" t="s">
        <v>4375</v>
      </c>
      <c r="C2861" s="269" t="s">
        <v>1652</v>
      </c>
      <c r="D2861" s="279">
        <v>3133</v>
      </c>
      <c r="E2861" s="281">
        <v>38657</v>
      </c>
      <c r="F2861" s="263" t="str">
        <f t="shared" si="176"/>
        <v xml:space="preserve"> </v>
      </c>
      <c r="G2861" s="275"/>
      <c r="H2861" s="275" t="s">
        <v>4374</v>
      </c>
      <c r="I2861" s="263" t="str">
        <f t="shared" si="177"/>
        <v xml:space="preserve"> </v>
      </c>
      <c r="J2861" s="272" t="str">
        <f>IF(D2861&gt;=('28 Populations and thresholds'!$I$29),"YES"," ")</f>
        <v>YES</v>
      </c>
      <c r="K2861" s="272" t="str">
        <f>IF(J2861="YES"," ",IF(D2861&gt;=('28 Populations and thresholds'!$I$29)*0.25,"YES"))</f>
        <v xml:space="preserve"> </v>
      </c>
      <c r="L2861" s="272" t="b">
        <f>OR('28 Populations and thresholds'!$J$29="CR",'28 Populations and thresholds'!$J$29="EN",'28 Populations and thresholds'!$J$29="VU")</f>
        <v>0</v>
      </c>
      <c r="M2861" s="273">
        <f>D2861/'28 Populations and thresholds'!$H$29</f>
        <v>3.1329999999999999E-3</v>
      </c>
      <c r="N2861" s="263" t="str">
        <f t="shared" si="178"/>
        <v xml:space="preserve"> </v>
      </c>
      <c r="O2861" s="275"/>
      <c r="P2861" s="263" t="str">
        <f t="shared" si="179"/>
        <v xml:space="preserve"> </v>
      </c>
    </row>
    <row r="2862" spans="1:21" x14ac:dyDescent="0.2">
      <c r="A2862" s="143" t="s">
        <v>1597</v>
      </c>
      <c r="B2862" s="40" t="s">
        <v>1292</v>
      </c>
      <c r="C2862" s="4" t="s">
        <v>3449</v>
      </c>
      <c r="D2862" s="41">
        <v>356</v>
      </c>
      <c r="E2862" s="46">
        <v>32843</v>
      </c>
      <c r="F2862" s="263" t="str">
        <f t="shared" si="176"/>
        <v xml:space="preserve"> </v>
      </c>
      <c r="G2862" s="143" t="s">
        <v>21</v>
      </c>
      <c r="H2862" s="143" t="s">
        <v>614</v>
      </c>
      <c r="I2862" s="263" t="str">
        <f t="shared" si="177"/>
        <v xml:space="preserve"> </v>
      </c>
      <c r="J2862" s="38" t="str">
        <f>IF(D2862&gt;=('28 Populations and thresholds'!$I$151),"YES"," ")</f>
        <v>YES</v>
      </c>
      <c r="K2862" s="38" t="str">
        <f>IF(J2862="YES"," ",IF(D2862&gt;=('28 Populations and thresholds'!$I$151)*0.25,"YES"))</f>
        <v xml:space="preserve"> </v>
      </c>
      <c r="L2862" s="38" t="b">
        <f>OR('28 Populations and thresholds'!$J$151="CR",'28 Populations and thresholds'!$J$151="EN",'28 Populations and thresholds'!$J$151="VU")</f>
        <v>0</v>
      </c>
      <c r="M2862" s="75">
        <f>D2862/'28 Populations and thresholds'!$H$151</f>
        <v>3.5599999999999998E-3</v>
      </c>
      <c r="N2862" s="263" t="str">
        <f t="shared" si="178"/>
        <v xml:space="preserve"> </v>
      </c>
      <c r="O2862" s="9"/>
      <c r="P2862" s="263" t="str">
        <f t="shared" si="179"/>
        <v xml:space="preserve"> </v>
      </c>
    </row>
    <row r="2863" spans="1:21" x14ac:dyDescent="0.2">
      <c r="A2863" s="275" t="s">
        <v>1597</v>
      </c>
      <c r="B2863" s="269" t="s">
        <v>4139</v>
      </c>
      <c r="C2863" s="269" t="s">
        <v>1732</v>
      </c>
      <c r="D2863" s="279">
        <v>120</v>
      </c>
      <c r="E2863" s="281">
        <v>34731</v>
      </c>
      <c r="F2863" s="263" t="str">
        <f t="shared" si="176"/>
        <v xml:space="preserve"> </v>
      </c>
      <c r="G2863" s="275" t="s">
        <v>4019</v>
      </c>
      <c r="H2863" s="275"/>
      <c r="I2863" s="263" t="str">
        <f t="shared" si="177"/>
        <v xml:space="preserve"> </v>
      </c>
      <c r="J2863" s="272" t="str">
        <f>IF(D2863&gt;=('28 Populations and thresholds'!$I$221),"YES"," ")</f>
        <v>YES</v>
      </c>
      <c r="K2863" s="272" t="str">
        <f>IF(J2863="YES"," ",IF(D2863&gt;=('28 Populations and thresholds'!$I$221)*0.25,"YES"))</f>
        <v xml:space="preserve"> </v>
      </c>
      <c r="L2863" s="272" t="b">
        <f>OR('28 Populations and thresholds'!$J$221="CR",'28 Populations and thresholds'!$J$221="EN",'28 Populations and thresholds'!$J$221="VU")</f>
        <v>1</v>
      </c>
      <c r="M2863" s="273">
        <f>D2863/'28 Populations and thresholds'!$H$221</f>
        <v>1.2500000000000001E-2</v>
      </c>
      <c r="N2863" s="263" t="str">
        <f t="shared" si="178"/>
        <v xml:space="preserve"> </v>
      </c>
      <c r="O2863" s="275"/>
      <c r="P2863" s="263" t="str">
        <f t="shared" si="179"/>
        <v xml:space="preserve"> </v>
      </c>
    </row>
    <row r="2864" spans="1:21" x14ac:dyDescent="0.2">
      <c r="A2864" s="12" t="s">
        <v>1597</v>
      </c>
      <c r="B2864" s="9" t="s">
        <v>4769</v>
      </c>
      <c r="C2864" s="4" t="s">
        <v>3719</v>
      </c>
      <c r="D2864" s="5">
        <v>83</v>
      </c>
      <c r="E2864" s="148">
        <v>36586</v>
      </c>
      <c r="F2864" s="263" t="str">
        <f t="shared" si="176"/>
        <v xml:space="preserve"> </v>
      </c>
      <c r="G2864" s="13" t="s">
        <v>4019</v>
      </c>
      <c r="H2864" s="13" t="str">
        <f>" "</f>
        <v xml:space="preserve"> </v>
      </c>
      <c r="I2864" s="263" t="str">
        <f t="shared" si="177"/>
        <v xml:space="preserve"> </v>
      </c>
      <c r="J2864" s="38" t="str">
        <f>IF(D2864&gt;=('28 Populations and thresholds'!$I$32),"YES"," ")</f>
        <v>YES</v>
      </c>
      <c r="K2864" s="38" t="str">
        <f>IF(J2864="YES"," ",IF(D2864&gt;=('28 Populations and thresholds'!$I$32)*0.25,"YES"))</f>
        <v xml:space="preserve"> </v>
      </c>
      <c r="L2864" s="38" t="b">
        <f>OR('28 Populations and thresholds'!$J$32="CR",'28 Populations and thresholds'!$J$32="EN",'28 Populations and thresholds'!$J$32="VU")</f>
        <v>1</v>
      </c>
      <c r="M2864" s="75">
        <f>D2864/'28 Populations and thresholds'!$H$32</f>
        <v>2.0243902439024391E-2</v>
      </c>
      <c r="N2864" s="263" t="str">
        <f t="shared" si="178"/>
        <v xml:space="preserve"> </v>
      </c>
      <c r="P2864" s="263" t="str">
        <f t="shared" si="179"/>
        <v xml:space="preserve"> </v>
      </c>
    </row>
    <row r="2865" spans="1:21" x14ac:dyDescent="0.2">
      <c r="A2865" s="143" t="s">
        <v>1597</v>
      </c>
      <c r="B2865" s="9" t="s">
        <v>4769</v>
      </c>
      <c r="C2865" s="4" t="s">
        <v>3761</v>
      </c>
      <c r="D2865" s="41">
        <v>304</v>
      </c>
      <c r="E2865" s="46">
        <v>36608</v>
      </c>
      <c r="F2865" s="263" t="str">
        <f t="shared" si="176"/>
        <v xml:space="preserve"> </v>
      </c>
      <c r="G2865" s="143" t="s">
        <v>21</v>
      </c>
      <c r="H2865" s="143" t="s">
        <v>600</v>
      </c>
      <c r="I2865" s="263" t="str">
        <f t="shared" si="177"/>
        <v xml:space="preserve"> </v>
      </c>
      <c r="J2865" s="38" t="str">
        <f>IF(D2865&gt;=('28 Populations and thresholds'!$I$187),"YES"," ")</f>
        <v xml:space="preserve"> </v>
      </c>
      <c r="K2865" s="38" t="str">
        <f>IF(J2865="YES"," ",IF(D2865&gt;=('28 Populations and thresholds'!$I$187)*0.25,"YES"))</f>
        <v>YES</v>
      </c>
      <c r="L2865" s="38" t="b">
        <f>OR('28 Populations and thresholds'!$J$187="CR",'28 Populations and thresholds'!$J$187="EN",'28 Populations and thresholds'!$J$187="VU")</f>
        <v>0</v>
      </c>
      <c r="M2865" s="75">
        <f>D2865/'28 Populations and thresholds'!$H$187</f>
        <v>3.0400000000000002E-3</v>
      </c>
      <c r="N2865" s="263" t="str">
        <f t="shared" si="178"/>
        <v xml:space="preserve"> </v>
      </c>
      <c r="O2865" s="9"/>
      <c r="P2865" s="263" t="str">
        <f t="shared" si="179"/>
        <v xml:space="preserve"> </v>
      </c>
    </row>
    <row r="2866" spans="1:21" x14ac:dyDescent="0.2">
      <c r="A2866" s="143" t="s">
        <v>1597</v>
      </c>
      <c r="B2866" s="9" t="s">
        <v>4769</v>
      </c>
      <c r="C2866" s="4" t="s">
        <v>3467</v>
      </c>
      <c r="D2866" s="41">
        <v>384</v>
      </c>
      <c r="E2866" s="46">
        <v>36373</v>
      </c>
      <c r="F2866" s="263" t="str">
        <f t="shared" si="176"/>
        <v xml:space="preserve"> </v>
      </c>
      <c r="G2866" s="143" t="s">
        <v>21</v>
      </c>
      <c r="H2866" s="143" t="s">
        <v>171</v>
      </c>
      <c r="I2866" s="263" t="str">
        <f t="shared" si="177"/>
        <v xml:space="preserve"> </v>
      </c>
      <c r="J2866" s="38" t="str">
        <f>IF(D2866&gt;=('28 Populations and thresholds'!$I$180),"YES"," ")</f>
        <v xml:space="preserve"> </v>
      </c>
      <c r="K2866" s="38" t="str">
        <f>IF(J2866="YES"," ",IF(D2866&gt;=('28 Populations and thresholds'!$I$180)*0.25,"YES"))</f>
        <v>YES</v>
      </c>
      <c r="L2866" s="38" t="b">
        <f>OR('28 Populations and thresholds'!$J$180="CR",'28 Populations and thresholds'!$J$180="EN",'28 Populations and thresholds'!$J$180="VU")</f>
        <v>0</v>
      </c>
      <c r="M2866" s="75">
        <f>D2866/'28 Populations and thresholds'!$H$180</f>
        <v>3.8400000000000001E-3</v>
      </c>
      <c r="N2866" s="263" t="str">
        <f t="shared" si="178"/>
        <v xml:space="preserve"> </v>
      </c>
      <c r="O2866" s="9"/>
      <c r="P2866" s="263" t="str">
        <f t="shared" si="179"/>
        <v xml:space="preserve"> </v>
      </c>
    </row>
    <row r="2867" spans="1:21" x14ac:dyDescent="0.2">
      <c r="A2867" s="267" t="s">
        <v>1597</v>
      </c>
      <c r="B2867" s="268" t="s">
        <v>1062</v>
      </c>
      <c r="C2867" s="269" t="s">
        <v>3765</v>
      </c>
      <c r="D2867" s="270">
        <v>480</v>
      </c>
      <c r="E2867" s="271">
        <v>34449</v>
      </c>
      <c r="F2867" s="263" t="str">
        <f t="shared" si="176"/>
        <v xml:space="preserve"> </v>
      </c>
      <c r="G2867" s="267" t="s">
        <v>21</v>
      </c>
      <c r="H2867" s="267" t="s">
        <v>650</v>
      </c>
      <c r="I2867" s="263" t="str">
        <f t="shared" si="177"/>
        <v xml:space="preserve"> </v>
      </c>
      <c r="J2867" s="272" t="str">
        <f>IF(D2867&gt;=('28 Populations and thresholds'!$I$193),"YES"," ")</f>
        <v>YES</v>
      </c>
      <c r="K2867" s="272" t="str">
        <f>IF(J2867="YES"," ",IF(D2867&gt;=('28 Populations and thresholds'!$I$193)*0.25,"YES"))</f>
        <v xml:space="preserve"> </v>
      </c>
      <c r="L2867" s="272" t="b">
        <f>OR('28 Populations and thresholds'!$J$193="CR",'28 Populations and thresholds'!$J$193="EN",'28 Populations and thresholds'!$J$193="VU")</f>
        <v>0</v>
      </c>
      <c r="M2867" s="273">
        <f>D2867/'28 Populations and thresholds'!$H$193</f>
        <v>1.090909090909091E-2</v>
      </c>
      <c r="N2867" s="263" t="str">
        <f t="shared" si="178"/>
        <v xml:space="preserve"> </v>
      </c>
      <c r="O2867" s="275"/>
      <c r="P2867" s="263" t="str">
        <f t="shared" si="179"/>
        <v xml:space="preserve"> </v>
      </c>
    </row>
    <row r="2868" spans="1:21" x14ac:dyDescent="0.2">
      <c r="A2868" s="267" t="s">
        <v>1597</v>
      </c>
      <c r="B2868" s="268" t="s">
        <v>1062</v>
      </c>
      <c r="C2868" s="280" t="s">
        <v>3759</v>
      </c>
      <c r="D2868" s="270">
        <v>760</v>
      </c>
      <c r="E2868" s="271">
        <v>34449</v>
      </c>
      <c r="F2868" s="263" t="str">
        <f t="shared" si="176"/>
        <v xml:space="preserve"> </v>
      </c>
      <c r="G2868" s="267" t="s">
        <v>21</v>
      </c>
      <c r="H2868" s="267" t="s">
        <v>650</v>
      </c>
      <c r="I2868" s="263" t="str">
        <f t="shared" si="177"/>
        <v xml:space="preserve"> </v>
      </c>
      <c r="J2868" s="272" t="str">
        <f>IF(D2868&gt;=('28 Populations and thresholds'!$I$182),"YES"," ")</f>
        <v>YES</v>
      </c>
      <c r="K2868" s="272" t="str">
        <f>IF(J2868="YES"," ",IF(D2868&gt;=('28 Populations and thresholds'!$I$182)*0.25,"YES"))</f>
        <v xml:space="preserve"> </v>
      </c>
      <c r="L2868" s="272" t="b">
        <f>OR('28 Populations and thresholds'!$J$182="CR",'28 Populations and thresholds'!$J$182="EN",'28 Populations and thresholds'!$J$182="VU")</f>
        <v>0</v>
      </c>
      <c r="M2868" s="273">
        <f>D2868/'28 Populations and thresholds'!$H$182</f>
        <v>3.04E-2</v>
      </c>
      <c r="N2868" s="263" t="str">
        <f t="shared" si="178"/>
        <v xml:space="preserve"> </v>
      </c>
      <c r="O2868" s="275"/>
      <c r="P2868" s="263" t="str">
        <f t="shared" si="179"/>
        <v xml:space="preserve"> </v>
      </c>
      <c r="Q2868" s="4"/>
      <c r="R2868" s="4"/>
      <c r="S2868" s="4"/>
      <c r="T2868" s="4"/>
      <c r="U2868" s="4"/>
    </row>
    <row r="2869" spans="1:21" x14ac:dyDescent="0.2">
      <c r="A2869" s="143" t="s">
        <v>1597</v>
      </c>
      <c r="B2869" s="40" t="s">
        <v>961</v>
      </c>
      <c r="C2869" s="4" t="s">
        <v>3756</v>
      </c>
      <c r="D2869" s="41">
        <v>1600</v>
      </c>
      <c r="E2869" s="46">
        <v>36880</v>
      </c>
      <c r="F2869" s="263" t="str">
        <f t="shared" si="176"/>
        <v xml:space="preserve"> </v>
      </c>
      <c r="G2869" s="143" t="s">
        <v>21</v>
      </c>
      <c r="H2869" s="143" t="s">
        <v>600</v>
      </c>
      <c r="I2869" s="263" t="str">
        <f t="shared" si="177"/>
        <v xml:space="preserve"> </v>
      </c>
      <c r="J2869" s="38" t="str">
        <f>IF(D2869&gt;=('28 Populations and thresholds'!$I$175),"YES"," ")</f>
        <v>YES</v>
      </c>
      <c r="K2869" s="38" t="str">
        <f>IF(J2869="YES"," ",IF(D2869&gt;=('28 Populations and thresholds'!$I$175)*0.25,"YES"))</f>
        <v xml:space="preserve"> </v>
      </c>
      <c r="L2869" s="38" t="b">
        <f>OR('28 Populations and thresholds'!$J$175="CR",'28 Populations and thresholds'!$J$175="EN",'28 Populations and thresholds'!$J$175="VU")</f>
        <v>0</v>
      </c>
      <c r="M2869" s="75">
        <f>D2869/'28 Populations and thresholds'!$H$175</f>
        <v>1.1510791366906475E-2</v>
      </c>
      <c r="N2869" s="263" t="str">
        <f t="shared" si="178"/>
        <v xml:space="preserve"> </v>
      </c>
      <c r="P2869" s="263" t="str">
        <f t="shared" si="179"/>
        <v xml:space="preserve"> </v>
      </c>
    </row>
    <row r="2870" spans="1:21" x14ac:dyDescent="0.2">
      <c r="A2870" s="143" t="s">
        <v>1597</v>
      </c>
      <c r="B2870" s="40" t="s">
        <v>961</v>
      </c>
      <c r="C2870" s="4" t="s">
        <v>3461</v>
      </c>
      <c r="D2870" s="41">
        <v>3000</v>
      </c>
      <c r="E2870" s="46">
        <v>36880</v>
      </c>
      <c r="F2870" s="263" t="str">
        <f t="shared" si="176"/>
        <v xml:space="preserve"> </v>
      </c>
      <c r="G2870" s="143" t="s">
        <v>21</v>
      </c>
      <c r="H2870" s="143" t="s">
        <v>600</v>
      </c>
      <c r="I2870" s="263" t="str">
        <f t="shared" si="177"/>
        <v xml:space="preserve"> </v>
      </c>
      <c r="J2870" s="38" t="str">
        <f>IF(D2870&gt;=('28 Populations and thresholds'!$I$164),"YES"," ")</f>
        <v>YES</v>
      </c>
      <c r="K2870" s="38" t="str">
        <f>IF(J2870="YES"," ",IF(D2870&gt;=('28 Populations and thresholds'!$I$164)*0.25,"YES"))</f>
        <v xml:space="preserve"> </v>
      </c>
      <c r="L2870" s="38" t="b">
        <f>OR('28 Populations and thresholds'!$J$164="CR",'28 Populations and thresholds'!$J$164="EN",'28 Populations and thresholds'!$J$164="VU")</f>
        <v>0</v>
      </c>
      <c r="M2870" s="75">
        <f>D2870/'28 Populations and thresholds'!$H$164</f>
        <v>3.7974683544303799E-2</v>
      </c>
      <c r="N2870" s="263" t="str">
        <f t="shared" si="178"/>
        <v xml:space="preserve"> </v>
      </c>
      <c r="P2870" s="263" t="str">
        <f t="shared" si="179"/>
        <v xml:space="preserve"> </v>
      </c>
    </row>
    <row r="2871" spans="1:21" x14ac:dyDescent="0.2">
      <c r="A2871" s="143" t="s">
        <v>1597</v>
      </c>
      <c r="B2871" s="40" t="s">
        <v>961</v>
      </c>
      <c r="C2871" s="4" t="s">
        <v>3452</v>
      </c>
      <c r="D2871" s="41">
        <v>1300</v>
      </c>
      <c r="E2871" s="46">
        <v>36872</v>
      </c>
      <c r="F2871" s="263" t="str">
        <f t="shared" si="176"/>
        <v xml:space="preserve"> </v>
      </c>
      <c r="G2871" s="143" t="s">
        <v>21</v>
      </c>
      <c r="H2871" s="143" t="s">
        <v>600</v>
      </c>
      <c r="I2871" s="263" t="str">
        <f t="shared" si="177"/>
        <v xml:space="preserve"> </v>
      </c>
      <c r="J2871" s="38" t="str">
        <f>IF(D2871&gt;=('28 Populations and thresholds'!$I$158),"YES"," ")</f>
        <v>YES</v>
      </c>
      <c r="K2871" s="38" t="str">
        <f>IF(J2871="YES"," ",IF(D2871&gt;=('28 Populations and thresholds'!$I$158)*0.25,"YES"))</f>
        <v xml:space="preserve"> </v>
      </c>
      <c r="L2871" s="38" t="b">
        <f>OR('28 Populations and thresholds'!$J$158="CR",'28 Populations and thresholds'!$J$158="EN",'28 Populations and thresholds'!$J$158="VU")</f>
        <v>0</v>
      </c>
      <c r="M2871" s="75">
        <f>D2871/'28 Populations and thresholds'!$H$158</f>
        <v>1.2999999999999999E-2</v>
      </c>
      <c r="N2871" s="263" t="str">
        <f t="shared" si="178"/>
        <v xml:space="preserve"> </v>
      </c>
      <c r="O2871" s="9"/>
      <c r="P2871" s="263" t="str">
        <f t="shared" si="179"/>
        <v xml:space="preserve"> </v>
      </c>
    </row>
    <row r="2872" spans="1:21" x14ac:dyDescent="0.2">
      <c r="A2872" s="143" t="s">
        <v>1597</v>
      </c>
      <c r="B2872" s="40" t="s">
        <v>961</v>
      </c>
      <c r="C2872" s="4" t="s">
        <v>3766</v>
      </c>
      <c r="D2872" s="41">
        <v>103</v>
      </c>
      <c r="E2872" s="46">
        <v>36617</v>
      </c>
      <c r="F2872" s="263" t="str">
        <f t="shared" si="176"/>
        <v xml:space="preserve"> </v>
      </c>
      <c r="G2872" s="143" t="s">
        <v>21</v>
      </c>
      <c r="H2872" s="143" t="s">
        <v>600</v>
      </c>
      <c r="I2872" s="263" t="str">
        <f t="shared" si="177"/>
        <v xml:space="preserve"> </v>
      </c>
      <c r="J2872" s="38" t="str">
        <f>IF(D2872&gt;=('28 Populations and thresholds'!$I$194),"YES"," ")</f>
        <v xml:space="preserve"> </v>
      </c>
      <c r="K2872" s="38" t="str">
        <f>IF(J2872="YES"," ",IF(D2872&gt;=('28 Populations and thresholds'!$I$194)*0.25,"YES"))</f>
        <v>YES</v>
      </c>
      <c r="L2872" s="38" t="b">
        <f>OR('28 Populations and thresholds'!$J$194="CR",'28 Populations and thresholds'!$J$194="EN",'28 Populations and thresholds'!$J$194="VU")</f>
        <v>0</v>
      </c>
      <c r="M2872" s="75">
        <f>D2872/'28 Populations and thresholds'!$H$194</f>
        <v>3.6140350877192982E-3</v>
      </c>
      <c r="N2872" s="263" t="str">
        <f t="shared" si="178"/>
        <v xml:space="preserve"> </v>
      </c>
      <c r="O2872" s="9"/>
      <c r="P2872" s="263" t="str">
        <f t="shared" si="179"/>
        <v xml:space="preserve"> </v>
      </c>
    </row>
    <row r="2873" spans="1:21" x14ac:dyDescent="0.2">
      <c r="A2873" s="275" t="s">
        <v>1597</v>
      </c>
      <c r="B2873" s="277" t="s">
        <v>4376</v>
      </c>
      <c r="C2873" s="280" t="s">
        <v>3452</v>
      </c>
      <c r="D2873" s="279">
        <v>1310</v>
      </c>
      <c r="E2873" s="281">
        <v>38657</v>
      </c>
      <c r="F2873" s="263" t="str">
        <f t="shared" si="176"/>
        <v xml:space="preserve"> </v>
      </c>
      <c r="G2873" s="275"/>
      <c r="H2873" s="275" t="s">
        <v>4374</v>
      </c>
      <c r="I2873" s="263" t="str">
        <f t="shared" si="177"/>
        <v xml:space="preserve"> </v>
      </c>
      <c r="J2873" s="272" t="str">
        <f>IF(D2873&gt;=('28 Populations and thresholds'!$I$158),"YES"," ")</f>
        <v>YES</v>
      </c>
      <c r="K2873" s="272" t="str">
        <f>IF(J2873="YES"," ",IF(D2873&gt;=('28 Populations and thresholds'!$I$158)*0.25,"YES"))</f>
        <v xml:space="preserve"> </v>
      </c>
      <c r="L2873" s="272" t="b">
        <f>OR('28 Populations and thresholds'!$J$158="CR",'28 Populations and thresholds'!$J$158="EN",'28 Populations and thresholds'!$J$158="VU")</f>
        <v>0</v>
      </c>
      <c r="M2873" s="273">
        <f>D2873/'28 Populations and thresholds'!$H$158</f>
        <v>1.3100000000000001E-2</v>
      </c>
      <c r="N2873" s="263" t="str">
        <f t="shared" si="178"/>
        <v xml:space="preserve"> </v>
      </c>
      <c r="O2873" s="275"/>
      <c r="P2873" s="263" t="str">
        <f t="shared" si="179"/>
        <v xml:space="preserve"> </v>
      </c>
    </row>
    <row r="2874" spans="1:21" x14ac:dyDescent="0.2">
      <c r="A2874" s="275" t="s">
        <v>1597</v>
      </c>
      <c r="B2874" s="277" t="s">
        <v>4376</v>
      </c>
      <c r="C2874" s="280" t="s">
        <v>1732</v>
      </c>
      <c r="D2874" s="279">
        <v>260</v>
      </c>
      <c r="E2874" s="274">
        <v>1994</v>
      </c>
      <c r="F2874" s="263" t="str">
        <f t="shared" si="176"/>
        <v xml:space="preserve"> </v>
      </c>
      <c r="G2874" s="275"/>
      <c r="H2874" s="275" t="s">
        <v>4374</v>
      </c>
      <c r="I2874" s="263" t="str">
        <f t="shared" si="177"/>
        <v xml:space="preserve"> </v>
      </c>
      <c r="J2874" s="272" t="str">
        <f>IF(D2874&gt;=('28 Populations and thresholds'!$I$221),"YES"," ")</f>
        <v>YES</v>
      </c>
      <c r="K2874" s="272" t="str">
        <f>IF(J2874="YES"," ",IF(D2874&gt;=('28 Populations and thresholds'!$I$221)*0.25,"YES"))</f>
        <v xml:space="preserve"> </v>
      </c>
      <c r="L2874" s="272" t="b">
        <f>OR('28 Populations and thresholds'!$J$221="CR",'28 Populations and thresholds'!$J$221="EN",'28 Populations and thresholds'!$J$221="VU")</f>
        <v>1</v>
      </c>
      <c r="M2874" s="273">
        <f>D2874/'28 Populations and thresholds'!$H$221</f>
        <v>2.7083333333333334E-2</v>
      </c>
      <c r="N2874" s="263" t="str">
        <f t="shared" si="178"/>
        <v xml:space="preserve"> </v>
      </c>
      <c r="O2874" s="275"/>
      <c r="P2874" s="263" t="str">
        <f t="shared" si="179"/>
        <v xml:space="preserve"> </v>
      </c>
    </row>
    <row r="2875" spans="1:21" x14ac:dyDescent="0.2">
      <c r="A2875" s="12" t="s">
        <v>1597</v>
      </c>
      <c r="B2875" s="65" t="s">
        <v>1752</v>
      </c>
      <c r="C2875" s="111" t="s">
        <v>1696</v>
      </c>
      <c r="D2875" s="105">
        <v>23</v>
      </c>
      <c r="E2875" s="106" t="s">
        <v>4381</v>
      </c>
      <c r="F2875" s="263" t="str">
        <f t="shared" si="176"/>
        <v xml:space="preserve"> </v>
      </c>
      <c r="G2875" s="12"/>
      <c r="H2875" s="12" t="s">
        <v>646</v>
      </c>
      <c r="I2875" s="263" t="str">
        <f t="shared" si="177"/>
        <v xml:space="preserve"> </v>
      </c>
      <c r="J2875" s="38" t="str">
        <f>IF(D2875&gt;=('28 Populations and thresholds'!$I$51),"YES"," ")</f>
        <v>YES</v>
      </c>
      <c r="K2875" s="38" t="str">
        <f>IF(J2875="YES"," ",IF(D2875&gt;=('28 Populations and thresholds'!$I$51)*0.25,"YES"))</f>
        <v xml:space="preserve"> </v>
      </c>
      <c r="L2875" s="38" t="b">
        <f>OR('28 Populations and thresholds'!$J$51="CR",'28 Populations and thresholds'!$J$51="EN",'28 Populations and thresholds'!$J$51="VU")</f>
        <v>1</v>
      </c>
      <c r="M2875" s="75">
        <f>D2875/'28 Populations and thresholds'!$H$51</f>
        <v>8.518518518518519E-3</v>
      </c>
      <c r="N2875" s="263" t="str">
        <f t="shared" si="178"/>
        <v xml:space="preserve"> </v>
      </c>
      <c r="P2875" s="263" t="str">
        <f t="shared" si="179"/>
        <v xml:space="preserve"> </v>
      </c>
    </row>
    <row r="2876" spans="1:21" x14ac:dyDescent="0.2">
      <c r="A2876" s="12" t="s">
        <v>1597</v>
      </c>
      <c r="B2876" s="65" t="s">
        <v>1752</v>
      </c>
      <c r="C2876" s="111" t="s">
        <v>1688</v>
      </c>
      <c r="D2876" s="105">
        <v>14</v>
      </c>
      <c r="E2876" s="106" t="s">
        <v>4381</v>
      </c>
      <c r="F2876" s="263" t="str">
        <f t="shared" si="176"/>
        <v xml:space="preserve"> </v>
      </c>
      <c r="G2876" s="12"/>
      <c r="H2876" s="12" t="s">
        <v>646</v>
      </c>
      <c r="I2876" s="263" t="str">
        <f t="shared" si="177"/>
        <v xml:space="preserve"> </v>
      </c>
      <c r="J2876" s="38" t="str">
        <f>IF(D2876&gt;=('28 Populations and thresholds'!$I$47),"YES"," ")</f>
        <v>YES</v>
      </c>
      <c r="K2876" s="38" t="str">
        <f>IF(J2876="YES"," ",IF(D2876&gt;=('28 Populations and thresholds'!$I$47)*0.25,"YES"))</f>
        <v xml:space="preserve"> </v>
      </c>
      <c r="L2876" s="38" t="b">
        <f>OR('28 Populations and thresholds'!$J$47="CR",'28 Populations and thresholds'!$J$47="EN",'28 Populations and thresholds'!$J$47="VU")</f>
        <v>0</v>
      </c>
      <c r="M2876" s="75">
        <f>D2876/'28 Populations and thresholds'!$H$47</f>
        <v>1.4E-3</v>
      </c>
      <c r="N2876" s="263" t="str">
        <f t="shared" si="178"/>
        <v xml:space="preserve"> </v>
      </c>
      <c r="P2876" s="263" t="str">
        <f t="shared" si="179"/>
        <v xml:space="preserve"> </v>
      </c>
    </row>
    <row r="2877" spans="1:21" x14ac:dyDescent="0.2">
      <c r="A2877" s="12" t="s">
        <v>1597</v>
      </c>
      <c r="B2877" s="65" t="s">
        <v>1752</v>
      </c>
      <c r="C2877" s="111" t="s">
        <v>3718</v>
      </c>
      <c r="D2877" s="105">
        <v>463</v>
      </c>
      <c r="E2877" s="106" t="s">
        <v>4381</v>
      </c>
      <c r="F2877" s="263" t="str">
        <f t="shared" si="176"/>
        <v xml:space="preserve"> </v>
      </c>
      <c r="G2877" s="12"/>
      <c r="H2877" s="12" t="s">
        <v>646</v>
      </c>
      <c r="I2877" s="263" t="str">
        <f t="shared" si="177"/>
        <v xml:space="preserve"> </v>
      </c>
      <c r="J2877" s="38" t="str">
        <f>IF(D2877&gt;=('28 Populations and thresholds'!$I$25),"YES"," ")</f>
        <v>YES</v>
      </c>
      <c r="K2877" s="38" t="str">
        <f>IF(J2877="YES"," ",IF(D2877&gt;=('28 Populations and thresholds'!$I$250)*0.25,"YES"))</f>
        <v xml:space="preserve"> </v>
      </c>
      <c r="L2877" s="38" t="b">
        <f>OR('28 Populations and thresholds'!$J$25="CR",'28 Populations and thresholds'!$J$25="EN",'28 Populations and thresholds'!$J$25="VU")</f>
        <v>0</v>
      </c>
      <c r="M2877" s="75">
        <f>D2877/'28 Populations and thresholds'!$H$25</f>
        <v>4.6299999999999998E-4</v>
      </c>
      <c r="N2877" s="263" t="str">
        <f t="shared" si="178"/>
        <v xml:space="preserve"> </v>
      </c>
      <c r="P2877" s="263" t="str">
        <f t="shared" si="179"/>
        <v xml:space="preserve"> </v>
      </c>
    </row>
    <row r="2878" spans="1:21" x14ac:dyDescent="0.2">
      <c r="A2878" s="12" t="s">
        <v>1597</v>
      </c>
      <c r="B2878" s="4" t="s">
        <v>1752</v>
      </c>
      <c r="C2878" s="4" t="s">
        <v>1732</v>
      </c>
      <c r="D2878" s="5">
        <v>288</v>
      </c>
      <c r="E2878" s="1" t="s">
        <v>156</v>
      </c>
      <c r="F2878" s="263" t="str">
        <f t="shared" si="176"/>
        <v xml:space="preserve"> </v>
      </c>
      <c r="G2878" s="13" t="s">
        <v>139</v>
      </c>
      <c r="I2878" s="263" t="str">
        <f t="shared" si="177"/>
        <v xml:space="preserve"> </v>
      </c>
      <c r="J2878" s="38" t="str">
        <f>IF(D2878&gt;=('28 Populations and thresholds'!$I$221),"YES"," ")</f>
        <v>YES</v>
      </c>
      <c r="K2878" s="38" t="str">
        <f>IF(J2878="YES"," ",IF(D2878&gt;=('28 Populations and thresholds'!$I$221)*0.25,"YES"))</f>
        <v xml:space="preserve"> </v>
      </c>
      <c r="L2878" s="38" t="b">
        <f>OR('28 Populations and thresholds'!$J$221="CR",'28 Populations and thresholds'!$J$221="EN",'28 Populations and thresholds'!$J$221="VU")</f>
        <v>1</v>
      </c>
      <c r="M2878" s="75">
        <f>D2878/'28 Populations and thresholds'!$H$221</f>
        <v>0.03</v>
      </c>
      <c r="N2878" s="263" t="str">
        <f t="shared" si="178"/>
        <v xml:space="preserve"> </v>
      </c>
      <c r="P2878" s="263" t="str">
        <f t="shared" si="179"/>
        <v xml:space="preserve"> </v>
      </c>
    </row>
    <row r="2879" spans="1:21" x14ac:dyDescent="0.2">
      <c r="A2879" s="275" t="s">
        <v>1597</v>
      </c>
      <c r="B2879" s="269" t="s">
        <v>1651</v>
      </c>
      <c r="C2879" s="269" t="s">
        <v>1649</v>
      </c>
      <c r="D2879" s="279">
        <v>16000</v>
      </c>
      <c r="E2879" s="284" t="s">
        <v>1598</v>
      </c>
      <c r="F2879" s="263" t="str">
        <f t="shared" si="176"/>
        <v xml:space="preserve"> </v>
      </c>
      <c r="G2879" s="275" t="s">
        <v>139</v>
      </c>
      <c r="H2879" s="275"/>
      <c r="I2879" s="263" t="str">
        <f t="shared" si="177"/>
        <v xml:space="preserve"> </v>
      </c>
      <c r="J2879" s="272" t="str">
        <f>IF(D2879&gt;=('28 Populations and thresholds'!$I$21),"YES"," ")</f>
        <v>YES</v>
      </c>
      <c r="K2879" s="272" t="str">
        <f>IF(J2879="YES"," ",IF(D2879&gt;=('28 Populations and thresholds'!$I$21)*0.25,"YES"))</f>
        <v xml:space="preserve"> </v>
      </c>
      <c r="L2879" s="272" t="b">
        <f>OR('28 Populations and thresholds'!$J$21="CR",'28 Populations and thresholds'!$J$21="EN",'28 Populations and thresholds'!$J$21="VU")</f>
        <v>0</v>
      </c>
      <c r="M2879" s="273">
        <f>D2879/'28 Populations and thresholds'!$H$21</f>
        <v>1.6E-2</v>
      </c>
      <c r="N2879" s="263" t="str">
        <f t="shared" si="178"/>
        <v xml:space="preserve"> </v>
      </c>
      <c r="O2879" s="275"/>
      <c r="P2879" s="263" t="str">
        <f t="shared" si="179"/>
        <v xml:space="preserve"> </v>
      </c>
    </row>
    <row r="2880" spans="1:21" x14ac:dyDescent="0.2">
      <c r="A2880" s="275" t="s">
        <v>1597</v>
      </c>
      <c r="B2880" s="269" t="s">
        <v>1651</v>
      </c>
      <c r="C2880" s="280" t="s">
        <v>1652</v>
      </c>
      <c r="D2880" s="279">
        <v>12000</v>
      </c>
      <c r="E2880" s="284" t="s">
        <v>1598</v>
      </c>
      <c r="F2880" s="263" t="str">
        <f t="shared" si="176"/>
        <v xml:space="preserve"> </v>
      </c>
      <c r="G2880" s="275" t="s">
        <v>139</v>
      </c>
      <c r="H2880" s="275"/>
      <c r="I2880" s="263" t="str">
        <f t="shared" si="177"/>
        <v xml:space="preserve"> </v>
      </c>
      <c r="J2880" s="272" t="str">
        <f>IF(D2880&gt;=('28 Populations and thresholds'!$I$29),"YES"," ")</f>
        <v>YES</v>
      </c>
      <c r="K2880" s="272" t="str">
        <f>IF(J2880="YES"," ",IF(D2880&gt;=('28 Populations and thresholds'!$I$29)*0.25,"YES"))</f>
        <v xml:space="preserve"> </v>
      </c>
      <c r="L2880" s="272" t="b">
        <f>OR('28 Populations and thresholds'!$J$29="CR",'28 Populations and thresholds'!$J$29="EN",'28 Populations and thresholds'!$J$29="VU")</f>
        <v>0</v>
      </c>
      <c r="M2880" s="273">
        <f>D2880/'28 Populations and thresholds'!$H$29</f>
        <v>1.2E-2</v>
      </c>
      <c r="N2880" s="263" t="str">
        <f t="shared" si="178"/>
        <v xml:space="preserve"> </v>
      </c>
      <c r="O2880" s="275"/>
      <c r="P2880" s="263" t="str">
        <f t="shared" si="179"/>
        <v xml:space="preserve"> </v>
      </c>
    </row>
    <row r="2881" spans="1:21" x14ac:dyDescent="0.2">
      <c r="A2881" s="12" t="s">
        <v>1597</v>
      </c>
      <c r="B2881" s="56" t="s">
        <v>1063</v>
      </c>
      <c r="C2881" s="111" t="s">
        <v>3781</v>
      </c>
      <c r="D2881" s="105">
        <v>1245</v>
      </c>
      <c r="E2881" s="172">
        <v>38718</v>
      </c>
      <c r="F2881" s="263" t="str">
        <f t="shared" ref="F2881:F2902" si="180">" "</f>
        <v xml:space="preserve"> </v>
      </c>
      <c r="G2881" s="12"/>
      <c r="H2881" s="12" t="s">
        <v>4374</v>
      </c>
      <c r="I2881" s="263" t="str">
        <f t="shared" ref="I2881:I2902" si="181">" "</f>
        <v xml:space="preserve"> </v>
      </c>
      <c r="J2881" s="38" t="str">
        <f>IF(D2881&gt;=('28 Populations and thresholds'!$I$220),"YES"," ")</f>
        <v>YES</v>
      </c>
      <c r="K2881" s="38" t="str">
        <f>IF(J2881="YES"," ",IF(D2881&gt;=('28 Populations and thresholds'!$I$220)*0.25,"YES"))</f>
        <v xml:space="preserve"> </v>
      </c>
      <c r="L2881" s="38" t="b">
        <f>OR('28 Populations and thresholds'!$J$220="CR",'28 Populations and thresholds'!$J$220="EN",'28 Populations and thresholds'!$J$220="VU")</f>
        <v>0</v>
      </c>
      <c r="M2881" s="75">
        <f>D2881/'28 Populations and thresholds'!$H$220</f>
        <v>1.2449987550012451E-3</v>
      </c>
      <c r="N2881" s="263" t="str">
        <f t="shared" ref="N2881:N2902" si="182">" "</f>
        <v xml:space="preserve"> </v>
      </c>
      <c r="P2881" s="263" t="str">
        <f t="shared" ref="P2881:P2902" si="183">" "</f>
        <v xml:space="preserve"> </v>
      </c>
    </row>
    <row r="2882" spans="1:21" x14ac:dyDescent="0.2">
      <c r="A2882" s="12" t="s">
        <v>1597</v>
      </c>
      <c r="B2882" s="56" t="s">
        <v>1063</v>
      </c>
      <c r="C2882" s="111" t="s">
        <v>3471</v>
      </c>
      <c r="D2882" s="105">
        <v>700</v>
      </c>
      <c r="E2882" s="172">
        <v>38718</v>
      </c>
      <c r="F2882" s="263" t="str">
        <f t="shared" si="180"/>
        <v xml:space="preserve"> </v>
      </c>
      <c r="G2882" s="12"/>
      <c r="H2882" s="12" t="s">
        <v>4374</v>
      </c>
      <c r="I2882" s="263" t="str">
        <f t="shared" si="181"/>
        <v xml:space="preserve"> </v>
      </c>
      <c r="J2882" s="38" t="str">
        <f>IF(D2882&gt;=(('28 Populations and thresholds'!$I$183)+('28 Populations and thresholds'!$I$184)+('28 Populations and thresholds'!$I$185)),"YES"," ")</f>
        <v>YES</v>
      </c>
      <c r="K2882" s="38" t="str">
        <f>IF(J2882="YES"," ",IF(D2882&gt;=(('28 Populations and thresholds'!$I$183)+('28 Populations and thresholds'!$I$184)+('28 Populations and thresholds'!$I$185))*0.25,"YES"))</f>
        <v xml:space="preserve"> </v>
      </c>
      <c r="L2882" s="38" t="b">
        <f>OR('28 Populations and thresholds'!$J$183="CR",'28 Populations and thresholds'!$J$183="EN",'28 Populations and thresholds'!$J$183="VU")</f>
        <v>0</v>
      </c>
      <c r="M2882" s="75">
        <f>D2882/(('28 Populations and thresholds'!$H$183)+('28 Populations and thresholds'!$H$184)+('28 Populations and thresholds'!$H$185))</f>
        <v>2.3333333333333335E-3</v>
      </c>
      <c r="N2882" s="263" t="str">
        <f t="shared" si="182"/>
        <v xml:space="preserve"> </v>
      </c>
      <c r="O2882" s="12" t="s">
        <v>4568</v>
      </c>
      <c r="P2882" s="263" t="str">
        <f t="shared" si="183"/>
        <v xml:space="preserve"> </v>
      </c>
    </row>
    <row r="2883" spans="1:21" x14ac:dyDescent="0.2">
      <c r="A2883" s="12" t="s">
        <v>1597</v>
      </c>
      <c r="B2883" s="56" t="s">
        <v>1063</v>
      </c>
      <c r="C2883" s="111" t="s">
        <v>3717</v>
      </c>
      <c r="D2883" s="105">
        <v>503</v>
      </c>
      <c r="E2883" s="172">
        <v>38718</v>
      </c>
      <c r="F2883" s="263" t="str">
        <f t="shared" si="180"/>
        <v xml:space="preserve"> </v>
      </c>
      <c r="G2883" s="12"/>
      <c r="H2883" s="12" t="s">
        <v>4374</v>
      </c>
      <c r="I2883" s="263" t="str">
        <f t="shared" si="181"/>
        <v xml:space="preserve"> </v>
      </c>
      <c r="J2883" s="38" t="str">
        <f>IF(D2883&gt;=('28 Populations and thresholds'!$I$16),"YES"," ")</f>
        <v>YES</v>
      </c>
      <c r="K2883" s="38" t="str">
        <f>IF(J2883="YES"," ",IF(D2883&gt;=('28 Populations and thresholds'!$I$16)*0.25,"YES"))</f>
        <v xml:space="preserve"> </v>
      </c>
      <c r="L2883" s="38" t="b">
        <f>OR('28 Populations and thresholds'!$J$16="CR",'28 Populations and thresholds'!$J$16="EN",'28 Populations and thresholds'!$J$16="VU")</f>
        <v>0</v>
      </c>
      <c r="M2883" s="75">
        <f>D2883/'28 Populations and thresholds'!$H$16</f>
        <v>5.0299999999999997E-3</v>
      </c>
      <c r="N2883" s="263" t="str">
        <f t="shared" si="182"/>
        <v xml:space="preserve"> </v>
      </c>
      <c r="P2883" s="263" t="str">
        <f t="shared" si="183"/>
        <v xml:space="preserve"> </v>
      </c>
    </row>
    <row r="2884" spans="1:21" x14ac:dyDescent="0.2">
      <c r="A2884" s="12" t="s">
        <v>1597</v>
      </c>
      <c r="B2884" s="56" t="s">
        <v>1063</v>
      </c>
      <c r="C2884" s="4" t="s">
        <v>1652</v>
      </c>
      <c r="D2884" s="105">
        <v>2500</v>
      </c>
      <c r="E2884" s="172">
        <v>38718</v>
      </c>
      <c r="F2884" s="263" t="str">
        <f t="shared" si="180"/>
        <v xml:space="preserve"> </v>
      </c>
      <c r="G2884" s="12"/>
      <c r="H2884" s="12" t="s">
        <v>4374</v>
      </c>
      <c r="I2884" s="263" t="str">
        <f t="shared" si="181"/>
        <v xml:space="preserve"> </v>
      </c>
      <c r="J2884" s="38" t="str">
        <f>IF(D2884&gt;=('28 Populations and thresholds'!$I$29),"YES"," ")</f>
        <v>YES</v>
      </c>
      <c r="K2884" s="38" t="str">
        <f>IF(J2884="YES"," ",IF(D2884&gt;=('28 Populations and thresholds'!$I$29)*0.25,"YES"))</f>
        <v xml:space="preserve"> </v>
      </c>
      <c r="L2884" s="38" t="b">
        <f>OR('28 Populations and thresholds'!$J$29="CR",'28 Populations and thresholds'!$J$29="EN",'28 Populations and thresholds'!$J$29="VU")</f>
        <v>0</v>
      </c>
      <c r="M2884" s="75">
        <f>D2884/'28 Populations and thresholds'!$H$29</f>
        <v>2.5000000000000001E-3</v>
      </c>
      <c r="N2884" s="263" t="str">
        <f t="shared" si="182"/>
        <v xml:space="preserve"> </v>
      </c>
      <c r="P2884" s="263" t="str">
        <f t="shared" si="183"/>
        <v xml:space="preserve"> </v>
      </c>
    </row>
    <row r="2885" spans="1:21" x14ac:dyDescent="0.2">
      <c r="A2885" s="12" t="s">
        <v>1597</v>
      </c>
      <c r="B2885" s="56" t="s">
        <v>1063</v>
      </c>
      <c r="C2885" s="111" t="s">
        <v>1732</v>
      </c>
      <c r="D2885" s="105">
        <v>288</v>
      </c>
      <c r="E2885" s="172">
        <v>38749</v>
      </c>
      <c r="F2885" s="263" t="str">
        <f t="shared" si="180"/>
        <v xml:space="preserve"> </v>
      </c>
      <c r="G2885" s="12"/>
      <c r="H2885" s="12" t="s">
        <v>4374</v>
      </c>
      <c r="I2885" s="263" t="str">
        <f t="shared" si="181"/>
        <v xml:space="preserve"> </v>
      </c>
      <c r="J2885" s="38" t="str">
        <f>IF(D2885&gt;=('28 Populations and thresholds'!$I$221),"YES"," ")</f>
        <v>YES</v>
      </c>
      <c r="K2885" s="38" t="str">
        <f>IF(J2885="YES"," ",IF(D2885&gt;=('28 Populations and thresholds'!$I$221)*0.25,"YES"))</f>
        <v xml:space="preserve"> </v>
      </c>
      <c r="L2885" s="38" t="b">
        <f>OR('28 Populations and thresholds'!$J$221="CR",'28 Populations and thresholds'!$J$221="EN",'28 Populations and thresholds'!$J$221="VU")</f>
        <v>1</v>
      </c>
      <c r="M2885" s="75">
        <f>D2885/'28 Populations and thresholds'!$H$221</f>
        <v>0.03</v>
      </c>
      <c r="N2885" s="263" t="str">
        <f t="shared" si="182"/>
        <v xml:space="preserve"> </v>
      </c>
      <c r="P2885" s="263" t="str">
        <f t="shared" si="183"/>
        <v xml:space="preserve"> </v>
      </c>
    </row>
    <row r="2886" spans="1:21" x14ac:dyDescent="0.2">
      <c r="A2886" s="143" t="s">
        <v>1597</v>
      </c>
      <c r="B2886" s="40" t="s">
        <v>1063</v>
      </c>
      <c r="C2886" s="4" t="s">
        <v>3759</v>
      </c>
      <c r="D2886" s="41">
        <v>394</v>
      </c>
      <c r="E2886" s="46">
        <v>35175</v>
      </c>
      <c r="F2886" s="263" t="str">
        <f t="shared" si="180"/>
        <v xml:space="preserve"> </v>
      </c>
      <c r="G2886" s="143" t="s">
        <v>21</v>
      </c>
      <c r="H2886" s="143" t="s">
        <v>646</v>
      </c>
      <c r="I2886" s="263" t="str">
        <f t="shared" si="181"/>
        <v xml:space="preserve"> </v>
      </c>
      <c r="J2886" s="38" t="str">
        <f>IF(D2886&gt;=('28 Populations and thresholds'!$I$182),"YES"," ")</f>
        <v>YES</v>
      </c>
      <c r="K2886" s="38" t="str">
        <f>IF(J2886="YES"," ",IF(D2886&gt;=('28 Populations and thresholds'!$I$182)*0.25,"YES"))</f>
        <v xml:space="preserve"> </v>
      </c>
      <c r="L2886" s="38" t="b">
        <f>OR('28 Populations and thresholds'!$J$182="CR",'28 Populations and thresholds'!$J$182="EN",'28 Populations and thresholds'!$J$182="VU")</f>
        <v>0</v>
      </c>
      <c r="M2886" s="75">
        <f>D2886/'28 Populations and thresholds'!$H$182</f>
        <v>1.576E-2</v>
      </c>
      <c r="N2886" s="263" t="str">
        <f t="shared" si="182"/>
        <v xml:space="preserve"> </v>
      </c>
      <c r="P2886" s="263" t="str">
        <f t="shared" si="183"/>
        <v xml:space="preserve"> </v>
      </c>
      <c r="Q2886" s="4"/>
      <c r="R2886" s="4"/>
      <c r="S2886" s="4"/>
      <c r="T2886" s="4"/>
      <c r="U2886" s="4"/>
    </row>
    <row r="2887" spans="1:21" x14ac:dyDescent="0.2">
      <c r="A2887" s="275" t="s">
        <v>1597</v>
      </c>
      <c r="B2887" s="269" t="s">
        <v>1650</v>
      </c>
      <c r="C2887" s="269" t="s">
        <v>1649</v>
      </c>
      <c r="D2887" s="279">
        <v>12000</v>
      </c>
      <c r="E2887" s="284" t="s">
        <v>1598</v>
      </c>
      <c r="F2887" s="263" t="str">
        <f t="shared" si="180"/>
        <v xml:space="preserve"> </v>
      </c>
      <c r="G2887" s="275" t="s">
        <v>139</v>
      </c>
      <c r="H2887" s="275"/>
      <c r="I2887" s="263" t="str">
        <f t="shared" si="181"/>
        <v xml:space="preserve"> </v>
      </c>
      <c r="J2887" s="272" t="str">
        <f>IF(D2887&gt;=('28 Populations and thresholds'!$I$21),"YES"," ")</f>
        <v>YES</v>
      </c>
      <c r="K2887" s="272" t="str">
        <f>IF(J2887="YES"," ",IF(D2887&gt;=('28 Populations and thresholds'!$I$21)*0.25,"YES"))</f>
        <v xml:space="preserve"> </v>
      </c>
      <c r="L2887" s="272" t="b">
        <f>OR('28 Populations and thresholds'!$J$21="CR",'28 Populations and thresholds'!$J$21="EN",'28 Populations and thresholds'!$J$21="VU")</f>
        <v>0</v>
      </c>
      <c r="M2887" s="273">
        <f>D2887/'28 Populations and thresholds'!$H$21</f>
        <v>1.2E-2</v>
      </c>
      <c r="N2887" s="263" t="str">
        <f t="shared" si="182"/>
        <v xml:space="preserve"> </v>
      </c>
      <c r="O2887" s="275"/>
      <c r="P2887" s="263" t="str">
        <f t="shared" si="183"/>
        <v xml:space="preserve"> </v>
      </c>
    </row>
    <row r="2888" spans="1:21" x14ac:dyDescent="0.2">
      <c r="A2888" s="275" t="s">
        <v>1597</v>
      </c>
      <c r="B2888" s="269" t="s">
        <v>1650</v>
      </c>
      <c r="C2888" s="269" t="s">
        <v>1691</v>
      </c>
      <c r="D2888" s="279">
        <v>250</v>
      </c>
      <c r="E2888" s="284" t="s">
        <v>1598</v>
      </c>
      <c r="F2888" s="263" t="str">
        <f t="shared" si="180"/>
        <v xml:space="preserve"> </v>
      </c>
      <c r="G2888" s="275" t="s">
        <v>139</v>
      </c>
      <c r="H2888" s="275"/>
      <c r="I2888" s="263" t="str">
        <f t="shared" si="181"/>
        <v xml:space="preserve"> </v>
      </c>
      <c r="J2888" s="272" t="str">
        <f>IF(D2888&gt;=('28 Populations and thresholds'!$I$49),"YES"," ")</f>
        <v>YES</v>
      </c>
      <c r="K2888" s="272" t="str">
        <f>IF(J2888="YES"," ",IF(D2888&gt;=('28 Populations and thresholds'!$I$49)*0.25,"YES"))</f>
        <v xml:space="preserve"> </v>
      </c>
      <c r="L2888" s="272" t="b">
        <f>OR('28 Populations and thresholds'!$J$49="CR",'28 Populations and thresholds'!$J$49="EN",'28 Populations and thresholds'!$J$49="VU")</f>
        <v>0</v>
      </c>
      <c r="M2888" s="273">
        <f>D2888/'28 Populations and thresholds'!$H$49</f>
        <v>0.01</v>
      </c>
      <c r="N2888" s="263" t="str">
        <f t="shared" si="182"/>
        <v xml:space="preserve"> </v>
      </c>
      <c r="O2888" s="275"/>
      <c r="P2888" s="263" t="str">
        <f t="shared" si="183"/>
        <v xml:space="preserve"> </v>
      </c>
    </row>
    <row r="2889" spans="1:21" x14ac:dyDescent="0.2">
      <c r="A2889" s="143" t="s">
        <v>1597</v>
      </c>
      <c r="B2889" s="65" t="s">
        <v>1648</v>
      </c>
      <c r="C2889" s="4" t="s">
        <v>3598</v>
      </c>
      <c r="D2889" s="41">
        <v>10000</v>
      </c>
      <c r="E2889" s="47" t="s">
        <v>1333</v>
      </c>
      <c r="F2889" s="263" t="str">
        <f t="shared" si="180"/>
        <v xml:space="preserve"> </v>
      </c>
      <c r="G2889" s="143" t="s">
        <v>15</v>
      </c>
      <c r="H2889" s="143" t="s">
        <v>1315</v>
      </c>
      <c r="I2889" s="263" t="str">
        <f t="shared" si="181"/>
        <v xml:space="preserve"> </v>
      </c>
      <c r="J2889" s="38" t="str">
        <f>IF(D2889&gt;=('28 Populations and thresholds'!$I$88),"YES"," ")</f>
        <v>YES</v>
      </c>
      <c r="K2889" s="38" t="str">
        <f>IF(J2889="YES"," ",IF(D2889&gt;=('28 Populations and thresholds'!$I$88)*0.25,"YES"))</f>
        <v xml:space="preserve"> </v>
      </c>
      <c r="L2889" s="38" t="b">
        <f>OR('28 Populations and thresholds'!$J$88="CR",'28 Populations and thresholds'!$J$88="EN",'28 Populations and thresholds'!$J$88="VU")</f>
        <v>0</v>
      </c>
      <c r="M2889" s="75">
        <f>D2889/'28 Populations and thresholds'!$H$88</f>
        <v>0.01</v>
      </c>
      <c r="N2889" s="263" t="str">
        <f t="shared" si="182"/>
        <v xml:space="preserve"> </v>
      </c>
      <c r="O2889" s="9"/>
      <c r="P2889" s="263" t="str">
        <f t="shared" si="183"/>
        <v xml:space="preserve"> </v>
      </c>
    </row>
    <row r="2890" spans="1:21" x14ac:dyDescent="0.2">
      <c r="A2890" s="143" t="s">
        <v>1597</v>
      </c>
      <c r="B2890" s="65" t="s">
        <v>1648</v>
      </c>
      <c r="C2890" s="111" t="s">
        <v>3612</v>
      </c>
      <c r="D2890" s="41">
        <v>20000</v>
      </c>
      <c r="E2890" s="47" t="s">
        <v>1327</v>
      </c>
      <c r="F2890" s="263" t="str">
        <f t="shared" si="180"/>
        <v xml:space="preserve"> </v>
      </c>
      <c r="G2890" s="143" t="s">
        <v>15</v>
      </c>
      <c r="H2890" s="143" t="s">
        <v>1315</v>
      </c>
      <c r="I2890" s="263" t="str">
        <f t="shared" si="181"/>
        <v xml:space="preserve"> </v>
      </c>
      <c r="J2890" s="38" t="str">
        <f>IF(D2890&gt;=('28 Populations and thresholds'!$I$93),"YES"," ")</f>
        <v>YES</v>
      </c>
      <c r="K2890" s="38" t="str">
        <f>IF(J2890="YES"," ",IF(D2890&gt;=('28 Populations and thresholds'!$I$93)*0.25,"YES"))</f>
        <v xml:space="preserve"> </v>
      </c>
      <c r="L2890" s="38" t="b">
        <f>OR('28 Populations and thresholds'!$J$93="CR",'28 Populations and thresholds'!$J$93="EN",'28 Populations and thresholds'!$J$93="VU")</f>
        <v>0</v>
      </c>
      <c r="M2890" s="75">
        <f>D2890/'28 Populations and thresholds'!$H$93</f>
        <v>0.1</v>
      </c>
      <c r="N2890" s="263" t="str">
        <f t="shared" si="182"/>
        <v xml:space="preserve"> </v>
      </c>
      <c r="P2890" s="263" t="str">
        <f t="shared" si="183"/>
        <v xml:space="preserve"> </v>
      </c>
    </row>
    <row r="2891" spans="1:21" x14ac:dyDescent="0.2">
      <c r="A2891" s="12" t="s">
        <v>1597</v>
      </c>
      <c r="B2891" s="65" t="s">
        <v>1648</v>
      </c>
      <c r="C2891" s="4" t="s">
        <v>1636</v>
      </c>
      <c r="D2891" s="5">
        <v>4351</v>
      </c>
      <c r="E2891" s="1" t="s">
        <v>40</v>
      </c>
      <c r="F2891" s="263" t="str">
        <f t="shared" si="180"/>
        <v xml:space="preserve"> </v>
      </c>
      <c r="G2891" s="13" t="s">
        <v>139</v>
      </c>
      <c r="I2891" s="263" t="str">
        <f t="shared" si="181"/>
        <v xml:space="preserve"> </v>
      </c>
      <c r="J2891" s="38" t="str">
        <f>IF(D2891&gt;=('28 Populations and thresholds'!$I$18),"YES"," ")</f>
        <v>YES</v>
      </c>
      <c r="K2891" s="38" t="str">
        <f>IF(J2891="YES"," ",IF(D2891&gt;=('28 Populations and thresholds'!$I$18)*0.25,"YES"))</f>
        <v xml:space="preserve"> </v>
      </c>
      <c r="L2891" s="38" t="b">
        <f>OR('28 Populations and thresholds'!$J$18="CR",'28 Populations and thresholds'!$J$18="EN",'28 Populations and thresholds'!$J$18="VU")</f>
        <v>0</v>
      </c>
      <c r="M2891" s="75">
        <f>D2891/'28 Populations and thresholds'!$H$18</f>
        <v>4.351E-2</v>
      </c>
      <c r="N2891" s="263" t="str">
        <f t="shared" si="182"/>
        <v xml:space="preserve"> </v>
      </c>
      <c r="P2891" s="263" t="str">
        <f t="shared" si="183"/>
        <v xml:space="preserve"> </v>
      </c>
    </row>
    <row r="2892" spans="1:21" x14ac:dyDescent="0.2">
      <c r="A2892" s="12" t="s">
        <v>1597</v>
      </c>
      <c r="B2892" s="65" t="s">
        <v>1648</v>
      </c>
      <c r="C2892" s="4" t="s">
        <v>1672</v>
      </c>
      <c r="D2892" s="5">
        <v>111</v>
      </c>
      <c r="E2892" s="1" t="s">
        <v>218</v>
      </c>
      <c r="F2892" s="263" t="str">
        <f t="shared" si="180"/>
        <v xml:space="preserve"> </v>
      </c>
      <c r="G2892" s="13" t="s">
        <v>139</v>
      </c>
      <c r="I2892" s="263" t="str">
        <f t="shared" si="181"/>
        <v xml:space="preserve"> </v>
      </c>
      <c r="J2892" s="38" t="str">
        <f>IF(D2892&gt;=('28 Populations and thresholds'!$I$42),"YES"," ")</f>
        <v>YES</v>
      </c>
      <c r="K2892" s="38" t="str">
        <f>IF(J2892="YES"," ",IF(D2892&gt;=('28 Populations and thresholds'!$I$42)*0.25,"YES"))</f>
        <v xml:space="preserve"> </v>
      </c>
      <c r="L2892" s="38" t="b">
        <f>OR('28 Populations and thresholds'!$J$42="CR",'28 Populations and thresholds'!$J$42="EN",'28 Populations and thresholds'!$J$42="VU")</f>
        <v>0</v>
      </c>
      <c r="M2892" s="75">
        <f>D2892/'28 Populations and thresholds'!$H$42</f>
        <v>1.11E-2</v>
      </c>
      <c r="N2892" s="263" t="str">
        <f t="shared" si="182"/>
        <v xml:space="preserve"> </v>
      </c>
      <c r="P2892" s="263" t="str">
        <f t="shared" si="183"/>
        <v xml:space="preserve"> </v>
      </c>
    </row>
    <row r="2893" spans="1:21" x14ac:dyDescent="0.2">
      <c r="A2893" s="12" t="s">
        <v>1597</v>
      </c>
      <c r="B2893" s="65" t="s">
        <v>1648</v>
      </c>
      <c r="C2893" s="4" t="s">
        <v>3412</v>
      </c>
      <c r="D2893" s="5">
        <v>102</v>
      </c>
      <c r="E2893" s="104">
        <v>1989</v>
      </c>
      <c r="F2893" s="263" t="str">
        <f t="shared" si="180"/>
        <v xml:space="preserve"> </v>
      </c>
      <c r="G2893" s="13" t="s">
        <v>139</v>
      </c>
      <c r="H2893" s="13" t="s">
        <v>3388</v>
      </c>
      <c r="I2893" s="263" t="str">
        <f t="shared" si="181"/>
        <v xml:space="preserve"> </v>
      </c>
      <c r="J2893" s="38" t="str">
        <f>IF(D2893&gt;=('28 Populations and thresholds'!$I$115),"YES"," ")</f>
        <v>YES</v>
      </c>
      <c r="K2893" s="38" t="str">
        <f>IF(J2893="YES"," ",IF(D2893&gt;=('28 Populations and thresholds'!$I$115)*0.25,"YES"))</f>
        <v xml:space="preserve"> </v>
      </c>
      <c r="L2893" s="38" t="b">
        <f>OR('28 Populations and thresholds'!$J$115="CR",'28 Populations and thresholds'!$J$115="EN",'28 Populations and thresholds'!$J$115="VU")</f>
        <v>1</v>
      </c>
      <c r="M2893" s="75">
        <f>D2893/'28 Populations and thresholds'!$H$115</f>
        <v>0.10199999999999999</v>
      </c>
      <c r="N2893" s="263" t="str">
        <f t="shared" si="182"/>
        <v xml:space="preserve"> </v>
      </c>
      <c r="P2893" s="263" t="str">
        <f t="shared" si="183"/>
        <v xml:space="preserve"> </v>
      </c>
    </row>
    <row r="2894" spans="1:21" x14ac:dyDescent="0.2">
      <c r="A2894" s="275" t="s">
        <v>1597</v>
      </c>
      <c r="B2894" s="278" t="s">
        <v>4067</v>
      </c>
      <c r="C2894" s="269" t="s">
        <v>3720</v>
      </c>
      <c r="D2894" s="279">
        <v>14</v>
      </c>
      <c r="E2894" s="274" t="s">
        <v>4066</v>
      </c>
      <c r="F2894" s="263" t="str">
        <f t="shared" si="180"/>
        <v xml:space="preserve"> </v>
      </c>
      <c r="G2894" s="275" t="s">
        <v>4069</v>
      </c>
      <c r="H2894" s="275"/>
      <c r="I2894" s="263" t="str">
        <f t="shared" si="181"/>
        <v xml:space="preserve"> </v>
      </c>
      <c r="J2894" s="272" t="str">
        <f>IF(D2894&gt;=('28 Populations and thresholds'!$I$34),"YES"," ")</f>
        <v>YES</v>
      </c>
      <c r="K2894" s="272" t="str">
        <f>IF(J2894="YES"," ",IF(D2894&gt;=('28 Populations and thresholds'!$I$34)*0.25,"YES"))</f>
        <v xml:space="preserve"> </v>
      </c>
      <c r="L2894" s="272" t="b">
        <f>OR('28 Populations and thresholds'!$J$34="CR",'28 Populations and thresholds'!$J$34="EN",'28 Populations and thresholds'!$J$34="VU")</f>
        <v>1</v>
      </c>
      <c r="M2894" s="273">
        <f>D2894/'28 Populations and thresholds'!$H$34</f>
        <v>1.4E-2</v>
      </c>
      <c r="N2894" s="263" t="str">
        <f t="shared" si="182"/>
        <v xml:space="preserve"> </v>
      </c>
      <c r="O2894" s="275"/>
      <c r="P2894" s="263" t="str">
        <f t="shared" si="183"/>
        <v xml:space="preserve"> </v>
      </c>
    </row>
    <row r="2895" spans="1:21" x14ac:dyDescent="0.2">
      <c r="A2895" s="12" t="s">
        <v>1597</v>
      </c>
      <c r="B2895" s="9" t="s">
        <v>1706</v>
      </c>
      <c r="C2895" s="4" t="s">
        <v>1696</v>
      </c>
      <c r="D2895" s="5">
        <v>74</v>
      </c>
      <c r="E2895" s="1" t="s">
        <v>156</v>
      </c>
      <c r="F2895" s="263" t="str">
        <f t="shared" si="180"/>
        <v xml:space="preserve"> </v>
      </c>
      <c r="G2895" s="13" t="s">
        <v>139</v>
      </c>
      <c r="I2895" s="263" t="str">
        <f t="shared" si="181"/>
        <v xml:space="preserve"> </v>
      </c>
      <c r="J2895" s="38" t="str">
        <f>IF(D2895&gt;=('28 Populations and thresholds'!$I$51),"YES"," ")</f>
        <v>YES</v>
      </c>
      <c r="K2895" s="38" t="str">
        <f>IF(J2895="YES"," ",IF(D2895&gt;=('28 Populations and thresholds'!$I$51)*0.25,"YES"))</f>
        <v xml:space="preserve"> </v>
      </c>
      <c r="L2895" s="38" t="b">
        <f>OR('28 Populations and thresholds'!$J$51="CR",'28 Populations and thresholds'!$J$51="EN",'28 Populations and thresholds'!$J$51="VU")</f>
        <v>1</v>
      </c>
      <c r="M2895" s="75">
        <f>D2895/'28 Populations and thresholds'!$H$51</f>
        <v>2.7407407407407408E-2</v>
      </c>
      <c r="N2895" s="263" t="str">
        <f t="shared" si="182"/>
        <v xml:space="preserve"> </v>
      </c>
      <c r="P2895" s="263" t="str">
        <f t="shared" si="183"/>
        <v xml:space="preserve"> </v>
      </c>
    </row>
    <row r="2896" spans="1:21" x14ac:dyDescent="0.2">
      <c r="A2896" s="143" t="s">
        <v>1597</v>
      </c>
      <c r="B2896" s="9" t="s">
        <v>1706</v>
      </c>
      <c r="C2896" s="4" t="s">
        <v>3756</v>
      </c>
      <c r="D2896" s="41">
        <v>5000</v>
      </c>
      <c r="E2896" s="46">
        <v>35188</v>
      </c>
      <c r="F2896" s="263" t="str">
        <f t="shared" si="180"/>
        <v xml:space="preserve"> </v>
      </c>
      <c r="G2896" s="143" t="s">
        <v>21</v>
      </c>
      <c r="H2896" s="143" t="s">
        <v>646</v>
      </c>
      <c r="I2896" s="263" t="str">
        <f t="shared" si="181"/>
        <v xml:space="preserve"> </v>
      </c>
      <c r="J2896" s="38" t="str">
        <f>IF(D2896&gt;=('28 Populations and thresholds'!$I$175),"YES"," ")</f>
        <v>YES</v>
      </c>
      <c r="K2896" s="38" t="str">
        <f>IF(J2896="YES"," ",IF(D2896&gt;=('28 Populations and thresholds'!$I$175)*0.25,"YES"))</f>
        <v xml:space="preserve"> </v>
      </c>
      <c r="L2896" s="38" t="b">
        <f>OR('28 Populations and thresholds'!$J$175="CR",'28 Populations and thresholds'!$J$175="EN",'28 Populations and thresholds'!$J$175="VU")</f>
        <v>0</v>
      </c>
      <c r="M2896" s="75">
        <f>D2896/'28 Populations and thresholds'!$H$175</f>
        <v>3.5971223021582732E-2</v>
      </c>
      <c r="N2896" s="263" t="str">
        <f t="shared" si="182"/>
        <v xml:space="preserve"> </v>
      </c>
      <c r="P2896" s="263" t="str">
        <f t="shared" si="183"/>
        <v xml:space="preserve"> </v>
      </c>
    </row>
    <row r="2897" spans="1:22" x14ac:dyDescent="0.2">
      <c r="A2897" s="143" t="s">
        <v>1597</v>
      </c>
      <c r="B2897" s="9" t="s">
        <v>1706</v>
      </c>
      <c r="C2897" s="4" t="s">
        <v>3776</v>
      </c>
      <c r="D2897" s="41">
        <v>400</v>
      </c>
      <c r="E2897" s="46">
        <v>35188</v>
      </c>
      <c r="F2897" s="263" t="str">
        <f t="shared" si="180"/>
        <v xml:space="preserve"> </v>
      </c>
      <c r="G2897" s="143" t="s">
        <v>21</v>
      </c>
      <c r="H2897" s="143" t="s">
        <v>646</v>
      </c>
      <c r="I2897" s="263" t="str">
        <f t="shared" si="181"/>
        <v xml:space="preserve"> </v>
      </c>
      <c r="J2897" s="38" t="str">
        <f>IF(D2897&gt;=('28 Populations and thresholds'!$I$210),"YES"," ")</f>
        <v>YES</v>
      </c>
      <c r="K2897" s="38" t="str">
        <f>IF(J2897="YES"," ",IF(D2897&gt;=('28 Populations and thresholds'!$I$210)*0.25,"YES"))</f>
        <v xml:space="preserve"> </v>
      </c>
      <c r="L2897" s="38" t="b">
        <f>OR('28 Populations and thresholds'!$J$210="CR",'28 Populations and thresholds'!$J$210="EN",'28 Populations and thresholds'!$J$210="VU")</f>
        <v>0</v>
      </c>
      <c r="M2897" s="75">
        <f>D2897/'28 Populations and thresholds'!$H$210</f>
        <v>1.6E-2</v>
      </c>
      <c r="N2897" s="263" t="str">
        <f t="shared" si="182"/>
        <v xml:space="preserve"> </v>
      </c>
      <c r="O2897" s="9"/>
      <c r="P2897" s="263" t="str">
        <f t="shared" si="183"/>
        <v xml:space="preserve"> </v>
      </c>
    </row>
    <row r="2898" spans="1:22" x14ac:dyDescent="0.2">
      <c r="A2898" s="12" t="s">
        <v>1597</v>
      </c>
      <c r="B2898" s="9" t="s">
        <v>1706</v>
      </c>
      <c r="C2898" s="111" t="s">
        <v>3748</v>
      </c>
      <c r="D2898" s="105">
        <v>508</v>
      </c>
      <c r="E2898" s="172">
        <v>38657</v>
      </c>
      <c r="F2898" s="263" t="str">
        <f t="shared" si="180"/>
        <v xml:space="preserve"> </v>
      </c>
      <c r="G2898" s="12"/>
      <c r="H2898" s="12" t="s">
        <v>4374</v>
      </c>
      <c r="I2898" s="263" t="str">
        <f t="shared" si="181"/>
        <v xml:space="preserve"> </v>
      </c>
      <c r="J2898" s="38" t="str">
        <f>IF(D2898&gt;=('28 Populations and thresholds'!$I$156),"YES"," ")</f>
        <v>YES</v>
      </c>
      <c r="K2898" s="38" t="str">
        <f>IF(J2898="YES"," ",IF(D2898&gt;=('28 Populations and thresholds'!$I$156)*0.25,"YES"))</f>
        <v xml:space="preserve"> </v>
      </c>
      <c r="L2898" s="38" t="b">
        <f>OR('28 Populations and thresholds'!$J$156="CR",'28 Populations and thresholds'!$J$156="EN",'28 Populations and thresholds'!$J$156="VU")</f>
        <v>0</v>
      </c>
      <c r="M2898" s="75">
        <f>D2898/'28 Populations and thresholds'!$H$156</f>
        <v>2.0320000000000001E-2</v>
      </c>
      <c r="N2898" s="263" t="str">
        <f t="shared" si="182"/>
        <v xml:space="preserve"> </v>
      </c>
      <c r="P2898" s="263" t="str">
        <f t="shared" si="183"/>
        <v xml:space="preserve"> </v>
      </c>
    </row>
    <row r="2899" spans="1:22" x14ac:dyDescent="0.2">
      <c r="A2899" s="12" t="s">
        <v>1597</v>
      </c>
      <c r="B2899" s="9" t="s">
        <v>1706</v>
      </c>
      <c r="C2899" s="111" t="s">
        <v>1672</v>
      </c>
      <c r="D2899" s="105">
        <v>30</v>
      </c>
      <c r="E2899" s="106" t="s">
        <v>4380</v>
      </c>
      <c r="F2899" s="263" t="str">
        <f t="shared" si="180"/>
        <v xml:space="preserve"> </v>
      </c>
      <c r="G2899" s="12"/>
      <c r="H2899" s="12" t="s">
        <v>4374</v>
      </c>
      <c r="I2899" s="263" t="str">
        <f t="shared" si="181"/>
        <v xml:space="preserve"> </v>
      </c>
      <c r="J2899" s="38" t="str">
        <f>IF(D2899&gt;=('28 Populations and thresholds'!$I$42),"YES"," ")</f>
        <v>YES</v>
      </c>
      <c r="K2899" s="38" t="str">
        <f>IF(J2899="YES"," ",IF(D2899&gt;=('28 Populations and thresholds'!$I$42)*0.25,"YES"))</f>
        <v xml:space="preserve"> </v>
      </c>
      <c r="L2899" s="38" t="b">
        <f>OR('28 Populations and thresholds'!$J$42="CR",'28 Populations and thresholds'!$J$42="EN",'28 Populations and thresholds'!$J$42="VU")</f>
        <v>0</v>
      </c>
      <c r="M2899" s="75">
        <f>D2899/'28 Populations and thresholds'!$H$42</f>
        <v>3.0000000000000001E-3</v>
      </c>
      <c r="N2899" s="263" t="str">
        <f t="shared" si="182"/>
        <v xml:space="preserve"> </v>
      </c>
      <c r="P2899" s="263" t="str">
        <f t="shared" si="183"/>
        <v xml:space="preserve"> </v>
      </c>
    </row>
    <row r="2900" spans="1:22" x14ac:dyDescent="0.2">
      <c r="A2900" s="12" t="s">
        <v>1597</v>
      </c>
      <c r="B2900" s="9" t="s">
        <v>1706</v>
      </c>
      <c r="C2900" s="111" t="s">
        <v>1732</v>
      </c>
      <c r="D2900" s="105">
        <v>100</v>
      </c>
      <c r="E2900" s="106" t="s">
        <v>4380</v>
      </c>
      <c r="F2900" s="263" t="str">
        <f t="shared" si="180"/>
        <v xml:space="preserve"> </v>
      </c>
      <c r="G2900" s="12"/>
      <c r="H2900" s="12" t="s">
        <v>646</v>
      </c>
      <c r="I2900" s="263" t="str">
        <f t="shared" si="181"/>
        <v xml:space="preserve"> </v>
      </c>
      <c r="J2900" s="38" t="str">
        <f>IF(D2900&gt;=('28 Populations and thresholds'!$I$221),"YES"," ")</f>
        <v>YES</v>
      </c>
      <c r="K2900" s="38" t="str">
        <f>IF(J2900="YES"," ",IF(D2900&gt;=('28 Populations and thresholds'!$I$221)*0.25,"YES"))</f>
        <v xml:space="preserve"> </v>
      </c>
      <c r="L2900" s="38" t="b">
        <f>OR('28 Populations and thresholds'!$J$221="CR",'28 Populations and thresholds'!$J$221="EN",'28 Populations and thresholds'!$J$221="VU")</f>
        <v>1</v>
      </c>
      <c r="M2900" s="75">
        <f>D2900/'28 Populations and thresholds'!$H$221</f>
        <v>1.0416666666666666E-2</v>
      </c>
      <c r="N2900" s="263" t="str">
        <f t="shared" si="182"/>
        <v xml:space="preserve"> </v>
      </c>
      <c r="P2900" s="263" t="str">
        <f t="shared" si="183"/>
        <v xml:space="preserve"> </v>
      </c>
    </row>
    <row r="2901" spans="1:22" x14ac:dyDescent="0.2">
      <c r="A2901" s="143" t="s">
        <v>1597</v>
      </c>
      <c r="B2901" s="9" t="s">
        <v>1706</v>
      </c>
      <c r="C2901" s="111" t="s">
        <v>3484</v>
      </c>
      <c r="D2901" s="41">
        <v>27</v>
      </c>
      <c r="E2901" s="46">
        <v>35496</v>
      </c>
      <c r="F2901" s="263" t="str">
        <f t="shared" si="180"/>
        <v xml:space="preserve"> </v>
      </c>
      <c r="G2901" s="143" t="s">
        <v>21</v>
      </c>
      <c r="H2901" s="143" t="s">
        <v>143</v>
      </c>
      <c r="I2901" s="263" t="str">
        <f t="shared" si="181"/>
        <v xml:space="preserve"> </v>
      </c>
      <c r="J2901" s="38" t="str">
        <f>IF(D2901&gt;=('28 Populations and thresholds'!$I$209),"YES"," ")</f>
        <v>YES</v>
      </c>
      <c r="K2901" s="38" t="str">
        <f>IF(J2901="YES"," ",IF(D2901&gt;=('28 Populations and thresholds'!$I$209)*0.25,"YES"))</f>
        <v xml:space="preserve"> </v>
      </c>
      <c r="L2901" s="38" t="b">
        <f>OR('28 Populations and thresholds'!$J$209="CR",'28 Populations and thresholds'!$J$209="EN",'28 Populations and thresholds'!$J$209="VU")</f>
        <v>1</v>
      </c>
      <c r="M2901" s="75">
        <f>D2901/'28 Populations and thresholds'!$H$209</f>
        <v>5.6250000000000001E-2</v>
      </c>
      <c r="N2901" s="263" t="str">
        <f t="shared" si="182"/>
        <v xml:space="preserve"> </v>
      </c>
      <c r="P2901" s="263" t="str">
        <f t="shared" si="183"/>
        <v xml:space="preserve"> </v>
      </c>
      <c r="Q2901" s="4"/>
      <c r="R2901" s="4"/>
      <c r="S2901" s="4"/>
      <c r="T2901" s="4"/>
      <c r="U2901" s="4"/>
    </row>
    <row r="2902" spans="1:22" s="4" customFormat="1" x14ac:dyDescent="0.2">
      <c r="A2902" s="245"/>
      <c r="B2902" s="246"/>
      <c r="C2902" s="244"/>
      <c r="D2902" s="247"/>
      <c r="E2902" s="248"/>
      <c r="F2902" s="263" t="str">
        <f t="shared" si="180"/>
        <v xml:space="preserve"> </v>
      </c>
      <c r="G2902" s="245"/>
      <c r="H2902" s="245"/>
      <c r="I2902" s="263" t="str">
        <f t="shared" si="181"/>
        <v xml:space="preserve"> </v>
      </c>
      <c r="J2902" s="243"/>
      <c r="K2902" s="243"/>
      <c r="L2902" s="243"/>
      <c r="M2902" s="249"/>
      <c r="N2902" s="263" t="str">
        <f t="shared" si="182"/>
        <v xml:space="preserve"> </v>
      </c>
      <c r="O2902" s="251"/>
      <c r="P2902" s="263" t="str">
        <f t="shared" si="183"/>
        <v xml:space="preserve"> </v>
      </c>
      <c r="Q2902" s="9"/>
      <c r="R2902" s="9"/>
      <c r="S2902" s="9"/>
      <c r="T2902" s="9"/>
      <c r="U2902" s="9"/>
      <c r="V2902" s="9"/>
    </row>
    <row r="2903" spans="1:22" s="4" customFormat="1" x14ac:dyDescent="0.2">
      <c r="A2903" s="143"/>
      <c r="B2903" s="40"/>
      <c r="C2903" s="111"/>
      <c r="D2903" s="41"/>
      <c r="E2903" s="46"/>
      <c r="F2903" s="38"/>
      <c r="G2903" s="143"/>
      <c r="H2903" s="143"/>
      <c r="I2903" s="38"/>
      <c r="J2903" s="38"/>
      <c r="K2903" s="38"/>
      <c r="L2903" s="38"/>
      <c r="M2903" s="75"/>
      <c r="N2903" s="38"/>
      <c r="O2903" s="12"/>
      <c r="P2903" s="38"/>
    </row>
    <row r="2904" spans="1:22" s="4" customFormat="1" x14ac:dyDescent="0.2">
      <c r="A2904" s="143"/>
      <c r="B2904" s="40"/>
      <c r="C2904" s="111"/>
      <c r="D2904" s="41"/>
      <c r="E2904" s="46"/>
      <c r="F2904" s="38"/>
      <c r="G2904" s="143"/>
      <c r="H2904" s="143"/>
      <c r="I2904" s="38"/>
      <c r="J2904" s="38"/>
      <c r="K2904" s="38"/>
      <c r="L2904" s="38"/>
      <c r="M2904" s="75"/>
      <c r="N2904" s="38"/>
      <c r="O2904" s="12"/>
      <c r="P2904" s="38"/>
    </row>
  </sheetData>
  <sortState ref="A2:Y3030">
    <sortCondition ref="A2:A3030"/>
    <sortCondition ref="B2:B3030"/>
    <sortCondition ref="C2:C3030"/>
  </sortState>
  <hyperlinks>
    <hyperlink ref="H2237" r:id="rId1" location="14139" display="http://www.jawgp.org/anet/aaa1999/aaaeref.htm - 14139"/>
  </hyperlinks>
  <pageMargins left="0.7" right="0.7" top="0.75" bottom="0.75" header="0.3" footer="0.3"/>
  <pageSetup orientation="portrait" r:id="rId2"/>
  <ignoredErrors>
    <ignoredError sqref="J5:M26" formula="1"/>
  </ignoredError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AA2904"/>
  <sheetViews>
    <sheetView workbookViewId="0">
      <pane ySplit="1" topLeftCell="A2" activePane="bottomLeft" state="frozen"/>
      <selection pane="bottomLeft" activeCell="Q2" sqref="Q2"/>
    </sheetView>
  </sheetViews>
  <sheetFormatPr defaultRowHeight="15" x14ac:dyDescent="0.2"/>
  <cols>
    <col min="1" max="1" width="12.21875" style="12" customWidth="1"/>
    <col min="2" max="2" width="26.88671875" style="9" customWidth="1"/>
    <col min="3" max="3" width="33.21875" style="4" customWidth="1"/>
    <col min="4" max="4" width="10" style="5" customWidth="1"/>
    <col min="5" max="5" width="14.21875" style="1" hidden="1" customWidth="1"/>
    <col min="6" max="6" width="1.21875" style="10" hidden="1" customWidth="1"/>
    <col min="7" max="8" width="15.88671875" style="13" hidden="1" customWidth="1"/>
    <col min="9" max="9" width="1.21875" style="10" customWidth="1"/>
    <col min="10" max="12" width="10" style="10" customWidth="1"/>
    <col min="13" max="13" width="10.5546875" style="11" customWidth="1"/>
    <col min="14" max="14" width="10" style="104" hidden="1" customWidth="1"/>
    <col min="15" max="15" width="1.21875" style="10" customWidth="1"/>
    <col min="16" max="17" width="14.88671875" style="10" customWidth="1"/>
    <col min="18" max="18" width="14.88671875" style="385" customWidth="1"/>
    <col min="19" max="19" width="1.21875" style="10" customWidth="1"/>
    <col min="20" max="20" width="25.88671875" style="12" hidden="1" customWidth="1"/>
    <col min="21" max="21" width="1.21875" style="10" hidden="1" customWidth="1"/>
    <col min="22" max="22" width="8.88671875" style="4"/>
    <col min="23" max="16384" width="8.88671875" style="9"/>
  </cols>
  <sheetData>
    <row r="1" spans="1:22" s="264" customFormat="1" ht="110.25" x14ac:dyDescent="0.2">
      <c r="A1" s="237" t="s">
        <v>10</v>
      </c>
      <c r="B1" s="236" t="s">
        <v>4799</v>
      </c>
      <c r="C1" s="236" t="s">
        <v>0</v>
      </c>
      <c r="D1" s="240" t="s">
        <v>4526</v>
      </c>
      <c r="E1" s="239" t="s">
        <v>4527</v>
      </c>
      <c r="F1" s="263" t="str">
        <f t="shared" ref="F1:F64" si="0">" "</f>
        <v xml:space="preserve"> </v>
      </c>
      <c r="G1" s="237" t="s">
        <v>4529</v>
      </c>
      <c r="H1" s="237" t="s">
        <v>4528</v>
      </c>
      <c r="I1" s="263" t="str">
        <f t="shared" ref="I1:I64" si="1">" "</f>
        <v xml:space="preserve"> </v>
      </c>
      <c r="J1" s="238" t="s">
        <v>4530</v>
      </c>
      <c r="K1" s="237" t="s">
        <v>4531</v>
      </c>
      <c r="L1" s="238" t="s">
        <v>4532</v>
      </c>
      <c r="M1" s="241" t="s">
        <v>4545</v>
      </c>
      <c r="N1" s="242" t="s">
        <v>2562</v>
      </c>
      <c r="O1" s="263" t="str">
        <f t="shared" ref="O1:O64" si="2">" "</f>
        <v xml:space="preserve"> </v>
      </c>
      <c r="P1" s="347" t="s">
        <v>6044</v>
      </c>
      <c r="Q1" s="347" t="s">
        <v>4770</v>
      </c>
      <c r="R1" s="347" t="s">
        <v>4771</v>
      </c>
      <c r="S1" s="263"/>
      <c r="T1" s="237" t="s">
        <v>7</v>
      </c>
      <c r="U1" s="263" t="str">
        <f t="shared" ref="U1:U64" si="3">" "</f>
        <v xml:space="preserve"> </v>
      </c>
      <c r="V1" s="435"/>
    </row>
    <row r="2" spans="1:22" x14ac:dyDescent="0.2">
      <c r="A2" s="143" t="s">
        <v>1761</v>
      </c>
      <c r="B2" s="40" t="s">
        <v>954</v>
      </c>
      <c r="C2" s="4" t="s">
        <v>3756</v>
      </c>
      <c r="D2" s="41">
        <v>2000</v>
      </c>
      <c r="E2" s="46">
        <v>35262</v>
      </c>
      <c r="F2" s="263" t="str">
        <f t="shared" si="0"/>
        <v xml:space="preserve"> </v>
      </c>
      <c r="G2" s="143" t="s">
        <v>21</v>
      </c>
      <c r="H2" s="143" t="s">
        <v>190</v>
      </c>
      <c r="I2" s="263" t="str">
        <f t="shared" si="1"/>
        <v xml:space="preserve"> </v>
      </c>
      <c r="J2" s="38" t="str">
        <f>IF(D2&gt;=('28 Populations and thresholds'!$I$175),"YES"," ")</f>
        <v>YES</v>
      </c>
      <c r="K2" s="38" t="str">
        <f>IF(J2="YES"," ",IF(D2&gt;=('28 Populations and thresholds'!$I$175)*0.25,"YES"))</f>
        <v xml:space="preserve"> </v>
      </c>
      <c r="L2" s="38" t="b">
        <f>OR('28 Populations and thresholds'!$J$175="CR",'28 Populations and thresholds'!$J$175="EN",'28 Populations and thresholds'!$J$175="VU")</f>
        <v>0</v>
      </c>
      <c r="M2" s="75">
        <f>D2/'28 Populations and thresholds'!$H$175</f>
        <v>1.4388489208633094E-2</v>
      </c>
      <c r="N2" s="106" t="str">
        <f>'28 Populations and thresholds'!$K$175</f>
        <v>DEC</v>
      </c>
      <c r="O2" s="263" t="str">
        <f t="shared" si="2"/>
        <v xml:space="preserve"> </v>
      </c>
      <c r="P2" s="348">
        <v>1.44</v>
      </c>
      <c r="Q2" s="38">
        <v>1</v>
      </c>
      <c r="R2" s="38">
        <v>0</v>
      </c>
      <c r="S2" s="263" t="str">
        <f t="shared" ref="S2:S51" si="4">" "</f>
        <v xml:space="preserve"> </v>
      </c>
      <c r="U2" s="263" t="str">
        <f t="shared" si="3"/>
        <v xml:space="preserve"> </v>
      </c>
    </row>
    <row r="3" spans="1:22" x14ac:dyDescent="0.2">
      <c r="A3" s="267" t="s">
        <v>1761</v>
      </c>
      <c r="B3" s="268" t="s">
        <v>1194</v>
      </c>
      <c r="C3" s="269" t="s">
        <v>3480</v>
      </c>
      <c r="D3" s="270">
        <v>2054</v>
      </c>
      <c r="E3" s="271">
        <v>35065</v>
      </c>
      <c r="F3" s="263" t="str">
        <f t="shared" si="0"/>
        <v xml:space="preserve"> </v>
      </c>
      <c r="G3" s="267" t="s">
        <v>21</v>
      </c>
      <c r="H3" s="267" t="s">
        <v>58</v>
      </c>
      <c r="I3" s="263" t="str">
        <f t="shared" si="1"/>
        <v xml:space="preserve"> </v>
      </c>
      <c r="J3" s="272" t="str">
        <f>IF(D3&gt;=('28 Populations and thresholds'!$I$203),"YES"," ")</f>
        <v>YES</v>
      </c>
      <c r="K3" s="272" t="str">
        <f>IF(J3="YES"," ",IF(D3&gt;=('28 Populations and thresholds'!$I$203)*0.25,"YES"))</f>
        <v xml:space="preserve"> </v>
      </c>
      <c r="L3" s="272" t="b">
        <f>OR('28 Populations and thresholds'!$J$203="CR",'28 Populations and thresholds'!$J$203="EN",'28 Populations and thresholds'!$J$203="VU")</f>
        <v>0</v>
      </c>
      <c r="M3" s="273">
        <f>D3/'28 Populations and thresholds'!$H$203</f>
        <v>1.5214814814814815E-2</v>
      </c>
      <c r="N3" s="274" t="str">
        <f>'28 Populations and thresholds'!$K$203</f>
        <v>DEC</v>
      </c>
      <c r="O3" s="263" t="str">
        <f t="shared" si="2"/>
        <v xml:space="preserve"> </v>
      </c>
      <c r="P3" s="349">
        <v>3.03</v>
      </c>
      <c r="Q3" s="272">
        <v>2</v>
      </c>
      <c r="R3" s="272">
        <v>0</v>
      </c>
      <c r="S3" s="263" t="str">
        <f t="shared" si="4"/>
        <v xml:space="preserve"> </v>
      </c>
      <c r="T3" s="269"/>
      <c r="U3" s="263" t="str">
        <f t="shared" si="3"/>
        <v xml:space="preserve"> </v>
      </c>
    </row>
    <row r="4" spans="1:22" x14ac:dyDescent="0.2">
      <c r="A4" s="267" t="s">
        <v>1761</v>
      </c>
      <c r="B4" s="268" t="s">
        <v>1194</v>
      </c>
      <c r="C4" s="269" t="s">
        <v>3770</v>
      </c>
      <c r="D4" s="270">
        <v>4742</v>
      </c>
      <c r="E4" s="271">
        <v>34700</v>
      </c>
      <c r="F4" s="263" t="str">
        <f t="shared" si="0"/>
        <v xml:space="preserve"> </v>
      </c>
      <c r="G4" s="267" t="s">
        <v>21</v>
      </c>
      <c r="H4" s="267" t="s">
        <v>58</v>
      </c>
      <c r="I4" s="263" t="str">
        <f t="shared" si="1"/>
        <v xml:space="preserve"> </v>
      </c>
      <c r="J4" s="272" t="str">
        <f>IF(D4&gt;=('28 Populations and thresholds'!$I$199),"YES"," ")</f>
        <v>YES</v>
      </c>
      <c r="K4" s="272" t="str">
        <f>IF(J4="YES"," ",IF(D4&gt;=('28 Populations and thresholds'!$I$199)*0.25,"YES"))</f>
        <v xml:space="preserve"> </v>
      </c>
      <c r="L4" s="272" t="b">
        <f>OR('28 Populations and thresholds'!$J$199="CR",'28 Populations and thresholds'!$J$199="EN",'28 Populations and thresholds'!$J$199="VU")</f>
        <v>0</v>
      </c>
      <c r="M4" s="273">
        <f>D4/'28 Populations and thresholds'!$H$199</f>
        <v>1.5053968253968254E-2</v>
      </c>
      <c r="N4" s="274">
        <f>'28 Populations and thresholds'!$K$199</f>
        <v>0</v>
      </c>
      <c r="O4" s="263" t="str">
        <f t="shared" si="2"/>
        <v xml:space="preserve"> </v>
      </c>
      <c r="P4" s="349"/>
      <c r="Q4" s="272"/>
      <c r="R4" s="272"/>
      <c r="S4" s="263" t="str">
        <f t="shared" si="4"/>
        <v xml:space="preserve"> </v>
      </c>
      <c r="T4" s="269"/>
      <c r="U4" s="263" t="str">
        <f t="shared" si="3"/>
        <v xml:space="preserve"> </v>
      </c>
    </row>
    <row r="5" spans="1:22" s="4" customFormat="1" x14ac:dyDescent="0.2">
      <c r="A5" s="143" t="s">
        <v>1761</v>
      </c>
      <c r="B5" s="40" t="s">
        <v>1193</v>
      </c>
      <c r="C5" s="4" t="s">
        <v>3455</v>
      </c>
      <c r="D5" s="41">
        <v>550</v>
      </c>
      <c r="E5" s="46">
        <v>30048</v>
      </c>
      <c r="F5" s="263" t="str">
        <f t="shared" si="0"/>
        <v xml:space="preserve"> </v>
      </c>
      <c r="G5" s="143" t="s">
        <v>21</v>
      </c>
      <c r="H5" s="143" t="s">
        <v>58</v>
      </c>
      <c r="I5" s="263" t="str">
        <f t="shared" si="1"/>
        <v xml:space="preserve"> </v>
      </c>
      <c r="J5" s="38" t="str">
        <f>IF(D5&gt;=('28 Populations and thresholds'!$I$159),"YES"," ")</f>
        <v>YES</v>
      </c>
      <c r="K5" s="38" t="str">
        <f>IF(J5="YES"," ",IF(D5&gt;=('28 Populations and thresholds'!$I$159)*0.25,"YES"))</f>
        <v xml:space="preserve"> </v>
      </c>
      <c r="L5" s="38" t="b">
        <f>OR('28 Populations and thresholds'!$J$159="CR",'28 Populations and thresholds'!$J$159="EN",'28 Populations and thresholds'!$J$159="VU")</f>
        <v>0</v>
      </c>
      <c r="M5" s="75">
        <f>D5/'28 Populations and thresholds'!$H$159</f>
        <v>1.0999999999999999E-2</v>
      </c>
      <c r="N5" s="106" t="str">
        <f>'28 Populations and thresholds'!$K$159</f>
        <v>DEC</v>
      </c>
      <c r="O5" s="263" t="str">
        <f t="shared" si="2"/>
        <v xml:space="preserve"> </v>
      </c>
      <c r="P5" s="348">
        <v>4.2699999999999996</v>
      </c>
      <c r="Q5" s="38">
        <v>3</v>
      </c>
      <c r="R5" s="38">
        <v>0</v>
      </c>
      <c r="S5" s="263" t="str">
        <f t="shared" si="4"/>
        <v xml:space="preserve"> </v>
      </c>
      <c r="T5" s="12"/>
      <c r="U5" s="263" t="str">
        <f t="shared" si="3"/>
        <v xml:space="preserve"> </v>
      </c>
    </row>
    <row r="6" spans="1:22" s="4" customFormat="1" x14ac:dyDescent="0.2">
      <c r="A6" s="143" t="s">
        <v>1761</v>
      </c>
      <c r="B6" s="40" t="s">
        <v>1193</v>
      </c>
      <c r="C6" s="4" t="s">
        <v>3770</v>
      </c>
      <c r="D6" s="41">
        <v>5000</v>
      </c>
      <c r="E6" s="46">
        <v>33970</v>
      </c>
      <c r="F6" s="263" t="str">
        <f t="shared" si="0"/>
        <v xml:space="preserve"> </v>
      </c>
      <c r="G6" s="143" t="s">
        <v>21</v>
      </c>
      <c r="H6" s="143" t="s">
        <v>58</v>
      </c>
      <c r="I6" s="263" t="str">
        <f t="shared" si="1"/>
        <v xml:space="preserve"> </v>
      </c>
      <c r="J6" s="38" t="str">
        <f>IF(D6&gt;=('28 Populations and thresholds'!$I$199),"YES"," ")</f>
        <v>YES</v>
      </c>
      <c r="K6" s="38" t="str">
        <f>IF(J6="YES"," ",IF(D6&gt;=('28 Populations and thresholds'!$I$199)*0.25,"YES"))</f>
        <v xml:space="preserve"> </v>
      </c>
      <c r="L6" s="38" t="b">
        <f>OR('28 Populations and thresholds'!$J$199="CR",'28 Populations and thresholds'!$J$199="EN",'28 Populations and thresholds'!$J$199="VU")</f>
        <v>0</v>
      </c>
      <c r="M6" s="75">
        <f>D6/'28 Populations and thresholds'!$H$199</f>
        <v>1.5873015873015872E-2</v>
      </c>
      <c r="N6" s="106">
        <f>'28 Populations and thresholds'!$K$199</f>
        <v>0</v>
      </c>
      <c r="O6" s="263" t="str">
        <f t="shared" si="2"/>
        <v xml:space="preserve"> </v>
      </c>
      <c r="P6" s="348"/>
      <c r="Q6" s="38"/>
      <c r="R6" s="38"/>
      <c r="S6" s="263" t="str">
        <f t="shared" si="4"/>
        <v xml:space="preserve"> </v>
      </c>
      <c r="U6" s="263" t="str">
        <f t="shared" si="3"/>
        <v xml:space="preserve"> </v>
      </c>
    </row>
    <row r="7" spans="1:22" s="4" customFormat="1" x14ac:dyDescent="0.2">
      <c r="A7" s="143" t="s">
        <v>1761</v>
      </c>
      <c r="B7" s="40" t="s">
        <v>1193</v>
      </c>
      <c r="C7" s="4" t="s">
        <v>3773</v>
      </c>
      <c r="D7" s="41">
        <v>2530</v>
      </c>
      <c r="E7" s="46">
        <v>29639</v>
      </c>
      <c r="F7" s="263" t="str">
        <f t="shared" si="0"/>
        <v xml:space="preserve"> </v>
      </c>
      <c r="G7" s="143" t="s">
        <v>21</v>
      </c>
      <c r="H7" s="143" t="s">
        <v>58</v>
      </c>
      <c r="I7" s="263" t="str">
        <f t="shared" si="1"/>
        <v xml:space="preserve"> </v>
      </c>
      <c r="J7" s="38" t="str">
        <f>IF(D7&gt;=('28 Populations and thresholds'!$I$202),"YES"," ")</f>
        <v>YES</v>
      </c>
      <c r="K7" s="38" t="str">
        <f>IF(J7="YES"," ",IF(D7&gt;=('28 Populations and thresholds'!$I$202)*0.25,"YES"))</f>
        <v xml:space="preserve"> </v>
      </c>
      <c r="L7" s="38" t="b">
        <f>OR('28 Populations and thresholds'!$J$202="CR",'28 Populations and thresholds'!$J$202="EN",'28 Populations and thresholds'!$J$202="VU")</f>
        <v>0</v>
      </c>
      <c r="M7" s="75">
        <f>D7/'28 Populations and thresholds'!$H$202</f>
        <v>1.58125E-2</v>
      </c>
      <c r="N7" s="106">
        <f>'28 Populations and thresholds'!$K$202</f>
        <v>0</v>
      </c>
      <c r="O7" s="263" t="str">
        <f t="shared" si="2"/>
        <v xml:space="preserve"> </v>
      </c>
      <c r="P7" s="348"/>
      <c r="Q7" s="38"/>
      <c r="R7" s="38"/>
      <c r="S7" s="263" t="str">
        <f t="shared" si="4"/>
        <v xml:space="preserve"> </v>
      </c>
      <c r="T7" s="12"/>
      <c r="U7" s="263" t="str">
        <f t="shared" si="3"/>
        <v xml:space="preserve"> </v>
      </c>
    </row>
    <row r="8" spans="1:22" s="4" customFormat="1" x14ac:dyDescent="0.2">
      <c r="A8" s="267" t="s">
        <v>1761</v>
      </c>
      <c r="B8" s="268" t="s">
        <v>1007</v>
      </c>
      <c r="C8" s="269" t="s">
        <v>3466</v>
      </c>
      <c r="D8" s="270">
        <v>12000</v>
      </c>
      <c r="E8" s="271">
        <v>31137</v>
      </c>
      <c r="F8" s="263" t="str">
        <f t="shared" si="0"/>
        <v xml:space="preserve"> </v>
      </c>
      <c r="G8" s="267" t="s">
        <v>21</v>
      </c>
      <c r="H8" s="267" t="s">
        <v>425</v>
      </c>
      <c r="I8" s="263" t="str">
        <f t="shared" si="1"/>
        <v xml:space="preserve"> </v>
      </c>
      <c r="J8" s="272" t="str">
        <f>IF(D8&gt;=('28 Populations and thresholds'!$I$178),"YES"," ")</f>
        <v>YES</v>
      </c>
      <c r="K8" s="272" t="str">
        <f>IF(J8="YES"," ",IF(D8&gt;=('28 Populations and thresholds'!$I$178)*0.25,"YES"))</f>
        <v xml:space="preserve"> </v>
      </c>
      <c r="L8" s="272" t="b">
        <f>OR('28 Populations and thresholds'!$J$178="CR",'28 Populations and thresholds'!$J$178="EN",'28 Populations and thresholds'!$J$178="VU")</f>
        <v>0</v>
      </c>
      <c r="M8" s="273">
        <f>D8/'28 Populations and thresholds'!$H$178</f>
        <v>6.6666666666666666E-2</v>
      </c>
      <c r="N8" s="274">
        <f>'28 Populations and thresholds'!$K$178</f>
        <v>0</v>
      </c>
      <c r="O8" s="263" t="str">
        <f t="shared" si="2"/>
        <v xml:space="preserve"> </v>
      </c>
      <c r="P8" s="349">
        <v>6.67</v>
      </c>
      <c r="Q8" s="272">
        <v>1</v>
      </c>
      <c r="R8" s="272">
        <v>0</v>
      </c>
      <c r="S8" s="263" t="str">
        <f t="shared" si="4"/>
        <v xml:space="preserve"> </v>
      </c>
      <c r="T8" s="269"/>
      <c r="U8" s="263" t="str">
        <f t="shared" si="3"/>
        <v xml:space="preserve"> </v>
      </c>
    </row>
    <row r="9" spans="1:22" s="4" customFormat="1" x14ac:dyDescent="0.2">
      <c r="A9" s="143" t="s">
        <v>1761</v>
      </c>
      <c r="B9" s="40" t="s">
        <v>962</v>
      </c>
      <c r="C9" s="4" t="s">
        <v>3756</v>
      </c>
      <c r="D9" s="41">
        <v>1600</v>
      </c>
      <c r="E9" s="43"/>
      <c r="F9" s="263" t="str">
        <f t="shared" si="0"/>
        <v xml:space="preserve"> </v>
      </c>
      <c r="G9" s="143" t="s">
        <v>21</v>
      </c>
      <c r="H9" s="143" t="s">
        <v>190</v>
      </c>
      <c r="I9" s="263" t="str">
        <f t="shared" si="1"/>
        <v xml:space="preserve"> </v>
      </c>
      <c r="J9" s="38" t="str">
        <f>IF(D9&gt;=('28 Populations and thresholds'!$I$175),"YES"," ")</f>
        <v>YES</v>
      </c>
      <c r="K9" s="38" t="str">
        <f>IF(J9="YES"," ",IF(D9&gt;=('28 Populations and thresholds'!$I$175)*0.25,"YES"))</f>
        <v xml:space="preserve"> </v>
      </c>
      <c r="L9" s="38" t="b">
        <f>OR('28 Populations and thresholds'!$J$175="CR",'28 Populations and thresholds'!$J$175="EN",'28 Populations and thresholds'!$J$175="VU")</f>
        <v>0</v>
      </c>
      <c r="M9" s="75">
        <f>D9/'28 Populations and thresholds'!$H$175</f>
        <v>1.1510791366906475E-2</v>
      </c>
      <c r="N9" s="106" t="str">
        <f>'28 Populations and thresholds'!$K$175</f>
        <v>DEC</v>
      </c>
      <c r="O9" s="263" t="str">
        <f t="shared" si="2"/>
        <v xml:space="preserve"> </v>
      </c>
      <c r="P9" s="348">
        <v>1.1499999999999999</v>
      </c>
      <c r="Q9" s="38">
        <v>1</v>
      </c>
      <c r="R9" s="38">
        <v>0</v>
      </c>
      <c r="S9" s="263" t="str">
        <f t="shared" si="4"/>
        <v xml:space="preserve"> </v>
      </c>
      <c r="T9" s="12"/>
      <c r="U9" s="263" t="str">
        <f t="shared" si="3"/>
        <v xml:space="preserve"> </v>
      </c>
    </row>
    <row r="10" spans="1:22" s="4" customFormat="1" x14ac:dyDescent="0.2">
      <c r="A10" s="267" t="s">
        <v>1761</v>
      </c>
      <c r="B10" s="268" t="s">
        <v>1108</v>
      </c>
      <c r="C10" s="269" t="s">
        <v>3461</v>
      </c>
      <c r="D10" s="270">
        <v>1295</v>
      </c>
      <c r="E10" s="271">
        <v>37654</v>
      </c>
      <c r="F10" s="263" t="str">
        <f t="shared" si="0"/>
        <v xml:space="preserve"> </v>
      </c>
      <c r="G10" s="267" t="s">
        <v>21</v>
      </c>
      <c r="H10" s="267" t="s">
        <v>775</v>
      </c>
      <c r="I10" s="263" t="str">
        <f t="shared" si="1"/>
        <v xml:space="preserve"> </v>
      </c>
      <c r="J10" s="272" t="str">
        <f>IF(D10&gt;=('28 Populations and thresholds'!$I$164),"YES"," ")</f>
        <v>YES</v>
      </c>
      <c r="K10" s="272" t="str">
        <f>IF(J10="YES"," ",IF(D10&gt;=('28 Populations and thresholds'!$I$164)*0.25,"YES"))</f>
        <v xml:space="preserve"> </v>
      </c>
      <c r="L10" s="272" t="b">
        <f>OR('28 Populations and thresholds'!$J$164="CR",'28 Populations and thresholds'!$J$164="EN",'28 Populations and thresholds'!$J$164="VU")</f>
        <v>0</v>
      </c>
      <c r="M10" s="273">
        <f>D10/'28 Populations and thresholds'!$H$164</f>
        <v>1.6392405063291138E-2</v>
      </c>
      <c r="N10" s="274" t="str">
        <f>'28 Populations and thresholds'!$K$164</f>
        <v>DEC</v>
      </c>
      <c r="O10" s="263" t="str">
        <f t="shared" si="2"/>
        <v xml:space="preserve"> </v>
      </c>
      <c r="P10" s="349">
        <v>19.649999999999999</v>
      </c>
      <c r="Q10" s="272">
        <v>5</v>
      </c>
      <c r="R10" s="272">
        <v>0</v>
      </c>
      <c r="S10" s="263" t="str">
        <f t="shared" si="4"/>
        <v xml:space="preserve"> </v>
      </c>
      <c r="T10" s="275"/>
      <c r="U10" s="263" t="str">
        <f t="shared" si="3"/>
        <v xml:space="preserve"> </v>
      </c>
    </row>
    <row r="11" spans="1:22" s="4" customFormat="1" x14ac:dyDescent="0.2">
      <c r="A11" s="267" t="s">
        <v>1761</v>
      </c>
      <c r="B11" s="268" t="s">
        <v>1108</v>
      </c>
      <c r="C11" s="269" t="s">
        <v>3451</v>
      </c>
      <c r="D11" s="270">
        <v>1475</v>
      </c>
      <c r="E11" s="271">
        <v>37654</v>
      </c>
      <c r="F11" s="263" t="str">
        <f t="shared" si="0"/>
        <v xml:space="preserve"> </v>
      </c>
      <c r="G11" s="267" t="s">
        <v>21</v>
      </c>
      <c r="H11" s="267" t="s">
        <v>775</v>
      </c>
      <c r="I11" s="263" t="str">
        <f t="shared" si="1"/>
        <v xml:space="preserve"> </v>
      </c>
      <c r="J11" s="272" t="str">
        <f>IF(D11&gt;=('28 Populations and thresholds'!$I$154),"YES"," ")</f>
        <v>YES</v>
      </c>
      <c r="K11" s="272" t="str">
        <f>IF(J11="YES"," ",IF(D11&gt;=('28 Populations and thresholds'!$I$154)*0.25,"YES"))</f>
        <v xml:space="preserve"> </v>
      </c>
      <c r="L11" s="272" t="b">
        <f>OR('28 Populations and thresholds'!$J$154="CR",'28 Populations and thresholds'!$J$154="EN",'28 Populations and thresholds'!$J$154="VU")</f>
        <v>0</v>
      </c>
      <c r="M11" s="273">
        <f>D11/'28 Populations and thresholds'!$H$154</f>
        <v>1.4182692307692308E-2</v>
      </c>
      <c r="N11" s="274" t="str">
        <f>'28 Populations and thresholds'!$K$154</f>
        <v>DEC</v>
      </c>
      <c r="O11" s="263" t="str">
        <f t="shared" si="2"/>
        <v xml:space="preserve"> </v>
      </c>
      <c r="P11" s="349"/>
      <c r="Q11" s="272"/>
      <c r="R11" s="272"/>
      <c r="S11" s="263" t="str">
        <f t="shared" si="4"/>
        <v xml:space="preserve"> </v>
      </c>
      <c r="T11" s="269"/>
      <c r="U11" s="263" t="str">
        <f t="shared" si="3"/>
        <v xml:space="preserve"> </v>
      </c>
    </row>
    <row r="12" spans="1:22" s="4" customFormat="1" x14ac:dyDescent="0.2">
      <c r="A12" s="267" t="s">
        <v>1761</v>
      </c>
      <c r="B12" s="268" t="s">
        <v>1108</v>
      </c>
      <c r="C12" s="269" t="s">
        <v>3765</v>
      </c>
      <c r="D12" s="270">
        <v>1593</v>
      </c>
      <c r="E12" s="271">
        <v>37654</v>
      </c>
      <c r="F12" s="263" t="str">
        <f t="shared" si="0"/>
        <v xml:space="preserve"> </v>
      </c>
      <c r="G12" s="267" t="s">
        <v>21</v>
      </c>
      <c r="H12" s="267" t="s">
        <v>775</v>
      </c>
      <c r="I12" s="263" t="str">
        <f t="shared" si="1"/>
        <v xml:space="preserve"> </v>
      </c>
      <c r="J12" s="272" t="str">
        <f>IF(D12&gt;=('28 Populations and thresholds'!$I$193),"YES"," ")</f>
        <v>YES</v>
      </c>
      <c r="K12" s="272" t="str">
        <f>IF(J12="YES"," ",IF(D12&gt;=('28 Populations and thresholds'!$I$193)*0.25,"YES"))</f>
        <v xml:space="preserve"> </v>
      </c>
      <c r="L12" s="272" t="b">
        <f>OR('28 Populations and thresholds'!$J$193="CR",'28 Populations and thresholds'!$J$193="EN",'28 Populations and thresholds'!$J$193="VU")</f>
        <v>0</v>
      </c>
      <c r="M12" s="273">
        <f>D12/'28 Populations and thresholds'!$H$193</f>
        <v>3.6204545454545455E-2</v>
      </c>
      <c r="N12" s="274" t="str">
        <f>'28 Populations and thresholds'!$K$193</f>
        <v>DEC</v>
      </c>
      <c r="O12" s="263" t="str">
        <f t="shared" si="2"/>
        <v xml:space="preserve"> </v>
      </c>
      <c r="P12" s="349"/>
      <c r="Q12" s="272"/>
      <c r="R12" s="272"/>
      <c r="S12" s="263" t="str">
        <f t="shared" si="4"/>
        <v xml:space="preserve"> </v>
      </c>
      <c r="T12" s="269"/>
      <c r="U12" s="263" t="str">
        <f t="shared" si="3"/>
        <v xml:space="preserve"> </v>
      </c>
    </row>
    <row r="13" spans="1:22" s="4" customFormat="1" x14ac:dyDescent="0.2">
      <c r="A13" s="267" t="s">
        <v>1761</v>
      </c>
      <c r="B13" s="268" t="s">
        <v>1108</v>
      </c>
      <c r="C13" s="269" t="s">
        <v>3766</v>
      </c>
      <c r="D13" s="270">
        <v>2230</v>
      </c>
      <c r="E13" s="271">
        <v>37188</v>
      </c>
      <c r="F13" s="263" t="str">
        <f t="shared" si="0"/>
        <v xml:space="preserve"> </v>
      </c>
      <c r="G13" s="267" t="s">
        <v>21</v>
      </c>
      <c r="H13" s="267" t="s">
        <v>770</v>
      </c>
      <c r="I13" s="263" t="str">
        <f t="shared" si="1"/>
        <v xml:space="preserve"> </v>
      </c>
      <c r="J13" s="272" t="str">
        <f>IF(D13&gt;=('28 Populations and thresholds'!$I$194),"YES"," ")</f>
        <v>YES</v>
      </c>
      <c r="K13" s="272" t="str">
        <f>IF(J13="YES"," ",IF(D13&gt;=('28 Populations and thresholds'!$I$194)*0.25,"YES"))</f>
        <v xml:space="preserve"> </v>
      </c>
      <c r="L13" s="272" t="b">
        <f>OR('28 Populations and thresholds'!$J$194="CR",'28 Populations and thresholds'!$J$194="EN",'28 Populations and thresholds'!$J$194="VU")</f>
        <v>0</v>
      </c>
      <c r="M13" s="273">
        <f>D13/'28 Populations and thresholds'!$H$194</f>
        <v>7.8245614035087716E-2</v>
      </c>
      <c r="N13" s="274" t="str">
        <f>'28 Populations and thresholds'!$K$194</f>
        <v>DEC</v>
      </c>
      <c r="O13" s="263" t="str">
        <f t="shared" si="2"/>
        <v xml:space="preserve"> </v>
      </c>
      <c r="P13" s="349"/>
      <c r="Q13" s="272"/>
      <c r="R13" s="272"/>
      <c r="S13" s="263" t="str">
        <f t="shared" si="4"/>
        <v xml:space="preserve"> </v>
      </c>
      <c r="T13" s="269"/>
      <c r="U13" s="263" t="str">
        <f t="shared" si="3"/>
        <v xml:space="preserve"> </v>
      </c>
    </row>
    <row r="14" spans="1:22" s="4" customFormat="1" x14ac:dyDescent="0.2">
      <c r="A14" s="267" t="s">
        <v>1761</v>
      </c>
      <c r="B14" s="268" t="s">
        <v>1108</v>
      </c>
      <c r="C14" s="269" t="s">
        <v>3474</v>
      </c>
      <c r="D14" s="270">
        <v>1132</v>
      </c>
      <c r="E14" s="271">
        <v>37654</v>
      </c>
      <c r="F14" s="263" t="str">
        <f t="shared" si="0"/>
        <v xml:space="preserve"> </v>
      </c>
      <c r="G14" s="267" t="s">
        <v>21</v>
      </c>
      <c r="H14" s="267" t="s">
        <v>775</v>
      </c>
      <c r="I14" s="263" t="str">
        <f t="shared" si="1"/>
        <v xml:space="preserve"> </v>
      </c>
      <c r="J14" s="272" t="str">
        <f>IF(D14&gt;=('28 Populations and thresholds'!$I$198),"YES"," ")</f>
        <v>YES</v>
      </c>
      <c r="K14" s="272" t="str">
        <f>IF(J14="YES"," ",IF(D14&gt;=('28 Populations and thresholds'!$I$198)*0.25,"YES"))</f>
        <v xml:space="preserve"> </v>
      </c>
      <c r="L14" s="272" t="b">
        <f>OR('28 Populations and thresholds'!$J$198="CR",'28 Populations and thresholds'!$J$198="EN",'28 Populations and thresholds'!$J$198="VU")</f>
        <v>0</v>
      </c>
      <c r="M14" s="273">
        <f>D14/'28 Populations and thresholds'!$H$198</f>
        <v>5.1454545454545454E-2</v>
      </c>
      <c r="N14" s="274">
        <f>'28 Populations and thresholds'!$K$198</f>
        <v>0</v>
      </c>
      <c r="O14" s="263" t="str">
        <f t="shared" si="2"/>
        <v xml:space="preserve"> </v>
      </c>
      <c r="P14" s="349"/>
      <c r="Q14" s="272"/>
      <c r="R14" s="272"/>
      <c r="S14" s="263" t="str">
        <f t="shared" si="4"/>
        <v xml:space="preserve"> </v>
      </c>
      <c r="T14" s="269"/>
      <c r="U14" s="263" t="str">
        <f t="shared" si="3"/>
        <v xml:space="preserve"> </v>
      </c>
    </row>
    <row r="15" spans="1:22" s="4" customFormat="1" x14ac:dyDescent="0.2">
      <c r="A15" s="143" t="s">
        <v>1761</v>
      </c>
      <c r="B15" s="40" t="s">
        <v>1311</v>
      </c>
      <c r="C15" s="4" t="s">
        <v>3742</v>
      </c>
      <c r="D15" s="41">
        <v>1000</v>
      </c>
      <c r="E15" s="46">
        <v>36748</v>
      </c>
      <c r="F15" s="263" t="str">
        <f t="shared" si="0"/>
        <v xml:space="preserve"> </v>
      </c>
      <c r="G15" s="143" t="s">
        <v>21</v>
      </c>
      <c r="H15" s="143" t="s">
        <v>147</v>
      </c>
      <c r="I15" s="263" t="str">
        <f t="shared" si="1"/>
        <v xml:space="preserve"> </v>
      </c>
      <c r="J15" s="38" t="str">
        <f>IF(D15&gt;=('28 Populations and thresholds'!$I$148),"YES"," ")</f>
        <v>YES</v>
      </c>
      <c r="K15" s="38" t="str">
        <f>IF(J15="YES"," ",IF(D15&gt;=('28 Populations and thresholds'!$I$148)*0.25,"YES"))</f>
        <v xml:space="preserve"> </v>
      </c>
      <c r="L15" s="38" t="b">
        <f>OR('28 Populations and thresholds'!$J$148="CR",'28 Populations and thresholds'!$J$148="EN",'28 Populations and thresholds'!$J$148="VU")</f>
        <v>0</v>
      </c>
      <c r="M15" s="75">
        <f>D15/'28 Populations and thresholds'!$H$148</f>
        <v>0.01</v>
      </c>
      <c r="N15" s="106">
        <f>'28 Populations and thresholds'!$K$148</f>
        <v>0</v>
      </c>
      <c r="O15" s="263" t="str">
        <f t="shared" si="2"/>
        <v xml:space="preserve"> </v>
      </c>
      <c r="P15" s="348">
        <v>1</v>
      </c>
      <c r="Q15" s="38">
        <v>1</v>
      </c>
      <c r="R15" s="38">
        <v>0</v>
      </c>
      <c r="S15" s="263" t="str">
        <f t="shared" si="4"/>
        <v xml:space="preserve"> </v>
      </c>
      <c r="T15" s="12"/>
      <c r="U15" s="263" t="str">
        <f t="shared" si="3"/>
        <v xml:space="preserve"> </v>
      </c>
    </row>
    <row r="16" spans="1:22" s="4" customFormat="1" x14ac:dyDescent="0.2">
      <c r="A16" s="275" t="s">
        <v>1761</v>
      </c>
      <c r="B16" s="269" t="s">
        <v>3952</v>
      </c>
      <c r="C16" s="269" t="s">
        <v>3760</v>
      </c>
      <c r="D16" s="279">
        <v>1553</v>
      </c>
      <c r="E16" s="285">
        <v>39169</v>
      </c>
      <c r="F16" s="263" t="str">
        <f t="shared" si="0"/>
        <v xml:space="preserve"> </v>
      </c>
      <c r="G16" s="275"/>
      <c r="H16" s="275" t="s">
        <v>3954</v>
      </c>
      <c r="I16" s="263" t="str">
        <f t="shared" si="1"/>
        <v xml:space="preserve"> </v>
      </c>
      <c r="J16" s="272" t="str">
        <f>IF(D16&gt;=('28 Populations and thresholds'!$I$186),"YES"," ")</f>
        <v>YES</v>
      </c>
      <c r="K16" s="272" t="str">
        <f>IF(J16="YES"," ",IF(D16&gt;=('28 Populations and thresholds'!$I$186)*0.25,"YES"))</f>
        <v xml:space="preserve"> </v>
      </c>
      <c r="L16" s="272" t="b">
        <f>OR('28 Populations and thresholds'!$J$186="CR",'28 Populations and thresholds'!$J$186="EN",'28 Populations and thresholds'!$J$186="VU")</f>
        <v>0</v>
      </c>
      <c r="M16" s="273">
        <f>D16/'28 Populations and thresholds'!$H$186</f>
        <v>1.5529999999999999E-3</v>
      </c>
      <c r="N16" s="274">
        <f>'28 Populations and thresholds'!$K$186</f>
        <v>0</v>
      </c>
      <c r="O16" s="263" t="str">
        <f t="shared" si="2"/>
        <v xml:space="preserve"> </v>
      </c>
      <c r="P16" s="349">
        <v>2.06</v>
      </c>
      <c r="Q16" s="272">
        <v>2</v>
      </c>
      <c r="R16" s="272">
        <v>0</v>
      </c>
      <c r="S16" s="263" t="str">
        <f t="shared" si="4"/>
        <v xml:space="preserve"> </v>
      </c>
      <c r="T16" s="269"/>
      <c r="U16" s="263" t="str">
        <f t="shared" si="3"/>
        <v xml:space="preserve"> </v>
      </c>
    </row>
    <row r="17" spans="1:21" s="4" customFormat="1" x14ac:dyDescent="0.2">
      <c r="A17" s="275" t="s">
        <v>1761</v>
      </c>
      <c r="B17" s="269" t="s">
        <v>3952</v>
      </c>
      <c r="C17" s="269" t="s">
        <v>3773</v>
      </c>
      <c r="D17" s="279">
        <v>3050</v>
      </c>
      <c r="E17" s="285">
        <v>39169</v>
      </c>
      <c r="F17" s="263" t="str">
        <f t="shared" si="0"/>
        <v xml:space="preserve"> </v>
      </c>
      <c r="G17" s="275"/>
      <c r="H17" s="275" t="s">
        <v>3954</v>
      </c>
      <c r="I17" s="263" t="str">
        <f t="shared" si="1"/>
        <v xml:space="preserve"> </v>
      </c>
      <c r="J17" s="272" t="str">
        <f>IF(D17&gt;=('28 Populations and thresholds'!$I$202),"YES"," ")</f>
        <v>YES</v>
      </c>
      <c r="K17" s="272" t="str">
        <f>IF(J17="YES"," ",IF(D17&gt;=('28 Populations and thresholds'!$I$202)*0.25,"YES"))</f>
        <v xml:space="preserve"> </v>
      </c>
      <c r="L17" s="272" t="b">
        <f>OR('28 Populations and thresholds'!$J$202="CR",'28 Populations and thresholds'!$J$202="EN",'28 Populations and thresholds'!$J$202="VU")</f>
        <v>0</v>
      </c>
      <c r="M17" s="273">
        <f>D17/'28 Populations and thresholds'!$H$202</f>
        <v>1.90625E-2</v>
      </c>
      <c r="N17" s="274">
        <f>'28 Populations and thresholds'!$K$202</f>
        <v>0</v>
      </c>
      <c r="O17" s="263" t="str">
        <f t="shared" si="2"/>
        <v xml:space="preserve"> </v>
      </c>
      <c r="P17" s="349"/>
      <c r="Q17" s="272"/>
      <c r="R17" s="272"/>
      <c r="S17" s="263" t="str">
        <f t="shared" si="4"/>
        <v xml:space="preserve"> </v>
      </c>
      <c r="T17" s="275"/>
      <c r="U17" s="263" t="str">
        <f t="shared" si="3"/>
        <v xml:space="preserve"> </v>
      </c>
    </row>
    <row r="18" spans="1:21" s="4" customFormat="1" x14ac:dyDescent="0.2">
      <c r="A18" s="12" t="s">
        <v>1761</v>
      </c>
      <c r="B18" s="64" t="s">
        <v>1106</v>
      </c>
      <c r="C18" s="115" t="s">
        <v>3461</v>
      </c>
      <c r="D18" s="105">
        <v>1158</v>
      </c>
      <c r="E18" s="106" t="s">
        <v>4248</v>
      </c>
      <c r="F18" s="263" t="str">
        <f t="shared" si="0"/>
        <v xml:space="preserve"> </v>
      </c>
      <c r="G18" s="12"/>
      <c r="H18" s="12" t="s">
        <v>4251</v>
      </c>
      <c r="I18" s="263" t="str">
        <f t="shared" si="1"/>
        <v xml:space="preserve"> </v>
      </c>
      <c r="J18" s="38" t="str">
        <f>IF(D18&gt;=('28 Populations and thresholds'!$I$164),"YES"," ")</f>
        <v>YES</v>
      </c>
      <c r="K18" s="38" t="str">
        <f>IF(J18="YES"," ",IF(D18&gt;=('28 Populations and thresholds'!$I$164)*0.25,"YES"))</f>
        <v xml:space="preserve"> </v>
      </c>
      <c r="L18" s="38" t="b">
        <f>OR('28 Populations and thresholds'!$J$164="CR",'28 Populations and thresholds'!$J$164="EN",'28 Populations and thresholds'!$J$164="VU")</f>
        <v>0</v>
      </c>
      <c r="M18" s="75">
        <f>D18/'28 Populations and thresholds'!$H$164</f>
        <v>1.4658227848101266E-2</v>
      </c>
      <c r="N18" s="106" t="str">
        <f>'28 Populations and thresholds'!$K$164</f>
        <v>DEC</v>
      </c>
      <c r="O18" s="263" t="str">
        <f t="shared" si="2"/>
        <v xml:space="preserve"> </v>
      </c>
      <c r="P18" s="348">
        <v>15.95</v>
      </c>
      <c r="Q18" s="38">
        <v>4</v>
      </c>
      <c r="R18" s="38">
        <v>0</v>
      </c>
      <c r="S18" s="263" t="str">
        <f t="shared" si="4"/>
        <v xml:space="preserve"> </v>
      </c>
      <c r="T18" s="12"/>
      <c r="U18" s="263" t="str">
        <f t="shared" si="3"/>
        <v xml:space="preserve"> </v>
      </c>
    </row>
    <row r="19" spans="1:21" s="4" customFormat="1" x14ac:dyDescent="0.2">
      <c r="A19" s="143" t="s">
        <v>1761</v>
      </c>
      <c r="B19" s="40" t="s">
        <v>1106</v>
      </c>
      <c r="C19" s="4" t="s">
        <v>3765</v>
      </c>
      <c r="D19" s="41">
        <v>2634</v>
      </c>
      <c r="E19" s="46">
        <v>37998</v>
      </c>
      <c r="F19" s="263" t="str">
        <f t="shared" si="0"/>
        <v xml:space="preserve"> </v>
      </c>
      <c r="G19" s="143" t="s">
        <v>21</v>
      </c>
      <c r="H19" s="143" t="s">
        <v>73</v>
      </c>
      <c r="I19" s="263" t="str">
        <f t="shared" si="1"/>
        <v xml:space="preserve"> </v>
      </c>
      <c r="J19" s="38" t="str">
        <f>IF(D19&gt;=('28 Populations and thresholds'!$I$193),"YES"," ")</f>
        <v>YES</v>
      </c>
      <c r="K19" s="38" t="str">
        <f>IF(J19="YES"," ",IF(D19&gt;=('28 Populations and thresholds'!$I$193)*0.25,"YES"))</f>
        <v xml:space="preserve"> </v>
      </c>
      <c r="L19" s="38" t="b">
        <f>OR('28 Populations and thresholds'!$J$193="CR",'28 Populations and thresholds'!$J$193="EN",'28 Populations and thresholds'!$J$193="VU")</f>
        <v>0</v>
      </c>
      <c r="M19" s="75">
        <f>D19/'28 Populations and thresholds'!$H$193</f>
        <v>5.9863636363636362E-2</v>
      </c>
      <c r="N19" s="106" t="str">
        <f>'28 Populations and thresholds'!$K$193</f>
        <v>DEC</v>
      </c>
      <c r="O19" s="263" t="str">
        <f t="shared" si="2"/>
        <v xml:space="preserve"> </v>
      </c>
      <c r="P19" s="348"/>
      <c r="Q19" s="38"/>
      <c r="R19" s="38"/>
      <c r="S19" s="263" t="str">
        <f t="shared" si="4"/>
        <v xml:space="preserve"> </v>
      </c>
      <c r="U19" s="263" t="str">
        <f t="shared" si="3"/>
        <v xml:space="preserve"> </v>
      </c>
    </row>
    <row r="20" spans="1:21" s="4" customFormat="1" x14ac:dyDescent="0.2">
      <c r="A20" s="143" t="s">
        <v>1761</v>
      </c>
      <c r="B20" s="40" t="s">
        <v>1106</v>
      </c>
      <c r="C20" s="4" t="s">
        <v>3770</v>
      </c>
      <c r="D20" s="41">
        <v>7611</v>
      </c>
      <c r="E20" s="46">
        <v>37898</v>
      </c>
      <c r="F20" s="263" t="str">
        <f t="shared" si="0"/>
        <v xml:space="preserve"> </v>
      </c>
      <c r="G20" s="143" t="s">
        <v>21</v>
      </c>
      <c r="H20" s="143" t="s">
        <v>73</v>
      </c>
      <c r="I20" s="263" t="str">
        <f t="shared" si="1"/>
        <v xml:space="preserve"> </v>
      </c>
      <c r="J20" s="38" t="str">
        <f>IF(D20&gt;=('28 Populations and thresholds'!$I$199),"YES"," ")</f>
        <v>YES</v>
      </c>
      <c r="K20" s="38" t="str">
        <f>IF(J20="YES"," ",IF(D20&gt;=('28 Populations and thresholds'!$I$199)*0.25,"YES"))</f>
        <v xml:space="preserve"> </v>
      </c>
      <c r="L20" s="38" t="b">
        <f>OR('28 Populations and thresholds'!$J$199="CR",'28 Populations and thresholds'!$J$199="EN",'28 Populations and thresholds'!$J$199="VU")</f>
        <v>0</v>
      </c>
      <c r="M20" s="75">
        <f>D20/'28 Populations and thresholds'!$H$199</f>
        <v>2.4161904761904763E-2</v>
      </c>
      <c r="N20" s="106">
        <f>'28 Populations and thresholds'!$K$199</f>
        <v>0</v>
      </c>
      <c r="O20" s="263" t="str">
        <f t="shared" si="2"/>
        <v xml:space="preserve"> </v>
      </c>
      <c r="P20" s="348"/>
      <c r="Q20" s="38"/>
      <c r="R20" s="38"/>
      <c r="S20" s="263" t="str">
        <f t="shared" si="4"/>
        <v xml:space="preserve"> </v>
      </c>
      <c r="U20" s="263" t="str">
        <f t="shared" si="3"/>
        <v xml:space="preserve"> </v>
      </c>
    </row>
    <row r="21" spans="1:21" s="4" customFormat="1" x14ac:dyDescent="0.2">
      <c r="A21" s="143" t="s">
        <v>1761</v>
      </c>
      <c r="B21" s="40" t="s">
        <v>1106</v>
      </c>
      <c r="C21" s="4" t="s">
        <v>3766</v>
      </c>
      <c r="D21" s="41">
        <v>1733</v>
      </c>
      <c r="E21" s="46">
        <v>38056</v>
      </c>
      <c r="F21" s="263" t="str">
        <f t="shared" si="0"/>
        <v xml:space="preserve"> </v>
      </c>
      <c r="G21" s="143" t="s">
        <v>21</v>
      </c>
      <c r="H21" s="143" t="s">
        <v>73</v>
      </c>
      <c r="I21" s="263" t="str">
        <f t="shared" si="1"/>
        <v xml:space="preserve"> </v>
      </c>
      <c r="J21" s="38" t="str">
        <f>IF(D21&gt;=('28 Populations and thresholds'!$I$194),"YES"," ")</f>
        <v>YES</v>
      </c>
      <c r="K21" s="38" t="str">
        <f>IF(J21="YES"," ",IF(D21&gt;=('28 Populations and thresholds'!$I$194)*0.25,"YES"))</f>
        <v xml:space="preserve"> </v>
      </c>
      <c r="L21" s="38" t="b">
        <f>OR('28 Populations and thresholds'!$J$194="CR",'28 Populations and thresholds'!$J$194="EN",'28 Populations and thresholds'!$J$194="VU")</f>
        <v>0</v>
      </c>
      <c r="M21" s="75">
        <f>D21/'28 Populations and thresholds'!$H$194</f>
        <v>6.080701754385965E-2</v>
      </c>
      <c r="N21" s="106" t="str">
        <f>'28 Populations and thresholds'!$K$194</f>
        <v>DEC</v>
      </c>
      <c r="O21" s="263" t="str">
        <f t="shared" si="2"/>
        <v xml:space="preserve"> </v>
      </c>
      <c r="P21" s="348"/>
      <c r="Q21" s="38"/>
      <c r="R21" s="38"/>
      <c r="S21" s="263" t="str">
        <f t="shared" si="4"/>
        <v xml:space="preserve"> </v>
      </c>
      <c r="U21" s="263" t="str">
        <f t="shared" si="3"/>
        <v xml:space="preserve"> </v>
      </c>
    </row>
    <row r="22" spans="1:21" s="4" customFormat="1" x14ac:dyDescent="0.2">
      <c r="A22" s="267" t="s">
        <v>1761</v>
      </c>
      <c r="B22" s="268" t="s">
        <v>1180</v>
      </c>
      <c r="C22" s="269" t="s">
        <v>3474</v>
      </c>
      <c r="D22" s="270">
        <v>293</v>
      </c>
      <c r="E22" s="271">
        <v>29644</v>
      </c>
      <c r="F22" s="263" t="str">
        <f t="shared" si="0"/>
        <v xml:space="preserve"> </v>
      </c>
      <c r="G22" s="267" t="s">
        <v>21</v>
      </c>
      <c r="H22" s="267" t="s">
        <v>58</v>
      </c>
      <c r="I22" s="263" t="str">
        <f t="shared" si="1"/>
        <v xml:space="preserve"> </v>
      </c>
      <c r="J22" s="272" t="str">
        <f>IF(D22&gt;=('28 Populations and thresholds'!$I$198),"YES"," ")</f>
        <v>YES</v>
      </c>
      <c r="K22" s="272" t="str">
        <f>IF(J22="YES"," ",IF(D22&gt;=('28 Populations and thresholds'!$I$198)*0.25,"YES"))</f>
        <v xml:space="preserve"> </v>
      </c>
      <c r="L22" s="272" t="b">
        <f>OR('28 Populations and thresholds'!$J$198="CR",'28 Populations and thresholds'!$J$198="EN",'28 Populations and thresholds'!$J$198="VU")</f>
        <v>0</v>
      </c>
      <c r="M22" s="273">
        <f>D22/'28 Populations and thresholds'!$H$198</f>
        <v>1.3318181818181818E-2</v>
      </c>
      <c r="N22" s="274">
        <f>'28 Populations and thresholds'!$K$198</f>
        <v>0</v>
      </c>
      <c r="O22" s="263" t="str">
        <f t="shared" si="2"/>
        <v xml:space="preserve"> </v>
      </c>
      <c r="P22" s="349">
        <v>1.33</v>
      </c>
      <c r="Q22" s="272">
        <v>1</v>
      </c>
      <c r="R22" s="272">
        <v>0</v>
      </c>
      <c r="S22" s="263" t="str">
        <f t="shared" si="4"/>
        <v xml:space="preserve"> </v>
      </c>
      <c r="T22" s="269"/>
      <c r="U22" s="263" t="str">
        <f t="shared" si="3"/>
        <v xml:space="preserve"> </v>
      </c>
    </row>
    <row r="23" spans="1:21" s="4" customFormat="1" x14ac:dyDescent="0.2">
      <c r="A23" s="12" t="s">
        <v>1761</v>
      </c>
      <c r="B23" s="4" t="s">
        <v>3946</v>
      </c>
      <c r="C23" s="111" t="s">
        <v>3792</v>
      </c>
      <c r="D23" s="105">
        <v>1875</v>
      </c>
      <c r="E23" s="172">
        <v>39904</v>
      </c>
      <c r="F23" s="263" t="str">
        <f t="shared" si="0"/>
        <v xml:space="preserve"> </v>
      </c>
      <c r="G23" s="12"/>
      <c r="H23" s="12" t="s">
        <v>3951</v>
      </c>
      <c r="I23" s="263" t="str">
        <f t="shared" si="1"/>
        <v xml:space="preserve"> </v>
      </c>
      <c r="J23" s="38" t="str">
        <f>IF(D23&gt;=('28 Populations and thresholds'!$I$254),"YES"," ")</f>
        <v>YES</v>
      </c>
      <c r="K23" s="38" t="str">
        <f>IF(J23="YES"," ",IF(D23&gt;=('28 Populations and thresholds'!$I$254)*0.25,"YES"))</f>
        <v xml:space="preserve"> </v>
      </c>
      <c r="L23" s="38" t="b">
        <f>OR('28 Populations and thresholds'!$J$254="CR",'28 Populations and thresholds'!$J$254="EN",'28 Populations and thresholds'!$J$254="VU")</f>
        <v>0</v>
      </c>
      <c r="M23" s="75">
        <f>D23/'28 Populations and thresholds'!$H$254</f>
        <v>1.8749999999999999E-3</v>
      </c>
      <c r="N23" s="106">
        <f>'28 Populations and thresholds'!$K$254</f>
        <v>0</v>
      </c>
      <c r="O23" s="263" t="str">
        <f t="shared" si="2"/>
        <v xml:space="preserve"> </v>
      </c>
      <c r="P23" s="348">
        <v>0.19</v>
      </c>
      <c r="Q23" s="38">
        <v>1</v>
      </c>
      <c r="R23" s="38">
        <v>0</v>
      </c>
      <c r="S23" s="263" t="str">
        <f t="shared" si="4"/>
        <v xml:space="preserve"> </v>
      </c>
      <c r="T23" s="12"/>
      <c r="U23" s="263" t="str">
        <f t="shared" si="3"/>
        <v xml:space="preserve"> </v>
      </c>
    </row>
    <row r="24" spans="1:21" s="4" customFormat="1" x14ac:dyDescent="0.2">
      <c r="A24" s="267" t="s">
        <v>1761</v>
      </c>
      <c r="B24" s="268" t="s">
        <v>1181</v>
      </c>
      <c r="C24" s="280" t="s">
        <v>3474</v>
      </c>
      <c r="D24" s="270">
        <v>266</v>
      </c>
      <c r="E24" s="271">
        <v>36111</v>
      </c>
      <c r="F24" s="263" t="str">
        <f t="shared" si="0"/>
        <v xml:space="preserve"> </v>
      </c>
      <c r="G24" s="267" t="s">
        <v>21</v>
      </c>
      <c r="H24" s="267" t="s">
        <v>168</v>
      </c>
      <c r="I24" s="263" t="str">
        <f t="shared" si="1"/>
        <v xml:space="preserve"> </v>
      </c>
      <c r="J24" s="272" t="str">
        <f>IF(D24&gt;=('28 Populations and thresholds'!$I$198),"YES"," ")</f>
        <v>YES</v>
      </c>
      <c r="K24" s="272" t="str">
        <f>IF(J24="YES"," ",IF(D24&gt;=('28 Populations and thresholds'!$I$198)*0.25,"YES"))</f>
        <v xml:space="preserve"> </v>
      </c>
      <c r="L24" s="272" t="b">
        <f>OR('28 Populations and thresholds'!$J$198="CR",'28 Populations and thresholds'!$J$198="EN",'28 Populations and thresholds'!$J$198="VU")</f>
        <v>0</v>
      </c>
      <c r="M24" s="273">
        <f>D24/'28 Populations and thresholds'!$H$198</f>
        <v>1.2090909090909091E-2</v>
      </c>
      <c r="N24" s="274">
        <f>'28 Populations and thresholds'!$K$198</f>
        <v>0</v>
      </c>
      <c r="O24" s="263" t="str">
        <f t="shared" si="2"/>
        <v xml:space="preserve"> </v>
      </c>
      <c r="P24" s="349">
        <v>1.21</v>
      </c>
      <c r="Q24" s="272">
        <v>1</v>
      </c>
      <c r="R24" s="272">
        <v>0</v>
      </c>
      <c r="S24" s="263" t="str">
        <f t="shared" si="4"/>
        <v xml:space="preserve"> </v>
      </c>
      <c r="T24" s="269"/>
      <c r="U24" s="263" t="str">
        <f t="shared" si="3"/>
        <v xml:space="preserve"> </v>
      </c>
    </row>
    <row r="25" spans="1:21" s="4" customFormat="1" x14ac:dyDescent="0.2">
      <c r="A25" s="143" t="s">
        <v>1761</v>
      </c>
      <c r="B25" s="40" t="s">
        <v>948</v>
      </c>
      <c r="C25" s="4" t="s">
        <v>3756</v>
      </c>
      <c r="D25" s="41">
        <v>4000</v>
      </c>
      <c r="E25" s="46">
        <v>35323</v>
      </c>
      <c r="F25" s="263" t="str">
        <f t="shared" si="0"/>
        <v xml:space="preserve"> </v>
      </c>
      <c r="G25" s="143" t="s">
        <v>21</v>
      </c>
      <c r="H25" s="143" t="s">
        <v>190</v>
      </c>
      <c r="I25" s="263" t="str">
        <f t="shared" si="1"/>
        <v xml:space="preserve"> </v>
      </c>
      <c r="J25" s="38" t="str">
        <f>IF(D25&gt;=('28 Populations and thresholds'!$I$175),"YES"," ")</f>
        <v>YES</v>
      </c>
      <c r="K25" s="38" t="str">
        <f>IF(J25="YES"," ",IF(D25&gt;=('28 Populations and thresholds'!$I$175)*0.25,"YES"))</f>
        <v xml:space="preserve"> </v>
      </c>
      <c r="L25" s="38" t="b">
        <f>OR('28 Populations and thresholds'!$J$175="CR",'28 Populations and thresholds'!$J$175="EN",'28 Populations and thresholds'!$J$175="VU")</f>
        <v>0</v>
      </c>
      <c r="M25" s="75">
        <f>D25/'28 Populations and thresholds'!$H$175</f>
        <v>2.8776978417266189E-2</v>
      </c>
      <c r="N25" s="106" t="str">
        <f>'28 Populations and thresholds'!$K$175</f>
        <v>DEC</v>
      </c>
      <c r="O25" s="263" t="str">
        <f t="shared" si="2"/>
        <v xml:space="preserve"> </v>
      </c>
      <c r="P25" s="348">
        <v>2.88</v>
      </c>
      <c r="Q25" s="38">
        <v>1</v>
      </c>
      <c r="R25" s="38">
        <v>0</v>
      </c>
      <c r="S25" s="263" t="str">
        <f t="shared" si="4"/>
        <v xml:space="preserve"> </v>
      </c>
      <c r="T25" s="12"/>
      <c r="U25" s="263" t="str">
        <f t="shared" si="3"/>
        <v xml:space="preserve"> </v>
      </c>
    </row>
    <row r="26" spans="1:21" s="4" customFormat="1" x14ac:dyDescent="0.2">
      <c r="A26" s="275" t="s">
        <v>1761</v>
      </c>
      <c r="B26" s="269" t="s">
        <v>4340</v>
      </c>
      <c r="C26" s="278" t="s">
        <v>3786</v>
      </c>
      <c r="D26" s="279">
        <v>1000</v>
      </c>
      <c r="E26" s="285">
        <v>29951</v>
      </c>
      <c r="F26" s="263" t="str">
        <f t="shared" si="0"/>
        <v xml:space="preserve"> </v>
      </c>
      <c r="G26" s="275"/>
      <c r="H26" s="275" t="s">
        <v>4341</v>
      </c>
      <c r="I26" s="263" t="str">
        <f t="shared" si="1"/>
        <v xml:space="preserve"> </v>
      </c>
      <c r="J26" s="272" t="str">
        <f>IF(D26&gt;=('28 Populations and thresholds'!$I$238),"YES"," ")</f>
        <v>YES</v>
      </c>
      <c r="K26" s="272" t="str">
        <f>IF(J26="YES"," ",IF(D26&gt;=('28 Populations and thresholds'!$I$238)*0.25,"YES"))</f>
        <v xml:space="preserve"> </v>
      </c>
      <c r="L26" s="272" t="b">
        <f>OR('28 Populations and thresholds'!$J$238="CR",'28 Populations and thresholds'!$J$238="EN",'28 Populations and thresholds'!$J$238="VU")</f>
        <v>0</v>
      </c>
      <c r="M26" s="273">
        <f>D26/'28 Populations and thresholds'!$H$238</f>
        <v>1.4285714285714285E-2</v>
      </c>
      <c r="N26" s="274">
        <f>'28 Populations and thresholds'!$K$238</f>
        <v>0</v>
      </c>
      <c r="O26" s="263" t="str">
        <f t="shared" si="2"/>
        <v xml:space="preserve"> </v>
      </c>
      <c r="P26" s="349">
        <v>1.43</v>
      </c>
      <c r="Q26" s="272">
        <v>1</v>
      </c>
      <c r="R26" s="272">
        <v>0</v>
      </c>
      <c r="S26" s="263" t="str">
        <f t="shared" si="4"/>
        <v xml:space="preserve"> </v>
      </c>
      <c r="T26" s="275"/>
      <c r="U26" s="263" t="str">
        <f t="shared" si="3"/>
        <v xml:space="preserve"> </v>
      </c>
    </row>
    <row r="27" spans="1:21" s="4" customFormat="1" x14ac:dyDescent="0.2">
      <c r="A27" s="143" t="s">
        <v>1761</v>
      </c>
      <c r="B27" s="40" t="s">
        <v>946</v>
      </c>
      <c r="C27" s="4" t="s">
        <v>3756</v>
      </c>
      <c r="D27" s="41">
        <v>5000</v>
      </c>
      <c r="E27" s="46">
        <v>36244</v>
      </c>
      <c r="F27" s="263" t="str">
        <f t="shared" si="0"/>
        <v xml:space="preserve"> </v>
      </c>
      <c r="G27" s="143" t="s">
        <v>21</v>
      </c>
      <c r="H27" s="143" t="s">
        <v>190</v>
      </c>
      <c r="I27" s="263" t="str">
        <f t="shared" si="1"/>
        <v xml:space="preserve"> </v>
      </c>
      <c r="J27" s="38" t="str">
        <f>IF(D27&gt;=('28 Populations and thresholds'!$I$175),"YES"," ")</f>
        <v>YES</v>
      </c>
      <c r="K27" s="38" t="str">
        <f>IF(J27="YES"," ",IF(D27&gt;=('28 Populations and thresholds'!$I$175)*0.25,"YES"))</f>
        <v xml:space="preserve"> </v>
      </c>
      <c r="L27" s="38" t="b">
        <f>OR('28 Populations and thresholds'!$J$175="CR",'28 Populations and thresholds'!$J$175="EN",'28 Populations and thresholds'!$J$175="VU")</f>
        <v>0</v>
      </c>
      <c r="M27" s="75">
        <f>D27/'28 Populations and thresholds'!$H$175</f>
        <v>3.5971223021582732E-2</v>
      </c>
      <c r="N27" s="106" t="str">
        <f>'28 Populations and thresholds'!$K$175</f>
        <v>DEC</v>
      </c>
      <c r="O27" s="263" t="str">
        <f t="shared" si="2"/>
        <v xml:space="preserve"> </v>
      </c>
      <c r="P27" s="348">
        <v>5.49</v>
      </c>
      <c r="Q27" s="38">
        <v>2</v>
      </c>
      <c r="R27" s="38">
        <v>1</v>
      </c>
      <c r="S27" s="263" t="str">
        <f t="shared" si="4"/>
        <v xml:space="preserve"> </v>
      </c>
      <c r="T27" s="12"/>
      <c r="U27" s="263" t="str">
        <f t="shared" si="3"/>
        <v xml:space="preserve"> </v>
      </c>
    </row>
    <row r="28" spans="1:21" s="4" customFormat="1" x14ac:dyDescent="0.2">
      <c r="A28" s="143" t="s">
        <v>1761</v>
      </c>
      <c r="B28" s="40" t="s">
        <v>946</v>
      </c>
      <c r="C28" s="4" t="s">
        <v>3767</v>
      </c>
      <c r="D28" s="41">
        <v>5500</v>
      </c>
      <c r="E28" s="46">
        <v>36244</v>
      </c>
      <c r="F28" s="263" t="str">
        <f t="shared" si="0"/>
        <v xml:space="preserve"> </v>
      </c>
      <c r="G28" s="143" t="s">
        <v>21</v>
      </c>
      <c r="H28" s="143" t="s">
        <v>190</v>
      </c>
      <c r="I28" s="263" t="str">
        <f t="shared" si="1"/>
        <v xml:space="preserve"> </v>
      </c>
      <c r="J28" s="38" t="str">
        <f>IF(D28&gt;=('28 Populations and thresholds'!$I$195),"YES"," ")</f>
        <v>YES</v>
      </c>
      <c r="K28" s="38" t="str">
        <f>IF(J28="YES"," ",IF(D28&gt;=('28 Populations and thresholds'!$I$195)*0.25,"YES"))</f>
        <v xml:space="preserve"> </v>
      </c>
      <c r="L28" s="38" t="b">
        <f>OR('28 Populations and thresholds'!$J$195="CR",'28 Populations and thresholds'!$J$195="EN",'28 Populations and thresholds'!$J$195="VU")</f>
        <v>1</v>
      </c>
      <c r="M28" s="75">
        <f>D28/'28 Populations and thresholds'!$H$195</f>
        <v>1.896551724137931E-2</v>
      </c>
      <c r="N28" s="106" t="str">
        <f>'28 Populations and thresholds'!$K$195</f>
        <v>DEC</v>
      </c>
      <c r="O28" s="263" t="str">
        <f t="shared" si="2"/>
        <v xml:space="preserve"> </v>
      </c>
      <c r="P28" s="348"/>
      <c r="Q28" s="38"/>
      <c r="R28" s="38"/>
      <c r="S28" s="263" t="str">
        <f t="shared" si="4"/>
        <v xml:space="preserve"> </v>
      </c>
      <c r="T28" s="12"/>
      <c r="U28" s="263" t="str">
        <f t="shared" si="3"/>
        <v xml:space="preserve"> </v>
      </c>
    </row>
    <row r="29" spans="1:21" s="4" customFormat="1" x14ac:dyDescent="0.2">
      <c r="A29" s="267" t="s">
        <v>1761</v>
      </c>
      <c r="B29" s="268" t="s">
        <v>1134</v>
      </c>
      <c r="C29" s="269" t="s">
        <v>3480</v>
      </c>
      <c r="D29" s="270">
        <v>3400</v>
      </c>
      <c r="E29" s="271">
        <v>34700</v>
      </c>
      <c r="F29" s="263" t="str">
        <f t="shared" si="0"/>
        <v xml:space="preserve"> </v>
      </c>
      <c r="G29" s="267" t="s">
        <v>21</v>
      </c>
      <c r="H29" s="267" t="s">
        <v>58</v>
      </c>
      <c r="I29" s="263" t="str">
        <f t="shared" si="1"/>
        <v xml:space="preserve"> </v>
      </c>
      <c r="J29" s="272" t="str">
        <f>IF(D29&gt;=('28 Populations and thresholds'!$I$203),"YES"," ")</f>
        <v>YES</v>
      </c>
      <c r="K29" s="272" t="str">
        <f>IF(J29="YES"," ",IF(D29&gt;=('28 Populations and thresholds'!$I$203)*0.25,"YES"))</f>
        <v xml:space="preserve"> </v>
      </c>
      <c r="L29" s="272" t="b">
        <f>OR('28 Populations and thresholds'!$J$203="CR",'28 Populations and thresholds'!$J$203="EN",'28 Populations and thresholds'!$J$203="VU")</f>
        <v>0</v>
      </c>
      <c r="M29" s="273">
        <f>D29/'28 Populations and thresholds'!$H$203</f>
        <v>2.5185185185185185E-2</v>
      </c>
      <c r="N29" s="274" t="str">
        <f>'28 Populations and thresholds'!$K$203</f>
        <v>DEC</v>
      </c>
      <c r="O29" s="263" t="str">
        <f t="shared" si="2"/>
        <v xml:space="preserve"> </v>
      </c>
      <c r="P29" s="349">
        <v>18.739999999999998</v>
      </c>
      <c r="Q29" s="272">
        <v>4</v>
      </c>
      <c r="R29" s="272">
        <v>0</v>
      </c>
      <c r="S29" s="263" t="str">
        <f t="shared" si="4"/>
        <v xml:space="preserve"> </v>
      </c>
      <c r="T29" s="269"/>
      <c r="U29" s="263" t="str">
        <f t="shared" si="3"/>
        <v xml:space="preserve"> </v>
      </c>
    </row>
    <row r="30" spans="1:21" s="4" customFormat="1" x14ac:dyDescent="0.2">
      <c r="A30" s="267" t="s">
        <v>1761</v>
      </c>
      <c r="B30" s="268" t="s">
        <v>1134</v>
      </c>
      <c r="C30" s="269" t="s">
        <v>3455</v>
      </c>
      <c r="D30" s="270">
        <v>1200</v>
      </c>
      <c r="E30" s="271">
        <v>34486</v>
      </c>
      <c r="F30" s="263" t="str">
        <f t="shared" si="0"/>
        <v xml:space="preserve"> </v>
      </c>
      <c r="G30" s="267" t="s">
        <v>21</v>
      </c>
      <c r="H30" s="267" t="s">
        <v>58</v>
      </c>
      <c r="I30" s="263" t="str">
        <f t="shared" si="1"/>
        <v xml:space="preserve"> </v>
      </c>
      <c r="J30" s="272" t="str">
        <f>IF(D30&gt;=('28 Populations and thresholds'!$I$159),"YES"," ")</f>
        <v>YES</v>
      </c>
      <c r="K30" s="272" t="str">
        <f>IF(J30="YES"," ",IF(D30&gt;=('28 Populations and thresholds'!$I$159)*0.25,"YES"))</f>
        <v xml:space="preserve"> </v>
      </c>
      <c r="L30" s="272" t="b">
        <f>OR('28 Populations and thresholds'!$J$159="CR",'28 Populations and thresholds'!$J$159="EN",'28 Populations and thresholds'!$J$159="VU")</f>
        <v>0</v>
      </c>
      <c r="M30" s="273">
        <f>D30/'28 Populations and thresholds'!$H$159</f>
        <v>2.4E-2</v>
      </c>
      <c r="N30" s="274" t="str">
        <f>'28 Populations and thresholds'!$K$159</f>
        <v>DEC</v>
      </c>
      <c r="O30" s="263" t="str">
        <f t="shared" si="2"/>
        <v xml:space="preserve"> </v>
      </c>
      <c r="P30" s="349"/>
      <c r="Q30" s="272"/>
      <c r="R30" s="272"/>
      <c r="S30" s="263" t="str">
        <f t="shared" si="4"/>
        <v xml:space="preserve"> </v>
      </c>
      <c r="T30" s="275"/>
      <c r="U30" s="263" t="str">
        <f t="shared" si="3"/>
        <v xml:space="preserve"> </v>
      </c>
    </row>
    <row r="31" spans="1:21" s="4" customFormat="1" x14ac:dyDescent="0.2">
      <c r="A31" s="267" t="s">
        <v>1761</v>
      </c>
      <c r="B31" s="268" t="s">
        <v>1134</v>
      </c>
      <c r="C31" s="269" t="s">
        <v>3770</v>
      </c>
      <c r="D31" s="270">
        <v>12595</v>
      </c>
      <c r="E31" s="271">
        <v>37289</v>
      </c>
      <c r="F31" s="263" t="str">
        <f t="shared" si="0"/>
        <v xml:space="preserve"> </v>
      </c>
      <c r="G31" s="267" t="s">
        <v>21</v>
      </c>
      <c r="H31" s="267" t="s">
        <v>1105</v>
      </c>
      <c r="I31" s="263" t="str">
        <f t="shared" si="1"/>
        <v xml:space="preserve"> </v>
      </c>
      <c r="J31" s="272" t="str">
        <f>IF(D31&gt;=('28 Populations and thresholds'!$I$199),"YES"," ")</f>
        <v>YES</v>
      </c>
      <c r="K31" s="272" t="str">
        <f>IF(J31="YES"," ",IF(D31&gt;=('28 Populations and thresholds'!$I$199)*0.25,"YES"))</f>
        <v xml:space="preserve"> </v>
      </c>
      <c r="L31" s="272" t="b">
        <f>OR('28 Populations and thresholds'!$J$199="CR",'28 Populations and thresholds'!$J$199="EN",'28 Populations and thresholds'!$J$199="VU")</f>
        <v>0</v>
      </c>
      <c r="M31" s="273">
        <f>D31/'28 Populations and thresholds'!$H$199</f>
        <v>3.9984126984126983E-2</v>
      </c>
      <c r="N31" s="274">
        <f>'28 Populations and thresholds'!$K$199</f>
        <v>0</v>
      </c>
      <c r="O31" s="263" t="str">
        <f t="shared" si="2"/>
        <v xml:space="preserve"> </v>
      </c>
      <c r="P31" s="349"/>
      <c r="Q31" s="272"/>
      <c r="R31" s="272"/>
      <c r="S31" s="263" t="str">
        <f t="shared" si="4"/>
        <v xml:space="preserve"> </v>
      </c>
      <c r="T31" s="269"/>
      <c r="U31" s="263" t="str">
        <f t="shared" si="3"/>
        <v xml:space="preserve"> </v>
      </c>
    </row>
    <row r="32" spans="1:21" s="4" customFormat="1" x14ac:dyDescent="0.2">
      <c r="A32" s="267" t="s">
        <v>1761</v>
      </c>
      <c r="B32" s="268" t="s">
        <v>1134</v>
      </c>
      <c r="C32" s="269" t="s">
        <v>3766</v>
      </c>
      <c r="D32" s="270">
        <v>2800</v>
      </c>
      <c r="E32" s="271">
        <v>35827</v>
      </c>
      <c r="F32" s="263" t="str">
        <f t="shared" si="0"/>
        <v xml:space="preserve"> </v>
      </c>
      <c r="G32" s="267" t="s">
        <v>21</v>
      </c>
      <c r="H32" s="267" t="s">
        <v>58</v>
      </c>
      <c r="I32" s="263" t="str">
        <f t="shared" si="1"/>
        <v xml:space="preserve"> </v>
      </c>
      <c r="J32" s="272" t="str">
        <f>IF(D32&gt;=('28 Populations and thresholds'!$I$194),"YES"," ")</f>
        <v>YES</v>
      </c>
      <c r="K32" s="272" t="str">
        <f>IF(J32="YES"," ",IF(D32&gt;=('28 Populations and thresholds'!$I$194)*0.25,"YES"))</f>
        <v xml:space="preserve"> </v>
      </c>
      <c r="L32" s="272" t="b">
        <f>OR('28 Populations and thresholds'!$J$194="CR",'28 Populations and thresholds'!$J$194="EN",'28 Populations and thresholds'!$J$194="VU")</f>
        <v>0</v>
      </c>
      <c r="M32" s="273">
        <f>D32/'28 Populations and thresholds'!$H$194</f>
        <v>9.8245614035087719E-2</v>
      </c>
      <c r="N32" s="274" t="str">
        <f>'28 Populations and thresholds'!$K$194</f>
        <v>DEC</v>
      </c>
      <c r="O32" s="263" t="str">
        <f t="shared" si="2"/>
        <v xml:space="preserve"> </v>
      </c>
      <c r="P32" s="349"/>
      <c r="Q32" s="272"/>
      <c r="R32" s="272"/>
      <c r="S32" s="263" t="str">
        <f t="shared" si="4"/>
        <v xml:space="preserve"> </v>
      </c>
      <c r="T32" s="269"/>
      <c r="U32" s="263" t="str">
        <f t="shared" si="3"/>
        <v xml:space="preserve"> </v>
      </c>
    </row>
    <row r="33" spans="1:21" s="4" customFormat="1" x14ac:dyDescent="0.2">
      <c r="A33" s="143" t="s">
        <v>1761</v>
      </c>
      <c r="B33" s="40" t="s">
        <v>1165</v>
      </c>
      <c r="C33" s="111" t="s">
        <v>3474</v>
      </c>
      <c r="D33" s="41">
        <v>1106</v>
      </c>
      <c r="E33" s="46">
        <v>30779</v>
      </c>
      <c r="F33" s="263" t="str">
        <f t="shared" si="0"/>
        <v xml:space="preserve"> </v>
      </c>
      <c r="G33" s="143" t="s">
        <v>21</v>
      </c>
      <c r="H33" s="143" t="s">
        <v>58</v>
      </c>
      <c r="I33" s="263" t="str">
        <f t="shared" si="1"/>
        <v xml:space="preserve"> </v>
      </c>
      <c r="J33" s="38" t="str">
        <f>IF(D33&gt;=('28 Populations and thresholds'!$I$198),"YES"," ")</f>
        <v>YES</v>
      </c>
      <c r="K33" s="38" t="str">
        <f>IF(J33="YES"," ",IF(D33&gt;=('28 Populations and thresholds'!$I$198)*0.25,"YES"))</f>
        <v xml:space="preserve"> </v>
      </c>
      <c r="L33" s="38" t="b">
        <f>OR('28 Populations and thresholds'!$J$198="CR",'28 Populations and thresholds'!$J$198="EN",'28 Populations and thresholds'!$J$198="VU")</f>
        <v>0</v>
      </c>
      <c r="M33" s="75">
        <f>D33/'28 Populations and thresholds'!$H$198</f>
        <v>5.0272727272727274E-2</v>
      </c>
      <c r="N33" s="106">
        <f>'28 Populations and thresholds'!$K$198</f>
        <v>0</v>
      </c>
      <c r="O33" s="263" t="str">
        <f t="shared" si="2"/>
        <v xml:space="preserve"> </v>
      </c>
      <c r="P33" s="348">
        <v>5.03</v>
      </c>
      <c r="Q33" s="38">
        <v>1</v>
      </c>
      <c r="R33" s="38">
        <v>0</v>
      </c>
      <c r="S33" s="263" t="str">
        <f t="shared" si="4"/>
        <v xml:space="preserve"> </v>
      </c>
      <c r="U33" s="263" t="str">
        <f t="shared" si="3"/>
        <v xml:space="preserve"> </v>
      </c>
    </row>
    <row r="34" spans="1:21" s="4" customFormat="1" x14ac:dyDescent="0.2">
      <c r="A34" s="267" t="s">
        <v>1761</v>
      </c>
      <c r="B34" s="268" t="s">
        <v>942</v>
      </c>
      <c r="C34" s="269" t="s">
        <v>3756</v>
      </c>
      <c r="D34" s="270">
        <v>6000</v>
      </c>
      <c r="E34" s="271">
        <v>33688</v>
      </c>
      <c r="F34" s="263" t="str">
        <f t="shared" si="0"/>
        <v xml:space="preserve"> </v>
      </c>
      <c r="G34" s="267" t="s">
        <v>21</v>
      </c>
      <c r="H34" s="267" t="s">
        <v>190</v>
      </c>
      <c r="I34" s="263" t="str">
        <f t="shared" si="1"/>
        <v xml:space="preserve"> </v>
      </c>
      <c r="J34" s="272" t="str">
        <f>IF(D34&gt;=('28 Populations and thresholds'!$I$175),"YES"," ")</f>
        <v>YES</v>
      </c>
      <c r="K34" s="272" t="str">
        <f>IF(J34="YES"," ",IF(D34&gt;=('28 Populations and thresholds'!$I$175)*0.25,"YES"))</f>
        <v xml:space="preserve"> </v>
      </c>
      <c r="L34" s="272" t="b">
        <f>OR('28 Populations and thresholds'!$J$175="CR",'28 Populations and thresholds'!$J$175="EN",'28 Populations and thresholds'!$J$175="VU")</f>
        <v>0</v>
      </c>
      <c r="M34" s="273">
        <f>D34/'28 Populations and thresholds'!$H$175</f>
        <v>4.3165467625899283E-2</v>
      </c>
      <c r="N34" s="274" t="str">
        <f>'28 Populations and thresholds'!$K$175</f>
        <v>DEC</v>
      </c>
      <c r="O34" s="263" t="str">
        <f t="shared" si="2"/>
        <v xml:space="preserve"> </v>
      </c>
      <c r="P34" s="349">
        <v>6.5</v>
      </c>
      <c r="Q34" s="272">
        <v>2</v>
      </c>
      <c r="R34" s="272">
        <v>1</v>
      </c>
      <c r="S34" s="263" t="str">
        <f t="shared" si="4"/>
        <v xml:space="preserve"> </v>
      </c>
      <c r="T34" s="275"/>
      <c r="U34" s="263" t="str">
        <f t="shared" si="3"/>
        <v xml:space="preserve"> </v>
      </c>
    </row>
    <row r="35" spans="1:21" s="4" customFormat="1" x14ac:dyDescent="0.2">
      <c r="A35" s="267" t="s">
        <v>1761</v>
      </c>
      <c r="B35" s="268" t="s">
        <v>942</v>
      </c>
      <c r="C35" s="269" t="s">
        <v>3470</v>
      </c>
      <c r="D35" s="270">
        <v>700</v>
      </c>
      <c r="E35" s="271">
        <v>36336</v>
      </c>
      <c r="F35" s="263" t="str">
        <f t="shared" si="0"/>
        <v xml:space="preserve"> </v>
      </c>
      <c r="G35" s="267" t="s">
        <v>21</v>
      </c>
      <c r="H35" s="267" t="s">
        <v>190</v>
      </c>
      <c r="I35" s="263" t="str">
        <f t="shared" si="1"/>
        <v xml:space="preserve"> </v>
      </c>
      <c r="J35" s="272" t="str">
        <f>IF(D35&gt;=('28 Populations and thresholds'!$I$181),"YES"," ")</f>
        <v>YES</v>
      </c>
      <c r="K35" s="272" t="str">
        <f>IF(J35="YES"," ",IF(D35&gt;=('28 Populations and thresholds'!$I$181)*0.25,"YES"))</f>
        <v xml:space="preserve"> </v>
      </c>
      <c r="L35" s="272" t="b">
        <f>OR('28 Populations and thresholds'!$J$181="CR",'28 Populations and thresholds'!$J$181="EN",'28 Populations and thresholds'!$J$181="VU")</f>
        <v>1</v>
      </c>
      <c r="M35" s="273">
        <f>D35/'28 Populations and thresholds'!$H$181</f>
        <v>2.1874999999999999E-2</v>
      </c>
      <c r="N35" s="274" t="str">
        <f>'28 Populations and thresholds'!$K$181</f>
        <v>DEC</v>
      </c>
      <c r="O35" s="263" t="str">
        <f t="shared" si="2"/>
        <v xml:space="preserve"> </v>
      </c>
      <c r="P35" s="349"/>
      <c r="Q35" s="272"/>
      <c r="R35" s="272"/>
      <c r="S35" s="263" t="str">
        <f t="shared" si="4"/>
        <v xml:space="preserve"> </v>
      </c>
      <c r="T35" s="269"/>
      <c r="U35" s="263" t="str">
        <f t="shared" si="3"/>
        <v xml:space="preserve"> </v>
      </c>
    </row>
    <row r="36" spans="1:21" s="4" customFormat="1" x14ac:dyDescent="0.2">
      <c r="A36" s="143" t="s">
        <v>1761</v>
      </c>
      <c r="B36" s="40" t="s">
        <v>1285</v>
      </c>
      <c r="C36" s="4" t="s">
        <v>3459</v>
      </c>
      <c r="D36" s="41">
        <v>1540</v>
      </c>
      <c r="E36" s="46">
        <v>35021</v>
      </c>
      <c r="F36" s="263" t="str">
        <f t="shared" si="0"/>
        <v xml:space="preserve"> </v>
      </c>
      <c r="G36" s="143" t="s">
        <v>21</v>
      </c>
      <c r="H36" s="143" t="s">
        <v>58</v>
      </c>
      <c r="I36" s="263" t="str">
        <f t="shared" si="1"/>
        <v xml:space="preserve"> </v>
      </c>
      <c r="J36" s="38" t="str">
        <f>IF(D36&gt;=(('28 Populations and thresholds'!$I$160)+('28 Populations and thresholds'!$I$163)),"YES"," ")</f>
        <v>YES</v>
      </c>
      <c r="K36" s="38" t="str">
        <f>IF(J36="YES"," ",IF(D36&gt;=(('28 Populations and thresholds'!$I$160)+('28 Populations and thresholds'!$I$163))*0.25,"YES"))</f>
        <v xml:space="preserve"> </v>
      </c>
      <c r="L36" s="38" t="b">
        <f>OR('28 Populations and thresholds'!$J$160="CR",'28 Populations and thresholds'!$J$160="EN",'28 Populations and thresholds'!$J$160="VU")</f>
        <v>0</v>
      </c>
      <c r="M36" s="75">
        <f>D36/(('28 Populations and thresholds'!$H$160)+('28 Populations and thresholds'!$H$163))</f>
        <v>0.04</v>
      </c>
      <c r="N36" s="106" t="str">
        <f>'28 Populations and thresholds'!$K$160</f>
        <v>DEC</v>
      </c>
      <c r="O36" s="263" t="str">
        <f t="shared" si="2"/>
        <v xml:space="preserve"> </v>
      </c>
      <c r="P36" s="348">
        <v>4</v>
      </c>
      <c r="Q36" s="38">
        <v>1</v>
      </c>
      <c r="R36" s="38">
        <v>0</v>
      </c>
      <c r="S36" s="263" t="str">
        <f t="shared" si="4"/>
        <v xml:space="preserve"> </v>
      </c>
      <c r="T36" s="121" t="s">
        <v>4563</v>
      </c>
      <c r="U36" s="263" t="str">
        <f t="shared" si="3"/>
        <v xml:space="preserve"> </v>
      </c>
    </row>
    <row r="37" spans="1:21" s="4" customFormat="1" x14ac:dyDescent="0.2">
      <c r="A37" s="267" t="s">
        <v>1761</v>
      </c>
      <c r="B37" s="268" t="s">
        <v>1117</v>
      </c>
      <c r="C37" s="269" t="s">
        <v>3765</v>
      </c>
      <c r="D37" s="270">
        <v>400</v>
      </c>
      <c r="E37" s="271">
        <v>34227</v>
      </c>
      <c r="F37" s="263" t="str">
        <f t="shared" si="0"/>
        <v xml:space="preserve"> </v>
      </c>
      <c r="G37" s="267" t="s">
        <v>21</v>
      </c>
      <c r="H37" s="267" t="s">
        <v>190</v>
      </c>
      <c r="I37" s="263" t="str">
        <f t="shared" si="1"/>
        <v xml:space="preserve"> </v>
      </c>
      <c r="J37" s="272" t="str">
        <f>IF(D37&gt;=('28 Populations and thresholds'!$I$193),"YES"," ")</f>
        <v xml:space="preserve"> </v>
      </c>
      <c r="K37" s="272" t="str">
        <f>IF(J37="YES"," ",IF(D37&gt;=('28 Populations and thresholds'!$I$193)*0.25,"YES"))</f>
        <v>YES</v>
      </c>
      <c r="L37" s="272" t="b">
        <f>OR('28 Populations and thresholds'!$J$193="CR",'28 Populations and thresholds'!$J$193="EN",'28 Populations and thresholds'!$J$193="VU")</f>
        <v>0</v>
      </c>
      <c r="M37" s="273">
        <f>D37/'28 Populations and thresholds'!$H$193</f>
        <v>9.0909090909090905E-3</v>
      </c>
      <c r="N37" s="274" t="str">
        <f>'28 Populations and thresholds'!$K$193</f>
        <v>DEC</v>
      </c>
      <c r="O37" s="263" t="str">
        <f t="shared" si="2"/>
        <v xml:space="preserve"> </v>
      </c>
      <c r="P37" s="349">
        <v>2.14</v>
      </c>
      <c r="Q37" s="272">
        <v>2</v>
      </c>
      <c r="R37" s="272">
        <v>0</v>
      </c>
      <c r="S37" s="263" t="str">
        <f t="shared" si="4"/>
        <v xml:space="preserve"> </v>
      </c>
      <c r="T37" s="269"/>
      <c r="U37" s="263" t="str">
        <f t="shared" si="3"/>
        <v xml:space="preserve"> </v>
      </c>
    </row>
    <row r="38" spans="1:21" s="4" customFormat="1" x14ac:dyDescent="0.2">
      <c r="A38" s="267" t="s">
        <v>1761</v>
      </c>
      <c r="B38" s="268" t="s">
        <v>1117</v>
      </c>
      <c r="C38" s="269" t="s">
        <v>3766</v>
      </c>
      <c r="D38" s="270">
        <v>350</v>
      </c>
      <c r="E38" s="271">
        <v>36418</v>
      </c>
      <c r="F38" s="263" t="str">
        <f t="shared" si="0"/>
        <v xml:space="preserve"> </v>
      </c>
      <c r="G38" s="267" t="s">
        <v>21</v>
      </c>
      <c r="H38" s="267" t="s">
        <v>190</v>
      </c>
      <c r="I38" s="263" t="str">
        <f t="shared" si="1"/>
        <v xml:space="preserve"> </v>
      </c>
      <c r="J38" s="272" t="str">
        <f>IF(D38&gt;=('28 Populations and thresholds'!$I$194),"YES"," ")</f>
        <v>YES</v>
      </c>
      <c r="K38" s="272" t="str">
        <f>IF(J38="YES"," ",IF(D38&gt;=('28 Populations and thresholds'!$I$194)*0.25,"YES"))</f>
        <v xml:space="preserve"> </v>
      </c>
      <c r="L38" s="272" t="b">
        <f>OR('28 Populations and thresholds'!$J$194="CR",'28 Populations and thresholds'!$J$194="EN",'28 Populations and thresholds'!$J$194="VU")</f>
        <v>0</v>
      </c>
      <c r="M38" s="273">
        <f>D38/'28 Populations and thresholds'!$H$194</f>
        <v>1.2280701754385965E-2</v>
      </c>
      <c r="N38" s="274" t="str">
        <f>'28 Populations and thresholds'!$K$194</f>
        <v>DEC</v>
      </c>
      <c r="O38" s="263" t="str">
        <f t="shared" si="2"/>
        <v xml:space="preserve"> </v>
      </c>
      <c r="P38" s="349"/>
      <c r="Q38" s="272"/>
      <c r="R38" s="272"/>
      <c r="S38" s="263" t="str">
        <f t="shared" si="4"/>
        <v xml:space="preserve"> </v>
      </c>
      <c r="T38" s="269"/>
      <c r="U38" s="263" t="str">
        <f t="shared" si="3"/>
        <v xml:space="preserve"> </v>
      </c>
    </row>
    <row r="39" spans="1:21" s="4" customFormat="1" x14ac:dyDescent="0.2">
      <c r="A39" s="143" t="s">
        <v>1761</v>
      </c>
      <c r="B39" s="40" t="s">
        <v>1019</v>
      </c>
      <c r="C39" s="111" t="s">
        <v>3758</v>
      </c>
      <c r="D39" s="41">
        <v>1027</v>
      </c>
      <c r="E39" s="46">
        <v>34779</v>
      </c>
      <c r="F39" s="263" t="str">
        <f t="shared" si="0"/>
        <v xml:space="preserve"> </v>
      </c>
      <c r="G39" s="143" t="s">
        <v>21</v>
      </c>
      <c r="H39" s="143" t="s">
        <v>357</v>
      </c>
      <c r="I39" s="263" t="str">
        <f t="shared" si="1"/>
        <v xml:space="preserve"> </v>
      </c>
      <c r="J39" s="38" t="str">
        <f>IF(D39&gt;=('28 Populations and thresholds'!$I$179),"YES"," ")</f>
        <v>YES</v>
      </c>
      <c r="K39" s="38" t="str">
        <f>IF(J39="YES"," ",IF(D39&gt;=('28 Populations and thresholds'!$I$179)*0.25,"YES"))</f>
        <v xml:space="preserve"> </v>
      </c>
      <c r="L39" s="38" t="b">
        <f>OR('28 Populations and thresholds'!$J$179="CR",'28 Populations and thresholds'!$J$179="EN",'28 Populations and thresholds'!$J$179="VU")</f>
        <v>0</v>
      </c>
      <c r="M39" s="75">
        <f>D39/'28 Populations and thresholds'!$H$179</f>
        <v>1.8672727272727271E-2</v>
      </c>
      <c r="N39" s="106" t="str">
        <f>'28 Populations and thresholds'!$K$179</f>
        <v>DEC</v>
      </c>
      <c r="O39" s="263" t="str">
        <f t="shared" si="2"/>
        <v xml:space="preserve"> </v>
      </c>
      <c r="P39" s="348">
        <v>1.87</v>
      </c>
      <c r="Q39" s="38">
        <v>1</v>
      </c>
      <c r="R39" s="38">
        <v>0</v>
      </c>
      <c r="S39" s="263" t="str">
        <f t="shared" si="4"/>
        <v xml:space="preserve"> </v>
      </c>
      <c r="U39" s="263" t="str">
        <f t="shared" si="3"/>
        <v xml:space="preserve"> </v>
      </c>
    </row>
    <row r="40" spans="1:21" s="4" customFormat="1" x14ac:dyDescent="0.2">
      <c r="A40" s="267" t="s">
        <v>1761</v>
      </c>
      <c r="B40" s="268" t="s">
        <v>1312</v>
      </c>
      <c r="C40" s="269" t="s">
        <v>3742</v>
      </c>
      <c r="D40" s="270">
        <v>600</v>
      </c>
      <c r="E40" s="276"/>
      <c r="F40" s="263" t="str">
        <f t="shared" si="0"/>
        <v xml:space="preserve"> </v>
      </c>
      <c r="G40" s="267" t="s">
        <v>21</v>
      </c>
      <c r="H40" s="267" t="s">
        <v>421</v>
      </c>
      <c r="I40" s="263" t="str">
        <f t="shared" si="1"/>
        <v xml:space="preserve"> </v>
      </c>
      <c r="J40" s="272" t="str">
        <f>IF(D40&gt;=('28 Populations and thresholds'!$I$148),"YES"," ")</f>
        <v>YES</v>
      </c>
      <c r="K40" s="272" t="str">
        <f>IF(J40="YES"," ",IF(D40&gt;=('28 Populations and thresholds'!$I$148)*0.25,"YES"))</f>
        <v xml:space="preserve"> </v>
      </c>
      <c r="L40" s="272" t="b">
        <f>OR('28 Populations and thresholds'!$J$148="CR",'28 Populations and thresholds'!$J$148="EN",'28 Populations and thresholds'!$J$148="VU")</f>
        <v>0</v>
      </c>
      <c r="M40" s="273">
        <f>D40/'28 Populations and thresholds'!$H$148</f>
        <v>6.0000000000000001E-3</v>
      </c>
      <c r="N40" s="274">
        <f>'28 Populations and thresholds'!$K$148</f>
        <v>0</v>
      </c>
      <c r="O40" s="263" t="str">
        <f t="shared" si="2"/>
        <v xml:space="preserve"> </v>
      </c>
      <c r="P40" s="349">
        <v>0.6</v>
      </c>
      <c r="Q40" s="272">
        <v>1</v>
      </c>
      <c r="R40" s="272">
        <v>0</v>
      </c>
      <c r="S40" s="263" t="str">
        <f t="shared" si="4"/>
        <v xml:space="preserve"> </v>
      </c>
      <c r="T40" s="275"/>
      <c r="U40" s="263" t="str">
        <f t="shared" si="3"/>
        <v xml:space="preserve"> </v>
      </c>
    </row>
    <row r="41" spans="1:21" s="4" customFormat="1" x14ac:dyDescent="0.2">
      <c r="A41" s="143" t="s">
        <v>1761</v>
      </c>
      <c r="B41" s="40" t="s">
        <v>1179</v>
      </c>
      <c r="C41" s="4" t="s">
        <v>3474</v>
      </c>
      <c r="D41" s="41">
        <v>360</v>
      </c>
      <c r="E41" s="46">
        <v>31322</v>
      </c>
      <c r="F41" s="263" t="str">
        <f t="shared" si="0"/>
        <v xml:space="preserve"> </v>
      </c>
      <c r="G41" s="143" t="s">
        <v>21</v>
      </c>
      <c r="H41" s="143" t="s">
        <v>58</v>
      </c>
      <c r="I41" s="263" t="str">
        <f t="shared" si="1"/>
        <v xml:space="preserve"> </v>
      </c>
      <c r="J41" s="38" t="str">
        <f>IF(D41&gt;=('28 Populations and thresholds'!$I$198),"YES"," ")</f>
        <v>YES</v>
      </c>
      <c r="K41" s="38" t="str">
        <f>IF(J41="YES"," ",IF(D41&gt;=('28 Populations and thresholds'!$I$198)*0.25,"YES"))</f>
        <v xml:space="preserve"> </v>
      </c>
      <c r="L41" s="38" t="b">
        <f>OR('28 Populations and thresholds'!$J$198="CR",'28 Populations and thresholds'!$J$198="EN",'28 Populations and thresholds'!$J$198="VU")</f>
        <v>0</v>
      </c>
      <c r="M41" s="75">
        <f>D41/'28 Populations and thresholds'!$H$198</f>
        <v>1.6363636363636365E-2</v>
      </c>
      <c r="N41" s="106">
        <f>'28 Populations and thresholds'!$K$198</f>
        <v>0</v>
      </c>
      <c r="O41" s="263" t="str">
        <f t="shared" si="2"/>
        <v xml:space="preserve"> </v>
      </c>
      <c r="P41" s="348">
        <v>1.64</v>
      </c>
      <c r="Q41" s="38">
        <v>1</v>
      </c>
      <c r="R41" s="38">
        <v>0</v>
      </c>
      <c r="S41" s="263" t="str">
        <f t="shared" si="4"/>
        <v xml:space="preserve"> </v>
      </c>
      <c r="U41" s="263" t="str">
        <f t="shared" si="3"/>
        <v xml:space="preserve"> </v>
      </c>
    </row>
    <row r="42" spans="1:21" s="4" customFormat="1" x14ac:dyDescent="0.2">
      <c r="A42" s="267" t="s">
        <v>1761</v>
      </c>
      <c r="B42" s="268" t="s">
        <v>952</v>
      </c>
      <c r="C42" s="269" t="s">
        <v>3756</v>
      </c>
      <c r="D42" s="270">
        <v>2058</v>
      </c>
      <c r="E42" s="271">
        <v>35412</v>
      </c>
      <c r="F42" s="263" t="str">
        <f t="shared" si="0"/>
        <v xml:space="preserve"> </v>
      </c>
      <c r="G42" s="267" t="s">
        <v>21</v>
      </c>
      <c r="H42" s="267" t="s">
        <v>361</v>
      </c>
      <c r="I42" s="263" t="str">
        <f t="shared" si="1"/>
        <v xml:space="preserve"> </v>
      </c>
      <c r="J42" s="272" t="str">
        <f>IF(D42&gt;=('28 Populations and thresholds'!$I$175),"YES"," ")</f>
        <v>YES</v>
      </c>
      <c r="K42" s="272" t="str">
        <f>IF(J42="YES"," ",IF(D42&gt;=('28 Populations and thresholds'!$I$175)*0.25,"YES"))</f>
        <v xml:space="preserve"> </v>
      </c>
      <c r="L42" s="272" t="b">
        <f>OR('28 Populations and thresholds'!$J$175="CR",'28 Populations and thresholds'!$J$175="EN",'28 Populations and thresholds'!$J$175="VU")</f>
        <v>0</v>
      </c>
      <c r="M42" s="273">
        <f>D42/'28 Populations and thresholds'!$H$175</f>
        <v>1.4805755395683453E-2</v>
      </c>
      <c r="N42" s="274" t="str">
        <f>'28 Populations and thresholds'!$K$175</f>
        <v>DEC</v>
      </c>
      <c r="O42" s="263" t="str">
        <f t="shared" si="2"/>
        <v xml:space="preserve"> </v>
      </c>
      <c r="P42" s="349">
        <v>2.94</v>
      </c>
      <c r="Q42" s="272">
        <v>2</v>
      </c>
      <c r="R42" s="272">
        <v>0</v>
      </c>
      <c r="S42" s="263" t="str">
        <f t="shared" si="4"/>
        <v xml:space="preserve"> </v>
      </c>
      <c r="T42" s="275"/>
      <c r="U42" s="263" t="str">
        <f t="shared" si="3"/>
        <v xml:space="preserve"> </v>
      </c>
    </row>
    <row r="43" spans="1:21" s="4" customFormat="1" x14ac:dyDescent="0.2">
      <c r="A43" s="267" t="s">
        <v>1761</v>
      </c>
      <c r="B43" s="268" t="s">
        <v>952</v>
      </c>
      <c r="C43" s="269" t="s">
        <v>3770</v>
      </c>
      <c r="D43" s="270">
        <v>4598</v>
      </c>
      <c r="E43" s="271">
        <v>36403</v>
      </c>
      <c r="F43" s="263" t="str">
        <f t="shared" si="0"/>
        <v xml:space="preserve"> </v>
      </c>
      <c r="G43" s="267" t="s">
        <v>21</v>
      </c>
      <c r="H43" s="267" t="s">
        <v>147</v>
      </c>
      <c r="I43" s="263" t="str">
        <f t="shared" si="1"/>
        <v xml:space="preserve"> </v>
      </c>
      <c r="J43" s="272" t="str">
        <f>IF(D43&gt;=('28 Populations and thresholds'!$I$199),"YES"," ")</f>
        <v>YES</v>
      </c>
      <c r="K43" s="272" t="str">
        <f>IF(J43="YES"," ",IF(D43&gt;=('28 Populations and thresholds'!$I$199)*0.25,"YES"))</f>
        <v xml:space="preserve"> </v>
      </c>
      <c r="L43" s="272" t="b">
        <f>OR('28 Populations and thresholds'!$J$199="CR",'28 Populations and thresholds'!$J$199="EN",'28 Populations and thresholds'!$J$199="VU")</f>
        <v>0</v>
      </c>
      <c r="M43" s="273">
        <f>D43/'28 Populations and thresholds'!$H$199</f>
        <v>1.4596825396825396E-2</v>
      </c>
      <c r="N43" s="274">
        <f>'28 Populations and thresholds'!$K$199</f>
        <v>0</v>
      </c>
      <c r="O43" s="263" t="str">
        <f t="shared" si="2"/>
        <v xml:space="preserve"> </v>
      </c>
      <c r="P43" s="349"/>
      <c r="Q43" s="272"/>
      <c r="R43" s="272"/>
      <c r="S43" s="263" t="str">
        <f t="shared" si="4"/>
        <v xml:space="preserve"> </v>
      </c>
      <c r="T43" s="269"/>
      <c r="U43" s="263" t="str">
        <f t="shared" si="3"/>
        <v xml:space="preserve"> </v>
      </c>
    </row>
    <row r="44" spans="1:21" s="4" customFormat="1" x14ac:dyDescent="0.2">
      <c r="A44" s="12" t="s">
        <v>1761</v>
      </c>
      <c r="B44" s="56" t="s">
        <v>4585</v>
      </c>
      <c r="C44" s="4" t="s">
        <v>3785</v>
      </c>
      <c r="D44" s="105">
        <v>1470</v>
      </c>
      <c r="E44" s="165"/>
      <c r="F44" s="263" t="str">
        <f t="shared" si="0"/>
        <v xml:space="preserve"> </v>
      </c>
      <c r="G44" s="12" t="s">
        <v>3881</v>
      </c>
      <c r="H44" s="12" t="s">
        <v>3886</v>
      </c>
      <c r="I44" s="263" t="str">
        <f t="shared" si="1"/>
        <v xml:space="preserve"> </v>
      </c>
      <c r="J44" s="38" t="str">
        <f>IF(D44&gt;=('28 Populations and thresholds'!$I$232),"YES"," ")</f>
        <v>YES</v>
      </c>
      <c r="K44" s="38" t="str">
        <f>IF(J44="YES"," ",IF(D44&gt;=('28 Populations and thresholds'!$I$232)*0.25,"YES"))</f>
        <v xml:space="preserve"> </v>
      </c>
      <c r="L44" s="38" t="b">
        <f>OR('28 Populations and thresholds'!$J$232="CR",'28 Populations and thresholds'!$J$232="EN",'28 Populations and thresholds'!$J$232="VU")</f>
        <v>0</v>
      </c>
      <c r="M44" s="75">
        <f>D44/'28 Populations and thresholds'!$H$232</f>
        <v>1.6333333333333332E-2</v>
      </c>
      <c r="N44" s="106">
        <f>'28 Populations and thresholds'!$K$232</f>
        <v>0</v>
      </c>
      <c r="O44" s="263" t="str">
        <f t="shared" si="2"/>
        <v xml:space="preserve"> </v>
      </c>
      <c r="P44" s="348">
        <v>62.03</v>
      </c>
      <c r="Q44" s="38">
        <v>2</v>
      </c>
      <c r="R44" s="38">
        <v>0</v>
      </c>
      <c r="S44" s="263" t="str">
        <f t="shared" si="4"/>
        <v xml:space="preserve"> </v>
      </c>
      <c r="T44" s="12" t="s">
        <v>3887</v>
      </c>
      <c r="U44" s="263" t="str">
        <f t="shared" si="3"/>
        <v xml:space="preserve"> </v>
      </c>
    </row>
    <row r="45" spans="1:21" s="4" customFormat="1" x14ac:dyDescent="0.2">
      <c r="A45" s="12" t="s">
        <v>1761</v>
      </c>
      <c r="B45" s="56" t="s">
        <v>4585</v>
      </c>
      <c r="C45" s="115" t="s">
        <v>3794</v>
      </c>
      <c r="D45" s="105">
        <v>604000</v>
      </c>
      <c r="E45" s="106" t="s">
        <v>4314</v>
      </c>
      <c r="F45" s="263" t="str">
        <f t="shared" si="0"/>
        <v xml:space="preserve"> </v>
      </c>
      <c r="G45" s="12"/>
      <c r="H45" s="12" t="s">
        <v>4323</v>
      </c>
      <c r="I45" s="263" t="str">
        <f t="shared" si="1"/>
        <v xml:space="preserve"> </v>
      </c>
      <c r="J45" s="38" t="str">
        <f>IF(D45&gt;=('28 Populations and thresholds'!$I$256),"YES"," ")</f>
        <v>YES</v>
      </c>
      <c r="K45" s="38" t="str">
        <f>IF(J45="YES"," ",IF(D45&gt;=('28 Populations and thresholds'!$I$256)*0.25,"YES"))</f>
        <v xml:space="preserve"> </v>
      </c>
      <c r="L45" s="38" t="b">
        <f>OR('28 Populations and thresholds'!$J$256="CR",'28 Populations and thresholds'!$J$256="EN",'28 Populations and thresholds'!$J$256="VU")</f>
        <v>0</v>
      </c>
      <c r="M45" s="75">
        <f>D45/'28 Populations and thresholds'!$H$256</f>
        <v>0.60399939600060404</v>
      </c>
      <c r="N45" s="106">
        <f>'28 Populations and thresholds'!$K$256</f>
        <v>0</v>
      </c>
      <c r="O45" s="263" t="str">
        <f t="shared" si="2"/>
        <v xml:space="preserve"> </v>
      </c>
      <c r="P45" s="348"/>
      <c r="Q45" s="38"/>
      <c r="R45" s="38"/>
      <c r="S45" s="263" t="str">
        <f t="shared" si="4"/>
        <v xml:space="preserve"> </v>
      </c>
      <c r="T45" s="12" t="s">
        <v>4315</v>
      </c>
      <c r="U45" s="263" t="str">
        <f t="shared" si="3"/>
        <v xml:space="preserve"> </v>
      </c>
    </row>
    <row r="46" spans="1:21" s="4" customFormat="1" x14ac:dyDescent="0.2">
      <c r="A46" s="267" t="s">
        <v>1761</v>
      </c>
      <c r="B46" s="268" t="s">
        <v>1144</v>
      </c>
      <c r="C46" s="269" t="s">
        <v>3766</v>
      </c>
      <c r="D46" s="270">
        <v>438</v>
      </c>
      <c r="E46" s="271">
        <v>30622</v>
      </c>
      <c r="F46" s="263" t="str">
        <f t="shared" si="0"/>
        <v xml:space="preserve"> </v>
      </c>
      <c r="G46" s="267" t="s">
        <v>21</v>
      </c>
      <c r="H46" s="267" t="s">
        <v>58</v>
      </c>
      <c r="I46" s="263" t="str">
        <f t="shared" si="1"/>
        <v xml:space="preserve"> </v>
      </c>
      <c r="J46" s="272" t="str">
        <f>IF(D46&gt;=('28 Populations and thresholds'!$I$194),"YES"," ")</f>
        <v>YES</v>
      </c>
      <c r="K46" s="272" t="str">
        <f>IF(J46="YES"," ",IF(D46&gt;=('28 Populations and thresholds'!$I$194)*0.25,"YES"))</f>
        <v xml:space="preserve"> </v>
      </c>
      <c r="L46" s="272" t="b">
        <f>OR('28 Populations and thresholds'!$J$194="CR",'28 Populations and thresholds'!$J$194="EN",'28 Populations and thresholds'!$J$194="VU")</f>
        <v>0</v>
      </c>
      <c r="M46" s="273">
        <f>D46/'28 Populations and thresholds'!$H$194</f>
        <v>1.536842105263158E-2</v>
      </c>
      <c r="N46" s="274" t="str">
        <f>'28 Populations and thresholds'!$K$194</f>
        <v>DEC</v>
      </c>
      <c r="O46" s="263" t="str">
        <f t="shared" si="2"/>
        <v xml:space="preserve"> </v>
      </c>
      <c r="P46" s="349">
        <v>1.54</v>
      </c>
      <c r="Q46" s="272">
        <v>1</v>
      </c>
      <c r="R46" s="272">
        <v>0</v>
      </c>
      <c r="S46" s="263" t="str">
        <f t="shared" si="4"/>
        <v xml:space="preserve"> </v>
      </c>
      <c r="T46" s="269"/>
      <c r="U46" s="263" t="str">
        <f t="shared" si="3"/>
        <v xml:space="preserve"> </v>
      </c>
    </row>
    <row r="47" spans="1:21" s="4" customFormat="1" x14ac:dyDescent="0.2">
      <c r="A47" s="143" t="s">
        <v>1761</v>
      </c>
      <c r="B47" s="40" t="s">
        <v>928</v>
      </c>
      <c r="C47" s="4" t="s">
        <v>3752</v>
      </c>
      <c r="D47" s="41">
        <v>500</v>
      </c>
      <c r="E47" s="46">
        <v>35827</v>
      </c>
      <c r="F47" s="263" t="str">
        <f t="shared" si="0"/>
        <v xml:space="preserve"> </v>
      </c>
      <c r="G47" s="143" t="s">
        <v>21</v>
      </c>
      <c r="H47" s="143" t="s">
        <v>790</v>
      </c>
      <c r="I47" s="263" t="str">
        <f t="shared" si="1"/>
        <v xml:space="preserve"> </v>
      </c>
      <c r="J47" s="38" t="str">
        <f>IF(D47&gt;=('28 Populations and thresholds'!$I$169),"YES"," ")</f>
        <v>YES</v>
      </c>
      <c r="K47" s="38" t="str">
        <f>IF(J47="YES"," ",IF(D47&gt;=('28 Populations and thresholds'!$I$169)*0.25,"YES"))</f>
        <v xml:space="preserve"> </v>
      </c>
      <c r="L47" s="38" t="b">
        <f>OR('28 Populations and thresholds'!$J$169="CR",'28 Populations and thresholds'!$J$169="EN",'28 Populations and thresholds'!$J$169="VU")</f>
        <v>0</v>
      </c>
      <c r="M47" s="75">
        <f>D47/'28 Populations and thresholds'!$H$169</f>
        <v>5.0000000000000001E-3</v>
      </c>
      <c r="N47" s="106" t="str">
        <f>'28 Populations and thresholds'!$K$169</f>
        <v>DEC</v>
      </c>
      <c r="O47" s="263" t="str">
        <f t="shared" si="2"/>
        <v xml:space="preserve"> </v>
      </c>
      <c r="P47" s="348">
        <v>0.5</v>
      </c>
      <c r="Q47" s="38">
        <v>1</v>
      </c>
      <c r="R47" s="38">
        <v>0</v>
      </c>
      <c r="S47" s="263" t="str">
        <f t="shared" si="4"/>
        <v xml:space="preserve"> </v>
      </c>
      <c r="U47" s="263" t="str">
        <f t="shared" si="3"/>
        <v xml:space="preserve"> </v>
      </c>
    </row>
    <row r="48" spans="1:21" s="4" customFormat="1" x14ac:dyDescent="0.2">
      <c r="A48" s="267" t="s">
        <v>1761</v>
      </c>
      <c r="B48" s="268" t="s">
        <v>1079</v>
      </c>
      <c r="C48" s="269" t="s">
        <v>3451</v>
      </c>
      <c r="D48" s="270">
        <v>1440</v>
      </c>
      <c r="E48" s="271">
        <v>36557</v>
      </c>
      <c r="F48" s="263" t="str">
        <f t="shared" si="0"/>
        <v xml:space="preserve"> </v>
      </c>
      <c r="G48" s="267" t="s">
        <v>21</v>
      </c>
      <c r="H48" s="267" t="s">
        <v>870</v>
      </c>
      <c r="I48" s="263" t="str">
        <f t="shared" si="1"/>
        <v xml:space="preserve"> </v>
      </c>
      <c r="J48" s="272" t="str">
        <f>IF(D48&gt;=('28 Populations and thresholds'!$I$154),"YES"," ")</f>
        <v>YES</v>
      </c>
      <c r="K48" s="272" t="str">
        <f>IF(J48="YES"," ",IF(D48&gt;=('28 Populations and thresholds'!$I$154)*0.25,"YES"))</f>
        <v xml:space="preserve"> </v>
      </c>
      <c r="L48" s="272" t="b">
        <f>OR('28 Populations and thresholds'!$J$154="CR",'28 Populations and thresholds'!$J$154="EN",'28 Populations and thresholds'!$J$154="VU")</f>
        <v>0</v>
      </c>
      <c r="M48" s="273">
        <f>D48/'28 Populations and thresholds'!$H$154</f>
        <v>1.3846153846153847E-2</v>
      </c>
      <c r="N48" s="274" t="str">
        <f>'28 Populations and thresholds'!$K$154</f>
        <v>DEC</v>
      </c>
      <c r="O48" s="263" t="str">
        <f t="shared" si="2"/>
        <v xml:space="preserve"> </v>
      </c>
      <c r="P48" s="349">
        <v>6.98</v>
      </c>
      <c r="Q48" s="272">
        <v>4</v>
      </c>
      <c r="R48" s="272">
        <v>0</v>
      </c>
      <c r="S48" s="263" t="str">
        <f t="shared" si="4"/>
        <v xml:space="preserve"> </v>
      </c>
      <c r="T48" s="269"/>
      <c r="U48" s="263" t="str">
        <f t="shared" si="3"/>
        <v xml:space="preserve"> </v>
      </c>
    </row>
    <row r="49" spans="1:21" s="4" customFormat="1" x14ac:dyDescent="0.2">
      <c r="A49" s="267" t="s">
        <v>1761</v>
      </c>
      <c r="B49" s="268" t="s">
        <v>1079</v>
      </c>
      <c r="C49" s="268" t="s">
        <v>3799</v>
      </c>
      <c r="D49" s="270">
        <v>2788</v>
      </c>
      <c r="E49" s="271">
        <v>36557</v>
      </c>
      <c r="F49" s="263" t="str">
        <f t="shared" si="0"/>
        <v xml:space="preserve"> </v>
      </c>
      <c r="G49" s="267" t="s">
        <v>21</v>
      </c>
      <c r="H49" s="267" t="s">
        <v>870</v>
      </c>
      <c r="I49" s="263" t="str">
        <f t="shared" si="1"/>
        <v xml:space="preserve"> </v>
      </c>
      <c r="J49" s="272" t="str">
        <f>IF(D49&gt;=(('28 Populations and thresholds'!$I$196)+('28 Populations and thresholds'!$I$197)),"YES"," ")</f>
        <v>YES</v>
      </c>
      <c r="K49" s="272" t="str">
        <f>IF(J49="YES"," ",IF(D49&gt;=(('28 Populations and thresholds'!$I$196)+('28 Populations and thresholds'!$I$197))*0.25,"YES"))</f>
        <v xml:space="preserve"> </v>
      </c>
      <c r="L49" s="272" t="b">
        <f>OR('28 Populations and thresholds'!$J$197="CR",'28 Populations and thresholds'!$J$197="EN",'28 Populations and thresholds'!$J$197="VU")</f>
        <v>0</v>
      </c>
      <c r="M49" s="273">
        <f>D49/(('28 Populations and thresholds'!$H$196)+('28 Populations and thresholds'!$H$197))</f>
        <v>2.2852459016393444E-2</v>
      </c>
      <c r="N49" s="274" t="str">
        <f>'28 Populations and thresholds'!$K$196</f>
        <v>DEC</v>
      </c>
      <c r="O49" s="263" t="str">
        <f t="shared" si="2"/>
        <v xml:space="preserve"> </v>
      </c>
      <c r="P49" s="349"/>
      <c r="Q49" s="272"/>
      <c r="R49" s="272"/>
      <c r="S49" s="263" t="str">
        <f t="shared" si="4"/>
        <v xml:space="preserve"> </v>
      </c>
      <c r="T49" s="275" t="s">
        <v>4568</v>
      </c>
      <c r="U49" s="263" t="str">
        <f t="shared" si="3"/>
        <v xml:space="preserve"> </v>
      </c>
    </row>
    <row r="50" spans="1:21" s="4" customFormat="1" x14ac:dyDescent="0.2">
      <c r="A50" s="267" t="s">
        <v>1761</v>
      </c>
      <c r="B50" s="268" t="s">
        <v>1079</v>
      </c>
      <c r="C50" s="269" t="s">
        <v>3770</v>
      </c>
      <c r="D50" s="270">
        <v>6157</v>
      </c>
      <c r="E50" s="271">
        <v>36557</v>
      </c>
      <c r="F50" s="263" t="str">
        <f t="shared" si="0"/>
        <v xml:space="preserve"> </v>
      </c>
      <c r="G50" s="267" t="s">
        <v>21</v>
      </c>
      <c r="H50" s="267" t="s">
        <v>870</v>
      </c>
      <c r="I50" s="263" t="str">
        <f t="shared" si="1"/>
        <v xml:space="preserve"> </v>
      </c>
      <c r="J50" s="272" t="str">
        <f>IF(D50&gt;=('28 Populations and thresholds'!$I$199),"YES"," ")</f>
        <v>YES</v>
      </c>
      <c r="K50" s="272" t="str">
        <f>IF(J50="YES"," ",IF(D50&gt;=('28 Populations and thresholds'!$I$199)*0.25,"YES"))</f>
        <v xml:space="preserve"> </v>
      </c>
      <c r="L50" s="272" t="b">
        <f>OR('28 Populations and thresholds'!$J$199="CR",'28 Populations and thresholds'!$J$199="EN",'28 Populations and thresholds'!$J$199="VU")</f>
        <v>0</v>
      </c>
      <c r="M50" s="273">
        <f>D50/'28 Populations and thresholds'!$H$199</f>
        <v>1.9546031746031745E-2</v>
      </c>
      <c r="N50" s="274">
        <f>'28 Populations and thresholds'!$K$199</f>
        <v>0</v>
      </c>
      <c r="O50" s="263" t="str">
        <f t="shared" si="2"/>
        <v xml:space="preserve"> </v>
      </c>
      <c r="P50" s="349"/>
      <c r="Q50" s="272"/>
      <c r="R50" s="272"/>
      <c r="S50" s="263" t="str">
        <f t="shared" si="4"/>
        <v xml:space="preserve"> </v>
      </c>
      <c r="T50" s="269"/>
      <c r="U50" s="263" t="str">
        <f t="shared" si="3"/>
        <v xml:space="preserve"> </v>
      </c>
    </row>
    <row r="51" spans="1:21" s="4" customFormat="1" x14ac:dyDescent="0.2">
      <c r="A51" s="267" t="s">
        <v>1761</v>
      </c>
      <c r="B51" s="268" t="s">
        <v>1079</v>
      </c>
      <c r="C51" s="280" t="s">
        <v>3766</v>
      </c>
      <c r="D51" s="270">
        <v>385</v>
      </c>
      <c r="E51" s="271">
        <v>36557</v>
      </c>
      <c r="F51" s="263" t="str">
        <f t="shared" si="0"/>
        <v xml:space="preserve"> </v>
      </c>
      <c r="G51" s="267" t="s">
        <v>21</v>
      </c>
      <c r="H51" s="267" t="s">
        <v>870</v>
      </c>
      <c r="I51" s="263" t="str">
        <f t="shared" si="1"/>
        <v xml:space="preserve"> </v>
      </c>
      <c r="J51" s="272" t="str">
        <f>IF(D51&gt;=('28 Populations and thresholds'!$I$194),"YES"," ")</f>
        <v>YES</v>
      </c>
      <c r="K51" s="272" t="str">
        <f>IF(J51="YES"," ",IF(D51&gt;=('28 Populations and thresholds'!$I$194)*0.25,"YES"))</f>
        <v xml:space="preserve"> </v>
      </c>
      <c r="L51" s="272" t="b">
        <f>OR('28 Populations and thresholds'!$J$194="CR",'28 Populations and thresholds'!$J$194="EN",'28 Populations and thresholds'!$J$194="VU")</f>
        <v>0</v>
      </c>
      <c r="M51" s="273">
        <f>D51/'28 Populations and thresholds'!$H$194</f>
        <v>1.3508771929824562E-2</v>
      </c>
      <c r="N51" s="274" t="str">
        <f>'28 Populations and thresholds'!$K$194</f>
        <v>DEC</v>
      </c>
      <c r="O51" s="263" t="str">
        <f t="shared" si="2"/>
        <v xml:space="preserve"> </v>
      </c>
      <c r="P51" s="349"/>
      <c r="Q51" s="272"/>
      <c r="R51" s="272"/>
      <c r="S51" s="263" t="str">
        <f t="shared" si="4"/>
        <v xml:space="preserve"> </v>
      </c>
      <c r="T51" s="269"/>
      <c r="U51" s="263" t="str">
        <f t="shared" si="3"/>
        <v xml:space="preserve"> </v>
      </c>
    </row>
    <row r="52" spans="1:21" s="4" customFormat="1" x14ac:dyDescent="0.2">
      <c r="A52" s="143" t="s">
        <v>1761</v>
      </c>
      <c r="B52" s="40" t="s">
        <v>956</v>
      </c>
      <c r="C52" s="4" t="s">
        <v>3756</v>
      </c>
      <c r="D52" s="41">
        <v>1960</v>
      </c>
      <c r="E52" s="43"/>
      <c r="F52" s="263" t="str">
        <f t="shared" si="0"/>
        <v xml:space="preserve"> </v>
      </c>
      <c r="G52" s="143" t="s">
        <v>21</v>
      </c>
      <c r="H52" s="143" t="s">
        <v>944</v>
      </c>
      <c r="I52" s="263" t="str">
        <f t="shared" si="1"/>
        <v xml:space="preserve"> </v>
      </c>
      <c r="J52" s="38" t="str">
        <f>IF(D52&gt;=('28 Populations and thresholds'!$I$175),"YES"," ")</f>
        <v>YES</v>
      </c>
      <c r="K52" s="38" t="str">
        <f>IF(J52="YES"," ",IF(D52&gt;=('28 Populations and thresholds'!$I$175)*0.25,"YES"))</f>
        <v xml:space="preserve"> </v>
      </c>
      <c r="L52" s="38" t="b">
        <f>OR('28 Populations and thresholds'!$J$175="CR",'28 Populations and thresholds'!$J$175="EN",'28 Populations and thresholds'!$J$175="VU")</f>
        <v>0</v>
      </c>
      <c r="M52" s="75">
        <f>D52/'28 Populations and thresholds'!$H$175</f>
        <v>1.4100719424460431E-2</v>
      </c>
      <c r="N52" s="106" t="str">
        <f>'28 Populations and thresholds'!$K$175</f>
        <v>DEC</v>
      </c>
      <c r="O52" s="263" t="str">
        <f t="shared" si="2"/>
        <v xml:space="preserve"> </v>
      </c>
      <c r="P52" s="38">
        <v>14.61</v>
      </c>
      <c r="Q52" s="38">
        <v>8</v>
      </c>
      <c r="R52" s="106">
        <v>1</v>
      </c>
      <c r="S52" s="263"/>
      <c r="T52" s="12"/>
      <c r="U52" s="263" t="str">
        <f t="shared" si="3"/>
        <v xml:space="preserve"> </v>
      </c>
    </row>
    <row r="53" spans="1:21" s="4" customFormat="1" x14ac:dyDescent="0.2">
      <c r="A53" s="143" t="s">
        <v>1761</v>
      </c>
      <c r="B53" s="40" t="s">
        <v>956</v>
      </c>
      <c r="C53" s="4" t="s">
        <v>3761</v>
      </c>
      <c r="D53" s="41">
        <v>875</v>
      </c>
      <c r="E53" s="46">
        <v>34227</v>
      </c>
      <c r="F53" s="263" t="str">
        <f t="shared" si="0"/>
        <v xml:space="preserve"> </v>
      </c>
      <c r="G53" s="143" t="s">
        <v>21</v>
      </c>
      <c r="H53" s="143" t="s">
        <v>190</v>
      </c>
      <c r="I53" s="263" t="str">
        <f t="shared" si="1"/>
        <v xml:space="preserve"> </v>
      </c>
      <c r="J53" s="38" t="str">
        <f>IF(D53&gt;=('28 Populations and thresholds'!$I$187),"YES"," ")</f>
        <v xml:space="preserve"> </v>
      </c>
      <c r="K53" s="38" t="str">
        <f>IF(J53="YES"," ",IF(D53&gt;=('28 Populations and thresholds'!$I$187)*0.25,"YES"))</f>
        <v>YES</v>
      </c>
      <c r="L53" s="38" t="b">
        <f>OR('28 Populations and thresholds'!$J$187="CR",'28 Populations and thresholds'!$J$187="EN",'28 Populations and thresholds'!$J$187="VU")</f>
        <v>0</v>
      </c>
      <c r="M53" s="75">
        <f>D53/'28 Populations and thresholds'!$H$187</f>
        <v>8.7500000000000008E-3</v>
      </c>
      <c r="N53" s="106">
        <f>'28 Populations and thresholds'!$K$187</f>
        <v>0</v>
      </c>
      <c r="O53" s="263" t="str">
        <f t="shared" si="2"/>
        <v xml:space="preserve"> </v>
      </c>
      <c r="P53" s="38"/>
      <c r="Q53" s="38"/>
      <c r="R53" s="106"/>
      <c r="S53" s="263"/>
      <c r="U53" s="263" t="str">
        <f t="shared" si="3"/>
        <v xml:space="preserve"> </v>
      </c>
    </row>
    <row r="54" spans="1:21" s="4" customFormat="1" x14ac:dyDescent="0.2">
      <c r="A54" s="143" t="s">
        <v>1761</v>
      </c>
      <c r="B54" s="40" t="s">
        <v>956</v>
      </c>
      <c r="C54" s="4" t="s">
        <v>3470</v>
      </c>
      <c r="D54" s="41">
        <v>1050</v>
      </c>
      <c r="E54" s="43"/>
      <c r="F54" s="263" t="str">
        <f t="shared" si="0"/>
        <v xml:space="preserve"> </v>
      </c>
      <c r="G54" s="143" t="s">
        <v>21</v>
      </c>
      <c r="H54" s="143" t="s">
        <v>187</v>
      </c>
      <c r="I54" s="263" t="str">
        <f t="shared" si="1"/>
        <v xml:space="preserve"> </v>
      </c>
      <c r="J54" s="38" t="str">
        <f>IF(D54&gt;=('28 Populations and thresholds'!$I$181),"YES"," ")</f>
        <v>YES</v>
      </c>
      <c r="K54" s="38" t="str">
        <f>IF(J54="YES"," ",IF(D54&gt;=('28 Populations and thresholds'!$I$181)*0.25,"YES"))</f>
        <v xml:space="preserve"> </v>
      </c>
      <c r="L54" s="38" t="b">
        <f>OR('28 Populations and thresholds'!$J$181="CR",'28 Populations and thresholds'!$J$181="EN",'28 Populations and thresholds'!$J$181="VU")</f>
        <v>1</v>
      </c>
      <c r="M54" s="75">
        <f>D54/'28 Populations and thresholds'!$H$181</f>
        <v>3.2812500000000001E-2</v>
      </c>
      <c r="N54" s="106" t="str">
        <f>'28 Populations and thresholds'!$K$181</f>
        <v>DEC</v>
      </c>
      <c r="O54" s="263" t="str">
        <f t="shared" si="2"/>
        <v xml:space="preserve"> </v>
      </c>
      <c r="P54" s="38"/>
      <c r="Q54" s="38"/>
      <c r="R54" s="106"/>
      <c r="S54" s="263"/>
      <c r="U54" s="263" t="str">
        <f t="shared" si="3"/>
        <v xml:space="preserve"> </v>
      </c>
    </row>
    <row r="55" spans="1:21" s="4" customFormat="1" x14ac:dyDescent="0.2">
      <c r="A55" s="143" t="s">
        <v>1761</v>
      </c>
      <c r="B55" s="40" t="s">
        <v>956</v>
      </c>
      <c r="C55" s="4" t="s">
        <v>3451</v>
      </c>
      <c r="D55" s="41">
        <v>1650</v>
      </c>
      <c r="E55" s="46">
        <v>33841</v>
      </c>
      <c r="F55" s="263" t="str">
        <f t="shared" si="0"/>
        <v xml:space="preserve"> </v>
      </c>
      <c r="G55" s="143" t="s">
        <v>21</v>
      </c>
      <c r="H55" s="143" t="s">
        <v>190</v>
      </c>
      <c r="I55" s="263" t="str">
        <f t="shared" si="1"/>
        <v xml:space="preserve"> </v>
      </c>
      <c r="J55" s="38" t="str">
        <f>IF(D55&gt;=('28 Populations and thresholds'!$I$154),"YES"," ")</f>
        <v>YES</v>
      </c>
      <c r="K55" s="38" t="str">
        <f>IF(J55="YES"," ",IF(D55&gt;=('28 Populations and thresholds'!$I$154)*0.25,"YES"))</f>
        <v xml:space="preserve"> </v>
      </c>
      <c r="L55" s="38" t="b">
        <f>OR('28 Populations and thresholds'!$J$154="CR",'28 Populations and thresholds'!$J$154="EN",'28 Populations and thresholds'!$J$154="VU")</f>
        <v>0</v>
      </c>
      <c r="M55" s="75">
        <f>D55/'28 Populations and thresholds'!$H$154</f>
        <v>1.5865384615384615E-2</v>
      </c>
      <c r="N55" s="106" t="str">
        <f>'28 Populations and thresholds'!$K$154</f>
        <v>DEC</v>
      </c>
      <c r="O55" s="263" t="str">
        <f t="shared" si="2"/>
        <v xml:space="preserve"> </v>
      </c>
      <c r="P55" s="38"/>
      <c r="Q55" s="38"/>
      <c r="R55" s="106"/>
      <c r="S55" s="263"/>
      <c r="U55" s="263" t="str">
        <f t="shared" si="3"/>
        <v xml:space="preserve"> </v>
      </c>
    </row>
    <row r="56" spans="1:21" s="4" customFormat="1" x14ac:dyDescent="0.2">
      <c r="A56" s="143" t="s">
        <v>1761</v>
      </c>
      <c r="B56" s="40" t="s">
        <v>956</v>
      </c>
      <c r="C56" s="4" t="s">
        <v>3760</v>
      </c>
      <c r="D56" s="41">
        <v>1200</v>
      </c>
      <c r="E56" s="43"/>
      <c r="F56" s="263" t="str">
        <f t="shared" si="0"/>
        <v xml:space="preserve"> </v>
      </c>
      <c r="G56" s="143" t="s">
        <v>21</v>
      </c>
      <c r="H56" s="143" t="s">
        <v>187</v>
      </c>
      <c r="I56" s="263" t="str">
        <f t="shared" si="1"/>
        <v xml:space="preserve"> </v>
      </c>
      <c r="J56" s="38" t="str">
        <f>IF(D56&gt;=('28 Populations and thresholds'!$I$186),"YES"," ")</f>
        <v>YES</v>
      </c>
      <c r="K56" s="38" t="str">
        <f>IF(J56="YES"," ",IF(D56&gt;=('28 Populations and thresholds'!$I$186)*0.25,"YES"))</f>
        <v xml:space="preserve"> </v>
      </c>
      <c r="L56" s="38" t="b">
        <f>OR('28 Populations and thresholds'!$J$186="CR",'28 Populations and thresholds'!$J$186="EN",'28 Populations and thresholds'!$J$186="VU")</f>
        <v>0</v>
      </c>
      <c r="M56" s="75">
        <f>D56/'28 Populations and thresholds'!$H$186</f>
        <v>1.1999999999999999E-3</v>
      </c>
      <c r="N56" s="106">
        <f>'28 Populations and thresholds'!$K$186</f>
        <v>0</v>
      </c>
      <c r="O56" s="263" t="str">
        <f t="shared" si="2"/>
        <v xml:space="preserve"> </v>
      </c>
      <c r="P56" s="38"/>
      <c r="Q56" s="38"/>
      <c r="R56" s="106"/>
      <c r="S56" s="263"/>
      <c r="U56" s="263" t="str">
        <f t="shared" si="3"/>
        <v xml:space="preserve"> </v>
      </c>
    </row>
    <row r="57" spans="1:21" s="4" customFormat="1" x14ac:dyDescent="0.2">
      <c r="A57" s="143" t="s">
        <v>1761</v>
      </c>
      <c r="B57" s="40" t="s">
        <v>956</v>
      </c>
      <c r="C57" s="4" t="s">
        <v>3773</v>
      </c>
      <c r="D57" s="41">
        <v>2500</v>
      </c>
      <c r="E57" s="46">
        <v>34090</v>
      </c>
      <c r="F57" s="263" t="str">
        <f t="shared" si="0"/>
        <v xml:space="preserve"> </v>
      </c>
      <c r="G57" s="143" t="s">
        <v>21</v>
      </c>
      <c r="H57" s="143" t="s">
        <v>190</v>
      </c>
      <c r="I57" s="263" t="str">
        <f t="shared" si="1"/>
        <v xml:space="preserve"> </v>
      </c>
      <c r="J57" s="38" t="str">
        <f>IF(D57&gt;=('28 Populations and thresholds'!$I$202),"YES"," ")</f>
        <v>YES</v>
      </c>
      <c r="K57" s="38" t="str">
        <f>IF(J57="YES"," ",IF(D57&gt;=('28 Populations and thresholds'!$I$202)*0.25,"YES"))</f>
        <v xml:space="preserve"> </v>
      </c>
      <c r="L57" s="38" t="b">
        <f>OR('28 Populations and thresholds'!$J$202="CR",'28 Populations and thresholds'!$J$202="EN",'28 Populations and thresholds'!$J$202="VU")</f>
        <v>0</v>
      </c>
      <c r="M57" s="75">
        <f>D57/'28 Populations and thresholds'!$H$202</f>
        <v>1.5625E-2</v>
      </c>
      <c r="N57" s="106">
        <f>'28 Populations and thresholds'!$K$202</f>
        <v>0</v>
      </c>
      <c r="O57" s="263" t="str">
        <f t="shared" si="2"/>
        <v xml:space="preserve"> </v>
      </c>
      <c r="P57" s="38"/>
      <c r="Q57" s="38"/>
      <c r="R57" s="106"/>
      <c r="S57" s="263"/>
      <c r="T57" s="12"/>
      <c r="U57" s="263" t="str">
        <f t="shared" si="3"/>
        <v xml:space="preserve"> </v>
      </c>
    </row>
    <row r="58" spans="1:21" s="4" customFormat="1" x14ac:dyDescent="0.2">
      <c r="A58" s="143" t="s">
        <v>1761</v>
      </c>
      <c r="B58" s="40" t="s">
        <v>956</v>
      </c>
      <c r="C58" s="111" t="s">
        <v>3763</v>
      </c>
      <c r="D58" s="41">
        <v>1525</v>
      </c>
      <c r="E58" s="46">
        <v>33831</v>
      </c>
      <c r="F58" s="263" t="str">
        <f t="shared" si="0"/>
        <v xml:space="preserve"> </v>
      </c>
      <c r="G58" s="143" t="s">
        <v>21</v>
      </c>
      <c r="H58" s="143" t="s">
        <v>190</v>
      </c>
      <c r="I58" s="263" t="str">
        <f t="shared" si="1"/>
        <v xml:space="preserve"> </v>
      </c>
      <c r="J58" s="38" t="str">
        <f>IF(D58&gt;=('28 Populations and thresholds'!$I$191),"YES"," ")</f>
        <v>YES</v>
      </c>
      <c r="K58" s="38" t="str">
        <f>IF(J58="YES"," ",IF(D58&gt;=('28 Populations and thresholds'!$I$191)*0.25,"YES"))</f>
        <v xml:space="preserve"> </v>
      </c>
      <c r="L58" s="38" t="b">
        <f>OR('28 Populations and thresholds'!$J$191="CR",'28 Populations and thresholds'!$J$191="EN",'28 Populations and thresholds'!$J$191="VU")</f>
        <v>0</v>
      </c>
      <c r="M58" s="75">
        <f>D58/'28 Populations and thresholds'!$H$191</f>
        <v>3.0499999999999999E-2</v>
      </c>
      <c r="N58" s="106">
        <f>'28 Populations and thresholds'!$K$191</f>
        <v>0</v>
      </c>
      <c r="O58" s="263" t="str">
        <f t="shared" si="2"/>
        <v xml:space="preserve"> </v>
      </c>
      <c r="P58" s="38"/>
      <c r="Q58" s="38"/>
      <c r="R58" s="106"/>
      <c r="S58" s="263"/>
      <c r="T58" s="12"/>
      <c r="U58" s="263" t="str">
        <f t="shared" si="3"/>
        <v xml:space="preserve"> </v>
      </c>
    </row>
    <row r="59" spans="1:21" s="4" customFormat="1" x14ac:dyDescent="0.2">
      <c r="A59" s="143" t="s">
        <v>1761</v>
      </c>
      <c r="B59" s="40" t="s">
        <v>956</v>
      </c>
      <c r="C59" s="111" t="s">
        <v>3758</v>
      </c>
      <c r="D59" s="41">
        <v>1500</v>
      </c>
      <c r="E59" s="43"/>
      <c r="F59" s="263" t="str">
        <f t="shared" si="0"/>
        <v xml:space="preserve"> </v>
      </c>
      <c r="G59" s="143" t="s">
        <v>21</v>
      </c>
      <c r="H59" s="143" t="s">
        <v>190</v>
      </c>
      <c r="I59" s="263" t="str">
        <f t="shared" si="1"/>
        <v xml:space="preserve"> </v>
      </c>
      <c r="J59" s="38" t="str">
        <f>IF(D59&gt;=('28 Populations and thresholds'!$I$179),"YES"," ")</f>
        <v>YES</v>
      </c>
      <c r="K59" s="38" t="str">
        <f>IF(J59="YES"," ",IF(D59&gt;=('28 Populations and thresholds'!$I$179)*0.25,"YES"))</f>
        <v xml:space="preserve"> </v>
      </c>
      <c r="L59" s="38" t="b">
        <f>OR('28 Populations and thresholds'!$J$179="CR",'28 Populations and thresholds'!$J$179="EN",'28 Populations and thresholds'!$J$179="VU")</f>
        <v>0</v>
      </c>
      <c r="M59" s="75">
        <f>D59/'28 Populations and thresholds'!$H$179</f>
        <v>2.7272727272727271E-2</v>
      </c>
      <c r="N59" s="106" t="str">
        <f>'28 Populations and thresholds'!$K$179</f>
        <v>DEC</v>
      </c>
      <c r="O59" s="263" t="str">
        <f t="shared" si="2"/>
        <v xml:space="preserve"> </v>
      </c>
      <c r="P59" s="38"/>
      <c r="Q59" s="38"/>
      <c r="R59" s="106"/>
      <c r="S59" s="263"/>
      <c r="U59" s="263" t="str">
        <f t="shared" si="3"/>
        <v xml:space="preserve"> </v>
      </c>
    </row>
    <row r="60" spans="1:21" s="4" customFormat="1" x14ac:dyDescent="0.2">
      <c r="A60" s="267" t="s">
        <v>1761</v>
      </c>
      <c r="B60" s="268" t="s">
        <v>1170</v>
      </c>
      <c r="C60" s="269" t="s">
        <v>3474</v>
      </c>
      <c r="D60" s="270">
        <v>570</v>
      </c>
      <c r="E60" s="271">
        <v>36557</v>
      </c>
      <c r="F60" s="263" t="str">
        <f t="shared" si="0"/>
        <v xml:space="preserve"> </v>
      </c>
      <c r="G60" s="267" t="s">
        <v>21</v>
      </c>
      <c r="H60" s="267" t="s">
        <v>870</v>
      </c>
      <c r="I60" s="263" t="str">
        <f t="shared" si="1"/>
        <v xml:space="preserve"> </v>
      </c>
      <c r="J60" s="272" t="str">
        <f>IF(D60&gt;=('28 Populations and thresholds'!$I$198),"YES"," ")</f>
        <v>YES</v>
      </c>
      <c r="K60" s="272" t="str">
        <f>IF(J60="YES"," ",IF(D60&gt;=('28 Populations and thresholds'!$I$198)*0.25,"YES"))</f>
        <v xml:space="preserve"> </v>
      </c>
      <c r="L60" s="272" t="b">
        <f>OR('28 Populations and thresholds'!$J$198="CR",'28 Populations and thresholds'!$J$198="EN",'28 Populations and thresholds'!$J$198="VU")</f>
        <v>0</v>
      </c>
      <c r="M60" s="273">
        <f>D60/'28 Populations and thresholds'!$H$198</f>
        <v>2.5909090909090909E-2</v>
      </c>
      <c r="N60" s="274">
        <f>'28 Populations and thresholds'!$K$198</f>
        <v>0</v>
      </c>
      <c r="O60" s="263" t="str">
        <f t="shared" si="2"/>
        <v xml:space="preserve"> </v>
      </c>
      <c r="P60" s="272">
        <v>2.59</v>
      </c>
      <c r="Q60" s="272">
        <v>1</v>
      </c>
      <c r="R60" s="274">
        <v>0</v>
      </c>
      <c r="S60" s="263"/>
      <c r="T60" s="269"/>
      <c r="U60" s="263" t="str">
        <f t="shared" si="3"/>
        <v xml:space="preserve"> </v>
      </c>
    </row>
    <row r="61" spans="1:21" s="4" customFormat="1" x14ac:dyDescent="0.2">
      <c r="A61" s="143" t="s">
        <v>1761</v>
      </c>
      <c r="B61" s="40" t="s">
        <v>975</v>
      </c>
      <c r="C61" s="4" t="s">
        <v>3464</v>
      </c>
      <c r="D61" s="41">
        <v>13139</v>
      </c>
      <c r="E61" s="46">
        <v>33970</v>
      </c>
      <c r="F61" s="263" t="str">
        <f t="shared" si="0"/>
        <v xml:space="preserve"> </v>
      </c>
      <c r="G61" s="143" t="s">
        <v>21</v>
      </c>
      <c r="H61" s="143" t="s">
        <v>58</v>
      </c>
      <c r="I61" s="263" t="str">
        <f t="shared" si="1"/>
        <v xml:space="preserve"> </v>
      </c>
      <c r="J61" s="38" t="str">
        <f>IF(D61&gt;=('28 Populations and thresholds'!$I$177),"YES"," ")</f>
        <v>YES</v>
      </c>
      <c r="K61" s="38" t="str">
        <f>IF(J61="YES"," ",IF(D61&gt;=('28 Populations and thresholds'!$I$177)*0.25,"YES"))</f>
        <v xml:space="preserve"> </v>
      </c>
      <c r="L61" s="38" t="b">
        <f>OR('28 Populations and thresholds'!$J$177="CR",'28 Populations and thresholds'!$J$177="EN",'28 Populations and thresholds'!$J$177="VU")</f>
        <v>0</v>
      </c>
      <c r="M61" s="75">
        <f>D61/('28 Populations and thresholds'!$H$177)</f>
        <v>9.8789473684210524E-2</v>
      </c>
      <c r="N61" s="106" t="str">
        <f>'28 Populations and thresholds'!$K$177</f>
        <v>DEC</v>
      </c>
      <c r="O61" s="263" t="str">
        <f t="shared" si="2"/>
        <v xml:space="preserve"> </v>
      </c>
      <c r="P61" s="38">
        <v>40.26</v>
      </c>
      <c r="Q61" s="38">
        <v>6</v>
      </c>
      <c r="R61" s="106">
        <v>1</v>
      </c>
      <c r="S61" s="263"/>
      <c r="T61" s="12"/>
      <c r="U61" s="263" t="str">
        <f t="shared" si="3"/>
        <v xml:space="preserve"> </v>
      </c>
    </row>
    <row r="62" spans="1:21" s="4" customFormat="1" x14ac:dyDescent="0.2">
      <c r="A62" s="143" t="s">
        <v>1761</v>
      </c>
      <c r="B62" s="40" t="s">
        <v>975</v>
      </c>
      <c r="C62" s="4" t="s">
        <v>3480</v>
      </c>
      <c r="D62" s="41">
        <v>3500</v>
      </c>
      <c r="E62" s="46">
        <v>31779</v>
      </c>
      <c r="F62" s="263" t="str">
        <f t="shared" si="0"/>
        <v xml:space="preserve"> </v>
      </c>
      <c r="G62" s="143" t="s">
        <v>21</v>
      </c>
      <c r="H62" s="143" t="s">
        <v>58</v>
      </c>
      <c r="I62" s="263" t="str">
        <f t="shared" si="1"/>
        <v xml:space="preserve"> </v>
      </c>
      <c r="J62" s="38" t="str">
        <f>IF(D62&gt;=('28 Populations and thresholds'!$I$203),"YES"," ")</f>
        <v>YES</v>
      </c>
      <c r="K62" s="38" t="str">
        <f>IF(J62="YES"," ",IF(D62&gt;=('28 Populations and thresholds'!$I$203)*0.25,"YES"))</f>
        <v xml:space="preserve"> </v>
      </c>
      <c r="L62" s="38" t="b">
        <f>OR('28 Populations and thresholds'!$J$203="CR",'28 Populations and thresholds'!$J$203="EN",'28 Populations and thresholds'!$J$203="VU")</f>
        <v>0</v>
      </c>
      <c r="M62" s="75">
        <f>D62/'28 Populations and thresholds'!$H$203</f>
        <v>2.5925925925925925E-2</v>
      </c>
      <c r="N62" s="106" t="str">
        <f>'28 Populations and thresholds'!$K$203</f>
        <v>DEC</v>
      </c>
      <c r="O62" s="263" t="str">
        <f t="shared" si="2"/>
        <v xml:space="preserve"> </v>
      </c>
      <c r="P62" s="38"/>
      <c r="Q62" s="38"/>
      <c r="R62" s="106"/>
      <c r="S62" s="263"/>
      <c r="U62" s="263" t="str">
        <f t="shared" si="3"/>
        <v xml:space="preserve"> </v>
      </c>
    </row>
    <row r="63" spans="1:21" s="4" customFormat="1" x14ac:dyDescent="0.2">
      <c r="A63" s="143" t="s">
        <v>1761</v>
      </c>
      <c r="B63" s="40" t="s">
        <v>975</v>
      </c>
      <c r="C63" s="4" t="s">
        <v>3455</v>
      </c>
      <c r="D63" s="41">
        <v>800</v>
      </c>
      <c r="E63" s="43"/>
      <c r="F63" s="263" t="str">
        <f t="shared" si="0"/>
        <v xml:space="preserve"> </v>
      </c>
      <c r="G63" s="143" t="s">
        <v>21</v>
      </c>
      <c r="H63" s="143" t="s">
        <v>676</v>
      </c>
      <c r="I63" s="263" t="str">
        <f t="shared" si="1"/>
        <v xml:space="preserve"> </v>
      </c>
      <c r="J63" s="38" t="str">
        <f>IF(D63&gt;=('28 Populations and thresholds'!$I$159),"YES"," ")</f>
        <v>YES</v>
      </c>
      <c r="K63" s="38" t="str">
        <f>IF(J63="YES"," ",IF(D63&gt;=('28 Populations and thresholds'!$I$159)*0.25,"YES"))</f>
        <v xml:space="preserve"> </v>
      </c>
      <c r="L63" s="38" t="b">
        <f>OR('28 Populations and thresholds'!$J$159="CR",'28 Populations and thresholds'!$J$159="EN",'28 Populations and thresholds'!$J$159="VU")</f>
        <v>0</v>
      </c>
      <c r="M63" s="75">
        <f>D63/'28 Populations and thresholds'!$H$159</f>
        <v>1.6E-2</v>
      </c>
      <c r="N63" s="106" t="str">
        <f>'28 Populations and thresholds'!$K$159</f>
        <v>DEC</v>
      </c>
      <c r="O63" s="263" t="str">
        <f t="shared" si="2"/>
        <v xml:space="preserve"> </v>
      </c>
      <c r="P63" s="38"/>
      <c r="Q63" s="38"/>
      <c r="R63" s="106"/>
      <c r="S63" s="263"/>
      <c r="U63" s="263" t="str">
        <f t="shared" si="3"/>
        <v xml:space="preserve"> </v>
      </c>
    </row>
    <row r="64" spans="1:21" s="4" customFormat="1" x14ac:dyDescent="0.2">
      <c r="A64" s="143" t="s">
        <v>1761</v>
      </c>
      <c r="B64" s="40" t="s">
        <v>975</v>
      </c>
      <c r="C64" s="4" t="s">
        <v>3470</v>
      </c>
      <c r="D64" s="41">
        <v>2281</v>
      </c>
      <c r="E64" s="46">
        <v>33970</v>
      </c>
      <c r="F64" s="263" t="str">
        <f t="shared" si="0"/>
        <v xml:space="preserve"> </v>
      </c>
      <c r="G64" s="143" t="s">
        <v>21</v>
      </c>
      <c r="H64" s="143" t="s">
        <v>58</v>
      </c>
      <c r="I64" s="263" t="str">
        <f t="shared" si="1"/>
        <v xml:space="preserve"> </v>
      </c>
      <c r="J64" s="38" t="str">
        <f>IF(D64&gt;=('28 Populations and thresholds'!$I$181),"YES"," ")</f>
        <v>YES</v>
      </c>
      <c r="K64" s="38" t="str">
        <f>IF(J64="YES"," ",IF(D64&gt;=('28 Populations and thresholds'!$I$181)*0.25,"YES"))</f>
        <v xml:space="preserve"> </v>
      </c>
      <c r="L64" s="38" t="b">
        <f>OR('28 Populations and thresholds'!$J$181="CR",'28 Populations and thresholds'!$J$181="EN",'28 Populations and thresholds'!$J$181="VU")</f>
        <v>1</v>
      </c>
      <c r="M64" s="75">
        <f>D64/'28 Populations and thresholds'!$H$181</f>
        <v>7.1281250000000004E-2</v>
      </c>
      <c r="N64" s="106" t="str">
        <f>'28 Populations and thresholds'!$K$181</f>
        <v>DEC</v>
      </c>
      <c r="O64" s="263" t="str">
        <f t="shared" si="2"/>
        <v xml:space="preserve"> </v>
      </c>
      <c r="P64" s="38"/>
      <c r="Q64" s="38"/>
      <c r="R64" s="106"/>
      <c r="S64" s="263"/>
      <c r="U64" s="263" t="str">
        <f t="shared" si="3"/>
        <v xml:space="preserve"> </v>
      </c>
    </row>
    <row r="65" spans="1:21" s="4" customFormat="1" x14ac:dyDescent="0.2">
      <c r="A65" s="143" t="s">
        <v>1761</v>
      </c>
      <c r="B65" s="40" t="s">
        <v>975</v>
      </c>
      <c r="C65" s="40" t="s">
        <v>3769</v>
      </c>
      <c r="D65" s="41">
        <v>7110</v>
      </c>
      <c r="E65" s="46">
        <v>31808</v>
      </c>
      <c r="F65" s="263" t="str">
        <f t="shared" ref="F65:F128" si="5">" "</f>
        <v xml:space="preserve"> </v>
      </c>
      <c r="G65" s="143" t="s">
        <v>21</v>
      </c>
      <c r="H65" s="143" t="s">
        <v>58</v>
      </c>
      <c r="I65" s="263" t="str">
        <f t="shared" ref="I65:I128" si="6">" "</f>
        <v xml:space="preserve"> </v>
      </c>
      <c r="J65" s="38" t="str">
        <f>IF(D65&gt;=('28 Populations and thresholds'!$I$197),"YES"," ")</f>
        <v>YES</v>
      </c>
      <c r="K65" s="38" t="str">
        <f>IF(J65="YES"," ",IF(D65&gt;=('28 Populations and thresholds'!$I$197)*0.25,"YES"))</f>
        <v xml:space="preserve"> </v>
      </c>
      <c r="L65" s="38" t="b">
        <f>OR('28 Populations and thresholds'!$J$197="CR",'28 Populations and thresholds'!$J$197="EN",'28 Populations and thresholds'!$J$197="VU")</f>
        <v>0</v>
      </c>
      <c r="M65" s="75">
        <f>D65/'28 Populations and thresholds'!$H$197</f>
        <v>0.11849999999999999</v>
      </c>
      <c r="N65" s="106" t="str">
        <f>'28 Populations and thresholds'!$K$197</f>
        <v>DEC</v>
      </c>
      <c r="O65" s="263" t="str">
        <f t="shared" ref="O65:O128" si="7">" "</f>
        <v xml:space="preserve"> </v>
      </c>
      <c r="P65" s="38"/>
      <c r="Q65" s="38"/>
      <c r="R65" s="106"/>
      <c r="S65" s="263"/>
      <c r="T65" s="12" t="s">
        <v>4697</v>
      </c>
      <c r="U65" s="263" t="str">
        <f t="shared" ref="U65:U128" si="8">" "</f>
        <v xml:space="preserve"> </v>
      </c>
    </row>
    <row r="66" spans="1:21" s="4" customFormat="1" x14ac:dyDescent="0.2">
      <c r="A66" s="143" t="s">
        <v>1761</v>
      </c>
      <c r="B66" s="40" t="s">
        <v>975</v>
      </c>
      <c r="C66" s="111" t="s">
        <v>3770</v>
      </c>
      <c r="D66" s="41">
        <v>22720</v>
      </c>
      <c r="E66" s="46">
        <v>36929</v>
      </c>
      <c r="F66" s="263" t="str">
        <f t="shared" si="5"/>
        <v xml:space="preserve"> </v>
      </c>
      <c r="G66" s="143" t="s">
        <v>21</v>
      </c>
      <c r="H66" s="143" t="s">
        <v>747</v>
      </c>
      <c r="I66" s="263" t="str">
        <f t="shared" si="6"/>
        <v xml:space="preserve"> </v>
      </c>
      <c r="J66" s="38" t="str">
        <f>IF(D66&gt;=('28 Populations and thresholds'!$I$199),"YES"," ")</f>
        <v>YES</v>
      </c>
      <c r="K66" s="38" t="str">
        <f>IF(J66="YES"," ",IF(D66&gt;=('28 Populations and thresholds'!$I$199)*0.25,"YES"))</f>
        <v xml:space="preserve"> </v>
      </c>
      <c r="L66" s="38" t="b">
        <f>OR('28 Populations and thresholds'!$J$199="CR",'28 Populations and thresholds'!$J$199="EN",'28 Populations and thresholds'!$J$199="VU")</f>
        <v>0</v>
      </c>
      <c r="M66" s="75">
        <f>D66/'28 Populations and thresholds'!$H$199</f>
        <v>7.2126984126984123E-2</v>
      </c>
      <c r="N66" s="106">
        <f>'28 Populations and thresholds'!$K$199</f>
        <v>0</v>
      </c>
      <c r="O66" s="263" t="str">
        <f t="shared" si="7"/>
        <v xml:space="preserve"> </v>
      </c>
      <c r="P66" s="38"/>
      <c r="Q66" s="38"/>
      <c r="R66" s="106"/>
      <c r="S66" s="263"/>
      <c r="U66" s="263" t="str">
        <f t="shared" si="8"/>
        <v xml:space="preserve"> </v>
      </c>
    </row>
    <row r="67" spans="1:21" s="4" customFormat="1" x14ac:dyDescent="0.2">
      <c r="A67" s="275" t="s">
        <v>1761</v>
      </c>
      <c r="B67" s="283" t="s">
        <v>4352</v>
      </c>
      <c r="C67" s="280" t="s">
        <v>3791</v>
      </c>
      <c r="D67" s="279">
        <v>6000</v>
      </c>
      <c r="E67" s="281">
        <v>32082</v>
      </c>
      <c r="F67" s="263" t="str">
        <f t="shared" si="5"/>
        <v xml:space="preserve"> </v>
      </c>
      <c r="G67" s="275"/>
      <c r="H67" s="275" t="s">
        <v>4341</v>
      </c>
      <c r="I67" s="263" t="str">
        <f t="shared" si="6"/>
        <v xml:space="preserve"> </v>
      </c>
      <c r="J67" s="272" t="str">
        <f>IF(D67&gt;=('28 Populations and thresholds'!$I$253),"YES"," ")</f>
        <v>YES</v>
      </c>
      <c r="K67" s="272" t="str">
        <f>IF(J67="YES"," ",IF(D67&gt;=('28 Populations and thresholds'!$I$253)*0.25,"YES"))</f>
        <v xml:space="preserve"> </v>
      </c>
      <c r="L67" s="272" t="b">
        <f>OR('28 Populations and thresholds'!$J$253="CR",'28 Populations and thresholds'!$J$253="EN",'28 Populations and thresholds'!$J$253="VU")</f>
        <v>0</v>
      </c>
      <c r="M67" s="273">
        <f>D67/'28 Populations and thresholds'!$H$253</f>
        <v>6.0000000000000001E-3</v>
      </c>
      <c r="N67" s="274">
        <f>'28 Populations and thresholds'!$K$253</f>
        <v>0</v>
      </c>
      <c r="O67" s="263" t="str">
        <f t="shared" si="7"/>
        <v xml:space="preserve"> </v>
      </c>
      <c r="P67" s="349">
        <v>0.6</v>
      </c>
      <c r="Q67" s="272">
        <v>1</v>
      </c>
      <c r="R67" s="274">
        <v>0</v>
      </c>
      <c r="S67" s="263"/>
      <c r="T67" s="275"/>
      <c r="U67" s="263" t="str">
        <f t="shared" si="8"/>
        <v xml:space="preserve"> </v>
      </c>
    </row>
    <row r="68" spans="1:21" s="4" customFormat="1" x14ac:dyDescent="0.2">
      <c r="A68" s="143" t="s">
        <v>1761</v>
      </c>
      <c r="B68" s="40" t="s">
        <v>1237</v>
      </c>
      <c r="C68" s="4" t="s">
        <v>3480</v>
      </c>
      <c r="D68" s="41">
        <v>3000</v>
      </c>
      <c r="E68" s="46">
        <v>36039</v>
      </c>
      <c r="F68" s="263" t="str">
        <f t="shared" si="5"/>
        <v xml:space="preserve"> </v>
      </c>
      <c r="G68" s="143" t="s">
        <v>21</v>
      </c>
      <c r="H68" s="143" t="s">
        <v>63</v>
      </c>
      <c r="I68" s="263" t="str">
        <f t="shared" si="6"/>
        <v xml:space="preserve"> </v>
      </c>
      <c r="J68" s="38" t="str">
        <f>IF(D68&gt;=('28 Populations and thresholds'!$I$203),"YES"," ")</f>
        <v>YES</v>
      </c>
      <c r="K68" s="38" t="str">
        <f>IF(J68="YES"," ",IF(D68&gt;=('28 Populations and thresholds'!$I$203)*0.25,"YES"))</f>
        <v xml:space="preserve"> </v>
      </c>
      <c r="L68" s="38" t="b">
        <f>OR('28 Populations and thresholds'!$J$203="CR",'28 Populations and thresholds'!$J$203="EN",'28 Populations and thresholds'!$J$203="VU")</f>
        <v>0</v>
      </c>
      <c r="M68" s="75">
        <f>D68/'28 Populations and thresholds'!$H$203</f>
        <v>2.2222222222222223E-2</v>
      </c>
      <c r="N68" s="106" t="str">
        <f>'28 Populations and thresholds'!$K$203</f>
        <v>DEC</v>
      </c>
      <c r="O68" s="263" t="str">
        <f t="shared" si="7"/>
        <v xml:space="preserve"> </v>
      </c>
      <c r="P68" s="348">
        <v>3.4</v>
      </c>
      <c r="Q68" s="38">
        <v>2</v>
      </c>
      <c r="R68" s="106">
        <v>0</v>
      </c>
      <c r="S68" s="263"/>
      <c r="U68" s="263" t="str">
        <f t="shared" si="8"/>
        <v xml:space="preserve"> </v>
      </c>
    </row>
    <row r="69" spans="1:21" s="4" customFormat="1" x14ac:dyDescent="0.2">
      <c r="A69" s="143" t="s">
        <v>1761</v>
      </c>
      <c r="B69" s="40" t="s">
        <v>1237</v>
      </c>
      <c r="C69" s="4" t="s">
        <v>3462</v>
      </c>
      <c r="D69" s="41">
        <v>1833</v>
      </c>
      <c r="E69" s="46">
        <v>31127</v>
      </c>
      <c r="F69" s="263" t="str">
        <f t="shared" si="5"/>
        <v xml:space="preserve"> </v>
      </c>
      <c r="G69" s="143" t="s">
        <v>21</v>
      </c>
      <c r="H69" s="143" t="s">
        <v>53</v>
      </c>
      <c r="I69" s="263" t="str">
        <f t="shared" si="6"/>
        <v xml:space="preserve"> </v>
      </c>
      <c r="J69" s="38" t="str">
        <f>IF(D69&gt;=('28 Populations and thresholds'!$I$165),"YES"," ")</f>
        <v>YES</v>
      </c>
      <c r="K69" s="38" t="str">
        <f>IF(J69="YES"," ",IF(D69&gt;=('28 Populations and thresholds'!$I$165)*0.25,"YES"))</f>
        <v xml:space="preserve"> </v>
      </c>
      <c r="L69" s="38" t="b">
        <f>OR('28 Populations and thresholds'!$J$165="CR",'28 Populations and thresholds'!$J$165="EN",'28 Populations and thresholds'!$J$165="VU")</f>
        <v>0</v>
      </c>
      <c r="M69" s="75">
        <f>D69/'28 Populations and thresholds'!$H$165</f>
        <v>1.1825806451612903E-2</v>
      </c>
      <c r="N69" s="106">
        <f>'28 Populations and thresholds'!$K$165</f>
        <v>0</v>
      </c>
      <c r="O69" s="263" t="str">
        <f t="shared" si="7"/>
        <v xml:space="preserve"> </v>
      </c>
      <c r="P69" s="38"/>
      <c r="Q69" s="38"/>
      <c r="R69" s="106"/>
      <c r="S69" s="263"/>
      <c r="T69" s="12"/>
      <c r="U69" s="263" t="str">
        <f t="shared" si="8"/>
        <v xml:space="preserve"> </v>
      </c>
    </row>
    <row r="70" spans="1:21" s="4" customFormat="1" x14ac:dyDescent="0.2">
      <c r="A70" s="275" t="s">
        <v>1761</v>
      </c>
      <c r="B70" s="283" t="s">
        <v>4351</v>
      </c>
      <c r="C70" s="280" t="s">
        <v>3792</v>
      </c>
      <c r="D70" s="279">
        <v>1200</v>
      </c>
      <c r="E70" s="281">
        <v>31382</v>
      </c>
      <c r="F70" s="263" t="str">
        <f t="shared" si="5"/>
        <v xml:space="preserve"> </v>
      </c>
      <c r="G70" s="275"/>
      <c r="H70" s="275" t="s">
        <v>4341</v>
      </c>
      <c r="I70" s="263" t="str">
        <f t="shared" si="6"/>
        <v xml:space="preserve"> </v>
      </c>
      <c r="J70" s="272" t="str">
        <f>IF(D70&gt;=('28 Populations and thresholds'!$I$254),"YES"," ")</f>
        <v>YES</v>
      </c>
      <c r="K70" s="272" t="str">
        <f>IF(J70="YES"," ",IF(D70&gt;=('28 Populations and thresholds'!$I$254)*0.25,"YES"))</f>
        <v xml:space="preserve"> </v>
      </c>
      <c r="L70" s="272" t="b">
        <f>OR('28 Populations and thresholds'!$J$254="CR",'28 Populations and thresholds'!$J$254="EN",'28 Populations and thresholds'!$J$254="VU")</f>
        <v>0</v>
      </c>
      <c r="M70" s="273">
        <f>D70/'28 Populations and thresholds'!$H$254</f>
        <v>1.1999999999999999E-3</v>
      </c>
      <c r="N70" s="274">
        <f>'28 Populations and thresholds'!$K$254</f>
        <v>0</v>
      </c>
      <c r="O70" s="263" t="str">
        <f t="shared" si="7"/>
        <v xml:space="preserve"> </v>
      </c>
      <c r="P70" s="272">
        <v>0.12</v>
      </c>
      <c r="Q70" s="272">
        <v>1</v>
      </c>
      <c r="R70" s="274">
        <v>0</v>
      </c>
      <c r="S70" s="263"/>
      <c r="T70" s="275"/>
      <c r="U70" s="263" t="str">
        <f t="shared" si="8"/>
        <v xml:space="preserve"> </v>
      </c>
    </row>
    <row r="71" spans="1:21" s="4" customFormat="1" x14ac:dyDescent="0.2">
      <c r="A71" s="143" t="s">
        <v>1761</v>
      </c>
      <c r="B71" s="40" t="s">
        <v>1009</v>
      </c>
      <c r="C71" s="4" t="s">
        <v>3466</v>
      </c>
      <c r="D71" s="41">
        <v>5000</v>
      </c>
      <c r="E71" s="46">
        <v>36473</v>
      </c>
      <c r="F71" s="263" t="str">
        <f t="shared" si="5"/>
        <v xml:space="preserve"> </v>
      </c>
      <c r="G71" s="143" t="s">
        <v>21</v>
      </c>
      <c r="H71" s="143" t="s">
        <v>147</v>
      </c>
      <c r="I71" s="263" t="str">
        <f t="shared" si="6"/>
        <v xml:space="preserve"> </v>
      </c>
      <c r="J71" s="38" t="str">
        <f>IF(D71&gt;=('28 Populations and thresholds'!$I$178),"YES"," ")</f>
        <v>YES</v>
      </c>
      <c r="K71" s="38" t="str">
        <f>IF(J71="YES"," ",IF(D71&gt;=('28 Populations and thresholds'!$I$178)*0.25,"YES"))</f>
        <v xml:space="preserve"> </v>
      </c>
      <c r="L71" s="38" t="b">
        <f>OR('28 Populations and thresholds'!$J$178="CR",'28 Populations and thresholds'!$J$178="EN",'28 Populations and thresholds'!$J$178="VU")</f>
        <v>0</v>
      </c>
      <c r="M71" s="75">
        <f>D71/'28 Populations and thresholds'!$H$178</f>
        <v>2.7777777777777776E-2</v>
      </c>
      <c r="N71" s="106">
        <f>'28 Populations and thresholds'!$K$178</f>
        <v>0</v>
      </c>
      <c r="O71" s="263" t="str">
        <f t="shared" si="7"/>
        <v xml:space="preserve"> </v>
      </c>
      <c r="P71" s="38">
        <v>2.78</v>
      </c>
      <c r="Q71" s="38">
        <v>1</v>
      </c>
      <c r="R71" s="106">
        <v>0</v>
      </c>
      <c r="S71" s="263"/>
      <c r="U71" s="263" t="str">
        <f t="shared" si="8"/>
        <v xml:space="preserve"> </v>
      </c>
    </row>
    <row r="72" spans="1:21" s="4" customFormat="1" x14ac:dyDescent="0.2">
      <c r="A72" s="267" t="s">
        <v>1761</v>
      </c>
      <c r="B72" s="268" t="s">
        <v>1199</v>
      </c>
      <c r="C72" s="269" t="s">
        <v>3770</v>
      </c>
      <c r="D72" s="270">
        <v>3925</v>
      </c>
      <c r="E72" s="271">
        <v>33970</v>
      </c>
      <c r="F72" s="263" t="str">
        <f t="shared" si="5"/>
        <v xml:space="preserve"> </v>
      </c>
      <c r="G72" s="267" t="s">
        <v>21</v>
      </c>
      <c r="H72" s="267" t="s">
        <v>58</v>
      </c>
      <c r="I72" s="263" t="str">
        <f t="shared" si="6"/>
        <v xml:space="preserve"> </v>
      </c>
      <c r="J72" s="272" t="str">
        <f>IF(D72&gt;=('28 Populations and thresholds'!$I$199),"YES"," ")</f>
        <v>YES</v>
      </c>
      <c r="K72" s="272" t="str">
        <f>IF(J72="YES"," ",IF(D72&gt;=('28 Populations and thresholds'!$I$199)*0.25,"YES"))</f>
        <v xml:space="preserve"> </v>
      </c>
      <c r="L72" s="272" t="b">
        <f>OR('28 Populations and thresholds'!$J$199="CR",'28 Populations and thresholds'!$J$199="EN",'28 Populations and thresholds'!$J$199="VU")</f>
        <v>0</v>
      </c>
      <c r="M72" s="273">
        <f>D72/'28 Populations and thresholds'!$H$199</f>
        <v>1.246031746031746E-2</v>
      </c>
      <c r="N72" s="274">
        <f>'28 Populations and thresholds'!$K$199</f>
        <v>0</v>
      </c>
      <c r="O72" s="263" t="str">
        <f t="shared" si="7"/>
        <v xml:space="preserve"> </v>
      </c>
      <c r="P72" s="272">
        <v>1.25</v>
      </c>
      <c r="Q72" s="272">
        <v>1</v>
      </c>
      <c r="R72" s="274">
        <v>0</v>
      </c>
      <c r="S72" s="263"/>
      <c r="T72" s="269"/>
      <c r="U72" s="263" t="str">
        <f t="shared" si="8"/>
        <v xml:space="preserve"> </v>
      </c>
    </row>
    <row r="73" spans="1:21" s="4" customFormat="1" x14ac:dyDescent="0.2">
      <c r="A73" s="143" t="s">
        <v>1761</v>
      </c>
      <c r="B73" s="40" t="s">
        <v>1309</v>
      </c>
      <c r="C73" s="4" t="s">
        <v>3742</v>
      </c>
      <c r="D73" s="41">
        <v>1200</v>
      </c>
      <c r="E73" s="46">
        <v>38071</v>
      </c>
      <c r="F73" s="263" t="str">
        <f t="shared" si="5"/>
        <v xml:space="preserve"> </v>
      </c>
      <c r="G73" s="143" t="s">
        <v>21</v>
      </c>
      <c r="H73" s="143" t="s">
        <v>400</v>
      </c>
      <c r="I73" s="263" t="str">
        <f t="shared" si="6"/>
        <v xml:space="preserve"> </v>
      </c>
      <c r="J73" s="38" t="str">
        <f>IF(D73&gt;=('28 Populations and thresholds'!$I$148),"YES"," ")</f>
        <v>YES</v>
      </c>
      <c r="K73" s="38" t="str">
        <f>IF(J73="YES"," ",IF(D73&gt;=('28 Populations and thresholds'!$I$148)*0.25,"YES"))</f>
        <v xml:space="preserve"> </v>
      </c>
      <c r="L73" s="38" t="b">
        <f>OR('28 Populations and thresholds'!$J$148="CR",'28 Populations and thresholds'!$J$148="EN",'28 Populations and thresholds'!$J$148="VU")</f>
        <v>0</v>
      </c>
      <c r="M73" s="75">
        <f>D73/'28 Populations and thresholds'!$H$148</f>
        <v>1.2E-2</v>
      </c>
      <c r="N73" s="106">
        <f>'28 Populations and thresholds'!$K$148</f>
        <v>0</v>
      </c>
      <c r="O73" s="263" t="str">
        <f t="shared" si="7"/>
        <v xml:space="preserve"> </v>
      </c>
      <c r="P73" s="348">
        <v>1.2</v>
      </c>
      <c r="Q73" s="38">
        <v>1</v>
      </c>
      <c r="R73" s="106">
        <v>0</v>
      </c>
      <c r="S73" s="263"/>
      <c r="T73" s="12"/>
      <c r="U73" s="263" t="str">
        <f t="shared" si="8"/>
        <v xml:space="preserve"> </v>
      </c>
    </row>
    <row r="74" spans="1:21" s="4" customFormat="1" x14ac:dyDescent="0.2">
      <c r="A74" s="267" t="s">
        <v>1761</v>
      </c>
      <c r="B74" s="268" t="s">
        <v>1171</v>
      </c>
      <c r="C74" s="269" t="s">
        <v>3474</v>
      </c>
      <c r="D74" s="270">
        <v>560</v>
      </c>
      <c r="E74" s="271">
        <v>33970</v>
      </c>
      <c r="F74" s="263" t="str">
        <f t="shared" si="5"/>
        <v xml:space="preserve"> </v>
      </c>
      <c r="G74" s="267" t="s">
        <v>21</v>
      </c>
      <c r="H74" s="267" t="s">
        <v>58</v>
      </c>
      <c r="I74" s="263" t="str">
        <f t="shared" si="6"/>
        <v xml:space="preserve"> </v>
      </c>
      <c r="J74" s="272" t="str">
        <f>IF(D74&gt;=('28 Populations and thresholds'!$I$198),"YES"," ")</f>
        <v>YES</v>
      </c>
      <c r="K74" s="272" t="str">
        <f>IF(J74="YES"," ",IF(D74&gt;=('28 Populations and thresholds'!$I$198)*0.25,"YES"))</f>
        <v xml:space="preserve"> </v>
      </c>
      <c r="L74" s="272" t="b">
        <f>OR('28 Populations and thresholds'!$J$198="CR",'28 Populations and thresholds'!$J$198="EN",'28 Populations and thresholds'!$J$198="VU")</f>
        <v>0</v>
      </c>
      <c r="M74" s="273">
        <f>D74/'28 Populations and thresholds'!$H$198</f>
        <v>2.5454545454545455E-2</v>
      </c>
      <c r="N74" s="274">
        <f>'28 Populations and thresholds'!$K$198</f>
        <v>0</v>
      </c>
      <c r="O74" s="263" t="str">
        <f t="shared" si="7"/>
        <v xml:space="preserve"> </v>
      </c>
      <c r="P74" s="272">
        <v>2.5499999999999998</v>
      </c>
      <c r="Q74" s="272">
        <v>1</v>
      </c>
      <c r="R74" s="274">
        <v>0</v>
      </c>
      <c r="S74" s="263"/>
      <c r="T74" s="269"/>
      <c r="U74" s="263" t="str">
        <f t="shared" si="8"/>
        <v xml:space="preserve"> </v>
      </c>
    </row>
    <row r="75" spans="1:21" s="4" customFormat="1" x14ac:dyDescent="0.2">
      <c r="A75" s="143" t="s">
        <v>1761</v>
      </c>
      <c r="B75" s="40" t="s">
        <v>1222</v>
      </c>
      <c r="C75" s="4" t="s">
        <v>3773</v>
      </c>
      <c r="D75" s="41">
        <v>3000</v>
      </c>
      <c r="E75" s="46">
        <v>36562</v>
      </c>
      <c r="F75" s="263" t="str">
        <f t="shared" si="5"/>
        <v xml:space="preserve"> </v>
      </c>
      <c r="G75" s="143" t="s">
        <v>21</v>
      </c>
      <c r="H75" s="143" t="s">
        <v>147</v>
      </c>
      <c r="I75" s="263" t="str">
        <f t="shared" si="6"/>
        <v xml:space="preserve"> </v>
      </c>
      <c r="J75" s="38" t="str">
        <f>IF(D75&gt;=('28 Populations and thresholds'!$I$202),"YES"," ")</f>
        <v>YES</v>
      </c>
      <c r="K75" s="38" t="str">
        <f>IF(J75="YES"," ",IF(D75&gt;=('28 Populations and thresholds'!$I$202)*0.25,"YES"))</f>
        <v xml:space="preserve"> </v>
      </c>
      <c r="L75" s="38" t="b">
        <f>OR('28 Populations and thresholds'!$J$202="CR",'28 Populations and thresholds'!$J$202="EN",'28 Populations and thresholds'!$J$202="VU")</f>
        <v>0</v>
      </c>
      <c r="M75" s="75">
        <f>D75/'28 Populations and thresholds'!$H$202</f>
        <v>1.8749999999999999E-2</v>
      </c>
      <c r="N75" s="106">
        <f>'28 Populations and thresholds'!$K$202</f>
        <v>0</v>
      </c>
      <c r="O75" s="263" t="str">
        <f t="shared" si="7"/>
        <v xml:space="preserve"> </v>
      </c>
      <c r="P75" s="38">
        <v>1.88</v>
      </c>
      <c r="Q75" s="38">
        <v>1</v>
      </c>
      <c r="R75" s="106">
        <v>0</v>
      </c>
      <c r="S75" s="263"/>
      <c r="T75" s="12"/>
      <c r="U75" s="263" t="str">
        <f t="shared" si="8"/>
        <v xml:space="preserve"> </v>
      </c>
    </row>
    <row r="76" spans="1:21" s="4" customFormat="1" x14ac:dyDescent="0.2">
      <c r="A76" s="267" t="s">
        <v>1761</v>
      </c>
      <c r="B76" s="268" t="s">
        <v>969</v>
      </c>
      <c r="C76" s="268" t="s">
        <v>3757</v>
      </c>
      <c r="D76" s="270">
        <v>110290</v>
      </c>
      <c r="E76" s="271">
        <v>36085</v>
      </c>
      <c r="F76" s="263" t="str">
        <f t="shared" si="5"/>
        <v xml:space="preserve"> </v>
      </c>
      <c r="G76" s="267" t="s">
        <v>21</v>
      </c>
      <c r="H76" s="267" t="s">
        <v>60</v>
      </c>
      <c r="I76" s="263" t="str">
        <f t="shared" si="6"/>
        <v xml:space="preserve"> </v>
      </c>
      <c r="J76" s="272" t="str">
        <f>IF(D76&gt;=('28 Populations and thresholds'!$I$176),"YES"," ")</f>
        <v>YES</v>
      </c>
      <c r="K76" s="272" t="str">
        <f>IF(J76="YES"," ",IF(D76&gt;=('28 Populations and thresholds'!$I$176)*0.25,"YES"))</f>
        <v xml:space="preserve"> </v>
      </c>
      <c r="L76" s="272" t="b">
        <f>OR('28 Populations and thresholds'!$J$176="CR",'28 Populations and thresholds'!$J$176="EN",'28 Populations and thresholds'!$J$176="VU")</f>
        <v>0</v>
      </c>
      <c r="M76" s="273">
        <f>D76/('28 Populations and thresholds'!$H$176)</f>
        <v>0.75541095890410959</v>
      </c>
      <c r="N76" s="274" t="str">
        <f>'28 Populations and thresholds'!$K$176</f>
        <v>DEC</v>
      </c>
      <c r="O76" s="263" t="str">
        <f t="shared" si="7"/>
        <v xml:space="preserve"> </v>
      </c>
      <c r="P76" s="272">
        <v>676.93</v>
      </c>
      <c r="Q76" s="272">
        <v>19</v>
      </c>
      <c r="R76" s="274">
        <v>2</v>
      </c>
      <c r="S76" s="263"/>
      <c r="T76" s="275"/>
      <c r="U76" s="263" t="str">
        <f t="shared" si="8"/>
        <v xml:space="preserve"> </v>
      </c>
    </row>
    <row r="77" spans="1:21" s="4" customFormat="1" x14ac:dyDescent="0.2">
      <c r="A77" s="275" t="s">
        <v>1761</v>
      </c>
      <c r="B77" s="268" t="s">
        <v>969</v>
      </c>
      <c r="C77" s="278" t="s">
        <v>3761</v>
      </c>
      <c r="D77" s="279">
        <v>3605</v>
      </c>
      <c r="E77" s="274" t="s">
        <v>4289</v>
      </c>
      <c r="F77" s="263" t="str">
        <f t="shared" si="5"/>
        <v xml:space="preserve"> </v>
      </c>
      <c r="G77" s="275"/>
      <c r="H77" s="275" t="s">
        <v>4285</v>
      </c>
      <c r="I77" s="263" t="str">
        <f t="shared" si="6"/>
        <v xml:space="preserve"> </v>
      </c>
      <c r="J77" s="272" t="str">
        <f>IF(D77&gt;=('28 Populations and thresholds'!$I$187),"YES"," ")</f>
        <v>YES</v>
      </c>
      <c r="K77" s="272" t="str">
        <f>IF(J77="YES"," ",IF(D77&gt;=('28 Populations and thresholds'!$I$187)*0.25,"YES"))</f>
        <v xml:space="preserve"> </v>
      </c>
      <c r="L77" s="272" t="b">
        <f>OR('28 Populations and thresholds'!$J$187="CR",'28 Populations and thresholds'!$J$187="EN",'28 Populations and thresholds'!$J$187="VU")</f>
        <v>0</v>
      </c>
      <c r="M77" s="273">
        <f>D77/'28 Populations and thresholds'!$H$187</f>
        <v>3.6049999999999999E-2</v>
      </c>
      <c r="N77" s="274">
        <f>'28 Populations and thresholds'!$K$187</f>
        <v>0</v>
      </c>
      <c r="O77" s="263" t="str">
        <f t="shared" si="7"/>
        <v xml:space="preserve"> </v>
      </c>
      <c r="P77" s="272"/>
      <c r="Q77" s="272"/>
      <c r="R77" s="274"/>
      <c r="S77" s="263"/>
      <c r="T77" s="275"/>
      <c r="U77" s="263" t="str">
        <f t="shared" si="8"/>
        <v xml:space="preserve"> </v>
      </c>
    </row>
    <row r="78" spans="1:21" s="4" customFormat="1" x14ac:dyDescent="0.2">
      <c r="A78" s="275" t="s">
        <v>1761</v>
      </c>
      <c r="B78" s="268" t="s">
        <v>969</v>
      </c>
      <c r="C78" s="278" t="s">
        <v>3786</v>
      </c>
      <c r="D78" s="279">
        <v>4632</v>
      </c>
      <c r="E78" s="274" t="s">
        <v>4288</v>
      </c>
      <c r="F78" s="263" t="str">
        <f t="shared" si="5"/>
        <v xml:space="preserve"> </v>
      </c>
      <c r="G78" s="275"/>
      <c r="H78" s="275" t="s">
        <v>4285</v>
      </c>
      <c r="I78" s="263" t="str">
        <f t="shared" si="6"/>
        <v xml:space="preserve"> </v>
      </c>
      <c r="J78" s="272" t="str">
        <f>IF(D78&gt;=('28 Populations and thresholds'!$I$238),"YES"," ")</f>
        <v>YES</v>
      </c>
      <c r="K78" s="272" t="str">
        <f>IF(J78="YES"," ",IF(D78&gt;=('28 Populations and thresholds'!$I$238)*0.25,"YES"))</f>
        <v xml:space="preserve"> </v>
      </c>
      <c r="L78" s="272" t="b">
        <f>OR('28 Populations and thresholds'!$J$238="CR",'28 Populations and thresholds'!$J$238="EN",'28 Populations and thresholds'!$J$238="VU")</f>
        <v>0</v>
      </c>
      <c r="M78" s="273">
        <f>D78/'28 Populations and thresholds'!$H$238</f>
        <v>6.6171428571428575E-2</v>
      </c>
      <c r="N78" s="274">
        <f>'28 Populations and thresholds'!$K$238</f>
        <v>0</v>
      </c>
      <c r="O78" s="263" t="str">
        <f t="shared" si="7"/>
        <v xml:space="preserve"> </v>
      </c>
      <c r="P78" s="272"/>
      <c r="Q78" s="272"/>
      <c r="R78" s="274"/>
      <c r="S78" s="263"/>
      <c r="T78" s="275"/>
      <c r="U78" s="263" t="str">
        <f t="shared" si="8"/>
        <v xml:space="preserve"> </v>
      </c>
    </row>
    <row r="79" spans="1:21" s="4" customFormat="1" x14ac:dyDescent="0.2">
      <c r="A79" s="267" t="s">
        <v>1761</v>
      </c>
      <c r="B79" s="268" t="s">
        <v>969</v>
      </c>
      <c r="C79" s="269" t="s">
        <v>3480</v>
      </c>
      <c r="D79" s="270">
        <v>60000</v>
      </c>
      <c r="E79" s="276"/>
      <c r="F79" s="263" t="str">
        <f t="shared" si="5"/>
        <v xml:space="preserve"> </v>
      </c>
      <c r="G79" s="267" t="s">
        <v>21</v>
      </c>
      <c r="H79" s="267" t="s">
        <v>486</v>
      </c>
      <c r="I79" s="263" t="str">
        <f t="shared" si="6"/>
        <v xml:space="preserve"> </v>
      </c>
      <c r="J79" s="272" t="str">
        <f>IF(D79&gt;=('28 Populations and thresholds'!$I$203),"YES"," ")</f>
        <v>YES</v>
      </c>
      <c r="K79" s="272" t="str">
        <f>IF(J79="YES"," ",IF(D79&gt;=('28 Populations and thresholds'!$I$203)*0.25,"YES"))</f>
        <v xml:space="preserve"> </v>
      </c>
      <c r="L79" s="272" t="b">
        <f>OR('28 Populations and thresholds'!$J$203="CR",'28 Populations and thresholds'!$J$203="EN",'28 Populations and thresholds'!$J$203="VU")</f>
        <v>0</v>
      </c>
      <c r="M79" s="273">
        <f>D79/'28 Populations and thresholds'!$H$203</f>
        <v>0.44444444444444442</v>
      </c>
      <c r="N79" s="274" t="str">
        <f>'28 Populations and thresholds'!$K$203</f>
        <v>DEC</v>
      </c>
      <c r="O79" s="263" t="str">
        <f t="shared" si="7"/>
        <v xml:space="preserve"> </v>
      </c>
      <c r="P79" s="272"/>
      <c r="Q79" s="272"/>
      <c r="R79" s="274"/>
      <c r="S79" s="263"/>
      <c r="T79" s="269"/>
      <c r="U79" s="263" t="str">
        <f t="shared" si="8"/>
        <v xml:space="preserve"> </v>
      </c>
    </row>
    <row r="80" spans="1:21" s="4" customFormat="1" x14ac:dyDescent="0.2">
      <c r="A80" s="267" t="s">
        <v>1761</v>
      </c>
      <c r="B80" s="268" t="s">
        <v>969</v>
      </c>
      <c r="C80" s="269" t="s">
        <v>3470</v>
      </c>
      <c r="D80" s="270">
        <v>709</v>
      </c>
      <c r="E80" s="271">
        <v>36085</v>
      </c>
      <c r="F80" s="263" t="str">
        <f t="shared" si="5"/>
        <v xml:space="preserve"> </v>
      </c>
      <c r="G80" s="267" t="s">
        <v>21</v>
      </c>
      <c r="H80" s="267" t="s">
        <v>60</v>
      </c>
      <c r="I80" s="263" t="str">
        <f t="shared" si="6"/>
        <v xml:space="preserve"> </v>
      </c>
      <c r="J80" s="272" t="str">
        <f>IF(D80&gt;=('28 Populations and thresholds'!$I$181),"YES"," ")</f>
        <v>YES</v>
      </c>
      <c r="K80" s="272" t="str">
        <f>IF(J80="YES"," ",IF(D80&gt;=('28 Populations and thresholds'!$I$181)*0.25,"YES"))</f>
        <v xml:space="preserve"> </v>
      </c>
      <c r="L80" s="272" t="b">
        <f>OR('28 Populations and thresholds'!$J$181="CR",'28 Populations and thresholds'!$J$181="EN",'28 Populations and thresholds'!$J$181="VU")</f>
        <v>1</v>
      </c>
      <c r="M80" s="273">
        <f>D80/'28 Populations and thresholds'!$H$181</f>
        <v>2.2156249999999999E-2</v>
      </c>
      <c r="N80" s="274" t="str">
        <f>'28 Populations and thresholds'!$K$181</f>
        <v>DEC</v>
      </c>
      <c r="O80" s="263" t="str">
        <f t="shared" si="7"/>
        <v xml:space="preserve"> </v>
      </c>
      <c r="P80" s="272"/>
      <c r="Q80" s="272"/>
      <c r="R80" s="274"/>
      <c r="S80" s="263"/>
      <c r="T80" s="269"/>
      <c r="U80" s="263" t="str">
        <f t="shared" si="8"/>
        <v xml:space="preserve"> </v>
      </c>
    </row>
    <row r="81" spans="1:21" s="4" customFormat="1" x14ac:dyDescent="0.2">
      <c r="A81" s="267" t="s">
        <v>1761</v>
      </c>
      <c r="B81" s="268" t="s">
        <v>969</v>
      </c>
      <c r="C81" s="269" t="s">
        <v>3767</v>
      </c>
      <c r="D81" s="270">
        <v>158082</v>
      </c>
      <c r="E81" s="271">
        <v>36085</v>
      </c>
      <c r="F81" s="263" t="str">
        <f t="shared" si="5"/>
        <v xml:space="preserve"> </v>
      </c>
      <c r="G81" s="267" t="s">
        <v>21</v>
      </c>
      <c r="H81" s="267" t="s">
        <v>60</v>
      </c>
      <c r="I81" s="263" t="str">
        <f t="shared" si="6"/>
        <v xml:space="preserve"> </v>
      </c>
      <c r="J81" s="272" t="str">
        <f>IF(D81&gt;=('28 Populations and thresholds'!$I$195),"YES"," ")</f>
        <v>YES</v>
      </c>
      <c r="K81" s="272" t="str">
        <f>IF(J81="YES"," ",IF(D81&gt;=('28 Populations and thresholds'!$I$195)*0.25,"YES"))</f>
        <v xml:space="preserve"> </v>
      </c>
      <c r="L81" s="272" t="b">
        <f>OR('28 Populations and thresholds'!$J$195="CR",'28 Populations and thresholds'!$J$195="EN",'28 Populations and thresholds'!$J$195="VU")</f>
        <v>1</v>
      </c>
      <c r="M81" s="273">
        <f>D81/'28 Populations and thresholds'!$H$195</f>
        <v>0.54511034482758625</v>
      </c>
      <c r="N81" s="274" t="str">
        <f>'28 Populations and thresholds'!$K$195</f>
        <v>DEC</v>
      </c>
      <c r="O81" s="263" t="str">
        <f t="shared" si="7"/>
        <v xml:space="preserve"> </v>
      </c>
      <c r="P81" s="272"/>
      <c r="Q81" s="272"/>
      <c r="R81" s="274"/>
      <c r="S81" s="263"/>
      <c r="T81" s="275"/>
      <c r="U81" s="263" t="str">
        <f t="shared" si="8"/>
        <v xml:space="preserve"> </v>
      </c>
    </row>
    <row r="82" spans="1:21" s="4" customFormat="1" x14ac:dyDescent="0.2">
      <c r="A82" s="267" t="s">
        <v>1761</v>
      </c>
      <c r="B82" s="268" t="s">
        <v>969</v>
      </c>
      <c r="C82" s="269" t="s">
        <v>3461</v>
      </c>
      <c r="D82" s="270">
        <v>63482</v>
      </c>
      <c r="E82" s="271">
        <v>36085</v>
      </c>
      <c r="F82" s="263" t="str">
        <f t="shared" si="5"/>
        <v xml:space="preserve"> </v>
      </c>
      <c r="G82" s="267" t="s">
        <v>21</v>
      </c>
      <c r="H82" s="267" t="s">
        <v>60</v>
      </c>
      <c r="I82" s="263" t="str">
        <f t="shared" si="6"/>
        <v xml:space="preserve"> </v>
      </c>
      <c r="J82" s="272" t="str">
        <f>IF(D82&gt;=('28 Populations and thresholds'!$I$164),"YES"," ")</f>
        <v>YES</v>
      </c>
      <c r="K82" s="272" t="str">
        <f>IF(J82="YES"," ",IF(D82&gt;=('28 Populations and thresholds'!$I$164)*0.25,"YES"))</f>
        <v xml:space="preserve"> </v>
      </c>
      <c r="L82" s="272" t="b">
        <f>OR('28 Populations and thresholds'!$J$164="CR",'28 Populations and thresholds'!$J$164="EN",'28 Populations and thresholds'!$J$164="VU")</f>
        <v>0</v>
      </c>
      <c r="M82" s="273">
        <f>D82/'28 Populations and thresholds'!$H$164</f>
        <v>0.80356962025316458</v>
      </c>
      <c r="N82" s="274" t="str">
        <f>'28 Populations and thresholds'!$K$164</f>
        <v>DEC</v>
      </c>
      <c r="O82" s="263" t="str">
        <f t="shared" si="7"/>
        <v xml:space="preserve"> </v>
      </c>
      <c r="P82" s="272"/>
      <c r="Q82" s="272"/>
      <c r="R82" s="274"/>
      <c r="S82" s="263"/>
      <c r="T82" s="275"/>
      <c r="U82" s="263" t="str">
        <f t="shared" si="8"/>
        <v xml:space="preserve"> </v>
      </c>
    </row>
    <row r="83" spans="1:21" s="4" customFormat="1" x14ac:dyDescent="0.2">
      <c r="A83" s="267" t="s">
        <v>1761</v>
      </c>
      <c r="B83" s="268" t="s">
        <v>969</v>
      </c>
      <c r="C83" s="269" t="s">
        <v>3451</v>
      </c>
      <c r="D83" s="270">
        <v>1416</v>
      </c>
      <c r="E83" s="271">
        <v>36085</v>
      </c>
      <c r="F83" s="263" t="str">
        <f t="shared" si="5"/>
        <v xml:space="preserve"> </v>
      </c>
      <c r="G83" s="267" t="s">
        <v>21</v>
      </c>
      <c r="H83" s="267" t="s">
        <v>243</v>
      </c>
      <c r="I83" s="263" t="str">
        <f t="shared" si="6"/>
        <v xml:space="preserve"> </v>
      </c>
      <c r="J83" s="272" t="str">
        <f>IF(D83&gt;=('28 Populations and thresholds'!$I$154),"YES"," ")</f>
        <v>YES</v>
      </c>
      <c r="K83" s="272" t="str">
        <f>IF(J83="YES"," ",IF(D83&gt;=('28 Populations and thresholds'!$I$154)*0.25,"YES"))</f>
        <v xml:space="preserve"> </v>
      </c>
      <c r="L83" s="272" t="b">
        <f>OR('28 Populations and thresholds'!$J$154="CR",'28 Populations and thresholds'!$J$154="EN",'28 Populations and thresholds'!$J$154="VU")</f>
        <v>0</v>
      </c>
      <c r="M83" s="273">
        <f>D83/'28 Populations and thresholds'!$H$154</f>
        <v>1.3615384615384616E-2</v>
      </c>
      <c r="N83" s="274" t="str">
        <f>'28 Populations and thresholds'!$K$154</f>
        <v>DEC</v>
      </c>
      <c r="O83" s="263" t="str">
        <f t="shared" si="7"/>
        <v xml:space="preserve"> </v>
      </c>
      <c r="P83" s="272"/>
      <c r="Q83" s="272"/>
      <c r="R83" s="274"/>
      <c r="S83" s="263"/>
      <c r="T83" s="269"/>
      <c r="U83" s="263" t="str">
        <f t="shared" si="8"/>
        <v xml:space="preserve"> </v>
      </c>
    </row>
    <row r="84" spans="1:21" s="4" customFormat="1" x14ac:dyDescent="0.2">
      <c r="A84" s="267" t="s">
        <v>1761</v>
      </c>
      <c r="B84" s="268" t="s">
        <v>969</v>
      </c>
      <c r="C84" s="269" t="s">
        <v>3765</v>
      </c>
      <c r="D84" s="270">
        <v>12420</v>
      </c>
      <c r="E84" s="271">
        <v>37572</v>
      </c>
      <c r="F84" s="263" t="str">
        <f t="shared" si="5"/>
        <v xml:space="preserve"> </v>
      </c>
      <c r="G84" s="267" t="s">
        <v>21</v>
      </c>
      <c r="H84" s="267" t="s">
        <v>1105</v>
      </c>
      <c r="I84" s="263" t="str">
        <f t="shared" si="6"/>
        <v xml:space="preserve"> </v>
      </c>
      <c r="J84" s="272" t="str">
        <f>IF(D84&gt;=('28 Populations and thresholds'!$I$193),"YES"," ")</f>
        <v>YES</v>
      </c>
      <c r="K84" s="272" t="str">
        <f>IF(J84="YES"," ",IF(D84&gt;=('28 Populations and thresholds'!$I$193)*0.25,"YES"))</f>
        <v xml:space="preserve"> </v>
      </c>
      <c r="L84" s="272" t="b">
        <f>OR('28 Populations and thresholds'!$J$193="CR",'28 Populations and thresholds'!$J$193="EN",'28 Populations and thresholds'!$J$193="VU")</f>
        <v>0</v>
      </c>
      <c r="M84" s="273">
        <f>D84/'28 Populations and thresholds'!$H$193</f>
        <v>0.28227272727272729</v>
      </c>
      <c r="N84" s="274" t="str">
        <f>'28 Populations and thresholds'!$K$193</f>
        <v>DEC</v>
      </c>
      <c r="O84" s="263" t="str">
        <f t="shared" si="7"/>
        <v xml:space="preserve"> </v>
      </c>
      <c r="P84" s="272"/>
      <c r="Q84" s="272"/>
      <c r="R84" s="274"/>
      <c r="S84" s="263"/>
      <c r="T84" s="269"/>
      <c r="U84" s="263" t="str">
        <f t="shared" si="8"/>
        <v xml:space="preserve"> </v>
      </c>
    </row>
    <row r="85" spans="1:21" s="4" customFormat="1" x14ac:dyDescent="0.2">
      <c r="A85" s="275" t="s">
        <v>1761</v>
      </c>
      <c r="B85" s="268" t="s">
        <v>969</v>
      </c>
      <c r="C85" s="278" t="s">
        <v>3466</v>
      </c>
      <c r="D85" s="279">
        <v>3691</v>
      </c>
      <c r="E85" s="274" t="s">
        <v>4288</v>
      </c>
      <c r="F85" s="263" t="str">
        <f t="shared" si="5"/>
        <v xml:space="preserve"> </v>
      </c>
      <c r="G85" s="275"/>
      <c r="H85" s="275" t="s">
        <v>4285</v>
      </c>
      <c r="I85" s="263" t="str">
        <f t="shared" si="6"/>
        <v xml:space="preserve"> </v>
      </c>
      <c r="J85" s="272" t="str">
        <f>IF(D85&gt;=('28 Populations and thresholds'!$I$178),"YES"," ")</f>
        <v>YES</v>
      </c>
      <c r="K85" s="272" t="str">
        <f>IF(J85="YES"," ",IF(D85&gt;=('28 Populations and thresholds'!$I$178)*0.25,"YES"))</f>
        <v xml:space="preserve"> </v>
      </c>
      <c r="L85" s="272" t="b">
        <f>OR('28 Populations and thresholds'!$J$178="CR",'28 Populations and thresholds'!$J$178="EN",'28 Populations and thresholds'!$J$178="VU")</f>
        <v>0</v>
      </c>
      <c r="M85" s="273">
        <f>D85/'28 Populations and thresholds'!$H$178</f>
        <v>2.0505555555555555E-2</v>
      </c>
      <c r="N85" s="274">
        <f>'28 Populations and thresholds'!$K$178</f>
        <v>0</v>
      </c>
      <c r="O85" s="263" t="str">
        <f t="shared" si="7"/>
        <v xml:space="preserve"> </v>
      </c>
      <c r="P85" s="272"/>
      <c r="Q85" s="272"/>
      <c r="R85" s="274"/>
      <c r="S85" s="263"/>
      <c r="T85" s="269"/>
      <c r="U85" s="263" t="str">
        <f t="shared" si="8"/>
        <v xml:space="preserve"> </v>
      </c>
    </row>
    <row r="86" spans="1:21" s="4" customFormat="1" x14ac:dyDescent="0.2">
      <c r="A86" s="275" t="s">
        <v>1761</v>
      </c>
      <c r="B86" s="283" t="s">
        <v>969</v>
      </c>
      <c r="C86" s="278" t="s">
        <v>3462</v>
      </c>
      <c r="D86" s="279">
        <v>144300</v>
      </c>
      <c r="E86" s="285">
        <v>40220</v>
      </c>
      <c r="F86" s="263" t="str">
        <f t="shared" si="5"/>
        <v xml:space="preserve"> </v>
      </c>
      <c r="G86" s="275"/>
      <c r="H86" s="275" t="s">
        <v>4218</v>
      </c>
      <c r="I86" s="263" t="str">
        <f t="shared" si="6"/>
        <v xml:space="preserve"> </v>
      </c>
      <c r="J86" s="272" t="str">
        <f>IF(D86&gt;=('28 Populations and thresholds'!$I$165),"YES"," ")</f>
        <v>YES</v>
      </c>
      <c r="K86" s="272" t="str">
        <f>IF(J86="YES"," ",IF(D86&gt;=('28 Populations and thresholds'!$I$165)*0.25,"YES"))</f>
        <v xml:space="preserve"> </v>
      </c>
      <c r="L86" s="272" t="b">
        <f>OR('28 Populations and thresholds'!$J$165="CR",'28 Populations and thresholds'!$J$165="EN",'28 Populations and thresholds'!$J$165="VU")</f>
        <v>0</v>
      </c>
      <c r="M86" s="273">
        <f>D86/'28 Populations and thresholds'!$H$165</f>
        <v>0.93096774193548382</v>
      </c>
      <c r="N86" s="274">
        <f>'28 Populations and thresholds'!$K$165</f>
        <v>0</v>
      </c>
      <c r="O86" s="263" t="str">
        <f t="shared" si="7"/>
        <v xml:space="preserve"> </v>
      </c>
      <c r="P86" s="272"/>
      <c r="Q86" s="272"/>
      <c r="R86" s="274"/>
      <c r="S86" s="263"/>
      <c r="T86" s="275"/>
      <c r="U86" s="263" t="str">
        <f t="shared" si="8"/>
        <v xml:space="preserve"> </v>
      </c>
    </row>
    <row r="87" spans="1:21" s="4" customFormat="1" x14ac:dyDescent="0.2">
      <c r="A87" s="267" t="s">
        <v>1761</v>
      </c>
      <c r="B87" s="268" t="s">
        <v>969</v>
      </c>
      <c r="C87" s="269" t="s">
        <v>3743</v>
      </c>
      <c r="D87" s="270">
        <v>2880000</v>
      </c>
      <c r="E87" s="271">
        <v>38024</v>
      </c>
      <c r="F87" s="263" t="str">
        <f t="shared" si="5"/>
        <v xml:space="preserve"> </v>
      </c>
      <c r="G87" s="267" t="s">
        <v>21</v>
      </c>
      <c r="H87" s="267" t="s">
        <v>744</v>
      </c>
      <c r="I87" s="263" t="str">
        <f t="shared" si="6"/>
        <v xml:space="preserve"> </v>
      </c>
      <c r="J87" s="272" t="str">
        <f>IF(D87&gt;=('28 Populations and thresholds'!$I$149),"YES"," ")</f>
        <v>YES</v>
      </c>
      <c r="K87" s="272" t="str">
        <f>IF(J87="YES"," ",IF(D87&gt;=('28 Populations and thresholds'!$I$149)*0.25,"YES"))</f>
        <v xml:space="preserve"> </v>
      </c>
      <c r="L87" s="272" t="b">
        <f>OR('28 Populations and thresholds'!$J$149="CR",'28 Populations and thresholds'!$J$149="EN",'28 Populations and thresholds'!$J$149="VU")</f>
        <v>0</v>
      </c>
      <c r="M87" s="273">
        <f>D87/'28 Populations and thresholds'!$H$149</f>
        <v>1</v>
      </c>
      <c r="N87" s="274">
        <f>'28 Populations and thresholds'!$K$149</f>
        <v>0</v>
      </c>
      <c r="O87" s="263" t="str">
        <f t="shared" si="7"/>
        <v xml:space="preserve"> </v>
      </c>
      <c r="P87" s="272"/>
      <c r="Q87" s="272"/>
      <c r="R87" s="274"/>
      <c r="S87" s="263"/>
      <c r="T87" s="275"/>
      <c r="U87" s="263" t="str">
        <f t="shared" si="8"/>
        <v xml:space="preserve"> </v>
      </c>
    </row>
    <row r="88" spans="1:21" s="4" customFormat="1" x14ac:dyDescent="0.2">
      <c r="A88" s="267" t="s">
        <v>1761</v>
      </c>
      <c r="B88" s="268" t="s">
        <v>969</v>
      </c>
      <c r="C88" s="268" t="s">
        <v>3768</v>
      </c>
      <c r="D88" s="270">
        <v>80700</v>
      </c>
      <c r="E88" s="276"/>
      <c r="F88" s="263" t="str">
        <f t="shared" si="5"/>
        <v xml:space="preserve"> </v>
      </c>
      <c r="G88" s="267" t="s">
        <v>21</v>
      </c>
      <c r="H88" s="267" t="s">
        <v>486</v>
      </c>
      <c r="I88" s="263" t="str">
        <f t="shared" si="6"/>
        <v xml:space="preserve"> </v>
      </c>
      <c r="J88" s="272" t="str">
        <f>IF(D88&gt;=('28 Populations and thresholds'!$I$196),"YES"," ")</f>
        <v>YES</v>
      </c>
      <c r="K88" s="272" t="str">
        <f>IF(J88="YES"," ",IF(D88&gt;=('28 Populations and thresholds'!$I$196)*0.25,"YES"))</f>
        <v xml:space="preserve"> </v>
      </c>
      <c r="L88" s="272" t="b">
        <f>OR('28 Populations and thresholds'!$J$196="CR",'28 Populations and thresholds'!$J$196="EN",'28 Populations and thresholds'!$J$196="VU")</f>
        <v>0</v>
      </c>
      <c r="M88" s="346">
        <v>1</v>
      </c>
      <c r="N88" s="274" t="str">
        <f>'28 Populations and thresholds'!$K$196</f>
        <v>DEC</v>
      </c>
      <c r="O88" s="263" t="str">
        <f t="shared" si="7"/>
        <v xml:space="preserve"> </v>
      </c>
      <c r="P88" s="272"/>
      <c r="Q88" s="272"/>
      <c r="R88" s="274"/>
      <c r="S88" s="263"/>
      <c r="T88" s="275" t="s">
        <v>4696</v>
      </c>
      <c r="U88" s="263" t="str">
        <f t="shared" si="8"/>
        <v xml:space="preserve"> </v>
      </c>
    </row>
    <row r="89" spans="1:21" s="4" customFormat="1" x14ac:dyDescent="0.2">
      <c r="A89" s="267" t="s">
        <v>1761</v>
      </c>
      <c r="B89" s="268" t="s">
        <v>969</v>
      </c>
      <c r="C89" s="280" t="s">
        <v>3770</v>
      </c>
      <c r="D89" s="270">
        <v>60000</v>
      </c>
      <c r="E89" s="276"/>
      <c r="F89" s="263" t="str">
        <f t="shared" si="5"/>
        <v xml:space="preserve"> </v>
      </c>
      <c r="G89" s="267" t="s">
        <v>21</v>
      </c>
      <c r="H89" s="267" t="s">
        <v>486</v>
      </c>
      <c r="I89" s="263" t="str">
        <f t="shared" si="6"/>
        <v xml:space="preserve"> </v>
      </c>
      <c r="J89" s="272" t="str">
        <f>IF(D89&gt;=('28 Populations and thresholds'!$I$199),"YES"," ")</f>
        <v>YES</v>
      </c>
      <c r="K89" s="272" t="str">
        <f>IF(J89="YES"," ",IF(D89&gt;=('28 Populations and thresholds'!$I$199)*0.25,"YES"))</f>
        <v xml:space="preserve"> </v>
      </c>
      <c r="L89" s="272" t="b">
        <f>OR('28 Populations and thresholds'!$J$199="CR",'28 Populations and thresholds'!$J$199="EN",'28 Populations and thresholds'!$J$199="VU")</f>
        <v>0</v>
      </c>
      <c r="M89" s="273">
        <f>D89/'28 Populations and thresholds'!$H$199</f>
        <v>0.19047619047619047</v>
      </c>
      <c r="N89" s="274">
        <f>'28 Populations and thresholds'!$K$199</f>
        <v>0</v>
      </c>
      <c r="O89" s="263" t="str">
        <f t="shared" si="7"/>
        <v xml:space="preserve"> </v>
      </c>
      <c r="P89" s="272"/>
      <c r="Q89" s="272"/>
      <c r="R89" s="274"/>
      <c r="S89" s="263"/>
      <c r="T89" s="269"/>
      <c r="U89" s="263" t="str">
        <f t="shared" si="8"/>
        <v xml:space="preserve"> </v>
      </c>
    </row>
    <row r="90" spans="1:21" s="4" customFormat="1" x14ac:dyDescent="0.2">
      <c r="A90" s="267" t="s">
        <v>1761</v>
      </c>
      <c r="B90" s="268" t="s">
        <v>969</v>
      </c>
      <c r="C90" s="269" t="s">
        <v>3766</v>
      </c>
      <c r="D90" s="270">
        <v>3480</v>
      </c>
      <c r="E90" s="271">
        <v>36085</v>
      </c>
      <c r="F90" s="263" t="str">
        <f t="shared" si="5"/>
        <v xml:space="preserve"> </v>
      </c>
      <c r="G90" s="267" t="s">
        <v>21</v>
      </c>
      <c r="H90" s="267" t="s">
        <v>60</v>
      </c>
      <c r="I90" s="263" t="str">
        <f t="shared" si="6"/>
        <v xml:space="preserve"> </v>
      </c>
      <c r="J90" s="272" t="str">
        <f>IF(D90&gt;=('28 Populations and thresholds'!$I$194),"YES"," ")</f>
        <v>YES</v>
      </c>
      <c r="K90" s="272" t="str">
        <f>IF(J90="YES"," ",IF(D90&gt;=('28 Populations and thresholds'!$I$194)*0.25,"YES"))</f>
        <v xml:space="preserve"> </v>
      </c>
      <c r="L90" s="272" t="b">
        <f>OR('28 Populations and thresholds'!$J$194="CR",'28 Populations and thresholds'!$J$194="EN",'28 Populations and thresholds'!$J$194="VU")</f>
        <v>0</v>
      </c>
      <c r="M90" s="273">
        <f>D90/'28 Populations and thresholds'!$H$194</f>
        <v>0.12210526315789473</v>
      </c>
      <c r="N90" s="274" t="str">
        <f>'28 Populations and thresholds'!$K$194</f>
        <v>DEC</v>
      </c>
      <c r="O90" s="263" t="str">
        <f t="shared" si="7"/>
        <v xml:space="preserve"> </v>
      </c>
      <c r="P90" s="272"/>
      <c r="Q90" s="272"/>
      <c r="R90" s="274"/>
      <c r="S90" s="263"/>
      <c r="T90" s="269"/>
      <c r="U90" s="263" t="str">
        <f t="shared" si="8"/>
        <v xml:space="preserve"> </v>
      </c>
    </row>
    <row r="91" spans="1:21" s="4" customFormat="1" x14ac:dyDescent="0.2">
      <c r="A91" s="267" t="s">
        <v>1761</v>
      </c>
      <c r="B91" s="268" t="s">
        <v>969</v>
      </c>
      <c r="C91" s="269" t="s">
        <v>3474</v>
      </c>
      <c r="D91" s="270">
        <v>2230</v>
      </c>
      <c r="E91" s="271">
        <v>36085</v>
      </c>
      <c r="F91" s="263" t="str">
        <f t="shared" si="5"/>
        <v xml:space="preserve"> </v>
      </c>
      <c r="G91" s="267" t="s">
        <v>21</v>
      </c>
      <c r="H91" s="267" t="s">
        <v>60</v>
      </c>
      <c r="I91" s="263" t="str">
        <f t="shared" si="6"/>
        <v xml:space="preserve"> </v>
      </c>
      <c r="J91" s="272" t="str">
        <f>IF(D91&gt;=('28 Populations and thresholds'!$I$198),"YES"," ")</f>
        <v>YES</v>
      </c>
      <c r="K91" s="272" t="str">
        <f>IF(J91="YES"," ",IF(D91&gt;=('28 Populations and thresholds'!$I$198)*0.25,"YES"))</f>
        <v xml:space="preserve"> </v>
      </c>
      <c r="L91" s="272" t="b">
        <f>OR('28 Populations and thresholds'!$J$198="CR",'28 Populations and thresholds'!$J$198="EN",'28 Populations and thresholds'!$J$198="VU")</f>
        <v>0</v>
      </c>
      <c r="M91" s="273">
        <f>D91/'28 Populations and thresholds'!$H$198</f>
        <v>0.10136363636363636</v>
      </c>
      <c r="N91" s="274">
        <f>'28 Populations and thresholds'!$K$198</f>
        <v>0</v>
      </c>
      <c r="O91" s="263" t="str">
        <f t="shared" si="7"/>
        <v xml:space="preserve"> </v>
      </c>
      <c r="P91" s="272"/>
      <c r="Q91" s="272"/>
      <c r="R91" s="274"/>
      <c r="S91" s="263"/>
      <c r="T91" s="269"/>
      <c r="U91" s="263" t="str">
        <f t="shared" si="8"/>
        <v xml:space="preserve"> </v>
      </c>
    </row>
    <row r="92" spans="1:21" s="4" customFormat="1" x14ac:dyDescent="0.2">
      <c r="A92" s="267" t="s">
        <v>1761</v>
      </c>
      <c r="B92" s="268" t="s">
        <v>969</v>
      </c>
      <c r="C92" s="280" t="s">
        <v>3773</v>
      </c>
      <c r="D92" s="270">
        <v>25000</v>
      </c>
      <c r="E92" s="276"/>
      <c r="F92" s="263" t="str">
        <f t="shared" si="5"/>
        <v xml:space="preserve"> </v>
      </c>
      <c r="G92" s="267" t="s">
        <v>21</v>
      </c>
      <c r="H92" s="267" t="s">
        <v>486</v>
      </c>
      <c r="I92" s="263" t="str">
        <f t="shared" si="6"/>
        <v xml:space="preserve"> </v>
      </c>
      <c r="J92" s="272" t="str">
        <f>IF(D92&gt;=('28 Populations and thresholds'!$I$202),"YES"," ")</f>
        <v>YES</v>
      </c>
      <c r="K92" s="272" t="str">
        <f>IF(J92="YES"," ",IF(D92&gt;=('28 Populations and thresholds'!$I$202)*0.25,"YES"))</f>
        <v xml:space="preserve"> </v>
      </c>
      <c r="L92" s="272" t="b">
        <f>OR('28 Populations and thresholds'!$J$202="CR",'28 Populations and thresholds'!$J$202="EN",'28 Populations and thresholds'!$J$202="VU")</f>
        <v>0</v>
      </c>
      <c r="M92" s="273">
        <f>D92/'28 Populations and thresholds'!$H$202</f>
        <v>0.15625</v>
      </c>
      <c r="N92" s="274">
        <f>'28 Populations and thresholds'!$K$202</f>
        <v>0</v>
      </c>
      <c r="O92" s="263" t="str">
        <f t="shared" si="7"/>
        <v xml:space="preserve"> </v>
      </c>
      <c r="P92" s="272"/>
      <c r="Q92" s="272"/>
      <c r="R92" s="274"/>
      <c r="S92" s="263"/>
      <c r="T92" s="275"/>
      <c r="U92" s="263" t="str">
        <f t="shared" si="8"/>
        <v xml:space="preserve"> </v>
      </c>
    </row>
    <row r="93" spans="1:21" s="4" customFormat="1" x14ac:dyDescent="0.2">
      <c r="A93" s="275" t="s">
        <v>1761</v>
      </c>
      <c r="B93" s="268" t="s">
        <v>969</v>
      </c>
      <c r="C93" s="277" t="s">
        <v>3763</v>
      </c>
      <c r="D93" s="279">
        <v>11944</v>
      </c>
      <c r="E93" s="274" t="s">
        <v>4290</v>
      </c>
      <c r="F93" s="263" t="str">
        <f t="shared" si="5"/>
        <v xml:space="preserve"> </v>
      </c>
      <c r="G93" s="275"/>
      <c r="H93" s="275" t="s">
        <v>4285</v>
      </c>
      <c r="I93" s="263" t="str">
        <f t="shared" si="6"/>
        <v xml:space="preserve"> </v>
      </c>
      <c r="J93" s="272" t="str">
        <f>IF(D93&gt;=('28 Populations and thresholds'!$I$191),"YES"," ")</f>
        <v>YES</v>
      </c>
      <c r="K93" s="272" t="str">
        <f>IF(J93="YES"," ",IF(D93&gt;=('28 Populations and thresholds'!$I$191)*0.25,"YES"))</f>
        <v xml:space="preserve"> </v>
      </c>
      <c r="L93" s="272" t="b">
        <f>OR('28 Populations and thresholds'!$J$191="CR",'28 Populations and thresholds'!$J$191="EN",'28 Populations and thresholds'!$J$191="VU")</f>
        <v>0</v>
      </c>
      <c r="M93" s="273">
        <f>D93/'28 Populations and thresholds'!$H$191</f>
        <v>0.23888000000000001</v>
      </c>
      <c r="N93" s="274">
        <f>'28 Populations and thresholds'!$K$191</f>
        <v>0</v>
      </c>
      <c r="O93" s="263" t="str">
        <f t="shared" si="7"/>
        <v xml:space="preserve"> </v>
      </c>
      <c r="P93" s="272"/>
      <c r="Q93" s="272"/>
      <c r="R93" s="274"/>
      <c r="S93" s="263"/>
      <c r="T93" s="275"/>
      <c r="U93" s="263" t="str">
        <f t="shared" si="8"/>
        <v xml:space="preserve"> </v>
      </c>
    </row>
    <row r="94" spans="1:21" s="4" customFormat="1" x14ac:dyDescent="0.2">
      <c r="A94" s="275" t="s">
        <v>1761</v>
      </c>
      <c r="B94" s="268" t="s">
        <v>969</v>
      </c>
      <c r="C94" s="280" t="s">
        <v>3792</v>
      </c>
      <c r="D94" s="279">
        <v>40000</v>
      </c>
      <c r="E94" s="281">
        <v>40603</v>
      </c>
      <c r="F94" s="263" t="str">
        <f t="shared" si="5"/>
        <v xml:space="preserve"> </v>
      </c>
      <c r="G94" s="275"/>
      <c r="H94" s="275" t="s">
        <v>4348</v>
      </c>
      <c r="I94" s="263" t="str">
        <f t="shared" si="6"/>
        <v xml:space="preserve"> </v>
      </c>
      <c r="J94" s="272" t="str">
        <f>IF(D94&gt;=('28 Populations and thresholds'!$I$254),"YES"," ")</f>
        <v>YES</v>
      </c>
      <c r="K94" s="272" t="str">
        <f>IF(J94="YES"," ",IF(D94&gt;=('28 Populations and thresholds'!$I$254)*0.25,"YES"))</f>
        <v xml:space="preserve"> </v>
      </c>
      <c r="L94" s="272" t="b">
        <f>OR('28 Populations and thresholds'!$J$254="CR",'28 Populations and thresholds'!$J$254="EN",'28 Populations and thresholds'!$J$254="VU")</f>
        <v>0</v>
      </c>
      <c r="M94" s="273">
        <f>D94/'28 Populations and thresholds'!$H$254</f>
        <v>0.04</v>
      </c>
      <c r="N94" s="274">
        <f>'28 Populations and thresholds'!$K$254</f>
        <v>0</v>
      </c>
      <c r="O94" s="263" t="str">
        <f t="shared" si="7"/>
        <v xml:space="preserve"> </v>
      </c>
      <c r="P94" s="272"/>
      <c r="Q94" s="272"/>
      <c r="R94" s="274"/>
      <c r="S94" s="263"/>
      <c r="T94" s="275"/>
      <c r="U94" s="263" t="str">
        <f t="shared" si="8"/>
        <v xml:space="preserve"> </v>
      </c>
    </row>
    <row r="95" spans="1:21" s="4" customFormat="1" x14ac:dyDescent="0.2">
      <c r="A95" s="143" t="s">
        <v>1761</v>
      </c>
      <c r="B95" s="40" t="s">
        <v>992</v>
      </c>
      <c r="C95" s="40" t="s">
        <v>3795</v>
      </c>
      <c r="D95" s="41">
        <v>5000</v>
      </c>
      <c r="E95" s="46">
        <v>36244</v>
      </c>
      <c r="F95" s="263" t="str">
        <f t="shared" si="5"/>
        <v xml:space="preserve"> </v>
      </c>
      <c r="G95" s="143" t="s">
        <v>21</v>
      </c>
      <c r="H95" s="143" t="s">
        <v>190</v>
      </c>
      <c r="I95" s="263" t="str">
        <f t="shared" si="6"/>
        <v xml:space="preserve"> </v>
      </c>
      <c r="J95" s="38" t="str">
        <f>IF(D95&gt;=(('28 Populations and thresholds'!$I$176)+('28 Populations and thresholds'!$I$177)),"YES"," ")</f>
        <v>YES</v>
      </c>
      <c r="K95" s="38" t="str">
        <f>IF(J95="YES"," ",IF(D95&gt;=(('28 Populations and thresholds'!$I$176)+('28 Populations and thresholds'!$I$177))*0.25,"YES"))</f>
        <v xml:space="preserve"> </v>
      </c>
      <c r="L95" s="38" t="b">
        <f>OR('28 Populations and thresholds'!$J$176="CR",'28 Populations and thresholds'!$J$176="EN",'28 Populations and thresholds'!$J$176="VU")</f>
        <v>0</v>
      </c>
      <c r="M95" s="75">
        <f>D95/(('28 Populations and thresholds'!$H$176)+('28 Populations and thresholds'!$H$177))</f>
        <v>1.7921146953405017E-2</v>
      </c>
      <c r="N95" s="106" t="str">
        <f>'28 Populations and thresholds'!$K$176</f>
        <v>DEC</v>
      </c>
      <c r="O95" s="263" t="str">
        <f t="shared" si="7"/>
        <v xml:space="preserve"> </v>
      </c>
      <c r="P95" s="348">
        <v>1.79</v>
      </c>
      <c r="Q95" s="38">
        <v>1</v>
      </c>
      <c r="R95" s="38">
        <v>0</v>
      </c>
      <c r="S95" s="263" t="str">
        <f t="shared" ref="S95:S158" si="9">" "</f>
        <v xml:space="preserve"> </v>
      </c>
      <c r="T95" s="12" t="s">
        <v>4568</v>
      </c>
      <c r="U95" s="263" t="str">
        <f t="shared" si="8"/>
        <v xml:space="preserve"> </v>
      </c>
    </row>
    <row r="96" spans="1:21" s="4" customFormat="1" x14ac:dyDescent="0.2">
      <c r="A96" s="267" t="s">
        <v>1761</v>
      </c>
      <c r="B96" s="268" t="s">
        <v>1178</v>
      </c>
      <c r="C96" s="269" t="s">
        <v>3474</v>
      </c>
      <c r="D96" s="270">
        <v>368</v>
      </c>
      <c r="E96" s="271">
        <v>36526</v>
      </c>
      <c r="F96" s="263" t="str">
        <f t="shared" si="5"/>
        <v xml:space="preserve"> </v>
      </c>
      <c r="G96" s="267" t="s">
        <v>21</v>
      </c>
      <c r="H96" s="267" t="s">
        <v>147</v>
      </c>
      <c r="I96" s="263" t="str">
        <f t="shared" si="6"/>
        <v xml:space="preserve"> </v>
      </c>
      <c r="J96" s="272" t="str">
        <f>IF(D96&gt;=('28 Populations and thresholds'!$I$198),"YES"," ")</f>
        <v>YES</v>
      </c>
      <c r="K96" s="272" t="str">
        <f>IF(J96="YES"," ",IF(D96&gt;=('28 Populations and thresholds'!$I$198)*0.25,"YES"))</f>
        <v xml:space="preserve"> </v>
      </c>
      <c r="L96" s="272" t="b">
        <f>OR('28 Populations and thresholds'!$J$198="CR",'28 Populations and thresholds'!$J$198="EN",'28 Populations and thresholds'!$J$198="VU")</f>
        <v>0</v>
      </c>
      <c r="M96" s="273">
        <f>D96/'28 Populations and thresholds'!$H$198</f>
        <v>1.6727272727272726E-2</v>
      </c>
      <c r="N96" s="274">
        <f>'28 Populations and thresholds'!$K$198</f>
        <v>0</v>
      </c>
      <c r="O96" s="263" t="str">
        <f t="shared" si="7"/>
        <v xml:space="preserve"> </v>
      </c>
      <c r="P96" s="349">
        <v>1.67</v>
      </c>
      <c r="Q96" s="272">
        <v>1</v>
      </c>
      <c r="R96" s="272">
        <v>0</v>
      </c>
      <c r="S96" s="263" t="str">
        <f t="shared" si="9"/>
        <v xml:space="preserve"> </v>
      </c>
      <c r="T96" s="269"/>
      <c r="U96" s="263" t="str">
        <f t="shared" si="8"/>
        <v xml:space="preserve"> </v>
      </c>
    </row>
    <row r="97" spans="1:21" s="4" customFormat="1" x14ac:dyDescent="0.2">
      <c r="A97" s="143" t="s">
        <v>1761</v>
      </c>
      <c r="B97" s="40" t="s">
        <v>1227</v>
      </c>
      <c r="C97" s="111" t="s">
        <v>3773</v>
      </c>
      <c r="D97" s="41">
        <v>1844</v>
      </c>
      <c r="E97" s="46">
        <v>35099</v>
      </c>
      <c r="F97" s="263" t="str">
        <f t="shared" si="5"/>
        <v xml:space="preserve"> </v>
      </c>
      <c r="G97" s="143" t="s">
        <v>21</v>
      </c>
      <c r="H97" s="143" t="s">
        <v>151</v>
      </c>
      <c r="I97" s="263" t="str">
        <f t="shared" si="6"/>
        <v xml:space="preserve"> </v>
      </c>
      <c r="J97" s="38" t="str">
        <f>IF(D97&gt;=('28 Populations and thresholds'!$I$202),"YES"," ")</f>
        <v>YES</v>
      </c>
      <c r="K97" s="38" t="str">
        <f>IF(J97="YES"," ",IF(D97&gt;=('28 Populations and thresholds'!$I$202)*0.25,"YES"))</f>
        <v xml:space="preserve"> </v>
      </c>
      <c r="L97" s="38" t="b">
        <f>OR('28 Populations and thresholds'!$J$202="CR",'28 Populations and thresholds'!$J$202="EN",'28 Populations and thresholds'!$J$202="VU")</f>
        <v>0</v>
      </c>
      <c r="M97" s="75">
        <f>D97/'28 Populations and thresholds'!$H$202</f>
        <v>1.1525000000000001E-2</v>
      </c>
      <c r="N97" s="106">
        <f>'28 Populations and thresholds'!$K$202</f>
        <v>0</v>
      </c>
      <c r="O97" s="263" t="str">
        <f t="shared" si="7"/>
        <v xml:space="preserve"> </v>
      </c>
      <c r="P97" s="348">
        <v>3.15</v>
      </c>
      <c r="Q97" s="38">
        <v>2</v>
      </c>
      <c r="R97" s="38">
        <v>0</v>
      </c>
      <c r="S97" s="263" t="str">
        <f t="shared" si="9"/>
        <v xml:space="preserve"> </v>
      </c>
      <c r="T97" s="12"/>
      <c r="U97" s="263" t="str">
        <f t="shared" si="8"/>
        <v xml:space="preserve"> </v>
      </c>
    </row>
    <row r="98" spans="1:21" s="4" customFormat="1" x14ac:dyDescent="0.2">
      <c r="A98" s="12" t="s">
        <v>1761</v>
      </c>
      <c r="B98" s="56" t="s">
        <v>1227</v>
      </c>
      <c r="C98" s="111" t="s">
        <v>3791</v>
      </c>
      <c r="D98" s="105">
        <v>20000</v>
      </c>
      <c r="E98" s="106" t="s">
        <v>4364</v>
      </c>
      <c r="F98" s="263" t="str">
        <f t="shared" si="5"/>
        <v xml:space="preserve"> </v>
      </c>
      <c r="G98" s="12"/>
      <c r="H98" s="12" t="s">
        <v>4363</v>
      </c>
      <c r="I98" s="263" t="str">
        <f t="shared" si="6"/>
        <v xml:space="preserve"> </v>
      </c>
      <c r="J98" s="38" t="str">
        <f>IF(D98&gt;=('28 Populations and thresholds'!$I$253),"YES"," ")</f>
        <v>YES</v>
      </c>
      <c r="K98" s="38" t="str">
        <f>IF(J98="YES"," ",IF(D98&gt;=('28 Populations and thresholds'!$I$253)*0.25,"YES"))</f>
        <v xml:space="preserve"> </v>
      </c>
      <c r="L98" s="38" t="b">
        <f>OR('28 Populations and thresholds'!$J$253="CR",'28 Populations and thresholds'!$J$253="EN",'28 Populations and thresholds'!$J$253="VU")</f>
        <v>0</v>
      </c>
      <c r="M98" s="75">
        <f>D98/'28 Populations and thresholds'!$H$253</f>
        <v>0.02</v>
      </c>
      <c r="N98" s="106">
        <f>'28 Populations and thresholds'!$K$253</f>
        <v>0</v>
      </c>
      <c r="O98" s="263" t="str">
        <f t="shared" si="7"/>
        <v xml:space="preserve"> </v>
      </c>
      <c r="P98" s="348"/>
      <c r="Q98" s="38"/>
      <c r="R98" s="38"/>
      <c r="S98" s="263" t="str">
        <f t="shared" si="9"/>
        <v xml:space="preserve"> </v>
      </c>
      <c r="T98" s="12"/>
      <c r="U98" s="263" t="str">
        <f t="shared" si="8"/>
        <v xml:space="preserve"> </v>
      </c>
    </row>
    <row r="99" spans="1:21" s="4" customFormat="1" x14ac:dyDescent="0.2">
      <c r="A99" s="267" t="s">
        <v>1761</v>
      </c>
      <c r="B99" s="268" t="s">
        <v>960</v>
      </c>
      <c r="C99" s="269" t="s">
        <v>3756</v>
      </c>
      <c r="D99" s="270">
        <v>1700</v>
      </c>
      <c r="E99" s="276"/>
      <c r="F99" s="263" t="str">
        <f t="shared" si="5"/>
        <v xml:space="preserve"> </v>
      </c>
      <c r="G99" s="267" t="s">
        <v>21</v>
      </c>
      <c r="H99" s="267" t="s">
        <v>190</v>
      </c>
      <c r="I99" s="263" t="str">
        <f t="shared" si="6"/>
        <v xml:space="preserve"> </v>
      </c>
      <c r="J99" s="272" t="str">
        <f>IF(D99&gt;=('28 Populations and thresholds'!$I$175),"YES"," ")</f>
        <v>YES</v>
      </c>
      <c r="K99" s="272" t="str">
        <f>IF(J99="YES"," ",IF(D99&gt;=('28 Populations and thresholds'!$I$175)*0.25,"YES"))</f>
        <v xml:space="preserve"> </v>
      </c>
      <c r="L99" s="272" t="b">
        <f>OR('28 Populations and thresholds'!$J$175="CR",'28 Populations and thresholds'!$J$175="EN",'28 Populations and thresholds'!$J$175="VU")</f>
        <v>0</v>
      </c>
      <c r="M99" s="273">
        <f>D99/'28 Populations and thresholds'!$H$175</f>
        <v>1.2230215827338129E-2</v>
      </c>
      <c r="N99" s="274" t="str">
        <f>'28 Populations and thresholds'!$K$175</f>
        <v>DEC</v>
      </c>
      <c r="O99" s="263" t="str">
        <f t="shared" si="7"/>
        <v xml:space="preserve"> </v>
      </c>
      <c r="P99" s="349">
        <v>9.82</v>
      </c>
      <c r="Q99" s="272">
        <v>5</v>
      </c>
      <c r="R99" s="272">
        <v>1</v>
      </c>
      <c r="S99" s="263" t="str">
        <f t="shared" si="9"/>
        <v xml:space="preserve"> </v>
      </c>
      <c r="T99" s="275"/>
      <c r="U99" s="263" t="str">
        <f t="shared" si="8"/>
        <v xml:space="preserve"> </v>
      </c>
    </row>
    <row r="100" spans="1:21" s="4" customFormat="1" x14ac:dyDescent="0.2">
      <c r="A100" s="267" t="s">
        <v>1761</v>
      </c>
      <c r="B100" s="268" t="s">
        <v>960</v>
      </c>
      <c r="C100" s="269" t="s">
        <v>3767</v>
      </c>
      <c r="D100" s="270">
        <v>10000</v>
      </c>
      <c r="E100" s="271">
        <v>33963</v>
      </c>
      <c r="F100" s="263" t="str">
        <f t="shared" si="5"/>
        <v xml:space="preserve"> </v>
      </c>
      <c r="G100" s="267" t="s">
        <v>21</v>
      </c>
      <c r="H100" s="267" t="s">
        <v>190</v>
      </c>
      <c r="I100" s="263" t="str">
        <f t="shared" si="6"/>
        <v xml:space="preserve"> </v>
      </c>
      <c r="J100" s="272" t="str">
        <f>IF(D100&gt;=('28 Populations and thresholds'!$I$195),"YES"," ")</f>
        <v>YES</v>
      </c>
      <c r="K100" s="272" t="str">
        <f>IF(J100="YES"," ",IF(D100&gt;=('28 Populations and thresholds'!$I$195)*0.25,"YES"))</f>
        <v xml:space="preserve"> </v>
      </c>
      <c r="L100" s="272" t="b">
        <f>OR('28 Populations and thresholds'!$J$195="CR",'28 Populations and thresholds'!$J$195="EN",'28 Populations and thresholds'!$J$195="VU")</f>
        <v>1</v>
      </c>
      <c r="M100" s="273">
        <f>D100/'28 Populations and thresholds'!$H$195</f>
        <v>3.4482758620689655E-2</v>
      </c>
      <c r="N100" s="274" t="str">
        <f>'28 Populations and thresholds'!$K$195</f>
        <v>DEC</v>
      </c>
      <c r="O100" s="263" t="str">
        <f t="shared" si="7"/>
        <v xml:space="preserve"> </v>
      </c>
      <c r="P100" s="349"/>
      <c r="Q100" s="272"/>
      <c r="R100" s="272"/>
      <c r="S100" s="263" t="str">
        <f t="shared" si="9"/>
        <v xml:space="preserve"> </v>
      </c>
      <c r="T100" s="275"/>
      <c r="U100" s="263" t="str">
        <f t="shared" si="8"/>
        <v xml:space="preserve"> </v>
      </c>
    </row>
    <row r="101" spans="1:21" s="4" customFormat="1" x14ac:dyDescent="0.2">
      <c r="A101" s="267" t="s">
        <v>1761</v>
      </c>
      <c r="B101" s="268" t="s">
        <v>960</v>
      </c>
      <c r="C101" s="269" t="s">
        <v>3461</v>
      </c>
      <c r="D101" s="270">
        <v>1800</v>
      </c>
      <c r="E101" s="271">
        <v>35991</v>
      </c>
      <c r="F101" s="263" t="str">
        <f t="shared" si="5"/>
        <v xml:space="preserve"> </v>
      </c>
      <c r="G101" s="267" t="s">
        <v>21</v>
      </c>
      <c r="H101" s="267" t="s">
        <v>190</v>
      </c>
      <c r="I101" s="263" t="str">
        <f t="shared" si="6"/>
        <v xml:space="preserve"> </v>
      </c>
      <c r="J101" s="272" t="str">
        <f>IF(D101&gt;=('28 Populations and thresholds'!$I$164),"YES"," ")</f>
        <v>YES</v>
      </c>
      <c r="K101" s="272" t="str">
        <f>IF(J101="YES"," ",IF(D101&gt;=('28 Populations and thresholds'!$I$164)*0.25,"YES"))</f>
        <v xml:space="preserve"> </v>
      </c>
      <c r="L101" s="272" t="b">
        <f>OR('28 Populations and thresholds'!$J$164="CR",'28 Populations and thresholds'!$J$164="EN",'28 Populations and thresholds'!$J$164="VU")</f>
        <v>0</v>
      </c>
      <c r="M101" s="273">
        <f>D101/'28 Populations and thresholds'!$H$164</f>
        <v>2.2784810126582278E-2</v>
      </c>
      <c r="N101" s="274" t="str">
        <f>'28 Populations and thresholds'!$K$164</f>
        <v>DEC</v>
      </c>
      <c r="O101" s="263" t="str">
        <f t="shared" si="7"/>
        <v xml:space="preserve"> </v>
      </c>
      <c r="P101" s="349"/>
      <c r="Q101" s="272"/>
      <c r="R101" s="272"/>
      <c r="S101" s="263" t="str">
        <f t="shared" si="9"/>
        <v xml:space="preserve"> </v>
      </c>
      <c r="T101" s="275"/>
      <c r="U101" s="263" t="str">
        <f t="shared" si="8"/>
        <v xml:space="preserve"> </v>
      </c>
    </row>
    <row r="102" spans="1:21" s="4" customFormat="1" x14ac:dyDescent="0.2">
      <c r="A102" s="267" t="s">
        <v>1761</v>
      </c>
      <c r="B102" s="268" t="s">
        <v>960</v>
      </c>
      <c r="C102" s="269" t="s">
        <v>3765</v>
      </c>
      <c r="D102" s="270">
        <v>560</v>
      </c>
      <c r="E102" s="276"/>
      <c r="F102" s="263" t="str">
        <f t="shared" si="5"/>
        <v xml:space="preserve"> </v>
      </c>
      <c r="G102" s="267" t="s">
        <v>21</v>
      </c>
      <c r="H102" s="267" t="s">
        <v>190</v>
      </c>
      <c r="I102" s="263" t="str">
        <f t="shared" si="6"/>
        <v xml:space="preserve"> </v>
      </c>
      <c r="J102" s="272" t="str">
        <f>IF(D102&gt;=('28 Populations and thresholds'!$I$193),"YES"," ")</f>
        <v>YES</v>
      </c>
      <c r="K102" s="272" t="str">
        <f>IF(J102="YES"," ",IF(D102&gt;=('28 Populations and thresholds'!$I$193)*0.25,"YES"))</f>
        <v xml:space="preserve"> </v>
      </c>
      <c r="L102" s="272" t="b">
        <f>OR('28 Populations and thresholds'!$J$193="CR",'28 Populations and thresholds'!$J$193="EN",'28 Populations and thresholds'!$J$193="VU")</f>
        <v>0</v>
      </c>
      <c r="M102" s="273">
        <f>D102/'28 Populations and thresholds'!$H$193</f>
        <v>1.2727272727272728E-2</v>
      </c>
      <c r="N102" s="274" t="str">
        <f>'28 Populations and thresholds'!$K$193</f>
        <v>DEC</v>
      </c>
      <c r="O102" s="263" t="str">
        <f t="shared" si="7"/>
        <v xml:space="preserve"> </v>
      </c>
      <c r="P102" s="349"/>
      <c r="Q102" s="272"/>
      <c r="R102" s="272"/>
      <c r="S102" s="263" t="str">
        <f t="shared" si="9"/>
        <v xml:space="preserve"> </v>
      </c>
      <c r="T102" s="269"/>
      <c r="U102" s="263" t="str">
        <f t="shared" si="8"/>
        <v xml:space="preserve"> </v>
      </c>
    </row>
    <row r="103" spans="1:21" s="4" customFormat="1" x14ac:dyDescent="0.2">
      <c r="A103" s="267" t="s">
        <v>1761</v>
      </c>
      <c r="B103" s="268" t="s">
        <v>960</v>
      </c>
      <c r="C103" s="280" t="s">
        <v>3763</v>
      </c>
      <c r="D103" s="270">
        <v>800</v>
      </c>
      <c r="E103" s="271">
        <v>33953</v>
      </c>
      <c r="F103" s="263" t="str">
        <f t="shared" si="5"/>
        <v xml:space="preserve"> </v>
      </c>
      <c r="G103" s="267" t="s">
        <v>21</v>
      </c>
      <c r="H103" s="267" t="s">
        <v>190</v>
      </c>
      <c r="I103" s="263" t="str">
        <f t="shared" si="6"/>
        <v xml:space="preserve"> </v>
      </c>
      <c r="J103" s="272" t="str">
        <f>IF(D103&gt;=('28 Populations and thresholds'!$I$191),"YES"," ")</f>
        <v>YES</v>
      </c>
      <c r="K103" s="272" t="str">
        <f>IF(J103="YES"," ",IF(D103&gt;=('28 Populations and thresholds'!$I$191)*0.25,"YES"))</f>
        <v xml:space="preserve"> </v>
      </c>
      <c r="L103" s="272" t="b">
        <f>OR('28 Populations and thresholds'!$J$191="CR",'28 Populations and thresholds'!$J$191="EN",'28 Populations and thresholds'!$J$191="VU")</f>
        <v>0</v>
      </c>
      <c r="M103" s="273">
        <f>D103/'28 Populations and thresholds'!$H$191</f>
        <v>1.6E-2</v>
      </c>
      <c r="N103" s="274">
        <f>'28 Populations and thresholds'!$K$191</f>
        <v>0</v>
      </c>
      <c r="O103" s="263" t="str">
        <f t="shared" si="7"/>
        <v xml:space="preserve"> </v>
      </c>
      <c r="P103" s="349"/>
      <c r="Q103" s="272"/>
      <c r="R103" s="272"/>
      <c r="S103" s="263" t="str">
        <f t="shared" si="9"/>
        <v xml:space="preserve"> </v>
      </c>
      <c r="T103" s="275"/>
      <c r="U103" s="263" t="str">
        <f t="shared" si="8"/>
        <v xml:space="preserve"> </v>
      </c>
    </row>
    <row r="104" spans="1:21" s="4" customFormat="1" x14ac:dyDescent="0.2">
      <c r="A104" s="143" t="s">
        <v>1761</v>
      </c>
      <c r="B104" s="40" t="s">
        <v>1240</v>
      </c>
      <c r="C104" s="4" t="s">
        <v>3480</v>
      </c>
      <c r="D104" s="41">
        <v>2000</v>
      </c>
      <c r="E104" s="46">
        <v>33970</v>
      </c>
      <c r="F104" s="263" t="str">
        <f t="shared" si="5"/>
        <v xml:space="preserve"> </v>
      </c>
      <c r="G104" s="143" t="s">
        <v>21</v>
      </c>
      <c r="H104" s="143" t="s">
        <v>58</v>
      </c>
      <c r="I104" s="263" t="str">
        <f t="shared" si="6"/>
        <v xml:space="preserve"> </v>
      </c>
      <c r="J104" s="38" t="str">
        <f>IF(D104&gt;=('28 Populations and thresholds'!$I$203),"YES"," ")</f>
        <v>YES</v>
      </c>
      <c r="K104" s="38" t="str">
        <f>IF(J104="YES"," ",IF(D104&gt;=('28 Populations and thresholds'!$I$203)*0.25,"YES"))</f>
        <v xml:space="preserve"> </v>
      </c>
      <c r="L104" s="38" t="b">
        <f>OR('28 Populations and thresholds'!$J$203="CR",'28 Populations and thresholds'!$J$203="EN",'28 Populations and thresholds'!$J$203="VU")</f>
        <v>0</v>
      </c>
      <c r="M104" s="75">
        <f>D104/'28 Populations and thresholds'!$H$203</f>
        <v>1.4814814814814815E-2</v>
      </c>
      <c r="N104" s="106" t="str">
        <f>'28 Populations and thresholds'!$K$203</f>
        <v>DEC</v>
      </c>
      <c r="O104" s="263" t="str">
        <f t="shared" si="7"/>
        <v xml:space="preserve"> </v>
      </c>
      <c r="P104" s="348">
        <v>1.48</v>
      </c>
      <c r="Q104" s="38">
        <v>1</v>
      </c>
      <c r="R104" s="38">
        <v>0</v>
      </c>
      <c r="S104" s="263" t="str">
        <f t="shared" si="9"/>
        <v xml:space="preserve"> </v>
      </c>
      <c r="U104" s="263" t="str">
        <f t="shared" si="8"/>
        <v xml:space="preserve"> </v>
      </c>
    </row>
    <row r="105" spans="1:21" s="4" customFormat="1" x14ac:dyDescent="0.2">
      <c r="A105" s="275" t="s">
        <v>1761</v>
      </c>
      <c r="B105" s="283" t="s">
        <v>4354</v>
      </c>
      <c r="C105" s="280" t="s">
        <v>3791</v>
      </c>
      <c r="D105" s="279">
        <v>19601</v>
      </c>
      <c r="E105" s="281">
        <v>36739</v>
      </c>
      <c r="F105" s="263" t="str">
        <f t="shared" si="5"/>
        <v xml:space="preserve"> </v>
      </c>
      <c r="G105" s="275"/>
      <c r="H105" s="275" t="s">
        <v>4359</v>
      </c>
      <c r="I105" s="263" t="str">
        <f t="shared" si="6"/>
        <v xml:space="preserve"> </v>
      </c>
      <c r="J105" s="272" t="str">
        <f>IF(D105&gt;=('28 Populations and thresholds'!$I$253),"YES"," ")</f>
        <v>YES</v>
      </c>
      <c r="K105" s="272" t="str">
        <f>IF(J105="YES"," ",IF(D105&gt;=('28 Populations and thresholds'!$I$253)*0.25,"YES"))</f>
        <v xml:space="preserve"> </v>
      </c>
      <c r="L105" s="272" t="b">
        <f>OR('28 Populations and thresholds'!$J$253="CR",'28 Populations and thresholds'!$J$253="EN",'28 Populations and thresholds'!$J$253="VU")</f>
        <v>0</v>
      </c>
      <c r="M105" s="273">
        <f>D105/'28 Populations and thresholds'!$H$253</f>
        <v>1.9601E-2</v>
      </c>
      <c r="N105" s="274">
        <f>'28 Populations and thresholds'!$K$253</f>
        <v>0</v>
      </c>
      <c r="O105" s="263" t="str">
        <f t="shared" si="7"/>
        <v xml:space="preserve"> </v>
      </c>
      <c r="P105" s="349">
        <v>1.96</v>
      </c>
      <c r="Q105" s="272">
        <v>1</v>
      </c>
      <c r="R105" s="272">
        <v>0</v>
      </c>
      <c r="S105" s="263" t="str">
        <f t="shared" si="9"/>
        <v xml:space="preserve"> </v>
      </c>
      <c r="T105" s="275"/>
      <c r="U105" s="263" t="str">
        <f t="shared" si="8"/>
        <v xml:space="preserve"> </v>
      </c>
    </row>
    <row r="106" spans="1:21" s="4" customFormat="1" x14ac:dyDescent="0.2">
      <c r="A106" s="143" t="s">
        <v>1761</v>
      </c>
      <c r="B106" s="40" t="s">
        <v>1175</v>
      </c>
      <c r="C106" s="111" t="s">
        <v>3474</v>
      </c>
      <c r="D106" s="41">
        <v>485</v>
      </c>
      <c r="E106" s="46">
        <v>33970</v>
      </c>
      <c r="F106" s="263" t="str">
        <f t="shared" si="5"/>
        <v xml:space="preserve"> </v>
      </c>
      <c r="G106" s="143" t="s">
        <v>21</v>
      </c>
      <c r="H106" s="143" t="s">
        <v>58</v>
      </c>
      <c r="I106" s="263" t="str">
        <f t="shared" si="6"/>
        <v xml:space="preserve"> </v>
      </c>
      <c r="J106" s="38" t="str">
        <f>IF(D106&gt;=('28 Populations and thresholds'!$I$198),"YES"," ")</f>
        <v>YES</v>
      </c>
      <c r="K106" s="38" t="str">
        <f>IF(J106="YES"," ",IF(D106&gt;=('28 Populations and thresholds'!$I$198)*0.25,"YES"))</f>
        <v xml:space="preserve"> </v>
      </c>
      <c r="L106" s="38" t="b">
        <f>OR('28 Populations and thresholds'!$J$198="CR",'28 Populations and thresholds'!$J$198="EN",'28 Populations and thresholds'!$J$198="VU")</f>
        <v>0</v>
      </c>
      <c r="M106" s="75">
        <f>D106/'28 Populations and thresholds'!$H$198</f>
        <v>2.2045454545454545E-2</v>
      </c>
      <c r="N106" s="106">
        <f>'28 Populations and thresholds'!$K$198</f>
        <v>0</v>
      </c>
      <c r="O106" s="263" t="str">
        <f t="shared" si="7"/>
        <v xml:space="preserve"> </v>
      </c>
      <c r="P106" s="348">
        <v>2.2000000000000002</v>
      </c>
      <c r="Q106" s="38">
        <v>1</v>
      </c>
      <c r="R106" s="38">
        <v>0</v>
      </c>
      <c r="S106" s="263" t="str">
        <f t="shared" si="9"/>
        <v xml:space="preserve"> </v>
      </c>
      <c r="U106" s="263" t="str">
        <f t="shared" si="8"/>
        <v xml:space="preserve"> </v>
      </c>
    </row>
    <row r="107" spans="1:21" s="4" customFormat="1" x14ac:dyDescent="0.2">
      <c r="A107" s="267" t="s">
        <v>1761</v>
      </c>
      <c r="B107" s="268" t="s">
        <v>1191</v>
      </c>
      <c r="C107" s="269" t="s">
        <v>3770</v>
      </c>
      <c r="D107" s="270">
        <v>8000</v>
      </c>
      <c r="E107" s="271">
        <v>34700</v>
      </c>
      <c r="F107" s="263" t="str">
        <f t="shared" si="5"/>
        <v xml:space="preserve"> </v>
      </c>
      <c r="G107" s="267" t="s">
        <v>21</v>
      </c>
      <c r="H107" s="267" t="s">
        <v>77</v>
      </c>
      <c r="I107" s="263" t="str">
        <f t="shared" si="6"/>
        <v xml:space="preserve"> </v>
      </c>
      <c r="J107" s="272" t="str">
        <f>IF(D107&gt;=('28 Populations and thresholds'!$I$199),"YES"," ")</f>
        <v>YES</v>
      </c>
      <c r="K107" s="272" t="str">
        <f>IF(J107="YES"," ",IF(D107&gt;=('28 Populations and thresholds'!$I$199)*0.25,"YES"))</f>
        <v xml:space="preserve"> </v>
      </c>
      <c r="L107" s="272" t="b">
        <f>OR('28 Populations and thresholds'!$J$199="CR",'28 Populations and thresholds'!$J$199="EN",'28 Populations and thresholds'!$J$199="VU")</f>
        <v>0</v>
      </c>
      <c r="M107" s="273">
        <f>D107/'28 Populations and thresholds'!$H$199</f>
        <v>2.5396825396825397E-2</v>
      </c>
      <c r="N107" s="274">
        <f>'28 Populations and thresholds'!$K$199</f>
        <v>0</v>
      </c>
      <c r="O107" s="263" t="str">
        <f t="shared" si="7"/>
        <v xml:space="preserve"> </v>
      </c>
      <c r="P107" s="349">
        <v>4.53</v>
      </c>
      <c r="Q107" s="272">
        <v>2</v>
      </c>
      <c r="R107" s="272">
        <v>0</v>
      </c>
      <c r="S107" s="263" t="str">
        <f t="shared" si="9"/>
        <v xml:space="preserve"> </v>
      </c>
      <c r="T107" s="269"/>
      <c r="U107" s="263" t="str">
        <f t="shared" si="8"/>
        <v xml:space="preserve"> </v>
      </c>
    </row>
    <row r="108" spans="1:21" s="4" customFormat="1" x14ac:dyDescent="0.2">
      <c r="A108" s="267" t="s">
        <v>1761</v>
      </c>
      <c r="B108" s="268" t="s">
        <v>1191</v>
      </c>
      <c r="C108" s="280" t="s">
        <v>3773</v>
      </c>
      <c r="D108" s="270">
        <v>3187</v>
      </c>
      <c r="E108" s="271">
        <v>33970</v>
      </c>
      <c r="F108" s="263" t="str">
        <f t="shared" si="5"/>
        <v xml:space="preserve"> </v>
      </c>
      <c r="G108" s="267" t="s">
        <v>21</v>
      </c>
      <c r="H108" s="267" t="s">
        <v>58</v>
      </c>
      <c r="I108" s="263" t="str">
        <f t="shared" si="6"/>
        <v xml:space="preserve"> </v>
      </c>
      <c r="J108" s="272" t="str">
        <f>IF(D108&gt;=('28 Populations and thresholds'!$I$202),"YES"," ")</f>
        <v>YES</v>
      </c>
      <c r="K108" s="272" t="str">
        <f>IF(J108="YES"," ",IF(D108&gt;=('28 Populations and thresholds'!$I$202)*0.25,"YES"))</f>
        <v xml:space="preserve"> </v>
      </c>
      <c r="L108" s="272" t="b">
        <f>OR('28 Populations and thresholds'!$J$202="CR",'28 Populations and thresholds'!$J$202="EN",'28 Populations and thresholds'!$J$202="VU")</f>
        <v>0</v>
      </c>
      <c r="M108" s="273">
        <f>D108/'28 Populations and thresholds'!$H$202</f>
        <v>1.9918749999999999E-2</v>
      </c>
      <c r="N108" s="274">
        <f>'28 Populations and thresholds'!$K$202</f>
        <v>0</v>
      </c>
      <c r="O108" s="263" t="str">
        <f t="shared" si="7"/>
        <v xml:space="preserve"> </v>
      </c>
      <c r="P108" s="349"/>
      <c r="Q108" s="272"/>
      <c r="R108" s="272"/>
      <c r="S108" s="263" t="str">
        <f t="shared" si="9"/>
        <v xml:space="preserve"> </v>
      </c>
      <c r="T108" s="275"/>
      <c r="U108" s="263" t="str">
        <f t="shared" si="8"/>
        <v xml:space="preserve"> </v>
      </c>
    </row>
    <row r="109" spans="1:21" s="4" customFormat="1" x14ac:dyDescent="0.2">
      <c r="A109" s="143" t="s">
        <v>1761</v>
      </c>
      <c r="B109" s="4" t="s">
        <v>3475</v>
      </c>
      <c r="C109" s="4" t="s">
        <v>3474</v>
      </c>
      <c r="D109" s="105">
        <v>290</v>
      </c>
      <c r="E109" s="106">
        <v>2007</v>
      </c>
      <c r="F109" s="263" t="str">
        <f t="shared" si="5"/>
        <v xml:space="preserve"> </v>
      </c>
      <c r="G109" s="12" t="s">
        <v>139</v>
      </c>
      <c r="H109" s="12" t="s">
        <v>3388</v>
      </c>
      <c r="I109" s="263" t="str">
        <f t="shared" si="6"/>
        <v xml:space="preserve"> </v>
      </c>
      <c r="J109" s="38" t="str">
        <f>IF(D109&gt;=('28 Populations and thresholds'!$I$198),"YES"," ")</f>
        <v>YES</v>
      </c>
      <c r="K109" s="38" t="str">
        <f>IF(J109="YES"," ",IF(D109&gt;=('28 Populations and thresholds'!$I$198)*0.25,"YES"))</f>
        <v xml:space="preserve"> </v>
      </c>
      <c r="L109" s="38" t="b">
        <f>OR('28 Populations and thresholds'!$J$198="CR",'28 Populations and thresholds'!$J$198="EN",'28 Populations and thresholds'!$J$198="VU")</f>
        <v>0</v>
      </c>
      <c r="M109" s="75">
        <f>D109/'28 Populations and thresholds'!$H$198</f>
        <v>1.3181818181818182E-2</v>
      </c>
      <c r="N109" s="106">
        <f>'28 Populations and thresholds'!$K$198</f>
        <v>0</v>
      </c>
      <c r="O109" s="263" t="str">
        <f t="shared" si="7"/>
        <v xml:space="preserve"> </v>
      </c>
      <c r="P109" s="348">
        <v>1.32</v>
      </c>
      <c r="Q109" s="38">
        <v>1</v>
      </c>
      <c r="R109" s="38">
        <v>0</v>
      </c>
      <c r="S109" s="263" t="str">
        <f t="shared" si="9"/>
        <v xml:space="preserve"> </v>
      </c>
      <c r="U109" s="263" t="str">
        <f t="shared" si="8"/>
        <v xml:space="preserve"> </v>
      </c>
    </row>
    <row r="110" spans="1:21" s="4" customFormat="1" x14ac:dyDescent="0.2">
      <c r="A110" s="275" t="s">
        <v>1761</v>
      </c>
      <c r="B110" s="269" t="s">
        <v>3947</v>
      </c>
      <c r="C110" s="269" t="s">
        <v>3466</v>
      </c>
      <c r="D110" s="279">
        <v>1867</v>
      </c>
      <c r="E110" s="281">
        <v>39904</v>
      </c>
      <c r="F110" s="263" t="str">
        <f t="shared" si="5"/>
        <v xml:space="preserve"> </v>
      </c>
      <c r="G110" s="275"/>
      <c r="H110" s="275" t="s">
        <v>3951</v>
      </c>
      <c r="I110" s="263" t="str">
        <f t="shared" si="6"/>
        <v xml:space="preserve"> </v>
      </c>
      <c r="J110" s="272" t="str">
        <f>IF(D110&gt;=('28 Populations and thresholds'!$I$178),"YES"," ")</f>
        <v>YES</v>
      </c>
      <c r="K110" s="272" t="str">
        <f>IF(J110="YES"," ",IF(D110&gt;=('28 Populations and thresholds'!$I$178)*0.25,"YES"))</f>
        <v xml:space="preserve"> </v>
      </c>
      <c r="L110" s="272" t="b">
        <f>OR('28 Populations and thresholds'!$J$178="CR",'28 Populations and thresholds'!$J$178="EN",'28 Populations and thresholds'!$J$178="VU")</f>
        <v>0</v>
      </c>
      <c r="M110" s="273">
        <f>D110/'28 Populations and thresholds'!$H$178</f>
        <v>1.0372222222222222E-2</v>
      </c>
      <c r="N110" s="274">
        <f>'28 Populations and thresholds'!$K$178</f>
        <v>0</v>
      </c>
      <c r="O110" s="263" t="str">
        <f t="shared" si="7"/>
        <v xml:space="preserve"> </v>
      </c>
      <c r="P110" s="349">
        <v>7.63</v>
      </c>
      <c r="Q110" s="272">
        <v>3</v>
      </c>
      <c r="R110" s="272">
        <v>0</v>
      </c>
      <c r="S110" s="263" t="str">
        <f t="shared" si="9"/>
        <v xml:space="preserve"> </v>
      </c>
      <c r="T110" s="269"/>
      <c r="U110" s="263" t="str">
        <f t="shared" si="8"/>
        <v xml:space="preserve"> </v>
      </c>
    </row>
    <row r="111" spans="1:21" s="4" customFormat="1" x14ac:dyDescent="0.2">
      <c r="A111" s="275" t="s">
        <v>1761</v>
      </c>
      <c r="B111" s="269" t="s">
        <v>3947</v>
      </c>
      <c r="C111" s="269" t="s">
        <v>3773</v>
      </c>
      <c r="D111" s="279">
        <v>8897</v>
      </c>
      <c r="E111" s="281">
        <v>39904</v>
      </c>
      <c r="F111" s="263" t="str">
        <f t="shared" si="5"/>
        <v xml:space="preserve"> </v>
      </c>
      <c r="G111" s="275"/>
      <c r="H111" s="275" t="s">
        <v>3951</v>
      </c>
      <c r="I111" s="263" t="str">
        <f t="shared" si="6"/>
        <v xml:space="preserve"> </v>
      </c>
      <c r="J111" s="272" t="str">
        <f>IF(D111&gt;=('28 Populations and thresholds'!$I$202),"YES"," ")</f>
        <v>YES</v>
      </c>
      <c r="K111" s="272" t="str">
        <f>IF(J111="YES"," ",IF(D111&gt;=('28 Populations and thresholds'!$I$202)*0.25,"YES"))</f>
        <v xml:space="preserve"> </v>
      </c>
      <c r="L111" s="272" t="b">
        <f>OR('28 Populations and thresholds'!$J$202="CR",'28 Populations and thresholds'!$J$202="EN",'28 Populations and thresholds'!$J$202="VU")</f>
        <v>0</v>
      </c>
      <c r="M111" s="273">
        <f>D111/'28 Populations and thresholds'!$H$202</f>
        <v>5.5606250000000003E-2</v>
      </c>
      <c r="N111" s="274">
        <f>'28 Populations and thresholds'!$K$202</f>
        <v>0</v>
      </c>
      <c r="O111" s="263" t="str">
        <f t="shared" si="7"/>
        <v xml:space="preserve"> </v>
      </c>
      <c r="P111" s="349"/>
      <c r="Q111" s="272"/>
      <c r="R111" s="272"/>
      <c r="S111" s="263" t="str">
        <f t="shared" si="9"/>
        <v xml:space="preserve"> </v>
      </c>
      <c r="T111" s="275"/>
      <c r="U111" s="263" t="str">
        <f t="shared" si="8"/>
        <v xml:space="preserve"> </v>
      </c>
    </row>
    <row r="112" spans="1:21" s="4" customFormat="1" x14ac:dyDescent="0.2">
      <c r="A112" s="275" t="s">
        <v>1761</v>
      </c>
      <c r="B112" s="269" t="s">
        <v>3947</v>
      </c>
      <c r="C112" s="280" t="s">
        <v>3792</v>
      </c>
      <c r="D112" s="279">
        <v>10327</v>
      </c>
      <c r="E112" s="281">
        <v>39904</v>
      </c>
      <c r="F112" s="263" t="str">
        <f t="shared" si="5"/>
        <v xml:space="preserve"> </v>
      </c>
      <c r="G112" s="275"/>
      <c r="H112" s="275" t="s">
        <v>3951</v>
      </c>
      <c r="I112" s="263" t="str">
        <f t="shared" si="6"/>
        <v xml:space="preserve"> </v>
      </c>
      <c r="J112" s="272" t="str">
        <f>IF(D112&gt;=('28 Populations and thresholds'!$I$254),"YES"," ")</f>
        <v>YES</v>
      </c>
      <c r="K112" s="272" t="str">
        <f>IF(J112="YES"," ",IF(D112&gt;=('28 Populations and thresholds'!$I$254)*0.25,"YES"))</f>
        <v xml:space="preserve"> </v>
      </c>
      <c r="L112" s="272" t="b">
        <f>OR('28 Populations and thresholds'!$J$254="CR",'28 Populations and thresholds'!$J$254="EN",'28 Populations and thresholds'!$J$254="VU")</f>
        <v>0</v>
      </c>
      <c r="M112" s="273">
        <f>D112/'28 Populations and thresholds'!$H$254</f>
        <v>1.0326999999999999E-2</v>
      </c>
      <c r="N112" s="274">
        <f>'28 Populations and thresholds'!$K$254</f>
        <v>0</v>
      </c>
      <c r="O112" s="263" t="str">
        <f t="shared" si="7"/>
        <v xml:space="preserve"> </v>
      </c>
      <c r="P112" s="349"/>
      <c r="Q112" s="272"/>
      <c r="R112" s="272"/>
      <c r="S112" s="263" t="str">
        <f t="shared" si="9"/>
        <v xml:space="preserve"> </v>
      </c>
      <c r="T112" s="275"/>
      <c r="U112" s="263" t="str">
        <f t="shared" si="8"/>
        <v xml:space="preserve"> </v>
      </c>
    </row>
    <row r="113" spans="1:21" s="4" customFormat="1" x14ac:dyDescent="0.2">
      <c r="A113" s="143" t="s">
        <v>1761</v>
      </c>
      <c r="B113" s="40" t="s">
        <v>976</v>
      </c>
      <c r="C113" s="4" t="s">
        <v>3464</v>
      </c>
      <c r="D113" s="41">
        <v>12986</v>
      </c>
      <c r="E113" s="46">
        <v>33970</v>
      </c>
      <c r="F113" s="263" t="str">
        <f t="shared" si="5"/>
        <v xml:space="preserve"> </v>
      </c>
      <c r="G113" s="143" t="s">
        <v>21</v>
      </c>
      <c r="H113" s="143" t="s">
        <v>245</v>
      </c>
      <c r="I113" s="263" t="str">
        <f t="shared" si="6"/>
        <v xml:space="preserve"> </v>
      </c>
      <c r="J113" s="38" t="str">
        <f>IF(D113&gt;=('28 Populations and thresholds'!$I$177),"YES"," ")</f>
        <v>YES</v>
      </c>
      <c r="K113" s="38" t="str">
        <f>IF(J113="YES"," ",IF(D113&gt;=('28 Populations and thresholds'!$I$177)*0.25,"YES"))</f>
        <v xml:space="preserve"> </v>
      </c>
      <c r="L113" s="38" t="b">
        <f>OR('28 Populations and thresholds'!$J$177="CR",'28 Populations and thresholds'!$J$177="EN",'28 Populations and thresholds'!$J$177="VU")</f>
        <v>0</v>
      </c>
      <c r="M113" s="75">
        <f>D113/('28 Populations and thresholds'!$H$177)</f>
        <v>9.76390977443609E-2</v>
      </c>
      <c r="N113" s="106" t="str">
        <f>'28 Populations and thresholds'!$K$177</f>
        <v>DEC</v>
      </c>
      <c r="O113" s="263" t="str">
        <f t="shared" si="7"/>
        <v xml:space="preserve"> </v>
      </c>
      <c r="P113" s="348">
        <v>61.48</v>
      </c>
      <c r="Q113" s="38">
        <v>7</v>
      </c>
      <c r="R113" s="38">
        <v>1</v>
      </c>
      <c r="S113" s="263" t="str">
        <f t="shared" si="9"/>
        <v xml:space="preserve"> </v>
      </c>
      <c r="T113" s="12"/>
      <c r="U113" s="263" t="str">
        <f t="shared" si="8"/>
        <v xml:space="preserve"> </v>
      </c>
    </row>
    <row r="114" spans="1:21" s="4" customFormat="1" x14ac:dyDescent="0.2">
      <c r="A114" s="143" t="s">
        <v>1761</v>
      </c>
      <c r="B114" s="40" t="s">
        <v>976</v>
      </c>
      <c r="C114" s="4" t="s">
        <v>3761</v>
      </c>
      <c r="D114" s="41">
        <v>1069</v>
      </c>
      <c r="E114" s="43"/>
      <c r="F114" s="263" t="str">
        <f t="shared" si="5"/>
        <v xml:space="preserve"> </v>
      </c>
      <c r="G114" s="143" t="s">
        <v>21</v>
      </c>
      <c r="H114" s="143" t="s">
        <v>245</v>
      </c>
      <c r="I114" s="263" t="str">
        <f t="shared" si="6"/>
        <v xml:space="preserve"> </v>
      </c>
      <c r="J114" s="38" t="str">
        <f>IF(D114&gt;=('28 Populations and thresholds'!$I$187),"YES"," ")</f>
        <v>YES</v>
      </c>
      <c r="K114" s="38" t="str">
        <f>IF(J114="YES"," ",IF(D114&gt;=('28 Populations and thresholds'!$I$187)*0.25,"YES"))</f>
        <v xml:space="preserve"> </v>
      </c>
      <c r="L114" s="38" t="b">
        <f>OR('28 Populations and thresholds'!$J$187="CR",'28 Populations and thresholds'!$J$187="EN",'28 Populations and thresholds'!$J$187="VU")</f>
        <v>0</v>
      </c>
      <c r="M114" s="75">
        <f>D114/'28 Populations and thresholds'!$H$187</f>
        <v>1.069E-2</v>
      </c>
      <c r="N114" s="106">
        <f>'28 Populations and thresholds'!$K$187</f>
        <v>0</v>
      </c>
      <c r="O114" s="263" t="str">
        <f t="shared" si="7"/>
        <v xml:space="preserve"> </v>
      </c>
      <c r="P114" s="348"/>
      <c r="Q114" s="38"/>
      <c r="R114" s="38"/>
      <c r="S114" s="263" t="str">
        <f t="shared" si="9"/>
        <v xml:space="preserve"> </v>
      </c>
      <c r="U114" s="263" t="str">
        <f t="shared" si="8"/>
        <v xml:space="preserve"> </v>
      </c>
    </row>
    <row r="115" spans="1:21" s="4" customFormat="1" x14ac:dyDescent="0.2">
      <c r="A115" s="143" t="s">
        <v>1761</v>
      </c>
      <c r="B115" s="40" t="s">
        <v>976</v>
      </c>
      <c r="C115" s="4" t="s">
        <v>3470</v>
      </c>
      <c r="D115" s="41">
        <v>6018</v>
      </c>
      <c r="E115" s="46">
        <v>33970</v>
      </c>
      <c r="F115" s="263" t="str">
        <f t="shared" si="5"/>
        <v xml:space="preserve"> </v>
      </c>
      <c r="G115" s="143" t="s">
        <v>21</v>
      </c>
      <c r="H115" s="143" t="s">
        <v>245</v>
      </c>
      <c r="I115" s="263" t="str">
        <f t="shared" si="6"/>
        <v xml:space="preserve"> </v>
      </c>
      <c r="J115" s="38" t="str">
        <f>IF(D115&gt;=('28 Populations and thresholds'!$I$181),"YES"," ")</f>
        <v>YES</v>
      </c>
      <c r="K115" s="38" t="str">
        <f>IF(J115="YES"," ",IF(D115&gt;=('28 Populations and thresholds'!$I$181)*0.25,"YES"))</f>
        <v xml:space="preserve"> </v>
      </c>
      <c r="L115" s="38" t="b">
        <f>OR('28 Populations and thresholds'!$J$181="CR",'28 Populations and thresholds'!$J$181="EN",'28 Populations and thresholds'!$J$181="VU")</f>
        <v>1</v>
      </c>
      <c r="M115" s="75">
        <f>D115/'28 Populations and thresholds'!$H$181</f>
        <v>0.18806249999999999</v>
      </c>
      <c r="N115" s="106" t="str">
        <f>'28 Populations and thresholds'!$K$181</f>
        <v>DEC</v>
      </c>
      <c r="O115" s="263" t="str">
        <f t="shared" si="7"/>
        <v xml:space="preserve"> </v>
      </c>
      <c r="P115" s="348"/>
      <c r="Q115" s="38"/>
      <c r="R115" s="38"/>
      <c r="S115" s="263" t="str">
        <f t="shared" si="9"/>
        <v xml:space="preserve"> </v>
      </c>
      <c r="U115" s="263" t="str">
        <f t="shared" si="8"/>
        <v xml:space="preserve"> </v>
      </c>
    </row>
    <row r="116" spans="1:21" s="4" customFormat="1" x14ac:dyDescent="0.2">
      <c r="A116" s="143" t="s">
        <v>1761</v>
      </c>
      <c r="B116" s="40" t="s">
        <v>976</v>
      </c>
      <c r="C116" s="4" t="s">
        <v>3765</v>
      </c>
      <c r="D116" s="41">
        <v>7680</v>
      </c>
      <c r="E116" s="46">
        <v>33970</v>
      </c>
      <c r="F116" s="263" t="str">
        <f t="shared" si="5"/>
        <v xml:space="preserve"> </v>
      </c>
      <c r="G116" s="143" t="s">
        <v>21</v>
      </c>
      <c r="H116" s="143" t="s">
        <v>245</v>
      </c>
      <c r="I116" s="263" t="str">
        <f t="shared" si="6"/>
        <v xml:space="preserve"> </v>
      </c>
      <c r="J116" s="38" t="str">
        <f>IF(D116&gt;=('28 Populations and thresholds'!$I$193),"YES"," ")</f>
        <v>YES</v>
      </c>
      <c r="K116" s="38" t="str">
        <f>IF(J116="YES"," ",IF(D116&gt;=('28 Populations and thresholds'!$I$193)*0.25,"YES"))</f>
        <v xml:space="preserve"> </v>
      </c>
      <c r="L116" s="38" t="b">
        <f>OR('28 Populations and thresholds'!$J$193="CR",'28 Populations and thresholds'!$J$193="EN",'28 Populations and thresholds'!$J$193="VU")</f>
        <v>0</v>
      </c>
      <c r="M116" s="75">
        <f>D116/'28 Populations and thresholds'!$H$193</f>
        <v>0.17454545454545456</v>
      </c>
      <c r="N116" s="106" t="str">
        <f>'28 Populations and thresholds'!$K$193</f>
        <v>DEC</v>
      </c>
      <c r="O116" s="263" t="str">
        <f t="shared" si="7"/>
        <v xml:space="preserve"> </v>
      </c>
      <c r="P116" s="348"/>
      <c r="Q116" s="38"/>
      <c r="R116" s="38"/>
      <c r="S116" s="263" t="str">
        <f t="shared" si="9"/>
        <v xml:space="preserve"> </v>
      </c>
      <c r="U116" s="263" t="str">
        <f t="shared" si="8"/>
        <v xml:space="preserve"> </v>
      </c>
    </row>
    <row r="117" spans="1:21" s="4" customFormat="1" x14ac:dyDescent="0.2">
      <c r="A117" s="143" t="s">
        <v>1761</v>
      </c>
      <c r="B117" s="40" t="s">
        <v>976</v>
      </c>
      <c r="C117" s="4" t="s">
        <v>3459</v>
      </c>
      <c r="D117" s="41">
        <v>1430</v>
      </c>
      <c r="E117" s="43"/>
      <c r="F117" s="263" t="str">
        <f t="shared" si="5"/>
        <v xml:space="preserve"> </v>
      </c>
      <c r="G117" s="143" t="s">
        <v>21</v>
      </c>
      <c r="H117" s="143" t="s">
        <v>486</v>
      </c>
      <c r="I117" s="263" t="str">
        <f t="shared" si="6"/>
        <v xml:space="preserve"> </v>
      </c>
      <c r="J117" s="38" t="str">
        <f>IF(D117&gt;=(('28 Populations and thresholds'!$I$160)+('28 Populations and thresholds'!$I$163)),"YES"," ")</f>
        <v>YES</v>
      </c>
      <c r="K117" s="38" t="str">
        <f>IF(J117="YES"," ",IF(D117&gt;=(('28 Populations and thresholds'!$I$160)+('28 Populations and thresholds'!$I$163))*0.25,"YES"))</f>
        <v xml:space="preserve"> </v>
      </c>
      <c r="L117" s="38" t="b">
        <f>OR('28 Populations and thresholds'!$J$160="CR",'28 Populations and thresholds'!$J$160="EN",'28 Populations and thresholds'!$J$160="VU")</f>
        <v>0</v>
      </c>
      <c r="M117" s="75">
        <f>D117/(('28 Populations and thresholds'!$H$160)+('28 Populations and thresholds'!$H$163))</f>
        <v>3.7142857142857144E-2</v>
      </c>
      <c r="N117" s="106" t="str">
        <f>'28 Populations and thresholds'!$K$160</f>
        <v>DEC</v>
      </c>
      <c r="O117" s="263" t="str">
        <f t="shared" si="7"/>
        <v xml:space="preserve"> </v>
      </c>
      <c r="P117" s="348"/>
      <c r="Q117" s="38"/>
      <c r="R117" s="38"/>
      <c r="S117" s="263" t="str">
        <f t="shared" si="9"/>
        <v xml:space="preserve"> </v>
      </c>
      <c r="T117" s="121" t="s">
        <v>4563</v>
      </c>
      <c r="U117" s="263" t="str">
        <f t="shared" si="8"/>
        <v xml:space="preserve"> </v>
      </c>
    </row>
    <row r="118" spans="1:21" s="4" customFormat="1" x14ac:dyDescent="0.2">
      <c r="A118" s="143" t="s">
        <v>1761</v>
      </c>
      <c r="B118" s="40" t="s">
        <v>976</v>
      </c>
      <c r="C118" s="111" t="s">
        <v>3763</v>
      </c>
      <c r="D118" s="41">
        <v>2494</v>
      </c>
      <c r="E118" s="46">
        <v>33970</v>
      </c>
      <c r="F118" s="263" t="str">
        <f t="shared" si="5"/>
        <v xml:space="preserve"> </v>
      </c>
      <c r="G118" s="143" t="s">
        <v>21</v>
      </c>
      <c r="H118" s="143" t="s">
        <v>245</v>
      </c>
      <c r="I118" s="263" t="str">
        <f t="shared" si="6"/>
        <v xml:space="preserve"> </v>
      </c>
      <c r="J118" s="38" t="str">
        <f>IF(D118&gt;=('28 Populations and thresholds'!$I$191),"YES"," ")</f>
        <v>YES</v>
      </c>
      <c r="K118" s="38" t="str">
        <f>IF(J118="YES"," ",IF(D118&gt;=('28 Populations and thresholds'!$I$191)*0.25,"YES"))</f>
        <v xml:space="preserve"> </v>
      </c>
      <c r="L118" s="38" t="b">
        <f>OR('28 Populations and thresholds'!$J$191="CR",'28 Populations and thresholds'!$J$191="EN",'28 Populations and thresholds'!$J$191="VU")</f>
        <v>0</v>
      </c>
      <c r="M118" s="75">
        <f>D118/'28 Populations and thresholds'!$H$191</f>
        <v>4.9880000000000001E-2</v>
      </c>
      <c r="N118" s="106">
        <f>'28 Populations and thresholds'!$K$191</f>
        <v>0</v>
      </c>
      <c r="O118" s="263" t="str">
        <f t="shared" si="7"/>
        <v xml:space="preserve"> </v>
      </c>
      <c r="P118" s="348"/>
      <c r="Q118" s="38"/>
      <c r="R118" s="38"/>
      <c r="S118" s="263" t="str">
        <f t="shared" si="9"/>
        <v xml:space="preserve"> </v>
      </c>
      <c r="U118" s="263" t="str">
        <f t="shared" si="8"/>
        <v xml:space="preserve"> </v>
      </c>
    </row>
    <row r="119" spans="1:21" s="4" customFormat="1" x14ac:dyDescent="0.2">
      <c r="A119" s="143" t="s">
        <v>1761</v>
      </c>
      <c r="B119" s="40" t="s">
        <v>976</v>
      </c>
      <c r="C119" s="111" t="s">
        <v>3758</v>
      </c>
      <c r="D119" s="41">
        <v>3128</v>
      </c>
      <c r="E119" s="43"/>
      <c r="F119" s="263" t="str">
        <f t="shared" si="5"/>
        <v xml:space="preserve"> </v>
      </c>
      <c r="G119" s="143" t="s">
        <v>21</v>
      </c>
      <c r="H119" s="143" t="s">
        <v>245</v>
      </c>
      <c r="I119" s="263" t="str">
        <f t="shared" si="6"/>
        <v xml:space="preserve"> </v>
      </c>
      <c r="J119" s="38" t="str">
        <f>IF(D119&gt;=('28 Populations and thresholds'!$I$179),"YES"," ")</f>
        <v>YES</v>
      </c>
      <c r="K119" s="38" t="str">
        <f>IF(J119="YES"," ",IF(D119&gt;=('28 Populations and thresholds'!$I$179)*0.25,"YES"))</f>
        <v xml:space="preserve"> </v>
      </c>
      <c r="L119" s="38" t="b">
        <f>OR('28 Populations and thresholds'!$J$179="CR",'28 Populations and thresholds'!$J$179="EN",'28 Populations and thresholds'!$J$179="VU")</f>
        <v>0</v>
      </c>
      <c r="M119" s="75">
        <f>D119/'28 Populations and thresholds'!$H$179</f>
        <v>5.6872727272727276E-2</v>
      </c>
      <c r="N119" s="106" t="str">
        <f>'28 Populations and thresholds'!$K$179</f>
        <v>DEC</v>
      </c>
      <c r="O119" s="263" t="str">
        <f t="shared" si="7"/>
        <v xml:space="preserve"> </v>
      </c>
      <c r="P119" s="348"/>
      <c r="Q119" s="38"/>
      <c r="R119" s="38"/>
      <c r="S119" s="263" t="str">
        <f t="shared" si="9"/>
        <v xml:space="preserve"> </v>
      </c>
      <c r="U119" s="263" t="str">
        <f t="shared" si="8"/>
        <v xml:space="preserve"> </v>
      </c>
    </row>
    <row r="120" spans="1:21" s="4" customFormat="1" x14ac:dyDescent="0.2">
      <c r="A120" s="275" t="s">
        <v>1761</v>
      </c>
      <c r="B120" s="269" t="s">
        <v>4316</v>
      </c>
      <c r="C120" s="278" t="s">
        <v>3793</v>
      </c>
      <c r="D120" s="279">
        <v>322800</v>
      </c>
      <c r="E120" s="274">
        <v>1999</v>
      </c>
      <c r="F120" s="263" t="str">
        <f t="shared" si="5"/>
        <v xml:space="preserve"> </v>
      </c>
      <c r="G120" s="275"/>
      <c r="H120" s="275" t="s">
        <v>4326</v>
      </c>
      <c r="I120" s="263" t="str">
        <f t="shared" si="6"/>
        <v xml:space="preserve"> </v>
      </c>
      <c r="J120" s="272" t="str">
        <f>IF(D120&gt;=('28 Populations and thresholds'!$I$255),"YES"," ")</f>
        <v>YES</v>
      </c>
      <c r="K120" s="272" t="str">
        <f>IF(J120="YES"," ",IF(D120&gt;=('28 Populations and thresholds'!$I$255)*0.25,"YES"))</f>
        <v xml:space="preserve"> </v>
      </c>
      <c r="L120" s="272" t="b">
        <f>OR('28 Populations and thresholds'!$J$255="CR",'28 Populations and thresholds'!$J$255="EN",'28 Populations and thresholds'!$J$255="VU")</f>
        <v>0</v>
      </c>
      <c r="M120" s="273">
        <f>D120/'28 Populations and thresholds'!$H$255</f>
        <v>0.32279967720032282</v>
      </c>
      <c r="N120" s="274">
        <f>'28 Populations and thresholds'!$K$255</f>
        <v>0</v>
      </c>
      <c r="O120" s="263" t="str">
        <f t="shared" si="7"/>
        <v xml:space="preserve"> </v>
      </c>
      <c r="P120" s="349">
        <v>92.97</v>
      </c>
      <c r="Q120" s="272">
        <v>2</v>
      </c>
      <c r="R120" s="272">
        <v>0</v>
      </c>
      <c r="S120" s="263" t="str">
        <f t="shared" si="9"/>
        <v xml:space="preserve"> </v>
      </c>
      <c r="T120" s="275" t="s">
        <v>4317</v>
      </c>
      <c r="U120" s="263" t="str">
        <f t="shared" si="8"/>
        <v xml:space="preserve"> </v>
      </c>
    </row>
    <row r="121" spans="1:21" s="4" customFormat="1" x14ac:dyDescent="0.2">
      <c r="A121" s="275" t="s">
        <v>1761</v>
      </c>
      <c r="B121" s="269" t="s">
        <v>4316</v>
      </c>
      <c r="C121" s="277" t="s">
        <v>3790</v>
      </c>
      <c r="D121" s="279">
        <v>910400</v>
      </c>
      <c r="E121" s="274">
        <v>1999</v>
      </c>
      <c r="F121" s="263" t="str">
        <f t="shared" si="5"/>
        <v xml:space="preserve"> </v>
      </c>
      <c r="G121" s="275"/>
      <c r="H121" s="275" t="s">
        <v>4326</v>
      </c>
      <c r="I121" s="263" t="str">
        <f t="shared" si="6"/>
        <v xml:space="preserve"> </v>
      </c>
      <c r="J121" s="272" t="str">
        <f>IF(D121&gt;=('28 Populations and thresholds'!$I$251),"YES"," ")</f>
        <v>YES</v>
      </c>
      <c r="K121" s="272" t="str">
        <f>IF(J121="YES"," ",IF(D121&gt;=('28 Populations and thresholds'!$I$251)*0.25,"YES"))</f>
        <v xml:space="preserve"> </v>
      </c>
      <c r="L121" s="272" t="b">
        <f>OR('28 Populations and thresholds'!$J$251="CR",'28 Populations and thresholds'!$J$251="EN",'28 Populations and thresholds'!$J$251="VU")</f>
        <v>0</v>
      </c>
      <c r="M121" s="273">
        <f>D121/'28 Populations and thresholds'!$H$251</f>
        <v>0.60693333333333332</v>
      </c>
      <c r="N121" s="274">
        <f>'28 Populations and thresholds'!$K$251</f>
        <v>0</v>
      </c>
      <c r="O121" s="263" t="str">
        <f t="shared" si="7"/>
        <v xml:space="preserve"> </v>
      </c>
      <c r="P121" s="349"/>
      <c r="Q121" s="272"/>
      <c r="R121" s="272"/>
      <c r="S121" s="263" t="str">
        <f t="shared" si="9"/>
        <v xml:space="preserve"> </v>
      </c>
      <c r="T121" s="275" t="s">
        <v>4320</v>
      </c>
      <c r="U121" s="263" t="str">
        <f t="shared" si="8"/>
        <v xml:space="preserve"> </v>
      </c>
    </row>
    <row r="122" spans="1:21" s="4" customFormat="1" x14ac:dyDescent="0.2">
      <c r="A122" s="143" t="s">
        <v>1761</v>
      </c>
      <c r="B122" s="40" t="s">
        <v>947</v>
      </c>
      <c r="C122" s="4" t="s">
        <v>3464</v>
      </c>
      <c r="D122" s="41">
        <v>4000</v>
      </c>
      <c r="E122" s="43"/>
      <c r="F122" s="263" t="str">
        <f t="shared" si="5"/>
        <v xml:space="preserve"> </v>
      </c>
      <c r="G122" s="143" t="s">
        <v>21</v>
      </c>
      <c r="H122" s="143" t="s">
        <v>750</v>
      </c>
      <c r="I122" s="263" t="str">
        <f t="shared" si="6"/>
        <v xml:space="preserve"> </v>
      </c>
      <c r="J122" s="38" t="str">
        <f>IF(D122&gt;=('28 Populations and thresholds'!$I$177),"YES"," ")</f>
        <v>YES</v>
      </c>
      <c r="K122" s="38" t="str">
        <f>IF(J122="YES"," ",IF(D122&gt;=('28 Populations and thresholds'!$I$177)*0.25,"YES"))</f>
        <v xml:space="preserve"> </v>
      </c>
      <c r="L122" s="38" t="b">
        <f>OR('28 Populations and thresholds'!$J$177="CR",'28 Populations and thresholds'!$J$177="EN",'28 Populations and thresholds'!$J$177="VU")</f>
        <v>0</v>
      </c>
      <c r="M122" s="75">
        <f>D122/('28 Populations and thresholds'!$H$177)</f>
        <v>3.007518796992481E-2</v>
      </c>
      <c r="N122" s="106" t="str">
        <f>'28 Populations and thresholds'!$K$177</f>
        <v>DEC</v>
      </c>
      <c r="O122" s="263" t="str">
        <f t="shared" si="7"/>
        <v xml:space="preserve"> </v>
      </c>
      <c r="P122" s="348">
        <v>13.91</v>
      </c>
      <c r="Q122" s="38">
        <v>6</v>
      </c>
      <c r="R122" s="38">
        <v>1</v>
      </c>
      <c r="S122" s="263" t="str">
        <f t="shared" si="9"/>
        <v xml:space="preserve"> </v>
      </c>
      <c r="T122" s="12"/>
      <c r="U122" s="263" t="str">
        <f t="shared" si="8"/>
        <v xml:space="preserve"> </v>
      </c>
    </row>
    <row r="123" spans="1:21" s="4" customFormat="1" x14ac:dyDescent="0.2">
      <c r="A123" s="143" t="s">
        <v>1761</v>
      </c>
      <c r="B123" s="40" t="s">
        <v>947</v>
      </c>
      <c r="C123" s="4" t="s">
        <v>3756</v>
      </c>
      <c r="D123" s="41">
        <v>4000</v>
      </c>
      <c r="E123" s="43"/>
      <c r="F123" s="263" t="str">
        <f t="shared" si="5"/>
        <v xml:space="preserve"> </v>
      </c>
      <c r="G123" s="143" t="s">
        <v>21</v>
      </c>
      <c r="H123" s="143" t="s">
        <v>750</v>
      </c>
      <c r="I123" s="263" t="str">
        <f t="shared" si="6"/>
        <v xml:space="preserve"> </v>
      </c>
      <c r="J123" s="38" t="str">
        <f>IF(D123&gt;=('28 Populations and thresholds'!$I$175),"YES"," ")</f>
        <v>YES</v>
      </c>
      <c r="K123" s="38" t="str">
        <f>IF(J123="YES"," ",IF(D123&gt;=('28 Populations and thresholds'!$I$175)*0.25,"YES"))</f>
        <v xml:space="preserve"> </v>
      </c>
      <c r="L123" s="38" t="b">
        <f>OR('28 Populations and thresholds'!$J$175="CR",'28 Populations and thresholds'!$J$175="EN",'28 Populations and thresholds'!$J$175="VU")</f>
        <v>0</v>
      </c>
      <c r="M123" s="75">
        <f>D123/'28 Populations and thresholds'!$H$175</f>
        <v>2.8776978417266189E-2</v>
      </c>
      <c r="N123" s="106" t="str">
        <f>'28 Populations and thresholds'!$K$175</f>
        <v>DEC</v>
      </c>
      <c r="O123" s="263" t="str">
        <f t="shared" si="7"/>
        <v xml:space="preserve"> </v>
      </c>
      <c r="P123" s="348"/>
      <c r="Q123" s="38"/>
      <c r="R123" s="38"/>
      <c r="S123" s="263" t="str">
        <f t="shared" si="9"/>
        <v xml:space="preserve"> </v>
      </c>
      <c r="T123" s="12"/>
      <c r="U123" s="263" t="str">
        <f t="shared" si="8"/>
        <v xml:space="preserve"> </v>
      </c>
    </row>
    <row r="124" spans="1:21" s="4" customFormat="1" x14ac:dyDescent="0.2">
      <c r="A124" s="143" t="s">
        <v>1761</v>
      </c>
      <c r="B124" s="40" t="s">
        <v>947</v>
      </c>
      <c r="C124" s="4" t="s">
        <v>3480</v>
      </c>
      <c r="D124" s="41">
        <v>4000</v>
      </c>
      <c r="E124" s="43"/>
      <c r="F124" s="263" t="str">
        <f t="shared" si="5"/>
        <v xml:space="preserve"> </v>
      </c>
      <c r="G124" s="143" t="s">
        <v>21</v>
      </c>
      <c r="H124" s="143" t="s">
        <v>750</v>
      </c>
      <c r="I124" s="263" t="str">
        <f t="shared" si="6"/>
        <v xml:space="preserve"> </v>
      </c>
      <c r="J124" s="38" t="str">
        <f>IF(D124&gt;=('28 Populations and thresholds'!$I$203),"YES"," ")</f>
        <v>YES</v>
      </c>
      <c r="K124" s="38" t="str">
        <f>IF(J124="YES"," ",IF(D124&gt;=('28 Populations and thresholds'!$I$203)*0.25,"YES"))</f>
        <v xml:space="preserve"> </v>
      </c>
      <c r="L124" s="38" t="b">
        <f>OR('28 Populations and thresholds'!$J$203="CR",'28 Populations and thresholds'!$J$203="EN",'28 Populations and thresholds'!$J$203="VU")</f>
        <v>0</v>
      </c>
      <c r="M124" s="75">
        <f>D124/'28 Populations and thresholds'!$H$203</f>
        <v>2.9629629629629631E-2</v>
      </c>
      <c r="N124" s="106" t="str">
        <f>'28 Populations and thresholds'!$K$203</f>
        <v>DEC</v>
      </c>
      <c r="O124" s="263" t="str">
        <f t="shared" si="7"/>
        <v xml:space="preserve"> </v>
      </c>
      <c r="P124" s="348"/>
      <c r="Q124" s="38"/>
      <c r="R124" s="38"/>
      <c r="S124" s="263" t="str">
        <f t="shared" si="9"/>
        <v xml:space="preserve"> </v>
      </c>
      <c r="U124" s="263" t="str">
        <f t="shared" si="8"/>
        <v xml:space="preserve"> </v>
      </c>
    </row>
    <row r="125" spans="1:21" s="4" customFormat="1" x14ac:dyDescent="0.2">
      <c r="A125" s="143" t="s">
        <v>1761</v>
      </c>
      <c r="B125" s="40" t="s">
        <v>947</v>
      </c>
      <c r="C125" s="4" t="s">
        <v>3470</v>
      </c>
      <c r="D125" s="41">
        <v>653</v>
      </c>
      <c r="E125" s="46">
        <v>30743</v>
      </c>
      <c r="F125" s="263" t="str">
        <f t="shared" si="5"/>
        <v xml:space="preserve"> </v>
      </c>
      <c r="G125" s="143" t="s">
        <v>21</v>
      </c>
      <c r="H125" s="143" t="s">
        <v>58</v>
      </c>
      <c r="I125" s="263" t="str">
        <f t="shared" si="6"/>
        <v xml:space="preserve"> </v>
      </c>
      <c r="J125" s="38" t="str">
        <f>IF(D125&gt;=('28 Populations and thresholds'!$I$181),"YES"," ")</f>
        <v>YES</v>
      </c>
      <c r="K125" s="38" t="str">
        <f>IF(J125="YES"," ",IF(D125&gt;=('28 Populations and thresholds'!$I$181)*0.25,"YES"))</f>
        <v xml:space="preserve"> </v>
      </c>
      <c r="L125" s="38" t="b">
        <f>OR('28 Populations and thresholds'!$J$181="CR",'28 Populations and thresholds'!$J$181="EN",'28 Populations and thresholds'!$J$181="VU")</f>
        <v>1</v>
      </c>
      <c r="M125" s="75">
        <f>D125/'28 Populations and thresholds'!$H$181</f>
        <v>2.0406250000000001E-2</v>
      </c>
      <c r="N125" s="106" t="str">
        <f>'28 Populations and thresholds'!$K$181</f>
        <v>DEC</v>
      </c>
      <c r="O125" s="263" t="str">
        <f t="shared" si="7"/>
        <v xml:space="preserve"> </v>
      </c>
      <c r="P125" s="348"/>
      <c r="Q125" s="38"/>
      <c r="R125" s="38"/>
      <c r="S125" s="263" t="str">
        <f t="shared" si="9"/>
        <v xml:space="preserve"> </v>
      </c>
      <c r="U125" s="263" t="str">
        <f t="shared" si="8"/>
        <v xml:space="preserve"> </v>
      </c>
    </row>
    <row r="126" spans="1:21" s="4" customFormat="1" x14ac:dyDescent="0.2">
      <c r="A126" s="143" t="s">
        <v>1761</v>
      </c>
      <c r="B126" s="40" t="s">
        <v>947</v>
      </c>
      <c r="C126" s="4" t="s">
        <v>3766</v>
      </c>
      <c r="D126" s="41">
        <v>520</v>
      </c>
      <c r="E126" s="43"/>
      <c r="F126" s="263" t="str">
        <f t="shared" si="5"/>
        <v xml:space="preserve"> </v>
      </c>
      <c r="G126" s="143" t="s">
        <v>21</v>
      </c>
      <c r="H126" s="143" t="s">
        <v>750</v>
      </c>
      <c r="I126" s="263" t="str">
        <f t="shared" si="6"/>
        <v xml:space="preserve"> </v>
      </c>
      <c r="J126" s="38" t="str">
        <f>IF(D126&gt;=('28 Populations and thresholds'!$I$194),"YES"," ")</f>
        <v>YES</v>
      </c>
      <c r="K126" s="38" t="str">
        <f>IF(J126="YES"," ",IF(D126&gt;=('28 Populations and thresholds'!$I$194)*0.25,"YES"))</f>
        <v xml:space="preserve"> </v>
      </c>
      <c r="L126" s="38" t="b">
        <f>OR('28 Populations and thresholds'!$J$194="CR",'28 Populations and thresholds'!$J$194="EN",'28 Populations and thresholds'!$J$194="VU")</f>
        <v>0</v>
      </c>
      <c r="M126" s="75">
        <f>D126/'28 Populations and thresholds'!$H$194</f>
        <v>1.8245614035087718E-2</v>
      </c>
      <c r="N126" s="106" t="str">
        <f>'28 Populations and thresholds'!$K$194</f>
        <v>DEC</v>
      </c>
      <c r="O126" s="263" t="str">
        <f t="shared" si="7"/>
        <v xml:space="preserve"> </v>
      </c>
      <c r="P126" s="348"/>
      <c r="Q126" s="38"/>
      <c r="R126" s="38"/>
      <c r="S126" s="263" t="str">
        <f t="shared" si="9"/>
        <v xml:space="preserve"> </v>
      </c>
      <c r="U126" s="263" t="str">
        <f t="shared" si="8"/>
        <v xml:space="preserve"> </v>
      </c>
    </row>
    <row r="127" spans="1:21" s="4" customFormat="1" x14ac:dyDescent="0.2">
      <c r="A127" s="143" t="s">
        <v>1761</v>
      </c>
      <c r="B127" s="40" t="s">
        <v>947</v>
      </c>
      <c r="C127" s="111" t="s">
        <v>3763</v>
      </c>
      <c r="D127" s="41">
        <v>600</v>
      </c>
      <c r="E127" s="43"/>
      <c r="F127" s="263" t="str">
        <f t="shared" si="5"/>
        <v xml:space="preserve"> </v>
      </c>
      <c r="G127" s="143" t="s">
        <v>21</v>
      </c>
      <c r="H127" s="143" t="s">
        <v>750</v>
      </c>
      <c r="I127" s="263" t="str">
        <f t="shared" si="6"/>
        <v xml:space="preserve"> </v>
      </c>
      <c r="J127" s="38" t="str">
        <f>IF(D127&gt;=('28 Populations and thresholds'!$I$191),"YES"," ")</f>
        <v>YES</v>
      </c>
      <c r="K127" s="38" t="str">
        <f>IF(J127="YES"," ",IF(D127&gt;=('28 Populations and thresholds'!$I$191)*0.25,"YES"))</f>
        <v xml:space="preserve"> </v>
      </c>
      <c r="L127" s="38" t="b">
        <f>OR('28 Populations and thresholds'!$J$191="CR",'28 Populations and thresholds'!$J$191="EN",'28 Populations and thresholds'!$J$191="VU")</f>
        <v>0</v>
      </c>
      <c r="M127" s="75">
        <f>D127/'28 Populations and thresholds'!$H$191</f>
        <v>1.2E-2</v>
      </c>
      <c r="N127" s="106">
        <f>'28 Populations and thresholds'!$K$191</f>
        <v>0</v>
      </c>
      <c r="O127" s="263" t="str">
        <f t="shared" si="7"/>
        <v xml:space="preserve"> </v>
      </c>
      <c r="P127" s="348"/>
      <c r="Q127" s="38"/>
      <c r="R127" s="38"/>
      <c r="S127" s="263" t="str">
        <f t="shared" si="9"/>
        <v xml:space="preserve"> </v>
      </c>
      <c r="U127" s="263" t="str">
        <f t="shared" si="8"/>
        <v xml:space="preserve"> </v>
      </c>
    </row>
    <row r="128" spans="1:21" s="4" customFormat="1" x14ac:dyDescent="0.2">
      <c r="A128" s="267" t="s">
        <v>1761</v>
      </c>
      <c r="B128" s="268" t="s">
        <v>1109</v>
      </c>
      <c r="C128" s="269" t="s">
        <v>3765</v>
      </c>
      <c r="D128" s="270">
        <v>1078</v>
      </c>
      <c r="E128" s="271">
        <v>32106</v>
      </c>
      <c r="F128" s="263" t="str">
        <f t="shared" si="5"/>
        <v xml:space="preserve"> </v>
      </c>
      <c r="G128" s="267" t="s">
        <v>21</v>
      </c>
      <c r="H128" s="267" t="s">
        <v>202</v>
      </c>
      <c r="I128" s="263" t="str">
        <f t="shared" si="6"/>
        <v xml:space="preserve"> </v>
      </c>
      <c r="J128" s="272" t="str">
        <f>IF(D128&gt;=('28 Populations and thresholds'!$I$193),"YES"," ")</f>
        <v>YES</v>
      </c>
      <c r="K128" s="272" t="str">
        <f>IF(J128="YES"," ",IF(D128&gt;=('28 Populations and thresholds'!$I$193)*0.25,"YES"))</f>
        <v xml:space="preserve"> </v>
      </c>
      <c r="L128" s="272" t="b">
        <f>OR('28 Populations and thresholds'!$J$193="CR",'28 Populations and thresholds'!$J$193="EN",'28 Populations and thresholds'!$J$193="VU")</f>
        <v>0</v>
      </c>
      <c r="M128" s="273">
        <f>D128/'28 Populations and thresholds'!$H$193</f>
        <v>2.4500000000000001E-2</v>
      </c>
      <c r="N128" s="274" t="str">
        <f>'28 Populations and thresholds'!$K$193</f>
        <v>DEC</v>
      </c>
      <c r="O128" s="263" t="str">
        <f t="shared" si="7"/>
        <v xml:space="preserve"> </v>
      </c>
      <c r="P128" s="349">
        <v>2.4500000000000002</v>
      </c>
      <c r="Q128" s="272">
        <v>1</v>
      </c>
      <c r="R128" s="272">
        <v>0</v>
      </c>
      <c r="S128" s="263" t="str">
        <f t="shared" si="9"/>
        <v xml:space="preserve"> </v>
      </c>
      <c r="T128" s="269"/>
      <c r="U128" s="263" t="str">
        <f t="shared" si="8"/>
        <v xml:space="preserve"> </v>
      </c>
    </row>
    <row r="129" spans="1:21" s="4" customFormat="1" x14ac:dyDescent="0.2">
      <c r="A129" s="143" t="s">
        <v>1761</v>
      </c>
      <c r="B129" s="40" t="s">
        <v>1096</v>
      </c>
      <c r="C129" s="111" t="s">
        <v>3763</v>
      </c>
      <c r="D129" s="41">
        <v>1000</v>
      </c>
      <c r="E129" s="43"/>
      <c r="F129" s="263" t="str">
        <f t="shared" ref="F129:F192" si="10">" "</f>
        <v xml:space="preserve"> </v>
      </c>
      <c r="G129" s="143" t="s">
        <v>21</v>
      </c>
      <c r="H129" s="143" t="s">
        <v>190</v>
      </c>
      <c r="I129" s="263" t="str">
        <f t="shared" ref="I129:I192" si="11">" "</f>
        <v xml:space="preserve"> </v>
      </c>
      <c r="J129" s="38" t="str">
        <f>IF(D129&gt;=('28 Populations and thresholds'!$I$191),"YES"," ")</f>
        <v>YES</v>
      </c>
      <c r="K129" s="38" t="str">
        <f>IF(J129="YES"," ",IF(D129&gt;=('28 Populations and thresholds'!$I$191)*0.25,"YES"))</f>
        <v xml:space="preserve"> </v>
      </c>
      <c r="L129" s="38" t="b">
        <f>OR('28 Populations and thresholds'!$J$191="CR",'28 Populations and thresholds'!$J$191="EN",'28 Populations and thresholds'!$J$191="VU")</f>
        <v>0</v>
      </c>
      <c r="M129" s="75">
        <f>D129/'28 Populations and thresholds'!$H$191</f>
        <v>0.02</v>
      </c>
      <c r="N129" s="106">
        <f>'28 Populations and thresholds'!$K$191</f>
        <v>0</v>
      </c>
      <c r="O129" s="263" t="str">
        <f t="shared" ref="O129:O192" si="12">" "</f>
        <v xml:space="preserve"> </v>
      </c>
      <c r="P129" s="348">
        <v>2</v>
      </c>
      <c r="Q129" s="38">
        <v>1</v>
      </c>
      <c r="R129" s="38">
        <v>0</v>
      </c>
      <c r="S129" s="263" t="str">
        <f t="shared" si="9"/>
        <v xml:space="preserve"> </v>
      </c>
      <c r="U129" s="263" t="str">
        <f t="shared" ref="U129:U192" si="13">" "</f>
        <v xml:space="preserve"> </v>
      </c>
    </row>
    <row r="130" spans="1:21" s="4" customFormat="1" x14ac:dyDescent="0.2">
      <c r="A130" s="267" t="s">
        <v>1761</v>
      </c>
      <c r="B130" s="268" t="s">
        <v>1004</v>
      </c>
      <c r="C130" s="269" t="s">
        <v>3742</v>
      </c>
      <c r="D130" s="270">
        <v>30000</v>
      </c>
      <c r="E130" s="276"/>
      <c r="F130" s="263" t="str">
        <f t="shared" si="10"/>
        <v xml:space="preserve"> </v>
      </c>
      <c r="G130" s="267" t="s">
        <v>21</v>
      </c>
      <c r="H130" s="267" t="s">
        <v>610</v>
      </c>
      <c r="I130" s="263" t="str">
        <f t="shared" si="11"/>
        <v xml:space="preserve"> </v>
      </c>
      <c r="J130" s="272" t="str">
        <f>IF(D130&gt;=('28 Populations and thresholds'!$I$148),"YES"," ")</f>
        <v>YES</v>
      </c>
      <c r="K130" s="272" t="str">
        <f>IF(J130="YES"," ",IF(D130&gt;=('28 Populations and thresholds'!$I$148)*0.25,"YES"))</f>
        <v xml:space="preserve"> </v>
      </c>
      <c r="L130" s="272" t="b">
        <f>OR('28 Populations and thresholds'!$J$148="CR",'28 Populations and thresholds'!$J$148="EN",'28 Populations and thresholds'!$J$148="VU")</f>
        <v>0</v>
      </c>
      <c r="M130" s="273">
        <f>D130/'28 Populations and thresholds'!$H$148</f>
        <v>0.3</v>
      </c>
      <c r="N130" s="274">
        <f>'28 Populations and thresholds'!$K$148</f>
        <v>0</v>
      </c>
      <c r="O130" s="263" t="str">
        <f t="shared" si="12"/>
        <v xml:space="preserve"> </v>
      </c>
      <c r="P130" s="349">
        <v>137.72</v>
      </c>
      <c r="Q130" s="272">
        <v>5</v>
      </c>
      <c r="R130" s="272">
        <v>0</v>
      </c>
      <c r="S130" s="263" t="str">
        <f t="shared" si="9"/>
        <v xml:space="preserve"> </v>
      </c>
      <c r="T130" s="275"/>
      <c r="U130" s="263" t="str">
        <f t="shared" si="13"/>
        <v xml:space="preserve"> </v>
      </c>
    </row>
    <row r="131" spans="1:21" s="4" customFormat="1" x14ac:dyDescent="0.2">
      <c r="A131" s="267" t="s">
        <v>1761</v>
      </c>
      <c r="B131" s="268" t="s">
        <v>1004</v>
      </c>
      <c r="C131" s="269" t="s">
        <v>3466</v>
      </c>
      <c r="D131" s="270">
        <v>180000</v>
      </c>
      <c r="E131" s="276"/>
      <c r="F131" s="263" t="str">
        <f t="shared" si="10"/>
        <v xml:space="preserve"> </v>
      </c>
      <c r="G131" s="267" t="s">
        <v>21</v>
      </c>
      <c r="H131" s="267" t="s">
        <v>610</v>
      </c>
      <c r="I131" s="263" t="str">
        <f t="shared" si="11"/>
        <v xml:space="preserve"> </v>
      </c>
      <c r="J131" s="272" t="str">
        <f>IF(D131&gt;=('28 Populations and thresholds'!$I$178),"YES"," ")</f>
        <v>YES</v>
      </c>
      <c r="K131" s="272" t="str">
        <f>IF(J131="YES"," ",IF(D131&gt;=('28 Populations and thresholds'!$I$178)*0.25,"YES"))</f>
        <v xml:space="preserve"> </v>
      </c>
      <c r="L131" s="272" t="b">
        <f>OR('28 Populations and thresholds'!$J$178="CR",'28 Populations and thresholds'!$J$178="EN",'28 Populations and thresholds'!$J$178="VU")</f>
        <v>0</v>
      </c>
      <c r="M131" s="273">
        <f>D131/'28 Populations and thresholds'!$H$178</f>
        <v>1</v>
      </c>
      <c r="N131" s="274">
        <f>'28 Populations and thresholds'!$K$178</f>
        <v>0</v>
      </c>
      <c r="O131" s="263" t="str">
        <f t="shared" si="12"/>
        <v xml:space="preserve"> </v>
      </c>
      <c r="P131" s="349"/>
      <c r="Q131" s="272"/>
      <c r="R131" s="272"/>
      <c r="S131" s="263" t="str">
        <f t="shared" si="9"/>
        <v xml:space="preserve"> </v>
      </c>
      <c r="T131" s="269"/>
      <c r="U131" s="263" t="str">
        <f t="shared" si="13"/>
        <v xml:space="preserve"> </v>
      </c>
    </row>
    <row r="132" spans="1:21" s="4" customFormat="1" x14ac:dyDescent="0.2">
      <c r="A132" s="267" t="s">
        <v>1761</v>
      </c>
      <c r="B132" s="268" t="s">
        <v>1004</v>
      </c>
      <c r="C132" s="269" t="s">
        <v>3760</v>
      </c>
      <c r="D132" s="270">
        <v>1600</v>
      </c>
      <c r="E132" s="271">
        <v>33718</v>
      </c>
      <c r="F132" s="263" t="str">
        <f t="shared" si="10"/>
        <v xml:space="preserve"> </v>
      </c>
      <c r="G132" s="267" t="s">
        <v>21</v>
      </c>
      <c r="H132" s="267" t="s">
        <v>190</v>
      </c>
      <c r="I132" s="263" t="str">
        <f t="shared" si="11"/>
        <v xml:space="preserve"> </v>
      </c>
      <c r="J132" s="272" t="str">
        <f>IF(D132&gt;=('28 Populations and thresholds'!$I$186),"YES"," ")</f>
        <v>YES</v>
      </c>
      <c r="K132" s="272" t="str">
        <f>IF(J132="YES"," ",IF(D132&gt;=('28 Populations and thresholds'!$I$186)*0.25,"YES"))</f>
        <v xml:space="preserve"> </v>
      </c>
      <c r="L132" s="272" t="b">
        <f>OR('28 Populations and thresholds'!$J$186="CR",'28 Populations and thresholds'!$J$186="EN",'28 Populations and thresholds'!$J$186="VU")</f>
        <v>0</v>
      </c>
      <c r="M132" s="273">
        <f>D132/'28 Populations and thresholds'!$H$186</f>
        <v>1.6000000000000001E-3</v>
      </c>
      <c r="N132" s="274">
        <f>'28 Populations and thresholds'!$K$186</f>
        <v>0</v>
      </c>
      <c r="O132" s="263" t="str">
        <f t="shared" si="12"/>
        <v xml:space="preserve"> </v>
      </c>
      <c r="P132" s="349"/>
      <c r="Q132" s="272"/>
      <c r="R132" s="272"/>
      <c r="S132" s="263" t="str">
        <f t="shared" si="9"/>
        <v xml:space="preserve"> </v>
      </c>
      <c r="T132" s="269"/>
      <c r="U132" s="263" t="str">
        <f t="shared" si="13"/>
        <v xml:space="preserve"> </v>
      </c>
    </row>
    <row r="133" spans="1:21" s="4" customFormat="1" x14ac:dyDescent="0.2">
      <c r="A133" s="267" t="s">
        <v>1761</v>
      </c>
      <c r="B133" s="268" t="s">
        <v>1004</v>
      </c>
      <c r="C133" s="269" t="s">
        <v>3773</v>
      </c>
      <c r="D133" s="270">
        <v>4900</v>
      </c>
      <c r="E133" s="271">
        <v>34439</v>
      </c>
      <c r="F133" s="263" t="str">
        <f t="shared" si="10"/>
        <v xml:space="preserve"> </v>
      </c>
      <c r="G133" s="267" t="s">
        <v>21</v>
      </c>
      <c r="H133" s="267" t="s">
        <v>190</v>
      </c>
      <c r="I133" s="263" t="str">
        <f t="shared" si="11"/>
        <v xml:space="preserve"> </v>
      </c>
      <c r="J133" s="272" t="str">
        <f>IF(D133&gt;=('28 Populations and thresholds'!$I$202),"YES"," ")</f>
        <v>YES</v>
      </c>
      <c r="K133" s="272" t="str">
        <f>IF(J133="YES"," ",IF(D133&gt;=('28 Populations and thresholds'!$I$202)*0.25,"YES"))</f>
        <v xml:space="preserve"> </v>
      </c>
      <c r="L133" s="272" t="b">
        <f>OR('28 Populations and thresholds'!$J$202="CR",'28 Populations and thresholds'!$J$202="EN",'28 Populations and thresholds'!$J$202="VU")</f>
        <v>0</v>
      </c>
      <c r="M133" s="273">
        <f>D133/'28 Populations and thresholds'!$H$202</f>
        <v>3.0624999999999999E-2</v>
      </c>
      <c r="N133" s="274">
        <f>'28 Populations and thresholds'!$K$202</f>
        <v>0</v>
      </c>
      <c r="O133" s="263" t="str">
        <f t="shared" si="12"/>
        <v xml:space="preserve"> </v>
      </c>
      <c r="P133" s="349"/>
      <c r="Q133" s="272"/>
      <c r="R133" s="272"/>
      <c r="S133" s="263" t="str">
        <f t="shared" si="9"/>
        <v xml:space="preserve"> </v>
      </c>
      <c r="T133" s="269"/>
      <c r="U133" s="263" t="str">
        <f t="shared" si="13"/>
        <v xml:space="preserve"> </v>
      </c>
    </row>
    <row r="134" spans="1:21" s="4" customFormat="1" x14ac:dyDescent="0.2">
      <c r="A134" s="275" t="s">
        <v>1761</v>
      </c>
      <c r="B134" s="268" t="s">
        <v>1004</v>
      </c>
      <c r="C134" s="280" t="s">
        <v>3791</v>
      </c>
      <c r="D134" s="279">
        <v>45000</v>
      </c>
      <c r="E134" s="274" t="s">
        <v>4360</v>
      </c>
      <c r="F134" s="263" t="str">
        <f t="shared" si="10"/>
        <v xml:space="preserve"> </v>
      </c>
      <c r="G134" s="275"/>
      <c r="H134" s="275" t="s">
        <v>4341</v>
      </c>
      <c r="I134" s="263" t="str">
        <f t="shared" si="11"/>
        <v xml:space="preserve"> </v>
      </c>
      <c r="J134" s="272" t="str">
        <f>IF(D134&gt;=('28 Populations and thresholds'!$I$253),"YES"," ")</f>
        <v>YES</v>
      </c>
      <c r="K134" s="272" t="str">
        <f>IF(J134="YES"," ",IF(D134&gt;=('28 Populations and thresholds'!$I$253)*0.25,"YES"))</f>
        <v xml:space="preserve"> </v>
      </c>
      <c r="L134" s="272" t="b">
        <f>OR('28 Populations and thresholds'!$J$253="CR",'28 Populations and thresholds'!$J$253="EN",'28 Populations and thresholds'!$J$253="VU")</f>
        <v>0</v>
      </c>
      <c r="M134" s="273">
        <f>D134/'28 Populations and thresholds'!$H$253</f>
        <v>4.4999999999999998E-2</v>
      </c>
      <c r="N134" s="274">
        <f>'28 Populations and thresholds'!$K$253</f>
        <v>0</v>
      </c>
      <c r="O134" s="263" t="str">
        <f t="shared" si="12"/>
        <v xml:space="preserve"> </v>
      </c>
      <c r="P134" s="349"/>
      <c r="Q134" s="272"/>
      <c r="R134" s="272"/>
      <c r="S134" s="263" t="str">
        <f t="shared" si="9"/>
        <v xml:space="preserve"> </v>
      </c>
      <c r="T134" s="275" t="s">
        <v>4589</v>
      </c>
      <c r="U134" s="263" t="str">
        <f t="shared" si="13"/>
        <v xml:space="preserve"> </v>
      </c>
    </row>
    <row r="135" spans="1:21" s="4" customFormat="1" x14ac:dyDescent="0.2">
      <c r="A135" s="143" t="s">
        <v>1761</v>
      </c>
      <c r="B135" s="40" t="s">
        <v>1142</v>
      </c>
      <c r="C135" s="4" t="s">
        <v>3770</v>
      </c>
      <c r="D135" s="41">
        <v>5600</v>
      </c>
      <c r="E135" s="43"/>
      <c r="F135" s="263" t="str">
        <f t="shared" si="10"/>
        <v xml:space="preserve"> </v>
      </c>
      <c r="G135" s="143" t="s">
        <v>21</v>
      </c>
      <c r="H135" s="143" t="s">
        <v>486</v>
      </c>
      <c r="I135" s="263" t="str">
        <f t="shared" si="11"/>
        <v xml:space="preserve"> </v>
      </c>
      <c r="J135" s="38" t="str">
        <f>IF(D135&gt;=('28 Populations and thresholds'!$I$199),"YES"," ")</f>
        <v>YES</v>
      </c>
      <c r="K135" s="38" t="str">
        <f>IF(J135="YES"," ",IF(D135&gt;=('28 Populations and thresholds'!$I$199)*0.25,"YES"))</f>
        <v xml:space="preserve"> </v>
      </c>
      <c r="L135" s="38" t="b">
        <f>OR('28 Populations and thresholds'!$J$199="CR",'28 Populations and thresholds'!$J$199="EN",'28 Populations and thresholds'!$J$199="VU")</f>
        <v>0</v>
      </c>
      <c r="M135" s="75">
        <f>D135/'28 Populations and thresholds'!$H$199</f>
        <v>1.7777777777777778E-2</v>
      </c>
      <c r="N135" s="106">
        <f>'28 Populations and thresholds'!$K$199</f>
        <v>0</v>
      </c>
      <c r="O135" s="263" t="str">
        <f t="shared" si="12"/>
        <v xml:space="preserve"> </v>
      </c>
      <c r="P135" s="348">
        <v>5.33</v>
      </c>
      <c r="Q135" s="38">
        <v>3</v>
      </c>
      <c r="R135" s="38">
        <v>0</v>
      </c>
      <c r="S135" s="263" t="str">
        <f t="shared" si="9"/>
        <v xml:space="preserve"> </v>
      </c>
      <c r="U135" s="263" t="str">
        <f t="shared" si="13"/>
        <v xml:space="preserve"> </v>
      </c>
    </row>
    <row r="136" spans="1:21" s="4" customFormat="1" x14ac:dyDescent="0.2">
      <c r="A136" s="143" t="s">
        <v>1761</v>
      </c>
      <c r="B136" s="40" t="s">
        <v>1142</v>
      </c>
      <c r="C136" s="4" t="s">
        <v>3766</v>
      </c>
      <c r="D136" s="41">
        <v>450</v>
      </c>
      <c r="E136" s="46">
        <v>32143</v>
      </c>
      <c r="F136" s="263" t="str">
        <f t="shared" si="10"/>
        <v xml:space="preserve"> </v>
      </c>
      <c r="G136" s="143" t="s">
        <v>21</v>
      </c>
      <c r="H136" s="143" t="s">
        <v>58</v>
      </c>
      <c r="I136" s="263" t="str">
        <f t="shared" si="11"/>
        <v xml:space="preserve"> </v>
      </c>
      <c r="J136" s="38" t="str">
        <f>IF(D136&gt;=('28 Populations and thresholds'!$I$194),"YES"," ")</f>
        <v>YES</v>
      </c>
      <c r="K136" s="38" t="str">
        <f>IF(J136="YES"," ",IF(D136&gt;=('28 Populations and thresholds'!$I$194)*0.25,"YES"))</f>
        <v xml:space="preserve"> </v>
      </c>
      <c r="L136" s="38" t="b">
        <f>OR('28 Populations and thresholds'!$J$194="CR",'28 Populations and thresholds'!$J$194="EN",'28 Populations and thresholds'!$J$194="VU")</f>
        <v>0</v>
      </c>
      <c r="M136" s="75">
        <f>D136/'28 Populations and thresholds'!$H$194</f>
        <v>1.5789473684210527E-2</v>
      </c>
      <c r="N136" s="106" t="str">
        <f>'28 Populations and thresholds'!$K$194</f>
        <v>DEC</v>
      </c>
      <c r="O136" s="263" t="str">
        <f t="shared" si="12"/>
        <v xml:space="preserve"> </v>
      </c>
      <c r="P136" s="348"/>
      <c r="Q136" s="38"/>
      <c r="R136" s="38"/>
      <c r="S136" s="263" t="str">
        <f t="shared" si="9"/>
        <v xml:space="preserve"> </v>
      </c>
      <c r="U136" s="263" t="str">
        <f t="shared" si="13"/>
        <v xml:space="preserve"> </v>
      </c>
    </row>
    <row r="137" spans="1:21" s="4" customFormat="1" x14ac:dyDescent="0.2">
      <c r="A137" s="143" t="s">
        <v>1761</v>
      </c>
      <c r="B137" s="40" t="s">
        <v>1142</v>
      </c>
      <c r="C137" s="4" t="s">
        <v>3773</v>
      </c>
      <c r="D137" s="41">
        <v>3150</v>
      </c>
      <c r="E137" s="46">
        <v>33970</v>
      </c>
      <c r="F137" s="263" t="str">
        <f t="shared" si="10"/>
        <v xml:space="preserve"> </v>
      </c>
      <c r="G137" s="143" t="s">
        <v>21</v>
      </c>
      <c r="H137" s="143" t="s">
        <v>58</v>
      </c>
      <c r="I137" s="263" t="str">
        <f t="shared" si="11"/>
        <v xml:space="preserve"> </v>
      </c>
      <c r="J137" s="38" t="str">
        <f>IF(D137&gt;=('28 Populations and thresholds'!$I$202),"YES"," ")</f>
        <v>YES</v>
      </c>
      <c r="K137" s="38" t="str">
        <f>IF(J137="YES"," ",IF(D137&gt;=('28 Populations and thresholds'!$I$202)*0.25,"YES"))</f>
        <v xml:space="preserve"> </v>
      </c>
      <c r="L137" s="38" t="b">
        <f>OR('28 Populations and thresholds'!$J$202="CR",'28 Populations and thresholds'!$J$202="EN",'28 Populations and thresholds'!$J$202="VU")</f>
        <v>0</v>
      </c>
      <c r="M137" s="75">
        <f>D137/'28 Populations and thresholds'!$H$202</f>
        <v>1.96875E-2</v>
      </c>
      <c r="N137" s="106">
        <f>'28 Populations and thresholds'!$K$202</f>
        <v>0</v>
      </c>
      <c r="O137" s="263" t="str">
        <f t="shared" si="12"/>
        <v xml:space="preserve"> </v>
      </c>
      <c r="P137" s="348"/>
      <c r="Q137" s="38"/>
      <c r="R137" s="38"/>
      <c r="S137" s="263" t="str">
        <f t="shared" si="9"/>
        <v xml:space="preserve"> </v>
      </c>
      <c r="U137" s="263" t="str">
        <f t="shared" si="13"/>
        <v xml:space="preserve"> </v>
      </c>
    </row>
    <row r="138" spans="1:21" s="4" customFormat="1" x14ac:dyDescent="0.2">
      <c r="A138" s="275" t="s">
        <v>1761</v>
      </c>
      <c r="B138" s="269" t="s">
        <v>3948</v>
      </c>
      <c r="C138" s="280" t="s">
        <v>3792</v>
      </c>
      <c r="D138" s="279">
        <v>10520</v>
      </c>
      <c r="E138" s="281">
        <v>39904</v>
      </c>
      <c r="F138" s="263" t="str">
        <f t="shared" si="10"/>
        <v xml:space="preserve"> </v>
      </c>
      <c r="G138" s="275"/>
      <c r="H138" s="275" t="s">
        <v>3951</v>
      </c>
      <c r="I138" s="263" t="str">
        <f t="shared" si="11"/>
        <v xml:space="preserve"> </v>
      </c>
      <c r="J138" s="272" t="str">
        <f>IF(D138&gt;=('28 Populations and thresholds'!$I$254),"YES"," ")</f>
        <v>YES</v>
      </c>
      <c r="K138" s="272" t="str">
        <f>IF(J138="YES"," ",IF(D138&gt;=('28 Populations and thresholds'!$I$254)*0.25,"YES"))</f>
        <v xml:space="preserve"> </v>
      </c>
      <c r="L138" s="272" t="b">
        <f>OR('28 Populations and thresholds'!$J$254="CR",'28 Populations and thresholds'!$J$254="EN",'28 Populations and thresholds'!$J$254="VU")</f>
        <v>0</v>
      </c>
      <c r="M138" s="273">
        <f>D138/'28 Populations and thresholds'!$H$254</f>
        <v>1.052E-2</v>
      </c>
      <c r="N138" s="274">
        <f>'28 Populations and thresholds'!$K$254</f>
        <v>0</v>
      </c>
      <c r="O138" s="263" t="str">
        <f t="shared" si="12"/>
        <v xml:space="preserve"> </v>
      </c>
      <c r="P138" s="349">
        <v>1.05</v>
      </c>
      <c r="Q138" s="272">
        <v>1</v>
      </c>
      <c r="R138" s="272">
        <v>0</v>
      </c>
      <c r="S138" s="263" t="str">
        <f t="shared" si="9"/>
        <v xml:space="preserve"> </v>
      </c>
      <c r="T138" s="275"/>
      <c r="U138" s="263" t="str">
        <f t="shared" si="13"/>
        <v xml:space="preserve"> </v>
      </c>
    </row>
    <row r="139" spans="1:21" s="4" customFormat="1" x14ac:dyDescent="0.2">
      <c r="A139" s="143" t="s">
        <v>1761</v>
      </c>
      <c r="B139" s="40" t="s">
        <v>1135</v>
      </c>
      <c r="C139" s="4" t="s">
        <v>3766</v>
      </c>
      <c r="D139" s="41">
        <v>1252</v>
      </c>
      <c r="E139" s="46">
        <v>33970</v>
      </c>
      <c r="F139" s="263" t="str">
        <f t="shared" si="10"/>
        <v xml:space="preserve"> </v>
      </c>
      <c r="G139" s="143" t="s">
        <v>21</v>
      </c>
      <c r="H139" s="143" t="s">
        <v>58</v>
      </c>
      <c r="I139" s="263" t="str">
        <f t="shared" si="11"/>
        <v xml:space="preserve"> </v>
      </c>
      <c r="J139" s="38" t="str">
        <f>IF(D139&gt;=('28 Populations and thresholds'!$I$194),"YES"," ")</f>
        <v>YES</v>
      </c>
      <c r="K139" s="38" t="str">
        <f>IF(J139="YES"," ",IF(D139&gt;=('28 Populations and thresholds'!$I$194)*0.25,"YES"))</f>
        <v xml:space="preserve"> </v>
      </c>
      <c r="L139" s="38" t="b">
        <f>OR('28 Populations and thresholds'!$J$194="CR",'28 Populations and thresholds'!$J$194="EN",'28 Populations and thresholds'!$J$194="VU")</f>
        <v>0</v>
      </c>
      <c r="M139" s="75">
        <f>D139/'28 Populations and thresholds'!$H$194</f>
        <v>4.3929824561403506E-2</v>
      </c>
      <c r="N139" s="106" t="str">
        <f>'28 Populations and thresholds'!$K$194</f>
        <v>DEC</v>
      </c>
      <c r="O139" s="263" t="str">
        <f t="shared" si="12"/>
        <v xml:space="preserve"> </v>
      </c>
      <c r="P139" s="348">
        <v>4.3899999999999997</v>
      </c>
      <c r="Q139" s="38">
        <v>1</v>
      </c>
      <c r="R139" s="38">
        <v>0</v>
      </c>
      <c r="S139" s="263" t="str">
        <f t="shared" si="9"/>
        <v xml:space="preserve"> </v>
      </c>
      <c r="U139" s="263" t="str">
        <f t="shared" si="13"/>
        <v xml:space="preserve"> </v>
      </c>
    </row>
    <row r="140" spans="1:21" s="4" customFormat="1" x14ac:dyDescent="0.2">
      <c r="A140" s="267" t="s">
        <v>1761</v>
      </c>
      <c r="B140" s="268" t="s">
        <v>1310</v>
      </c>
      <c r="C140" s="269" t="s">
        <v>3742</v>
      </c>
      <c r="D140" s="270">
        <v>1100</v>
      </c>
      <c r="E140" s="271">
        <v>30878</v>
      </c>
      <c r="F140" s="263" t="str">
        <f t="shared" si="10"/>
        <v xml:space="preserve"> </v>
      </c>
      <c r="G140" s="267" t="s">
        <v>21</v>
      </c>
      <c r="H140" s="267" t="s">
        <v>58</v>
      </c>
      <c r="I140" s="263" t="str">
        <f t="shared" si="11"/>
        <v xml:space="preserve"> </v>
      </c>
      <c r="J140" s="272" t="str">
        <f>IF(D140&gt;=('28 Populations and thresholds'!$I$148),"YES"," ")</f>
        <v>YES</v>
      </c>
      <c r="K140" s="272" t="str">
        <f>IF(J140="YES"," ",IF(D140&gt;=('28 Populations and thresholds'!$I$148)*0.25,"YES"))</f>
        <v xml:space="preserve"> </v>
      </c>
      <c r="L140" s="272" t="b">
        <f>OR('28 Populations and thresholds'!$J$148="CR",'28 Populations and thresholds'!$J$148="EN",'28 Populations and thresholds'!$J$148="VU")</f>
        <v>0</v>
      </c>
      <c r="M140" s="273">
        <f>D140/'28 Populations and thresholds'!$H$148</f>
        <v>1.0999999999999999E-2</v>
      </c>
      <c r="N140" s="274">
        <f>'28 Populations and thresholds'!$K$148</f>
        <v>0</v>
      </c>
      <c r="O140" s="263" t="str">
        <f t="shared" si="12"/>
        <v xml:space="preserve"> </v>
      </c>
      <c r="P140" s="349">
        <v>1.1000000000000001</v>
      </c>
      <c r="Q140" s="272">
        <v>1</v>
      </c>
      <c r="R140" s="272">
        <v>0</v>
      </c>
      <c r="S140" s="263" t="str">
        <f t="shared" si="9"/>
        <v xml:space="preserve"> </v>
      </c>
      <c r="T140" s="275"/>
      <c r="U140" s="263" t="str">
        <f t="shared" si="13"/>
        <v xml:space="preserve"> </v>
      </c>
    </row>
    <row r="141" spans="1:21" s="4" customFormat="1" x14ac:dyDescent="0.2">
      <c r="A141" s="143" t="s">
        <v>1761</v>
      </c>
      <c r="B141" s="40" t="s">
        <v>1116</v>
      </c>
      <c r="C141" s="4" t="s">
        <v>3765</v>
      </c>
      <c r="D141" s="41">
        <v>500</v>
      </c>
      <c r="E141" s="46">
        <v>37171</v>
      </c>
      <c r="F141" s="263" t="str">
        <f t="shared" si="10"/>
        <v xml:space="preserve"> </v>
      </c>
      <c r="G141" s="143" t="s">
        <v>21</v>
      </c>
      <c r="H141" s="143" t="s">
        <v>585</v>
      </c>
      <c r="I141" s="263" t="str">
        <f t="shared" si="11"/>
        <v xml:space="preserve"> </v>
      </c>
      <c r="J141" s="38" t="str">
        <f>IF(D141&gt;=('28 Populations and thresholds'!$I$193),"YES"," ")</f>
        <v>YES</v>
      </c>
      <c r="K141" s="38" t="str">
        <f>IF(J141="YES"," ",IF(D141&gt;=('28 Populations and thresholds'!$I$193)*0.25,"YES"))</f>
        <v xml:space="preserve"> </v>
      </c>
      <c r="L141" s="38" t="b">
        <f>OR('28 Populations and thresholds'!$J$193="CR",'28 Populations and thresholds'!$J$193="EN",'28 Populations and thresholds'!$J$193="VU")</f>
        <v>0</v>
      </c>
      <c r="M141" s="75">
        <f>D141/'28 Populations and thresholds'!$H$193</f>
        <v>1.1363636363636364E-2</v>
      </c>
      <c r="N141" s="106" t="str">
        <f>'28 Populations and thresholds'!$K$193</f>
        <v>DEC</v>
      </c>
      <c r="O141" s="263" t="str">
        <f t="shared" si="12"/>
        <v xml:space="preserve"> </v>
      </c>
      <c r="P141" s="348">
        <v>4.82</v>
      </c>
      <c r="Q141" s="38">
        <v>2</v>
      </c>
      <c r="R141" s="38">
        <v>0</v>
      </c>
      <c r="S141" s="263" t="str">
        <f t="shared" si="9"/>
        <v xml:space="preserve"> </v>
      </c>
      <c r="U141" s="263" t="str">
        <f t="shared" si="13"/>
        <v xml:space="preserve"> </v>
      </c>
    </row>
    <row r="142" spans="1:21" s="4" customFormat="1" x14ac:dyDescent="0.2">
      <c r="A142" s="143" t="s">
        <v>1761</v>
      </c>
      <c r="B142" s="40" t="s">
        <v>1116</v>
      </c>
      <c r="C142" s="4" t="s">
        <v>3766</v>
      </c>
      <c r="D142" s="41">
        <v>1050</v>
      </c>
      <c r="E142" s="46">
        <v>35779</v>
      </c>
      <c r="F142" s="263" t="str">
        <f t="shared" si="10"/>
        <v xml:space="preserve"> </v>
      </c>
      <c r="G142" s="143" t="s">
        <v>21</v>
      </c>
      <c r="H142" s="143" t="s">
        <v>863</v>
      </c>
      <c r="I142" s="263" t="str">
        <f t="shared" si="11"/>
        <v xml:space="preserve"> </v>
      </c>
      <c r="J142" s="38" t="str">
        <f>IF(D142&gt;=('28 Populations and thresholds'!$I$194),"YES"," ")</f>
        <v>YES</v>
      </c>
      <c r="K142" s="38" t="str">
        <f>IF(J142="YES"," ",IF(D142&gt;=('28 Populations and thresholds'!$I$194)*0.25,"YES"))</f>
        <v xml:space="preserve"> </v>
      </c>
      <c r="L142" s="38" t="b">
        <f>OR('28 Populations and thresholds'!$J$194="CR",'28 Populations and thresholds'!$J$194="EN",'28 Populations and thresholds'!$J$194="VU")</f>
        <v>0</v>
      </c>
      <c r="M142" s="75">
        <f>D142/'28 Populations and thresholds'!$H$194</f>
        <v>3.6842105263157891E-2</v>
      </c>
      <c r="N142" s="106" t="str">
        <f>'28 Populations and thresholds'!$K$194</f>
        <v>DEC</v>
      </c>
      <c r="O142" s="263" t="str">
        <f t="shared" si="12"/>
        <v xml:space="preserve"> </v>
      </c>
      <c r="P142" s="348"/>
      <c r="Q142" s="38"/>
      <c r="R142" s="38"/>
      <c r="S142" s="263" t="str">
        <f t="shared" si="9"/>
        <v xml:space="preserve"> </v>
      </c>
      <c r="U142" s="263" t="str">
        <f t="shared" si="13"/>
        <v xml:space="preserve"> </v>
      </c>
    </row>
    <row r="143" spans="1:21" s="4" customFormat="1" x14ac:dyDescent="0.2">
      <c r="A143" s="275" t="s">
        <v>1761</v>
      </c>
      <c r="B143" s="283" t="s">
        <v>1803</v>
      </c>
      <c r="C143" s="280" t="s">
        <v>3760</v>
      </c>
      <c r="D143" s="279">
        <v>5091</v>
      </c>
      <c r="E143" s="281">
        <v>38687</v>
      </c>
      <c r="F143" s="263" t="str">
        <f t="shared" si="10"/>
        <v xml:space="preserve"> </v>
      </c>
      <c r="G143" s="275"/>
      <c r="H143" s="275" t="s">
        <v>4370</v>
      </c>
      <c r="I143" s="263" t="str">
        <f t="shared" si="11"/>
        <v xml:space="preserve"> </v>
      </c>
      <c r="J143" s="272" t="str">
        <f>IF(D143&gt;=('28 Populations and thresholds'!$I$186),"YES"," ")</f>
        <v>YES</v>
      </c>
      <c r="K143" s="272" t="str">
        <f>IF(J143="YES"," ",IF(D143&gt;=('28 Populations and thresholds'!$I$186)*0.25,"YES"))</f>
        <v xml:space="preserve"> </v>
      </c>
      <c r="L143" s="272" t="b">
        <f>OR('28 Populations and thresholds'!$J$186="CR",'28 Populations and thresholds'!$J$186="EN",'28 Populations and thresholds'!$J$186="VU")</f>
        <v>0</v>
      </c>
      <c r="M143" s="273">
        <f>D143/'28 Populations and thresholds'!$H$186</f>
        <v>5.091E-3</v>
      </c>
      <c r="N143" s="274">
        <f>'28 Populations and thresholds'!$K$186</f>
        <v>0</v>
      </c>
      <c r="O143" s="263" t="str">
        <f t="shared" si="12"/>
        <v xml:space="preserve"> </v>
      </c>
      <c r="P143" s="349">
        <v>14.16</v>
      </c>
      <c r="Q143" s="272">
        <v>3</v>
      </c>
      <c r="R143" s="272">
        <v>0</v>
      </c>
      <c r="S143" s="263" t="str">
        <f t="shared" si="9"/>
        <v xml:space="preserve"> </v>
      </c>
      <c r="T143" s="275"/>
      <c r="U143" s="263" t="str">
        <f t="shared" si="13"/>
        <v xml:space="preserve"> </v>
      </c>
    </row>
    <row r="144" spans="1:21" s="4" customFormat="1" x14ac:dyDescent="0.2">
      <c r="A144" s="275" t="s">
        <v>1761</v>
      </c>
      <c r="B144" s="283" t="s">
        <v>1803</v>
      </c>
      <c r="C144" s="280" t="s">
        <v>3773</v>
      </c>
      <c r="D144" s="279">
        <v>18144</v>
      </c>
      <c r="E144" s="281">
        <v>38687</v>
      </c>
      <c r="F144" s="263" t="str">
        <f t="shared" si="10"/>
        <v xml:space="preserve"> </v>
      </c>
      <c r="G144" s="275"/>
      <c r="H144" s="275" t="s">
        <v>4369</v>
      </c>
      <c r="I144" s="263" t="str">
        <f t="shared" si="11"/>
        <v xml:space="preserve"> </v>
      </c>
      <c r="J144" s="272" t="str">
        <f>IF(D144&gt;=('28 Populations and thresholds'!$I$202),"YES"," ")</f>
        <v>YES</v>
      </c>
      <c r="K144" s="272" t="str">
        <f>IF(J144="YES"," ",IF(D144&gt;=('28 Populations and thresholds'!$I$202)*0.25,"YES"))</f>
        <v xml:space="preserve"> </v>
      </c>
      <c r="L144" s="272" t="b">
        <f>OR('28 Populations and thresholds'!$J$202="CR",'28 Populations and thresholds'!$J$202="EN",'28 Populations and thresholds'!$J$202="VU")</f>
        <v>0</v>
      </c>
      <c r="M144" s="273">
        <f>D144/'28 Populations and thresholds'!$H$202</f>
        <v>0.1134</v>
      </c>
      <c r="N144" s="274">
        <f>'28 Populations and thresholds'!$K$202</f>
        <v>0</v>
      </c>
      <c r="O144" s="263" t="str">
        <f t="shared" si="12"/>
        <v xml:space="preserve"> </v>
      </c>
      <c r="P144" s="349"/>
      <c r="Q144" s="272"/>
      <c r="R144" s="272"/>
      <c r="S144" s="263" t="str">
        <f t="shared" si="9"/>
        <v xml:space="preserve"> </v>
      </c>
      <c r="T144" s="269"/>
      <c r="U144" s="263" t="str">
        <f t="shared" si="13"/>
        <v xml:space="preserve"> </v>
      </c>
    </row>
    <row r="145" spans="1:21" s="4" customFormat="1" x14ac:dyDescent="0.2">
      <c r="A145" s="275" t="s">
        <v>1761</v>
      </c>
      <c r="B145" s="283" t="s">
        <v>1803</v>
      </c>
      <c r="C145" s="280" t="s">
        <v>3473</v>
      </c>
      <c r="D145" s="279">
        <v>2308</v>
      </c>
      <c r="E145" s="281">
        <v>38687</v>
      </c>
      <c r="F145" s="263" t="str">
        <f t="shared" si="10"/>
        <v xml:space="preserve"> </v>
      </c>
      <c r="G145" s="275"/>
      <c r="H145" s="275" t="s">
        <v>4371</v>
      </c>
      <c r="I145" s="263" t="str">
        <f t="shared" si="11"/>
        <v xml:space="preserve"> </v>
      </c>
      <c r="J145" s="272" t="str">
        <f>IF(D145&gt;=('28 Populations and thresholds'!$I$190),"YES"," ")</f>
        <v>YES</v>
      </c>
      <c r="K145" s="272" t="str">
        <f>IF(J145="YES"," ",IF(D145&gt;=('28 Populations and thresholds'!$I$190)*0.25,"YES"))</f>
        <v xml:space="preserve"> </v>
      </c>
      <c r="L145" s="272" t="b">
        <f>OR('28 Populations and thresholds'!$J$190="CR",'28 Populations and thresholds'!$J$190="EN",'28 Populations and thresholds'!$J$190="VU")</f>
        <v>0</v>
      </c>
      <c r="M145" s="273">
        <f>D145/'28 Populations and thresholds'!$H$190</f>
        <v>2.308E-2</v>
      </c>
      <c r="N145" s="274">
        <f>'28 Populations and thresholds'!$K$190</f>
        <v>0</v>
      </c>
      <c r="O145" s="263" t="str">
        <f t="shared" si="12"/>
        <v xml:space="preserve"> </v>
      </c>
      <c r="P145" s="349"/>
      <c r="Q145" s="272"/>
      <c r="R145" s="272"/>
      <c r="S145" s="263" t="str">
        <f t="shared" si="9"/>
        <v xml:space="preserve"> </v>
      </c>
      <c r="T145" s="275"/>
      <c r="U145" s="263" t="str">
        <f t="shared" si="13"/>
        <v xml:space="preserve"> </v>
      </c>
    </row>
    <row r="146" spans="1:21" s="4" customFormat="1" x14ac:dyDescent="0.2">
      <c r="A146" s="143" t="s">
        <v>1761</v>
      </c>
      <c r="B146" s="40" t="s">
        <v>1278</v>
      </c>
      <c r="C146" s="4" t="s">
        <v>3455</v>
      </c>
      <c r="D146" s="41">
        <v>500</v>
      </c>
      <c r="E146" s="43"/>
      <c r="F146" s="263" t="str">
        <f t="shared" si="10"/>
        <v xml:space="preserve"> </v>
      </c>
      <c r="G146" s="143" t="s">
        <v>21</v>
      </c>
      <c r="H146" s="143" t="s">
        <v>750</v>
      </c>
      <c r="I146" s="263" t="str">
        <f t="shared" si="11"/>
        <v xml:space="preserve"> </v>
      </c>
      <c r="J146" s="38" t="str">
        <f>IF(D146&gt;=('28 Populations and thresholds'!$I$159),"YES"," ")</f>
        <v>YES</v>
      </c>
      <c r="K146" s="38" t="str">
        <f>IF(J146="YES"," ",IF(D146&gt;=('28 Populations and thresholds'!$I$159)*0.25,"YES"))</f>
        <v xml:space="preserve"> </v>
      </c>
      <c r="L146" s="38" t="b">
        <f>OR('28 Populations and thresholds'!$J$159="CR",'28 Populations and thresholds'!$J$159="EN",'28 Populations and thresholds'!$J$159="VU")</f>
        <v>0</v>
      </c>
      <c r="M146" s="75">
        <f>D146/'28 Populations and thresholds'!$H$159</f>
        <v>0.01</v>
      </c>
      <c r="N146" s="106" t="str">
        <f>'28 Populations and thresholds'!$K$159</f>
        <v>DEC</v>
      </c>
      <c r="O146" s="263" t="str">
        <f t="shared" si="12"/>
        <v xml:space="preserve"> </v>
      </c>
      <c r="P146" s="348">
        <v>1</v>
      </c>
      <c r="Q146" s="38">
        <v>2</v>
      </c>
      <c r="R146" s="38">
        <v>0</v>
      </c>
      <c r="S146" s="263" t="str">
        <f t="shared" si="9"/>
        <v xml:space="preserve"> </v>
      </c>
      <c r="U146" s="263" t="str">
        <f t="shared" si="13"/>
        <v xml:space="preserve"> </v>
      </c>
    </row>
    <row r="147" spans="1:21" s="4" customFormat="1" x14ac:dyDescent="0.2">
      <c r="A147" s="267" t="s">
        <v>1761</v>
      </c>
      <c r="B147" s="268" t="s">
        <v>1211</v>
      </c>
      <c r="C147" s="280" t="s">
        <v>3773</v>
      </c>
      <c r="D147" s="270">
        <v>12000</v>
      </c>
      <c r="E147" s="271">
        <v>30713</v>
      </c>
      <c r="F147" s="263" t="str">
        <f t="shared" si="10"/>
        <v xml:space="preserve"> </v>
      </c>
      <c r="G147" s="267" t="s">
        <v>21</v>
      </c>
      <c r="H147" s="267" t="s">
        <v>58</v>
      </c>
      <c r="I147" s="263" t="str">
        <f t="shared" si="11"/>
        <v xml:space="preserve"> </v>
      </c>
      <c r="J147" s="272" t="str">
        <f>IF(D147&gt;=('28 Populations and thresholds'!$I$202),"YES"," ")</f>
        <v>YES</v>
      </c>
      <c r="K147" s="272" t="str">
        <f>IF(J147="YES"," ",IF(D147&gt;=('28 Populations and thresholds'!$I$202)*0.25,"YES"))</f>
        <v xml:space="preserve"> </v>
      </c>
      <c r="L147" s="272" t="b">
        <f>OR('28 Populations and thresholds'!$J$202="CR",'28 Populations and thresholds'!$J$202="EN",'28 Populations and thresholds'!$J$202="VU")</f>
        <v>0</v>
      </c>
      <c r="M147" s="273">
        <f>D147/'28 Populations and thresholds'!$H$202</f>
        <v>7.4999999999999997E-2</v>
      </c>
      <c r="N147" s="274">
        <f>'28 Populations and thresholds'!$K$202</f>
        <v>0</v>
      </c>
      <c r="O147" s="263" t="str">
        <f t="shared" si="12"/>
        <v xml:space="preserve"> </v>
      </c>
      <c r="P147" s="349">
        <v>7.5</v>
      </c>
      <c r="Q147" s="272">
        <v>1</v>
      </c>
      <c r="R147" s="272">
        <v>0</v>
      </c>
      <c r="S147" s="263" t="str">
        <f t="shared" si="9"/>
        <v xml:space="preserve"> </v>
      </c>
      <c r="T147" s="269"/>
      <c r="U147" s="263" t="str">
        <f t="shared" si="13"/>
        <v xml:space="preserve"> </v>
      </c>
    </row>
    <row r="148" spans="1:21" s="4" customFormat="1" x14ac:dyDescent="0.2">
      <c r="A148" s="143" t="s">
        <v>1761</v>
      </c>
      <c r="B148" s="40" t="s">
        <v>1210</v>
      </c>
      <c r="C148" s="111" t="s">
        <v>3773</v>
      </c>
      <c r="D148" s="41">
        <v>37552</v>
      </c>
      <c r="E148" s="46">
        <v>35101</v>
      </c>
      <c r="F148" s="263" t="str">
        <f t="shared" si="10"/>
        <v xml:space="preserve"> </v>
      </c>
      <c r="G148" s="143" t="s">
        <v>21</v>
      </c>
      <c r="H148" s="143" t="s">
        <v>151</v>
      </c>
      <c r="I148" s="263" t="str">
        <f t="shared" si="11"/>
        <v xml:space="preserve"> </v>
      </c>
      <c r="J148" s="38" t="str">
        <f>IF(D148&gt;=('28 Populations and thresholds'!$I$202),"YES"," ")</f>
        <v>YES</v>
      </c>
      <c r="K148" s="38" t="str">
        <f>IF(J148="YES"," ",IF(D148&gt;=('28 Populations and thresholds'!$I$202)*0.25,"YES"))</f>
        <v xml:space="preserve"> </v>
      </c>
      <c r="L148" s="38" t="b">
        <f>OR('28 Populations and thresholds'!$J$202="CR",'28 Populations and thresholds'!$J$202="EN",'28 Populations and thresholds'!$J$202="VU")</f>
        <v>0</v>
      </c>
      <c r="M148" s="75">
        <f>D148/'28 Populations and thresholds'!$H$202</f>
        <v>0.23469999999999999</v>
      </c>
      <c r="N148" s="106">
        <f>'28 Populations and thresholds'!$K$202</f>
        <v>0</v>
      </c>
      <c r="O148" s="263" t="str">
        <f t="shared" si="12"/>
        <v xml:space="preserve"> </v>
      </c>
      <c r="P148" s="348">
        <v>23.47</v>
      </c>
      <c r="Q148" s="38">
        <v>1</v>
      </c>
      <c r="R148" s="38">
        <v>0</v>
      </c>
      <c r="S148" s="263" t="str">
        <f t="shared" si="9"/>
        <v xml:space="preserve"> </v>
      </c>
      <c r="U148" s="263" t="str">
        <f t="shared" si="13"/>
        <v xml:space="preserve"> </v>
      </c>
    </row>
    <row r="149" spans="1:21" s="4" customFormat="1" x14ac:dyDescent="0.2">
      <c r="A149" s="267" t="s">
        <v>1761</v>
      </c>
      <c r="B149" s="269" t="s">
        <v>3481</v>
      </c>
      <c r="C149" s="269" t="s">
        <v>3480</v>
      </c>
      <c r="D149" s="279">
        <v>3184</v>
      </c>
      <c r="E149" s="274">
        <v>2007</v>
      </c>
      <c r="F149" s="263" t="str">
        <f t="shared" si="10"/>
        <v xml:space="preserve"> </v>
      </c>
      <c r="G149" s="275" t="s">
        <v>139</v>
      </c>
      <c r="H149" s="275" t="s">
        <v>3388</v>
      </c>
      <c r="I149" s="263" t="str">
        <f t="shared" si="11"/>
        <v xml:space="preserve"> </v>
      </c>
      <c r="J149" s="272" t="str">
        <f>IF(D149&gt;=('28 Populations and thresholds'!$I$203),"YES"," ")</f>
        <v>YES</v>
      </c>
      <c r="K149" s="272" t="str">
        <f>IF(J149="YES"," ",IF(D149&gt;=('28 Populations and thresholds'!$I$203)*0.25,"YES"))</f>
        <v xml:space="preserve"> </v>
      </c>
      <c r="L149" s="272" t="b">
        <f>OR('28 Populations and thresholds'!$J$203="CR",'28 Populations and thresholds'!$J$203="EN",'28 Populations and thresholds'!$J$203="VU")</f>
        <v>0</v>
      </c>
      <c r="M149" s="273">
        <f>D149/'28 Populations and thresholds'!$H$203</f>
        <v>2.3585185185185185E-2</v>
      </c>
      <c r="N149" s="274" t="str">
        <f>'28 Populations and thresholds'!$K$203</f>
        <v>DEC</v>
      </c>
      <c r="O149" s="263" t="str">
        <f t="shared" si="12"/>
        <v xml:space="preserve"> </v>
      </c>
      <c r="P149" s="349">
        <v>2.36</v>
      </c>
      <c r="Q149" s="272">
        <v>1</v>
      </c>
      <c r="R149" s="272">
        <v>0</v>
      </c>
      <c r="S149" s="263" t="str">
        <f t="shared" si="9"/>
        <v xml:space="preserve"> </v>
      </c>
      <c r="T149" s="269"/>
      <c r="U149" s="263" t="str">
        <f t="shared" si="13"/>
        <v xml:space="preserve"> </v>
      </c>
    </row>
    <row r="150" spans="1:21" s="4" customFormat="1" x14ac:dyDescent="0.2">
      <c r="A150" s="143" t="s">
        <v>1761</v>
      </c>
      <c r="B150" s="40" t="s">
        <v>1200</v>
      </c>
      <c r="C150" s="4" t="s">
        <v>3480</v>
      </c>
      <c r="D150" s="41">
        <v>2600</v>
      </c>
      <c r="E150" s="43"/>
      <c r="F150" s="263" t="str">
        <f t="shared" si="10"/>
        <v xml:space="preserve"> </v>
      </c>
      <c r="G150" s="143" t="s">
        <v>21</v>
      </c>
      <c r="H150" s="143" t="s">
        <v>407</v>
      </c>
      <c r="I150" s="263" t="str">
        <f t="shared" si="11"/>
        <v xml:space="preserve"> </v>
      </c>
      <c r="J150" s="38" t="str">
        <f>IF(D150&gt;=('28 Populations and thresholds'!$I$203),"YES"," ")</f>
        <v>YES</v>
      </c>
      <c r="K150" s="38" t="str">
        <f>IF(J150="YES"," ",IF(D150&gt;=('28 Populations and thresholds'!$I$203)*0.25,"YES"))</f>
        <v xml:space="preserve"> </v>
      </c>
      <c r="L150" s="38" t="b">
        <f>OR('28 Populations and thresholds'!$J$203="CR",'28 Populations and thresholds'!$J$203="EN",'28 Populations and thresholds'!$J$203="VU")</f>
        <v>0</v>
      </c>
      <c r="M150" s="75">
        <f>D150/'28 Populations and thresholds'!$H$203</f>
        <v>1.9259259259259261E-2</v>
      </c>
      <c r="N150" s="106" t="str">
        <f>'28 Populations and thresholds'!$K$203</f>
        <v>DEC</v>
      </c>
      <c r="O150" s="263" t="str">
        <f t="shared" si="12"/>
        <v xml:space="preserve"> </v>
      </c>
      <c r="P150" s="348">
        <v>3.1</v>
      </c>
      <c r="Q150" s="38">
        <v>2</v>
      </c>
      <c r="R150" s="38">
        <v>0</v>
      </c>
      <c r="S150" s="263" t="str">
        <f t="shared" si="9"/>
        <v xml:space="preserve"> </v>
      </c>
      <c r="U150" s="263" t="str">
        <f t="shared" si="13"/>
        <v xml:space="preserve"> </v>
      </c>
    </row>
    <row r="151" spans="1:21" s="4" customFormat="1" x14ac:dyDescent="0.2">
      <c r="A151" s="143" t="s">
        <v>1761</v>
      </c>
      <c r="B151" s="40" t="s">
        <v>1200</v>
      </c>
      <c r="C151" s="4" t="s">
        <v>3770</v>
      </c>
      <c r="D151" s="41">
        <v>3700</v>
      </c>
      <c r="E151" s="46">
        <v>29638</v>
      </c>
      <c r="F151" s="263" t="str">
        <f t="shared" si="10"/>
        <v xml:space="preserve"> </v>
      </c>
      <c r="G151" s="143" t="s">
        <v>21</v>
      </c>
      <c r="H151" s="143" t="s">
        <v>58</v>
      </c>
      <c r="I151" s="263" t="str">
        <f t="shared" si="11"/>
        <v xml:space="preserve"> </v>
      </c>
      <c r="J151" s="38" t="str">
        <f>IF(D151&gt;=('28 Populations and thresholds'!$I$199),"YES"," ")</f>
        <v>YES</v>
      </c>
      <c r="K151" s="38" t="str">
        <f>IF(J151="YES"," ",IF(D151&gt;=('28 Populations and thresholds'!$I$199)*0.25,"YES"))</f>
        <v xml:space="preserve"> </v>
      </c>
      <c r="L151" s="38" t="b">
        <f>OR('28 Populations and thresholds'!$J$199="CR",'28 Populations and thresholds'!$J$199="EN",'28 Populations and thresholds'!$J$199="VU")</f>
        <v>0</v>
      </c>
      <c r="M151" s="75">
        <f>D151/'28 Populations and thresholds'!$H$199</f>
        <v>1.1746031746031746E-2</v>
      </c>
      <c r="N151" s="106">
        <f>'28 Populations and thresholds'!$K$199</f>
        <v>0</v>
      </c>
      <c r="O151" s="263" t="str">
        <f t="shared" si="12"/>
        <v xml:space="preserve"> </v>
      </c>
      <c r="P151" s="348"/>
      <c r="Q151" s="38"/>
      <c r="R151" s="38"/>
      <c r="S151" s="263" t="str">
        <f t="shared" si="9"/>
        <v xml:space="preserve"> </v>
      </c>
      <c r="U151" s="263" t="str">
        <f t="shared" si="13"/>
        <v xml:space="preserve"> </v>
      </c>
    </row>
    <row r="152" spans="1:21" s="4" customFormat="1" x14ac:dyDescent="0.2">
      <c r="A152" s="267" t="s">
        <v>1761</v>
      </c>
      <c r="B152" s="268" t="s">
        <v>1219</v>
      </c>
      <c r="C152" s="280" t="s">
        <v>3773</v>
      </c>
      <c r="D152" s="270">
        <v>4000</v>
      </c>
      <c r="E152" s="276"/>
      <c r="F152" s="263" t="str">
        <f t="shared" si="10"/>
        <v xml:space="preserve"> </v>
      </c>
      <c r="G152" s="267" t="s">
        <v>21</v>
      </c>
      <c r="H152" s="267" t="s">
        <v>486</v>
      </c>
      <c r="I152" s="263" t="str">
        <f t="shared" si="11"/>
        <v xml:space="preserve"> </v>
      </c>
      <c r="J152" s="272" t="str">
        <f>IF(D152&gt;=('28 Populations and thresholds'!$I$202),"YES"," ")</f>
        <v>YES</v>
      </c>
      <c r="K152" s="272" t="str">
        <f>IF(J152="YES"," ",IF(D152&gt;=('28 Populations and thresholds'!$I$202)*0.25,"YES"))</f>
        <v xml:space="preserve"> </v>
      </c>
      <c r="L152" s="272" t="b">
        <f>OR('28 Populations and thresholds'!$J$202="CR",'28 Populations and thresholds'!$J$202="EN",'28 Populations and thresholds'!$J$202="VU")</f>
        <v>0</v>
      </c>
      <c r="M152" s="273">
        <f>D152/'28 Populations and thresholds'!$H$202</f>
        <v>2.5000000000000001E-2</v>
      </c>
      <c r="N152" s="274">
        <f>'28 Populations and thresholds'!$K$202</f>
        <v>0</v>
      </c>
      <c r="O152" s="263" t="str">
        <f t="shared" si="12"/>
        <v xml:space="preserve"> </v>
      </c>
      <c r="P152" s="349">
        <v>2.5</v>
      </c>
      <c r="Q152" s="272">
        <v>1</v>
      </c>
      <c r="R152" s="272">
        <v>0</v>
      </c>
      <c r="S152" s="263" t="str">
        <f t="shared" si="9"/>
        <v xml:space="preserve"> </v>
      </c>
      <c r="T152" s="269"/>
      <c r="U152" s="263" t="str">
        <f t="shared" si="13"/>
        <v xml:space="preserve"> </v>
      </c>
    </row>
    <row r="153" spans="1:21" s="4" customFormat="1" x14ac:dyDescent="0.2">
      <c r="A153" s="143" t="s">
        <v>1761</v>
      </c>
      <c r="B153" s="40" t="s">
        <v>1006</v>
      </c>
      <c r="C153" s="4" t="s">
        <v>3466</v>
      </c>
      <c r="D153" s="41">
        <v>12000</v>
      </c>
      <c r="E153" s="46">
        <v>34243</v>
      </c>
      <c r="F153" s="263" t="str">
        <f t="shared" si="10"/>
        <v xml:space="preserve"> </v>
      </c>
      <c r="G153" s="143" t="s">
        <v>21</v>
      </c>
      <c r="H153" s="143" t="s">
        <v>415</v>
      </c>
      <c r="I153" s="263" t="str">
        <f t="shared" si="11"/>
        <v xml:space="preserve"> </v>
      </c>
      <c r="J153" s="38" t="str">
        <f>IF(D153&gt;=('28 Populations and thresholds'!$I$178),"YES"," ")</f>
        <v>YES</v>
      </c>
      <c r="K153" s="38" t="str">
        <f>IF(J153="YES"," ",IF(D153&gt;=('28 Populations and thresholds'!$I$178)*0.25,"YES"))</f>
        <v xml:space="preserve"> </v>
      </c>
      <c r="L153" s="38" t="b">
        <f>OR('28 Populations and thresholds'!$J$178="CR",'28 Populations and thresholds'!$J$178="EN",'28 Populations and thresholds'!$J$178="VU")</f>
        <v>0</v>
      </c>
      <c r="M153" s="75">
        <f>D153/'28 Populations and thresholds'!$H$178</f>
        <v>6.6666666666666666E-2</v>
      </c>
      <c r="N153" s="106">
        <f>'28 Populations and thresholds'!$K$178</f>
        <v>0</v>
      </c>
      <c r="O153" s="263" t="str">
        <f t="shared" si="12"/>
        <v xml:space="preserve"> </v>
      </c>
      <c r="P153" s="348">
        <v>6.67</v>
      </c>
      <c r="Q153" s="38">
        <v>1</v>
      </c>
      <c r="R153" s="38">
        <v>0</v>
      </c>
      <c r="S153" s="263" t="str">
        <f t="shared" si="9"/>
        <v xml:space="preserve"> </v>
      </c>
      <c r="U153" s="263" t="str">
        <f t="shared" si="13"/>
        <v xml:space="preserve"> </v>
      </c>
    </row>
    <row r="154" spans="1:21" s="4" customFormat="1" x14ac:dyDescent="0.2">
      <c r="A154" s="267" t="s">
        <v>1761</v>
      </c>
      <c r="B154" s="268" t="s">
        <v>1190</v>
      </c>
      <c r="C154" s="269" t="s">
        <v>3480</v>
      </c>
      <c r="D154" s="270">
        <v>3528</v>
      </c>
      <c r="E154" s="271">
        <v>30652</v>
      </c>
      <c r="F154" s="263" t="str">
        <f t="shared" si="10"/>
        <v xml:space="preserve"> </v>
      </c>
      <c r="G154" s="267" t="s">
        <v>21</v>
      </c>
      <c r="H154" s="267" t="s">
        <v>58</v>
      </c>
      <c r="I154" s="263" t="str">
        <f t="shared" si="11"/>
        <v xml:space="preserve"> </v>
      </c>
      <c r="J154" s="272" t="str">
        <f>IF(D154&gt;=('28 Populations and thresholds'!$I$203),"YES"," ")</f>
        <v>YES</v>
      </c>
      <c r="K154" s="272" t="str">
        <f>IF(J154="YES"," ",IF(D154&gt;=('28 Populations and thresholds'!$I$203)*0.25,"YES"))</f>
        <v xml:space="preserve"> </v>
      </c>
      <c r="L154" s="272" t="b">
        <f>OR('28 Populations and thresholds'!$J$203="CR",'28 Populations and thresholds'!$J$203="EN",'28 Populations and thresholds'!$J$203="VU")</f>
        <v>0</v>
      </c>
      <c r="M154" s="273">
        <f>D154/'28 Populations and thresholds'!$H$203</f>
        <v>2.6133333333333335E-2</v>
      </c>
      <c r="N154" s="274" t="str">
        <f>'28 Populations and thresholds'!$K$203</f>
        <v>DEC</v>
      </c>
      <c r="O154" s="263" t="str">
        <f t="shared" si="12"/>
        <v xml:space="preserve"> </v>
      </c>
      <c r="P154" s="349">
        <v>8.2799999999999994</v>
      </c>
      <c r="Q154" s="272">
        <v>3</v>
      </c>
      <c r="R154" s="272">
        <v>0</v>
      </c>
      <c r="S154" s="263" t="str">
        <f t="shared" si="9"/>
        <v xml:space="preserve"> </v>
      </c>
      <c r="T154" s="269"/>
      <c r="U154" s="263" t="str">
        <f t="shared" si="13"/>
        <v xml:space="preserve"> </v>
      </c>
    </row>
    <row r="155" spans="1:21" s="4" customFormat="1" x14ac:dyDescent="0.2">
      <c r="A155" s="267" t="s">
        <v>1761</v>
      </c>
      <c r="B155" s="268" t="s">
        <v>1190</v>
      </c>
      <c r="C155" s="269" t="s">
        <v>3770</v>
      </c>
      <c r="D155" s="270">
        <v>9000</v>
      </c>
      <c r="E155" s="271">
        <v>37657</v>
      </c>
      <c r="F155" s="263" t="str">
        <f t="shared" si="10"/>
        <v xml:space="preserve"> </v>
      </c>
      <c r="G155" s="267" t="s">
        <v>21</v>
      </c>
      <c r="H155" s="267" t="s">
        <v>346</v>
      </c>
      <c r="I155" s="263" t="str">
        <f t="shared" si="11"/>
        <v xml:space="preserve"> </v>
      </c>
      <c r="J155" s="272" t="str">
        <f>IF(D155&gt;=('28 Populations and thresholds'!$I$199),"YES"," ")</f>
        <v>YES</v>
      </c>
      <c r="K155" s="272" t="str">
        <f>IF(J155="YES"," ",IF(D155&gt;=('28 Populations and thresholds'!$I$199)*0.25,"YES"))</f>
        <v xml:space="preserve"> </v>
      </c>
      <c r="L155" s="272" t="b">
        <f>OR('28 Populations and thresholds'!$J$199="CR",'28 Populations and thresholds'!$J$199="EN",'28 Populations and thresholds'!$J$199="VU")</f>
        <v>0</v>
      </c>
      <c r="M155" s="273">
        <f>D155/'28 Populations and thresholds'!$H$199</f>
        <v>2.8571428571428571E-2</v>
      </c>
      <c r="N155" s="274">
        <f>'28 Populations and thresholds'!$K$199</f>
        <v>0</v>
      </c>
      <c r="O155" s="263" t="str">
        <f t="shared" si="12"/>
        <v xml:space="preserve"> </v>
      </c>
      <c r="P155" s="349"/>
      <c r="Q155" s="272"/>
      <c r="R155" s="272"/>
      <c r="S155" s="263" t="str">
        <f t="shared" si="9"/>
        <v xml:space="preserve"> </v>
      </c>
      <c r="T155" s="269"/>
      <c r="U155" s="263" t="str">
        <f t="shared" si="13"/>
        <v xml:space="preserve"> </v>
      </c>
    </row>
    <row r="156" spans="1:21" s="4" customFormat="1" x14ac:dyDescent="0.2">
      <c r="A156" s="267" t="s">
        <v>1761</v>
      </c>
      <c r="B156" s="268" t="s">
        <v>1190</v>
      </c>
      <c r="C156" s="269" t="s">
        <v>3773</v>
      </c>
      <c r="D156" s="270">
        <v>4500</v>
      </c>
      <c r="E156" s="271">
        <v>31991</v>
      </c>
      <c r="F156" s="263" t="str">
        <f t="shared" si="10"/>
        <v xml:space="preserve"> </v>
      </c>
      <c r="G156" s="267" t="s">
        <v>21</v>
      </c>
      <c r="H156" s="267" t="s">
        <v>58</v>
      </c>
      <c r="I156" s="263" t="str">
        <f t="shared" si="11"/>
        <v xml:space="preserve"> </v>
      </c>
      <c r="J156" s="272" t="str">
        <f>IF(D156&gt;=('28 Populations and thresholds'!$I$202),"YES"," ")</f>
        <v>YES</v>
      </c>
      <c r="K156" s="272" t="str">
        <f>IF(J156="YES"," ",IF(D156&gt;=('28 Populations and thresholds'!$I$202)*0.25,"YES"))</f>
        <v xml:space="preserve"> </v>
      </c>
      <c r="L156" s="272" t="b">
        <f>OR('28 Populations and thresholds'!$J$202="CR",'28 Populations and thresholds'!$J$202="EN",'28 Populations and thresholds'!$J$202="VU")</f>
        <v>0</v>
      </c>
      <c r="M156" s="273">
        <f>D156/'28 Populations and thresholds'!$H$202</f>
        <v>2.8125000000000001E-2</v>
      </c>
      <c r="N156" s="274">
        <f>'28 Populations and thresholds'!$K$202</f>
        <v>0</v>
      </c>
      <c r="O156" s="263" t="str">
        <f t="shared" si="12"/>
        <v xml:space="preserve"> </v>
      </c>
      <c r="P156" s="349"/>
      <c r="Q156" s="272"/>
      <c r="R156" s="272"/>
      <c r="S156" s="263" t="str">
        <f t="shared" si="9"/>
        <v xml:space="preserve"> </v>
      </c>
      <c r="T156" s="269"/>
      <c r="U156" s="263" t="str">
        <f t="shared" si="13"/>
        <v xml:space="preserve"> </v>
      </c>
    </row>
    <row r="157" spans="1:21" s="4" customFormat="1" x14ac:dyDescent="0.2">
      <c r="A157" s="143" t="s">
        <v>1761</v>
      </c>
      <c r="B157" s="40" t="s">
        <v>1216</v>
      </c>
      <c r="C157" s="4" t="s">
        <v>3773</v>
      </c>
      <c r="D157" s="41">
        <v>6000</v>
      </c>
      <c r="E157" s="43"/>
      <c r="F157" s="263" t="str">
        <f t="shared" si="10"/>
        <v xml:space="preserve"> </v>
      </c>
      <c r="G157" s="143" t="s">
        <v>21</v>
      </c>
      <c r="H157" s="143" t="s">
        <v>750</v>
      </c>
      <c r="I157" s="263" t="str">
        <f t="shared" si="11"/>
        <v xml:space="preserve"> </v>
      </c>
      <c r="J157" s="38" t="str">
        <f>IF(D157&gt;=('28 Populations and thresholds'!$I$202),"YES"," ")</f>
        <v>YES</v>
      </c>
      <c r="K157" s="38" t="str">
        <f>IF(J157="YES"," ",IF(D157&gt;=('28 Populations and thresholds'!$I$202)*0.25,"YES"))</f>
        <v xml:space="preserve"> </v>
      </c>
      <c r="L157" s="38" t="b">
        <f>OR('28 Populations and thresholds'!$J$202="CR",'28 Populations and thresholds'!$J$202="EN",'28 Populations and thresholds'!$J$202="VU")</f>
        <v>0</v>
      </c>
      <c r="M157" s="75">
        <f>D157/'28 Populations and thresholds'!$H$202</f>
        <v>3.7499999999999999E-2</v>
      </c>
      <c r="N157" s="106">
        <f>'28 Populations and thresholds'!$K$202</f>
        <v>0</v>
      </c>
      <c r="O157" s="263" t="str">
        <f t="shared" si="12"/>
        <v xml:space="preserve"> </v>
      </c>
      <c r="P157" s="348">
        <v>3.75</v>
      </c>
      <c r="Q157" s="38">
        <v>1</v>
      </c>
      <c r="R157" s="38">
        <v>0</v>
      </c>
      <c r="S157" s="263" t="str">
        <f t="shared" si="9"/>
        <v xml:space="preserve"> </v>
      </c>
      <c r="U157" s="263" t="str">
        <f t="shared" si="13"/>
        <v xml:space="preserve"> </v>
      </c>
    </row>
    <row r="158" spans="1:21" s="4" customFormat="1" x14ac:dyDescent="0.2">
      <c r="A158" s="267" t="s">
        <v>1761</v>
      </c>
      <c r="B158" s="268" t="s">
        <v>1213</v>
      </c>
      <c r="C158" s="269" t="s">
        <v>3462</v>
      </c>
      <c r="D158" s="270">
        <v>25707</v>
      </c>
      <c r="E158" s="271">
        <v>32782</v>
      </c>
      <c r="F158" s="263" t="str">
        <f t="shared" si="10"/>
        <v xml:space="preserve"> </v>
      </c>
      <c r="G158" s="267" t="s">
        <v>21</v>
      </c>
      <c r="H158" s="267" t="s">
        <v>26</v>
      </c>
      <c r="I158" s="263" t="str">
        <f t="shared" si="11"/>
        <v xml:space="preserve"> </v>
      </c>
      <c r="J158" s="272" t="str">
        <f>IF(D158&gt;=('28 Populations and thresholds'!$I$165),"YES"," ")</f>
        <v>YES</v>
      </c>
      <c r="K158" s="272" t="str">
        <f>IF(J158="YES"," ",IF(D158&gt;=('28 Populations and thresholds'!$I$165)*0.25,"YES"))</f>
        <v xml:space="preserve"> </v>
      </c>
      <c r="L158" s="272" t="b">
        <f>OR('28 Populations and thresholds'!$J$165="CR",'28 Populations and thresholds'!$J$165="EN",'28 Populations and thresholds'!$J$165="VU")</f>
        <v>0</v>
      </c>
      <c r="M158" s="273">
        <f>D158/'28 Populations and thresholds'!$H$165</f>
        <v>0.16585161290322581</v>
      </c>
      <c r="N158" s="274">
        <f>'28 Populations and thresholds'!$K$165</f>
        <v>0</v>
      </c>
      <c r="O158" s="263" t="str">
        <f t="shared" si="12"/>
        <v xml:space="preserve"> </v>
      </c>
      <c r="P158" s="349">
        <v>22.84</v>
      </c>
      <c r="Q158" s="272">
        <v>2</v>
      </c>
      <c r="R158" s="272">
        <v>0</v>
      </c>
      <c r="S158" s="263" t="str">
        <f t="shared" si="9"/>
        <v xml:space="preserve"> </v>
      </c>
      <c r="T158" s="275"/>
      <c r="U158" s="263" t="str">
        <f t="shared" si="13"/>
        <v xml:space="preserve"> </v>
      </c>
    </row>
    <row r="159" spans="1:21" s="4" customFormat="1" x14ac:dyDescent="0.2">
      <c r="A159" s="267" t="s">
        <v>1761</v>
      </c>
      <c r="B159" s="268" t="s">
        <v>1213</v>
      </c>
      <c r="C159" s="269" t="s">
        <v>3773</v>
      </c>
      <c r="D159" s="270">
        <v>10000</v>
      </c>
      <c r="E159" s="276"/>
      <c r="F159" s="263" t="str">
        <f t="shared" si="10"/>
        <v xml:space="preserve"> </v>
      </c>
      <c r="G159" s="267" t="s">
        <v>21</v>
      </c>
      <c r="H159" s="267" t="s">
        <v>353</v>
      </c>
      <c r="I159" s="263" t="str">
        <f t="shared" si="11"/>
        <v xml:space="preserve"> </v>
      </c>
      <c r="J159" s="272" t="str">
        <f>IF(D159&gt;=('28 Populations and thresholds'!$I$202),"YES"," ")</f>
        <v>YES</v>
      </c>
      <c r="K159" s="272" t="str">
        <f>IF(J159="YES"," ",IF(D159&gt;=('28 Populations and thresholds'!$I$202)*0.25,"YES"))</f>
        <v xml:space="preserve"> </v>
      </c>
      <c r="L159" s="272" t="b">
        <f>OR('28 Populations and thresholds'!$J$202="CR",'28 Populations and thresholds'!$J$202="EN",'28 Populations and thresholds'!$J$202="VU")</f>
        <v>0</v>
      </c>
      <c r="M159" s="273">
        <f>D159/'28 Populations and thresholds'!$H$202</f>
        <v>6.25E-2</v>
      </c>
      <c r="N159" s="274">
        <f>'28 Populations and thresholds'!$K$202</f>
        <v>0</v>
      </c>
      <c r="O159" s="263" t="str">
        <f t="shared" si="12"/>
        <v xml:space="preserve"> </v>
      </c>
      <c r="P159" s="349"/>
      <c r="Q159" s="272"/>
      <c r="R159" s="272"/>
      <c r="S159" s="263" t="str">
        <f t="shared" ref="S159:S222" si="14">" "</f>
        <v xml:space="preserve"> </v>
      </c>
      <c r="T159" s="269"/>
      <c r="U159" s="263" t="str">
        <f t="shared" si="13"/>
        <v xml:space="preserve"> </v>
      </c>
    </row>
    <row r="160" spans="1:21" s="4" customFormat="1" x14ac:dyDescent="0.2">
      <c r="A160" s="12" t="s">
        <v>1761</v>
      </c>
      <c r="B160" s="40" t="s">
        <v>4291</v>
      </c>
      <c r="C160" s="115" t="s">
        <v>3455</v>
      </c>
      <c r="D160" s="105">
        <v>600</v>
      </c>
      <c r="E160" s="172">
        <v>38534</v>
      </c>
      <c r="F160" s="263" t="str">
        <f t="shared" si="10"/>
        <v xml:space="preserve"> </v>
      </c>
      <c r="G160" s="12"/>
      <c r="H160" s="12" t="s">
        <v>4295</v>
      </c>
      <c r="I160" s="263" t="str">
        <f t="shared" si="11"/>
        <v xml:space="preserve"> </v>
      </c>
      <c r="J160" s="38" t="str">
        <f>IF(D160&gt;=('28 Populations and thresholds'!$I$159),"YES"," ")</f>
        <v>YES</v>
      </c>
      <c r="K160" s="38" t="str">
        <f>IF(J160="YES"," ",IF(D160&gt;=('28 Populations and thresholds'!$I$159)*0.25,"YES"))</f>
        <v xml:space="preserve"> </v>
      </c>
      <c r="L160" s="38" t="b">
        <f>OR('28 Populations and thresholds'!$J$159="CR",'28 Populations and thresholds'!$J$159="EN",'28 Populations and thresholds'!$J$159="VU")</f>
        <v>0</v>
      </c>
      <c r="M160" s="75">
        <f>D160/'28 Populations and thresholds'!$H$159</f>
        <v>1.2E-2</v>
      </c>
      <c r="N160" s="106" t="str">
        <f>'28 Populations and thresholds'!$K$159</f>
        <v>DEC</v>
      </c>
      <c r="O160" s="263" t="str">
        <f t="shared" si="12"/>
        <v xml:space="preserve"> </v>
      </c>
      <c r="P160" s="348">
        <v>1.2</v>
      </c>
      <c r="Q160" s="38">
        <v>1</v>
      </c>
      <c r="R160" s="38">
        <v>0</v>
      </c>
      <c r="S160" s="263" t="str">
        <f t="shared" si="14"/>
        <v xml:space="preserve"> </v>
      </c>
      <c r="T160" s="12"/>
      <c r="U160" s="263" t="str">
        <f t="shared" si="13"/>
        <v xml:space="preserve"> </v>
      </c>
    </row>
    <row r="161" spans="1:21" s="4" customFormat="1" x14ac:dyDescent="0.2">
      <c r="A161" s="275" t="s">
        <v>1761</v>
      </c>
      <c r="B161" s="268" t="s">
        <v>4292</v>
      </c>
      <c r="C161" s="277" t="s">
        <v>3773</v>
      </c>
      <c r="D161" s="279">
        <v>6440</v>
      </c>
      <c r="E161" s="281">
        <v>38384</v>
      </c>
      <c r="F161" s="263" t="str">
        <f t="shared" si="10"/>
        <v xml:space="preserve"> </v>
      </c>
      <c r="G161" s="275"/>
      <c r="H161" s="275" t="s">
        <v>4295</v>
      </c>
      <c r="I161" s="263" t="str">
        <f t="shared" si="11"/>
        <v xml:space="preserve"> </v>
      </c>
      <c r="J161" s="272" t="str">
        <f>IF(D161&gt;=('28 Populations and thresholds'!$I$202),"YES"," ")</f>
        <v>YES</v>
      </c>
      <c r="K161" s="272" t="str">
        <f>IF(J161="YES"," ",IF(D161&gt;=('28 Populations and thresholds'!$I$202)*0.25,"YES"))</f>
        <v xml:space="preserve"> </v>
      </c>
      <c r="L161" s="272" t="b">
        <f>OR('28 Populations and thresholds'!$J$202="CR",'28 Populations and thresholds'!$J$202="EN",'28 Populations and thresholds'!$J$202="VU")</f>
        <v>0</v>
      </c>
      <c r="M161" s="273">
        <f>D161/'28 Populations and thresholds'!$H$202</f>
        <v>4.0250000000000001E-2</v>
      </c>
      <c r="N161" s="274">
        <f>'28 Populations and thresholds'!$K$202</f>
        <v>0</v>
      </c>
      <c r="O161" s="263" t="str">
        <f t="shared" si="12"/>
        <v xml:space="preserve"> </v>
      </c>
      <c r="P161" s="349">
        <v>4.03</v>
      </c>
      <c r="Q161" s="272">
        <v>1</v>
      </c>
      <c r="R161" s="272">
        <v>0</v>
      </c>
      <c r="S161" s="263" t="str">
        <f t="shared" si="14"/>
        <v xml:space="preserve"> </v>
      </c>
      <c r="T161" s="269"/>
      <c r="U161" s="263" t="str">
        <f t="shared" si="13"/>
        <v xml:space="preserve"> </v>
      </c>
    </row>
    <row r="162" spans="1:21" s="4" customFormat="1" x14ac:dyDescent="0.2">
      <c r="A162" s="143" t="s">
        <v>1761</v>
      </c>
      <c r="B162" s="40" t="s">
        <v>1198</v>
      </c>
      <c r="C162" s="4" t="s">
        <v>3770</v>
      </c>
      <c r="D162" s="41">
        <v>4000</v>
      </c>
      <c r="E162" s="46">
        <v>29744</v>
      </c>
      <c r="F162" s="263" t="str">
        <f t="shared" si="10"/>
        <v xml:space="preserve"> </v>
      </c>
      <c r="G162" s="143" t="s">
        <v>21</v>
      </c>
      <c r="H162" s="143" t="s">
        <v>58</v>
      </c>
      <c r="I162" s="263" t="str">
        <f t="shared" si="11"/>
        <v xml:space="preserve"> </v>
      </c>
      <c r="J162" s="38" t="str">
        <f>IF(D162&gt;=('28 Populations and thresholds'!$I$199),"YES"," ")</f>
        <v>YES</v>
      </c>
      <c r="K162" s="38" t="str">
        <f>IF(J162="YES"," ",IF(D162&gt;=('28 Populations and thresholds'!$I$199)*0.25,"YES"))</f>
        <v xml:space="preserve"> </v>
      </c>
      <c r="L162" s="38" t="b">
        <f>OR('28 Populations and thresholds'!$J$199="CR",'28 Populations and thresholds'!$J$199="EN",'28 Populations and thresholds'!$J$199="VU")</f>
        <v>0</v>
      </c>
      <c r="M162" s="75">
        <f>D162/'28 Populations and thresholds'!$H$199</f>
        <v>1.2698412698412698E-2</v>
      </c>
      <c r="N162" s="106">
        <f>'28 Populations and thresholds'!$K$199</f>
        <v>0</v>
      </c>
      <c r="O162" s="263" t="str">
        <f t="shared" si="12"/>
        <v xml:space="preserve"> </v>
      </c>
      <c r="P162" s="348">
        <v>1.27</v>
      </c>
      <c r="Q162" s="38">
        <v>1</v>
      </c>
      <c r="R162" s="38">
        <v>0</v>
      </c>
      <c r="S162" s="263" t="str">
        <f t="shared" si="14"/>
        <v xml:space="preserve"> </v>
      </c>
      <c r="U162" s="263" t="str">
        <f t="shared" si="13"/>
        <v xml:space="preserve"> </v>
      </c>
    </row>
    <row r="163" spans="1:21" s="4" customFormat="1" x14ac:dyDescent="0.2">
      <c r="A163" s="275" t="s">
        <v>1761</v>
      </c>
      <c r="B163" s="268" t="s">
        <v>1163</v>
      </c>
      <c r="C163" s="269" t="s">
        <v>3480</v>
      </c>
      <c r="D163" s="279">
        <v>55000</v>
      </c>
      <c r="E163" s="281">
        <v>38991</v>
      </c>
      <c r="F163" s="263" t="str">
        <f t="shared" si="10"/>
        <v xml:space="preserve"> </v>
      </c>
      <c r="G163" s="275"/>
      <c r="H163" s="275" t="s">
        <v>4181</v>
      </c>
      <c r="I163" s="263" t="str">
        <f t="shared" si="11"/>
        <v xml:space="preserve"> </v>
      </c>
      <c r="J163" s="272" t="str">
        <f>IF(D163&gt;=('28 Populations and thresholds'!$I$203),"YES"," ")</f>
        <v>YES</v>
      </c>
      <c r="K163" s="272" t="str">
        <f>IF(J163="YES"," ",IF(D163&gt;=('28 Populations and thresholds'!$I$203)*0.25,"YES"))</f>
        <v xml:space="preserve"> </v>
      </c>
      <c r="L163" s="272" t="b">
        <f>OR('28 Populations and thresholds'!$J$203="CR",'28 Populations and thresholds'!$J$203="EN",'28 Populations and thresholds'!$J$203="VU")</f>
        <v>0</v>
      </c>
      <c r="M163" s="273">
        <f>D163/'28 Populations and thresholds'!$H$203</f>
        <v>0.40740740740740738</v>
      </c>
      <c r="N163" s="274" t="str">
        <f>'28 Populations and thresholds'!$K$203</f>
        <v>DEC</v>
      </c>
      <c r="O163" s="263" t="str">
        <f t="shared" si="12"/>
        <v xml:space="preserve"> </v>
      </c>
      <c r="P163" s="349">
        <v>52.82</v>
      </c>
      <c r="Q163" s="272">
        <v>3</v>
      </c>
      <c r="R163" s="272">
        <v>0</v>
      </c>
      <c r="S163" s="263" t="str">
        <f t="shared" si="14"/>
        <v xml:space="preserve"> </v>
      </c>
      <c r="T163" s="269"/>
      <c r="U163" s="263" t="str">
        <f t="shared" si="13"/>
        <v xml:space="preserve"> </v>
      </c>
    </row>
    <row r="164" spans="1:21" s="4" customFormat="1" x14ac:dyDescent="0.2">
      <c r="A164" s="267" t="s">
        <v>1761</v>
      </c>
      <c r="B164" s="268" t="s">
        <v>1163</v>
      </c>
      <c r="C164" s="268" t="s">
        <v>3768</v>
      </c>
      <c r="D164" s="270">
        <v>2566</v>
      </c>
      <c r="E164" s="271">
        <v>32048</v>
      </c>
      <c r="F164" s="263" t="str">
        <f t="shared" si="10"/>
        <v xml:space="preserve"> </v>
      </c>
      <c r="G164" s="267" t="s">
        <v>21</v>
      </c>
      <c r="H164" s="267" t="s">
        <v>421</v>
      </c>
      <c r="I164" s="263" t="str">
        <f t="shared" si="11"/>
        <v xml:space="preserve"> </v>
      </c>
      <c r="J164" s="272" t="str">
        <f>IF(D164&gt;=('28 Populations and thresholds'!$I$196),"YES"," ")</f>
        <v>YES</v>
      </c>
      <c r="K164" s="272" t="str">
        <f>IF(J164="YES"," ",IF(D164&gt;=('28 Populations and thresholds'!$I$196)*0.25,"YES"))</f>
        <v xml:space="preserve"> </v>
      </c>
      <c r="L164" s="272" t="b">
        <f>OR('28 Populations and thresholds'!$J$196="CR",'28 Populations and thresholds'!$J$196="EN",'28 Populations and thresholds'!$J$196="VU")</f>
        <v>0</v>
      </c>
      <c r="M164" s="273">
        <f>D164/'28 Populations and thresholds'!$H$196</f>
        <v>4.1387096774193548E-2</v>
      </c>
      <c r="N164" s="274" t="str">
        <f>'28 Populations and thresholds'!$K$196</f>
        <v>DEC</v>
      </c>
      <c r="O164" s="263" t="str">
        <f t="shared" si="12"/>
        <v xml:space="preserve"> </v>
      </c>
      <c r="P164" s="349"/>
      <c r="Q164" s="272"/>
      <c r="R164" s="272"/>
      <c r="S164" s="263" t="str">
        <f t="shared" si="14"/>
        <v xml:space="preserve"> </v>
      </c>
      <c r="T164" s="275" t="s">
        <v>4696</v>
      </c>
      <c r="U164" s="263" t="str">
        <f t="shared" si="13"/>
        <v xml:space="preserve"> </v>
      </c>
    </row>
    <row r="165" spans="1:21" s="4" customFormat="1" x14ac:dyDescent="0.2">
      <c r="A165" s="267" t="s">
        <v>1761</v>
      </c>
      <c r="B165" s="268" t="s">
        <v>1163</v>
      </c>
      <c r="C165" s="269" t="s">
        <v>3770</v>
      </c>
      <c r="D165" s="270">
        <v>25000</v>
      </c>
      <c r="E165" s="287">
        <v>38991</v>
      </c>
      <c r="F165" s="263" t="str">
        <f t="shared" si="10"/>
        <v xml:space="preserve"> </v>
      </c>
      <c r="G165" s="267"/>
      <c r="H165" s="267" t="s">
        <v>4181</v>
      </c>
      <c r="I165" s="263" t="str">
        <f t="shared" si="11"/>
        <v xml:space="preserve"> </v>
      </c>
      <c r="J165" s="272" t="str">
        <f>IF(D165&gt;=('28 Populations and thresholds'!$I$199),"YES"," ")</f>
        <v>YES</v>
      </c>
      <c r="K165" s="272" t="str">
        <f>IF(J165="YES"," ",IF(D165&gt;=('28 Populations and thresholds'!$I$199)*0.25,"YES"))</f>
        <v xml:space="preserve"> </v>
      </c>
      <c r="L165" s="272" t="b">
        <f>OR('28 Populations and thresholds'!$J$199="CR",'28 Populations and thresholds'!$J$199="EN",'28 Populations and thresholds'!$J$199="VU")</f>
        <v>0</v>
      </c>
      <c r="M165" s="273">
        <f>D165/'28 Populations and thresholds'!$H$199</f>
        <v>7.9365079365079361E-2</v>
      </c>
      <c r="N165" s="274">
        <f>'28 Populations and thresholds'!$K$199</f>
        <v>0</v>
      </c>
      <c r="O165" s="263" t="str">
        <f t="shared" si="12"/>
        <v xml:space="preserve"> </v>
      </c>
      <c r="P165" s="349"/>
      <c r="Q165" s="272"/>
      <c r="R165" s="272"/>
      <c r="S165" s="263" t="str">
        <f t="shared" si="14"/>
        <v xml:space="preserve"> </v>
      </c>
      <c r="T165" s="269"/>
      <c r="U165" s="263" t="str">
        <f t="shared" si="13"/>
        <v xml:space="preserve"> </v>
      </c>
    </row>
    <row r="166" spans="1:21" s="4" customFormat="1" x14ac:dyDescent="0.2">
      <c r="A166" s="143" t="s">
        <v>1761</v>
      </c>
      <c r="B166" s="40" t="s">
        <v>1236</v>
      </c>
      <c r="C166" s="4" t="s">
        <v>3480</v>
      </c>
      <c r="D166" s="41">
        <v>3000</v>
      </c>
      <c r="E166" s="46">
        <v>36936</v>
      </c>
      <c r="F166" s="263" t="str">
        <f t="shared" si="10"/>
        <v xml:space="preserve"> </v>
      </c>
      <c r="G166" s="143" t="s">
        <v>21</v>
      </c>
      <c r="H166" s="143" t="s">
        <v>877</v>
      </c>
      <c r="I166" s="263" t="str">
        <f t="shared" si="11"/>
        <v xml:space="preserve"> </v>
      </c>
      <c r="J166" s="38" t="str">
        <f>IF(D166&gt;=('28 Populations and thresholds'!$I$203),"YES"," ")</f>
        <v>YES</v>
      </c>
      <c r="K166" s="38" t="str">
        <f>IF(J166="YES"," ",IF(D166&gt;=('28 Populations and thresholds'!$I$203)*0.25,"YES"))</f>
        <v xml:space="preserve"> </v>
      </c>
      <c r="L166" s="38" t="b">
        <f>OR('28 Populations and thresholds'!$J$203="CR",'28 Populations and thresholds'!$J$203="EN",'28 Populations and thresholds'!$J$203="VU")</f>
        <v>0</v>
      </c>
      <c r="M166" s="75">
        <f>D166/'28 Populations and thresholds'!$H$203</f>
        <v>2.2222222222222223E-2</v>
      </c>
      <c r="N166" s="106" t="str">
        <f>'28 Populations and thresholds'!$K$203</f>
        <v>DEC</v>
      </c>
      <c r="O166" s="263" t="str">
        <f t="shared" si="12"/>
        <v xml:space="preserve"> </v>
      </c>
      <c r="P166" s="348">
        <v>2.2200000000000002</v>
      </c>
      <c r="Q166" s="38">
        <v>1</v>
      </c>
      <c r="R166" s="38">
        <v>0</v>
      </c>
      <c r="S166" s="263" t="str">
        <f t="shared" si="14"/>
        <v xml:space="preserve"> </v>
      </c>
      <c r="U166" s="263" t="str">
        <f t="shared" si="13"/>
        <v xml:space="preserve"> </v>
      </c>
    </row>
    <row r="167" spans="1:21" s="4" customFormat="1" x14ac:dyDescent="0.2">
      <c r="A167" s="267" t="s">
        <v>1761</v>
      </c>
      <c r="B167" s="268" t="s">
        <v>1218</v>
      </c>
      <c r="C167" s="269" t="s">
        <v>3480</v>
      </c>
      <c r="D167" s="270">
        <v>2100</v>
      </c>
      <c r="E167" s="271">
        <v>30652</v>
      </c>
      <c r="F167" s="263" t="str">
        <f t="shared" si="10"/>
        <v xml:space="preserve"> </v>
      </c>
      <c r="G167" s="267" t="s">
        <v>21</v>
      </c>
      <c r="H167" s="267" t="s">
        <v>58</v>
      </c>
      <c r="I167" s="263" t="str">
        <f t="shared" si="11"/>
        <v xml:space="preserve"> </v>
      </c>
      <c r="J167" s="272" t="str">
        <f>IF(D167&gt;=('28 Populations and thresholds'!$I$203),"YES"," ")</f>
        <v>YES</v>
      </c>
      <c r="K167" s="272" t="str">
        <f>IF(J167="YES"," ",IF(D167&gt;=('28 Populations and thresholds'!$I$203)*0.25,"YES"))</f>
        <v xml:space="preserve"> </v>
      </c>
      <c r="L167" s="272" t="b">
        <f>OR('28 Populations and thresholds'!$J$203="CR",'28 Populations and thresholds'!$J$203="EN",'28 Populations and thresholds'!$J$203="VU")</f>
        <v>0</v>
      </c>
      <c r="M167" s="273">
        <f>D167/'28 Populations and thresholds'!$H$203</f>
        <v>1.5555555555555555E-2</v>
      </c>
      <c r="N167" s="274" t="str">
        <f>'28 Populations and thresholds'!$K$203</f>
        <v>DEC</v>
      </c>
      <c r="O167" s="263" t="str">
        <f t="shared" si="12"/>
        <v xml:space="preserve"> </v>
      </c>
      <c r="P167" s="349">
        <v>4.37</v>
      </c>
      <c r="Q167" s="272">
        <v>2</v>
      </c>
      <c r="R167" s="272">
        <v>0</v>
      </c>
      <c r="S167" s="263" t="str">
        <f t="shared" si="14"/>
        <v xml:space="preserve"> </v>
      </c>
      <c r="T167" s="269"/>
      <c r="U167" s="263" t="str">
        <f t="shared" si="13"/>
        <v xml:space="preserve"> </v>
      </c>
    </row>
    <row r="168" spans="1:21" s="4" customFormat="1" x14ac:dyDescent="0.2">
      <c r="A168" s="267" t="s">
        <v>1761</v>
      </c>
      <c r="B168" s="268" t="s">
        <v>1218</v>
      </c>
      <c r="C168" s="269" t="s">
        <v>3773</v>
      </c>
      <c r="D168" s="270">
        <v>4500</v>
      </c>
      <c r="E168" s="271">
        <v>30652</v>
      </c>
      <c r="F168" s="263" t="str">
        <f t="shared" si="10"/>
        <v xml:space="preserve"> </v>
      </c>
      <c r="G168" s="267" t="s">
        <v>21</v>
      </c>
      <c r="H168" s="267" t="s">
        <v>58</v>
      </c>
      <c r="I168" s="263" t="str">
        <f t="shared" si="11"/>
        <v xml:space="preserve"> </v>
      </c>
      <c r="J168" s="272" t="str">
        <f>IF(D168&gt;=('28 Populations and thresholds'!$I$202),"YES"," ")</f>
        <v>YES</v>
      </c>
      <c r="K168" s="272" t="str">
        <f>IF(J168="YES"," ",IF(D168&gt;=('28 Populations and thresholds'!$I$202)*0.25,"YES"))</f>
        <v xml:space="preserve"> </v>
      </c>
      <c r="L168" s="272" t="b">
        <f>OR('28 Populations and thresholds'!$J$202="CR",'28 Populations and thresholds'!$J$202="EN",'28 Populations and thresholds'!$J$202="VU")</f>
        <v>0</v>
      </c>
      <c r="M168" s="273">
        <f>D168/'28 Populations and thresholds'!$H$202</f>
        <v>2.8125000000000001E-2</v>
      </c>
      <c r="N168" s="274">
        <f>'28 Populations and thresholds'!$K$202</f>
        <v>0</v>
      </c>
      <c r="O168" s="263" t="str">
        <f t="shared" si="12"/>
        <v xml:space="preserve"> </v>
      </c>
      <c r="P168" s="349"/>
      <c r="Q168" s="272"/>
      <c r="R168" s="272"/>
      <c r="S168" s="263" t="str">
        <f t="shared" si="14"/>
        <v xml:space="preserve"> </v>
      </c>
      <c r="T168" s="269"/>
      <c r="U168" s="263" t="str">
        <f t="shared" si="13"/>
        <v xml:space="preserve"> </v>
      </c>
    </row>
    <row r="169" spans="1:21" s="4" customFormat="1" x14ac:dyDescent="0.2">
      <c r="A169" s="143" t="s">
        <v>1761</v>
      </c>
      <c r="B169" s="40" t="s">
        <v>1226</v>
      </c>
      <c r="C169" s="111" t="s">
        <v>3773</v>
      </c>
      <c r="D169" s="41">
        <v>2000</v>
      </c>
      <c r="E169" s="46">
        <v>30352</v>
      </c>
      <c r="F169" s="263" t="str">
        <f t="shared" si="10"/>
        <v xml:space="preserve"> </v>
      </c>
      <c r="G169" s="143" t="s">
        <v>21</v>
      </c>
      <c r="H169" s="143" t="s">
        <v>58</v>
      </c>
      <c r="I169" s="263" t="str">
        <f t="shared" si="11"/>
        <v xml:space="preserve"> </v>
      </c>
      <c r="J169" s="38" t="str">
        <f>IF(D169&gt;=('28 Populations and thresholds'!$I$202),"YES"," ")</f>
        <v>YES</v>
      </c>
      <c r="K169" s="38" t="str">
        <f>IF(J169="YES"," ",IF(D169&gt;=('28 Populations and thresholds'!$I$202)*0.25,"YES"))</f>
        <v xml:space="preserve"> </v>
      </c>
      <c r="L169" s="38" t="b">
        <f>OR('28 Populations and thresholds'!$J$202="CR",'28 Populations and thresholds'!$J$202="EN",'28 Populations and thresholds'!$J$202="VU")</f>
        <v>0</v>
      </c>
      <c r="M169" s="75">
        <f>D169/'28 Populations and thresholds'!$H$202</f>
        <v>1.2500000000000001E-2</v>
      </c>
      <c r="N169" s="106">
        <f>'28 Populations and thresholds'!$K$202</f>
        <v>0</v>
      </c>
      <c r="O169" s="263" t="str">
        <f t="shared" si="12"/>
        <v xml:space="preserve"> </v>
      </c>
      <c r="P169" s="348">
        <v>1.25</v>
      </c>
      <c r="Q169" s="38">
        <v>1</v>
      </c>
      <c r="R169" s="38">
        <v>0</v>
      </c>
      <c r="S169" s="263" t="str">
        <f t="shared" si="14"/>
        <v xml:space="preserve"> </v>
      </c>
      <c r="U169" s="263" t="str">
        <f t="shared" si="13"/>
        <v xml:space="preserve"> </v>
      </c>
    </row>
    <row r="170" spans="1:21" s="4" customFormat="1" x14ac:dyDescent="0.2">
      <c r="A170" s="267" t="s">
        <v>1761</v>
      </c>
      <c r="B170" s="268" t="s">
        <v>1187</v>
      </c>
      <c r="C170" s="269" t="s">
        <v>3770</v>
      </c>
      <c r="D170" s="270">
        <v>11700</v>
      </c>
      <c r="E170" s="271">
        <v>36477</v>
      </c>
      <c r="F170" s="263" t="str">
        <f t="shared" si="10"/>
        <v xml:space="preserve"> </v>
      </c>
      <c r="G170" s="267" t="s">
        <v>21</v>
      </c>
      <c r="H170" s="267" t="s">
        <v>205</v>
      </c>
      <c r="I170" s="263" t="str">
        <f t="shared" si="11"/>
        <v xml:space="preserve"> </v>
      </c>
      <c r="J170" s="272" t="str">
        <f>IF(D170&gt;=('28 Populations and thresholds'!$I$199),"YES"," ")</f>
        <v>YES</v>
      </c>
      <c r="K170" s="272" t="str">
        <f>IF(J170="YES"," ",IF(D170&gt;=('28 Populations and thresholds'!$I$199)*0.25,"YES"))</f>
        <v xml:space="preserve"> </v>
      </c>
      <c r="L170" s="272" t="b">
        <f>OR('28 Populations and thresholds'!$J$199="CR",'28 Populations and thresholds'!$J$199="EN",'28 Populations and thresholds'!$J$199="VU")</f>
        <v>0</v>
      </c>
      <c r="M170" s="273">
        <f>D170/'28 Populations and thresholds'!$H$199</f>
        <v>3.7142857142857144E-2</v>
      </c>
      <c r="N170" s="274">
        <f>'28 Populations and thresholds'!$K$199</f>
        <v>0</v>
      </c>
      <c r="O170" s="263" t="str">
        <f t="shared" si="12"/>
        <v xml:space="preserve"> </v>
      </c>
      <c r="P170" s="349">
        <v>3.71</v>
      </c>
      <c r="Q170" s="272">
        <v>1</v>
      </c>
      <c r="R170" s="272">
        <v>0</v>
      </c>
      <c r="S170" s="263" t="str">
        <f t="shared" si="14"/>
        <v xml:space="preserve"> </v>
      </c>
      <c r="T170" s="269"/>
      <c r="U170" s="263" t="str">
        <f t="shared" si="13"/>
        <v xml:space="preserve"> </v>
      </c>
    </row>
    <row r="171" spans="1:21" s="4" customFormat="1" x14ac:dyDescent="0.2">
      <c r="A171" s="12" t="s">
        <v>1761</v>
      </c>
      <c r="B171" s="40" t="s">
        <v>4294</v>
      </c>
      <c r="C171" s="115" t="s">
        <v>3455</v>
      </c>
      <c r="D171" s="105">
        <v>510</v>
      </c>
      <c r="E171" s="172">
        <v>38018</v>
      </c>
      <c r="F171" s="263" t="str">
        <f t="shared" si="10"/>
        <v xml:space="preserve"> </v>
      </c>
      <c r="G171" s="12"/>
      <c r="H171" s="12" t="s">
        <v>4295</v>
      </c>
      <c r="I171" s="263" t="str">
        <f t="shared" si="11"/>
        <v xml:space="preserve"> </v>
      </c>
      <c r="J171" s="38" t="str">
        <f>IF(D171&gt;=('28 Populations and thresholds'!$I$159),"YES"," ")</f>
        <v>YES</v>
      </c>
      <c r="K171" s="38" t="str">
        <f>IF(J171="YES"," ",IF(D171&gt;=('28 Populations and thresholds'!$I$159)*0.25,"YES"))</f>
        <v xml:space="preserve"> </v>
      </c>
      <c r="L171" s="38" t="b">
        <f>OR('28 Populations and thresholds'!$J$159="CR",'28 Populations and thresholds'!$J$159="EN",'28 Populations and thresholds'!$J$159="VU")</f>
        <v>0</v>
      </c>
      <c r="M171" s="75">
        <f>D171/'28 Populations and thresholds'!$H$159</f>
        <v>1.0200000000000001E-2</v>
      </c>
      <c r="N171" s="106" t="str">
        <f>'28 Populations and thresholds'!$K$159</f>
        <v>DEC</v>
      </c>
      <c r="O171" s="263" t="str">
        <f t="shared" si="12"/>
        <v xml:space="preserve"> </v>
      </c>
      <c r="P171" s="348">
        <v>1.02</v>
      </c>
      <c r="Q171" s="38">
        <v>1</v>
      </c>
      <c r="R171" s="38">
        <v>0</v>
      </c>
      <c r="S171" s="263" t="str">
        <f t="shared" si="14"/>
        <v xml:space="preserve"> </v>
      </c>
      <c r="T171" s="12"/>
      <c r="U171" s="263" t="str">
        <f t="shared" si="13"/>
        <v xml:space="preserve"> </v>
      </c>
    </row>
    <row r="172" spans="1:21" s="4" customFormat="1" x14ac:dyDescent="0.2">
      <c r="A172" s="267" t="s">
        <v>1761</v>
      </c>
      <c r="B172" s="268" t="s">
        <v>1289</v>
      </c>
      <c r="C172" s="269" t="s">
        <v>3742</v>
      </c>
      <c r="D172" s="270">
        <v>1350</v>
      </c>
      <c r="E172" s="276"/>
      <c r="F172" s="263" t="str">
        <f t="shared" si="10"/>
        <v xml:space="preserve"> </v>
      </c>
      <c r="G172" s="267" t="s">
        <v>21</v>
      </c>
      <c r="H172" s="267" t="s">
        <v>403</v>
      </c>
      <c r="I172" s="263" t="str">
        <f t="shared" si="11"/>
        <v xml:space="preserve"> </v>
      </c>
      <c r="J172" s="272" t="str">
        <f>IF(D172&gt;=('28 Populations and thresholds'!$I$148),"YES"," ")</f>
        <v>YES</v>
      </c>
      <c r="K172" s="272" t="str">
        <f>IF(J172="YES"," ",IF(D172&gt;=('28 Populations and thresholds'!$I$148)*0.25,"YES"))</f>
        <v xml:space="preserve"> </v>
      </c>
      <c r="L172" s="272" t="b">
        <f>OR('28 Populations and thresholds'!$J$148="CR",'28 Populations and thresholds'!$J$148="EN",'28 Populations and thresholds'!$J$148="VU")</f>
        <v>0</v>
      </c>
      <c r="M172" s="273">
        <f>D172/'28 Populations and thresholds'!$H$148</f>
        <v>1.35E-2</v>
      </c>
      <c r="N172" s="274">
        <f>'28 Populations and thresholds'!$K$148</f>
        <v>0</v>
      </c>
      <c r="O172" s="263" t="str">
        <f t="shared" si="12"/>
        <v xml:space="preserve"> </v>
      </c>
      <c r="P172" s="349">
        <v>1.35</v>
      </c>
      <c r="Q172" s="272">
        <v>1</v>
      </c>
      <c r="R172" s="272">
        <v>0</v>
      </c>
      <c r="S172" s="263" t="str">
        <f t="shared" si="14"/>
        <v xml:space="preserve"> </v>
      </c>
      <c r="T172" s="275"/>
      <c r="U172" s="263" t="str">
        <f t="shared" si="13"/>
        <v xml:space="preserve"> </v>
      </c>
    </row>
    <row r="173" spans="1:21" s="4" customFormat="1" x14ac:dyDescent="0.2">
      <c r="A173" s="143" t="s">
        <v>1761</v>
      </c>
      <c r="B173" s="40" t="s">
        <v>1217</v>
      </c>
      <c r="C173" s="4" t="s">
        <v>3773</v>
      </c>
      <c r="D173" s="41">
        <v>4562</v>
      </c>
      <c r="E173" s="46">
        <v>30104</v>
      </c>
      <c r="F173" s="263" t="str">
        <f t="shared" si="10"/>
        <v xml:space="preserve"> </v>
      </c>
      <c r="G173" s="143" t="s">
        <v>21</v>
      </c>
      <c r="H173" s="143" t="s">
        <v>58</v>
      </c>
      <c r="I173" s="263" t="str">
        <f t="shared" si="11"/>
        <v xml:space="preserve"> </v>
      </c>
      <c r="J173" s="38" t="str">
        <f>IF(D173&gt;=('28 Populations and thresholds'!$I$202),"YES"," ")</f>
        <v>YES</v>
      </c>
      <c r="K173" s="38" t="str">
        <f>IF(J173="YES"," ",IF(D173&gt;=('28 Populations and thresholds'!$I$202)*0.25,"YES"))</f>
        <v xml:space="preserve"> </v>
      </c>
      <c r="L173" s="38" t="b">
        <f>OR('28 Populations and thresholds'!$J$202="CR",'28 Populations and thresholds'!$J$202="EN",'28 Populations and thresholds'!$J$202="VU")</f>
        <v>0</v>
      </c>
      <c r="M173" s="75">
        <f>D173/'28 Populations and thresholds'!$H$202</f>
        <v>2.85125E-2</v>
      </c>
      <c r="N173" s="106">
        <f>'28 Populations and thresholds'!$K$202</f>
        <v>0</v>
      </c>
      <c r="O173" s="263" t="str">
        <f t="shared" si="12"/>
        <v xml:space="preserve"> </v>
      </c>
      <c r="P173" s="348">
        <v>2.85</v>
      </c>
      <c r="Q173" s="38">
        <v>1</v>
      </c>
      <c r="R173" s="38">
        <v>0</v>
      </c>
      <c r="S173" s="263" t="str">
        <f t="shared" si="14"/>
        <v xml:space="preserve"> </v>
      </c>
      <c r="U173" s="263" t="str">
        <f t="shared" si="13"/>
        <v xml:space="preserve"> </v>
      </c>
    </row>
    <row r="174" spans="1:21" s="4" customFormat="1" x14ac:dyDescent="0.2">
      <c r="A174" s="267" t="s">
        <v>1761</v>
      </c>
      <c r="B174" s="268" t="s">
        <v>1223</v>
      </c>
      <c r="C174" s="269" t="s">
        <v>3742</v>
      </c>
      <c r="D174" s="270">
        <v>1157</v>
      </c>
      <c r="E174" s="271">
        <v>36802</v>
      </c>
      <c r="F174" s="263" t="str">
        <f t="shared" si="10"/>
        <v xml:space="preserve"> </v>
      </c>
      <c r="G174" s="267" t="s">
        <v>21</v>
      </c>
      <c r="H174" s="267" t="s">
        <v>112</v>
      </c>
      <c r="I174" s="263" t="str">
        <f t="shared" si="11"/>
        <v xml:space="preserve"> </v>
      </c>
      <c r="J174" s="272" t="str">
        <f>IF(D174&gt;=('28 Populations and thresholds'!$I$148),"YES"," ")</f>
        <v>YES</v>
      </c>
      <c r="K174" s="272" t="str">
        <f>IF(J174="YES"," ",IF(D174&gt;=('28 Populations and thresholds'!$I$148)*0.25,"YES"))</f>
        <v xml:space="preserve"> </v>
      </c>
      <c r="L174" s="272" t="b">
        <f>OR('28 Populations and thresholds'!$J$148="CR",'28 Populations and thresholds'!$J$148="EN",'28 Populations and thresholds'!$J$148="VU")</f>
        <v>0</v>
      </c>
      <c r="M174" s="273">
        <f>D174/'28 Populations and thresholds'!$H$148</f>
        <v>1.157E-2</v>
      </c>
      <c r="N174" s="274">
        <f>'28 Populations and thresholds'!$K$148</f>
        <v>0</v>
      </c>
      <c r="O174" s="263" t="str">
        <f t="shared" si="12"/>
        <v xml:space="preserve"> </v>
      </c>
      <c r="P174" s="349">
        <v>4.95</v>
      </c>
      <c r="Q174" s="272">
        <v>4</v>
      </c>
      <c r="R174" s="272">
        <v>0</v>
      </c>
      <c r="S174" s="263" t="str">
        <f t="shared" si="14"/>
        <v xml:space="preserve"> </v>
      </c>
      <c r="T174" s="275"/>
      <c r="U174" s="263" t="str">
        <f t="shared" si="13"/>
        <v xml:space="preserve"> </v>
      </c>
    </row>
    <row r="175" spans="1:21" s="4" customFormat="1" x14ac:dyDescent="0.2">
      <c r="A175" s="267" t="s">
        <v>1761</v>
      </c>
      <c r="B175" s="268" t="s">
        <v>1223</v>
      </c>
      <c r="C175" s="269" t="s">
        <v>3773</v>
      </c>
      <c r="D175" s="270">
        <v>2329</v>
      </c>
      <c r="E175" s="271">
        <v>36802</v>
      </c>
      <c r="F175" s="263" t="str">
        <f t="shared" si="10"/>
        <v xml:space="preserve"> </v>
      </c>
      <c r="G175" s="267" t="s">
        <v>21</v>
      </c>
      <c r="H175" s="267" t="s">
        <v>112</v>
      </c>
      <c r="I175" s="263" t="str">
        <f t="shared" si="11"/>
        <v xml:space="preserve"> </v>
      </c>
      <c r="J175" s="272" t="str">
        <f>IF(D175&gt;=('28 Populations and thresholds'!$I$202),"YES"," ")</f>
        <v>YES</v>
      </c>
      <c r="K175" s="272" t="str">
        <f>IF(J175="YES"," ",IF(D175&gt;=('28 Populations and thresholds'!$I$202)*0.25,"YES"))</f>
        <v xml:space="preserve"> </v>
      </c>
      <c r="L175" s="272" t="b">
        <f>OR('28 Populations and thresholds'!$J$202="CR",'28 Populations and thresholds'!$J$202="EN",'28 Populations and thresholds'!$J$202="VU")</f>
        <v>0</v>
      </c>
      <c r="M175" s="273">
        <f>D175/'28 Populations and thresholds'!$H$202</f>
        <v>1.455625E-2</v>
      </c>
      <c r="N175" s="274">
        <f>'28 Populations and thresholds'!$K$202</f>
        <v>0</v>
      </c>
      <c r="O175" s="263" t="str">
        <f t="shared" si="12"/>
        <v xml:space="preserve"> </v>
      </c>
      <c r="P175" s="349"/>
      <c r="Q175" s="272"/>
      <c r="R175" s="272"/>
      <c r="S175" s="263" t="str">
        <f t="shared" si="14"/>
        <v xml:space="preserve"> </v>
      </c>
      <c r="T175" s="269"/>
      <c r="U175" s="263" t="str">
        <f t="shared" si="13"/>
        <v xml:space="preserve"> </v>
      </c>
    </row>
    <row r="176" spans="1:21" s="4" customFormat="1" x14ac:dyDescent="0.2">
      <c r="A176" s="275" t="s">
        <v>1761</v>
      </c>
      <c r="B176" s="283" t="s">
        <v>1223</v>
      </c>
      <c r="C176" s="280" t="s">
        <v>3791</v>
      </c>
      <c r="D176" s="279">
        <v>9909</v>
      </c>
      <c r="E176" s="281">
        <v>39904</v>
      </c>
      <c r="F176" s="263" t="str">
        <f t="shared" si="10"/>
        <v xml:space="preserve"> </v>
      </c>
      <c r="G176" s="275"/>
      <c r="H176" s="275" t="s">
        <v>3951</v>
      </c>
      <c r="I176" s="263" t="str">
        <f t="shared" si="11"/>
        <v xml:space="preserve"> </v>
      </c>
      <c r="J176" s="272" t="str">
        <f>IF(D176&gt;=('28 Populations and thresholds'!$I$253),"YES"," ")</f>
        <v>YES</v>
      </c>
      <c r="K176" s="272" t="str">
        <f>IF(J176="YES"," ",IF(D176&gt;=('28 Populations and thresholds'!$I$253)*0.25,"YES"))</f>
        <v xml:space="preserve"> </v>
      </c>
      <c r="L176" s="272" t="b">
        <f>OR('28 Populations and thresholds'!$J$253="CR",'28 Populations and thresholds'!$J$253="EN",'28 Populations and thresholds'!$J$253="VU")</f>
        <v>0</v>
      </c>
      <c r="M176" s="273">
        <f>D176/'28 Populations and thresholds'!$H$253</f>
        <v>9.9089999999999994E-3</v>
      </c>
      <c r="N176" s="274">
        <f>'28 Populations and thresholds'!$K$253</f>
        <v>0</v>
      </c>
      <c r="O176" s="263" t="str">
        <f t="shared" si="12"/>
        <v xml:space="preserve"> </v>
      </c>
      <c r="P176" s="349"/>
      <c r="Q176" s="272"/>
      <c r="R176" s="272"/>
      <c r="S176" s="263" t="str">
        <f t="shared" si="14"/>
        <v xml:space="preserve"> </v>
      </c>
      <c r="T176" s="275"/>
      <c r="U176" s="263" t="str">
        <f t="shared" si="13"/>
        <v xml:space="preserve"> </v>
      </c>
    </row>
    <row r="177" spans="1:21" s="4" customFormat="1" x14ac:dyDescent="0.2">
      <c r="A177" s="275" t="s">
        <v>1761</v>
      </c>
      <c r="B177" s="283" t="s">
        <v>1223</v>
      </c>
      <c r="C177" s="280" t="s">
        <v>3792</v>
      </c>
      <c r="D177" s="279">
        <v>13500</v>
      </c>
      <c r="E177" s="281">
        <v>39904</v>
      </c>
      <c r="F177" s="263" t="str">
        <f t="shared" si="10"/>
        <v xml:space="preserve"> </v>
      </c>
      <c r="G177" s="275"/>
      <c r="H177" s="275" t="s">
        <v>3951</v>
      </c>
      <c r="I177" s="263" t="str">
        <f t="shared" si="11"/>
        <v xml:space="preserve"> </v>
      </c>
      <c r="J177" s="272" t="str">
        <f>IF(D177&gt;=('28 Populations and thresholds'!$I$254),"YES"," ")</f>
        <v>YES</v>
      </c>
      <c r="K177" s="272" t="str">
        <f>IF(J177="YES"," ",IF(D177&gt;=('28 Populations and thresholds'!$I$254)*0.25,"YES"))</f>
        <v xml:space="preserve"> </v>
      </c>
      <c r="L177" s="272" t="b">
        <f>OR('28 Populations and thresholds'!$J$254="CR",'28 Populations and thresholds'!$J$254="EN",'28 Populations and thresholds'!$J$254="VU")</f>
        <v>0</v>
      </c>
      <c r="M177" s="273">
        <f>D177/'28 Populations and thresholds'!$H$254</f>
        <v>1.35E-2</v>
      </c>
      <c r="N177" s="274">
        <f>'28 Populations and thresholds'!$K$254</f>
        <v>0</v>
      </c>
      <c r="O177" s="263" t="str">
        <f t="shared" si="12"/>
        <v xml:space="preserve"> </v>
      </c>
      <c r="P177" s="349"/>
      <c r="Q177" s="272"/>
      <c r="R177" s="272"/>
      <c r="S177" s="263" t="str">
        <f t="shared" si="14"/>
        <v xml:space="preserve"> </v>
      </c>
      <c r="T177" s="275"/>
      <c r="U177" s="263" t="str">
        <f t="shared" si="13"/>
        <v xml:space="preserve"> </v>
      </c>
    </row>
    <row r="178" spans="1:21" s="4" customFormat="1" x14ac:dyDescent="0.2">
      <c r="A178" s="12" t="s">
        <v>1761</v>
      </c>
      <c r="B178" s="40" t="s">
        <v>4293</v>
      </c>
      <c r="C178" s="115" t="s">
        <v>3773</v>
      </c>
      <c r="D178" s="105">
        <v>3000</v>
      </c>
      <c r="E178" s="172">
        <v>38353</v>
      </c>
      <c r="F178" s="263" t="str">
        <f t="shared" si="10"/>
        <v xml:space="preserve"> </v>
      </c>
      <c r="G178" s="12"/>
      <c r="H178" s="12" t="s">
        <v>4295</v>
      </c>
      <c r="I178" s="263" t="str">
        <f t="shared" si="11"/>
        <v xml:space="preserve"> </v>
      </c>
      <c r="J178" s="38" t="str">
        <f>IF(D178&gt;=('28 Populations and thresholds'!$I$202),"YES"," ")</f>
        <v>YES</v>
      </c>
      <c r="K178" s="38" t="str">
        <f>IF(J178="YES"," ",IF(D178&gt;=('28 Populations and thresholds'!$I$202)*0.25,"YES"))</f>
        <v xml:space="preserve"> </v>
      </c>
      <c r="L178" s="38" t="b">
        <f>OR('28 Populations and thresholds'!$J$202="CR",'28 Populations and thresholds'!$J$202="EN",'28 Populations and thresholds'!$J$202="VU")</f>
        <v>0</v>
      </c>
      <c r="M178" s="75">
        <f>D178/'28 Populations and thresholds'!$H$202</f>
        <v>1.8749999999999999E-2</v>
      </c>
      <c r="N178" s="106">
        <f>'28 Populations and thresholds'!$K$202</f>
        <v>0</v>
      </c>
      <c r="O178" s="263" t="str">
        <f t="shared" si="12"/>
        <v xml:space="preserve"> </v>
      </c>
      <c r="P178" s="348">
        <v>1.88</v>
      </c>
      <c r="Q178" s="38">
        <v>1</v>
      </c>
      <c r="R178" s="38">
        <v>0</v>
      </c>
      <c r="S178" s="263" t="str">
        <f t="shared" si="14"/>
        <v xml:space="preserve"> </v>
      </c>
      <c r="T178" s="12"/>
      <c r="U178" s="263" t="str">
        <f t="shared" si="13"/>
        <v xml:space="preserve"> </v>
      </c>
    </row>
    <row r="179" spans="1:21" s="4" customFormat="1" x14ac:dyDescent="0.2">
      <c r="A179" s="267" t="s">
        <v>1761</v>
      </c>
      <c r="B179" s="268" t="s">
        <v>1115</v>
      </c>
      <c r="C179" s="269" t="s">
        <v>3765</v>
      </c>
      <c r="D179" s="270">
        <v>500</v>
      </c>
      <c r="E179" s="271">
        <v>35991</v>
      </c>
      <c r="F179" s="263" t="str">
        <f t="shared" si="10"/>
        <v xml:space="preserve"> </v>
      </c>
      <c r="G179" s="267" t="s">
        <v>21</v>
      </c>
      <c r="H179" s="267" t="s">
        <v>190</v>
      </c>
      <c r="I179" s="263" t="str">
        <f t="shared" si="11"/>
        <v xml:space="preserve"> </v>
      </c>
      <c r="J179" s="272" t="str">
        <f>IF(D179&gt;=('28 Populations and thresholds'!$I$193),"YES"," ")</f>
        <v>YES</v>
      </c>
      <c r="K179" s="272" t="str">
        <f>IF(J179="YES"," ",IF(D179&gt;=('28 Populations and thresholds'!$I$193)*0.25,"YES"))</f>
        <v xml:space="preserve"> </v>
      </c>
      <c r="L179" s="272" t="b">
        <f>OR('28 Populations and thresholds'!$J$193="CR",'28 Populations and thresholds'!$J$193="EN",'28 Populations and thresholds'!$J$193="VU")</f>
        <v>0</v>
      </c>
      <c r="M179" s="273">
        <f>D179/'28 Populations and thresholds'!$H$193</f>
        <v>1.1363636363636364E-2</v>
      </c>
      <c r="N179" s="274" t="str">
        <f>'28 Populations and thresholds'!$K$193</f>
        <v>DEC</v>
      </c>
      <c r="O179" s="263" t="str">
        <f t="shared" si="12"/>
        <v xml:space="preserve"> </v>
      </c>
      <c r="P179" s="349">
        <v>1.1399999999999999</v>
      </c>
      <c r="Q179" s="272">
        <v>1</v>
      </c>
      <c r="R179" s="272">
        <v>0</v>
      </c>
      <c r="S179" s="263" t="str">
        <f t="shared" si="14"/>
        <v xml:space="preserve"> </v>
      </c>
      <c r="T179" s="269"/>
      <c r="U179" s="263" t="str">
        <f t="shared" si="13"/>
        <v xml:space="preserve"> </v>
      </c>
    </row>
    <row r="180" spans="1:21" s="4" customFormat="1" x14ac:dyDescent="0.2">
      <c r="A180" s="143" t="s">
        <v>1761</v>
      </c>
      <c r="B180" s="40" t="s">
        <v>1197</v>
      </c>
      <c r="C180" s="4" t="s">
        <v>3480</v>
      </c>
      <c r="D180" s="41">
        <v>2470</v>
      </c>
      <c r="E180" s="46">
        <v>30742</v>
      </c>
      <c r="F180" s="263" t="str">
        <f t="shared" si="10"/>
        <v xml:space="preserve"> </v>
      </c>
      <c r="G180" s="143" t="s">
        <v>21</v>
      </c>
      <c r="H180" s="143" t="s">
        <v>633</v>
      </c>
      <c r="I180" s="263" t="str">
        <f t="shared" si="11"/>
        <v xml:space="preserve"> </v>
      </c>
      <c r="J180" s="38" t="str">
        <f>IF(D180&gt;=('28 Populations and thresholds'!$I$203),"YES"," ")</f>
        <v>YES</v>
      </c>
      <c r="K180" s="38" t="str">
        <f>IF(J180="YES"," ",IF(D180&gt;=('28 Populations and thresholds'!$I$203)*0.25,"YES"))</f>
        <v xml:space="preserve"> </v>
      </c>
      <c r="L180" s="38" t="b">
        <f>OR('28 Populations and thresholds'!$J$203="CR",'28 Populations and thresholds'!$J$203="EN",'28 Populations and thresholds'!$J$203="VU")</f>
        <v>0</v>
      </c>
      <c r="M180" s="75">
        <f>D180/'28 Populations and thresholds'!$H$203</f>
        <v>1.8296296296296297E-2</v>
      </c>
      <c r="N180" s="106" t="str">
        <f>'28 Populations and thresholds'!$K$203</f>
        <v>DEC</v>
      </c>
      <c r="O180" s="263" t="str">
        <f t="shared" si="12"/>
        <v xml:space="preserve"> </v>
      </c>
      <c r="P180" s="348">
        <v>3.1</v>
      </c>
      <c r="Q180" s="38">
        <v>2</v>
      </c>
      <c r="R180" s="38">
        <v>0</v>
      </c>
      <c r="S180" s="263" t="str">
        <f t="shared" si="14"/>
        <v xml:space="preserve"> </v>
      </c>
      <c r="U180" s="263" t="str">
        <f t="shared" si="13"/>
        <v xml:space="preserve"> </v>
      </c>
    </row>
    <row r="181" spans="1:21" s="4" customFormat="1" x14ac:dyDescent="0.2">
      <c r="A181" s="143" t="s">
        <v>1761</v>
      </c>
      <c r="B181" s="40" t="s">
        <v>1197</v>
      </c>
      <c r="C181" s="4" t="s">
        <v>3770</v>
      </c>
      <c r="D181" s="41">
        <v>4000</v>
      </c>
      <c r="E181" s="46">
        <v>36217</v>
      </c>
      <c r="F181" s="263" t="str">
        <f t="shared" si="10"/>
        <v xml:space="preserve"> </v>
      </c>
      <c r="G181" s="143" t="s">
        <v>21</v>
      </c>
      <c r="H181" s="143" t="s">
        <v>168</v>
      </c>
      <c r="I181" s="263" t="str">
        <f t="shared" si="11"/>
        <v xml:space="preserve"> </v>
      </c>
      <c r="J181" s="38" t="str">
        <f>IF(D181&gt;=('28 Populations and thresholds'!$I$199),"YES"," ")</f>
        <v>YES</v>
      </c>
      <c r="K181" s="38" t="str">
        <f>IF(J181="YES"," ",IF(D181&gt;=('28 Populations and thresholds'!$I$199)*0.25,"YES"))</f>
        <v xml:space="preserve"> </v>
      </c>
      <c r="L181" s="38" t="b">
        <f>OR('28 Populations and thresholds'!$J$199="CR",'28 Populations and thresholds'!$J$199="EN",'28 Populations and thresholds'!$J$199="VU")</f>
        <v>0</v>
      </c>
      <c r="M181" s="75">
        <f>D181/'28 Populations and thresholds'!$H$199</f>
        <v>1.2698412698412698E-2</v>
      </c>
      <c r="N181" s="106">
        <f>'28 Populations and thresholds'!$K$199</f>
        <v>0</v>
      </c>
      <c r="O181" s="263" t="str">
        <f t="shared" si="12"/>
        <v xml:space="preserve"> </v>
      </c>
      <c r="P181" s="348"/>
      <c r="Q181" s="38"/>
      <c r="R181" s="38"/>
      <c r="S181" s="263" t="str">
        <f t="shared" si="14"/>
        <v xml:space="preserve"> </v>
      </c>
      <c r="U181" s="263" t="str">
        <f t="shared" si="13"/>
        <v xml:space="preserve"> </v>
      </c>
    </row>
    <row r="182" spans="1:21" s="4" customFormat="1" x14ac:dyDescent="0.2">
      <c r="A182" s="275" t="s">
        <v>1761</v>
      </c>
      <c r="B182" s="269" t="s">
        <v>4318</v>
      </c>
      <c r="C182" s="278" t="s">
        <v>3790</v>
      </c>
      <c r="D182" s="279">
        <v>116000</v>
      </c>
      <c r="E182" s="274" t="s">
        <v>4066</v>
      </c>
      <c r="F182" s="263" t="str">
        <f t="shared" si="10"/>
        <v xml:space="preserve"> </v>
      </c>
      <c r="G182" s="275"/>
      <c r="H182" s="275" t="s">
        <v>4329</v>
      </c>
      <c r="I182" s="263" t="str">
        <f t="shared" si="11"/>
        <v xml:space="preserve"> </v>
      </c>
      <c r="J182" s="272" t="str">
        <f>IF(D182&gt;=('28 Populations and thresholds'!$I$251),"YES"," ")</f>
        <v>YES</v>
      </c>
      <c r="K182" s="272" t="str">
        <f>IF(J182="YES"," ",IF(D182&gt;=('28 Populations and thresholds'!$I$251)*0.25,"YES"))</f>
        <v xml:space="preserve"> </v>
      </c>
      <c r="L182" s="272" t="b">
        <f>OR('28 Populations and thresholds'!$J$251="CR",'28 Populations and thresholds'!$J$251="EN",'28 Populations and thresholds'!$J$251="VU")</f>
        <v>0</v>
      </c>
      <c r="M182" s="273">
        <f>D182/'28 Populations and thresholds'!$H$251</f>
        <v>7.7333333333333337E-2</v>
      </c>
      <c r="N182" s="274">
        <f>'28 Populations and thresholds'!$K$251</f>
        <v>0</v>
      </c>
      <c r="O182" s="263" t="str">
        <f t="shared" si="12"/>
        <v xml:space="preserve"> </v>
      </c>
      <c r="P182" s="349">
        <v>7.73</v>
      </c>
      <c r="Q182" s="272">
        <v>1</v>
      </c>
      <c r="R182" s="272">
        <v>0</v>
      </c>
      <c r="S182" s="263" t="str">
        <f t="shared" si="14"/>
        <v xml:space="preserve"> </v>
      </c>
      <c r="T182" s="275" t="s">
        <v>4319</v>
      </c>
      <c r="U182" s="263" t="str">
        <f t="shared" si="13"/>
        <v xml:space="preserve"> </v>
      </c>
    </row>
    <row r="183" spans="1:21" s="4" customFormat="1" x14ac:dyDescent="0.2">
      <c r="A183" s="143" t="s">
        <v>1761</v>
      </c>
      <c r="B183" s="40" t="s">
        <v>1276</v>
      </c>
      <c r="C183" s="4" t="s">
        <v>3455</v>
      </c>
      <c r="D183" s="41">
        <v>3700</v>
      </c>
      <c r="E183" s="43"/>
      <c r="F183" s="263" t="str">
        <f t="shared" si="10"/>
        <v xml:space="preserve"> </v>
      </c>
      <c r="G183" s="143" t="s">
        <v>21</v>
      </c>
      <c r="H183" s="143" t="s">
        <v>38</v>
      </c>
      <c r="I183" s="263" t="str">
        <f t="shared" si="11"/>
        <v xml:space="preserve"> </v>
      </c>
      <c r="J183" s="38" t="str">
        <f>IF(D183&gt;=('28 Populations and thresholds'!$I$159),"YES"," ")</f>
        <v>YES</v>
      </c>
      <c r="K183" s="38" t="str">
        <f>IF(J183="YES"," ",IF(D183&gt;=('28 Populations and thresholds'!$I$159)*0.25,"YES"))</f>
        <v xml:space="preserve"> </v>
      </c>
      <c r="L183" s="38" t="b">
        <f>OR('28 Populations and thresholds'!$J$159="CR",'28 Populations and thresholds'!$J$159="EN",'28 Populations and thresholds'!$J$159="VU")</f>
        <v>0</v>
      </c>
      <c r="M183" s="75">
        <f>D183/'28 Populations and thresholds'!$H$159</f>
        <v>7.3999999999999996E-2</v>
      </c>
      <c r="N183" s="106" t="str">
        <f>'28 Populations and thresholds'!$K$159</f>
        <v>DEC</v>
      </c>
      <c r="O183" s="263" t="str">
        <f t="shared" si="12"/>
        <v xml:space="preserve"> </v>
      </c>
      <c r="P183" s="348">
        <v>7.4</v>
      </c>
      <c r="Q183" s="38">
        <v>1</v>
      </c>
      <c r="R183" s="38">
        <v>0</v>
      </c>
      <c r="S183" s="263" t="str">
        <f t="shared" si="14"/>
        <v xml:space="preserve"> </v>
      </c>
      <c r="U183" s="263" t="str">
        <f t="shared" si="13"/>
        <v xml:space="preserve"> </v>
      </c>
    </row>
    <row r="184" spans="1:21" s="4" customFormat="1" x14ac:dyDescent="0.2">
      <c r="A184" s="267" t="s">
        <v>1761</v>
      </c>
      <c r="B184" s="268" t="s">
        <v>1112</v>
      </c>
      <c r="C184" s="269" t="s">
        <v>3765</v>
      </c>
      <c r="D184" s="270">
        <v>600</v>
      </c>
      <c r="E184" s="271">
        <v>36114</v>
      </c>
      <c r="F184" s="263" t="str">
        <f t="shared" si="10"/>
        <v xml:space="preserve"> </v>
      </c>
      <c r="G184" s="267" t="s">
        <v>21</v>
      </c>
      <c r="H184" s="267" t="s">
        <v>190</v>
      </c>
      <c r="I184" s="263" t="str">
        <f t="shared" si="11"/>
        <v xml:space="preserve"> </v>
      </c>
      <c r="J184" s="272" t="str">
        <f>IF(D184&gt;=('28 Populations and thresholds'!$I$193),"YES"," ")</f>
        <v>YES</v>
      </c>
      <c r="K184" s="272" t="str">
        <f>IF(J184="YES"," ",IF(D184&gt;=('28 Populations and thresholds'!$I$193)*0.25,"YES"))</f>
        <v xml:space="preserve"> </v>
      </c>
      <c r="L184" s="272" t="b">
        <f>OR('28 Populations and thresholds'!$J$193="CR",'28 Populations and thresholds'!$J$193="EN",'28 Populations and thresholds'!$J$193="VU")</f>
        <v>0</v>
      </c>
      <c r="M184" s="273">
        <f>D184/'28 Populations and thresholds'!$H$193</f>
        <v>1.3636363636363636E-2</v>
      </c>
      <c r="N184" s="274" t="str">
        <f>'28 Populations and thresholds'!$K$193</f>
        <v>DEC</v>
      </c>
      <c r="O184" s="263" t="str">
        <f t="shared" si="12"/>
        <v xml:space="preserve"> </v>
      </c>
      <c r="P184" s="349">
        <v>1.36</v>
      </c>
      <c r="Q184" s="272">
        <v>1</v>
      </c>
      <c r="R184" s="272">
        <v>0</v>
      </c>
      <c r="S184" s="263" t="str">
        <f t="shared" si="14"/>
        <v xml:space="preserve"> </v>
      </c>
      <c r="T184" s="269"/>
      <c r="U184" s="263" t="str">
        <f t="shared" si="13"/>
        <v xml:space="preserve"> </v>
      </c>
    </row>
    <row r="185" spans="1:21" s="4" customFormat="1" x14ac:dyDescent="0.2">
      <c r="A185" s="12" t="s">
        <v>1761</v>
      </c>
      <c r="B185" s="56" t="s">
        <v>4353</v>
      </c>
      <c r="C185" s="111" t="s">
        <v>3791</v>
      </c>
      <c r="D185" s="105">
        <v>27360</v>
      </c>
      <c r="E185" s="172">
        <v>36678</v>
      </c>
      <c r="F185" s="263" t="str">
        <f t="shared" si="10"/>
        <v xml:space="preserve"> </v>
      </c>
      <c r="G185" s="12"/>
      <c r="H185" s="12" t="s">
        <v>4357</v>
      </c>
      <c r="I185" s="263" t="str">
        <f t="shared" si="11"/>
        <v xml:space="preserve"> </v>
      </c>
      <c r="J185" s="38" t="str">
        <f>IF(D185&gt;=('28 Populations and thresholds'!$I$253),"YES"," ")</f>
        <v>YES</v>
      </c>
      <c r="K185" s="38" t="str">
        <f>IF(J185="YES"," ",IF(D185&gt;=('28 Populations and thresholds'!$I$253)*0.25,"YES"))</f>
        <v xml:space="preserve"> </v>
      </c>
      <c r="L185" s="38" t="b">
        <f>OR('28 Populations and thresholds'!$J$253="CR",'28 Populations and thresholds'!$J$253="EN",'28 Populations and thresholds'!$J$253="VU")</f>
        <v>0</v>
      </c>
      <c r="M185" s="75">
        <f>D185/'28 Populations and thresholds'!$H$253</f>
        <v>2.7359999999999999E-2</v>
      </c>
      <c r="N185" s="106">
        <f>'28 Populations and thresholds'!$K$253</f>
        <v>0</v>
      </c>
      <c r="O185" s="263" t="str">
        <f t="shared" si="12"/>
        <v xml:space="preserve"> </v>
      </c>
      <c r="P185" s="348">
        <v>2.74</v>
      </c>
      <c r="Q185" s="38">
        <v>1</v>
      </c>
      <c r="R185" s="38">
        <v>0</v>
      </c>
      <c r="S185" s="263" t="str">
        <f t="shared" si="14"/>
        <v xml:space="preserve"> </v>
      </c>
      <c r="T185" s="12"/>
      <c r="U185" s="263" t="str">
        <f t="shared" si="13"/>
        <v xml:space="preserve"> </v>
      </c>
    </row>
    <row r="186" spans="1:21" s="4" customFormat="1" x14ac:dyDescent="0.2">
      <c r="A186" s="267" t="s">
        <v>1761</v>
      </c>
      <c r="B186" s="268" t="s">
        <v>986</v>
      </c>
      <c r="C186" s="268" t="s">
        <v>3795</v>
      </c>
      <c r="D186" s="270">
        <v>7000</v>
      </c>
      <c r="E186" s="271">
        <v>36144</v>
      </c>
      <c r="F186" s="263" t="str">
        <f t="shared" si="10"/>
        <v xml:space="preserve"> </v>
      </c>
      <c r="G186" s="267" t="s">
        <v>21</v>
      </c>
      <c r="H186" s="267" t="s">
        <v>190</v>
      </c>
      <c r="I186" s="263" t="str">
        <f t="shared" si="11"/>
        <v xml:space="preserve"> </v>
      </c>
      <c r="J186" s="272" t="str">
        <f>IF(D186&gt;=(('28 Populations and thresholds'!$I$176)+('28 Populations and thresholds'!$I$177)),"YES"," ")</f>
        <v>YES</v>
      </c>
      <c r="K186" s="272" t="str">
        <f>IF(J186="YES"," ",IF(D186&gt;=(('28 Populations and thresholds'!$I$176)+('28 Populations and thresholds'!$I$177))*0.25,"YES"))</f>
        <v xml:space="preserve"> </v>
      </c>
      <c r="L186" s="272" t="b">
        <f>OR('28 Populations and thresholds'!$J$176="CR",'28 Populations and thresholds'!$J$176="EN",'28 Populations and thresholds'!$J$176="VU")</f>
        <v>0</v>
      </c>
      <c r="M186" s="273">
        <f>D186/(('28 Populations and thresholds'!$H$176)+('28 Populations and thresholds'!$H$177))</f>
        <v>2.5089605734767026E-2</v>
      </c>
      <c r="N186" s="274" t="str">
        <f>'28 Populations and thresholds'!$K$176</f>
        <v>DEC</v>
      </c>
      <c r="O186" s="263" t="str">
        <f t="shared" si="12"/>
        <v xml:space="preserve"> </v>
      </c>
      <c r="P186" s="349">
        <v>11.27</v>
      </c>
      <c r="Q186" s="272">
        <v>6</v>
      </c>
      <c r="R186" s="272">
        <v>2</v>
      </c>
      <c r="S186" s="263" t="str">
        <f t="shared" si="14"/>
        <v xml:space="preserve"> </v>
      </c>
      <c r="T186" s="275" t="s">
        <v>4568</v>
      </c>
      <c r="U186" s="263" t="str">
        <f t="shared" si="13"/>
        <v xml:space="preserve"> </v>
      </c>
    </row>
    <row r="187" spans="1:21" s="4" customFormat="1" x14ac:dyDescent="0.2">
      <c r="A187" s="267" t="s">
        <v>1761</v>
      </c>
      <c r="B187" s="268" t="s">
        <v>986</v>
      </c>
      <c r="C187" s="269" t="s">
        <v>3470</v>
      </c>
      <c r="D187" s="270">
        <v>700</v>
      </c>
      <c r="E187" s="276"/>
      <c r="F187" s="263" t="str">
        <f t="shared" si="10"/>
        <v xml:space="preserve"> </v>
      </c>
      <c r="G187" s="267" t="s">
        <v>21</v>
      </c>
      <c r="H187" s="267" t="s">
        <v>944</v>
      </c>
      <c r="I187" s="263" t="str">
        <f t="shared" si="11"/>
        <v xml:space="preserve"> </v>
      </c>
      <c r="J187" s="272" t="str">
        <f>IF(D187&gt;=('28 Populations and thresholds'!$I$181),"YES"," ")</f>
        <v>YES</v>
      </c>
      <c r="K187" s="272" t="str">
        <f>IF(J187="YES"," ",IF(D187&gt;=('28 Populations and thresholds'!$I$181)*0.25,"YES"))</f>
        <v xml:space="preserve"> </v>
      </c>
      <c r="L187" s="272" t="b">
        <f>OR('28 Populations and thresholds'!$J$181="CR",'28 Populations and thresholds'!$J$181="EN",'28 Populations and thresholds'!$J$181="VU")</f>
        <v>1</v>
      </c>
      <c r="M187" s="273">
        <f>D187/'28 Populations and thresholds'!$H$181</f>
        <v>2.1874999999999999E-2</v>
      </c>
      <c r="N187" s="274" t="str">
        <f>'28 Populations and thresholds'!$K$181</f>
        <v>DEC</v>
      </c>
      <c r="O187" s="263" t="str">
        <f t="shared" si="12"/>
        <v xml:space="preserve"> </v>
      </c>
      <c r="P187" s="349"/>
      <c r="Q187" s="272"/>
      <c r="R187" s="272"/>
      <c r="S187" s="263" t="str">
        <f t="shared" si="14"/>
        <v xml:space="preserve"> </v>
      </c>
      <c r="T187" s="269"/>
      <c r="U187" s="263" t="str">
        <f t="shared" si="13"/>
        <v xml:space="preserve"> </v>
      </c>
    </row>
    <row r="188" spans="1:21" s="4" customFormat="1" x14ac:dyDescent="0.2">
      <c r="A188" s="267" t="s">
        <v>1761</v>
      </c>
      <c r="B188" s="268" t="s">
        <v>986</v>
      </c>
      <c r="C188" s="269" t="s">
        <v>3767</v>
      </c>
      <c r="D188" s="270">
        <v>4500</v>
      </c>
      <c r="E188" s="271">
        <v>36250</v>
      </c>
      <c r="F188" s="263" t="str">
        <f t="shared" si="10"/>
        <v xml:space="preserve"> </v>
      </c>
      <c r="G188" s="267" t="s">
        <v>21</v>
      </c>
      <c r="H188" s="267" t="s">
        <v>190</v>
      </c>
      <c r="I188" s="263" t="str">
        <f t="shared" si="11"/>
        <v xml:space="preserve"> </v>
      </c>
      <c r="J188" s="272" t="str">
        <f>IF(D188&gt;=('28 Populations and thresholds'!$I$195),"YES"," ")</f>
        <v>YES</v>
      </c>
      <c r="K188" s="272" t="str">
        <f>IF(J188="YES"," ",IF(D188&gt;=('28 Populations and thresholds'!$I$195)*0.25,"YES"))</f>
        <v xml:space="preserve"> </v>
      </c>
      <c r="L188" s="272" t="b">
        <f>OR('28 Populations and thresholds'!$J$195="CR",'28 Populations and thresholds'!$J$195="EN",'28 Populations and thresholds'!$J$195="VU")</f>
        <v>1</v>
      </c>
      <c r="M188" s="273">
        <f>D188/'28 Populations and thresholds'!$H$195</f>
        <v>1.5517241379310345E-2</v>
      </c>
      <c r="N188" s="274" t="str">
        <f>'28 Populations and thresholds'!$K$195</f>
        <v>DEC</v>
      </c>
      <c r="O188" s="263" t="str">
        <f t="shared" si="12"/>
        <v xml:space="preserve"> </v>
      </c>
      <c r="P188" s="349"/>
      <c r="Q188" s="272"/>
      <c r="R188" s="272"/>
      <c r="S188" s="263" t="str">
        <f t="shared" si="14"/>
        <v xml:space="preserve"> </v>
      </c>
      <c r="T188" s="275"/>
      <c r="U188" s="263" t="str">
        <f t="shared" si="13"/>
        <v xml:space="preserve"> </v>
      </c>
    </row>
    <row r="189" spans="1:21" s="4" customFormat="1" x14ac:dyDescent="0.2">
      <c r="A189" s="267" t="s">
        <v>1761</v>
      </c>
      <c r="B189" s="268" t="s">
        <v>986</v>
      </c>
      <c r="C189" s="269" t="s">
        <v>3765</v>
      </c>
      <c r="D189" s="270">
        <v>800</v>
      </c>
      <c r="E189" s="276"/>
      <c r="F189" s="263" t="str">
        <f t="shared" si="10"/>
        <v xml:space="preserve"> </v>
      </c>
      <c r="G189" s="267" t="s">
        <v>21</v>
      </c>
      <c r="H189" s="267" t="s">
        <v>187</v>
      </c>
      <c r="I189" s="263" t="str">
        <f t="shared" si="11"/>
        <v xml:space="preserve"> </v>
      </c>
      <c r="J189" s="272" t="str">
        <f>IF(D189&gt;=('28 Populations and thresholds'!$I$193),"YES"," ")</f>
        <v>YES</v>
      </c>
      <c r="K189" s="272" t="str">
        <f>IF(J189="YES"," ",IF(D189&gt;=('28 Populations and thresholds'!$I$193)*0.25,"YES"))</f>
        <v xml:space="preserve"> </v>
      </c>
      <c r="L189" s="272" t="b">
        <f>OR('28 Populations and thresholds'!$J$193="CR",'28 Populations and thresholds'!$J$193="EN",'28 Populations and thresholds'!$J$193="VU")</f>
        <v>0</v>
      </c>
      <c r="M189" s="273">
        <f>D189/'28 Populations and thresholds'!$H$193</f>
        <v>1.8181818181818181E-2</v>
      </c>
      <c r="N189" s="274" t="str">
        <f>'28 Populations and thresholds'!$K$193</f>
        <v>DEC</v>
      </c>
      <c r="O189" s="263" t="str">
        <f t="shared" si="12"/>
        <v xml:space="preserve"> </v>
      </c>
      <c r="P189" s="349"/>
      <c r="Q189" s="272"/>
      <c r="R189" s="272"/>
      <c r="S189" s="263" t="str">
        <f t="shared" si="14"/>
        <v xml:space="preserve"> </v>
      </c>
      <c r="T189" s="269"/>
      <c r="U189" s="263" t="str">
        <f t="shared" si="13"/>
        <v xml:space="preserve"> </v>
      </c>
    </row>
    <row r="190" spans="1:21" s="4" customFormat="1" x14ac:dyDescent="0.2">
      <c r="A190" s="267" t="s">
        <v>1761</v>
      </c>
      <c r="B190" s="268" t="s">
        <v>986</v>
      </c>
      <c r="C190" s="269" t="s">
        <v>3766</v>
      </c>
      <c r="D190" s="270">
        <v>456</v>
      </c>
      <c r="E190" s="276"/>
      <c r="F190" s="263" t="str">
        <f t="shared" si="10"/>
        <v xml:space="preserve"> </v>
      </c>
      <c r="G190" s="267" t="s">
        <v>21</v>
      </c>
      <c r="H190" s="267" t="s">
        <v>187</v>
      </c>
      <c r="I190" s="263" t="str">
        <f t="shared" si="11"/>
        <v xml:space="preserve"> </v>
      </c>
      <c r="J190" s="272" t="str">
        <f>IF(D190&gt;=('28 Populations and thresholds'!$I$194),"YES"," ")</f>
        <v>YES</v>
      </c>
      <c r="K190" s="272" t="str">
        <f>IF(J190="YES"," ",IF(D190&gt;=('28 Populations and thresholds'!$I$194)*0.25,"YES"))</f>
        <v xml:space="preserve"> </v>
      </c>
      <c r="L190" s="272" t="b">
        <f>OR('28 Populations and thresholds'!$J$194="CR",'28 Populations and thresholds'!$J$194="EN",'28 Populations and thresholds'!$J$194="VU")</f>
        <v>0</v>
      </c>
      <c r="M190" s="273">
        <f>D190/'28 Populations and thresholds'!$H$194</f>
        <v>1.6E-2</v>
      </c>
      <c r="N190" s="274" t="str">
        <f>'28 Populations and thresholds'!$K$194</f>
        <v>DEC</v>
      </c>
      <c r="O190" s="263" t="str">
        <f t="shared" si="12"/>
        <v xml:space="preserve"> </v>
      </c>
      <c r="P190" s="349"/>
      <c r="Q190" s="272"/>
      <c r="R190" s="272"/>
      <c r="S190" s="263" t="str">
        <f t="shared" si="14"/>
        <v xml:space="preserve"> </v>
      </c>
      <c r="T190" s="269"/>
      <c r="U190" s="263" t="str">
        <f t="shared" si="13"/>
        <v xml:space="preserve"> </v>
      </c>
    </row>
    <row r="191" spans="1:21" s="4" customFormat="1" x14ac:dyDescent="0.2">
      <c r="A191" s="267" t="s">
        <v>1761</v>
      </c>
      <c r="B191" s="268" t="s">
        <v>986</v>
      </c>
      <c r="C191" s="280" t="s">
        <v>3763</v>
      </c>
      <c r="D191" s="270">
        <v>800</v>
      </c>
      <c r="E191" s="271">
        <v>35231</v>
      </c>
      <c r="F191" s="263" t="str">
        <f t="shared" si="10"/>
        <v xml:space="preserve"> </v>
      </c>
      <c r="G191" s="267" t="s">
        <v>21</v>
      </c>
      <c r="H191" s="267" t="s">
        <v>190</v>
      </c>
      <c r="I191" s="263" t="str">
        <f t="shared" si="11"/>
        <v xml:space="preserve"> </v>
      </c>
      <c r="J191" s="272" t="str">
        <f>IF(D191&gt;=('28 Populations and thresholds'!$I$191),"YES"," ")</f>
        <v>YES</v>
      </c>
      <c r="K191" s="272" t="str">
        <f>IF(J191="YES"," ",IF(D191&gt;=('28 Populations and thresholds'!$I$191)*0.25,"YES"))</f>
        <v xml:space="preserve"> </v>
      </c>
      <c r="L191" s="272" t="b">
        <f>OR('28 Populations and thresholds'!$J$191="CR",'28 Populations and thresholds'!$J$191="EN",'28 Populations and thresholds'!$J$191="VU")</f>
        <v>0</v>
      </c>
      <c r="M191" s="273">
        <f>D191/'28 Populations and thresholds'!$H$191</f>
        <v>1.6E-2</v>
      </c>
      <c r="N191" s="274">
        <f>'28 Populations and thresholds'!$K$191</f>
        <v>0</v>
      </c>
      <c r="O191" s="263" t="str">
        <f t="shared" si="12"/>
        <v xml:space="preserve"> </v>
      </c>
      <c r="P191" s="349"/>
      <c r="Q191" s="272"/>
      <c r="R191" s="272"/>
      <c r="S191" s="263" t="str">
        <f t="shared" si="14"/>
        <v xml:space="preserve"> </v>
      </c>
      <c r="T191" s="269"/>
      <c r="U191" s="263" t="str">
        <f t="shared" si="13"/>
        <v xml:space="preserve"> </v>
      </c>
    </row>
    <row r="192" spans="1:21" s="4" customFormat="1" x14ac:dyDescent="0.2">
      <c r="A192" s="12" t="s">
        <v>1761</v>
      </c>
      <c r="B192" s="4" t="s">
        <v>3944</v>
      </c>
      <c r="C192" s="4" t="s">
        <v>3742</v>
      </c>
      <c r="D192" s="105">
        <v>5785</v>
      </c>
      <c r="E192" s="172">
        <v>39904</v>
      </c>
      <c r="F192" s="263" t="str">
        <f t="shared" si="10"/>
        <v xml:space="preserve"> </v>
      </c>
      <c r="G192" s="12"/>
      <c r="H192" s="12" t="s">
        <v>3951</v>
      </c>
      <c r="I192" s="263" t="str">
        <f t="shared" si="11"/>
        <v xml:space="preserve"> </v>
      </c>
      <c r="J192" s="38" t="str">
        <f>IF(D192&gt;=('28 Populations and thresholds'!$I$148),"YES"," ")</f>
        <v>YES</v>
      </c>
      <c r="K192" s="38" t="str">
        <f>IF(J192="YES"," ",IF(D192&gt;=('28 Populations and thresholds'!$I$148)*0.25,"YES"))</f>
        <v xml:space="preserve"> </v>
      </c>
      <c r="L192" s="38" t="b">
        <f>OR('28 Populations and thresholds'!$J$148="CR",'28 Populations and thresholds'!$J$148="EN",'28 Populations and thresholds'!$J$148="VU")</f>
        <v>0</v>
      </c>
      <c r="M192" s="75">
        <f>D192/'28 Populations and thresholds'!$H$148</f>
        <v>5.7849999999999999E-2</v>
      </c>
      <c r="N192" s="106">
        <f>'28 Populations and thresholds'!$K$148</f>
        <v>0</v>
      </c>
      <c r="O192" s="263" t="str">
        <f t="shared" si="12"/>
        <v xml:space="preserve"> </v>
      </c>
      <c r="P192" s="348">
        <v>14.57</v>
      </c>
      <c r="Q192" s="38">
        <v>4</v>
      </c>
      <c r="R192" s="38">
        <v>0</v>
      </c>
      <c r="S192" s="263" t="str">
        <f t="shared" si="14"/>
        <v xml:space="preserve"> </v>
      </c>
      <c r="T192" s="12"/>
      <c r="U192" s="263" t="str">
        <f t="shared" si="13"/>
        <v xml:space="preserve"> </v>
      </c>
    </row>
    <row r="193" spans="1:21" s="4" customFormat="1" x14ac:dyDescent="0.2">
      <c r="A193" s="12" t="s">
        <v>1761</v>
      </c>
      <c r="B193" s="4" t="s">
        <v>3944</v>
      </c>
      <c r="C193" s="4" t="s">
        <v>3466</v>
      </c>
      <c r="D193" s="105">
        <v>9354</v>
      </c>
      <c r="E193" s="172">
        <v>39904</v>
      </c>
      <c r="F193" s="263" t="str">
        <f t="shared" ref="F193:F256" si="15">" "</f>
        <v xml:space="preserve"> </v>
      </c>
      <c r="G193" s="12"/>
      <c r="H193" s="12" t="s">
        <v>3951</v>
      </c>
      <c r="I193" s="263" t="str">
        <f t="shared" ref="I193:I256" si="16">" "</f>
        <v xml:space="preserve"> </v>
      </c>
      <c r="J193" s="38" t="str">
        <f>IF(D193&gt;=('28 Populations and thresholds'!$I$178),"YES"," ")</f>
        <v>YES</v>
      </c>
      <c r="K193" s="38" t="str">
        <f>IF(J193="YES"," ",IF(D193&gt;=('28 Populations and thresholds'!$I$178)*0.25,"YES"))</f>
        <v xml:space="preserve"> </v>
      </c>
      <c r="L193" s="38" t="b">
        <f>OR('28 Populations and thresholds'!$J$178="CR",'28 Populations and thresholds'!$J$178="EN",'28 Populations and thresholds'!$J$178="VU")</f>
        <v>0</v>
      </c>
      <c r="M193" s="75">
        <f>D193/'28 Populations and thresholds'!$H$178</f>
        <v>5.1966666666666668E-2</v>
      </c>
      <c r="N193" s="106">
        <f>'28 Populations and thresholds'!$K$178</f>
        <v>0</v>
      </c>
      <c r="O193" s="263" t="str">
        <f t="shared" ref="O193:O256" si="17">" "</f>
        <v xml:space="preserve"> </v>
      </c>
      <c r="P193" s="348"/>
      <c r="Q193" s="38"/>
      <c r="R193" s="38"/>
      <c r="S193" s="263" t="str">
        <f t="shared" si="14"/>
        <v xml:space="preserve"> </v>
      </c>
      <c r="U193" s="263" t="str">
        <f t="shared" ref="U193:U256" si="18">" "</f>
        <v xml:space="preserve"> </v>
      </c>
    </row>
    <row r="194" spans="1:21" s="4" customFormat="1" x14ac:dyDescent="0.2">
      <c r="A194" s="12" t="s">
        <v>1761</v>
      </c>
      <c r="B194" s="4" t="s">
        <v>3944</v>
      </c>
      <c r="C194" s="4" t="s">
        <v>3773</v>
      </c>
      <c r="D194" s="105">
        <v>5361</v>
      </c>
      <c r="E194" s="172">
        <v>39904</v>
      </c>
      <c r="F194" s="263" t="str">
        <f t="shared" si="15"/>
        <v xml:space="preserve"> </v>
      </c>
      <c r="G194" s="12"/>
      <c r="H194" s="12" t="s">
        <v>3951</v>
      </c>
      <c r="I194" s="263" t="str">
        <f t="shared" si="16"/>
        <v xml:space="preserve"> </v>
      </c>
      <c r="J194" s="38" t="str">
        <f>IF(D194&gt;=('28 Populations and thresholds'!$I$202),"YES"," ")</f>
        <v>YES</v>
      </c>
      <c r="K194" s="38" t="str">
        <f>IF(J194="YES"," ",IF(D194&gt;=('28 Populations and thresholds'!$I$202)*0.25,"YES"))</f>
        <v xml:space="preserve"> </v>
      </c>
      <c r="L194" s="38" t="b">
        <f>OR('28 Populations and thresholds'!$J$202="CR",'28 Populations and thresholds'!$J$202="EN",'28 Populations and thresholds'!$J$202="VU")</f>
        <v>0</v>
      </c>
      <c r="M194" s="75">
        <f>D194/'28 Populations and thresholds'!$H$202</f>
        <v>3.3506250000000001E-2</v>
      </c>
      <c r="N194" s="106">
        <f>'28 Populations and thresholds'!$K$202</f>
        <v>0</v>
      </c>
      <c r="O194" s="263" t="str">
        <f t="shared" si="17"/>
        <v xml:space="preserve"> </v>
      </c>
      <c r="P194" s="348"/>
      <c r="Q194" s="38"/>
      <c r="R194" s="38"/>
      <c r="S194" s="263" t="str">
        <f t="shared" si="14"/>
        <v xml:space="preserve"> </v>
      </c>
      <c r="U194" s="263" t="str">
        <f t="shared" si="18"/>
        <v xml:space="preserve"> </v>
      </c>
    </row>
    <row r="195" spans="1:21" s="4" customFormat="1" x14ac:dyDescent="0.2">
      <c r="A195" s="12" t="s">
        <v>1761</v>
      </c>
      <c r="B195" s="4" t="s">
        <v>3944</v>
      </c>
      <c r="C195" s="4" t="s">
        <v>3792</v>
      </c>
      <c r="D195" s="105">
        <v>2412</v>
      </c>
      <c r="E195" s="172">
        <v>39904</v>
      </c>
      <c r="F195" s="263" t="str">
        <f t="shared" si="15"/>
        <v xml:space="preserve"> </v>
      </c>
      <c r="G195" s="12"/>
      <c r="H195" s="12" t="s">
        <v>3951</v>
      </c>
      <c r="I195" s="263" t="str">
        <f t="shared" si="16"/>
        <v xml:space="preserve"> </v>
      </c>
      <c r="J195" s="38" t="str">
        <f>IF(D195&gt;=('28 Populations and thresholds'!$I$254),"YES"," ")</f>
        <v>YES</v>
      </c>
      <c r="K195" s="38" t="str">
        <f>IF(J195="YES"," ",IF(D195&gt;=('28 Populations and thresholds'!$I$254)*0.25,"YES"))</f>
        <v xml:space="preserve"> </v>
      </c>
      <c r="L195" s="38" t="b">
        <f>OR('28 Populations and thresholds'!$J$254="CR",'28 Populations and thresholds'!$J$254="EN",'28 Populations and thresholds'!$J$254="VU")</f>
        <v>0</v>
      </c>
      <c r="M195" s="75">
        <f>D195/'28 Populations and thresholds'!$H$254</f>
        <v>2.4120000000000001E-3</v>
      </c>
      <c r="N195" s="106">
        <f>'28 Populations and thresholds'!$K$254</f>
        <v>0</v>
      </c>
      <c r="O195" s="263" t="str">
        <f t="shared" si="17"/>
        <v xml:space="preserve"> </v>
      </c>
      <c r="P195" s="348"/>
      <c r="Q195" s="38"/>
      <c r="R195" s="38"/>
      <c r="S195" s="263" t="str">
        <f t="shared" si="14"/>
        <v xml:space="preserve"> </v>
      </c>
      <c r="T195" s="12"/>
      <c r="U195" s="263" t="str">
        <f t="shared" si="18"/>
        <v xml:space="preserve"> </v>
      </c>
    </row>
    <row r="196" spans="1:21" s="4" customFormat="1" x14ac:dyDescent="0.2">
      <c r="A196" s="267" t="s">
        <v>1761</v>
      </c>
      <c r="B196" s="268" t="s">
        <v>978</v>
      </c>
      <c r="C196" s="269" t="s">
        <v>3464</v>
      </c>
      <c r="D196" s="270">
        <v>11751</v>
      </c>
      <c r="E196" s="271">
        <v>35065</v>
      </c>
      <c r="F196" s="263" t="str">
        <f t="shared" si="15"/>
        <v xml:space="preserve"> </v>
      </c>
      <c r="G196" s="267" t="s">
        <v>21</v>
      </c>
      <c r="H196" s="267" t="s">
        <v>58</v>
      </c>
      <c r="I196" s="263" t="str">
        <f t="shared" si="16"/>
        <v xml:space="preserve"> </v>
      </c>
      <c r="J196" s="272" t="str">
        <f>IF(D196&gt;=('28 Populations and thresholds'!$I$177),"YES"," ")</f>
        <v>YES</v>
      </c>
      <c r="K196" s="272" t="str">
        <f>IF(J196="YES"," ",IF(D196&gt;=('28 Populations and thresholds'!$I$177)*0.25,"YES"))</f>
        <v xml:space="preserve"> </v>
      </c>
      <c r="L196" s="272" t="b">
        <f>OR('28 Populations and thresholds'!$J$177="CR",'28 Populations and thresholds'!$J$177="EN",'28 Populations and thresholds'!$J$177="VU")</f>
        <v>0</v>
      </c>
      <c r="M196" s="273">
        <f>D196/('28 Populations and thresholds'!$H$177)</f>
        <v>8.8353383458646614E-2</v>
      </c>
      <c r="N196" s="274" t="str">
        <f>'28 Populations and thresholds'!$K$177</f>
        <v>DEC</v>
      </c>
      <c r="O196" s="263" t="str">
        <f t="shared" si="17"/>
        <v xml:space="preserve"> </v>
      </c>
      <c r="P196" s="349">
        <v>42.35</v>
      </c>
      <c r="Q196" s="272">
        <v>8</v>
      </c>
      <c r="R196" s="272">
        <v>1</v>
      </c>
      <c r="S196" s="263" t="str">
        <f t="shared" si="14"/>
        <v xml:space="preserve"> </v>
      </c>
      <c r="T196" s="275"/>
      <c r="U196" s="263" t="str">
        <f t="shared" si="18"/>
        <v xml:space="preserve"> </v>
      </c>
    </row>
    <row r="197" spans="1:21" s="4" customFormat="1" x14ac:dyDescent="0.2">
      <c r="A197" s="267" t="s">
        <v>1761</v>
      </c>
      <c r="B197" s="268" t="s">
        <v>978</v>
      </c>
      <c r="C197" s="269" t="s">
        <v>3480</v>
      </c>
      <c r="D197" s="270">
        <v>5229</v>
      </c>
      <c r="E197" s="271">
        <v>35065</v>
      </c>
      <c r="F197" s="263" t="str">
        <f t="shared" si="15"/>
        <v xml:space="preserve"> </v>
      </c>
      <c r="G197" s="267" t="s">
        <v>21</v>
      </c>
      <c r="H197" s="267" t="s">
        <v>58</v>
      </c>
      <c r="I197" s="263" t="str">
        <f t="shared" si="16"/>
        <v xml:space="preserve"> </v>
      </c>
      <c r="J197" s="272" t="str">
        <f>IF(D197&gt;=('28 Populations and thresholds'!$I$203),"YES"," ")</f>
        <v>YES</v>
      </c>
      <c r="K197" s="272" t="str">
        <f>IF(J197="YES"," ",IF(D197&gt;=('28 Populations and thresholds'!$I$203)*0.25,"YES"))</f>
        <v xml:space="preserve"> </v>
      </c>
      <c r="L197" s="272" t="b">
        <f>OR('28 Populations and thresholds'!$J$203="CR",'28 Populations and thresholds'!$J$203="EN",'28 Populations and thresholds'!$J$203="VU")</f>
        <v>0</v>
      </c>
      <c r="M197" s="273">
        <f>D197/'28 Populations and thresholds'!$H$203</f>
        <v>3.8733333333333335E-2</v>
      </c>
      <c r="N197" s="274" t="str">
        <f>'28 Populations and thresholds'!$K$203</f>
        <v>DEC</v>
      </c>
      <c r="O197" s="263" t="str">
        <f t="shared" si="17"/>
        <v xml:space="preserve"> </v>
      </c>
      <c r="P197" s="349"/>
      <c r="Q197" s="272"/>
      <c r="R197" s="272"/>
      <c r="S197" s="263" t="str">
        <f t="shared" si="14"/>
        <v xml:space="preserve"> </v>
      </c>
      <c r="T197" s="269"/>
      <c r="U197" s="263" t="str">
        <f t="shared" si="18"/>
        <v xml:space="preserve"> </v>
      </c>
    </row>
    <row r="198" spans="1:21" s="4" customFormat="1" x14ac:dyDescent="0.2">
      <c r="A198" s="267" t="s">
        <v>1761</v>
      </c>
      <c r="B198" s="268" t="s">
        <v>978</v>
      </c>
      <c r="C198" s="269" t="s">
        <v>3470</v>
      </c>
      <c r="D198" s="270">
        <v>3500</v>
      </c>
      <c r="E198" s="271">
        <v>35065</v>
      </c>
      <c r="F198" s="263" t="str">
        <f t="shared" si="15"/>
        <v xml:space="preserve"> </v>
      </c>
      <c r="G198" s="267" t="s">
        <v>21</v>
      </c>
      <c r="H198" s="267" t="s">
        <v>58</v>
      </c>
      <c r="I198" s="263" t="str">
        <f t="shared" si="16"/>
        <v xml:space="preserve"> </v>
      </c>
      <c r="J198" s="272" t="str">
        <f>IF(D198&gt;=('28 Populations and thresholds'!$I$181),"YES"," ")</f>
        <v>YES</v>
      </c>
      <c r="K198" s="272" t="str">
        <f>IF(J198="YES"," ",IF(D198&gt;=('28 Populations and thresholds'!$I$181)*0.25,"YES"))</f>
        <v xml:space="preserve"> </v>
      </c>
      <c r="L198" s="272" t="b">
        <f>OR('28 Populations and thresholds'!$J$181="CR",'28 Populations and thresholds'!$J$181="EN",'28 Populations and thresholds'!$J$181="VU")</f>
        <v>1</v>
      </c>
      <c r="M198" s="273">
        <f>D198/'28 Populations and thresholds'!$H$181</f>
        <v>0.109375</v>
      </c>
      <c r="N198" s="274" t="str">
        <f>'28 Populations and thresholds'!$K$181</f>
        <v>DEC</v>
      </c>
      <c r="O198" s="263" t="str">
        <f t="shared" si="17"/>
        <v xml:space="preserve"> </v>
      </c>
      <c r="P198" s="349"/>
      <c r="Q198" s="272"/>
      <c r="R198" s="272"/>
      <c r="S198" s="263" t="str">
        <f t="shared" si="14"/>
        <v xml:space="preserve"> </v>
      </c>
      <c r="T198" s="269"/>
      <c r="U198" s="263" t="str">
        <f t="shared" si="18"/>
        <v xml:space="preserve"> </v>
      </c>
    </row>
    <row r="199" spans="1:21" s="4" customFormat="1" x14ac:dyDescent="0.2">
      <c r="A199" s="267" t="s">
        <v>1761</v>
      </c>
      <c r="B199" s="268" t="s">
        <v>978</v>
      </c>
      <c r="C199" s="269" t="s">
        <v>3765</v>
      </c>
      <c r="D199" s="270">
        <v>3736</v>
      </c>
      <c r="E199" s="271">
        <v>32843</v>
      </c>
      <c r="F199" s="263" t="str">
        <f t="shared" si="15"/>
        <v xml:space="preserve"> </v>
      </c>
      <c r="G199" s="267" t="s">
        <v>21</v>
      </c>
      <c r="H199" s="267" t="s">
        <v>238</v>
      </c>
      <c r="I199" s="263" t="str">
        <f t="shared" si="16"/>
        <v xml:space="preserve"> </v>
      </c>
      <c r="J199" s="272" t="str">
        <f>IF(D199&gt;=('28 Populations and thresholds'!$I$193),"YES"," ")</f>
        <v>YES</v>
      </c>
      <c r="K199" s="272" t="str">
        <f>IF(J199="YES"," ",IF(D199&gt;=('28 Populations and thresholds'!$I$193)*0.25,"YES"))</f>
        <v xml:space="preserve"> </v>
      </c>
      <c r="L199" s="272" t="b">
        <f>OR('28 Populations and thresholds'!$J$193="CR",'28 Populations and thresholds'!$J$193="EN",'28 Populations and thresholds'!$J$193="VU")</f>
        <v>0</v>
      </c>
      <c r="M199" s="273">
        <f>D199/'28 Populations and thresholds'!$H$193</f>
        <v>8.4909090909090906E-2</v>
      </c>
      <c r="N199" s="274" t="str">
        <f>'28 Populations and thresholds'!$K$193</f>
        <v>DEC</v>
      </c>
      <c r="O199" s="263" t="str">
        <f t="shared" si="17"/>
        <v xml:space="preserve"> </v>
      </c>
      <c r="P199" s="349"/>
      <c r="Q199" s="272"/>
      <c r="R199" s="272"/>
      <c r="S199" s="263" t="str">
        <f t="shared" si="14"/>
        <v xml:space="preserve"> </v>
      </c>
      <c r="T199" s="269"/>
      <c r="U199" s="263" t="str">
        <f t="shared" si="18"/>
        <v xml:space="preserve"> </v>
      </c>
    </row>
    <row r="200" spans="1:21" s="4" customFormat="1" x14ac:dyDescent="0.2">
      <c r="A200" s="267" t="s">
        <v>1761</v>
      </c>
      <c r="B200" s="268" t="s">
        <v>978</v>
      </c>
      <c r="C200" s="269" t="s">
        <v>3459</v>
      </c>
      <c r="D200" s="270">
        <v>1770</v>
      </c>
      <c r="E200" s="276"/>
      <c r="F200" s="263" t="str">
        <f t="shared" si="15"/>
        <v xml:space="preserve"> </v>
      </c>
      <c r="G200" s="267" t="s">
        <v>21</v>
      </c>
      <c r="H200" s="267" t="s">
        <v>486</v>
      </c>
      <c r="I200" s="263" t="str">
        <f t="shared" si="16"/>
        <v xml:space="preserve"> </v>
      </c>
      <c r="J200" s="272" t="str">
        <f>IF(D200&gt;=(('28 Populations and thresholds'!$I$160)+('28 Populations and thresholds'!$I$163)),"YES"," ")</f>
        <v>YES</v>
      </c>
      <c r="K200" s="272" t="str">
        <f>IF(J200="YES"," ",IF(D200&gt;=(('28 Populations and thresholds'!$I$160)+('28 Populations and thresholds'!$I$163))*0.25,"YES"))</f>
        <v xml:space="preserve"> </v>
      </c>
      <c r="L200" s="272" t="b">
        <f>OR('28 Populations and thresholds'!$J$160="CR",'28 Populations and thresholds'!$J$160="EN",'28 Populations and thresholds'!$J$160="VU")</f>
        <v>0</v>
      </c>
      <c r="M200" s="273">
        <f>D200/(('28 Populations and thresholds'!$H$160)+('28 Populations and thresholds'!$H$163))</f>
        <v>4.5974025974025973E-2</v>
      </c>
      <c r="N200" s="274" t="str">
        <f>'28 Populations and thresholds'!$K$160</f>
        <v>DEC</v>
      </c>
      <c r="O200" s="263" t="str">
        <f t="shared" si="17"/>
        <v xml:space="preserve"> </v>
      </c>
      <c r="P200" s="349"/>
      <c r="Q200" s="272"/>
      <c r="R200" s="272"/>
      <c r="S200" s="263" t="str">
        <f t="shared" si="14"/>
        <v xml:space="preserve"> </v>
      </c>
      <c r="T200" s="282" t="s">
        <v>4563</v>
      </c>
      <c r="U200" s="263" t="str">
        <f t="shared" si="18"/>
        <v xml:space="preserve"> </v>
      </c>
    </row>
    <row r="201" spans="1:21" s="4" customFormat="1" x14ac:dyDescent="0.2">
      <c r="A201" s="267" t="s">
        <v>1761</v>
      </c>
      <c r="B201" s="268" t="s">
        <v>978</v>
      </c>
      <c r="C201" s="268" t="s">
        <v>3798</v>
      </c>
      <c r="D201" s="270">
        <v>2163</v>
      </c>
      <c r="E201" s="271">
        <v>32509</v>
      </c>
      <c r="F201" s="263" t="str">
        <f t="shared" si="15"/>
        <v xml:space="preserve"> </v>
      </c>
      <c r="G201" s="267" t="s">
        <v>21</v>
      </c>
      <c r="H201" s="267" t="s">
        <v>368</v>
      </c>
      <c r="I201" s="263" t="str">
        <f t="shared" si="16"/>
        <v xml:space="preserve"> </v>
      </c>
      <c r="J201" s="272" t="str">
        <f>IF(D201&gt;=(('28 Populations and thresholds'!$I$152)+('28 Populations and thresholds'!$I$153)),"YES"," ")</f>
        <v>YES</v>
      </c>
      <c r="K201" s="272" t="str">
        <f>IF(J201="YES"," ",IF(D201&gt;=(('28 Populations and thresholds'!$I$152)+('28 Populations and thresholds'!$I$153))*0.25,"YES"))</f>
        <v xml:space="preserve"> </v>
      </c>
      <c r="L201" s="272" t="b">
        <f>OR('28 Populations and thresholds'!$J$152="CR",'28 Populations and thresholds'!$J$152="EN",'28 Populations and thresholds'!$J$152="VU")</f>
        <v>0</v>
      </c>
      <c r="M201" s="273">
        <f>D201/(('28 Populations and thresholds'!$H$152)+('28 Populations and thresholds'!$H$153))</f>
        <v>1.4420000000000001E-2</v>
      </c>
      <c r="N201" s="274">
        <f>'28 Populations and thresholds'!$K$152</f>
        <v>0</v>
      </c>
      <c r="O201" s="263" t="str">
        <f t="shared" si="17"/>
        <v xml:space="preserve"> </v>
      </c>
      <c r="P201" s="349"/>
      <c r="Q201" s="272"/>
      <c r="R201" s="272"/>
      <c r="S201" s="263" t="str">
        <f t="shared" si="14"/>
        <v xml:space="preserve"> </v>
      </c>
      <c r="T201" s="275" t="s">
        <v>4568</v>
      </c>
      <c r="U201" s="263" t="str">
        <f t="shared" si="18"/>
        <v xml:space="preserve"> </v>
      </c>
    </row>
    <row r="202" spans="1:21" s="4" customFormat="1" x14ac:dyDescent="0.2">
      <c r="A202" s="267" t="s">
        <v>1761</v>
      </c>
      <c r="B202" s="268" t="s">
        <v>978</v>
      </c>
      <c r="C202" s="280" t="s">
        <v>3763</v>
      </c>
      <c r="D202" s="270">
        <v>779</v>
      </c>
      <c r="E202" s="271">
        <v>33178</v>
      </c>
      <c r="F202" s="263" t="str">
        <f t="shared" si="15"/>
        <v xml:space="preserve"> </v>
      </c>
      <c r="G202" s="267" t="s">
        <v>21</v>
      </c>
      <c r="H202" s="267" t="s">
        <v>238</v>
      </c>
      <c r="I202" s="263" t="str">
        <f t="shared" si="16"/>
        <v xml:space="preserve"> </v>
      </c>
      <c r="J202" s="272" t="str">
        <f>IF(D202&gt;=('28 Populations and thresholds'!$I$191),"YES"," ")</f>
        <v>YES</v>
      </c>
      <c r="K202" s="272" t="str">
        <f>IF(J202="YES"," ",IF(D202&gt;=('28 Populations and thresholds'!$I$191)*0.25,"YES"))</f>
        <v xml:space="preserve"> </v>
      </c>
      <c r="L202" s="272" t="b">
        <f>OR('28 Populations and thresholds'!$J$191="CR",'28 Populations and thresholds'!$J$191="EN",'28 Populations and thresholds'!$J$191="VU")</f>
        <v>0</v>
      </c>
      <c r="M202" s="273">
        <f>D202/'28 Populations and thresholds'!$H$191</f>
        <v>1.558E-2</v>
      </c>
      <c r="N202" s="274">
        <f>'28 Populations and thresholds'!$K$191</f>
        <v>0</v>
      </c>
      <c r="O202" s="263" t="str">
        <f t="shared" si="17"/>
        <v xml:space="preserve"> </v>
      </c>
      <c r="P202" s="349"/>
      <c r="Q202" s="272"/>
      <c r="R202" s="272"/>
      <c r="S202" s="263" t="str">
        <f t="shared" si="14"/>
        <v xml:space="preserve"> </v>
      </c>
      <c r="T202" s="269"/>
      <c r="U202" s="263" t="str">
        <f t="shared" si="18"/>
        <v xml:space="preserve"> </v>
      </c>
    </row>
    <row r="203" spans="1:21" s="4" customFormat="1" x14ac:dyDescent="0.2">
      <c r="A203" s="267" t="s">
        <v>1761</v>
      </c>
      <c r="B203" s="268" t="s">
        <v>978</v>
      </c>
      <c r="C203" s="280" t="s">
        <v>3758</v>
      </c>
      <c r="D203" s="270">
        <v>1440</v>
      </c>
      <c r="E203" s="271">
        <v>35065</v>
      </c>
      <c r="F203" s="263" t="str">
        <f t="shared" si="15"/>
        <v xml:space="preserve"> </v>
      </c>
      <c r="G203" s="267" t="s">
        <v>21</v>
      </c>
      <c r="H203" s="267" t="s">
        <v>58</v>
      </c>
      <c r="I203" s="263" t="str">
        <f t="shared" si="16"/>
        <v xml:space="preserve"> </v>
      </c>
      <c r="J203" s="272" t="str">
        <f>IF(D203&gt;=('28 Populations and thresholds'!$I$179),"YES"," ")</f>
        <v>YES</v>
      </c>
      <c r="K203" s="272" t="str">
        <f>IF(J203="YES"," ",IF(D203&gt;=('28 Populations and thresholds'!$I$179)*0.25,"YES"))</f>
        <v xml:space="preserve"> </v>
      </c>
      <c r="L203" s="272" t="b">
        <f>OR('28 Populations and thresholds'!$J$179="CR",'28 Populations and thresholds'!$J$179="EN",'28 Populations and thresholds'!$J$179="VU")</f>
        <v>0</v>
      </c>
      <c r="M203" s="273">
        <f>D203/'28 Populations and thresholds'!$H$179</f>
        <v>2.6181818181818181E-2</v>
      </c>
      <c r="N203" s="274" t="str">
        <f>'28 Populations and thresholds'!$K$179</f>
        <v>DEC</v>
      </c>
      <c r="O203" s="263" t="str">
        <f t="shared" si="17"/>
        <v xml:space="preserve"> </v>
      </c>
      <c r="P203" s="349"/>
      <c r="Q203" s="272"/>
      <c r="R203" s="272"/>
      <c r="S203" s="263" t="str">
        <f t="shared" si="14"/>
        <v xml:space="preserve"> </v>
      </c>
      <c r="T203" s="269"/>
      <c r="U203" s="263" t="str">
        <f t="shared" si="18"/>
        <v xml:space="preserve"> </v>
      </c>
    </row>
    <row r="204" spans="1:21" s="4" customFormat="1" x14ac:dyDescent="0.2">
      <c r="A204" s="143" t="s">
        <v>1761</v>
      </c>
      <c r="B204" s="40" t="s">
        <v>1220</v>
      </c>
      <c r="C204" s="4" t="s">
        <v>3773</v>
      </c>
      <c r="D204" s="41">
        <v>3545</v>
      </c>
      <c r="E204" s="46">
        <v>35057</v>
      </c>
      <c r="F204" s="263" t="str">
        <f t="shared" si="15"/>
        <v xml:space="preserve"> </v>
      </c>
      <c r="G204" s="143" t="s">
        <v>21</v>
      </c>
      <c r="H204" s="143" t="s">
        <v>151</v>
      </c>
      <c r="I204" s="263" t="str">
        <f t="shared" si="16"/>
        <v xml:space="preserve"> </v>
      </c>
      <c r="J204" s="38" t="str">
        <f>IF(D204&gt;=('28 Populations and thresholds'!$I$202),"YES"," ")</f>
        <v>YES</v>
      </c>
      <c r="K204" s="38" t="str">
        <f>IF(J204="YES"," ",IF(D204&gt;=('28 Populations and thresholds'!$I$202)*0.25,"YES"))</f>
        <v xml:space="preserve"> </v>
      </c>
      <c r="L204" s="38" t="b">
        <f>OR('28 Populations and thresholds'!$J$202="CR",'28 Populations and thresholds'!$J$202="EN",'28 Populations and thresholds'!$J$202="VU")</f>
        <v>0</v>
      </c>
      <c r="M204" s="75">
        <f>D204/'28 Populations and thresholds'!$H$202</f>
        <v>2.2156249999999999E-2</v>
      </c>
      <c r="N204" s="106">
        <f>'28 Populations and thresholds'!$K$202</f>
        <v>0</v>
      </c>
      <c r="O204" s="263" t="str">
        <f t="shared" si="17"/>
        <v xml:space="preserve"> </v>
      </c>
      <c r="P204" s="348">
        <v>2.2200000000000002</v>
      </c>
      <c r="Q204" s="38">
        <v>1</v>
      </c>
      <c r="R204" s="38">
        <v>0</v>
      </c>
      <c r="S204" s="263" t="str">
        <f t="shared" si="14"/>
        <v xml:space="preserve"> </v>
      </c>
      <c r="U204" s="263" t="str">
        <f t="shared" si="18"/>
        <v xml:space="preserve"> </v>
      </c>
    </row>
    <row r="205" spans="1:21" s="4" customFormat="1" x14ac:dyDescent="0.2">
      <c r="A205" s="275" t="s">
        <v>1761</v>
      </c>
      <c r="B205" s="269" t="s">
        <v>4338</v>
      </c>
      <c r="C205" s="278" t="s">
        <v>3786</v>
      </c>
      <c r="D205" s="279">
        <v>35000</v>
      </c>
      <c r="E205" s="274" t="s">
        <v>4066</v>
      </c>
      <c r="F205" s="263" t="str">
        <f t="shared" si="15"/>
        <v xml:space="preserve"> </v>
      </c>
      <c r="G205" s="275"/>
      <c r="H205" s="286" t="s">
        <v>4335</v>
      </c>
      <c r="I205" s="263" t="str">
        <f t="shared" si="16"/>
        <v xml:space="preserve"> </v>
      </c>
      <c r="J205" s="272" t="str">
        <f>IF(D205&gt;=('28 Populations and thresholds'!$I$238),"YES"," ")</f>
        <v>YES</v>
      </c>
      <c r="K205" s="272" t="str">
        <f>IF(J205="YES"," ",IF(D205&gt;=('28 Populations and thresholds'!$I$238)*0.25,"YES"))</f>
        <v xml:space="preserve"> </v>
      </c>
      <c r="L205" s="272" t="b">
        <f>OR('28 Populations and thresholds'!$J$238="CR",'28 Populations and thresholds'!$J$238="EN",'28 Populations and thresholds'!$J$238="VU")</f>
        <v>0</v>
      </c>
      <c r="M205" s="273">
        <f>D205/'28 Populations and thresholds'!$H$238</f>
        <v>0.5</v>
      </c>
      <c r="N205" s="274">
        <f>'28 Populations and thresholds'!$K$238</f>
        <v>0</v>
      </c>
      <c r="O205" s="263" t="str">
        <f t="shared" si="17"/>
        <v xml:space="preserve"> </v>
      </c>
      <c r="P205" s="349">
        <v>50</v>
      </c>
      <c r="Q205" s="272">
        <v>1</v>
      </c>
      <c r="R205" s="272">
        <v>0</v>
      </c>
      <c r="S205" s="263" t="str">
        <f t="shared" si="14"/>
        <v xml:space="preserve"> </v>
      </c>
      <c r="T205" s="275"/>
      <c r="U205" s="263" t="str">
        <f t="shared" si="18"/>
        <v xml:space="preserve"> </v>
      </c>
    </row>
    <row r="206" spans="1:21" s="4" customFormat="1" x14ac:dyDescent="0.2">
      <c r="A206" s="143" t="s">
        <v>1761</v>
      </c>
      <c r="B206" s="40" t="s">
        <v>1052</v>
      </c>
      <c r="C206" s="4" t="s">
        <v>3470</v>
      </c>
      <c r="D206" s="41">
        <v>1850</v>
      </c>
      <c r="E206" s="46">
        <v>34632</v>
      </c>
      <c r="F206" s="263" t="str">
        <f t="shared" si="15"/>
        <v xml:space="preserve"> </v>
      </c>
      <c r="G206" s="143" t="s">
        <v>21</v>
      </c>
      <c r="H206" s="143" t="s">
        <v>58</v>
      </c>
      <c r="I206" s="263" t="str">
        <f t="shared" si="16"/>
        <v xml:space="preserve"> </v>
      </c>
      <c r="J206" s="38" t="str">
        <f>IF(D206&gt;=('28 Populations and thresholds'!$I$181),"YES"," ")</f>
        <v>YES</v>
      </c>
      <c r="K206" s="38" t="str">
        <f>IF(J206="YES"," ",IF(D206&gt;=('28 Populations and thresholds'!$I$181)*0.25,"YES"))</f>
        <v xml:space="preserve"> </v>
      </c>
      <c r="L206" s="38" t="b">
        <f>OR('28 Populations and thresholds'!$J$181="CR",'28 Populations and thresholds'!$J$181="EN",'28 Populations and thresholds'!$J$181="VU")</f>
        <v>1</v>
      </c>
      <c r="M206" s="75">
        <f>D206/'28 Populations and thresholds'!$H$181</f>
        <v>5.7812500000000003E-2</v>
      </c>
      <c r="N206" s="106" t="str">
        <f>'28 Populations and thresholds'!$K$181</f>
        <v>DEC</v>
      </c>
      <c r="O206" s="263" t="str">
        <f t="shared" si="17"/>
        <v xml:space="preserve"> </v>
      </c>
      <c r="P206" s="348">
        <v>5.78</v>
      </c>
      <c r="Q206" s="38">
        <v>1</v>
      </c>
      <c r="R206" s="38">
        <v>1</v>
      </c>
      <c r="S206" s="263" t="str">
        <f t="shared" si="14"/>
        <v xml:space="preserve"> </v>
      </c>
      <c r="U206" s="263" t="str">
        <f t="shared" si="18"/>
        <v xml:space="preserve"> </v>
      </c>
    </row>
    <row r="207" spans="1:21" s="4" customFormat="1" x14ac:dyDescent="0.2">
      <c r="A207" s="267" t="s">
        <v>1761</v>
      </c>
      <c r="B207" s="268" t="s">
        <v>940</v>
      </c>
      <c r="C207" s="269" t="s">
        <v>3756</v>
      </c>
      <c r="D207" s="270">
        <v>6350</v>
      </c>
      <c r="E207" s="271">
        <v>30731</v>
      </c>
      <c r="F207" s="263" t="str">
        <f t="shared" si="15"/>
        <v xml:space="preserve"> </v>
      </c>
      <c r="G207" s="267" t="s">
        <v>21</v>
      </c>
      <c r="H207" s="267" t="s">
        <v>58</v>
      </c>
      <c r="I207" s="263" t="str">
        <f t="shared" si="16"/>
        <v xml:space="preserve"> </v>
      </c>
      <c r="J207" s="272" t="str">
        <f>IF(D207&gt;=('28 Populations and thresholds'!$I$175),"YES"," ")</f>
        <v>YES</v>
      </c>
      <c r="K207" s="272" t="str">
        <f>IF(J207="YES"," ",IF(D207&gt;=('28 Populations and thresholds'!$I$175)*0.25,"YES"))</f>
        <v xml:space="preserve"> </v>
      </c>
      <c r="L207" s="272" t="b">
        <f>OR('28 Populations and thresholds'!$J$175="CR",'28 Populations and thresholds'!$J$175="EN",'28 Populations and thresholds'!$J$175="VU")</f>
        <v>0</v>
      </c>
      <c r="M207" s="273">
        <f>D207/'28 Populations and thresholds'!$H$175</f>
        <v>4.568345323741007E-2</v>
      </c>
      <c r="N207" s="274" t="str">
        <f>'28 Populations and thresholds'!$K$175</f>
        <v>DEC</v>
      </c>
      <c r="O207" s="263" t="str">
        <f t="shared" si="17"/>
        <v xml:space="preserve"> </v>
      </c>
      <c r="P207" s="349">
        <v>4.57</v>
      </c>
      <c r="Q207" s="272">
        <v>1</v>
      </c>
      <c r="R207" s="272">
        <v>0</v>
      </c>
      <c r="S207" s="263" t="str">
        <f t="shared" si="14"/>
        <v xml:space="preserve"> </v>
      </c>
      <c r="T207" s="269"/>
      <c r="U207" s="263" t="str">
        <f t="shared" si="18"/>
        <v xml:space="preserve"> </v>
      </c>
    </row>
    <row r="208" spans="1:21" s="4" customFormat="1" x14ac:dyDescent="0.2">
      <c r="A208" s="143" t="s">
        <v>1761</v>
      </c>
      <c r="B208" s="40" t="s">
        <v>1176</v>
      </c>
      <c r="C208" s="111" t="s">
        <v>3474</v>
      </c>
      <c r="D208" s="41">
        <v>450</v>
      </c>
      <c r="E208" s="46">
        <v>31353</v>
      </c>
      <c r="F208" s="263" t="str">
        <f t="shared" si="15"/>
        <v xml:space="preserve"> </v>
      </c>
      <c r="G208" s="143" t="s">
        <v>21</v>
      </c>
      <c r="H208" s="143" t="s">
        <v>58</v>
      </c>
      <c r="I208" s="263" t="str">
        <f t="shared" si="16"/>
        <v xml:space="preserve"> </v>
      </c>
      <c r="J208" s="38" t="str">
        <f>IF(D208&gt;=('28 Populations and thresholds'!$I$198),"YES"," ")</f>
        <v>YES</v>
      </c>
      <c r="K208" s="38" t="str">
        <f>IF(J208="YES"," ",IF(D208&gt;=('28 Populations and thresholds'!$I$198)*0.25,"YES"))</f>
        <v xml:space="preserve"> </v>
      </c>
      <c r="L208" s="38" t="b">
        <f>OR('28 Populations and thresholds'!$J$198="CR",'28 Populations and thresholds'!$J$198="EN",'28 Populations and thresholds'!$J$198="VU")</f>
        <v>0</v>
      </c>
      <c r="M208" s="75">
        <f>D208/'28 Populations and thresholds'!$H$198</f>
        <v>2.0454545454545454E-2</v>
      </c>
      <c r="N208" s="106">
        <f>'28 Populations and thresholds'!$K$198</f>
        <v>0</v>
      </c>
      <c r="O208" s="263" t="str">
        <f t="shared" si="17"/>
        <v xml:space="preserve"> </v>
      </c>
      <c r="P208" s="348">
        <v>2.0499999999999998</v>
      </c>
      <c r="Q208" s="38">
        <v>1</v>
      </c>
      <c r="R208" s="38">
        <v>0</v>
      </c>
      <c r="S208" s="263" t="str">
        <f t="shared" si="14"/>
        <v xml:space="preserve"> </v>
      </c>
      <c r="U208" s="263" t="str">
        <f t="shared" si="18"/>
        <v xml:space="preserve"> </v>
      </c>
    </row>
    <row r="209" spans="1:21" s="4" customFormat="1" x14ac:dyDescent="0.2">
      <c r="A209" s="267" t="s">
        <v>1761</v>
      </c>
      <c r="B209" s="268" t="s">
        <v>1195</v>
      </c>
      <c r="C209" s="269" t="s">
        <v>3480</v>
      </c>
      <c r="D209" s="270">
        <v>2000</v>
      </c>
      <c r="E209" s="271">
        <v>31095</v>
      </c>
      <c r="F209" s="263" t="str">
        <f t="shared" si="15"/>
        <v xml:space="preserve"> </v>
      </c>
      <c r="G209" s="267" t="s">
        <v>21</v>
      </c>
      <c r="H209" s="267" t="s">
        <v>58</v>
      </c>
      <c r="I209" s="263" t="str">
        <f t="shared" si="16"/>
        <v xml:space="preserve"> </v>
      </c>
      <c r="J209" s="272" t="str">
        <f>IF(D209&gt;=('28 Populations and thresholds'!$I$203),"YES"," ")</f>
        <v>YES</v>
      </c>
      <c r="K209" s="272" t="str">
        <f>IF(J209="YES"," ",IF(D209&gt;=('28 Populations and thresholds'!$I$203)*0.25,"YES"))</f>
        <v xml:space="preserve"> </v>
      </c>
      <c r="L209" s="272" t="b">
        <f>OR('28 Populations and thresholds'!$J$203="CR",'28 Populations and thresholds'!$J$203="EN",'28 Populations and thresholds'!$J$203="VU")</f>
        <v>0</v>
      </c>
      <c r="M209" s="273">
        <f>D209/'28 Populations and thresholds'!$H$203</f>
        <v>1.4814814814814815E-2</v>
      </c>
      <c r="N209" s="274" t="str">
        <f>'28 Populations and thresholds'!$K$203</f>
        <v>DEC</v>
      </c>
      <c r="O209" s="263" t="str">
        <f t="shared" si="17"/>
        <v xml:space="preserve"> </v>
      </c>
      <c r="P209" s="349">
        <v>4</v>
      </c>
      <c r="Q209" s="272">
        <v>3</v>
      </c>
      <c r="R209" s="272">
        <v>0</v>
      </c>
      <c r="S209" s="263" t="str">
        <f t="shared" si="14"/>
        <v xml:space="preserve"> </v>
      </c>
      <c r="T209" s="269"/>
      <c r="U209" s="263" t="str">
        <f t="shared" si="18"/>
        <v xml:space="preserve"> </v>
      </c>
    </row>
    <row r="210" spans="1:21" s="4" customFormat="1" x14ac:dyDescent="0.2">
      <c r="A210" s="267" t="s">
        <v>1761</v>
      </c>
      <c r="B210" s="268" t="s">
        <v>1195</v>
      </c>
      <c r="C210" s="269" t="s">
        <v>3770</v>
      </c>
      <c r="D210" s="270">
        <v>4630</v>
      </c>
      <c r="E210" s="271">
        <v>31095</v>
      </c>
      <c r="F210" s="263" t="str">
        <f t="shared" si="15"/>
        <v xml:space="preserve"> </v>
      </c>
      <c r="G210" s="267" t="s">
        <v>21</v>
      </c>
      <c r="H210" s="267" t="s">
        <v>58</v>
      </c>
      <c r="I210" s="263" t="str">
        <f t="shared" si="16"/>
        <v xml:space="preserve"> </v>
      </c>
      <c r="J210" s="272" t="str">
        <f>IF(D210&gt;=('28 Populations and thresholds'!$I$199),"YES"," ")</f>
        <v>YES</v>
      </c>
      <c r="K210" s="272" t="str">
        <f>IF(J210="YES"," ",IF(D210&gt;=('28 Populations and thresholds'!$I$199)*0.25,"YES"))</f>
        <v xml:space="preserve"> </v>
      </c>
      <c r="L210" s="272" t="b">
        <f>OR('28 Populations and thresholds'!$J$199="CR",'28 Populations and thresholds'!$J$199="EN",'28 Populations and thresholds'!$J$199="VU")</f>
        <v>0</v>
      </c>
      <c r="M210" s="273">
        <f>D210/'28 Populations and thresholds'!$H$199</f>
        <v>1.4698412698412698E-2</v>
      </c>
      <c r="N210" s="274">
        <f>'28 Populations and thresholds'!$K$199</f>
        <v>0</v>
      </c>
      <c r="O210" s="263" t="str">
        <f t="shared" si="17"/>
        <v xml:space="preserve"> </v>
      </c>
      <c r="P210" s="349"/>
      <c r="Q210" s="272"/>
      <c r="R210" s="272"/>
      <c r="S210" s="263" t="str">
        <f t="shared" si="14"/>
        <v xml:space="preserve"> </v>
      </c>
      <c r="T210" s="269"/>
      <c r="U210" s="263" t="str">
        <f t="shared" si="18"/>
        <v xml:space="preserve"> </v>
      </c>
    </row>
    <row r="211" spans="1:21" s="4" customFormat="1" x14ac:dyDescent="0.2">
      <c r="A211" s="267" t="s">
        <v>1761</v>
      </c>
      <c r="B211" s="268" t="s">
        <v>1195</v>
      </c>
      <c r="C211" s="269" t="s">
        <v>3773</v>
      </c>
      <c r="D211" s="270">
        <v>1684</v>
      </c>
      <c r="E211" s="271">
        <v>32600</v>
      </c>
      <c r="F211" s="263" t="str">
        <f t="shared" si="15"/>
        <v xml:space="preserve"> </v>
      </c>
      <c r="G211" s="267" t="s">
        <v>21</v>
      </c>
      <c r="H211" s="267" t="s">
        <v>58</v>
      </c>
      <c r="I211" s="263" t="str">
        <f t="shared" si="16"/>
        <v xml:space="preserve"> </v>
      </c>
      <c r="J211" s="272" t="str">
        <f>IF(D211&gt;=('28 Populations and thresholds'!$I$202),"YES"," ")</f>
        <v>YES</v>
      </c>
      <c r="K211" s="272" t="str">
        <f>IF(J211="YES"," ",IF(D211&gt;=('28 Populations and thresholds'!$I$202)*0.25,"YES"))</f>
        <v xml:space="preserve"> </v>
      </c>
      <c r="L211" s="272" t="b">
        <f>OR('28 Populations and thresholds'!$J$202="CR",'28 Populations and thresholds'!$J$202="EN",'28 Populations and thresholds'!$J$202="VU")</f>
        <v>0</v>
      </c>
      <c r="M211" s="273">
        <f>D211/'28 Populations and thresholds'!$H$202</f>
        <v>1.0525E-2</v>
      </c>
      <c r="N211" s="274">
        <f>'28 Populations and thresholds'!$K$202</f>
        <v>0</v>
      </c>
      <c r="O211" s="263" t="str">
        <f t="shared" si="17"/>
        <v xml:space="preserve"> </v>
      </c>
      <c r="P211" s="349"/>
      <c r="Q211" s="272"/>
      <c r="R211" s="272"/>
      <c r="S211" s="263" t="str">
        <f t="shared" si="14"/>
        <v xml:space="preserve"> </v>
      </c>
      <c r="T211" s="269"/>
      <c r="U211" s="263" t="str">
        <f t="shared" si="18"/>
        <v xml:space="preserve"> </v>
      </c>
    </row>
    <row r="212" spans="1:21" s="4" customFormat="1" x14ac:dyDescent="0.2">
      <c r="A212" s="12" t="s">
        <v>1761</v>
      </c>
      <c r="B212" s="4" t="s">
        <v>3465</v>
      </c>
      <c r="C212" s="4" t="s">
        <v>3464</v>
      </c>
      <c r="D212" s="105">
        <v>3002</v>
      </c>
      <c r="E212" s="106">
        <v>2007</v>
      </c>
      <c r="F212" s="263" t="str">
        <f t="shared" si="15"/>
        <v xml:space="preserve"> </v>
      </c>
      <c r="G212" s="12" t="s">
        <v>139</v>
      </c>
      <c r="H212" s="12" t="s">
        <v>3388</v>
      </c>
      <c r="I212" s="263" t="str">
        <f t="shared" si="16"/>
        <v xml:space="preserve"> </v>
      </c>
      <c r="J212" s="38" t="str">
        <f>IF(D212&gt;=('28 Populations and thresholds'!$I$177),"YES"," ")</f>
        <v>YES</v>
      </c>
      <c r="K212" s="38" t="str">
        <f>IF(J212="YES"," ",IF(D212&gt;=('28 Populations and thresholds'!$I$177)*0.25,"YES"))</f>
        <v xml:space="preserve"> </v>
      </c>
      <c r="L212" s="38" t="b">
        <f>OR('28 Populations and thresholds'!$J$177="CR",'28 Populations and thresholds'!$J$177="EN",'28 Populations and thresholds'!$J$177="VU")</f>
        <v>0</v>
      </c>
      <c r="M212" s="75">
        <f>D212/('28 Populations and thresholds'!$H$177)</f>
        <v>2.2571428571428572E-2</v>
      </c>
      <c r="N212" s="106" t="str">
        <f>'28 Populations and thresholds'!$K$177</f>
        <v>DEC</v>
      </c>
      <c r="O212" s="263" t="str">
        <f t="shared" si="17"/>
        <v xml:space="preserve"> </v>
      </c>
      <c r="P212" s="348">
        <v>4.43</v>
      </c>
      <c r="Q212" s="38">
        <v>2</v>
      </c>
      <c r="R212" s="38">
        <v>1</v>
      </c>
      <c r="S212" s="263" t="str">
        <f t="shared" si="14"/>
        <v xml:space="preserve"> </v>
      </c>
      <c r="T212" s="12"/>
      <c r="U212" s="263" t="str">
        <f t="shared" si="18"/>
        <v xml:space="preserve"> </v>
      </c>
    </row>
    <row r="213" spans="1:21" s="4" customFormat="1" x14ac:dyDescent="0.2">
      <c r="A213" s="143" t="s">
        <v>1761</v>
      </c>
      <c r="B213" s="4" t="s">
        <v>3465</v>
      </c>
      <c r="C213" s="4" t="s">
        <v>3470</v>
      </c>
      <c r="D213" s="105">
        <v>696</v>
      </c>
      <c r="E213" s="106">
        <v>2007</v>
      </c>
      <c r="F213" s="263" t="str">
        <f t="shared" si="15"/>
        <v xml:space="preserve"> </v>
      </c>
      <c r="G213" s="12" t="s">
        <v>139</v>
      </c>
      <c r="H213" s="12" t="s">
        <v>3388</v>
      </c>
      <c r="I213" s="263" t="str">
        <f t="shared" si="16"/>
        <v xml:space="preserve"> </v>
      </c>
      <c r="J213" s="38" t="str">
        <f>IF(D213&gt;=('28 Populations and thresholds'!$I$181),"YES"," ")</f>
        <v>YES</v>
      </c>
      <c r="K213" s="38" t="str">
        <f>IF(J213="YES"," ",IF(D213&gt;=('28 Populations and thresholds'!$I$181)*0.25,"YES"))</f>
        <v xml:space="preserve"> </v>
      </c>
      <c r="L213" s="38" t="b">
        <f>OR('28 Populations and thresholds'!$J$181="CR",'28 Populations and thresholds'!$J$181="EN",'28 Populations and thresholds'!$J$181="VU")</f>
        <v>1</v>
      </c>
      <c r="M213" s="75">
        <f>D213/'28 Populations and thresholds'!$H$181</f>
        <v>2.1749999999999999E-2</v>
      </c>
      <c r="N213" s="106" t="str">
        <f>'28 Populations and thresholds'!$K$181</f>
        <v>DEC</v>
      </c>
      <c r="O213" s="263" t="str">
        <f t="shared" si="17"/>
        <v xml:space="preserve"> </v>
      </c>
      <c r="P213" s="348"/>
      <c r="Q213" s="38"/>
      <c r="R213" s="38"/>
      <c r="S213" s="263" t="str">
        <f t="shared" si="14"/>
        <v xml:space="preserve"> </v>
      </c>
      <c r="U213" s="263" t="str">
        <f t="shared" si="18"/>
        <v xml:space="preserve"> </v>
      </c>
    </row>
    <row r="214" spans="1:21" s="4" customFormat="1" x14ac:dyDescent="0.2">
      <c r="A214" s="267" t="s">
        <v>1761</v>
      </c>
      <c r="B214" s="268" t="s">
        <v>1011</v>
      </c>
      <c r="C214" s="269" t="s">
        <v>3742</v>
      </c>
      <c r="D214" s="270">
        <v>1685</v>
      </c>
      <c r="E214" s="271">
        <v>32270</v>
      </c>
      <c r="F214" s="263" t="str">
        <f t="shared" si="15"/>
        <v xml:space="preserve"> </v>
      </c>
      <c r="G214" s="267" t="s">
        <v>21</v>
      </c>
      <c r="H214" s="267" t="s">
        <v>421</v>
      </c>
      <c r="I214" s="263" t="str">
        <f t="shared" si="16"/>
        <v xml:space="preserve"> </v>
      </c>
      <c r="J214" s="272" t="str">
        <f>IF(D214&gt;=('28 Populations and thresholds'!$I$148),"YES"," ")</f>
        <v>YES</v>
      </c>
      <c r="K214" s="272" t="str">
        <f>IF(J214="YES"," ",IF(D214&gt;=('28 Populations and thresholds'!$I$148)*0.25,"YES"))</f>
        <v xml:space="preserve"> </v>
      </c>
      <c r="L214" s="272" t="b">
        <f>OR('28 Populations and thresholds'!$J$148="CR",'28 Populations and thresholds'!$J$148="EN",'28 Populations and thresholds'!$J$148="VU")</f>
        <v>0</v>
      </c>
      <c r="M214" s="273">
        <f>D214/'28 Populations and thresholds'!$H$148</f>
        <v>1.685E-2</v>
      </c>
      <c r="N214" s="274">
        <f>'28 Populations and thresholds'!$K$148</f>
        <v>0</v>
      </c>
      <c r="O214" s="263" t="str">
        <f t="shared" si="17"/>
        <v xml:space="preserve"> </v>
      </c>
      <c r="P214" s="349">
        <v>15.85</v>
      </c>
      <c r="Q214" s="272">
        <v>3</v>
      </c>
      <c r="R214" s="272">
        <v>0</v>
      </c>
      <c r="S214" s="263" t="str">
        <f t="shared" si="14"/>
        <v xml:space="preserve"> </v>
      </c>
      <c r="T214" s="275"/>
      <c r="U214" s="263" t="str">
        <f t="shared" si="18"/>
        <v xml:space="preserve"> </v>
      </c>
    </row>
    <row r="215" spans="1:21" s="4" customFormat="1" x14ac:dyDescent="0.2">
      <c r="A215" s="267" t="s">
        <v>1761</v>
      </c>
      <c r="B215" s="268" t="s">
        <v>1011</v>
      </c>
      <c r="C215" s="269" t="s">
        <v>3466</v>
      </c>
      <c r="D215" s="270">
        <v>3000</v>
      </c>
      <c r="E215" s="271">
        <v>31046</v>
      </c>
      <c r="F215" s="263" t="str">
        <f t="shared" si="15"/>
        <v xml:space="preserve"> </v>
      </c>
      <c r="G215" s="267" t="s">
        <v>21</v>
      </c>
      <c r="H215" s="267" t="s">
        <v>425</v>
      </c>
      <c r="I215" s="263" t="str">
        <f t="shared" si="16"/>
        <v xml:space="preserve"> </v>
      </c>
      <c r="J215" s="272" t="str">
        <f>IF(D215&gt;=('28 Populations and thresholds'!$I$178),"YES"," ")</f>
        <v>YES</v>
      </c>
      <c r="K215" s="272" t="str">
        <f>IF(J215="YES"," ",IF(D215&gt;=('28 Populations and thresholds'!$I$178)*0.25,"YES"))</f>
        <v xml:space="preserve"> </v>
      </c>
      <c r="L215" s="272" t="b">
        <f>OR('28 Populations and thresholds'!$J$178="CR",'28 Populations and thresholds'!$J$178="EN",'28 Populations and thresholds'!$J$178="VU")</f>
        <v>0</v>
      </c>
      <c r="M215" s="273">
        <f>D215/'28 Populations and thresholds'!$H$178</f>
        <v>1.6666666666666666E-2</v>
      </c>
      <c r="N215" s="274">
        <f>'28 Populations and thresholds'!$K$178</f>
        <v>0</v>
      </c>
      <c r="O215" s="263" t="str">
        <f t="shared" si="17"/>
        <v xml:space="preserve"> </v>
      </c>
      <c r="P215" s="349"/>
      <c r="Q215" s="272"/>
      <c r="R215" s="272"/>
      <c r="S215" s="263" t="str">
        <f t="shared" si="14"/>
        <v xml:space="preserve"> </v>
      </c>
      <c r="T215" s="269"/>
      <c r="U215" s="263" t="str">
        <f t="shared" si="18"/>
        <v xml:space="preserve"> </v>
      </c>
    </row>
    <row r="216" spans="1:21" s="4" customFormat="1" x14ac:dyDescent="0.2">
      <c r="A216" s="275" t="s">
        <v>1761</v>
      </c>
      <c r="B216" s="283" t="s">
        <v>1011</v>
      </c>
      <c r="C216" s="278" t="s">
        <v>3773</v>
      </c>
      <c r="D216" s="279">
        <v>20000</v>
      </c>
      <c r="E216" s="285">
        <v>39919</v>
      </c>
      <c r="F216" s="263" t="str">
        <f t="shared" si="15"/>
        <v xml:space="preserve"> </v>
      </c>
      <c r="G216" s="275"/>
      <c r="H216" s="275" t="s">
        <v>4197</v>
      </c>
      <c r="I216" s="263" t="str">
        <f t="shared" si="16"/>
        <v xml:space="preserve"> </v>
      </c>
      <c r="J216" s="272" t="str">
        <f>IF(D216&gt;=('28 Populations and thresholds'!$I$202),"YES"," ")</f>
        <v>YES</v>
      </c>
      <c r="K216" s="272" t="str">
        <f>IF(J216="YES"," ",IF(D216&gt;=('28 Populations and thresholds'!$I$202)*0.25,"YES"))</f>
        <v xml:space="preserve"> </v>
      </c>
      <c r="L216" s="272" t="b">
        <f>OR('28 Populations and thresholds'!$J$202="CR",'28 Populations and thresholds'!$J$202="EN",'28 Populations and thresholds'!$J$202="VU")</f>
        <v>0</v>
      </c>
      <c r="M216" s="273">
        <f>D216/'28 Populations and thresholds'!$H$202</f>
        <v>0.125</v>
      </c>
      <c r="N216" s="274">
        <f>'28 Populations and thresholds'!$K$202</f>
        <v>0</v>
      </c>
      <c r="O216" s="263" t="str">
        <f t="shared" si="17"/>
        <v xml:space="preserve"> </v>
      </c>
      <c r="P216" s="349"/>
      <c r="Q216" s="272"/>
      <c r="R216" s="272"/>
      <c r="S216" s="263" t="str">
        <f t="shared" si="14"/>
        <v xml:space="preserve"> </v>
      </c>
      <c r="T216" s="275"/>
      <c r="U216" s="263" t="str">
        <f t="shared" si="18"/>
        <v xml:space="preserve"> </v>
      </c>
    </row>
    <row r="217" spans="1:21" s="4" customFormat="1" x14ac:dyDescent="0.2">
      <c r="A217" s="143" t="s">
        <v>1761</v>
      </c>
      <c r="B217" s="40" t="s">
        <v>1186</v>
      </c>
      <c r="C217" s="4" t="s">
        <v>3480</v>
      </c>
      <c r="D217" s="41">
        <v>3000</v>
      </c>
      <c r="E217" s="43"/>
      <c r="F217" s="263" t="str">
        <f t="shared" si="15"/>
        <v xml:space="preserve"> </v>
      </c>
      <c r="G217" s="143" t="s">
        <v>21</v>
      </c>
      <c r="H217" s="143" t="s">
        <v>740</v>
      </c>
      <c r="I217" s="263" t="str">
        <f t="shared" si="16"/>
        <v xml:space="preserve"> </v>
      </c>
      <c r="J217" s="38" t="str">
        <f>IF(D217&gt;=('28 Populations and thresholds'!$I$203),"YES"," ")</f>
        <v>YES</v>
      </c>
      <c r="K217" s="38" t="str">
        <f>IF(J217="YES"," ",IF(D217&gt;=('28 Populations and thresholds'!$I$203)*0.25,"YES"))</f>
        <v xml:space="preserve"> </v>
      </c>
      <c r="L217" s="38" t="b">
        <f>OR('28 Populations and thresholds'!$J$203="CR",'28 Populations and thresholds'!$J$203="EN",'28 Populations and thresholds'!$J$203="VU")</f>
        <v>0</v>
      </c>
      <c r="M217" s="75">
        <f>D217/'28 Populations and thresholds'!$H$203</f>
        <v>2.2222222222222223E-2</v>
      </c>
      <c r="N217" s="106" t="str">
        <f>'28 Populations and thresholds'!$K$203</f>
        <v>DEC</v>
      </c>
      <c r="O217" s="263" t="str">
        <f t="shared" si="17"/>
        <v xml:space="preserve"> </v>
      </c>
      <c r="P217" s="348">
        <v>8.59</v>
      </c>
      <c r="Q217" s="38">
        <v>3</v>
      </c>
      <c r="R217" s="38">
        <v>0</v>
      </c>
      <c r="S217" s="263" t="str">
        <f t="shared" si="14"/>
        <v xml:space="preserve"> </v>
      </c>
      <c r="U217" s="263" t="str">
        <f t="shared" si="18"/>
        <v xml:space="preserve"> </v>
      </c>
    </row>
    <row r="218" spans="1:21" s="4" customFormat="1" x14ac:dyDescent="0.2">
      <c r="A218" s="143" t="s">
        <v>1761</v>
      </c>
      <c r="B218" s="40" t="s">
        <v>1186</v>
      </c>
      <c r="C218" s="4" t="s">
        <v>3770</v>
      </c>
      <c r="D218" s="41">
        <v>12131</v>
      </c>
      <c r="E218" s="46">
        <v>37653</v>
      </c>
      <c r="F218" s="263" t="str">
        <f t="shared" si="15"/>
        <v xml:space="preserve"> </v>
      </c>
      <c r="G218" s="143" t="s">
        <v>21</v>
      </c>
      <c r="H218" s="143" t="s">
        <v>222</v>
      </c>
      <c r="I218" s="263" t="str">
        <f t="shared" si="16"/>
        <v xml:space="preserve"> </v>
      </c>
      <c r="J218" s="38" t="str">
        <f>IF(D218&gt;=('28 Populations and thresholds'!$I$199),"YES"," ")</f>
        <v>YES</v>
      </c>
      <c r="K218" s="38" t="str">
        <f>IF(J218="YES"," ",IF(D218&gt;=('28 Populations and thresholds'!$I$199)*0.25,"YES"))</f>
        <v xml:space="preserve"> </v>
      </c>
      <c r="L218" s="38" t="b">
        <f>OR('28 Populations and thresholds'!$J$199="CR",'28 Populations and thresholds'!$J$199="EN",'28 Populations and thresholds'!$J$199="VU")</f>
        <v>0</v>
      </c>
      <c r="M218" s="75">
        <f>D218/'28 Populations and thresholds'!$H$199</f>
        <v>3.8511111111111114E-2</v>
      </c>
      <c r="N218" s="106">
        <f>'28 Populations and thresholds'!$K$199</f>
        <v>0</v>
      </c>
      <c r="O218" s="263" t="str">
        <f t="shared" si="17"/>
        <v xml:space="preserve"> </v>
      </c>
      <c r="P218" s="348"/>
      <c r="Q218" s="38"/>
      <c r="R218" s="38"/>
      <c r="S218" s="263" t="str">
        <f t="shared" si="14"/>
        <v xml:space="preserve"> </v>
      </c>
      <c r="U218" s="263" t="str">
        <f t="shared" si="18"/>
        <v xml:space="preserve"> </v>
      </c>
    </row>
    <row r="219" spans="1:21" s="4" customFormat="1" x14ac:dyDescent="0.2">
      <c r="A219" s="143" t="s">
        <v>1761</v>
      </c>
      <c r="B219" s="40" t="s">
        <v>1186</v>
      </c>
      <c r="C219" s="111" t="s">
        <v>3773</v>
      </c>
      <c r="D219" s="41">
        <v>4030</v>
      </c>
      <c r="E219" s="46">
        <v>36194</v>
      </c>
      <c r="F219" s="263" t="str">
        <f t="shared" si="15"/>
        <v xml:space="preserve"> </v>
      </c>
      <c r="G219" s="143" t="s">
        <v>21</v>
      </c>
      <c r="H219" s="143" t="s">
        <v>205</v>
      </c>
      <c r="I219" s="263" t="str">
        <f t="shared" si="16"/>
        <v xml:space="preserve"> </v>
      </c>
      <c r="J219" s="38" t="str">
        <f>IF(D219&gt;=('28 Populations and thresholds'!$I$202),"YES"," ")</f>
        <v>YES</v>
      </c>
      <c r="K219" s="38" t="str">
        <f>IF(J219="YES"," ",IF(D219&gt;=('28 Populations and thresholds'!$I$202)*0.25,"YES"))</f>
        <v xml:space="preserve"> </v>
      </c>
      <c r="L219" s="38" t="b">
        <f>OR('28 Populations and thresholds'!$J$202="CR",'28 Populations and thresholds'!$J$202="EN",'28 Populations and thresholds'!$J$202="VU")</f>
        <v>0</v>
      </c>
      <c r="M219" s="75">
        <f>D219/'28 Populations and thresholds'!$H$202</f>
        <v>2.5187500000000002E-2</v>
      </c>
      <c r="N219" s="106">
        <f>'28 Populations and thresholds'!$K$202</f>
        <v>0</v>
      </c>
      <c r="O219" s="263" t="str">
        <f t="shared" si="17"/>
        <v xml:space="preserve"> </v>
      </c>
      <c r="P219" s="348"/>
      <c r="Q219" s="38"/>
      <c r="R219" s="38"/>
      <c r="S219" s="263" t="str">
        <f t="shared" si="14"/>
        <v xml:space="preserve"> </v>
      </c>
      <c r="U219" s="263" t="str">
        <f t="shared" si="18"/>
        <v xml:space="preserve"> </v>
      </c>
    </row>
    <row r="220" spans="1:21" s="4" customFormat="1" x14ac:dyDescent="0.2">
      <c r="A220" s="267" t="s">
        <v>1761</v>
      </c>
      <c r="B220" s="268" t="s">
        <v>4592</v>
      </c>
      <c r="C220" s="269" t="s">
        <v>3459</v>
      </c>
      <c r="D220" s="270">
        <v>2150</v>
      </c>
      <c r="E220" s="271">
        <v>32106</v>
      </c>
      <c r="F220" s="263" t="str">
        <f t="shared" si="15"/>
        <v xml:space="preserve"> </v>
      </c>
      <c r="G220" s="267" t="s">
        <v>21</v>
      </c>
      <c r="H220" s="267" t="s">
        <v>202</v>
      </c>
      <c r="I220" s="263" t="str">
        <f t="shared" si="16"/>
        <v xml:space="preserve"> </v>
      </c>
      <c r="J220" s="272" t="str">
        <f>IF(D220&gt;=(('28 Populations and thresholds'!$I$160)+('28 Populations and thresholds'!$I$163)),"YES"," ")</f>
        <v>YES</v>
      </c>
      <c r="K220" s="272" t="str">
        <f>IF(J220="YES"," ",IF(D220&gt;=(('28 Populations and thresholds'!$I$160)+('28 Populations and thresholds'!$I$163))*0.25,"YES"))</f>
        <v xml:space="preserve"> </v>
      </c>
      <c r="L220" s="272" t="b">
        <f>OR('28 Populations and thresholds'!$J$160="CR",'28 Populations and thresholds'!$J$160="EN",'28 Populations and thresholds'!$J$160="VU")</f>
        <v>0</v>
      </c>
      <c r="M220" s="273">
        <f>D220/(('28 Populations and thresholds'!$H$160)+('28 Populations and thresholds'!$H$163))</f>
        <v>5.5844155844155842E-2</v>
      </c>
      <c r="N220" s="274" t="str">
        <f>'28 Populations and thresholds'!$K$160</f>
        <v>DEC</v>
      </c>
      <c r="O220" s="263" t="str">
        <f t="shared" si="17"/>
        <v xml:space="preserve"> </v>
      </c>
      <c r="P220" s="349">
        <v>5.58</v>
      </c>
      <c r="Q220" s="272">
        <v>1</v>
      </c>
      <c r="R220" s="272">
        <v>0</v>
      </c>
      <c r="S220" s="263" t="str">
        <f t="shared" si="14"/>
        <v xml:space="preserve"> </v>
      </c>
      <c r="T220" s="282" t="s">
        <v>4563</v>
      </c>
      <c r="U220" s="263" t="str">
        <f t="shared" si="18"/>
        <v xml:space="preserve"> </v>
      </c>
    </row>
    <row r="221" spans="1:21" s="4" customFormat="1" x14ac:dyDescent="0.2">
      <c r="A221" s="143" t="s">
        <v>1761</v>
      </c>
      <c r="B221" s="40" t="s">
        <v>1189</v>
      </c>
      <c r="C221" s="4" t="s">
        <v>3770</v>
      </c>
      <c r="D221" s="41">
        <v>9100</v>
      </c>
      <c r="E221" s="46">
        <v>29520</v>
      </c>
      <c r="F221" s="263" t="str">
        <f t="shared" si="15"/>
        <v xml:space="preserve"> </v>
      </c>
      <c r="G221" s="143" t="s">
        <v>21</v>
      </c>
      <c r="H221" s="143" t="s">
        <v>243</v>
      </c>
      <c r="I221" s="263" t="str">
        <f t="shared" si="16"/>
        <v xml:space="preserve"> </v>
      </c>
      <c r="J221" s="38" t="str">
        <f>IF(D221&gt;=('28 Populations and thresholds'!$I$199),"YES"," ")</f>
        <v>YES</v>
      </c>
      <c r="K221" s="38" t="str">
        <f>IF(J221="YES"," ",IF(D221&gt;=('28 Populations and thresholds'!$I$199)*0.25,"YES"))</f>
        <v xml:space="preserve"> </v>
      </c>
      <c r="L221" s="38" t="b">
        <f>OR('28 Populations and thresholds'!$J$199="CR",'28 Populations and thresholds'!$J$199="EN",'28 Populations and thresholds'!$J$199="VU")</f>
        <v>0</v>
      </c>
      <c r="M221" s="75">
        <f>D221/'28 Populations and thresholds'!$H$199</f>
        <v>2.8888888888888888E-2</v>
      </c>
      <c r="N221" s="106">
        <f>'28 Populations and thresholds'!$K$199</f>
        <v>0</v>
      </c>
      <c r="O221" s="263" t="str">
        <f t="shared" si="17"/>
        <v xml:space="preserve"> </v>
      </c>
      <c r="P221" s="348">
        <v>4.82</v>
      </c>
      <c r="Q221" s="38">
        <v>3</v>
      </c>
      <c r="R221" s="38">
        <v>0</v>
      </c>
      <c r="S221" s="263" t="str">
        <f t="shared" si="14"/>
        <v xml:space="preserve"> </v>
      </c>
      <c r="U221" s="263" t="str">
        <f t="shared" si="18"/>
        <v xml:space="preserve"> </v>
      </c>
    </row>
    <row r="222" spans="1:21" s="4" customFormat="1" x14ac:dyDescent="0.2">
      <c r="A222" s="143" t="s">
        <v>1761</v>
      </c>
      <c r="B222" s="40" t="s">
        <v>1189</v>
      </c>
      <c r="C222" s="4" t="s">
        <v>3773</v>
      </c>
      <c r="D222" s="41">
        <v>2130</v>
      </c>
      <c r="E222" s="46">
        <v>36562</v>
      </c>
      <c r="F222" s="263" t="str">
        <f t="shared" si="15"/>
        <v xml:space="preserve"> </v>
      </c>
      <c r="G222" s="143" t="s">
        <v>21</v>
      </c>
      <c r="H222" s="143" t="s">
        <v>870</v>
      </c>
      <c r="I222" s="263" t="str">
        <f t="shared" si="16"/>
        <v xml:space="preserve"> </v>
      </c>
      <c r="J222" s="38" t="str">
        <f>IF(D222&gt;=('28 Populations and thresholds'!$I$202),"YES"," ")</f>
        <v>YES</v>
      </c>
      <c r="K222" s="38" t="str">
        <f>IF(J222="YES"," ",IF(D222&gt;=('28 Populations and thresholds'!$I$202)*0.25,"YES"))</f>
        <v xml:space="preserve"> </v>
      </c>
      <c r="L222" s="38" t="b">
        <f>OR('28 Populations and thresholds'!$J$202="CR",'28 Populations and thresholds'!$J$202="EN",'28 Populations and thresholds'!$J$202="VU")</f>
        <v>0</v>
      </c>
      <c r="M222" s="75">
        <f>D222/'28 Populations and thresholds'!$H$202</f>
        <v>1.33125E-2</v>
      </c>
      <c r="N222" s="106">
        <f>'28 Populations and thresholds'!$K$202</f>
        <v>0</v>
      </c>
      <c r="O222" s="263" t="str">
        <f t="shared" si="17"/>
        <v xml:space="preserve"> </v>
      </c>
      <c r="P222" s="348"/>
      <c r="Q222" s="38"/>
      <c r="R222" s="38"/>
      <c r="S222" s="263" t="str">
        <f t="shared" si="14"/>
        <v xml:space="preserve"> </v>
      </c>
      <c r="U222" s="263" t="str">
        <f t="shared" si="18"/>
        <v xml:space="preserve"> </v>
      </c>
    </row>
    <row r="223" spans="1:21" s="4" customFormat="1" x14ac:dyDescent="0.2">
      <c r="A223" s="12" t="s">
        <v>1761</v>
      </c>
      <c r="B223" s="56" t="s">
        <v>1189</v>
      </c>
      <c r="C223" s="111" t="s">
        <v>3791</v>
      </c>
      <c r="D223" s="105">
        <v>6000</v>
      </c>
      <c r="E223" s="147">
        <v>37177</v>
      </c>
      <c r="F223" s="263" t="str">
        <f t="shared" si="15"/>
        <v xml:space="preserve"> </v>
      </c>
      <c r="G223" s="12"/>
      <c r="H223" s="12" t="s">
        <v>4367</v>
      </c>
      <c r="I223" s="263" t="str">
        <f t="shared" si="16"/>
        <v xml:space="preserve"> </v>
      </c>
      <c r="J223" s="38" t="str">
        <f>IF(D223&gt;=('28 Populations and thresholds'!$I$253),"YES"," ")</f>
        <v>YES</v>
      </c>
      <c r="K223" s="38" t="str">
        <f>IF(J223="YES"," ",IF(D223&gt;=('28 Populations and thresholds'!$I$253)*0.25,"YES"))</f>
        <v xml:space="preserve"> </v>
      </c>
      <c r="L223" s="38" t="b">
        <f>OR('28 Populations and thresholds'!$J$253="CR",'28 Populations and thresholds'!$J$253="EN",'28 Populations and thresholds'!$J$253="VU")</f>
        <v>0</v>
      </c>
      <c r="M223" s="75">
        <f>D223/'28 Populations and thresholds'!$H$253</f>
        <v>6.0000000000000001E-3</v>
      </c>
      <c r="N223" s="106">
        <f>'28 Populations and thresholds'!$K$253</f>
        <v>0</v>
      </c>
      <c r="O223" s="263" t="str">
        <f t="shared" si="17"/>
        <v xml:space="preserve"> </v>
      </c>
      <c r="P223" s="348"/>
      <c r="Q223" s="38"/>
      <c r="R223" s="38"/>
      <c r="S223" s="263" t="str">
        <f t="shared" ref="S223:S286" si="19">" "</f>
        <v xml:space="preserve"> </v>
      </c>
      <c r="T223" s="12"/>
      <c r="U223" s="263" t="str">
        <f t="shared" si="18"/>
        <v xml:space="preserve"> </v>
      </c>
    </row>
    <row r="224" spans="1:21" s="4" customFormat="1" x14ac:dyDescent="0.2">
      <c r="A224" s="275" t="s">
        <v>1761</v>
      </c>
      <c r="B224" s="269" t="s">
        <v>4349</v>
      </c>
      <c r="C224" s="280" t="s">
        <v>3792</v>
      </c>
      <c r="D224" s="279">
        <v>15000</v>
      </c>
      <c r="E224" s="281">
        <v>33664</v>
      </c>
      <c r="F224" s="263" t="str">
        <f t="shared" si="15"/>
        <v xml:space="preserve"> </v>
      </c>
      <c r="G224" s="275"/>
      <c r="H224" s="275" t="s">
        <v>4343</v>
      </c>
      <c r="I224" s="263" t="str">
        <f t="shared" si="16"/>
        <v xml:space="preserve"> </v>
      </c>
      <c r="J224" s="272" t="str">
        <f>IF(D224&gt;=('28 Populations and thresholds'!$I$254),"YES"," ")</f>
        <v>YES</v>
      </c>
      <c r="K224" s="272" t="str">
        <f>IF(J224="YES"," ",IF(D224&gt;=('28 Populations and thresholds'!$I$254)*0.25,"YES"))</f>
        <v xml:space="preserve"> </v>
      </c>
      <c r="L224" s="272" t="b">
        <f>OR('28 Populations and thresholds'!$J$254="CR",'28 Populations and thresholds'!$J$254="EN",'28 Populations and thresholds'!$J$254="VU")</f>
        <v>0</v>
      </c>
      <c r="M224" s="273">
        <f>D224/'28 Populations and thresholds'!$H$254</f>
        <v>1.4999999999999999E-2</v>
      </c>
      <c r="N224" s="274">
        <f>'28 Populations and thresholds'!$K$254</f>
        <v>0</v>
      </c>
      <c r="O224" s="263" t="str">
        <f t="shared" si="17"/>
        <v xml:space="preserve"> </v>
      </c>
      <c r="P224" s="349">
        <v>1.5</v>
      </c>
      <c r="Q224" s="272">
        <v>1</v>
      </c>
      <c r="R224" s="272">
        <v>0</v>
      </c>
      <c r="S224" s="263" t="str">
        <f t="shared" si="19"/>
        <v xml:space="preserve"> </v>
      </c>
      <c r="T224" s="275"/>
      <c r="U224" s="263" t="str">
        <f t="shared" si="18"/>
        <v xml:space="preserve"> </v>
      </c>
    </row>
    <row r="225" spans="1:21" s="4" customFormat="1" x14ac:dyDescent="0.2">
      <c r="A225" s="143" t="s">
        <v>1761</v>
      </c>
      <c r="B225" s="40" t="s">
        <v>1056</v>
      </c>
      <c r="C225" s="4" t="s">
        <v>3470</v>
      </c>
      <c r="D225" s="41">
        <v>710</v>
      </c>
      <c r="E225" s="43"/>
      <c r="F225" s="263" t="str">
        <f t="shared" si="15"/>
        <v xml:space="preserve"> </v>
      </c>
      <c r="G225" s="143" t="s">
        <v>21</v>
      </c>
      <c r="H225" s="143" t="s">
        <v>486</v>
      </c>
      <c r="I225" s="263" t="str">
        <f t="shared" si="16"/>
        <v xml:space="preserve"> </v>
      </c>
      <c r="J225" s="38" t="str">
        <f>IF(D225&gt;=('28 Populations and thresholds'!$I$181),"YES"," ")</f>
        <v>YES</v>
      </c>
      <c r="K225" s="38" t="str">
        <f>IF(J225="YES"," ",IF(D225&gt;=('28 Populations and thresholds'!$I$181)*0.25,"YES"))</f>
        <v xml:space="preserve"> </v>
      </c>
      <c r="L225" s="38" t="b">
        <f>OR('28 Populations and thresholds'!$J$181="CR",'28 Populations and thresholds'!$J$181="EN",'28 Populations and thresholds'!$J$181="VU")</f>
        <v>1</v>
      </c>
      <c r="M225" s="75">
        <f>D225/'28 Populations and thresholds'!$H$181</f>
        <v>2.2187499999999999E-2</v>
      </c>
      <c r="N225" s="106" t="str">
        <f>'28 Populations and thresholds'!$K$181</f>
        <v>DEC</v>
      </c>
      <c r="O225" s="263" t="str">
        <f t="shared" si="17"/>
        <v xml:space="preserve"> </v>
      </c>
      <c r="P225" s="348">
        <v>7.69</v>
      </c>
      <c r="Q225" s="38">
        <v>3</v>
      </c>
      <c r="R225" s="38">
        <v>2</v>
      </c>
      <c r="S225" s="263" t="str">
        <f t="shared" si="19"/>
        <v xml:space="preserve"> </v>
      </c>
      <c r="U225" s="263" t="str">
        <f t="shared" si="18"/>
        <v xml:space="preserve"> </v>
      </c>
    </row>
    <row r="226" spans="1:21" s="4" customFormat="1" x14ac:dyDescent="0.2">
      <c r="A226" s="143" t="s">
        <v>1761</v>
      </c>
      <c r="B226" s="40" t="s">
        <v>1056</v>
      </c>
      <c r="C226" s="4" t="s">
        <v>3767</v>
      </c>
      <c r="D226" s="41">
        <v>4000</v>
      </c>
      <c r="E226" s="43"/>
      <c r="F226" s="263" t="str">
        <f t="shared" si="15"/>
        <v xml:space="preserve"> </v>
      </c>
      <c r="G226" s="143" t="s">
        <v>21</v>
      </c>
      <c r="H226" s="143" t="s">
        <v>486</v>
      </c>
      <c r="I226" s="263" t="str">
        <f t="shared" si="16"/>
        <v xml:space="preserve"> </v>
      </c>
      <c r="J226" s="38" t="str">
        <f>IF(D226&gt;=('28 Populations and thresholds'!$I$195),"YES"," ")</f>
        <v>YES</v>
      </c>
      <c r="K226" s="38" t="str">
        <f>IF(J226="YES"," ",IF(D226&gt;=('28 Populations and thresholds'!$I$195)*0.25,"YES"))</f>
        <v xml:space="preserve"> </v>
      </c>
      <c r="L226" s="38" t="b">
        <f>OR('28 Populations and thresholds'!$J$195="CR",'28 Populations and thresholds'!$J$195="EN",'28 Populations and thresholds'!$J$195="VU")</f>
        <v>1</v>
      </c>
      <c r="M226" s="75">
        <f>D226/'28 Populations and thresholds'!$H$195</f>
        <v>1.3793103448275862E-2</v>
      </c>
      <c r="N226" s="106" t="str">
        <f>'28 Populations and thresholds'!$K$195</f>
        <v>DEC</v>
      </c>
      <c r="O226" s="263" t="str">
        <f t="shared" si="17"/>
        <v xml:space="preserve"> </v>
      </c>
      <c r="P226" s="348"/>
      <c r="Q226" s="38"/>
      <c r="R226" s="38"/>
      <c r="S226" s="263" t="str">
        <f t="shared" si="19"/>
        <v xml:space="preserve"> </v>
      </c>
      <c r="T226" s="12"/>
      <c r="U226" s="263" t="str">
        <f t="shared" si="18"/>
        <v xml:space="preserve"> </v>
      </c>
    </row>
    <row r="227" spans="1:21" s="4" customFormat="1" x14ac:dyDescent="0.2">
      <c r="A227" s="143" t="s">
        <v>1761</v>
      </c>
      <c r="B227" s="40" t="s">
        <v>1056</v>
      </c>
      <c r="C227" s="4" t="s">
        <v>3459</v>
      </c>
      <c r="D227" s="41">
        <v>1575</v>
      </c>
      <c r="E227" s="46">
        <v>33970</v>
      </c>
      <c r="F227" s="263" t="str">
        <f t="shared" si="15"/>
        <v xml:space="preserve"> </v>
      </c>
      <c r="G227" s="143" t="s">
        <v>21</v>
      </c>
      <c r="H227" s="143" t="s">
        <v>58</v>
      </c>
      <c r="I227" s="263" t="str">
        <f t="shared" si="16"/>
        <v xml:space="preserve"> </v>
      </c>
      <c r="J227" s="38" t="str">
        <f>IF(D227&gt;=(('28 Populations and thresholds'!$I$160)+('28 Populations and thresholds'!$I$163)),"YES"," ")</f>
        <v>YES</v>
      </c>
      <c r="K227" s="38" t="str">
        <f>IF(J227="YES"," ",IF(D227&gt;=(('28 Populations and thresholds'!$I$160)+('28 Populations and thresholds'!$I$163))*0.25,"YES"))</f>
        <v xml:space="preserve"> </v>
      </c>
      <c r="L227" s="38" t="b">
        <f>OR('28 Populations and thresholds'!$J$160="CR",'28 Populations and thresholds'!$J$160="EN",'28 Populations and thresholds'!$J$160="VU")</f>
        <v>0</v>
      </c>
      <c r="M227" s="75">
        <f>D227/(('28 Populations and thresholds'!$H$160)+('28 Populations and thresholds'!$H$163))</f>
        <v>4.0909090909090909E-2</v>
      </c>
      <c r="N227" s="106" t="str">
        <f>'28 Populations and thresholds'!$K$160</f>
        <v>DEC</v>
      </c>
      <c r="O227" s="263" t="str">
        <f t="shared" si="17"/>
        <v xml:space="preserve"> </v>
      </c>
      <c r="P227" s="348"/>
      <c r="Q227" s="38"/>
      <c r="R227" s="38"/>
      <c r="S227" s="263" t="str">
        <f t="shared" si="19"/>
        <v xml:space="preserve"> </v>
      </c>
      <c r="T227" s="121" t="s">
        <v>4563</v>
      </c>
      <c r="U227" s="263" t="str">
        <f t="shared" si="18"/>
        <v xml:space="preserve"> </v>
      </c>
    </row>
    <row r="228" spans="1:21" s="4" customFormat="1" x14ac:dyDescent="0.2">
      <c r="A228" s="267" t="s">
        <v>1761</v>
      </c>
      <c r="B228" s="268" t="s">
        <v>1172</v>
      </c>
      <c r="C228" s="269" t="s">
        <v>3474</v>
      </c>
      <c r="D228" s="270">
        <v>550</v>
      </c>
      <c r="E228" s="271">
        <v>30360</v>
      </c>
      <c r="F228" s="263" t="str">
        <f t="shared" si="15"/>
        <v xml:space="preserve"> </v>
      </c>
      <c r="G228" s="267" t="s">
        <v>21</v>
      </c>
      <c r="H228" s="267" t="s">
        <v>58</v>
      </c>
      <c r="I228" s="263" t="str">
        <f t="shared" si="16"/>
        <v xml:space="preserve"> </v>
      </c>
      <c r="J228" s="272" t="str">
        <f>IF(D228&gt;=('28 Populations and thresholds'!$I$198),"YES"," ")</f>
        <v>YES</v>
      </c>
      <c r="K228" s="272" t="str">
        <f>IF(J228="YES"," ",IF(D228&gt;=('28 Populations and thresholds'!$I$198)*0.25,"YES"))</f>
        <v xml:space="preserve"> </v>
      </c>
      <c r="L228" s="272" t="b">
        <f>OR('28 Populations and thresholds'!$J$198="CR",'28 Populations and thresholds'!$J$198="EN",'28 Populations and thresholds'!$J$198="VU")</f>
        <v>0</v>
      </c>
      <c r="M228" s="273">
        <f>D228/'28 Populations and thresholds'!$H$198</f>
        <v>2.5000000000000001E-2</v>
      </c>
      <c r="N228" s="274">
        <f>'28 Populations and thresholds'!$K$198</f>
        <v>0</v>
      </c>
      <c r="O228" s="263" t="str">
        <f t="shared" si="17"/>
        <v xml:space="preserve"> </v>
      </c>
      <c r="P228" s="349">
        <v>2.5</v>
      </c>
      <c r="Q228" s="272">
        <v>1</v>
      </c>
      <c r="R228" s="272">
        <v>0</v>
      </c>
      <c r="S228" s="263" t="str">
        <f t="shared" si="19"/>
        <v xml:space="preserve"> </v>
      </c>
      <c r="T228" s="269"/>
      <c r="U228" s="263" t="str">
        <f t="shared" si="18"/>
        <v xml:space="preserve"> </v>
      </c>
    </row>
    <row r="229" spans="1:21" s="4" customFormat="1" x14ac:dyDescent="0.2">
      <c r="A229" s="143" t="s">
        <v>1761</v>
      </c>
      <c r="B229" s="40" t="s">
        <v>1184</v>
      </c>
      <c r="C229" s="4" t="s">
        <v>3776</v>
      </c>
      <c r="D229" s="41">
        <v>6000</v>
      </c>
      <c r="E229" s="46">
        <v>31867</v>
      </c>
      <c r="F229" s="263" t="str">
        <f t="shared" si="15"/>
        <v xml:space="preserve"> </v>
      </c>
      <c r="G229" s="143" t="s">
        <v>21</v>
      </c>
      <c r="H229" s="143" t="s">
        <v>581</v>
      </c>
      <c r="I229" s="263" t="str">
        <f t="shared" si="16"/>
        <v xml:space="preserve"> </v>
      </c>
      <c r="J229" s="38" t="str">
        <f>IF(D229&gt;=('28 Populations and thresholds'!$I$210),"YES"," ")</f>
        <v>YES</v>
      </c>
      <c r="K229" s="38" t="str">
        <f>IF(J229="YES"," ",IF(D229&gt;=('28 Populations and thresholds'!$I$210)*0.25,"YES"))</f>
        <v xml:space="preserve"> </v>
      </c>
      <c r="L229" s="38" t="b">
        <f>OR('28 Populations and thresholds'!$J$210="CR",'28 Populations and thresholds'!$J$210="EN",'28 Populations and thresholds'!$J$210="VU")</f>
        <v>0</v>
      </c>
      <c r="M229" s="75">
        <f>D229/'28 Populations and thresholds'!$H$210</f>
        <v>0.24</v>
      </c>
      <c r="N229" s="106">
        <f>'28 Populations and thresholds'!$K$210</f>
        <v>0</v>
      </c>
      <c r="O229" s="263" t="str">
        <f t="shared" si="17"/>
        <v xml:space="preserve"> </v>
      </c>
      <c r="P229" s="348">
        <v>83.11</v>
      </c>
      <c r="Q229" s="38">
        <v>6</v>
      </c>
      <c r="R229" s="38">
        <v>0</v>
      </c>
      <c r="S229" s="263" t="str">
        <f t="shared" si="19"/>
        <v xml:space="preserve"> </v>
      </c>
      <c r="T229" s="12"/>
      <c r="U229" s="263" t="str">
        <f t="shared" si="18"/>
        <v xml:space="preserve"> </v>
      </c>
    </row>
    <row r="230" spans="1:21" s="4" customFormat="1" x14ac:dyDescent="0.2">
      <c r="A230" s="143" t="s">
        <v>1761</v>
      </c>
      <c r="B230" s="40" t="s">
        <v>1184</v>
      </c>
      <c r="C230" s="4" t="s">
        <v>3480</v>
      </c>
      <c r="D230" s="41">
        <v>25000</v>
      </c>
      <c r="E230" s="46">
        <v>30274</v>
      </c>
      <c r="F230" s="263" t="str">
        <f t="shared" si="15"/>
        <v xml:space="preserve"> </v>
      </c>
      <c r="G230" s="143" t="s">
        <v>21</v>
      </c>
      <c r="H230" s="143" t="s">
        <v>486</v>
      </c>
      <c r="I230" s="263" t="str">
        <f t="shared" si="16"/>
        <v xml:space="preserve"> </v>
      </c>
      <c r="J230" s="38" t="str">
        <f>IF(D230&gt;=('28 Populations and thresholds'!$I$203),"YES"," ")</f>
        <v>YES</v>
      </c>
      <c r="K230" s="38" t="str">
        <f>IF(J230="YES"," ",IF(D230&gt;=('28 Populations and thresholds'!$I$203)*0.25,"YES"))</f>
        <v xml:space="preserve"> </v>
      </c>
      <c r="L230" s="38" t="b">
        <f>OR('28 Populations and thresholds'!$J$203="CR",'28 Populations and thresholds'!$J$203="EN",'28 Populations and thresholds'!$J$203="VU")</f>
        <v>0</v>
      </c>
      <c r="M230" s="75">
        <f>D230/'28 Populations and thresholds'!$H$203</f>
        <v>0.18518518518518517</v>
      </c>
      <c r="N230" s="106" t="str">
        <f>'28 Populations and thresholds'!$K$203</f>
        <v>DEC</v>
      </c>
      <c r="O230" s="263" t="str">
        <f t="shared" si="17"/>
        <v xml:space="preserve"> </v>
      </c>
      <c r="P230" s="348"/>
      <c r="Q230" s="38"/>
      <c r="R230" s="38"/>
      <c r="S230" s="263" t="str">
        <f t="shared" si="19"/>
        <v xml:space="preserve"> </v>
      </c>
      <c r="U230" s="263" t="str">
        <f t="shared" si="18"/>
        <v xml:space="preserve"> </v>
      </c>
    </row>
    <row r="231" spans="1:21" s="4" customFormat="1" x14ac:dyDescent="0.2">
      <c r="A231" s="143" t="s">
        <v>1761</v>
      </c>
      <c r="B231" s="40" t="s">
        <v>1184</v>
      </c>
      <c r="C231" s="4" t="s">
        <v>3462</v>
      </c>
      <c r="D231" s="41">
        <v>29900</v>
      </c>
      <c r="E231" s="43"/>
      <c r="F231" s="263" t="str">
        <f t="shared" si="15"/>
        <v xml:space="preserve"> </v>
      </c>
      <c r="G231" s="143" t="s">
        <v>21</v>
      </c>
      <c r="H231" s="143" t="s">
        <v>486</v>
      </c>
      <c r="I231" s="263" t="str">
        <f t="shared" si="16"/>
        <v xml:space="preserve"> </v>
      </c>
      <c r="J231" s="38" t="str">
        <f>IF(D231&gt;=('28 Populations and thresholds'!$I$165),"YES"," ")</f>
        <v>YES</v>
      </c>
      <c r="K231" s="38" t="str">
        <f>IF(J231="YES"," ",IF(D231&gt;=('28 Populations and thresholds'!$I$165)*0.25,"YES"))</f>
        <v xml:space="preserve"> </v>
      </c>
      <c r="L231" s="38" t="b">
        <f>OR('28 Populations and thresholds'!$J$165="CR",'28 Populations and thresholds'!$J$165="EN",'28 Populations and thresholds'!$J$165="VU")</f>
        <v>0</v>
      </c>
      <c r="M231" s="75">
        <f>D231/'28 Populations and thresholds'!$H$165</f>
        <v>0.19290322580645161</v>
      </c>
      <c r="N231" s="106">
        <f>'28 Populations and thresholds'!$K$165</f>
        <v>0</v>
      </c>
      <c r="O231" s="263" t="str">
        <f t="shared" si="17"/>
        <v xml:space="preserve"> </v>
      </c>
      <c r="P231" s="348"/>
      <c r="Q231" s="38"/>
      <c r="R231" s="38"/>
      <c r="S231" s="263" t="str">
        <f t="shared" si="19"/>
        <v xml:space="preserve"> </v>
      </c>
      <c r="T231" s="12"/>
      <c r="U231" s="263" t="str">
        <f t="shared" si="18"/>
        <v xml:space="preserve"> </v>
      </c>
    </row>
    <row r="232" spans="1:21" s="4" customFormat="1" x14ac:dyDescent="0.2">
      <c r="A232" s="143" t="s">
        <v>1761</v>
      </c>
      <c r="B232" s="40" t="s">
        <v>1184</v>
      </c>
      <c r="C232" s="4" t="s">
        <v>3770</v>
      </c>
      <c r="D232" s="41">
        <v>23000</v>
      </c>
      <c r="E232" s="43"/>
      <c r="F232" s="263" t="str">
        <f t="shared" si="15"/>
        <v xml:space="preserve"> </v>
      </c>
      <c r="G232" s="143" t="s">
        <v>21</v>
      </c>
      <c r="H232" s="143" t="s">
        <v>486</v>
      </c>
      <c r="I232" s="263" t="str">
        <f t="shared" si="16"/>
        <v xml:space="preserve"> </v>
      </c>
      <c r="J232" s="38" t="str">
        <f>IF(D232&gt;=('28 Populations and thresholds'!$I$199),"YES"," ")</f>
        <v>YES</v>
      </c>
      <c r="K232" s="38" t="str">
        <f>IF(J232="YES"," ",IF(D232&gt;=('28 Populations and thresholds'!$I$199)*0.25,"YES"))</f>
        <v xml:space="preserve"> </v>
      </c>
      <c r="L232" s="38" t="b">
        <f>OR('28 Populations and thresholds'!$J$199="CR",'28 Populations and thresholds'!$J$199="EN",'28 Populations and thresholds'!$J$199="VU")</f>
        <v>0</v>
      </c>
      <c r="M232" s="75">
        <f>D232/'28 Populations and thresholds'!$H$199</f>
        <v>7.301587301587302E-2</v>
      </c>
      <c r="N232" s="106">
        <f>'28 Populations and thresholds'!$K$199</f>
        <v>0</v>
      </c>
      <c r="O232" s="263" t="str">
        <f t="shared" si="17"/>
        <v xml:space="preserve"> </v>
      </c>
      <c r="P232" s="348"/>
      <c r="Q232" s="38"/>
      <c r="R232" s="38"/>
      <c r="S232" s="263" t="str">
        <f t="shared" si="19"/>
        <v xml:space="preserve"> </v>
      </c>
      <c r="U232" s="263" t="str">
        <f t="shared" si="18"/>
        <v xml:space="preserve"> </v>
      </c>
    </row>
    <row r="233" spans="1:21" s="4" customFormat="1" x14ac:dyDescent="0.2">
      <c r="A233" s="143" t="s">
        <v>1761</v>
      </c>
      <c r="B233" s="40" t="s">
        <v>1184</v>
      </c>
      <c r="C233" s="4" t="s">
        <v>3773</v>
      </c>
      <c r="D233" s="41">
        <v>20000</v>
      </c>
      <c r="E233" s="43"/>
      <c r="F233" s="263" t="str">
        <f t="shared" si="15"/>
        <v xml:space="preserve"> </v>
      </c>
      <c r="G233" s="143" t="s">
        <v>21</v>
      </c>
      <c r="H233" s="143" t="s">
        <v>486</v>
      </c>
      <c r="I233" s="263" t="str">
        <f t="shared" si="16"/>
        <v xml:space="preserve"> </v>
      </c>
      <c r="J233" s="38" t="str">
        <f>IF(D233&gt;=('28 Populations and thresholds'!$I$202),"YES"," ")</f>
        <v>YES</v>
      </c>
      <c r="K233" s="38" t="str">
        <f>IF(J233="YES"," ",IF(D233&gt;=('28 Populations and thresholds'!$I$202)*0.25,"YES"))</f>
        <v xml:space="preserve"> </v>
      </c>
      <c r="L233" s="38" t="b">
        <f>OR('28 Populations and thresholds'!$J$202="CR",'28 Populations and thresholds'!$J$202="EN",'28 Populations and thresholds'!$J$202="VU")</f>
        <v>0</v>
      </c>
      <c r="M233" s="75">
        <f>D233/'28 Populations and thresholds'!$H$202</f>
        <v>0.125</v>
      </c>
      <c r="N233" s="106">
        <f>'28 Populations and thresholds'!$K$202</f>
        <v>0</v>
      </c>
      <c r="O233" s="263" t="str">
        <f t="shared" si="17"/>
        <v xml:space="preserve"> </v>
      </c>
      <c r="P233" s="348"/>
      <c r="Q233" s="38"/>
      <c r="R233" s="38"/>
      <c r="S233" s="263" t="str">
        <f t="shared" si="19"/>
        <v xml:space="preserve"> </v>
      </c>
      <c r="U233" s="263" t="str">
        <f t="shared" si="18"/>
        <v xml:space="preserve"> </v>
      </c>
    </row>
    <row r="234" spans="1:21" s="4" customFormat="1" x14ac:dyDescent="0.2">
      <c r="A234" s="12" t="s">
        <v>1761</v>
      </c>
      <c r="B234" s="56" t="s">
        <v>1184</v>
      </c>
      <c r="C234" s="111" t="s">
        <v>3792</v>
      </c>
      <c r="D234" s="105">
        <v>15000</v>
      </c>
      <c r="E234" s="106" t="s">
        <v>4350</v>
      </c>
      <c r="F234" s="263" t="str">
        <f t="shared" si="15"/>
        <v xml:space="preserve"> </v>
      </c>
      <c r="G234" s="12"/>
      <c r="H234" s="12" t="s">
        <v>4341</v>
      </c>
      <c r="I234" s="263" t="str">
        <f t="shared" si="16"/>
        <v xml:space="preserve"> </v>
      </c>
      <c r="J234" s="38" t="str">
        <f>IF(D234&gt;=('28 Populations and thresholds'!$I$254),"YES"," ")</f>
        <v>YES</v>
      </c>
      <c r="K234" s="38" t="str">
        <f>IF(J234="YES"," ",IF(D234&gt;=('28 Populations and thresholds'!$I$254)*0.25,"YES"))</f>
        <v xml:space="preserve"> </v>
      </c>
      <c r="L234" s="38" t="b">
        <f>OR('28 Populations and thresholds'!$J$254="CR",'28 Populations and thresholds'!$J$254="EN",'28 Populations and thresholds'!$J$254="VU")</f>
        <v>0</v>
      </c>
      <c r="M234" s="75">
        <f>D234/'28 Populations and thresholds'!$H$254</f>
        <v>1.4999999999999999E-2</v>
      </c>
      <c r="N234" s="106">
        <f>'28 Populations and thresholds'!$K$254</f>
        <v>0</v>
      </c>
      <c r="O234" s="263" t="str">
        <f t="shared" si="17"/>
        <v xml:space="preserve"> </v>
      </c>
      <c r="P234" s="348"/>
      <c r="Q234" s="38"/>
      <c r="R234" s="38"/>
      <c r="S234" s="263" t="str">
        <f t="shared" si="19"/>
        <v xml:space="preserve"> </v>
      </c>
      <c r="T234" s="12"/>
      <c r="U234" s="263" t="str">
        <f t="shared" si="18"/>
        <v xml:space="preserve"> </v>
      </c>
    </row>
    <row r="235" spans="1:21" s="4" customFormat="1" x14ac:dyDescent="0.2">
      <c r="A235" s="267" t="s">
        <v>1761</v>
      </c>
      <c r="B235" s="268" t="s">
        <v>1143</v>
      </c>
      <c r="C235" s="280" t="s">
        <v>3766</v>
      </c>
      <c r="D235" s="270">
        <v>443</v>
      </c>
      <c r="E235" s="271">
        <v>31443</v>
      </c>
      <c r="F235" s="263" t="str">
        <f t="shared" si="15"/>
        <v xml:space="preserve"> </v>
      </c>
      <c r="G235" s="267" t="s">
        <v>21</v>
      </c>
      <c r="H235" s="267" t="s">
        <v>58</v>
      </c>
      <c r="I235" s="263" t="str">
        <f t="shared" si="16"/>
        <v xml:space="preserve"> </v>
      </c>
      <c r="J235" s="272" t="str">
        <f>IF(D235&gt;=('28 Populations and thresholds'!$I$194),"YES"," ")</f>
        <v>YES</v>
      </c>
      <c r="K235" s="272" t="str">
        <f>IF(J235="YES"," ",IF(D235&gt;=('28 Populations and thresholds'!$I$194)*0.25,"YES"))</f>
        <v xml:space="preserve"> </v>
      </c>
      <c r="L235" s="272" t="b">
        <f>OR('28 Populations and thresholds'!$J$194="CR",'28 Populations and thresholds'!$J$194="EN",'28 Populations and thresholds'!$J$194="VU")</f>
        <v>0</v>
      </c>
      <c r="M235" s="273">
        <f>D235/'28 Populations and thresholds'!$H$194</f>
        <v>1.5543859649122808E-2</v>
      </c>
      <c r="N235" s="274" t="str">
        <f>'28 Populations and thresholds'!$K$194</f>
        <v>DEC</v>
      </c>
      <c r="O235" s="263" t="str">
        <f t="shared" si="17"/>
        <v xml:space="preserve"> </v>
      </c>
      <c r="P235" s="349">
        <v>1.55</v>
      </c>
      <c r="Q235" s="272">
        <v>1</v>
      </c>
      <c r="R235" s="272">
        <v>0</v>
      </c>
      <c r="S235" s="263" t="str">
        <f t="shared" si="19"/>
        <v xml:space="preserve"> </v>
      </c>
      <c r="T235" s="269"/>
      <c r="U235" s="263" t="str">
        <f t="shared" si="18"/>
        <v xml:space="preserve"> </v>
      </c>
    </row>
    <row r="236" spans="1:21" s="4" customFormat="1" x14ac:dyDescent="0.2">
      <c r="A236" s="143" t="s">
        <v>1761</v>
      </c>
      <c r="B236" s="40" t="s">
        <v>943</v>
      </c>
      <c r="C236" s="4" t="s">
        <v>3756</v>
      </c>
      <c r="D236" s="41">
        <v>5230</v>
      </c>
      <c r="E236" s="43"/>
      <c r="F236" s="263" t="str">
        <f t="shared" si="15"/>
        <v xml:space="preserve"> </v>
      </c>
      <c r="G236" s="143" t="s">
        <v>21</v>
      </c>
      <c r="H236" s="143" t="s">
        <v>944</v>
      </c>
      <c r="I236" s="263" t="str">
        <f t="shared" si="16"/>
        <v xml:space="preserve"> </v>
      </c>
      <c r="J236" s="38" t="str">
        <f>IF(D236&gt;=('28 Populations and thresholds'!$I$175),"YES"," ")</f>
        <v>YES</v>
      </c>
      <c r="K236" s="38" t="str">
        <f>IF(J236="YES"," ",IF(D236&gt;=('28 Populations and thresholds'!$I$175)*0.25,"YES"))</f>
        <v xml:space="preserve"> </v>
      </c>
      <c r="L236" s="38" t="b">
        <f>OR('28 Populations and thresholds'!$J$175="CR",'28 Populations and thresholds'!$J$175="EN",'28 Populations and thresholds'!$J$175="VU")</f>
        <v>0</v>
      </c>
      <c r="M236" s="75">
        <f>D236/'28 Populations and thresholds'!$H$175</f>
        <v>3.7625899280575539E-2</v>
      </c>
      <c r="N236" s="106" t="str">
        <f>'28 Populations and thresholds'!$K$175</f>
        <v>DEC</v>
      </c>
      <c r="O236" s="263" t="str">
        <f t="shared" si="17"/>
        <v xml:space="preserve"> </v>
      </c>
      <c r="P236" s="348">
        <v>10.76</v>
      </c>
      <c r="Q236" s="38">
        <v>6</v>
      </c>
      <c r="R236" s="38">
        <v>1</v>
      </c>
      <c r="S236" s="263" t="str">
        <f t="shared" si="19"/>
        <v xml:space="preserve"> </v>
      </c>
      <c r="U236" s="263" t="str">
        <f t="shared" si="18"/>
        <v xml:space="preserve"> </v>
      </c>
    </row>
    <row r="237" spans="1:21" s="4" customFormat="1" x14ac:dyDescent="0.2">
      <c r="A237" s="143" t="s">
        <v>1761</v>
      </c>
      <c r="B237" s="40" t="s">
        <v>943</v>
      </c>
      <c r="C237" s="4" t="s">
        <v>3761</v>
      </c>
      <c r="D237" s="41">
        <v>945</v>
      </c>
      <c r="E237" s="46">
        <v>35353</v>
      </c>
      <c r="F237" s="263" t="str">
        <f t="shared" si="15"/>
        <v xml:space="preserve"> </v>
      </c>
      <c r="G237" s="143" t="s">
        <v>21</v>
      </c>
      <c r="H237" s="143" t="s">
        <v>190</v>
      </c>
      <c r="I237" s="263" t="str">
        <f t="shared" si="16"/>
        <v xml:space="preserve"> </v>
      </c>
      <c r="J237" s="38" t="str">
        <f>IF(D237&gt;=('28 Populations and thresholds'!$I$187),"YES"," ")</f>
        <v xml:space="preserve"> </v>
      </c>
      <c r="K237" s="38" t="str">
        <f>IF(J237="YES"," ",IF(D237&gt;=('28 Populations and thresholds'!$I$187)*0.25,"YES"))</f>
        <v>YES</v>
      </c>
      <c r="L237" s="38" t="b">
        <f>OR('28 Populations and thresholds'!$J$187="CR",'28 Populations and thresholds'!$J$187="EN",'28 Populations and thresholds'!$J$187="VU")</f>
        <v>0</v>
      </c>
      <c r="M237" s="75">
        <f>D237/'28 Populations and thresholds'!$H$187</f>
        <v>9.4500000000000001E-3</v>
      </c>
      <c r="N237" s="106">
        <f>'28 Populations and thresholds'!$K$187</f>
        <v>0</v>
      </c>
      <c r="O237" s="263" t="str">
        <f t="shared" si="17"/>
        <v xml:space="preserve"> </v>
      </c>
      <c r="P237" s="348"/>
      <c r="Q237" s="38"/>
      <c r="R237" s="38"/>
      <c r="S237" s="263" t="str">
        <f t="shared" si="19"/>
        <v xml:space="preserve"> </v>
      </c>
      <c r="U237" s="263" t="str">
        <f t="shared" si="18"/>
        <v xml:space="preserve"> </v>
      </c>
    </row>
    <row r="238" spans="1:21" s="4" customFormat="1" x14ac:dyDescent="0.2">
      <c r="A238" s="143" t="s">
        <v>1761</v>
      </c>
      <c r="B238" s="40" t="s">
        <v>943</v>
      </c>
      <c r="C238" s="4" t="s">
        <v>3470</v>
      </c>
      <c r="D238" s="41">
        <v>407</v>
      </c>
      <c r="E238" s="43"/>
      <c r="F238" s="263" t="str">
        <f t="shared" si="15"/>
        <v xml:space="preserve"> </v>
      </c>
      <c r="G238" s="143" t="s">
        <v>21</v>
      </c>
      <c r="H238" s="143" t="s">
        <v>187</v>
      </c>
      <c r="I238" s="263" t="str">
        <f t="shared" si="16"/>
        <v xml:space="preserve"> </v>
      </c>
      <c r="J238" s="38" t="str">
        <f>IF(D238&gt;=('28 Populations and thresholds'!$I$181),"YES"," ")</f>
        <v>YES</v>
      </c>
      <c r="K238" s="38" t="str">
        <f>IF(J238="YES"," ",IF(D238&gt;=('28 Populations and thresholds'!$I$181)*0.25,"YES"))</f>
        <v xml:space="preserve"> </v>
      </c>
      <c r="L238" s="38" t="b">
        <f>OR('28 Populations and thresholds'!$J$181="CR",'28 Populations and thresholds'!$J$181="EN",'28 Populations and thresholds'!$J$181="VU")</f>
        <v>1</v>
      </c>
      <c r="M238" s="75">
        <f>D238/'28 Populations and thresholds'!$H$181</f>
        <v>1.2718749999999999E-2</v>
      </c>
      <c r="N238" s="106" t="str">
        <f>'28 Populations and thresholds'!$K$181</f>
        <v>DEC</v>
      </c>
      <c r="O238" s="263" t="str">
        <f t="shared" si="17"/>
        <v xml:space="preserve"> </v>
      </c>
      <c r="P238" s="348"/>
      <c r="Q238" s="38"/>
      <c r="R238" s="38"/>
      <c r="S238" s="263" t="str">
        <f t="shared" si="19"/>
        <v xml:space="preserve"> </v>
      </c>
      <c r="U238" s="263" t="str">
        <f t="shared" si="18"/>
        <v xml:space="preserve"> </v>
      </c>
    </row>
    <row r="239" spans="1:21" s="4" customFormat="1" x14ac:dyDescent="0.2">
      <c r="A239" s="143" t="s">
        <v>1761</v>
      </c>
      <c r="B239" s="40" t="s">
        <v>943</v>
      </c>
      <c r="C239" s="4" t="s">
        <v>3765</v>
      </c>
      <c r="D239" s="41">
        <v>1550</v>
      </c>
      <c r="E239" s="46">
        <v>35353</v>
      </c>
      <c r="F239" s="263" t="str">
        <f t="shared" si="15"/>
        <v xml:space="preserve"> </v>
      </c>
      <c r="G239" s="143" t="s">
        <v>21</v>
      </c>
      <c r="H239" s="143" t="s">
        <v>190</v>
      </c>
      <c r="I239" s="263" t="str">
        <f t="shared" si="16"/>
        <v xml:space="preserve"> </v>
      </c>
      <c r="J239" s="38" t="str">
        <f>IF(D239&gt;=('28 Populations and thresholds'!$I$193),"YES"," ")</f>
        <v>YES</v>
      </c>
      <c r="K239" s="38" t="str">
        <f>IF(J239="YES"," ",IF(D239&gt;=('28 Populations and thresholds'!$I$193)*0.25,"YES"))</f>
        <v xml:space="preserve"> </v>
      </c>
      <c r="L239" s="38" t="b">
        <f>OR('28 Populations and thresholds'!$J$193="CR",'28 Populations and thresholds'!$J$193="EN",'28 Populations and thresholds'!$J$193="VU")</f>
        <v>0</v>
      </c>
      <c r="M239" s="75">
        <f>D239/'28 Populations and thresholds'!$H$193</f>
        <v>3.5227272727272725E-2</v>
      </c>
      <c r="N239" s="106" t="str">
        <f>'28 Populations and thresholds'!$K$193</f>
        <v>DEC</v>
      </c>
      <c r="O239" s="263" t="str">
        <f t="shared" si="17"/>
        <v xml:space="preserve"> </v>
      </c>
      <c r="P239" s="348"/>
      <c r="Q239" s="38"/>
      <c r="R239" s="38"/>
      <c r="S239" s="263" t="str">
        <f t="shared" si="19"/>
        <v xml:space="preserve"> </v>
      </c>
      <c r="U239" s="263" t="str">
        <f t="shared" si="18"/>
        <v xml:space="preserve"> </v>
      </c>
    </row>
    <row r="240" spans="1:21" s="4" customFormat="1" x14ac:dyDescent="0.2">
      <c r="A240" s="143" t="s">
        <v>1761</v>
      </c>
      <c r="B240" s="40" t="s">
        <v>943</v>
      </c>
      <c r="C240" s="4" t="s">
        <v>3760</v>
      </c>
      <c r="D240" s="41">
        <v>1094</v>
      </c>
      <c r="E240" s="43"/>
      <c r="F240" s="263" t="str">
        <f t="shared" si="15"/>
        <v xml:space="preserve"> </v>
      </c>
      <c r="G240" s="143" t="s">
        <v>21</v>
      </c>
      <c r="H240" s="143" t="s">
        <v>944</v>
      </c>
      <c r="I240" s="263" t="str">
        <f t="shared" si="16"/>
        <v xml:space="preserve"> </v>
      </c>
      <c r="J240" s="38" t="str">
        <f>IF(D240&gt;=('28 Populations and thresholds'!$I$186),"YES"," ")</f>
        <v>YES</v>
      </c>
      <c r="K240" s="38" t="str">
        <f>IF(J240="YES"," ",IF(D240&gt;=('28 Populations and thresholds'!$I$186)*0.25,"YES"))</f>
        <v xml:space="preserve"> </v>
      </c>
      <c r="L240" s="38" t="b">
        <f>OR('28 Populations and thresholds'!$J$186="CR",'28 Populations and thresholds'!$J$186="EN",'28 Populations and thresholds'!$J$186="VU")</f>
        <v>0</v>
      </c>
      <c r="M240" s="75">
        <f>D240/'28 Populations and thresholds'!$H$186</f>
        <v>1.0939999999999999E-3</v>
      </c>
      <c r="N240" s="106">
        <f>'28 Populations and thresholds'!$K$186</f>
        <v>0</v>
      </c>
      <c r="O240" s="263" t="str">
        <f t="shared" si="17"/>
        <v xml:space="preserve"> </v>
      </c>
      <c r="P240" s="348"/>
      <c r="Q240" s="38"/>
      <c r="R240" s="38"/>
      <c r="S240" s="263" t="str">
        <f t="shared" si="19"/>
        <v xml:space="preserve"> </v>
      </c>
      <c r="U240" s="263" t="str">
        <f t="shared" si="18"/>
        <v xml:space="preserve"> </v>
      </c>
    </row>
    <row r="241" spans="1:21" s="4" customFormat="1" x14ac:dyDescent="0.2">
      <c r="A241" s="143" t="s">
        <v>1761</v>
      </c>
      <c r="B241" s="40" t="s">
        <v>943</v>
      </c>
      <c r="C241" s="4" t="s">
        <v>3773</v>
      </c>
      <c r="D241" s="41">
        <v>1841</v>
      </c>
      <c r="E241" s="43"/>
      <c r="F241" s="263" t="str">
        <f t="shared" si="15"/>
        <v xml:space="preserve"> </v>
      </c>
      <c r="G241" s="143" t="s">
        <v>21</v>
      </c>
      <c r="H241" s="143" t="s">
        <v>187</v>
      </c>
      <c r="I241" s="263" t="str">
        <f t="shared" si="16"/>
        <v xml:space="preserve"> </v>
      </c>
      <c r="J241" s="38" t="str">
        <f>IF(D241&gt;=('28 Populations and thresholds'!$I$202),"YES"," ")</f>
        <v>YES</v>
      </c>
      <c r="K241" s="38" t="str">
        <f>IF(J241="YES"," ",IF(D241&gt;=('28 Populations and thresholds'!$I$202)*0.25,"YES"))</f>
        <v xml:space="preserve"> </v>
      </c>
      <c r="L241" s="38" t="b">
        <f>OR('28 Populations and thresholds'!$J$202="CR",'28 Populations and thresholds'!$J$202="EN",'28 Populations and thresholds'!$J$202="VU")</f>
        <v>0</v>
      </c>
      <c r="M241" s="75">
        <f>D241/'28 Populations and thresholds'!$H$202</f>
        <v>1.1506250000000001E-2</v>
      </c>
      <c r="N241" s="106">
        <f>'28 Populations and thresholds'!$K$202</f>
        <v>0</v>
      </c>
      <c r="O241" s="263" t="str">
        <f t="shared" si="17"/>
        <v xml:space="preserve"> </v>
      </c>
      <c r="P241" s="348"/>
      <c r="Q241" s="38"/>
      <c r="R241" s="38"/>
      <c r="S241" s="263" t="str">
        <f t="shared" si="19"/>
        <v xml:space="preserve"> </v>
      </c>
      <c r="U241" s="263" t="str">
        <f t="shared" si="18"/>
        <v xml:space="preserve"> </v>
      </c>
    </row>
    <row r="242" spans="1:21" s="4" customFormat="1" x14ac:dyDescent="0.2">
      <c r="A242" s="267" t="s">
        <v>1761</v>
      </c>
      <c r="B242" s="268" t="s">
        <v>1161</v>
      </c>
      <c r="C242" s="268" t="s">
        <v>3799</v>
      </c>
      <c r="D242" s="270">
        <v>4800</v>
      </c>
      <c r="E242" s="271">
        <v>36548</v>
      </c>
      <c r="F242" s="263" t="str">
        <f t="shared" si="15"/>
        <v xml:space="preserve"> </v>
      </c>
      <c r="G242" s="267" t="s">
        <v>21</v>
      </c>
      <c r="H242" s="267" t="s">
        <v>870</v>
      </c>
      <c r="I242" s="263" t="str">
        <f t="shared" si="16"/>
        <v xml:space="preserve"> </v>
      </c>
      <c r="J242" s="272" t="str">
        <f>IF(D242&gt;=(('28 Populations and thresholds'!$I$196)+('28 Populations and thresholds'!$I$197)),"YES"," ")</f>
        <v>YES</v>
      </c>
      <c r="K242" s="272" t="str">
        <f>IF(J242="YES"," ",IF(D242&gt;=(('28 Populations and thresholds'!$I$196)+('28 Populations and thresholds'!$I$197))*0.25,"YES"))</f>
        <v xml:space="preserve"> </v>
      </c>
      <c r="L242" s="272" t="b">
        <f>OR('28 Populations and thresholds'!$J$197="CR",'28 Populations and thresholds'!$J$197="EN",'28 Populations and thresholds'!$J$197="VU")</f>
        <v>0</v>
      </c>
      <c r="M242" s="273">
        <f>D242/(('28 Populations and thresholds'!$H$196)+('28 Populations and thresholds'!$H$197))</f>
        <v>3.9344262295081971E-2</v>
      </c>
      <c r="N242" s="274" t="str">
        <f>'28 Populations and thresholds'!$K$196</f>
        <v>DEC</v>
      </c>
      <c r="O242" s="263" t="str">
        <f t="shared" si="17"/>
        <v xml:space="preserve"> </v>
      </c>
      <c r="P242" s="349">
        <v>5.39</v>
      </c>
      <c r="Q242" s="272">
        <v>2</v>
      </c>
      <c r="R242" s="272">
        <v>0</v>
      </c>
      <c r="S242" s="263" t="str">
        <f t="shared" si="19"/>
        <v xml:space="preserve"> </v>
      </c>
      <c r="T242" s="275" t="s">
        <v>4568</v>
      </c>
      <c r="U242" s="263" t="str">
        <f t="shared" si="18"/>
        <v xml:space="preserve"> </v>
      </c>
    </row>
    <row r="243" spans="1:21" s="4" customFormat="1" x14ac:dyDescent="0.2">
      <c r="A243" s="267" t="s">
        <v>1761</v>
      </c>
      <c r="B243" s="268" t="s">
        <v>1161</v>
      </c>
      <c r="C243" s="269" t="s">
        <v>3770</v>
      </c>
      <c r="D243" s="270">
        <v>4600</v>
      </c>
      <c r="E243" s="271">
        <v>36550</v>
      </c>
      <c r="F243" s="263" t="str">
        <f t="shared" si="15"/>
        <v xml:space="preserve"> </v>
      </c>
      <c r="G243" s="267" t="s">
        <v>21</v>
      </c>
      <c r="H243" s="267" t="s">
        <v>870</v>
      </c>
      <c r="I243" s="263" t="str">
        <f t="shared" si="16"/>
        <v xml:space="preserve"> </v>
      </c>
      <c r="J243" s="272" t="str">
        <f>IF(D243&gt;=('28 Populations and thresholds'!$I$199),"YES"," ")</f>
        <v>YES</v>
      </c>
      <c r="K243" s="272" t="str">
        <f>IF(J243="YES"," ",IF(D243&gt;=('28 Populations and thresholds'!$I$199)*0.25,"YES"))</f>
        <v xml:space="preserve"> </v>
      </c>
      <c r="L243" s="272" t="b">
        <f>OR('28 Populations and thresholds'!$J$199="CR",'28 Populations and thresholds'!$J$199="EN",'28 Populations and thresholds'!$J$199="VU")</f>
        <v>0</v>
      </c>
      <c r="M243" s="273">
        <f>D243/'28 Populations and thresholds'!$H$199</f>
        <v>1.4603174603174604E-2</v>
      </c>
      <c r="N243" s="274">
        <f>'28 Populations and thresholds'!$K$199</f>
        <v>0</v>
      </c>
      <c r="O243" s="263" t="str">
        <f t="shared" si="17"/>
        <v xml:space="preserve"> </v>
      </c>
      <c r="P243" s="349"/>
      <c r="Q243" s="272"/>
      <c r="R243" s="272"/>
      <c r="S243" s="263" t="str">
        <f t="shared" si="19"/>
        <v xml:space="preserve"> </v>
      </c>
      <c r="T243" s="269"/>
      <c r="U243" s="263" t="str">
        <f t="shared" si="18"/>
        <v xml:space="preserve"> </v>
      </c>
    </row>
    <row r="244" spans="1:21" s="4" customFormat="1" x14ac:dyDescent="0.2">
      <c r="A244" s="143" t="s">
        <v>1761</v>
      </c>
      <c r="B244" s="40" t="s">
        <v>1054</v>
      </c>
      <c r="C244" s="4" t="s">
        <v>3470</v>
      </c>
      <c r="D244" s="41">
        <v>960</v>
      </c>
      <c r="E244" s="43"/>
      <c r="F244" s="263" t="str">
        <f t="shared" si="15"/>
        <v xml:space="preserve"> </v>
      </c>
      <c r="G244" s="143" t="s">
        <v>21</v>
      </c>
      <c r="H244" s="143" t="s">
        <v>750</v>
      </c>
      <c r="I244" s="263" t="str">
        <f t="shared" si="16"/>
        <v xml:space="preserve"> </v>
      </c>
      <c r="J244" s="38" t="str">
        <f>IF(D244&gt;=('28 Populations and thresholds'!$I$181),"YES"," ")</f>
        <v>YES</v>
      </c>
      <c r="K244" s="38" t="str">
        <f>IF(J244="YES"," ",IF(D244&gt;=('28 Populations and thresholds'!$I$181)*0.25,"YES"))</f>
        <v xml:space="preserve"> </v>
      </c>
      <c r="L244" s="38" t="b">
        <f>OR('28 Populations and thresholds'!$J$181="CR",'28 Populations and thresholds'!$J$181="EN",'28 Populations and thresholds'!$J$181="VU")</f>
        <v>1</v>
      </c>
      <c r="M244" s="75">
        <f>D244/'28 Populations and thresholds'!$H$181</f>
        <v>0.03</v>
      </c>
      <c r="N244" s="106" t="str">
        <f>'28 Populations and thresholds'!$K$181</f>
        <v>DEC</v>
      </c>
      <c r="O244" s="263" t="str">
        <f t="shared" si="17"/>
        <v xml:space="preserve"> </v>
      </c>
      <c r="P244" s="348">
        <v>3</v>
      </c>
      <c r="Q244" s="38">
        <v>1</v>
      </c>
      <c r="R244" s="38">
        <v>1</v>
      </c>
      <c r="S244" s="263" t="str">
        <f t="shared" si="19"/>
        <v xml:space="preserve"> </v>
      </c>
      <c r="U244" s="263" t="str">
        <f t="shared" si="18"/>
        <v xml:space="preserve"> </v>
      </c>
    </row>
    <row r="245" spans="1:21" s="4" customFormat="1" x14ac:dyDescent="0.2">
      <c r="A245" s="267" t="s">
        <v>1761</v>
      </c>
      <c r="B245" s="268" t="s">
        <v>1192</v>
      </c>
      <c r="C245" s="269" t="s">
        <v>3770</v>
      </c>
      <c r="D245" s="270">
        <v>5550</v>
      </c>
      <c r="E245" s="271">
        <v>36562</v>
      </c>
      <c r="F245" s="263" t="str">
        <f t="shared" si="15"/>
        <v xml:space="preserve"> </v>
      </c>
      <c r="G245" s="267" t="s">
        <v>21</v>
      </c>
      <c r="H245" s="267" t="s">
        <v>870</v>
      </c>
      <c r="I245" s="263" t="str">
        <f t="shared" si="16"/>
        <v xml:space="preserve"> </v>
      </c>
      <c r="J245" s="272" t="str">
        <f>IF(D245&gt;=('28 Populations and thresholds'!$I$199),"YES"," ")</f>
        <v>YES</v>
      </c>
      <c r="K245" s="272" t="str">
        <f>IF(J245="YES"," ",IF(D245&gt;=('28 Populations and thresholds'!$I$199)*0.25,"YES"))</f>
        <v xml:space="preserve"> </v>
      </c>
      <c r="L245" s="272" t="b">
        <f>OR('28 Populations and thresholds'!$J$199="CR",'28 Populations and thresholds'!$J$199="EN",'28 Populations and thresholds'!$J$199="VU")</f>
        <v>0</v>
      </c>
      <c r="M245" s="273">
        <f>D245/'28 Populations and thresholds'!$H$199</f>
        <v>1.7619047619047618E-2</v>
      </c>
      <c r="N245" s="274">
        <f>'28 Populations and thresholds'!$K$199</f>
        <v>0</v>
      </c>
      <c r="O245" s="263" t="str">
        <f t="shared" si="17"/>
        <v xml:space="preserve"> </v>
      </c>
      <c r="P245" s="349">
        <v>2.99</v>
      </c>
      <c r="Q245" s="272">
        <v>2</v>
      </c>
      <c r="R245" s="272">
        <v>0</v>
      </c>
      <c r="S245" s="263" t="str">
        <f t="shared" si="19"/>
        <v xml:space="preserve"> </v>
      </c>
      <c r="T245" s="269"/>
      <c r="U245" s="263" t="str">
        <f t="shared" si="18"/>
        <v xml:space="preserve"> </v>
      </c>
    </row>
    <row r="246" spans="1:21" s="4" customFormat="1" x14ac:dyDescent="0.2">
      <c r="A246" s="267" t="s">
        <v>1761</v>
      </c>
      <c r="B246" s="268" t="s">
        <v>1192</v>
      </c>
      <c r="C246" s="269" t="s">
        <v>3773</v>
      </c>
      <c r="D246" s="270">
        <v>1970</v>
      </c>
      <c r="E246" s="271">
        <v>29639</v>
      </c>
      <c r="F246" s="263" t="str">
        <f t="shared" si="15"/>
        <v xml:space="preserve"> </v>
      </c>
      <c r="G246" s="267" t="s">
        <v>21</v>
      </c>
      <c r="H246" s="267" t="s">
        <v>58</v>
      </c>
      <c r="I246" s="263" t="str">
        <f t="shared" si="16"/>
        <v xml:space="preserve"> </v>
      </c>
      <c r="J246" s="272" t="str">
        <f>IF(D246&gt;=('28 Populations and thresholds'!$I$202),"YES"," ")</f>
        <v>YES</v>
      </c>
      <c r="K246" s="272" t="str">
        <f>IF(J246="YES"," ",IF(D246&gt;=('28 Populations and thresholds'!$I$202)*0.25,"YES"))</f>
        <v xml:space="preserve"> </v>
      </c>
      <c r="L246" s="272" t="b">
        <f>OR('28 Populations and thresholds'!$J$202="CR",'28 Populations and thresholds'!$J$202="EN",'28 Populations and thresholds'!$J$202="VU")</f>
        <v>0</v>
      </c>
      <c r="M246" s="273">
        <f>D246/'28 Populations and thresholds'!$H$202</f>
        <v>1.2312500000000001E-2</v>
      </c>
      <c r="N246" s="274">
        <f>'28 Populations and thresholds'!$K$202</f>
        <v>0</v>
      </c>
      <c r="O246" s="263" t="str">
        <f t="shared" si="17"/>
        <v xml:space="preserve"> </v>
      </c>
      <c r="P246" s="349"/>
      <c r="Q246" s="272"/>
      <c r="R246" s="272"/>
      <c r="S246" s="263" t="str">
        <f t="shared" si="19"/>
        <v xml:space="preserve"> </v>
      </c>
      <c r="T246" s="269"/>
      <c r="U246" s="263" t="str">
        <f t="shared" si="18"/>
        <v xml:space="preserve"> </v>
      </c>
    </row>
    <row r="247" spans="1:21" s="4" customFormat="1" x14ac:dyDescent="0.2">
      <c r="A247" s="143" t="s">
        <v>1761</v>
      </c>
      <c r="B247" s="40" t="s">
        <v>1228</v>
      </c>
      <c r="C247" s="4" t="s">
        <v>3773</v>
      </c>
      <c r="D247" s="41">
        <v>1734</v>
      </c>
      <c r="E247" s="46">
        <v>36547</v>
      </c>
      <c r="F247" s="263" t="str">
        <f t="shared" si="15"/>
        <v xml:space="preserve"> </v>
      </c>
      <c r="G247" s="143" t="s">
        <v>21</v>
      </c>
      <c r="H247" s="143" t="s">
        <v>870</v>
      </c>
      <c r="I247" s="263" t="str">
        <f t="shared" si="16"/>
        <v xml:space="preserve"> </v>
      </c>
      <c r="J247" s="38" t="str">
        <f>IF(D247&gt;=('28 Populations and thresholds'!$I$202),"YES"," ")</f>
        <v>YES</v>
      </c>
      <c r="K247" s="38" t="str">
        <f>IF(J247="YES"," ",IF(D247&gt;=('28 Populations and thresholds'!$I$202)*0.25,"YES"))</f>
        <v xml:space="preserve"> </v>
      </c>
      <c r="L247" s="38" t="b">
        <f>OR('28 Populations and thresholds'!$J$202="CR",'28 Populations and thresholds'!$J$202="EN",'28 Populations and thresholds'!$J$202="VU")</f>
        <v>0</v>
      </c>
      <c r="M247" s="75">
        <f>D247/'28 Populations and thresholds'!$H$202</f>
        <v>1.08375E-2</v>
      </c>
      <c r="N247" s="106">
        <f>'28 Populations and thresholds'!$K$202</f>
        <v>0</v>
      </c>
      <c r="O247" s="263" t="str">
        <f t="shared" si="17"/>
        <v xml:space="preserve"> </v>
      </c>
      <c r="P247" s="348">
        <v>1.08</v>
      </c>
      <c r="Q247" s="38">
        <v>1</v>
      </c>
      <c r="R247" s="38">
        <v>0</v>
      </c>
      <c r="S247" s="263" t="str">
        <f t="shared" si="19"/>
        <v xml:space="preserve"> </v>
      </c>
      <c r="U247" s="263" t="str">
        <f t="shared" si="18"/>
        <v xml:space="preserve"> </v>
      </c>
    </row>
    <row r="248" spans="1:21" s="4" customFormat="1" x14ac:dyDescent="0.2">
      <c r="A248" s="275" t="s">
        <v>1761</v>
      </c>
      <c r="B248" s="269" t="s">
        <v>4337</v>
      </c>
      <c r="C248" s="278" t="s">
        <v>3786</v>
      </c>
      <c r="D248" s="279">
        <v>38054</v>
      </c>
      <c r="E248" s="274" t="s">
        <v>4339</v>
      </c>
      <c r="F248" s="263" t="str">
        <f t="shared" si="15"/>
        <v xml:space="preserve"> </v>
      </c>
      <c r="G248" s="275"/>
      <c r="H248" s="286" t="s">
        <v>4333</v>
      </c>
      <c r="I248" s="263" t="str">
        <f t="shared" si="16"/>
        <v xml:space="preserve"> </v>
      </c>
      <c r="J248" s="272" t="str">
        <f>IF(D248&gt;=('28 Populations and thresholds'!$I$238),"YES"," ")</f>
        <v>YES</v>
      </c>
      <c r="K248" s="272" t="str">
        <f>IF(J248="YES"," ",IF(D248&gt;=('28 Populations and thresholds'!$I$238)*0.25,"YES"))</f>
        <v xml:space="preserve"> </v>
      </c>
      <c r="L248" s="272" t="b">
        <f>OR('28 Populations and thresholds'!$J$238="CR",'28 Populations and thresholds'!$J$238="EN",'28 Populations and thresholds'!$J$238="VU")</f>
        <v>0</v>
      </c>
      <c r="M248" s="273">
        <f>D248/'28 Populations and thresholds'!$H$238</f>
        <v>0.54362857142857146</v>
      </c>
      <c r="N248" s="274">
        <f>'28 Populations and thresholds'!$K$238</f>
        <v>0</v>
      </c>
      <c r="O248" s="263" t="str">
        <f t="shared" si="17"/>
        <v xml:space="preserve"> </v>
      </c>
      <c r="P248" s="349">
        <v>54.36</v>
      </c>
      <c r="Q248" s="272">
        <v>1</v>
      </c>
      <c r="R248" s="272">
        <v>0</v>
      </c>
      <c r="S248" s="263" t="str">
        <f t="shared" si="19"/>
        <v xml:space="preserve"> </v>
      </c>
      <c r="T248" s="275"/>
      <c r="U248" s="263" t="str">
        <f t="shared" si="18"/>
        <v xml:space="preserve"> </v>
      </c>
    </row>
    <row r="249" spans="1:21" s="4" customFormat="1" x14ac:dyDescent="0.2">
      <c r="A249" s="143" t="s">
        <v>1761</v>
      </c>
      <c r="B249" s="40" t="s">
        <v>1279</v>
      </c>
      <c r="C249" s="4" t="s">
        <v>3455</v>
      </c>
      <c r="D249" s="41">
        <v>500</v>
      </c>
      <c r="E249" s="46">
        <v>30135</v>
      </c>
      <c r="F249" s="263" t="str">
        <f t="shared" si="15"/>
        <v xml:space="preserve"> </v>
      </c>
      <c r="G249" s="143" t="s">
        <v>21</v>
      </c>
      <c r="H249" s="143" t="s">
        <v>58</v>
      </c>
      <c r="I249" s="263" t="str">
        <f t="shared" si="16"/>
        <v xml:space="preserve"> </v>
      </c>
      <c r="J249" s="38" t="str">
        <f>IF(D249&gt;=('28 Populations and thresholds'!$I$159),"YES"," ")</f>
        <v>YES</v>
      </c>
      <c r="K249" s="38" t="str">
        <f>IF(J249="YES"," ",IF(D249&gt;=('28 Populations and thresholds'!$I$159)*0.25,"YES"))</f>
        <v xml:space="preserve"> </v>
      </c>
      <c r="L249" s="38" t="b">
        <f>OR('28 Populations and thresholds'!$J$159="CR",'28 Populations and thresholds'!$J$159="EN",'28 Populations and thresholds'!$J$159="VU")</f>
        <v>0</v>
      </c>
      <c r="M249" s="75">
        <f>D249/'28 Populations and thresholds'!$H$159</f>
        <v>0.01</v>
      </c>
      <c r="N249" s="106" t="str">
        <f>'28 Populations and thresholds'!$K$159</f>
        <v>DEC</v>
      </c>
      <c r="O249" s="263" t="str">
        <f t="shared" si="17"/>
        <v xml:space="preserve"> </v>
      </c>
      <c r="P249" s="348">
        <v>1</v>
      </c>
      <c r="Q249" s="38">
        <v>1</v>
      </c>
      <c r="R249" s="38">
        <v>0</v>
      </c>
      <c r="S249" s="263" t="str">
        <f t="shared" si="19"/>
        <v xml:space="preserve"> </v>
      </c>
      <c r="U249" s="263" t="str">
        <f t="shared" si="18"/>
        <v xml:space="preserve"> </v>
      </c>
    </row>
    <row r="250" spans="1:21" s="4" customFormat="1" x14ac:dyDescent="0.2">
      <c r="A250" s="267" t="s">
        <v>1761</v>
      </c>
      <c r="B250" s="268" t="s">
        <v>1137</v>
      </c>
      <c r="C250" s="269" t="s">
        <v>3766</v>
      </c>
      <c r="D250" s="270">
        <v>616</v>
      </c>
      <c r="E250" s="271">
        <v>30804</v>
      </c>
      <c r="F250" s="263" t="str">
        <f t="shared" si="15"/>
        <v xml:space="preserve"> </v>
      </c>
      <c r="G250" s="267" t="s">
        <v>21</v>
      </c>
      <c r="H250" s="267" t="s">
        <v>58</v>
      </c>
      <c r="I250" s="263" t="str">
        <f t="shared" si="16"/>
        <v xml:space="preserve"> </v>
      </c>
      <c r="J250" s="272" t="str">
        <f>IF(D250&gt;=('28 Populations and thresholds'!$I$194),"YES"," ")</f>
        <v>YES</v>
      </c>
      <c r="K250" s="272" t="str">
        <f>IF(J250="YES"," ",IF(D250&gt;=('28 Populations and thresholds'!$I$194)*0.25,"YES"))</f>
        <v xml:space="preserve"> </v>
      </c>
      <c r="L250" s="272" t="b">
        <f>OR('28 Populations and thresholds'!$J$194="CR",'28 Populations and thresholds'!$J$194="EN",'28 Populations and thresholds'!$J$194="VU")</f>
        <v>0</v>
      </c>
      <c r="M250" s="273">
        <f>D250/'28 Populations and thresholds'!$H$194</f>
        <v>2.1614035087719297E-2</v>
      </c>
      <c r="N250" s="274" t="str">
        <f>'28 Populations and thresholds'!$K$194</f>
        <v>DEC</v>
      </c>
      <c r="O250" s="263" t="str">
        <f t="shared" si="17"/>
        <v xml:space="preserve"> </v>
      </c>
      <c r="P250" s="349">
        <v>7.2</v>
      </c>
      <c r="Q250" s="272">
        <v>2</v>
      </c>
      <c r="R250" s="272">
        <v>0</v>
      </c>
      <c r="S250" s="263" t="str">
        <f t="shared" si="19"/>
        <v xml:space="preserve"> </v>
      </c>
      <c r="T250" s="269"/>
      <c r="U250" s="263" t="str">
        <f t="shared" si="18"/>
        <v xml:space="preserve"> </v>
      </c>
    </row>
    <row r="251" spans="1:21" s="4" customFormat="1" x14ac:dyDescent="0.2">
      <c r="A251" s="267" t="s">
        <v>1761</v>
      </c>
      <c r="B251" s="268" t="s">
        <v>1137</v>
      </c>
      <c r="C251" s="269" t="s">
        <v>3474</v>
      </c>
      <c r="D251" s="270">
        <v>1108</v>
      </c>
      <c r="E251" s="271">
        <v>30867</v>
      </c>
      <c r="F251" s="263" t="str">
        <f t="shared" si="15"/>
        <v xml:space="preserve"> </v>
      </c>
      <c r="G251" s="267" t="s">
        <v>21</v>
      </c>
      <c r="H251" s="267" t="s">
        <v>58</v>
      </c>
      <c r="I251" s="263" t="str">
        <f t="shared" si="16"/>
        <v xml:space="preserve"> </v>
      </c>
      <c r="J251" s="272" t="str">
        <f>IF(D251&gt;=('28 Populations and thresholds'!$I$198),"YES"," ")</f>
        <v>YES</v>
      </c>
      <c r="K251" s="272" t="str">
        <f>IF(J251="YES"," ",IF(D251&gt;=('28 Populations and thresholds'!$I$198)*0.25,"YES"))</f>
        <v xml:space="preserve"> </v>
      </c>
      <c r="L251" s="272" t="b">
        <f>OR('28 Populations and thresholds'!$J$198="CR",'28 Populations and thresholds'!$J$198="EN",'28 Populations and thresholds'!$J$198="VU")</f>
        <v>0</v>
      </c>
      <c r="M251" s="273">
        <f>D251/'28 Populations and thresholds'!$H$198</f>
        <v>5.036363636363636E-2</v>
      </c>
      <c r="N251" s="274">
        <f>'28 Populations and thresholds'!$K$198</f>
        <v>0</v>
      </c>
      <c r="O251" s="263" t="str">
        <f t="shared" si="17"/>
        <v xml:space="preserve"> </v>
      </c>
      <c r="P251" s="349"/>
      <c r="Q251" s="272"/>
      <c r="R251" s="272"/>
      <c r="S251" s="263" t="str">
        <f t="shared" si="19"/>
        <v xml:space="preserve"> </v>
      </c>
      <c r="T251" s="269"/>
      <c r="U251" s="263" t="str">
        <f t="shared" si="18"/>
        <v xml:space="preserve"> </v>
      </c>
    </row>
    <row r="252" spans="1:21" s="4" customFormat="1" x14ac:dyDescent="0.2">
      <c r="A252" s="143" t="s">
        <v>1761</v>
      </c>
      <c r="B252" s="40" t="s">
        <v>938</v>
      </c>
      <c r="C252" s="4" t="s">
        <v>3755</v>
      </c>
      <c r="D252" s="41">
        <v>414</v>
      </c>
      <c r="E252" s="46">
        <v>36615</v>
      </c>
      <c r="F252" s="263" t="str">
        <f t="shared" si="15"/>
        <v xml:space="preserve"> </v>
      </c>
      <c r="G252" s="143" t="s">
        <v>21</v>
      </c>
      <c r="H252" s="143" t="s">
        <v>680</v>
      </c>
      <c r="I252" s="263" t="str">
        <f t="shared" si="16"/>
        <v xml:space="preserve"> </v>
      </c>
      <c r="J252" s="38" t="str">
        <f>IF(D252&gt;=('28 Populations and thresholds'!$I$174),"YES"," ")</f>
        <v>YES</v>
      </c>
      <c r="K252" s="38" t="str">
        <f>IF(J252="YES"," ",IF(D252&gt;=('28 Populations and thresholds'!$I$174)*0.25,"YES"))</f>
        <v xml:space="preserve"> </v>
      </c>
      <c r="L252" s="38" t="b">
        <f>OR('28 Populations and thresholds'!$J$174="CR",'28 Populations and thresholds'!$J$174="EN",'28 Populations and thresholds'!$J$174="VU")</f>
        <v>0</v>
      </c>
      <c r="M252" s="75">
        <f>D252/'28 Populations and thresholds'!$H$174</f>
        <v>1.7999999999999999E-2</v>
      </c>
      <c r="N252" s="106" t="str">
        <f>'28 Populations and thresholds'!$K$174</f>
        <v>DEC</v>
      </c>
      <c r="O252" s="263" t="str">
        <f t="shared" si="17"/>
        <v xml:space="preserve"> </v>
      </c>
      <c r="P252" s="348">
        <v>170.68</v>
      </c>
      <c r="Q252" s="38">
        <v>19</v>
      </c>
      <c r="R252" s="38">
        <v>2</v>
      </c>
      <c r="S252" s="263" t="str">
        <f t="shared" si="19"/>
        <v xml:space="preserve"> </v>
      </c>
      <c r="T252" s="12"/>
      <c r="U252" s="263" t="str">
        <f t="shared" si="18"/>
        <v xml:space="preserve"> </v>
      </c>
    </row>
    <row r="253" spans="1:21" s="4" customFormat="1" x14ac:dyDescent="0.2">
      <c r="A253" s="143" t="s">
        <v>1761</v>
      </c>
      <c r="B253" s="40" t="s">
        <v>938</v>
      </c>
      <c r="C253" s="40" t="s">
        <v>3757</v>
      </c>
      <c r="D253" s="41">
        <v>65000</v>
      </c>
      <c r="E253" s="46">
        <v>33970</v>
      </c>
      <c r="F253" s="263" t="str">
        <f t="shared" si="15"/>
        <v xml:space="preserve"> </v>
      </c>
      <c r="G253" s="143" t="s">
        <v>21</v>
      </c>
      <c r="H253" s="143" t="s">
        <v>486</v>
      </c>
      <c r="I253" s="263" t="str">
        <f t="shared" si="16"/>
        <v xml:space="preserve"> </v>
      </c>
      <c r="J253" s="38" t="str">
        <f>IF(D253&gt;=('28 Populations and thresholds'!$I$176),"YES"," ")</f>
        <v>YES</v>
      </c>
      <c r="K253" s="38" t="str">
        <f>IF(J253="YES"," ",IF(D253&gt;=('28 Populations and thresholds'!$I$176)*0.25,"YES"))</f>
        <v xml:space="preserve"> </v>
      </c>
      <c r="L253" s="38" t="b">
        <f>OR('28 Populations and thresholds'!$J$176="CR",'28 Populations and thresholds'!$J$176="EN",'28 Populations and thresholds'!$J$176="VU")</f>
        <v>0</v>
      </c>
      <c r="M253" s="75">
        <f>D253/('28 Populations and thresholds'!$H$176)</f>
        <v>0.4452054794520548</v>
      </c>
      <c r="N253" s="106" t="str">
        <f>'28 Populations and thresholds'!$K$176</f>
        <v>DEC</v>
      </c>
      <c r="O253" s="263" t="str">
        <f t="shared" si="17"/>
        <v xml:space="preserve"> </v>
      </c>
      <c r="P253" s="348"/>
      <c r="Q253" s="38"/>
      <c r="R253" s="38"/>
      <c r="S253" s="263" t="str">
        <f t="shared" si="19"/>
        <v xml:space="preserve"> </v>
      </c>
      <c r="T253" s="12"/>
      <c r="U253" s="263" t="str">
        <f t="shared" si="18"/>
        <v xml:space="preserve"> </v>
      </c>
    </row>
    <row r="254" spans="1:21" s="4" customFormat="1" x14ac:dyDescent="0.2">
      <c r="A254" s="143" t="s">
        <v>1761</v>
      </c>
      <c r="B254" s="40" t="s">
        <v>938</v>
      </c>
      <c r="C254" s="4" t="s">
        <v>3756</v>
      </c>
      <c r="D254" s="41">
        <v>7374</v>
      </c>
      <c r="E254" s="46">
        <v>33209</v>
      </c>
      <c r="F254" s="263" t="str">
        <f t="shared" si="15"/>
        <v xml:space="preserve"> </v>
      </c>
      <c r="G254" s="143" t="s">
        <v>21</v>
      </c>
      <c r="H254" s="143" t="s">
        <v>58</v>
      </c>
      <c r="I254" s="263" t="str">
        <f t="shared" si="16"/>
        <v xml:space="preserve"> </v>
      </c>
      <c r="J254" s="38" t="str">
        <f>IF(D254&gt;=('28 Populations and thresholds'!$I$175),"YES"," ")</f>
        <v>YES</v>
      </c>
      <c r="K254" s="38" t="str">
        <f>IF(J254="YES"," ",IF(D254&gt;=('28 Populations and thresholds'!$I$175)*0.25,"YES"))</f>
        <v xml:space="preserve"> </v>
      </c>
      <c r="L254" s="38" t="b">
        <f>OR('28 Populations and thresholds'!$J$175="CR",'28 Populations and thresholds'!$J$175="EN",'28 Populations and thresholds'!$J$175="VU")</f>
        <v>0</v>
      </c>
      <c r="M254" s="75">
        <f>D254/'28 Populations and thresholds'!$H$175</f>
        <v>5.3050359712230218E-2</v>
      </c>
      <c r="N254" s="106" t="str">
        <f>'28 Populations and thresholds'!$K$175</f>
        <v>DEC</v>
      </c>
      <c r="O254" s="263" t="str">
        <f t="shared" si="17"/>
        <v xml:space="preserve"> </v>
      </c>
      <c r="P254" s="348"/>
      <c r="Q254" s="38"/>
      <c r="R254" s="38"/>
      <c r="S254" s="263" t="str">
        <f t="shared" si="19"/>
        <v xml:space="preserve"> </v>
      </c>
      <c r="U254" s="263" t="str">
        <f t="shared" si="18"/>
        <v xml:space="preserve"> </v>
      </c>
    </row>
    <row r="255" spans="1:21" s="4" customFormat="1" x14ac:dyDescent="0.2">
      <c r="A255" s="12" t="s">
        <v>1761</v>
      </c>
      <c r="B255" s="4" t="s">
        <v>3476</v>
      </c>
      <c r="C255" s="115" t="s">
        <v>3776</v>
      </c>
      <c r="D255" s="105">
        <v>350</v>
      </c>
      <c r="E255" s="106" t="s">
        <v>4287</v>
      </c>
      <c r="F255" s="263" t="str">
        <f t="shared" si="15"/>
        <v xml:space="preserve"> </v>
      </c>
      <c r="G255" s="12"/>
      <c r="H255" s="12" t="s">
        <v>4285</v>
      </c>
      <c r="I255" s="263" t="str">
        <f t="shared" si="16"/>
        <v xml:space="preserve"> </v>
      </c>
      <c r="J255" s="38" t="str">
        <f>IF(D255&gt;=('28 Populations and thresholds'!$I$210),"YES"," ")</f>
        <v>YES</v>
      </c>
      <c r="K255" s="38" t="str">
        <f>IF(J255="YES"," ",IF(D255&gt;=('28 Populations and thresholds'!$I$210)*0.25,"YES"))</f>
        <v xml:space="preserve"> </v>
      </c>
      <c r="L255" s="38" t="b">
        <f>OR('28 Populations and thresholds'!$J$210="CR",'28 Populations and thresholds'!$J$210="EN",'28 Populations and thresholds'!$J$210="VU")</f>
        <v>0</v>
      </c>
      <c r="M255" s="75">
        <f>D255/'28 Populations and thresholds'!$H$210</f>
        <v>1.4E-2</v>
      </c>
      <c r="N255" s="106">
        <f>'28 Populations and thresholds'!$K$210</f>
        <v>0</v>
      </c>
      <c r="O255" s="263" t="str">
        <f t="shared" si="17"/>
        <v xml:space="preserve"> </v>
      </c>
      <c r="P255" s="348"/>
      <c r="Q255" s="38"/>
      <c r="R255" s="38"/>
      <c r="S255" s="263" t="str">
        <f t="shared" si="19"/>
        <v xml:space="preserve"> </v>
      </c>
      <c r="T255" s="12" t="s">
        <v>4587</v>
      </c>
      <c r="U255" s="263" t="str">
        <f t="shared" si="18"/>
        <v xml:space="preserve"> </v>
      </c>
    </row>
    <row r="256" spans="1:21" s="4" customFormat="1" x14ac:dyDescent="0.2">
      <c r="A256" s="143" t="s">
        <v>1761</v>
      </c>
      <c r="B256" s="40" t="s">
        <v>938</v>
      </c>
      <c r="C256" s="4" t="s">
        <v>3761</v>
      </c>
      <c r="D256" s="41">
        <v>1000</v>
      </c>
      <c r="E256" s="46">
        <v>36079</v>
      </c>
      <c r="F256" s="263" t="str">
        <f t="shared" si="15"/>
        <v xml:space="preserve"> </v>
      </c>
      <c r="G256" s="143" t="s">
        <v>21</v>
      </c>
      <c r="H256" s="143" t="s">
        <v>128</v>
      </c>
      <c r="I256" s="263" t="str">
        <f t="shared" si="16"/>
        <v xml:space="preserve"> </v>
      </c>
      <c r="J256" s="38" t="str">
        <f>IF(D256&gt;=('28 Populations and thresholds'!$I$187),"YES"," ")</f>
        <v>YES</v>
      </c>
      <c r="K256" s="38" t="str">
        <f>IF(J256="YES"," ",IF(D256&gt;=('28 Populations and thresholds'!$I$187)*0.25,"YES"))</f>
        <v xml:space="preserve"> </v>
      </c>
      <c r="L256" s="38" t="b">
        <f>OR('28 Populations and thresholds'!$J$187="CR",'28 Populations and thresholds'!$J$187="EN",'28 Populations and thresholds'!$J$187="VU")</f>
        <v>0</v>
      </c>
      <c r="M256" s="75">
        <f>D256/'28 Populations and thresholds'!$H$187</f>
        <v>0.01</v>
      </c>
      <c r="N256" s="106">
        <f>'28 Populations and thresholds'!$K$187</f>
        <v>0</v>
      </c>
      <c r="O256" s="263" t="str">
        <f t="shared" si="17"/>
        <v xml:space="preserve"> </v>
      </c>
      <c r="P256" s="348"/>
      <c r="Q256" s="38"/>
      <c r="R256" s="38"/>
      <c r="S256" s="263" t="str">
        <f t="shared" si="19"/>
        <v xml:space="preserve"> </v>
      </c>
      <c r="U256" s="263" t="str">
        <f t="shared" si="18"/>
        <v xml:space="preserve"> </v>
      </c>
    </row>
    <row r="257" spans="1:21" s="4" customFormat="1" x14ac:dyDescent="0.2">
      <c r="A257" s="143" t="s">
        <v>1761</v>
      </c>
      <c r="B257" s="40" t="s">
        <v>938</v>
      </c>
      <c r="C257" s="4" t="s">
        <v>3480</v>
      </c>
      <c r="D257" s="41">
        <v>6000</v>
      </c>
      <c r="E257" s="46">
        <v>30360</v>
      </c>
      <c r="F257" s="263" t="str">
        <f t="shared" ref="F257:F320" si="20">" "</f>
        <v xml:space="preserve"> </v>
      </c>
      <c r="G257" s="143" t="s">
        <v>21</v>
      </c>
      <c r="H257" s="143" t="s">
        <v>58</v>
      </c>
      <c r="I257" s="263" t="str">
        <f t="shared" ref="I257:I320" si="21">" "</f>
        <v xml:space="preserve"> </v>
      </c>
      <c r="J257" s="38" t="str">
        <f>IF(D257&gt;=('28 Populations and thresholds'!$I$203),"YES"," ")</f>
        <v>YES</v>
      </c>
      <c r="K257" s="38" t="str">
        <f>IF(J257="YES"," ",IF(D257&gt;=('28 Populations and thresholds'!$I$203)*0.25,"YES"))</f>
        <v xml:space="preserve"> </v>
      </c>
      <c r="L257" s="38" t="b">
        <f>OR('28 Populations and thresholds'!$J$203="CR",'28 Populations and thresholds'!$J$203="EN",'28 Populations and thresholds'!$J$203="VU")</f>
        <v>0</v>
      </c>
      <c r="M257" s="75">
        <f>D257/'28 Populations and thresholds'!$H$203</f>
        <v>4.4444444444444446E-2</v>
      </c>
      <c r="N257" s="106" t="str">
        <f>'28 Populations and thresholds'!$K$203</f>
        <v>DEC</v>
      </c>
      <c r="O257" s="263" t="str">
        <f t="shared" ref="O257:O320" si="22">" "</f>
        <v xml:space="preserve"> </v>
      </c>
      <c r="P257" s="348"/>
      <c r="Q257" s="38"/>
      <c r="R257" s="38"/>
      <c r="S257" s="263" t="str">
        <f t="shared" si="19"/>
        <v xml:space="preserve"> </v>
      </c>
      <c r="U257" s="263" t="str">
        <f t="shared" ref="U257:U320" si="23">" "</f>
        <v xml:space="preserve"> </v>
      </c>
    </row>
    <row r="258" spans="1:21" s="4" customFormat="1" x14ac:dyDescent="0.2">
      <c r="A258" s="143" t="s">
        <v>1761</v>
      </c>
      <c r="B258" s="40" t="s">
        <v>938</v>
      </c>
      <c r="C258" s="4" t="s">
        <v>3470</v>
      </c>
      <c r="D258" s="41">
        <v>2160</v>
      </c>
      <c r="E258" s="46">
        <v>33970</v>
      </c>
      <c r="F258" s="263" t="str">
        <f t="shared" si="20"/>
        <v xml:space="preserve"> </v>
      </c>
      <c r="G258" s="143" t="s">
        <v>21</v>
      </c>
      <c r="H258" s="143" t="s">
        <v>58</v>
      </c>
      <c r="I258" s="263" t="str">
        <f t="shared" si="21"/>
        <v xml:space="preserve"> </v>
      </c>
      <c r="J258" s="38" t="str">
        <f>IF(D258&gt;=('28 Populations and thresholds'!$I$181),"YES"," ")</f>
        <v>YES</v>
      </c>
      <c r="K258" s="38" t="str">
        <f>IF(J258="YES"," ",IF(D258&gt;=('28 Populations and thresholds'!$I$181)*0.25,"YES"))</f>
        <v xml:space="preserve"> </v>
      </c>
      <c r="L258" s="38" t="b">
        <f>OR('28 Populations and thresholds'!$J$181="CR",'28 Populations and thresholds'!$J$181="EN",'28 Populations and thresholds'!$J$181="VU")</f>
        <v>1</v>
      </c>
      <c r="M258" s="75">
        <f>D258/'28 Populations and thresholds'!$H$181</f>
        <v>6.7500000000000004E-2</v>
      </c>
      <c r="N258" s="106" t="str">
        <f>'28 Populations and thresholds'!$K$181</f>
        <v>DEC</v>
      </c>
      <c r="O258" s="263" t="str">
        <f t="shared" si="22"/>
        <v xml:space="preserve"> </v>
      </c>
      <c r="P258" s="348"/>
      <c r="Q258" s="38"/>
      <c r="R258" s="38"/>
      <c r="S258" s="263" t="str">
        <f t="shared" si="19"/>
        <v xml:space="preserve"> </v>
      </c>
      <c r="U258" s="263" t="str">
        <f t="shared" si="23"/>
        <v xml:space="preserve"> </v>
      </c>
    </row>
    <row r="259" spans="1:21" s="4" customFormat="1" x14ac:dyDescent="0.2">
      <c r="A259" s="12" t="s">
        <v>1761</v>
      </c>
      <c r="B259" s="4" t="s">
        <v>3476</v>
      </c>
      <c r="C259" s="115" t="s">
        <v>3767</v>
      </c>
      <c r="D259" s="105">
        <v>27390</v>
      </c>
      <c r="E259" s="106" t="s">
        <v>4286</v>
      </c>
      <c r="F259" s="263" t="str">
        <f t="shared" si="20"/>
        <v xml:space="preserve"> </v>
      </c>
      <c r="G259" s="12"/>
      <c r="H259" s="12" t="s">
        <v>4285</v>
      </c>
      <c r="I259" s="263" t="str">
        <f t="shared" si="21"/>
        <v xml:space="preserve"> </v>
      </c>
      <c r="J259" s="38" t="str">
        <f>IF(D259&gt;=('28 Populations and thresholds'!$I$195),"YES"," ")</f>
        <v>YES</v>
      </c>
      <c r="K259" s="38" t="str">
        <f>IF(J259="YES"," ",IF(D259&gt;=('28 Populations and thresholds'!$I$195)*0.25,"YES"))</f>
        <v xml:space="preserve"> </v>
      </c>
      <c r="L259" s="38" t="b">
        <f>OR('28 Populations and thresholds'!$J$195="CR",'28 Populations and thresholds'!$J$195="EN",'28 Populations and thresholds'!$J$195="VU")</f>
        <v>1</v>
      </c>
      <c r="M259" s="75">
        <f>D259/'28 Populations and thresholds'!$H$195</f>
        <v>9.444827586206897E-2</v>
      </c>
      <c r="N259" s="106" t="str">
        <f>'28 Populations and thresholds'!$K$195</f>
        <v>DEC</v>
      </c>
      <c r="O259" s="263" t="str">
        <f t="shared" si="22"/>
        <v xml:space="preserve"> </v>
      </c>
      <c r="P259" s="348"/>
      <c r="Q259" s="38"/>
      <c r="R259" s="38"/>
      <c r="S259" s="263" t="str">
        <f t="shared" si="19"/>
        <v xml:space="preserve"> </v>
      </c>
      <c r="T259" s="12" t="s">
        <v>4587</v>
      </c>
      <c r="U259" s="263" t="str">
        <f t="shared" si="23"/>
        <v xml:space="preserve"> </v>
      </c>
    </row>
    <row r="260" spans="1:21" s="4" customFormat="1" x14ac:dyDescent="0.2">
      <c r="A260" s="143" t="s">
        <v>1761</v>
      </c>
      <c r="B260" s="40" t="s">
        <v>938</v>
      </c>
      <c r="C260" s="4" t="s">
        <v>3461</v>
      </c>
      <c r="D260" s="41">
        <v>26900</v>
      </c>
      <c r="E260" s="43"/>
      <c r="F260" s="263" t="str">
        <f t="shared" si="20"/>
        <v xml:space="preserve"> </v>
      </c>
      <c r="G260" s="143" t="s">
        <v>21</v>
      </c>
      <c r="H260" s="143" t="s">
        <v>490</v>
      </c>
      <c r="I260" s="263" t="str">
        <f t="shared" si="21"/>
        <v xml:space="preserve"> </v>
      </c>
      <c r="J260" s="38" t="str">
        <f>IF(D260&gt;=('28 Populations and thresholds'!$I$164),"YES"," ")</f>
        <v>YES</v>
      </c>
      <c r="K260" s="38" t="str">
        <f>IF(J260="YES"," ",IF(D260&gt;=('28 Populations and thresholds'!$I$164)*0.25,"YES"))</f>
        <v xml:space="preserve"> </v>
      </c>
      <c r="L260" s="38" t="b">
        <f>OR('28 Populations and thresholds'!$J$164="CR",'28 Populations and thresholds'!$J$164="EN",'28 Populations and thresholds'!$J$164="VU")</f>
        <v>0</v>
      </c>
      <c r="M260" s="75">
        <f>D260/'28 Populations and thresholds'!$H$164</f>
        <v>0.34050632911392403</v>
      </c>
      <c r="N260" s="106" t="str">
        <f>'28 Populations and thresholds'!$K$164</f>
        <v>DEC</v>
      </c>
      <c r="O260" s="263" t="str">
        <f t="shared" si="22"/>
        <v xml:space="preserve"> </v>
      </c>
      <c r="P260" s="348"/>
      <c r="Q260" s="38"/>
      <c r="R260" s="38"/>
      <c r="S260" s="263" t="str">
        <f t="shared" si="19"/>
        <v xml:space="preserve"> </v>
      </c>
      <c r="U260" s="263" t="str">
        <f t="shared" si="23"/>
        <v xml:space="preserve"> </v>
      </c>
    </row>
    <row r="261" spans="1:21" s="4" customFormat="1" x14ac:dyDescent="0.2">
      <c r="A261" s="143" t="s">
        <v>1761</v>
      </c>
      <c r="B261" s="40" t="s">
        <v>938</v>
      </c>
      <c r="C261" s="4" t="s">
        <v>3451</v>
      </c>
      <c r="D261" s="41">
        <v>1300</v>
      </c>
      <c r="E261" s="43"/>
      <c r="F261" s="263" t="str">
        <f t="shared" si="20"/>
        <v xml:space="preserve"> </v>
      </c>
      <c r="G261" s="143" t="s">
        <v>21</v>
      </c>
      <c r="H261" s="143" t="s">
        <v>486</v>
      </c>
      <c r="I261" s="263" t="str">
        <f t="shared" si="21"/>
        <v xml:space="preserve"> </v>
      </c>
      <c r="J261" s="38" t="str">
        <f>IF(D261&gt;=('28 Populations and thresholds'!$I$154),"YES"," ")</f>
        <v>YES</v>
      </c>
      <c r="K261" s="38" t="str">
        <f>IF(J261="YES"," ",IF(D261&gt;=('28 Populations and thresholds'!$I$154)*0.25,"YES"))</f>
        <v xml:space="preserve"> </v>
      </c>
      <c r="L261" s="38" t="b">
        <f>OR('28 Populations and thresholds'!$J$154="CR",'28 Populations and thresholds'!$J$154="EN",'28 Populations and thresholds'!$J$154="VU")</f>
        <v>0</v>
      </c>
      <c r="M261" s="75">
        <f>D261/'28 Populations and thresholds'!$H$154</f>
        <v>1.2500000000000001E-2</v>
      </c>
      <c r="N261" s="106" t="str">
        <f>'28 Populations and thresholds'!$K$154</f>
        <v>DEC</v>
      </c>
      <c r="O261" s="263" t="str">
        <f t="shared" si="22"/>
        <v xml:space="preserve"> </v>
      </c>
      <c r="P261" s="348"/>
      <c r="Q261" s="38"/>
      <c r="R261" s="38"/>
      <c r="S261" s="263" t="str">
        <f t="shared" si="19"/>
        <v xml:space="preserve"> </v>
      </c>
      <c r="U261" s="263" t="str">
        <f t="shared" si="23"/>
        <v xml:space="preserve"> </v>
      </c>
    </row>
    <row r="262" spans="1:21" s="4" customFormat="1" x14ac:dyDescent="0.2">
      <c r="A262" s="143" t="s">
        <v>1761</v>
      </c>
      <c r="B262" s="40" t="s">
        <v>938</v>
      </c>
      <c r="C262" s="4" t="s">
        <v>3765</v>
      </c>
      <c r="D262" s="41">
        <v>3185</v>
      </c>
      <c r="E262" s="46">
        <v>31153</v>
      </c>
      <c r="F262" s="263" t="str">
        <f t="shared" si="20"/>
        <v xml:space="preserve"> </v>
      </c>
      <c r="G262" s="143" t="s">
        <v>21</v>
      </c>
      <c r="H262" s="143" t="s">
        <v>478</v>
      </c>
      <c r="I262" s="263" t="str">
        <f t="shared" si="21"/>
        <v xml:space="preserve"> </v>
      </c>
      <c r="J262" s="38" t="str">
        <f>IF(D262&gt;=('28 Populations and thresholds'!$I$193),"YES"," ")</f>
        <v>YES</v>
      </c>
      <c r="K262" s="38" t="str">
        <f>IF(J262="YES"," ",IF(D262&gt;=('28 Populations and thresholds'!$I$193)*0.25,"YES"))</f>
        <v xml:space="preserve"> </v>
      </c>
      <c r="L262" s="38" t="b">
        <f>OR('28 Populations and thresholds'!$J$193="CR",'28 Populations and thresholds'!$J$193="EN",'28 Populations and thresholds'!$J$193="VU")</f>
        <v>0</v>
      </c>
      <c r="M262" s="75">
        <f>D262/'28 Populations and thresholds'!$H$193</f>
        <v>7.2386363636363638E-2</v>
      </c>
      <c r="N262" s="106" t="str">
        <f>'28 Populations and thresholds'!$K$193</f>
        <v>DEC</v>
      </c>
      <c r="O262" s="263" t="str">
        <f t="shared" si="22"/>
        <v xml:space="preserve"> </v>
      </c>
      <c r="P262" s="348"/>
      <c r="Q262" s="38"/>
      <c r="R262" s="38"/>
      <c r="S262" s="263" t="str">
        <f t="shared" si="19"/>
        <v xml:space="preserve"> </v>
      </c>
      <c r="U262" s="263" t="str">
        <f t="shared" si="23"/>
        <v xml:space="preserve"> </v>
      </c>
    </row>
    <row r="263" spans="1:21" s="4" customFormat="1" x14ac:dyDescent="0.2">
      <c r="A263" s="143" t="s">
        <v>1761</v>
      </c>
      <c r="B263" s="40" t="s">
        <v>938</v>
      </c>
      <c r="C263" s="4" t="s">
        <v>3466</v>
      </c>
      <c r="D263" s="41">
        <v>5000</v>
      </c>
      <c r="E263" s="43"/>
      <c r="F263" s="263" t="str">
        <f t="shared" si="20"/>
        <v xml:space="preserve"> </v>
      </c>
      <c r="G263" s="143" t="s">
        <v>21</v>
      </c>
      <c r="H263" s="143" t="s">
        <v>618</v>
      </c>
      <c r="I263" s="263" t="str">
        <f t="shared" si="21"/>
        <v xml:space="preserve"> </v>
      </c>
      <c r="J263" s="38" t="str">
        <f>IF(D263&gt;=('28 Populations and thresholds'!$I$178),"YES"," ")</f>
        <v>YES</v>
      </c>
      <c r="K263" s="38" t="str">
        <f>IF(J263="YES"," ",IF(D263&gt;=('28 Populations and thresholds'!$I$178)*0.25,"YES"))</f>
        <v xml:space="preserve"> </v>
      </c>
      <c r="L263" s="38" t="b">
        <f>OR('28 Populations and thresholds'!$J$178="CR",'28 Populations and thresholds'!$J$178="EN",'28 Populations and thresholds'!$J$178="VU")</f>
        <v>0</v>
      </c>
      <c r="M263" s="75">
        <f>D263/'28 Populations and thresholds'!$H$178</f>
        <v>2.7777777777777776E-2</v>
      </c>
      <c r="N263" s="106">
        <f>'28 Populations and thresholds'!$K$178</f>
        <v>0</v>
      </c>
      <c r="O263" s="263" t="str">
        <f t="shared" si="22"/>
        <v xml:space="preserve"> </v>
      </c>
      <c r="P263" s="348"/>
      <c r="Q263" s="38"/>
      <c r="R263" s="38"/>
      <c r="S263" s="263" t="str">
        <f t="shared" si="19"/>
        <v xml:space="preserve"> </v>
      </c>
      <c r="U263" s="263" t="str">
        <f t="shared" si="23"/>
        <v xml:space="preserve"> </v>
      </c>
    </row>
    <row r="264" spans="1:21" s="4" customFormat="1" x14ac:dyDescent="0.2">
      <c r="A264" s="143" t="s">
        <v>1761</v>
      </c>
      <c r="B264" s="40" t="s">
        <v>938</v>
      </c>
      <c r="C264" s="4" t="s">
        <v>3462</v>
      </c>
      <c r="D264" s="41">
        <v>8700</v>
      </c>
      <c r="E264" s="43"/>
      <c r="F264" s="263" t="str">
        <f t="shared" si="20"/>
        <v xml:space="preserve"> </v>
      </c>
      <c r="G264" s="143" t="s">
        <v>21</v>
      </c>
      <c r="H264" s="143" t="s">
        <v>486</v>
      </c>
      <c r="I264" s="263" t="str">
        <f t="shared" si="21"/>
        <v xml:space="preserve"> </v>
      </c>
      <c r="J264" s="38" t="str">
        <f>IF(D264&gt;=('28 Populations and thresholds'!$I$165),"YES"," ")</f>
        <v>YES</v>
      </c>
      <c r="K264" s="38" t="str">
        <f>IF(J264="YES"," ",IF(D264&gt;=('28 Populations and thresholds'!$I$165)*0.25,"YES"))</f>
        <v xml:space="preserve"> </v>
      </c>
      <c r="L264" s="38" t="b">
        <f>OR('28 Populations and thresholds'!$J$165="CR",'28 Populations and thresholds'!$J$165="EN",'28 Populations and thresholds'!$J$165="VU")</f>
        <v>0</v>
      </c>
      <c r="M264" s="75">
        <f>D264/'28 Populations and thresholds'!$H$165</f>
        <v>5.6129032258064517E-2</v>
      </c>
      <c r="N264" s="106">
        <f>'28 Populations and thresholds'!$K$165</f>
        <v>0</v>
      </c>
      <c r="O264" s="263" t="str">
        <f t="shared" si="22"/>
        <v xml:space="preserve"> </v>
      </c>
      <c r="P264" s="348"/>
      <c r="Q264" s="38"/>
      <c r="R264" s="38"/>
      <c r="S264" s="263" t="str">
        <f t="shared" si="19"/>
        <v xml:space="preserve"> </v>
      </c>
      <c r="T264" s="12"/>
      <c r="U264" s="263" t="str">
        <f t="shared" si="23"/>
        <v xml:space="preserve"> </v>
      </c>
    </row>
    <row r="265" spans="1:21" s="4" customFormat="1" x14ac:dyDescent="0.2">
      <c r="A265" s="143" t="s">
        <v>1761</v>
      </c>
      <c r="B265" s="40" t="s">
        <v>938</v>
      </c>
      <c r="C265" s="40" t="s">
        <v>3768</v>
      </c>
      <c r="D265" s="41">
        <v>11200</v>
      </c>
      <c r="E265" s="43"/>
      <c r="F265" s="263" t="str">
        <f t="shared" si="20"/>
        <v xml:space="preserve"> </v>
      </c>
      <c r="G265" s="143" t="s">
        <v>21</v>
      </c>
      <c r="H265" s="143" t="s">
        <v>486</v>
      </c>
      <c r="I265" s="263" t="str">
        <f t="shared" si="21"/>
        <v xml:space="preserve"> </v>
      </c>
      <c r="J265" s="38" t="str">
        <f>IF(D265&gt;=('28 Populations and thresholds'!$I$196),"YES"," ")</f>
        <v>YES</v>
      </c>
      <c r="K265" s="38" t="str">
        <f>IF(J265="YES"," ",IF(D265&gt;=('28 Populations and thresholds'!$I$196)*0.25,"YES"))</f>
        <v xml:space="preserve"> </v>
      </c>
      <c r="L265" s="38" t="b">
        <f>OR('28 Populations and thresholds'!$J$196="CR",'28 Populations and thresholds'!$J$196="EN",'28 Populations and thresholds'!$J$196="VU")</f>
        <v>0</v>
      </c>
      <c r="M265" s="75">
        <f>D265/'28 Populations and thresholds'!$H$196</f>
        <v>0.18064516129032257</v>
      </c>
      <c r="N265" s="106" t="str">
        <f>'28 Populations and thresholds'!$K$196</f>
        <v>DEC</v>
      </c>
      <c r="O265" s="263" t="str">
        <f t="shared" si="22"/>
        <v xml:space="preserve"> </v>
      </c>
      <c r="P265" s="348"/>
      <c r="Q265" s="38"/>
      <c r="R265" s="38"/>
      <c r="S265" s="263" t="str">
        <f t="shared" si="19"/>
        <v xml:space="preserve"> </v>
      </c>
      <c r="T265" s="12" t="s">
        <v>4696</v>
      </c>
      <c r="U265" s="263" t="str">
        <f t="shared" si="23"/>
        <v xml:space="preserve"> </v>
      </c>
    </row>
    <row r="266" spans="1:21" s="4" customFormat="1" x14ac:dyDescent="0.2">
      <c r="A266" s="143" t="s">
        <v>1761</v>
      </c>
      <c r="B266" s="40" t="s">
        <v>938</v>
      </c>
      <c r="C266" s="4" t="s">
        <v>3770</v>
      </c>
      <c r="D266" s="41">
        <v>19800</v>
      </c>
      <c r="E266" s="43"/>
      <c r="F266" s="263" t="str">
        <f t="shared" si="20"/>
        <v xml:space="preserve"> </v>
      </c>
      <c r="G266" s="143" t="s">
        <v>21</v>
      </c>
      <c r="H266" s="143" t="s">
        <v>486</v>
      </c>
      <c r="I266" s="263" t="str">
        <f t="shared" si="21"/>
        <v xml:space="preserve"> </v>
      </c>
      <c r="J266" s="38" t="str">
        <f>IF(D266&gt;=('28 Populations and thresholds'!$I$199),"YES"," ")</f>
        <v>YES</v>
      </c>
      <c r="K266" s="38" t="str">
        <f>IF(J266="YES"," ",IF(D266&gt;=('28 Populations and thresholds'!$I$199)*0.25,"YES"))</f>
        <v xml:space="preserve"> </v>
      </c>
      <c r="L266" s="38" t="b">
        <f>OR('28 Populations and thresholds'!$J$199="CR",'28 Populations and thresholds'!$J$199="EN",'28 Populations and thresholds'!$J$199="VU")</f>
        <v>0</v>
      </c>
      <c r="M266" s="75">
        <f>D266/'28 Populations and thresholds'!$H$199</f>
        <v>6.2857142857142861E-2</v>
      </c>
      <c r="N266" s="106">
        <f>'28 Populations and thresholds'!$K$199</f>
        <v>0</v>
      </c>
      <c r="O266" s="263" t="str">
        <f t="shared" si="22"/>
        <v xml:space="preserve"> </v>
      </c>
      <c r="P266" s="348"/>
      <c r="Q266" s="38"/>
      <c r="R266" s="38"/>
      <c r="S266" s="263" t="str">
        <f t="shared" si="19"/>
        <v xml:space="preserve"> </v>
      </c>
      <c r="U266" s="263" t="str">
        <f t="shared" si="23"/>
        <v xml:space="preserve"> </v>
      </c>
    </row>
    <row r="267" spans="1:21" s="4" customFormat="1" x14ac:dyDescent="0.2">
      <c r="A267" s="143" t="s">
        <v>1761</v>
      </c>
      <c r="B267" s="40" t="s">
        <v>938</v>
      </c>
      <c r="C267" s="4" t="s">
        <v>3766</v>
      </c>
      <c r="D267" s="41">
        <v>2060</v>
      </c>
      <c r="E267" s="43"/>
      <c r="F267" s="263" t="str">
        <f t="shared" si="20"/>
        <v xml:space="preserve"> </v>
      </c>
      <c r="G267" s="143" t="s">
        <v>21</v>
      </c>
      <c r="H267" s="143" t="s">
        <v>486</v>
      </c>
      <c r="I267" s="263" t="str">
        <f t="shared" si="21"/>
        <v xml:space="preserve"> </v>
      </c>
      <c r="J267" s="38" t="str">
        <f>IF(D267&gt;=('28 Populations and thresholds'!$I$194),"YES"," ")</f>
        <v>YES</v>
      </c>
      <c r="K267" s="38" t="str">
        <f>IF(J267="YES"," ",IF(D267&gt;=('28 Populations and thresholds'!$I$194)*0.25,"YES"))</f>
        <v xml:space="preserve"> </v>
      </c>
      <c r="L267" s="38" t="b">
        <f>OR('28 Populations and thresholds'!$J$194="CR",'28 Populations and thresholds'!$J$194="EN",'28 Populations and thresholds'!$J$194="VU")</f>
        <v>0</v>
      </c>
      <c r="M267" s="75">
        <f>D267/'28 Populations and thresholds'!$H$194</f>
        <v>7.2280701754385959E-2</v>
      </c>
      <c r="N267" s="106" t="str">
        <f>'28 Populations and thresholds'!$K$194</f>
        <v>DEC</v>
      </c>
      <c r="O267" s="263" t="str">
        <f t="shared" si="22"/>
        <v xml:space="preserve"> </v>
      </c>
      <c r="P267" s="348"/>
      <c r="Q267" s="38"/>
      <c r="R267" s="38"/>
      <c r="S267" s="263" t="str">
        <f t="shared" si="19"/>
        <v xml:space="preserve"> </v>
      </c>
      <c r="U267" s="263" t="str">
        <f t="shared" si="23"/>
        <v xml:space="preserve"> </v>
      </c>
    </row>
    <row r="268" spans="1:21" s="4" customFormat="1" x14ac:dyDescent="0.2">
      <c r="A268" s="143" t="s">
        <v>1761</v>
      </c>
      <c r="B268" s="4" t="s">
        <v>3476</v>
      </c>
      <c r="C268" s="4" t="s">
        <v>3474</v>
      </c>
      <c r="D268" s="105">
        <v>1754</v>
      </c>
      <c r="E268" s="106">
        <v>2007</v>
      </c>
      <c r="F268" s="263" t="str">
        <f t="shared" si="20"/>
        <v xml:space="preserve"> </v>
      </c>
      <c r="G268" s="12" t="s">
        <v>139</v>
      </c>
      <c r="H268" s="12" t="s">
        <v>3388</v>
      </c>
      <c r="I268" s="263" t="str">
        <f t="shared" si="21"/>
        <v xml:space="preserve"> </v>
      </c>
      <c r="J268" s="38" t="str">
        <f>IF(D268&gt;=('28 Populations and thresholds'!$I$198),"YES"," ")</f>
        <v>YES</v>
      </c>
      <c r="K268" s="38" t="str">
        <f>IF(J268="YES"," ",IF(D268&gt;=('28 Populations and thresholds'!$I$198)*0.25,"YES"))</f>
        <v xml:space="preserve"> </v>
      </c>
      <c r="L268" s="38" t="b">
        <f>OR('28 Populations and thresholds'!$J$198="CR",'28 Populations and thresholds'!$J$198="EN",'28 Populations and thresholds'!$J$198="VU")</f>
        <v>0</v>
      </c>
      <c r="M268" s="75">
        <f>D268/'28 Populations and thresholds'!$H$198</f>
        <v>7.972727272727273E-2</v>
      </c>
      <c r="N268" s="106">
        <f>'28 Populations and thresholds'!$K$198</f>
        <v>0</v>
      </c>
      <c r="O268" s="263" t="str">
        <f t="shared" si="22"/>
        <v xml:space="preserve"> </v>
      </c>
      <c r="P268" s="348"/>
      <c r="Q268" s="38"/>
      <c r="R268" s="38"/>
      <c r="S268" s="263" t="str">
        <f t="shared" si="19"/>
        <v xml:space="preserve"> </v>
      </c>
      <c r="U268" s="263" t="str">
        <f t="shared" si="23"/>
        <v xml:space="preserve"> </v>
      </c>
    </row>
    <row r="269" spans="1:21" s="4" customFormat="1" x14ac:dyDescent="0.2">
      <c r="A269" s="143" t="s">
        <v>1761</v>
      </c>
      <c r="B269" s="40" t="s">
        <v>938</v>
      </c>
      <c r="C269" s="111" t="s">
        <v>3763</v>
      </c>
      <c r="D269" s="41">
        <v>1840</v>
      </c>
      <c r="E269" s="46">
        <v>37964</v>
      </c>
      <c r="F269" s="263" t="str">
        <f t="shared" si="20"/>
        <v xml:space="preserve"> </v>
      </c>
      <c r="G269" s="143" t="s">
        <v>21</v>
      </c>
      <c r="H269" s="143" t="s">
        <v>58</v>
      </c>
      <c r="I269" s="263" t="str">
        <f t="shared" si="21"/>
        <v xml:space="preserve"> </v>
      </c>
      <c r="J269" s="38" t="str">
        <f>IF(D269&gt;=('28 Populations and thresholds'!$I$191),"YES"," ")</f>
        <v>YES</v>
      </c>
      <c r="K269" s="38" t="str">
        <f>IF(J269="YES"," ",IF(D269&gt;=('28 Populations and thresholds'!$I$191)*0.25,"YES"))</f>
        <v xml:space="preserve"> </v>
      </c>
      <c r="L269" s="38" t="b">
        <f>OR('28 Populations and thresholds'!$J$191="CR",'28 Populations and thresholds'!$J$191="EN",'28 Populations and thresholds'!$J$191="VU")</f>
        <v>0</v>
      </c>
      <c r="M269" s="75">
        <f>D269/'28 Populations and thresholds'!$H$191</f>
        <v>3.6799999999999999E-2</v>
      </c>
      <c r="N269" s="106">
        <f>'28 Populations and thresholds'!$K$191</f>
        <v>0</v>
      </c>
      <c r="O269" s="263" t="str">
        <f t="shared" si="22"/>
        <v xml:space="preserve"> </v>
      </c>
      <c r="P269" s="348"/>
      <c r="Q269" s="38"/>
      <c r="R269" s="38"/>
      <c r="S269" s="263" t="str">
        <f t="shared" si="19"/>
        <v xml:space="preserve"> </v>
      </c>
      <c r="U269" s="263" t="str">
        <f t="shared" si="23"/>
        <v xml:space="preserve"> </v>
      </c>
    </row>
    <row r="270" spans="1:21" s="4" customFormat="1" x14ac:dyDescent="0.2">
      <c r="A270" s="143" t="s">
        <v>1761</v>
      </c>
      <c r="B270" s="40" t="s">
        <v>938</v>
      </c>
      <c r="C270" s="111" t="s">
        <v>3758</v>
      </c>
      <c r="D270" s="41">
        <v>1020</v>
      </c>
      <c r="E270" s="43"/>
      <c r="F270" s="263" t="str">
        <f t="shared" si="20"/>
        <v xml:space="preserve"> </v>
      </c>
      <c r="G270" s="143" t="s">
        <v>21</v>
      </c>
      <c r="H270" s="143" t="s">
        <v>486</v>
      </c>
      <c r="I270" s="263" t="str">
        <f t="shared" si="21"/>
        <v xml:space="preserve"> </v>
      </c>
      <c r="J270" s="38" t="str">
        <f>IF(D270&gt;=('28 Populations and thresholds'!$I$179),"YES"," ")</f>
        <v>YES</v>
      </c>
      <c r="K270" s="38" t="str">
        <f>IF(J270="YES"," ",IF(D270&gt;=('28 Populations and thresholds'!$I$179)*0.25,"YES"))</f>
        <v xml:space="preserve"> </v>
      </c>
      <c r="L270" s="38" t="b">
        <f>OR('28 Populations and thresholds'!$J$179="CR",'28 Populations and thresholds'!$J$179="EN",'28 Populations and thresholds'!$J$179="VU")</f>
        <v>0</v>
      </c>
      <c r="M270" s="75">
        <f>D270/'28 Populations and thresholds'!$H$179</f>
        <v>1.8545454545454546E-2</v>
      </c>
      <c r="N270" s="106" t="str">
        <f>'28 Populations and thresholds'!$K$179</f>
        <v>DEC</v>
      </c>
      <c r="O270" s="263" t="str">
        <f t="shared" si="22"/>
        <v xml:space="preserve"> </v>
      </c>
      <c r="P270" s="348"/>
      <c r="Q270" s="38"/>
      <c r="R270" s="38"/>
      <c r="S270" s="263" t="str">
        <f t="shared" si="19"/>
        <v xml:space="preserve"> </v>
      </c>
      <c r="U270" s="263" t="str">
        <f t="shared" si="23"/>
        <v xml:space="preserve"> </v>
      </c>
    </row>
    <row r="271" spans="1:21" s="4" customFormat="1" x14ac:dyDescent="0.2">
      <c r="A271" s="267" t="s">
        <v>1761</v>
      </c>
      <c r="B271" s="268" t="s">
        <v>1005</v>
      </c>
      <c r="C271" s="269" t="s">
        <v>3466</v>
      </c>
      <c r="D271" s="270">
        <v>52000</v>
      </c>
      <c r="E271" s="271">
        <v>31131</v>
      </c>
      <c r="F271" s="263" t="str">
        <f t="shared" si="20"/>
        <v xml:space="preserve"> </v>
      </c>
      <c r="G271" s="267" t="s">
        <v>21</v>
      </c>
      <c r="H271" s="267" t="s">
        <v>581</v>
      </c>
      <c r="I271" s="263" t="str">
        <f t="shared" si="21"/>
        <v xml:space="preserve"> </v>
      </c>
      <c r="J271" s="272" t="str">
        <f>IF(D271&gt;=('28 Populations and thresholds'!$I$178),"YES"," ")</f>
        <v>YES</v>
      </c>
      <c r="K271" s="272" t="str">
        <f>IF(J271="YES"," ",IF(D271&gt;=('28 Populations and thresholds'!$I$178)*0.25,"YES"))</f>
        <v xml:space="preserve"> </v>
      </c>
      <c r="L271" s="272" t="b">
        <f>OR('28 Populations and thresholds'!$J$178="CR",'28 Populations and thresholds'!$J$178="EN",'28 Populations and thresholds'!$J$178="VU")</f>
        <v>0</v>
      </c>
      <c r="M271" s="273">
        <f>D271/'28 Populations and thresholds'!$H$178</f>
        <v>0.28888888888888886</v>
      </c>
      <c r="N271" s="274">
        <f>'28 Populations and thresholds'!$K$178</f>
        <v>0</v>
      </c>
      <c r="O271" s="263" t="str">
        <f t="shared" si="22"/>
        <v xml:space="preserve"> </v>
      </c>
      <c r="P271" s="349">
        <v>30.97</v>
      </c>
      <c r="Q271" s="272">
        <v>2</v>
      </c>
      <c r="R271" s="272">
        <v>0</v>
      </c>
      <c r="S271" s="263" t="str">
        <f t="shared" si="19"/>
        <v xml:space="preserve"> </v>
      </c>
      <c r="T271" s="269"/>
      <c r="U271" s="263" t="str">
        <f t="shared" si="23"/>
        <v xml:space="preserve"> </v>
      </c>
    </row>
    <row r="272" spans="1:21" s="4" customFormat="1" x14ac:dyDescent="0.2">
      <c r="A272" s="275" t="s">
        <v>1761</v>
      </c>
      <c r="B272" s="283" t="s">
        <v>1005</v>
      </c>
      <c r="C272" s="278" t="s">
        <v>3743</v>
      </c>
      <c r="D272" s="279">
        <v>60000</v>
      </c>
      <c r="E272" s="285">
        <v>40222</v>
      </c>
      <c r="F272" s="263" t="str">
        <f t="shared" si="20"/>
        <v xml:space="preserve"> </v>
      </c>
      <c r="G272" s="275"/>
      <c r="H272" s="275" t="s">
        <v>4218</v>
      </c>
      <c r="I272" s="263" t="str">
        <f t="shared" si="21"/>
        <v xml:space="preserve"> </v>
      </c>
      <c r="J272" s="272" t="str">
        <f>IF(D272&gt;=('28 Populations and thresholds'!$I$149),"YES"," ")</f>
        <v>YES</v>
      </c>
      <c r="K272" s="272" t="str">
        <f>IF(J272="YES"," ",IF(D272&gt;=('28 Populations and thresholds'!$I$149)*0.25,"YES"))</f>
        <v xml:space="preserve"> </v>
      </c>
      <c r="L272" s="272" t="b">
        <f>OR('28 Populations and thresholds'!$J$149="CR",'28 Populations and thresholds'!$J$149="EN",'28 Populations and thresholds'!$J$149="VU")</f>
        <v>0</v>
      </c>
      <c r="M272" s="273">
        <f>D272/'28 Populations and thresholds'!$H$149</f>
        <v>2.0833333333333332E-2</v>
      </c>
      <c r="N272" s="274">
        <f>'28 Populations and thresholds'!$K$149</f>
        <v>0</v>
      </c>
      <c r="O272" s="263" t="str">
        <f t="shared" si="22"/>
        <v xml:space="preserve"> </v>
      </c>
      <c r="P272" s="349"/>
      <c r="Q272" s="272"/>
      <c r="R272" s="272"/>
      <c r="S272" s="263" t="str">
        <f t="shared" si="19"/>
        <v xml:space="preserve"> </v>
      </c>
      <c r="T272" s="275"/>
      <c r="U272" s="263" t="str">
        <f t="shared" si="23"/>
        <v xml:space="preserve"> </v>
      </c>
    </row>
    <row r="273" spans="1:21" s="4" customFormat="1" x14ac:dyDescent="0.2">
      <c r="A273" s="143" t="s">
        <v>1761</v>
      </c>
      <c r="B273" s="40" t="s">
        <v>949</v>
      </c>
      <c r="C273" s="4" t="s">
        <v>3756</v>
      </c>
      <c r="D273" s="41">
        <v>3015</v>
      </c>
      <c r="E273" s="43"/>
      <c r="F273" s="263" t="str">
        <f t="shared" si="20"/>
        <v xml:space="preserve"> </v>
      </c>
      <c r="G273" s="143" t="s">
        <v>21</v>
      </c>
      <c r="H273" s="143" t="s">
        <v>291</v>
      </c>
      <c r="I273" s="263" t="str">
        <f t="shared" si="21"/>
        <v xml:space="preserve"> </v>
      </c>
      <c r="J273" s="38" t="str">
        <f>IF(D273&gt;=('28 Populations and thresholds'!$I$175),"YES"," ")</f>
        <v>YES</v>
      </c>
      <c r="K273" s="38" t="str">
        <f>IF(J273="YES"," ",IF(D273&gt;=('28 Populations and thresholds'!$I$175)*0.25,"YES"))</f>
        <v xml:space="preserve"> </v>
      </c>
      <c r="L273" s="38" t="b">
        <f>OR('28 Populations and thresholds'!$J$175="CR",'28 Populations and thresholds'!$J$175="EN",'28 Populations and thresholds'!$J$175="VU")</f>
        <v>0</v>
      </c>
      <c r="M273" s="75">
        <f>D273/'28 Populations and thresholds'!$H$175</f>
        <v>2.1690647482014387E-2</v>
      </c>
      <c r="N273" s="106" t="str">
        <f>'28 Populations and thresholds'!$K$175</f>
        <v>DEC</v>
      </c>
      <c r="O273" s="263" t="str">
        <f t="shared" si="22"/>
        <v xml:space="preserve"> </v>
      </c>
      <c r="P273" s="348">
        <v>12.09</v>
      </c>
      <c r="Q273" s="38">
        <v>3</v>
      </c>
      <c r="R273" s="38">
        <v>1</v>
      </c>
      <c r="S273" s="263" t="str">
        <f t="shared" si="19"/>
        <v xml:space="preserve"> </v>
      </c>
      <c r="U273" s="263" t="str">
        <f t="shared" si="23"/>
        <v xml:space="preserve"> </v>
      </c>
    </row>
    <row r="274" spans="1:21" s="4" customFormat="1" x14ac:dyDescent="0.2">
      <c r="A274" s="143" t="s">
        <v>1761</v>
      </c>
      <c r="B274" s="40" t="s">
        <v>949</v>
      </c>
      <c r="C274" s="4" t="s">
        <v>3767</v>
      </c>
      <c r="D274" s="41">
        <v>21400</v>
      </c>
      <c r="E274" s="43"/>
      <c r="F274" s="263" t="str">
        <f t="shared" si="20"/>
        <v xml:space="preserve"> </v>
      </c>
      <c r="G274" s="143" t="s">
        <v>21</v>
      </c>
      <c r="H274" s="143" t="s">
        <v>486</v>
      </c>
      <c r="I274" s="263" t="str">
        <f t="shared" si="21"/>
        <v xml:space="preserve"> </v>
      </c>
      <c r="J274" s="38" t="str">
        <f>IF(D274&gt;=('28 Populations and thresholds'!$I$195),"YES"," ")</f>
        <v>YES</v>
      </c>
      <c r="K274" s="38" t="str">
        <f>IF(J274="YES"," ",IF(D274&gt;=('28 Populations and thresholds'!$I$195)*0.25,"YES"))</f>
        <v xml:space="preserve"> </v>
      </c>
      <c r="L274" s="38" t="b">
        <f>OR('28 Populations and thresholds'!$J$195="CR",'28 Populations and thresholds'!$J$195="EN",'28 Populations and thresholds'!$J$195="VU")</f>
        <v>1</v>
      </c>
      <c r="M274" s="75">
        <f>D274/'28 Populations and thresholds'!$H$195</f>
        <v>7.379310344827586E-2</v>
      </c>
      <c r="N274" s="106" t="str">
        <f>'28 Populations and thresholds'!$K$195</f>
        <v>DEC</v>
      </c>
      <c r="O274" s="263" t="str">
        <f t="shared" si="22"/>
        <v xml:space="preserve"> </v>
      </c>
      <c r="P274" s="348"/>
      <c r="Q274" s="38"/>
      <c r="R274" s="38"/>
      <c r="S274" s="263" t="str">
        <f t="shared" si="19"/>
        <v xml:space="preserve"> </v>
      </c>
      <c r="T274" s="12"/>
      <c r="U274" s="263" t="str">
        <f t="shared" si="23"/>
        <v xml:space="preserve"> </v>
      </c>
    </row>
    <row r="275" spans="1:21" s="4" customFormat="1" x14ac:dyDescent="0.2">
      <c r="A275" s="143" t="s">
        <v>1761</v>
      </c>
      <c r="B275" s="40" t="s">
        <v>949</v>
      </c>
      <c r="C275" s="40" t="s">
        <v>3799</v>
      </c>
      <c r="D275" s="41">
        <v>3100</v>
      </c>
      <c r="E275" s="43"/>
      <c r="F275" s="263" t="str">
        <f t="shared" si="20"/>
        <v xml:space="preserve"> </v>
      </c>
      <c r="G275" s="143" t="s">
        <v>21</v>
      </c>
      <c r="H275" s="143" t="s">
        <v>291</v>
      </c>
      <c r="I275" s="263" t="str">
        <f t="shared" si="21"/>
        <v xml:space="preserve"> </v>
      </c>
      <c r="J275" s="38" t="str">
        <f>IF(D275&gt;=(('28 Populations and thresholds'!$I$196)+('28 Populations and thresholds'!$I$197)),"YES"," ")</f>
        <v>YES</v>
      </c>
      <c r="K275" s="38" t="str">
        <f>IF(J275="YES"," ",IF(D275&gt;=(('28 Populations and thresholds'!$I$196)+('28 Populations and thresholds'!$I$197))*0.25,"YES"))</f>
        <v xml:space="preserve"> </v>
      </c>
      <c r="L275" s="38" t="b">
        <f>OR('28 Populations and thresholds'!$J$197="CR",'28 Populations and thresholds'!$J$197="EN",'28 Populations and thresholds'!$J$197="VU")</f>
        <v>0</v>
      </c>
      <c r="M275" s="75">
        <f>D275/(('28 Populations and thresholds'!$H$196)+('28 Populations and thresholds'!$H$197))</f>
        <v>2.540983606557377E-2</v>
      </c>
      <c r="N275" s="106" t="str">
        <f>'28 Populations and thresholds'!$K$196</f>
        <v>DEC</v>
      </c>
      <c r="O275" s="263" t="str">
        <f t="shared" si="22"/>
        <v xml:space="preserve"> </v>
      </c>
      <c r="P275" s="348"/>
      <c r="Q275" s="38"/>
      <c r="R275" s="38"/>
      <c r="S275" s="263" t="str">
        <f t="shared" si="19"/>
        <v xml:space="preserve"> </v>
      </c>
      <c r="T275" s="12" t="s">
        <v>4568</v>
      </c>
      <c r="U275" s="263" t="str">
        <f t="shared" si="23"/>
        <v xml:space="preserve"> </v>
      </c>
    </row>
    <row r="276" spans="1:21" s="4" customFormat="1" x14ac:dyDescent="0.2">
      <c r="A276" s="267" t="s">
        <v>1761</v>
      </c>
      <c r="B276" s="268" t="s">
        <v>1140</v>
      </c>
      <c r="C276" s="269" t="s">
        <v>3766</v>
      </c>
      <c r="D276" s="270">
        <v>480</v>
      </c>
      <c r="E276" s="276"/>
      <c r="F276" s="263" t="str">
        <f t="shared" si="20"/>
        <v xml:space="preserve"> </v>
      </c>
      <c r="G276" s="267" t="s">
        <v>21</v>
      </c>
      <c r="H276" s="267" t="s">
        <v>706</v>
      </c>
      <c r="I276" s="263" t="str">
        <f t="shared" si="21"/>
        <v xml:space="preserve"> </v>
      </c>
      <c r="J276" s="272" t="str">
        <f>IF(D276&gt;=('28 Populations and thresholds'!$I$194),"YES"," ")</f>
        <v>YES</v>
      </c>
      <c r="K276" s="272" t="str">
        <f>IF(J276="YES"," ",IF(D276&gt;=('28 Populations and thresholds'!$I$194)*0.25,"YES"))</f>
        <v xml:space="preserve"> </v>
      </c>
      <c r="L276" s="272" t="b">
        <f>OR('28 Populations and thresholds'!$J$194="CR",'28 Populations and thresholds'!$J$194="EN",'28 Populations and thresholds'!$J$194="VU")</f>
        <v>0</v>
      </c>
      <c r="M276" s="273">
        <f>D276/'28 Populations and thresholds'!$H$194</f>
        <v>1.6842105263157894E-2</v>
      </c>
      <c r="N276" s="274" t="str">
        <f>'28 Populations and thresholds'!$K$194</f>
        <v>DEC</v>
      </c>
      <c r="O276" s="263" t="str">
        <f t="shared" si="22"/>
        <v xml:space="preserve"> </v>
      </c>
      <c r="P276" s="349">
        <v>1.68</v>
      </c>
      <c r="Q276" s="272">
        <v>1</v>
      </c>
      <c r="R276" s="272">
        <v>0</v>
      </c>
      <c r="S276" s="263" t="str">
        <f t="shared" si="19"/>
        <v xml:space="preserve"> </v>
      </c>
      <c r="T276" s="269"/>
      <c r="U276" s="263" t="str">
        <f t="shared" si="23"/>
        <v xml:space="preserve"> </v>
      </c>
    </row>
    <row r="277" spans="1:21" s="4" customFormat="1" x14ac:dyDescent="0.2">
      <c r="A277" s="12" t="s">
        <v>1761</v>
      </c>
      <c r="B277" s="56" t="s">
        <v>3891</v>
      </c>
      <c r="C277" s="4" t="s">
        <v>3785</v>
      </c>
      <c r="D277" s="105">
        <v>18000</v>
      </c>
      <c r="E277" s="172">
        <v>34820</v>
      </c>
      <c r="F277" s="263" t="str">
        <f t="shared" si="20"/>
        <v xml:space="preserve"> </v>
      </c>
      <c r="G277" s="12" t="s">
        <v>3881</v>
      </c>
      <c r="H277" s="12" t="s">
        <v>3895</v>
      </c>
      <c r="I277" s="263" t="str">
        <f t="shared" si="21"/>
        <v xml:space="preserve"> </v>
      </c>
      <c r="J277" s="38" t="str">
        <f>IF(D277&gt;=('28 Populations and thresholds'!$I$232),"YES"," ")</f>
        <v>YES</v>
      </c>
      <c r="K277" s="38" t="str">
        <f>IF(J277="YES"," ",IF(D277&gt;=('28 Populations and thresholds'!$I$232)*0.25,"YES"))</f>
        <v xml:space="preserve"> </v>
      </c>
      <c r="L277" s="38" t="b">
        <f>OR('28 Populations and thresholds'!$J$232="CR",'28 Populations and thresholds'!$J$232="EN",'28 Populations and thresholds'!$J$232="VU")</f>
        <v>0</v>
      </c>
      <c r="M277" s="75">
        <f>D277/'28 Populations and thresholds'!$H$232</f>
        <v>0.2</v>
      </c>
      <c r="N277" s="106">
        <f>'28 Populations and thresholds'!$K$232</f>
        <v>0</v>
      </c>
      <c r="O277" s="263" t="str">
        <f t="shared" si="22"/>
        <v xml:space="preserve"> </v>
      </c>
      <c r="P277" s="348">
        <v>20</v>
      </c>
      <c r="Q277" s="38">
        <v>1</v>
      </c>
      <c r="R277" s="38">
        <v>0</v>
      </c>
      <c r="S277" s="263" t="str">
        <f t="shared" si="19"/>
        <v xml:space="preserve"> </v>
      </c>
      <c r="T277" s="12" t="s">
        <v>3888</v>
      </c>
      <c r="U277" s="263" t="str">
        <f t="shared" si="23"/>
        <v xml:space="preserve"> </v>
      </c>
    </row>
    <row r="278" spans="1:21" s="4" customFormat="1" x14ac:dyDescent="0.2">
      <c r="A278" s="267" t="s">
        <v>1761</v>
      </c>
      <c r="B278" s="268" t="s">
        <v>935</v>
      </c>
      <c r="C278" s="269" t="s">
        <v>3756</v>
      </c>
      <c r="D278" s="270">
        <v>26971</v>
      </c>
      <c r="E278" s="271">
        <v>36220</v>
      </c>
      <c r="F278" s="263" t="str">
        <f t="shared" si="20"/>
        <v xml:space="preserve"> </v>
      </c>
      <c r="G278" s="267" t="s">
        <v>21</v>
      </c>
      <c r="H278" s="267" t="s">
        <v>253</v>
      </c>
      <c r="I278" s="263" t="str">
        <f t="shared" si="21"/>
        <v xml:space="preserve"> </v>
      </c>
      <c r="J278" s="272" t="str">
        <f>IF(D278&gt;=('28 Populations and thresholds'!$I$175),"YES"," ")</f>
        <v>YES</v>
      </c>
      <c r="K278" s="272" t="str">
        <f>IF(J278="YES"," ",IF(D278&gt;=('28 Populations and thresholds'!$I$175)*0.25,"YES"))</f>
        <v xml:space="preserve"> </v>
      </c>
      <c r="L278" s="272" t="b">
        <f>OR('28 Populations and thresholds'!$J$175="CR",'28 Populations and thresholds'!$J$175="EN",'28 Populations and thresholds'!$J$175="VU")</f>
        <v>0</v>
      </c>
      <c r="M278" s="273">
        <f>D278/'28 Populations and thresholds'!$H$175</f>
        <v>0.19403597122302157</v>
      </c>
      <c r="N278" s="274" t="str">
        <f>'28 Populations and thresholds'!$K$175</f>
        <v>DEC</v>
      </c>
      <c r="O278" s="263" t="str">
        <f t="shared" si="22"/>
        <v xml:space="preserve"> </v>
      </c>
      <c r="P278" s="349">
        <v>149.51</v>
      </c>
      <c r="Q278" s="272">
        <v>16</v>
      </c>
      <c r="R278" s="272">
        <v>2</v>
      </c>
      <c r="S278" s="263" t="str">
        <f t="shared" si="19"/>
        <v xml:space="preserve"> </v>
      </c>
      <c r="T278" s="269"/>
      <c r="U278" s="263" t="str">
        <f t="shared" si="23"/>
        <v xml:space="preserve"> </v>
      </c>
    </row>
    <row r="279" spans="1:21" s="4" customFormat="1" x14ac:dyDescent="0.2">
      <c r="A279" s="267" t="s">
        <v>1761</v>
      </c>
      <c r="B279" s="268" t="s">
        <v>935</v>
      </c>
      <c r="C279" s="269" t="s">
        <v>3761</v>
      </c>
      <c r="D279" s="270">
        <v>6331</v>
      </c>
      <c r="E279" s="271">
        <v>36220</v>
      </c>
      <c r="F279" s="263" t="str">
        <f t="shared" si="20"/>
        <v xml:space="preserve"> </v>
      </c>
      <c r="G279" s="267" t="s">
        <v>21</v>
      </c>
      <c r="H279" s="267" t="s">
        <v>253</v>
      </c>
      <c r="I279" s="263" t="str">
        <f t="shared" si="21"/>
        <v xml:space="preserve"> </v>
      </c>
      <c r="J279" s="272" t="str">
        <f>IF(D279&gt;=('28 Populations and thresholds'!$I$187),"YES"," ")</f>
        <v>YES</v>
      </c>
      <c r="K279" s="272" t="str">
        <f>IF(J279="YES"," ",IF(D279&gt;=('28 Populations and thresholds'!$I$187)*0.25,"YES"))</f>
        <v xml:space="preserve"> </v>
      </c>
      <c r="L279" s="272" t="b">
        <f>OR('28 Populations and thresholds'!$J$187="CR",'28 Populations and thresholds'!$J$187="EN",'28 Populations and thresholds'!$J$187="VU")</f>
        <v>0</v>
      </c>
      <c r="M279" s="273">
        <f>D279/'28 Populations and thresholds'!$H$187</f>
        <v>6.3310000000000005E-2</v>
      </c>
      <c r="N279" s="274">
        <f>'28 Populations and thresholds'!$K$187</f>
        <v>0</v>
      </c>
      <c r="O279" s="263" t="str">
        <f t="shared" si="22"/>
        <v xml:space="preserve"> </v>
      </c>
      <c r="P279" s="349"/>
      <c r="Q279" s="272"/>
      <c r="R279" s="272"/>
      <c r="S279" s="263" t="str">
        <f t="shared" si="19"/>
        <v xml:space="preserve"> </v>
      </c>
      <c r="T279" s="269"/>
      <c r="U279" s="263" t="str">
        <f t="shared" si="23"/>
        <v xml:space="preserve"> </v>
      </c>
    </row>
    <row r="280" spans="1:21" s="4" customFormat="1" x14ac:dyDescent="0.2">
      <c r="A280" s="267" t="s">
        <v>1761</v>
      </c>
      <c r="B280" s="268" t="s">
        <v>935</v>
      </c>
      <c r="C280" s="269" t="s">
        <v>3470</v>
      </c>
      <c r="D280" s="270">
        <v>1811</v>
      </c>
      <c r="E280" s="271">
        <v>36220</v>
      </c>
      <c r="F280" s="263" t="str">
        <f t="shared" si="20"/>
        <v xml:space="preserve"> </v>
      </c>
      <c r="G280" s="267" t="s">
        <v>21</v>
      </c>
      <c r="H280" s="267" t="s">
        <v>253</v>
      </c>
      <c r="I280" s="263" t="str">
        <f t="shared" si="21"/>
        <v xml:space="preserve"> </v>
      </c>
      <c r="J280" s="272" t="str">
        <f>IF(D280&gt;=('28 Populations and thresholds'!$I$181),"YES"," ")</f>
        <v>YES</v>
      </c>
      <c r="K280" s="272" t="str">
        <f>IF(J280="YES"," ",IF(D280&gt;=('28 Populations and thresholds'!$I$181)*0.25,"YES"))</f>
        <v xml:space="preserve"> </v>
      </c>
      <c r="L280" s="272" t="b">
        <f>OR('28 Populations and thresholds'!$J$181="CR",'28 Populations and thresholds'!$J$181="EN",'28 Populations and thresholds'!$J$181="VU")</f>
        <v>1</v>
      </c>
      <c r="M280" s="273">
        <f>D280/'28 Populations and thresholds'!$H$181</f>
        <v>5.6593749999999998E-2</v>
      </c>
      <c r="N280" s="274" t="str">
        <f>'28 Populations and thresholds'!$K$181</f>
        <v>DEC</v>
      </c>
      <c r="O280" s="263" t="str">
        <f t="shared" si="22"/>
        <v xml:space="preserve"> </v>
      </c>
      <c r="P280" s="349"/>
      <c r="Q280" s="272"/>
      <c r="R280" s="272"/>
      <c r="S280" s="263" t="str">
        <f t="shared" si="19"/>
        <v xml:space="preserve"> </v>
      </c>
      <c r="T280" s="269"/>
      <c r="U280" s="263" t="str">
        <f t="shared" si="23"/>
        <v xml:space="preserve"> </v>
      </c>
    </row>
    <row r="281" spans="1:21" s="4" customFormat="1" x14ac:dyDescent="0.2">
      <c r="A281" s="267" t="s">
        <v>1761</v>
      </c>
      <c r="B281" s="268" t="s">
        <v>935</v>
      </c>
      <c r="C281" s="269" t="s">
        <v>3767</v>
      </c>
      <c r="D281" s="270">
        <v>72333</v>
      </c>
      <c r="E281" s="271">
        <v>36220</v>
      </c>
      <c r="F281" s="263" t="str">
        <f t="shared" si="20"/>
        <v xml:space="preserve"> </v>
      </c>
      <c r="G281" s="267" t="s">
        <v>21</v>
      </c>
      <c r="H281" s="267" t="s">
        <v>253</v>
      </c>
      <c r="I281" s="263" t="str">
        <f t="shared" si="21"/>
        <v xml:space="preserve"> </v>
      </c>
      <c r="J281" s="272" t="str">
        <f>IF(D281&gt;=('28 Populations and thresholds'!$I$195),"YES"," ")</f>
        <v>YES</v>
      </c>
      <c r="K281" s="272" t="str">
        <f>IF(J281="YES"," ",IF(D281&gt;=('28 Populations and thresholds'!$I$195)*0.25,"YES"))</f>
        <v xml:space="preserve"> </v>
      </c>
      <c r="L281" s="272" t="b">
        <f>OR('28 Populations and thresholds'!$J$195="CR",'28 Populations and thresholds'!$J$195="EN",'28 Populations and thresholds'!$J$195="VU")</f>
        <v>1</v>
      </c>
      <c r="M281" s="273">
        <f>D281/'28 Populations and thresholds'!$H$195</f>
        <v>0.24942413793103449</v>
      </c>
      <c r="N281" s="274" t="str">
        <f>'28 Populations and thresholds'!$K$195</f>
        <v>DEC</v>
      </c>
      <c r="O281" s="263" t="str">
        <f t="shared" si="22"/>
        <v xml:space="preserve"> </v>
      </c>
      <c r="P281" s="349"/>
      <c r="Q281" s="272"/>
      <c r="R281" s="272"/>
      <c r="S281" s="263" t="str">
        <f t="shared" si="19"/>
        <v xml:space="preserve"> </v>
      </c>
      <c r="T281" s="269"/>
      <c r="U281" s="263" t="str">
        <f t="shared" si="23"/>
        <v xml:space="preserve"> </v>
      </c>
    </row>
    <row r="282" spans="1:21" s="4" customFormat="1" x14ac:dyDescent="0.2">
      <c r="A282" s="267" t="s">
        <v>1761</v>
      </c>
      <c r="B282" s="268" t="s">
        <v>935</v>
      </c>
      <c r="C282" s="269" t="s">
        <v>3461</v>
      </c>
      <c r="D282" s="270">
        <v>2504</v>
      </c>
      <c r="E282" s="271">
        <v>36220</v>
      </c>
      <c r="F282" s="263" t="str">
        <f t="shared" si="20"/>
        <v xml:space="preserve"> </v>
      </c>
      <c r="G282" s="267" t="s">
        <v>21</v>
      </c>
      <c r="H282" s="267" t="s">
        <v>253</v>
      </c>
      <c r="I282" s="263" t="str">
        <f t="shared" si="21"/>
        <v xml:space="preserve"> </v>
      </c>
      <c r="J282" s="272" t="str">
        <f>IF(D282&gt;=('28 Populations and thresholds'!$I$164),"YES"," ")</f>
        <v>YES</v>
      </c>
      <c r="K282" s="272" t="str">
        <f>IF(J282="YES"," ",IF(D282&gt;=('28 Populations and thresholds'!$I$164)*0.25,"YES"))</f>
        <v xml:space="preserve"> </v>
      </c>
      <c r="L282" s="272" t="b">
        <f>OR('28 Populations and thresholds'!$J$164="CR",'28 Populations and thresholds'!$J$164="EN",'28 Populations and thresholds'!$J$164="VU")</f>
        <v>0</v>
      </c>
      <c r="M282" s="273">
        <f>D282/'28 Populations and thresholds'!$H$164</f>
        <v>3.1696202531645568E-2</v>
      </c>
      <c r="N282" s="274" t="str">
        <f>'28 Populations and thresholds'!$K$164</f>
        <v>DEC</v>
      </c>
      <c r="O282" s="263" t="str">
        <f t="shared" si="22"/>
        <v xml:space="preserve"> </v>
      </c>
      <c r="P282" s="349"/>
      <c r="Q282" s="272"/>
      <c r="R282" s="272"/>
      <c r="S282" s="263" t="str">
        <f t="shared" si="19"/>
        <v xml:space="preserve"> </v>
      </c>
      <c r="T282" s="269"/>
      <c r="U282" s="263" t="str">
        <f t="shared" si="23"/>
        <v xml:space="preserve"> </v>
      </c>
    </row>
    <row r="283" spans="1:21" s="4" customFormat="1" x14ac:dyDescent="0.2">
      <c r="A283" s="267" t="s">
        <v>1761</v>
      </c>
      <c r="B283" s="268" t="s">
        <v>935</v>
      </c>
      <c r="C283" s="269" t="s">
        <v>3451</v>
      </c>
      <c r="D283" s="270">
        <v>1279</v>
      </c>
      <c r="E283" s="271">
        <v>36220</v>
      </c>
      <c r="F283" s="263" t="str">
        <f t="shared" si="20"/>
        <v xml:space="preserve"> </v>
      </c>
      <c r="G283" s="267" t="s">
        <v>21</v>
      </c>
      <c r="H283" s="267" t="s">
        <v>253</v>
      </c>
      <c r="I283" s="263" t="str">
        <f t="shared" si="21"/>
        <v xml:space="preserve"> </v>
      </c>
      <c r="J283" s="272" t="str">
        <f>IF(D283&gt;=('28 Populations and thresholds'!$I$154),"YES"," ")</f>
        <v>YES</v>
      </c>
      <c r="K283" s="272" t="str">
        <f>IF(J283="YES"," ",IF(D283&gt;=('28 Populations and thresholds'!$I$154)*0.25,"YES"))</f>
        <v xml:space="preserve"> </v>
      </c>
      <c r="L283" s="272" t="b">
        <f>OR('28 Populations and thresholds'!$J$154="CR",'28 Populations and thresholds'!$J$154="EN",'28 Populations and thresholds'!$J$154="VU")</f>
        <v>0</v>
      </c>
      <c r="M283" s="273">
        <f>D283/'28 Populations and thresholds'!$H$154</f>
        <v>1.2298076923076924E-2</v>
      </c>
      <c r="N283" s="274" t="str">
        <f>'28 Populations and thresholds'!$K$154</f>
        <v>DEC</v>
      </c>
      <c r="O283" s="263" t="str">
        <f t="shared" si="22"/>
        <v xml:space="preserve"> </v>
      </c>
      <c r="P283" s="349"/>
      <c r="Q283" s="272"/>
      <c r="R283" s="272"/>
      <c r="S283" s="263" t="str">
        <f t="shared" si="19"/>
        <v xml:space="preserve"> </v>
      </c>
      <c r="T283" s="269"/>
      <c r="U283" s="263" t="str">
        <f t="shared" si="23"/>
        <v xml:space="preserve"> </v>
      </c>
    </row>
    <row r="284" spans="1:21" s="4" customFormat="1" x14ac:dyDescent="0.2">
      <c r="A284" s="267" t="s">
        <v>1761</v>
      </c>
      <c r="B284" s="268" t="s">
        <v>935</v>
      </c>
      <c r="C284" s="269" t="s">
        <v>3765</v>
      </c>
      <c r="D284" s="270">
        <v>745</v>
      </c>
      <c r="E284" s="271">
        <v>36220</v>
      </c>
      <c r="F284" s="263" t="str">
        <f t="shared" si="20"/>
        <v xml:space="preserve"> </v>
      </c>
      <c r="G284" s="267" t="s">
        <v>21</v>
      </c>
      <c r="H284" s="267" t="s">
        <v>253</v>
      </c>
      <c r="I284" s="263" t="str">
        <f t="shared" si="21"/>
        <v xml:space="preserve"> </v>
      </c>
      <c r="J284" s="272" t="str">
        <f>IF(D284&gt;=('28 Populations and thresholds'!$I$193),"YES"," ")</f>
        <v>YES</v>
      </c>
      <c r="K284" s="272" t="str">
        <f>IF(J284="YES"," ",IF(D284&gt;=('28 Populations and thresholds'!$I$193)*0.25,"YES"))</f>
        <v xml:space="preserve"> </v>
      </c>
      <c r="L284" s="272" t="b">
        <f>OR('28 Populations and thresholds'!$J$193="CR",'28 Populations and thresholds'!$J$193="EN",'28 Populations and thresholds'!$J$193="VU")</f>
        <v>0</v>
      </c>
      <c r="M284" s="273">
        <f>D284/'28 Populations and thresholds'!$H$193</f>
        <v>1.6931818181818183E-2</v>
      </c>
      <c r="N284" s="274" t="str">
        <f>'28 Populations and thresholds'!$K$193</f>
        <v>DEC</v>
      </c>
      <c r="O284" s="263" t="str">
        <f t="shared" si="22"/>
        <v xml:space="preserve"> </v>
      </c>
      <c r="P284" s="349"/>
      <c r="Q284" s="272"/>
      <c r="R284" s="272"/>
      <c r="S284" s="263" t="str">
        <f t="shared" si="19"/>
        <v xml:space="preserve"> </v>
      </c>
      <c r="T284" s="269"/>
      <c r="U284" s="263" t="str">
        <f t="shared" si="23"/>
        <v xml:space="preserve"> </v>
      </c>
    </row>
    <row r="285" spans="1:21" s="4" customFormat="1" x14ac:dyDescent="0.2">
      <c r="A285" s="267" t="s">
        <v>1761</v>
      </c>
      <c r="B285" s="268" t="s">
        <v>935</v>
      </c>
      <c r="C285" s="269" t="s">
        <v>3459</v>
      </c>
      <c r="D285" s="270">
        <v>2146</v>
      </c>
      <c r="E285" s="271">
        <v>36220</v>
      </c>
      <c r="F285" s="263" t="str">
        <f t="shared" si="20"/>
        <v xml:space="preserve"> </v>
      </c>
      <c r="G285" s="267" t="s">
        <v>21</v>
      </c>
      <c r="H285" s="267" t="s">
        <v>253</v>
      </c>
      <c r="I285" s="263" t="str">
        <f t="shared" si="21"/>
        <v xml:space="preserve"> </v>
      </c>
      <c r="J285" s="272" t="str">
        <f>IF(D285&gt;=(('28 Populations and thresholds'!$I$160)+('28 Populations and thresholds'!$I$163)),"YES"," ")</f>
        <v>YES</v>
      </c>
      <c r="K285" s="272" t="str">
        <f>IF(J285="YES"," ",IF(D285&gt;=(('28 Populations and thresholds'!$I$160)+('28 Populations and thresholds'!$I$163))*0.25,"YES"))</f>
        <v xml:space="preserve"> </v>
      </c>
      <c r="L285" s="272" t="b">
        <f>OR('28 Populations and thresholds'!$J$160="CR",'28 Populations and thresholds'!$J$160="EN",'28 Populations and thresholds'!$J$160="VU")</f>
        <v>0</v>
      </c>
      <c r="M285" s="273">
        <f>D285/(('28 Populations and thresholds'!$H$160)+('28 Populations and thresholds'!$H$163))</f>
        <v>5.5740259740259743E-2</v>
      </c>
      <c r="N285" s="274" t="str">
        <f>'28 Populations and thresholds'!$K$160</f>
        <v>DEC</v>
      </c>
      <c r="O285" s="263" t="str">
        <f t="shared" si="22"/>
        <v xml:space="preserve"> </v>
      </c>
      <c r="P285" s="349"/>
      <c r="Q285" s="272"/>
      <c r="R285" s="272"/>
      <c r="S285" s="263" t="str">
        <f t="shared" si="19"/>
        <v xml:space="preserve"> </v>
      </c>
      <c r="T285" s="282" t="s">
        <v>4563</v>
      </c>
      <c r="U285" s="263" t="str">
        <f t="shared" si="23"/>
        <v xml:space="preserve"> </v>
      </c>
    </row>
    <row r="286" spans="1:21" s="4" customFormat="1" x14ac:dyDescent="0.2">
      <c r="A286" s="267" t="s">
        <v>1761</v>
      </c>
      <c r="B286" s="268" t="s">
        <v>935</v>
      </c>
      <c r="C286" s="269" t="s">
        <v>3466</v>
      </c>
      <c r="D286" s="270">
        <v>25042</v>
      </c>
      <c r="E286" s="271">
        <v>35855</v>
      </c>
      <c r="F286" s="263" t="str">
        <f t="shared" si="20"/>
        <v xml:space="preserve"> </v>
      </c>
      <c r="G286" s="267" t="s">
        <v>21</v>
      </c>
      <c r="H286" s="267" t="s">
        <v>253</v>
      </c>
      <c r="I286" s="263" t="str">
        <f t="shared" si="21"/>
        <v xml:space="preserve"> </v>
      </c>
      <c r="J286" s="272" t="str">
        <f>IF(D286&gt;=('28 Populations and thresholds'!$I$178),"YES"," ")</f>
        <v>YES</v>
      </c>
      <c r="K286" s="272" t="str">
        <f>IF(J286="YES"," ",IF(D286&gt;=('28 Populations and thresholds'!$I$178)*0.25,"YES"))</f>
        <v xml:space="preserve"> </v>
      </c>
      <c r="L286" s="272" t="b">
        <f>OR('28 Populations and thresholds'!$J$178="CR",'28 Populations and thresholds'!$J$178="EN",'28 Populations and thresholds'!$J$178="VU")</f>
        <v>0</v>
      </c>
      <c r="M286" s="273">
        <f>D286/'28 Populations and thresholds'!$H$178</f>
        <v>0.13912222222222223</v>
      </c>
      <c r="N286" s="274">
        <f>'28 Populations and thresholds'!$K$178</f>
        <v>0</v>
      </c>
      <c r="O286" s="263" t="str">
        <f t="shared" si="22"/>
        <v xml:space="preserve"> </v>
      </c>
      <c r="P286" s="349"/>
      <c r="Q286" s="272"/>
      <c r="R286" s="272"/>
      <c r="S286" s="263" t="str">
        <f t="shared" si="19"/>
        <v xml:space="preserve"> </v>
      </c>
      <c r="T286" s="269"/>
      <c r="U286" s="263" t="str">
        <f t="shared" si="23"/>
        <v xml:space="preserve"> </v>
      </c>
    </row>
    <row r="287" spans="1:21" s="4" customFormat="1" x14ac:dyDescent="0.2">
      <c r="A287" s="267" t="s">
        <v>1761</v>
      </c>
      <c r="B287" s="268" t="s">
        <v>935</v>
      </c>
      <c r="C287" s="269" t="s">
        <v>3760</v>
      </c>
      <c r="D287" s="270">
        <v>4661</v>
      </c>
      <c r="E287" s="271">
        <v>36220</v>
      </c>
      <c r="F287" s="263" t="str">
        <f t="shared" si="20"/>
        <v xml:space="preserve"> </v>
      </c>
      <c r="G287" s="267" t="s">
        <v>21</v>
      </c>
      <c r="H287" s="267" t="s">
        <v>253</v>
      </c>
      <c r="I287" s="263" t="str">
        <f t="shared" si="21"/>
        <v xml:space="preserve"> </v>
      </c>
      <c r="J287" s="272" t="str">
        <f>IF(D287&gt;=('28 Populations and thresholds'!$I$186),"YES"," ")</f>
        <v>YES</v>
      </c>
      <c r="K287" s="272" t="str">
        <f>IF(J287="YES"," ",IF(D287&gt;=('28 Populations and thresholds'!$I$186)*0.25,"YES"))</f>
        <v xml:space="preserve"> </v>
      </c>
      <c r="L287" s="272" t="b">
        <f>OR('28 Populations and thresholds'!$J$186="CR",'28 Populations and thresholds'!$J$186="EN",'28 Populations and thresholds'!$J$186="VU")</f>
        <v>0</v>
      </c>
      <c r="M287" s="273">
        <f>D287/'28 Populations and thresholds'!$H$186</f>
        <v>4.6610000000000002E-3</v>
      </c>
      <c r="N287" s="274">
        <f>'28 Populations and thresholds'!$K$186</f>
        <v>0</v>
      </c>
      <c r="O287" s="263" t="str">
        <f t="shared" si="22"/>
        <v xml:space="preserve"> </v>
      </c>
      <c r="P287" s="349"/>
      <c r="Q287" s="272"/>
      <c r="R287" s="272"/>
      <c r="S287" s="263" t="str">
        <f t="shared" ref="S287:S338" si="24">" "</f>
        <v xml:space="preserve"> </v>
      </c>
      <c r="T287" s="269"/>
      <c r="U287" s="263" t="str">
        <f t="shared" si="23"/>
        <v xml:space="preserve"> </v>
      </c>
    </row>
    <row r="288" spans="1:21" s="4" customFormat="1" x14ac:dyDescent="0.2">
      <c r="A288" s="267" t="s">
        <v>1761</v>
      </c>
      <c r="B288" s="268" t="s">
        <v>935</v>
      </c>
      <c r="C288" s="268" t="s">
        <v>3769</v>
      </c>
      <c r="D288" s="270">
        <v>23657</v>
      </c>
      <c r="E288" s="271">
        <v>36220</v>
      </c>
      <c r="F288" s="263" t="str">
        <f t="shared" si="20"/>
        <v xml:space="preserve"> </v>
      </c>
      <c r="G288" s="267" t="s">
        <v>21</v>
      </c>
      <c r="H288" s="267" t="s">
        <v>253</v>
      </c>
      <c r="I288" s="263" t="str">
        <f t="shared" si="21"/>
        <v xml:space="preserve"> </v>
      </c>
      <c r="J288" s="272" t="str">
        <f>IF(D288&gt;=('28 Populations and thresholds'!$I$197),"YES"," ")</f>
        <v>YES</v>
      </c>
      <c r="K288" s="272" t="str">
        <f>IF(J288="YES"," ",IF(D288&gt;=('28 Populations and thresholds'!$I$197)*0.25,"YES"))</f>
        <v xml:space="preserve"> </v>
      </c>
      <c r="L288" s="272" t="b">
        <f>OR('28 Populations and thresholds'!$J$197="CR",'28 Populations and thresholds'!$J$197="EN",'28 Populations and thresholds'!$J$197="VU")</f>
        <v>0</v>
      </c>
      <c r="M288" s="273">
        <f>D288/'28 Populations and thresholds'!$H$197</f>
        <v>0.39428333333333332</v>
      </c>
      <c r="N288" s="274" t="str">
        <f>'28 Populations and thresholds'!$K$197</f>
        <v>DEC</v>
      </c>
      <c r="O288" s="263" t="str">
        <f t="shared" si="22"/>
        <v xml:space="preserve"> </v>
      </c>
      <c r="P288" s="349"/>
      <c r="Q288" s="272"/>
      <c r="R288" s="272"/>
      <c r="S288" s="263" t="str">
        <f t="shared" si="24"/>
        <v xml:space="preserve"> </v>
      </c>
      <c r="T288" s="275" t="s">
        <v>4697</v>
      </c>
      <c r="U288" s="263" t="str">
        <f t="shared" si="23"/>
        <v xml:space="preserve"> </v>
      </c>
    </row>
    <row r="289" spans="1:21" s="4" customFormat="1" x14ac:dyDescent="0.2">
      <c r="A289" s="267" t="s">
        <v>1761</v>
      </c>
      <c r="B289" s="268" t="s">
        <v>935</v>
      </c>
      <c r="C289" s="269" t="s">
        <v>3770</v>
      </c>
      <c r="D289" s="270">
        <v>26971</v>
      </c>
      <c r="E289" s="271">
        <v>36220</v>
      </c>
      <c r="F289" s="263" t="str">
        <f t="shared" si="20"/>
        <v xml:space="preserve"> </v>
      </c>
      <c r="G289" s="267" t="s">
        <v>21</v>
      </c>
      <c r="H289" s="267" t="s">
        <v>253</v>
      </c>
      <c r="I289" s="263" t="str">
        <f t="shared" si="21"/>
        <v xml:space="preserve"> </v>
      </c>
      <c r="J289" s="272" t="str">
        <f>IF(D289&gt;=('28 Populations and thresholds'!$I$199),"YES"," ")</f>
        <v>YES</v>
      </c>
      <c r="K289" s="272" t="str">
        <f>IF(J289="YES"," ",IF(D289&gt;=('28 Populations and thresholds'!$I$199)*0.25,"YES"))</f>
        <v xml:space="preserve"> </v>
      </c>
      <c r="L289" s="272" t="b">
        <f>OR('28 Populations and thresholds'!$J$199="CR",'28 Populations and thresholds'!$J$199="EN",'28 Populations and thresholds'!$J$199="VU")</f>
        <v>0</v>
      </c>
      <c r="M289" s="273">
        <f>D289/'28 Populations and thresholds'!$H$199</f>
        <v>8.5622222222222225E-2</v>
      </c>
      <c r="N289" s="274">
        <f>'28 Populations and thresholds'!$K$199</f>
        <v>0</v>
      </c>
      <c r="O289" s="263" t="str">
        <f t="shared" si="22"/>
        <v xml:space="preserve"> </v>
      </c>
      <c r="P289" s="349"/>
      <c r="Q289" s="272"/>
      <c r="R289" s="272"/>
      <c r="S289" s="263" t="str">
        <f t="shared" si="24"/>
        <v xml:space="preserve"> </v>
      </c>
      <c r="T289" s="269"/>
      <c r="U289" s="263" t="str">
        <f t="shared" si="23"/>
        <v xml:space="preserve"> </v>
      </c>
    </row>
    <row r="290" spans="1:21" s="4" customFormat="1" x14ac:dyDescent="0.2">
      <c r="A290" s="267" t="s">
        <v>1761</v>
      </c>
      <c r="B290" s="268" t="s">
        <v>935</v>
      </c>
      <c r="C290" s="269" t="s">
        <v>3773</v>
      </c>
      <c r="D290" s="270">
        <v>6073</v>
      </c>
      <c r="E290" s="271">
        <v>36220</v>
      </c>
      <c r="F290" s="263" t="str">
        <f t="shared" si="20"/>
        <v xml:space="preserve"> </v>
      </c>
      <c r="G290" s="267" t="s">
        <v>21</v>
      </c>
      <c r="H290" s="267" t="s">
        <v>253</v>
      </c>
      <c r="I290" s="263" t="str">
        <f t="shared" si="21"/>
        <v xml:space="preserve"> </v>
      </c>
      <c r="J290" s="272" t="str">
        <f>IF(D290&gt;=('28 Populations and thresholds'!$I$202),"YES"," ")</f>
        <v>YES</v>
      </c>
      <c r="K290" s="272" t="str">
        <f>IF(J290="YES"," ",IF(D290&gt;=('28 Populations and thresholds'!$I$202)*0.25,"YES"))</f>
        <v xml:space="preserve"> </v>
      </c>
      <c r="L290" s="272" t="b">
        <f>OR('28 Populations and thresholds'!$J$202="CR",'28 Populations and thresholds'!$J$202="EN",'28 Populations and thresholds'!$J$202="VU")</f>
        <v>0</v>
      </c>
      <c r="M290" s="273">
        <f>D290/'28 Populations and thresholds'!$H$202</f>
        <v>3.7956249999999997E-2</v>
      </c>
      <c r="N290" s="274">
        <f>'28 Populations and thresholds'!$K$202</f>
        <v>0</v>
      </c>
      <c r="O290" s="263" t="str">
        <f t="shared" si="22"/>
        <v xml:space="preserve"> </v>
      </c>
      <c r="P290" s="349"/>
      <c r="Q290" s="272"/>
      <c r="R290" s="272"/>
      <c r="S290" s="263" t="str">
        <f t="shared" si="24"/>
        <v xml:space="preserve"> </v>
      </c>
      <c r="T290" s="269"/>
      <c r="U290" s="263" t="str">
        <f t="shared" si="23"/>
        <v xml:space="preserve"> </v>
      </c>
    </row>
    <row r="291" spans="1:21" s="4" customFormat="1" x14ac:dyDescent="0.2">
      <c r="A291" s="267" t="s">
        <v>1761</v>
      </c>
      <c r="B291" s="268" t="s">
        <v>935</v>
      </c>
      <c r="C291" s="280" t="s">
        <v>3763</v>
      </c>
      <c r="D291" s="270">
        <v>4315</v>
      </c>
      <c r="E291" s="271">
        <v>36220</v>
      </c>
      <c r="F291" s="263" t="str">
        <f t="shared" si="20"/>
        <v xml:space="preserve"> </v>
      </c>
      <c r="G291" s="267" t="s">
        <v>21</v>
      </c>
      <c r="H291" s="267" t="s">
        <v>253</v>
      </c>
      <c r="I291" s="263" t="str">
        <f t="shared" si="21"/>
        <v xml:space="preserve"> </v>
      </c>
      <c r="J291" s="272" t="str">
        <f>IF(D291&gt;=('28 Populations and thresholds'!$I$191),"YES"," ")</f>
        <v>YES</v>
      </c>
      <c r="K291" s="272" t="str">
        <f>IF(J291="YES"," ",IF(D291&gt;=('28 Populations and thresholds'!$I$191)*0.25,"YES"))</f>
        <v xml:space="preserve"> </v>
      </c>
      <c r="L291" s="272" t="b">
        <f>OR('28 Populations and thresholds'!$J$191="CR",'28 Populations and thresholds'!$J$191="EN",'28 Populations and thresholds'!$J$191="VU")</f>
        <v>0</v>
      </c>
      <c r="M291" s="273">
        <f>D291/'28 Populations and thresholds'!$H$191</f>
        <v>8.6300000000000002E-2</v>
      </c>
      <c r="N291" s="274">
        <f>'28 Populations and thresholds'!$K$191</f>
        <v>0</v>
      </c>
      <c r="O291" s="263" t="str">
        <f t="shared" si="22"/>
        <v xml:space="preserve"> </v>
      </c>
      <c r="P291" s="349"/>
      <c r="Q291" s="272"/>
      <c r="R291" s="272"/>
      <c r="S291" s="263" t="str">
        <f t="shared" si="24"/>
        <v xml:space="preserve"> </v>
      </c>
      <c r="T291" s="269"/>
      <c r="U291" s="263" t="str">
        <f t="shared" si="23"/>
        <v xml:space="preserve"> </v>
      </c>
    </row>
    <row r="292" spans="1:21" s="4" customFormat="1" x14ac:dyDescent="0.2">
      <c r="A292" s="267" t="s">
        <v>1761</v>
      </c>
      <c r="B292" s="268" t="s">
        <v>935</v>
      </c>
      <c r="C292" s="280" t="s">
        <v>3758</v>
      </c>
      <c r="D292" s="270">
        <v>3414</v>
      </c>
      <c r="E292" s="271">
        <v>36220</v>
      </c>
      <c r="F292" s="263" t="str">
        <f t="shared" si="20"/>
        <v xml:space="preserve"> </v>
      </c>
      <c r="G292" s="267" t="s">
        <v>21</v>
      </c>
      <c r="H292" s="267" t="s">
        <v>253</v>
      </c>
      <c r="I292" s="263" t="str">
        <f t="shared" si="21"/>
        <v xml:space="preserve"> </v>
      </c>
      <c r="J292" s="272" t="str">
        <f>IF(D292&gt;=('28 Populations and thresholds'!$I$179),"YES"," ")</f>
        <v>YES</v>
      </c>
      <c r="K292" s="272" t="str">
        <f>IF(J292="YES"," ",IF(D292&gt;=('28 Populations and thresholds'!$I$179)*0.25,"YES"))</f>
        <v xml:space="preserve"> </v>
      </c>
      <c r="L292" s="272" t="b">
        <f>OR('28 Populations and thresholds'!$J$179="CR",'28 Populations and thresholds'!$J$179="EN",'28 Populations and thresholds'!$J$179="VU")</f>
        <v>0</v>
      </c>
      <c r="M292" s="273">
        <f>D292/'28 Populations and thresholds'!$H$179</f>
        <v>6.2072727272727272E-2</v>
      </c>
      <c r="N292" s="274" t="str">
        <f>'28 Populations and thresholds'!$K$179</f>
        <v>DEC</v>
      </c>
      <c r="O292" s="263" t="str">
        <f t="shared" si="22"/>
        <v xml:space="preserve"> </v>
      </c>
      <c r="P292" s="349"/>
      <c r="Q292" s="272"/>
      <c r="R292" s="272"/>
      <c r="S292" s="263" t="str">
        <f t="shared" si="24"/>
        <v xml:space="preserve"> </v>
      </c>
      <c r="T292" s="269"/>
      <c r="U292" s="263" t="str">
        <f t="shared" si="23"/>
        <v xml:space="preserve"> </v>
      </c>
    </row>
    <row r="293" spans="1:21" s="4" customFormat="1" x14ac:dyDescent="0.2">
      <c r="A293" s="275" t="s">
        <v>1761</v>
      </c>
      <c r="B293" s="268" t="s">
        <v>935</v>
      </c>
      <c r="C293" s="280" t="s">
        <v>3792</v>
      </c>
      <c r="D293" s="279">
        <v>5010</v>
      </c>
      <c r="E293" s="285">
        <v>36249</v>
      </c>
      <c r="F293" s="263" t="str">
        <f t="shared" si="20"/>
        <v xml:space="preserve"> </v>
      </c>
      <c r="G293" s="275"/>
      <c r="H293" s="275" t="s">
        <v>253</v>
      </c>
      <c r="I293" s="263" t="str">
        <f t="shared" si="21"/>
        <v xml:space="preserve"> </v>
      </c>
      <c r="J293" s="272" t="str">
        <f>IF(D293&gt;=('28 Populations and thresholds'!$I$254),"YES"," ")</f>
        <v>YES</v>
      </c>
      <c r="K293" s="272" t="str">
        <f>IF(J293="YES"," ",IF(D293&gt;=('28 Populations and thresholds'!$I$254)*0.25,"YES"))</f>
        <v xml:space="preserve"> </v>
      </c>
      <c r="L293" s="272" t="b">
        <f>OR('28 Populations and thresholds'!$J$254="CR",'28 Populations and thresholds'!$J$254="EN",'28 Populations and thresholds'!$J$254="VU")</f>
        <v>0</v>
      </c>
      <c r="M293" s="273">
        <f>D293/'28 Populations and thresholds'!$H$254</f>
        <v>5.0099999999999997E-3</v>
      </c>
      <c r="N293" s="274">
        <f>'28 Populations and thresholds'!$K$254</f>
        <v>0</v>
      </c>
      <c r="O293" s="263" t="str">
        <f t="shared" si="22"/>
        <v xml:space="preserve"> </v>
      </c>
      <c r="P293" s="349"/>
      <c r="Q293" s="272"/>
      <c r="R293" s="272"/>
      <c r="S293" s="263" t="str">
        <f t="shared" si="24"/>
        <v xml:space="preserve"> </v>
      </c>
      <c r="T293" s="275" t="s">
        <v>4588</v>
      </c>
      <c r="U293" s="263" t="str">
        <f t="shared" si="23"/>
        <v xml:space="preserve"> </v>
      </c>
    </row>
    <row r="294" spans="1:21" s="4" customFormat="1" x14ac:dyDescent="0.2">
      <c r="A294" s="143" t="s">
        <v>1761</v>
      </c>
      <c r="B294" s="40" t="s">
        <v>1050</v>
      </c>
      <c r="C294" s="4" t="s">
        <v>3480</v>
      </c>
      <c r="D294" s="41">
        <v>2690</v>
      </c>
      <c r="E294" s="46">
        <v>31626</v>
      </c>
      <c r="F294" s="263" t="str">
        <f t="shared" si="20"/>
        <v xml:space="preserve"> </v>
      </c>
      <c r="G294" s="143" t="s">
        <v>21</v>
      </c>
      <c r="H294" s="143" t="s">
        <v>58</v>
      </c>
      <c r="I294" s="263" t="str">
        <f t="shared" si="21"/>
        <v xml:space="preserve"> </v>
      </c>
      <c r="J294" s="38" t="str">
        <f>IF(D294&gt;=('28 Populations and thresholds'!$I$203),"YES"," ")</f>
        <v>YES</v>
      </c>
      <c r="K294" s="38" t="str">
        <f>IF(J294="YES"," ",IF(D294&gt;=('28 Populations and thresholds'!$I$203)*0.25,"YES"))</f>
        <v xml:space="preserve"> </v>
      </c>
      <c r="L294" s="38" t="b">
        <f>OR('28 Populations and thresholds'!$J$203="CR",'28 Populations and thresholds'!$J$203="EN",'28 Populations and thresholds'!$J$203="VU")</f>
        <v>0</v>
      </c>
      <c r="M294" s="75">
        <f>D294/'28 Populations and thresholds'!$H$203</f>
        <v>1.9925925925925927E-2</v>
      </c>
      <c r="N294" s="106" t="str">
        <f>'28 Populations and thresholds'!$K$203</f>
        <v>DEC</v>
      </c>
      <c r="O294" s="263" t="str">
        <f t="shared" si="22"/>
        <v xml:space="preserve"> </v>
      </c>
      <c r="P294" s="348">
        <v>18.45</v>
      </c>
      <c r="Q294" s="38">
        <v>5</v>
      </c>
      <c r="R294" s="38">
        <v>1</v>
      </c>
      <c r="S294" s="263" t="str">
        <f t="shared" si="24"/>
        <v xml:space="preserve"> </v>
      </c>
      <c r="U294" s="263" t="str">
        <f t="shared" si="23"/>
        <v xml:space="preserve"> </v>
      </c>
    </row>
    <row r="295" spans="1:21" s="4" customFormat="1" x14ac:dyDescent="0.2">
      <c r="A295" s="143" t="s">
        <v>1761</v>
      </c>
      <c r="B295" s="40" t="s">
        <v>1050</v>
      </c>
      <c r="C295" s="4" t="s">
        <v>3455</v>
      </c>
      <c r="D295" s="41">
        <v>597</v>
      </c>
      <c r="E295" s="46">
        <v>32676</v>
      </c>
      <c r="F295" s="263" t="str">
        <f t="shared" si="20"/>
        <v xml:space="preserve"> </v>
      </c>
      <c r="G295" s="143" t="s">
        <v>21</v>
      </c>
      <c r="H295" s="143" t="s">
        <v>58</v>
      </c>
      <c r="I295" s="263" t="str">
        <f t="shared" si="21"/>
        <v xml:space="preserve"> </v>
      </c>
      <c r="J295" s="38" t="str">
        <f>IF(D295&gt;=('28 Populations and thresholds'!$I$159),"YES"," ")</f>
        <v>YES</v>
      </c>
      <c r="K295" s="38" t="str">
        <f>IF(J295="YES"," ",IF(D295&gt;=('28 Populations and thresholds'!$I$159)*0.25,"YES"))</f>
        <v xml:space="preserve"> </v>
      </c>
      <c r="L295" s="38" t="b">
        <f>OR('28 Populations and thresholds'!$J$159="CR",'28 Populations and thresholds'!$J$159="EN",'28 Populations and thresholds'!$J$159="VU")</f>
        <v>0</v>
      </c>
      <c r="M295" s="75">
        <f>D295/'28 Populations and thresholds'!$H$159</f>
        <v>1.1939999999999999E-2</v>
      </c>
      <c r="N295" s="106" t="str">
        <f>'28 Populations and thresholds'!$K$159</f>
        <v>DEC</v>
      </c>
      <c r="O295" s="263" t="str">
        <f t="shared" si="22"/>
        <v xml:space="preserve"> </v>
      </c>
      <c r="P295" s="348"/>
      <c r="Q295" s="38"/>
      <c r="R295" s="38"/>
      <c r="S295" s="263" t="str">
        <f t="shared" si="24"/>
        <v xml:space="preserve"> </v>
      </c>
      <c r="U295" s="263" t="str">
        <f t="shared" si="23"/>
        <v xml:space="preserve"> </v>
      </c>
    </row>
    <row r="296" spans="1:21" s="4" customFormat="1" x14ac:dyDescent="0.2">
      <c r="A296" s="143" t="s">
        <v>1761</v>
      </c>
      <c r="B296" s="40" t="s">
        <v>1050</v>
      </c>
      <c r="C296" s="4" t="s">
        <v>3470</v>
      </c>
      <c r="D296" s="41">
        <v>1954</v>
      </c>
      <c r="E296" s="46">
        <v>34700</v>
      </c>
      <c r="F296" s="263" t="str">
        <f t="shared" si="20"/>
        <v xml:space="preserve"> </v>
      </c>
      <c r="G296" s="143" t="s">
        <v>21</v>
      </c>
      <c r="H296" s="143" t="s">
        <v>58</v>
      </c>
      <c r="I296" s="263" t="str">
        <f t="shared" si="21"/>
        <v xml:space="preserve"> </v>
      </c>
      <c r="J296" s="38" t="str">
        <f>IF(D296&gt;=('28 Populations and thresholds'!$I$181),"YES"," ")</f>
        <v>YES</v>
      </c>
      <c r="K296" s="38" t="str">
        <f>IF(J296="YES"," ",IF(D296&gt;=('28 Populations and thresholds'!$I$181)*0.25,"YES"))</f>
        <v xml:space="preserve"> </v>
      </c>
      <c r="L296" s="38" t="b">
        <f>OR('28 Populations and thresholds'!$J$181="CR",'28 Populations and thresholds'!$J$181="EN",'28 Populations and thresholds'!$J$181="VU")</f>
        <v>1</v>
      </c>
      <c r="M296" s="75">
        <f>D296/'28 Populations and thresholds'!$H$181</f>
        <v>6.1062499999999999E-2</v>
      </c>
      <c r="N296" s="106" t="str">
        <f>'28 Populations and thresholds'!$K$181</f>
        <v>DEC</v>
      </c>
      <c r="O296" s="263" t="str">
        <f t="shared" si="22"/>
        <v xml:space="preserve"> </v>
      </c>
      <c r="P296" s="348"/>
      <c r="Q296" s="38"/>
      <c r="R296" s="38"/>
      <c r="S296" s="263" t="str">
        <f t="shared" si="24"/>
        <v xml:space="preserve"> </v>
      </c>
      <c r="U296" s="263" t="str">
        <f t="shared" si="23"/>
        <v xml:space="preserve"> </v>
      </c>
    </row>
    <row r="297" spans="1:21" s="4" customFormat="1" x14ac:dyDescent="0.2">
      <c r="A297" s="143" t="s">
        <v>1761</v>
      </c>
      <c r="B297" s="40" t="s">
        <v>1050</v>
      </c>
      <c r="C297" s="4" t="s">
        <v>3770</v>
      </c>
      <c r="D297" s="41">
        <v>23675</v>
      </c>
      <c r="E297" s="46">
        <v>36526</v>
      </c>
      <c r="F297" s="263" t="str">
        <f t="shared" si="20"/>
        <v xml:space="preserve"> </v>
      </c>
      <c r="G297" s="143" t="s">
        <v>21</v>
      </c>
      <c r="H297" s="143" t="s">
        <v>58</v>
      </c>
      <c r="I297" s="263" t="str">
        <f t="shared" si="21"/>
        <v xml:space="preserve"> </v>
      </c>
      <c r="J297" s="38" t="str">
        <f>IF(D297&gt;=('28 Populations and thresholds'!$I$199),"YES"," ")</f>
        <v>YES</v>
      </c>
      <c r="K297" s="38" t="str">
        <f>IF(J297="YES"," ",IF(D297&gt;=('28 Populations and thresholds'!$I$199)*0.25,"YES"))</f>
        <v xml:space="preserve"> </v>
      </c>
      <c r="L297" s="38" t="b">
        <f>OR('28 Populations and thresholds'!$J$199="CR",'28 Populations and thresholds'!$J$199="EN",'28 Populations and thresholds'!$J$199="VU")</f>
        <v>0</v>
      </c>
      <c r="M297" s="75">
        <f>D297/'28 Populations and thresholds'!$H$199</f>
        <v>7.5158730158730161E-2</v>
      </c>
      <c r="N297" s="106">
        <f>'28 Populations and thresholds'!$K$199</f>
        <v>0</v>
      </c>
      <c r="O297" s="263" t="str">
        <f t="shared" si="22"/>
        <v xml:space="preserve"> </v>
      </c>
      <c r="P297" s="348"/>
      <c r="Q297" s="38"/>
      <c r="R297" s="38"/>
      <c r="S297" s="263" t="str">
        <f t="shared" si="24"/>
        <v xml:space="preserve"> </v>
      </c>
      <c r="U297" s="263" t="str">
        <f t="shared" si="23"/>
        <v xml:space="preserve"> </v>
      </c>
    </row>
    <row r="298" spans="1:21" s="4" customFormat="1" x14ac:dyDescent="0.2">
      <c r="A298" s="143" t="s">
        <v>1761</v>
      </c>
      <c r="B298" s="40" t="s">
        <v>1050</v>
      </c>
      <c r="C298" s="4" t="s">
        <v>3474</v>
      </c>
      <c r="D298" s="41">
        <v>361</v>
      </c>
      <c r="E298" s="46">
        <v>30774</v>
      </c>
      <c r="F298" s="263" t="str">
        <f t="shared" si="20"/>
        <v xml:space="preserve"> </v>
      </c>
      <c r="G298" s="143" t="s">
        <v>21</v>
      </c>
      <c r="H298" s="143" t="s">
        <v>58</v>
      </c>
      <c r="I298" s="263" t="str">
        <f t="shared" si="21"/>
        <v xml:space="preserve"> </v>
      </c>
      <c r="J298" s="38" t="str">
        <f>IF(D298&gt;=('28 Populations and thresholds'!$I$198),"YES"," ")</f>
        <v>YES</v>
      </c>
      <c r="K298" s="38" t="str">
        <f>IF(J298="YES"," ",IF(D298&gt;=('28 Populations and thresholds'!$I$198)*0.25,"YES"))</f>
        <v xml:space="preserve"> </v>
      </c>
      <c r="L298" s="38" t="b">
        <f>OR('28 Populations and thresholds'!$J$198="CR",'28 Populations and thresholds'!$J$198="EN",'28 Populations and thresholds'!$J$198="VU")</f>
        <v>0</v>
      </c>
      <c r="M298" s="75">
        <f>D298/'28 Populations and thresholds'!$H$198</f>
        <v>1.6409090909090908E-2</v>
      </c>
      <c r="N298" s="106">
        <f>'28 Populations and thresholds'!$K$198</f>
        <v>0</v>
      </c>
      <c r="O298" s="263" t="str">
        <f t="shared" si="22"/>
        <v xml:space="preserve"> </v>
      </c>
      <c r="P298" s="348"/>
      <c r="Q298" s="38"/>
      <c r="R298" s="38"/>
      <c r="S298" s="263" t="str">
        <f t="shared" si="24"/>
        <v xml:space="preserve"> </v>
      </c>
      <c r="U298" s="263" t="str">
        <f t="shared" si="23"/>
        <v xml:space="preserve"> </v>
      </c>
    </row>
    <row r="299" spans="1:21" s="4" customFormat="1" x14ac:dyDescent="0.2">
      <c r="A299" s="267" t="s">
        <v>1761</v>
      </c>
      <c r="B299" s="268" t="s">
        <v>1159</v>
      </c>
      <c r="C299" s="269" t="s">
        <v>3767</v>
      </c>
      <c r="D299" s="270">
        <v>5500</v>
      </c>
      <c r="E299" s="271">
        <v>30262</v>
      </c>
      <c r="F299" s="263" t="str">
        <f t="shared" si="20"/>
        <v xml:space="preserve"> </v>
      </c>
      <c r="G299" s="267" t="s">
        <v>21</v>
      </c>
      <c r="H299" s="267" t="s">
        <v>58</v>
      </c>
      <c r="I299" s="263" t="str">
        <f t="shared" si="21"/>
        <v xml:space="preserve"> </v>
      </c>
      <c r="J299" s="272" t="str">
        <f>IF(D299&gt;=('28 Populations and thresholds'!$I$195),"YES"," ")</f>
        <v>YES</v>
      </c>
      <c r="K299" s="272" t="str">
        <f>IF(J299="YES"," ",IF(D299&gt;=('28 Populations and thresholds'!$I$195)*0.25,"YES"))</f>
        <v xml:space="preserve"> </v>
      </c>
      <c r="L299" s="272" t="b">
        <f>OR('28 Populations and thresholds'!$J$195="CR",'28 Populations and thresholds'!$J$195="EN",'28 Populations and thresholds'!$J$195="VU")</f>
        <v>1</v>
      </c>
      <c r="M299" s="273">
        <f>D299/'28 Populations and thresholds'!$H$195</f>
        <v>1.896551724137931E-2</v>
      </c>
      <c r="N299" s="274" t="str">
        <f>'28 Populations and thresholds'!$K$195</f>
        <v>DEC</v>
      </c>
      <c r="O299" s="263" t="str">
        <f t="shared" si="22"/>
        <v xml:space="preserve"> </v>
      </c>
      <c r="P299" s="349">
        <v>1.9</v>
      </c>
      <c r="Q299" s="272">
        <v>1</v>
      </c>
      <c r="R299" s="272">
        <v>1</v>
      </c>
      <c r="S299" s="263" t="str">
        <f t="shared" si="24"/>
        <v xml:space="preserve"> </v>
      </c>
      <c r="T299" s="269"/>
      <c r="U299" s="263" t="str">
        <f t="shared" si="23"/>
        <v xml:space="preserve"> </v>
      </c>
    </row>
    <row r="300" spans="1:21" s="4" customFormat="1" x14ac:dyDescent="0.2">
      <c r="A300" s="143" t="s">
        <v>1761</v>
      </c>
      <c r="B300" s="40" t="s">
        <v>990</v>
      </c>
      <c r="C300" s="4" t="s">
        <v>3464</v>
      </c>
      <c r="D300" s="41">
        <v>5151</v>
      </c>
      <c r="E300" s="46">
        <v>35034</v>
      </c>
      <c r="F300" s="263" t="str">
        <f t="shared" si="20"/>
        <v xml:space="preserve"> </v>
      </c>
      <c r="G300" s="143" t="s">
        <v>21</v>
      </c>
      <c r="H300" s="143" t="s">
        <v>250</v>
      </c>
      <c r="I300" s="263" t="str">
        <f t="shared" si="21"/>
        <v xml:space="preserve"> </v>
      </c>
      <c r="J300" s="38" t="str">
        <f>IF(D300&gt;=('28 Populations and thresholds'!$I$177),"YES"," ")</f>
        <v>YES</v>
      </c>
      <c r="K300" s="38" t="str">
        <f>IF(J300="YES"," ",IF(D300&gt;=('28 Populations and thresholds'!$I$177)*0.25,"YES"))</f>
        <v xml:space="preserve"> </v>
      </c>
      <c r="L300" s="38" t="b">
        <f>OR('28 Populations and thresholds'!$J$177="CR",'28 Populations and thresholds'!$J$177="EN",'28 Populations and thresholds'!$J$177="VU")</f>
        <v>0</v>
      </c>
      <c r="M300" s="75">
        <f>D300/('28 Populations and thresholds'!$H$177)</f>
        <v>3.8729323308270676E-2</v>
      </c>
      <c r="N300" s="106" t="str">
        <f>'28 Populations and thresholds'!$K$177</f>
        <v>DEC</v>
      </c>
      <c r="O300" s="263" t="str">
        <f t="shared" si="22"/>
        <v xml:space="preserve"> </v>
      </c>
      <c r="P300" s="348">
        <v>41.28</v>
      </c>
      <c r="Q300" s="38">
        <v>6</v>
      </c>
      <c r="R300" s="38">
        <v>2</v>
      </c>
      <c r="S300" s="263" t="str">
        <f t="shared" si="24"/>
        <v xml:space="preserve"> </v>
      </c>
      <c r="T300" s="12"/>
      <c r="U300" s="263" t="str">
        <f t="shared" si="23"/>
        <v xml:space="preserve"> </v>
      </c>
    </row>
    <row r="301" spans="1:21" s="4" customFormat="1" x14ac:dyDescent="0.2">
      <c r="A301" s="143" t="s">
        <v>1761</v>
      </c>
      <c r="B301" s="40" t="s">
        <v>990</v>
      </c>
      <c r="C301" s="4" t="s">
        <v>3470</v>
      </c>
      <c r="D301" s="41">
        <v>2986</v>
      </c>
      <c r="E301" s="46">
        <v>35034</v>
      </c>
      <c r="F301" s="263" t="str">
        <f t="shared" si="20"/>
        <v xml:space="preserve"> </v>
      </c>
      <c r="G301" s="143" t="s">
        <v>21</v>
      </c>
      <c r="H301" s="143" t="s">
        <v>250</v>
      </c>
      <c r="I301" s="263" t="str">
        <f t="shared" si="21"/>
        <v xml:space="preserve"> </v>
      </c>
      <c r="J301" s="38" t="str">
        <f>IF(D301&gt;=('28 Populations and thresholds'!$I$181),"YES"," ")</f>
        <v>YES</v>
      </c>
      <c r="K301" s="38" t="str">
        <f>IF(J301="YES"," ",IF(D301&gt;=('28 Populations and thresholds'!$I$181)*0.25,"YES"))</f>
        <v xml:space="preserve"> </v>
      </c>
      <c r="L301" s="38" t="b">
        <f>OR('28 Populations and thresholds'!$J$181="CR",'28 Populations and thresholds'!$J$181="EN",'28 Populations and thresholds'!$J$181="VU")</f>
        <v>1</v>
      </c>
      <c r="M301" s="75">
        <f>D301/'28 Populations and thresholds'!$H$181</f>
        <v>9.3312500000000007E-2</v>
      </c>
      <c r="N301" s="106" t="str">
        <f>'28 Populations and thresholds'!$K$181</f>
        <v>DEC</v>
      </c>
      <c r="O301" s="263" t="str">
        <f t="shared" si="22"/>
        <v xml:space="preserve"> </v>
      </c>
      <c r="P301" s="348"/>
      <c r="Q301" s="38"/>
      <c r="R301" s="38"/>
      <c r="S301" s="263" t="str">
        <f t="shared" si="24"/>
        <v xml:space="preserve"> </v>
      </c>
      <c r="U301" s="263" t="str">
        <f t="shared" si="23"/>
        <v xml:space="preserve"> </v>
      </c>
    </row>
    <row r="302" spans="1:21" s="4" customFormat="1" x14ac:dyDescent="0.2">
      <c r="A302" s="143" t="s">
        <v>1761</v>
      </c>
      <c r="B302" s="40" t="s">
        <v>990</v>
      </c>
      <c r="C302" s="4" t="s">
        <v>3767</v>
      </c>
      <c r="D302" s="41">
        <v>4200</v>
      </c>
      <c r="E302" s="43"/>
      <c r="F302" s="263" t="str">
        <f t="shared" si="20"/>
        <v xml:space="preserve"> </v>
      </c>
      <c r="G302" s="143" t="s">
        <v>21</v>
      </c>
      <c r="H302" s="143" t="s">
        <v>486</v>
      </c>
      <c r="I302" s="263" t="str">
        <f t="shared" si="21"/>
        <v xml:space="preserve"> </v>
      </c>
      <c r="J302" s="38" t="str">
        <f>IF(D302&gt;=('28 Populations and thresholds'!$I$195),"YES"," ")</f>
        <v>YES</v>
      </c>
      <c r="K302" s="38" t="str">
        <f>IF(J302="YES"," ",IF(D302&gt;=('28 Populations and thresholds'!$I$195)*0.25,"YES"))</f>
        <v xml:space="preserve"> </v>
      </c>
      <c r="L302" s="38" t="b">
        <f>OR('28 Populations and thresholds'!$J$195="CR",'28 Populations and thresholds'!$J$195="EN",'28 Populations and thresholds'!$J$195="VU")</f>
        <v>1</v>
      </c>
      <c r="M302" s="75">
        <f>D302/'28 Populations and thresholds'!$H$195</f>
        <v>1.4482758620689656E-2</v>
      </c>
      <c r="N302" s="106" t="str">
        <f>'28 Populations and thresholds'!$K$195</f>
        <v>DEC</v>
      </c>
      <c r="O302" s="263" t="str">
        <f t="shared" si="22"/>
        <v xml:space="preserve"> </v>
      </c>
      <c r="P302" s="348"/>
      <c r="Q302" s="38"/>
      <c r="R302" s="38"/>
      <c r="S302" s="263" t="str">
        <f t="shared" si="24"/>
        <v xml:space="preserve"> </v>
      </c>
      <c r="U302" s="263" t="str">
        <f t="shared" si="23"/>
        <v xml:space="preserve"> </v>
      </c>
    </row>
    <row r="303" spans="1:21" s="4" customFormat="1" x14ac:dyDescent="0.2">
      <c r="A303" s="143" t="s">
        <v>1761</v>
      </c>
      <c r="B303" s="40" t="s">
        <v>990</v>
      </c>
      <c r="C303" s="4" t="s">
        <v>3765</v>
      </c>
      <c r="D303" s="41">
        <v>3014</v>
      </c>
      <c r="E303" s="46">
        <v>35034</v>
      </c>
      <c r="F303" s="263" t="str">
        <f t="shared" si="20"/>
        <v xml:space="preserve"> </v>
      </c>
      <c r="G303" s="143" t="s">
        <v>21</v>
      </c>
      <c r="H303" s="143" t="s">
        <v>250</v>
      </c>
      <c r="I303" s="263" t="str">
        <f t="shared" si="21"/>
        <v xml:space="preserve"> </v>
      </c>
      <c r="J303" s="38" t="str">
        <f>IF(D303&gt;=('28 Populations and thresholds'!$I$193),"YES"," ")</f>
        <v>YES</v>
      </c>
      <c r="K303" s="38" t="str">
        <f>IF(J303="YES"," ",IF(D303&gt;=('28 Populations and thresholds'!$I$193)*0.25,"YES"))</f>
        <v xml:space="preserve"> </v>
      </c>
      <c r="L303" s="38" t="b">
        <f>OR('28 Populations and thresholds'!$J$193="CR",'28 Populations and thresholds'!$J$193="EN",'28 Populations and thresholds'!$J$193="VU")</f>
        <v>0</v>
      </c>
      <c r="M303" s="75">
        <f>D303/'28 Populations and thresholds'!$H$193</f>
        <v>6.8500000000000005E-2</v>
      </c>
      <c r="N303" s="106" t="str">
        <f>'28 Populations and thresholds'!$K$193</f>
        <v>DEC</v>
      </c>
      <c r="O303" s="263" t="str">
        <f t="shared" si="22"/>
        <v xml:space="preserve"> </v>
      </c>
      <c r="P303" s="348"/>
      <c r="Q303" s="38"/>
      <c r="R303" s="38"/>
      <c r="S303" s="263" t="str">
        <f t="shared" si="24"/>
        <v xml:space="preserve"> </v>
      </c>
      <c r="U303" s="263" t="str">
        <f t="shared" si="23"/>
        <v xml:space="preserve"> </v>
      </c>
    </row>
    <row r="304" spans="1:21" s="4" customFormat="1" x14ac:dyDescent="0.2">
      <c r="A304" s="143" t="s">
        <v>1761</v>
      </c>
      <c r="B304" s="40" t="s">
        <v>990</v>
      </c>
      <c r="C304" s="111" t="s">
        <v>3763</v>
      </c>
      <c r="D304" s="41">
        <v>3410</v>
      </c>
      <c r="E304" s="46">
        <v>35034</v>
      </c>
      <c r="F304" s="263" t="str">
        <f t="shared" si="20"/>
        <v xml:space="preserve"> </v>
      </c>
      <c r="G304" s="143" t="s">
        <v>21</v>
      </c>
      <c r="H304" s="143" t="s">
        <v>250</v>
      </c>
      <c r="I304" s="263" t="str">
        <f t="shared" si="21"/>
        <v xml:space="preserve"> </v>
      </c>
      <c r="J304" s="38" t="str">
        <f>IF(D304&gt;=('28 Populations and thresholds'!$I$191),"YES"," ")</f>
        <v>YES</v>
      </c>
      <c r="K304" s="38" t="str">
        <f>IF(J304="YES"," ",IF(D304&gt;=('28 Populations and thresholds'!$I$191)*0.25,"YES"))</f>
        <v xml:space="preserve"> </v>
      </c>
      <c r="L304" s="38" t="b">
        <f>OR('28 Populations and thresholds'!$J$191="CR",'28 Populations and thresholds'!$J$191="EN",'28 Populations and thresholds'!$J$191="VU")</f>
        <v>0</v>
      </c>
      <c r="M304" s="75">
        <f>D304/'28 Populations and thresholds'!$H$191</f>
        <v>6.8199999999999997E-2</v>
      </c>
      <c r="N304" s="106">
        <f>'28 Populations and thresholds'!$K$191</f>
        <v>0</v>
      </c>
      <c r="O304" s="263" t="str">
        <f t="shared" si="22"/>
        <v xml:space="preserve"> </v>
      </c>
      <c r="P304" s="348"/>
      <c r="Q304" s="38"/>
      <c r="R304" s="38"/>
      <c r="S304" s="263" t="str">
        <f t="shared" si="24"/>
        <v xml:space="preserve"> </v>
      </c>
      <c r="U304" s="263" t="str">
        <f t="shared" si="23"/>
        <v xml:space="preserve"> </v>
      </c>
    </row>
    <row r="305" spans="1:21" s="4" customFormat="1" x14ac:dyDescent="0.2">
      <c r="A305" s="143" t="s">
        <v>1761</v>
      </c>
      <c r="B305" s="40" t="s">
        <v>990</v>
      </c>
      <c r="C305" s="111" t="s">
        <v>3758</v>
      </c>
      <c r="D305" s="41">
        <v>7124</v>
      </c>
      <c r="E305" s="46">
        <v>35034</v>
      </c>
      <c r="F305" s="263" t="str">
        <f t="shared" si="20"/>
        <v xml:space="preserve"> </v>
      </c>
      <c r="G305" s="143" t="s">
        <v>21</v>
      </c>
      <c r="H305" s="143" t="s">
        <v>250</v>
      </c>
      <c r="I305" s="263" t="str">
        <f t="shared" si="21"/>
        <v xml:space="preserve"> </v>
      </c>
      <c r="J305" s="38" t="str">
        <f>IF(D305&gt;=('28 Populations and thresholds'!$I$179),"YES"," ")</f>
        <v>YES</v>
      </c>
      <c r="K305" s="38" t="str">
        <f>IF(J305="YES"," ",IF(D305&gt;=('28 Populations and thresholds'!$I$179)*0.25,"YES"))</f>
        <v xml:space="preserve"> </v>
      </c>
      <c r="L305" s="38" t="b">
        <f>OR('28 Populations and thresholds'!$J$179="CR",'28 Populations and thresholds'!$J$179="EN",'28 Populations and thresholds'!$J$179="VU")</f>
        <v>0</v>
      </c>
      <c r="M305" s="75">
        <f>D305/'28 Populations and thresholds'!$H$179</f>
        <v>0.12952727272727274</v>
      </c>
      <c r="N305" s="106" t="str">
        <f>'28 Populations and thresholds'!$K$179</f>
        <v>DEC</v>
      </c>
      <c r="O305" s="263" t="str">
        <f t="shared" si="22"/>
        <v xml:space="preserve"> </v>
      </c>
      <c r="P305" s="348"/>
      <c r="Q305" s="38"/>
      <c r="R305" s="38"/>
      <c r="S305" s="263" t="str">
        <f t="shared" si="24"/>
        <v xml:space="preserve"> </v>
      </c>
      <c r="U305" s="263" t="str">
        <f t="shared" si="23"/>
        <v xml:space="preserve"> </v>
      </c>
    </row>
    <row r="306" spans="1:21" s="4" customFormat="1" x14ac:dyDescent="0.2">
      <c r="A306" s="275" t="s">
        <v>1761</v>
      </c>
      <c r="B306" s="283" t="s">
        <v>3883</v>
      </c>
      <c r="C306" s="269" t="s">
        <v>3784</v>
      </c>
      <c r="D306" s="279">
        <v>15000</v>
      </c>
      <c r="E306" s="284" t="s">
        <v>3884</v>
      </c>
      <c r="F306" s="263" t="str">
        <f t="shared" si="20"/>
        <v xml:space="preserve"> </v>
      </c>
      <c r="G306" s="275"/>
      <c r="H306" s="275" t="s">
        <v>3881</v>
      </c>
      <c r="I306" s="263" t="str">
        <f t="shared" si="21"/>
        <v xml:space="preserve"> </v>
      </c>
      <c r="J306" s="272" t="str">
        <f>IF(D306&gt;=('28 Populations and thresholds'!$I$230),"YES"," ")</f>
        <v>YES</v>
      </c>
      <c r="K306" s="272" t="str">
        <f>IF(J306="YES"," ",IF(D306&gt;=('28 Populations and thresholds'!$I$230)*0.25,"YES"))</f>
        <v xml:space="preserve"> </v>
      </c>
      <c r="L306" s="272" t="b">
        <f>OR('28 Populations and thresholds'!$J$230="CR",'28 Populations and thresholds'!$J$230="EN",'28 Populations and thresholds'!$J$230="VU")</f>
        <v>0</v>
      </c>
      <c r="M306" s="273">
        <f>D306/'28 Populations and thresholds'!$H$230</f>
        <v>0.34090909090909088</v>
      </c>
      <c r="N306" s="274" t="str">
        <f>'28 Populations and thresholds'!$K$230</f>
        <v>DEC</v>
      </c>
      <c r="O306" s="263" t="str">
        <f t="shared" si="22"/>
        <v xml:space="preserve"> </v>
      </c>
      <c r="P306" s="349">
        <v>40.69</v>
      </c>
      <c r="Q306" s="272">
        <v>2</v>
      </c>
      <c r="R306" s="272">
        <v>0</v>
      </c>
      <c r="S306" s="263" t="str">
        <f t="shared" si="24"/>
        <v xml:space="preserve"> </v>
      </c>
      <c r="T306" s="275"/>
      <c r="U306" s="263" t="str">
        <f t="shared" si="23"/>
        <v xml:space="preserve"> </v>
      </c>
    </row>
    <row r="307" spans="1:21" s="4" customFormat="1" x14ac:dyDescent="0.2">
      <c r="A307" s="275" t="s">
        <v>1761</v>
      </c>
      <c r="B307" s="283" t="s">
        <v>3883</v>
      </c>
      <c r="C307" s="269" t="s">
        <v>3885</v>
      </c>
      <c r="D307" s="279">
        <v>9500</v>
      </c>
      <c r="E307" s="284" t="s">
        <v>3884</v>
      </c>
      <c r="F307" s="263" t="str">
        <f t="shared" si="20"/>
        <v xml:space="preserve"> </v>
      </c>
      <c r="G307" s="275"/>
      <c r="H307" s="275" t="s">
        <v>3881</v>
      </c>
      <c r="I307" s="263" t="str">
        <f t="shared" si="21"/>
        <v xml:space="preserve"> </v>
      </c>
      <c r="J307" s="272" t="str">
        <f>IF(D307&gt;=(('28 Populations and thresholds'!$I$230)+('28 Populations and thresholds'!$I$231)+('28 Populations and thresholds'!$I$232)),"YES"," ")</f>
        <v>YES</v>
      </c>
      <c r="K307" s="272" t="str">
        <f>IF(J307="YES"," ",IF(D307&gt;=(('28 Populations and thresholds'!$I$230)+('28 Populations and thresholds'!$I$231)+('28 Populations and thresholds'!$I$232))*0.25,"YES"))</f>
        <v xml:space="preserve"> </v>
      </c>
      <c r="L307" s="272" t="b">
        <f>OR('28 Populations and thresholds'!$J$230="CR",'28 Populations and thresholds'!$J$230="EN",'28 Populations and thresholds'!$J$230="VU")</f>
        <v>0</v>
      </c>
      <c r="M307" s="273">
        <f>D307/(('28 Populations and thresholds'!$H$230)+('28 Populations and thresholds'!$H$231)+('28 Populations and thresholds'!$H$232))</f>
        <v>6.5972222222222224E-2</v>
      </c>
      <c r="N307" s="274" t="str">
        <f>'28 Populations and thresholds'!$K$230</f>
        <v>DEC</v>
      </c>
      <c r="O307" s="263" t="str">
        <f t="shared" si="22"/>
        <v xml:space="preserve"> </v>
      </c>
      <c r="P307" s="349"/>
      <c r="Q307" s="272"/>
      <c r="R307" s="272"/>
      <c r="S307" s="263" t="str">
        <f t="shared" si="24"/>
        <v xml:space="preserve"> </v>
      </c>
      <c r="T307" s="275" t="s">
        <v>4571</v>
      </c>
      <c r="U307" s="263" t="str">
        <f t="shared" si="23"/>
        <v xml:space="preserve"> </v>
      </c>
    </row>
    <row r="308" spans="1:21" s="4" customFormat="1" x14ac:dyDescent="0.2">
      <c r="A308" s="143" t="s">
        <v>1761</v>
      </c>
      <c r="B308" s="40" t="s">
        <v>1188</v>
      </c>
      <c r="C308" s="4" t="s">
        <v>3770</v>
      </c>
      <c r="D308" s="41">
        <v>10000</v>
      </c>
      <c r="E308" s="46">
        <v>30362</v>
      </c>
      <c r="F308" s="263" t="str">
        <f t="shared" si="20"/>
        <v xml:space="preserve"> </v>
      </c>
      <c r="G308" s="143" t="s">
        <v>21</v>
      </c>
      <c r="H308" s="143" t="s">
        <v>58</v>
      </c>
      <c r="I308" s="263" t="str">
        <f t="shared" si="21"/>
        <v xml:space="preserve"> </v>
      </c>
      <c r="J308" s="38" t="str">
        <f>IF(D308&gt;=('28 Populations and thresholds'!$I$199),"YES"," ")</f>
        <v>YES</v>
      </c>
      <c r="K308" s="38" t="str">
        <f>IF(J308="YES"," ",IF(D308&gt;=('28 Populations and thresholds'!$I$199)*0.25,"YES"))</f>
        <v xml:space="preserve"> </v>
      </c>
      <c r="L308" s="38" t="b">
        <f>OR('28 Populations and thresholds'!$J$199="CR",'28 Populations and thresholds'!$J$199="EN",'28 Populations and thresholds'!$J$199="VU")</f>
        <v>0</v>
      </c>
      <c r="M308" s="75">
        <f>D308/'28 Populations and thresholds'!$H$199</f>
        <v>3.1746031746031744E-2</v>
      </c>
      <c r="N308" s="106">
        <f>'28 Populations and thresholds'!$K$199</f>
        <v>0</v>
      </c>
      <c r="O308" s="263" t="str">
        <f t="shared" si="22"/>
        <v xml:space="preserve"> </v>
      </c>
      <c r="P308" s="348">
        <v>3.17</v>
      </c>
      <c r="Q308" s="38">
        <v>1</v>
      </c>
      <c r="R308" s="38">
        <v>0</v>
      </c>
      <c r="S308" s="263" t="str">
        <f t="shared" si="24"/>
        <v xml:space="preserve"> </v>
      </c>
      <c r="U308" s="263" t="str">
        <f t="shared" si="23"/>
        <v xml:space="preserve"> </v>
      </c>
    </row>
    <row r="309" spans="1:21" s="4" customFormat="1" x14ac:dyDescent="0.2">
      <c r="A309" s="267" t="s">
        <v>1761</v>
      </c>
      <c r="B309" s="268" t="s">
        <v>1166</v>
      </c>
      <c r="C309" s="269" t="s">
        <v>3480</v>
      </c>
      <c r="D309" s="270">
        <v>13430</v>
      </c>
      <c r="E309" s="271">
        <v>37653</v>
      </c>
      <c r="F309" s="263" t="str">
        <f t="shared" si="20"/>
        <v xml:space="preserve"> </v>
      </c>
      <c r="G309" s="267" t="s">
        <v>21</v>
      </c>
      <c r="H309" s="267" t="s">
        <v>343</v>
      </c>
      <c r="I309" s="263" t="str">
        <f t="shared" si="21"/>
        <v xml:space="preserve"> </v>
      </c>
      <c r="J309" s="272" t="str">
        <f>IF(D309&gt;=('28 Populations and thresholds'!$I$203),"YES"," ")</f>
        <v>YES</v>
      </c>
      <c r="K309" s="272" t="str">
        <f>IF(J309="YES"," ",IF(D309&gt;=('28 Populations and thresholds'!$I$203)*0.25,"YES"))</f>
        <v xml:space="preserve"> </v>
      </c>
      <c r="L309" s="272" t="b">
        <f>OR('28 Populations and thresholds'!$J$203="CR",'28 Populations and thresholds'!$J$203="EN",'28 Populations and thresholds'!$J$203="VU")</f>
        <v>0</v>
      </c>
      <c r="M309" s="273">
        <f>D309/'28 Populations and thresholds'!$H$203</f>
        <v>9.9481481481481476E-2</v>
      </c>
      <c r="N309" s="274" t="str">
        <f>'28 Populations and thresholds'!$K$203</f>
        <v>DEC</v>
      </c>
      <c r="O309" s="263" t="str">
        <f t="shared" si="22"/>
        <v xml:space="preserve"> </v>
      </c>
      <c r="P309" s="349">
        <v>39.47</v>
      </c>
      <c r="Q309" s="272">
        <v>4</v>
      </c>
      <c r="R309" s="272">
        <v>0</v>
      </c>
      <c r="S309" s="263" t="str">
        <f t="shared" si="24"/>
        <v xml:space="preserve"> </v>
      </c>
      <c r="T309" s="269"/>
      <c r="U309" s="263" t="str">
        <f t="shared" si="23"/>
        <v xml:space="preserve"> </v>
      </c>
    </row>
    <row r="310" spans="1:21" s="4" customFormat="1" x14ac:dyDescent="0.2">
      <c r="A310" s="267" t="s">
        <v>1761</v>
      </c>
      <c r="B310" s="268" t="s">
        <v>1166</v>
      </c>
      <c r="C310" s="269" t="s">
        <v>3770</v>
      </c>
      <c r="D310" s="270">
        <v>46067</v>
      </c>
      <c r="E310" s="271">
        <v>37653</v>
      </c>
      <c r="F310" s="263" t="str">
        <f t="shared" si="20"/>
        <v xml:space="preserve"> </v>
      </c>
      <c r="G310" s="267" t="s">
        <v>21</v>
      </c>
      <c r="H310" s="267" t="s">
        <v>343</v>
      </c>
      <c r="I310" s="263" t="str">
        <f t="shared" si="21"/>
        <v xml:space="preserve"> </v>
      </c>
      <c r="J310" s="272" t="str">
        <f>IF(D310&gt;=('28 Populations and thresholds'!$I$199),"YES"," ")</f>
        <v>YES</v>
      </c>
      <c r="K310" s="272" t="str">
        <f>IF(J310="YES"," ",IF(D310&gt;=('28 Populations and thresholds'!$I$199)*0.25,"YES"))</f>
        <v xml:space="preserve"> </v>
      </c>
      <c r="L310" s="272" t="b">
        <f>OR('28 Populations and thresholds'!$J$199="CR",'28 Populations and thresholds'!$J$199="EN",'28 Populations and thresholds'!$J$199="VU")</f>
        <v>0</v>
      </c>
      <c r="M310" s="273">
        <f>D310/'28 Populations and thresholds'!$H$199</f>
        <v>0.14624444444444445</v>
      </c>
      <c r="N310" s="274">
        <f>'28 Populations and thresholds'!$K$199</f>
        <v>0</v>
      </c>
      <c r="O310" s="263" t="str">
        <f t="shared" si="22"/>
        <v xml:space="preserve"> </v>
      </c>
      <c r="P310" s="349"/>
      <c r="Q310" s="272"/>
      <c r="R310" s="272"/>
      <c r="S310" s="263" t="str">
        <f t="shared" si="24"/>
        <v xml:space="preserve"> </v>
      </c>
      <c r="T310" s="269"/>
      <c r="U310" s="263" t="str">
        <f t="shared" si="23"/>
        <v xml:space="preserve"> </v>
      </c>
    </row>
    <row r="311" spans="1:21" s="4" customFormat="1" x14ac:dyDescent="0.2">
      <c r="A311" s="267" t="s">
        <v>1761</v>
      </c>
      <c r="B311" s="268" t="s">
        <v>1166</v>
      </c>
      <c r="C311" s="269" t="s">
        <v>3474</v>
      </c>
      <c r="D311" s="270">
        <v>930</v>
      </c>
      <c r="E311" s="276"/>
      <c r="F311" s="263" t="str">
        <f t="shared" si="20"/>
        <v xml:space="preserve"> </v>
      </c>
      <c r="G311" s="267" t="s">
        <v>21</v>
      </c>
      <c r="H311" s="267" t="s">
        <v>486</v>
      </c>
      <c r="I311" s="263" t="str">
        <f t="shared" si="21"/>
        <v xml:space="preserve"> </v>
      </c>
      <c r="J311" s="272" t="str">
        <f>IF(D311&gt;=('28 Populations and thresholds'!$I$198),"YES"," ")</f>
        <v>YES</v>
      </c>
      <c r="K311" s="272" t="str">
        <f>IF(J311="YES"," ",IF(D311&gt;=('28 Populations and thresholds'!$I$198)*0.25,"YES"))</f>
        <v xml:space="preserve"> </v>
      </c>
      <c r="L311" s="272" t="b">
        <f>OR('28 Populations and thresholds'!$J$198="CR",'28 Populations and thresholds'!$J$198="EN",'28 Populations and thresholds'!$J$198="VU")</f>
        <v>0</v>
      </c>
      <c r="M311" s="273">
        <f>D311/'28 Populations and thresholds'!$H$198</f>
        <v>4.2272727272727274E-2</v>
      </c>
      <c r="N311" s="274">
        <f>'28 Populations and thresholds'!$K$198</f>
        <v>0</v>
      </c>
      <c r="O311" s="263" t="str">
        <f t="shared" si="22"/>
        <v xml:space="preserve"> </v>
      </c>
      <c r="P311" s="349"/>
      <c r="Q311" s="272"/>
      <c r="R311" s="272"/>
      <c r="S311" s="263" t="str">
        <f t="shared" si="24"/>
        <v xml:space="preserve"> </v>
      </c>
      <c r="T311" s="269"/>
      <c r="U311" s="263" t="str">
        <f t="shared" si="23"/>
        <v xml:space="preserve"> </v>
      </c>
    </row>
    <row r="312" spans="1:21" s="4" customFormat="1" x14ac:dyDescent="0.2">
      <c r="A312" s="267" t="s">
        <v>1761</v>
      </c>
      <c r="B312" s="268" t="s">
        <v>1166</v>
      </c>
      <c r="C312" s="280" t="s">
        <v>3773</v>
      </c>
      <c r="D312" s="270">
        <v>17067</v>
      </c>
      <c r="E312" s="271">
        <v>37288</v>
      </c>
      <c r="F312" s="263" t="str">
        <f t="shared" si="20"/>
        <v xml:space="preserve"> </v>
      </c>
      <c r="G312" s="267" t="s">
        <v>21</v>
      </c>
      <c r="H312" s="267" t="s">
        <v>343</v>
      </c>
      <c r="I312" s="263" t="str">
        <f t="shared" si="21"/>
        <v xml:space="preserve"> </v>
      </c>
      <c r="J312" s="272" t="str">
        <f>IF(D312&gt;=('28 Populations and thresholds'!$I$202),"YES"," ")</f>
        <v>YES</v>
      </c>
      <c r="K312" s="272" t="str">
        <f>IF(J312="YES"," ",IF(D312&gt;=('28 Populations and thresholds'!$I$202)*0.25,"YES"))</f>
        <v xml:space="preserve"> </v>
      </c>
      <c r="L312" s="272" t="b">
        <f>OR('28 Populations and thresholds'!$J$202="CR",'28 Populations and thresholds'!$J$202="EN",'28 Populations and thresholds'!$J$202="VU")</f>
        <v>0</v>
      </c>
      <c r="M312" s="273">
        <f>D312/'28 Populations and thresholds'!$H$202</f>
        <v>0.10666875000000001</v>
      </c>
      <c r="N312" s="274">
        <f>'28 Populations and thresholds'!$K$202</f>
        <v>0</v>
      </c>
      <c r="O312" s="263" t="str">
        <f t="shared" si="22"/>
        <v xml:space="preserve"> </v>
      </c>
      <c r="P312" s="349"/>
      <c r="Q312" s="272"/>
      <c r="R312" s="272"/>
      <c r="S312" s="263" t="str">
        <f t="shared" si="24"/>
        <v xml:space="preserve"> </v>
      </c>
      <c r="T312" s="269"/>
      <c r="U312" s="263" t="str">
        <f t="shared" si="23"/>
        <v xml:space="preserve"> </v>
      </c>
    </row>
    <row r="313" spans="1:21" s="4" customFormat="1" x14ac:dyDescent="0.2">
      <c r="A313" s="143" t="s">
        <v>1761</v>
      </c>
      <c r="B313" s="40" t="s">
        <v>1238</v>
      </c>
      <c r="C313" s="4" t="s">
        <v>3480</v>
      </c>
      <c r="D313" s="41">
        <v>2500</v>
      </c>
      <c r="E313" s="46">
        <v>33970</v>
      </c>
      <c r="F313" s="263" t="str">
        <f t="shared" si="20"/>
        <v xml:space="preserve"> </v>
      </c>
      <c r="G313" s="143" t="s">
        <v>21</v>
      </c>
      <c r="H313" s="143" t="s">
        <v>58</v>
      </c>
      <c r="I313" s="263" t="str">
        <f t="shared" si="21"/>
        <v xml:space="preserve"> </v>
      </c>
      <c r="J313" s="38" t="str">
        <f>IF(D313&gt;=('28 Populations and thresholds'!$I$203),"YES"," ")</f>
        <v>YES</v>
      </c>
      <c r="K313" s="38" t="str">
        <f>IF(J313="YES"," ",IF(D313&gt;=('28 Populations and thresholds'!$I$203)*0.25,"YES"))</f>
        <v xml:space="preserve"> </v>
      </c>
      <c r="L313" s="38" t="b">
        <f>OR('28 Populations and thresholds'!$J$203="CR",'28 Populations and thresholds'!$J$203="EN",'28 Populations and thresholds'!$J$203="VU")</f>
        <v>0</v>
      </c>
      <c r="M313" s="75">
        <f>D313/'28 Populations and thresholds'!$H$203</f>
        <v>1.8518518518518517E-2</v>
      </c>
      <c r="N313" s="106" t="str">
        <f>'28 Populations and thresholds'!$K$203</f>
        <v>DEC</v>
      </c>
      <c r="O313" s="263" t="str">
        <f t="shared" si="22"/>
        <v xml:space="preserve"> </v>
      </c>
      <c r="P313" s="348">
        <v>1.85</v>
      </c>
      <c r="Q313" s="38">
        <v>1</v>
      </c>
      <c r="R313" s="38">
        <v>0</v>
      </c>
      <c r="S313" s="263" t="str">
        <f t="shared" si="24"/>
        <v xml:space="preserve"> </v>
      </c>
      <c r="U313" s="263" t="str">
        <f t="shared" si="23"/>
        <v xml:space="preserve"> </v>
      </c>
    </row>
    <row r="314" spans="1:21" s="4" customFormat="1" x14ac:dyDescent="0.2">
      <c r="A314" s="275" t="s">
        <v>1761</v>
      </c>
      <c r="B314" s="269" t="s">
        <v>3945</v>
      </c>
      <c r="C314" s="269" t="s">
        <v>3742</v>
      </c>
      <c r="D314" s="279">
        <v>4837</v>
      </c>
      <c r="E314" s="281">
        <v>39904</v>
      </c>
      <c r="F314" s="263" t="str">
        <f t="shared" si="20"/>
        <v xml:space="preserve"> </v>
      </c>
      <c r="G314" s="275"/>
      <c r="H314" s="275" t="s">
        <v>3951</v>
      </c>
      <c r="I314" s="263" t="str">
        <f t="shared" si="21"/>
        <v xml:space="preserve"> </v>
      </c>
      <c r="J314" s="272" t="str">
        <f>IF(D314&gt;=('28 Populations and thresholds'!$I$148),"YES"," ")</f>
        <v>YES</v>
      </c>
      <c r="K314" s="272" t="str">
        <f>IF(J314="YES"," ",IF(D314&gt;=('28 Populations and thresholds'!$I$148)*0.25,"YES"))</f>
        <v xml:space="preserve"> </v>
      </c>
      <c r="L314" s="272" t="b">
        <f>OR('28 Populations and thresholds'!$J$148="CR",'28 Populations and thresholds'!$J$148="EN",'28 Populations and thresholds'!$J$148="VU")</f>
        <v>0</v>
      </c>
      <c r="M314" s="273">
        <f>D314/'28 Populations and thresholds'!$H$148</f>
        <v>4.8370000000000003E-2</v>
      </c>
      <c r="N314" s="274">
        <f>'28 Populations and thresholds'!$K$148</f>
        <v>0</v>
      </c>
      <c r="O314" s="263" t="str">
        <f t="shared" si="22"/>
        <v xml:space="preserve"> </v>
      </c>
      <c r="P314" s="349">
        <v>6.16</v>
      </c>
      <c r="Q314" s="272">
        <v>3</v>
      </c>
      <c r="R314" s="272">
        <v>0</v>
      </c>
      <c r="S314" s="263" t="str">
        <f t="shared" si="24"/>
        <v xml:space="preserve"> </v>
      </c>
      <c r="T314" s="269"/>
      <c r="U314" s="263" t="str">
        <f t="shared" si="23"/>
        <v xml:space="preserve"> </v>
      </c>
    </row>
    <row r="315" spans="1:21" s="4" customFormat="1" x14ac:dyDescent="0.2">
      <c r="A315" s="275" t="s">
        <v>1761</v>
      </c>
      <c r="B315" s="269" t="s">
        <v>3945</v>
      </c>
      <c r="C315" s="269" t="s">
        <v>3466</v>
      </c>
      <c r="D315" s="279">
        <v>2012</v>
      </c>
      <c r="E315" s="281">
        <v>39904</v>
      </c>
      <c r="F315" s="263" t="str">
        <f t="shared" si="20"/>
        <v xml:space="preserve"> </v>
      </c>
      <c r="G315" s="275"/>
      <c r="H315" s="275" t="s">
        <v>3951</v>
      </c>
      <c r="I315" s="263" t="str">
        <f t="shared" si="21"/>
        <v xml:space="preserve"> </v>
      </c>
      <c r="J315" s="272" t="str">
        <f>IF(D315&gt;=('28 Populations and thresholds'!$I$178),"YES"," ")</f>
        <v>YES</v>
      </c>
      <c r="K315" s="272" t="str">
        <f>IF(J315="YES"," ",IF(D315&gt;=('28 Populations and thresholds'!$I$178)*0.25,"YES"))</f>
        <v xml:space="preserve"> </v>
      </c>
      <c r="L315" s="272" t="b">
        <f>OR('28 Populations and thresholds'!$J$178="CR",'28 Populations and thresholds'!$J$178="EN",'28 Populations and thresholds'!$J$178="VU")</f>
        <v>0</v>
      </c>
      <c r="M315" s="273">
        <f>D315/'28 Populations and thresholds'!$H$178</f>
        <v>1.1177777777777778E-2</v>
      </c>
      <c r="N315" s="274">
        <f>'28 Populations and thresholds'!$K$178</f>
        <v>0</v>
      </c>
      <c r="O315" s="263" t="str">
        <f t="shared" si="22"/>
        <v xml:space="preserve"> </v>
      </c>
      <c r="P315" s="349"/>
      <c r="Q315" s="272"/>
      <c r="R315" s="272"/>
      <c r="S315" s="263" t="str">
        <f t="shared" si="24"/>
        <v xml:space="preserve"> </v>
      </c>
      <c r="T315" s="269"/>
      <c r="U315" s="263" t="str">
        <f t="shared" si="23"/>
        <v xml:space="preserve"> </v>
      </c>
    </row>
    <row r="316" spans="1:21" s="4" customFormat="1" x14ac:dyDescent="0.2">
      <c r="A316" s="275" t="s">
        <v>1761</v>
      </c>
      <c r="B316" s="269" t="s">
        <v>3945</v>
      </c>
      <c r="C316" s="269" t="s">
        <v>3792</v>
      </c>
      <c r="D316" s="279">
        <v>2059</v>
      </c>
      <c r="E316" s="281">
        <v>39904</v>
      </c>
      <c r="F316" s="263" t="str">
        <f t="shared" si="20"/>
        <v xml:space="preserve"> </v>
      </c>
      <c r="G316" s="275"/>
      <c r="H316" s="275" t="s">
        <v>3951</v>
      </c>
      <c r="I316" s="263" t="str">
        <f t="shared" si="21"/>
        <v xml:space="preserve"> </v>
      </c>
      <c r="J316" s="272" t="str">
        <f>IF(D316&gt;=('28 Populations and thresholds'!$I$254),"YES"," ")</f>
        <v>YES</v>
      </c>
      <c r="K316" s="272" t="str">
        <f>IF(J316="YES"," ",IF(D316&gt;=('28 Populations and thresholds'!$I$254)*0.25,"YES"))</f>
        <v xml:space="preserve"> </v>
      </c>
      <c r="L316" s="272" t="b">
        <f>OR('28 Populations and thresholds'!$J$254="CR",'28 Populations and thresholds'!$J$254="EN",'28 Populations and thresholds'!$J$254="VU")</f>
        <v>0</v>
      </c>
      <c r="M316" s="273">
        <f>D316/'28 Populations and thresholds'!$H$254</f>
        <v>2.0590000000000001E-3</v>
      </c>
      <c r="N316" s="274">
        <f>'28 Populations and thresholds'!$K$254</f>
        <v>0</v>
      </c>
      <c r="O316" s="263" t="str">
        <f t="shared" si="22"/>
        <v xml:space="preserve"> </v>
      </c>
      <c r="P316" s="349"/>
      <c r="Q316" s="272"/>
      <c r="R316" s="272"/>
      <c r="S316" s="263" t="str">
        <f t="shared" si="24"/>
        <v xml:space="preserve"> </v>
      </c>
      <c r="T316" s="275"/>
      <c r="U316" s="263" t="str">
        <f t="shared" si="23"/>
        <v xml:space="preserve"> </v>
      </c>
    </row>
    <row r="317" spans="1:21" s="4" customFormat="1" x14ac:dyDescent="0.2">
      <c r="A317" s="143" t="s">
        <v>1761</v>
      </c>
      <c r="B317" s="40" t="s">
        <v>1221</v>
      </c>
      <c r="C317" s="4" t="s">
        <v>3773</v>
      </c>
      <c r="D317" s="41">
        <v>3250</v>
      </c>
      <c r="E317" s="46">
        <v>35407</v>
      </c>
      <c r="F317" s="263" t="str">
        <f t="shared" si="20"/>
        <v xml:space="preserve"> </v>
      </c>
      <c r="G317" s="143" t="s">
        <v>21</v>
      </c>
      <c r="H317" s="143" t="s">
        <v>151</v>
      </c>
      <c r="I317" s="263" t="str">
        <f t="shared" si="21"/>
        <v xml:space="preserve"> </v>
      </c>
      <c r="J317" s="38" t="str">
        <f>IF(D317&gt;=('28 Populations and thresholds'!$I$202),"YES"," ")</f>
        <v>YES</v>
      </c>
      <c r="K317" s="38" t="str">
        <f>IF(J317="YES"," ",IF(D317&gt;=('28 Populations and thresholds'!$I$202)*0.25,"YES"))</f>
        <v xml:space="preserve"> </v>
      </c>
      <c r="L317" s="38" t="b">
        <f>OR('28 Populations and thresholds'!$J$202="CR",'28 Populations and thresholds'!$J$202="EN",'28 Populations and thresholds'!$J$202="VU")</f>
        <v>0</v>
      </c>
      <c r="M317" s="75">
        <f>D317/'28 Populations and thresholds'!$H$202</f>
        <v>2.0312500000000001E-2</v>
      </c>
      <c r="N317" s="106">
        <f>'28 Populations and thresholds'!$K$202</f>
        <v>0</v>
      </c>
      <c r="O317" s="263" t="str">
        <f t="shared" si="22"/>
        <v xml:space="preserve"> </v>
      </c>
      <c r="P317" s="348">
        <v>3.38</v>
      </c>
      <c r="Q317" s="38">
        <v>2</v>
      </c>
      <c r="R317" s="38">
        <v>0</v>
      </c>
      <c r="S317" s="263" t="str">
        <f t="shared" si="24"/>
        <v xml:space="preserve"> </v>
      </c>
      <c r="U317" s="263" t="str">
        <f t="shared" si="23"/>
        <v xml:space="preserve"> </v>
      </c>
    </row>
    <row r="318" spans="1:21" s="4" customFormat="1" x14ac:dyDescent="0.2">
      <c r="A318" s="12" t="s">
        <v>1761</v>
      </c>
      <c r="B318" s="64" t="s">
        <v>1221</v>
      </c>
      <c r="C318" s="111" t="s">
        <v>3791</v>
      </c>
      <c r="D318" s="105">
        <v>13500</v>
      </c>
      <c r="E318" s="147">
        <v>35407</v>
      </c>
      <c r="F318" s="263" t="str">
        <f t="shared" si="20"/>
        <v xml:space="preserve"> </v>
      </c>
      <c r="G318" s="12"/>
      <c r="H318" s="32" t="s">
        <v>151</v>
      </c>
      <c r="I318" s="263" t="str">
        <f t="shared" si="21"/>
        <v xml:space="preserve"> </v>
      </c>
      <c r="J318" s="38" t="str">
        <f>IF(D318&gt;=('28 Populations and thresholds'!$I$253),"YES"," ")</f>
        <v>YES</v>
      </c>
      <c r="K318" s="38" t="str">
        <f>IF(J318="YES"," ",IF(D318&gt;=('28 Populations and thresholds'!$I$253)*0.25,"YES"))</f>
        <v xml:space="preserve"> </v>
      </c>
      <c r="L318" s="38" t="b">
        <f>OR('28 Populations and thresholds'!$J$253="CR",'28 Populations and thresholds'!$J$253="EN",'28 Populations and thresholds'!$J$253="VU")</f>
        <v>0</v>
      </c>
      <c r="M318" s="75">
        <f>D318/'28 Populations and thresholds'!$H$253</f>
        <v>1.35E-2</v>
      </c>
      <c r="N318" s="106">
        <f>'28 Populations and thresholds'!$K$253</f>
        <v>0</v>
      </c>
      <c r="O318" s="263" t="str">
        <f t="shared" si="22"/>
        <v xml:space="preserve"> </v>
      </c>
      <c r="P318" s="348"/>
      <c r="Q318" s="38"/>
      <c r="R318" s="38"/>
      <c r="S318" s="263" t="str">
        <f t="shared" si="24"/>
        <v xml:space="preserve"> </v>
      </c>
      <c r="T318" s="12"/>
      <c r="U318" s="263" t="str">
        <f t="shared" si="23"/>
        <v xml:space="preserve"> </v>
      </c>
    </row>
    <row r="319" spans="1:21" s="4" customFormat="1" x14ac:dyDescent="0.2">
      <c r="A319" s="267" t="s">
        <v>1761</v>
      </c>
      <c r="B319" s="268" t="s">
        <v>1225</v>
      </c>
      <c r="C319" s="280" t="s">
        <v>3773</v>
      </c>
      <c r="D319" s="270">
        <v>2253</v>
      </c>
      <c r="E319" s="271">
        <v>35014</v>
      </c>
      <c r="F319" s="263" t="str">
        <f t="shared" si="20"/>
        <v xml:space="preserve"> </v>
      </c>
      <c r="G319" s="267" t="s">
        <v>21</v>
      </c>
      <c r="H319" s="267" t="s">
        <v>151</v>
      </c>
      <c r="I319" s="263" t="str">
        <f t="shared" si="21"/>
        <v xml:space="preserve"> </v>
      </c>
      <c r="J319" s="272" t="str">
        <f>IF(D319&gt;=('28 Populations and thresholds'!$I$202),"YES"," ")</f>
        <v>YES</v>
      </c>
      <c r="K319" s="272" t="str">
        <f>IF(J319="YES"," ",IF(D319&gt;=('28 Populations and thresholds'!$I$202)*0.25,"YES"))</f>
        <v xml:space="preserve"> </v>
      </c>
      <c r="L319" s="272" t="b">
        <f>OR('28 Populations and thresholds'!$J$202="CR",'28 Populations and thresholds'!$J$202="EN",'28 Populations and thresholds'!$J$202="VU")</f>
        <v>0</v>
      </c>
      <c r="M319" s="273">
        <f>D319/'28 Populations and thresholds'!$H$202</f>
        <v>1.408125E-2</v>
      </c>
      <c r="N319" s="274">
        <f>'28 Populations and thresholds'!$K$202</f>
        <v>0</v>
      </c>
      <c r="O319" s="263" t="str">
        <f t="shared" si="22"/>
        <v xml:space="preserve"> </v>
      </c>
      <c r="P319" s="349">
        <v>1.41</v>
      </c>
      <c r="Q319" s="272">
        <v>1</v>
      </c>
      <c r="R319" s="272">
        <v>0</v>
      </c>
      <c r="S319" s="263" t="str">
        <f t="shared" si="24"/>
        <v xml:space="preserve"> </v>
      </c>
      <c r="T319" s="269"/>
      <c r="U319" s="263" t="str">
        <f t="shared" si="23"/>
        <v xml:space="preserve"> </v>
      </c>
    </row>
    <row r="320" spans="1:21" s="4" customFormat="1" x14ac:dyDescent="0.2">
      <c r="A320" s="143" t="s">
        <v>1761</v>
      </c>
      <c r="B320" s="40" t="s">
        <v>1229</v>
      </c>
      <c r="C320" s="4" t="s">
        <v>3773</v>
      </c>
      <c r="D320" s="41">
        <v>1690</v>
      </c>
      <c r="E320" s="46">
        <v>30361</v>
      </c>
      <c r="F320" s="263" t="str">
        <f t="shared" si="20"/>
        <v xml:space="preserve"> </v>
      </c>
      <c r="G320" s="143" t="s">
        <v>21</v>
      </c>
      <c r="H320" s="143" t="s">
        <v>58</v>
      </c>
      <c r="I320" s="263" t="str">
        <f t="shared" si="21"/>
        <v xml:space="preserve"> </v>
      </c>
      <c r="J320" s="38" t="str">
        <f>IF(D320&gt;=('28 Populations and thresholds'!$I$202),"YES"," ")</f>
        <v>YES</v>
      </c>
      <c r="K320" s="38" t="str">
        <f>IF(J320="YES"," ",IF(D320&gt;=('28 Populations and thresholds'!$I$202)*0.25,"YES"))</f>
        <v xml:space="preserve"> </v>
      </c>
      <c r="L320" s="38" t="b">
        <f>OR('28 Populations and thresholds'!$J$202="CR",'28 Populations and thresholds'!$J$202="EN",'28 Populations and thresholds'!$J$202="VU")</f>
        <v>0</v>
      </c>
      <c r="M320" s="75">
        <f>D320/'28 Populations and thresholds'!$H$202</f>
        <v>1.0562500000000001E-2</v>
      </c>
      <c r="N320" s="106">
        <f>'28 Populations and thresholds'!$K$202</f>
        <v>0</v>
      </c>
      <c r="O320" s="263" t="str">
        <f t="shared" si="22"/>
        <v xml:space="preserve"> </v>
      </c>
      <c r="P320" s="348">
        <v>1.06</v>
      </c>
      <c r="Q320" s="38">
        <v>1</v>
      </c>
      <c r="R320" s="38">
        <v>0</v>
      </c>
      <c r="S320" s="263" t="str">
        <f t="shared" si="24"/>
        <v xml:space="preserve"> </v>
      </c>
      <c r="U320" s="263" t="str">
        <f t="shared" si="23"/>
        <v xml:space="preserve"> </v>
      </c>
    </row>
    <row r="321" spans="1:21" s="4" customFormat="1" x14ac:dyDescent="0.2">
      <c r="A321" s="267" t="s">
        <v>1761</v>
      </c>
      <c r="B321" s="268" t="s">
        <v>1212</v>
      </c>
      <c r="C321" s="269" t="s">
        <v>3773</v>
      </c>
      <c r="D321" s="270">
        <v>10000</v>
      </c>
      <c r="E321" s="276"/>
      <c r="F321" s="263" t="str">
        <f t="shared" ref="F321:F338" si="25">" "</f>
        <v xml:space="preserve"> </v>
      </c>
      <c r="G321" s="267" t="s">
        <v>21</v>
      </c>
      <c r="H321" s="267" t="s">
        <v>750</v>
      </c>
      <c r="I321" s="263" t="str">
        <f t="shared" ref="I321:I338" si="26">" "</f>
        <v xml:space="preserve"> </v>
      </c>
      <c r="J321" s="272" t="str">
        <f>IF(D321&gt;=('28 Populations and thresholds'!$I$202),"YES"," ")</f>
        <v>YES</v>
      </c>
      <c r="K321" s="272" t="str">
        <f>IF(J321="YES"," ",IF(D321&gt;=('28 Populations and thresholds'!$I$202)*0.25,"YES"))</f>
        <v xml:space="preserve"> </v>
      </c>
      <c r="L321" s="272" t="b">
        <f>OR('28 Populations and thresholds'!$J$202="CR",'28 Populations and thresholds'!$J$202="EN",'28 Populations and thresholds'!$J$202="VU")</f>
        <v>0</v>
      </c>
      <c r="M321" s="273">
        <f>D321/'28 Populations and thresholds'!$H$202</f>
        <v>6.25E-2</v>
      </c>
      <c r="N321" s="274">
        <f>'28 Populations and thresholds'!$K$202</f>
        <v>0</v>
      </c>
      <c r="O321" s="263" t="str">
        <f t="shared" ref="O321:O338" si="27">" "</f>
        <v xml:space="preserve"> </v>
      </c>
      <c r="P321" s="349">
        <v>6.25</v>
      </c>
      <c r="Q321" s="272">
        <v>1</v>
      </c>
      <c r="R321" s="272">
        <v>0</v>
      </c>
      <c r="S321" s="263" t="str">
        <f t="shared" si="24"/>
        <v xml:space="preserve"> </v>
      </c>
      <c r="T321" s="269"/>
      <c r="U321" s="263" t="str">
        <f t="shared" ref="U321:U338" si="28">" "</f>
        <v xml:space="preserve"> </v>
      </c>
    </row>
    <row r="322" spans="1:21" s="4" customFormat="1" x14ac:dyDescent="0.2">
      <c r="A322" s="143" t="s">
        <v>1761</v>
      </c>
      <c r="B322" s="40" t="s">
        <v>1224</v>
      </c>
      <c r="C322" s="4" t="s">
        <v>3480</v>
      </c>
      <c r="D322" s="41">
        <v>2500</v>
      </c>
      <c r="E322" s="43"/>
      <c r="F322" s="263" t="str">
        <f t="shared" si="25"/>
        <v xml:space="preserve"> </v>
      </c>
      <c r="G322" s="143" t="s">
        <v>21</v>
      </c>
      <c r="H322" s="143" t="s">
        <v>407</v>
      </c>
      <c r="I322" s="263" t="str">
        <f t="shared" si="26"/>
        <v xml:space="preserve"> </v>
      </c>
      <c r="J322" s="38" t="str">
        <f>IF(D322&gt;=('28 Populations and thresholds'!$I$203),"YES"," ")</f>
        <v>YES</v>
      </c>
      <c r="K322" s="38" t="str">
        <f>IF(J322="YES"," ",IF(D322&gt;=('28 Populations and thresholds'!$I$203)*0.25,"YES"))</f>
        <v xml:space="preserve"> </v>
      </c>
      <c r="L322" s="38" t="b">
        <f>OR('28 Populations and thresholds'!$J$203="CR",'28 Populations and thresholds'!$J$203="EN",'28 Populations and thresholds'!$J$203="VU")</f>
        <v>0</v>
      </c>
      <c r="M322" s="75">
        <f>D322/'28 Populations and thresholds'!$H$203</f>
        <v>1.8518518518518517E-2</v>
      </c>
      <c r="N322" s="106" t="str">
        <f>'28 Populations and thresholds'!$K$203</f>
        <v>DEC</v>
      </c>
      <c r="O322" s="263" t="str">
        <f t="shared" si="27"/>
        <v xml:space="preserve"> </v>
      </c>
      <c r="P322" s="348">
        <v>3.29</v>
      </c>
      <c r="Q322" s="38">
        <v>2</v>
      </c>
      <c r="R322" s="38">
        <v>0</v>
      </c>
      <c r="S322" s="263" t="str">
        <f t="shared" si="24"/>
        <v xml:space="preserve"> </v>
      </c>
      <c r="U322" s="263" t="str">
        <f t="shared" si="28"/>
        <v xml:space="preserve"> </v>
      </c>
    </row>
    <row r="323" spans="1:21" s="4" customFormat="1" x14ac:dyDescent="0.2">
      <c r="A323" s="143" t="s">
        <v>1761</v>
      </c>
      <c r="B323" s="40" t="s">
        <v>1224</v>
      </c>
      <c r="C323" s="4" t="s">
        <v>3773</v>
      </c>
      <c r="D323" s="41">
        <v>2300</v>
      </c>
      <c r="E323" s="46">
        <v>33970</v>
      </c>
      <c r="F323" s="263" t="str">
        <f t="shared" si="25"/>
        <v xml:space="preserve"> </v>
      </c>
      <c r="G323" s="143" t="s">
        <v>21</v>
      </c>
      <c r="H323" s="143" t="s">
        <v>58</v>
      </c>
      <c r="I323" s="263" t="str">
        <f t="shared" si="26"/>
        <v xml:space="preserve"> </v>
      </c>
      <c r="J323" s="38" t="str">
        <f>IF(D323&gt;=('28 Populations and thresholds'!$I$202),"YES"," ")</f>
        <v>YES</v>
      </c>
      <c r="K323" s="38" t="str">
        <f>IF(J323="YES"," ",IF(D323&gt;=('28 Populations and thresholds'!$I$202)*0.25,"YES"))</f>
        <v xml:space="preserve"> </v>
      </c>
      <c r="L323" s="38" t="b">
        <f>OR('28 Populations and thresholds'!$J$202="CR",'28 Populations and thresholds'!$J$202="EN",'28 Populations and thresholds'!$J$202="VU")</f>
        <v>0</v>
      </c>
      <c r="M323" s="75">
        <f>D323/'28 Populations and thresholds'!$H$202</f>
        <v>1.4375000000000001E-2</v>
      </c>
      <c r="N323" s="106">
        <f>'28 Populations and thresholds'!$K$202</f>
        <v>0</v>
      </c>
      <c r="O323" s="263" t="str">
        <f t="shared" si="27"/>
        <v xml:space="preserve"> </v>
      </c>
      <c r="P323" s="348"/>
      <c r="Q323" s="38"/>
      <c r="R323" s="38"/>
      <c r="S323" s="263" t="str">
        <f t="shared" si="24"/>
        <v xml:space="preserve"> </v>
      </c>
      <c r="U323" s="263" t="str">
        <f t="shared" si="28"/>
        <v xml:space="preserve"> </v>
      </c>
    </row>
    <row r="324" spans="1:21" s="4" customFormat="1" x14ac:dyDescent="0.2">
      <c r="A324" s="275" t="s">
        <v>1761</v>
      </c>
      <c r="B324" s="283" t="s">
        <v>3892</v>
      </c>
      <c r="C324" s="269" t="s">
        <v>3785</v>
      </c>
      <c r="D324" s="279">
        <v>3000</v>
      </c>
      <c r="E324" s="281">
        <v>33359</v>
      </c>
      <c r="F324" s="263" t="str">
        <f t="shared" si="25"/>
        <v xml:space="preserve"> </v>
      </c>
      <c r="G324" s="275" t="s">
        <v>3881</v>
      </c>
      <c r="H324" s="275" t="s">
        <v>3890</v>
      </c>
      <c r="I324" s="263" t="str">
        <f t="shared" si="26"/>
        <v xml:space="preserve"> </v>
      </c>
      <c r="J324" s="272" t="str">
        <f>IF(D324&gt;=('28 Populations and thresholds'!$I$232),"YES"," ")</f>
        <v>YES</v>
      </c>
      <c r="K324" s="272" t="str">
        <f>IF(J324="YES"," ",IF(D324&gt;=('28 Populations and thresholds'!$I$232)*0.25,"YES"))</f>
        <v xml:space="preserve"> </v>
      </c>
      <c r="L324" s="272" t="b">
        <f>OR('28 Populations and thresholds'!$J$232="CR",'28 Populations and thresholds'!$J$232="EN",'28 Populations and thresholds'!$J$232="VU")</f>
        <v>0</v>
      </c>
      <c r="M324" s="273">
        <f>D324/'28 Populations and thresholds'!$H$232</f>
        <v>3.3333333333333333E-2</v>
      </c>
      <c r="N324" s="274">
        <f>'28 Populations and thresholds'!$K$232</f>
        <v>0</v>
      </c>
      <c r="O324" s="263" t="str">
        <f t="shared" si="27"/>
        <v xml:space="preserve"> </v>
      </c>
      <c r="P324" s="349">
        <v>3.33</v>
      </c>
      <c r="Q324" s="272">
        <v>1</v>
      </c>
      <c r="R324" s="272">
        <v>0</v>
      </c>
      <c r="S324" s="263" t="str">
        <f t="shared" si="24"/>
        <v xml:space="preserve"> </v>
      </c>
      <c r="T324" s="275" t="s">
        <v>3889</v>
      </c>
      <c r="U324" s="263" t="str">
        <f t="shared" si="28"/>
        <v xml:space="preserve"> </v>
      </c>
    </row>
    <row r="325" spans="1:21" s="4" customFormat="1" x14ac:dyDescent="0.2">
      <c r="A325" s="143" t="s">
        <v>1761</v>
      </c>
      <c r="B325" s="40" t="s">
        <v>1053</v>
      </c>
      <c r="C325" s="4" t="s">
        <v>3480</v>
      </c>
      <c r="D325" s="41">
        <v>6343</v>
      </c>
      <c r="E325" s="46">
        <v>33148</v>
      </c>
      <c r="F325" s="263" t="str">
        <f t="shared" si="25"/>
        <v xml:space="preserve"> </v>
      </c>
      <c r="G325" s="143" t="s">
        <v>21</v>
      </c>
      <c r="H325" s="143" t="s">
        <v>58</v>
      </c>
      <c r="I325" s="263" t="str">
        <f t="shared" si="26"/>
        <v xml:space="preserve"> </v>
      </c>
      <c r="J325" s="38" t="str">
        <f>IF(D325&gt;=('28 Populations and thresholds'!$I$203),"YES"," ")</f>
        <v>YES</v>
      </c>
      <c r="K325" s="38" t="str">
        <f>IF(J325="YES"," ",IF(D325&gt;=('28 Populations and thresholds'!$I$203)*0.25,"YES"))</f>
        <v xml:space="preserve"> </v>
      </c>
      <c r="L325" s="38" t="b">
        <f>OR('28 Populations and thresholds'!$J$203="CR",'28 Populations and thresholds'!$J$203="EN",'28 Populations and thresholds'!$J$203="VU")</f>
        <v>0</v>
      </c>
      <c r="M325" s="75">
        <f>D325/'28 Populations and thresholds'!$H$203</f>
        <v>4.6985185185185185E-2</v>
      </c>
      <c r="N325" s="106" t="str">
        <f>'28 Populations and thresholds'!$K$203</f>
        <v>DEC</v>
      </c>
      <c r="O325" s="263" t="str">
        <f t="shared" si="27"/>
        <v xml:space="preserve"> </v>
      </c>
      <c r="P325" s="348">
        <v>13.37</v>
      </c>
      <c r="Q325" s="38">
        <v>5</v>
      </c>
      <c r="R325" s="38">
        <v>1</v>
      </c>
      <c r="S325" s="263" t="str">
        <f t="shared" si="24"/>
        <v xml:space="preserve"> </v>
      </c>
      <c r="U325" s="263" t="str">
        <f t="shared" si="28"/>
        <v xml:space="preserve"> </v>
      </c>
    </row>
    <row r="326" spans="1:21" s="4" customFormat="1" x14ac:dyDescent="0.2">
      <c r="A326" s="143" t="s">
        <v>1761</v>
      </c>
      <c r="B326" s="40" t="s">
        <v>1053</v>
      </c>
      <c r="C326" s="4" t="s">
        <v>3455</v>
      </c>
      <c r="D326" s="41">
        <v>816</v>
      </c>
      <c r="E326" s="46">
        <v>33122</v>
      </c>
      <c r="F326" s="263" t="str">
        <f t="shared" si="25"/>
        <v xml:space="preserve"> </v>
      </c>
      <c r="G326" s="143" t="s">
        <v>21</v>
      </c>
      <c r="H326" s="143" t="s">
        <v>58</v>
      </c>
      <c r="I326" s="263" t="str">
        <f t="shared" si="26"/>
        <v xml:space="preserve"> </v>
      </c>
      <c r="J326" s="38" t="str">
        <f>IF(D326&gt;=('28 Populations and thresholds'!$I$159),"YES"," ")</f>
        <v>YES</v>
      </c>
      <c r="K326" s="38" t="str">
        <f>IF(J326="YES"," ",IF(D326&gt;=('28 Populations and thresholds'!$I$159)*0.25,"YES"))</f>
        <v xml:space="preserve"> </v>
      </c>
      <c r="L326" s="38" t="b">
        <f>OR('28 Populations and thresholds'!$J$159="CR",'28 Populations and thresholds'!$J$159="EN",'28 Populations and thresholds'!$J$159="VU")</f>
        <v>0</v>
      </c>
      <c r="M326" s="75">
        <f>D326/'28 Populations and thresholds'!$H$159</f>
        <v>1.6320000000000001E-2</v>
      </c>
      <c r="N326" s="106" t="str">
        <f>'28 Populations and thresholds'!$K$159</f>
        <v>DEC</v>
      </c>
      <c r="O326" s="263" t="str">
        <f t="shared" si="27"/>
        <v xml:space="preserve"> </v>
      </c>
      <c r="P326" s="348"/>
      <c r="Q326" s="38"/>
      <c r="R326" s="38"/>
      <c r="S326" s="263" t="str">
        <f t="shared" si="24"/>
        <v xml:space="preserve"> </v>
      </c>
      <c r="U326" s="263" t="str">
        <f t="shared" si="28"/>
        <v xml:space="preserve"> </v>
      </c>
    </row>
    <row r="327" spans="1:21" s="4" customFormat="1" x14ac:dyDescent="0.2">
      <c r="A327" s="143" t="s">
        <v>1761</v>
      </c>
      <c r="B327" s="40" t="s">
        <v>1053</v>
      </c>
      <c r="C327" s="4" t="s">
        <v>3470</v>
      </c>
      <c r="D327" s="41">
        <v>1294</v>
      </c>
      <c r="E327" s="46">
        <v>31779</v>
      </c>
      <c r="F327" s="263" t="str">
        <f t="shared" si="25"/>
        <v xml:space="preserve"> </v>
      </c>
      <c r="G327" s="143" t="s">
        <v>21</v>
      </c>
      <c r="H327" s="143" t="s">
        <v>58</v>
      </c>
      <c r="I327" s="263" t="str">
        <f t="shared" si="26"/>
        <v xml:space="preserve"> </v>
      </c>
      <c r="J327" s="38" t="str">
        <f>IF(D327&gt;=('28 Populations and thresholds'!$I$181),"YES"," ")</f>
        <v>YES</v>
      </c>
      <c r="K327" s="38" t="str">
        <f>IF(J327="YES"," ",IF(D327&gt;=('28 Populations and thresholds'!$I$181)*0.25,"YES"))</f>
        <v xml:space="preserve"> </v>
      </c>
      <c r="L327" s="38" t="b">
        <f>OR('28 Populations and thresholds'!$J$181="CR",'28 Populations and thresholds'!$J$181="EN",'28 Populations and thresholds'!$J$181="VU")</f>
        <v>1</v>
      </c>
      <c r="M327" s="75">
        <f>D327/'28 Populations and thresholds'!$H$181</f>
        <v>4.0437500000000001E-2</v>
      </c>
      <c r="N327" s="106" t="str">
        <f>'28 Populations and thresholds'!$K$181</f>
        <v>DEC</v>
      </c>
      <c r="O327" s="263" t="str">
        <f t="shared" si="27"/>
        <v xml:space="preserve"> </v>
      </c>
      <c r="P327" s="348"/>
      <c r="Q327" s="38"/>
      <c r="R327" s="38"/>
      <c r="S327" s="263" t="str">
        <f t="shared" si="24"/>
        <v xml:space="preserve"> </v>
      </c>
      <c r="U327" s="263" t="str">
        <f t="shared" si="28"/>
        <v xml:space="preserve"> </v>
      </c>
    </row>
    <row r="328" spans="1:21" s="4" customFormat="1" x14ac:dyDescent="0.2">
      <c r="A328" s="143" t="s">
        <v>1761</v>
      </c>
      <c r="B328" s="40" t="s">
        <v>1053</v>
      </c>
      <c r="C328" s="4" t="s">
        <v>3770</v>
      </c>
      <c r="D328" s="41">
        <v>5783</v>
      </c>
      <c r="E328" s="46">
        <v>32509</v>
      </c>
      <c r="F328" s="263" t="str">
        <f t="shared" si="25"/>
        <v xml:space="preserve"> </v>
      </c>
      <c r="G328" s="143" t="s">
        <v>21</v>
      </c>
      <c r="H328" s="143" t="s">
        <v>368</v>
      </c>
      <c r="I328" s="263" t="str">
        <f t="shared" si="26"/>
        <v xml:space="preserve"> </v>
      </c>
      <c r="J328" s="38" t="str">
        <f>IF(D328&gt;=('28 Populations and thresholds'!$I$199),"YES"," ")</f>
        <v>YES</v>
      </c>
      <c r="K328" s="38" t="str">
        <f>IF(J328="YES"," ",IF(D328&gt;=('28 Populations and thresholds'!$I$199)*0.25,"YES"))</f>
        <v xml:space="preserve"> </v>
      </c>
      <c r="L328" s="38" t="b">
        <f>OR('28 Populations and thresholds'!$J$199="CR",'28 Populations and thresholds'!$J$199="EN",'28 Populations and thresholds'!$J$199="VU")</f>
        <v>0</v>
      </c>
      <c r="M328" s="75">
        <f>D328/'28 Populations and thresholds'!$H$199</f>
        <v>1.8358730158730158E-2</v>
      </c>
      <c r="N328" s="106">
        <f>'28 Populations and thresholds'!$K$199</f>
        <v>0</v>
      </c>
      <c r="O328" s="263" t="str">
        <f t="shared" si="27"/>
        <v xml:space="preserve"> </v>
      </c>
      <c r="P328" s="348"/>
      <c r="Q328" s="38"/>
      <c r="R328" s="38"/>
      <c r="S328" s="263" t="str">
        <f t="shared" si="24"/>
        <v xml:space="preserve"> </v>
      </c>
      <c r="U328" s="263" t="str">
        <f t="shared" si="28"/>
        <v xml:space="preserve"> </v>
      </c>
    </row>
    <row r="329" spans="1:21" s="4" customFormat="1" x14ac:dyDescent="0.2">
      <c r="A329" s="143" t="s">
        <v>1761</v>
      </c>
      <c r="B329" s="40" t="s">
        <v>1053</v>
      </c>
      <c r="C329" s="4" t="s">
        <v>3773</v>
      </c>
      <c r="D329" s="41">
        <v>1856</v>
      </c>
      <c r="E329" s="46">
        <v>33148</v>
      </c>
      <c r="F329" s="263" t="str">
        <f t="shared" si="25"/>
        <v xml:space="preserve"> </v>
      </c>
      <c r="G329" s="143" t="s">
        <v>21</v>
      </c>
      <c r="H329" s="143" t="s">
        <v>58</v>
      </c>
      <c r="I329" s="263" t="str">
        <f t="shared" si="26"/>
        <v xml:space="preserve"> </v>
      </c>
      <c r="J329" s="38" t="str">
        <f>IF(D329&gt;=('28 Populations and thresholds'!$I$202),"YES"," ")</f>
        <v>YES</v>
      </c>
      <c r="K329" s="38" t="str">
        <f>IF(J329="YES"," ",IF(D329&gt;=('28 Populations and thresholds'!$I$202)*0.25,"YES"))</f>
        <v xml:space="preserve"> </v>
      </c>
      <c r="L329" s="38" t="b">
        <f>OR('28 Populations and thresholds'!$J$202="CR",'28 Populations and thresholds'!$J$202="EN",'28 Populations and thresholds'!$J$202="VU")</f>
        <v>0</v>
      </c>
      <c r="M329" s="75">
        <f>D329/'28 Populations and thresholds'!$H$202</f>
        <v>1.1599999999999999E-2</v>
      </c>
      <c r="N329" s="106">
        <f>'28 Populations and thresholds'!$K$202</f>
        <v>0</v>
      </c>
      <c r="O329" s="263" t="str">
        <f t="shared" si="27"/>
        <v xml:space="preserve"> </v>
      </c>
      <c r="P329" s="348"/>
      <c r="Q329" s="38"/>
      <c r="R329" s="38"/>
      <c r="S329" s="263" t="str">
        <f t="shared" si="24"/>
        <v xml:space="preserve"> </v>
      </c>
      <c r="U329" s="263" t="str">
        <f t="shared" si="28"/>
        <v xml:space="preserve"> </v>
      </c>
    </row>
    <row r="330" spans="1:21" s="4" customFormat="1" x14ac:dyDescent="0.2">
      <c r="A330" s="267" t="s">
        <v>1761</v>
      </c>
      <c r="B330" s="268" t="s">
        <v>1055</v>
      </c>
      <c r="C330" s="269" t="s">
        <v>3480</v>
      </c>
      <c r="D330" s="270">
        <v>13323</v>
      </c>
      <c r="E330" s="276"/>
      <c r="F330" s="263" t="str">
        <f t="shared" si="25"/>
        <v xml:space="preserve"> </v>
      </c>
      <c r="G330" s="267" t="s">
        <v>21</v>
      </c>
      <c r="H330" s="267" t="s">
        <v>58</v>
      </c>
      <c r="I330" s="263" t="str">
        <f t="shared" si="26"/>
        <v xml:space="preserve"> </v>
      </c>
      <c r="J330" s="272" t="str">
        <f>IF(D330&gt;=('28 Populations and thresholds'!$I$203),"YES"," ")</f>
        <v>YES</v>
      </c>
      <c r="K330" s="272" t="str">
        <f>IF(J330="YES"," ",IF(D330&gt;=('28 Populations and thresholds'!$I$203)*0.25,"YES"))</f>
        <v xml:space="preserve"> </v>
      </c>
      <c r="L330" s="272" t="b">
        <f>OR('28 Populations and thresholds'!$J$203="CR",'28 Populations and thresholds'!$J$203="EN",'28 Populations and thresholds'!$J$203="VU")</f>
        <v>0</v>
      </c>
      <c r="M330" s="273">
        <f>D330/'28 Populations and thresholds'!$H$203</f>
        <v>9.8688888888888895E-2</v>
      </c>
      <c r="N330" s="274" t="str">
        <f>'28 Populations and thresholds'!$K$203</f>
        <v>DEC</v>
      </c>
      <c r="O330" s="263" t="str">
        <f t="shared" si="27"/>
        <v xml:space="preserve"> </v>
      </c>
      <c r="P330" s="349">
        <v>25.83</v>
      </c>
      <c r="Q330" s="272">
        <v>5</v>
      </c>
      <c r="R330" s="272">
        <v>1</v>
      </c>
      <c r="S330" s="263" t="str">
        <f t="shared" si="24"/>
        <v xml:space="preserve"> </v>
      </c>
      <c r="T330" s="269"/>
      <c r="U330" s="263" t="str">
        <f t="shared" si="28"/>
        <v xml:space="preserve"> </v>
      </c>
    </row>
    <row r="331" spans="1:21" s="4" customFormat="1" x14ac:dyDescent="0.2">
      <c r="A331" s="267" t="s">
        <v>1761</v>
      </c>
      <c r="B331" s="268" t="s">
        <v>1055</v>
      </c>
      <c r="C331" s="269" t="s">
        <v>3455</v>
      </c>
      <c r="D331" s="270">
        <v>955</v>
      </c>
      <c r="E331" s="271">
        <v>33970</v>
      </c>
      <c r="F331" s="263" t="str">
        <f t="shared" si="25"/>
        <v xml:space="preserve"> </v>
      </c>
      <c r="G331" s="267" t="s">
        <v>21</v>
      </c>
      <c r="H331" s="267" t="s">
        <v>58</v>
      </c>
      <c r="I331" s="263" t="str">
        <f t="shared" si="26"/>
        <v xml:space="preserve"> </v>
      </c>
      <c r="J331" s="272" t="str">
        <f>IF(D331&gt;=('28 Populations and thresholds'!$I$159),"YES"," ")</f>
        <v>YES</v>
      </c>
      <c r="K331" s="272" t="str">
        <f>IF(J331="YES"," ",IF(D331&gt;=('28 Populations and thresholds'!$I$159)*0.25,"YES"))</f>
        <v xml:space="preserve"> </v>
      </c>
      <c r="L331" s="272" t="b">
        <f>OR('28 Populations and thresholds'!$J$159="CR",'28 Populations and thresholds'!$J$159="EN",'28 Populations and thresholds'!$J$159="VU")</f>
        <v>0</v>
      </c>
      <c r="M331" s="273">
        <f>D331/'28 Populations and thresholds'!$H$159</f>
        <v>1.9099999999999999E-2</v>
      </c>
      <c r="N331" s="274" t="str">
        <f>'28 Populations and thresholds'!$K$159</f>
        <v>DEC</v>
      </c>
      <c r="O331" s="263" t="str">
        <f t="shared" si="27"/>
        <v xml:space="preserve"> </v>
      </c>
      <c r="P331" s="349"/>
      <c r="Q331" s="272"/>
      <c r="R331" s="272"/>
      <c r="S331" s="263" t="str">
        <f t="shared" si="24"/>
        <v xml:space="preserve"> </v>
      </c>
      <c r="T331" s="269"/>
      <c r="U331" s="263" t="str">
        <f t="shared" si="28"/>
        <v xml:space="preserve"> </v>
      </c>
    </row>
    <row r="332" spans="1:21" s="4" customFormat="1" x14ac:dyDescent="0.2">
      <c r="A332" s="267" t="s">
        <v>1761</v>
      </c>
      <c r="B332" s="268" t="s">
        <v>1055</v>
      </c>
      <c r="C332" s="269" t="s">
        <v>3470</v>
      </c>
      <c r="D332" s="270">
        <v>808</v>
      </c>
      <c r="E332" s="271">
        <v>31657</v>
      </c>
      <c r="F332" s="263" t="str">
        <f t="shared" si="25"/>
        <v xml:space="preserve"> </v>
      </c>
      <c r="G332" s="267" t="s">
        <v>21</v>
      </c>
      <c r="H332" s="267" t="s">
        <v>58</v>
      </c>
      <c r="I332" s="263" t="str">
        <f t="shared" si="26"/>
        <v xml:space="preserve"> </v>
      </c>
      <c r="J332" s="272" t="str">
        <f>IF(D332&gt;=('28 Populations and thresholds'!$I$181),"YES"," ")</f>
        <v>YES</v>
      </c>
      <c r="K332" s="272" t="str">
        <f>IF(J332="YES"," ",IF(D332&gt;=('28 Populations and thresholds'!$I$181)*0.25,"YES"))</f>
        <v xml:space="preserve"> </v>
      </c>
      <c r="L332" s="272" t="b">
        <f>OR('28 Populations and thresholds'!$J$181="CR",'28 Populations and thresholds'!$J$181="EN",'28 Populations and thresholds'!$J$181="VU")</f>
        <v>1</v>
      </c>
      <c r="M332" s="273">
        <f>D332/'28 Populations and thresholds'!$H$181</f>
        <v>2.5250000000000002E-2</v>
      </c>
      <c r="N332" s="274" t="str">
        <f>'28 Populations and thresholds'!$K$181</f>
        <v>DEC</v>
      </c>
      <c r="O332" s="263" t="str">
        <f t="shared" si="27"/>
        <v xml:space="preserve"> </v>
      </c>
      <c r="P332" s="349"/>
      <c r="Q332" s="272"/>
      <c r="R332" s="272"/>
      <c r="S332" s="263" t="str">
        <f t="shared" si="24"/>
        <v xml:space="preserve"> </v>
      </c>
      <c r="T332" s="269"/>
      <c r="U332" s="263" t="str">
        <f t="shared" si="28"/>
        <v xml:space="preserve"> </v>
      </c>
    </row>
    <row r="333" spans="1:21" s="4" customFormat="1" x14ac:dyDescent="0.2">
      <c r="A333" s="267" t="s">
        <v>1761</v>
      </c>
      <c r="B333" s="268" t="s">
        <v>1055</v>
      </c>
      <c r="C333" s="269" t="s">
        <v>3770</v>
      </c>
      <c r="D333" s="270">
        <v>24552</v>
      </c>
      <c r="E333" s="271">
        <v>36939</v>
      </c>
      <c r="F333" s="263" t="str">
        <f t="shared" si="25"/>
        <v xml:space="preserve"> </v>
      </c>
      <c r="G333" s="267" t="s">
        <v>21</v>
      </c>
      <c r="H333" s="267" t="s">
        <v>747</v>
      </c>
      <c r="I333" s="263" t="str">
        <f t="shared" si="26"/>
        <v xml:space="preserve"> </v>
      </c>
      <c r="J333" s="272" t="str">
        <f>IF(D333&gt;=('28 Populations and thresholds'!$I$199),"YES"," ")</f>
        <v>YES</v>
      </c>
      <c r="K333" s="272" t="str">
        <f>IF(J333="YES"," ",IF(D333&gt;=('28 Populations and thresholds'!$I$199)*0.25,"YES"))</f>
        <v xml:space="preserve"> </v>
      </c>
      <c r="L333" s="272" t="b">
        <f>OR('28 Populations and thresholds'!$J$199="CR",'28 Populations and thresholds'!$J$199="EN",'28 Populations and thresholds'!$J$199="VU")</f>
        <v>0</v>
      </c>
      <c r="M333" s="273">
        <f>D333/'28 Populations and thresholds'!$H$199</f>
        <v>7.7942857142857147E-2</v>
      </c>
      <c r="N333" s="274">
        <f>'28 Populations and thresholds'!$K$199</f>
        <v>0</v>
      </c>
      <c r="O333" s="263" t="str">
        <f t="shared" si="27"/>
        <v xml:space="preserve"> </v>
      </c>
      <c r="P333" s="349"/>
      <c r="Q333" s="272"/>
      <c r="R333" s="272"/>
      <c r="S333" s="263" t="str">
        <f t="shared" si="24"/>
        <v xml:space="preserve"> </v>
      </c>
      <c r="T333" s="269"/>
      <c r="U333" s="263" t="str">
        <f t="shared" si="28"/>
        <v xml:space="preserve"> </v>
      </c>
    </row>
    <row r="334" spans="1:21" s="4" customFormat="1" x14ac:dyDescent="0.2">
      <c r="A334" s="267" t="s">
        <v>1761</v>
      </c>
      <c r="B334" s="268" t="s">
        <v>1055</v>
      </c>
      <c r="C334" s="269" t="s">
        <v>3773</v>
      </c>
      <c r="D334" s="270">
        <v>5971</v>
      </c>
      <c r="E334" s="271">
        <v>34700</v>
      </c>
      <c r="F334" s="263" t="str">
        <f t="shared" si="25"/>
        <v xml:space="preserve"> </v>
      </c>
      <c r="G334" s="267" t="s">
        <v>21</v>
      </c>
      <c r="H334" s="267" t="s">
        <v>58</v>
      </c>
      <c r="I334" s="263" t="str">
        <f t="shared" si="26"/>
        <v xml:space="preserve"> </v>
      </c>
      <c r="J334" s="272" t="str">
        <f>IF(D334&gt;=('28 Populations and thresholds'!$I$202),"YES"," ")</f>
        <v>YES</v>
      </c>
      <c r="K334" s="272" t="str">
        <f>IF(J334="YES"," ",IF(D334&gt;=('28 Populations and thresholds'!$I$202)*0.25,"YES"))</f>
        <v xml:space="preserve"> </v>
      </c>
      <c r="L334" s="272" t="b">
        <f>OR('28 Populations and thresholds'!$J$202="CR",'28 Populations and thresholds'!$J$202="EN",'28 Populations and thresholds'!$J$202="VU")</f>
        <v>0</v>
      </c>
      <c r="M334" s="273">
        <f>D334/'28 Populations and thresholds'!$H$202</f>
        <v>3.7318749999999998E-2</v>
      </c>
      <c r="N334" s="274">
        <f>'28 Populations and thresholds'!$K$202</f>
        <v>0</v>
      </c>
      <c r="O334" s="263" t="str">
        <f t="shared" si="27"/>
        <v xml:space="preserve"> </v>
      </c>
      <c r="P334" s="349"/>
      <c r="Q334" s="272"/>
      <c r="R334" s="272"/>
      <c r="S334" s="263" t="str">
        <f t="shared" si="24"/>
        <v xml:space="preserve"> </v>
      </c>
      <c r="T334" s="269"/>
      <c r="U334" s="263" t="str">
        <f t="shared" si="28"/>
        <v xml:space="preserve"> </v>
      </c>
    </row>
    <row r="335" spans="1:21" s="4" customFormat="1" x14ac:dyDescent="0.2">
      <c r="A335" s="143" t="s">
        <v>1761</v>
      </c>
      <c r="B335" s="40" t="s">
        <v>1185</v>
      </c>
      <c r="C335" s="4" t="s">
        <v>3770</v>
      </c>
      <c r="D335" s="41">
        <v>15252</v>
      </c>
      <c r="E335" s="46">
        <v>33970</v>
      </c>
      <c r="F335" s="263" t="str">
        <f t="shared" si="25"/>
        <v xml:space="preserve"> </v>
      </c>
      <c r="G335" s="143" t="s">
        <v>21</v>
      </c>
      <c r="H335" s="143" t="s">
        <v>58</v>
      </c>
      <c r="I335" s="263" t="str">
        <f t="shared" si="26"/>
        <v xml:space="preserve"> </v>
      </c>
      <c r="J335" s="38" t="str">
        <f>IF(D335&gt;=('28 Populations and thresholds'!$I$199),"YES"," ")</f>
        <v>YES</v>
      </c>
      <c r="K335" s="38" t="str">
        <f>IF(J335="YES"," ",IF(D335&gt;=('28 Populations and thresholds'!$I$199)*0.25,"YES"))</f>
        <v xml:space="preserve"> </v>
      </c>
      <c r="L335" s="38" t="b">
        <f>OR('28 Populations and thresholds'!$J$199="CR",'28 Populations and thresholds'!$J$199="EN",'28 Populations and thresholds'!$J$199="VU")</f>
        <v>0</v>
      </c>
      <c r="M335" s="75">
        <f>D335/'28 Populations and thresholds'!$H$199</f>
        <v>4.8419047619047619E-2</v>
      </c>
      <c r="N335" s="106">
        <f>'28 Populations and thresholds'!$K$199</f>
        <v>0</v>
      </c>
      <c r="O335" s="263" t="str">
        <f t="shared" si="27"/>
        <v xml:space="preserve"> </v>
      </c>
      <c r="P335" s="348">
        <v>4.84</v>
      </c>
      <c r="Q335" s="38">
        <v>1</v>
      </c>
      <c r="R335" s="38">
        <v>0</v>
      </c>
      <c r="S335" s="263" t="str">
        <f t="shared" si="24"/>
        <v xml:space="preserve"> </v>
      </c>
      <c r="U335" s="263" t="str">
        <f t="shared" si="28"/>
        <v xml:space="preserve"> </v>
      </c>
    </row>
    <row r="336" spans="1:21" s="4" customFormat="1" x14ac:dyDescent="0.2">
      <c r="A336" s="267" t="s">
        <v>1761</v>
      </c>
      <c r="B336" s="268" t="s">
        <v>1214</v>
      </c>
      <c r="C336" s="269" t="s">
        <v>3773</v>
      </c>
      <c r="D336" s="270">
        <v>7000</v>
      </c>
      <c r="E336" s="271">
        <v>35717</v>
      </c>
      <c r="F336" s="263" t="str">
        <f t="shared" si="25"/>
        <v xml:space="preserve"> </v>
      </c>
      <c r="G336" s="267" t="s">
        <v>21</v>
      </c>
      <c r="H336" s="267" t="s">
        <v>873</v>
      </c>
      <c r="I336" s="263" t="str">
        <f t="shared" si="26"/>
        <v xml:space="preserve"> </v>
      </c>
      <c r="J336" s="272" t="str">
        <f>IF(D336&gt;=('28 Populations and thresholds'!$I$202),"YES"," ")</f>
        <v>YES</v>
      </c>
      <c r="K336" s="272" t="str">
        <f>IF(J336="YES"," ",IF(D336&gt;=('28 Populations and thresholds'!$I$202)*0.25,"YES"))</f>
        <v xml:space="preserve"> </v>
      </c>
      <c r="L336" s="272" t="b">
        <f>OR('28 Populations and thresholds'!$J$202="CR",'28 Populations and thresholds'!$J$202="EN",'28 Populations and thresholds'!$J$202="VU")</f>
        <v>0</v>
      </c>
      <c r="M336" s="273">
        <f>D336/'28 Populations and thresholds'!$H$202</f>
        <v>4.3749999999999997E-2</v>
      </c>
      <c r="N336" s="274">
        <f>'28 Populations and thresholds'!$K$202</f>
        <v>0</v>
      </c>
      <c r="O336" s="263" t="str">
        <f t="shared" si="27"/>
        <v xml:space="preserve"> </v>
      </c>
      <c r="P336" s="349">
        <v>4.38</v>
      </c>
      <c r="Q336" s="272">
        <v>1</v>
      </c>
      <c r="R336" s="272">
        <v>0</v>
      </c>
      <c r="S336" s="263" t="str">
        <f t="shared" si="24"/>
        <v xml:space="preserve"> </v>
      </c>
      <c r="T336" s="269"/>
      <c r="U336" s="263" t="str">
        <f t="shared" si="28"/>
        <v xml:space="preserve"> </v>
      </c>
    </row>
    <row r="337" spans="1:26" s="4" customFormat="1" x14ac:dyDescent="0.2">
      <c r="A337" s="143" t="s">
        <v>1761</v>
      </c>
      <c r="B337" s="40" t="s">
        <v>1215</v>
      </c>
      <c r="C337" s="4" t="s">
        <v>3773</v>
      </c>
      <c r="D337" s="41">
        <v>6266</v>
      </c>
      <c r="E337" s="46">
        <v>31383</v>
      </c>
      <c r="F337" s="263" t="str">
        <f t="shared" si="25"/>
        <v xml:space="preserve"> </v>
      </c>
      <c r="G337" s="143" t="s">
        <v>21</v>
      </c>
      <c r="H337" s="143" t="s">
        <v>58</v>
      </c>
      <c r="I337" s="263" t="str">
        <f t="shared" si="26"/>
        <v xml:space="preserve"> </v>
      </c>
      <c r="J337" s="38" t="str">
        <f>IF(D337&gt;=('28 Populations and thresholds'!$I$202),"YES"," ")</f>
        <v>YES</v>
      </c>
      <c r="K337" s="38" t="str">
        <f>IF(J337="YES"," ",IF(D337&gt;=('28 Populations and thresholds'!$I$202)*0.25,"YES"))</f>
        <v xml:space="preserve"> </v>
      </c>
      <c r="L337" s="38" t="b">
        <f>OR('28 Populations and thresholds'!$J$202="CR",'28 Populations and thresholds'!$J$202="EN",'28 Populations and thresholds'!$J$202="VU")</f>
        <v>0</v>
      </c>
      <c r="M337" s="75">
        <f>D337/'28 Populations and thresholds'!$H$202</f>
        <v>3.9162500000000003E-2</v>
      </c>
      <c r="N337" s="106">
        <f>'28 Populations and thresholds'!$K$202</f>
        <v>0</v>
      </c>
      <c r="O337" s="263" t="str">
        <f t="shared" si="27"/>
        <v xml:space="preserve"> </v>
      </c>
      <c r="P337" s="348">
        <v>3.92</v>
      </c>
      <c r="Q337" s="38">
        <v>1</v>
      </c>
      <c r="R337" s="38">
        <v>0</v>
      </c>
      <c r="S337" s="263" t="str">
        <f t="shared" si="24"/>
        <v xml:space="preserve"> </v>
      </c>
      <c r="U337" s="263" t="str">
        <f t="shared" si="28"/>
        <v xml:space="preserve"> </v>
      </c>
    </row>
    <row r="338" spans="1:26" s="4" customFormat="1" x14ac:dyDescent="0.2">
      <c r="A338" s="267" t="s">
        <v>1761</v>
      </c>
      <c r="B338" s="268" t="s">
        <v>1173</v>
      </c>
      <c r="C338" s="269" t="s">
        <v>3474</v>
      </c>
      <c r="D338" s="270">
        <v>550</v>
      </c>
      <c r="E338" s="271">
        <v>36536</v>
      </c>
      <c r="F338" s="263" t="str">
        <f t="shared" si="25"/>
        <v xml:space="preserve"> </v>
      </c>
      <c r="G338" s="267" t="s">
        <v>21</v>
      </c>
      <c r="H338" s="267" t="s">
        <v>147</v>
      </c>
      <c r="I338" s="263" t="str">
        <f t="shared" si="26"/>
        <v xml:space="preserve"> </v>
      </c>
      <c r="J338" s="272" t="str">
        <f>IF(D338&gt;=('28 Populations and thresholds'!$I$198),"YES"," ")</f>
        <v>YES</v>
      </c>
      <c r="K338" s="272" t="str">
        <f>IF(J338="YES"," ",IF(D338&gt;=('28 Populations and thresholds'!$I$198)*0.25,"YES"))</f>
        <v xml:space="preserve"> </v>
      </c>
      <c r="L338" s="272" t="b">
        <f>OR('28 Populations and thresholds'!$J$198="CR",'28 Populations and thresholds'!$J$198="EN",'28 Populations and thresholds'!$J$198="VU")</f>
        <v>0</v>
      </c>
      <c r="M338" s="273">
        <f>D338/'28 Populations and thresholds'!$H$198</f>
        <v>2.5000000000000001E-2</v>
      </c>
      <c r="N338" s="274">
        <f>'28 Populations and thresholds'!$K$198</f>
        <v>0</v>
      </c>
      <c r="O338" s="263" t="str">
        <f t="shared" si="27"/>
        <v xml:space="preserve"> </v>
      </c>
      <c r="P338" s="349">
        <v>2.5</v>
      </c>
      <c r="Q338" s="272">
        <v>1</v>
      </c>
      <c r="R338" s="272">
        <v>0</v>
      </c>
      <c r="S338" s="263" t="str">
        <f t="shared" si="24"/>
        <v xml:space="preserve"> </v>
      </c>
      <c r="T338" s="269"/>
      <c r="U338" s="263" t="str">
        <f t="shared" si="28"/>
        <v xml:space="preserve"> </v>
      </c>
    </row>
    <row r="339" spans="1:26" x14ac:dyDescent="0.2">
      <c r="A339" s="12" t="s">
        <v>1604</v>
      </c>
      <c r="B339" s="4" t="s">
        <v>3625</v>
      </c>
      <c r="C339" s="4" t="s">
        <v>3622</v>
      </c>
      <c r="D339" s="105">
        <v>3500</v>
      </c>
      <c r="E339" s="106">
        <v>2003</v>
      </c>
      <c r="F339" s="263" t="str">
        <f t="shared" ref="F339:F384" si="29">" "</f>
        <v xml:space="preserve"> </v>
      </c>
      <c r="G339" s="12" t="s">
        <v>139</v>
      </c>
      <c r="H339" s="12" t="s">
        <v>3388</v>
      </c>
      <c r="I339" s="263" t="str">
        <f t="shared" ref="I339:I384" si="30">" "</f>
        <v xml:space="preserve"> </v>
      </c>
      <c r="J339" s="38" t="str">
        <f>IF(D339&gt;=('28 Populations and thresholds'!$I$97),"YES"," ")</f>
        <v>YES</v>
      </c>
      <c r="K339" s="38" t="str">
        <f>IF(J339="YES"," ",IF(D339&gt;=('28 Populations and thresholds'!$I$97)*0.25,"YES"))</f>
        <v xml:space="preserve"> </v>
      </c>
      <c r="L339" s="38" t="b">
        <f>OR('28 Populations and thresholds'!$J$97="CR",'28 Populations and thresholds'!$J$97="EN",'28 Populations and thresholds'!$J$97="VU")</f>
        <v>0</v>
      </c>
      <c r="M339" s="75">
        <f>D339/'28 Populations and thresholds'!$H$97</f>
        <v>3.5000000000000003E-2</v>
      </c>
      <c r="N339" s="106" t="str">
        <f>'28 Populations and thresholds'!$K$97</f>
        <v>DEC</v>
      </c>
      <c r="O339" s="263" t="str">
        <f t="shared" ref="O339:O384" si="31">" "</f>
        <v xml:space="preserve"> </v>
      </c>
      <c r="P339" s="348">
        <v>3.5</v>
      </c>
      <c r="Q339" s="38">
        <v>1</v>
      </c>
      <c r="R339" s="106">
        <v>0</v>
      </c>
      <c r="S339" s="263"/>
      <c r="T339" s="4"/>
      <c r="U339" s="263" t="str">
        <f t="shared" ref="U339:U384" si="32">" "</f>
        <v xml:space="preserve"> </v>
      </c>
    </row>
    <row r="340" spans="1:26" x14ac:dyDescent="0.2">
      <c r="A340" s="275" t="s">
        <v>1604</v>
      </c>
      <c r="B340" s="269" t="s">
        <v>1719</v>
      </c>
      <c r="C340" s="269" t="s">
        <v>1718</v>
      </c>
      <c r="D340" s="279">
        <v>1500</v>
      </c>
      <c r="E340" s="284" t="s">
        <v>156</v>
      </c>
      <c r="F340" s="263" t="str">
        <f t="shared" si="29"/>
        <v xml:space="preserve"> </v>
      </c>
      <c r="G340" s="275" t="s">
        <v>139</v>
      </c>
      <c r="H340" s="275"/>
      <c r="I340" s="263" t="str">
        <f t="shared" si="30"/>
        <v xml:space="preserve"> </v>
      </c>
      <c r="J340" s="272" t="str">
        <f>IF(D340&gt;=('28 Populations and thresholds'!$I$219),"YES"," ")</f>
        <v>YES</v>
      </c>
      <c r="K340" s="272" t="str">
        <f>IF(J340="YES"," ",IF(D340&gt;=('28 Populations and thresholds'!$I$219)*0.25,"YES"))</f>
        <v xml:space="preserve"> </v>
      </c>
      <c r="L340" s="272" t="b">
        <f>OR('28 Populations and thresholds'!$J$219="CR",'28 Populations and thresholds'!$J$219="EN",'28 Populations and thresholds'!$J$219="VU")</f>
        <v>0</v>
      </c>
      <c r="M340" s="273">
        <f>D340/'28 Populations and thresholds'!$H$219</f>
        <v>7.4999999999999997E-3</v>
      </c>
      <c r="N340" s="274">
        <f>'28 Populations and thresholds'!$K$219</f>
        <v>0</v>
      </c>
      <c r="O340" s="263" t="str">
        <f t="shared" si="31"/>
        <v xml:space="preserve"> </v>
      </c>
      <c r="P340" s="349">
        <v>0.75</v>
      </c>
      <c r="Q340" s="272">
        <v>1</v>
      </c>
      <c r="R340" s="274">
        <v>0</v>
      </c>
      <c r="S340" s="263"/>
      <c r="T340" s="275"/>
      <c r="U340" s="263" t="str">
        <f t="shared" si="32"/>
        <v xml:space="preserve"> </v>
      </c>
    </row>
    <row r="341" spans="1:26" x14ac:dyDescent="0.2">
      <c r="A341" s="12" t="s">
        <v>1604</v>
      </c>
      <c r="B341" s="4" t="s">
        <v>1298</v>
      </c>
      <c r="C341" s="4" t="s">
        <v>3509</v>
      </c>
      <c r="D341" s="5">
        <v>500</v>
      </c>
      <c r="E341" s="104">
        <v>1996</v>
      </c>
      <c r="F341" s="263" t="str">
        <f t="shared" si="29"/>
        <v xml:space="preserve"> </v>
      </c>
      <c r="G341" s="12" t="s">
        <v>139</v>
      </c>
      <c r="H341" s="12" t="s">
        <v>3388</v>
      </c>
      <c r="I341" s="263" t="str">
        <f t="shared" si="30"/>
        <v xml:space="preserve"> </v>
      </c>
      <c r="J341" s="38" t="str">
        <f>IF(D341&gt;=('28 Populations and thresholds'!$I$54),"YES"," ")</f>
        <v>YES</v>
      </c>
      <c r="K341" s="38" t="str">
        <f>IF(J341="YES"," ",IF(D341&gt;=('28 Populations and thresholds'!$I$54)*0.25,"YES"))</f>
        <v xml:space="preserve"> </v>
      </c>
      <c r="L341" s="38" t="b">
        <f>OR('28 Populations and thresholds'!$J$54="CR",'28 Populations and thresholds'!$J$54="EN",'28 Populations and thresholds'!$J$54="VU")</f>
        <v>0</v>
      </c>
      <c r="M341" s="75">
        <f>D341/'28 Populations and thresholds'!$H$54</f>
        <v>0.01</v>
      </c>
      <c r="N341" s="106" t="str">
        <f>'28 Populations and thresholds'!$K$54</f>
        <v>DEC</v>
      </c>
      <c r="O341" s="263" t="str">
        <f t="shared" si="31"/>
        <v xml:space="preserve"> </v>
      </c>
      <c r="P341" s="348">
        <v>1</v>
      </c>
      <c r="Q341" s="38">
        <v>1</v>
      </c>
      <c r="R341" s="106">
        <v>0</v>
      </c>
      <c r="S341" s="263"/>
      <c r="T341" s="9"/>
      <c r="U341" s="263" t="str">
        <f t="shared" si="32"/>
        <v xml:space="preserve"> </v>
      </c>
    </row>
    <row r="342" spans="1:26" x14ac:dyDescent="0.2">
      <c r="A342" s="275" t="s">
        <v>1604</v>
      </c>
      <c r="B342" s="269" t="s">
        <v>3510</v>
      </c>
      <c r="C342" s="269" t="s">
        <v>3676</v>
      </c>
      <c r="D342" s="279">
        <v>20</v>
      </c>
      <c r="E342" s="274">
        <v>1994</v>
      </c>
      <c r="F342" s="263" t="str">
        <f t="shared" si="29"/>
        <v xml:space="preserve"> </v>
      </c>
      <c r="G342" s="275" t="s">
        <v>139</v>
      </c>
      <c r="H342" s="275" t="s">
        <v>3388</v>
      </c>
      <c r="I342" s="263" t="str">
        <f t="shared" si="30"/>
        <v xml:space="preserve"> </v>
      </c>
      <c r="J342" s="272" t="str">
        <f>IF(D342&gt;=('28 Populations and thresholds'!$I$96),"YES"," ")</f>
        <v>YES</v>
      </c>
      <c r="K342" s="272" t="str">
        <f>IF(J342="YES"," ",IF(D342&gt;=('28 Populations and thresholds'!$I$96)*0.25,"YES"))</f>
        <v xml:space="preserve"> </v>
      </c>
      <c r="L342" s="272" t="b">
        <f>OR('28 Populations and thresholds'!$J$96="CR",'28 Populations and thresholds'!$J$96="EN",'28 Populations and thresholds'!$J$96="VU")</f>
        <v>1</v>
      </c>
      <c r="M342" s="273">
        <f>D342/'28 Populations and thresholds'!$H$96</f>
        <v>0.02</v>
      </c>
      <c r="N342" s="274" t="str">
        <f>'28 Populations and thresholds'!$K$96</f>
        <v>DEC</v>
      </c>
      <c r="O342" s="263" t="str">
        <f t="shared" si="31"/>
        <v xml:space="preserve"> </v>
      </c>
      <c r="P342" s="349">
        <v>4</v>
      </c>
      <c r="Q342" s="272">
        <v>2</v>
      </c>
      <c r="R342" s="274">
        <v>1</v>
      </c>
      <c r="S342" s="263"/>
      <c r="T342" s="269"/>
      <c r="U342" s="263" t="str">
        <f t="shared" si="32"/>
        <v xml:space="preserve"> </v>
      </c>
    </row>
    <row r="343" spans="1:26" x14ac:dyDescent="0.2">
      <c r="A343" s="275" t="s">
        <v>1604</v>
      </c>
      <c r="B343" s="269" t="s">
        <v>3510</v>
      </c>
      <c r="C343" s="269" t="s">
        <v>3509</v>
      </c>
      <c r="D343" s="279">
        <v>1000</v>
      </c>
      <c r="E343" s="274">
        <v>1994</v>
      </c>
      <c r="F343" s="263" t="str">
        <f t="shared" si="29"/>
        <v xml:space="preserve"> </v>
      </c>
      <c r="G343" s="275" t="s">
        <v>139</v>
      </c>
      <c r="H343" s="275" t="s">
        <v>3388</v>
      </c>
      <c r="I343" s="263" t="str">
        <f t="shared" si="30"/>
        <v xml:space="preserve"> </v>
      </c>
      <c r="J343" s="272" t="str">
        <f>IF(D343&gt;=('28 Populations and thresholds'!$I$54),"YES"," ")</f>
        <v>YES</v>
      </c>
      <c r="K343" s="272" t="str">
        <f>IF(J343="YES"," ",IF(D343&gt;=('28 Populations and thresholds'!$I$54)*0.25,"YES"))</f>
        <v xml:space="preserve"> </v>
      </c>
      <c r="L343" s="272" t="b">
        <f>OR('28 Populations and thresholds'!$J$54="CR",'28 Populations and thresholds'!$J$54="EN",'28 Populations and thresholds'!$J$54="VU")</f>
        <v>0</v>
      </c>
      <c r="M343" s="273">
        <f>D343/'28 Populations and thresholds'!$H$54</f>
        <v>0.02</v>
      </c>
      <c r="N343" s="274" t="str">
        <f>'28 Populations and thresholds'!$K$54</f>
        <v>DEC</v>
      </c>
      <c r="O343" s="263" t="str">
        <f t="shared" si="31"/>
        <v xml:space="preserve"> </v>
      </c>
      <c r="P343" s="349"/>
      <c r="Q343" s="272"/>
      <c r="R343" s="274"/>
      <c r="S343" s="263"/>
      <c r="T343" s="269"/>
      <c r="U343" s="263" t="str">
        <f t="shared" si="32"/>
        <v xml:space="preserve"> </v>
      </c>
    </row>
    <row r="344" spans="1:26" x14ac:dyDescent="0.2">
      <c r="A344" s="143" t="s">
        <v>1604</v>
      </c>
      <c r="B344" s="4" t="s">
        <v>3457</v>
      </c>
      <c r="C344" s="4" t="s">
        <v>3456</v>
      </c>
      <c r="D344" s="5">
        <v>1500</v>
      </c>
      <c r="E344" s="104">
        <v>2007</v>
      </c>
      <c r="F344" s="263" t="str">
        <f t="shared" si="29"/>
        <v xml:space="preserve"> </v>
      </c>
      <c r="G344" s="13" t="s">
        <v>139</v>
      </c>
      <c r="H344" s="13" t="s">
        <v>3388</v>
      </c>
      <c r="I344" s="263" t="str">
        <f t="shared" si="30"/>
        <v xml:space="preserve"> </v>
      </c>
      <c r="J344" s="38" t="str">
        <f>IF(D344&gt;=('28 Populations and thresholds'!$I$161),"YES"," ")</f>
        <v>YES</v>
      </c>
      <c r="K344" s="38" t="str">
        <f>IF(J344="YES"," ",IF(D344&gt;=('28 Populations and thresholds'!$I$161)*0.25,"YES"))</f>
        <v xml:space="preserve"> </v>
      </c>
      <c r="L344" s="38" t="b">
        <f>OR('28 Populations and thresholds'!$J$161="CR",'28 Populations and thresholds'!$J$161="EN",'28 Populations and thresholds'!$J$161="VU")</f>
        <v>0</v>
      </c>
      <c r="M344" s="75">
        <f>D344/'28 Populations and thresholds'!$H$161</f>
        <v>0.01</v>
      </c>
      <c r="N344" s="106">
        <f>'28 Populations and thresholds'!$K$161</f>
        <v>0</v>
      </c>
      <c r="O344" s="263" t="str">
        <f t="shared" si="31"/>
        <v xml:space="preserve"> </v>
      </c>
      <c r="P344" s="348">
        <v>1</v>
      </c>
      <c r="Q344" s="38">
        <v>1</v>
      </c>
      <c r="R344" s="106">
        <v>0</v>
      </c>
      <c r="S344" s="263"/>
      <c r="T344" s="12" t="s">
        <v>4562</v>
      </c>
      <c r="U344" s="263" t="str">
        <f t="shared" si="32"/>
        <v xml:space="preserve"> </v>
      </c>
    </row>
    <row r="345" spans="1:26" x14ac:dyDescent="0.2">
      <c r="A345" s="275" t="s">
        <v>1604</v>
      </c>
      <c r="B345" s="269" t="s">
        <v>1721</v>
      </c>
      <c r="C345" s="269" t="s">
        <v>1718</v>
      </c>
      <c r="D345" s="279">
        <v>3655</v>
      </c>
      <c r="E345" s="284" t="s">
        <v>247</v>
      </c>
      <c r="F345" s="263" t="str">
        <f t="shared" si="29"/>
        <v xml:space="preserve"> </v>
      </c>
      <c r="G345" s="275" t="s">
        <v>139</v>
      </c>
      <c r="H345" s="275"/>
      <c r="I345" s="263" t="str">
        <f t="shared" si="30"/>
        <v xml:space="preserve"> </v>
      </c>
      <c r="J345" s="272" t="str">
        <f>IF(D345&gt;=('28 Populations and thresholds'!$I$219),"YES"," ")</f>
        <v>YES</v>
      </c>
      <c r="K345" s="272" t="str">
        <f>IF(J345="YES"," ",IF(D345&gt;=('28 Populations and thresholds'!$I$219)*0.25,"YES"))</f>
        <v xml:space="preserve"> </v>
      </c>
      <c r="L345" s="272" t="b">
        <f>OR('28 Populations and thresholds'!$J$219="CR",'28 Populations and thresholds'!$J$219="EN",'28 Populations and thresholds'!$J$219="VU")</f>
        <v>0</v>
      </c>
      <c r="M345" s="273">
        <f>D345/'28 Populations and thresholds'!$H$219</f>
        <v>1.8275E-2</v>
      </c>
      <c r="N345" s="274">
        <f>'28 Populations and thresholds'!$K$219</f>
        <v>0</v>
      </c>
      <c r="O345" s="263" t="str">
        <f t="shared" si="31"/>
        <v xml:space="preserve"> </v>
      </c>
      <c r="P345" s="349">
        <v>4.24</v>
      </c>
      <c r="Q345" s="272">
        <v>2</v>
      </c>
      <c r="R345" s="274">
        <v>0</v>
      </c>
      <c r="S345" s="263"/>
      <c r="T345" s="275"/>
      <c r="U345" s="263" t="str">
        <f t="shared" si="32"/>
        <v xml:space="preserve"> </v>
      </c>
    </row>
    <row r="346" spans="1:26" x14ac:dyDescent="0.2">
      <c r="A346" s="267" t="s">
        <v>1604</v>
      </c>
      <c r="B346" s="269" t="s">
        <v>1721</v>
      </c>
      <c r="C346" s="269" t="s">
        <v>3456</v>
      </c>
      <c r="D346" s="270">
        <v>3620</v>
      </c>
      <c r="E346" s="271">
        <v>32913</v>
      </c>
      <c r="F346" s="263" t="str">
        <f t="shared" si="29"/>
        <v xml:space="preserve"> </v>
      </c>
      <c r="G346" s="267" t="s">
        <v>21</v>
      </c>
      <c r="H346" s="267" t="s">
        <v>853</v>
      </c>
      <c r="I346" s="263" t="str">
        <f t="shared" si="30"/>
        <v xml:space="preserve"> </v>
      </c>
      <c r="J346" s="272" t="str">
        <f>IF(D346&gt;=('28 Populations and thresholds'!$I$161),"YES"," ")</f>
        <v>YES</v>
      </c>
      <c r="K346" s="272" t="str">
        <f>IF(J346="YES"," ",IF(D346&gt;=('28 Populations and thresholds'!$I$161)*0.25,"YES"))</f>
        <v xml:space="preserve"> </v>
      </c>
      <c r="L346" s="272" t="b">
        <f>OR('28 Populations and thresholds'!$J$161="CR",'28 Populations and thresholds'!$J$161="EN",'28 Populations and thresholds'!$J$161="VU")</f>
        <v>0</v>
      </c>
      <c r="M346" s="273">
        <f>D346/'28 Populations and thresholds'!$H$161</f>
        <v>2.4133333333333333E-2</v>
      </c>
      <c r="N346" s="274">
        <f>'28 Populations and thresholds'!$K$161</f>
        <v>0</v>
      </c>
      <c r="O346" s="263" t="str">
        <f t="shared" si="31"/>
        <v xml:space="preserve"> </v>
      </c>
      <c r="P346" s="349"/>
      <c r="Q346" s="272"/>
      <c r="R346" s="274"/>
      <c r="S346" s="263"/>
      <c r="T346" s="275" t="s">
        <v>4562</v>
      </c>
      <c r="U346" s="263" t="str">
        <f t="shared" si="32"/>
        <v xml:space="preserve"> </v>
      </c>
    </row>
    <row r="347" spans="1:26" x14ac:dyDescent="0.2">
      <c r="A347" s="12" t="s">
        <v>1604</v>
      </c>
      <c r="B347" s="4" t="s">
        <v>1722</v>
      </c>
      <c r="C347" s="4" t="s">
        <v>3558</v>
      </c>
      <c r="D347" s="105">
        <v>1000</v>
      </c>
      <c r="E347" s="106">
        <v>1996</v>
      </c>
      <c r="F347" s="263" t="str">
        <f t="shared" si="29"/>
        <v xml:space="preserve"> </v>
      </c>
      <c r="G347" s="12" t="s">
        <v>139</v>
      </c>
      <c r="H347" s="12" t="s">
        <v>3388</v>
      </c>
      <c r="I347" s="263" t="str">
        <f t="shared" si="30"/>
        <v xml:space="preserve"> </v>
      </c>
      <c r="J347" s="38" t="str">
        <f>IF(D347&gt;=('28 Populations and thresholds'!$I$78),"YES"," ")</f>
        <v>YES</v>
      </c>
      <c r="K347" s="38" t="str">
        <f>IF(J347="YES"," ",IF(D347&gt;=('28 Populations and thresholds'!$I$78)*0.25,"YES"))</f>
        <v xml:space="preserve"> </v>
      </c>
      <c r="L347" s="38" t="b">
        <f>OR('28 Populations and thresholds'!$J$78="CR",'28 Populations and thresholds'!$J$78="EN",'28 Populations and thresholds'!$J$78="VU")</f>
        <v>0</v>
      </c>
      <c r="M347" s="75">
        <f>D347/'28 Populations and thresholds'!$H$78</f>
        <v>0.01</v>
      </c>
      <c r="N347" s="106">
        <f>'28 Populations and thresholds'!$K$78</f>
        <v>0</v>
      </c>
      <c r="O347" s="263" t="str">
        <f t="shared" si="31"/>
        <v xml:space="preserve"> </v>
      </c>
      <c r="P347" s="348">
        <v>1</v>
      </c>
      <c r="Q347" s="38">
        <v>1</v>
      </c>
      <c r="R347" s="106">
        <v>0</v>
      </c>
      <c r="S347" s="263"/>
      <c r="T347" s="4"/>
      <c r="U347" s="263" t="str">
        <f t="shared" si="32"/>
        <v xml:space="preserve"> </v>
      </c>
    </row>
    <row r="348" spans="1:26" x14ac:dyDescent="0.2">
      <c r="A348" s="267" t="s">
        <v>1604</v>
      </c>
      <c r="B348" s="268" t="s">
        <v>1242</v>
      </c>
      <c r="C348" s="269" t="s">
        <v>3776</v>
      </c>
      <c r="D348" s="270">
        <v>1015</v>
      </c>
      <c r="E348" s="271">
        <v>32538</v>
      </c>
      <c r="F348" s="263" t="str">
        <f t="shared" si="29"/>
        <v xml:space="preserve"> </v>
      </c>
      <c r="G348" s="267" t="s">
        <v>21</v>
      </c>
      <c r="H348" s="267" t="s">
        <v>853</v>
      </c>
      <c r="I348" s="263" t="str">
        <f t="shared" si="30"/>
        <v xml:space="preserve"> </v>
      </c>
      <c r="J348" s="272" t="str">
        <f>IF(D348&gt;=('28 Populations and thresholds'!$I$210),"YES"," ")</f>
        <v>YES</v>
      </c>
      <c r="K348" s="272" t="str">
        <f>IF(J348="YES"," ",IF(D348&gt;=('28 Populations and thresholds'!$I$210)*0.25,"YES"))</f>
        <v xml:space="preserve"> </v>
      </c>
      <c r="L348" s="272" t="b">
        <f>OR('28 Populations and thresholds'!$J$210="CR",'28 Populations and thresholds'!$J$210="EN",'28 Populations and thresholds'!$J$210="VU")</f>
        <v>0</v>
      </c>
      <c r="M348" s="273">
        <f>D348/'28 Populations and thresholds'!$H$210</f>
        <v>4.0599999999999997E-2</v>
      </c>
      <c r="N348" s="274">
        <f>'28 Populations and thresholds'!$K$210</f>
        <v>0</v>
      </c>
      <c r="O348" s="263" t="str">
        <f t="shared" si="31"/>
        <v xml:space="preserve"> </v>
      </c>
      <c r="P348" s="349">
        <v>16.52</v>
      </c>
      <c r="Q348" s="272">
        <v>3</v>
      </c>
      <c r="R348" s="274">
        <v>1</v>
      </c>
      <c r="S348" s="263"/>
      <c r="T348" s="275"/>
      <c r="U348" s="263" t="str">
        <f t="shared" si="32"/>
        <v xml:space="preserve"> </v>
      </c>
    </row>
    <row r="349" spans="1:26" s="4" customFormat="1" x14ac:dyDescent="0.2">
      <c r="A349" s="275" t="s">
        <v>1604</v>
      </c>
      <c r="B349" s="268" t="s">
        <v>1242</v>
      </c>
      <c r="C349" s="269" t="s">
        <v>1718</v>
      </c>
      <c r="D349" s="279">
        <v>2000</v>
      </c>
      <c r="E349" s="284" t="s">
        <v>247</v>
      </c>
      <c r="F349" s="263" t="str">
        <f t="shared" si="29"/>
        <v xml:space="preserve"> </v>
      </c>
      <c r="G349" s="275" t="s">
        <v>139</v>
      </c>
      <c r="H349" s="275"/>
      <c r="I349" s="263" t="str">
        <f t="shared" si="30"/>
        <v xml:space="preserve"> </v>
      </c>
      <c r="J349" s="272" t="str">
        <f>IF(D349&gt;=('28 Populations and thresholds'!$I$219),"YES"," ")</f>
        <v>YES</v>
      </c>
      <c r="K349" s="272" t="str">
        <f>IF(J349="YES"," ",IF(D349&gt;=('28 Populations and thresholds'!$I$219)*0.25,"YES"))</f>
        <v xml:space="preserve"> </v>
      </c>
      <c r="L349" s="272" t="b">
        <f>OR('28 Populations and thresholds'!$J$219="CR",'28 Populations and thresholds'!$J$219="EN",'28 Populations and thresholds'!$J$219="VU")</f>
        <v>0</v>
      </c>
      <c r="M349" s="273">
        <f>D349/'28 Populations and thresholds'!$H$219</f>
        <v>0.01</v>
      </c>
      <c r="N349" s="274">
        <f>'28 Populations and thresholds'!$K$219</f>
        <v>0</v>
      </c>
      <c r="O349" s="263" t="str">
        <f t="shared" si="31"/>
        <v xml:space="preserve"> </v>
      </c>
      <c r="P349" s="349"/>
      <c r="Q349" s="272"/>
      <c r="R349" s="274"/>
      <c r="S349" s="263"/>
      <c r="T349" s="275"/>
      <c r="U349" s="263" t="str">
        <f t="shared" si="32"/>
        <v xml:space="preserve"> </v>
      </c>
    </row>
    <row r="350" spans="1:26" x14ac:dyDescent="0.2">
      <c r="A350" s="267" t="s">
        <v>1604</v>
      </c>
      <c r="B350" s="268" t="s">
        <v>1242</v>
      </c>
      <c r="C350" s="280" t="s">
        <v>3484</v>
      </c>
      <c r="D350" s="270">
        <v>55</v>
      </c>
      <c r="E350" s="271">
        <v>32538</v>
      </c>
      <c r="F350" s="263" t="str">
        <f t="shared" si="29"/>
        <v xml:space="preserve"> </v>
      </c>
      <c r="G350" s="267" t="s">
        <v>21</v>
      </c>
      <c r="H350" s="267" t="s">
        <v>853</v>
      </c>
      <c r="I350" s="263" t="str">
        <f t="shared" si="30"/>
        <v xml:space="preserve"> </v>
      </c>
      <c r="J350" s="272" t="str">
        <f>IF(D350&gt;=('28 Populations and thresholds'!$I$209),"YES"," ")</f>
        <v>YES</v>
      </c>
      <c r="K350" s="272" t="str">
        <f>IF(J350="YES"," ",IF(D350&gt;=('28 Populations and thresholds'!$I$209)*0.25,"YES"))</f>
        <v xml:space="preserve"> </v>
      </c>
      <c r="L350" s="272" t="b">
        <f>OR('28 Populations and thresholds'!$J$209="CR",'28 Populations and thresholds'!$J$209="EN",'28 Populations and thresholds'!$J$209="VU")</f>
        <v>1</v>
      </c>
      <c r="M350" s="273">
        <f>D350/'28 Populations and thresholds'!$H$209</f>
        <v>0.11458333333333333</v>
      </c>
      <c r="N350" s="274" t="str">
        <f>'28 Populations and thresholds'!$K$209</f>
        <v>DEC</v>
      </c>
      <c r="O350" s="263" t="str">
        <f t="shared" si="31"/>
        <v xml:space="preserve"> </v>
      </c>
      <c r="P350" s="349"/>
      <c r="Q350" s="272"/>
      <c r="R350" s="274"/>
      <c r="S350" s="263"/>
      <c r="T350" s="275"/>
      <c r="U350" s="263" t="str">
        <f t="shared" si="32"/>
        <v xml:space="preserve"> </v>
      </c>
      <c r="W350" s="4"/>
      <c r="X350" s="4"/>
      <c r="Y350" s="4"/>
      <c r="Z350" s="4"/>
    </row>
    <row r="351" spans="1:26" x14ac:dyDescent="0.2">
      <c r="A351" s="143" t="s">
        <v>1604</v>
      </c>
      <c r="B351" s="40" t="s">
        <v>1282</v>
      </c>
      <c r="C351" s="4" t="s">
        <v>3456</v>
      </c>
      <c r="D351" s="41">
        <v>4640</v>
      </c>
      <c r="E351" s="46">
        <v>33276</v>
      </c>
      <c r="F351" s="263" t="str">
        <f t="shared" si="29"/>
        <v xml:space="preserve"> </v>
      </c>
      <c r="G351" s="143" t="s">
        <v>21</v>
      </c>
      <c r="H351" s="143" t="s">
        <v>853</v>
      </c>
      <c r="I351" s="263" t="str">
        <f t="shared" si="30"/>
        <v xml:space="preserve"> </v>
      </c>
      <c r="J351" s="38" t="str">
        <f>IF(D351&gt;=('28 Populations and thresholds'!$I$161),"YES"," ")</f>
        <v>YES</v>
      </c>
      <c r="K351" s="38" t="str">
        <f>IF(J351="YES"," ",IF(D351&gt;=('28 Populations and thresholds'!$I$161)*0.25,"YES"))</f>
        <v xml:space="preserve"> </v>
      </c>
      <c r="L351" s="38" t="b">
        <f>OR('28 Populations and thresholds'!$J$161="CR",'28 Populations and thresholds'!$J$161="EN",'28 Populations and thresholds'!$J$161="VU")</f>
        <v>0</v>
      </c>
      <c r="M351" s="75">
        <f>D351/'28 Populations and thresholds'!$H$161</f>
        <v>3.0933333333333334E-2</v>
      </c>
      <c r="N351" s="106">
        <f>'28 Populations and thresholds'!$K$161</f>
        <v>0</v>
      </c>
      <c r="O351" s="263" t="str">
        <f t="shared" si="31"/>
        <v xml:space="preserve"> </v>
      </c>
      <c r="P351" s="348">
        <v>3.09</v>
      </c>
      <c r="Q351" s="38">
        <v>1</v>
      </c>
      <c r="R351" s="106">
        <v>0</v>
      </c>
      <c r="S351" s="263"/>
      <c r="T351" s="12" t="s">
        <v>4562</v>
      </c>
      <c r="U351" s="263" t="str">
        <f t="shared" si="32"/>
        <v xml:space="preserve"> </v>
      </c>
    </row>
    <row r="352" spans="1:26" x14ac:dyDescent="0.2">
      <c r="A352" s="275" t="s">
        <v>1604</v>
      </c>
      <c r="B352" s="269" t="s">
        <v>3511</v>
      </c>
      <c r="C352" s="269" t="s">
        <v>3509</v>
      </c>
      <c r="D352" s="279">
        <v>2250</v>
      </c>
      <c r="E352" s="274">
        <v>2004</v>
      </c>
      <c r="F352" s="263" t="str">
        <f t="shared" si="29"/>
        <v xml:space="preserve"> </v>
      </c>
      <c r="G352" s="275" t="s">
        <v>139</v>
      </c>
      <c r="H352" s="275" t="s">
        <v>3388</v>
      </c>
      <c r="I352" s="263" t="str">
        <f t="shared" si="30"/>
        <v xml:space="preserve"> </v>
      </c>
      <c r="J352" s="272" t="str">
        <f>IF(D352&gt;=('28 Populations and thresholds'!$I$54),"YES"," ")</f>
        <v>YES</v>
      </c>
      <c r="K352" s="272" t="str">
        <f>IF(J352="YES"," ",IF(D352&gt;=('28 Populations and thresholds'!$I$54)*0.25,"YES"))</f>
        <v xml:space="preserve"> </v>
      </c>
      <c r="L352" s="272" t="b">
        <f>OR('28 Populations and thresholds'!$J$54="CR",'28 Populations and thresholds'!$J$54="EN",'28 Populations and thresholds'!$J$54="VU")</f>
        <v>0</v>
      </c>
      <c r="M352" s="273">
        <f>D352/'28 Populations and thresholds'!$H$54</f>
        <v>4.4999999999999998E-2</v>
      </c>
      <c r="N352" s="274" t="str">
        <f>'28 Populations and thresholds'!$K$54</f>
        <v>DEC</v>
      </c>
      <c r="O352" s="263" t="str">
        <f t="shared" si="31"/>
        <v xml:space="preserve"> </v>
      </c>
      <c r="P352" s="349">
        <v>4.5</v>
      </c>
      <c r="Q352" s="272">
        <v>1</v>
      </c>
      <c r="R352" s="274">
        <v>0</v>
      </c>
      <c r="S352" s="263"/>
      <c r="T352" s="269"/>
      <c r="U352" s="263" t="str">
        <f t="shared" si="32"/>
        <v xml:space="preserve"> </v>
      </c>
    </row>
    <row r="353" spans="1:26" x14ac:dyDescent="0.2">
      <c r="A353" s="12" t="s">
        <v>1604</v>
      </c>
      <c r="B353" s="4" t="s">
        <v>3823</v>
      </c>
      <c r="C353" s="111" t="s">
        <v>3472</v>
      </c>
      <c r="D353" s="105">
        <v>25</v>
      </c>
      <c r="E353" s="172">
        <v>33939</v>
      </c>
      <c r="F353" s="263" t="str">
        <f t="shared" si="29"/>
        <v xml:space="preserve"> </v>
      </c>
      <c r="G353" s="12"/>
      <c r="H353" s="12" t="s">
        <v>3821</v>
      </c>
      <c r="I353" s="263" t="str">
        <f t="shared" si="30"/>
        <v xml:space="preserve"> </v>
      </c>
      <c r="J353" s="38" t="str">
        <f>IF(D353&gt;=('28 Populations and thresholds'!$I$188),"YES"," ")</f>
        <v>YES</v>
      </c>
      <c r="K353" s="38" t="str">
        <f>IF(J353="YES"," ",IF(D353&gt;=('28 Populations and thresholds'!$I$188)*0.25,"YES"))</f>
        <v xml:space="preserve"> </v>
      </c>
      <c r="L353" s="38" t="b">
        <f>OR('28 Populations and thresholds'!$J$188="CR",'28 Populations and thresholds'!$J$188="EN",'28 Populations and thresholds'!$J$188="VU")</f>
        <v>1</v>
      </c>
      <c r="M353" s="75">
        <f>D353/'28 Populations and thresholds'!$H$188</f>
        <v>4.1666666666666664E-2</v>
      </c>
      <c r="N353" s="106" t="str">
        <f>'28 Populations and thresholds'!$K$188</f>
        <v>DEC</v>
      </c>
      <c r="O353" s="263" t="str">
        <f t="shared" si="31"/>
        <v xml:space="preserve"> </v>
      </c>
      <c r="P353" s="348">
        <v>4.17</v>
      </c>
      <c r="Q353" s="38">
        <v>1</v>
      </c>
      <c r="R353" s="106">
        <v>1</v>
      </c>
      <c r="S353" s="263"/>
      <c r="U353" s="263" t="str">
        <f t="shared" si="32"/>
        <v xml:space="preserve"> </v>
      </c>
      <c r="W353" s="4"/>
      <c r="X353" s="4"/>
      <c r="Y353" s="4"/>
      <c r="Z353" s="4"/>
    </row>
    <row r="354" spans="1:26" x14ac:dyDescent="0.2">
      <c r="A354" s="267" t="s">
        <v>1604</v>
      </c>
      <c r="B354" s="269" t="s">
        <v>3959</v>
      </c>
      <c r="C354" s="280" t="s">
        <v>3484</v>
      </c>
      <c r="D354" s="269">
        <v>23</v>
      </c>
      <c r="E354" s="285">
        <v>40265</v>
      </c>
      <c r="F354" s="263" t="str">
        <f t="shared" si="29"/>
        <v xml:space="preserve"> </v>
      </c>
      <c r="G354" s="275"/>
      <c r="H354" s="275" t="s">
        <v>3828</v>
      </c>
      <c r="I354" s="263" t="str">
        <f t="shared" si="30"/>
        <v xml:space="preserve"> </v>
      </c>
      <c r="J354" s="272" t="str">
        <f>IF(D354&gt;=('28 Populations and thresholds'!$I$209),"YES"," ")</f>
        <v>YES</v>
      </c>
      <c r="K354" s="272" t="str">
        <f>IF(J354="YES"," ",IF(D354&gt;=('28 Populations and thresholds'!$I$209)*0.25,"YES"))</f>
        <v xml:space="preserve"> </v>
      </c>
      <c r="L354" s="272" t="b">
        <f>OR('28 Populations and thresholds'!$J$209="CR",'28 Populations and thresholds'!$J$209="EN",'28 Populations and thresholds'!$J$209="VU")</f>
        <v>1</v>
      </c>
      <c r="M354" s="273">
        <f>D354/'28 Populations and thresholds'!$H$209</f>
        <v>4.791666666666667E-2</v>
      </c>
      <c r="N354" s="274" t="str">
        <f>'28 Populations and thresholds'!$K$209</f>
        <v>DEC</v>
      </c>
      <c r="O354" s="263" t="str">
        <f t="shared" si="31"/>
        <v xml:space="preserve"> </v>
      </c>
      <c r="P354" s="349">
        <v>7.96</v>
      </c>
      <c r="Q354" s="272">
        <v>2</v>
      </c>
      <c r="R354" s="274">
        <v>2</v>
      </c>
      <c r="S354" s="263"/>
      <c r="T354" s="275"/>
      <c r="U354" s="263" t="str">
        <f t="shared" si="32"/>
        <v xml:space="preserve"> </v>
      </c>
      <c r="W354" s="4"/>
      <c r="X354" s="4"/>
      <c r="Y354" s="4"/>
      <c r="Z354" s="4"/>
    </row>
    <row r="355" spans="1:26" x14ac:dyDescent="0.2">
      <c r="A355" s="275" t="s">
        <v>1604</v>
      </c>
      <c r="B355" s="269" t="s">
        <v>3959</v>
      </c>
      <c r="C355" s="269" t="s">
        <v>3472</v>
      </c>
      <c r="D355" s="279">
        <v>19</v>
      </c>
      <c r="E355" s="285">
        <v>40265</v>
      </c>
      <c r="F355" s="263" t="str">
        <f t="shared" si="29"/>
        <v xml:space="preserve"> </v>
      </c>
      <c r="G355" s="275"/>
      <c r="H355" s="275" t="s">
        <v>3827</v>
      </c>
      <c r="I355" s="263" t="str">
        <f t="shared" si="30"/>
        <v xml:space="preserve"> </v>
      </c>
      <c r="J355" s="272" t="str">
        <f>IF(D355&gt;=('28 Populations and thresholds'!$I$188),"YES"," ")</f>
        <v>YES</v>
      </c>
      <c r="K355" s="272" t="str">
        <f>IF(J355="YES"," ",IF(D355&gt;=('28 Populations and thresholds'!$I$188)*0.25,"YES"))</f>
        <v xml:space="preserve"> </v>
      </c>
      <c r="L355" s="272" t="b">
        <f>OR('28 Populations and thresholds'!$J$188="CR",'28 Populations and thresholds'!$J$188="EN",'28 Populations and thresholds'!$J$188="VU")</f>
        <v>1</v>
      </c>
      <c r="M355" s="273">
        <f>D355/'28 Populations and thresholds'!$H$188</f>
        <v>3.1666666666666669E-2</v>
      </c>
      <c r="N355" s="274" t="str">
        <f>'28 Populations and thresholds'!$K$188</f>
        <v>DEC</v>
      </c>
      <c r="O355" s="263" t="str">
        <f t="shared" si="31"/>
        <v xml:space="preserve"> </v>
      </c>
      <c r="P355" s="349"/>
      <c r="Q355" s="272"/>
      <c r="R355" s="274"/>
      <c r="S355" s="263"/>
      <c r="T355" s="275"/>
      <c r="U355" s="263" t="str">
        <f t="shared" si="32"/>
        <v xml:space="preserve"> </v>
      </c>
      <c r="W355" s="4"/>
      <c r="X355" s="4"/>
      <c r="Y355" s="4"/>
      <c r="Z355" s="4"/>
    </row>
    <row r="356" spans="1:26" x14ac:dyDescent="0.2">
      <c r="A356" s="12" t="s">
        <v>1604</v>
      </c>
      <c r="B356" s="4" t="s">
        <v>3508</v>
      </c>
      <c r="C356" s="4" t="s">
        <v>3509</v>
      </c>
      <c r="D356" s="105">
        <v>500</v>
      </c>
      <c r="E356" s="106">
        <v>1994</v>
      </c>
      <c r="F356" s="263" t="str">
        <f t="shared" si="29"/>
        <v xml:space="preserve"> </v>
      </c>
      <c r="G356" s="12" t="s">
        <v>139</v>
      </c>
      <c r="H356" s="12" t="s">
        <v>3388</v>
      </c>
      <c r="I356" s="263" t="str">
        <f t="shared" si="30"/>
        <v xml:space="preserve"> </v>
      </c>
      <c r="J356" s="38" t="str">
        <f>IF(D356&gt;=('28 Populations and thresholds'!$I$54),"YES"," ")</f>
        <v>YES</v>
      </c>
      <c r="K356" s="38" t="str">
        <f>IF(J356="YES"," ",IF(D356&gt;=('28 Populations and thresholds'!$I$54)*0.25,"YES"))</f>
        <v xml:space="preserve"> </v>
      </c>
      <c r="L356" s="38" t="b">
        <f>OR('28 Populations and thresholds'!$J$54="CR",'28 Populations and thresholds'!$J$54="EN",'28 Populations and thresholds'!$J$54="VU")</f>
        <v>0</v>
      </c>
      <c r="M356" s="75">
        <f>D356/'28 Populations and thresholds'!$H$54</f>
        <v>0.01</v>
      </c>
      <c r="N356" s="106" t="str">
        <f>'28 Populations and thresholds'!$K$54</f>
        <v>DEC</v>
      </c>
      <c r="O356" s="263" t="str">
        <f t="shared" si="31"/>
        <v xml:space="preserve"> </v>
      </c>
      <c r="P356" s="348">
        <v>1</v>
      </c>
      <c r="Q356" s="38">
        <v>1</v>
      </c>
      <c r="R356" s="106">
        <v>0</v>
      </c>
      <c r="S356" s="263"/>
      <c r="T356" s="4"/>
      <c r="U356" s="263" t="str">
        <f t="shared" si="32"/>
        <v xml:space="preserve"> </v>
      </c>
    </row>
    <row r="357" spans="1:26" x14ac:dyDescent="0.2">
      <c r="A357" s="267" t="s">
        <v>1604</v>
      </c>
      <c r="B357" s="286" t="s">
        <v>3494</v>
      </c>
      <c r="C357" s="280" t="s">
        <v>3484</v>
      </c>
      <c r="D357" s="288">
        <v>10</v>
      </c>
      <c r="E357" s="272">
        <v>1996</v>
      </c>
      <c r="F357" s="263" t="str">
        <f t="shared" si="29"/>
        <v xml:space="preserve"> </v>
      </c>
      <c r="G357" s="275" t="s">
        <v>139</v>
      </c>
      <c r="H357" s="275" t="s">
        <v>3388</v>
      </c>
      <c r="I357" s="263" t="str">
        <f t="shared" si="30"/>
        <v xml:space="preserve"> </v>
      </c>
      <c r="J357" s="272" t="str">
        <f>IF(D357&gt;=('28 Populations and thresholds'!$I$209),"YES"," ")</f>
        <v>YES</v>
      </c>
      <c r="K357" s="272" t="str">
        <f>IF(J357="YES"," ",IF(D357&gt;=('28 Populations and thresholds'!$I$209)*0.25,"YES"))</f>
        <v xml:space="preserve"> </v>
      </c>
      <c r="L357" s="272" t="b">
        <f>OR('28 Populations and thresholds'!$J$209="CR",'28 Populations and thresholds'!$J$209="EN",'28 Populations and thresholds'!$J$209="VU")</f>
        <v>1</v>
      </c>
      <c r="M357" s="273">
        <f>D357/'28 Populations and thresholds'!$H$209</f>
        <v>2.0833333333333332E-2</v>
      </c>
      <c r="N357" s="274" t="str">
        <f>'28 Populations and thresholds'!$K$209</f>
        <v>DEC</v>
      </c>
      <c r="O357" s="263" t="str">
        <f t="shared" si="31"/>
        <v xml:space="preserve"> </v>
      </c>
      <c r="P357" s="349">
        <v>2.08</v>
      </c>
      <c r="Q357" s="272">
        <v>1</v>
      </c>
      <c r="R357" s="274">
        <v>1</v>
      </c>
      <c r="S357" s="263"/>
      <c r="T357" s="275"/>
      <c r="U357" s="263" t="str">
        <f t="shared" si="32"/>
        <v xml:space="preserve"> </v>
      </c>
      <c r="W357" s="4"/>
      <c r="X357" s="4"/>
      <c r="Y357" s="4"/>
      <c r="Z357" s="4"/>
    </row>
    <row r="358" spans="1:26" x14ac:dyDescent="0.2">
      <c r="A358" s="12" t="s">
        <v>1604</v>
      </c>
      <c r="B358" s="4" t="s">
        <v>1720</v>
      </c>
      <c r="C358" s="4" t="s">
        <v>1718</v>
      </c>
      <c r="D358" s="105">
        <v>4000</v>
      </c>
      <c r="E358" s="165" t="s">
        <v>247</v>
      </c>
      <c r="F358" s="263" t="str">
        <f t="shared" si="29"/>
        <v xml:space="preserve"> </v>
      </c>
      <c r="G358" s="12" t="s">
        <v>139</v>
      </c>
      <c r="H358" s="12"/>
      <c r="I358" s="263" t="str">
        <f t="shared" si="30"/>
        <v xml:space="preserve"> </v>
      </c>
      <c r="J358" s="38" t="str">
        <f>IF(D358&gt;=('28 Populations and thresholds'!$I$219),"YES"," ")</f>
        <v>YES</v>
      </c>
      <c r="K358" s="38" t="str">
        <f>IF(J358="YES"," ",IF(D358&gt;=('28 Populations and thresholds'!$I$219)*0.25,"YES"))</f>
        <v xml:space="preserve"> </v>
      </c>
      <c r="L358" s="38" t="b">
        <f>OR('28 Populations and thresholds'!$J$219="CR",'28 Populations and thresholds'!$J$219="EN",'28 Populations and thresholds'!$J$219="VU")</f>
        <v>0</v>
      </c>
      <c r="M358" s="75">
        <f>D358/'28 Populations and thresholds'!$H$219</f>
        <v>0.02</v>
      </c>
      <c r="N358" s="106">
        <f>'28 Populations and thresholds'!$K$219</f>
        <v>0</v>
      </c>
      <c r="O358" s="263" t="str">
        <f t="shared" si="31"/>
        <v xml:space="preserve"> </v>
      </c>
      <c r="P358" s="348">
        <v>11.79</v>
      </c>
      <c r="Q358" s="38">
        <v>2</v>
      </c>
      <c r="R358" s="106">
        <v>1</v>
      </c>
      <c r="S358" s="263"/>
      <c r="U358" s="263" t="str">
        <f t="shared" si="32"/>
        <v xml:space="preserve"> </v>
      </c>
    </row>
    <row r="359" spans="1:26" x14ac:dyDescent="0.2">
      <c r="A359" s="143" t="s">
        <v>1604</v>
      </c>
      <c r="B359" s="32" t="s">
        <v>1720</v>
      </c>
      <c r="C359" s="4" t="s">
        <v>3484</v>
      </c>
      <c r="D359" s="254">
        <v>47</v>
      </c>
      <c r="E359" s="38">
        <v>1992</v>
      </c>
      <c r="F359" s="263" t="str">
        <f t="shared" si="29"/>
        <v xml:space="preserve"> </v>
      </c>
      <c r="G359" s="12" t="s">
        <v>139</v>
      </c>
      <c r="H359" s="12" t="s">
        <v>3388</v>
      </c>
      <c r="I359" s="263" t="str">
        <f t="shared" si="30"/>
        <v xml:space="preserve"> </v>
      </c>
      <c r="J359" s="38" t="str">
        <f>IF(D359&gt;=('28 Populations and thresholds'!$I$209),"YES"," ")</f>
        <v>YES</v>
      </c>
      <c r="K359" s="38" t="str">
        <f>IF(J359="YES"," ",IF(D359&gt;=('28 Populations and thresholds'!$I$209)*0.25,"YES"))</f>
        <v xml:space="preserve"> </v>
      </c>
      <c r="L359" s="38" t="b">
        <f>OR('28 Populations and thresholds'!$J$209="CR",'28 Populations and thresholds'!$J$209="EN",'28 Populations and thresholds'!$J$209="VU")</f>
        <v>1</v>
      </c>
      <c r="M359" s="75">
        <f>D359/'28 Populations and thresholds'!$H$209</f>
        <v>9.7916666666666666E-2</v>
      </c>
      <c r="N359" s="106" t="str">
        <f>'28 Populations and thresholds'!$K$209</f>
        <v>DEC</v>
      </c>
      <c r="O359" s="263" t="str">
        <f t="shared" si="31"/>
        <v xml:space="preserve"> </v>
      </c>
      <c r="P359" s="348"/>
      <c r="Q359" s="38"/>
      <c r="R359" s="106"/>
      <c r="S359" s="263"/>
      <c r="U359" s="263" t="str">
        <f t="shared" si="32"/>
        <v xml:space="preserve"> </v>
      </c>
      <c r="W359" s="4"/>
      <c r="X359" s="4"/>
      <c r="Y359" s="4"/>
      <c r="Z359" s="4"/>
    </row>
    <row r="360" spans="1:26" x14ac:dyDescent="0.2">
      <c r="A360" s="275" t="s">
        <v>1604</v>
      </c>
      <c r="B360" s="269" t="s">
        <v>3682</v>
      </c>
      <c r="C360" s="269" t="s">
        <v>3676</v>
      </c>
      <c r="D360" s="279">
        <v>26</v>
      </c>
      <c r="E360" s="274">
        <v>2002</v>
      </c>
      <c r="F360" s="263" t="str">
        <f t="shared" si="29"/>
        <v xml:space="preserve"> </v>
      </c>
      <c r="G360" s="275" t="s">
        <v>139</v>
      </c>
      <c r="H360" s="275" t="s">
        <v>3388</v>
      </c>
      <c r="I360" s="263" t="str">
        <f t="shared" si="30"/>
        <v xml:space="preserve"> </v>
      </c>
      <c r="J360" s="272" t="str">
        <f>IF(D360&gt;=('28 Populations and thresholds'!$I$96),"YES"," ")</f>
        <v>YES</v>
      </c>
      <c r="K360" s="272" t="str">
        <f>IF(J360="YES"," ",IF(D360&gt;=('28 Populations and thresholds'!$I$96)*0.25,"YES"))</f>
        <v xml:space="preserve"> </v>
      </c>
      <c r="L360" s="272" t="b">
        <f>OR('28 Populations and thresholds'!$J$96="CR",'28 Populations and thresholds'!$J$96="EN",'28 Populations and thresholds'!$J$96="VU")</f>
        <v>1</v>
      </c>
      <c r="M360" s="273">
        <f>D360/'28 Populations and thresholds'!$H$96</f>
        <v>2.5999999999999999E-2</v>
      </c>
      <c r="N360" s="274" t="str">
        <f>'28 Populations and thresholds'!$K$96</f>
        <v>DEC</v>
      </c>
      <c r="O360" s="263" t="str">
        <f t="shared" si="31"/>
        <v xml:space="preserve"> </v>
      </c>
      <c r="P360" s="349">
        <v>2.6</v>
      </c>
      <c r="Q360" s="272">
        <v>1</v>
      </c>
      <c r="R360" s="274">
        <v>1</v>
      </c>
      <c r="S360" s="263"/>
      <c r="T360" s="269"/>
      <c r="U360" s="263" t="str">
        <f t="shared" si="32"/>
        <v xml:space="preserve"> </v>
      </c>
    </row>
    <row r="361" spans="1:26" x14ac:dyDescent="0.2">
      <c r="A361" s="143" t="s">
        <v>1604</v>
      </c>
      <c r="B361" s="40" t="s">
        <v>1284</v>
      </c>
      <c r="C361" s="4" t="s">
        <v>3456</v>
      </c>
      <c r="D361" s="41">
        <v>1986</v>
      </c>
      <c r="E361" s="46">
        <v>33246</v>
      </c>
      <c r="F361" s="263" t="str">
        <f t="shared" si="29"/>
        <v xml:space="preserve"> </v>
      </c>
      <c r="G361" s="143" t="s">
        <v>21</v>
      </c>
      <c r="H361" s="143" t="s">
        <v>853</v>
      </c>
      <c r="I361" s="263" t="str">
        <f t="shared" si="30"/>
        <v xml:space="preserve"> </v>
      </c>
      <c r="J361" s="38" t="str">
        <f>IF(D361&gt;=('28 Populations and thresholds'!$I$161),"YES"," ")</f>
        <v>YES</v>
      </c>
      <c r="K361" s="38" t="str">
        <f>IF(J361="YES"," ",IF(D361&gt;=('28 Populations and thresholds'!$I$161)*0.25,"YES"))</f>
        <v xml:space="preserve"> </v>
      </c>
      <c r="L361" s="38" t="b">
        <f>OR('28 Populations and thresholds'!$J$161="CR",'28 Populations and thresholds'!$J$161="EN",'28 Populations and thresholds'!$J$161="VU")</f>
        <v>0</v>
      </c>
      <c r="M361" s="75">
        <f>D361/'28 Populations and thresholds'!$H$161</f>
        <v>1.324E-2</v>
      </c>
      <c r="N361" s="106">
        <f>'28 Populations and thresholds'!$K$161</f>
        <v>0</v>
      </c>
      <c r="O361" s="263" t="str">
        <f t="shared" si="31"/>
        <v xml:space="preserve"> </v>
      </c>
      <c r="P361" s="348">
        <v>1.32</v>
      </c>
      <c r="Q361" s="38">
        <v>1</v>
      </c>
      <c r="R361" s="106">
        <v>0</v>
      </c>
      <c r="S361" s="263"/>
      <c r="T361" s="12" t="s">
        <v>4562</v>
      </c>
      <c r="U361" s="263" t="str">
        <f t="shared" si="32"/>
        <v xml:space="preserve"> </v>
      </c>
    </row>
    <row r="362" spans="1:26" x14ac:dyDescent="0.2">
      <c r="A362" s="275" t="s">
        <v>1604</v>
      </c>
      <c r="B362" s="269" t="s">
        <v>3512</v>
      </c>
      <c r="C362" s="269" t="s">
        <v>3509</v>
      </c>
      <c r="D362" s="279">
        <v>1500</v>
      </c>
      <c r="E362" s="274">
        <v>2006</v>
      </c>
      <c r="F362" s="263" t="str">
        <f t="shared" si="29"/>
        <v xml:space="preserve"> </v>
      </c>
      <c r="G362" s="275" t="s">
        <v>139</v>
      </c>
      <c r="H362" s="275" t="s">
        <v>3388</v>
      </c>
      <c r="I362" s="263" t="str">
        <f t="shared" si="30"/>
        <v xml:space="preserve"> </v>
      </c>
      <c r="J362" s="272" t="str">
        <f>IF(D362&gt;=('28 Populations and thresholds'!$I$54),"YES"," ")</f>
        <v>YES</v>
      </c>
      <c r="K362" s="272" t="str">
        <f>IF(J362="YES"," ",IF(D362&gt;=('28 Populations and thresholds'!$I$54)*0.25,"YES"))</f>
        <v xml:space="preserve"> </v>
      </c>
      <c r="L362" s="272" t="b">
        <f>OR('28 Populations and thresholds'!$J$54="CR",'28 Populations and thresholds'!$J$54="EN",'28 Populations and thresholds'!$J$54="VU")</f>
        <v>0</v>
      </c>
      <c r="M362" s="273">
        <f>D362/'28 Populations and thresholds'!$H$54</f>
        <v>0.03</v>
      </c>
      <c r="N362" s="274" t="str">
        <f>'28 Populations and thresholds'!$K$54</f>
        <v>DEC</v>
      </c>
      <c r="O362" s="263" t="str">
        <f t="shared" si="31"/>
        <v xml:space="preserve"> </v>
      </c>
      <c r="P362" s="349">
        <v>3</v>
      </c>
      <c r="Q362" s="272">
        <v>1</v>
      </c>
      <c r="R362" s="274">
        <v>0</v>
      </c>
      <c r="S362" s="263"/>
      <c r="T362" s="269"/>
      <c r="U362" s="263" t="str">
        <f t="shared" si="32"/>
        <v xml:space="preserve"> </v>
      </c>
    </row>
    <row r="363" spans="1:26" x14ac:dyDescent="0.2">
      <c r="A363" s="12" t="s">
        <v>1604</v>
      </c>
      <c r="B363" s="40" t="s">
        <v>930</v>
      </c>
      <c r="C363" s="4" t="s">
        <v>3676</v>
      </c>
      <c r="D363" s="105">
        <v>1000</v>
      </c>
      <c r="E363" s="106">
        <v>1993</v>
      </c>
      <c r="F363" s="263" t="str">
        <f t="shared" si="29"/>
        <v xml:space="preserve"> </v>
      </c>
      <c r="G363" s="12" t="s">
        <v>3802</v>
      </c>
      <c r="H363" s="12" t="s">
        <v>3802</v>
      </c>
      <c r="I363" s="263" t="str">
        <f t="shared" si="30"/>
        <v xml:space="preserve"> </v>
      </c>
      <c r="J363" s="38" t="str">
        <f>IF(D363&gt;=('28 Populations and thresholds'!$I$96),"YES"," ")</f>
        <v>YES</v>
      </c>
      <c r="K363" s="38" t="str">
        <f>IF(J363="YES"," ",IF(D363&gt;=('28 Populations and thresholds'!$I$96)*0.25,"YES"))</f>
        <v xml:space="preserve"> </v>
      </c>
      <c r="L363" s="38" t="b">
        <f>OR('28 Populations and thresholds'!$J$96="CR",'28 Populations and thresholds'!$J$96="EN",'28 Populations and thresholds'!$J$96="VU")</f>
        <v>1</v>
      </c>
      <c r="M363" s="75">
        <f>D363/'28 Populations and thresholds'!$H$96</f>
        <v>1</v>
      </c>
      <c r="N363" s="106" t="str">
        <f>'28 Populations and thresholds'!$K$96</f>
        <v>DEC</v>
      </c>
      <c r="O363" s="263" t="str">
        <f t="shared" si="31"/>
        <v xml:space="preserve"> </v>
      </c>
      <c r="P363" s="348">
        <v>133.55000000000001</v>
      </c>
      <c r="Q363" s="38">
        <v>4</v>
      </c>
      <c r="R363" s="106">
        <v>1</v>
      </c>
      <c r="S363" s="263"/>
      <c r="T363" s="4"/>
      <c r="U363" s="263" t="str">
        <f t="shared" si="32"/>
        <v xml:space="preserve"> </v>
      </c>
    </row>
    <row r="364" spans="1:26" x14ac:dyDescent="0.2">
      <c r="A364" s="12" t="s">
        <v>1604</v>
      </c>
      <c r="B364" s="40" t="s">
        <v>930</v>
      </c>
      <c r="C364" s="4" t="s">
        <v>3622</v>
      </c>
      <c r="D364" s="105">
        <v>5850</v>
      </c>
      <c r="E364" s="106">
        <v>2003</v>
      </c>
      <c r="F364" s="263" t="str">
        <f t="shared" si="29"/>
        <v xml:space="preserve"> </v>
      </c>
      <c r="G364" s="12" t="s">
        <v>139</v>
      </c>
      <c r="H364" s="12" t="s">
        <v>3388</v>
      </c>
      <c r="I364" s="263" t="str">
        <f t="shared" si="30"/>
        <v xml:space="preserve"> </v>
      </c>
      <c r="J364" s="38" t="str">
        <f>IF(D364&gt;=('28 Populations and thresholds'!$I$97),"YES"," ")</f>
        <v>YES</v>
      </c>
      <c r="K364" s="38" t="str">
        <f>IF(J364="YES"," ",IF(D364&gt;=('28 Populations and thresholds'!$I$97)*0.25,"YES"))</f>
        <v xml:space="preserve"> </v>
      </c>
      <c r="L364" s="38" t="b">
        <f>OR('28 Populations and thresholds'!$J$97="CR",'28 Populations and thresholds'!$J$97="EN",'28 Populations and thresholds'!$J$97="VU")</f>
        <v>0</v>
      </c>
      <c r="M364" s="75">
        <f>D364/'28 Populations and thresholds'!$H$97</f>
        <v>5.8500000000000003E-2</v>
      </c>
      <c r="N364" s="106" t="str">
        <f>'28 Populations and thresholds'!$K$97</f>
        <v>DEC</v>
      </c>
      <c r="O364" s="263" t="str">
        <f t="shared" si="31"/>
        <v xml:space="preserve"> </v>
      </c>
      <c r="P364" s="348"/>
      <c r="Q364" s="38"/>
      <c r="R364" s="106"/>
      <c r="S364" s="263"/>
      <c r="T364" s="4"/>
      <c r="U364" s="263" t="str">
        <f t="shared" si="32"/>
        <v xml:space="preserve"> </v>
      </c>
    </row>
    <row r="365" spans="1:26" x14ac:dyDescent="0.2">
      <c r="A365" s="12" t="s">
        <v>1604</v>
      </c>
      <c r="B365" s="40" t="s">
        <v>930</v>
      </c>
      <c r="C365" s="4" t="s">
        <v>3509</v>
      </c>
      <c r="D365" s="105">
        <v>13308</v>
      </c>
      <c r="E365" s="106">
        <v>2005</v>
      </c>
      <c r="F365" s="263" t="str">
        <f t="shared" si="29"/>
        <v xml:space="preserve"> </v>
      </c>
      <c r="G365" s="12" t="s">
        <v>139</v>
      </c>
      <c r="H365" s="12" t="s">
        <v>3388</v>
      </c>
      <c r="I365" s="263" t="str">
        <f t="shared" si="30"/>
        <v xml:space="preserve"> </v>
      </c>
      <c r="J365" s="38" t="str">
        <f>IF(D365&gt;=('28 Populations and thresholds'!$I$54),"YES"," ")</f>
        <v>YES</v>
      </c>
      <c r="K365" s="38" t="str">
        <f>IF(J365="YES"," ",IF(D365&gt;=('28 Populations and thresholds'!$I$54)*0.25,"YES"))</f>
        <v xml:space="preserve"> </v>
      </c>
      <c r="L365" s="38" t="b">
        <f>OR('28 Populations and thresholds'!$J$54="CR",'28 Populations and thresholds'!$J$54="EN",'28 Populations and thresholds'!$J$54="VU")</f>
        <v>0</v>
      </c>
      <c r="M365" s="75">
        <f>D365/'28 Populations and thresholds'!$H$54</f>
        <v>0.26616000000000001</v>
      </c>
      <c r="N365" s="106" t="str">
        <f>'28 Populations and thresholds'!$K$54</f>
        <v>DEC</v>
      </c>
      <c r="O365" s="263" t="str">
        <f t="shared" si="31"/>
        <v xml:space="preserve"> </v>
      </c>
      <c r="P365" s="348"/>
      <c r="Q365" s="38"/>
      <c r="R365" s="106"/>
      <c r="S365" s="263"/>
      <c r="T365" s="4"/>
      <c r="U365" s="263" t="str">
        <f t="shared" si="32"/>
        <v xml:space="preserve"> </v>
      </c>
    </row>
    <row r="366" spans="1:26" x14ac:dyDescent="0.2">
      <c r="A366" s="143" t="s">
        <v>1604</v>
      </c>
      <c r="B366" s="40" t="s">
        <v>930</v>
      </c>
      <c r="C366" s="4" t="s">
        <v>3449</v>
      </c>
      <c r="D366" s="41">
        <v>1084</v>
      </c>
      <c r="E366" s="46">
        <v>32888</v>
      </c>
      <c r="F366" s="263" t="str">
        <f t="shared" si="29"/>
        <v xml:space="preserve"> </v>
      </c>
      <c r="G366" s="143" t="s">
        <v>21</v>
      </c>
      <c r="H366" s="143" t="s">
        <v>853</v>
      </c>
      <c r="I366" s="263" t="str">
        <f t="shared" si="30"/>
        <v xml:space="preserve"> </v>
      </c>
      <c r="J366" s="38" t="str">
        <f>IF(D366&gt;=('28 Populations and thresholds'!$I$151),"YES"," ")</f>
        <v>YES</v>
      </c>
      <c r="K366" s="38" t="str">
        <f>IF(J366="YES"," ",IF(D366&gt;=('28 Populations and thresholds'!$I$151)*0.25,"YES"))</f>
        <v xml:space="preserve"> </v>
      </c>
      <c r="L366" s="38" t="b">
        <f>OR('28 Populations and thresholds'!$J$151="CR",'28 Populations and thresholds'!$J$151="EN",'28 Populations and thresholds'!$J$151="VU")</f>
        <v>0</v>
      </c>
      <c r="M366" s="75">
        <f>D366/'28 Populations and thresholds'!$H$151</f>
        <v>1.0840000000000001E-2</v>
      </c>
      <c r="N366" s="106" t="str">
        <f>'28 Populations and thresholds'!$K$151</f>
        <v>DEC</v>
      </c>
      <c r="O366" s="263" t="str">
        <f t="shared" si="31"/>
        <v xml:space="preserve"> </v>
      </c>
      <c r="P366" s="348"/>
      <c r="Q366" s="38"/>
      <c r="R366" s="106"/>
      <c r="S366" s="263"/>
      <c r="T366" s="4"/>
      <c r="U366" s="263" t="str">
        <f t="shared" si="32"/>
        <v xml:space="preserve"> </v>
      </c>
    </row>
    <row r="367" spans="1:26" x14ac:dyDescent="0.2">
      <c r="A367" s="275" t="s">
        <v>1604</v>
      </c>
      <c r="B367" s="269" t="s">
        <v>3513</v>
      </c>
      <c r="C367" s="269" t="s">
        <v>3509</v>
      </c>
      <c r="D367" s="279">
        <v>2000</v>
      </c>
      <c r="E367" s="274">
        <v>1995</v>
      </c>
      <c r="F367" s="263" t="str">
        <f t="shared" si="29"/>
        <v xml:space="preserve"> </v>
      </c>
      <c r="G367" s="275" t="s">
        <v>139</v>
      </c>
      <c r="H367" s="275" t="s">
        <v>3388</v>
      </c>
      <c r="I367" s="263" t="str">
        <f t="shared" si="30"/>
        <v xml:space="preserve"> </v>
      </c>
      <c r="J367" s="272" t="str">
        <f>IF(D367&gt;=('28 Populations and thresholds'!$I$54),"YES"," ")</f>
        <v>YES</v>
      </c>
      <c r="K367" s="272" t="str">
        <f>IF(J367="YES"," ",IF(D367&gt;=('28 Populations and thresholds'!$I$54)*0.25,"YES"))</f>
        <v xml:space="preserve"> </v>
      </c>
      <c r="L367" s="272" t="b">
        <f>OR('28 Populations and thresholds'!$J$54="CR",'28 Populations and thresholds'!$J$54="EN",'28 Populations and thresholds'!$J$54="VU")</f>
        <v>0</v>
      </c>
      <c r="M367" s="273">
        <f>D367/'28 Populations and thresholds'!$H$54</f>
        <v>0.04</v>
      </c>
      <c r="N367" s="274" t="str">
        <f>'28 Populations and thresholds'!$K$54</f>
        <v>DEC</v>
      </c>
      <c r="O367" s="263" t="str">
        <f t="shared" si="31"/>
        <v xml:space="preserve"> </v>
      </c>
      <c r="P367" s="349">
        <v>4</v>
      </c>
      <c r="Q367" s="272">
        <v>1</v>
      </c>
      <c r="R367" s="274">
        <v>0</v>
      </c>
      <c r="S367" s="263"/>
      <c r="T367" s="275"/>
      <c r="U367" s="263" t="str">
        <f t="shared" si="32"/>
        <v xml:space="preserve"> </v>
      </c>
    </row>
    <row r="368" spans="1:26" x14ac:dyDescent="0.2">
      <c r="A368" s="324" t="s">
        <v>1604</v>
      </c>
      <c r="B368" s="337" t="s">
        <v>3822</v>
      </c>
      <c r="C368" s="337" t="s">
        <v>3472</v>
      </c>
      <c r="D368" s="339">
        <v>24</v>
      </c>
      <c r="E368" s="352">
        <v>40248</v>
      </c>
      <c r="F368" s="263" t="str">
        <f t="shared" si="29"/>
        <v xml:space="preserve"> </v>
      </c>
      <c r="G368" s="324"/>
      <c r="H368" s="324" t="s">
        <v>3827</v>
      </c>
      <c r="I368" s="263" t="str">
        <f t="shared" si="30"/>
        <v xml:space="preserve"> </v>
      </c>
      <c r="J368" s="321" t="str">
        <f>IF(D368&gt;=('28 Populations and thresholds'!$I$188),"YES"," ")</f>
        <v>YES</v>
      </c>
      <c r="K368" s="321" t="str">
        <f>IF(J368="YES"," ",IF(D368&gt;=('28 Populations and thresholds'!$I$188)*0.25,"YES"))</f>
        <v xml:space="preserve"> </v>
      </c>
      <c r="L368" s="321" t="b">
        <f>OR('28 Populations and thresholds'!$J$188="CR",'28 Populations and thresholds'!$J$188="EN",'28 Populations and thresholds'!$J$188="VU")</f>
        <v>1</v>
      </c>
      <c r="M368" s="322">
        <f>D368/'28 Populations and thresholds'!$H$188</f>
        <v>0.04</v>
      </c>
      <c r="N368" s="323" t="str">
        <f>'28 Populations and thresholds'!$K$188</f>
        <v>DEC</v>
      </c>
      <c r="O368" s="263" t="str">
        <f t="shared" si="31"/>
        <v xml:space="preserve"> </v>
      </c>
      <c r="P368" s="386">
        <v>4</v>
      </c>
      <c r="Q368" s="321">
        <v>1</v>
      </c>
      <c r="R368" s="323">
        <v>1</v>
      </c>
      <c r="S368" s="263"/>
      <c r="T368" s="337"/>
      <c r="U368" s="263" t="str">
        <f t="shared" si="32"/>
        <v xml:space="preserve"> </v>
      </c>
      <c r="W368" s="4"/>
      <c r="X368" s="4"/>
      <c r="Y368" s="4"/>
      <c r="Z368" s="4"/>
    </row>
    <row r="369" spans="1:26" x14ac:dyDescent="0.2">
      <c r="A369" s="143" t="s">
        <v>1604</v>
      </c>
      <c r="B369" s="40" t="s">
        <v>1281</v>
      </c>
      <c r="C369" s="4" t="s">
        <v>3456</v>
      </c>
      <c r="D369" s="41">
        <v>14000</v>
      </c>
      <c r="E369" s="46">
        <v>32158</v>
      </c>
      <c r="F369" s="263" t="str">
        <f t="shared" si="29"/>
        <v xml:space="preserve"> </v>
      </c>
      <c r="G369" s="143" t="s">
        <v>21</v>
      </c>
      <c r="H369" s="143" t="s">
        <v>853</v>
      </c>
      <c r="I369" s="263" t="str">
        <f t="shared" si="30"/>
        <v xml:space="preserve"> </v>
      </c>
      <c r="J369" s="38" t="str">
        <f>IF(D369&gt;=('28 Populations and thresholds'!$I$161),"YES"," ")</f>
        <v>YES</v>
      </c>
      <c r="K369" s="38" t="str">
        <f>IF(J369="YES"," ",IF(D369&gt;=('28 Populations and thresholds'!$I$161)*0.25,"YES"))</f>
        <v xml:space="preserve"> </v>
      </c>
      <c r="L369" s="38" t="b">
        <f>OR('28 Populations and thresholds'!$J$161="CR",'28 Populations and thresholds'!$J$161="EN",'28 Populations and thresholds'!$J$161="VU")</f>
        <v>0</v>
      </c>
      <c r="M369" s="75">
        <f>D369/'28 Populations and thresholds'!$H$161</f>
        <v>9.3333333333333338E-2</v>
      </c>
      <c r="N369" s="106">
        <f>'28 Populations and thresholds'!$K$161</f>
        <v>0</v>
      </c>
      <c r="O369" s="263" t="str">
        <f t="shared" si="31"/>
        <v xml:space="preserve"> </v>
      </c>
      <c r="P369" s="348">
        <v>9.33</v>
      </c>
      <c r="Q369" s="38">
        <v>1</v>
      </c>
      <c r="R369" s="106">
        <v>0</v>
      </c>
      <c r="S369" s="263"/>
      <c r="T369" s="12" t="s">
        <v>4562</v>
      </c>
      <c r="U369" s="263" t="str">
        <f t="shared" si="32"/>
        <v xml:space="preserve"> </v>
      </c>
    </row>
    <row r="370" spans="1:26" x14ac:dyDescent="0.2">
      <c r="A370" s="275" t="s">
        <v>1604</v>
      </c>
      <c r="B370" s="269" t="s">
        <v>3808</v>
      </c>
      <c r="C370" s="269" t="s">
        <v>3676</v>
      </c>
      <c r="D370" s="279">
        <v>28</v>
      </c>
      <c r="E370" s="285">
        <v>37281</v>
      </c>
      <c r="F370" s="263" t="str">
        <f t="shared" si="29"/>
        <v xml:space="preserve"> </v>
      </c>
      <c r="G370" s="275" t="s">
        <v>3802</v>
      </c>
      <c r="H370" s="275" t="s">
        <v>3811</v>
      </c>
      <c r="I370" s="263" t="str">
        <f t="shared" si="30"/>
        <v xml:space="preserve"> </v>
      </c>
      <c r="J370" s="272" t="str">
        <f>IF(D370&gt;=('28 Populations and thresholds'!$I$96),"YES"," ")</f>
        <v>YES</v>
      </c>
      <c r="K370" s="272" t="str">
        <f>IF(J370="YES"," ",IF(D370&gt;=('28 Populations and thresholds'!$I$96)*0.25,"YES"))</f>
        <v xml:space="preserve"> </v>
      </c>
      <c r="L370" s="272" t="b">
        <f>OR('28 Populations and thresholds'!$J$96="CR",'28 Populations and thresholds'!$J$96="EN",'28 Populations and thresholds'!$J$96="VU")</f>
        <v>1</v>
      </c>
      <c r="M370" s="273">
        <f>D370/'28 Populations and thresholds'!$H$96</f>
        <v>2.8000000000000001E-2</v>
      </c>
      <c r="N370" s="274" t="str">
        <f>'28 Populations and thresholds'!$K$96</f>
        <v>DEC</v>
      </c>
      <c r="O370" s="263" t="str">
        <f t="shared" si="31"/>
        <v xml:space="preserve"> </v>
      </c>
      <c r="P370" s="349">
        <v>2.8</v>
      </c>
      <c r="Q370" s="272">
        <v>1</v>
      </c>
      <c r="R370" s="274">
        <v>1</v>
      </c>
      <c r="S370" s="263"/>
      <c r="T370" s="269"/>
      <c r="U370" s="263" t="str">
        <f t="shared" si="32"/>
        <v xml:space="preserve"> </v>
      </c>
    </row>
    <row r="371" spans="1:26" x14ac:dyDescent="0.2">
      <c r="A371" s="12" t="s">
        <v>1604</v>
      </c>
      <c r="B371" s="4" t="s">
        <v>3562</v>
      </c>
      <c r="C371" s="4" t="s">
        <v>3558</v>
      </c>
      <c r="D371" s="105">
        <v>1200</v>
      </c>
      <c r="E371" s="106">
        <v>1991</v>
      </c>
      <c r="F371" s="263" t="str">
        <f t="shared" si="29"/>
        <v xml:space="preserve"> </v>
      </c>
      <c r="G371" s="12" t="s">
        <v>139</v>
      </c>
      <c r="H371" s="12" t="s">
        <v>3388</v>
      </c>
      <c r="I371" s="263" t="str">
        <f t="shared" si="30"/>
        <v xml:space="preserve"> </v>
      </c>
      <c r="J371" s="38" t="str">
        <f>IF(D371&gt;=('28 Populations and thresholds'!$I$78),"YES"," ")</f>
        <v>YES</v>
      </c>
      <c r="K371" s="38" t="str">
        <f>IF(J371="YES"," ",IF(D371&gt;=('28 Populations and thresholds'!$I$78)*0.25,"YES"))</f>
        <v xml:space="preserve"> </v>
      </c>
      <c r="L371" s="38" t="b">
        <f>OR('28 Populations and thresholds'!$J$78="CR",'28 Populations and thresholds'!$J$78="EN",'28 Populations and thresholds'!$J$78="VU")</f>
        <v>0</v>
      </c>
      <c r="M371" s="75">
        <f>D371/'28 Populations and thresholds'!$H$78</f>
        <v>1.2E-2</v>
      </c>
      <c r="N371" s="106">
        <f>'28 Populations and thresholds'!$K$78</f>
        <v>0</v>
      </c>
      <c r="O371" s="263" t="str">
        <f t="shared" si="31"/>
        <v xml:space="preserve"> </v>
      </c>
      <c r="P371" s="348">
        <v>1.2</v>
      </c>
      <c r="Q371" s="38">
        <v>1</v>
      </c>
      <c r="R371" s="106">
        <v>0</v>
      </c>
      <c r="S371" s="263"/>
      <c r="T371" s="4"/>
      <c r="U371" s="263" t="str">
        <f t="shared" si="32"/>
        <v xml:space="preserve"> </v>
      </c>
    </row>
    <row r="372" spans="1:26" x14ac:dyDescent="0.2">
      <c r="A372" s="275" t="s">
        <v>1604</v>
      </c>
      <c r="B372" s="269" t="s">
        <v>3559</v>
      </c>
      <c r="C372" s="269" t="s">
        <v>3558</v>
      </c>
      <c r="D372" s="279">
        <v>20000</v>
      </c>
      <c r="E372" s="274">
        <v>2001</v>
      </c>
      <c r="F372" s="263" t="str">
        <f t="shared" si="29"/>
        <v xml:space="preserve"> </v>
      </c>
      <c r="G372" s="275" t="s">
        <v>139</v>
      </c>
      <c r="H372" s="275" t="s">
        <v>3388</v>
      </c>
      <c r="I372" s="263" t="str">
        <f t="shared" si="30"/>
        <v xml:space="preserve"> </v>
      </c>
      <c r="J372" s="272" t="str">
        <f>IF(D372&gt;=('28 Populations and thresholds'!$I$78),"YES"," ")</f>
        <v>YES</v>
      </c>
      <c r="K372" s="272" t="str">
        <f>IF(J372="YES"," ",IF(D372&gt;=('28 Populations and thresholds'!$I$78)*0.25,"YES"))</f>
        <v xml:space="preserve"> </v>
      </c>
      <c r="L372" s="272" t="b">
        <f>OR('28 Populations and thresholds'!$J$78="CR",'28 Populations and thresholds'!$J$78="EN",'28 Populations and thresholds'!$J$78="VU")</f>
        <v>0</v>
      </c>
      <c r="M372" s="273">
        <f>D372/'28 Populations and thresholds'!$H$78</f>
        <v>0.2</v>
      </c>
      <c r="N372" s="274">
        <f>'28 Populations and thresholds'!$K$78</f>
        <v>0</v>
      </c>
      <c r="O372" s="263" t="str">
        <f t="shared" si="31"/>
        <v xml:space="preserve"> </v>
      </c>
      <c r="P372" s="349">
        <v>20</v>
      </c>
      <c r="Q372" s="272">
        <v>1</v>
      </c>
      <c r="R372" s="274">
        <v>0</v>
      </c>
      <c r="S372" s="263"/>
      <c r="T372" s="269"/>
      <c r="U372" s="263" t="str">
        <f t="shared" si="32"/>
        <v xml:space="preserve"> </v>
      </c>
    </row>
    <row r="373" spans="1:26" x14ac:dyDescent="0.2">
      <c r="A373" s="12" t="s">
        <v>1604</v>
      </c>
      <c r="B373" s="4" t="s">
        <v>3514</v>
      </c>
      <c r="C373" s="4" t="s">
        <v>3509</v>
      </c>
      <c r="D373" s="105">
        <v>3874</v>
      </c>
      <c r="E373" s="106">
        <v>1992</v>
      </c>
      <c r="F373" s="263" t="str">
        <f t="shared" si="29"/>
        <v xml:space="preserve"> </v>
      </c>
      <c r="G373" s="12" t="s">
        <v>139</v>
      </c>
      <c r="H373" s="12" t="s">
        <v>3388</v>
      </c>
      <c r="I373" s="263" t="str">
        <f t="shared" si="30"/>
        <v xml:space="preserve"> </v>
      </c>
      <c r="J373" s="38" t="str">
        <f>IF(D373&gt;=('28 Populations and thresholds'!$I$54),"YES"," ")</f>
        <v>YES</v>
      </c>
      <c r="K373" s="38" t="str">
        <f>IF(J373="YES"," ",IF(D373&gt;=('28 Populations and thresholds'!$I$54)*0.25,"YES"))</f>
        <v xml:space="preserve"> </v>
      </c>
      <c r="L373" s="38" t="b">
        <f>OR('28 Populations and thresholds'!$J$54="CR",'28 Populations and thresholds'!$J$54="EN",'28 Populations and thresholds'!$J$54="VU")</f>
        <v>0</v>
      </c>
      <c r="M373" s="75">
        <f>D373/'28 Populations and thresholds'!$H$54</f>
        <v>7.7479999999999993E-2</v>
      </c>
      <c r="N373" s="106" t="str">
        <f>'28 Populations and thresholds'!$K$54</f>
        <v>DEC</v>
      </c>
      <c r="O373" s="263" t="str">
        <f t="shared" si="31"/>
        <v xml:space="preserve"> </v>
      </c>
      <c r="P373" s="348">
        <v>7.75</v>
      </c>
      <c r="Q373" s="38">
        <v>1</v>
      </c>
      <c r="R373" s="106">
        <v>0</v>
      </c>
      <c r="S373" s="263"/>
      <c r="U373" s="263" t="str">
        <f t="shared" si="32"/>
        <v xml:space="preserve"> </v>
      </c>
    </row>
    <row r="374" spans="1:26" x14ac:dyDescent="0.2">
      <c r="A374" s="324" t="s">
        <v>1604</v>
      </c>
      <c r="B374" s="337" t="s">
        <v>3683</v>
      </c>
      <c r="C374" s="337" t="s">
        <v>3676</v>
      </c>
      <c r="D374" s="339">
        <v>30</v>
      </c>
      <c r="E374" s="352">
        <v>35115</v>
      </c>
      <c r="F374" s="263" t="str">
        <f t="shared" si="29"/>
        <v xml:space="preserve"> </v>
      </c>
      <c r="G374" s="324" t="s">
        <v>3802</v>
      </c>
      <c r="H374" s="324" t="s">
        <v>3802</v>
      </c>
      <c r="I374" s="263" t="str">
        <f t="shared" si="30"/>
        <v xml:space="preserve"> </v>
      </c>
      <c r="J374" s="321" t="str">
        <f>IF(D374&gt;=('28 Populations and thresholds'!$I$96),"YES"," ")</f>
        <v>YES</v>
      </c>
      <c r="K374" s="321" t="str">
        <f>IF(J374="YES"," ",IF(D374&gt;=('28 Populations and thresholds'!$I$96)*0.25,"YES"))</f>
        <v xml:space="preserve"> </v>
      </c>
      <c r="L374" s="321" t="b">
        <f>OR('28 Populations and thresholds'!$J$96="CR",'28 Populations and thresholds'!$J$96="EN",'28 Populations and thresholds'!$J$96="VU")</f>
        <v>1</v>
      </c>
      <c r="M374" s="322">
        <f>D374/'28 Populations and thresholds'!$H$96</f>
        <v>0.03</v>
      </c>
      <c r="N374" s="323" t="str">
        <f>'28 Populations and thresholds'!$K$96</f>
        <v>DEC</v>
      </c>
      <c r="O374" s="263" t="str">
        <f t="shared" si="31"/>
        <v xml:space="preserve"> </v>
      </c>
      <c r="P374" s="386">
        <v>3</v>
      </c>
      <c r="Q374" s="321">
        <v>1</v>
      </c>
      <c r="R374" s="323">
        <v>1</v>
      </c>
      <c r="S374" s="263"/>
      <c r="T374" s="337"/>
      <c r="U374" s="263" t="str">
        <f t="shared" si="32"/>
        <v xml:space="preserve"> </v>
      </c>
    </row>
    <row r="375" spans="1:26" x14ac:dyDescent="0.2">
      <c r="A375" s="267" t="s">
        <v>1604</v>
      </c>
      <c r="B375" s="268" t="s">
        <v>1083</v>
      </c>
      <c r="C375" s="269" t="s">
        <v>3776</v>
      </c>
      <c r="D375" s="270">
        <v>1200</v>
      </c>
      <c r="E375" s="271">
        <v>32538</v>
      </c>
      <c r="F375" s="263" t="str">
        <f t="shared" si="29"/>
        <v xml:space="preserve"> </v>
      </c>
      <c r="G375" s="267" t="s">
        <v>21</v>
      </c>
      <c r="H375" s="267" t="s">
        <v>853</v>
      </c>
      <c r="I375" s="263" t="str">
        <f t="shared" si="30"/>
        <v xml:space="preserve"> </v>
      </c>
      <c r="J375" s="272" t="str">
        <f>IF(D375&gt;=('28 Populations and thresholds'!$I$210),"YES"," ")</f>
        <v>YES</v>
      </c>
      <c r="K375" s="272" t="str">
        <f>IF(J375="YES"," ",IF(D375&gt;=('28 Populations and thresholds'!$I$210)*0.25,"YES"))</f>
        <v xml:space="preserve"> </v>
      </c>
      <c r="L375" s="272" t="b">
        <f>OR('28 Populations and thresholds'!$J$210="CR",'28 Populations and thresholds'!$J$210="EN",'28 Populations and thresholds'!$J$210="VU")</f>
        <v>0</v>
      </c>
      <c r="M375" s="273">
        <f>D375/'28 Populations and thresholds'!$H$210</f>
        <v>4.8000000000000001E-2</v>
      </c>
      <c r="N375" s="274">
        <f>'28 Populations and thresholds'!$K$210</f>
        <v>0</v>
      </c>
      <c r="O375" s="263" t="str">
        <f t="shared" si="31"/>
        <v xml:space="preserve"> </v>
      </c>
      <c r="P375" s="349">
        <v>68.88</v>
      </c>
      <c r="Q375" s="272">
        <v>4</v>
      </c>
      <c r="R375" s="274">
        <v>2</v>
      </c>
      <c r="S375" s="263"/>
      <c r="T375" s="275"/>
      <c r="U375" s="263" t="str">
        <f t="shared" si="32"/>
        <v xml:space="preserve"> </v>
      </c>
    </row>
    <row r="376" spans="1:26" x14ac:dyDescent="0.2">
      <c r="A376" s="267" t="s">
        <v>1604</v>
      </c>
      <c r="B376" s="268" t="s">
        <v>1083</v>
      </c>
      <c r="C376" s="280" t="s">
        <v>3456</v>
      </c>
      <c r="D376" s="270">
        <v>8000</v>
      </c>
      <c r="E376" s="271">
        <v>32538</v>
      </c>
      <c r="F376" s="263" t="str">
        <f t="shared" si="29"/>
        <v xml:space="preserve"> </v>
      </c>
      <c r="G376" s="267" t="s">
        <v>21</v>
      </c>
      <c r="H376" s="267" t="s">
        <v>853</v>
      </c>
      <c r="I376" s="263" t="str">
        <f t="shared" si="30"/>
        <v xml:space="preserve"> </v>
      </c>
      <c r="J376" s="272" t="str">
        <f>IF(D376&gt;=('28 Populations and thresholds'!$I$161),"YES"," ")</f>
        <v>YES</v>
      </c>
      <c r="K376" s="272" t="str">
        <f>IF(J376="YES"," ",IF(D376&gt;=('28 Populations and thresholds'!$I$161)*0.25,"YES"))</f>
        <v xml:space="preserve"> </v>
      </c>
      <c r="L376" s="272" t="b">
        <f>OR('28 Populations and thresholds'!$J$161="CR",'28 Populations and thresholds'!$J$161="EN",'28 Populations and thresholds'!$J$161="VU")</f>
        <v>0</v>
      </c>
      <c r="M376" s="273">
        <f>D376/'28 Populations and thresholds'!$H$161</f>
        <v>5.3333333333333337E-2</v>
      </c>
      <c r="N376" s="274">
        <f>'28 Populations and thresholds'!$K$161</f>
        <v>0</v>
      </c>
      <c r="O376" s="263" t="str">
        <f t="shared" si="31"/>
        <v xml:space="preserve"> </v>
      </c>
      <c r="P376" s="349"/>
      <c r="Q376" s="272"/>
      <c r="R376" s="274"/>
      <c r="S376" s="263"/>
      <c r="T376" s="275" t="s">
        <v>4562</v>
      </c>
      <c r="U376" s="263" t="str">
        <f t="shared" si="32"/>
        <v xml:space="preserve"> </v>
      </c>
    </row>
    <row r="377" spans="1:26" x14ac:dyDescent="0.2">
      <c r="A377" s="267" t="s">
        <v>1604</v>
      </c>
      <c r="B377" s="268" t="s">
        <v>1083</v>
      </c>
      <c r="C377" s="269" t="s">
        <v>3484</v>
      </c>
      <c r="D377" s="270">
        <v>202</v>
      </c>
      <c r="E377" s="271">
        <v>32538</v>
      </c>
      <c r="F377" s="263" t="str">
        <f t="shared" si="29"/>
        <v xml:space="preserve"> </v>
      </c>
      <c r="G377" s="267" t="s">
        <v>21</v>
      </c>
      <c r="H377" s="267" t="s">
        <v>853</v>
      </c>
      <c r="I377" s="263" t="str">
        <f t="shared" si="30"/>
        <v xml:space="preserve"> </v>
      </c>
      <c r="J377" s="272" t="str">
        <f>IF(D377&gt;=('28 Populations and thresholds'!$I$209),"YES"," ")</f>
        <v>YES</v>
      </c>
      <c r="K377" s="272" t="str">
        <f>IF(J377="YES"," ",IF(D377&gt;=('28 Populations and thresholds'!$I$209)*0.25,"YES"))</f>
        <v xml:space="preserve"> </v>
      </c>
      <c r="L377" s="272" t="b">
        <f>OR('28 Populations and thresholds'!$J$209="CR",'28 Populations and thresholds'!$J$209="EN",'28 Populations and thresholds'!$J$209="VU")</f>
        <v>1</v>
      </c>
      <c r="M377" s="273">
        <f>D377/'28 Populations and thresholds'!$H$209</f>
        <v>0.42083333333333334</v>
      </c>
      <c r="N377" s="274" t="str">
        <f>'28 Populations and thresholds'!$K$209</f>
        <v>DEC</v>
      </c>
      <c r="O377" s="263" t="str">
        <f t="shared" si="31"/>
        <v xml:space="preserve"> </v>
      </c>
      <c r="P377" s="349"/>
      <c r="Q377" s="272"/>
      <c r="R377" s="274"/>
      <c r="S377" s="263"/>
      <c r="T377" s="275"/>
      <c r="U377" s="263" t="str">
        <f t="shared" si="32"/>
        <v xml:space="preserve"> </v>
      </c>
      <c r="W377" s="4"/>
      <c r="X377" s="4"/>
      <c r="Y377" s="4"/>
      <c r="Z377" s="4"/>
    </row>
    <row r="378" spans="1:26" x14ac:dyDescent="0.2">
      <c r="A378" s="267" t="s">
        <v>1604</v>
      </c>
      <c r="B378" s="268" t="s">
        <v>1083</v>
      </c>
      <c r="C378" s="269" t="s">
        <v>3472</v>
      </c>
      <c r="D378" s="270">
        <v>100</v>
      </c>
      <c r="E378" s="271">
        <v>32160</v>
      </c>
      <c r="F378" s="263" t="str">
        <f t="shared" si="29"/>
        <v xml:space="preserve"> </v>
      </c>
      <c r="G378" s="267" t="s">
        <v>21</v>
      </c>
      <c r="H378" s="267" t="s">
        <v>853</v>
      </c>
      <c r="I378" s="263" t="str">
        <f t="shared" si="30"/>
        <v xml:space="preserve"> </v>
      </c>
      <c r="J378" s="272" t="str">
        <f>IF(D378&gt;=('28 Populations and thresholds'!$I$188),"YES"," ")</f>
        <v>YES</v>
      </c>
      <c r="K378" s="272" t="str">
        <f>IF(J378="YES"," ",IF(D378&gt;=('28 Populations and thresholds'!$I$188)*0.25,"YES"))</f>
        <v xml:space="preserve"> </v>
      </c>
      <c r="L378" s="272" t="b">
        <f>OR('28 Populations and thresholds'!$J$188="CR",'28 Populations and thresholds'!$J$188="EN",'28 Populations and thresholds'!$J$188="VU")</f>
        <v>1</v>
      </c>
      <c r="M378" s="273">
        <f>D378/'28 Populations and thresholds'!$H$188</f>
        <v>0.16666666666666666</v>
      </c>
      <c r="N378" s="274" t="str">
        <f>'28 Populations and thresholds'!$K$188</f>
        <v>DEC</v>
      </c>
      <c r="O378" s="263" t="str">
        <f t="shared" si="31"/>
        <v xml:space="preserve"> </v>
      </c>
      <c r="P378" s="349"/>
      <c r="Q378" s="272"/>
      <c r="R378" s="274"/>
      <c r="S378" s="263"/>
      <c r="T378" s="269"/>
      <c r="U378" s="263" t="str">
        <f t="shared" si="32"/>
        <v xml:space="preserve"> </v>
      </c>
      <c r="W378" s="4"/>
      <c r="X378" s="4"/>
      <c r="Y378" s="4"/>
      <c r="Z378" s="4"/>
    </row>
    <row r="379" spans="1:26" x14ac:dyDescent="0.2">
      <c r="A379" s="12" t="s">
        <v>1604</v>
      </c>
      <c r="B379" s="4" t="s">
        <v>3515</v>
      </c>
      <c r="C379" s="4" t="s">
        <v>3676</v>
      </c>
      <c r="D379" s="105">
        <v>10</v>
      </c>
      <c r="E379" s="106">
        <v>1994</v>
      </c>
      <c r="F379" s="263" t="str">
        <f t="shared" si="29"/>
        <v xml:space="preserve"> </v>
      </c>
      <c r="G379" s="12" t="s">
        <v>139</v>
      </c>
      <c r="H379" s="12" t="s">
        <v>3388</v>
      </c>
      <c r="I379" s="263" t="str">
        <f t="shared" si="30"/>
        <v xml:space="preserve"> </v>
      </c>
      <c r="J379" s="38" t="str">
        <f>IF(D379&gt;=('28 Populations and thresholds'!$I$96),"YES"," ")</f>
        <v>YES</v>
      </c>
      <c r="K379" s="38" t="str">
        <f>IF(J379="YES"," ",IF(D379&gt;=('28 Populations and thresholds'!$I$96)*0.25,"YES"))</f>
        <v xml:space="preserve"> </v>
      </c>
      <c r="L379" s="38" t="b">
        <f>OR('28 Populations and thresholds'!$J$96="CR",'28 Populations and thresholds'!$J$96="EN",'28 Populations and thresholds'!$J$96="VU")</f>
        <v>1</v>
      </c>
      <c r="M379" s="75">
        <f>D379/'28 Populations and thresholds'!$H$96</f>
        <v>0.01</v>
      </c>
      <c r="N379" s="106" t="str">
        <f>'28 Populations and thresholds'!$K$96</f>
        <v>DEC</v>
      </c>
      <c r="O379" s="263" t="str">
        <f t="shared" si="31"/>
        <v xml:space="preserve"> </v>
      </c>
      <c r="P379" s="348">
        <v>2.6</v>
      </c>
      <c r="Q379" s="38">
        <v>2</v>
      </c>
      <c r="R379" s="106">
        <v>1</v>
      </c>
      <c r="S379" s="263"/>
      <c r="T379" s="4"/>
      <c r="U379" s="263" t="str">
        <f t="shared" si="32"/>
        <v xml:space="preserve"> </v>
      </c>
    </row>
    <row r="380" spans="1:26" x14ac:dyDescent="0.2">
      <c r="A380" s="12" t="s">
        <v>1604</v>
      </c>
      <c r="B380" s="4" t="s">
        <v>3515</v>
      </c>
      <c r="C380" s="4" t="s">
        <v>3509</v>
      </c>
      <c r="D380" s="105">
        <v>800</v>
      </c>
      <c r="E380" s="106">
        <v>1994</v>
      </c>
      <c r="F380" s="263" t="str">
        <f t="shared" si="29"/>
        <v xml:space="preserve"> </v>
      </c>
      <c r="G380" s="12" t="s">
        <v>139</v>
      </c>
      <c r="H380" s="12" t="s">
        <v>3388</v>
      </c>
      <c r="I380" s="263" t="str">
        <f t="shared" si="30"/>
        <v xml:space="preserve"> </v>
      </c>
      <c r="J380" s="38" t="str">
        <f>IF(D380&gt;=('28 Populations and thresholds'!$I$54),"YES"," ")</f>
        <v>YES</v>
      </c>
      <c r="K380" s="38" t="str">
        <f>IF(J380="YES"," ",IF(D380&gt;=('28 Populations and thresholds'!$I$54)*0.25,"YES"))</f>
        <v xml:space="preserve"> </v>
      </c>
      <c r="L380" s="38" t="b">
        <f>OR('28 Populations and thresholds'!$J$54="CR",'28 Populations and thresholds'!$J$54="EN",'28 Populations and thresholds'!$J$54="VU")</f>
        <v>0</v>
      </c>
      <c r="M380" s="75">
        <f>D380/'28 Populations and thresholds'!$H$54</f>
        <v>1.6E-2</v>
      </c>
      <c r="N380" s="106" t="str">
        <f>'28 Populations and thresholds'!$K$54</f>
        <v>DEC</v>
      </c>
      <c r="O380" s="263" t="str">
        <f t="shared" si="31"/>
        <v xml:space="preserve"> </v>
      </c>
      <c r="P380" s="348"/>
      <c r="Q380" s="38"/>
      <c r="R380" s="106"/>
      <c r="S380" s="263"/>
      <c r="U380" s="263" t="str">
        <f t="shared" si="32"/>
        <v xml:space="preserve"> </v>
      </c>
    </row>
    <row r="381" spans="1:26" x14ac:dyDescent="0.2">
      <c r="A381" s="275" t="s">
        <v>1604</v>
      </c>
      <c r="B381" s="269" t="s">
        <v>3560</v>
      </c>
      <c r="C381" s="269" t="s">
        <v>3558</v>
      </c>
      <c r="D381" s="279">
        <v>8050</v>
      </c>
      <c r="E381" s="274">
        <v>2005</v>
      </c>
      <c r="F381" s="263" t="str">
        <f t="shared" si="29"/>
        <v xml:space="preserve"> </v>
      </c>
      <c r="G381" s="275" t="s">
        <v>139</v>
      </c>
      <c r="H381" s="275" t="s">
        <v>3388</v>
      </c>
      <c r="I381" s="263" t="str">
        <f t="shared" si="30"/>
        <v xml:space="preserve"> </v>
      </c>
      <c r="J381" s="272" t="str">
        <f>IF(D381&gt;=('28 Populations and thresholds'!$I$78),"YES"," ")</f>
        <v>YES</v>
      </c>
      <c r="K381" s="272" t="str">
        <f>IF(J381="YES"," ",IF(D381&gt;=('28 Populations and thresholds'!$I$78)*0.25,"YES"))</f>
        <v xml:space="preserve"> </v>
      </c>
      <c r="L381" s="272" t="b">
        <f>OR('28 Populations and thresholds'!$J$78="CR",'28 Populations and thresholds'!$J$78="EN",'28 Populations and thresholds'!$J$78="VU")</f>
        <v>0</v>
      </c>
      <c r="M381" s="273">
        <f>D381/'28 Populations and thresholds'!$H$78</f>
        <v>8.0500000000000002E-2</v>
      </c>
      <c r="N381" s="274">
        <f>'28 Populations and thresholds'!$K$78</f>
        <v>0</v>
      </c>
      <c r="O381" s="263" t="str">
        <f t="shared" si="31"/>
        <v xml:space="preserve"> </v>
      </c>
      <c r="P381" s="349">
        <v>8.0500000000000007</v>
      </c>
      <c r="Q381" s="272">
        <v>1</v>
      </c>
      <c r="R381" s="274">
        <v>0</v>
      </c>
      <c r="S381" s="263"/>
      <c r="T381" s="269"/>
      <c r="U381" s="263" t="str">
        <f t="shared" si="32"/>
        <v xml:space="preserve"> </v>
      </c>
    </row>
    <row r="382" spans="1:26" x14ac:dyDescent="0.2">
      <c r="A382" s="12" t="s">
        <v>1604</v>
      </c>
      <c r="B382" s="4" t="s">
        <v>3678</v>
      </c>
      <c r="C382" s="4" t="s">
        <v>3676</v>
      </c>
      <c r="D382" s="105">
        <v>12</v>
      </c>
      <c r="E382" s="106">
        <v>2005</v>
      </c>
      <c r="F382" s="263" t="str">
        <f t="shared" si="29"/>
        <v xml:space="preserve"> </v>
      </c>
      <c r="G382" s="12" t="s">
        <v>139</v>
      </c>
      <c r="H382" s="12" t="s">
        <v>3388</v>
      </c>
      <c r="I382" s="263" t="str">
        <f t="shared" si="30"/>
        <v xml:space="preserve"> </v>
      </c>
      <c r="J382" s="38" t="str">
        <f>IF(D382&gt;=('28 Populations and thresholds'!$I$96),"YES"," ")</f>
        <v>YES</v>
      </c>
      <c r="K382" s="38" t="str">
        <f>IF(J382="YES"," ",IF(D382&gt;=('28 Populations and thresholds'!$I$96)*0.25,"YES"))</f>
        <v xml:space="preserve"> </v>
      </c>
      <c r="L382" s="38" t="b">
        <f>OR('28 Populations and thresholds'!$J$96="CR",'28 Populations and thresholds'!$J$96="EN",'28 Populations and thresholds'!$J$96="VU")</f>
        <v>1</v>
      </c>
      <c r="M382" s="75">
        <f>D382/'28 Populations and thresholds'!$H$96</f>
        <v>1.2E-2</v>
      </c>
      <c r="N382" s="106" t="str">
        <f>'28 Populations and thresholds'!$K$96</f>
        <v>DEC</v>
      </c>
      <c r="O382" s="263" t="str">
        <f t="shared" si="31"/>
        <v xml:space="preserve"> </v>
      </c>
      <c r="P382" s="348">
        <v>1.2</v>
      </c>
      <c r="Q382" s="38">
        <v>1</v>
      </c>
      <c r="R382" s="106">
        <v>1</v>
      </c>
      <c r="S382" s="263"/>
      <c r="T382" s="4"/>
      <c r="U382" s="263" t="str">
        <f t="shared" si="32"/>
        <v xml:space="preserve"> </v>
      </c>
    </row>
    <row r="383" spans="1:26" x14ac:dyDescent="0.2">
      <c r="A383" s="275" t="s">
        <v>1604</v>
      </c>
      <c r="B383" s="269" t="s">
        <v>1723</v>
      </c>
      <c r="C383" s="269" t="s">
        <v>1718</v>
      </c>
      <c r="D383" s="279">
        <v>1500</v>
      </c>
      <c r="E383" s="284" t="s">
        <v>69</v>
      </c>
      <c r="F383" s="263" t="str">
        <f t="shared" si="29"/>
        <v xml:space="preserve"> </v>
      </c>
      <c r="G383" s="275" t="s">
        <v>139</v>
      </c>
      <c r="H383" s="275"/>
      <c r="I383" s="263" t="str">
        <f t="shared" si="30"/>
        <v xml:space="preserve"> </v>
      </c>
      <c r="J383" s="272" t="str">
        <f>IF(D383&gt;=('28 Populations and thresholds'!$I$219),"YES"," ")</f>
        <v>YES</v>
      </c>
      <c r="K383" s="272" t="str">
        <f>IF(J383="YES"," ",IF(D383&gt;=('28 Populations and thresholds'!$I$219)*0.25,"YES"))</f>
        <v xml:space="preserve"> </v>
      </c>
      <c r="L383" s="272" t="b">
        <f>OR('28 Populations and thresholds'!$J$219="CR",'28 Populations and thresholds'!$J$219="EN",'28 Populations and thresholds'!$J$219="VU")</f>
        <v>0</v>
      </c>
      <c r="M383" s="273">
        <f>D383/'28 Populations and thresholds'!$H$219</f>
        <v>7.4999999999999997E-3</v>
      </c>
      <c r="N383" s="274">
        <f>'28 Populations and thresholds'!$K$219</f>
        <v>0</v>
      </c>
      <c r="O383" s="263" t="str">
        <f t="shared" si="31"/>
        <v xml:space="preserve"> </v>
      </c>
      <c r="P383" s="349">
        <v>0.75</v>
      </c>
      <c r="Q383" s="272">
        <v>1</v>
      </c>
      <c r="R383" s="274">
        <v>0</v>
      </c>
      <c r="S383" s="263"/>
      <c r="T383" s="275"/>
      <c r="U383" s="263" t="str">
        <f t="shared" si="32"/>
        <v xml:space="preserve"> </v>
      </c>
    </row>
    <row r="384" spans="1:26" x14ac:dyDescent="0.2">
      <c r="A384" s="143" t="s">
        <v>1604</v>
      </c>
      <c r="B384" s="4" t="s">
        <v>3458</v>
      </c>
      <c r="C384" s="4" t="s">
        <v>3456</v>
      </c>
      <c r="D384" s="105">
        <v>3000</v>
      </c>
      <c r="E384" s="106">
        <v>2007</v>
      </c>
      <c r="F384" s="263" t="str">
        <f t="shared" si="29"/>
        <v xml:space="preserve"> </v>
      </c>
      <c r="G384" s="12" t="s">
        <v>139</v>
      </c>
      <c r="H384" s="12" t="s">
        <v>3388</v>
      </c>
      <c r="I384" s="263" t="str">
        <f t="shared" si="30"/>
        <v xml:space="preserve"> </v>
      </c>
      <c r="J384" s="38" t="str">
        <f>IF(D384&gt;=('28 Populations and thresholds'!$I$161),"YES"," ")</f>
        <v>YES</v>
      </c>
      <c r="K384" s="38" t="str">
        <f>IF(J384="YES"," ",IF(D384&gt;=('28 Populations and thresholds'!$I$161)*0.25,"YES"))</f>
        <v xml:space="preserve"> </v>
      </c>
      <c r="L384" s="38" t="b">
        <f>OR('28 Populations and thresholds'!$J$161="CR",'28 Populations and thresholds'!$J$161="EN",'28 Populations and thresholds'!$J$161="VU")</f>
        <v>0</v>
      </c>
      <c r="M384" s="75">
        <f>D384/'28 Populations and thresholds'!$H$161</f>
        <v>0.02</v>
      </c>
      <c r="N384" s="106">
        <f>'28 Populations and thresholds'!$K$161</f>
        <v>0</v>
      </c>
      <c r="O384" s="263" t="str">
        <f t="shared" si="31"/>
        <v xml:space="preserve"> </v>
      </c>
      <c r="P384" s="348">
        <v>2</v>
      </c>
      <c r="Q384" s="38">
        <v>1</v>
      </c>
      <c r="R384" s="106">
        <v>0</v>
      </c>
      <c r="S384" s="263"/>
      <c r="T384" s="12" t="s">
        <v>4562</v>
      </c>
      <c r="U384" s="263" t="str">
        <f t="shared" si="32"/>
        <v xml:space="preserve"> </v>
      </c>
    </row>
    <row r="385" spans="1:26" x14ac:dyDescent="0.2">
      <c r="A385" s="275" t="s">
        <v>1604</v>
      </c>
      <c r="B385" s="268" t="s">
        <v>4596</v>
      </c>
      <c r="C385" s="269" t="s">
        <v>1718</v>
      </c>
      <c r="D385" s="279">
        <v>5757</v>
      </c>
      <c r="E385" s="284" t="s">
        <v>240</v>
      </c>
      <c r="F385" s="263" t="str">
        <f t="shared" ref="F385:F448" si="33">" "</f>
        <v xml:space="preserve"> </v>
      </c>
      <c r="G385" s="275" t="s">
        <v>139</v>
      </c>
      <c r="H385" s="275"/>
      <c r="I385" s="263" t="str">
        <f t="shared" ref="I385:I448" si="34">" "</f>
        <v xml:space="preserve"> </v>
      </c>
      <c r="J385" s="272" t="str">
        <f>IF(D385&gt;=('28 Populations and thresholds'!$I$219),"YES"," ")</f>
        <v>YES</v>
      </c>
      <c r="K385" s="272" t="str">
        <f>IF(J385="YES"," ",IF(D385&gt;=('28 Populations and thresholds'!$I$219)*0.25,"YES"))</f>
        <v xml:space="preserve"> </v>
      </c>
      <c r="L385" s="272" t="b">
        <f>OR('28 Populations and thresholds'!$J$219="CR",'28 Populations and thresholds'!$J$219="EN",'28 Populations and thresholds'!$J$219="VU")</f>
        <v>0</v>
      </c>
      <c r="M385" s="273">
        <f>D385/'28 Populations and thresholds'!$H$219</f>
        <v>2.8785000000000002E-2</v>
      </c>
      <c r="N385" s="274">
        <f>'28 Populations and thresholds'!$K$219</f>
        <v>0</v>
      </c>
      <c r="O385" s="263" t="str">
        <f t="shared" ref="O385:O448" si="35">" "</f>
        <v xml:space="preserve"> </v>
      </c>
      <c r="P385" s="349">
        <v>43.01</v>
      </c>
      <c r="Q385" s="272">
        <v>3</v>
      </c>
      <c r="R385" s="274">
        <v>1</v>
      </c>
      <c r="S385" s="263"/>
      <c r="T385" s="275" t="s">
        <v>4593</v>
      </c>
      <c r="U385" s="263" t="str">
        <f t="shared" ref="U385:U448" si="36">" "</f>
        <v xml:space="preserve"> </v>
      </c>
    </row>
    <row r="386" spans="1:26" x14ac:dyDescent="0.2">
      <c r="A386" s="267" t="s">
        <v>1604</v>
      </c>
      <c r="B386" s="268" t="s">
        <v>4596</v>
      </c>
      <c r="C386" s="269" t="s">
        <v>3456</v>
      </c>
      <c r="D386" s="270">
        <v>10201</v>
      </c>
      <c r="E386" s="271">
        <v>32538</v>
      </c>
      <c r="F386" s="263" t="str">
        <f t="shared" si="33"/>
        <v xml:space="preserve"> </v>
      </c>
      <c r="G386" s="267" t="s">
        <v>21</v>
      </c>
      <c r="H386" s="267" t="s">
        <v>853</v>
      </c>
      <c r="I386" s="263" t="str">
        <f t="shared" si="34"/>
        <v xml:space="preserve"> </v>
      </c>
      <c r="J386" s="272" t="str">
        <f>IF(D386&gt;=('28 Populations and thresholds'!$I$161),"YES"," ")</f>
        <v>YES</v>
      </c>
      <c r="K386" s="272" t="str">
        <f>IF(J386="YES"," ",IF(D386&gt;=('28 Populations and thresholds'!$I$161)*0.25,"YES"))</f>
        <v xml:space="preserve"> </v>
      </c>
      <c r="L386" s="272" t="b">
        <f>OR('28 Populations and thresholds'!$J$161="CR",'28 Populations and thresholds'!$J$161="EN",'28 Populations and thresholds'!$J$161="VU")</f>
        <v>0</v>
      </c>
      <c r="M386" s="273">
        <f>D386/'28 Populations and thresholds'!$H$161</f>
        <v>6.8006666666666674E-2</v>
      </c>
      <c r="N386" s="274">
        <f>'28 Populations and thresholds'!$K$161</f>
        <v>0</v>
      </c>
      <c r="O386" s="263" t="str">
        <f t="shared" si="35"/>
        <v xml:space="preserve"> </v>
      </c>
      <c r="P386" s="349"/>
      <c r="Q386" s="272"/>
      <c r="R386" s="274"/>
      <c r="S386" s="263"/>
      <c r="T386" s="275" t="s">
        <v>4595</v>
      </c>
      <c r="U386" s="263" t="str">
        <f t="shared" si="36"/>
        <v xml:space="preserve"> </v>
      </c>
    </row>
    <row r="387" spans="1:26" x14ac:dyDescent="0.2">
      <c r="A387" s="267" t="s">
        <v>1604</v>
      </c>
      <c r="B387" s="268" t="s">
        <v>4596</v>
      </c>
      <c r="C387" s="280" t="s">
        <v>3472</v>
      </c>
      <c r="D387" s="270">
        <v>200</v>
      </c>
      <c r="E387" s="271">
        <v>32160</v>
      </c>
      <c r="F387" s="263" t="str">
        <f t="shared" si="33"/>
        <v xml:space="preserve"> </v>
      </c>
      <c r="G387" s="267" t="s">
        <v>21</v>
      </c>
      <c r="H387" s="267" t="s">
        <v>853</v>
      </c>
      <c r="I387" s="263" t="str">
        <f t="shared" si="34"/>
        <v xml:space="preserve"> </v>
      </c>
      <c r="J387" s="272" t="str">
        <f>IF(D387&gt;=('28 Populations and thresholds'!$I$188),"YES"," ")</f>
        <v>YES</v>
      </c>
      <c r="K387" s="272" t="str">
        <f>IF(J387="YES"," ",IF(D387&gt;=('28 Populations and thresholds'!$I$188)*0.25,"YES"))</f>
        <v xml:space="preserve"> </v>
      </c>
      <c r="L387" s="272" t="b">
        <f>OR('28 Populations and thresholds'!$J$188="CR",'28 Populations and thresholds'!$J$188="EN",'28 Populations and thresholds'!$J$188="VU")</f>
        <v>1</v>
      </c>
      <c r="M387" s="273">
        <f>D387/'28 Populations and thresholds'!$H$188</f>
        <v>0.33333333333333331</v>
      </c>
      <c r="N387" s="274" t="str">
        <f>'28 Populations and thresholds'!$K$188</f>
        <v>DEC</v>
      </c>
      <c r="O387" s="263" t="str">
        <f t="shared" si="35"/>
        <v xml:space="preserve"> </v>
      </c>
      <c r="P387" s="349"/>
      <c r="Q387" s="272"/>
      <c r="R387" s="274"/>
      <c r="S387" s="263"/>
      <c r="T387" s="269" t="s">
        <v>4594</v>
      </c>
      <c r="U387" s="263" t="str">
        <f t="shared" si="36"/>
        <v xml:space="preserve"> </v>
      </c>
      <c r="W387" s="4"/>
      <c r="X387" s="4"/>
      <c r="Y387" s="4"/>
      <c r="Z387" s="4"/>
    </row>
    <row r="388" spans="1:26" x14ac:dyDescent="0.2">
      <c r="A388" s="143" t="s">
        <v>1604</v>
      </c>
      <c r="B388" s="40" t="s">
        <v>1243</v>
      </c>
      <c r="C388" s="4" t="s">
        <v>3456</v>
      </c>
      <c r="D388" s="41">
        <v>19400</v>
      </c>
      <c r="E388" s="46">
        <v>32157</v>
      </c>
      <c r="F388" s="263" t="str">
        <f t="shared" si="33"/>
        <v xml:space="preserve"> </v>
      </c>
      <c r="G388" s="143" t="s">
        <v>21</v>
      </c>
      <c r="H388" s="143" t="s">
        <v>718</v>
      </c>
      <c r="I388" s="263" t="str">
        <f t="shared" si="34"/>
        <v xml:space="preserve"> </v>
      </c>
      <c r="J388" s="38" t="str">
        <f>IF(D388&gt;=('28 Populations and thresholds'!$I$161),"YES"," ")</f>
        <v>YES</v>
      </c>
      <c r="K388" s="38" t="str">
        <f>IF(J388="YES"," ",IF(D388&gt;=('28 Populations and thresholds'!$I$161)*0.25,"YES"))</f>
        <v xml:space="preserve"> </v>
      </c>
      <c r="L388" s="38" t="b">
        <f>OR('28 Populations and thresholds'!$J$161="CR",'28 Populations and thresholds'!$J$161="EN",'28 Populations and thresholds'!$J$161="VU")</f>
        <v>0</v>
      </c>
      <c r="M388" s="75">
        <f>D388/'28 Populations and thresholds'!$H$161</f>
        <v>0.12933333333333333</v>
      </c>
      <c r="N388" s="106">
        <f>'28 Populations and thresholds'!$K$161</f>
        <v>0</v>
      </c>
      <c r="O388" s="263" t="str">
        <f t="shared" si="35"/>
        <v xml:space="preserve"> </v>
      </c>
      <c r="P388" s="348">
        <v>22.31</v>
      </c>
      <c r="Q388" s="38">
        <v>2</v>
      </c>
      <c r="R388" s="106">
        <v>1</v>
      </c>
      <c r="S388" s="263"/>
      <c r="T388" s="12" t="s">
        <v>4562</v>
      </c>
      <c r="U388" s="263" t="str">
        <f t="shared" si="36"/>
        <v xml:space="preserve"> </v>
      </c>
    </row>
    <row r="389" spans="1:26" x14ac:dyDescent="0.2">
      <c r="A389" s="143" t="s">
        <v>1604</v>
      </c>
      <c r="B389" s="40" t="s">
        <v>1243</v>
      </c>
      <c r="C389" s="4" t="s">
        <v>3484</v>
      </c>
      <c r="D389" s="41">
        <v>45</v>
      </c>
      <c r="E389" s="46">
        <v>33262</v>
      </c>
      <c r="F389" s="263" t="str">
        <f t="shared" si="33"/>
        <v xml:space="preserve"> </v>
      </c>
      <c r="G389" s="143" t="s">
        <v>21</v>
      </c>
      <c r="H389" s="143" t="s">
        <v>444</v>
      </c>
      <c r="I389" s="263" t="str">
        <f t="shared" si="34"/>
        <v xml:space="preserve"> </v>
      </c>
      <c r="J389" s="38" t="str">
        <f>IF(D389&gt;=('28 Populations and thresholds'!$I$209),"YES"," ")</f>
        <v>YES</v>
      </c>
      <c r="K389" s="38" t="str">
        <f>IF(J389="YES"," ",IF(D389&gt;=('28 Populations and thresholds'!$I$209)*0.25,"YES"))</f>
        <v xml:space="preserve"> </v>
      </c>
      <c r="L389" s="38" t="b">
        <f>OR('28 Populations and thresholds'!$J$209="CR",'28 Populations and thresholds'!$J$209="EN",'28 Populations and thresholds'!$J$209="VU")</f>
        <v>1</v>
      </c>
      <c r="M389" s="75">
        <f>D389/'28 Populations and thresholds'!$H$209</f>
        <v>9.375E-2</v>
      </c>
      <c r="N389" s="106" t="str">
        <f>'28 Populations and thresholds'!$K$209</f>
        <v>DEC</v>
      </c>
      <c r="O389" s="263" t="str">
        <f t="shared" si="35"/>
        <v xml:space="preserve"> </v>
      </c>
      <c r="P389" s="348"/>
      <c r="Q389" s="38"/>
      <c r="R389" s="106"/>
      <c r="S389" s="263"/>
      <c r="U389" s="263" t="str">
        <f t="shared" si="36"/>
        <v xml:space="preserve"> </v>
      </c>
      <c r="W389" s="4"/>
      <c r="X389" s="4"/>
      <c r="Y389" s="4"/>
      <c r="Z389" s="4"/>
    </row>
    <row r="390" spans="1:26" x14ac:dyDescent="0.2">
      <c r="A390" s="324" t="s">
        <v>1604</v>
      </c>
      <c r="B390" s="337" t="s">
        <v>3516</v>
      </c>
      <c r="C390" s="337" t="s">
        <v>3509</v>
      </c>
      <c r="D390" s="339">
        <v>1000</v>
      </c>
      <c r="E390" s="323">
        <v>1996</v>
      </c>
      <c r="F390" s="263" t="str">
        <f t="shared" si="33"/>
        <v xml:space="preserve"> </v>
      </c>
      <c r="G390" s="324" t="s">
        <v>139</v>
      </c>
      <c r="H390" s="324" t="s">
        <v>3388</v>
      </c>
      <c r="I390" s="263" t="str">
        <f t="shared" si="34"/>
        <v xml:space="preserve"> </v>
      </c>
      <c r="J390" s="321" t="str">
        <f>IF(D390&gt;=('28 Populations and thresholds'!$I$54),"YES"," ")</f>
        <v>YES</v>
      </c>
      <c r="K390" s="321" t="str">
        <f>IF(J390="YES"," ",IF(D390&gt;=('28 Populations and thresholds'!$I$54)*0.25,"YES"))</f>
        <v xml:space="preserve"> </v>
      </c>
      <c r="L390" s="321" t="b">
        <f>OR('28 Populations and thresholds'!$J$54="CR",'28 Populations and thresholds'!$J$54="EN",'28 Populations and thresholds'!$J$54="VU")</f>
        <v>0</v>
      </c>
      <c r="M390" s="322">
        <f>D390/'28 Populations and thresholds'!$H$54</f>
        <v>0.02</v>
      </c>
      <c r="N390" s="323" t="str">
        <f>'28 Populations and thresholds'!$K$54</f>
        <v>DEC</v>
      </c>
      <c r="O390" s="263" t="str">
        <f t="shared" si="35"/>
        <v xml:space="preserve"> </v>
      </c>
      <c r="P390" s="386">
        <v>2</v>
      </c>
      <c r="Q390" s="321">
        <v>1</v>
      </c>
      <c r="R390" s="323">
        <v>0</v>
      </c>
      <c r="S390" s="263"/>
      <c r="T390" s="324"/>
      <c r="U390" s="263" t="str">
        <f t="shared" si="36"/>
        <v xml:space="preserve"> </v>
      </c>
    </row>
    <row r="391" spans="1:26" x14ac:dyDescent="0.2">
      <c r="A391" s="275" t="s">
        <v>1604</v>
      </c>
      <c r="B391" s="269" t="s">
        <v>3450</v>
      </c>
      <c r="C391" s="269" t="s">
        <v>3676</v>
      </c>
      <c r="D391" s="279">
        <v>600</v>
      </c>
      <c r="E391" s="285">
        <v>33996</v>
      </c>
      <c r="F391" s="263" t="str">
        <f t="shared" si="33"/>
        <v xml:space="preserve"> </v>
      </c>
      <c r="G391" s="275" t="s">
        <v>3802</v>
      </c>
      <c r="H391" s="275" t="s">
        <v>3802</v>
      </c>
      <c r="I391" s="263" t="str">
        <f t="shared" si="34"/>
        <v xml:space="preserve"> </v>
      </c>
      <c r="J391" s="272" t="str">
        <f>IF(D391&gt;=('28 Populations and thresholds'!$I$96),"YES"," ")</f>
        <v>YES</v>
      </c>
      <c r="K391" s="272" t="str">
        <f>IF(J391="YES"," ",IF(D391&gt;=('28 Populations and thresholds'!$I$96)*0.25,"YES"))</f>
        <v xml:space="preserve"> </v>
      </c>
      <c r="L391" s="272" t="b">
        <f>OR('28 Populations and thresholds'!$J$96="CR",'28 Populations and thresholds'!$J$96="EN",'28 Populations and thresholds'!$J$96="VU")</f>
        <v>1</v>
      </c>
      <c r="M391" s="273">
        <f>D391/'28 Populations and thresholds'!$H$96</f>
        <v>0.6</v>
      </c>
      <c r="N391" s="274" t="str">
        <f>'28 Populations and thresholds'!$K$96</f>
        <v>DEC</v>
      </c>
      <c r="O391" s="263" t="str">
        <f t="shared" si="35"/>
        <v xml:space="preserve"> </v>
      </c>
      <c r="P391" s="349">
        <v>168.9</v>
      </c>
      <c r="Q391" s="272">
        <v>4</v>
      </c>
      <c r="R391" s="274">
        <v>1</v>
      </c>
      <c r="S391" s="263"/>
      <c r="T391" s="269"/>
      <c r="U391" s="263" t="str">
        <f t="shared" si="36"/>
        <v xml:space="preserve"> </v>
      </c>
    </row>
    <row r="392" spans="1:26" x14ac:dyDescent="0.2">
      <c r="A392" s="275" t="s">
        <v>1604</v>
      </c>
      <c r="B392" s="269" t="s">
        <v>3450</v>
      </c>
      <c r="C392" s="269" t="s">
        <v>3622</v>
      </c>
      <c r="D392" s="279">
        <v>7000</v>
      </c>
      <c r="E392" s="274">
        <v>1994</v>
      </c>
      <c r="F392" s="263" t="str">
        <f t="shared" si="33"/>
        <v xml:space="preserve"> </v>
      </c>
      <c r="G392" s="275" t="s">
        <v>139</v>
      </c>
      <c r="H392" s="275" t="s">
        <v>3388</v>
      </c>
      <c r="I392" s="263" t="str">
        <f t="shared" si="34"/>
        <v xml:space="preserve"> </v>
      </c>
      <c r="J392" s="272" t="str">
        <f>IF(D392&gt;=('28 Populations and thresholds'!$I$97),"YES"," ")</f>
        <v>YES</v>
      </c>
      <c r="K392" s="272" t="str">
        <f>IF(J392="YES"," ",IF(D392&gt;=('28 Populations and thresholds'!$I$97)*0.25,"YES"))</f>
        <v xml:space="preserve"> </v>
      </c>
      <c r="L392" s="272" t="b">
        <f>OR('28 Populations and thresholds'!$J$97="CR",'28 Populations and thresholds'!$J$97="EN",'28 Populations and thresholds'!$J$97="VU")</f>
        <v>0</v>
      </c>
      <c r="M392" s="273">
        <f>D392/'28 Populations and thresholds'!$H$97</f>
        <v>7.0000000000000007E-2</v>
      </c>
      <c r="N392" s="274" t="str">
        <f>'28 Populations and thresholds'!$K$97</f>
        <v>DEC</v>
      </c>
      <c r="O392" s="263" t="str">
        <f t="shared" si="35"/>
        <v xml:space="preserve"> </v>
      </c>
      <c r="P392" s="349"/>
      <c r="Q392" s="272"/>
      <c r="R392" s="274"/>
      <c r="S392" s="263"/>
      <c r="T392" s="269"/>
      <c r="U392" s="263" t="str">
        <f t="shared" si="36"/>
        <v xml:space="preserve"> </v>
      </c>
    </row>
    <row r="393" spans="1:26" x14ac:dyDescent="0.2">
      <c r="A393" s="275" t="s">
        <v>1604</v>
      </c>
      <c r="B393" s="269" t="s">
        <v>3450</v>
      </c>
      <c r="C393" s="269" t="s">
        <v>3509</v>
      </c>
      <c r="D393" s="279">
        <v>60000</v>
      </c>
      <c r="E393" s="274">
        <v>1993</v>
      </c>
      <c r="F393" s="263" t="str">
        <f t="shared" si="33"/>
        <v xml:space="preserve"> </v>
      </c>
      <c r="G393" s="275" t="s">
        <v>139</v>
      </c>
      <c r="H393" s="275" t="s">
        <v>3388</v>
      </c>
      <c r="I393" s="263" t="str">
        <f t="shared" si="34"/>
        <v xml:space="preserve"> </v>
      </c>
      <c r="J393" s="272" t="str">
        <f>IF(D393&gt;=('28 Populations and thresholds'!$I$54),"YES"," ")</f>
        <v>YES</v>
      </c>
      <c r="K393" s="272" t="str">
        <f>IF(J393="YES"," ",IF(D393&gt;=('28 Populations and thresholds'!$I$54)*0.25,"YES"))</f>
        <v xml:space="preserve"> </v>
      </c>
      <c r="L393" s="272" t="b">
        <f>OR('28 Populations and thresholds'!$J$54="CR",'28 Populations and thresholds'!$J$54="EN",'28 Populations and thresholds'!$J$54="VU")</f>
        <v>0</v>
      </c>
      <c r="M393" s="346">
        <v>1</v>
      </c>
      <c r="N393" s="274" t="str">
        <f>'28 Populations and thresholds'!$K$54</f>
        <v>DEC</v>
      </c>
      <c r="O393" s="263" t="str">
        <f t="shared" si="35"/>
        <v xml:space="preserve"> </v>
      </c>
      <c r="P393" s="349"/>
      <c r="Q393" s="272"/>
      <c r="R393" s="274"/>
      <c r="S393" s="263"/>
      <c r="T393" s="275"/>
      <c r="U393" s="263" t="str">
        <f t="shared" si="36"/>
        <v xml:space="preserve"> </v>
      </c>
    </row>
    <row r="394" spans="1:26" x14ac:dyDescent="0.2">
      <c r="A394" s="275" t="s">
        <v>1604</v>
      </c>
      <c r="B394" s="269" t="s">
        <v>3450</v>
      </c>
      <c r="C394" s="269" t="s">
        <v>3449</v>
      </c>
      <c r="D394" s="279">
        <v>1900</v>
      </c>
      <c r="E394" s="274">
        <v>1996</v>
      </c>
      <c r="F394" s="263" t="str">
        <f t="shared" si="33"/>
        <v xml:space="preserve"> </v>
      </c>
      <c r="G394" s="275" t="s">
        <v>139</v>
      </c>
      <c r="H394" s="275" t="s">
        <v>3388</v>
      </c>
      <c r="I394" s="263" t="str">
        <f t="shared" si="34"/>
        <v xml:space="preserve"> </v>
      </c>
      <c r="J394" s="272" t="str">
        <f>IF(D394&gt;=('28 Populations and thresholds'!$I$151),"YES"," ")</f>
        <v>YES</v>
      </c>
      <c r="K394" s="272" t="str">
        <f>IF(J394="YES"," ",IF(D394&gt;=('28 Populations and thresholds'!$I$151)*0.25,"YES"))</f>
        <v xml:space="preserve"> </v>
      </c>
      <c r="L394" s="272" t="b">
        <f>OR('28 Populations and thresholds'!$J$151="CR",'28 Populations and thresholds'!$J$151="EN",'28 Populations and thresholds'!$J$151="VU")</f>
        <v>0</v>
      </c>
      <c r="M394" s="273">
        <f>D394/'28 Populations and thresholds'!$H$151</f>
        <v>1.9E-2</v>
      </c>
      <c r="N394" s="274" t="str">
        <f>'28 Populations and thresholds'!$K$151</f>
        <v>DEC</v>
      </c>
      <c r="O394" s="263" t="str">
        <f t="shared" si="35"/>
        <v xml:space="preserve"> </v>
      </c>
      <c r="P394" s="349"/>
      <c r="Q394" s="272"/>
      <c r="R394" s="274"/>
      <c r="S394" s="263"/>
      <c r="T394" s="269"/>
      <c r="U394" s="263" t="str">
        <f t="shared" si="36"/>
        <v xml:space="preserve"> </v>
      </c>
    </row>
    <row r="395" spans="1:26" x14ac:dyDescent="0.2">
      <c r="A395" s="324" t="s">
        <v>1604</v>
      </c>
      <c r="B395" s="337" t="s">
        <v>3563</v>
      </c>
      <c r="C395" s="337" t="s">
        <v>3558</v>
      </c>
      <c r="D395" s="339">
        <v>1250</v>
      </c>
      <c r="E395" s="323">
        <v>2005</v>
      </c>
      <c r="F395" s="263" t="str">
        <f t="shared" si="33"/>
        <v xml:space="preserve"> </v>
      </c>
      <c r="G395" s="324" t="s">
        <v>139</v>
      </c>
      <c r="H395" s="324" t="s">
        <v>3388</v>
      </c>
      <c r="I395" s="263" t="str">
        <f t="shared" si="34"/>
        <v xml:space="preserve"> </v>
      </c>
      <c r="J395" s="321" t="str">
        <f>IF(D395&gt;=('28 Populations and thresholds'!$I$78),"YES"," ")</f>
        <v>YES</v>
      </c>
      <c r="K395" s="321" t="str">
        <f>IF(J395="YES"," ",IF(D395&gt;=('28 Populations and thresholds'!$I$78)*0.25,"YES"))</f>
        <v xml:space="preserve"> </v>
      </c>
      <c r="L395" s="321" t="b">
        <f>OR('28 Populations and thresholds'!$J$78="CR",'28 Populations and thresholds'!$J$78="EN",'28 Populations and thresholds'!$J$78="VU")</f>
        <v>0</v>
      </c>
      <c r="M395" s="322">
        <f>D395/'28 Populations and thresholds'!$H$78</f>
        <v>1.2500000000000001E-2</v>
      </c>
      <c r="N395" s="323">
        <f>'28 Populations and thresholds'!$K$78</f>
        <v>0</v>
      </c>
      <c r="O395" s="263" t="str">
        <f t="shared" si="35"/>
        <v xml:space="preserve"> </v>
      </c>
      <c r="P395" s="386">
        <v>1.25</v>
      </c>
      <c r="Q395" s="321">
        <v>1</v>
      </c>
      <c r="R395" s="323">
        <v>0</v>
      </c>
      <c r="S395" s="263"/>
      <c r="T395" s="337"/>
      <c r="U395" s="263" t="str">
        <f t="shared" si="36"/>
        <v xml:space="preserve"> </v>
      </c>
    </row>
    <row r="396" spans="1:26" s="4" customFormat="1" x14ac:dyDescent="0.2">
      <c r="A396" s="12" t="s">
        <v>1604</v>
      </c>
      <c r="B396" s="4" t="s">
        <v>3685</v>
      </c>
      <c r="C396" s="4" t="s">
        <v>3676</v>
      </c>
      <c r="D396" s="105">
        <v>17</v>
      </c>
      <c r="E396" s="106">
        <v>2004</v>
      </c>
      <c r="F396" s="263" t="str">
        <f t="shared" si="33"/>
        <v xml:space="preserve"> </v>
      </c>
      <c r="G396" s="12" t="s">
        <v>139</v>
      </c>
      <c r="H396" s="12" t="s">
        <v>3388</v>
      </c>
      <c r="I396" s="263" t="str">
        <f t="shared" si="34"/>
        <v xml:space="preserve"> </v>
      </c>
      <c r="J396" s="38" t="str">
        <f>IF(D396&gt;=('28 Populations and thresholds'!$I$96),"YES"," ")</f>
        <v>YES</v>
      </c>
      <c r="K396" s="38" t="str">
        <f>IF(J396="YES"," ",IF(D396&gt;=('28 Populations and thresholds'!$I$96)*0.25,"YES"))</f>
        <v xml:space="preserve"> </v>
      </c>
      <c r="L396" s="38" t="b">
        <f>OR('28 Populations and thresholds'!$J$96="CR",'28 Populations and thresholds'!$J$96="EN",'28 Populations and thresholds'!$J$96="VU")</f>
        <v>1</v>
      </c>
      <c r="M396" s="75">
        <f>D396/'28 Populations and thresholds'!$H$96</f>
        <v>1.7000000000000001E-2</v>
      </c>
      <c r="N396" s="106" t="str">
        <f>'28 Populations and thresholds'!$K$96</f>
        <v>DEC</v>
      </c>
      <c r="O396" s="263" t="str">
        <f t="shared" si="35"/>
        <v xml:space="preserve"> </v>
      </c>
      <c r="P396" s="348">
        <v>2.77</v>
      </c>
      <c r="Q396" s="38">
        <v>2</v>
      </c>
      <c r="R396" s="106">
        <v>1</v>
      </c>
      <c r="S396" s="263"/>
      <c r="U396" s="263" t="str">
        <f t="shared" si="36"/>
        <v xml:space="preserve"> </v>
      </c>
    </row>
    <row r="397" spans="1:26" s="4" customFormat="1" x14ac:dyDescent="0.2">
      <c r="A397" s="12" t="s">
        <v>1604</v>
      </c>
      <c r="B397" s="4" t="s">
        <v>3623</v>
      </c>
      <c r="C397" s="4" t="s">
        <v>3622</v>
      </c>
      <c r="D397" s="105">
        <v>1070</v>
      </c>
      <c r="E397" s="106">
        <v>2004</v>
      </c>
      <c r="F397" s="263" t="str">
        <f t="shared" si="33"/>
        <v xml:space="preserve"> </v>
      </c>
      <c r="G397" s="12" t="s">
        <v>139</v>
      </c>
      <c r="H397" s="12" t="s">
        <v>3388</v>
      </c>
      <c r="I397" s="263" t="str">
        <f t="shared" si="34"/>
        <v xml:space="preserve"> </v>
      </c>
      <c r="J397" s="38" t="str">
        <f>IF(D397&gt;=('28 Populations and thresholds'!$I$97),"YES"," ")</f>
        <v>YES</v>
      </c>
      <c r="K397" s="38" t="str">
        <f>IF(J397="YES"," ",IF(D397&gt;=('28 Populations and thresholds'!$I$97)*0.25,"YES"))</f>
        <v xml:space="preserve"> </v>
      </c>
      <c r="L397" s="38" t="b">
        <f>OR('28 Populations and thresholds'!$J$97="CR",'28 Populations and thresholds'!$J$97="EN",'28 Populations and thresholds'!$J$97="VU")</f>
        <v>0</v>
      </c>
      <c r="M397" s="75">
        <f>D397/'28 Populations and thresholds'!$H$97</f>
        <v>1.0699999999999999E-2</v>
      </c>
      <c r="N397" s="106" t="str">
        <f>'28 Populations and thresholds'!$K$97</f>
        <v>DEC</v>
      </c>
      <c r="O397" s="263" t="str">
        <f t="shared" si="35"/>
        <v xml:space="preserve"> </v>
      </c>
      <c r="P397" s="348"/>
      <c r="Q397" s="38"/>
      <c r="R397" s="106"/>
      <c r="S397" s="263"/>
      <c r="U397" s="263" t="str">
        <f t="shared" si="36"/>
        <v xml:space="preserve"> </v>
      </c>
    </row>
    <row r="398" spans="1:26" s="4" customFormat="1" x14ac:dyDescent="0.2">
      <c r="A398" s="324" t="s">
        <v>1604</v>
      </c>
      <c r="B398" s="337" t="s">
        <v>3561</v>
      </c>
      <c r="C398" s="337" t="s">
        <v>3558</v>
      </c>
      <c r="D398" s="339">
        <v>10202</v>
      </c>
      <c r="E398" s="323">
        <v>2007</v>
      </c>
      <c r="F398" s="263" t="str">
        <f t="shared" si="33"/>
        <v xml:space="preserve"> </v>
      </c>
      <c r="G398" s="324" t="s">
        <v>139</v>
      </c>
      <c r="H398" s="324" t="s">
        <v>3388</v>
      </c>
      <c r="I398" s="263" t="str">
        <f t="shared" si="34"/>
        <v xml:space="preserve"> </v>
      </c>
      <c r="J398" s="321" t="str">
        <f>IF(D398&gt;=('28 Populations and thresholds'!$I$78),"YES"," ")</f>
        <v>YES</v>
      </c>
      <c r="K398" s="321" t="str">
        <f>IF(J398="YES"," ",IF(D398&gt;=('28 Populations and thresholds'!$I$78)*0.25,"YES"))</f>
        <v xml:space="preserve"> </v>
      </c>
      <c r="L398" s="321" t="b">
        <f>OR('28 Populations and thresholds'!$J$78="CR",'28 Populations and thresholds'!$J$78="EN",'28 Populations and thresholds'!$J$78="VU")</f>
        <v>0</v>
      </c>
      <c r="M398" s="322">
        <f>D398/'28 Populations and thresholds'!$H$78</f>
        <v>0.10202</v>
      </c>
      <c r="N398" s="323">
        <f>'28 Populations and thresholds'!$K$78</f>
        <v>0</v>
      </c>
      <c r="O398" s="263" t="str">
        <f t="shared" si="35"/>
        <v xml:space="preserve"> </v>
      </c>
      <c r="P398" s="386">
        <v>10.199999999999999</v>
      </c>
      <c r="Q398" s="321">
        <v>1</v>
      </c>
      <c r="R398" s="323">
        <v>0</v>
      </c>
      <c r="S398" s="263"/>
      <c r="T398" s="337"/>
      <c r="U398" s="263" t="str">
        <f t="shared" si="36"/>
        <v xml:space="preserve"> </v>
      </c>
    </row>
    <row r="399" spans="1:26" s="4" customFormat="1" x14ac:dyDescent="0.2">
      <c r="A399" s="275" t="s">
        <v>1604</v>
      </c>
      <c r="B399" s="269" t="s">
        <v>1283</v>
      </c>
      <c r="C399" s="269" t="s">
        <v>3558</v>
      </c>
      <c r="D399" s="279">
        <v>1500</v>
      </c>
      <c r="E399" s="274">
        <v>1991</v>
      </c>
      <c r="F399" s="263" t="str">
        <f t="shared" si="33"/>
        <v xml:space="preserve"> </v>
      </c>
      <c r="G399" s="275" t="s">
        <v>139</v>
      </c>
      <c r="H399" s="275" t="s">
        <v>3388</v>
      </c>
      <c r="I399" s="263" t="str">
        <f t="shared" si="34"/>
        <v xml:space="preserve"> </v>
      </c>
      <c r="J399" s="272" t="str">
        <f>IF(D399&gt;=('28 Populations and thresholds'!$I$78),"YES"," ")</f>
        <v>YES</v>
      </c>
      <c r="K399" s="272" t="str">
        <f>IF(J399="YES"," ",IF(D399&gt;=('28 Populations and thresholds'!$I$78)*0.25,"YES"))</f>
        <v xml:space="preserve"> </v>
      </c>
      <c r="L399" s="272" t="b">
        <f>OR('28 Populations and thresholds'!$J$78="CR",'28 Populations and thresholds'!$J$78="EN",'28 Populations and thresholds'!$J$78="VU")</f>
        <v>0</v>
      </c>
      <c r="M399" s="273">
        <f>D399/'28 Populations and thresholds'!$H$78</f>
        <v>1.4999999999999999E-2</v>
      </c>
      <c r="N399" s="274">
        <f>'28 Populations and thresholds'!$K$78</f>
        <v>0</v>
      </c>
      <c r="O399" s="263" t="str">
        <f t="shared" si="35"/>
        <v xml:space="preserve"> </v>
      </c>
      <c r="P399" s="349">
        <v>3.04</v>
      </c>
      <c r="Q399" s="272">
        <v>2</v>
      </c>
      <c r="R399" s="274">
        <v>0</v>
      </c>
      <c r="S399" s="263"/>
      <c r="T399" s="269"/>
      <c r="U399" s="263" t="str">
        <f t="shared" si="36"/>
        <v xml:space="preserve"> </v>
      </c>
    </row>
    <row r="400" spans="1:26" s="4" customFormat="1" x14ac:dyDescent="0.2">
      <c r="A400" s="267" t="s">
        <v>1604</v>
      </c>
      <c r="B400" s="268" t="s">
        <v>1283</v>
      </c>
      <c r="C400" s="269" t="s">
        <v>3456</v>
      </c>
      <c r="D400" s="270">
        <v>2305</v>
      </c>
      <c r="E400" s="271">
        <v>33259</v>
      </c>
      <c r="F400" s="263" t="str">
        <f t="shared" si="33"/>
        <v xml:space="preserve"> </v>
      </c>
      <c r="G400" s="267" t="s">
        <v>21</v>
      </c>
      <c r="H400" s="267" t="s">
        <v>853</v>
      </c>
      <c r="I400" s="263" t="str">
        <f t="shared" si="34"/>
        <v xml:space="preserve"> </v>
      </c>
      <c r="J400" s="272" t="str">
        <f>IF(D400&gt;=('28 Populations and thresholds'!$I$161),"YES"," ")</f>
        <v>YES</v>
      </c>
      <c r="K400" s="272" t="str">
        <f>IF(J400="YES"," ",IF(D400&gt;=('28 Populations and thresholds'!$I$161)*0.25,"YES"))</f>
        <v xml:space="preserve"> </v>
      </c>
      <c r="L400" s="272" t="b">
        <f>OR('28 Populations and thresholds'!$J$161="CR",'28 Populations and thresholds'!$J$161="EN",'28 Populations and thresholds'!$J$161="VU")</f>
        <v>0</v>
      </c>
      <c r="M400" s="273">
        <f>D400/'28 Populations and thresholds'!$H$161</f>
        <v>1.5366666666666667E-2</v>
      </c>
      <c r="N400" s="274">
        <f>'28 Populations and thresholds'!$K$161</f>
        <v>0</v>
      </c>
      <c r="O400" s="263" t="str">
        <f t="shared" si="35"/>
        <v xml:space="preserve"> </v>
      </c>
      <c r="P400" s="349"/>
      <c r="Q400" s="272"/>
      <c r="R400" s="274"/>
      <c r="S400" s="263"/>
      <c r="T400" s="275" t="s">
        <v>4562</v>
      </c>
      <c r="U400" s="263" t="str">
        <f t="shared" si="36"/>
        <v xml:space="preserve"> </v>
      </c>
    </row>
    <row r="401" spans="1:21" s="4" customFormat="1" x14ac:dyDescent="0.2">
      <c r="A401" s="12" t="s">
        <v>1604</v>
      </c>
      <c r="B401" s="4" t="s">
        <v>3517</v>
      </c>
      <c r="C401" s="4" t="s">
        <v>3676</v>
      </c>
      <c r="D401" s="105">
        <v>10</v>
      </c>
      <c r="E401" s="147">
        <v>34349</v>
      </c>
      <c r="F401" s="263" t="str">
        <f t="shared" si="33"/>
        <v xml:space="preserve"> </v>
      </c>
      <c r="G401" s="12" t="s">
        <v>3802</v>
      </c>
      <c r="H401" s="12" t="s">
        <v>1315</v>
      </c>
      <c r="I401" s="263" t="str">
        <f t="shared" si="34"/>
        <v xml:space="preserve"> </v>
      </c>
      <c r="J401" s="38" t="str">
        <f>IF(D401&gt;=('28 Populations and thresholds'!$I$96),"YES"," ")</f>
        <v>YES</v>
      </c>
      <c r="K401" s="38" t="str">
        <f>IF(J401="YES"," ",IF(D401&gt;=('28 Populations and thresholds'!$I$96)*0.25,"YES"))</f>
        <v xml:space="preserve"> </v>
      </c>
      <c r="L401" s="38" t="b">
        <f>OR('28 Populations and thresholds'!$J$96="CR",'28 Populations and thresholds'!$J$96="EN",'28 Populations and thresholds'!$J$96="VU")</f>
        <v>1</v>
      </c>
      <c r="M401" s="75">
        <f>D401/'28 Populations and thresholds'!$H$96</f>
        <v>0.01</v>
      </c>
      <c r="N401" s="106" t="str">
        <f>'28 Populations and thresholds'!$K$96</f>
        <v>DEC</v>
      </c>
      <c r="O401" s="263" t="str">
        <f t="shared" si="35"/>
        <v xml:space="preserve"> </v>
      </c>
      <c r="P401" s="348">
        <v>11.75</v>
      </c>
      <c r="Q401" s="38">
        <v>3</v>
      </c>
      <c r="R401" s="106">
        <v>1</v>
      </c>
      <c r="S401" s="263"/>
      <c r="U401" s="263" t="str">
        <f t="shared" si="36"/>
        <v xml:space="preserve"> </v>
      </c>
    </row>
    <row r="402" spans="1:21" s="4" customFormat="1" x14ac:dyDescent="0.2">
      <c r="A402" s="12" t="s">
        <v>1604</v>
      </c>
      <c r="B402" s="4" t="s">
        <v>3517</v>
      </c>
      <c r="C402" s="4" t="s">
        <v>3622</v>
      </c>
      <c r="D402" s="105">
        <v>2750</v>
      </c>
      <c r="E402" s="106">
        <v>2004</v>
      </c>
      <c r="F402" s="263" t="str">
        <f t="shared" si="33"/>
        <v xml:space="preserve"> </v>
      </c>
      <c r="G402" s="12" t="s">
        <v>139</v>
      </c>
      <c r="H402" s="12" t="s">
        <v>3388</v>
      </c>
      <c r="I402" s="263" t="str">
        <f t="shared" si="34"/>
        <v xml:space="preserve"> </v>
      </c>
      <c r="J402" s="38" t="str">
        <f>IF(D402&gt;=('28 Populations and thresholds'!$I$97),"YES"," ")</f>
        <v>YES</v>
      </c>
      <c r="K402" s="38" t="str">
        <f>IF(J402="YES"," ",IF(D402&gt;=('28 Populations and thresholds'!$I$97)*0.25,"YES"))</f>
        <v xml:space="preserve"> </v>
      </c>
      <c r="L402" s="38" t="b">
        <f>OR('28 Populations and thresholds'!$J$97="CR",'28 Populations and thresholds'!$J$97="EN",'28 Populations and thresholds'!$J$97="VU")</f>
        <v>0</v>
      </c>
      <c r="M402" s="75">
        <f>D402/'28 Populations and thresholds'!$H$97</f>
        <v>2.75E-2</v>
      </c>
      <c r="N402" s="106" t="str">
        <f>'28 Populations and thresholds'!$K$97</f>
        <v>DEC</v>
      </c>
      <c r="O402" s="263" t="str">
        <f t="shared" si="35"/>
        <v xml:space="preserve"> </v>
      </c>
      <c r="P402" s="348"/>
      <c r="Q402" s="38"/>
      <c r="R402" s="106"/>
      <c r="S402" s="263"/>
      <c r="U402" s="263" t="str">
        <f t="shared" si="36"/>
        <v xml:space="preserve"> </v>
      </c>
    </row>
    <row r="403" spans="1:21" s="4" customFormat="1" x14ac:dyDescent="0.2">
      <c r="A403" s="12" t="s">
        <v>1604</v>
      </c>
      <c r="B403" s="4" t="s">
        <v>3517</v>
      </c>
      <c r="C403" s="4" t="s">
        <v>3509</v>
      </c>
      <c r="D403" s="105">
        <v>4000</v>
      </c>
      <c r="E403" s="106">
        <v>1996</v>
      </c>
      <c r="F403" s="263" t="str">
        <f t="shared" si="33"/>
        <v xml:space="preserve"> </v>
      </c>
      <c r="G403" s="12" t="s">
        <v>139</v>
      </c>
      <c r="H403" s="12" t="s">
        <v>3388</v>
      </c>
      <c r="I403" s="263" t="str">
        <f t="shared" si="34"/>
        <v xml:space="preserve"> </v>
      </c>
      <c r="J403" s="38" t="str">
        <f>IF(D403&gt;=('28 Populations and thresholds'!$I$54),"YES"," ")</f>
        <v>YES</v>
      </c>
      <c r="K403" s="38" t="str">
        <f>IF(J403="YES"," ",IF(D403&gt;=('28 Populations and thresholds'!$I$54)*0.25,"YES"))</f>
        <v xml:space="preserve"> </v>
      </c>
      <c r="L403" s="38" t="b">
        <f>OR('28 Populations and thresholds'!$J$54="CR",'28 Populations and thresholds'!$J$54="EN",'28 Populations and thresholds'!$J$54="VU")</f>
        <v>0</v>
      </c>
      <c r="M403" s="75">
        <f>D403/'28 Populations and thresholds'!$H$54</f>
        <v>0.08</v>
      </c>
      <c r="N403" s="106" t="str">
        <f>'28 Populations and thresholds'!$K$54</f>
        <v>DEC</v>
      </c>
      <c r="O403" s="263" t="str">
        <f t="shared" si="35"/>
        <v xml:space="preserve"> </v>
      </c>
      <c r="P403" s="348"/>
      <c r="Q403" s="38"/>
      <c r="R403" s="106"/>
      <c r="S403" s="263"/>
      <c r="T403" s="12"/>
      <c r="U403" s="263" t="str">
        <f t="shared" si="36"/>
        <v xml:space="preserve"> </v>
      </c>
    </row>
    <row r="404" spans="1:21" s="4" customFormat="1" x14ac:dyDescent="0.2">
      <c r="A404" s="275" t="s">
        <v>1604</v>
      </c>
      <c r="B404" s="269" t="s">
        <v>1725</v>
      </c>
      <c r="C404" s="269" t="s">
        <v>1718</v>
      </c>
      <c r="D404" s="279">
        <v>2700</v>
      </c>
      <c r="E404" s="284" t="s">
        <v>178</v>
      </c>
      <c r="F404" s="263" t="str">
        <f t="shared" si="33"/>
        <v xml:space="preserve"> </v>
      </c>
      <c r="G404" s="275" t="s">
        <v>139</v>
      </c>
      <c r="H404" s="275"/>
      <c r="I404" s="263" t="str">
        <f t="shared" si="34"/>
        <v xml:space="preserve"> </v>
      </c>
      <c r="J404" s="272" t="str">
        <f>IF(D404&gt;=('28 Populations and thresholds'!$I$219),"YES"," ")</f>
        <v>YES</v>
      </c>
      <c r="K404" s="272" t="str">
        <f>IF(J404="YES"," ",IF(D404&gt;=('28 Populations and thresholds'!$I$219)*0.25,"YES"))</f>
        <v xml:space="preserve"> </v>
      </c>
      <c r="L404" s="272" t="b">
        <f>OR('28 Populations and thresholds'!$J$219="CR",'28 Populations and thresholds'!$J$219="EN",'28 Populations and thresholds'!$J$219="VU")</f>
        <v>0</v>
      </c>
      <c r="M404" s="273">
        <f>D404/'28 Populations and thresholds'!$H$219</f>
        <v>1.35E-2</v>
      </c>
      <c r="N404" s="274">
        <f>'28 Populations and thresholds'!$K$219</f>
        <v>0</v>
      </c>
      <c r="O404" s="263" t="str">
        <f t="shared" si="35"/>
        <v xml:space="preserve"> </v>
      </c>
      <c r="P404" s="349">
        <v>11.23</v>
      </c>
      <c r="Q404" s="272">
        <v>3</v>
      </c>
      <c r="R404" s="274">
        <v>2</v>
      </c>
      <c r="S404" s="263"/>
      <c r="T404" s="275"/>
      <c r="U404" s="263" t="str">
        <f t="shared" si="36"/>
        <v xml:space="preserve"> </v>
      </c>
    </row>
    <row r="405" spans="1:21" s="4" customFormat="1" x14ac:dyDescent="0.2">
      <c r="A405" s="275" t="s">
        <v>1604</v>
      </c>
      <c r="B405" s="269" t="s">
        <v>1725</v>
      </c>
      <c r="C405" s="269" t="s">
        <v>3484</v>
      </c>
      <c r="D405" s="279">
        <v>25</v>
      </c>
      <c r="E405" s="281">
        <v>40238</v>
      </c>
      <c r="F405" s="263" t="str">
        <f t="shared" si="33"/>
        <v xml:space="preserve"> </v>
      </c>
      <c r="G405" s="275"/>
      <c r="H405" s="275" t="s">
        <v>3920</v>
      </c>
      <c r="I405" s="263" t="str">
        <f t="shared" si="34"/>
        <v xml:space="preserve"> </v>
      </c>
      <c r="J405" s="272" t="str">
        <f>IF(D405&gt;=('28 Populations and thresholds'!$I$209),"YES"," ")</f>
        <v>YES</v>
      </c>
      <c r="K405" s="272" t="str">
        <f>IF(J405="YES"," ",IF(D405&gt;=('28 Populations and thresholds'!$I$209)*0.25,"YES"))</f>
        <v xml:space="preserve"> </v>
      </c>
      <c r="L405" s="272" t="b">
        <f>OR('28 Populations and thresholds'!$J$209="CR",'28 Populations and thresholds'!$J$209="EN",'28 Populations and thresholds'!$J$209="VU")</f>
        <v>1</v>
      </c>
      <c r="M405" s="273">
        <f>D405/'28 Populations and thresholds'!$H$209</f>
        <v>5.2083333333333336E-2</v>
      </c>
      <c r="N405" s="274" t="str">
        <f>'28 Populations and thresholds'!$K$209</f>
        <v>DEC</v>
      </c>
      <c r="O405" s="263" t="str">
        <f t="shared" si="35"/>
        <v xml:space="preserve"> </v>
      </c>
      <c r="P405" s="349"/>
      <c r="Q405" s="272"/>
      <c r="R405" s="274"/>
      <c r="S405" s="263"/>
      <c r="T405" s="275" t="s">
        <v>4597</v>
      </c>
      <c r="U405" s="263" t="str">
        <f t="shared" si="36"/>
        <v xml:space="preserve"> </v>
      </c>
    </row>
    <row r="406" spans="1:21" s="4" customFormat="1" x14ac:dyDescent="0.2">
      <c r="A406" s="275" t="s">
        <v>1604</v>
      </c>
      <c r="B406" s="269" t="s">
        <v>1725</v>
      </c>
      <c r="C406" s="269" t="s">
        <v>3472</v>
      </c>
      <c r="D406" s="279">
        <v>28</v>
      </c>
      <c r="E406" s="281">
        <v>40238</v>
      </c>
      <c r="F406" s="263" t="str">
        <f t="shared" si="33"/>
        <v xml:space="preserve"> </v>
      </c>
      <c r="G406" s="275"/>
      <c r="H406" s="275" t="s">
        <v>3920</v>
      </c>
      <c r="I406" s="263" t="str">
        <f t="shared" si="34"/>
        <v xml:space="preserve"> </v>
      </c>
      <c r="J406" s="272" t="str">
        <f>IF(D406&gt;=('28 Populations and thresholds'!$I$188),"YES"," ")</f>
        <v>YES</v>
      </c>
      <c r="K406" s="272" t="str">
        <f>IF(J406="YES"," ",IF(D406&gt;=('28 Populations and thresholds'!$I$188)*0.25,"YES"))</f>
        <v xml:space="preserve"> </v>
      </c>
      <c r="L406" s="272" t="b">
        <f>OR('28 Populations and thresholds'!$J$188="CR",'28 Populations and thresholds'!$J$188="EN",'28 Populations and thresholds'!$J$188="VU")</f>
        <v>1</v>
      </c>
      <c r="M406" s="273">
        <f>D406/'28 Populations and thresholds'!$H$188</f>
        <v>4.6666666666666669E-2</v>
      </c>
      <c r="N406" s="274" t="str">
        <f>'28 Populations and thresholds'!$K$188</f>
        <v>DEC</v>
      </c>
      <c r="O406" s="263" t="str">
        <f t="shared" si="35"/>
        <v xml:space="preserve"> </v>
      </c>
      <c r="P406" s="349"/>
      <c r="Q406" s="272"/>
      <c r="R406" s="274"/>
      <c r="S406" s="263"/>
      <c r="T406" s="269" t="s">
        <v>4597</v>
      </c>
      <c r="U406" s="263" t="str">
        <f t="shared" si="36"/>
        <v xml:space="preserve"> </v>
      </c>
    </row>
    <row r="407" spans="1:21" s="4" customFormat="1" x14ac:dyDescent="0.2">
      <c r="A407" s="12" t="s">
        <v>1604</v>
      </c>
      <c r="B407" s="4" t="s">
        <v>1726</v>
      </c>
      <c r="C407" s="4" t="s">
        <v>1718</v>
      </c>
      <c r="D407" s="105">
        <v>6500</v>
      </c>
      <c r="E407" s="165" t="s">
        <v>247</v>
      </c>
      <c r="F407" s="263" t="str">
        <f t="shared" si="33"/>
        <v xml:space="preserve"> </v>
      </c>
      <c r="G407" s="12" t="s">
        <v>139</v>
      </c>
      <c r="H407" s="12"/>
      <c r="I407" s="263" t="str">
        <f t="shared" si="34"/>
        <v xml:space="preserve"> </v>
      </c>
      <c r="J407" s="38" t="str">
        <f>IF(D407&gt;=('28 Populations and thresholds'!$I$219),"YES"," ")</f>
        <v>YES</v>
      </c>
      <c r="K407" s="38" t="str">
        <f>IF(J407="YES"," ",IF(D407&gt;=('28 Populations and thresholds'!$I$219)*0.25,"YES"))</f>
        <v xml:space="preserve"> </v>
      </c>
      <c r="L407" s="38" t="b">
        <f>OR('28 Populations and thresholds'!$J$219="CR",'28 Populations and thresholds'!$J$219="EN",'28 Populations and thresholds'!$J$219="VU")</f>
        <v>0</v>
      </c>
      <c r="M407" s="75">
        <f>D407/'28 Populations and thresholds'!$H$219</f>
        <v>3.2500000000000001E-2</v>
      </c>
      <c r="N407" s="106">
        <f>'28 Populations and thresholds'!$K$219</f>
        <v>0</v>
      </c>
      <c r="O407" s="263" t="str">
        <f t="shared" si="35"/>
        <v xml:space="preserve"> </v>
      </c>
      <c r="P407" s="348">
        <v>3.25</v>
      </c>
      <c r="Q407" s="38">
        <v>1</v>
      </c>
      <c r="R407" s="106">
        <v>0</v>
      </c>
      <c r="S407" s="263"/>
      <c r="T407" s="12"/>
      <c r="U407" s="263" t="str">
        <f t="shared" si="36"/>
        <v xml:space="preserve"> </v>
      </c>
    </row>
    <row r="408" spans="1:21" s="4" customFormat="1" x14ac:dyDescent="0.2">
      <c r="A408" s="275" t="s">
        <v>1604</v>
      </c>
      <c r="B408" s="269" t="s">
        <v>4600</v>
      </c>
      <c r="C408" s="269" t="s">
        <v>3676</v>
      </c>
      <c r="D408" s="279">
        <v>660</v>
      </c>
      <c r="E408" s="274">
        <v>1992</v>
      </c>
      <c r="F408" s="263" t="str">
        <f t="shared" si="33"/>
        <v xml:space="preserve"> </v>
      </c>
      <c r="G408" s="275" t="s">
        <v>3802</v>
      </c>
      <c r="H408" s="275" t="s">
        <v>3802</v>
      </c>
      <c r="I408" s="263" t="str">
        <f t="shared" si="34"/>
        <v xml:space="preserve"> </v>
      </c>
      <c r="J408" s="272" t="str">
        <f>IF(D408&gt;=('28 Populations and thresholds'!$I$96),"YES"," ")</f>
        <v>YES</v>
      </c>
      <c r="K408" s="272" t="str">
        <f>IF(J408="YES"," ",IF(D408&gt;=('28 Populations and thresholds'!$I$96)*0.25,"YES"))</f>
        <v xml:space="preserve"> </v>
      </c>
      <c r="L408" s="272" t="b">
        <f>OR('28 Populations and thresholds'!$J$96="CR",'28 Populations and thresholds'!$J$96="EN",'28 Populations and thresholds'!$J$96="VU")</f>
        <v>1</v>
      </c>
      <c r="M408" s="273">
        <f>D408/'28 Populations and thresholds'!$H$96</f>
        <v>0.66</v>
      </c>
      <c r="N408" s="274" t="str">
        <f>'28 Populations and thresholds'!$K$96</f>
        <v>DEC</v>
      </c>
      <c r="O408" s="263" t="str">
        <f t="shared" si="35"/>
        <v xml:space="preserve"> </v>
      </c>
      <c r="P408" s="349">
        <v>222.43</v>
      </c>
      <c r="Q408" s="272">
        <v>5</v>
      </c>
      <c r="R408" s="274">
        <v>2</v>
      </c>
      <c r="S408" s="263"/>
      <c r="T408" s="269" t="s">
        <v>4598</v>
      </c>
      <c r="U408" s="263" t="str">
        <f t="shared" si="36"/>
        <v xml:space="preserve"> </v>
      </c>
    </row>
    <row r="409" spans="1:21" s="4" customFormat="1" x14ac:dyDescent="0.2">
      <c r="A409" s="275" t="s">
        <v>1604</v>
      </c>
      <c r="B409" s="269" t="s">
        <v>4600</v>
      </c>
      <c r="C409" s="269" t="s">
        <v>3622</v>
      </c>
      <c r="D409" s="279">
        <v>90900</v>
      </c>
      <c r="E409" s="274">
        <v>2002</v>
      </c>
      <c r="F409" s="263" t="str">
        <f t="shared" si="33"/>
        <v xml:space="preserve"> </v>
      </c>
      <c r="G409" s="275" t="s">
        <v>139</v>
      </c>
      <c r="H409" s="275" t="s">
        <v>3388</v>
      </c>
      <c r="I409" s="263" t="str">
        <f t="shared" si="34"/>
        <v xml:space="preserve"> </v>
      </c>
      <c r="J409" s="272" t="str">
        <f>IF(D409&gt;=('28 Populations and thresholds'!$I$97),"YES"," ")</f>
        <v>YES</v>
      </c>
      <c r="K409" s="272" t="str">
        <f>IF(J409="YES"," ",IF(D409&gt;=('28 Populations and thresholds'!$I$97)*0.25,"YES"))</f>
        <v xml:space="preserve"> </v>
      </c>
      <c r="L409" s="272" t="b">
        <f>OR('28 Populations and thresholds'!$J$97="CR",'28 Populations and thresholds'!$J$97="EN",'28 Populations and thresholds'!$J$97="VU")</f>
        <v>0</v>
      </c>
      <c r="M409" s="273">
        <f>D409/'28 Populations and thresholds'!$H$97</f>
        <v>0.90900000000000003</v>
      </c>
      <c r="N409" s="274" t="str">
        <f>'28 Populations and thresholds'!$K$97</f>
        <v>DEC</v>
      </c>
      <c r="O409" s="263" t="str">
        <f t="shared" si="35"/>
        <v xml:space="preserve"> </v>
      </c>
      <c r="P409" s="349"/>
      <c r="Q409" s="272"/>
      <c r="R409" s="274"/>
      <c r="S409" s="263"/>
      <c r="T409" s="269" t="s">
        <v>4599</v>
      </c>
      <c r="U409" s="263" t="str">
        <f t="shared" si="36"/>
        <v xml:space="preserve"> </v>
      </c>
    </row>
    <row r="410" spans="1:21" s="4" customFormat="1" x14ac:dyDescent="0.2">
      <c r="A410" s="275" t="s">
        <v>1604</v>
      </c>
      <c r="B410" s="269" t="s">
        <v>4600</v>
      </c>
      <c r="C410" s="269" t="s">
        <v>3509</v>
      </c>
      <c r="D410" s="279">
        <v>31300</v>
      </c>
      <c r="E410" s="274">
        <v>2003</v>
      </c>
      <c r="F410" s="263" t="str">
        <f t="shared" si="33"/>
        <v xml:space="preserve"> </v>
      </c>
      <c r="G410" s="275" t="s">
        <v>139</v>
      </c>
      <c r="H410" s="275" t="s">
        <v>3388</v>
      </c>
      <c r="I410" s="263" t="str">
        <f t="shared" si="34"/>
        <v xml:space="preserve"> </v>
      </c>
      <c r="J410" s="272" t="str">
        <f>IF(D410&gt;=('28 Populations and thresholds'!$I$54),"YES"," ")</f>
        <v>YES</v>
      </c>
      <c r="K410" s="272" t="str">
        <f>IF(J410="YES"," ",IF(D410&gt;=('28 Populations and thresholds'!$I$54)*0.25,"YES"))</f>
        <v xml:space="preserve"> </v>
      </c>
      <c r="L410" s="272" t="b">
        <f>OR('28 Populations and thresholds'!$J$54="CR",'28 Populations and thresholds'!$J$54="EN",'28 Populations and thresholds'!$J$54="VU")</f>
        <v>0</v>
      </c>
      <c r="M410" s="273">
        <f>D410/'28 Populations and thresholds'!$H$54</f>
        <v>0.626</v>
      </c>
      <c r="N410" s="274" t="str">
        <f>'28 Populations and thresholds'!$K$54</f>
        <v>DEC</v>
      </c>
      <c r="O410" s="263" t="str">
        <f t="shared" si="35"/>
        <v xml:space="preserve"> </v>
      </c>
      <c r="P410" s="349"/>
      <c r="Q410" s="272"/>
      <c r="R410" s="274"/>
      <c r="S410" s="263"/>
      <c r="T410" s="269" t="s">
        <v>4599</v>
      </c>
      <c r="U410" s="263" t="str">
        <f t="shared" si="36"/>
        <v xml:space="preserve"> </v>
      </c>
    </row>
    <row r="411" spans="1:21" s="4" customFormat="1" x14ac:dyDescent="0.2">
      <c r="A411" s="275" t="s">
        <v>1604</v>
      </c>
      <c r="B411" s="269" t="s">
        <v>4600</v>
      </c>
      <c r="C411" s="269" t="s">
        <v>3449</v>
      </c>
      <c r="D411" s="279">
        <v>2000</v>
      </c>
      <c r="E411" s="274">
        <v>1996</v>
      </c>
      <c r="F411" s="263" t="str">
        <f t="shared" si="33"/>
        <v xml:space="preserve"> </v>
      </c>
      <c r="G411" s="275" t="s">
        <v>139</v>
      </c>
      <c r="H411" s="275" t="s">
        <v>3388</v>
      </c>
      <c r="I411" s="263" t="str">
        <f t="shared" si="34"/>
        <v xml:space="preserve"> </v>
      </c>
      <c r="J411" s="272" t="str">
        <f>IF(D411&gt;=('28 Populations and thresholds'!$I$151),"YES"," ")</f>
        <v>YES</v>
      </c>
      <c r="K411" s="272" t="str">
        <f>IF(J411="YES"," ",IF(D411&gt;=('28 Populations and thresholds'!$I$151)*0.25,"YES"))</f>
        <v xml:space="preserve"> </v>
      </c>
      <c r="L411" s="272" t="b">
        <f>OR('28 Populations and thresholds'!$J$151="CR",'28 Populations and thresholds'!$J$151="EN",'28 Populations and thresholds'!$J$151="VU")</f>
        <v>0</v>
      </c>
      <c r="M411" s="273">
        <f>D411/'28 Populations and thresholds'!$H$151</f>
        <v>0.02</v>
      </c>
      <c r="N411" s="274" t="str">
        <f>'28 Populations and thresholds'!$K$151</f>
        <v>DEC</v>
      </c>
      <c r="O411" s="263" t="str">
        <f t="shared" si="35"/>
        <v xml:space="preserve"> </v>
      </c>
      <c r="P411" s="349"/>
      <c r="Q411" s="272"/>
      <c r="R411" s="274"/>
      <c r="S411" s="263"/>
      <c r="T411" s="269" t="s">
        <v>4599</v>
      </c>
      <c r="U411" s="263" t="str">
        <f t="shared" si="36"/>
        <v xml:space="preserve"> </v>
      </c>
    </row>
    <row r="412" spans="1:21" s="4" customFormat="1" x14ac:dyDescent="0.2">
      <c r="A412" s="275" t="s">
        <v>1604</v>
      </c>
      <c r="B412" s="269" t="s">
        <v>4600</v>
      </c>
      <c r="C412" s="269" t="s">
        <v>3445</v>
      </c>
      <c r="D412" s="279">
        <v>1400</v>
      </c>
      <c r="E412" s="274">
        <v>1996</v>
      </c>
      <c r="F412" s="263" t="str">
        <f t="shared" si="33"/>
        <v xml:space="preserve"> </v>
      </c>
      <c r="G412" s="275" t="s">
        <v>139</v>
      </c>
      <c r="H412" s="275" t="s">
        <v>3388</v>
      </c>
      <c r="I412" s="263" t="str">
        <f t="shared" si="34"/>
        <v xml:space="preserve"> </v>
      </c>
      <c r="J412" s="272" t="str">
        <f>IF(D412&gt;=('28 Populations and thresholds'!$I$142),"YES"," ")</f>
        <v>YES</v>
      </c>
      <c r="K412" s="272" t="str">
        <f>IF(J412="YES"," ",IF(D412&gt;=('28 Populations and thresholds'!$I$142)*0.25,"YES"))</f>
        <v xml:space="preserve"> </v>
      </c>
      <c r="L412" s="272" t="b">
        <f>OR('28 Populations and thresholds'!$J$142="CR",'28 Populations and thresholds'!$J$142="EN",'28 Populations and thresholds'!$J$142="VU")</f>
        <v>0</v>
      </c>
      <c r="M412" s="273">
        <f>D412/'28 Populations and thresholds'!$H$142</f>
        <v>9.3333333333333341E-3</v>
      </c>
      <c r="N412" s="274" t="str">
        <f>'28 Populations and thresholds'!$K$142</f>
        <v>DEC</v>
      </c>
      <c r="O412" s="263" t="str">
        <f t="shared" si="35"/>
        <v xml:space="preserve"> </v>
      </c>
      <c r="P412" s="349"/>
      <c r="Q412" s="272"/>
      <c r="R412" s="274"/>
      <c r="S412" s="263"/>
      <c r="T412" s="269" t="s">
        <v>4599</v>
      </c>
      <c r="U412" s="263" t="str">
        <f t="shared" si="36"/>
        <v xml:space="preserve"> </v>
      </c>
    </row>
    <row r="413" spans="1:21" s="4" customFormat="1" x14ac:dyDescent="0.2">
      <c r="A413" s="324" t="s">
        <v>1604</v>
      </c>
      <c r="B413" s="337" t="s">
        <v>3492</v>
      </c>
      <c r="C413" s="337" t="s">
        <v>3558</v>
      </c>
      <c r="D413" s="339">
        <v>5500</v>
      </c>
      <c r="E413" s="323">
        <v>2003</v>
      </c>
      <c r="F413" s="263" t="str">
        <f t="shared" si="33"/>
        <v xml:space="preserve"> </v>
      </c>
      <c r="G413" s="324" t="s">
        <v>139</v>
      </c>
      <c r="H413" s="324" t="s">
        <v>3388</v>
      </c>
      <c r="I413" s="263" t="str">
        <f t="shared" si="34"/>
        <v xml:space="preserve"> </v>
      </c>
      <c r="J413" s="321" t="str">
        <f>IF(D413&gt;=('28 Populations and thresholds'!$I$78),"YES"," ")</f>
        <v>YES</v>
      </c>
      <c r="K413" s="321" t="str">
        <f>IF(J413="YES"," ",IF(D413&gt;=('28 Populations and thresholds'!$I$78)*0.25,"YES"))</f>
        <v xml:space="preserve"> </v>
      </c>
      <c r="L413" s="321" t="b">
        <f>OR('28 Populations and thresholds'!$J$78="CR",'28 Populations and thresholds'!$J$78="EN",'28 Populations and thresholds'!$J$78="VU")</f>
        <v>0</v>
      </c>
      <c r="M413" s="322">
        <f>D413/'28 Populations and thresholds'!$H$78</f>
        <v>5.5E-2</v>
      </c>
      <c r="N413" s="323">
        <f>'28 Populations and thresholds'!$K$78</f>
        <v>0</v>
      </c>
      <c r="O413" s="263" t="str">
        <f t="shared" si="35"/>
        <v xml:space="preserve"> </v>
      </c>
      <c r="P413" s="386">
        <v>12.79</v>
      </c>
      <c r="Q413" s="321">
        <v>2</v>
      </c>
      <c r="R413" s="323">
        <v>1</v>
      </c>
      <c r="S413" s="263"/>
      <c r="T413" s="337"/>
      <c r="U413" s="263" t="str">
        <f t="shared" si="36"/>
        <v xml:space="preserve"> </v>
      </c>
    </row>
    <row r="414" spans="1:21" s="4" customFormat="1" x14ac:dyDescent="0.2">
      <c r="A414" s="336" t="s">
        <v>1604</v>
      </c>
      <c r="B414" s="353" t="s">
        <v>3492</v>
      </c>
      <c r="C414" s="337" t="s">
        <v>3484</v>
      </c>
      <c r="D414" s="350">
        <v>35</v>
      </c>
      <c r="E414" s="321">
        <v>1992</v>
      </c>
      <c r="F414" s="263" t="str">
        <f t="shared" si="33"/>
        <v xml:space="preserve"> </v>
      </c>
      <c r="G414" s="324" t="s">
        <v>139</v>
      </c>
      <c r="H414" s="324" t="s">
        <v>3388</v>
      </c>
      <c r="I414" s="263" t="str">
        <f t="shared" si="34"/>
        <v xml:space="preserve"> </v>
      </c>
      <c r="J414" s="321" t="str">
        <f>IF(D414&gt;=('28 Populations and thresholds'!$I$209),"YES"," ")</f>
        <v>YES</v>
      </c>
      <c r="K414" s="321" t="str">
        <f>IF(J414="YES"," ",IF(D414&gt;=('28 Populations and thresholds'!$I$209)*0.25,"YES"))</f>
        <v xml:space="preserve"> </v>
      </c>
      <c r="L414" s="321" t="b">
        <f>OR('28 Populations and thresholds'!$J$209="CR",'28 Populations and thresholds'!$J$209="EN",'28 Populations and thresholds'!$J$209="VU")</f>
        <v>1</v>
      </c>
      <c r="M414" s="322">
        <f>D414/'28 Populations and thresholds'!$H$209</f>
        <v>7.2916666666666671E-2</v>
      </c>
      <c r="N414" s="323" t="str">
        <f>'28 Populations and thresholds'!$K$209</f>
        <v>DEC</v>
      </c>
      <c r="O414" s="263" t="str">
        <f t="shared" si="35"/>
        <v xml:space="preserve"> </v>
      </c>
      <c r="P414" s="386"/>
      <c r="Q414" s="321"/>
      <c r="R414" s="323"/>
      <c r="S414" s="263"/>
      <c r="T414" s="324"/>
      <c r="U414" s="263" t="str">
        <f t="shared" si="36"/>
        <v xml:space="preserve"> </v>
      </c>
    </row>
    <row r="415" spans="1:21" x14ac:dyDescent="0.2">
      <c r="A415" s="143" t="s">
        <v>1861</v>
      </c>
      <c r="B415" s="40" t="s">
        <v>1205</v>
      </c>
      <c r="C415" s="4" t="s">
        <v>3772</v>
      </c>
      <c r="D415" s="41">
        <v>501</v>
      </c>
      <c r="E415" s="46">
        <v>31686</v>
      </c>
      <c r="F415" s="263" t="str">
        <f t="shared" si="33"/>
        <v xml:space="preserve"> </v>
      </c>
      <c r="G415" s="143" t="s">
        <v>21</v>
      </c>
      <c r="H415" s="143" t="s">
        <v>614</v>
      </c>
      <c r="I415" s="263" t="str">
        <f t="shared" si="34"/>
        <v xml:space="preserve"> </v>
      </c>
      <c r="J415" s="38" t="str">
        <f>IF(D415&gt;=('28 Populations and thresholds'!$I$201),"YES"," ")</f>
        <v>YES</v>
      </c>
      <c r="K415" s="38" t="str">
        <f>IF(J415="YES"," ",IF(D415&gt;=('28 Populations and thresholds'!$I$201)*0.25,"YES"))</f>
        <v xml:space="preserve"> </v>
      </c>
      <c r="L415" s="38" t="b">
        <f>OR('28 Populations and thresholds'!$J$201="CR",'28 Populations and thresholds'!$J$201="EN",'28 Populations and thresholds'!$J$201="VU")</f>
        <v>0</v>
      </c>
      <c r="M415" s="75">
        <f>D415/'28 Populations and thresholds'!$H$201</f>
        <v>2.0039999999999999E-2</v>
      </c>
      <c r="N415" s="106">
        <f>'28 Populations and thresholds'!$K$201</f>
        <v>0</v>
      </c>
      <c r="O415" s="263" t="str">
        <f t="shared" si="35"/>
        <v xml:space="preserve"> </v>
      </c>
      <c r="P415" s="348">
        <v>2</v>
      </c>
      <c r="Q415" s="38">
        <v>1</v>
      </c>
      <c r="R415" s="106">
        <v>0</v>
      </c>
      <c r="S415" s="263"/>
      <c r="T415" s="9"/>
      <c r="U415" s="263" t="str">
        <f t="shared" si="36"/>
        <v xml:space="preserve"> </v>
      </c>
    </row>
    <row r="416" spans="1:21" x14ac:dyDescent="0.2">
      <c r="A416" s="267" t="s">
        <v>1861</v>
      </c>
      <c r="B416" s="268" t="s">
        <v>1092</v>
      </c>
      <c r="C416" s="280" t="s">
        <v>3473</v>
      </c>
      <c r="D416" s="270">
        <v>3114</v>
      </c>
      <c r="E416" s="271">
        <v>31686</v>
      </c>
      <c r="F416" s="263" t="str">
        <f t="shared" si="33"/>
        <v xml:space="preserve"> </v>
      </c>
      <c r="G416" s="267" t="s">
        <v>21</v>
      </c>
      <c r="H416" s="267" t="s">
        <v>614</v>
      </c>
      <c r="I416" s="263" t="str">
        <f t="shared" si="34"/>
        <v xml:space="preserve"> </v>
      </c>
      <c r="J416" s="272" t="str">
        <f>IF(D416&gt;=('28 Populations and thresholds'!$I$190),"YES"," ")</f>
        <v>YES</v>
      </c>
      <c r="K416" s="272" t="str">
        <f>IF(J416="YES"," ",IF(D416&gt;=('28 Populations and thresholds'!$I$190)*0.25,"YES"))</f>
        <v xml:space="preserve"> </v>
      </c>
      <c r="L416" s="272" t="b">
        <f>OR('28 Populations and thresholds'!$J$190="CR",'28 Populations and thresholds'!$J$190="EN",'28 Populations and thresholds'!$J$190="VU")</f>
        <v>0</v>
      </c>
      <c r="M416" s="273">
        <f>D416/'28 Populations and thresholds'!$H$190</f>
        <v>3.1140000000000001E-2</v>
      </c>
      <c r="N416" s="274">
        <f>'28 Populations and thresholds'!$K$190</f>
        <v>0</v>
      </c>
      <c r="O416" s="263" t="str">
        <f t="shared" si="35"/>
        <v xml:space="preserve"> </v>
      </c>
      <c r="P416" s="349">
        <v>3.11</v>
      </c>
      <c r="Q416" s="272">
        <v>1</v>
      </c>
      <c r="R416" s="274">
        <v>0</v>
      </c>
      <c r="S416" s="263"/>
      <c r="T416" s="275"/>
      <c r="U416" s="263" t="str">
        <f t="shared" si="36"/>
        <v xml:space="preserve"> </v>
      </c>
    </row>
    <row r="417" spans="1:26" x14ac:dyDescent="0.2">
      <c r="A417" s="12" t="s">
        <v>1618</v>
      </c>
      <c r="B417" s="9" t="s">
        <v>1617</v>
      </c>
      <c r="C417" s="4" t="s">
        <v>1688</v>
      </c>
      <c r="D417" s="5">
        <v>134</v>
      </c>
      <c r="E417" s="1" t="s">
        <v>207</v>
      </c>
      <c r="F417" s="263" t="str">
        <f t="shared" si="33"/>
        <v xml:space="preserve"> </v>
      </c>
      <c r="G417" s="13" t="s">
        <v>139</v>
      </c>
      <c r="I417" s="263" t="str">
        <f t="shared" si="34"/>
        <v xml:space="preserve"> </v>
      </c>
      <c r="J417" s="38" t="str">
        <f>IF(D417&gt;=('28 Populations and thresholds'!$I$47),"YES"," ")</f>
        <v>YES</v>
      </c>
      <c r="K417" s="38" t="str">
        <f>IF(J417="YES"," ",IF(D417&gt;=('28 Populations and thresholds'!$I$47)*0.25,"YES"))</f>
        <v xml:space="preserve"> </v>
      </c>
      <c r="L417" s="38" t="b">
        <f>OR('28 Populations and thresholds'!$J$47="CR",'28 Populations and thresholds'!$J$47="EN",'28 Populations and thresholds'!$J$47="VU")</f>
        <v>0</v>
      </c>
      <c r="M417" s="75">
        <f>D417/'28 Populations and thresholds'!$H$47</f>
        <v>1.34E-2</v>
      </c>
      <c r="N417" s="106">
        <f>'28 Populations and thresholds'!$K$47</f>
        <v>0</v>
      </c>
      <c r="O417" s="263" t="str">
        <f t="shared" si="35"/>
        <v xml:space="preserve"> </v>
      </c>
      <c r="P417" s="348">
        <v>79.7</v>
      </c>
      <c r="Q417" s="38">
        <v>7</v>
      </c>
      <c r="R417" s="106">
        <v>2</v>
      </c>
      <c r="S417" s="263"/>
      <c r="T417" s="121"/>
      <c r="U417" s="263" t="str">
        <f t="shared" si="36"/>
        <v xml:space="preserve"> </v>
      </c>
    </row>
    <row r="418" spans="1:26" x14ac:dyDescent="0.2">
      <c r="A418" s="12" t="s">
        <v>1618</v>
      </c>
      <c r="B418" s="9" t="s">
        <v>1617</v>
      </c>
      <c r="C418" s="4" t="s">
        <v>3724</v>
      </c>
      <c r="D418" s="5">
        <v>42</v>
      </c>
      <c r="E418" s="148">
        <v>36312</v>
      </c>
      <c r="F418" s="263" t="str">
        <f t="shared" si="33"/>
        <v xml:space="preserve"> </v>
      </c>
      <c r="G418" s="13" t="s">
        <v>4019</v>
      </c>
      <c r="I418" s="263" t="str">
        <f t="shared" si="34"/>
        <v xml:space="preserve"> </v>
      </c>
      <c r="J418" s="38" t="str">
        <f>IF(D418&gt;=('28 Populations and thresholds'!$I$46),"YES"," ")</f>
        <v>YES</v>
      </c>
      <c r="K418" s="38" t="str">
        <f>IF(J418="YES"," ",IF(D418&gt;=('28 Populations and thresholds'!$I$46)*0.25,"YES"))</f>
        <v xml:space="preserve"> </v>
      </c>
      <c r="L418" s="38" t="b">
        <f>OR('28 Populations and thresholds'!$J$46="CR",'28 Populations and thresholds'!$J$46="EN",'28 Populations and thresholds'!$J$46="VU")</f>
        <v>1</v>
      </c>
      <c r="M418" s="75">
        <f>D418/'28 Populations and thresholds'!$H$46</f>
        <v>0.21</v>
      </c>
      <c r="N418" s="106" t="str">
        <f>'28 Populations and thresholds'!$K$46</f>
        <v>DEC</v>
      </c>
      <c r="O418" s="263" t="str">
        <f t="shared" si="35"/>
        <v xml:space="preserve"> </v>
      </c>
      <c r="P418" s="348"/>
      <c r="Q418" s="38"/>
      <c r="R418" s="106"/>
      <c r="S418" s="263"/>
      <c r="U418" s="263" t="str">
        <f t="shared" si="36"/>
        <v xml:space="preserve"> </v>
      </c>
    </row>
    <row r="419" spans="1:26" x14ac:dyDescent="0.2">
      <c r="A419" s="12" t="s">
        <v>1618</v>
      </c>
      <c r="B419" s="4" t="s">
        <v>1617</v>
      </c>
      <c r="C419" s="4" t="s">
        <v>1672</v>
      </c>
      <c r="D419" s="5">
        <v>784</v>
      </c>
      <c r="E419" s="1" t="s">
        <v>207</v>
      </c>
      <c r="F419" s="263" t="str">
        <f t="shared" si="33"/>
        <v xml:space="preserve"> </v>
      </c>
      <c r="G419" s="13" t="s">
        <v>139</v>
      </c>
      <c r="I419" s="263" t="str">
        <f t="shared" si="34"/>
        <v xml:space="preserve"> </v>
      </c>
      <c r="J419" s="38" t="str">
        <f>IF(D419&gt;=('28 Populations and thresholds'!$I$42),"YES"," ")</f>
        <v>YES</v>
      </c>
      <c r="K419" s="38" t="str">
        <f>IF(J419="YES"," ",IF(D419&gt;=('28 Populations and thresholds'!$I$42)*0.25,"YES"))</f>
        <v xml:space="preserve"> </v>
      </c>
      <c r="L419" s="38" t="b">
        <f>OR('28 Populations and thresholds'!$J$42="CR",'28 Populations and thresholds'!$J$42="EN",'28 Populations and thresholds'!$J$42="VU")</f>
        <v>0</v>
      </c>
      <c r="M419" s="75">
        <f>D419/'28 Populations and thresholds'!$H$42</f>
        <v>7.8399999999999997E-2</v>
      </c>
      <c r="N419" s="106" t="str">
        <f>'28 Populations and thresholds'!$K$42</f>
        <v>DEC</v>
      </c>
      <c r="O419" s="263" t="str">
        <f t="shared" si="35"/>
        <v xml:space="preserve"> </v>
      </c>
      <c r="P419" s="348"/>
      <c r="Q419" s="38"/>
      <c r="R419" s="106"/>
      <c r="S419" s="263"/>
      <c r="U419" s="263" t="str">
        <f t="shared" si="36"/>
        <v xml:space="preserve"> </v>
      </c>
    </row>
    <row r="420" spans="1:26" x14ac:dyDescent="0.2">
      <c r="A420" s="12" t="s">
        <v>1618</v>
      </c>
      <c r="B420" s="9" t="s">
        <v>1617</v>
      </c>
      <c r="C420" s="4" t="s">
        <v>3412</v>
      </c>
      <c r="D420" s="5">
        <v>287</v>
      </c>
      <c r="E420" s="104">
        <v>2005</v>
      </c>
      <c r="F420" s="263" t="str">
        <f t="shared" si="33"/>
        <v xml:space="preserve"> </v>
      </c>
      <c r="G420" s="13" t="s">
        <v>139</v>
      </c>
      <c r="H420" s="13" t="s">
        <v>3388</v>
      </c>
      <c r="I420" s="263" t="str">
        <f t="shared" si="34"/>
        <v xml:space="preserve"> </v>
      </c>
      <c r="J420" s="38" t="str">
        <f>IF(D420&gt;=('28 Populations and thresholds'!$I$115),"YES"," ")</f>
        <v>YES</v>
      </c>
      <c r="K420" s="38" t="str">
        <f>IF(J420="YES"," ",IF(D420&gt;=('28 Populations and thresholds'!$I$115)*0.25,"YES"))</f>
        <v xml:space="preserve"> </v>
      </c>
      <c r="L420" s="38" t="b">
        <f>OR('28 Populations and thresholds'!$J$115="CR",'28 Populations and thresholds'!$J$115="EN",'28 Populations and thresholds'!$J$115="VU")</f>
        <v>1</v>
      </c>
      <c r="M420" s="75">
        <f>D420/'28 Populations and thresholds'!$H$115</f>
        <v>0.28699999999999998</v>
      </c>
      <c r="N420" s="106" t="str">
        <f>'28 Populations and thresholds'!$K$115</f>
        <v>DEC</v>
      </c>
      <c r="O420" s="263" t="str">
        <f t="shared" si="35"/>
        <v xml:space="preserve"> </v>
      </c>
      <c r="P420" s="348"/>
      <c r="Q420" s="38"/>
      <c r="R420" s="106"/>
      <c r="S420" s="263"/>
      <c r="U420" s="263" t="str">
        <f t="shared" si="36"/>
        <v xml:space="preserve"> </v>
      </c>
    </row>
    <row r="421" spans="1:26" x14ac:dyDescent="0.2">
      <c r="A421" s="12" t="s">
        <v>1618</v>
      </c>
      <c r="B421" s="9" t="s">
        <v>1617</v>
      </c>
      <c r="C421" s="111" t="s">
        <v>3713</v>
      </c>
      <c r="D421" s="5">
        <v>873</v>
      </c>
      <c r="E421" s="1" t="s">
        <v>207</v>
      </c>
      <c r="F421" s="263" t="str">
        <f t="shared" si="33"/>
        <v xml:space="preserve"> </v>
      </c>
      <c r="G421" s="13" t="s">
        <v>139</v>
      </c>
      <c r="I421" s="263" t="str">
        <f t="shared" si="34"/>
        <v xml:space="preserve"> </v>
      </c>
      <c r="J421" s="38" t="str">
        <f>IF(D421&gt;=('28 Populations and thresholds'!$I$9),"YES"," ")</f>
        <v>YES</v>
      </c>
      <c r="K421" s="38" t="str">
        <f>IF(J421="YES"," ",IF(D421&gt;=('28 Populations and thresholds'!$I$9)*0.25,"YES"))</f>
        <v xml:space="preserve"> </v>
      </c>
      <c r="L421" s="38" t="b">
        <f>OR('28 Populations and thresholds'!$J$9="CR",'28 Populations and thresholds'!$J$9="EN",'28 Populations and thresholds'!$J$9="VU")</f>
        <v>0</v>
      </c>
      <c r="M421" s="75">
        <f>D421/'28 Populations and thresholds'!$H$9</f>
        <v>0.17460000000000001</v>
      </c>
      <c r="N421" s="106" t="str">
        <f>'28 Populations and thresholds'!$K$9</f>
        <v>DEC</v>
      </c>
      <c r="O421" s="263" t="str">
        <f t="shared" si="35"/>
        <v xml:space="preserve"> </v>
      </c>
      <c r="P421" s="348"/>
      <c r="Q421" s="38"/>
      <c r="R421" s="106"/>
      <c r="S421" s="263"/>
      <c r="U421" s="263" t="str">
        <f t="shared" si="36"/>
        <v xml:space="preserve"> </v>
      </c>
      <c r="W421" s="4"/>
      <c r="X421" s="4"/>
      <c r="Y421" s="4"/>
      <c r="Z421" s="4"/>
    </row>
    <row r="422" spans="1:26" x14ac:dyDescent="0.2">
      <c r="A422" s="12" t="s">
        <v>1618</v>
      </c>
      <c r="B422" s="9" t="s">
        <v>3520</v>
      </c>
      <c r="C422" s="4" t="s">
        <v>3519</v>
      </c>
      <c r="D422" s="5">
        <v>17748</v>
      </c>
      <c r="E422" s="104">
        <v>2005</v>
      </c>
      <c r="F422" s="263" t="str">
        <f t="shared" si="33"/>
        <v xml:space="preserve"> </v>
      </c>
      <c r="G422" s="12" t="s">
        <v>139</v>
      </c>
      <c r="H422" s="12" t="s">
        <v>3388</v>
      </c>
      <c r="I422" s="263" t="str">
        <f t="shared" si="34"/>
        <v xml:space="preserve"> </v>
      </c>
      <c r="J422" s="38" t="str">
        <f>IF(D422&gt;=('28 Populations and thresholds'!$I$56),"YES"," ")</f>
        <v>YES</v>
      </c>
      <c r="K422" s="38" t="str">
        <f>IF(J422="YES"," ",IF(D422&gt;=('28 Populations and thresholds'!$I$56)*0.25,"YES"))</f>
        <v xml:space="preserve"> </v>
      </c>
      <c r="L422" s="38" t="b">
        <f>OR('28 Populations and thresholds'!$J$56="CR",'28 Populations and thresholds'!$J$56="EN",'28 Populations and thresholds'!$J$56="VU")</f>
        <v>0</v>
      </c>
      <c r="M422" s="75">
        <f>D422/'28 Populations and thresholds'!$H$56</f>
        <v>1.7748E-2</v>
      </c>
      <c r="N422" s="106" t="str">
        <f>'28 Populations and thresholds'!$K$56</f>
        <v>DEC</v>
      </c>
      <c r="O422" s="263" t="str">
        <f t="shared" si="35"/>
        <v xml:space="preserve"> </v>
      </c>
      <c r="P422" s="348"/>
      <c r="Q422" s="38"/>
      <c r="R422" s="106"/>
      <c r="S422" s="263"/>
      <c r="U422" s="263" t="str">
        <f t="shared" si="36"/>
        <v xml:space="preserve"> </v>
      </c>
    </row>
    <row r="423" spans="1:26" x14ac:dyDescent="0.2">
      <c r="A423" s="12" t="s">
        <v>1618</v>
      </c>
      <c r="B423" s="9" t="s">
        <v>1617</v>
      </c>
      <c r="C423" s="4" t="s">
        <v>3612</v>
      </c>
      <c r="D423" s="5">
        <v>3180</v>
      </c>
      <c r="E423" s="104">
        <v>2005</v>
      </c>
      <c r="F423" s="263" t="str">
        <f t="shared" si="33"/>
        <v xml:space="preserve"> </v>
      </c>
      <c r="G423" s="12" t="s">
        <v>139</v>
      </c>
      <c r="H423" s="12" t="s">
        <v>3388</v>
      </c>
      <c r="I423" s="263" t="str">
        <f t="shared" si="34"/>
        <v xml:space="preserve"> </v>
      </c>
      <c r="J423" s="38" t="str">
        <f>IF(D423&gt;=('28 Populations and thresholds'!$I$93),"YES"," ")</f>
        <v>YES</v>
      </c>
      <c r="K423" s="38" t="str">
        <f>IF(J423="YES"," ",IF(D423&gt;=('28 Populations and thresholds'!$I$93)*0.25,"YES"))</f>
        <v xml:space="preserve"> </v>
      </c>
      <c r="L423" s="38" t="b">
        <f>OR('28 Populations and thresholds'!$J$93="CR",'28 Populations and thresholds'!$J$93="EN",'28 Populations and thresholds'!$J$93="VU")</f>
        <v>0</v>
      </c>
      <c r="M423" s="75">
        <f>D423/'28 Populations and thresholds'!$H$93</f>
        <v>1.5900000000000001E-2</v>
      </c>
      <c r="N423" s="106" t="str">
        <f>'28 Populations and thresholds'!$K$93</f>
        <v>DEC</v>
      </c>
      <c r="O423" s="263" t="str">
        <f t="shared" si="35"/>
        <v xml:space="preserve"> </v>
      </c>
      <c r="P423" s="348"/>
      <c r="Q423" s="38"/>
      <c r="R423" s="106"/>
      <c r="S423" s="263"/>
      <c r="U423" s="263" t="str">
        <f t="shared" si="36"/>
        <v xml:space="preserve"> </v>
      </c>
    </row>
    <row r="424" spans="1:26" x14ac:dyDescent="0.2">
      <c r="A424" s="275" t="s">
        <v>1618</v>
      </c>
      <c r="B424" s="269" t="s">
        <v>1621</v>
      </c>
      <c r="C424" s="280" t="s">
        <v>3713</v>
      </c>
      <c r="D424" s="279">
        <v>55</v>
      </c>
      <c r="E424" s="284" t="s">
        <v>69</v>
      </c>
      <c r="F424" s="263" t="str">
        <f t="shared" si="33"/>
        <v xml:space="preserve"> </v>
      </c>
      <c r="G424" s="275" t="s">
        <v>139</v>
      </c>
      <c r="H424" s="275"/>
      <c r="I424" s="263" t="str">
        <f t="shared" si="34"/>
        <v xml:space="preserve"> </v>
      </c>
      <c r="J424" s="272" t="str">
        <f>IF(D424&gt;=('28 Populations and thresholds'!$I$9),"YES"," ")</f>
        <v>YES</v>
      </c>
      <c r="K424" s="272" t="str">
        <f>IF(J424="YES"," ",IF(D424&gt;=('28 Populations and thresholds'!$I$9)*0.25,"YES"))</f>
        <v xml:space="preserve"> </v>
      </c>
      <c r="L424" s="272" t="b">
        <f>OR('28 Populations and thresholds'!$J$9="CR",'28 Populations and thresholds'!$J$9="EN",'28 Populations and thresholds'!$J$9="VU")</f>
        <v>0</v>
      </c>
      <c r="M424" s="273">
        <f>D424/'28 Populations and thresholds'!$H$9</f>
        <v>1.0999999999999999E-2</v>
      </c>
      <c r="N424" s="274" t="str">
        <f>'28 Populations and thresholds'!$K$9</f>
        <v>DEC</v>
      </c>
      <c r="O424" s="263" t="str">
        <f t="shared" si="35"/>
        <v xml:space="preserve"> </v>
      </c>
      <c r="P424" s="349">
        <v>1.1000000000000001</v>
      </c>
      <c r="Q424" s="272">
        <v>1</v>
      </c>
      <c r="R424" s="274">
        <v>0</v>
      </c>
      <c r="S424" s="263"/>
      <c r="T424" s="275"/>
      <c r="U424" s="263" t="str">
        <f t="shared" si="36"/>
        <v xml:space="preserve"> </v>
      </c>
      <c r="W424" s="4"/>
      <c r="X424" s="4"/>
      <c r="Y424" s="4"/>
      <c r="Z424" s="4"/>
    </row>
    <row r="425" spans="1:26" x14ac:dyDescent="0.2">
      <c r="A425" s="12" t="s">
        <v>1618</v>
      </c>
      <c r="B425" s="9" t="s">
        <v>1653</v>
      </c>
      <c r="C425" s="4" t="s">
        <v>3717</v>
      </c>
      <c r="D425" s="5">
        <v>1000</v>
      </c>
      <c r="E425" s="1" t="s">
        <v>1598</v>
      </c>
      <c r="F425" s="263" t="str">
        <f t="shared" si="33"/>
        <v xml:space="preserve"> </v>
      </c>
      <c r="G425" s="13" t="s">
        <v>139</v>
      </c>
      <c r="I425" s="263" t="str">
        <f t="shared" si="34"/>
        <v xml:space="preserve"> </v>
      </c>
      <c r="J425" s="38" t="str">
        <f>IF(D425&gt;=('28 Populations and thresholds'!$I$16),"YES"," ")</f>
        <v>YES</v>
      </c>
      <c r="K425" s="38" t="str">
        <f>IF(J425="YES"," ",IF(D425&gt;=('28 Populations and thresholds'!$I$16)*0.25,"YES"))</f>
        <v xml:space="preserve"> </v>
      </c>
      <c r="L425" s="38" t="b">
        <f>OR('28 Populations and thresholds'!$J$16="CR",'28 Populations and thresholds'!$J$16="EN",'28 Populations and thresholds'!$J$16="VU")</f>
        <v>0</v>
      </c>
      <c r="M425" s="75">
        <f>D425/'28 Populations and thresholds'!$H$16</f>
        <v>0.01</v>
      </c>
      <c r="N425" s="106" t="str">
        <f>'28 Populations and thresholds'!$K$16</f>
        <v>DEC</v>
      </c>
      <c r="O425" s="263" t="str">
        <f t="shared" si="35"/>
        <v xml:space="preserve"> </v>
      </c>
      <c r="P425" s="348">
        <v>2</v>
      </c>
      <c r="Q425" s="38">
        <v>2</v>
      </c>
      <c r="R425" s="106">
        <v>0</v>
      </c>
      <c r="S425" s="263"/>
      <c r="U425" s="263" t="str">
        <f t="shared" si="36"/>
        <v xml:space="preserve"> </v>
      </c>
    </row>
    <row r="426" spans="1:26" x14ac:dyDescent="0.2">
      <c r="A426" s="12" t="s">
        <v>1618</v>
      </c>
      <c r="B426" s="9" t="s">
        <v>1653</v>
      </c>
      <c r="C426" s="4" t="s">
        <v>1636</v>
      </c>
      <c r="D426" s="5">
        <v>1000</v>
      </c>
      <c r="E426" s="1" t="s">
        <v>1598</v>
      </c>
      <c r="F426" s="263" t="str">
        <f t="shared" si="33"/>
        <v xml:space="preserve"> </v>
      </c>
      <c r="G426" s="13" t="s">
        <v>139</v>
      </c>
      <c r="I426" s="263" t="str">
        <f t="shared" si="34"/>
        <v xml:space="preserve"> </v>
      </c>
      <c r="J426" s="38" t="str">
        <f>IF(D426&gt;=('28 Populations and thresholds'!$I$18),"YES"," ")</f>
        <v>YES</v>
      </c>
      <c r="K426" s="38" t="str">
        <f>IF(J426="YES"," ",IF(D426&gt;=('28 Populations and thresholds'!$I$18)*0.25,"YES"))</f>
        <v xml:space="preserve"> </v>
      </c>
      <c r="L426" s="38" t="b">
        <f>OR('28 Populations and thresholds'!$J$18="CR",'28 Populations and thresholds'!$J$18="EN",'28 Populations and thresholds'!$J$18="VU")</f>
        <v>0</v>
      </c>
      <c r="M426" s="75">
        <f>D426/'28 Populations and thresholds'!$H$18</f>
        <v>0.01</v>
      </c>
      <c r="N426" s="106">
        <f>'28 Populations and thresholds'!$K$18</f>
        <v>0</v>
      </c>
      <c r="O426" s="263" t="str">
        <f t="shared" si="35"/>
        <v xml:space="preserve"> </v>
      </c>
      <c r="P426" s="348"/>
      <c r="Q426" s="38"/>
      <c r="R426" s="106"/>
      <c r="S426" s="263"/>
      <c r="U426" s="263" t="str">
        <f t="shared" si="36"/>
        <v xml:space="preserve"> </v>
      </c>
    </row>
    <row r="427" spans="1:26" x14ac:dyDescent="0.2">
      <c r="A427" s="275" t="s">
        <v>1618</v>
      </c>
      <c r="B427" s="269" t="s">
        <v>4090</v>
      </c>
      <c r="C427" s="269" t="s">
        <v>3724</v>
      </c>
      <c r="D427" s="279">
        <v>70</v>
      </c>
      <c r="E427" s="281">
        <v>35947</v>
      </c>
      <c r="F427" s="263" t="str">
        <f t="shared" si="33"/>
        <v xml:space="preserve"> </v>
      </c>
      <c r="G427" s="275" t="s">
        <v>4019</v>
      </c>
      <c r="H427" s="275"/>
      <c r="I427" s="263" t="str">
        <f t="shared" si="34"/>
        <v xml:space="preserve"> </v>
      </c>
      <c r="J427" s="272" t="str">
        <f>IF(D427&gt;=('28 Populations and thresholds'!$I$46),"YES"," ")</f>
        <v>YES</v>
      </c>
      <c r="K427" s="272" t="str">
        <f>IF(J427="YES"," ",IF(D427&gt;=('28 Populations and thresholds'!$I$46)*0.25,"YES"))</f>
        <v xml:space="preserve"> </v>
      </c>
      <c r="L427" s="272" t="b">
        <f>OR('28 Populations and thresholds'!$J$46="CR",'28 Populations and thresholds'!$J$46="EN",'28 Populations and thresholds'!$J$46="VU")</f>
        <v>1</v>
      </c>
      <c r="M427" s="273">
        <f>D427/'28 Populations and thresholds'!$H$46</f>
        <v>0.35</v>
      </c>
      <c r="N427" s="274" t="str">
        <f>'28 Populations and thresholds'!$K$46</f>
        <v>DEC</v>
      </c>
      <c r="O427" s="263" t="str">
        <f t="shared" si="35"/>
        <v xml:space="preserve"> </v>
      </c>
      <c r="P427" s="349">
        <v>35</v>
      </c>
      <c r="Q427" s="272">
        <v>1</v>
      </c>
      <c r="R427" s="274">
        <v>1</v>
      </c>
      <c r="S427" s="263"/>
      <c r="T427" s="275"/>
      <c r="U427" s="263" t="str">
        <f t="shared" si="36"/>
        <v xml:space="preserve"> </v>
      </c>
    </row>
    <row r="428" spans="1:26" x14ac:dyDescent="0.2">
      <c r="A428" s="12" t="s">
        <v>1618</v>
      </c>
      <c r="B428" s="4" t="s">
        <v>3414</v>
      </c>
      <c r="C428" s="111" t="s">
        <v>3412</v>
      </c>
      <c r="D428" s="5">
        <v>125</v>
      </c>
      <c r="E428" s="104">
        <v>2007</v>
      </c>
      <c r="F428" s="263" t="str">
        <f t="shared" si="33"/>
        <v xml:space="preserve"> </v>
      </c>
      <c r="G428" s="13" t="s">
        <v>139</v>
      </c>
      <c r="H428" s="13" t="s">
        <v>3388</v>
      </c>
      <c r="I428" s="263" t="str">
        <f t="shared" si="34"/>
        <v xml:space="preserve"> </v>
      </c>
      <c r="J428" s="38" t="str">
        <f>IF(D428&gt;=('28 Populations and thresholds'!$I$115),"YES"," ")</f>
        <v>YES</v>
      </c>
      <c r="K428" s="38" t="str">
        <f>IF(J428="YES"," ",IF(D428&gt;=('28 Populations and thresholds'!$I$115)*0.25,"YES"))</f>
        <v xml:space="preserve"> </v>
      </c>
      <c r="L428" s="38" t="b">
        <f>OR('28 Populations and thresholds'!$J$115="CR",'28 Populations and thresholds'!$J$115="EN",'28 Populations and thresholds'!$J$115="VU")</f>
        <v>1</v>
      </c>
      <c r="M428" s="75">
        <f>D428/'28 Populations and thresholds'!$H$115</f>
        <v>0.125</v>
      </c>
      <c r="N428" s="106" t="str">
        <f>'28 Populations and thresholds'!$K$115</f>
        <v>DEC</v>
      </c>
      <c r="O428" s="263" t="str">
        <f t="shared" si="35"/>
        <v xml:space="preserve"> </v>
      </c>
      <c r="P428" s="348">
        <v>12.5</v>
      </c>
      <c r="Q428" s="38">
        <v>1</v>
      </c>
      <c r="R428" s="106">
        <v>1</v>
      </c>
      <c r="S428" s="263"/>
      <c r="U428" s="263" t="str">
        <f t="shared" si="36"/>
        <v xml:space="preserve"> </v>
      </c>
    </row>
    <row r="429" spans="1:26" x14ac:dyDescent="0.2">
      <c r="A429" s="267" t="s">
        <v>1618</v>
      </c>
      <c r="B429" s="268" t="s">
        <v>1085</v>
      </c>
      <c r="C429" s="269" t="s">
        <v>3776</v>
      </c>
      <c r="D429" s="270">
        <v>400</v>
      </c>
      <c r="E429" s="271">
        <v>35065</v>
      </c>
      <c r="F429" s="263" t="str">
        <f t="shared" si="33"/>
        <v xml:space="preserve"> </v>
      </c>
      <c r="G429" s="267" t="s">
        <v>21</v>
      </c>
      <c r="H429" s="267" t="s">
        <v>849</v>
      </c>
      <c r="I429" s="263" t="str">
        <f t="shared" si="34"/>
        <v xml:space="preserve"> </v>
      </c>
      <c r="J429" s="272" t="str">
        <f>IF(D429&gt;=('28 Populations and thresholds'!$I$210),"YES"," ")</f>
        <v>YES</v>
      </c>
      <c r="K429" s="272" t="str">
        <f>IF(J429="YES"," ",IF(D429&gt;=('28 Populations and thresholds'!$I$210)*0.25,"YES"))</f>
        <v xml:space="preserve"> </v>
      </c>
      <c r="L429" s="272" t="b">
        <f>OR('28 Populations and thresholds'!$J$210="CR",'28 Populations and thresholds'!$J$210="EN",'28 Populations and thresholds'!$J$210="VU")</f>
        <v>0</v>
      </c>
      <c r="M429" s="273">
        <f>D429/'28 Populations and thresholds'!$H$210</f>
        <v>1.6E-2</v>
      </c>
      <c r="N429" s="274">
        <f>'28 Populations and thresholds'!$K$210</f>
        <v>0</v>
      </c>
      <c r="O429" s="263" t="str">
        <f t="shared" si="35"/>
        <v xml:space="preserve"> </v>
      </c>
      <c r="P429" s="349">
        <v>3.77</v>
      </c>
      <c r="Q429" s="272">
        <v>2</v>
      </c>
      <c r="R429" s="274">
        <v>1</v>
      </c>
      <c r="S429" s="263"/>
      <c r="T429" s="269"/>
      <c r="U429" s="263" t="str">
        <f t="shared" si="36"/>
        <v xml:space="preserve"> </v>
      </c>
    </row>
    <row r="430" spans="1:26" x14ac:dyDescent="0.2">
      <c r="A430" s="267" t="s">
        <v>1618</v>
      </c>
      <c r="B430" s="268" t="s">
        <v>1085</v>
      </c>
      <c r="C430" s="280" t="s">
        <v>3472</v>
      </c>
      <c r="D430" s="270">
        <v>13</v>
      </c>
      <c r="E430" s="271">
        <v>35094</v>
      </c>
      <c r="F430" s="263" t="str">
        <f t="shared" si="33"/>
        <v xml:space="preserve"> </v>
      </c>
      <c r="G430" s="267" t="s">
        <v>21</v>
      </c>
      <c r="H430" s="267" t="s">
        <v>849</v>
      </c>
      <c r="I430" s="263" t="str">
        <f t="shared" si="34"/>
        <v xml:space="preserve"> </v>
      </c>
      <c r="J430" s="272" t="str">
        <f>IF(D430&gt;=('28 Populations and thresholds'!$I$188),"YES"," ")</f>
        <v>YES</v>
      </c>
      <c r="K430" s="272" t="str">
        <f>IF(J430="YES"," ",IF(D430&gt;=('28 Populations and thresholds'!$I$188)*0.25,"YES"))</f>
        <v xml:space="preserve"> </v>
      </c>
      <c r="L430" s="272" t="b">
        <f>OR('28 Populations and thresholds'!$J$188="CR",'28 Populations and thresholds'!$J$188="EN",'28 Populations and thresholds'!$J$188="VU")</f>
        <v>1</v>
      </c>
      <c r="M430" s="273">
        <f>D430/'28 Populations and thresholds'!$H$188</f>
        <v>2.1666666666666667E-2</v>
      </c>
      <c r="N430" s="274" t="str">
        <f>'28 Populations and thresholds'!$K$188</f>
        <v>DEC</v>
      </c>
      <c r="O430" s="263" t="str">
        <f t="shared" si="35"/>
        <v xml:space="preserve"> </v>
      </c>
      <c r="P430" s="349"/>
      <c r="Q430" s="272"/>
      <c r="R430" s="274"/>
      <c r="S430" s="263"/>
      <c r="T430" s="269"/>
      <c r="U430" s="263" t="str">
        <f t="shared" si="36"/>
        <v xml:space="preserve"> </v>
      </c>
      <c r="W430" s="4"/>
      <c r="X430" s="4"/>
      <c r="Y430" s="4"/>
      <c r="Z430" s="4"/>
    </row>
    <row r="431" spans="1:26" s="4" customFormat="1" x14ac:dyDescent="0.2">
      <c r="A431" s="12" t="s">
        <v>1618</v>
      </c>
      <c r="B431" s="4" t="s">
        <v>4602</v>
      </c>
      <c r="C431" s="4" t="s">
        <v>3724</v>
      </c>
      <c r="D431" s="105">
        <v>84</v>
      </c>
      <c r="E431" s="172">
        <v>36678</v>
      </c>
      <c r="F431" s="263" t="str">
        <f t="shared" si="33"/>
        <v xml:space="preserve"> </v>
      </c>
      <c r="G431" s="12" t="s">
        <v>4019</v>
      </c>
      <c r="H431" s="12"/>
      <c r="I431" s="263" t="str">
        <f t="shared" si="34"/>
        <v xml:space="preserve"> </v>
      </c>
      <c r="J431" s="38" t="str">
        <f>IF(D431&gt;=('28 Populations and thresholds'!$I$46),"YES"," ")</f>
        <v>YES</v>
      </c>
      <c r="K431" s="38" t="str">
        <f>IF(J431="YES"," ",IF(D431&gt;=('28 Populations and thresholds'!$I$46)*0.25,"YES"))</f>
        <v xml:space="preserve"> </v>
      </c>
      <c r="L431" s="38" t="b">
        <f>OR('28 Populations and thresholds'!$J$46="CR",'28 Populations and thresholds'!$J$46="EN",'28 Populations and thresholds'!$J$46="VU")</f>
        <v>1</v>
      </c>
      <c r="M431" s="75">
        <f>D431/'28 Populations and thresholds'!$H$46</f>
        <v>0.42</v>
      </c>
      <c r="N431" s="106" t="str">
        <f>'28 Populations and thresholds'!$K$46</f>
        <v>DEC</v>
      </c>
      <c r="O431" s="263" t="str">
        <f t="shared" si="35"/>
        <v xml:space="preserve"> </v>
      </c>
      <c r="P431" s="348">
        <v>44.3</v>
      </c>
      <c r="Q431" s="38">
        <v>2</v>
      </c>
      <c r="R431" s="106">
        <v>1</v>
      </c>
      <c r="S431" s="263"/>
      <c r="T431" s="12"/>
      <c r="U431" s="263" t="str">
        <f t="shared" si="36"/>
        <v xml:space="preserve"> </v>
      </c>
    </row>
    <row r="432" spans="1:26" x14ac:dyDescent="0.2">
      <c r="A432" s="12" t="s">
        <v>1618</v>
      </c>
      <c r="B432" s="4" t="s">
        <v>4602</v>
      </c>
      <c r="C432" s="4" t="s">
        <v>1672</v>
      </c>
      <c r="D432" s="5">
        <v>230</v>
      </c>
      <c r="E432" s="1" t="s">
        <v>207</v>
      </c>
      <c r="F432" s="263" t="str">
        <f t="shared" si="33"/>
        <v xml:space="preserve"> </v>
      </c>
      <c r="G432" s="13" t="s">
        <v>139</v>
      </c>
      <c r="I432" s="263" t="str">
        <f t="shared" si="34"/>
        <v xml:space="preserve"> </v>
      </c>
      <c r="J432" s="38" t="str">
        <f>IF(D432&gt;=('28 Populations and thresholds'!$I$42),"YES"," ")</f>
        <v>YES</v>
      </c>
      <c r="K432" s="38" t="str">
        <f>IF(J432="YES"," ",IF(D432&gt;=('28 Populations and thresholds'!$I$42)*0.25,"YES"))</f>
        <v xml:space="preserve"> </v>
      </c>
      <c r="L432" s="38" t="b">
        <f>OR('28 Populations and thresholds'!$J$42="CR",'28 Populations and thresholds'!$J$42="EN",'28 Populations and thresholds'!$J$42="VU")</f>
        <v>0</v>
      </c>
      <c r="M432" s="75">
        <f>D432/'28 Populations and thresholds'!$H$42</f>
        <v>2.3E-2</v>
      </c>
      <c r="N432" s="106" t="str">
        <f>'28 Populations and thresholds'!$K$42</f>
        <v>DEC</v>
      </c>
      <c r="O432" s="263" t="str">
        <f t="shared" si="35"/>
        <v xml:space="preserve"> </v>
      </c>
      <c r="P432" s="348"/>
      <c r="Q432" s="38"/>
      <c r="R432" s="106"/>
      <c r="S432" s="263"/>
      <c r="U432" s="263" t="str">
        <f t="shared" si="36"/>
        <v xml:space="preserve"> </v>
      </c>
    </row>
    <row r="433" spans="1:21" s="4" customFormat="1" x14ac:dyDescent="0.2">
      <c r="A433" s="275" t="s">
        <v>1618</v>
      </c>
      <c r="B433" s="269" t="s">
        <v>1687</v>
      </c>
      <c r="C433" s="269" t="s">
        <v>3724</v>
      </c>
      <c r="D433" s="279">
        <v>29</v>
      </c>
      <c r="E433" s="284" t="s">
        <v>207</v>
      </c>
      <c r="F433" s="263" t="str">
        <f t="shared" si="33"/>
        <v xml:space="preserve"> </v>
      </c>
      <c r="G433" s="275" t="s">
        <v>139</v>
      </c>
      <c r="H433" s="275"/>
      <c r="I433" s="263" t="str">
        <f t="shared" si="34"/>
        <v xml:space="preserve"> </v>
      </c>
      <c r="J433" s="272" t="str">
        <f>IF(D433&gt;=('28 Populations and thresholds'!$I$46),"YES"," ")</f>
        <v>YES</v>
      </c>
      <c r="K433" s="272" t="str">
        <f>IF(J433="YES"," ",IF(D433&gt;=('28 Populations and thresholds'!$I$46)*0.25,"YES"))</f>
        <v xml:space="preserve"> </v>
      </c>
      <c r="L433" s="272" t="b">
        <f>OR('28 Populations and thresholds'!$J$46="CR",'28 Populations and thresholds'!$J$46="EN",'28 Populations and thresholds'!$J$46="VU")</f>
        <v>1</v>
      </c>
      <c r="M433" s="273">
        <f>D433/'28 Populations and thresholds'!$H$46</f>
        <v>0.14499999999999999</v>
      </c>
      <c r="N433" s="274" t="str">
        <f>'28 Populations and thresholds'!$K$46</f>
        <v>DEC</v>
      </c>
      <c r="O433" s="263" t="str">
        <f t="shared" si="35"/>
        <v xml:space="preserve"> </v>
      </c>
      <c r="P433" s="349">
        <v>14.5</v>
      </c>
      <c r="Q433" s="272">
        <v>1</v>
      </c>
      <c r="R433" s="274">
        <v>1</v>
      </c>
      <c r="S433" s="263"/>
      <c r="T433" s="275"/>
      <c r="U433" s="263" t="str">
        <f t="shared" si="36"/>
        <v xml:space="preserve"> </v>
      </c>
    </row>
    <row r="434" spans="1:21" s="4" customFormat="1" x14ac:dyDescent="0.2">
      <c r="A434" s="12" t="s">
        <v>1618</v>
      </c>
      <c r="B434" s="4" t="s">
        <v>4088</v>
      </c>
      <c r="C434" s="4" t="s">
        <v>3724</v>
      </c>
      <c r="D434" s="105">
        <v>20</v>
      </c>
      <c r="E434" s="165" t="s">
        <v>4081</v>
      </c>
      <c r="F434" s="263" t="str">
        <f t="shared" si="33"/>
        <v xml:space="preserve"> </v>
      </c>
      <c r="G434" s="12" t="s">
        <v>4019</v>
      </c>
      <c r="H434" s="12"/>
      <c r="I434" s="263" t="str">
        <f t="shared" si="34"/>
        <v xml:space="preserve"> </v>
      </c>
      <c r="J434" s="38" t="str">
        <f>IF(D434&gt;=('28 Populations and thresholds'!$I$46),"YES"," ")</f>
        <v>YES</v>
      </c>
      <c r="K434" s="38" t="str">
        <f>IF(J434="YES"," ",IF(D434&gt;=('28 Populations and thresholds'!$I$46)*0.25,"YES"))</f>
        <v xml:space="preserve"> </v>
      </c>
      <c r="L434" s="38" t="b">
        <f>OR('28 Populations and thresholds'!$J$46="CR",'28 Populations and thresholds'!$J$46="EN",'28 Populations and thresholds'!$J$46="VU")</f>
        <v>1</v>
      </c>
      <c r="M434" s="75">
        <f>D434/'28 Populations and thresholds'!$H$46</f>
        <v>0.1</v>
      </c>
      <c r="N434" s="106" t="str">
        <f>'28 Populations and thresholds'!$K$46</f>
        <v>DEC</v>
      </c>
      <c r="O434" s="263" t="str">
        <f t="shared" si="35"/>
        <v xml:space="preserve"> </v>
      </c>
      <c r="P434" s="348">
        <v>10</v>
      </c>
      <c r="Q434" s="38">
        <v>1</v>
      </c>
      <c r="R434" s="106">
        <v>1</v>
      </c>
      <c r="S434" s="263"/>
      <c r="T434" s="12"/>
      <c r="U434" s="263" t="str">
        <f t="shared" si="36"/>
        <v xml:space="preserve"> </v>
      </c>
    </row>
    <row r="435" spans="1:21" s="4" customFormat="1" x14ac:dyDescent="0.2">
      <c r="A435" s="324" t="s">
        <v>1618</v>
      </c>
      <c r="B435" s="337" t="s">
        <v>4089</v>
      </c>
      <c r="C435" s="337" t="s">
        <v>3724</v>
      </c>
      <c r="D435" s="339">
        <v>15</v>
      </c>
      <c r="E435" s="354">
        <v>34425</v>
      </c>
      <c r="F435" s="263" t="str">
        <f t="shared" si="33"/>
        <v xml:space="preserve"> </v>
      </c>
      <c r="G435" s="324" t="s">
        <v>4019</v>
      </c>
      <c r="H435" s="324"/>
      <c r="I435" s="263" t="str">
        <f t="shared" si="34"/>
        <v xml:space="preserve"> </v>
      </c>
      <c r="J435" s="321" t="str">
        <f>IF(D435&gt;=('28 Populations and thresholds'!$I$46),"YES"," ")</f>
        <v>YES</v>
      </c>
      <c r="K435" s="321" t="str">
        <f>IF(J435="YES"," ",IF(D435&gt;=('28 Populations and thresholds'!$I$46)*0.25,"YES"))</f>
        <v xml:space="preserve"> </v>
      </c>
      <c r="L435" s="321" t="b">
        <f>OR('28 Populations and thresholds'!$J$46="CR",'28 Populations and thresholds'!$J$46="EN",'28 Populations and thresholds'!$J$46="VU")</f>
        <v>1</v>
      </c>
      <c r="M435" s="322">
        <f>D435/'28 Populations and thresholds'!$H$46</f>
        <v>7.4999999999999997E-2</v>
      </c>
      <c r="N435" s="323" t="str">
        <f>'28 Populations and thresholds'!$K$46</f>
        <v>DEC</v>
      </c>
      <c r="O435" s="263" t="str">
        <f t="shared" si="35"/>
        <v xml:space="preserve"> </v>
      </c>
      <c r="P435" s="386">
        <v>7.5</v>
      </c>
      <c r="Q435" s="321">
        <v>1</v>
      </c>
      <c r="R435" s="323">
        <v>1</v>
      </c>
      <c r="S435" s="263"/>
      <c r="T435" s="324"/>
      <c r="U435" s="263" t="str">
        <f t="shared" si="36"/>
        <v xml:space="preserve"> </v>
      </c>
    </row>
    <row r="436" spans="1:21" s="4" customFormat="1" x14ac:dyDescent="0.2">
      <c r="A436" s="275" t="s">
        <v>1618</v>
      </c>
      <c r="B436" s="280" t="s">
        <v>4012</v>
      </c>
      <c r="C436" s="278" t="s">
        <v>3722</v>
      </c>
      <c r="D436" s="279">
        <v>27690</v>
      </c>
      <c r="E436" s="274">
        <v>2010</v>
      </c>
      <c r="F436" s="263" t="str">
        <f t="shared" si="33"/>
        <v xml:space="preserve"> </v>
      </c>
      <c r="G436" s="275"/>
      <c r="H436" s="275" t="s">
        <v>4311</v>
      </c>
      <c r="I436" s="263" t="str">
        <f t="shared" si="34"/>
        <v xml:space="preserve"> </v>
      </c>
      <c r="J436" s="272" t="str">
        <f>IF(D436&gt;=('28 Populations and thresholds'!$I$43),"YES"," ")</f>
        <v>YES</v>
      </c>
      <c r="K436" s="272" t="str">
        <f>IF(J436="YES"," ",IF(D436&gt;=('28 Populations and thresholds'!$I$43)*0.25,"YES"))</f>
        <v xml:space="preserve"> </v>
      </c>
      <c r="L436" s="272" t="b">
        <f>OR('28 Populations and thresholds'!$J$43="CR",'28 Populations and thresholds'!$J$43="EN",'28 Populations and thresholds'!$J$43="VU")</f>
        <v>0</v>
      </c>
      <c r="M436" s="273">
        <f>D436/'28 Populations and thresholds'!$H$43</f>
        <v>9.2299999999999993E-2</v>
      </c>
      <c r="N436" s="274">
        <f>'28 Populations and thresholds'!$K$43</f>
        <v>0</v>
      </c>
      <c r="O436" s="263" t="str">
        <f t="shared" si="35"/>
        <v xml:space="preserve"> </v>
      </c>
      <c r="P436" s="349">
        <v>294.33</v>
      </c>
      <c r="Q436" s="272">
        <v>7</v>
      </c>
      <c r="R436" s="274">
        <v>1</v>
      </c>
      <c r="S436" s="263"/>
      <c r="T436" s="275" t="s">
        <v>4312</v>
      </c>
      <c r="U436" s="263" t="str">
        <f t="shared" si="36"/>
        <v xml:space="preserve"> </v>
      </c>
    </row>
    <row r="437" spans="1:21" s="4" customFormat="1" x14ac:dyDescent="0.2">
      <c r="A437" s="275" t="s">
        <v>1618</v>
      </c>
      <c r="B437" s="280" t="s">
        <v>4012</v>
      </c>
      <c r="C437" s="269" t="s">
        <v>1688</v>
      </c>
      <c r="D437" s="279">
        <v>2000</v>
      </c>
      <c r="E437" s="274">
        <v>2007</v>
      </c>
      <c r="F437" s="263" t="str">
        <f t="shared" si="33"/>
        <v xml:space="preserve"> </v>
      </c>
      <c r="G437" s="275"/>
      <c r="H437" s="275" t="s">
        <v>4011</v>
      </c>
      <c r="I437" s="263" t="str">
        <f t="shared" si="34"/>
        <v xml:space="preserve"> </v>
      </c>
      <c r="J437" s="272" t="str">
        <f>IF(D437&gt;=('28 Populations and thresholds'!$I$47),"YES"," ")</f>
        <v>YES</v>
      </c>
      <c r="K437" s="272" t="str">
        <f>IF(J437="YES"," ",IF(D437&gt;=('28 Populations and thresholds'!$I$47)*0.25,"YES"))</f>
        <v xml:space="preserve"> </v>
      </c>
      <c r="L437" s="272" t="b">
        <f>OR('28 Populations and thresholds'!$J$47="CR",'28 Populations and thresholds'!$J$47="EN",'28 Populations and thresholds'!$J$47="VU")</f>
        <v>0</v>
      </c>
      <c r="M437" s="273">
        <f>D437/'28 Populations and thresholds'!$H$47</f>
        <v>0.2</v>
      </c>
      <c r="N437" s="274">
        <f>'28 Populations and thresholds'!$K$47</f>
        <v>0</v>
      </c>
      <c r="O437" s="263" t="str">
        <f t="shared" si="35"/>
        <v xml:space="preserve"> </v>
      </c>
      <c r="P437" s="349"/>
      <c r="Q437" s="272"/>
      <c r="R437" s="274"/>
      <c r="S437" s="263"/>
      <c r="T437" s="275" t="s">
        <v>4013</v>
      </c>
      <c r="U437" s="263" t="str">
        <f t="shared" si="36"/>
        <v xml:space="preserve"> </v>
      </c>
    </row>
    <row r="438" spans="1:21" s="4" customFormat="1" x14ac:dyDescent="0.2">
      <c r="A438" s="275" t="s">
        <v>1618</v>
      </c>
      <c r="B438" s="280" t="s">
        <v>4012</v>
      </c>
      <c r="C438" s="278" t="s">
        <v>3724</v>
      </c>
      <c r="D438" s="279">
        <v>292</v>
      </c>
      <c r="E438" s="274">
        <v>2011</v>
      </c>
      <c r="F438" s="263" t="str">
        <f t="shared" si="33"/>
        <v xml:space="preserve"> </v>
      </c>
      <c r="G438" s="275"/>
      <c r="H438" s="275" t="s">
        <v>4311</v>
      </c>
      <c r="I438" s="263" t="str">
        <f t="shared" si="34"/>
        <v xml:space="preserve"> </v>
      </c>
      <c r="J438" s="272" t="str">
        <f>IF(D438&gt;=('28 Populations and thresholds'!$I$46),"YES"," ")</f>
        <v>YES</v>
      </c>
      <c r="K438" s="272" t="str">
        <f>IF(J438="YES"," ",IF(D438&gt;=('28 Populations and thresholds'!$I$46)*0.25,"YES"))</f>
        <v xml:space="preserve"> </v>
      </c>
      <c r="L438" s="272" t="b">
        <f>OR('28 Populations and thresholds'!$J$46="CR",'28 Populations and thresholds'!$J$46="EN",'28 Populations and thresholds'!$J$46="VU")</f>
        <v>1</v>
      </c>
      <c r="M438" s="346">
        <v>1</v>
      </c>
      <c r="N438" s="274" t="str">
        <f>'28 Populations and thresholds'!$K$46</f>
        <v>DEC</v>
      </c>
      <c r="O438" s="263" t="str">
        <f t="shared" si="35"/>
        <v xml:space="preserve"> </v>
      </c>
      <c r="P438" s="349"/>
      <c r="Q438" s="272"/>
      <c r="R438" s="274"/>
      <c r="S438" s="263"/>
      <c r="T438" s="275" t="s">
        <v>4313</v>
      </c>
      <c r="U438" s="263" t="str">
        <f t="shared" si="36"/>
        <v xml:space="preserve"> </v>
      </c>
    </row>
    <row r="439" spans="1:21" s="4" customFormat="1" x14ac:dyDescent="0.2">
      <c r="A439" s="275" t="s">
        <v>1618</v>
      </c>
      <c r="B439" s="280" t="s">
        <v>4012</v>
      </c>
      <c r="C439" s="269" t="s">
        <v>1672</v>
      </c>
      <c r="D439" s="279">
        <v>6242</v>
      </c>
      <c r="E439" s="281">
        <v>39142</v>
      </c>
      <c r="F439" s="263" t="str">
        <f t="shared" si="33"/>
        <v xml:space="preserve"> </v>
      </c>
      <c r="G439" s="275"/>
      <c r="H439" s="275" t="s">
        <v>4011</v>
      </c>
      <c r="I439" s="263" t="str">
        <f t="shared" si="34"/>
        <v xml:space="preserve"> </v>
      </c>
      <c r="J439" s="272" t="str">
        <f>IF(D439&gt;=('28 Populations and thresholds'!$I$42),"YES"," ")</f>
        <v>YES</v>
      </c>
      <c r="K439" s="272" t="str">
        <f>IF(J439="YES"," ",IF(D439&gt;=('28 Populations and thresholds'!$I$42)*0.25,"YES"))</f>
        <v xml:space="preserve"> </v>
      </c>
      <c r="L439" s="272" t="b">
        <f>OR('28 Populations and thresholds'!$J$42="CR",'28 Populations and thresholds'!$J$42="EN",'28 Populations and thresholds'!$J$42="VU")</f>
        <v>0</v>
      </c>
      <c r="M439" s="273">
        <f>D439/'28 Populations and thresholds'!$H$42</f>
        <v>0.62419999999999998</v>
      </c>
      <c r="N439" s="274" t="str">
        <f>'28 Populations and thresholds'!$K$42</f>
        <v>DEC</v>
      </c>
      <c r="O439" s="263" t="str">
        <f t="shared" si="35"/>
        <v xml:space="preserve"> </v>
      </c>
      <c r="P439" s="349"/>
      <c r="Q439" s="272"/>
      <c r="R439" s="274"/>
      <c r="S439" s="263"/>
      <c r="T439" s="275" t="s">
        <v>4013</v>
      </c>
      <c r="U439" s="263" t="str">
        <f t="shared" si="36"/>
        <v xml:space="preserve"> </v>
      </c>
    </row>
    <row r="440" spans="1:21" s="4" customFormat="1" x14ac:dyDescent="0.2">
      <c r="A440" s="275" t="s">
        <v>1618</v>
      </c>
      <c r="B440" s="280" t="s">
        <v>4012</v>
      </c>
      <c r="C440" s="280" t="s">
        <v>3713</v>
      </c>
      <c r="D440" s="279">
        <v>5184</v>
      </c>
      <c r="E440" s="281">
        <v>39083</v>
      </c>
      <c r="F440" s="263" t="str">
        <f t="shared" si="33"/>
        <v xml:space="preserve"> </v>
      </c>
      <c r="G440" s="275"/>
      <c r="H440" s="275" t="s">
        <v>4011</v>
      </c>
      <c r="I440" s="263" t="str">
        <f t="shared" si="34"/>
        <v xml:space="preserve"> </v>
      </c>
      <c r="J440" s="272" t="str">
        <f>IF(D440&gt;=('28 Populations and thresholds'!$I$9),"YES"," ")</f>
        <v>YES</v>
      </c>
      <c r="K440" s="272" t="str">
        <f>IF(J440="YES"," ",IF(D440&gt;=('28 Populations and thresholds'!$I$9)*0.25,"YES"))</f>
        <v xml:space="preserve"> </v>
      </c>
      <c r="L440" s="272" t="b">
        <f>OR('28 Populations and thresholds'!$J$9="CR",'28 Populations and thresholds'!$J$9="EN",'28 Populations and thresholds'!$J$9="VU")</f>
        <v>0</v>
      </c>
      <c r="M440" s="346">
        <v>1</v>
      </c>
      <c r="N440" s="274" t="str">
        <f>'28 Populations and thresholds'!$K$9</f>
        <v>DEC</v>
      </c>
      <c r="O440" s="263" t="str">
        <f t="shared" si="35"/>
        <v xml:space="preserve"> </v>
      </c>
      <c r="P440" s="349"/>
      <c r="Q440" s="272"/>
      <c r="R440" s="274"/>
      <c r="S440" s="263"/>
      <c r="T440" s="275" t="s">
        <v>4013</v>
      </c>
      <c r="U440" s="263" t="str">
        <f t="shared" si="36"/>
        <v xml:space="preserve"> </v>
      </c>
    </row>
    <row r="441" spans="1:21" s="4" customFormat="1" x14ac:dyDescent="0.2">
      <c r="A441" s="275" t="s">
        <v>1618</v>
      </c>
      <c r="B441" s="269" t="s">
        <v>1619</v>
      </c>
      <c r="C441" s="269" t="s">
        <v>1625</v>
      </c>
      <c r="D441" s="279">
        <v>1610</v>
      </c>
      <c r="E441" s="284" t="s">
        <v>1598</v>
      </c>
      <c r="F441" s="263" t="str">
        <f t="shared" si="33"/>
        <v xml:space="preserve"> </v>
      </c>
      <c r="G441" s="275" t="s">
        <v>139</v>
      </c>
      <c r="H441" s="275"/>
      <c r="I441" s="263" t="str">
        <f t="shared" si="34"/>
        <v xml:space="preserve"> </v>
      </c>
      <c r="J441" s="272" t="str">
        <f>IF(D441&gt;=('28 Populations and thresholds'!$I$11),"YES"," ")</f>
        <v>YES</v>
      </c>
      <c r="K441" s="272" t="str">
        <f>IF(J441="YES"," ",IF(D441&gt;=('28 Populations and thresholds'!$I$11)*0.25,"YES"))</f>
        <v xml:space="preserve"> </v>
      </c>
      <c r="L441" s="272" t="b">
        <f>OR('28 Populations and thresholds'!$J$11="CR",'28 Populations and thresholds'!$J$11="EN",'28 Populations and thresholds'!$J$11="VU")</f>
        <v>0</v>
      </c>
      <c r="M441" s="273">
        <f>D441/'28 Populations and thresholds'!$H$11</f>
        <v>1.61E-2</v>
      </c>
      <c r="N441" s="274">
        <f>'28 Populations and thresholds'!$K$11</f>
        <v>0</v>
      </c>
      <c r="O441" s="263" t="str">
        <f t="shared" si="35"/>
        <v xml:space="preserve"> </v>
      </c>
      <c r="P441" s="349"/>
      <c r="Q441" s="272"/>
      <c r="R441" s="274"/>
      <c r="S441" s="263"/>
      <c r="T441" s="275"/>
      <c r="U441" s="263" t="str">
        <f t="shared" si="36"/>
        <v xml:space="preserve"> </v>
      </c>
    </row>
    <row r="442" spans="1:21" s="4" customFormat="1" x14ac:dyDescent="0.2">
      <c r="A442" s="275" t="s">
        <v>1618</v>
      </c>
      <c r="B442" s="269" t="s">
        <v>1619</v>
      </c>
      <c r="C442" s="269" t="s">
        <v>1636</v>
      </c>
      <c r="D442" s="279">
        <v>1068</v>
      </c>
      <c r="E442" s="284" t="s">
        <v>1598</v>
      </c>
      <c r="F442" s="263" t="str">
        <f t="shared" si="33"/>
        <v xml:space="preserve"> </v>
      </c>
      <c r="G442" s="275" t="s">
        <v>139</v>
      </c>
      <c r="H442" s="275"/>
      <c r="I442" s="263" t="str">
        <f t="shared" si="34"/>
        <v xml:space="preserve"> </v>
      </c>
      <c r="J442" s="272" t="str">
        <f>IF(D442&gt;=('28 Populations and thresholds'!$I$18),"YES"," ")</f>
        <v>YES</v>
      </c>
      <c r="K442" s="272" t="str">
        <f>IF(J442="YES"," ",IF(D442&gt;=('28 Populations and thresholds'!$I$18)*0.25,"YES"))</f>
        <v xml:space="preserve"> </v>
      </c>
      <c r="L442" s="272" t="b">
        <f>OR('28 Populations and thresholds'!$J$18="CR",'28 Populations and thresholds'!$J$18="EN",'28 Populations and thresholds'!$J$18="VU")</f>
        <v>0</v>
      </c>
      <c r="M442" s="273">
        <f>D442/'28 Populations and thresholds'!$H$18</f>
        <v>1.068E-2</v>
      </c>
      <c r="N442" s="274">
        <f>'28 Populations and thresholds'!$K$18</f>
        <v>0</v>
      </c>
      <c r="O442" s="263" t="str">
        <f t="shared" si="35"/>
        <v xml:space="preserve"> </v>
      </c>
      <c r="P442" s="349"/>
      <c r="Q442" s="272"/>
      <c r="R442" s="274"/>
      <c r="S442" s="263"/>
      <c r="T442" s="275"/>
      <c r="U442" s="263" t="str">
        <f t="shared" si="36"/>
        <v xml:space="preserve"> </v>
      </c>
    </row>
    <row r="443" spans="1:21" s="4" customFormat="1" x14ac:dyDescent="0.2">
      <c r="A443" s="12" t="s">
        <v>1618</v>
      </c>
      <c r="B443" s="4" t="s">
        <v>4091</v>
      </c>
      <c r="C443" s="4" t="s">
        <v>3724</v>
      </c>
      <c r="D443" s="105">
        <v>22</v>
      </c>
      <c r="E443" s="172">
        <v>34425</v>
      </c>
      <c r="F443" s="263" t="str">
        <f t="shared" si="33"/>
        <v xml:space="preserve"> </v>
      </c>
      <c r="G443" s="12" t="s">
        <v>4019</v>
      </c>
      <c r="H443" s="12"/>
      <c r="I443" s="263" t="str">
        <f t="shared" si="34"/>
        <v xml:space="preserve"> </v>
      </c>
      <c r="J443" s="38" t="str">
        <f>IF(D443&gt;=('28 Populations and thresholds'!$I$46),"YES"," ")</f>
        <v>YES</v>
      </c>
      <c r="K443" s="38" t="str">
        <f>IF(J443="YES"," ",IF(D443&gt;=('28 Populations and thresholds'!$I$46)*0.25,"YES"))</f>
        <v xml:space="preserve"> </v>
      </c>
      <c r="L443" s="38" t="b">
        <f>OR('28 Populations and thresholds'!$J$46="CR",'28 Populations and thresholds'!$J$46="EN",'28 Populations and thresholds'!$J$46="VU")</f>
        <v>1</v>
      </c>
      <c r="M443" s="75">
        <f>D443/'28 Populations and thresholds'!$H$46</f>
        <v>0.11</v>
      </c>
      <c r="N443" s="106" t="str">
        <f>'28 Populations and thresholds'!$K$46</f>
        <v>DEC</v>
      </c>
      <c r="O443" s="263" t="str">
        <f t="shared" si="35"/>
        <v xml:space="preserve"> </v>
      </c>
      <c r="P443" s="348">
        <v>11</v>
      </c>
      <c r="Q443" s="38">
        <v>1</v>
      </c>
      <c r="R443" s="106">
        <v>1</v>
      </c>
      <c r="S443" s="263"/>
      <c r="T443" s="12"/>
      <c r="U443" s="263" t="str">
        <f t="shared" si="36"/>
        <v xml:space="preserve"> </v>
      </c>
    </row>
    <row r="444" spans="1:21" s="4" customFormat="1" x14ac:dyDescent="0.2">
      <c r="A444" s="324" t="s">
        <v>1618</v>
      </c>
      <c r="B444" s="337" t="s">
        <v>1756</v>
      </c>
      <c r="C444" s="337" t="s">
        <v>1755</v>
      </c>
      <c r="D444" s="339">
        <v>300</v>
      </c>
      <c r="E444" s="355" t="s">
        <v>130</v>
      </c>
      <c r="F444" s="263" t="str">
        <f t="shared" si="33"/>
        <v xml:space="preserve"> </v>
      </c>
      <c r="G444" s="324" t="s">
        <v>139</v>
      </c>
      <c r="H444" s="324"/>
      <c r="I444" s="263" t="str">
        <f t="shared" si="34"/>
        <v xml:space="preserve"> </v>
      </c>
      <c r="J444" s="321" t="str">
        <f>IF(D444&gt;=('28 Populations and thresholds'!$I$226),"YES"," ")</f>
        <v>YES</v>
      </c>
      <c r="K444" s="321" t="str">
        <f>IF(J444="YES"," ",IF(D444&gt;=('28 Populations and thresholds'!$I$226)*0.25,"YES"))</f>
        <v xml:space="preserve"> </v>
      </c>
      <c r="L444" s="321" t="b">
        <f>OR('28 Populations and thresholds'!$J$226="CR",'28 Populations and thresholds'!$J$226="EN",'28 Populations and thresholds'!$J$226="VU")</f>
        <v>0</v>
      </c>
      <c r="M444" s="322">
        <f>D444/'28 Populations and thresholds'!$H$226</f>
        <v>1.2E-2</v>
      </c>
      <c r="N444" s="323">
        <f>'28 Populations and thresholds'!$K$226</f>
        <v>0</v>
      </c>
      <c r="O444" s="263" t="str">
        <f t="shared" si="35"/>
        <v xml:space="preserve"> </v>
      </c>
      <c r="P444" s="386">
        <v>1.2</v>
      </c>
      <c r="Q444" s="321">
        <v>1</v>
      </c>
      <c r="R444" s="323">
        <v>0</v>
      </c>
      <c r="S444" s="263"/>
      <c r="T444" s="324"/>
      <c r="U444" s="263" t="str">
        <f t="shared" si="36"/>
        <v xml:space="preserve"> </v>
      </c>
    </row>
    <row r="445" spans="1:21" s="4" customFormat="1" x14ac:dyDescent="0.2">
      <c r="A445" s="275" t="s">
        <v>1314</v>
      </c>
      <c r="B445" s="277" t="s">
        <v>3999</v>
      </c>
      <c r="C445" s="280" t="s">
        <v>3540</v>
      </c>
      <c r="D445" s="279">
        <v>26398</v>
      </c>
      <c r="E445" s="284" t="s">
        <v>4004</v>
      </c>
      <c r="F445" s="263" t="str">
        <f t="shared" si="33"/>
        <v xml:space="preserve"> </v>
      </c>
      <c r="G445" s="275"/>
      <c r="H445" s="275" t="s">
        <v>4002</v>
      </c>
      <c r="I445" s="263" t="str">
        <f t="shared" si="34"/>
        <v xml:space="preserve"> </v>
      </c>
      <c r="J445" s="272" t="str">
        <f>IF(D445&gt;=('28 Populations and thresholds'!$I$60),"YES"," ")</f>
        <v>YES</v>
      </c>
      <c r="K445" s="272" t="str">
        <f>IF(J445="YES"," ",IF(D445&gt;=('28 Populations and thresholds'!$I$60)*0.25,"YES"))</f>
        <v xml:space="preserve"> </v>
      </c>
      <c r="L445" s="272" t="b">
        <f>OR('28 Populations and thresholds'!$J$60="CR",'28 Populations and thresholds'!$J$60="EN",'28 Populations and thresholds'!$J$60="VU")</f>
        <v>1</v>
      </c>
      <c r="M445" s="273">
        <f>D445/'28 Populations and thresholds'!$H$60</f>
        <v>0.33843589743589741</v>
      </c>
      <c r="N445" s="274" t="str">
        <f>'28 Populations and thresholds'!$K$60</f>
        <v>DEC</v>
      </c>
      <c r="O445" s="263" t="str">
        <f t="shared" si="35"/>
        <v xml:space="preserve"> </v>
      </c>
      <c r="P445" s="349">
        <v>33.840000000000003</v>
      </c>
      <c r="Q445" s="272">
        <v>1</v>
      </c>
      <c r="R445" s="274">
        <v>1</v>
      </c>
      <c r="S445" s="263"/>
      <c r="T445" s="275"/>
      <c r="U445" s="263" t="str">
        <f t="shared" si="36"/>
        <v xml:space="preserve"> </v>
      </c>
    </row>
    <row r="446" spans="1:21" s="4" customFormat="1" x14ac:dyDescent="0.2">
      <c r="A446" s="143" t="s">
        <v>1314</v>
      </c>
      <c r="B446" s="40" t="s">
        <v>1271</v>
      </c>
      <c r="C446" s="4" t="s">
        <v>3447</v>
      </c>
      <c r="D446" s="41">
        <v>340</v>
      </c>
      <c r="E446" s="46">
        <v>33250</v>
      </c>
      <c r="F446" s="263" t="str">
        <f t="shared" si="33"/>
        <v xml:space="preserve"> </v>
      </c>
      <c r="G446" s="143" t="s">
        <v>21</v>
      </c>
      <c r="H446" s="143" t="s">
        <v>853</v>
      </c>
      <c r="I446" s="263" t="str">
        <f t="shared" si="34"/>
        <v xml:space="preserve"> </v>
      </c>
      <c r="J446" s="38" t="str">
        <f>IF(D446&gt;=('28 Populations and thresholds'!$I$145),"YES"," ")</f>
        <v>YES</v>
      </c>
      <c r="K446" s="38" t="str">
        <f>IF(J446="YES"," ",IF(D446&gt;=('28 Populations and thresholds'!$I$145)*0.25,"YES"))</f>
        <v xml:space="preserve"> </v>
      </c>
      <c r="L446" s="38" t="b">
        <f>OR('28 Populations and thresholds'!$J$145="CR",'28 Populations and thresholds'!$J$145="EN",'28 Populations and thresholds'!$J$145="VU")</f>
        <v>0</v>
      </c>
      <c r="M446" s="75">
        <f>D446/'28 Populations and thresholds'!$H$145</f>
        <v>3.3999999999999998E-3</v>
      </c>
      <c r="N446" s="106">
        <f>'28 Populations and thresholds'!$K$145</f>
        <v>0</v>
      </c>
      <c r="O446" s="263" t="str">
        <f t="shared" si="35"/>
        <v xml:space="preserve"> </v>
      </c>
      <c r="P446" s="348">
        <v>2.15</v>
      </c>
      <c r="Q446" s="38">
        <v>2</v>
      </c>
      <c r="R446" s="106">
        <v>0</v>
      </c>
      <c r="S446" s="263"/>
      <c r="T446" s="12"/>
      <c r="U446" s="263" t="str">
        <f t="shared" si="36"/>
        <v xml:space="preserve"> </v>
      </c>
    </row>
    <row r="447" spans="1:21" s="4" customFormat="1" x14ac:dyDescent="0.2">
      <c r="A447" s="143" t="s">
        <v>1314</v>
      </c>
      <c r="B447" s="40" t="s">
        <v>1271</v>
      </c>
      <c r="C447" s="4" t="s">
        <v>3452</v>
      </c>
      <c r="D447" s="41">
        <v>1810</v>
      </c>
      <c r="E447" s="46">
        <v>32877</v>
      </c>
      <c r="F447" s="263" t="str">
        <f t="shared" si="33"/>
        <v xml:space="preserve"> </v>
      </c>
      <c r="G447" s="143" t="s">
        <v>21</v>
      </c>
      <c r="H447" s="143" t="s">
        <v>853</v>
      </c>
      <c r="I447" s="263" t="str">
        <f t="shared" si="34"/>
        <v xml:space="preserve"> </v>
      </c>
      <c r="J447" s="38" t="str">
        <f>IF(D447&gt;=('28 Populations and thresholds'!$I$158),"YES"," ")</f>
        <v>YES</v>
      </c>
      <c r="K447" s="38" t="str">
        <f>IF(J447="YES"," ",IF(D447&gt;=('28 Populations and thresholds'!$I$158)*0.25,"YES"))</f>
        <v xml:space="preserve"> </v>
      </c>
      <c r="L447" s="38" t="b">
        <f>OR('28 Populations and thresholds'!$J$158="CR",'28 Populations and thresholds'!$J$158="EN",'28 Populations and thresholds'!$J$158="VU")</f>
        <v>0</v>
      </c>
      <c r="M447" s="75">
        <f>D447/'28 Populations and thresholds'!$H$158</f>
        <v>1.8100000000000002E-2</v>
      </c>
      <c r="N447" s="106">
        <f>'28 Populations and thresholds'!$K$158</f>
        <v>0</v>
      </c>
      <c r="O447" s="263" t="str">
        <f t="shared" si="35"/>
        <v xml:space="preserve"> </v>
      </c>
      <c r="P447" s="348"/>
      <c r="Q447" s="38"/>
      <c r="R447" s="106"/>
      <c r="S447" s="263"/>
      <c r="T447" s="12"/>
      <c r="U447" s="263" t="str">
        <f t="shared" si="36"/>
        <v xml:space="preserve"> </v>
      </c>
    </row>
    <row r="448" spans="1:21" s="4" customFormat="1" x14ac:dyDescent="0.2">
      <c r="A448" s="275" t="s">
        <v>1314</v>
      </c>
      <c r="B448" s="269" t="s">
        <v>4604</v>
      </c>
      <c r="C448" s="269" t="s">
        <v>3666</v>
      </c>
      <c r="D448" s="279">
        <v>2000</v>
      </c>
      <c r="E448" s="274">
        <v>2001</v>
      </c>
      <c r="F448" s="263" t="str">
        <f t="shared" si="33"/>
        <v xml:space="preserve"> </v>
      </c>
      <c r="G448" s="275" t="s">
        <v>139</v>
      </c>
      <c r="H448" s="275" t="s">
        <v>3388</v>
      </c>
      <c r="I448" s="263" t="str">
        <f t="shared" si="34"/>
        <v xml:space="preserve"> </v>
      </c>
      <c r="J448" s="272" t="str">
        <f>IF(D448&gt;=(('28 Populations and thresholds'!$I$62)+('28 Populations and thresholds'!$I$63)+('28 Populations and thresholds'!$I$65)),"YES"," ")</f>
        <v>YES</v>
      </c>
      <c r="K448" s="272" t="str">
        <f>IF(J448="YES"," ",IF(D448&gt;=(('28 Populations and thresholds'!$I$62)+('28 Populations and thresholds'!$I$63)+('28 Populations and thresholds'!$I$65))*0.25,"YES"))</f>
        <v xml:space="preserve"> </v>
      </c>
      <c r="L448" s="272" t="b">
        <f>OR('28 Populations and thresholds'!$J$62="CR",'28 Populations and thresholds'!$J$62="EN",'28 Populations and thresholds'!$J$62="VU")</f>
        <v>0</v>
      </c>
      <c r="M448" s="273">
        <f>D448/(('28 Populations and thresholds'!$H$62)+('28 Populations and thresholds'!$H$63)+('28 Populations and thresholds'!$H$65))</f>
        <v>1.1428571428571429E-2</v>
      </c>
      <c r="N448" s="274" t="str">
        <f>'28 Populations and thresholds'!$K$62</f>
        <v>DEC</v>
      </c>
      <c r="O448" s="263" t="str">
        <f t="shared" si="35"/>
        <v xml:space="preserve"> </v>
      </c>
      <c r="P448" s="349">
        <v>32.9</v>
      </c>
      <c r="Q448" s="272">
        <v>5</v>
      </c>
      <c r="R448" s="274">
        <v>2</v>
      </c>
      <c r="S448" s="263"/>
      <c r="T448" s="275" t="s">
        <v>4550</v>
      </c>
      <c r="U448" s="263" t="str">
        <f t="shared" si="36"/>
        <v xml:space="preserve"> </v>
      </c>
    </row>
    <row r="449" spans="1:26" s="4" customFormat="1" x14ac:dyDescent="0.2">
      <c r="A449" s="267" t="s">
        <v>1314</v>
      </c>
      <c r="B449" s="269" t="s">
        <v>4604</v>
      </c>
      <c r="C449" s="269" t="s">
        <v>1693</v>
      </c>
      <c r="D449" s="279">
        <v>450</v>
      </c>
      <c r="E449" s="284" t="s">
        <v>149</v>
      </c>
      <c r="F449" s="263" t="str">
        <f t="shared" ref="F449:F512" si="37">" "</f>
        <v xml:space="preserve"> </v>
      </c>
      <c r="G449" s="275" t="s">
        <v>139</v>
      </c>
      <c r="H449" s="275"/>
      <c r="I449" s="263" t="str">
        <f t="shared" ref="I449:I512" si="38">" "</f>
        <v xml:space="preserve"> </v>
      </c>
      <c r="J449" s="272" t="str">
        <f>IF(D449&gt;=('28 Populations and thresholds'!$I$50),"YES"," ")</f>
        <v>YES</v>
      </c>
      <c r="K449" s="272" t="str">
        <f>IF(J449="YES"," ",IF(D449&gt;=('28 Populations and thresholds'!$I$50)*0.25,"YES"))</f>
        <v xml:space="preserve"> </v>
      </c>
      <c r="L449" s="272" t="b">
        <f>OR('28 Populations and thresholds'!$J$50="CR",'28 Populations and thresholds'!$J$50="EN",'28 Populations and thresholds'!$J$50="VU")</f>
        <v>0</v>
      </c>
      <c r="M449" s="273">
        <f>D449/'28 Populations and thresholds'!$H$50</f>
        <v>4.4999999999999998E-2</v>
      </c>
      <c r="N449" s="274" t="str">
        <f>'28 Populations and thresholds'!$K$50</f>
        <v>DEC</v>
      </c>
      <c r="O449" s="263" t="str">
        <f t="shared" ref="O449:O512" si="39">" "</f>
        <v xml:space="preserve"> </v>
      </c>
      <c r="P449" s="349"/>
      <c r="Q449" s="272"/>
      <c r="R449" s="274"/>
      <c r="S449" s="263"/>
      <c r="T449" s="275"/>
      <c r="U449" s="263" t="str">
        <f t="shared" ref="U449:U512" si="40">" "</f>
        <v xml:space="preserve"> </v>
      </c>
    </row>
    <row r="450" spans="1:26" s="4" customFormat="1" x14ac:dyDescent="0.2">
      <c r="A450" s="275" t="s">
        <v>1314</v>
      </c>
      <c r="B450" s="269" t="s">
        <v>4604</v>
      </c>
      <c r="C450" s="269" t="s">
        <v>3544</v>
      </c>
      <c r="D450" s="279">
        <v>1000</v>
      </c>
      <c r="E450" s="274">
        <v>2001</v>
      </c>
      <c r="F450" s="263" t="str">
        <f t="shared" si="37"/>
        <v xml:space="preserve"> </v>
      </c>
      <c r="G450" s="275" t="s">
        <v>139</v>
      </c>
      <c r="H450" s="275" t="s">
        <v>3388</v>
      </c>
      <c r="I450" s="263" t="str">
        <f t="shared" si="38"/>
        <v xml:space="preserve"> </v>
      </c>
      <c r="J450" s="272" t="str">
        <f>IF(D450&gt;=('28 Populations and thresholds'!$I$70),"YES"," ")</f>
        <v>YES</v>
      </c>
      <c r="K450" s="272" t="str">
        <f>IF(J450="YES"," ",IF(D450&gt;=('28 Populations and thresholds'!$I$70)*0.25,"YES"))</f>
        <v xml:space="preserve"> </v>
      </c>
      <c r="L450" s="272" t="b">
        <f>OR('28 Populations and thresholds'!$J$70="CR",'28 Populations and thresholds'!$J$70="EN",'28 Populations and thresholds'!$J$70="VU")</f>
        <v>0</v>
      </c>
      <c r="M450" s="273">
        <f>D450/'28 Populations and thresholds'!$H$70</f>
        <v>0.01</v>
      </c>
      <c r="N450" s="274">
        <f>'28 Populations and thresholds'!$K$70</f>
        <v>0</v>
      </c>
      <c r="O450" s="263" t="str">
        <f t="shared" si="39"/>
        <v xml:space="preserve"> </v>
      </c>
      <c r="P450" s="349"/>
      <c r="Q450" s="272"/>
      <c r="R450" s="274"/>
      <c r="S450" s="263"/>
      <c r="T450" s="269"/>
      <c r="U450" s="263" t="str">
        <f t="shared" si="40"/>
        <v xml:space="preserve"> </v>
      </c>
    </row>
    <row r="451" spans="1:26" s="4" customFormat="1" x14ac:dyDescent="0.2">
      <c r="A451" s="275" t="s">
        <v>1314</v>
      </c>
      <c r="B451" s="269" t="s">
        <v>4604</v>
      </c>
      <c r="C451" s="269" t="s">
        <v>3391</v>
      </c>
      <c r="D451" s="279">
        <v>243</v>
      </c>
      <c r="E451" s="274">
        <v>2006</v>
      </c>
      <c r="F451" s="263" t="str">
        <f t="shared" si="37"/>
        <v xml:space="preserve"> </v>
      </c>
      <c r="G451" s="275" t="s">
        <v>139</v>
      </c>
      <c r="H451" s="275" t="s">
        <v>3388</v>
      </c>
      <c r="I451" s="263" t="str">
        <f t="shared" si="38"/>
        <v xml:space="preserve"> </v>
      </c>
      <c r="J451" s="272" t="str">
        <f>IF(D451&gt;=('28 Populations and thresholds'!$I$121),"YES"," ")</f>
        <v>YES</v>
      </c>
      <c r="K451" s="272" t="str">
        <f>IF(J451="YES"," ",IF(D451&gt;=('28 Populations and thresholds'!$I$121)*0.25,"YES"))</f>
        <v xml:space="preserve"> </v>
      </c>
      <c r="L451" s="272" t="b">
        <f>OR('28 Populations and thresholds'!$J$121="CR",'28 Populations and thresholds'!$J$121="EN",'28 Populations and thresholds'!$J$121="VU")</f>
        <v>1</v>
      </c>
      <c r="M451" s="273">
        <f>D451/'28 Populations and thresholds'!$H$121</f>
        <v>0.21130434782608695</v>
      </c>
      <c r="N451" s="274">
        <f>'28 Populations and thresholds'!$K$121</f>
        <v>0</v>
      </c>
      <c r="O451" s="263" t="str">
        <f t="shared" si="39"/>
        <v xml:space="preserve"> </v>
      </c>
      <c r="P451" s="349"/>
      <c r="Q451" s="272"/>
      <c r="R451" s="274"/>
      <c r="S451" s="263"/>
      <c r="T451" s="275"/>
      <c r="U451" s="263" t="str">
        <f t="shared" si="40"/>
        <v xml:space="preserve"> </v>
      </c>
    </row>
    <row r="452" spans="1:26" s="4" customFormat="1" x14ac:dyDescent="0.2">
      <c r="A452" s="275" t="s">
        <v>1314</v>
      </c>
      <c r="B452" s="269" t="s">
        <v>4604</v>
      </c>
      <c r="C452" s="269" t="s">
        <v>3540</v>
      </c>
      <c r="D452" s="279">
        <v>4000</v>
      </c>
      <c r="E452" s="274">
        <v>2001</v>
      </c>
      <c r="F452" s="263" t="str">
        <f t="shared" si="37"/>
        <v xml:space="preserve"> </v>
      </c>
      <c r="G452" s="275" t="s">
        <v>139</v>
      </c>
      <c r="H452" s="275" t="s">
        <v>3388</v>
      </c>
      <c r="I452" s="263" t="str">
        <f t="shared" si="38"/>
        <v xml:space="preserve"> </v>
      </c>
      <c r="J452" s="272" t="str">
        <f>IF(D452&gt;=('28 Populations and thresholds'!$I$60),"YES"," ")</f>
        <v>YES</v>
      </c>
      <c r="K452" s="272" t="str">
        <f>IF(J452="YES"," ",IF(D452&gt;=('28 Populations and thresholds'!$I$60)*0.25,"YES"))</f>
        <v xml:space="preserve"> </v>
      </c>
      <c r="L452" s="272" t="b">
        <f>OR('28 Populations and thresholds'!$J$60="CR",'28 Populations and thresholds'!$J$60="EN",'28 Populations and thresholds'!$J$60="VU")</f>
        <v>1</v>
      </c>
      <c r="M452" s="273">
        <f>D452/'28 Populations and thresholds'!$H$60</f>
        <v>5.128205128205128E-2</v>
      </c>
      <c r="N452" s="274" t="str">
        <f>'28 Populations and thresholds'!$K$60</f>
        <v>DEC</v>
      </c>
      <c r="O452" s="263" t="str">
        <f t="shared" si="39"/>
        <v xml:space="preserve"> </v>
      </c>
      <c r="P452" s="349"/>
      <c r="Q452" s="272"/>
      <c r="R452" s="274"/>
      <c r="S452" s="263"/>
      <c r="T452" s="275"/>
      <c r="U452" s="263" t="str">
        <f t="shared" si="40"/>
        <v xml:space="preserve"> </v>
      </c>
    </row>
    <row r="453" spans="1:26" s="4" customFormat="1" x14ac:dyDescent="0.2">
      <c r="A453" s="12" t="s">
        <v>1314</v>
      </c>
      <c r="B453" s="4" t="s">
        <v>3529</v>
      </c>
      <c r="C453" s="4" t="s">
        <v>3594</v>
      </c>
      <c r="D453" s="105">
        <v>9000</v>
      </c>
      <c r="E453" s="161">
        <v>40210</v>
      </c>
      <c r="F453" s="263" t="str">
        <f t="shared" si="37"/>
        <v xml:space="preserve"> </v>
      </c>
      <c r="G453" s="12"/>
      <c r="H453" s="4" t="s">
        <v>4415</v>
      </c>
      <c r="I453" s="263" t="str">
        <f t="shared" si="38"/>
        <v xml:space="preserve"> </v>
      </c>
      <c r="J453" s="38" t="str">
        <f>IF(D453&gt;=('28 Populations and thresholds'!$I$87),"YES"," ")</f>
        <v>YES</v>
      </c>
      <c r="K453" s="38" t="str">
        <f>IF(J453="YES"," ",IF(D453&gt;=('28 Populations and thresholds'!$I$87)*0.25,"YES"))</f>
        <v xml:space="preserve"> </v>
      </c>
      <c r="L453" s="38" t="b">
        <f>OR('28 Populations and thresholds'!$J$87="CR",'28 Populations and thresholds'!$J$87="EN",'28 Populations and thresholds'!$J$87="VU")</f>
        <v>0</v>
      </c>
      <c r="M453" s="75">
        <f>D453/'28 Populations and thresholds'!$H$87</f>
        <v>8.9999999999999993E-3</v>
      </c>
      <c r="N453" s="106">
        <f>'28 Populations and thresholds'!$K$87</f>
        <v>0</v>
      </c>
      <c r="O453" s="263" t="str">
        <f t="shared" si="39"/>
        <v xml:space="preserve"> </v>
      </c>
      <c r="P453" s="348">
        <v>44.59</v>
      </c>
      <c r="Q453" s="38">
        <v>7</v>
      </c>
      <c r="R453" s="106">
        <v>1</v>
      </c>
      <c r="S453" s="263"/>
      <c r="T453" s="12"/>
      <c r="U453" s="263" t="str">
        <f t="shared" si="40"/>
        <v xml:space="preserve"> </v>
      </c>
    </row>
    <row r="454" spans="1:26" s="4" customFormat="1" x14ac:dyDescent="0.2">
      <c r="A454" s="12" t="s">
        <v>1314</v>
      </c>
      <c r="B454" s="4" t="s">
        <v>3529</v>
      </c>
      <c r="C454" s="4" t="s">
        <v>3590</v>
      </c>
      <c r="D454" s="105">
        <v>4760</v>
      </c>
      <c r="E454" s="161">
        <v>40210</v>
      </c>
      <c r="F454" s="263" t="str">
        <f t="shared" si="37"/>
        <v xml:space="preserve"> </v>
      </c>
      <c r="G454" s="12"/>
      <c r="H454" s="4" t="s">
        <v>4415</v>
      </c>
      <c r="I454" s="263" t="str">
        <f t="shared" si="38"/>
        <v xml:space="preserve"> </v>
      </c>
      <c r="J454" s="38" t="str">
        <f>IF(D454&gt;=('28 Populations and thresholds'!$I$85),"YES"," ")</f>
        <v>YES</v>
      </c>
      <c r="K454" s="38" t="str">
        <f>IF(J454="YES"," ",IF(D454&gt;=('28 Populations and thresholds'!$I$85)*0.25,"YES"))</f>
        <v xml:space="preserve"> </v>
      </c>
      <c r="L454" s="38" t="b">
        <f>OR('28 Populations and thresholds'!$J$85="CR",'28 Populations and thresholds'!$J$85="EN",'28 Populations and thresholds'!$J$85="VU")</f>
        <v>0</v>
      </c>
      <c r="M454" s="75">
        <f>D454/'28 Populations and thresholds'!$H$85</f>
        <v>5.3483146067415728E-2</v>
      </c>
      <c r="N454" s="106" t="str">
        <f>'28 Populations and thresholds'!$K$85</f>
        <v>DEC</v>
      </c>
      <c r="O454" s="263" t="str">
        <f t="shared" si="39"/>
        <v xml:space="preserve"> </v>
      </c>
      <c r="P454" s="348"/>
      <c r="Q454" s="38"/>
      <c r="R454" s="106"/>
      <c r="S454" s="263"/>
      <c r="T454" s="12"/>
      <c r="U454" s="263" t="str">
        <f t="shared" si="40"/>
        <v xml:space="preserve"> </v>
      </c>
    </row>
    <row r="455" spans="1:26" s="4" customFormat="1" x14ac:dyDescent="0.2">
      <c r="A455" s="12" t="s">
        <v>1314</v>
      </c>
      <c r="B455" s="4" t="s">
        <v>3529</v>
      </c>
      <c r="C455" s="4" t="s">
        <v>1607</v>
      </c>
      <c r="D455" s="105">
        <v>340</v>
      </c>
      <c r="E455" s="161">
        <v>40148</v>
      </c>
      <c r="F455" s="263" t="str">
        <f t="shared" si="37"/>
        <v xml:space="preserve"> </v>
      </c>
      <c r="G455" s="12"/>
      <c r="H455" s="4" t="s">
        <v>4415</v>
      </c>
      <c r="I455" s="263" t="str">
        <f t="shared" si="38"/>
        <v xml:space="preserve"> </v>
      </c>
      <c r="J455" s="38" t="str">
        <f>IF(D455&gt;=('28 Populations and thresholds'!$I$6),"YES"," ")</f>
        <v>YES</v>
      </c>
      <c r="K455" s="38" t="str">
        <f>IF(J455="YES"," ",IF(D455&gt;=('28 Populations and thresholds'!$I$6)*0.25,"YES"))</f>
        <v xml:space="preserve"> </v>
      </c>
      <c r="L455" s="38" t="b">
        <f>OR('28 Populations and thresholds'!$J$6="CR",'28 Populations and thresholds'!$J$6="EN",'28 Populations and thresholds'!$J$6="VU")</f>
        <v>0</v>
      </c>
      <c r="M455" s="75">
        <f>D455/'28 Populations and thresholds'!$H$6</f>
        <v>6.7999999999999996E-3</v>
      </c>
      <c r="N455" s="106">
        <f>'28 Populations and thresholds'!$K$6</f>
        <v>0</v>
      </c>
      <c r="O455" s="263" t="str">
        <f t="shared" si="39"/>
        <v xml:space="preserve"> </v>
      </c>
      <c r="P455" s="348"/>
      <c r="Q455" s="38"/>
      <c r="R455" s="106"/>
      <c r="S455" s="263"/>
      <c r="T455" s="12"/>
      <c r="U455" s="263" t="str">
        <f t="shared" si="40"/>
        <v xml:space="preserve"> </v>
      </c>
    </row>
    <row r="456" spans="1:26" s="4" customFormat="1" x14ac:dyDescent="0.2">
      <c r="A456" s="143" t="s">
        <v>1314</v>
      </c>
      <c r="B456" s="4" t="s">
        <v>3529</v>
      </c>
      <c r="C456" s="4" t="s">
        <v>3448</v>
      </c>
      <c r="D456" s="41">
        <v>1942</v>
      </c>
      <c r="E456" s="46">
        <v>38018</v>
      </c>
      <c r="F456" s="263" t="str">
        <f t="shared" si="37"/>
        <v xml:space="preserve"> </v>
      </c>
      <c r="G456" s="143" t="s">
        <v>21</v>
      </c>
      <c r="H456" s="143" t="s">
        <v>87</v>
      </c>
      <c r="I456" s="263" t="str">
        <f t="shared" si="38"/>
        <v xml:space="preserve"> </v>
      </c>
      <c r="J456" s="38" t="str">
        <f>IF(D456&gt;=('28 Populations and thresholds'!$I$147),"YES"," ")</f>
        <v>YES</v>
      </c>
      <c r="K456" s="38" t="str">
        <f>IF(J456="YES"," ",IF(D456&gt;=('28 Populations and thresholds'!$I$147)*0.25,"YES"))</f>
        <v xml:space="preserve"> </v>
      </c>
      <c r="L456" s="38" t="b">
        <f>OR('28 Populations and thresholds'!$J$147="CR",'28 Populations and thresholds'!$J$147="EN",'28 Populations and thresholds'!$J$147="VU")</f>
        <v>0</v>
      </c>
      <c r="M456" s="75">
        <f>D456/'28 Populations and thresholds'!$H$147</f>
        <v>1.942E-2</v>
      </c>
      <c r="N456" s="106">
        <f>'28 Populations and thresholds'!$K$147</f>
        <v>0</v>
      </c>
      <c r="O456" s="263" t="str">
        <f t="shared" si="39"/>
        <v xml:space="preserve"> </v>
      </c>
      <c r="P456" s="348"/>
      <c r="Q456" s="38"/>
      <c r="R456" s="106"/>
      <c r="S456" s="263"/>
      <c r="T456" s="12"/>
      <c r="U456" s="263" t="str">
        <f t="shared" si="40"/>
        <v xml:space="preserve"> </v>
      </c>
    </row>
    <row r="457" spans="1:26" s="4" customFormat="1" x14ac:dyDescent="0.2">
      <c r="A457" s="143" t="s">
        <v>1314</v>
      </c>
      <c r="B457" s="4" t="s">
        <v>3529</v>
      </c>
      <c r="C457" s="111" t="s">
        <v>3759</v>
      </c>
      <c r="D457" s="41">
        <v>1245</v>
      </c>
      <c r="E457" s="46">
        <v>38018</v>
      </c>
      <c r="F457" s="263" t="str">
        <f t="shared" si="37"/>
        <v xml:space="preserve"> </v>
      </c>
      <c r="G457" s="143" t="s">
        <v>21</v>
      </c>
      <c r="H457" s="143" t="s">
        <v>87</v>
      </c>
      <c r="I457" s="263" t="str">
        <f t="shared" si="38"/>
        <v xml:space="preserve"> </v>
      </c>
      <c r="J457" s="38" t="str">
        <f>IF(D457&gt;=('28 Populations and thresholds'!$I$182),"YES"," ")</f>
        <v>YES</v>
      </c>
      <c r="K457" s="38" t="str">
        <f>IF(J457="YES"," ",IF(D457&gt;=('28 Populations and thresholds'!$I$182)*0.25,"YES"))</f>
        <v xml:space="preserve"> </v>
      </c>
      <c r="L457" s="38" t="b">
        <f>OR('28 Populations and thresholds'!$J$182="CR",'28 Populations and thresholds'!$J$182="EN",'28 Populations and thresholds'!$J$182="VU")</f>
        <v>0</v>
      </c>
      <c r="M457" s="75">
        <f>D457/'28 Populations and thresholds'!$H$182</f>
        <v>4.9799999999999997E-2</v>
      </c>
      <c r="N457" s="106">
        <f>'28 Populations and thresholds'!$K$182</f>
        <v>0</v>
      </c>
      <c r="O457" s="263" t="str">
        <f t="shared" si="39"/>
        <v xml:space="preserve"> </v>
      </c>
      <c r="P457" s="348"/>
      <c r="Q457" s="38"/>
      <c r="R457" s="106"/>
      <c r="S457" s="263"/>
      <c r="U457" s="263" t="str">
        <f t="shared" si="40"/>
        <v xml:space="preserve"> </v>
      </c>
    </row>
    <row r="458" spans="1:26" s="4" customFormat="1" x14ac:dyDescent="0.2">
      <c r="A458" s="12" t="s">
        <v>1314</v>
      </c>
      <c r="B458" s="4" t="s">
        <v>3529</v>
      </c>
      <c r="C458" s="4" t="s">
        <v>3540</v>
      </c>
      <c r="D458" s="105">
        <v>3800</v>
      </c>
      <c r="E458" s="161">
        <v>40575</v>
      </c>
      <c r="F458" s="263" t="str">
        <f t="shared" si="37"/>
        <v xml:space="preserve"> </v>
      </c>
      <c r="G458" s="12"/>
      <c r="H458" s="4" t="s">
        <v>4415</v>
      </c>
      <c r="I458" s="263" t="str">
        <f t="shared" si="38"/>
        <v xml:space="preserve"> </v>
      </c>
      <c r="J458" s="38" t="str">
        <f>IF(D458&gt;=('28 Populations and thresholds'!$I$60),"YES"," ")</f>
        <v>YES</v>
      </c>
      <c r="K458" s="38" t="str">
        <f>IF(J458="YES"," ",IF(D458&gt;=('28 Populations and thresholds'!$I$60)*0.25,"YES"))</f>
        <v xml:space="preserve"> </v>
      </c>
      <c r="L458" s="38" t="b">
        <f>OR('28 Populations and thresholds'!$J$60="CR",'28 Populations and thresholds'!$J$60="EN",'28 Populations and thresholds'!$J$60="VU")</f>
        <v>1</v>
      </c>
      <c r="M458" s="75">
        <f>D458/'28 Populations and thresholds'!$H$60</f>
        <v>4.8717948717948718E-2</v>
      </c>
      <c r="N458" s="106" t="str">
        <f>'28 Populations and thresholds'!$K$60</f>
        <v>DEC</v>
      </c>
      <c r="O458" s="263" t="str">
        <f t="shared" si="39"/>
        <v xml:space="preserve"> </v>
      </c>
      <c r="P458" s="348"/>
      <c r="Q458" s="38"/>
      <c r="R458" s="106"/>
      <c r="S458" s="263"/>
      <c r="T458" s="12"/>
      <c r="U458" s="263" t="str">
        <f t="shared" si="40"/>
        <v xml:space="preserve"> </v>
      </c>
    </row>
    <row r="459" spans="1:26" s="4" customFormat="1" x14ac:dyDescent="0.2">
      <c r="A459" s="12" t="s">
        <v>1314</v>
      </c>
      <c r="B459" s="4" t="s">
        <v>3529</v>
      </c>
      <c r="C459" s="4" t="s">
        <v>3528</v>
      </c>
      <c r="D459" s="105">
        <v>28450</v>
      </c>
      <c r="E459" s="161">
        <v>40210</v>
      </c>
      <c r="F459" s="263" t="str">
        <f t="shared" si="37"/>
        <v xml:space="preserve"> </v>
      </c>
      <c r="G459" s="12"/>
      <c r="H459" s="4" t="s">
        <v>4415</v>
      </c>
      <c r="I459" s="263" t="str">
        <f t="shared" si="38"/>
        <v xml:space="preserve"> </v>
      </c>
      <c r="J459" s="38" t="str">
        <f>IF(D459&gt;=('28 Populations and thresholds'!$I$59),"YES"," ")</f>
        <v>YES</v>
      </c>
      <c r="K459" s="38" t="str">
        <f>IF(J459="YES"," ",IF(D459&gt;=('28 Populations and thresholds'!$I$59)*0.25,"YES"))</f>
        <v xml:space="preserve"> </v>
      </c>
      <c r="L459" s="38" t="b">
        <f>OR('28 Populations and thresholds'!$J$59="CR",'28 Populations and thresholds'!$J$59="EN",'28 Populations and thresholds'!$J$59="VU")</f>
        <v>0</v>
      </c>
      <c r="M459" s="75">
        <f>D459/'28 Populations and thresholds'!$H$59</f>
        <v>0.25863636363636361</v>
      </c>
      <c r="N459" s="106">
        <f>'28 Populations and thresholds'!$K$59</f>
        <v>0</v>
      </c>
      <c r="O459" s="263" t="str">
        <f t="shared" si="39"/>
        <v xml:space="preserve"> </v>
      </c>
      <c r="P459" s="348"/>
      <c r="Q459" s="38"/>
      <c r="R459" s="106"/>
      <c r="S459" s="263"/>
      <c r="U459" s="263" t="str">
        <f t="shared" si="40"/>
        <v xml:space="preserve"> </v>
      </c>
    </row>
    <row r="460" spans="1:26" s="4" customFormat="1" x14ac:dyDescent="0.2">
      <c r="A460" s="275" t="s">
        <v>1314</v>
      </c>
      <c r="B460" s="269" t="s">
        <v>1678</v>
      </c>
      <c r="C460" s="269" t="s">
        <v>3666</v>
      </c>
      <c r="D460" s="279">
        <v>2100</v>
      </c>
      <c r="E460" s="274">
        <v>2004</v>
      </c>
      <c r="F460" s="263" t="str">
        <f t="shared" si="37"/>
        <v xml:space="preserve"> </v>
      </c>
      <c r="G460" s="275" t="s">
        <v>139</v>
      </c>
      <c r="H460" s="275" t="s">
        <v>3388</v>
      </c>
      <c r="I460" s="263" t="str">
        <f t="shared" si="38"/>
        <v xml:space="preserve"> </v>
      </c>
      <c r="J460" s="272" t="str">
        <f>IF(D460&gt;=(('28 Populations and thresholds'!$I$62)+('28 Populations and thresholds'!$I$63)+('28 Populations and thresholds'!$I$65)),"YES"," ")</f>
        <v>YES</v>
      </c>
      <c r="K460" s="272" t="str">
        <f>IF(J460="YES"," ",IF(D460&gt;=(('28 Populations and thresholds'!$I$62)+('28 Populations and thresholds'!$I$63)+('28 Populations and thresholds'!$I$65))*0.25,"YES"))</f>
        <v xml:space="preserve"> </v>
      </c>
      <c r="L460" s="272" t="b">
        <f>OR('28 Populations and thresholds'!$J$62="CR",'28 Populations and thresholds'!$J$62="EN",'28 Populations and thresholds'!$J$62="VU")</f>
        <v>0</v>
      </c>
      <c r="M460" s="273">
        <f>D460/(('28 Populations and thresholds'!$H$62)+('28 Populations and thresholds'!$H$63)+('28 Populations and thresholds'!$H$65))</f>
        <v>1.2E-2</v>
      </c>
      <c r="N460" s="274" t="str">
        <f>'28 Populations and thresholds'!$K$62</f>
        <v>DEC</v>
      </c>
      <c r="O460" s="263" t="str">
        <f t="shared" si="39"/>
        <v xml:space="preserve"> </v>
      </c>
      <c r="P460" s="349">
        <v>23.15</v>
      </c>
      <c r="Q460" s="272">
        <v>4</v>
      </c>
      <c r="R460" s="274">
        <v>0</v>
      </c>
      <c r="S460" s="263"/>
      <c r="T460" s="275" t="s">
        <v>4550</v>
      </c>
      <c r="U460" s="263" t="str">
        <f t="shared" si="40"/>
        <v xml:space="preserve"> </v>
      </c>
    </row>
    <row r="461" spans="1:26" s="4" customFormat="1" x14ac:dyDescent="0.2">
      <c r="A461" s="267" t="s">
        <v>1314</v>
      </c>
      <c r="B461" s="269" t="s">
        <v>1678</v>
      </c>
      <c r="C461" s="269" t="s">
        <v>1677</v>
      </c>
      <c r="D461" s="279">
        <v>15</v>
      </c>
      <c r="E461" s="284" t="s">
        <v>74</v>
      </c>
      <c r="F461" s="263" t="str">
        <f t="shared" si="37"/>
        <v xml:space="preserve"> </v>
      </c>
      <c r="G461" s="275" t="s">
        <v>139</v>
      </c>
      <c r="H461" s="275"/>
      <c r="I461" s="263" t="str">
        <f t="shared" si="38"/>
        <v xml:space="preserve"> </v>
      </c>
      <c r="J461" s="272" t="str">
        <f>IF(D461&gt;=('28 Populations and thresholds'!$I$44),"YES"," ")</f>
        <v>YES</v>
      </c>
      <c r="K461" s="272" t="str">
        <f>IF(J461="YES"," ",IF(D461&gt;=('28 Populations and thresholds'!$I$44)*0.25,"YES"))</f>
        <v xml:space="preserve"> </v>
      </c>
      <c r="L461" s="272" t="b">
        <f>OR('28 Populations and thresholds'!$J$44="CR",'28 Populations and thresholds'!$J$44="EN",'28 Populations and thresholds'!$J$44="VU")</f>
        <v>0</v>
      </c>
      <c r="M461" s="273">
        <f>D461/'28 Populations and thresholds'!$H$44</f>
        <v>0.03</v>
      </c>
      <c r="N461" s="274">
        <f>'28 Populations and thresholds'!$K$44</f>
        <v>0</v>
      </c>
      <c r="O461" s="263" t="str">
        <f t="shared" si="39"/>
        <v xml:space="preserve"> </v>
      </c>
      <c r="P461" s="349"/>
      <c r="Q461" s="272"/>
      <c r="R461" s="274"/>
      <c r="S461" s="263"/>
      <c r="T461" s="282"/>
      <c r="U461" s="263" t="str">
        <f t="shared" si="40"/>
        <v xml:space="preserve"> </v>
      </c>
    </row>
    <row r="462" spans="1:26" s="4" customFormat="1" x14ac:dyDescent="0.2">
      <c r="A462" s="275" t="s">
        <v>1314</v>
      </c>
      <c r="B462" s="269" t="s">
        <v>3645</v>
      </c>
      <c r="C462" s="269" t="s">
        <v>3644</v>
      </c>
      <c r="D462" s="279">
        <v>400</v>
      </c>
      <c r="E462" s="274">
        <v>2004</v>
      </c>
      <c r="F462" s="263" t="str">
        <f t="shared" si="37"/>
        <v xml:space="preserve"> </v>
      </c>
      <c r="G462" s="275" t="s">
        <v>139</v>
      </c>
      <c r="H462" s="275" t="s">
        <v>3388</v>
      </c>
      <c r="I462" s="263" t="str">
        <f t="shared" si="38"/>
        <v xml:space="preserve"> </v>
      </c>
      <c r="J462" s="272" t="str">
        <f>IF(D462&gt;=('28 Populations and thresholds'!$I$109),"YES"," ")</f>
        <v>YES</v>
      </c>
      <c r="K462" s="272" t="str">
        <f>IF(J462="YES"," ",IF(D462&gt;=('28 Populations and thresholds'!$I$109)*0.25,"YES"))</f>
        <v xml:space="preserve"> </v>
      </c>
      <c r="L462" s="272" t="b">
        <f>OR('28 Populations and thresholds'!$J$109="CR",'28 Populations and thresholds'!$J$109="EN",'28 Populations and thresholds'!$J$109="VU")</f>
        <v>0</v>
      </c>
      <c r="M462" s="273">
        <f>D462/'28 Populations and thresholds'!$H$109</f>
        <v>1.6E-2</v>
      </c>
      <c r="N462" s="274">
        <f>'28 Populations and thresholds'!$K$109</f>
        <v>0</v>
      </c>
      <c r="O462" s="263" t="str">
        <f t="shared" si="39"/>
        <v xml:space="preserve"> </v>
      </c>
      <c r="P462" s="349"/>
      <c r="Q462" s="272"/>
      <c r="R462" s="274"/>
      <c r="S462" s="263"/>
      <c r="T462" s="275"/>
      <c r="U462" s="263" t="str">
        <f t="shared" si="40"/>
        <v xml:space="preserve"> </v>
      </c>
    </row>
    <row r="463" spans="1:26" x14ac:dyDescent="0.2">
      <c r="A463" s="267" t="s">
        <v>1314</v>
      </c>
      <c r="B463" s="269" t="s">
        <v>3645</v>
      </c>
      <c r="C463" s="269" t="s">
        <v>3759</v>
      </c>
      <c r="D463" s="270">
        <v>4338</v>
      </c>
      <c r="E463" s="271">
        <v>38018</v>
      </c>
      <c r="F463" s="263" t="str">
        <f t="shared" si="37"/>
        <v xml:space="preserve"> </v>
      </c>
      <c r="G463" s="267" t="s">
        <v>21</v>
      </c>
      <c r="H463" s="267" t="s">
        <v>87</v>
      </c>
      <c r="I463" s="263" t="str">
        <f t="shared" si="38"/>
        <v xml:space="preserve"> </v>
      </c>
      <c r="J463" s="272" t="str">
        <f>IF(D463&gt;=('28 Populations and thresholds'!$I$182),"YES"," ")</f>
        <v>YES</v>
      </c>
      <c r="K463" s="272" t="str">
        <f>IF(J463="YES"," ",IF(D463&gt;=('28 Populations and thresholds'!$I$182)*0.25,"YES"))</f>
        <v xml:space="preserve"> </v>
      </c>
      <c r="L463" s="272" t="b">
        <f>OR('28 Populations and thresholds'!$J$182="CR",'28 Populations and thresholds'!$J$182="EN",'28 Populations and thresholds'!$J$182="VU")</f>
        <v>0</v>
      </c>
      <c r="M463" s="273">
        <f>D463/'28 Populations and thresholds'!$H$182</f>
        <v>0.17352000000000001</v>
      </c>
      <c r="N463" s="274">
        <f>'28 Populations and thresholds'!$K$182</f>
        <v>0</v>
      </c>
      <c r="O463" s="263" t="str">
        <f t="shared" si="39"/>
        <v xml:space="preserve"> </v>
      </c>
      <c r="P463" s="349"/>
      <c r="Q463" s="272"/>
      <c r="R463" s="274"/>
      <c r="S463" s="263"/>
      <c r="T463" s="269"/>
      <c r="U463" s="263" t="str">
        <f t="shared" si="40"/>
        <v xml:space="preserve"> </v>
      </c>
      <c r="W463" s="4"/>
      <c r="X463" s="4"/>
      <c r="Y463" s="4"/>
      <c r="Z463" s="4"/>
    </row>
    <row r="464" spans="1:26" s="4" customFormat="1" x14ac:dyDescent="0.2">
      <c r="A464" s="12" t="s">
        <v>1314</v>
      </c>
      <c r="B464" s="4" t="s">
        <v>3442</v>
      </c>
      <c r="C464" s="4" t="s">
        <v>3676</v>
      </c>
      <c r="D464" s="105">
        <v>13</v>
      </c>
      <c r="E464" s="172">
        <v>38018</v>
      </c>
      <c r="F464" s="263" t="str">
        <f t="shared" si="37"/>
        <v xml:space="preserve"> </v>
      </c>
      <c r="G464" s="12" t="s">
        <v>139</v>
      </c>
      <c r="H464" s="4" t="s">
        <v>4415</v>
      </c>
      <c r="I464" s="263" t="str">
        <f t="shared" si="38"/>
        <v xml:space="preserve"> </v>
      </c>
      <c r="J464" s="38" t="str">
        <f>IF(D464&gt;=('28 Populations and thresholds'!$I$96),"YES"," ")</f>
        <v>YES</v>
      </c>
      <c r="K464" s="38" t="str">
        <f>IF(J464="YES"," ",IF(D464&gt;=('28 Populations and thresholds'!$I$96)*0.25,"YES"))</f>
        <v xml:space="preserve"> </v>
      </c>
      <c r="L464" s="38" t="b">
        <f>OR('28 Populations and thresholds'!$J$96="CR",'28 Populations and thresholds'!$J$96="EN",'28 Populations and thresholds'!$J$96="VU")</f>
        <v>1</v>
      </c>
      <c r="M464" s="75">
        <f>D464/'28 Populations and thresholds'!$H$96</f>
        <v>1.2999999999999999E-2</v>
      </c>
      <c r="N464" s="106" t="str">
        <f>'28 Populations and thresholds'!$K$96</f>
        <v>DEC</v>
      </c>
      <c r="O464" s="263" t="str">
        <f t="shared" si="39"/>
        <v xml:space="preserve"> </v>
      </c>
      <c r="P464" s="348">
        <v>107.73</v>
      </c>
      <c r="Q464" s="38">
        <v>15</v>
      </c>
      <c r="R464" s="106">
        <v>4</v>
      </c>
      <c r="S464" s="263"/>
      <c r="U464" s="263" t="str">
        <f t="shared" si="40"/>
        <v xml:space="preserve"> </v>
      </c>
    </row>
    <row r="465" spans="1:21" s="4" customFormat="1" x14ac:dyDescent="0.2">
      <c r="A465" s="12" t="s">
        <v>1314</v>
      </c>
      <c r="B465" s="4" t="s">
        <v>3442</v>
      </c>
      <c r="C465" s="4" t="s">
        <v>3666</v>
      </c>
      <c r="D465" s="175">
        <v>22060</v>
      </c>
      <c r="E465" s="172">
        <v>40148</v>
      </c>
      <c r="F465" s="263" t="str">
        <f t="shared" si="37"/>
        <v xml:space="preserve"> </v>
      </c>
      <c r="G465" s="12"/>
      <c r="H465" s="4" t="s">
        <v>4415</v>
      </c>
      <c r="I465" s="263" t="str">
        <f t="shared" si="38"/>
        <v xml:space="preserve"> </v>
      </c>
      <c r="J465" s="38" t="str">
        <f>IF(D465&gt;=(('28 Populations and thresholds'!$I$62)+('28 Populations and thresholds'!$I$63)+('28 Populations and thresholds'!$I$65)),"YES"," ")</f>
        <v>YES</v>
      </c>
      <c r="K465" s="38" t="str">
        <f>IF(J465="YES"," ",IF(D465&gt;=(('28 Populations and thresholds'!$I$62)+('28 Populations and thresholds'!$I$63)+('28 Populations and thresholds'!$I$65))*0.25,"YES"))</f>
        <v xml:space="preserve"> </v>
      </c>
      <c r="L465" s="38" t="b">
        <f>OR('28 Populations and thresholds'!$J$62="CR",'28 Populations and thresholds'!$J$62="EN",'28 Populations and thresholds'!$J$62="VU")</f>
        <v>0</v>
      </c>
      <c r="M465" s="75">
        <f>D465/(('28 Populations and thresholds'!$H$62)+('28 Populations and thresholds'!$H$63)+('28 Populations and thresholds'!$H$65))</f>
        <v>0.12605714285714287</v>
      </c>
      <c r="N465" s="106" t="str">
        <f>'28 Populations and thresholds'!$K$62</f>
        <v>DEC</v>
      </c>
      <c r="O465" s="263" t="str">
        <f t="shared" si="39"/>
        <v xml:space="preserve"> </v>
      </c>
      <c r="P465" s="348"/>
      <c r="Q465" s="38"/>
      <c r="R465" s="106"/>
      <c r="S465" s="263"/>
      <c r="T465" s="12" t="s">
        <v>4550</v>
      </c>
      <c r="U465" s="263" t="str">
        <f t="shared" si="40"/>
        <v xml:space="preserve"> </v>
      </c>
    </row>
    <row r="466" spans="1:21" s="4" customFormat="1" x14ac:dyDescent="0.2">
      <c r="A466" s="12" t="s">
        <v>1314</v>
      </c>
      <c r="B466" s="4" t="s">
        <v>3442</v>
      </c>
      <c r="C466" s="4" t="s">
        <v>3781</v>
      </c>
      <c r="D466" s="175">
        <v>2726</v>
      </c>
      <c r="E466" s="172">
        <v>40148</v>
      </c>
      <c r="F466" s="263" t="str">
        <f t="shared" si="37"/>
        <v xml:space="preserve"> </v>
      </c>
      <c r="G466" s="12"/>
      <c r="H466" s="4" t="s">
        <v>4415</v>
      </c>
      <c r="I466" s="263" t="str">
        <f t="shared" si="38"/>
        <v xml:space="preserve"> </v>
      </c>
      <c r="J466" s="38" t="str">
        <f>IF(D466&gt;=('28 Populations and thresholds'!$I$220),"YES"," ")</f>
        <v>YES</v>
      </c>
      <c r="K466" s="38" t="str">
        <f>IF(J466="YES"," ",IF(D466&gt;=('28 Populations and thresholds'!$I$220)*0.25,"YES"))</f>
        <v xml:space="preserve"> </v>
      </c>
      <c r="L466" s="38" t="b">
        <f>OR('28 Populations and thresholds'!$J$220="CR",'28 Populations and thresholds'!$J$220="EN",'28 Populations and thresholds'!$J$220="VU")</f>
        <v>0</v>
      </c>
      <c r="M466" s="75">
        <f>D466/'28 Populations and thresholds'!$H$220</f>
        <v>2.7259972740027259E-3</v>
      </c>
      <c r="N466" s="106">
        <f>'28 Populations and thresholds'!$K$220</f>
        <v>0</v>
      </c>
      <c r="O466" s="263" t="str">
        <f t="shared" si="39"/>
        <v xml:space="preserve"> </v>
      </c>
      <c r="P466" s="348"/>
      <c r="Q466" s="38"/>
      <c r="R466" s="106"/>
      <c r="S466" s="263"/>
      <c r="T466" s="12"/>
      <c r="U466" s="263" t="str">
        <f t="shared" si="40"/>
        <v xml:space="preserve"> </v>
      </c>
    </row>
    <row r="467" spans="1:21" s="4" customFormat="1" x14ac:dyDescent="0.2">
      <c r="A467" s="12" t="s">
        <v>1314</v>
      </c>
      <c r="B467" s="4" t="s">
        <v>3442</v>
      </c>
      <c r="C467" s="4" t="s">
        <v>3482</v>
      </c>
      <c r="D467" s="175">
        <v>10709</v>
      </c>
      <c r="E467" s="172">
        <v>38384</v>
      </c>
      <c r="F467" s="263" t="str">
        <f t="shared" si="37"/>
        <v xml:space="preserve"> </v>
      </c>
      <c r="G467" s="12"/>
      <c r="H467" s="4" t="s">
        <v>4415</v>
      </c>
      <c r="I467" s="263" t="str">
        <f t="shared" si="38"/>
        <v xml:space="preserve"> </v>
      </c>
      <c r="J467" s="38" t="str">
        <f>IF(D467&gt;=(('28 Populations and thresholds'!$I$205)+('28 Populations and thresholds'!$I$206)+('28 Populations and thresholds'!$I$207)+('28 Populations and thresholds'!$I$208)),"YES"," ")</f>
        <v>YES</v>
      </c>
      <c r="K467" s="38" t="str">
        <f>IF(J467="YES"," ",IF(D467&gt;=(('28 Populations and thresholds'!$I$205)+('28 Populations and thresholds'!$I$206)+('28 Populations and thresholds'!$I$207)+('28 Populations and thresholds'!$I$208))*0.25,"YES"))</f>
        <v xml:space="preserve"> </v>
      </c>
      <c r="L467" s="38" t="b">
        <f>OR('28 Populations and thresholds'!$J$206="CR",'28 Populations and thresholds'!$J$206="EN",'28 Populations and thresholds'!$J$206="VU")</f>
        <v>0</v>
      </c>
      <c r="M467" s="75">
        <f>D467/(('28 Populations and thresholds'!$H$205)+('28 Populations and thresholds'!$H$206)+('28 Populations and thresholds'!$H$207)+('28 Populations and thresholds'!$H$208))</f>
        <v>4.0035141500616841E-3</v>
      </c>
      <c r="N467" s="106" t="str">
        <f>'28 Populations and thresholds'!$K$206</f>
        <v>DEC</v>
      </c>
      <c r="O467" s="263" t="str">
        <f t="shared" si="39"/>
        <v xml:space="preserve"> </v>
      </c>
      <c r="P467" s="348"/>
      <c r="Q467" s="38"/>
      <c r="R467" s="106"/>
      <c r="S467" s="263"/>
      <c r="T467" s="12" t="s">
        <v>4568</v>
      </c>
      <c r="U467" s="263" t="str">
        <f t="shared" si="40"/>
        <v xml:space="preserve"> </v>
      </c>
    </row>
    <row r="468" spans="1:21" s="4" customFormat="1" x14ac:dyDescent="0.2">
      <c r="A468" s="12" t="s">
        <v>1314</v>
      </c>
      <c r="B468" s="4" t="s">
        <v>3442</v>
      </c>
      <c r="C468" s="4" t="s">
        <v>1693</v>
      </c>
      <c r="D468" s="175">
        <v>1691</v>
      </c>
      <c r="E468" s="172">
        <v>40148</v>
      </c>
      <c r="F468" s="263" t="str">
        <f t="shared" si="37"/>
        <v xml:space="preserve"> </v>
      </c>
      <c r="G468" s="12"/>
      <c r="H468" s="4" t="s">
        <v>4415</v>
      </c>
      <c r="I468" s="263" t="str">
        <f t="shared" si="38"/>
        <v xml:space="preserve"> </v>
      </c>
      <c r="J468" s="38" t="str">
        <f>IF(D468&gt;=('28 Populations and thresholds'!$I$50),"YES"," ")</f>
        <v>YES</v>
      </c>
      <c r="K468" s="38" t="str">
        <f>IF(J468="YES"," ",IF(D468&gt;=('28 Populations and thresholds'!$I$50)*0.25,"YES"))</f>
        <v xml:space="preserve"> </v>
      </c>
      <c r="L468" s="38" t="b">
        <f>OR('28 Populations and thresholds'!$J$50="CR",'28 Populations and thresholds'!$J$50="EN",'28 Populations and thresholds'!$J$50="VU")</f>
        <v>0</v>
      </c>
      <c r="M468" s="75">
        <f>D468/'28 Populations and thresholds'!$H$50</f>
        <v>0.1691</v>
      </c>
      <c r="N468" s="106" t="str">
        <f>'28 Populations and thresholds'!$K$50</f>
        <v>DEC</v>
      </c>
      <c r="O468" s="263" t="str">
        <f t="shared" si="39"/>
        <v xml:space="preserve"> </v>
      </c>
      <c r="P468" s="348"/>
      <c r="Q468" s="38"/>
      <c r="R468" s="106"/>
      <c r="S468" s="263"/>
      <c r="T468" s="12"/>
      <c r="U468" s="263" t="str">
        <f t="shared" si="40"/>
        <v xml:space="preserve"> </v>
      </c>
    </row>
    <row r="469" spans="1:21" s="4" customFormat="1" x14ac:dyDescent="0.2">
      <c r="A469" s="12" t="s">
        <v>1314</v>
      </c>
      <c r="B469" s="4" t="s">
        <v>3442</v>
      </c>
      <c r="C469" s="4" t="s">
        <v>1607</v>
      </c>
      <c r="D469" s="175">
        <v>262</v>
      </c>
      <c r="E469" s="172">
        <v>40148</v>
      </c>
      <c r="F469" s="263" t="str">
        <f t="shared" si="37"/>
        <v xml:space="preserve"> </v>
      </c>
      <c r="G469" s="12"/>
      <c r="H469" s="4" t="s">
        <v>4415</v>
      </c>
      <c r="I469" s="263" t="str">
        <f t="shared" si="38"/>
        <v xml:space="preserve"> </v>
      </c>
      <c r="J469" s="38" t="str">
        <f>IF(D469&gt;=('28 Populations and thresholds'!$I$6),"YES"," ")</f>
        <v>YES</v>
      </c>
      <c r="K469" s="38" t="str">
        <f>IF(J469="YES"," ",IF(D469&gt;=('28 Populations and thresholds'!$I$6)*0.25,"YES"))</f>
        <v xml:space="preserve"> </v>
      </c>
      <c r="L469" s="38" t="b">
        <f>OR('28 Populations and thresholds'!$J$6="CR",'28 Populations and thresholds'!$J$6="EN",'28 Populations and thresholds'!$J$6="VU")</f>
        <v>0</v>
      </c>
      <c r="M469" s="75">
        <f>D469/'28 Populations and thresholds'!$H$6</f>
        <v>5.2399999999999999E-3</v>
      </c>
      <c r="N469" s="106">
        <f>'28 Populations and thresholds'!$K$6</f>
        <v>0</v>
      </c>
      <c r="O469" s="263" t="str">
        <f t="shared" si="39"/>
        <v xml:space="preserve"> </v>
      </c>
      <c r="P469" s="348"/>
      <c r="Q469" s="38"/>
      <c r="R469" s="106"/>
      <c r="S469" s="263"/>
      <c r="T469" s="12"/>
      <c r="U469" s="263" t="str">
        <f t="shared" si="40"/>
        <v xml:space="preserve"> </v>
      </c>
    </row>
    <row r="470" spans="1:21" s="4" customFormat="1" x14ac:dyDescent="0.2">
      <c r="A470" s="12" t="s">
        <v>1314</v>
      </c>
      <c r="B470" s="4" t="s">
        <v>3442</v>
      </c>
      <c r="C470" s="4" t="s">
        <v>3717</v>
      </c>
      <c r="D470" s="175">
        <v>1548</v>
      </c>
      <c r="E470" s="172">
        <v>40148</v>
      </c>
      <c r="F470" s="263" t="str">
        <f t="shared" si="37"/>
        <v xml:space="preserve"> </v>
      </c>
      <c r="G470" s="12"/>
      <c r="H470" s="4" t="s">
        <v>4415</v>
      </c>
      <c r="I470" s="263" t="str">
        <f t="shared" si="38"/>
        <v xml:space="preserve"> </v>
      </c>
      <c r="J470" s="38" t="str">
        <f>IF(D470&gt;=('28 Populations and thresholds'!$I$16),"YES"," ")</f>
        <v>YES</v>
      </c>
      <c r="K470" s="38" t="str">
        <f>IF(J470="YES"," ",IF(D470&gt;=('28 Populations and thresholds'!$I$16)*0.25,"YES"))</f>
        <v xml:space="preserve"> </v>
      </c>
      <c r="L470" s="38" t="b">
        <f>OR('28 Populations and thresholds'!$J$16="CR",'28 Populations and thresholds'!$J$16="EN",'28 Populations and thresholds'!$J$16="VU")</f>
        <v>0</v>
      </c>
      <c r="M470" s="75">
        <f>D470/'28 Populations and thresholds'!$H$16</f>
        <v>1.5480000000000001E-2</v>
      </c>
      <c r="N470" s="106" t="str">
        <f>'28 Populations and thresholds'!$K$16</f>
        <v>DEC</v>
      </c>
      <c r="O470" s="263" t="str">
        <f t="shared" si="39"/>
        <v xml:space="preserve"> </v>
      </c>
      <c r="P470" s="348"/>
      <c r="Q470" s="38"/>
      <c r="R470" s="106"/>
      <c r="S470" s="263"/>
      <c r="T470" s="12"/>
      <c r="U470" s="263" t="str">
        <f t="shared" si="40"/>
        <v xml:space="preserve"> </v>
      </c>
    </row>
    <row r="471" spans="1:21" s="4" customFormat="1" x14ac:dyDescent="0.2">
      <c r="A471" s="12" t="s">
        <v>1314</v>
      </c>
      <c r="B471" s="4" t="s">
        <v>3442</v>
      </c>
      <c r="C471" s="4" t="s">
        <v>3655</v>
      </c>
      <c r="D471" s="175">
        <v>392</v>
      </c>
      <c r="E471" s="172">
        <v>40148</v>
      </c>
      <c r="F471" s="263" t="str">
        <f t="shared" si="37"/>
        <v xml:space="preserve"> </v>
      </c>
      <c r="G471" s="12"/>
      <c r="H471" s="4" t="s">
        <v>4415</v>
      </c>
      <c r="I471" s="263" t="str">
        <f t="shared" si="38"/>
        <v xml:space="preserve"> </v>
      </c>
      <c r="J471" s="38" t="str">
        <f>IF(D471&gt;=('28 Populations and thresholds'!$I$66),"YES"," ")</f>
        <v>YES</v>
      </c>
      <c r="K471" s="38" t="str">
        <f>IF(J471="YES"," ",IF(D471&gt;=('28 Populations and thresholds'!$I$66)*0.25,"YES"))</f>
        <v xml:space="preserve"> </v>
      </c>
      <c r="L471" s="38" t="b">
        <f>OR('28 Populations and thresholds'!$J$66="CR",'28 Populations and thresholds'!$J$66="EN",'28 Populations and thresholds'!$J$66="VU")</f>
        <v>0</v>
      </c>
      <c r="M471" s="75">
        <f>D471/'28 Populations and thresholds'!$H$66</f>
        <v>2.165745856353591E-2</v>
      </c>
      <c r="N471" s="106" t="str">
        <f>'28 Populations and thresholds'!$K$66</f>
        <v>DEC</v>
      </c>
      <c r="O471" s="263" t="str">
        <f t="shared" si="39"/>
        <v xml:space="preserve"> </v>
      </c>
      <c r="P471" s="348"/>
      <c r="Q471" s="38"/>
      <c r="R471" s="106"/>
      <c r="S471" s="263"/>
      <c r="T471" s="12"/>
      <c r="U471" s="263" t="str">
        <f t="shared" si="40"/>
        <v xml:space="preserve"> </v>
      </c>
    </row>
    <row r="472" spans="1:21" s="4" customFormat="1" x14ac:dyDescent="0.2">
      <c r="A472" s="12" t="s">
        <v>1314</v>
      </c>
      <c r="B472" s="4" t="s">
        <v>3442</v>
      </c>
      <c r="C472" s="4" t="s">
        <v>3716</v>
      </c>
      <c r="D472" s="175">
        <v>1630</v>
      </c>
      <c r="E472" s="172">
        <v>40148</v>
      </c>
      <c r="F472" s="263" t="str">
        <f t="shared" si="37"/>
        <v xml:space="preserve"> </v>
      </c>
      <c r="G472" s="12"/>
      <c r="H472" s="4" t="s">
        <v>4415</v>
      </c>
      <c r="I472" s="263" t="str">
        <f t="shared" si="38"/>
        <v xml:space="preserve"> </v>
      </c>
      <c r="J472" s="38" t="str">
        <f>IF(D472&gt;=('28 Populations and thresholds'!$I$15),"YES"," ")</f>
        <v>YES</v>
      </c>
      <c r="K472" s="38" t="str">
        <f>IF(J472="YES"," ",IF(D472&gt;=('28 Populations and thresholds'!$I$15)*0.25,"YES"))</f>
        <v xml:space="preserve"> </v>
      </c>
      <c r="L472" s="38" t="b">
        <f>OR('28 Populations and thresholds'!$J$15="CR",'28 Populations and thresholds'!$J$15="EN",'28 Populations and thresholds'!$J$15="VU")</f>
        <v>0</v>
      </c>
      <c r="M472" s="75">
        <f>D472/'28 Populations and thresholds'!$H$15</f>
        <v>1.6299999999999999E-3</v>
      </c>
      <c r="N472" s="106">
        <f>'28 Populations and thresholds'!$K$15</f>
        <v>0</v>
      </c>
      <c r="O472" s="263" t="str">
        <f t="shared" si="39"/>
        <v xml:space="preserve"> </v>
      </c>
      <c r="P472" s="348"/>
      <c r="Q472" s="38"/>
      <c r="R472" s="106"/>
      <c r="S472" s="263"/>
      <c r="T472" s="12"/>
      <c r="U472" s="263" t="str">
        <f t="shared" si="40"/>
        <v xml:space="preserve"> </v>
      </c>
    </row>
    <row r="473" spans="1:21" s="4" customFormat="1" x14ac:dyDescent="0.2">
      <c r="A473" s="12" t="s">
        <v>1314</v>
      </c>
      <c r="B473" s="4" t="s">
        <v>3442</v>
      </c>
      <c r="C473" s="4" t="s">
        <v>3391</v>
      </c>
      <c r="D473" s="105">
        <v>333</v>
      </c>
      <c r="E473" s="172">
        <v>38018</v>
      </c>
      <c r="F473" s="263" t="str">
        <f t="shared" si="37"/>
        <v xml:space="preserve"> </v>
      </c>
      <c r="G473" s="12" t="s">
        <v>139</v>
      </c>
      <c r="H473" s="4" t="s">
        <v>4415</v>
      </c>
      <c r="I473" s="263" t="str">
        <f t="shared" si="38"/>
        <v xml:space="preserve"> </v>
      </c>
      <c r="J473" s="38" t="str">
        <f>IF(D473&gt;=('28 Populations and thresholds'!$I$121),"YES"," ")</f>
        <v>YES</v>
      </c>
      <c r="K473" s="38" t="str">
        <f>IF(J473="YES"," ",IF(D473&gt;=('28 Populations and thresholds'!$I$121)*0.25,"YES"))</f>
        <v xml:space="preserve"> </v>
      </c>
      <c r="L473" s="38" t="b">
        <f>OR('28 Populations and thresholds'!$J$121="CR",'28 Populations and thresholds'!$J$121="EN",'28 Populations and thresholds'!$J$121="VU")</f>
        <v>1</v>
      </c>
      <c r="M473" s="75">
        <f>D473/'28 Populations and thresholds'!$H$121</f>
        <v>0.28956521739130436</v>
      </c>
      <c r="N473" s="106">
        <f>'28 Populations and thresholds'!$K$121</f>
        <v>0</v>
      </c>
      <c r="O473" s="263" t="str">
        <f t="shared" si="39"/>
        <v xml:space="preserve"> </v>
      </c>
      <c r="P473" s="348"/>
      <c r="Q473" s="38"/>
      <c r="R473" s="106"/>
      <c r="S473" s="263"/>
      <c r="T473" s="12"/>
      <c r="U473" s="263" t="str">
        <f t="shared" si="40"/>
        <v xml:space="preserve"> </v>
      </c>
    </row>
    <row r="474" spans="1:21" s="4" customFormat="1" x14ac:dyDescent="0.2">
      <c r="A474" s="12" t="s">
        <v>1314</v>
      </c>
      <c r="B474" s="4" t="s">
        <v>3442</v>
      </c>
      <c r="C474" s="4" t="s">
        <v>3723</v>
      </c>
      <c r="D474" s="175">
        <v>513</v>
      </c>
      <c r="E474" s="172">
        <v>40148</v>
      </c>
      <c r="F474" s="263" t="str">
        <f t="shared" si="37"/>
        <v xml:space="preserve"> </v>
      </c>
      <c r="G474" s="12"/>
      <c r="H474" s="4" t="s">
        <v>4415</v>
      </c>
      <c r="I474" s="263" t="str">
        <f t="shared" si="38"/>
        <v xml:space="preserve"> </v>
      </c>
      <c r="J474" s="38" t="str">
        <f>IF(D474&gt;=('28 Populations and thresholds'!$I$45),"YES"," ")</f>
        <v>YES</v>
      </c>
      <c r="K474" s="38" t="str">
        <f>IF(J474="YES"," ",IF(D474&gt;=('28 Populations and thresholds'!$I$45)*0.25,"YES"))</f>
        <v xml:space="preserve"> </v>
      </c>
      <c r="L474" s="38" t="b">
        <f>OR('28 Populations and thresholds'!$J$45="CR",'28 Populations and thresholds'!$J$45="EN",'28 Populations and thresholds'!$J$45="VU")</f>
        <v>1</v>
      </c>
      <c r="M474" s="75">
        <f>D474/'28 Populations and thresholds'!$H$45</f>
        <v>0.17100000000000001</v>
      </c>
      <c r="N474" s="106" t="str">
        <f>'28 Populations and thresholds'!$K$45</f>
        <v>DEC</v>
      </c>
      <c r="O474" s="263" t="str">
        <f t="shared" si="39"/>
        <v xml:space="preserve"> </v>
      </c>
      <c r="P474" s="348"/>
      <c r="Q474" s="38"/>
      <c r="R474" s="106"/>
      <c r="S474" s="263"/>
      <c r="T474" s="12"/>
      <c r="U474" s="263" t="str">
        <f t="shared" si="40"/>
        <v xml:space="preserve"> </v>
      </c>
    </row>
    <row r="475" spans="1:21" s="4" customFormat="1" x14ac:dyDescent="0.2">
      <c r="A475" s="12" t="s">
        <v>1314</v>
      </c>
      <c r="B475" s="4" t="s">
        <v>3442</v>
      </c>
      <c r="C475" s="4" t="s">
        <v>3448</v>
      </c>
      <c r="D475" s="175">
        <v>9174</v>
      </c>
      <c r="E475" s="172">
        <v>38384</v>
      </c>
      <c r="F475" s="263" t="str">
        <f t="shared" si="37"/>
        <v xml:space="preserve"> </v>
      </c>
      <c r="G475" s="12"/>
      <c r="H475" s="4" t="s">
        <v>4415</v>
      </c>
      <c r="I475" s="263" t="str">
        <f t="shared" si="38"/>
        <v xml:space="preserve"> </v>
      </c>
      <c r="J475" s="38" t="str">
        <f>IF(D475&gt;=('28 Populations and thresholds'!$I$147),"YES"," ")</f>
        <v>YES</v>
      </c>
      <c r="K475" s="38" t="str">
        <f>IF(J475="YES"," ",IF(D475&gt;=('28 Populations and thresholds'!$I$147)*0.25,"YES"))</f>
        <v xml:space="preserve"> </v>
      </c>
      <c r="L475" s="38" t="b">
        <f>OR('28 Populations and thresholds'!$J$147="CR",'28 Populations and thresholds'!$J$147="EN",'28 Populations and thresholds'!$J$147="VU")</f>
        <v>0</v>
      </c>
      <c r="M475" s="75">
        <f>D475/'28 Populations and thresholds'!$H$147</f>
        <v>9.1740000000000002E-2</v>
      </c>
      <c r="N475" s="106">
        <f>'28 Populations and thresholds'!$K$147</f>
        <v>0</v>
      </c>
      <c r="O475" s="263" t="str">
        <f t="shared" si="39"/>
        <v xml:space="preserve"> </v>
      </c>
      <c r="P475" s="348"/>
      <c r="Q475" s="38"/>
      <c r="R475" s="106"/>
      <c r="S475" s="263"/>
      <c r="T475" s="12"/>
      <c r="U475" s="263" t="str">
        <f t="shared" si="40"/>
        <v xml:space="preserve"> </v>
      </c>
    </row>
    <row r="476" spans="1:21" s="4" customFormat="1" x14ac:dyDescent="0.2">
      <c r="A476" s="12" t="s">
        <v>1314</v>
      </c>
      <c r="B476" s="4" t="s">
        <v>3442</v>
      </c>
      <c r="C476" s="4" t="s">
        <v>3552</v>
      </c>
      <c r="D476" s="175">
        <v>674</v>
      </c>
      <c r="E476" s="172">
        <v>38018</v>
      </c>
      <c r="F476" s="263" t="str">
        <f t="shared" si="37"/>
        <v xml:space="preserve"> </v>
      </c>
      <c r="G476" s="12"/>
      <c r="H476" s="4" t="s">
        <v>4415</v>
      </c>
      <c r="I476" s="263" t="str">
        <f t="shared" si="38"/>
        <v xml:space="preserve"> </v>
      </c>
      <c r="J476" s="38" t="str">
        <f>IF(D476&gt;=('28 Populations and thresholds'!$I$77),"YES"," ")</f>
        <v>YES</v>
      </c>
      <c r="K476" s="38" t="str">
        <f>IF(J476="YES"," ",IF(D476&gt;=('28 Populations and thresholds'!$I$77)*0.25,"YES"))</f>
        <v xml:space="preserve"> </v>
      </c>
      <c r="L476" s="38" t="b">
        <f>OR('28 Populations and thresholds'!$J$77="CR",'28 Populations and thresholds'!$J$77="EN",'28 Populations and thresholds'!$J$77="VU")</f>
        <v>0</v>
      </c>
      <c r="M476" s="75">
        <f>D476/'28 Populations and thresholds'!$H$77</f>
        <v>6.7400000000000003E-3</v>
      </c>
      <c r="N476" s="106">
        <f>'28 Populations and thresholds'!$K$77</f>
        <v>0</v>
      </c>
      <c r="O476" s="263" t="str">
        <f t="shared" si="39"/>
        <v xml:space="preserve"> </v>
      </c>
      <c r="P476" s="348"/>
      <c r="Q476" s="38"/>
      <c r="R476" s="106"/>
      <c r="S476" s="263"/>
      <c r="T476" s="12"/>
      <c r="U476" s="263" t="str">
        <f t="shared" si="40"/>
        <v xml:space="preserve"> </v>
      </c>
    </row>
    <row r="477" spans="1:21" s="4" customFormat="1" x14ac:dyDescent="0.2">
      <c r="A477" s="12" t="s">
        <v>1314</v>
      </c>
      <c r="B477" s="4" t="s">
        <v>3442</v>
      </c>
      <c r="C477" s="111" t="s">
        <v>3759</v>
      </c>
      <c r="D477" s="175">
        <v>1741</v>
      </c>
      <c r="E477" s="172">
        <v>40148</v>
      </c>
      <c r="F477" s="263" t="str">
        <f t="shared" si="37"/>
        <v xml:space="preserve"> </v>
      </c>
      <c r="G477" s="12"/>
      <c r="H477" s="4" t="s">
        <v>4415</v>
      </c>
      <c r="I477" s="263" t="str">
        <f t="shared" si="38"/>
        <v xml:space="preserve"> </v>
      </c>
      <c r="J477" s="38" t="str">
        <f>IF(D477&gt;=('28 Populations and thresholds'!$I$182),"YES"," ")</f>
        <v>YES</v>
      </c>
      <c r="K477" s="38" t="str">
        <f>IF(J477="YES"," ",IF(D477&gt;=('28 Populations and thresholds'!$I$182)*0.25,"YES"))</f>
        <v xml:space="preserve"> </v>
      </c>
      <c r="L477" s="38" t="b">
        <f>OR('28 Populations and thresholds'!$J$182="CR",'28 Populations and thresholds'!$J$182="EN",'28 Populations and thresholds'!$J$182="VU")</f>
        <v>0</v>
      </c>
      <c r="M477" s="75">
        <f>D477/'28 Populations and thresholds'!$H$182</f>
        <v>6.9639999999999994E-2</v>
      </c>
      <c r="N477" s="106">
        <f>'28 Populations and thresholds'!$K$182</f>
        <v>0</v>
      </c>
      <c r="O477" s="263" t="str">
        <f t="shared" si="39"/>
        <v xml:space="preserve"> </v>
      </c>
      <c r="P477" s="348"/>
      <c r="Q477" s="38"/>
      <c r="R477" s="106"/>
      <c r="S477" s="263"/>
      <c r="T477" s="12"/>
      <c r="U477" s="263" t="str">
        <f t="shared" si="40"/>
        <v xml:space="preserve"> </v>
      </c>
    </row>
    <row r="478" spans="1:21" s="4" customFormat="1" x14ac:dyDescent="0.2">
      <c r="A478" s="12" t="s">
        <v>1314</v>
      </c>
      <c r="B478" s="4" t="s">
        <v>3442</v>
      </c>
      <c r="C478" s="4" t="s">
        <v>3540</v>
      </c>
      <c r="D478" s="105">
        <v>7002</v>
      </c>
      <c r="E478" s="172">
        <v>38384</v>
      </c>
      <c r="F478" s="263" t="str">
        <f t="shared" si="37"/>
        <v xml:space="preserve"> </v>
      </c>
      <c r="G478" s="12" t="s">
        <v>139</v>
      </c>
      <c r="H478" s="4" t="s">
        <v>4415</v>
      </c>
      <c r="I478" s="263" t="str">
        <f t="shared" si="38"/>
        <v xml:space="preserve"> </v>
      </c>
      <c r="J478" s="38" t="str">
        <f>IF(D478&gt;=('28 Populations and thresholds'!$I$60),"YES"," ")</f>
        <v>YES</v>
      </c>
      <c r="K478" s="38" t="str">
        <f>IF(J478="YES"," ",IF(D478&gt;=('28 Populations and thresholds'!$I$60)*0.25,"YES"))</f>
        <v xml:space="preserve"> </v>
      </c>
      <c r="L478" s="38" t="b">
        <f>OR('28 Populations and thresholds'!$J$60="CR",'28 Populations and thresholds'!$J$60="EN",'28 Populations and thresholds'!$J$60="VU")</f>
        <v>1</v>
      </c>
      <c r="M478" s="75">
        <f>D478/'28 Populations and thresholds'!$H$60</f>
        <v>8.9769230769230768E-2</v>
      </c>
      <c r="N478" s="106" t="str">
        <f>'28 Populations and thresholds'!$K$60</f>
        <v>DEC</v>
      </c>
      <c r="O478" s="263" t="str">
        <f t="shared" si="39"/>
        <v xml:space="preserve"> </v>
      </c>
      <c r="P478" s="348"/>
      <c r="Q478" s="38"/>
      <c r="R478" s="106"/>
      <c r="S478" s="263"/>
      <c r="T478" s="12"/>
      <c r="U478" s="263" t="str">
        <f t="shared" si="40"/>
        <v xml:space="preserve"> </v>
      </c>
    </row>
    <row r="479" spans="1:21" s="4" customFormat="1" x14ac:dyDescent="0.2">
      <c r="A479" s="275" t="s">
        <v>1314</v>
      </c>
      <c r="B479" s="269" t="s">
        <v>3530</v>
      </c>
      <c r="C479" s="269" t="s">
        <v>3666</v>
      </c>
      <c r="D479" s="279">
        <v>1669</v>
      </c>
      <c r="E479" s="274">
        <v>2004</v>
      </c>
      <c r="F479" s="263" t="str">
        <f t="shared" si="37"/>
        <v xml:space="preserve"> </v>
      </c>
      <c r="G479" s="275" t="s">
        <v>139</v>
      </c>
      <c r="H479" s="275" t="s">
        <v>3388</v>
      </c>
      <c r="I479" s="263" t="str">
        <f t="shared" si="38"/>
        <v xml:space="preserve"> </v>
      </c>
      <c r="J479" s="272" t="str">
        <f>IF(D479&gt;=(('28 Populations and thresholds'!$I$62)+('28 Populations and thresholds'!$I$63)+('28 Populations and thresholds'!$I$65)),"YES"," ")</f>
        <v>YES</v>
      </c>
      <c r="K479" s="272" t="str">
        <f>IF(J479="YES"," ",IF(D479&gt;=(('28 Populations and thresholds'!$I$62)+('28 Populations and thresholds'!$I$63)+('28 Populations and thresholds'!$I$65))*0.25,"YES"))</f>
        <v xml:space="preserve"> </v>
      </c>
      <c r="L479" s="272" t="b">
        <f>OR('28 Populations and thresholds'!$J$62="CR",'28 Populations and thresholds'!$J$62="EN",'28 Populations and thresholds'!$J$62="VU")</f>
        <v>0</v>
      </c>
      <c r="M479" s="273">
        <f>D479/(('28 Populations and thresholds'!$H$62)+('28 Populations and thresholds'!$H$63)+('28 Populations and thresholds'!$H$65))</f>
        <v>9.5371428571428569E-3</v>
      </c>
      <c r="N479" s="274" t="str">
        <f>'28 Populations and thresholds'!$K$62</f>
        <v>DEC</v>
      </c>
      <c r="O479" s="263" t="str">
        <f t="shared" si="39"/>
        <v xml:space="preserve"> </v>
      </c>
      <c r="P479" s="349">
        <v>5.5</v>
      </c>
      <c r="Q479" s="272">
        <v>5</v>
      </c>
      <c r="R479" s="274">
        <v>0</v>
      </c>
      <c r="S479" s="263"/>
      <c r="T479" s="275" t="s">
        <v>4550</v>
      </c>
      <c r="U479" s="263" t="str">
        <f t="shared" si="40"/>
        <v xml:space="preserve"> </v>
      </c>
    </row>
    <row r="480" spans="1:21" s="4" customFormat="1" x14ac:dyDescent="0.2">
      <c r="A480" s="275" t="s">
        <v>1314</v>
      </c>
      <c r="B480" s="269" t="s">
        <v>3530</v>
      </c>
      <c r="C480" s="280" t="s">
        <v>3528</v>
      </c>
      <c r="D480" s="279">
        <v>2405</v>
      </c>
      <c r="E480" s="274">
        <v>2005</v>
      </c>
      <c r="F480" s="263" t="str">
        <f t="shared" si="37"/>
        <v xml:space="preserve"> </v>
      </c>
      <c r="G480" s="275" t="s">
        <v>139</v>
      </c>
      <c r="H480" s="275" t="s">
        <v>3388</v>
      </c>
      <c r="I480" s="263" t="str">
        <f t="shared" si="38"/>
        <v xml:space="preserve"> </v>
      </c>
      <c r="J480" s="272" t="str">
        <f>IF(D480&gt;=('28 Populations and thresholds'!$I$59),"YES"," ")</f>
        <v>YES</v>
      </c>
      <c r="K480" s="272" t="str">
        <f>IF(J480="YES"," ",IF(D480&gt;=('28 Populations and thresholds'!$I$59)*0.25,"YES"))</f>
        <v xml:space="preserve"> </v>
      </c>
      <c r="L480" s="272" t="b">
        <f>OR('28 Populations and thresholds'!$J$59="CR",'28 Populations and thresholds'!$J$59="EN",'28 Populations and thresholds'!$J$59="VU")</f>
        <v>0</v>
      </c>
      <c r="M480" s="273">
        <f>D480/'28 Populations and thresholds'!$H$59</f>
        <v>2.1863636363636363E-2</v>
      </c>
      <c r="N480" s="274">
        <f>'28 Populations and thresholds'!$K$59</f>
        <v>0</v>
      </c>
      <c r="O480" s="263" t="str">
        <f t="shared" si="39"/>
        <v xml:space="preserve"> </v>
      </c>
      <c r="P480" s="349"/>
      <c r="Q480" s="272"/>
      <c r="R480" s="274"/>
      <c r="S480" s="263"/>
      <c r="T480" s="269"/>
      <c r="U480" s="263" t="str">
        <f t="shared" si="40"/>
        <v xml:space="preserve"> </v>
      </c>
    </row>
    <row r="481" spans="1:21" s="4" customFormat="1" x14ac:dyDescent="0.2">
      <c r="A481" s="275" t="s">
        <v>1314</v>
      </c>
      <c r="B481" s="269" t="s">
        <v>4605</v>
      </c>
      <c r="C481" s="278" t="s">
        <v>3590</v>
      </c>
      <c r="D481" s="291">
        <v>808</v>
      </c>
      <c r="E481" s="281">
        <v>40575</v>
      </c>
      <c r="F481" s="263" t="str">
        <f t="shared" si="37"/>
        <v xml:space="preserve"> </v>
      </c>
      <c r="G481" s="275"/>
      <c r="H481" s="269" t="s">
        <v>4415</v>
      </c>
      <c r="I481" s="263" t="str">
        <f t="shared" si="38"/>
        <v xml:space="preserve"> </v>
      </c>
      <c r="J481" s="272" t="str">
        <f>IF(D481&gt;=('28 Populations and thresholds'!$I$85),"YES"," ")</f>
        <v>YES</v>
      </c>
      <c r="K481" s="272" t="str">
        <f>IF(J481="YES"," ",IF(D481&gt;=('28 Populations and thresholds'!$I$85)*0.25,"YES"))</f>
        <v xml:space="preserve"> </v>
      </c>
      <c r="L481" s="272" t="b">
        <f>OR('28 Populations and thresholds'!$J$85="CR",'28 Populations and thresholds'!$J$85="EN",'28 Populations and thresholds'!$J$85="VU")</f>
        <v>0</v>
      </c>
      <c r="M481" s="273">
        <f>D481/'28 Populations and thresholds'!$H$85</f>
        <v>9.0786516853932579E-3</v>
      </c>
      <c r="N481" s="274" t="str">
        <f>'28 Populations and thresholds'!$K$85</f>
        <v>DEC</v>
      </c>
      <c r="O481" s="263" t="str">
        <f t="shared" si="39"/>
        <v xml:space="preserve"> </v>
      </c>
      <c r="P481" s="349"/>
      <c r="Q481" s="272"/>
      <c r="R481" s="274"/>
      <c r="S481" s="263"/>
      <c r="T481" s="275"/>
      <c r="U481" s="263" t="str">
        <f t="shared" si="40"/>
        <v xml:space="preserve"> </v>
      </c>
    </row>
    <row r="482" spans="1:21" s="4" customFormat="1" x14ac:dyDescent="0.2">
      <c r="A482" s="275" t="s">
        <v>1314</v>
      </c>
      <c r="B482" s="269" t="s">
        <v>4605</v>
      </c>
      <c r="C482" s="269" t="s">
        <v>1607</v>
      </c>
      <c r="D482" s="279">
        <v>647</v>
      </c>
      <c r="E482" s="284" t="s">
        <v>74</v>
      </c>
      <c r="F482" s="263" t="str">
        <f t="shared" si="37"/>
        <v xml:space="preserve"> </v>
      </c>
      <c r="G482" s="275" t="s">
        <v>139</v>
      </c>
      <c r="H482" s="275"/>
      <c r="I482" s="263" t="str">
        <f t="shared" si="38"/>
        <v xml:space="preserve"> </v>
      </c>
      <c r="J482" s="272" t="str">
        <f>IF(D482&gt;=('28 Populations and thresholds'!$I$6),"YES"," ")</f>
        <v>YES</v>
      </c>
      <c r="K482" s="272" t="str">
        <f>IF(J482="YES"," ",IF(D482&gt;=('28 Populations and thresholds'!$I$6)*0.25,"YES"))</f>
        <v xml:space="preserve"> </v>
      </c>
      <c r="L482" s="272" t="b">
        <f>OR('28 Populations and thresholds'!$J$6="CR",'28 Populations and thresholds'!$J$6="EN",'28 Populations and thresholds'!$J$6="VU")</f>
        <v>0</v>
      </c>
      <c r="M482" s="273">
        <f>D482/'28 Populations and thresholds'!$H$6</f>
        <v>1.294E-2</v>
      </c>
      <c r="N482" s="274">
        <f>'28 Populations and thresholds'!$K$6</f>
        <v>0</v>
      </c>
      <c r="O482" s="263" t="str">
        <f t="shared" si="39"/>
        <v xml:space="preserve"> </v>
      </c>
      <c r="P482" s="349"/>
      <c r="Q482" s="272"/>
      <c r="R482" s="274"/>
      <c r="S482" s="263"/>
      <c r="T482" s="275"/>
      <c r="U482" s="263" t="str">
        <f t="shared" si="40"/>
        <v xml:space="preserve"> </v>
      </c>
    </row>
    <row r="483" spans="1:21" s="4" customFormat="1" x14ac:dyDescent="0.2">
      <c r="A483" s="275" t="s">
        <v>1314</v>
      </c>
      <c r="B483" s="269" t="s">
        <v>4605</v>
      </c>
      <c r="C483" s="278" t="s">
        <v>3711</v>
      </c>
      <c r="D483" s="291">
        <v>1595</v>
      </c>
      <c r="E483" s="281">
        <v>38018</v>
      </c>
      <c r="F483" s="263" t="str">
        <f t="shared" si="37"/>
        <v xml:space="preserve"> </v>
      </c>
      <c r="G483" s="275"/>
      <c r="H483" s="269" t="s">
        <v>4415</v>
      </c>
      <c r="I483" s="263" t="str">
        <f t="shared" si="38"/>
        <v xml:space="preserve"> </v>
      </c>
      <c r="J483" s="272" t="str">
        <f>IF(D483&gt;=('28 Populations and thresholds'!$I$4),"YES"," ")</f>
        <v>YES</v>
      </c>
      <c r="K483" s="272" t="str">
        <f>IF(J483="YES"," ",IF(D483&gt;=('28 Populations and thresholds'!$I$4)*0.25,"YES"))</f>
        <v xml:space="preserve"> </v>
      </c>
      <c r="L483" s="272" t="b">
        <f>OR('28 Populations and thresholds'!$J$4="CR",'28 Populations and thresholds'!$J$4="EN",'28 Populations and thresholds'!$J$4="VU")</f>
        <v>0</v>
      </c>
      <c r="M483" s="273">
        <f>D483/'28 Populations and thresholds'!$H$4</f>
        <v>1.5950000000000001E-3</v>
      </c>
      <c r="N483" s="274" t="str">
        <f>'28 Populations and thresholds'!$K$4</f>
        <v>DEC</v>
      </c>
      <c r="O483" s="263" t="str">
        <f t="shared" si="39"/>
        <v xml:space="preserve"> </v>
      </c>
      <c r="P483" s="349"/>
      <c r="Q483" s="272"/>
      <c r="R483" s="274"/>
      <c r="S483" s="263"/>
      <c r="T483" s="275"/>
      <c r="U483" s="263" t="str">
        <f t="shared" si="40"/>
        <v xml:space="preserve"> </v>
      </c>
    </row>
    <row r="484" spans="1:21" s="4" customFormat="1" x14ac:dyDescent="0.2">
      <c r="A484" s="12" t="s">
        <v>1314</v>
      </c>
      <c r="B484" s="4" t="s">
        <v>3531</v>
      </c>
      <c r="C484" s="111" t="s">
        <v>3540</v>
      </c>
      <c r="D484" s="105">
        <v>10950</v>
      </c>
      <c r="E484" s="106">
        <v>2004</v>
      </c>
      <c r="F484" s="263" t="str">
        <f t="shared" si="37"/>
        <v xml:space="preserve"> </v>
      </c>
      <c r="G484" s="12" t="s">
        <v>139</v>
      </c>
      <c r="H484" s="12" t="s">
        <v>3388</v>
      </c>
      <c r="I484" s="263" t="str">
        <f t="shared" si="38"/>
        <v xml:space="preserve"> </v>
      </c>
      <c r="J484" s="38" t="str">
        <f>IF(D484&gt;=('28 Populations and thresholds'!$I$60),"YES"," ")</f>
        <v>YES</v>
      </c>
      <c r="K484" s="38" t="str">
        <f>IF(J484="YES"," ",IF(D484&gt;=('28 Populations and thresholds'!$I$60)*0.25,"YES"))</f>
        <v xml:space="preserve"> </v>
      </c>
      <c r="L484" s="38" t="b">
        <f>OR('28 Populations and thresholds'!$J$60="CR",'28 Populations and thresholds'!$J$60="EN",'28 Populations and thresholds'!$J$60="VU")</f>
        <v>1</v>
      </c>
      <c r="M484" s="75">
        <f>D484/'28 Populations and thresholds'!$H$60</f>
        <v>0.14038461538461539</v>
      </c>
      <c r="N484" s="106" t="str">
        <f>'28 Populations and thresholds'!$K$60</f>
        <v>DEC</v>
      </c>
      <c r="O484" s="263" t="str">
        <f t="shared" si="39"/>
        <v xml:space="preserve"> </v>
      </c>
      <c r="P484" s="348">
        <v>15.91</v>
      </c>
      <c r="Q484" s="38">
        <v>2</v>
      </c>
      <c r="R484" s="106">
        <v>1</v>
      </c>
      <c r="S484" s="263"/>
      <c r="U484" s="263" t="str">
        <f t="shared" si="40"/>
        <v xml:space="preserve"> </v>
      </c>
    </row>
    <row r="485" spans="1:21" s="4" customFormat="1" x14ac:dyDescent="0.2">
      <c r="A485" s="12" t="s">
        <v>1314</v>
      </c>
      <c r="B485" s="111" t="s">
        <v>3531</v>
      </c>
      <c r="C485" s="4" t="s">
        <v>3528</v>
      </c>
      <c r="D485" s="105">
        <v>2056</v>
      </c>
      <c r="E485" s="106">
        <v>2005</v>
      </c>
      <c r="F485" s="263" t="str">
        <f t="shared" si="37"/>
        <v xml:space="preserve"> </v>
      </c>
      <c r="G485" s="12" t="s">
        <v>139</v>
      </c>
      <c r="H485" s="12" t="s">
        <v>3388</v>
      </c>
      <c r="I485" s="263" t="str">
        <f t="shared" si="38"/>
        <v xml:space="preserve"> </v>
      </c>
      <c r="J485" s="38" t="str">
        <f>IF(D485&gt;=('28 Populations and thresholds'!$I$59),"YES"," ")</f>
        <v>YES</v>
      </c>
      <c r="K485" s="38" t="str">
        <f>IF(J485="YES"," ",IF(D485&gt;=('28 Populations and thresholds'!$I$59)*0.25,"YES"))</f>
        <v xml:space="preserve"> </v>
      </c>
      <c r="L485" s="38" t="b">
        <f>OR('28 Populations and thresholds'!$J$59="CR",'28 Populations and thresholds'!$J$59="EN",'28 Populations and thresholds'!$J$59="VU")</f>
        <v>0</v>
      </c>
      <c r="M485" s="75">
        <f>D485/'28 Populations and thresholds'!$H$59</f>
        <v>1.8690909090909091E-2</v>
      </c>
      <c r="N485" s="106">
        <f>'28 Populations and thresholds'!$K$59</f>
        <v>0</v>
      </c>
      <c r="O485" s="263" t="str">
        <f t="shared" si="39"/>
        <v xml:space="preserve"> </v>
      </c>
      <c r="P485" s="348"/>
      <c r="Q485" s="38"/>
      <c r="R485" s="106"/>
      <c r="S485" s="263"/>
      <c r="U485" s="263" t="str">
        <f t="shared" si="40"/>
        <v xml:space="preserve"> </v>
      </c>
    </row>
    <row r="486" spans="1:21" s="4" customFormat="1" x14ac:dyDescent="0.2">
      <c r="A486" s="275" t="s">
        <v>1314</v>
      </c>
      <c r="B486" s="269" t="s">
        <v>1684</v>
      </c>
      <c r="C486" s="269" t="s">
        <v>3666</v>
      </c>
      <c r="D486" s="279">
        <v>29820</v>
      </c>
      <c r="E486" s="274">
        <v>2005</v>
      </c>
      <c r="F486" s="263" t="str">
        <f t="shared" si="37"/>
        <v xml:space="preserve"> </v>
      </c>
      <c r="G486" s="275" t="s">
        <v>139</v>
      </c>
      <c r="H486" s="275" t="s">
        <v>3388</v>
      </c>
      <c r="I486" s="263" t="str">
        <f t="shared" si="38"/>
        <v xml:space="preserve"> </v>
      </c>
      <c r="J486" s="272" t="str">
        <f>IF(D486&gt;=(('28 Populations and thresholds'!$I$62)+('28 Populations and thresholds'!$I$63)+('28 Populations and thresholds'!$I$65)),"YES"," ")</f>
        <v>YES</v>
      </c>
      <c r="K486" s="272" t="str">
        <f>IF(J486="YES"," ",IF(D486&gt;=(('28 Populations and thresholds'!$I$62)+('28 Populations and thresholds'!$I$63)+('28 Populations and thresholds'!$I$65))*0.25,"YES"))</f>
        <v xml:space="preserve"> </v>
      </c>
      <c r="L486" s="272" t="b">
        <f>OR('28 Populations and thresholds'!$J$62="CR",'28 Populations and thresholds'!$J$62="EN",'28 Populations and thresholds'!$J$62="VU")</f>
        <v>0</v>
      </c>
      <c r="M486" s="273">
        <f>D486/(('28 Populations and thresholds'!$H$62)+('28 Populations and thresholds'!$H$63)+('28 Populations and thresholds'!$H$65))</f>
        <v>0.1704</v>
      </c>
      <c r="N486" s="274" t="str">
        <f>'28 Populations and thresholds'!$K$62</f>
        <v>DEC</v>
      </c>
      <c r="O486" s="263" t="str">
        <f t="shared" si="39"/>
        <v xml:space="preserve"> </v>
      </c>
      <c r="P486" s="349">
        <v>27.57</v>
      </c>
      <c r="Q486" s="272">
        <v>6</v>
      </c>
      <c r="R486" s="274">
        <v>1</v>
      </c>
      <c r="S486" s="263"/>
      <c r="T486" s="275" t="s">
        <v>4550</v>
      </c>
      <c r="U486" s="263" t="str">
        <f t="shared" si="40"/>
        <v xml:space="preserve"> </v>
      </c>
    </row>
    <row r="487" spans="1:21" s="4" customFormat="1" x14ac:dyDescent="0.2">
      <c r="A487" s="275" t="s">
        <v>1314</v>
      </c>
      <c r="B487" s="269" t="s">
        <v>1684</v>
      </c>
      <c r="C487" s="269" t="s">
        <v>3781</v>
      </c>
      <c r="D487" s="279">
        <v>2540</v>
      </c>
      <c r="E487" s="287">
        <v>40148</v>
      </c>
      <c r="F487" s="263" t="str">
        <f t="shared" si="37"/>
        <v xml:space="preserve"> </v>
      </c>
      <c r="G487" s="275"/>
      <c r="H487" s="269" t="s">
        <v>4415</v>
      </c>
      <c r="I487" s="263" t="str">
        <f t="shared" si="38"/>
        <v xml:space="preserve"> </v>
      </c>
      <c r="J487" s="272" t="str">
        <f>IF(D487&gt;=('28 Populations and thresholds'!$I$220),"YES"," ")</f>
        <v>YES</v>
      </c>
      <c r="K487" s="272" t="str">
        <f>IF(J487="YES"," ",IF(D487&gt;=('28 Populations and thresholds'!$I$220)*0.25,"YES"))</f>
        <v xml:space="preserve"> </v>
      </c>
      <c r="L487" s="272" t="b">
        <f>OR('28 Populations and thresholds'!$J$220="CR",'28 Populations and thresholds'!$J$220="EN",'28 Populations and thresholds'!$J$220="VU")</f>
        <v>0</v>
      </c>
      <c r="M487" s="273">
        <f>D487/'28 Populations and thresholds'!$H$220</f>
        <v>2.53999746000254E-3</v>
      </c>
      <c r="N487" s="274">
        <f>'28 Populations and thresholds'!$K$220</f>
        <v>0</v>
      </c>
      <c r="O487" s="263" t="str">
        <f t="shared" si="39"/>
        <v xml:space="preserve"> </v>
      </c>
      <c r="P487" s="349"/>
      <c r="Q487" s="272"/>
      <c r="R487" s="274"/>
      <c r="S487" s="263"/>
      <c r="T487" s="275"/>
      <c r="U487" s="263" t="str">
        <f t="shared" si="40"/>
        <v xml:space="preserve"> </v>
      </c>
    </row>
    <row r="488" spans="1:21" s="4" customFormat="1" x14ac:dyDescent="0.2">
      <c r="A488" s="275" t="s">
        <v>1314</v>
      </c>
      <c r="B488" s="269" t="s">
        <v>1684</v>
      </c>
      <c r="C488" s="269" t="s">
        <v>3544</v>
      </c>
      <c r="D488" s="279">
        <v>1700</v>
      </c>
      <c r="E488" s="274">
        <v>2005</v>
      </c>
      <c r="F488" s="263" t="str">
        <f t="shared" si="37"/>
        <v xml:space="preserve"> </v>
      </c>
      <c r="G488" s="275" t="s">
        <v>139</v>
      </c>
      <c r="H488" s="275" t="s">
        <v>3388</v>
      </c>
      <c r="I488" s="263" t="str">
        <f t="shared" si="38"/>
        <v xml:space="preserve"> </v>
      </c>
      <c r="J488" s="272" t="str">
        <f>IF(D488&gt;=('28 Populations and thresholds'!$I$70),"YES"," ")</f>
        <v>YES</v>
      </c>
      <c r="K488" s="272" t="str">
        <f>IF(J488="YES"," ",IF(D488&gt;=('28 Populations and thresholds'!$I$70)*0.25,"YES"))</f>
        <v xml:space="preserve"> </v>
      </c>
      <c r="L488" s="272" t="b">
        <f>OR('28 Populations and thresholds'!$J$70="CR",'28 Populations and thresholds'!$J$70="EN",'28 Populations and thresholds'!$J$70="VU")</f>
        <v>0</v>
      </c>
      <c r="M488" s="273">
        <f>D488/'28 Populations and thresholds'!$H$70</f>
        <v>1.7000000000000001E-2</v>
      </c>
      <c r="N488" s="274">
        <f>'28 Populations and thresholds'!$K$70</f>
        <v>0</v>
      </c>
      <c r="O488" s="263" t="str">
        <f t="shared" si="39"/>
        <v xml:space="preserve"> </v>
      </c>
      <c r="P488" s="349"/>
      <c r="Q488" s="272"/>
      <c r="R488" s="274"/>
      <c r="S488" s="263"/>
      <c r="T488" s="269"/>
      <c r="U488" s="263" t="str">
        <f t="shared" si="40"/>
        <v xml:space="preserve"> </v>
      </c>
    </row>
    <row r="489" spans="1:21" s="4" customFormat="1" x14ac:dyDescent="0.2">
      <c r="A489" s="275" t="s">
        <v>1314</v>
      </c>
      <c r="B489" s="269" t="s">
        <v>1684</v>
      </c>
      <c r="C489" s="269" t="s">
        <v>3744</v>
      </c>
      <c r="D489" s="279">
        <v>1203</v>
      </c>
      <c r="E489" s="287">
        <v>40148</v>
      </c>
      <c r="F489" s="263" t="str">
        <f t="shared" si="37"/>
        <v xml:space="preserve"> </v>
      </c>
      <c r="G489" s="275"/>
      <c r="H489" s="269" t="s">
        <v>4415</v>
      </c>
      <c r="I489" s="263" t="str">
        <f t="shared" si="38"/>
        <v xml:space="preserve"> </v>
      </c>
      <c r="J489" s="272" t="str">
        <f>IF(D489&gt;=('28 Populations and thresholds'!$I$150),"YES"," ")</f>
        <v>YES</v>
      </c>
      <c r="K489" s="272" t="str">
        <f>IF(J489="YES"," ",IF(D489&gt;=('28 Populations and thresholds'!$I$150)*0.25,"YES"))</f>
        <v xml:space="preserve"> </v>
      </c>
      <c r="L489" s="272" t="b">
        <f>OR('28 Populations and thresholds'!$J$150="CR",'28 Populations and thresholds'!$J$150="EN",'28 Populations and thresholds'!$J$150="VU")</f>
        <v>0</v>
      </c>
      <c r="M489" s="273">
        <f>D489/'28 Populations and thresholds'!$H$150</f>
        <v>1.2030000000000001E-3</v>
      </c>
      <c r="N489" s="274">
        <f>'28 Populations and thresholds'!$K$150</f>
        <v>0</v>
      </c>
      <c r="O489" s="263" t="str">
        <f t="shared" si="39"/>
        <v xml:space="preserve"> </v>
      </c>
      <c r="P489" s="349"/>
      <c r="Q489" s="272"/>
      <c r="R489" s="274"/>
      <c r="S489" s="263"/>
      <c r="T489" s="275"/>
      <c r="U489" s="263" t="str">
        <f t="shared" si="40"/>
        <v xml:space="preserve"> </v>
      </c>
    </row>
    <row r="490" spans="1:21" s="4" customFormat="1" x14ac:dyDescent="0.2">
      <c r="A490" s="275" t="s">
        <v>1314</v>
      </c>
      <c r="B490" s="269" t="s">
        <v>1684</v>
      </c>
      <c r="C490" s="280" t="s">
        <v>3723</v>
      </c>
      <c r="D490" s="279">
        <v>128</v>
      </c>
      <c r="E490" s="284" t="s">
        <v>207</v>
      </c>
      <c r="F490" s="263" t="str">
        <f t="shared" si="37"/>
        <v xml:space="preserve"> </v>
      </c>
      <c r="G490" s="275" t="s">
        <v>139</v>
      </c>
      <c r="H490" s="275"/>
      <c r="I490" s="263" t="str">
        <f t="shared" si="38"/>
        <v xml:space="preserve"> </v>
      </c>
      <c r="J490" s="272" t="str">
        <f>IF(D490&gt;=('28 Populations and thresholds'!$I$45),"YES"," ")</f>
        <v>YES</v>
      </c>
      <c r="K490" s="272" t="str">
        <f>IF(J490="YES"," ",IF(D490&gt;=('28 Populations and thresholds'!$I$45)*0.25,"YES"))</f>
        <v xml:space="preserve"> </v>
      </c>
      <c r="L490" s="272" t="b">
        <f>OR('28 Populations and thresholds'!$J$45="CR",'28 Populations and thresholds'!$J$45="EN",'28 Populations and thresholds'!$J$45="VU")</f>
        <v>1</v>
      </c>
      <c r="M490" s="273">
        <f>D490/'28 Populations and thresholds'!$H$45</f>
        <v>4.2666666666666665E-2</v>
      </c>
      <c r="N490" s="274" t="str">
        <f>'28 Populations and thresholds'!$K$45</f>
        <v>DEC</v>
      </c>
      <c r="O490" s="263" t="str">
        <f t="shared" si="39"/>
        <v xml:space="preserve"> </v>
      </c>
      <c r="P490" s="349"/>
      <c r="Q490" s="272"/>
      <c r="R490" s="274"/>
      <c r="S490" s="263"/>
      <c r="T490" s="275"/>
      <c r="U490" s="263" t="str">
        <f t="shared" si="40"/>
        <v xml:space="preserve"> </v>
      </c>
    </row>
    <row r="491" spans="1:21" s="4" customFormat="1" x14ac:dyDescent="0.2">
      <c r="A491" s="275" t="s">
        <v>1314</v>
      </c>
      <c r="B491" s="292" t="s">
        <v>1684</v>
      </c>
      <c r="C491" s="269" t="s">
        <v>3528</v>
      </c>
      <c r="D491" s="291">
        <v>4605</v>
      </c>
      <c r="E491" s="281">
        <v>40544</v>
      </c>
      <c r="F491" s="263" t="str">
        <f t="shared" si="37"/>
        <v xml:space="preserve"> </v>
      </c>
      <c r="G491" s="275"/>
      <c r="H491" s="269" t="s">
        <v>4415</v>
      </c>
      <c r="I491" s="263" t="str">
        <f t="shared" si="38"/>
        <v xml:space="preserve"> </v>
      </c>
      <c r="J491" s="272" t="str">
        <f>IF(D491&gt;=('28 Populations and thresholds'!$I$59),"YES"," ")</f>
        <v>YES</v>
      </c>
      <c r="K491" s="272" t="str">
        <f>IF(J491="YES"," ",IF(D491&gt;=('28 Populations and thresholds'!$I$59)*0.25,"YES"))</f>
        <v xml:space="preserve"> </v>
      </c>
      <c r="L491" s="272" t="b">
        <f>OR('28 Populations and thresholds'!$J$59="CR",'28 Populations and thresholds'!$J$59="EN",'28 Populations and thresholds'!$J$59="VU")</f>
        <v>0</v>
      </c>
      <c r="M491" s="273">
        <f>D491/'28 Populations and thresholds'!$H$59</f>
        <v>4.1863636363636367E-2</v>
      </c>
      <c r="N491" s="274">
        <f>'28 Populations and thresholds'!$K$59</f>
        <v>0</v>
      </c>
      <c r="O491" s="263" t="str">
        <f t="shared" si="39"/>
        <v xml:space="preserve"> </v>
      </c>
      <c r="P491" s="349"/>
      <c r="Q491" s="272"/>
      <c r="R491" s="274"/>
      <c r="S491" s="263"/>
      <c r="T491" s="269"/>
      <c r="U491" s="263" t="str">
        <f t="shared" si="40"/>
        <v xml:space="preserve"> </v>
      </c>
    </row>
    <row r="492" spans="1:21" s="4" customFormat="1" x14ac:dyDescent="0.2">
      <c r="A492" s="143" t="s">
        <v>1314</v>
      </c>
      <c r="B492" s="4" t="s">
        <v>1679</v>
      </c>
      <c r="C492" s="4" t="s">
        <v>1677</v>
      </c>
      <c r="D492" s="105">
        <v>18</v>
      </c>
      <c r="E492" s="165" t="s">
        <v>74</v>
      </c>
      <c r="F492" s="263" t="str">
        <f t="shared" si="37"/>
        <v xml:space="preserve"> </v>
      </c>
      <c r="G492" s="12" t="s">
        <v>139</v>
      </c>
      <c r="H492" s="12"/>
      <c r="I492" s="263" t="str">
        <f t="shared" si="38"/>
        <v xml:space="preserve"> </v>
      </c>
      <c r="J492" s="38" t="str">
        <f>IF(D492&gt;=('28 Populations and thresholds'!$I$44),"YES"," ")</f>
        <v>YES</v>
      </c>
      <c r="K492" s="38" t="str">
        <f>IF(J492="YES"," ",IF(D492&gt;=('28 Populations and thresholds'!$I$44)*0.25,"YES"))</f>
        <v xml:space="preserve"> </v>
      </c>
      <c r="L492" s="38" t="b">
        <f>OR('28 Populations and thresholds'!$J$44="CR",'28 Populations and thresholds'!$J$44="EN",'28 Populations and thresholds'!$J$44="VU")</f>
        <v>0</v>
      </c>
      <c r="M492" s="75">
        <f>D492/'28 Populations and thresholds'!$H$44</f>
        <v>3.5999999999999997E-2</v>
      </c>
      <c r="N492" s="106">
        <f>'28 Populations and thresholds'!$K$44</f>
        <v>0</v>
      </c>
      <c r="O492" s="263" t="str">
        <f t="shared" si="39"/>
        <v xml:space="preserve"> </v>
      </c>
      <c r="P492" s="348">
        <v>3.6</v>
      </c>
      <c r="Q492" s="38">
        <v>1</v>
      </c>
      <c r="R492" s="106">
        <v>0</v>
      </c>
      <c r="S492" s="263"/>
      <c r="T492" s="121"/>
      <c r="U492" s="263" t="str">
        <f t="shared" si="40"/>
        <v xml:space="preserve"> </v>
      </c>
    </row>
    <row r="493" spans="1:21" s="4" customFormat="1" x14ac:dyDescent="0.2">
      <c r="A493" s="275" t="s">
        <v>1314</v>
      </c>
      <c r="B493" s="268" t="s">
        <v>3532</v>
      </c>
      <c r="C493" s="269" t="s">
        <v>3676</v>
      </c>
      <c r="D493" s="279">
        <v>760</v>
      </c>
      <c r="E493" s="284" t="s">
        <v>3804</v>
      </c>
      <c r="F493" s="263" t="str">
        <f t="shared" si="37"/>
        <v xml:space="preserve"> </v>
      </c>
      <c r="G493" s="275"/>
      <c r="H493" s="275" t="s">
        <v>3805</v>
      </c>
      <c r="I493" s="263" t="str">
        <f t="shared" si="38"/>
        <v xml:space="preserve"> </v>
      </c>
      <c r="J493" s="272" t="str">
        <f>IF(D493&gt;=('28 Populations and thresholds'!$I$96),"YES"," ")</f>
        <v>YES</v>
      </c>
      <c r="K493" s="272" t="str">
        <f>IF(J493="YES"," ",IF(D493&gt;=('28 Populations and thresholds'!$I$96)*0.25,"YES"))</f>
        <v xml:space="preserve"> </v>
      </c>
      <c r="L493" s="272" t="b">
        <f>OR('28 Populations and thresholds'!$J$96="CR",'28 Populations and thresholds'!$J$96="EN",'28 Populations and thresholds'!$J$96="VU")</f>
        <v>1</v>
      </c>
      <c r="M493" s="273">
        <f>D493/'28 Populations and thresholds'!$H$96</f>
        <v>0.76</v>
      </c>
      <c r="N493" s="274" t="str">
        <f>'28 Populations and thresholds'!$K$96</f>
        <v>DEC</v>
      </c>
      <c r="O493" s="263" t="str">
        <f t="shared" si="39"/>
        <v xml:space="preserve"> </v>
      </c>
      <c r="P493" s="349">
        <v>119.07</v>
      </c>
      <c r="Q493" s="272">
        <v>11</v>
      </c>
      <c r="R493" s="274">
        <v>2</v>
      </c>
      <c r="S493" s="263"/>
      <c r="T493" s="269"/>
      <c r="U493" s="263" t="str">
        <f t="shared" si="40"/>
        <v xml:space="preserve"> </v>
      </c>
    </row>
    <row r="494" spans="1:21" s="4" customFormat="1" x14ac:dyDescent="0.2">
      <c r="A494" s="275" t="s">
        <v>1314</v>
      </c>
      <c r="B494" s="269" t="s">
        <v>3532</v>
      </c>
      <c r="C494" s="269" t="s">
        <v>3666</v>
      </c>
      <c r="D494" s="279">
        <v>31112</v>
      </c>
      <c r="E494" s="287">
        <v>40210</v>
      </c>
      <c r="F494" s="263" t="str">
        <f t="shared" si="37"/>
        <v xml:space="preserve"> </v>
      </c>
      <c r="G494" s="275"/>
      <c r="H494" s="269" t="s">
        <v>4415</v>
      </c>
      <c r="I494" s="263" t="str">
        <f t="shared" si="38"/>
        <v xml:space="preserve"> </v>
      </c>
      <c r="J494" s="272" t="str">
        <f>IF(D494&gt;=(('28 Populations and thresholds'!$I$62)+('28 Populations and thresholds'!$I$63)+('28 Populations and thresholds'!$I$65)),"YES"," ")</f>
        <v>YES</v>
      </c>
      <c r="K494" s="272" t="str">
        <f>IF(J494="YES"," ",IF(D494&gt;=(('28 Populations and thresholds'!$I$62)+('28 Populations and thresholds'!$I$63)+('28 Populations and thresholds'!$I$65))*0.25,"YES"))</f>
        <v xml:space="preserve"> </v>
      </c>
      <c r="L494" s="272" t="b">
        <f>OR('28 Populations and thresholds'!$J$62="CR",'28 Populations and thresholds'!$J$62="EN",'28 Populations and thresholds'!$J$62="VU")</f>
        <v>0</v>
      </c>
      <c r="M494" s="273">
        <f>D494/(('28 Populations and thresholds'!$H$62)+('28 Populations and thresholds'!$H$63)+('28 Populations and thresholds'!$H$65))</f>
        <v>0.17778285714285713</v>
      </c>
      <c r="N494" s="274" t="str">
        <f>'28 Populations and thresholds'!$K$62</f>
        <v>DEC</v>
      </c>
      <c r="O494" s="263" t="str">
        <f t="shared" si="39"/>
        <v xml:space="preserve"> </v>
      </c>
      <c r="P494" s="349"/>
      <c r="Q494" s="272"/>
      <c r="R494" s="274"/>
      <c r="S494" s="263"/>
      <c r="T494" s="275" t="s">
        <v>4550</v>
      </c>
      <c r="U494" s="263" t="str">
        <f t="shared" si="40"/>
        <v xml:space="preserve"> </v>
      </c>
    </row>
    <row r="495" spans="1:21" s="4" customFormat="1" x14ac:dyDescent="0.2">
      <c r="A495" s="275" t="s">
        <v>1314</v>
      </c>
      <c r="B495" s="269" t="s">
        <v>3532</v>
      </c>
      <c r="C495" s="269" t="s">
        <v>1707</v>
      </c>
      <c r="D495" s="279">
        <v>1750</v>
      </c>
      <c r="E495" s="287">
        <v>40513</v>
      </c>
      <c r="F495" s="263" t="str">
        <f t="shared" si="37"/>
        <v xml:space="preserve"> </v>
      </c>
      <c r="G495" s="275"/>
      <c r="H495" s="269" t="s">
        <v>4415</v>
      </c>
      <c r="I495" s="263" t="str">
        <f t="shared" si="38"/>
        <v xml:space="preserve"> </v>
      </c>
      <c r="J495" s="272" t="str">
        <f>IF(D495&gt;=('28 Populations and thresholds'!$I$140),"YES"," ")</f>
        <v>YES</v>
      </c>
      <c r="K495" s="272" t="str">
        <f>IF(J495="YES"," ",IF(D495&gt;=('28 Populations and thresholds'!$I$140)*0.25,"YES"))</f>
        <v xml:space="preserve"> </v>
      </c>
      <c r="L495" s="272" t="b">
        <f>OR('28 Populations and thresholds'!$J$140="CR",'28 Populations and thresholds'!$J$140="EN",'28 Populations and thresholds'!$J$140="VU")</f>
        <v>0</v>
      </c>
      <c r="M495" s="273">
        <f>D495/'28 Populations and thresholds'!$H$140</f>
        <v>1.74999825000175E-3</v>
      </c>
      <c r="N495" s="274" t="str">
        <f>'28 Populations and thresholds'!$K$140</f>
        <v>DEC</v>
      </c>
      <c r="O495" s="263" t="str">
        <f t="shared" si="39"/>
        <v xml:space="preserve"> </v>
      </c>
      <c r="P495" s="349"/>
      <c r="Q495" s="272"/>
      <c r="R495" s="274"/>
      <c r="S495" s="263"/>
      <c r="T495" s="275"/>
      <c r="U495" s="263" t="str">
        <f t="shared" si="40"/>
        <v xml:space="preserve"> </v>
      </c>
    </row>
    <row r="496" spans="1:21" s="4" customFormat="1" x14ac:dyDescent="0.2">
      <c r="A496" s="275" t="s">
        <v>1314</v>
      </c>
      <c r="B496" s="269" t="s">
        <v>3532</v>
      </c>
      <c r="C496" s="269" t="s">
        <v>3598</v>
      </c>
      <c r="D496" s="279">
        <v>10161</v>
      </c>
      <c r="E496" s="274">
        <v>2004</v>
      </c>
      <c r="F496" s="263" t="str">
        <f t="shared" si="37"/>
        <v xml:space="preserve"> </v>
      </c>
      <c r="G496" s="275" t="s">
        <v>139</v>
      </c>
      <c r="H496" s="275" t="s">
        <v>3388</v>
      </c>
      <c r="I496" s="263" t="str">
        <f t="shared" si="38"/>
        <v xml:space="preserve"> </v>
      </c>
      <c r="J496" s="272" t="str">
        <f>IF(D496&gt;=('28 Populations and thresholds'!$I$88),"YES"," ")</f>
        <v>YES</v>
      </c>
      <c r="K496" s="272" t="str">
        <f>IF(J496="YES"," ",IF(D496&gt;=('28 Populations and thresholds'!$I$88)*0.25,"YES"))</f>
        <v xml:space="preserve"> </v>
      </c>
      <c r="L496" s="272" t="b">
        <f>OR('28 Populations and thresholds'!$J$88="CR",'28 Populations and thresholds'!$J$88="EN",'28 Populations and thresholds'!$J$88="VU")</f>
        <v>0</v>
      </c>
      <c r="M496" s="273">
        <f>D496/'28 Populations and thresholds'!$H$88</f>
        <v>1.0161E-2</v>
      </c>
      <c r="N496" s="274" t="str">
        <f>'28 Populations and thresholds'!$K$88</f>
        <v>DEC</v>
      </c>
      <c r="O496" s="263" t="str">
        <f t="shared" si="39"/>
        <v xml:space="preserve"> </v>
      </c>
      <c r="P496" s="349"/>
      <c r="Q496" s="272"/>
      <c r="R496" s="274"/>
      <c r="S496" s="263"/>
      <c r="T496" s="269"/>
      <c r="U496" s="263" t="str">
        <f t="shared" si="40"/>
        <v xml:space="preserve"> </v>
      </c>
    </row>
    <row r="497" spans="1:21" s="4" customFormat="1" x14ac:dyDescent="0.2">
      <c r="A497" s="275" t="s">
        <v>1314</v>
      </c>
      <c r="B497" s="269" t="s">
        <v>3532</v>
      </c>
      <c r="C497" s="269" t="s">
        <v>3482</v>
      </c>
      <c r="D497" s="279">
        <v>6072</v>
      </c>
      <c r="E497" s="287">
        <v>38018</v>
      </c>
      <c r="F497" s="263" t="str">
        <f t="shared" si="37"/>
        <v xml:space="preserve"> </v>
      </c>
      <c r="G497" s="275"/>
      <c r="H497" s="269" t="s">
        <v>4415</v>
      </c>
      <c r="I497" s="263" t="str">
        <f t="shared" si="38"/>
        <v xml:space="preserve"> </v>
      </c>
      <c r="J497" s="272" t="str">
        <f>IF(D497&gt;=(('28 Populations and thresholds'!$I$205)+('28 Populations and thresholds'!$I$206)+('28 Populations and thresholds'!$I$207)+('28 Populations and thresholds'!$I$208)),"YES"," ")</f>
        <v>YES</v>
      </c>
      <c r="K497" s="272" t="str">
        <f>IF(J497="YES"," ",IF(D497&gt;=(('28 Populations and thresholds'!$I$205)+('28 Populations and thresholds'!$I$206)+('28 Populations and thresholds'!$I$207)+('28 Populations and thresholds'!$I$208))*0.25,"YES"))</f>
        <v xml:space="preserve"> </v>
      </c>
      <c r="L497" s="272" t="b">
        <f>OR('28 Populations and thresholds'!$J$206="CR",'28 Populations and thresholds'!$J$206="EN",'28 Populations and thresholds'!$J$206="VU")</f>
        <v>0</v>
      </c>
      <c r="M497" s="273">
        <f>D497/(('28 Populations and thresholds'!$H$205)+('28 Populations and thresholds'!$H$206)+('28 Populations and thresholds'!$H$207)+('28 Populations and thresholds'!$H$208))</f>
        <v>2.2699914015477216E-3</v>
      </c>
      <c r="N497" s="274" t="str">
        <f>'28 Populations and thresholds'!$K$206</f>
        <v>DEC</v>
      </c>
      <c r="O497" s="263" t="str">
        <f t="shared" si="39"/>
        <v xml:space="preserve"> </v>
      </c>
      <c r="P497" s="349"/>
      <c r="Q497" s="272"/>
      <c r="R497" s="274"/>
      <c r="S497" s="263"/>
      <c r="T497" s="275" t="s">
        <v>4568</v>
      </c>
      <c r="U497" s="263" t="str">
        <f t="shared" si="40"/>
        <v xml:space="preserve"> </v>
      </c>
    </row>
    <row r="498" spans="1:21" s="4" customFormat="1" x14ac:dyDescent="0.2">
      <c r="A498" s="275" t="s">
        <v>1314</v>
      </c>
      <c r="B498" s="269" t="s">
        <v>3532</v>
      </c>
      <c r="C498" s="269" t="s">
        <v>3590</v>
      </c>
      <c r="D498" s="279">
        <v>1690</v>
      </c>
      <c r="E498" s="287">
        <v>40210</v>
      </c>
      <c r="F498" s="263" t="str">
        <f t="shared" si="37"/>
        <v xml:space="preserve"> </v>
      </c>
      <c r="G498" s="275"/>
      <c r="H498" s="269" t="s">
        <v>4415</v>
      </c>
      <c r="I498" s="263" t="str">
        <f t="shared" si="38"/>
        <v xml:space="preserve"> </v>
      </c>
      <c r="J498" s="272" t="str">
        <f>IF(D498&gt;=('28 Populations and thresholds'!$I$85),"YES"," ")</f>
        <v>YES</v>
      </c>
      <c r="K498" s="272" t="str">
        <f>IF(J498="YES"," ",IF(D498&gt;=('28 Populations and thresholds'!$I$85)*0.25,"YES"))</f>
        <v xml:space="preserve"> </v>
      </c>
      <c r="L498" s="272" t="b">
        <f>OR('28 Populations and thresholds'!$J$85="CR",'28 Populations and thresholds'!$J$85="EN",'28 Populations and thresholds'!$J$85="VU")</f>
        <v>0</v>
      </c>
      <c r="M498" s="273">
        <f>D498/'28 Populations and thresholds'!$H$85</f>
        <v>1.8988764044943821E-2</v>
      </c>
      <c r="N498" s="274" t="str">
        <f>'28 Populations and thresholds'!$K$85</f>
        <v>DEC</v>
      </c>
      <c r="O498" s="263" t="str">
        <f t="shared" si="39"/>
        <v xml:space="preserve"> </v>
      </c>
      <c r="P498" s="349"/>
      <c r="Q498" s="272"/>
      <c r="R498" s="274"/>
      <c r="S498" s="263"/>
      <c r="T498" s="275"/>
      <c r="U498" s="263" t="str">
        <f t="shared" si="40"/>
        <v xml:space="preserve"> </v>
      </c>
    </row>
    <row r="499" spans="1:21" s="4" customFormat="1" x14ac:dyDescent="0.2">
      <c r="A499" s="275" t="s">
        <v>1314</v>
      </c>
      <c r="B499" s="269" t="s">
        <v>3532</v>
      </c>
      <c r="C499" s="269" t="s">
        <v>1607</v>
      </c>
      <c r="D499" s="279">
        <v>351</v>
      </c>
      <c r="E499" s="287">
        <v>40575</v>
      </c>
      <c r="F499" s="263" t="str">
        <f t="shared" si="37"/>
        <v xml:space="preserve"> </v>
      </c>
      <c r="G499" s="275"/>
      <c r="H499" s="269" t="s">
        <v>4415</v>
      </c>
      <c r="I499" s="263" t="str">
        <f t="shared" si="38"/>
        <v xml:space="preserve"> </v>
      </c>
      <c r="J499" s="272" t="str">
        <f>IF(D499&gt;=('28 Populations and thresholds'!$I$6),"YES"," ")</f>
        <v>YES</v>
      </c>
      <c r="K499" s="272" t="str">
        <f>IF(J499="YES"," ",IF(D499&gt;=('28 Populations and thresholds'!$I$6)*0.25,"YES"))</f>
        <v xml:space="preserve"> </v>
      </c>
      <c r="L499" s="272" t="b">
        <f>OR('28 Populations and thresholds'!$J$6="CR",'28 Populations and thresholds'!$J$6="EN",'28 Populations and thresholds'!$J$6="VU")</f>
        <v>0</v>
      </c>
      <c r="M499" s="273">
        <f>D499/'28 Populations and thresholds'!$H$6</f>
        <v>7.0200000000000002E-3</v>
      </c>
      <c r="N499" s="274">
        <f>'28 Populations and thresholds'!$K$6</f>
        <v>0</v>
      </c>
      <c r="O499" s="263" t="str">
        <f t="shared" si="39"/>
        <v xml:space="preserve"> </v>
      </c>
      <c r="P499" s="349"/>
      <c r="Q499" s="272"/>
      <c r="R499" s="274"/>
      <c r="S499" s="263"/>
      <c r="T499" s="275"/>
      <c r="U499" s="263" t="str">
        <f t="shared" si="40"/>
        <v xml:space="preserve"> </v>
      </c>
    </row>
    <row r="500" spans="1:21" s="4" customFormat="1" x14ac:dyDescent="0.2">
      <c r="A500" s="275" t="s">
        <v>1314</v>
      </c>
      <c r="B500" s="269" t="s">
        <v>3532</v>
      </c>
      <c r="C500" s="269" t="s">
        <v>3544</v>
      </c>
      <c r="D500" s="279">
        <v>716</v>
      </c>
      <c r="E500" s="287">
        <v>40210</v>
      </c>
      <c r="F500" s="263" t="str">
        <f t="shared" si="37"/>
        <v xml:space="preserve"> </v>
      </c>
      <c r="G500" s="275"/>
      <c r="H500" s="269" t="s">
        <v>4415</v>
      </c>
      <c r="I500" s="263" t="str">
        <f t="shared" si="38"/>
        <v xml:space="preserve"> </v>
      </c>
      <c r="J500" s="272" t="str">
        <f>IF(D500&gt;=('28 Populations and thresholds'!$I$70),"YES"," ")</f>
        <v>YES</v>
      </c>
      <c r="K500" s="272" t="str">
        <f>IF(J500="YES"," ",IF(D500&gt;=('28 Populations and thresholds'!$I$70)*0.25,"YES"))</f>
        <v xml:space="preserve"> </v>
      </c>
      <c r="L500" s="272" t="b">
        <f>OR('28 Populations and thresholds'!$J$70="CR",'28 Populations and thresholds'!$J$70="EN",'28 Populations and thresholds'!$J$70="VU")</f>
        <v>0</v>
      </c>
      <c r="M500" s="273">
        <f>D500/'28 Populations and thresholds'!$H$70</f>
        <v>7.1599999999999997E-3</v>
      </c>
      <c r="N500" s="274">
        <f>'28 Populations and thresholds'!$K$70</f>
        <v>0</v>
      </c>
      <c r="O500" s="263" t="str">
        <f t="shared" si="39"/>
        <v xml:space="preserve"> </v>
      </c>
      <c r="P500" s="349"/>
      <c r="Q500" s="272"/>
      <c r="R500" s="274"/>
      <c r="S500" s="263"/>
      <c r="T500" s="275"/>
      <c r="U500" s="263" t="str">
        <f t="shared" si="40"/>
        <v xml:space="preserve"> </v>
      </c>
    </row>
    <row r="501" spans="1:21" s="4" customFormat="1" x14ac:dyDescent="0.2">
      <c r="A501" s="275" t="s">
        <v>1314</v>
      </c>
      <c r="B501" s="269" t="s">
        <v>3532</v>
      </c>
      <c r="C501" s="269" t="s">
        <v>3607</v>
      </c>
      <c r="D501" s="279">
        <v>2402</v>
      </c>
      <c r="E501" s="287">
        <v>40210</v>
      </c>
      <c r="F501" s="263" t="str">
        <f t="shared" si="37"/>
        <v xml:space="preserve"> </v>
      </c>
      <c r="G501" s="275"/>
      <c r="H501" s="269" t="s">
        <v>4415</v>
      </c>
      <c r="I501" s="263" t="str">
        <f t="shared" si="38"/>
        <v xml:space="preserve"> </v>
      </c>
      <c r="J501" s="272" t="str">
        <f>IF(D501&gt;=('28 Populations and thresholds'!$I$92),"YES"," ")</f>
        <v>YES</v>
      </c>
      <c r="K501" s="272" t="str">
        <f>IF(J501="YES"," ",IF(D501&gt;=('28 Populations and thresholds'!$I$92)*0.25,"YES"))</f>
        <v xml:space="preserve"> </v>
      </c>
      <c r="L501" s="272" t="b">
        <f>OR('28 Populations and thresholds'!$J$92="CR",'28 Populations and thresholds'!$J$92="EN",'28 Populations and thresholds'!$J$92="VU")</f>
        <v>0</v>
      </c>
      <c r="M501" s="273">
        <f>D501/'28 Populations and thresholds'!$H$92</f>
        <v>8.0066666666666671E-3</v>
      </c>
      <c r="N501" s="274" t="str">
        <f>'28 Populations and thresholds'!$K$92</f>
        <v>DEC</v>
      </c>
      <c r="O501" s="263" t="str">
        <f t="shared" si="39"/>
        <v xml:space="preserve"> </v>
      </c>
      <c r="P501" s="349"/>
      <c r="Q501" s="272"/>
      <c r="R501" s="274"/>
      <c r="S501" s="263"/>
      <c r="T501" s="275"/>
      <c r="U501" s="263" t="str">
        <f t="shared" si="40"/>
        <v xml:space="preserve"> </v>
      </c>
    </row>
    <row r="502" spans="1:21" s="4" customFormat="1" x14ac:dyDescent="0.2">
      <c r="A502" s="275" t="s">
        <v>1314</v>
      </c>
      <c r="B502" s="269" t="s">
        <v>3532</v>
      </c>
      <c r="C502" s="280" t="s">
        <v>3528</v>
      </c>
      <c r="D502" s="279">
        <v>15387</v>
      </c>
      <c r="E502" s="287">
        <v>40513</v>
      </c>
      <c r="F502" s="263" t="str">
        <f t="shared" si="37"/>
        <v xml:space="preserve"> </v>
      </c>
      <c r="G502" s="275"/>
      <c r="H502" s="269" t="s">
        <v>4415</v>
      </c>
      <c r="I502" s="263" t="str">
        <f t="shared" si="38"/>
        <v xml:space="preserve"> </v>
      </c>
      <c r="J502" s="272" t="str">
        <f>IF(D502&gt;=('28 Populations and thresholds'!$I$59),"YES"," ")</f>
        <v>YES</v>
      </c>
      <c r="K502" s="272" t="str">
        <f>IF(J502="YES"," ",IF(D502&gt;=('28 Populations and thresholds'!$I$59)*0.25,"YES"))</f>
        <v xml:space="preserve"> </v>
      </c>
      <c r="L502" s="272" t="b">
        <f>OR('28 Populations and thresholds'!$J$59="CR",'28 Populations and thresholds'!$J$59="EN",'28 Populations and thresholds'!$J$59="VU")</f>
        <v>0</v>
      </c>
      <c r="M502" s="273">
        <f>D502/'28 Populations and thresholds'!$H$59</f>
        <v>0.13988181818181819</v>
      </c>
      <c r="N502" s="274">
        <f>'28 Populations and thresholds'!$K$59</f>
        <v>0</v>
      </c>
      <c r="O502" s="263" t="str">
        <f t="shared" si="39"/>
        <v xml:space="preserve"> </v>
      </c>
      <c r="P502" s="349"/>
      <c r="Q502" s="272"/>
      <c r="R502" s="274"/>
      <c r="S502" s="263"/>
      <c r="T502" s="269"/>
      <c r="U502" s="263" t="str">
        <f t="shared" si="40"/>
        <v xml:space="preserve"> </v>
      </c>
    </row>
    <row r="503" spans="1:21" s="4" customFormat="1" x14ac:dyDescent="0.2">
      <c r="A503" s="275" t="s">
        <v>1314</v>
      </c>
      <c r="B503" s="269" t="s">
        <v>3541</v>
      </c>
      <c r="C503" s="280" t="s">
        <v>3540</v>
      </c>
      <c r="D503" s="279">
        <v>4500</v>
      </c>
      <c r="E503" s="274">
        <v>2003</v>
      </c>
      <c r="F503" s="263" t="str">
        <f t="shared" si="37"/>
        <v xml:space="preserve"> </v>
      </c>
      <c r="G503" s="275" t="s">
        <v>139</v>
      </c>
      <c r="H503" s="275" t="s">
        <v>3388</v>
      </c>
      <c r="I503" s="263" t="str">
        <f t="shared" si="38"/>
        <v xml:space="preserve"> </v>
      </c>
      <c r="J503" s="272" t="str">
        <f>IF(D503&gt;=('28 Populations and thresholds'!$I$60),"YES"," ")</f>
        <v>YES</v>
      </c>
      <c r="K503" s="272" t="str">
        <f>IF(J503="YES"," ",IF(D503&gt;=('28 Populations and thresholds'!$I$60)*0.25,"YES"))</f>
        <v xml:space="preserve"> </v>
      </c>
      <c r="L503" s="272" t="b">
        <f>OR('28 Populations and thresholds'!$J$60="CR",'28 Populations and thresholds'!$J$60="EN",'28 Populations and thresholds'!$J$60="VU")</f>
        <v>1</v>
      </c>
      <c r="M503" s="273">
        <f>D503/'28 Populations and thresholds'!$H$60</f>
        <v>5.7692307692307696E-2</v>
      </c>
      <c r="N503" s="274" t="str">
        <f>'28 Populations and thresholds'!$K$60</f>
        <v>DEC</v>
      </c>
      <c r="O503" s="263" t="str">
        <f t="shared" si="39"/>
        <v xml:space="preserve"> </v>
      </c>
      <c r="P503" s="349"/>
      <c r="Q503" s="272"/>
      <c r="R503" s="274"/>
      <c r="S503" s="263"/>
      <c r="T503" s="269"/>
      <c r="U503" s="263" t="str">
        <f t="shared" si="40"/>
        <v xml:space="preserve"> </v>
      </c>
    </row>
    <row r="504" spans="1:21" x14ac:dyDescent="0.2">
      <c r="A504" s="143" t="s">
        <v>1314</v>
      </c>
      <c r="B504" s="2" t="s">
        <v>1745</v>
      </c>
      <c r="C504" s="111" t="s">
        <v>1732</v>
      </c>
      <c r="D504" s="5">
        <v>300</v>
      </c>
      <c r="E504" s="1" t="s">
        <v>83</v>
      </c>
      <c r="F504" s="263" t="str">
        <f t="shared" si="37"/>
        <v xml:space="preserve"> </v>
      </c>
      <c r="G504" s="13" t="s">
        <v>139</v>
      </c>
      <c r="I504" s="263" t="str">
        <f t="shared" si="38"/>
        <v xml:space="preserve"> </v>
      </c>
      <c r="J504" s="38" t="str">
        <f>IF(D504&gt;=('28 Populations and thresholds'!$I$221),"YES"," ")</f>
        <v>YES</v>
      </c>
      <c r="K504" s="38" t="str">
        <f>IF(J504="YES"," ",IF(D504&gt;=('28 Populations and thresholds'!$I$221)*0.25,"YES"))</f>
        <v xml:space="preserve"> </v>
      </c>
      <c r="L504" s="38" t="b">
        <f>OR('28 Populations and thresholds'!$J$221="CR",'28 Populations and thresholds'!$J$221="EN",'28 Populations and thresholds'!$J$221="VU")</f>
        <v>1</v>
      </c>
      <c r="M504" s="75">
        <f>D504/'28 Populations and thresholds'!$H$221</f>
        <v>3.125E-2</v>
      </c>
      <c r="N504" s="106" t="str">
        <f>'28 Populations and thresholds'!$K$221</f>
        <v>DEC</v>
      </c>
      <c r="O504" s="263" t="str">
        <f t="shared" si="39"/>
        <v xml:space="preserve"> </v>
      </c>
      <c r="P504" s="348">
        <v>3.13</v>
      </c>
      <c r="Q504" s="38">
        <v>1</v>
      </c>
      <c r="R504" s="106">
        <v>1</v>
      </c>
      <c r="S504" s="263"/>
      <c r="U504" s="263" t="str">
        <f t="shared" si="40"/>
        <v xml:space="preserve"> </v>
      </c>
    </row>
    <row r="505" spans="1:21" x14ac:dyDescent="0.2">
      <c r="A505" s="324" t="s">
        <v>1314</v>
      </c>
      <c r="B505" s="337" t="s">
        <v>4116</v>
      </c>
      <c r="C505" s="337" t="s">
        <v>1753</v>
      </c>
      <c r="D505" s="339">
        <v>1248</v>
      </c>
      <c r="E505" s="323" t="s">
        <v>4117</v>
      </c>
      <c r="F505" s="263" t="str">
        <f t="shared" si="37"/>
        <v xml:space="preserve"> </v>
      </c>
      <c r="G505" s="324" t="s">
        <v>4019</v>
      </c>
      <c r="H505" s="324"/>
      <c r="I505" s="263" t="str">
        <f t="shared" si="38"/>
        <v xml:space="preserve"> </v>
      </c>
      <c r="J505" s="321" t="str">
        <f>IF(D505&gt;=('28 Populations and thresholds'!$I$222),"YES"," ")</f>
        <v>YES</v>
      </c>
      <c r="K505" s="321" t="str">
        <f>IF(J505="YES"," ",IF(D505&gt;=('28 Populations and thresholds'!$I$222)*0.25,"YES"))</f>
        <v xml:space="preserve"> </v>
      </c>
      <c r="L505" s="321" t="b">
        <f>OR('28 Populations and thresholds'!$J$222="CR",'28 Populations and thresholds'!$J$222="EN",'28 Populations and thresholds'!$J$222="VU")</f>
        <v>1</v>
      </c>
      <c r="M505" s="322">
        <f>D505/'28 Populations and thresholds'!$H$222</f>
        <v>0.104</v>
      </c>
      <c r="N505" s="323" t="str">
        <f>'28 Populations and thresholds'!$K$222</f>
        <v>DEC</v>
      </c>
      <c r="O505" s="263" t="str">
        <f t="shared" si="39"/>
        <v xml:space="preserve"> </v>
      </c>
      <c r="P505" s="386">
        <v>10.4</v>
      </c>
      <c r="Q505" s="321">
        <v>1</v>
      </c>
      <c r="R505" s="323">
        <v>1</v>
      </c>
      <c r="S505" s="263"/>
      <c r="T505" s="324" t="s">
        <v>4118</v>
      </c>
      <c r="U505" s="263" t="str">
        <f t="shared" si="40"/>
        <v xml:space="preserve"> </v>
      </c>
    </row>
    <row r="506" spans="1:21" x14ac:dyDescent="0.2">
      <c r="A506" s="275" t="s">
        <v>1314</v>
      </c>
      <c r="B506" s="269" t="s">
        <v>3667</v>
      </c>
      <c r="C506" s="269" t="s">
        <v>3666</v>
      </c>
      <c r="D506" s="279">
        <v>1086</v>
      </c>
      <c r="E506" s="274">
        <v>2006</v>
      </c>
      <c r="F506" s="263" t="str">
        <f t="shared" si="37"/>
        <v xml:space="preserve"> </v>
      </c>
      <c r="G506" s="275" t="s">
        <v>139</v>
      </c>
      <c r="H506" s="269" t="s">
        <v>4415</v>
      </c>
      <c r="I506" s="263" t="str">
        <f t="shared" si="38"/>
        <v xml:space="preserve"> </v>
      </c>
      <c r="J506" s="272" t="str">
        <f>IF(D506&gt;=(('28 Populations and thresholds'!$I$62)+('28 Populations and thresholds'!$I$63)+('28 Populations and thresholds'!$I$65)),"YES"," ")</f>
        <v>YES</v>
      </c>
      <c r="K506" s="272" t="str">
        <f>IF(J506="YES"," ",IF(D506&gt;=(('28 Populations and thresholds'!$I$62)+('28 Populations and thresholds'!$I$63)+('28 Populations and thresholds'!$I$65))*0.25,"YES"))</f>
        <v xml:space="preserve"> </v>
      </c>
      <c r="L506" s="272" t="b">
        <f>OR('28 Populations and thresholds'!$J$62="CR",'28 Populations and thresholds'!$J$62="EN",'28 Populations and thresholds'!$J$62="VU")</f>
        <v>0</v>
      </c>
      <c r="M506" s="273">
        <f>D506/(('28 Populations and thresholds'!$H$62)+('28 Populations and thresholds'!$H$63)+('28 Populations and thresholds'!$H$65))</f>
        <v>6.2057142857142858E-3</v>
      </c>
      <c r="N506" s="274" t="str">
        <f>'28 Populations and thresholds'!$K$62</f>
        <v>DEC</v>
      </c>
      <c r="O506" s="263" t="str">
        <f t="shared" si="39"/>
        <v xml:space="preserve"> </v>
      </c>
      <c r="P506" s="349">
        <v>0.62</v>
      </c>
      <c r="Q506" s="272">
        <v>1</v>
      </c>
      <c r="R506" s="274">
        <v>0</v>
      </c>
      <c r="S506" s="263"/>
      <c r="T506" s="275" t="s">
        <v>4550</v>
      </c>
      <c r="U506" s="263" t="str">
        <f t="shared" si="40"/>
        <v xml:space="preserve"> </v>
      </c>
    </row>
    <row r="507" spans="1:21" x14ac:dyDescent="0.2">
      <c r="A507" s="143" t="s">
        <v>1314</v>
      </c>
      <c r="B507" s="40" t="s">
        <v>4627</v>
      </c>
      <c r="C507" s="4" t="s">
        <v>3452</v>
      </c>
      <c r="D507" s="41">
        <v>2900</v>
      </c>
      <c r="E507" s="46">
        <v>33269</v>
      </c>
      <c r="F507" s="263" t="str">
        <f t="shared" si="37"/>
        <v xml:space="preserve"> </v>
      </c>
      <c r="G507" s="143" t="s">
        <v>21</v>
      </c>
      <c r="H507" s="143" t="s">
        <v>853</v>
      </c>
      <c r="I507" s="263" t="str">
        <f t="shared" si="38"/>
        <v xml:space="preserve"> </v>
      </c>
      <c r="J507" s="38" t="str">
        <f>IF(D507&gt;=('28 Populations and thresholds'!$I$158),"YES"," ")</f>
        <v>YES</v>
      </c>
      <c r="K507" s="38" t="str">
        <f>IF(J507="YES"," ",IF(D507&gt;=('28 Populations and thresholds'!$I$158)*0.25,"YES"))</f>
        <v xml:space="preserve"> </v>
      </c>
      <c r="L507" s="38" t="b">
        <f>OR('28 Populations and thresholds'!$J$158="CR",'28 Populations and thresholds'!$J$158="EN",'28 Populations and thresholds'!$J$158="VU")</f>
        <v>0</v>
      </c>
      <c r="M507" s="75">
        <f>D507/'28 Populations and thresholds'!$H$158</f>
        <v>2.9000000000000001E-2</v>
      </c>
      <c r="N507" s="106">
        <f>'28 Populations and thresholds'!$K$158</f>
        <v>0</v>
      </c>
      <c r="O507" s="263" t="str">
        <f t="shared" si="39"/>
        <v xml:space="preserve"> </v>
      </c>
      <c r="P507" s="348">
        <v>4.2300000000000004</v>
      </c>
      <c r="Q507" s="38">
        <v>2</v>
      </c>
      <c r="R507" s="106">
        <v>0</v>
      </c>
      <c r="S507" s="263"/>
      <c r="U507" s="263" t="str">
        <f t="shared" si="40"/>
        <v xml:space="preserve"> </v>
      </c>
    </row>
    <row r="508" spans="1:21" x14ac:dyDescent="0.2">
      <c r="A508" s="143" t="s">
        <v>1314</v>
      </c>
      <c r="B508" s="40" t="s">
        <v>4627</v>
      </c>
      <c r="C508" s="111" t="s">
        <v>3607</v>
      </c>
      <c r="D508" s="41">
        <v>4000</v>
      </c>
      <c r="E508" s="47" t="s">
        <v>1316</v>
      </c>
      <c r="F508" s="263" t="str">
        <f t="shared" si="37"/>
        <v xml:space="preserve"> </v>
      </c>
      <c r="G508" s="143" t="s">
        <v>15</v>
      </c>
      <c r="H508" s="143" t="s">
        <v>1315</v>
      </c>
      <c r="I508" s="263" t="str">
        <f t="shared" si="38"/>
        <v xml:space="preserve"> </v>
      </c>
      <c r="J508" s="38" t="str">
        <f>IF(D508&gt;=('28 Populations and thresholds'!$I$92),"YES"," ")</f>
        <v>YES</v>
      </c>
      <c r="K508" s="38" t="str">
        <f>IF(J508="YES"," ",IF(D508&gt;=('28 Populations and thresholds'!$I$92)*0.25,"YES"))</f>
        <v xml:space="preserve"> </v>
      </c>
      <c r="L508" s="38" t="b">
        <f>OR('28 Populations and thresholds'!$J$92="CR",'28 Populations and thresholds'!$J$92="EN",'28 Populations and thresholds'!$J$92="VU")</f>
        <v>0</v>
      </c>
      <c r="M508" s="75">
        <f>D508/'28 Populations and thresholds'!$H$92</f>
        <v>1.3333333333333334E-2</v>
      </c>
      <c r="N508" s="106" t="str">
        <f>'28 Populations and thresholds'!$K$92</f>
        <v>DEC</v>
      </c>
      <c r="O508" s="263" t="str">
        <f t="shared" si="39"/>
        <v xml:space="preserve"> </v>
      </c>
      <c r="P508" s="348"/>
      <c r="Q508" s="38"/>
      <c r="R508" s="106"/>
      <c r="S508" s="263"/>
      <c r="T508" s="9"/>
      <c r="U508" s="263" t="str">
        <f t="shared" si="40"/>
        <v xml:space="preserve"> </v>
      </c>
    </row>
    <row r="509" spans="1:21" x14ac:dyDescent="0.2">
      <c r="A509" s="267" t="s">
        <v>1314</v>
      </c>
      <c r="B509" s="268" t="s">
        <v>1318</v>
      </c>
      <c r="C509" s="269" t="s">
        <v>3522</v>
      </c>
      <c r="D509" s="270">
        <v>3130</v>
      </c>
      <c r="E509" s="294" t="s">
        <v>1320</v>
      </c>
      <c r="F509" s="263" t="str">
        <f t="shared" si="37"/>
        <v xml:space="preserve"> </v>
      </c>
      <c r="G509" s="267" t="s">
        <v>15</v>
      </c>
      <c r="H509" s="267" t="s">
        <v>1319</v>
      </c>
      <c r="I509" s="263" t="str">
        <f t="shared" si="38"/>
        <v xml:space="preserve"> </v>
      </c>
      <c r="J509" s="272" t="str">
        <f>IF(D509&gt;=('28 Populations and thresholds'!$I$58),"YES"," ")</f>
        <v>YES</v>
      </c>
      <c r="K509" s="272" t="str">
        <f>IF(J509="YES"," ",IF(D509&gt;=('28 Populations and thresholds'!$I$58)*0.25,"YES"))</f>
        <v xml:space="preserve"> </v>
      </c>
      <c r="L509" s="272" t="b">
        <f>OR('28 Populations and thresholds'!$J$58="CR",'28 Populations and thresholds'!$J$58="EN",'28 Populations and thresholds'!$J$58="VU")</f>
        <v>0</v>
      </c>
      <c r="M509" s="273">
        <f>D509/'28 Populations and thresholds'!$H$58</f>
        <v>5.2166666666666667E-2</v>
      </c>
      <c r="N509" s="274">
        <f>'28 Populations and thresholds'!$K$58</f>
        <v>0</v>
      </c>
      <c r="O509" s="263" t="str">
        <f t="shared" si="39"/>
        <v xml:space="preserve"> </v>
      </c>
      <c r="P509" s="349">
        <v>5.22</v>
      </c>
      <c r="Q509" s="272">
        <v>1</v>
      </c>
      <c r="R509" s="274">
        <v>0</v>
      </c>
      <c r="S509" s="263"/>
      <c r="T509" s="275"/>
      <c r="U509" s="263" t="str">
        <f t="shared" si="40"/>
        <v xml:space="preserve"> </v>
      </c>
    </row>
    <row r="510" spans="1:21" x14ac:dyDescent="0.2">
      <c r="A510" s="143" t="s">
        <v>1314</v>
      </c>
      <c r="B510" s="40" t="s">
        <v>1321</v>
      </c>
      <c r="C510" s="4" t="s">
        <v>3676</v>
      </c>
      <c r="D510" s="41">
        <v>200</v>
      </c>
      <c r="E510" s="47" t="s">
        <v>1316</v>
      </c>
      <c r="F510" s="263" t="str">
        <f t="shared" si="37"/>
        <v xml:space="preserve"> </v>
      </c>
      <c r="G510" s="143" t="s">
        <v>15</v>
      </c>
      <c r="H510" s="143" t="s">
        <v>1315</v>
      </c>
      <c r="I510" s="263" t="str">
        <f t="shared" si="38"/>
        <v xml:space="preserve"> </v>
      </c>
      <c r="J510" s="38" t="str">
        <f>IF(D510&gt;=('28 Populations and thresholds'!$I$96),"YES"," ")</f>
        <v>YES</v>
      </c>
      <c r="K510" s="38" t="str">
        <f>IF(J510="YES"," ",IF(D510&gt;=('28 Populations and thresholds'!$I$96)*0.25,"YES"))</f>
        <v xml:space="preserve"> </v>
      </c>
      <c r="L510" s="38" t="b">
        <f>OR('28 Populations and thresholds'!$J$96="CR",'28 Populations and thresholds'!$J$96="EN",'28 Populations and thresholds'!$J$96="VU")</f>
        <v>1</v>
      </c>
      <c r="M510" s="75">
        <f>D510/'28 Populations and thresholds'!$H$96</f>
        <v>0.2</v>
      </c>
      <c r="N510" s="106" t="str">
        <f>'28 Populations and thresholds'!$K$96</f>
        <v>DEC</v>
      </c>
      <c r="O510" s="263" t="str">
        <f t="shared" si="39"/>
        <v xml:space="preserve"> </v>
      </c>
      <c r="P510" s="348">
        <v>98.75</v>
      </c>
      <c r="Q510" s="38">
        <v>8</v>
      </c>
      <c r="R510" s="106">
        <v>4</v>
      </c>
      <c r="S510" s="263"/>
      <c r="T510" s="9"/>
      <c r="U510" s="263" t="str">
        <f t="shared" si="40"/>
        <v xml:space="preserve"> </v>
      </c>
    </row>
    <row r="511" spans="1:21" x14ac:dyDescent="0.2">
      <c r="A511" s="143" t="s">
        <v>1314</v>
      </c>
      <c r="B511" s="40" t="s">
        <v>1321</v>
      </c>
      <c r="C511" s="4" t="s">
        <v>3652</v>
      </c>
      <c r="D511" s="41">
        <v>900</v>
      </c>
      <c r="E511" s="47" t="s">
        <v>1316</v>
      </c>
      <c r="F511" s="263" t="str">
        <f t="shared" si="37"/>
        <v xml:space="preserve"> </v>
      </c>
      <c r="G511" s="143" t="s">
        <v>15</v>
      </c>
      <c r="H511" s="143" t="s">
        <v>1315</v>
      </c>
      <c r="I511" s="263" t="str">
        <f t="shared" si="38"/>
        <v xml:space="preserve"> </v>
      </c>
      <c r="J511" s="38" t="str">
        <f>IF(D511&gt;=('28 Populations and thresholds'!$I$112),"YES"," ")</f>
        <v>YES</v>
      </c>
      <c r="K511" s="38" t="str">
        <f>IF(J511="YES"," ",IF(D511&gt;=('28 Populations and thresholds'!$I$112)*0.25,"YES"))</f>
        <v xml:space="preserve"> </v>
      </c>
      <c r="L511" s="38" t="b">
        <f>OR('28 Populations and thresholds'!$J$112="CR",'28 Populations and thresholds'!$J$112="EN",'28 Populations and thresholds'!$J$112="VU")</f>
        <v>0</v>
      </c>
      <c r="M511" s="75">
        <f>D511/'28 Populations and thresholds'!$H$112</f>
        <v>8.9999999999999993E-3</v>
      </c>
      <c r="N511" s="106">
        <f>'28 Populations and thresholds'!$K$112</f>
        <v>0</v>
      </c>
      <c r="O511" s="263" t="str">
        <f t="shared" si="39"/>
        <v xml:space="preserve"> </v>
      </c>
      <c r="P511" s="348"/>
      <c r="Q511" s="38"/>
      <c r="R511" s="106"/>
      <c r="S511" s="263"/>
      <c r="T511" s="9"/>
      <c r="U511" s="263" t="str">
        <f t="shared" si="40"/>
        <v xml:space="preserve"> </v>
      </c>
    </row>
    <row r="512" spans="1:21" x14ac:dyDescent="0.2">
      <c r="A512" s="12" t="s">
        <v>1314</v>
      </c>
      <c r="B512" s="40" t="s">
        <v>1321</v>
      </c>
      <c r="C512" s="4" t="s">
        <v>3723</v>
      </c>
      <c r="D512" s="5">
        <v>800</v>
      </c>
      <c r="E512" s="148">
        <v>36220</v>
      </c>
      <c r="F512" s="263" t="str">
        <f t="shared" si="37"/>
        <v xml:space="preserve"> </v>
      </c>
      <c r="G512" s="13" t="s">
        <v>4019</v>
      </c>
      <c r="I512" s="263" t="str">
        <f t="shared" si="38"/>
        <v xml:space="preserve"> </v>
      </c>
      <c r="J512" s="38" t="str">
        <f>IF(D512&gt;=('28 Populations and thresholds'!$I$45),"YES"," ")</f>
        <v>YES</v>
      </c>
      <c r="K512" s="38" t="str">
        <f>IF(J512="YES"," ",IF(D512&gt;=('28 Populations and thresholds'!$I$45)*0.25,"YES"))</f>
        <v xml:space="preserve"> </v>
      </c>
      <c r="L512" s="38" t="b">
        <f>OR('28 Populations and thresholds'!$J$45="CR",'28 Populations and thresholds'!$J$45="EN",'28 Populations and thresholds'!$J$45="VU")</f>
        <v>1</v>
      </c>
      <c r="M512" s="75">
        <f>D512/'28 Populations and thresholds'!$H$45</f>
        <v>0.26666666666666666</v>
      </c>
      <c r="N512" s="106" t="str">
        <f>'28 Populations and thresholds'!$K$45</f>
        <v>DEC</v>
      </c>
      <c r="O512" s="263" t="str">
        <f t="shared" si="39"/>
        <v xml:space="preserve"> </v>
      </c>
      <c r="P512" s="348"/>
      <c r="Q512" s="38"/>
      <c r="R512" s="106"/>
      <c r="S512" s="263"/>
      <c r="U512" s="263" t="str">
        <f t="shared" si="40"/>
        <v xml:space="preserve"> </v>
      </c>
    </row>
    <row r="513" spans="1:26" x14ac:dyDescent="0.2">
      <c r="A513" s="12" t="s">
        <v>1314</v>
      </c>
      <c r="B513" s="40" t="s">
        <v>1321</v>
      </c>
      <c r="C513" s="111" t="s">
        <v>3448</v>
      </c>
      <c r="D513" s="105">
        <v>9000</v>
      </c>
      <c r="E513" s="106" t="s">
        <v>4398</v>
      </c>
      <c r="F513" s="263" t="str">
        <f t="shared" ref="F513:F576" si="41">" "</f>
        <v xml:space="preserve"> </v>
      </c>
      <c r="G513" s="12"/>
      <c r="H513" s="12" t="s">
        <v>4392</v>
      </c>
      <c r="I513" s="263" t="str">
        <f t="shared" ref="I513:I576" si="42">" "</f>
        <v xml:space="preserve"> </v>
      </c>
      <c r="J513" s="38" t="str">
        <f>IF(D513&gt;=('28 Populations and thresholds'!$I$147),"YES"," ")</f>
        <v>YES</v>
      </c>
      <c r="K513" s="38" t="str">
        <f>IF(J513="YES"," ",IF(D513&gt;=('28 Populations and thresholds'!$I$147)*0.25,"YES"))</f>
        <v xml:space="preserve"> </v>
      </c>
      <c r="L513" s="38" t="b">
        <f>OR('28 Populations and thresholds'!$J$147="CR",'28 Populations and thresholds'!$J$147="EN",'28 Populations and thresholds'!$J$147="VU")</f>
        <v>0</v>
      </c>
      <c r="M513" s="75">
        <f>D513/'28 Populations and thresholds'!$H$147</f>
        <v>0.09</v>
      </c>
      <c r="N513" s="106">
        <f>'28 Populations and thresholds'!$K$147</f>
        <v>0</v>
      </c>
      <c r="O513" s="263" t="str">
        <f t="shared" ref="O513:O576" si="43">" "</f>
        <v xml:space="preserve"> </v>
      </c>
      <c r="P513" s="348"/>
      <c r="Q513" s="38"/>
      <c r="R513" s="106"/>
      <c r="S513" s="263"/>
      <c r="T513" s="12" t="s">
        <v>4606</v>
      </c>
      <c r="U513" s="263" t="str">
        <f t="shared" ref="U513:U576" si="44">" "</f>
        <v xml:space="preserve"> </v>
      </c>
    </row>
    <row r="514" spans="1:26" x14ac:dyDescent="0.2">
      <c r="A514" s="12" t="s">
        <v>1314</v>
      </c>
      <c r="B514" s="40" t="s">
        <v>1321</v>
      </c>
      <c r="C514" s="111" t="s">
        <v>1753</v>
      </c>
      <c r="D514" s="105">
        <v>4100</v>
      </c>
      <c r="E514" s="106" t="s">
        <v>4398</v>
      </c>
      <c r="F514" s="263" t="str">
        <f t="shared" si="41"/>
        <v xml:space="preserve"> </v>
      </c>
      <c r="G514" s="12"/>
      <c r="H514" s="12" t="s">
        <v>4392</v>
      </c>
      <c r="I514" s="263" t="str">
        <f t="shared" si="42"/>
        <v xml:space="preserve"> </v>
      </c>
      <c r="J514" s="38" t="str">
        <f>IF(D514&gt;=('28 Populations and thresholds'!$I$222),"YES"," ")</f>
        <v>YES</v>
      </c>
      <c r="K514" s="38" t="str">
        <f>IF(J514="YES"," ",IF(D514&gt;=('28 Populations and thresholds'!$I$222)*0.25,"YES"))</f>
        <v xml:space="preserve"> </v>
      </c>
      <c r="L514" s="38" t="b">
        <f>OR('28 Populations and thresholds'!$J$222="CR",'28 Populations and thresholds'!$J$222="EN",'28 Populations and thresholds'!$J$222="VU")</f>
        <v>1</v>
      </c>
      <c r="M514" s="75">
        <f>D514/'28 Populations and thresholds'!$H$222</f>
        <v>0.34166666666666667</v>
      </c>
      <c r="N514" s="106" t="str">
        <f>'28 Populations and thresholds'!$K$222</f>
        <v>DEC</v>
      </c>
      <c r="O514" s="263" t="str">
        <f t="shared" si="43"/>
        <v xml:space="preserve"> </v>
      </c>
      <c r="P514" s="348"/>
      <c r="Q514" s="38"/>
      <c r="R514" s="106"/>
      <c r="S514" s="263"/>
      <c r="T514" s="12" t="s">
        <v>4606</v>
      </c>
      <c r="U514" s="263" t="str">
        <f t="shared" si="44"/>
        <v xml:space="preserve"> </v>
      </c>
    </row>
    <row r="515" spans="1:26" x14ac:dyDescent="0.2">
      <c r="A515" s="12" t="s">
        <v>1314</v>
      </c>
      <c r="B515" s="40" t="s">
        <v>1321</v>
      </c>
      <c r="C515" s="111" t="s">
        <v>1732</v>
      </c>
      <c r="D515" s="105">
        <v>230</v>
      </c>
      <c r="E515" s="106" t="s">
        <v>4398</v>
      </c>
      <c r="F515" s="263" t="str">
        <f t="shared" si="41"/>
        <v xml:space="preserve"> </v>
      </c>
      <c r="G515" s="12"/>
      <c r="H515" s="12" t="s">
        <v>4392</v>
      </c>
      <c r="I515" s="263" t="str">
        <f t="shared" si="42"/>
        <v xml:space="preserve"> </v>
      </c>
      <c r="J515" s="38" t="str">
        <f>IF(D515&gt;=('28 Populations and thresholds'!$I$221),"YES"," ")</f>
        <v>YES</v>
      </c>
      <c r="K515" s="38" t="str">
        <f>IF(J515="YES"," ",IF(D515&gt;=('28 Populations and thresholds'!$I$221)*0.25,"YES"))</f>
        <v xml:space="preserve"> </v>
      </c>
      <c r="L515" s="38" t="b">
        <f>OR('28 Populations and thresholds'!$J$221="CR",'28 Populations and thresholds'!$J$221="EN",'28 Populations and thresholds'!$J$221="VU")</f>
        <v>1</v>
      </c>
      <c r="M515" s="75">
        <f>D515/'28 Populations and thresholds'!$H$221</f>
        <v>2.3958333333333335E-2</v>
      </c>
      <c r="N515" s="106" t="str">
        <f>'28 Populations and thresholds'!$K$221</f>
        <v>DEC</v>
      </c>
      <c r="O515" s="263" t="str">
        <f t="shared" si="43"/>
        <v xml:space="preserve"> </v>
      </c>
      <c r="P515" s="348"/>
      <c r="Q515" s="38"/>
      <c r="R515" s="106"/>
      <c r="S515" s="263"/>
      <c r="T515" s="12" t="s">
        <v>4606</v>
      </c>
      <c r="U515" s="263" t="str">
        <f t="shared" si="44"/>
        <v xml:space="preserve"> </v>
      </c>
    </row>
    <row r="516" spans="1:26" x14ac:dyDescent="0.2">
      <c r="A516" s="143" t="s">
        <v>1314</v>
      </c>
      <c r="B516" s="40" t="s">
        <v>1321</v>
      </c>
      <c r="C516" s="4" t="s">
        <v>3644</v>
      </c>
      <c r="D516" s="41">
        <v>1150</v>
      </c>
      <c r="E516" s="47" t="s">
        <v>1316</v>
      </c>
      <c r="F516" s="263" t="str">
        <f t="shared" si="41"/>
        <v xml:space="preserve"> </v>
      </c>
      <c r="G516" s="143" t="s">
        <v>15</v>
      </c>
      <c r="H516" s="143" t="s">
        <v>1315</v>
      </c>
      <c r="I516" s="263" t="str">
        <f t="shared" si="42"/>
        <v xml:space="preserve"> </v>
      </c>
      <c r="J516" s="38" t="str">
        <f>IF(D516&gt;=('28 Populations and thresholds'!$I$109),"YES"," ")</f>
        <v>YES</v>
      </c>
      <c r="K516" s="38" t="str">
        <f>IF(J516="YES"," ",IF(D516&gt;=('28 Populations and thresholds'!$I$109)*0.25,"YES"))</f>
        <v xml:space="preserve"> </v>
      </c>
      <c r="L516" s="38" t="b">
        <f>OR('28 Populations and thresholds'!$J$109="CR",'28 Populations and thresholds'!$J$109="EN",'28 Populations and thresholds'!$J$109="VU")</f>
        <v>0</v>
      </c>
      <c r="M516" s="75">
        <f>D516/'28 Populations and thresholds'!$H$109</f>
        <v>4.5999999999999999E-2</v>
      </c>
      <c r="N516" s="106">
        <f>'28 Populations and thresholds'!$K$109</f>
        <v>0</v>
      </c>
      <c r="O516" s="263" t="str">
        <f t="shared" si="43"/>
        <v xml:space="preserve"> </v>
      </c>
      <c r="P516" s="348"/>
      <c r="Q516" s="38"/>
      <c r="R516" s="106"/>
      <c r="S516" s="263"/>
      <c r="T516" s="9"/>
      <c r="U516" s="263" t="str">
        <f t="shared" si="44"/>
        <v xml:space="preserve"> </v>
      </c>
      <c r="W516" s="4"/>
      <c r="X516" s="4"/>
      <c r="Y516" s="4"/>
      <c r="Z516" s="4"/>
    </row>
    <row r="517" spans="1:26" x14ac:dyDescent="0.2">
      <c r="A517" s="12" t="s">
        <v>1314</v>
      </c>
      <c r="B517" s="40" t="s">
        <v>1321</v>
      </c>
      <c r="C517" s="111" t="s">
        <v>3528</v>
      </c>
      <c r="D517" s="105">
        <v>1118</v>
      </c>
      <c r="E517" s="106" t="s">
        <v>4398</v>
      </c>
      <c r="F517" s="263" t="str">
        <f t="shared" si="41"/>
        <v xml:space="preserve"> </v>
      </c>
      <c r="G517" s="12"/>
      <c r="H517" s="12" t="s">
        <v>4392</v>
      </c>
      <c r="I517" s="263" t="str">
        <f t="shared" si="42"/>
        <v xml:space="preserve"> </v>
      </c>
      <c r="J517" s="38" t="str">
        <f>IF(D517&gt;=('28 Populations and thresholds'!$I$59),"YES"," ")</f>
        <v>YES</v>
      </c>
      <c r="K517" s="38" t="str">
        <f>IF(J517="YES"," ",IF(D517&gt;=('28 Populations and thresholds'!$I$59)*0.25,"YES"))</f>
        <v xml:space="preserve"> </v>
      </c>
      <c r="L517" s="38" t="b">
        <f>OR('28 Populations and thresholds'!$J$59="CR",'28 Populations and thresholds'!$J$59="EN",'28 Populations and thresholds'!$J$59="VU")</f>
        <v>0</v>
      </c>
      <c r="M517" s="75">
        <f>D517/'28 Populations and thresholds'!$H$59</f>
        <v>1.0163636363636364E-2</v>
      </c>
      <c r="N517" s="106">
        <f>'28 Populations and thresholds'!$K$59</f>
        <v>0</v>
      </c>
      <c r="O517" s="263" t="str">
        <f t="shared" si="43"/>
        <v xml:space="preserve"> </v>
      </c>
      <c r="P517" s="348"/>
      <c r="Q517" s="38"/>
      <c r="R517" s="106"/>
      <c r="S517" s="263"/>
      <c r="T517" s="12" t="s">
        <v>4606</v>
      </c>
      <c r="U517" s="263" t="str">
        <f t="shared" si="44"/>
        <v xml:space="preserve"> </v>
      </c>
    </row>
    <row r="518" spans="1:26" x14ac:dyDescent="0.2">
      <c r="A518" s="267" t="s">
        <v>1314</v>
      </c>
      <c r="B518" s="268" t="s">
        <v>1322</v>
      </c>
      <c r="C518" s="269" t="s">
        <v>3666</v>
      </c>
      <c r="D518" s="270">
        <v>2605</v>
      </c>
      <c r="E518" s="294" t="s">
        <v>1320</v>
      </c>
      <c r="F518" s="263" t="str">
        <f t="shared" si="41"/>
        <v xml:space="preserve"> </v>
      </c>
      <c r="G518" s="267" t="s">
        <v>15</v>
      </c>
      <c r="H518" s="267" t="s">
        <v>718</v>
      </c>
      <c r="I518" s="263" t="str">
        <f t="shared" si="42"/>
        <v xml:space="preserve"> </v>
      </c>
      <c r="J518" s="272" t="str">
        <f>IF(D518&gt;=(('28 Populations and thresholds'!$I$62)+('28 Populations and thresholds'!$I$63)+('28 Populations and thresholds'!$I$65)),"YES"," ")</f>
        <v>YES</v>
      </c>
      <c r="K518" s="272" t="str">
        <f>IF(J518="YES"," ",IF(D518&gt;=(('28 Populations and thresholds'!$I$62)+('28 Populations and thresholds'!$I$63)+('28 Populations and thresholds'!$I$65))*0.25,"YES"))</f>
        <v xml:space="preserve"> </v>
      </c>
      <c r="L518" s="272" t="b">
        <f>OR('28 Populations and thresholds'!$J$62="CR",'28 Populations and thresholds'!$J$62="EN",'28 Populations and thresholds'!$J$62="VU")</f>
        <v>0</v>
      </c>
      <c r="M518" s="273">
        <f>D518/(('28 Populations and thresholds'!$H$62)+('28 Populations and thresholds'!$H$63)+('28 Populations and thresholds'!$H$65))</f>
        <v>1.4885714285714285E-2</v>
      </c>
      <c r="N518" s="274" t="str">
        <f>'28 Populations and thresholds'!$K$62</f>
        <v>DEC</v>
      </c>
      <c r="O518" s="263" t="str">
        <f t="shared" si="43"/>
        <v xml:space="preserve"> </v>
      </c>
      <c r="P518" s="349">
        <v>146.47</v>
      </c>
      <c r="Q518" s="272">
        <v>5</v>
      </c>
      <c r="R518" s="274">
        <v>4</v>
      </c>
      <c r="S518" s="263"/>
      <c r="T518" s="275" t="s">
        <v>4550</v>
      </c>
      <c r="U518" s="263" t="str">
        <f t="shared" si="44"/>
        <v xml:space="preserve"> </v>
      </c>
    </row>
    <row r="519" spans="1:26" x14ac:dyDescent="0.2">
      <c r="A519" s="275" t="s">
        <v>1314</v>
      </c>
      <c r="B519" s="268" t="s">
        <v>1322</v>
      </c>
      <c r="C519" s="269" t="s">
        <v>3396</v>
      </c>
      <c r="D519" s="279">
        <v>452</v>
      </c>
      <c r="E519" s="281">
        <v>33178</v>
      </c>
      <c r="F519" s="263" t="str">
        <f t="shared" si="41"/>
        <v xml:space="preserve"> </v>
      </c>
      <c r="G519" s="275"/>
      <c r="H519" s="275" t="s">
        <v>4019</v>
      </c>
      <c r="I519" s="263" t="str">
        <f t="shared" si="42"/>
        <v xml:space="preserve"> </v>
      </c>
      <c r="J519" s="272" t="str">
        <f>IF(D519&gt;=(('28 Populations and thresholds'!$I$121)+('28 Populations and thresholds'!$I$122)),"YES"," ")</f>
        <v>YES</v>
      </c>
      <c r="K519" s="272" t="str">
        <f>IF(J519="YES"," ",IF(D519&gt;=(('28 Populations and thresholds'!$I$121)+('28 Populations and thresholds'!$I$122))*0.25,"YES"))</f>
        <v xml:space="preserve"> </v>
      </c>
      <c r="L519" s="272" t="b">
        <f>OR('28 Populations and thresholds'!$J$122="CR",'28 Populations and thresholds'!$J$122="EN",'28 Populations and thresholds'!$J$122="VU")</f>
        <v>1</v>
      </c>
      <c r="M519" s="273">
        <f>D519/(('28 Populations and thresholds'!$H$121)+('28 Populations and thresholds'!$H$122))</f>
        <v>3.8798283261802576E-2</v>
      </c>
      <c r="N519" s="274">
        <f>'28 Populations and thresholds'!$K$122</f>
        <v>0</v>
      </c>
      <c r="O519" s="263" t="str">
        <f t="shared" si="43"/>
        <v xml:space="preserve"> </v>
      </c>
      <c r="P519" s="349"/>
      <c r="Q519" s="272"/>
      <c r="R519" s="274"/>
      <c r="S519" s="263"/>
      <c r="T519" s="275" t="s">
        <v>4568</v>
      </c>
      <c r="U519" s="263" t="str">
        <f t="shared" si="44"/>
        <v xml:space="preserve"> </v>
      </c>
    </row>
    <row r="520" spans="1:26" x14ac:dyDescent="0.2">
      <c r="A520" s="275" t="s">
        <v>1314</v>
      </c>
      <c r="B520" s="268" t="s">
        <v>1322</v>
      </c>
      <c r="C520" s="269" t="s">
        <v>3723</v>
      </c>
      <c r="D520" s="279">
        <v>1101</v>
      </c>
      <c r="E520" s="284" t="s">
        <v>4079</v>
      </c>
      <c r="F520" s="263" t="str">
        <f t="shared" si="41"/>
        <v xml:space="preserve"> </v>
      </c>
      <c r="G520" s="275" t="s">
        <v>4019</v>
      </c>
      <c r="H520" s="275"/>
      <c r="I520" s="263" t="str">
        <f t="shared" si="42"/>
        <v xml:space="preserve"> </v>
      </c>
      <c r="J520" s="272" t="str">
        <f>IF(D520&gt;=('28 Populations and thresholds'!$I$45),"YES"," ")</f>
        <v>YES</v>
      </c>
      <c r="K520" s="272" t="str">
        <f>IF(J520="YES"," ",IF(D520&gt;=('28 Populations and thresholds'!$I$45)*0.25,"YES"))</f>
        <v xml:space="preserve"> </v>
      </c>
      <c r="L520" s="272" t="b">
        <f>OR('28 Populations and thresholds'!$J$45="CR",'28 Populations and thresholds'!$J$45="EN",'28 Populations and thresholds'!$J$45="VU")</f>
        <v>1</v>
      </c>
      <c r="M520" s="273">
        <f>D520/'28 Populations and thresholds'!$H$45</f>
        <v>0.36699999999999999</v>
      </c>
      <c r="N520" s="274" t="str">
        <f>'28 Populations and thresholds'!$K$45</f>
        <v>DEC</v>
      </c>
      <c r="O520" s="263" t="str">
        <f t="shared" si="43"/>
        <v xml:space="preserve"> </v>
      </c>
      <c r="P520" s="349"/>
      <c r="Q520" s="272"/>
      <c r="R520" s="274"/>
      <c r="S520" s="263"/>
      <c r="T520" s="275"/>
      <c r="U520" s="263" t="str">
        <f t="shared" si="44"/>
        <v xml:space="preserve"> </v>
      </c>
    </row>
    <row r="521" spans="1:26" x14ac:dyDescent="0.2">
      <c r="A521" s="275" t="s">
        <v>1314</v>
      </c>
      <c r="B521" s="268" t="s">
        <v>1322</v>
      </c>
      <c r="C521" s="269" t="s">
        <v>3398</v>
      </c>
      <c r="D521" s="279">
        <v>542</v>
      </c>
      <c r="E521" s="274" t="s">
        <v>4474</v>
      </c>
      <c r="F521" s="263" t="str">
        <f t="shared" si="41"/>
        <v xml:space="preserve"> </v>
      </c>
      <c r="G521" s="275"/>
      <c r="H521" s="275" t="s">
        <v>4019</v>
      </c>
      <c r="I521" s="263" t="str">
        <f t="shared" si="42"/>
        <v xml:space="preserve"> </v>
      </c>
      <c r="J521" s="272" t="str">
        <f>IF(D521&gt;=('28 Populations and thresholds'!$I$123),"YES"," ")</f>
        <v>YES</v>
      </c>
      <c r="K521" s="272" t="str">
        <f>IF(J521="YES"," ",IF(D521&gt;=('28 Populations and thresholds'!$I$123)*0.25,"YES"))</f>
        <v xml:space="preserve"> </v>
      </c>
      <c r="L521" s="272" t="b">
        <f>OR('28 Populations and thresholds'!$J$123="CR",'28 Populations and thresholds'!$J$123="EN",'28 Populations and thresholds'!$J$123="VU")</f>
        <v>1</v>
      </c>
      <c r="M521" s="346">
        <v>1</v>
      </c>
      <c r="N521" s="274" t="str">
        <f>'28 Populations and thresholds'!$K$123</f>
        <v>DEC</v>
      </c>
      <c r="O521" s="263" t="str">
        <f t="shared" si="43"/>
        <v xml:space="preserve"> </v>
      </c>
      <c r="P521" s="349"/>
      <c r="Q521" s="272"/>
      <c r="R521" s="274"/>
      <c r="S521" s="263"/>
      <c r="T521" s="275"/>
      <c r="U521" s="263" t="str">
        <f t="shared" si="44"/>
        <v xml:space="preserve"> </v>
      </c>
    </row>
    <row r="522" spans="1:26" x14ac:dyDescent="0.2">
      <c r="A522" s="275" t="s">
        <v>1314</v>
      </c>
      <c r="B522" s="268" t="s">
        <v>1322</v>
      </c>
      <c r="C522" s="269" t="s">
        <v>3401</v>
      </c>
      <c r="D522" s="279">
        <v>66</v>
      </c>
      <c r="E522" s="274" t="s">
        <v>4474</v>
      </c>
      <c r="F522" s="263" t="str">
        <f t="shared" si="41"/>
        <v xml:space="preserve"> </v>
      </c>
      <c r="G522" s="275"/>
      <c r="H522" s="275" t="s">
        <v>4019</v>
      </c>
      <c r="I522" s="263" t="str">
        <f t="shared" si="42"/>
        <v xml:space="preserve"> </v>
      </c>
      <c r="J522" s="272" t="str">
        <f>IF(D522&gt;=('28 Populations and thresholds'!$I$117),"YES"," ")</f>
        <v>YES</v>
      </c>
      <c r="K522" s="272" t="str">
        <f>IF(J522="YES"," ",IF(D522&gt;=('28 Populations and thresholds'!$I$117)*0.25,"YES"))</f>
        <v xml:space="preserve"> </v>
      </c>
      <c r="L522" s="272" t="b">
        <f>OR('28 Populations and thresholds'!$J$117="CR",'28 Populations and thresholds'!$J$117="EN",'28 Populations and thresholds'!$J$117="VU")</f>
        <v>1</v>
      </c>
      <c r="M522" s="273">
        <f>D522/'28 Populations and thresholds'!$H$117</f>
        <v>4.3999999999999997E-2</v>
      </c>
      <c r="N522" s="274">
        <f>'28 Populations and thresholds'!$K$117</f>
        <v>0</v>
      </c>
      <c r="O522" s="263" t="str">
        <f t="shared" si="43"/>
        <v xml:space="preserve"> </v>
      </c>
      <c r="P522" s="349"/>
      <c r="Q522" s="272"/>
      <c r="R522" s="274"/>
      <c r="S522" s="263"/>
      <c r="T522" s="275"/>
      <c r="U522" s="263" t="str">
        <f t="shared" si="44"/>
        <v xml:space="preserve"> </v>
      </c>
    </row>
    <row r="523" spans="1:26" x14ac:dyDescent="0.2">
      <c r="A523" s="12" t="s">
        <v>1314</v>
      </c>
      <c r="B523" s="4" t="s">
        <v>4121</v>
      </c>
      <c r="C523" s="4" t="s">
        <v>1732</v>
      </c>
      <c r="D523" s="5">
        <v>864</v>
      </c>
      <c r="E523" s="104" t="s">
        <v>4122</v>
      </c>
      <c r="F523" s="263" t="str">
        <f t="shared" si="41"/>
        <v xml:space="preserve"> </v>
      </c>
      <c r="G523" s="13" t="s">
        <v>4069</v>
      </c>
      <c r="I523" s="263" t="str">
        <f t="shared" si="42"/>
        <v xml:space="preserve"> </v>
      </c>
      <c r="J523" s="38" t="str">
        <f>IF(D523&gt;=('28 Populations and thresholds'!$I$221),"YES"," ")</f>
        <v>YES</v>
      </c>
      <c r="K523" s="38" t="str">
        <f>IF(J523="YES"," ",IF(D523&gt;=('28 Populations and thresholds'!$I$221)*0.25,"YES"))</f>
        <v xml:space="preserve"> </v>
      </c>
      <c r="L523" s="38" t="b">
        <f>OR('28 Populations and thresholds'!$J$221="CR",'28 Populations and thresholds'!$J$221="EN",'28 Populations and thresholds'!$J$221="VU")</f>
        <v>1</v>
      </c>
      <c r="M523" s="75">
        <f>D523/'28 Populations and thresholds'!$H$221</f>
        <v>0.09</v>
      </c>
      <c r="N523" s="106" t="str">
        <f>'28 Populations and thresholds'!$K$221</f>
        <v>DEC</v>
      </c>
      <c r="O523" s="263" t="str">
        <f t="shared" si="43"/>
        <v xml:space="preserve"> </v>
      </c>
      <c r="P523" s="348">
        <v>9</v>
      </c>
      <c r="Q523" s="38">
        <v>1</v>
      </c>
      <c r="R523" s="106">
        <v>1</v>
      </c>
      <c r="S523" s="263"/>
      <c r="U523" s="263" t="str">
        <f t="shared" si="44"/>
        <v xml:space="preserve"> </v>
      </c>
    </row>
    <row r="524" spans="1:26" x14ac:dyDescent="0.2">
      <c r="A524" s="275" t="s">
        <v>1314</v>
      </c>
      <c r="B524" s="268" t="s">
        <v>1323</v>
      </c>
      <c r="C524" s="269" t="s">
        <v>3545</v>
      </c>
      <c r="D524" s="279">
        <v>2540</v>
      </c>
      <c r="E524" s="274">
        <v>2007</v>
      </c>
      <c r="F524" s="263" t="str">
        <f t="shared" si="41"/>
        <v xml:space="preserve"> </v>
      </c>
      <c r="G524" s="275" t="s">
        <v>139</v>
      </c>
      <c r="H524" s="275" t="s">
        <v>3388</v>
      </c>
      <c r="I524" s="263" t="str">
        <f t="shared" si="42"/>
        <v xml:space="preserve"> </v>
      </c>
      <c r="J524" s="272" t="str">
        <f>IF(D524&gt;=('28 Populations and thresholds'!$I$71),"YES"," ")</f>
        <v>YES</v>
      </c>
      <c r="K524" s="272" t="str">
        <f>IF(J524="YES"," ",IF(D524&gt;=('28 Populations and thresholds'!$I$71)*0.25,"YES"))</f>
        <v xml:space="preserve"> </v>
      </c>
      <c r="L524" s="272" t="b">
        <f>OR('28 Populations and thresholds'!$J$71="CR",'28 Populations and thresholds'!$J$71="EN",'28 Populations and thresholds'!$J$71="VU")</f>
        <v>0</v>
      </c>
      <c r="M524" s="273">
        <f>D524/'28 Populations and thresholds'!$H$71</f>
        <v>4.2333333333333334E-2</v>
      </c>
      <c r="N524" s="274">
        <f>'28 Populations and thresholds'!$K$71</f>
        <v>0</v>
      </c>
      <c r="O524" s="263" t="str">
        <f t="shared" si="43"/>
        <v xml:space="preserve"> </v>
      </c>
      <c r="P524" s="349">
        <v>125.37</v>
      </c>
      <c r="Q524" s="272">
        <v>7</v>
      </c>
      <c r="R524" s="274">
        <v>0</v>
      </c>
      <c r="S524" s="263"/>
      <c r="T524" s="269"/>
      <c r="U524" s="263" t="str">
        <f t="shared" si="44"/>
        <v xml:space="preserve"> </v>
      </c>
    </row>
    <row r="525" spans="1:26" x14ac:dyDescent="0.2">
      <c r="A525" s="275" t="s">
        <v>1314</v>
      </c>
      <c r="B525" s="268" t="s">
        <v>1323</v>
      </c>
      <c r="C525" s="269" t="s">
        <v>3425</v>
      </c>
      <c r="D525" s="279">
        <v>938</v>
      </c>
      <c r="E525" s="274">
        <v>2007</v>
      </c>
      <c r="F525" s="263" t="str">
        <f t="shared" si="41"/>
        <v xml:space="preserve"> </v>
      </c>
      <c r="G525" s="275" t="s">
        <v>139</v>
      </c>
      <c r="H525" s="275" t="s">
        <v>3388</v>
      </c>
      <c r="I525" s="263" t="str">
        <f t="shared" si="42"/>
        <v xml:space="preserve"> </v>
      </c>
      <c r="J525" s="272" t="str">
        <f>IF(D525&gt;=('28 Populations and thresholds'!$I$120),"YES"," ")</f>
        <v>YES</v>
      </c>
      <c r="K525" s="272" t="str">
        <f>IF(J525="YES"," ",IF(D525&gt;=('28 Populations and thresholds'!$I$120)*0.25,"YES"))</f>
        <v xml:space="preserve"> </v>
      </c>
      <c r="L525" s="272" t="b">
        <f>OR('28 Populations and thresholds'!$J$120="CR",'28 Populations and thresholds'!$J$120="EN",'28 Populations and thresholds'!$J$120="VU")</f>
        <v>0</v>
      </c>
      <c r="M525" s="273">
        <f>D525/'28 Populations and thresholds'!$H$120</f>
        <v>0.93799999999999994</v>
      </c>
      <c r="N525" s="274" t="str">
        <f>'28 Populations and thresholds'!$K$120</f>
        <v>DEC</v>
      </c>
      <c r="O525" s="263" t="str">
        <f t="shared" si="43"/>
        <v xml:space="preserve"> </v>
      </c>
      <c r="P525" s="349"/>
      <c r="Q525" s="272"/>
      <c r="R525" s="274"/>
      <c r="S525" s="263"/>
      <c r="T525" s="275"/>
      <c r="U525" s="263" t="str">
        <f t="shared" si="44"/>
        <v xml:space="preserve"> </v>
      </c>
    </row>
    <row r="526" spans="1:26" x14ac:dyDescent="0.2">
      <c r="A526" s="267" t="s">
        <v>1314</v>
      </c>
      <c r="B526" s="268" t="s">
        <v>1323</v>
      </c>
      <c r="C526" s="269" t="s">
        <v>3652</v>
      </c>
      <c r="D526" s="270">
        <v>2000</v>
      </c>
      <c r="E526" s="294" t="s">
        <v>1316</v>
      </c>
      <c r="F526" s="263" t="str">
        <f t="shared" si="41"/>
        <v xml:space="preserve"> </v>
      </c>
      <c r="G526" s="267" t="s">
        <v>15</v>
      </c>
      <c r="H526" s="267" t="s">
        <v>1315</v>
      </c>
      <c r="I526" s="263" t="str">
        <f t="shared" si="42"/>
        <v xml:space="preserve"> </v>
      </c>
      <c r="J526" s="272" t="str">
        <f>IF(D526&gt;=('28 Populations and thresholds'!$I$112),"YES"," ")</f>
        <v>YES</v>
      </c>
      <c r="K526" s="272" t="str">
        <f>IF(J526="YES"," ",IF(D526&gt;=('28 Populations and thresholds'!$I$112)*0.25,"YES"))</f>
        <v xml:space="preserve"> </v>
      </c>
      <c r="L526" s="272" t="b">
        <f>OR('28 Populations and thresholds'!$J$112="CR",'28 Populations and thresholds'!$J$112="EN",'28 Populations and thresholds'!$J$112="VU")</f>
        <v>0</v>
      </c>
      <c r="M526" s="273">
        <f>D526/'28 Populations and thresholds'!$H$112</f>
        <v>0.02</v>
      </c>
      <c r="N526" s="274">
        <f>'28 Populations and thresholds'!$K$112</f>
        <v>0</v>
      </c>
      <c r="O526" s="263" t="str">
        <f t="shared" si="43"/>
        <v xml:space="preserve"> </v>
      </c>
      <c r="P526" s="349"/>
      <c r="Q526" s="272"/>
      <c r="R526" s="274"/>
      <c r="S526" s="263"/>
      <c r="T526" s="269"/>
      <c r="U526" s="263" t="str">
        <f t="shared" si="44"/>
        <v xml:space="preserve"> </v>
      </c>
    </row>
    <row r="527" spans="1:26" x14ac:dyDescent="0.2">
      <c r="A527" s="267" t="s">
        <v>1314</v>
      </c>
      <c r="B527" s="268" t="s">
        <v>1323</v>
      </c>
      <c r="C527" s="269" t="s">
        <v>3564</v>
      </c>
      <c r="D527" s="270">
        <v>2000</v>
      </c>
      <c r="E527" s="294" t="s">
        <v>1316</v>
      </c>
      <c r="F527" s="263" t="str">
        <f t="shared" si="41"/>
        <v xml:space="preserve"> </v>
      </c>
      <c r="G527" s="267" t="s">
        <v>15</v>
      </c>
      <c r="H527" s="267" t="s">
        <v>1315</v>
      </c>
      <c r="I527" s="263" t="str">
        <f t="shared" si="42"/>
        <v xml:space="preserve"> </v>
      </c>
      <c r="J527" s="272" t="str">
        <f>IF(D527&gt;=('28 Populations and thresholds'!$I$79),"YES"," ")</f>
        <v>YES</v>
      </c>
      <c r="K527" s="272" t="str">
        <f>IF(J527="YES"," ",IF(D527&gt;=('28 Populations and thresholds'!$I$79)*0.25,"YES"))</f>
        <v xml:space="preserve"> </v>
      </c>
      <c r="L527" s="272" t="b">
        <f>OR('28 Populations and thresholds'!$J$79="CR",'28 Populations and thresholds'!$J$79="EN",'28 Populations and thresholds'!$J$79="VU")</f>
        <v>0</v>
      </c>
      <c r="M527" s="273">
        <f>D527/'28 Populations and thresholds'!$H$79</f>
        <v>1.3333333333333334E-2</v>
      </c>
      <c r="N527" s="274">
        <f>'28 Populations and thresholds'!$K$79</f>
        <v>0</v>
      </c>
      <c r="O527" s="263" t="str">
        <f t="shared" si="43"/>
        <v xml:space="preserve"> </v>
      </c>
      <c r="P527" s="349"/>
      <c r="Q527" s="272"/>
      <c r="R527" s="274"/>
      <c r="S527" s="263"/>
      <c r="T527" s="269"/>
      <c r="U527" s="263" t="str">
        <f t="shared" si="44"/>
        <v xml:space="preserve"> </v>
      </c>
    </row>
    <row r="528" spans="1:26" x14ac:dyDescent="0.2">
      <c r="A528" s="267" t="s">
        <v>1314</v>
      </c>
      <c r="B528" s="268" t="s">
        <v>1323</v>
      </c>
      <c r="C528" s="269" t="s">
        <v>3622</v>
      </c>
      <c r="D528" s="270">
        <v>2000</v>
      </c>
      <c r="E528" s="294" t="s">
        <v>1327</v>
      </c>
      <c r="F528" s="263" t="str">
        <f t="shared" si="41"/>
        <v xml:space="preserve"> </v>
      </c>
      <c r="G528" s="267" t="s">
        <v>15</v>
      </c>
      <c r="H528" s="267" t="s">
        <v>1326</v>
      </c>
      <c r="I528" s="263" t="str">
        <f t="shared" si="42"/>
        <v xml:space="preserve"> </v>
      </c>
      <c r="J528" s="272" t="str">
        <f>IF(D528&gt;=('28 Populations and thresholds'!$I$97),"YES"," ")</f>
        <v>YES</v>
      </c>
      <c r="K528" s="272" t="str">
        <f>IF(J528="YES"," ",IF(D528&gt;=('28 Populations and thresholds'!$I$97)*0.25,"YES"))</f>
        <v xml:space="preserve"> </v>
      </c>
      <c r="L528" s="272" t="b">
        <f>OR('28 Populations and thresholds'!$J$97="CR",'28 Populations and thresholds'!$J$97="EN",'28 Populations and thresholds'!$J$97="VU")</f>
        <v>0</v>
      </c>
      <c r="M528" s="273">
        <f>D528/'28 Populations and thresholds'!$H$97</f>
        <v>0.02</v>
      </c>
      <c r="N528" s="274" t="str">
        <f>'28 Populations and thresholds'!$K$97</f>
        <v>DEC</v>
      </c>
      <c r="O528" s="263" t="str">
        <f t="shared" si="43"/>
        <v xml:space="preserve"> </v>
      </c>
      <c r="P528" s="349"/>
      <c r="Q528" s="272"/>
      <c r="R528" s="274"/>
      <c r="S528" s="263"/>
      <c r="T528" s="269"/>
      <c r="U528" s="263" t="str">
        <f t="shared" si="44"/>
        <v xml:space="preserve"> </v>
      </c>
    </row>
    <row r="529" spans="1:26" x14ac:dyDescent="0.2">
      <c r="A529" s="267" t="s">
        <v>1314</v>
      </c>
      <c r="B529" s="268" t="s">
        <v>1323</v>
      </c>
      <c r="C529" s="280" t="s">
        <v>3603</v>
      </c>
      <c r="D529" s="270">
        <v>30000</v>
      </c>
      <c r="E529" s="294" t="s">
        <v>1327</v>
      </c>
      <c r="F529" s="263" t="str">
        <f t="shared" si="41"/>
        <v xml:space="preserve"> </v>
      </c>
      <c r="G529" s="267" t="s">
        <v>15</v>
      </c>
      <c r="H529" s="267" t="s">
        <v>1326</v>
      </c>
      <c r="I529" s="263" t="str">
        <f t="shared" si="42"/>
        <v xml:space="preserve"> </v>
      </c>
      <c r="J529" s="272" t="str">
        <f>IF(D529&gt;=('28 Populations and thresholds'!$I$89),"YES"," ")</f>
        <v>YES</v>
      </c>
      <c r="K529" s="272" t="str">
        <f>IF(J529="YES"," ",IF(D529&gt;=('28 Populations and thresholds'!$I$89)*0.25,"YES"))</f>
        <v xml:space="preserve"> </v>
      </c>
      <c r="L529" s="272" t="b">
        <f>OR('28 Populations and thresholds'!$J$89="CR",'28 Populations and thresholds'!$J$89="EN",'28 Populations and thresholds'!$J$89="VU")</f>
        <v>0</v>
      </c>
      <c r="M529" s="273">
        <f>D529/'28 Populations and thresholds'!$H$89</f>
        <v>0.02</v>
      </c>
      <c r="N529" s="274">
        <f>'28 Populations and thresholds'!$K$89</f>
        <v>0</v>
      </c>
      <c r="O529" s="263" t="str">
        <f t="shared" si="43"/>
        <v xml:space="preserve"> </v>
      </c>
      <c r="P529" s="349"/>
      <c r="Q529" s="272"/>
      <c r="R529" s="274"/>
      <c r="S529" s="263"/>
      <c r="T529" s="269"/>
      <c r="U529" s="263" t="str">
        <f t="shared" si="44"/>
        <v xml:space="preserve"> </v>
      </c>
    </row>
    <row r="530" spans="1:26" x14ac:dyDescent="0.2">
      <c r="A530" s="267" t="s">
        <v>1314</v>
      </c>
      <c r="B530" s="268" t="s">
        <v>1323</v>
      </c>
      <c r="C530" s="269" t="s">
        <v>3552</v>
      </c>
      <c r="D530" s="270">
        <v>20000</v>
      </c>
      <c r="E530" s="294" t="s">
        <v>1327</v>
      </c>
      <c r="F530" s="263" t="str">
        <f t="shared" si="41"/>
        <v xml:space="preserve"> </v>
      </c>
      <c r="G530" s="267" t="s">
        <v>15</v>
      </c>
      <c r="H530" s="267" t="s">
        <v>1315</v>
      </c>
      <c r="I530" s="263" t="str">
        <f t="shared" si="42"/>
        <v xml:space="preserve"> </v>
      </c>
      <c r="J530" s="272" t="str">
        <f>IF(D530&gt;=('28 Populations and thresholds'!$I$77),"YES"," ")</f>
        <v>YES</v>
      </c>
      <c r="K530" s="272" t="str">
        <f>IF(J530="YES"," ",IF(D530&gt;=('28 Populations and thresholds'!$I$77)*0.25,"YES"))</f>
        <v xml:space="preserve"> </v>
      </c>
      <c r="L530" s="272" t="b">
        <f>OR('28 Populations and thresholds'!$J$77="CR",'28 Populations and thresholds'!$J$77="EN",'28 Populations and thresholds'!$J$77="VU")</f>
        <v>0</v>
      </c>
      <c r="M530" s="273">
        <f>D530/'28 Populations and thresholds'!$H$77</f>
        <v>0.2</v>
      </c>
      <c r="N530" s="274">
        <f>'28 Populations and thresholds'!$K$77</f>
        <v>0</v>
      </c>
      <c r="O530" s="263" t="str">
        <f t="shared" si="43"/>
        <v xml:space="preserve"> </v>
      </c>
      <c r="P530" s="349"/>
      <c r="Q530" s="272"/>
      <c r="R530" s="274"/>
      <c r="S530" s="263"/>
      <c r="T530" s="275"/>
      <c r="U530" s="263" t="str">
        <f t="shared" si="44"/>
        <v xml:space="preserve"> </v>
      </c>
    </row>
    <row r="531" spans="1:26" x14ac:dyDescent="0.2">
      <c r="A531" s="12" t="s">
        <v>1314</v>
      </c>
      <c r="B531" s="4" t="s">
        <v>3688</v>
      </c>
      <c r="C531" s="4" t="s">
        <v>3676</v>
      </c>
      <c r="D531" s="5">
        <v>11</v>
      </c>
      <c r="E531" s="104">
        <v>2004</v>
      </c>
      <c r="F531" s="263" t="str">
        <f t="shared" si="41"/>
        <v xml:space="preserve"> </v>
      </c>
      <c r="G531" s="12" t="s">
        <v>139</v>
      </c>
      <c r="H531" s="12" t="s">
        <v>3388</v>
      </c>
      <c r="I531" s="263" t="str">
        <f t="shared" si="42"/>
        <v xml:space="preserve"> </v>
      </c>
      <c r="J531" s="38" t="str">
        <f>IF(D531&gt;=('28 Populations and thresholds'!$I$96),"YES"," ")</f>
        <v>YES</v>
      </c>
      <c r="K531" s="38" t="str">
        <f>IF(J531="YES"," ",IF(D531&gt;=('28 Populations and thresholds'!$I$96)*0.25,"YES"))</f>
        <v xml:space="preserve"> </v>
      </c>
      <c r="L531" s="38" t="b">
        <f>OR('28 Populations and thresholds'!$J$96="CR",'28 Populations and thresholds'!$J$96="EN",'28 Populations and thresholds'!$J$96="VU")</f>
        <v>1</v>
      </c>
      <c r="M531" s="75">
        <f>D531/'28 Populations and thresholds'!$H$96</f>
        <v>1.0999999999999999E-2</v>
      </c>
      <c r="N531" s="106" t="str">
        <f>'28 Populations and thresholds'!$K$96</f>
        <v>DEC</v>
      </c>
      <c r="O531" s="263" t="str">
        <f t="shared" si="43"/>
        <v xml:space="preserve"> </v>
      </c>
      <c r="P531" s="348">
        <v>1.1000000000000001</v>
      </c>
      <c r="Q531" s="38">
        <v>1</v>
      </c>
      <c r="R531" s="106">
        <v>1</v>
      </c>
      <c r="S531" s="263"/>
      <c r="T531" s="9"/>
      <c r="U531" s="263" t="str">
        <f t="shared" si="44"/>
        <v xml:space="preserve"> </v>
      </c>
    </row>
    <row r="532" spans="1:26" x14ac:dyDescent="0.2">
      <c r="A532" s="267" t="s">
        <v>1314</v>
      </c>
      <c r="B532" s="268" t="s">
        <v>1328</v>
      </c>
      <c r="C532" s="269" t="s">
        <v>3649</v>
      </c>
      <c r="D532" s="270">
        <v>100</v>
      </c>
      <c r="E532" s="294" t="s">
        <v>1330</v>
      </c>
      <c r="F532" s="263" t="str">
        <f t="shared" si="41"/>
        <v xml:space="preserve"> </v>
      </c>
      <c r="G532" s="267" t="s">
        <v>15</v>
      </c>
      <c r="H532" s="267" t="s">
        <v>1329</v>
      </c>
      <c r="I532" s="263" t="str">
        <f t="shared" si="42"/>
        <v xml:space="preserve"> </v>
      </c>
      <c r="J532" s="272" t="str">
        <f>IF(D532&gt;=('28 Populations and thresholds'!$I$111),"YES"," ")</f>
        <v>YES</v>
      </c>
      <c r="K532" s="272" t="str">
        <f>IF(J532="YES"," ",IF(D532&gt;=('28 Populations and thresholds'!$I$111)*0.25,"YES"))</f>
        <v xml:space="preserve"> </v>
      </c>
      <c r="L532" s="272" t="b">
        <f>OR('28 Populations and thresholds'!$J$111="CR",'28 Populations and thresholds'!$J$111="EN",'28 Populations and thresholds'!$J$111="VU")</f>
        <v>1</v>
      </c>
      <c r="M532" s="273">
        <f>D532/'28 Populations and thresholds'!$H$111</f>
        <v>0.01</v>
      </c>
      <c r="N532" s="274" t="str">
        <f>'28 Populations and thresholds'!$K$111</f>
        <v>DEC</v>
      </c>
      <c r="O532" s="263" t="str">
        <f t="shared" si="43"/>
        <v xml:space="preserve"> </v>
      </c>
      <c r="P532" s="349">
        <v>1</v>
      </c>
      <c r="Q532" s="272">
        <v>1</v>
      </c>
      <c r="R532" s="274">
        <v>1</v>
      </c>
      <c r="S532" s="263"/>
      <c r="T532" s="275"/>
      <c r="U532" s="263" t="str">
        <f t="shared" si="44"/>
        <v xml:space="preserve"> </v>
      </c>
    </row>
    <row r="533" spans="1:26" x14ac:dyDescent="0.2">
      <c r="A533" s="336" t="s">
        <v>1314</v>
      </c>
      <c r="B533" s="356" t="s">
        <v>4607</v>
      </c>
      <c r="C533" s="337" t="s">
        <v>3482</v>
      </c>
      <c r="D533" s="357">
        <v>11068</v>
      </c>
      <c r="E533" s="358">
        <v>37288</v>
      </c>
      <c r="F533" s="263" t="str">
        <f t="shared" si="41"/>
        <v xml:space="preserve"> </v>
      </c>
      <c r="G533" s="336" t="s">
        <v>21</v>
      </c>
      <c r="H533" s="336" t="s">
        <v>530</v>
      </c>
      <c r="I533" s="263" t="str">
        <f t="shared" si="42"/>
        <v xml:space="preserve"> </v>
      </c>
      <c r="J533" s="321" t="str">
        <f>IF(D533&gt;=(('28 Populations and thresholds'!$I$205)+('28 Populations and thresholds'!$I$206)+('28 Populations and thresholds'!$I$207)+('28 Populations and thresholds'!$I$208)),"YES"," ")</f>
        <v>YES</v>
      </c>
      <c r="K533" s="321" t="str">
        <f>IF(J533="YES"," ",IF(D533&gt;=(('28 Populations and thresholds'!$I$205)+('28 Populations and thresholds'!$I$206)+('28 Populations and thresholds'!$I$207)+('28 Populations and thresholds'!$I$208))*0.25,"YES"))</f>
        <v xml:space="preserve"> </v>
      </c>
      <c r="L533" s="321" t="b">
        <f>OR('28 Populations and thresholds'!$J$206="CR",'28 Populations and thresholds'!$J$206="EN",'28 Populations and thresholds'!$J$206="VU")</f>
        <v>0</v>
      </c>
      <c r="M533" s="322">
        <f>D533/(('28 Populations and thresholds'!$H$205)+('28 Populations and thresholds'!$H$206)+('28 Populations and thresholds'!$H$207)+('28 Populations and thresholds'!$H$208))</f>
        <v>4.1377247747579346E-3</v>
      </c>
      <c r="N533" s="323" t="str">
        <f>'28 Populations and thresholds'!$K$206</f>
        <v>DEC</v>
      </c>
      <c r="O533" s="263" t="str">
        <f t="shared" si="43"/>
        <v xml:space="preserve"> </v>
      </c>
      <c r="P533" s="386">
        <v>0.41</v>
      </c>
      <c r="Q533" s="321">
        <v>1</v>
      </c>
      <c r="R533" s="323">
        <v>0</v>
      </c>
      <c r="S533" s="263"/>
      <c r="T533" s="324" t="s">
        <v>4568</v>
      </c>
      <c r="U533" s="263" t="str">
        <f t="shared" si="44"/>
        <v xml:space="preserve"> </v>
      </c>
    </row>
    <row r="534" spans="1:26" x14ac:dyDescent="0.2">
      <c r="A534" s="121" t="s">
        <v>1314</v>
      </c>
      <c r="B534" s="115" t="s">
        <v>4608</v>
      </c>
      <c r="C534" s="115" t="s">
        <v>1696</v>
      </c>
      <c r="D534" s="105">
        <v>18</v>
      </c>
      <c r="E534" s="169">
        <v>41275</v>
      </c>
      <c r="F534" s="263" t="str">
        <f t="shared" si="41"/>
        <v xml:space="preserve"> </v>
      </c>
      <c r="G534" s="121"/>
      <c r="H534" s="121" t="s">
        <v>4147</v>
      </c>
      <c r="I534" s="263" t="str">
        <f t="shared" si="42"/>
        <v xml:space="preserve"> </v>
      </c>
      <c r="J534" s="38" t="s">
        <v>4558</v>
      </c>
      <c r="K534" s="38" t="str">
        <f>IF(J534="YES"," ",IF(D534&gt;=('28 Populations and thresholds'!$I$51)*0.25,"YES"))</f>
        <v xml:space="preserve"> </v>
      </c>
      <c r="L534" s="38" t="b">
        <f>OR('28 Populations and thresholds'!$J$51="CR",'28 Populations and thresholds'!$J$51="EN",'28 Populations and thresholds'!$J$51="VU")</f>
        <v>1</v>
      </c>
      <c r="M534" s="75">
        <f>D534/'28 Populations and thresholds'!$H$51</f>
        <v>6.6666666666666671E-3</v>
      </c>
      <c r="N534" s="106">
        <f>'28 Populations and thresholds'!$K$51</f>
        <v>0</v>
      </c>
      <c r="O534" s="263" t="str">
        <f t="shared" si="43"/>
        <v xml:space="preserve"> </v>
      </c>
      <c r="P534" s="348">
        <v>0.67</v>
      </c>
      <c r="Q534" s="38">
        <v>1</v>
      </c>
      <c r="R534" s="106">
        <v>1</v>
      </c>
      <c r="S534" s="263"/>
      <c r="T534" s="12" t="s">
        <v>4572</v>
      </c>
      <c r="U534" s="263" t="str">
        <f t="shared" si="44"/>
        <v xml:space="preserve"> </v>
      </c>
    </row>
    <row r="535" spans="1:26" x14ac:dyDescent="0.2">
      <c r="A535" s="336" t="s">
        <v>1314</v>
      </c>
      <c r="B535" s="356" t="s">
        <v>1331</v>
      </c>
      <c r="C535" s="337" t="s">
        <v>3732</v>
      </c>
      <c r="D535" s="357">
        <v>1200</v>
      </c>
      <c r="E535" s="359" t="s">
        <v>1327</v>
      </c>
      <c r="F535" s="263" t="str">
        <f t="shared" si="41"/>
        <v xml:space="preserve"> </v>
      </c>
      <c r="G535" s="336" t="s">
        <v>15</v>
      </c>
      <c r="H535" s="336" t="s">
        <v>1315</v>
      </c>
      <c r="I535" s="263" t="str">
        <f t="shared" si="42"/>
        <v xml:space="preserve"> </v>
      </c>
      <c r="J535" s="321" t="str">
        <f>IF(D535&gt;=('28 Populations and thresholds'!$I$75),"YES"," ")</f>
        <v>YES</v>
      </c>
      <c r="K535" s="321" t="str">
        <f>IF(J535="YES"," ",IF(D535&gt;=('28 Populations and thresholds'!$I$75)*0.25,"YES"))</f>
        <v xml:space="preserve"> </v>
      </c>
      <c r="L535" s="321" t="b">
        <f>OR('28 Populations and thresholds'!$J$75="CR",'28 Populations and thresholds'!$J$75="EN",'28 Populations and thresholds'!$J$75="VU")</f>
        <v>0</v>
      </c>
      <c r="M535" s="322">
        <f>D535/'28 Populations and thresholds'!$H$75</f>
        <v>0.21052631578947367</v>
      </c>
      <c r="N535" s="323">
        <f>'28 Populations and thresholds'!$K$75</f>
        <v>0</v>
      </c>
      <c r="O535" s="263" t="str">
        <f t="shared" si="43"/>
        <v xml:space="preserve"> </v>
      </c>
      <c r="P535" s="386">
        <v>21.05</v>
      </c>
      <c r="Q535" s="321">
        <v>1</v>
      </c>
      <c r="R535" s="323">
        <v>0</v>
      </c>
      <c r="S535" s="263"/>
      <c r="T535" s="360"/>
      <c r="U535" s="263" t="str">
        <f t="shared" si="44"/>
        <v xml:space="preserve"> </v>
      </c>
    </row>
    <row r="536" spans="1:26" x14ac:dyDescent="0.2">
      <c r="A536" s="267" t="s">
        <v>1314</v>
      </c>
      <c r="B536" s="269" t="s">
        <v>3689</v>
      </c>
      <c r="C536" s="269" t="s">
        <v>3676</v>
      </c>
      <c r="D536" s="270">
        <v>81</v>
      </c>
      <c r="E536" s="294" t="s">
        <v>1332</v>
      </c>
      <c r="F536" s="263" t="str">
        <f t="shared" si="41"/>
        <v xml:space="preserve"> </v>
      </c>
      <c r="G536" s="267" t="s">
        <v>15</v>
      </c>
      <c r="H536" s="267" t="s">
        <v>1315</v>
      </c>
      <c r="I536" s="263" t="str">
        <f t="shared" si="42"/>
        <v xml:space="preserve"> </v>
      </c>
      <c r="J536" s="272" t="str">
        <f>IF(D536&gt;=('28 Populations and thresholds'!$I$96),"YES"," ")</f>
        <v>YES</v>
      </c>
      <c r="K536" s="272" t="str">
        <f>IF(J536="YES"," ",IF(D536&gt;=('28 Populations and thresholds'!$I$96)*0.25,"YES"))</f>
        <v xml:space="preserve"> </v>
      </c>
      <c r="L536" s="272" t="b">
        <f>OR('28 Populations and thresholds'!$J$96="CR",'28 Populations and thresholds'!$J$96="EN",'28 Populations and thresholds'!$J$96="VU")</f>
        <v>1</v>
      </c>
      <c r="M536" s="273">
        <f>D536/'28 Populations and thresholds'!$H$96</f>
        <v>8.1000000000000003E-2</v>
      </c>
      <c r="N536" s="274" t="str">
        <f>'28 Populations and thresholds'!$K$96</f>
        <v>DEC</v>
      </c>
      <c r="O536" s="263" t="str">
        <f t="shared" si="43"/>
        <v xml:space="preserve"> </v>
      </c>
      <c r="P536" s="349">
        <v>8.1</v>
      </c>
      <c r="Q536" s="272">
        <v>1</v>
      </c>
      <c r="R536" s="274">
        <v>1</v>
      </c>
      <c r="S536" s="263"/>
      <c r="T536" s="269"/>
      <c r="U536" s="263" t="str">
        <f t="shared" si="44"/>
        <v xml:space="preserve"> </v>
      </c>
    </row>
    <row r="537" spans="1:26" x14ac:dyDescent="0.2">
      <c r="A537" s="143" t="s">
        <v>1314</v>
      </c>
      <c r="B537" s="9" t="s">
        <v>1296</v>
      </c>
      <c r="C537" s="4" t="s">
        <v>3676</v>
      </c>
      <c r="D537" s="41">
        <v>100</v>
      </c>
      <c r="E537" s="47" t="s">
        <v>1317</v>
      </c>
      <c r="F537" s="263" t="str">
        <f t="shared" si="41"/>
        <v xml:space="preserve"> </v>
      </c>
      <c r="G537" s="143" t="s">
        <v>15</v>
      </c>
      <c r="H537" s="143" t="s">
        <v>1315</v>
      </c>
      <c r="I537" s="263" t="str">
        <f t="shared" si="42"/>
        <v xml:space="preserve"> </v>
      </c>
      <c r="J537" s="38" t="str">
        <f>IF(D537&gt;=('28 Populations and thresholds'!$I$96),"YES"," ")</f>
        <v>YES</v>
      </c>
      <c r="K537" s="38" t="str">
        <f>IF(J537="YES"," ",IF(D537&gt;=('28 Populations and thresholds'!$I$96)*0.25,"YES"))</f>
        <v xml:space="preserve"> </v>
      </c>
      <c r="L537" s="38" t="b">
        <f>OR('28 Populations and thresholds'!$J$96="CR",'28 Populations and thresholds'!$J$96="EN",'28 Populations and thresholds'!$J$96="VU")</f>
        <v>1</v>
      </c>
      <c r="M537" s="75">
        <f>D537/'28 Populations and thresholds'!$H$96</f>
        <v>0.1</v>
      </c>
      <c r="N537" s="106" t="str">
        <f>'28 Populations and thresholds'!$K$96</f>
        <v>DEC</v>
      </c>
      <c r="O537" s="263" t="str">
        <f t="shared" si="43"/>
        <v xml:space="preserve"> </v>
      </c>
      <c r="P537" s="348">
        <v>51.56</v>
      </c>
      <c r="Q537" s="38">
        <v>7</v>
      </c>
      <c r="R537" s="106">
        <v>3</v>
      </c>
      <c r="S537" s="263"/>
      <c r="T537" s="9"/>
      <c r="U537" s="263" t="str">
        <f t="shared" si="44"/>
        <v xml:space="preserve"> </v>
      </c>
    </row>
    <row r="538" spans="1:26" x14ac:dyDescent="0.2">
      <c r="A538" s="12" t="s">
        <v>1314</v>
      </c>
      <c r="B538" s="4" t="s">
        <v>1296</v>
      </c>
      <c r="C538" s="4" t="s">
        <v>3666</v>
      </c>
      <c r="D538" s="105">
        <v>10061</v>
      </c>
      <c r="E538" s="106">
        <v>2005</v>
      </c>
      <c r="F538" s="263" t="str">
        <f t="shared" si="41"/>
        <v xml:space="preserve"> </v>
      </c>
      <c r="G538" s="12" t="s">
        <v>139</v>
      </c>
      <c r="H538" s="12" t="s">
        <v>3388</v>
      </c>
      <c r="I538" s="263" t="str">
        <f t="shared" si="42"/>
        <v xml:space="preserve"> </v>
      </c>
      <c r="J538" s="38" t="str">
        <f>IF(D538&gt;=(('28 Populations and thresholds'!$I$62)+('28 Populations and thresholds'!$I$63)+('28 Populations and thresholds'!$I$65)),"YES"," ")</f>
        <v>YES</v>
      </c>
      <c r="K538" s="38" t="str">
        <f>IF(J538="YES"," ",IF(D538&gt;=(('28 Populations and thresholds'!$I$62)+('28 Populations and thresholds'!$I$63)+('28 Populations and thresholds'!$I$65))*0.25,"YES"))</f>
        <v xml:space="preserve"> </v>
      </c>
      <c r="L538" s="38" t="b">
        <f>OR('28 Populations and thresholds'!$J$62="CR",'28 Populations and thresholds'!$J$62="EN",'28 Populations and thresholds'!$J$62="VU")</f>
        <v>0</v>
      </c>
      <c r="M538" s="75">
        <f>D538/(('28 Populations and thresholds'!$H$62)+('28 Populations and thresholds'!$H$63)+('28 Populations and thresholds'!$H$65))</f>
        <v>5.7491428571428568E-2</v>
      </c>
      <c r="N538" s="106" t="str">
        <f>'28 Populations and thresholds'!$K$62</f>
        <v>DEC</v>
      </c>
      <c r="O538" s="263" t="str">
        <f t="shared" si="43"/>
        <v xml:space="preserve"> </v>
      </c>
      <c r="P538" s="348"/>
      <c r="Q538" s="38"/>
      <c r="R538" s="106"/>
      <c r="S538" s="263"/>
      <c r="T538" s="12" t="s">
        <v>4550</v>
      </c>
      <c r="U538" s="263" t="str">
        <f t="shared" si="44"/>
        <v xml:space="preserve"> </v>
      </c>
    </row>
    <row r="539" spans="1:26" x14ac:dyDescent="0.2">
      <c r="A539" s="12" t="s">
        <v>1314</v>
      </c>
      <c r="B539" s="4" t="s">
        <v>1296</v>
      </c>
      <c r="C539" s="4" t="s">
        <v>3424</v>
      </c>
      <c r="D539" s="5">
        <v>391</v>
      </c>
      <c r="E539" s="104">
        <v>2005</v>
      </c>
      <c r="F539" s="263" t="str">
        <f t="shared" si="41"/>
        <v xml:space="preserve"> </v>
      </c>
      <c r="G539" s="13" t="s">
        <v>139</v>
      </c>
      <c r="H539" s="13" t="s">
        <v>3388</v>
      </c>
      <c r="I539" s="263" t="str">
        <f t="shared" si="42"/>
        <v xml:space="preserve"> </v>
      </c>
      <c r="J539" s="38" t="str">
        <f>IF(D539&gt;=('28 Populations and thresholds'!$I$119),"YES"," ")</f>
        <v>YES</v>
      </c>
      <c r="K539" s="38" t="str">
        <f>IF(J539="YES"," ",IF(D539&gt;=('28 Populations and thresholds'!$I$119)*0.25,"YES"))</f>
        <v xml:space="preserve"> </v>
      </c>
      <c r="L539" s="38" t="b">
        <f>OR('28 Populations and thresholds'!$J$119="CR",'28 Populations and thresholds'!$J$119="EN",'28 Populations and thresholds'!$J$119="VU")</f>
        <v>0</v>
      </c>
      <c r="M539" s="75">
        <f>D539/'28 Populations and thresholds'!$H$119</f>
        <v>1.7772727272727273E-2</v>
      </c>
      <c r="N539" s="106" t="str">
        <f>'28 Populations and thresholds'!$K$119</f>
        <v>DEC</v>
      </c>
      <c r="O539" s="263" t="str">
        <f t="shared" si="43"/>
        <v xml:space="preserve"> </v>
      </c>
      <c r="P539" s="348"/>
      <c r="Q539" s="38"/>
      <c r="R539" s="106"/>
      <c r="S539" s="263"/>
      <c r="T539" s="121"/>
      <c r="U539" s="263" t="str">
        <f t="shared" si="44"/>
        <v xml:space="preserve"> </v>
      </c>
    </row>
    <row r="540" spans="1:26" x14ac:dyDescent="0.2">
      <c r="A540" s="143" t="s">
        <v>1314</v>
      </c>
      <c r="B540" s="9" t="s">
        <v>1296</v>
      </c>
      <c r="C540" s="4" t="s">
        <v>1693</v>
      </c>
      <c r="D540" s="5">
        <v>614</v>
      </c>
      <c r="E540" s="1" t="s">
        <v>207</v>
      </c>
      <c r="F540" s="263" t="str">
        <f t="shared" si="41"/>
        <v xml:space="preserve"> </v>
      </c>
      <c r="G540" s="13" t="s">
        <v>139</v>
      </c>
      <c r="I540" s="263" t="str">
        <f t="shared" si="42"/>
        <v xml:space="preserve"> </v>
      </c>
      <c r="J540" s="38" t="str">
        <f>IF(D540&gt;=('28 Populations and thresholds'!$I$50),"YES"," ")</f>
        <v>YES</v>
      </c>
      <c r="K540" s="38" t="str">
        <f>IF(J540="YES"," ",IF(D540&gt;=('28 Populations and thresholds'!$I$50)*0.25,"YES"))</f>
        <v xml:space="preserve"> </v>
      </c>
      <c r="L540" s="38" t="b">
        <f>OR('28 Populations and thresholds'!$J$50="CR",'28 Populations and thresholds'!$J$50="EN",'28 Populations and thresholds'!$J$50="VU")</f>
        <v>0</v>
      </c>
      <c r="M540" s="75">
        <f>D540/'28 Populations and thresholds'!$H$50</f>
        <v>6.1400000000000003E-2</v>
      </c>
      <c r="N540" s="106" t="str">
        <f>'28 Populations and thresholds'!$K$50</f>
        <v>DEC</v>
      </c>
      <c r="O540" s="263" t="str">
        <f t="shared" si="43"/>
        <v xml:space="preserve"> </v>
      </c>
      <c r="P540" s="348"/>
      <c r="Q540" s="38"/>
      <c r="R540" s="106"/>
      <c r="S540" s="263"/>
      <c r="U540" s="263" t="str">
        <f t="shared" si="44"/>
        <v xml:space="preserve"> </v>
      </c>
    </row>
    <row r="541" spans="1:26" x14ac:dyDescent="0.2">
      <c r="A541" s="12" t="s">
        <v>1314</v>
      </c>
      <c r="B541" s="9" t="s">
        <v>1296</v>
      </c>
      <c r="C541" s="4" t="s">
        <v>3391</v>
      </c>
      <c r="D541" s="5">
        <v>127</v>
      </c>
      <c r="E541" s="148">
        <v>35065</v>
      </c>
      <c r="F541" s="263" t="str">
        <f t="shared" si="41"/>
        <v xml:space="preserve"> </v>
      </c>
      <c r="H541" s="13" t="s">
        <v>4019</v>
      </c>
      <c r="I541" s="263" t="str">
        <f t="shared" si="42"/>
        <v xml:space="preserve"> </v>
      </c>
      <c r="J541" s="38" t="str">
        <f>IF(D541&gt;=('28 Populations and thresholds'!$I$121),"YES"," ")</f>
        <v>YES</v>
      </c>
      <c r="K541" s="38" t="str">
        <f>IF(J541="YES"," ",IF(D541&gt;=('28 Populations and thresholds'!$I$121)*0.25,"YES"))</f>
        <v xml:space="preserve"> </v>
      </c>
      <c r="L541" s="38" t="b">
        <f>OR('28 Populations and thresholds'!$J$121="CR",'28 Populations and thresholds'!$J$121="EN",'28 Populations and thresholds'!$J$121="VU")</f>
        <v>1</v>
      </c>
      <c r="M541" s="75">
        <f>D541/'28 Populations and thresholds'!$H$121</f>
        <v>0.11043478260869566</v>
      </c>
      <c r="N541" s="106">
        <f>'28 Populations and thresholds'!$K$121</f>
        <v>0</v>
      </c>
      <c r="O541" s="263" t="str">
        <f t="shared" si="43"/>
        <v xml:space="preserve"> </v>
      </c>
      <c r="P541" s="348"/>
      <c r="Q541" s="38"/>
      <c r="R541" s="106"/>
      <c r="S541" s="263"/>
      <c r="T541" s="121"/>
      <c r="U541" s="263" t="str">
        <f t="shared" si="44"/>
        <v xml:space="preserve"> </v>
      </c>
    </row>
    <row r="542" spans="1:26" x14ac:dyDescent="0.2">
      <c r="A542" s="143" t="s">
        <v>1314</v>
      </c>
      <c r="B542" s="40" t="s">
        <v>1296</v>
      </c>
      <c r="C542" s="4" t="s">
        <v>3744</v>
      </c>
      <c r="D542" s="41">
        <v>1880</v>
      </c>
      <c r="E542" s="46">
        <v>38018</v>
      </c>
      <c r="F542" s="263" t="str">
        <f t="shared" si="41"/>
        <v xml:space="preserve"> </v>
      </c>
      <c r="G542" s="143" t="s">
        <v>21</v>
      </c>
      <c r="H542" s="143" t="s">
        <v>87</v>
      </c>
      <c r="I542" s="263" t="str">
        <f t="shared" si="42"/>
        <v xml:space="preserve"> </v>
      </c>
      <c r="J542" s="38" t="str">
        <f>IF(D542&gt;=('28 Populations and thresholds'!$I$150),"YES"," ")</f>
        <v>YES</v>
      </c>
      <c r="K542" s="38" t="str">
        <f>IF(J542="YES"," ",IF(D542&gt;=('28 Populations and thresholds'!$I$150)*0.25,"YES"))</f>
        <v xml:space="preserve"> </v>
      </c>
      <c r="L542" s="38" t="b">
        <f>OR('28 Populations and thresholds'!$J$150="CR",'28 Populations and thresholds'!$J$150="EN",'28 Populations and thresholds'!$J$150="VU")</f>
        <v>0</v>
      </c>
      <c r="M542" s="75">
        <f>D542/'28 Populations and thresholds'!$H$150</f>
        <v>1.8799999999999999E-3</v>
      </c>
      <c r="N542" s="106">
        <f>'28 Populations and thresholds'!$K$150</f>
        <v>0</v>
      </c>
      <c r="O542" s="263" t="str">
        <f t="shared" si="43"/>
        <v xml:space="preserve"> </v>
      </c>
      <c r="P542" s="348"/>
      <c r="Q542" s="38"/>
      <c r="R542" s="106"/>
      <c r="S542" s="263"/>
      <c r="T542" s="9"/>
      <c r="U542" s="263" t="str">
        <f t="shared" si="44"/>
        <v xml:space="preserve"> </v>
      </c>
    </row>
    <row r="543" spans="1:26" x14ac:dyDescent="0.2">
      <c r="A543" s="12" t="s">
        <v>1314</v>
      </c>
      <c r="B543" s="9" t="s">
        <v>1296</v>
      </c>
      <c r="C543" s="111" t="s">
        <v>3723</v>
      </c>
      <c r="D543" s="5">
        <v>500</v>
      </c>
      <c r="E543" s="1" t="s">
        <v>83</v>
      </c>
      <c r="F543" s="263" t="str">
        <f t="shared" si="41"/>
        <v xml:space="preserve"> </v>
      </c>
      <c r="G543" s="13" t="s">
        <v>139</v>
      </c>
      <c r="I543" s="263" t="str">
        <f t="shared" si="42"/>
        <v xml:space="preserve"> </v>
      </c>
      <c r="J543" s="38" t="str">
        <f>IF(D543&gt;=('28 Populations and thresholds'!$I$45),"YES"," ")</f>
        <v>YES</v>
      </c>
      <c r="K543" s="38" t="str">
        <f>IF(J543="YES"," ",IF(D543&gt;=('28 Populations and thresholds'!$I$45)*0.25,"YES"))</f>
        <v xml:space="preserve"> </v>
      </c>
      <c r="L543" s="38" t="b">
        <f>OR('28 Populations and thresholds'!$J$45="CR",'28 Populations and thresholds'!$J$45="EN",'28 Populations and thresholds'!$J$45="VU")</f>
        <v>1</v>
      </c>
      <c r="M543" s="75">
        <f>D543/'28 Populations and thresholds'!$H$45</f>
        <v>0.16666666666666666</v>
      </c>
      <c r="N543" s="106" t="str">
        <f>'28 Populations and thresholds'!$K$45</f>
        <v>DEC</v>
      </c>
      <c r="O543" s="263" t="str">
        <f t="shared" si="43"/>
        <v xml:space="preserve"> </v>
      </c>
      <c r="P543" s="348"/>
      <c r="Q543" s="38"/>
      <c r="R543" s="106"/>
      <c r="S543" s="263"/>
      <c r="U543" s="263" t="str">
        <f t="shared" si="44"/>
        <v xml:space="preserve"> </v>
      </c>
      <c r="Z543" s="4"/>
    </row>
    <row r="544" spans="1:26" x14ac:dyDescent="0.2">
      <c r="A544" s="275" t="s">
        <v>1314</v>
      </c>
      <c r="B544" s="269" t="s">
        <v>3668</v>
      </c>
      <c r="C544" s="269" t="s">
        <v>3666</v>
      </c>
      <c r="D544" s="279">
        <v>1436</v>
      </c>
      <c r="E544" s="274">
        <v>2006</v>
      </c>
      <c r="F544" s="263" t="str">
        <f t="shared" si="41"/>
        <v xml:space="preserve"> </v>
      </c>
      <c r="G544" s="275" t="s">
        <v>139</v>
      </c>
      <c r="H544" s="275" t="s">
        <v>3388</v>
      </c>
      <c r="I544" s="263" t="str">
        <f t="shared" si="42"/>
        <v xml:space="preserve"> </v>
      </c>
      <c r="J544" s="272" t="str">
        <f>IF(D544&gt;=(('28 Populations and thresholds'!$I$62)+('28 Populations and thresholds'!$I$63)+('28 Populations and thresholds'!$I$65)),"YES"," ")</f>
        <v>YES</v>
      </c>
      <c r="K544" s="272" t="str">
        <f>IF(J544="YES"," ",IF(D544&gt;=(('28 Populations and thresholds'!$I$62)+('28 Populations and thresholds'!$I$63)+('28 Populations and thresholds'!$I$65))*0.25,"YES"))</f>
        <v xml:space="preserve"> </v>
      </c>
      <c r="L544" s="272" t="b">
        <f>OR('28 Populations and thresholds'!$J$62="CR",'28 Populations and thresholds'!$J$62="EN",'28 Populations and thresholds'!$J$62="VU")</f>
        <v>0</v>
      </c>
      <c r="M544" s="273">
        <f>D544/(('28 Populations and thresholds'!$H$62)+('28 Populations and thresholds'!$H$63)+('28 Populations and thresholds'!$H$65))</f>
        <v>8.2057142857142849E-3</v>
      </c>
      <c r="N544" s="274" t="str">
        <f>'28 Populations and thresholds'!$K$62</f>
        <v>DEC</v>
      </c>
      <c r="O544" s="263" t="str">
        <f t="shared" si="43"/>
        <v xml:space="preserve"> </v>
      </c>
      <c r="P544" s="349">
        <v>0.82</v>
      </c>
      <c r="Q544" s="272">
        <v>1</v>
      </c>
      <c r="R544" s="274">
        <v>0</v>
      </c>
      <c r="S544" s="263"/>
      <c r="T544" s="275" t="s">
        <v>4550</v>
      </c>
      <c r="U544" s="263" t="str">
        <f t="shared" si="44"/>
        <v xml:space="preserve"> </v>
      </c>
    </row>
    <row r="545" spans="1:26" x14ac:dyDescent="0.2">
      <c r="A545" s="12" t="s">
        <v>1314</v>
      </c>
      <c r="B545" s="2" t="s">
        <v>3646</v>
      </c>
      <c r="C545" s="4" t="s">
        <v>3666</v>
      </c>
      <c r="D545" s="5">
        <v>1436</v>
      </c>
      <c r="E545" s="1">
        <v>38687</v>
      </c>
      <c r="F545" s="263" t="str">
        <f t="shared" si="41"/>
        <v xml:space="preserve"> </v>
      </c>
      <c r="H545" s="9" t="s">
        <v>4415</v>
      </c>
      <c r="I545" s="263" t="str">
        <f t="shared" si="42"/>
        <v xml:space="preserve"> </v>
      </c>
      <c r="J545" s="38" t="str">
        <f>IF(D545&gt;=(('28 Populations and thresholds'!$I$62)+('28 Populations and thresholds'!$I$63)+('28 Populations and thresholds'!$I$65)),"YES"," ")</f>
        <v>YES</v>
      </c>
      <c r="K545" s="38" t="str">
        <f>IF(J545="YES"," ",IF(D545&gt;=(('28 Populations and thresholds'!$I$62)+('28 Populations and thresholds'!$I$63)+('28 Populations and thresholds'!$I$65))*0.25,"YES"))</f>
        <v xml:space="preserve"> </v>
      </c>
      <c r="L545" s="38" t="b">
        <f>OR('28 Populations and thresholds'!$J$62="CR",'28 Populations and thresholds'!$J$62="EN",'28 Populations and thresholds'!$J$62="VU")</f>
        <v>0</v>
      </c>
      <c r="M545" s="75">
        <f>D545/(('28 Populations and thresholds'!$H$62)+('28 Populations and thresholds'!$H$63)+('28 Populations and thresholds'!$H$65))</f>
        <v>8.2057142857142849E-3</v>
      </c>
      <c r="N545" s="106" t="str">
        <f>'28 Populations and thresholds'!$K$62</f>
        <v>DEC</v>
      </c>
      <c r="O545" s="263" t="str">
        <f t="shared" si="43"/>
        <v xml:space="preserve"> </v>
      </c>
      <c r="P545" s="348">
        <v>2.12</v>
      </c>
      <c r="Q545" s="38">
        <v>3</v>
      </c>
      <c r="R545" s="106">
        <v>0</v>
      </c>
      <c r="S545" s="263"/>
      <c r="T545" s="12" t="s">
        <v>4550</v>
      </c>
      <c r="U545" s="263" t="str">
        <f t="shared" si="44"/>
        <v xml:space="preserve"> </v>
      </c>
    </row>
    <row r="546" spans="1:26" x14ac:dyDescent="0.2">
      <c r="A546" s="12" t="s">
        <v>1314</v>
      </c>
      <c r="B546" s="2" t="s">
        <v>3646</v>
      </c>
      <c r="C546" s="4" t="s">
        <v>3711</v>
      </c>
      <c r="D546" s="5">
        <v>1010</v>
      </c>
      <c r="E546" s="1" t="s">
        <v>4496</v>
      </c>
      <c r="F546" s="263" t="str">
        <f t="shared" si="41"/>
        <v xml:space="preserve"> </v>
      </c>
      <c r="H546" s="9" t="s">
        <v>4415</v>
      </c>
      <c r="I546" s="263" t="str">
        <f t="shared" si="42"/>
        <v xml:space="preserve"> </v>
      </c>
      <c r="J546" s="38" t="str">
        <f>IF(D546&gt;=('28 Populations and thresholds'!$I$4),"YES"," ")</f>
        <v>YES</v>
      </c>
      <c r="K546" s="38" t="str">
        <f>IF(J546="YES"," ",IF(D546&gt;=('28 Populations and thresholds'!$I$4)*0.25,"YES"))</f>
        <v xml:space="preserve"> </v>
      </c>
      <c r="L546" s="38" t="b">
        <f>OR('28 Populations and thresholds'!$J$4="CR",'28 Populations and thresholds'!$J$4="EN",'28 Populations and thresholds'!$J$4="VU")</f>
        <v>0</v>
      </c>
      <c r="M546" s="75">
        <f>D546/'28 Populations and thresholds'!$H$4</f>
        <v>1.01E-3</v>
      </c>
      <c r="N546" s="106" t="str">
        <f>'28 Populations and thresholds'!$K$4</f>
        <v>DEC</v>
      </c>
      <c r="O546" s="263" t="str">
        <f t="shared" si="43"/>
        <v xml:space="preserve"> </v>
      </c>
      <c r="P546" s="348"/>
      <c r="Q546" s="38"/>
      <c r="R546" s="106"/>
      <c r="S546" s="263"/>
      <c r="U546" s="263" t="str">
        <f t="shared" si="44"/>
        <v xml:space="preserve"> </v>
      </c>
    </row>
    <row r="547" spans="1:26" x14ac:dyDescent="0.2">
      <c r="A547" s="12" t="s">
        <v>1314</v>
      </c>
      <c r="B547" s="9" t="s">
        <v>3646</v>
      </c>
      <c r="C547" s="4" t="s">
        <v>3644</v>
      </c>
      <c r="D547" s="5">
        <v>300</v>
      </c>
      <c r="E547" s="104">
        <v>2007</v>
      </c>
      <c r="F547" s="263" t="str">
        <f t="shared" si="41"/>
        <v xml:space="preserve"> </v>
      </c>
      <c r="G547" s="12" t="s">
        <v>139</v>
      </c>
      <c r="H547" s="12" t="s">
        <v>3388</v>
      </c>
      <c r="I547" s="263" t="str">
        <f t="shared" si="42"/>
        <v xml:space="preserve"> </v>
      </c>
      <c r="J547" s="38" t="str">
        <f>IF(D547&gt;=('28 Populations and thresholds'!$I$109),"YES"," ")</f>
        <v>YES</v>
      </c>
      <c r="K547" s="38" t="str">
        <f>IF(J547="YES"," ",IF(D547&gt;=('28 Populations and thresholds'!$I$109)*0.25,"YES"))</f>
        <v xml:space="preserve"> </v>
      </c>
      <c r="L547" s="38" t="b">
        <f>OR('28 Populations and thresholds'!$J$109="CR",'28 Populations and thresholds'!$J$109="EN",'28 Populations and thresholds'!$J$109="VU")</f>
        <v>0</v>
      </c>
      <c r="M547" s="75">
        <f>D547/'28 Populations and thresholds'!$H$109</f>
        <v>1.2E-2</v>
      </c>
      <c r="N547" s="106">
        <f>'28 Populations and thresholds'!$K$109</f>
        <v>0</v>
      </c>
      <c r="O547" s="263" t="str">
        <f t="shared" si="43"/>
        <v xml:space="preserve"> </v>
      </c>
      <c r="P547" s="348"/>
      <c r="Q547" s="38"/>
      <c r="R547" s="106"/>
      <c r="S547" s="263"/>
      <c r="T547" s="9"/>
      <c r="U547" s="263" t="str">
        <f t="shared" si="44"/>
        <v xml:space="preserve"> </v>
      </c>
      <c r="W547" s="4"/>
      <c r="X547" s="4"/>
      <c r="Y547" s="4"/>
      <c r="Z547" s="4"/>
    </row>
    <row r="548" spans="1:26" x14ac:dyDescent="0.2">
      <c r="A548" s="275" t="s">
        <v>1314</v>
      </c>
      <c r="B548" s="277" t="s">
        <v>4417</v>
      </c>
      <c r="C548" s="278" t="s">
        <v>3540</v>
      </c>
      <c r="D548" s="279">
        <v>760</v>
      </c>
      <c r="E548" s="281">
        <v>40544</v>
      </c>
      <c r="F548" s="263" t="str">
        <f t="shared" si="41"/>
        <v xml:space="preserve"> </v>
      </c>
      <c r="G548" s="275"/>
      <c r="H548" s="269" t="s">
        <v>4415</v>
      </c>
      <c r="I548" s="263" t="str">
        <f t="shared" si="42"/>
        <v xml:space="preserve"> </v>
      </c>
      <c r="J548" s="272" t="str">
        <f>IF(D548&gt;=('28 Populations and thresholds'!$I$60),"YES"," ")</f>
        <v>YES</v>
      </c>
      <c r="K548" s="272" t="str">
        <f>IF(J548="YES"," ",IF(D548&gt;=('28 Populations and thresholds'!$I$60)*0.25,"YES"))</f>
        <v xml:space="preserve"> </v>
      </c>
      <c r="L548" s="272" t="b">
        <f>OR('28 Populations and thresholds'!$J$60="CR",'28 Populations and thresholds'!$J$60="EN",'28 Populations and thresholds'!$J$60="VU")</f>
        <v>1</v>
      </c>
      <c r="M548" s="273">
        <f>D548/'28 Populations and thresholds'!$H$60</f>
        <v>9.743589743589744E-3</v>
      </c>
      <c r="N548" s="274" t="str">
        <f>'28 Populations and thresholds'!$K$60</f>
        <v>DEC</v>
      </c>
      <c r="O548" s="263" t="str">
        <f t="shared" si="43"/>
        <v xml:space="preserve"> </v>
      </c>
      <c r="P548" s="349">
        <v>0.97</v>
      </c>
      <c r="Q548" s="272">
        <v>1</v>
      </c>
      <c r="R548" s="274">
        <v>1</v>
      </c>
      <c r="S548" s="263"/>
      <c r="T548" s="275"/>
      <c r="U548" s="263" t="str">
        <f t="shared" si="44"/>
        <v xml:space="preserve"> </v>
      </c>
      <c r="W548" s="4"/>
      <c r="X548" s="4"/>
      <c r="Y548" s="4"/>
      <c r="Z548" s="4"/>
    </row>
    <row r="549" spans="1:26" x14ac:dyDescent="0.2">
      <c r="A549" s="12" t="s">
        <v>1314</v>
      </c>
      <c r="B549" s="9" t="s">
        <v>4133</v>
      </c>
      <c r="C549" s="4" t="s">
        <v>1732</v>
      </c>
      <c r="D549" s="5">
        <v>130</v>
      </c>
      <c r="E549" s="148">
        <v>36495</v>
      </c>
      <c r="F549" s="263" t="str">
        <f t="shared" si="41"/>
        <v xml:space="preserve"> </v>
      </c>
      <c r="G549" s="13" t="s">
        <v>4019</v>
      </c>
      <c r="I549" s="263" t="str">
        <f t="shared" si="42"/>
        <v xml:space="preserve"> </v>
      </c>
      <c r="J549" s="38" t="str">
        <f>IF(D549&gt;=('28 Populations and thresholds'!$I$221),"YES"," ")</f>
        <v>YES</v>
      </c>
      <c r="K549" s="38" t="str">
        <f>IF(J549="YES"," ",IF(D549&gt;=('28 Populations and thresholds'!$I$221)*0.25,"YES"))</f>
        <v xml:space="preserve"> </v>
      </c>
      <c r="L549" s="38" t="b">
        <f>OR('28 Populations and thresholds'!$J$221="CR",'28 Populations and thresholds'!$J$221="EN",'28 Populations and thresholds'!$J$221="VU")</f>
        <v>1</v>
      </c>
      <c r="M549" s="75">
        <f>D549/'28 Populations and thresholds'!$H$221</f>
        <v>1.3541666666666667E-2</v>
      </c>
      <c r="N549" s="106" t="str">
        <f>'28 Populations and thresholds'!$K$221</f>
        <v>DEC</v>
      </c>
      <c r="O549" s="263" t="str">
        <f t="shared" si="43"/>
        <v xml:space="preserve"> </v>
      </c>
      <c r="P549" s="348">
        <v>1.35</v>
      </c>
      <c r="Q549" s="38">
        <v>1</v>
      </c>
      <c r="R549" s="106">
        <v>1</v>
      </c>
      <c r="S549" s="263"/>
      <c r="U549" s="263" t="str">
        <f t="shared" si="44"/>
        <v xml:space="preserve"> </v>
      </c>
    </row>
    <row r="550" spans="1:26" x14ac:dyDescent="0.2">
      <c r="A550" s="275" t="s">
        <v>1314</v>
      </c>
      <c r="B550" s="269" t="s">
        <v>1615</v>
      </c>
      <c r="C550" s="269" t="s">
        <v>1755</v>
      </c>
      <c r="D550" s="279">
        <v>307</v>
      </c>
      <c r="E550" s="284" t="s">
        <v>207</v>
      </c>
      <c r="F550" s="263" t="str">
        <f t="shared" si="41"/>
        <v xml:space="preserve"> </v>
      </c>
      <c r="G550" s="275" t="s">
        <v>139</v>
      </c>
      <c r="H550" s="275"/>
      <c r="I550" s="263" t="str">
        <f t="shared" si="42"/>
        <v xml:space="preserve"> </v>
      </c>
      <c r="J550" s="272" t="str">
        <f>IF(D550&gt;=('28 Populations and thresholds'!$I$226),"YES"," ")</f>
        <v>YES</v>
      </c>
      <c r="K550" s="272" t="str">
        <f>IF(J550="YES"," ",IF(D550&gt;=('28 Populations and thresholds'!$I$226)*0.25,"YES"))</f>
        <v xml:space="preserve"> </v>
      </c>
      <c r="L550" s="272" t="b">
        <f>OR('28 Populations and thresholds'!$J$226="CR",'28 Populations and thresholds'!$J$226="EN",'28 Populations and thresholds'!$J$226="VU")</f>
        <v>0</v>
      </c>
      <c r="M550" s="273">
        <f>D550/'28 Populations and thresholds'!$H$226</f>
        <v>1.2279999999999999E-2</v>
      </c>
      <c r="N550" s="274">
        <f>'28 Populations and thresholds'!$K$226</f>
        <v>0</v>
      </c>
      <c r="O550" s="263" t="str">
        <f t="shared" si="43"/>
        <v xml:space="preserve"> </v>
      </c>
      <c r="P550" s="349">
        <v>9.1300000000000008</v>
      </c>
      <c r="Q550" s="272">
        <v>3</v>
      </c>
      <c r="R550" s="274">
        <v>0</v>
      </c>
      <c r="S550" s="263"/>
      <c r="T550" s="275"/>
      <c r="U550" s="263" t="str">
        <f t="shared" si="44"/>
        <v xml:space="preserve"> </v>
      </c>
    </row>
    <row r="551" spans="1:26" x14ac:dyDescent="0.2">
      <c r="A551" s="275" t="s">
        <v>1314</v>
      </c>
      <c r="B551" s="269" t="s">
        <v>1615</v>
      </c>
      <c r="C551" s="269" t="s">
        <v>1625</v>
      </c>
      <c r="D551" s="279">
        <v>6763</v>
      </c>
      <c r="E551" s="284" t="s">
        <v>207</v>
      </c>
      <c r="F551" s="263" t="str">
        <f t="shared" si="41"/>
        <v xml:space="preserve"> </v>
      </c>
      <c r="G551" s="275" t="s">
        <v>139</v>
      </c>
      <c r="H551" s="275"/>
      <c r="I551" s="263" t="str">
        <f t="shared" si="42"/>
        <v xml:space="preserve"> </v>
      </c>
      <c r="J551" s="272" t="str">
        <f>IF(D551&gt;=('28 Populations and thresholds'!$I$11),"YES"," ")</f>
        <v>YES</v>
      </c>
      <c r="K551" s="272" t="str">
        <f>IF(J551="YES"," ",IF(D551&gt;=('28 Populations and thresholds'!$I$11)*0.25,"YES"))</f>
        <v xml:space="preserve"> </v>
      </c>
      <c r="L551" s="272" t="b">
        <f>OR('28 Populations and thresholds'!$J$11="CR",'28 Populations and thresholds'!$J$11="EN",'28 Populations and thresholds'!$J$11="VU")</f>
        <v>0</v>
      </c>
      <c r="M551" s="273">
        <f>D551/'28 Populations and thresholds'!$H$11</f>
        <v>6.7629999999999996E-2</v>
      </c>
      <c r="N551" s="274">
        <f>'28 Populations and thresholds'!$K$11</f>
        <v>0</v>
      </c>
      <c r="O551" s="263" t="str">
        <f t="shared" si="43"/>
        <v xml:space="preserve"> </v>
      </c>
      <c r="P551" s="349"/>
      <c r="Q551" s="272"/>
      <c r="R551" s="274"/>
      <c r="S551" s="263"/>
      <c r="T551" s="275"/>
      <c r="U551" s="263" t="str">
        <f t="shared" si="44"/>
        <v xml:space="preserve"> </v>
      </c>
    </row>
    <row r="552" spans="1:26" x14ac:dyDescent="0.2">
      <c r="A552" s="275" t="s">
        <v>1314</v>
      </c>
      <c r="B552" s="269" t="s">
        <v>1615</v>
      </c>
      <c r="C552" s="269" t="s">
        <v>1607</v>
      </c>
      <c r="D552" s="279">
        <v>568</v>
      </c>
      <c r="E552" s="284" t="s">
        <v>156</v>
      </c>
      <c r="F552" s="263" t="str">
        <f t="shared" si="41"/>
        <v xml:space="preserve"> </v>
      </c>
      <c r="G552" s="275" t="s">
        <v>139</v>
      </c>
      <c r="H552" s="275"/>
      <c r="I552" s="263" t="str">
        <f t="shared" si="42"/>
        <v xml:space="preserve"> </v>
      </c>
      <c r="J552" s="272" t="str">
        <f>IF(D552&gt;=('28 Populations and thresholds'!$I$6),"YES"," ")</f>
        <v>YES</v>
      </c>
      <c r="K552" s="272" t="str">
        <f>IF(J552="YES"," ",IF(D552&gt;=('28 Populations and thresholds'!$I$6)*0.25,"YES"))</f>
        <v xml:space="preserve"> </v>
      </c>
      <c r="L552" s="272" t="b">
        <f>OR('28 Populations and thresholds'!$J$6="CR",'28 Populations and thresholds'!$J$6="EN",'28 Populations and thresholds'!$J$6="VU")</f>
        <v>0</v>
      </c>
      <c r="M552" s="273">
        <f>D552/'28 Populations and thresholds'!$H$6</f>
        <v>1.136E-2</v>
      </c>
      <c r="N552" s="274">
        <f>'28 Populations and thresholds'!$K$6</f>
        <v>0</v>
      </c>
      <c r="O552" s="263" t="str">
        <f t="shared" si="43"/>
        <v xml:space="preserve"> </v>
      </c>
      <c r="P552" s="349"/>
      <c r="Q552" s="272"/>
      <c r="R552" s="274"/>
      <c r="S552" s="263"/>
      <c r="T552" s="275"/>
      <c r="U552" s="263" t="str">
        <f t="shared" si="44"/>
        <v xml:space="preserve"> </v>
      </c>
    </row>
    <row r="553" spans="1:26" x14ac:dyDescent="0.2">
      <c r="A553" s="12" t="s">
        <v>1314</v>
      </c>
      <c r="B553" s="4" t="s">
        <v>4050</v>
      </c>
      <c r="C553" s="4" t="s">
        <v>3719</v>
      </c>
      <c r="D553" s="5">
        <v>30</v>
      </c>
      <c r="E553" s="1">
        <v>1998</v>
      </c>
      <c r="F553" s="263" t="str">
        <f t="shared" si="41"/>
        <v xml:space="preserve"> </v>
      </c>
      <c r="G553" s="13" t="s">
        <v>4019</v>
      </c>
      <c r="I553" s="263" t="str">
        <f t="shared" si="42"/>
        <v xml:space="preserve"> </v>
      </c>
      <c r="J553" s="38" t="str">
        <f>IF(D553&gt;=('28 Populations and thresholds'!$I$32),"YES"," ")</f>
        <v>YES</v>
      </c>
      <c r="K553" s="38" t="str">
        <f>IF(J553="YES"," ",IF(D553&gt;=('28 Populations and thresholds'!$I$32)*0.25,"YES"))</f>
        <v xml:space="preserve"> </v>
      </c>
      <c r="L553" s="38" t="b">
        <f>OR('28 Populations and thresholds'!$J$32="CR",'28 Populations and thresholds'!$J$32="EN",'28 Populations and thresholds'!$J$32="VU")</f>
        <v>1</v>
      </c>
      <c r="M553" s="75">
        <f>D553/'28 Populations and thresholds'!$H$32</f>
        <v>7.3170731707317077E-3</v>
      </c>
      <c r="N553" s="106">
        <f>'28 Populations and thresholds'!$K$32</f>
        <v>0</v>
      </c>
      <c r="O553" s="263" t="str">
        <f t="shared" si="43"/>
        <v xml:space="preserve"> </v>
      </c>
      <c r="P553" s="348">
        <v>0.73</v>
      </c>
      <c r="Q553" s="38">
        <v>1</v>
      </c>
      <c r="R553" s="106">
        <v>1</v>
      </c>
      <c r="S553" s="263"/>
      <c r="U553" s="263" t="str">
        <f t="shared" si="44"/>
        <v xml:space="preserve"> </v>
      </c>
    </row>
    <row r="554" spans="1:26" x14ac:dyDescent="0.2">
      <c r="A554" s="275" t="s">
        <v>1314</v>
      </c>
      <c r="B554" s="269" t="s">
        <v>1735</v>
      </c>
      <c r="C554" s="269" t="s">
        <v>3564</v>
      </c>
      <c r="D554" s="279">
        <v>1500</v>
      </c>
      <c r="E554" s="274">
        <v>2007</v>
      </c>
      <c r="F554" s="263" t="str">
        <f t="shared" si="41"/>
        <v xml:space="preserve"> </v>
      </c>
      <c r="G554" s="275" t="s">
        <v>139</v>
      </c>
      <c r="H554" s="275" t="s">
        <v>3388</v>
      </c>
      <c r="I554" s="263" t="str">
        <f t="shared" si="42"/>
        <v xml:space="preserve"> </v>
      </c>
      <c r="J554" s="272" t="str">
        <f>IF(D554&gt;=('28 Populations and thresholds'!$I$79),"YES"," ")</f>
        <v>YES</v>
      </c>
      <c r="K554" s="272" t="str">
        <f>IF(J554="YES"," ",IF(D554&gt;=('28 Populations and thresholds'!$I$79)*0.25,"YES"))</f>
        <v xml:space="preserve"> </v>
      </c>
      <c r="L554" s="272" t="b">
        <f>OR('28 Populations and thresholds'!$J$79="CR",'28 Populations and thresholds'!$J$79="EN",'28 Populations and thresholds'!$J$79="VU")</f>
        <v>0</v>
      </c>
      <c r="M554" s="273">
        <f>D554/'28 Populations and thresholds'!$H$79</f>
        <v>0.01</v>
      </c>
      <c r="N554" s="274">
        <f>'28 Populations and thresholds'!$K$79</f>
        <v>0</v>
      </c>
      <c r="O554" s="263" t="str">
        <f t="shared" si="43"/>
        <v xml:space="preserve"> </v>
      </c>
      <c r="P554" s="349">
        <v>6.21</v>
      </c>
      <c r="Q554" s="272">
        <v>2</v>
      </c>
      <c r="R554" s="274">
        <v>1</v>
      </c>
      <c r="S554" s="263"/>
      <c r="T554" s="269"/>
      <c r="U554" s="263" t="str">
        <f t="shared" si="44"/>
        <v xml:space="preserve"> </v>
      </c>
    </row>
    <row r="555" spans="1:26" x14ac:dyDescent="0.2">
      <c r="A555" s="275" t="s">
        <v>1314</v>
      </c>
      <c r="B555" s="269" t="s">
        <v>1735</v>
      </c>
      <c r="C555" s="269" t="s">
        <v>1732</v>
      </c>
      <c r="D555" s="279">
        <v>500</v>
      </c>
      <c r="E555" s="284" t="s">
        <v>1598</v>
      </c>
      <c r="F555" s="263" t="str">
        <f t="shared" si="41"/>
        <v xml:space="preserve"> </v>
      </c>
      <c r="G555" s="275" t="s">
        <v>139</v>
      </c>
      <c r="H555" s="275"/>
      <c r="I555" s="263" t="str">
        <f t="shared" si="42"/>
        <v xml:space="preserve"> </v>
      </c>
      <c r="J555" s="272" t="str">
        <f>IF(D555&gt;=('28 Populations and thresholds'!$I$221),"YES"," ")</f>
        <v>YES</v>
      </c>
      <c r="K555" s="272" t="str">
        <f>IF(J555="YES"," ",IF(D555&gt;=('28 Populations and thresholds'!$I$221)*0.25,"YES"))</f>
        <v xml:space="preserve"> </v>
      </c>
      <c r="L555" s="272" t="b">
        <f>OR('28 Populations and thresholds'!$J$221="CR",'28 Populations and thresholds'!$J$221="EN",'28 Populations and thresholds'!$J$221="VU")</f>
        <v>1</v>
      </c>
      <c r="M555" s="273">
        <f>D555/'28 Populations and thresholds'!$H$221</f>
        <v>5.2083333333333336E-2</v>
      </c>
      <c r="N555" s="274" t="str">
        <f>'28 Populations and thresholds'!$K$221</f>
        <v>DEC</v>
      </c>
      <c r="O555" s="263" t="str">
        <f t="shared" si="43"/>
        <v xml:space="preserve"> </v>
      </c>
      <c r="P555" s="349"/>
      <c r="Q555" s="272"/>
      <c r="R555" s="274"/>
      <c r="S555" s="263"/>
      <c r="T555" s="275"/>
      <c r="U555" s="263" t="str">
        <f t="shared" si="44"/>
        <v xml:space="preserve"> </v>
      </c>
    </row>
    <row r="556" spans="1:26" x14ac:dyDescent="0.2">
      <c r="A556" s="12" t="s">
        <v>1314</v>
      </c>
      <c r="B556" s="177" t="s">
        <v>3990</v>
      </c>
      <c r="C556" s="4" t="s">
        <v>3594</v>
      </c>
      <c r="D556" s="5">
        <v>8015</v>
      </c>
      <c r="E556" s="104">
        <v>2006</v>
      </c>
      <c r="F556" s="263" t="str">
        <f t="shared" si="41"/>
        <v xml:space="preserve"> </v>
      </c>
      <c r="G556" s="12" t="s">
        <v>139</v>
      </c>
      <c r="H556" s="12" t="s">
        <v>3388</v>
      </c>
      <c r="I556" s="263" t="str">
        <f t="shared" si="42"/>
        <v xml:space="preserve"> </v>
      </c>
      <c r="J556" s="38" t="str">
        <f>IF(D556&gt;=('28 Populations and thresholds'!$I$87),"YES"," ")</f>
        <v>YES</v>
      </c>
      <c r="K556" s="38" t="str">
        <f>IF(J556="YES"," ",IF(D556&gt;=('28 Populations and thresholds'!$I$87)*0.25,"YES"))</f>
        <v xml:space="preserve"> </v>
      </c>
      <c r="L556" s="38" t="b">
        <f>OR('28 Populations and thresholds'!$J$87="CR",'28 Populations and thresholds'!$J$87="EN",'28 Populations and thresholds'!$J$87="VU")</f>
        <v>0</v>
      </c>
      <c r="M556" s="75">
        <f>D556/'28 Populations and thresholds'!$H$87</f>
        <v>8.0149999999999996E-3</v>
      </c>
      <c r="N556" s="106">
        <f>'28 Populations and thresholds'!$K$87</f>
        <v>0</v>
      </c>
      <c r="O556" s="263" t="str">
        <f t="shared" si="43"/>
        <v xml:space="preserve"> </v>
      </c>
      <c r="P556" s="348">
        <v>54.93</v>
      </c>
      <c r="Q556" s="38">
        <v>19</v>
      </c>
      <c r="R556" s="106">
        <v>5</v>
      </c>
      <c r="S556" s="263"/>
      <c r="U556" s="263" t="str">
        <f t="shared" si="44"/>
        <v xml:space="preserve"> </v>
      </c>
    </row>
    <row r="557" spans="1:26" x14ac:dyDescent="0.2">
      <c r="A557" s="178" t="s">
        <v>1314</v>
      </c>
      <c r="B557" s="177" t="s">
        <v>3990</v>
      </c>
      <c r="C557" s="178" t="s">
        <v>1696</v>
      </c>
      <c r="D557" s="180">
        <v>62</v>
      </c>
      <c r="E557" s="179"/>
      <c r="F557" s="263" t="str">
        <f t="shared" si="41"/>
        <v xml:space="preserve"> </v>
      </c>
      <c r="G557" s="12" t="s">
        <v>4498</v>
      </c>
      <c r="H557" s="12"/>
      <c r="I557" s="263" t="str">
        <f t="shared" si="42"/>
        <v xml:space="preserve"> </v>
      </c>
      <c r="J557" s="38" t="str">
        <f>IF(D557&gt;=('28 Populations and thresholds'!$I$51),"YES"," ")</f>
        <v>YES</v>
      </c>
      <c r="K557" s="38" t="str">
        <f>IF(J557="YES"," ",IF(D557&gt;=('28 Populations and thresholds'!$I$51)*0.25,"YES"))</f>
        <v xml:space="preserve"> </v>
      </c>
      <c r="L557" s="38" t="b">
        <f>OR('28 Populations and thresholds'!$J$51="CR",'28 Populations and thresholds'!$J$51="EN",'28 Populations and thresholds'!$J$51="VU")</f>
        <v>1</v>
      </c>
      <c r="M557" s="75">
        <f>D557/'28 Populations and thresholds'!$H$51</f>
        <v>2.2962962962962963E-2</v>
      </c>
      <c r="N557" s="106">
        <f>'28 Populations and thresholds'!$K$51</f>
        <v>0</v>
      </c>
      <c r="O557" s="263" t="str">
        <f t="shared" si="43"/>
        <v xml:space="preserve"> </v>
      </c>
      <c r="P557" s="348"/>
      <c r="Q557" s="38"/>
      <c r="R557" s="106"/>
      <c r="S557" s="263"/>
      <c r="U557" s="263" t="str">
        <f t="shared" si="44"/>
        <v xml:space="preserve"> </v>
      </c>
    </row>
    <row r="558" spans="1:26" x14ac:dyDescent="0.2">
      <c r="A558" s="143" t="s">
        <v>1314</v>
      </c>
      <c r="B558" s="177" t="s">
        <v>3990</v>
      </c>
      <c r="C558" s="4" t="s">
        <v>3480</v>
      </c>
      <c r="D558" s="41">
        <v>805</v>
      </c>
      <c r="E558" s="46">
        <v>36976</v>
      </c>
      <c r="F558" s="263" t="str">
        <f t="shared" si="41"/>
        <v xml:space="preserve"> </v>
      </c>
      <c r="G558" s="143" t="s">
        <v>21</v>
      </c>
      <c r="H558" s="143" t="s">
        <v>550</v>
      </c>
      <c r="I558" s="263" t="str">
        <f t="shared" si="42"/>
        <v xml:space="preserve"> </v>
      </c>
      <c r="J558" s="38" t="str">
        <f>IF(D558&gt;=('28 Populations and thresholds'!$I$203),"YES"," ")</f>
        <v xml:space="preserve"> </v>
      </c>
      <c r="K558" s="38" t="str">
        <f>IF(J558="YES"," ",IF(D558&gt;=('28 Populations and thresholds'!$I$203)*0.25,"YES"))</f>
        <v>YES</v>
      </c>
      <c r="L558" s="38" t="b">
        <f>OR('28 Populations and thresholds'!$J$203="CR",'28 Populations and thresholds'!$J$203="EN",'28 Populations and thresholds'!$J$203="VU")</f>
        <v>0</v>
      </c>
      <c r="M558" s="75">
        <f>D558/'28 Populations and thresholds'!$H$203</f>
        <v>5.9629629629629633E-3</v>
      </c>
      <c r="N558" s="106" t="str">
        <f>'28 Populations and thresholds'!$K$203</f>
        <v>DEC</v>
      </c>
      <c r="O558" s="263" t="str">
        <f t="shared" si="43"/>
        <v xml:space="preserve"> </v>
      </c>
      <c r="P558" s="348"/>
      <c r="Q558" s="38"/>
      <c r="R558" s="106"/>
      <c r="S558" s="263"/>
      <c r="T558" s="9"/>
      <c r="U558" s="263" t="str">
        <f t="shared" si="44"/>
        <v xml:space="preserve"> </v>
      </c>
    </row>
    <row r="559" spans="1:26" x14ac:dyDescent="0.2">
      <c r="A559" s="178" t="s">
        <v>1314</v>
      </c>
      <c r="B559" s="177" t="s">
        <v>3990</v>
      </c>
      <c r="C559" s="192" t="s">
        <v>3482</v>
      </c>
      <c r="D559" s="180">
        <v>47500</v>
      </c>
      <c r="E559" s="179"/>
      <c r="F559" s="263" t="str">
        <f t="shared" si="41"/>
        <v xml:space="preserve"> </v>
      </c>
      <c r="G559" s="12" t="s">
        <v>4498</v>
      </c>
      <c r="H559" s="12"/>
      <c r="I559" s="263" t="str">
        <f t="shared" si="42"/>
        <v xml:space="preserve"> </v>
      </c>
      <c r="J559" s="38" t="str">
        <f>IF(D559&gt;=(('28 Populations and thresholds'!$I$205)+('28 Populations and thresholds'!$I$206)+('28 Populations and thresholds'!$I$207)+('28 Populations and thresholds'!$I$208)),"YES"," ")</f>
        <v>YES</v>
      </c>
      <c r="K559" s="38" t="str">
        <f>IF(J559="YES"," ",IF(D559&gt;=(('28 Populations and thresholds'!$I$205)+('28 Populations and thresholds'!$I$206)+('28 Populations and thresholds'!$I$207)+('28 Populations and thresholds'!$I$208))*0.25,"YES"))</f>
        <v xml:space="preserve"> </v>
      </c>
      <c r="L559" s="38" t="b">
        <f>OR('28 Populations and thresholds'!$J$206="CR",'28 Populations and thresholds'!$J$206="EN",'28 Populations and thresholds'!$J$206="VU")</f>
        <v>0</v>
      </c>
      <c r="M559" s="75">
        <f>D559/(('28 Populations and thresholds'!$H$205)+('28 Populations and thresholds'!$H$206)+('28 Populations and thresholds'!$H$207)+('28 Populations and thresholds'!$H$208))</f>
        <v>1.7757673184044264E-2</v>
      </c>
      <c r="N559" s="106" t="str">
        <f>'28 Populations and thresholds'!$K$206</f>
        <v>DEC</v>
      </c>
      <c r="O559" s="263" t="str">
        <f t="shared" si="43"/>
        <v xml:space="preserve"> </v>
      </c>
      <c r="P559" s="348"/>
      <c r="Q559" s="38"/>
      <c r="R559" s="106"/>
      <c r="S559" s="263"/>
      <c r="T559" s="12" t="s">
        <v>4568</v>
      </c>
      <c r="U559" s="263" t="str">
        <f t="shared" si="44"/>
        <v xml:space="preserve"> </v>
      </c>
    </row>
    <row r="560" spans="1:26" x14ac:dyDescent="0.2">
      <c r="A560" s="143" t="s">
        <v>1314</v>
      </c>
      <c r="B560" s="177" t="s">
        <v>3990</v>
      </c>
      <c r="C560" s="4" t="s">
        <v>3470</v>
      </c>
      <c r="D560" s="41">
        <v>794</v>
      </c>
      <c r="E560" s="46">
        <v>35155</v>
      </c>
      <c r="F560" s="263" t="str">
        <f t="shared" si="41"/>
        <v xml:space="preserve"> </v>
      </c>
      <c r="G560" s="143" t="s">
        <v>21</v>
      </c>
      <c r="H560" s="143" t="s">
        <v>119</v>
      </c>
      <c r="I560" s="263" t="str">
        <f t="shared" si="42"/>
        <v xml:space="preserve"> </v>
      </c>
      <c r="J560" s="38" t="str">
        <f>IF(D560&gt;=('28 Populations and thresholds'!$I$181),"YES"," ")</f>
        <v>YES</v>
      </c>
      <c r="K560" s="38" t="str">
        <f>IF(J560="YES"," ",IF(D560&gt;=('28 Populations and thresholds'!$I$181)*0.25,"YES"))</f>
        <v xml:space="preserve"> </v>
      </c>
      <c r="L560" s="38" t="b">
        <f>OR('28 Populations and thresholds'!$J$181="CR",'28 Populations and thresholds'!$J$181="EN",'28 Populations and thresholds'!$J$181="VU")</f>
        <v>1</v>
      </c>
      <c r="M560" s="75">
        <f>D560/'28 Populations and thresholds'!$H$181</f>
        <v>2.4812500000000001E-2</v>
      </c>
      <c r="N560" s="106" t="str">
        <f>'28 Populations and thresholds'!$K$181</f>
        <v>DEC</v>
      </c>
      <c r="O560" s="263" t="str">
        <f t="shared" si="43"/>
        <v xml:space="preserve"> </v>
      </c>
      <c r="P560" s="348"/>
      <c r="Q560" s="38"/>
      <c r="R560" s="106"/>
      <c r="S560" s="263"/>
      <c r="T560" s="9"/>
      <c r="U560" s="263" t="str">
        <f t="shared" si="44"/>
        <v xml:space="preserve"> </v>
      </c>
    </row>
    <row r="561" spans="1:26" x14ac:dyDescent="0.2">
      <c r="A561" s="143" t="s">
        <v>1314</v>
      </c>
      <c r="B561" s="177" t="s">
        <v>3990</v>
      </c>
      <c r="C561" s="4" t="s">
        <v>3767</v>
      </c>
      <c r="D561" s="41">
        <v>5761</v>
      </c>
      <c r="E561" s="46">
        <v>35155</v>
      </c>
      <c r="F561" s="263" t="str">
        <f t="shared" si="41"/>
        <v xml:space="preserve"> </v>
      </c>
      <c r="G561" s="143" t="s">
        <v>21</v>
      </c>
      <c r="H561" s="143" t="s">
        <v>119</v>
      </c>
      <c r="I561" s="263" t="str">
        <f t="shared" si="42"/>
        <v xml:space="preserve"> </v>
      </c>
      <c r="J561" s="38" t="str">
        <f>IF(D561&gt;=('28 Populations and thresholds'!$I$195),"YES"," ")</f>
        <v>YES</v>
      </c>
      <c r="K561" s="38" t="str">
        <f>IF(J561="YES"," ",IF(D561&gt;=('28 Populations and thresholds'!$I$195)*0.25,"YES"))</f>
        <v xml:space="preserve"> </v>
      </c>
      <c r="L561" s="38" t="b">
        <f>OR('28 Populations and thresholds'!$J$195="CR",'28 Populations and thresholds'!$J$195="EN",'28 Populations and thresholds'!$J$195="VU")</f>
        <v>1</v>
      </c>
      <c r="M561" s="75">
        <f>D561/'28 Populations and thresholds'!$H$195</f>
        <v>1.9865517241379312E-2</v>
      </c>
      <c r="N561" s="106" t="str">
        <f>'28 Populations and thresholds'!$K$195</f>
        <v>DEC</v>
      </c>
      <c r="O561" s="263" t="str">
        <f t="shared" si="43"/>
        <v xml:space="preserve"> </v>
      </c>
      <c r="P561" s="348"/>
      <c r="Q561" s="38"/>
      <c r="R561" s="106"/>
      <c r="S561" s="263"/>
      <c r="T561" s="9"/>
      <c r="U561" s="263" t="str">
        <f t="shared" si="44"/>
        <v xml:space="preserve"> </v>
      </c>
    </row>
    <row r="562" spans="1:26" x14ac:dyDescent="0.2">
      <c r="A562" s="143" t="s">
        <v>1314</v>
      </c>
      <c r="B562" s="177" t="s">
        <v>3990</v>
      </c>
      <c r="C562" s="4" t="s">
        <v>3461</v>
      </c>
      <c r="D562" s="41">
        <v>481</v>
      </c>
      <c r="E562" s="46">
        <v>32995</v>
      </c>
      <c r="F562" s="263" t="str">
        <f t="shared" si="41"/>
        <v xml:space="preserve"> </v>
      </c>
      <c r="G562" s="143" t="s">
        <v>21</v>
      </c>
      <c r="H562" s="143" t="s">
        <v>784</v>
      </c>
      <c r="I562" s="263" t="str">
        <f t="shared" si="42"/>
        <v xml:space="preserve"> </v>
      </c>
      <c r="J562" s="38" t="str">
        <f>IF(D562&gt;=('28 Populations and thresholds'!$I$164),"YES"," ")</f>
        <v xml:space="preserve"> </v>
      </c>
      <c r="K562" s="38" t="str">
        <f>IF(J562="YES"," ",IF(D562&gt;=('28 Populations and thresholds'!$I$164)*0.25,"YES"))</f>
        <v>YES</v>
      </c>
      <c r="L562" s="38" t="b">
        <f>OR('28 Populations and thresholds'!$J$164="CR",'28 Populations and thresholds'!$J$164="EN",'28 Populations and thresholds'!$J$164="VU")</f>
        <v>0</v>
      </c>
      <c r="M562" s="75">
        <f>D562/'28 Populations and thresholds'!$H$164</f>
        <v>6.0886075949367086E-3</v>
      </c>
      <c r="N562" s="106" t="str">
        <f>'28 Populations and thresholds'!$K$164</f>
        <v>DEC</v>
      </c>
      <c r="O562" s="263" t="str">
        <f t="shared" si="43"/>
        <v xml:space="preserve"> </v>
      </c>
      <c r="P562" s="348"/>
      <c r="Q562" s="38"/>
      <c r="R562" s="106"/>
      <c r="S562" s="263"/>
      <c r="T562" s="9"/>
      <c r="U562" s="263" t="str">
        <f t="shared" si="44"/>
        <v xml:space="preserve"> </v>
      </c>
    </row>
    <row r="563" spans="1:26" x14ac:dyDescent="0.2">
      <c r="A563" s="12" t="s">
        <v>1314</v>
      </c>
      <c r="B563" s="177" t="s">
        <v>3990</v>
      </c>
      <c r="C563" s="4" t="s">
        <v>3391</v>
      </c>
      <c r="D563" s="5">
        <v>145</v>
      </c>
      <c r="E563" s="104">
        <v>1998</v>
      </c>
      <c r="F563" s="263" t="str">
        <f t="shared" si="41"/>
        <v xml:space="preserve"> </v>
      </c>
      <c r="G563" s="13" t="s">
        <v>139</v>
      </c>
      <c r="H563" s="13" t="s">
        <v>3388</v>
      </c>
      <c r="I563" s="263" t="str">
        <f t="shared" si="42"/>
        <v xml:space="preserve"> </v>
      </c>
      <c r="J563" s="38" t="str">
        <f>IF(D563&gt;=('28 Populations and thresholds'!$I$121),"YES"," ")</f>
        <v>YES</v>
      </c>
      <c r="K563" s="38" t="str">
        <f>IF(J563="YES"," ",IF(D563&gt;=('28 Populations and thresholds'!$I$121)*0.25,"YES"))</f>
        <v xml:space="preserve"> </v>
      </c>
      <c r="L563" s="38" t="b">
        <f>OR('28 Populations and thresholds'!$J$121="CR",'28 Populations and thresholds'!$J$121="EN",'28 Populations and thresholds'!$J$121="VU")</f>
        <v>1</v>
      </c>
      <c r="M563" s="75">
        <f>D563/'28 Populations and thresholds'!$H$121</f>
        <v>0.12608695652173912</v>
      </c>
      <c r="N563" s="106">
        <f>'28 Populations and thresholds'!$K$121</f>
        <v>0</v>
      </c>
      <c r="O563" s="263" t="str">
        <f t="shared" si="43"/>
        <v xml:space="preserve"> </v>
      </c>
      <c r="P563" s="348"/>
      <c r="Q563" s="38"/>
      <c r="R563" s="106"/>
      <c r="S563" s="263"/>
      <c r="T563" s="121"/>
      <c r="U563" s="263" t="str">
        <f t="shared" si="44"/>
        <v xml:space="preserve"> </v>
      </c>
    </row>
    <row r="564" spans="1:26" x14ac:dyDescent="0.2">
      <c r="A564" s="143" t="s">
        <v>1314</v>
      </c>
      <c r="B564" s="177" t="s">
        <v>3990</v>
      </c>
      <c r="C564" s="4" t="s">
        <v>3452</v>
      </c>
      <c r="D564" s="41">
        <v>7880</v>
      </c>
      <c r="E564" s="46">
        <v>36964</v>
      </c>
      <c r="F564" s="263" t="str">
        <f t="shared" si="41"/>
        <v xml:space="preserve"> </v>
      </c>
      <c r="G564" s="143" t="s">
        <v>21</v>
      </c>
      <c r="H564" s="143" t="s">
        <v>550</v>
      </c>
      <c r="I564" s="263" t="str">
        <f t="shared" si="42"/>
        <v xml:space="preserve"> </v>
      </c>
      <c r="J564" s="38" t="str">
        <f>IF(D564&gt;=('28 Populations and thresholds'!$I$158),"YES"," ")</f>
        <v>YES</v>
      </c>
      <c r="K564" s="38" t="str">
        <f>IF(J564="YES"," ",IF(D564&gt;=('28 Populations and thresholds'!$I$158)*0.25,"YES"))</f>
        <v xml:space="preserve"> </v>
      </c>
      <c r="L564" s="38" t="b">
        <f>OR('28 Populations and thresholds'!$J$158="CR",'28 Populations and thresholds'!$J$158="EN",'28 Populations and thresholds'!$J$158="VU")</f>
        <v>0</v>
      </c>
      <c r="M564" s="75">
        <f>D564/'28 Populations and thresholds'!$H$158</f>
        <v>7.8799999999999995E-2</v>
      </c>
      <c r="N564" s="106">
        <f>'28 Populations and thresholds'!$K$158</f>
        <v>0</v>
      </c>
      <c r="O564" s="263" t="str">
        <f t="shared" si="43"/>
        <v xml:space="preserve"> </v>
      </c>
      <c r="P564" s="348"/>
      <c r="Q564" s="38"/>
      <c r="R564" s="106"/>
      <c r="S564" s="263"/>
      <c r="U564" s="263" t="str">
        <f t="shared" si="44"/>
        <v xml:space="preserve"> </v>
      </c>
    </row>
    <row r="565" spans="1:26" x14ac:dyDescent="0.2">
      <c r="A565" s="143" t="s">
        <v>1314</v>
      </c>
      <c r="B565" s="177" t="s">
        <v>3990</v>
      </c>
      <c r="C565" s="4" t="s">
        <v>3459</v>
      </c>
      <c r="D565" s="41">
        <v>1790</v>
      </c>
      <c r="E565" s="46">
        <v>32995</v>
      </c>
      <c r="F565" s="263" t="str">
        <f t="shared" si="41"/>
        <v xml:space="preserve"> </v>
      </c>
      <c r="G565" s="143" t="s">
        <v>21</v>
      </c>
      <c r="H565" s="143" t="s">
        <v>784</v>
      </c>
      <c r="I565" s="263" t="str">
        <f t="shared" si="42"/>
        <v xml:space="preserve"> </v>
      </c>
      <c r="J565" s="38" t="str">
        <f>IF(D565&gt;=(('28 Populations and thresholds'!$I$160)+('28 Populations and thresholds'!$I$163)),"YES"," ")</f>
        <v>YES</v>
      </c>
      <c r="K565" s="38" t="str">
        <f>IF(J565="YES"," ",IF(D565&gt;=(('28 Populations and thresholds'!$I$160)+('28 Populations and thresholds'!$I$163))*0.25,"YES"))</f>
        <v xml:space="preserve"> </v>
      </c>
      <c r="L565" s="38" t="b">
        <f>OR('28 Populations and thresholds'!$J$160="CR",'28 Populations and thresholds'!$J$160="EN",'28 Populations and thresholds'!$J$160="VU")</f>
        <v>0</v>
      </c>
      <c r="M565" s="75">
        <f>D565/(('28 Populations and thresholds'!$H$160)+('28 Populations and thresholds'!$H$163))</f>
        <v>4.6493506493506497E-2</v>
      </c>
      <c r="N565" s="106" t="str">
        <f>'28 Populations and thresholds'!$K$160</f>
        <v>DEC</v>
      </c>
      <c r="O565" s="263" t="str">
        <f t="shared" si="43"/>
        <v xml:space="preserve"> </v>
      </c>
      <c r="P565" s="348"/>
      <c r="Q565" s="38"/>
      <c r="R565" s="106"/>
      <c r="S565" s="263"/>
      <c r="T565" s="121" t="s">
        <v>4563</v>
      </c>
      <c r="U565" s="263" t="str">
        <f t="shared" si="44"/>
        <v xml:space="preserve"> </v>
      </c>
    </row>
    <row r="566" spans="1:26" x14ac:dyDescent="0.2">
      <c r="A566" s="143" t="s">
        <v>1314</v>
      </c>
      <c r="B566" s="177" t="s">
        <v>3990</v>
      </c>
      <c r="C566" s="4" t="s">
        <v>3748</v>
      </c>
      <c r="D566" s="41">
        <v>300</v>
      </c>
      <c r="E566" s="46">
        <v>35887</v>
      </c>
      <c r="F566" s="263" t="str">
        <f t="shared" si="41"/>
        <v xml:space="preserve"> </v>
      </c>
      <c r="G566" s="143" t="s">
        <v>21</v>
      </c>
      <c r="H566" s="143" t="s">
        <v>82</v>
      </c>
      <c r="I566" s="263" t="str">
        <f t="shared" si="42"/>
        <v xml:space="preserve"> </v>
      </c>
      <c r="J566" s="38" t="str">
        <f>IF(D566&gt;=('28 Populations and thresholds'!$I$156),"YES"," ")</f>
        <v>YES</v>
      </c>
      <c r="K566" s="38" t="str">
        <f>IF(J566="YES"," ",IF(D566&gt;=('28 Populations and thresholds'!$I$156)*0.25,"YES"))</f>
        <v xml:space="preserve"> </v>
      </c>
      <c r="L566" s="38" t="b">
        <f>OR('28 Populations and thresholds'!$J$156="CR",'28 Populations and thresholds'!$J$156="EN",'28 Populations and thresholds'!$J$156="VU")</f>
        <v>0</v>
      </c>
      <c r="M566" s="75">
        <f>D566/'28 Populations and thresholds'!$H$156</f>
        <v>1.2E-2</v>
      </c>
      <c r="N566" s="106">
        <f>'28 Populations and thresholds'!$K$156</f>
        <v>0</v>
      </c>
      <c r="O566" s="263" t="str">
        <f t="shared" si="43"/>
        <v xml:space="preserve"> </v>
      </c>
      <c r="P566" s="348"/>
      <c r="Q566" s="38"/>
      <c r="R566" s="106"/>
      <c r="S566" s="263"/>
      <c r="U566" s="263" t="str">
        <f t="shared" si="44"/>
        <v xml:space="preserve"> </v>
      </c>
    </row>
    <row r="567" spans="1:26" x14ac:dyDescent="0.2">
      <c r="A567" s="178" t="s">
        <v>1314</v>
      </c>
      <c r="B567" s="177" t="s">
        <v>3990</v>
      </c>
      <c r="C567" s="177" t="s">
        <v>3760</v>
      </c>
      <c r="D567" s="180">
        <v>1640</v>
      </c>
      <c r="E567" s="179"/>
      <c r="F567" s="263" t="str">
        <f t="shared" si="41"/>
        <v xml:space="preserve"> </v>
      </c>
      <c r="G567" s="12" t="s">
        <v>4498</v>
      </c>
      <c r="H567" s="12"/>
      <c r="I567" s="263" t="str">
        <f t="shared" si="42"/>
        <v xml:space="preserve"> </v>
      </c>
      <c r="J567" s="38" t="str">
        <f>IF(D567&gt;=('28 Populations and thresholds'!$I$186),"YES"," ")</f>
        <v>YES</v>
      </c>
      <c r="K567" s="38" t="str">
        <f>IF(J567="YES"," ",IF(D567&gt;=('28 Populations and thresholds'!$I$186)*0.25,"YES"))</f>
        <v xml:space="preserve"> </v>
      </c>
      <c r="L567" s="38" t="b">
        <f>OR('28 Populations and thresholds'!$J$186="CR",'28 Populations and thresholds'!$J$186="EN",'28 Populations and thresholds'!$J$186="VU")</f>
        <v>0</v>
      </c>
      <c r="M567" s="75">
        <f>D567/'28 Populations and thresholds'!$H$186</f>
        <v>1.64E-3</v>
      </c>
      <c r="N567" s="106">
        <f>'28 Populations and thresholds'!$K$186</f>
        <v>0</v>
      </c>
      <c r="O567" s="263" t="str">
        <f t="shared" si="43"/>
        <v xml:space="preserve"> </v>
      </c>
      <c r="P567" s="348"/>
      <c r="Q567" s="38"/>
      <c r="R567" s="106"/>
      <c r="S567" s="263"/>
      <c r="U567" s="263" t="str">
        <f t="shared" si="44"/>
        <v xml:space="preserve"> </v>
      </c>
    </row>
    <row r="568" spans="1:26" x14ac:dyDescent="0.2">
      <c r="A568" s="143" t="s">
        <v>1314</v>
      </c>
      <c r="B568" s="177" t="s">
        <v>3990</v>
      </c>
      <c r="C568" s="4" t="s">
        <v>3770</v>
      </c>
      <c r="D568" s="41">
        <v>2515</v>
      </c>
      <c r="E568" s="46">
        <v>32995</v>
      </c>
      <c r="F568" s="263" t="str">
        <f t="shared" si="41"/>
        <v xml:space="preserve"> </v>
      </c>
      <c r="G568" s="143" t="s">
        <v>21</v>
      </c>
      <c r="H568" s="143" t="s">
        <v>784</v>
      </c>
      <c r="I568" s="263" t="str">
        <f t="shared" si="42"/>
        <v xml:space="preserve"> </v>
      </c>
      <c r="J568" s="38" t="str">
        <f>IF(D568&gt;=('28 Populations and thresholds'!$I$199),"YES"," ")</f>
        <v xml:space="preserve"> </v>
      </c>
      <c r="K568" s="38" t="str">
        <f>IF(J568="YES"," ",IF(D568&gt;=('28 Populations and thresholds'!$I$199)*0.25,"YES"))</f>
        <v>YES</v>
      </c>
      <c r="L568" s="38" t="b">
        <f>OR('28 Populations and thresholds'!$J$199="CR",'28 Populations and thresholds'!$J$199="EN",'28 Populations and thresholds'!$J$199="VU")</f>
        <v>0</v>
      </c>
      <c r="M568" s="75">
        <f>D568/'28 Populations and thresholds'!$H$199</f>
        <v>7.9841269841269841E-3</v>
      </c>
      <c r="N568" s="106">
        <f>'28 Populations and thresholds'!$K$199</f>
        <v>0</v>
      </c>
      <c r="O568" s="263" t="str">
        <f t="shared" si="43"/>
        <v xml:space="preserve"> </v>
      </c>
      <c r="P568" s="348"/>
      <c r="Q568" s="38"/>
      <c r="R568" s="106"/>
      <c r="S568" s="263"/>
      <c r="T568" s="9"/>
      <c r="U568" s="263" t="str">
        <f t="shared" si="44"/>
        <v xml:space="preserve"> </v>
      </c>
    </row>
    <row r="569" spans="1:26" x14ac:dyDescent="0.2">
      <c r="A569" s="143" t="s">
        <v>1314</v>
      </c>
      <c r="B569" s="177" t="s">
        <v>3990</v>
      </c>
      <c r="C569" s="111" t="s">
        <v>3773</v>
      </c>
      <c r="D569" s="41">
        <v>978</v>
      </c>
      <c r="E569" s="46">
        <v>37008</v>
      </c>
      <c r="F569" s="263" t="str">
        <f t="shared" si="41"/>
        <v xml:space="preserve"> </v>
      </c>
      <c r="G569" s="143" t="s">
        <v>21</v>
      </c>
      <c r="H569" s="143" t="s">
        <v>550</v>
      </c>
      <c r="I569" s="263" t="str">
        <f t="shared" si="42"/>
        <v xml:space="preserve"> </v>
      </c>
      <c r="J569" s="38" t="str">
        <f>IF(D569&gt;=('28 Populations and thresholds'!$I$202),"YES"," ")</f>
        <v xml:space="preserve"> </v>
      </c>
      <c r="K569" s="38" t="str">
        <f>IF(J569="YES"," ",IF(D569&gt;=('28 Populations and thresholds'!$I$202)*0.25,"YES"))</f>
        <v>YES</v>
      </c>
      <c r="L569" s="38" t="b">
        <f>OR('28 Populations and thresholds'!$J$202="CR",'28 Populations and thresholds'!$J$202="EN",'28 Populations and thresholds'!$J$202="VU")</f>
        <v>0</v>
      </c>
      <c r="M569" s="75">
        <f>D569/'28 Populations and thresholds'!$H$202</f>
        <v>6.1124999999999999E-3</v>
      </c>
      <c r="N569" s="106">
        <f>'28 Populations and thresholds'!$K$202</f>
        <v>0</v>
      </c>
      <c r="O569" s="263" t="str">
        <f t="shared" si="43"/>
        <v xml:space="preserve"> </v>
      </c>
      <c r="P569" s="348"/>
      <c r="Q569" s="38"/>
      <c r="R569" s="106"/>
      <c r="S569" s="263"/>
      <c r="T569" s="9"/>
      <c r="U569" s="263" t="str">
        <f t="shared" si="44"/>
        <v xml:space="preserve"> </v>
      </c>
      <c r="W569" s="4"/>
      <c r="X569" s="4"/>
      <c r="Y569" s="4"/>
      <c r="Z569" s="4"/>
    </row>
    <row r="570" spans="1:26" x14ac:dyDescent="0.2">
      <c r="A570" s="178" t="s">
        <v>1314</v>
      </c>
      <c r="B570" s="177" t="s">
        <v>3990</v>
      </c>
      <c r="C570" s="177" t="s">
        <v>3484</v>
      </c>
      <c r="D570" s="180">
        <v>54</v>
      </c>
      <c r="E570" s="179"/>
      <c r="F570" s="263" t="str">
        <f t="shared" si="41"/>
        <v xml:space="preserve"> </v>
      </c>
      <c r="G570" s="12" t="s">
        <v>4498</v>
      </c>
      <c r="H570" s="12"/>
      <c r="I570" s="263" t="str">
        <f t="shared" si="42"/>
        <v xml:space="preserve"> </v>
      </c>
      <c r="J570" s="38" t="str">
        <f>IF(D570&gt;=('28 Populations and thresholds'!$I$209),"YES"," ")</f>
        <v>YES</v>
      </c>
      <c r="K570" s="38" t="str">
        <f>IF(J570="YES"," ",IF(D570&gt;=('28 Populations and thresholds'!$I$209)*0.25,"YES"))</f>
        <v xml:space="preserve"> </v>
      </c>
      <c r="L570" s="38" t="b">
        <f>OR('28 Populations and thresholds'!$J$209="CR",'28 Populations and thresholds'!$J$209="EN",'28 Populations and thresholds'!$J$209="VU")</f>
        <v>1</v>
      </c>
      <c r="M570" s="75">
        <f>D570/'28 Populations and thresholds'!$H$209</f>
        <v>0.1125</v>
      </c>
      <c r="N570" s="106" t="str">
        <f>'28 Populations and thresholds'!$K$209</f>
        <v>DEC</v>
      </c>
      <c r="O570" s="263" t="str">
        <f t="shared" si="43"/>
        <v xml:space="preserve"> </v>
      </c>
      <c r="P570" s="348"/>
      <c r="Q570" s="38"/>
      <c r="R570" s="106"/>
      <c r="S570" s="263"/>
      <c r="U570" s="263" t="str">
        <f t="shared" si="44"/>
        <v xml:space="preserve"> </v>
      </c>
      <c r="W570" s="4"/>
      <c r="X570" s="4"/>
      <c r="Y570" s="4"/>
      <c r="Z570" s="4"/>
    </row>
    <row r="571" spans="1:26" x14ac:dyDescent="0.2">
      <c r="A571" s="143" t="s">
        <v>1314</v>
      </c>
      <c r="B571" s="177" t="s">
        <v>3990</v>
      </c>
      <c r="C571" s="111" t="s">
        <v>3759</v>
      </c>
      <c r="D571" s="41">
        <v>383</v>
      </c>
      <c r="E571" s="46">
        <v>35155</v>
      </c>
      <c r="F571" s="263" t="str">
        <f t="shared" si="41"/>
        <v xml:space="preserve"> </v>
      </c>
      <c r="G571" s="143" t="s">
        <v>21</v>
      </c>
      <c r="H571" s="143" t="s">
        <v>450</v>
      </c>
      <c r="I571" s="263" t="str">
        <f t="shared" si="42"/>
        <v xml:space="preserve"> </v>
      </c>
      <c r="J571" s="38" t="str">
        <f>IF(D571&gt;=('28 Populations and thresholds'!$I$182),"YES"," ")</f>
        <v>YES</v>
      </c>
      <c r="K571" s="38" t="str">
        <f>IF(J571="YES"," ",IF(D571&gt;=('28 Populations and thresholds'!$I$182)*0.25,"YES"))</f>
        <v xml:space="preserve"> </v>
      </c>
      <c r="L571" s="38" t="b">
        <f>OR('28 Populations and thresholds'!$J$182="CR",'28 Populations and thresholds'!$J$182="EN",'28 Populations and thresholds'!$J$182="VU")</f>
        <v>0</v>
      </c>
      <c r="M571" s="75">
        <f>D571/'28 Populations and thresholds'!$H$182</f>
        <v>1.532E-2</v>
      </c>
      <c r="N571" s="106">
        <f>'28 Populations and thresholds'!$K$182</f>
        <v>0</v>
      </c>
      <c r="O571" s="263" t="str">
        <f t="shared" si="43"/>
        <v xml:space="preserve"> </v>
      </c>
      <c r="P571" s="348"/>
      <c r="Q571" s="38"/>
      <c r="R571" s="106"/>
      <c r="S571" s="263"/>
      <c r="T571" s="9"/>
      <c r="U571" s="263" t="str">
        <f t="shared" si="44"/>
        <v xml:space="preserve"> </v>
      </c>
      <c r="W571" s="4"/>
      <c r="X571" s="4"/>
      <c r="Y571" s="4"/>
      <c r="Z571" s="4"/>
    </row>
    <row r="572" spans="1:26" x14ac:dyDescent="0.2">
      <c r="A572" s="143" t="s">
        <v>1314</v>
      </c>
      <c r="B572" s="177" t="s">
        <v>3990</v>
      </c>
      <c r="C572" s="111" t="s">
        <v>3763</v>
      </c>
      <c r="D572" s="41">
        <v>210</v>
      </c>
      <c r="E572" s="46">
        <v>37021</v>
      </c>
      <c r="F572" s="263" t="str">
        <f t="shared" si="41"/>
        <v xml:space="preserve"> </v>
      </c>
      <c r="G572" s="143" t="s">
        <v>21</v>
      </c>
      <c r="H572" s="143" t="s">
        <v>550</v>
      </c>
      <c r="I572" s="263" t="str">
        <f t="shared" si="42"/>
        <v xml:space="preserve"> </v>
      </c>
      <c r="J572" s="38" t="str">
        <f>IF(D572&gt;=('28 Populations and thresholds'!$I$191),"YES"," ")</f>
        <v xml:space="preserve"> </v>
      </c>
      <c r="K572" s="38" t="str">
        <f>IF(J572="YES"," ",IF(D572&gt;=('28 Populations and thresholds'!$I$191)*0.25,"YES"))</f>
        <v>YES</v>
      </c>
      <c r="L572" s="38" t="b">
        <f>OR('28 Populations and thresholds'!$J$191="CR",'28 Populations and thresholds'!$J$191="EN",'28 Populations and thresholds'!$J$191="VU")</f>
        <v>0</v>
      </c>
      <c r="M572" s="75">
        <f>D572/'28 Populations and thresholds'!$H$191</f>
        <v>4.1999999999999997E-3</v>
      </c>
      <c r="N572" s="106">
        <f>'28 Populations and thresholds'!$K$191</f>
        <v>0</v>
      </c>
      <c r="O572" s="263" t="str">
        <f t="shared" si="43"/>
        <v xml:space="preserve"> </v>
      </c>
      <c r="P572" s="348"/>
      <c r="Q572" s="38"/>
      <c r="R572" s="106"/>
      <c r="S572" s="263"/>
      <c r="T572" s="9"/>
      <c r="U572" s="263" t="str">
        <f t="shared" si="44"/>
        <v xml:space="preserve"> </v>
      </c>
    </row>
    <row r="573" spans="1:26" x14ac:dyDescent="0.2">
      <c r="A573" s="143" t="s">
        <v>1314</v>
      </c>
      <c r="B573" s="177" t="s">
        <v>3990</v>
      </c>
      <c r="C573" s="111" t="s">
        <v>3528</v>
      </c>
      <c r="D573" s="41">
        <v>1200</v>
      </c>
      <c r="E573" s="47" t="s">
        <v>1333</v>
      </c>
      <c r="F573" s="263" t="str">
        <f t="shared" si="41"/>
        <v xml:space="preserve"> </v>
      </c>
      <c r="G573" s="143" t="s">
        <v>15</v>
      </c>
      <c r="H573" s="143" t="s">
        <v>1315</v>
      </c>
      <c r="I573" s="263" t="str">
        <f t="shared" si="42"/>
        <v xml:space="preserve"> </v>
      </c>
      <c r="J573" s="38" t="str">
        <f>IF(D573&gt;=('28 Populations and thresholds'!$I$59),"YES"," ")</f>
        <v>YES</v>
      </c>
      <c r="K573" s="38" t="str">
        <f>IF(J573="YES"," ",IF(D573&gt;=('28 Populations and thresholds'!$I$59)*0.25,"YES"))</f>
        <v xml:space="preserve"> </v>
      </c>
      <c r="L573" s="38" t="b">
        <f>OR('28 Populations and thresholds'!$J$59="CR",'28 Populations and thresholds'!$J$59="EN",'28 Populations and thresholds'!$J$59="VU")</f>
        <v>0</v>
      </c>
      <c r="M573" s="75">
        <f>D573/'28 Populations and thresholds'!$H$59</f>
        <v>1.090909090909091E-2</v>
      </c>
      <c r="N573" s="106">
        <f>'28 Populations and thresholds'!$K$59</f>
        <v>0</v>
      </c>
      <c r="O573" s="263" t="str">
        <f t="shared" si="43"/>
        <v xml:space="preserve"> </v>
      </c>
      <c r="P573" s="348"/>
      <c r="Q573" s="38"/>
      <c r="R573" s="106"/>
      <c r="S573" s="263"/>
      <c r="T573" s="9"/>
      <c r="U573" s="263" t="str">
        <f t="shared" si="44"/>
        <v xml:space="preserve"> </v>
      </c>
    </row>
    <row r="574" spans="1:26" x14ac:dyDescent="0.2">
      <c r="A574" s="143" t="s">
        <v>1314</v>
      </c>
      <c r="B574" s="177" t="s">
        <v>3990</v>
      </c>
      <c r="C574" s="111" t="s">
        <v>3758</v>
      </c>
      <c r="D574" s="41">
        <v>1200</v>
      </c>
      <c r="E574" s="46">
        <v>36270</v>
      </c>
      <c r="F574" s="263" t="str">
        <f t="shared" si="41"/>
        <v xml:space="preserve"> </v>
      </c>
      <c r="G574" s="143" t="s">
        <v>21</v>
      </c>
      <c r="H574" s="143" t="s">
        <v>82</v>
      </c>
      <c r="I574" s="263" t="str">
        <f t="shared" si="42"/>
        <v xml:space="preserve"> </v>
      </c>
      <c r="J574" s="38" t="str">
        <f>IF(D574&gt;=('28 Populations and thresholds'!$I$179),"YES"," ")</f>
        <v>YES</v>
      </c>
      <c r="K574" s="38" t="str">
        <f>IF(J574="YES"," ",IF(D574&gt;=('28 Populations and thresholds'!$I$179)*0.25,"YES"))</f>
        <v xml:space="preserve"> </v>
      </c>
      <c r="L574" s="38" t="b">
        <f>OR('28 Populations and thresholds'!$J$179="CR",'28 Populations and thresholds'!$J$179="EN",'28 Populations and thresholds'!$J$179="VU")</f>
        <v>0</v>
      </c>
      <c r="M574" s="75">
        <f>D574/'28 Populations and thresholds'!$H$179</f>
        <v>2.181818181818182E-2</v>
      </c>
      <c r="N574" s="106" t="str">
        <f>'28 Populations and thresholds'!$K$179</f>
        <v>DEC</v>
      </c>
      <c r="O574" s="263" t="str">
        <f t="shared" si="43"/>
        <v xml:space="preserve"> </v>
      </c>
      <c r="P574" s="348"/>
      <c r="Q574" s="38"/>
      <c r="R574" s="106"/>
      <c r="S574" s="263"/>
      <c r="T574" s="9"/>
      <c r="U574" s="263" t="str">
        <f t="shared" si="44"/>
        <v xml:space="preserve"> </v>
      </c>
    </row>
    <row r="575" spans="1:26" x14ac:dyDescent="0.2">
      <c r="A575" s="267" t="s">
        <v>1314</v>
      </c>
      <c r="B575" s="269" t="s">
        <v>1749</v>
      </c>
      <c r="C575" s="280" t="s">
        <v>3452</v>
      </c>
      <c r="D575" s="270">
        <v>10000</v>
      </c>
      <c r="E575" s="271">
        <v>32545</v>
      </c>
      <c r="F575" s="263" t="str">
        <f t="shared" si="41"/>
        <v xml:space="preserve"> </v>
      </c>
      <c r="G575" s="267" t="s">
        <v>21</v>
      </c>
      <c r="H575" s="267" t="s">
        <v>853</v>
      </c>
      <c r="I575" s="263" t="str">
        <f t="shared" si="42"/>
        <v xml:space="preserve"> </v>
      </c>
      <c r="J575" s="272" t="str">
        <f>IF(D575&gt;=('28 Populations and thresholds'!$I$158),"YES"," ")</f>
        <v>YES</v>
      </c>
      <c r="K575" s="272" t="str">
        <f>IF(J575="YES"," ",IF(D575&gt;=('28 Populations and thresholds'!$I$158)*0.25,"YES"))</f>
        <v xml:space="preserve"> </v>
      </c>
      <c r="L575" s="272" t="b">
        <f>OR('28 Populations and thresholds'!$J$158="CR",'28 Populations and thresholds'!$J$158="EN",'28 Populations and thresholds'!$J$158="VU")</f>
        <v>0</v>
      </c>
      <c r="M575" s="273">
        <f>D575/'28 Populations and thresholds'!$H$158</f>
        <v>0.1</v>
      </c>
      <c r="N575" s="274">
        <f>'28 Populations and thresholds'!$K$158</f>
        <v>0</v>
      </c>
      <c r="O575" s="263" t="str">
        <f t="shared" si="43"/>
        <v xml:space="preserve"> </v>
      </c>
      <c r="P575" s="349">
        <v>12.67</v>
      </c>
      <c r="Q575" s="272">
        <v>3</v>
      </c>
      <c r="R575" s="274">
        <v>1</v>
      </c>
      <c r="S575" s="263"/>
      <c r="T575" s="269"/>
      <c r="U575" s="263" t="str">
        <f t="shared" si="44"/>
        <v xml:space="preserve"> </v>
      </c>
    </row>
    <row r="576" spans="1:26" x14ac:dyDescent="0.2">
      <c r="A576" s="267" t="s">
        <v>1314</v>
      </c>
      <c r="B576" s="269" t="s">
        <v>1749</v>
      </c>
      <c r="C576" s="269" t="s">
        <v>3748</v>
      </c>
      <c r="D576" s="270">
        <v>395</v>
      </c>
      <c r="E576" s="271">
        <v>33262</v>
      </c>
      <c r="F576" s="263" t="str">
        <f t="shared" si="41"/>
        <v xml:space="preserve"> </v>
      </c>
      <c r="G576" s="267" t="s">
        <v>21</v>
      </c>
      <c r="H576" s="267" t="s">
        <v>853</v>
      </c>
      <c r="I576" s="263" t="str">
        <f t="shared" si="42"/>
        <v xml:space="preserve"> </v>
      </c>
      <c r="J576" s="272" t="str">
        <f>IF(D576&gt;=('28 Populations and thresholds'!$I$156),"YES"," ")</f>
        <v>YES</v>
      </c>
      <c r="K576" s="272" t="str">
        <f>IF(J576="YES"," ",IF(D576&gt;=('28 Populations and thresholds'!$I$156)*0.25,"YES"))</f>
        <v xml:space="preserve"> </v>
      </c>
      <c r="L576" s="272" t="b">
        <f>OR('28 Populations and thresholds'!$J$156="CR",'28 Populations and thresholds'!$J$156="EN",'28 Populations and thresholds'!$J$156="VU")</f>
        <v>0</v>
      </c>
      <c r="M576" s="273">
        <f>D576/'28 Populations and thresholds'!$H$156</f>
        <v>1.5800000000000002E-2</v>
      </c>
      <c r="N576" s="274">
        <f>'28 Populations and thresholds'!$K$156</f>
        <v>0</v>
      </c>
      <c r="O576" s="263" t="str">
        <f t="shared" si="43"/>
        <v xml:space="preserve"> </v>
      </c>
      <c r="P576" s="349"/>
      <c r="Q576" s="272"/>
      <c r="R576" s="274"/>
      <c r="S576" s="263"/>
      <c r="T576" s="275"/>
      <c r="U576" s="263" t="str">
        <f t="shared" si="44"/>
        <v xml:space="preserve"> </v>
      </c>
    </row>
    <row r="577" spans="1:21" x14ac:dyDescent="0.2">
      <c r="A577" s="275" t="s">
        <v>1314</v>
      </c>
      <c r="B577" s="269" t="s">
        <v>1749</v>
      </c>
      <c r="C577" s="269" t="s">
        <v>1732</v>
      </c>
      <c r="D577" s="279">
        <v>105</v>
      </c>
      <c r="E577" s="281">
        <v>35431</v>
      </c>
      <c r="F577" s="263" t="str">
        <f t="shared" ref="F577:F640" si="45">" "</f>
        <v xml:space="preserve"> </v>
      </c>
      <c r="G577" s="275" t="s">
        <v>4019</v>
      </c>
      <c r="H577" s="275"/>
      <c r="I577" s="263" t="str">
        <f t="shared" ref="I577:I640" si="46">" "</f>
        <v xml:space="preserve"> </v>
      </c>
      <c r="J577" s="272" t="str">
        <f>IF(D577&gt;=('28 Populations and thresholds'!$I$221),"YES"," ")</f>
        <v>YES</v>
      </c>
      <c r="K577" s="272" t="str">
        <f>IF(J577="YES"," ",IF(D577&gt;=('28 Populations and thresholds'!$I$221)*0.25,"YES"))</f>
        <v xml:space="preserve"> </v>
      </c>
      <c r="L577" s="272" t="b">
        <f>OR('28 Populations and thresholds'!$J$221="CR",'28 Populations and thresholds'!$J$221="EN",'28 Populations and thresholds'!$J$221="VU")</f>
        <v>1</v>
      </c>
      <c r="M577" s="273">
        <f>D577/'28 Populations and thresholds'!$H$221</f>
        <v>1.0937499999999999E-2</v>
      </c>
      <c r="N577" s="274" t="str">
        <f>'28 Populations and thresholds'!$K$221</f>
        <v>DEC</v>
      </c>
      <c r="O577" s="263" t="str">
        <f t="shared" ref="O577:O640" si="47">" "</f>
        <v xml:space="preserve"> </v>
      </c>
      <c r="P577" s="349"/>
      <c r="Q577" s="272"/>
      <c r="R577" s="274"/>
      <c r="S577" s="263"/>
      <c r="T577" s="275"/>
      <c r="U577" s="263" t="str">
        <f t="shared" ref="U577:U640" si="48">" "</f>
        <v xml:space="preserve"> </v>
      </c>
    </row>
    <row r="578" spans="1:21" x14ac:dyDescent="0.2">
      <c r="A578" s="143" t="s">
        <v>1314</v>
      </c>
      <c r="B578" s="40" t="s">
        <v>1046</v>
      </c>
      <c r="C578" s="4" t="s">
        <v>3447</v>
      </c>
      <c r="D578" s="5">
        <v>1072</v>
      </c>
      <c r="E578" s="104">
        <v>2007</v>
      </c>
      <c r="F578" s="263" t="str">
        <f t="shared" si="45"/>
        <v xml:space="preserve"> </v>
      </c>
      <c r="G578" s="13" t="s">
        <v>139</v>
      </c>
      <c r="H578" s="13" t="s">
        <v>3388</v>
      </c>
      <c r="I578" s="263" t="str">
        <f t="shared" si="46"/>
        <v xml:space="preserve"> </v>
      </c>
      <c r="J578" s="38" t="str">
        <f>IF(D578&gt;=('28 Populations and thresholds'!$I$145),"YES"," ")</f>
        <v>YES</v>
      </c>
      <c r="K578" s="38" t="str">
        <f>IF(J578="YES"," ",IF(D578&gt;=('28 Populations and thresholds'!$I$145)*0.25,"YES"))</f>
        <v xml:space="preserve"> </v>
      </c>
      <c r="L578" s="38" t="b">
        <f>OR('28 Populations and thresholds'!$J$145="CR",'28 Populations and thresholds'!$J$145="EN",'28 Populations and thresholds'!$J$145="VU")</f>
        <v>0</v>
      </c>
      <c r="M578" s="75">
        <f>D578/'28 Populations and thresholds'!$H$145</f>
        <v>1.072E-2</v>
      </c>
      <c r="N578" s="106">
        <f>'28 Populations and thresholds'!$K$145</f>
        <v>0</v>
      </c>
      <c r="O578" s="263" t="str">
        <f t="shared" si="47"/>
        <v xml:space="preserve"> </v>
      </c>
      <c r="P578" s="348">
        <v>3.07</v>
      </c>
      <c r="Q578" s="38">
        <v>2</v>
      </c>
      <c r="R578" s="106">
        <v>0</v>
      </c>
      <c r="S578" s="263"/>
      <c r="T578" s="9"/>
      <c r="U578" s="263" t="str">
        <f t="shared" si="48"/>
        <v xml:space="preserve"> </v>
      </c>
    </row>
    <row r="579" spans="1:21" x14ac:dyDescent="0.2">
      <c r="A579" s="143" t="s">
        <v>1314</v>
      </c>
      <c r="B579" s="40" t="s">
        <v>1046</v>
      </c>
      <c r="C579" s="4" t="s">
        <v>3452</v>
      </c>
      <c r="D579" s="41">
        <v>2000</v>
      </c>
      <c r="E579" s="46">
        <v>33258</v>
      </c>
      <c r="F579" s="263" t="str">
        <f t="shared" si="45"/>
        <v xml:space="preserve"> </v>
      </c>
      <c r="G579" s="143" t="s">
        <v>21</v>
      </c>
      <c r="H579" s="143" t="s">
        <v>853</v>
      </c>
      <c r="I579" s="263" t="str">
        <f t="shared" si="46"/>
        <v xml:space="preserve"> </v>
      </c>
      <c r="J579" s="38" t="str">
        <f>IF(D579&gt;=('28 Populations and thresholds'!$I$158),"YES"," ")</f>
        <v>YES</v>
      </c>
      <c r="K579" s="38" t="str">
        <f>IF(J579="YES"," ",IF(D579&gt;=('28 Populations and thresholds'!$I$158)*0.25,"YES"))</f>
        <v xml:space="preserve"> </v>
      </c>
      <c r="L579" s="38" t="b">
        <f>OR('28 Populations and thresholds'!$J$158="CR",'28 Populations and thresholds'!$J$158="EN",'28 Populations and thresholds'!$J$158="VU")</f>
        <v>0</v>
      </c>
      <c r="M579" s="75">
        <f>D579/'28 Populations and thresholds'!$H$158</f>
        <v>0.02</v>
      </c>
      <c r="N579" s="106">
        <f>'28 Populations and thresholds'!$K$158</f>
        <v>0</v>
      </c>
      <c r="O579" s="263" t="str">
        <f t="shared" si="47"/>
        <v xml:space="preserve"> </v>
      </c>
      <c r="P579" s="348"/>
      <c r="Q579" s="38"/>
      <c r="R579" s="106"/>
      <c r="S579" s="263"/>
      <c r="T579" s="9"/>
      <c r="U579" s="263" t="str">
        <f t="shared" si="48"/>
        <v xml:space="preserve"> </v>
      </c>
    </row>
    <row r="580" spans="1:21" x14ac:dyDescent="0.2">
      <c r="A580" s="275" t="s">
        <v>1314</v>
      </c>
      <c r="B580" s="269" t="s">
        <v>3599</v>
      </c>
      <c r="C580" s="269" t="s">
        <v>3598</v>
      </c>
      <c r="D580" s="279">
        <v>8000</v>
      </c>
      <c r="E580" s="274">
        <v>1999</v>
      </c>
      <c r="F580" s="263" t="str">
        <f t="shared" si="45"/>
        <v xml:space="preserve"> </v>
      </c>
      <c r="G580" s="275" t="s">
        <v>139</v>
      </c>
      <c r="H580" s="275" t="s">
        <v>3388</v>
      </c>
      <c r="I580" s="263" t="str">
        <f t="shared" si="46"/>
        <v xml:space="preserve"> </v>
      </c>
      <c r="J580" s="272" t="str">
        <f>IF(D580&gt;=('28 Populations and thresholds'!$I$88),"YES"," ")</f>
        <v>YES</v>
      </c>
      <c r="K580" s="272" t="str">
        <f>IF(J580="YES"," ",IF(D580&gt;=('28 Populations and thresholds'!$I$88)*0.25,"YES"))</f>
        <v xml:space="preserve"> </v>
      </c>
      <c r="L580" s="272" t="b">
        <f>OR('28 Populations and thresholds'!$J$88="CR",'28 Populations and thresholds'!$J$88="EN",'28 Populations and thresholds'!$J$88="VU")</f>
        <v>0</v>
      </c>
      <c r="M580" s="273">
        <f>D580/'28 Populations and thresholds'!$H$88</f>
        <v>8.0000000000000002E-3</v>
      </c>
      <c r="N580" s="274" t="str">
        <f>'28 Populations and thresholds'!$K$88</f>
        <v>DEC</v>
      </c>
      <c r="O580" s="263" t="str">
        <f t="shared" si="47"/>
        <v xml:space="preserve"> </v>
      </c>
      <c r="P580" s="349">
        <v>0.8</v>
      </c>
      <c r="Q580" s="272">
        <v>1</v>
      </c>
      <c r="R580" s="274">
        <v>0</v>
      </c>
      <c r="S580" s="263"/>
      <c r="T580" s="269"/>
      <c r="U580" s="263" t="str">
        <f t="shared" si="48"/>
        <v xml:space="preserve"> </v>
      </c>
    </row>
    <row r="581" spans="1:21" x14ac:dyDescent="0.2">
      <c r="A581" s="12" t="s">
        <v>1314</v>
      </c>
      <c r="B581" s="65" t="s">
        <v>4488</v>
      </c>
      <c r="C581" s="4" t="s">
        <v>3781</v>
      </c>
      <c r="D581" s="5">
        <v>7944</v>
      </c>
      <c r="E581" s="148">
        <v>39114</v>
      </c>
      <c r="F581" s="263" t="str">
        <f t="shared" si="45"/>
        <v xml:space="preserve"> </v>
      </c>
      <c r="H581" s="9" t="s">
        <v>4415</v>
      </c>
      <c r="I581" s="263" t="str">
        <f t="shared" si="46"/>
        <v xml:space="preserve"> </v>
      </c>
      <c r="J581" s="38" t="str">
        <f>IF(D581&gt;=('28 Populations and thresholds'!$I$220),"YES"," ")</f>
        <v>YES</v>
      </c>
      <c r="K581" s="38" t="str">
        <f>IF(J581="YES"," ",IF(D581&gt;=('28 Populations and thresholds'!$I$220)*0.25,"YES"))</f>
        <v xml:space="preserve"> </v>
      </c>
      <c r="L581" s="38" t="b">
        <f>OR('28 Populations and thresholds'!$J$220="CR",'28 Populations and thresholds'!$J$220="EN",'28 Populations and thresholds'!$J$220="VU")</f>
        <v>0</v>
      </c>
      <c r="M581" s="75">
        <f>D581/'28 Populations and thresholds'!$H$220</f>
        <v>7.9439920560079435E-3</v>
      </c>
      <c r="N581" s="106">
        <f>'28 Populations and thresholds'!$K$220</f>
        <v>0</v>
      </c>
      <c r="O581" s="263" t="str">
        <f t="shared" si="47"/>
        <v xml:space="preserve"> </v>
      </c>
      <c r="P581" s="348">
        <v>1.82</v>
      </c>
      <c r="Q581" s="38">
        <v>2</v>
      </c>
      <c r="R581" s="106">
        <v>0</v>
      </c>
      <c r="S581" s="263"/>
      <c r="U581" s="263" t="str">
        <f t="shared" si="48"/>
        <v xml:space="preserve"> </v>
      </c>
    </row>
    <row r="582" spans="1:21" x14ac:dyDescent="0.2">
      <c r="A582" s="12" t="s">
        <v>1314</v>
      </c>
      <c r="B582" s="65" t="s">
        <v>4488</v>
      </c>
      <c r="C582" s="4" t="s">
        <v>3451</v>
      </c>
      <c r="D582" s="5">
        <v>1070</v>
      </c>
      <c r="E582" s="148">
        <v>39114</v>
      </c>
      <c r="F582" s="263" t="str">
        <f t="shared" si="45"/>
        <v xml:space="preserve"> </v>
      </c>
      <c r="H582" s="9" t="s">
        <v>4415</v>
      </c>
      <c r="I582" s="263" t="str">
        <f t="shared" si="46"/>
        <v xml:space="preserve"> </v>
      </c>
      <c r="J582" s="38" t="str">
        <f>IF(D582&gt;=('28 Populations and thresholds'!$I$154),"YES"," ")</f>
        <v>YES</v>
      </c>
      <c r="K582" s="38" t="str">
        <f>IF(J582="YES"," ",IF(D582&gt;=('28 Populations and thresholds'!$I$154)*0.25,"YES"))</f>
        <v xml:space="preserve"> </v>
      </c>
      <c r="L582" s="38" t="b">
        <f>OR('28 Populations and thresholds'!$J$154="CR",'28 Populations and thresholds'!$J$154="EN",'28 Populations and thresholds'!$J$154="VU")</f>
        <v>0</v>
      </c>
      <c r="M582" s="75">
        <f>D582/'28 Populations and thresholds'!$H$154</f>
        <v>1.0288461538461538E-2</v>
      </c>
      <c r="N582" s="106" t="str">
        <f>'28 Populations and thresholds'!$K$154</f>
        <v>DEC</v>
      </c>
      <c r="O582" s="263" t="str">
        <f t="shared" si="47"/>
        <v xml:space="preserve"> </v>
      </c>
      <c r="P582" s="348"/>
      <c r="Q582" s="38"/>
      <c r="R582" s="106"/>
      <c r="S582" s="263"/>
      <c r="U582" s="263" t="str">
        <f t="shared" si="48"/>
        <v xml:space="preserve"> </v>
      </c>
    </row>
    <row r="583" spans="1:21" x14ac:dyDescent="0.2">
      <c r="A583" s="275" t="s">
        <v>1314</v>
      </c>
      <c r="B583" s="269" t="s">
        <v>4131</v>
      </c>
      <c r="C583" s="280" t="s">
        <v>1732</v>
      </c>
      <c r="D583" s="279">
        <v>120</v>
      </c>
      <c r="E583" s="281">
        <v>35765</v>
      </c>
      <c r="F583" s="263" t="str">
        <f t="shared" si="45"/>
        <v xml:space="preserve"> </v>
      </c>
      <c r="G583" s="275" t="s">
        <v>4019</v>
      </c>
      <c r="H583" s="275"/>
      <c r="I583" s="263" t="str">
        <f t="shared" si="46"/>
        <v xml:space="preserve"> </v>
      </c>
      <c r="J583" s="272" t="str">
        <f>IF(D583&gt;=('28 Populations and thresholds'!$I$221),"YES"," ")</f>
        <v>YES</v>
      </c>
      <c r="K583" s="272" t="str">
        <f>IF(J583="YES"," ",IF(D583&gt;=('28 Populations and thresholds'!$I$221)*0.25,"YES"))</f>
        <v xml:space="preserve"> </v>
      </c>
      <c r="L583" s="272" t="b">
        <f>OR('28 Populations and thresholds'!$J$221="CR",'28 Populations and thresholds'!$J$221="EN",'28 Populations and thresholds'!$J$221="VU")</f>
        <v>1</v>
      </c>
      <c r="M583" s="273">
        <f>D583/'28 Populations and thresholds'!$H$221</f>
        <v>1.2500000000000001E-2</v>
      </c>
      <c r="N583" s="274" t="str">
        <f>'28 Populations and thresholds'!$K$221</f>
        <v>DEC</v>
      </c>
      <c r="O583" s="263" t="str">
        <f t="shared" si="47"/>
        <v xml:space="preserve"> </v>
      </c>
      <c r="P583" s="349">
        <v>1.25</v>
      </c>
      <c r="Q583" s="272">
        <v>1</v>
      </c>
      <c r="R583" s="274">
        <v>1</v>
      </c>
      <c r="S583" s="263"/>
      <c r="T583" s="275"/>
      <c r="U583" s="263" t="str">
        <f t="shared" si="48"/>
        <v xml:space="preserve"> </v>
      </c>
    </row>
    <row r="584" spans="1:21" x14ac:dyDescent="0.2">
      <c r="A584" s="12" t="s">
        <v>1314</v>
      </c>
      <c r="B584" s="4" t="s">
        <v>4493</v>
      </c>
      <c r="C584" s="4" t="s">
        <v>3781</v>
      </c>
      <c r="D584" s="5">
        <v>1594</v>
      </c>
      <c r="E584" s="148">
        <v>39022</v>
      </c>
      <c r="F584" s="263" t="str">
        <f t="shared" si="45"/>
        <v xml:space="preserve"> </v>
      </c>
      <c r="H584" s="9" t="s">
        <v>4415</v>
      </c>
      <c r="I584" s="263" t="str">
        <f t="shared" si="46"/>
        <v xml:space="preserve"> </v>
      </c>
      <c r="J584" s="38" t="str">
        <f>IF(D584&gt;=('28 Populations and thresholds'!$I$220),"YES"," ")</f>
        <v>YES</v>
      </c>
      <c r="K584" s="38" t="str">
        <f>IF(J584="YES"," ",IF(D584&gt;=('28 Populations and thresholds'!$I$220)*0.25,"YES"))</f>
        <v xml:space="preserve"> </v>
      </c>
      <c r="L584" s="38" t="b">
        <f>OR('28 Populations and thresholds'!$J$220="CR",'28 Populations and thresholds'!$J$220="EN",'28 Populations and thresholds'!$J$220="VU")</f>
        <v>0</v>
      </c>
      <c r="M584" s="75">
        <f>D584/'28 Populations and thresholds'!$H$220</f>
        <v>1.593998406001594E-3</v>
      </c>
      <c r="N584" s="106">
        <f>'28 Populations and thresholds'!$K$220</f>
        <v>0</v>
      </c>
      <c r="O584" s="263" t="str">
        <f t="shared" si="47"/>
        <v xml:space="preserve"> </v>
      </c>
      <c r="P584" s="348">
        <v>6.05</v>
      </c>
      <c r="Q584" s="38">
        <v>3</v>
      </c>
      <c r="R584" s="106">
        <v>1</v>
      </c>
      <c r="S584" s="263"/>
      <c r="U584" s="263" t="str">
        <f t="shared" si="48"/>
        <v xml:space="preserve"> </v>
      </c>
    </row>
    <row r="585" spans="1:21" x14ac:dyDescent="0.2">
      <c r="A585" s="12" t="s">
        <v>1314</v>
      </c>
      <c r="B585" s="4" t="s">
        <v>4493</v>
      </c>
      <c r="C585" s="4" t="s">
        <v>3467</v>
      </c>
      <c r="D585" s="5">
        <v>3088</v>
      </c>
      <c r="E585" s="148">
        <v>39022</v>
      </c>
      <c r="F585" s="263" t="str">
        <f t="shared" si="45"/>
        <v xml:space="preserve"> </v>
      </c>
      <c r="H585" s="9" t="s">
        <v>4415</v>
      </c>
      <c r="I585" s="263" t="str">
        <f t="shared" si="46"/>
        <v xml:space="preserve"> </v>
      </c>
      <c r="J585" s="38" t="str">
        <f>IF(D585&gt;=('28 Populations and thresholds'!$I$180),"YES"," ")</f>
        <v>YES</v>
      </c>
      <c r="K585" s="38" t="str">
        <f>IF(J585="YES"," ",IF(D585&gt;=('28 Populations and thresholds'!$I$180)*0.25,"YES"))</f>
        <v xml:space="preserve"> </v>
      </c>
      <c r="L585" s="38" t="b">
        <f>OR('28 Populations and thresholds'!$J$180="CR",'28 Populations and thresholds'!$J$180="EN",'28 Populations and thresholds'!$J$180="VU")</f>
        <v>0</v>
      </c>
      <c r="M585" s="75">
        <f>D585/'28 Populations and thresholds'!$H$180</f>
        <v>3.0880000000000001E-2</v>
      </c>
      <c r="N585" s="106">
        <f>'28 Populations and thresholds'!$K$180</f>
        <v>0</v>
      </c>
      <c r="O585" s="263" t="str">
        <f t="shared" si="47"/>
        <v xml:space="preserve"> </v>
      </c>
      <c r="P585" s="348"/>
      <c r="Q585" s="38"/>
      <c r="R585" s="106"/>
      <c r="S585" s="263"/>
      <c r="U585" s="263" t="str">
        <f t="shared" si="48"/>
        <v xml:space="preserve"> </v>
      </c>
    </row>
    <row r="586" spans="1:21" x14ac:dyDescent="0.2">
      <c r="A586" s="12" t="s">
        <v>1314</v>
      </c>
      <c r="B586" s="4" t="s">
        <v>4493</v>
      </c>
      <c r="C586" s="4" t="s">
        <v>3398</v>
      </c>
      <c r="D586" s="5">
        <v>14</v>
      </c>
      <c r="E586" s="148">
        <v>39022</v>
      </c>
      <c r="F586" s="263" t="str">
        <f t="shared" si="45"/>
        <v xml:space="preserve"> </v>
      </c>
      <c r="H586" s="9" t="s">
        <v>4415</v>
      </c>
      <c r="I586" s="263" t="str">
        <f t="shared" si="46"/>
        <v xml:space="preserve"> </v>
      </c>
      <c r="J586" s="38" t="str">
        <f>IF(D586&gt;=('28 Populations and thresholds'!$I$123),"YES"," ")</f>
        <v>YES</v>
      </c>
      <c r="K586" s="38" t="str">
        <f>IF(J586="YES"," ",IF(D586&gt;=('28 Populations and thresholds'!$I$123)*0.25,"YES"))</f>
        <v xml:space="preserve"> </v>
      </c>
      <c r="L586" s="38" t="b">
        <f>OR('28 Populations and thresholds'!$J$123="CR",'28 Populations and thresholds'!$J$123="EN",'28 Populations and thresholds'!$J$123="VU")</f>
        <v>1</v>
      </c>
      <c r="M586" s="75">
        <f>D586/'28 Populations and thresholds'!$H$123</f>
        <v>2.8000000000000001E-2</v>
      </c>
      <c r="N586" s="106" t="str">
        <f>'28 Populations and thresholds'!$K$123</f>
        <v>DEC</v>
      </c>
      <c r="O586" s="263" t="str">
        <f t="shared" si="47"/>
        <v xml:space="preserve"> </v>
      </c>
      <c r="P586" s="348"/>
      <c r="Q586" s="38"/>
      <c r="R586" s="106"/>
      <c r="S586" s="263"/>
      <c r="T586" s="121"/>
      <c r="U586" s="263" t="str">
        <f t="shared" si="48"/>
        <v xml:space="preserve"> </v>
      </c>
    </row>
    <row r="587" spans="1:21" x14ac:dyDescent="0.2">
      <c r="A587" s="275" t="s">
        <v>1314</v>
      </c>
      <c r="B587" s="269" t="s">
        <v>1916</v>
      </c>
      <c r="C587" s="269" t="s">
        <v>3781</v>
      </c>
      <c r="D587" s="279">
        <v>2003</v>
      </c>
      <c r="E587" s="284">
        <v>36726</v>
      </c>
      <c r="F587" s="263" t="str">
        <f t="shared" si="45"/>
        <v xml:space="preserve"> </v>
      </c>
      <c r="G587" s="275"/>
      <c r="H587" s="275" t="s">
        <v>827</v>
      </c>
      <c r="I587" s="263" t="str">
        <f t="shared" si="46"/>
        <v xml:space="preserve"> </v>
      </c>
      <c r="J587" s="272" t="str">
        <f>IF(D587&gt;=('28 Populations and thresholds'!$I$220),"YES"," ")</f>
        <v>YES</v>
      </c>
      <c r="K587" s="272" t="str">
        <f>IF(J587="YES"," ",IF(D587&gt;=('28 Populations and thresholds'!$I$220)*0.25,"YES"))</f>
        <v xml:space="preserve"> </v>
      </c>
      <c r="L587" s="272" t="b">
        <f>OR('28 Populations and thresholds'!$J$220="CR",'28 Populations and thresholds'!$J$220="EN",'28 Populations and thresholds'!$J$220="VU")</f>
        <v>0</v>
      </c>
      <c r="M587" s="273">
        <f>D587/'28 Populations and thresholds'!$H$220</f>
        <v>2.0029979970020029E-3</v>
      </c>
      <c r="N587" s="274">
        <f>'28 Populations and thresholds'!$K$220</f>
        <v>0</v>
      </c>
      <c r="O587" s="263" t="str">
        <f t="shared" si="47"/>
        <v xml:space="preserve"> </v>
      </c>
      <c r="P587" s="349">
        <v>30.77</v>
      </c>
      <c r="Q587" s="272">
        <v>8</v>
      </c>
      <c r="R587" s="274">
        <v>2</v>
      </c>
      <c r="S587" s="263"/>
      <c r="T587" s="275"/>
      <c r="U587" s="263" t="str">
        <f t="shared" si="48"/>
        <v xml:space="preserve"> </v>
      </c>
    </row>
    <row r="588" spans="1:21" x14ac:dyDescent="0.2">
      <c r="A588" s="267" t="s">
        <v>1314</v>
      </c>
      <c r="B588" s="283" t="s">
        <v>1916</v>
      </c>
      <c r="C588" s="269" t="s">
        <v>3756</v>
      </c>
      <c r="D588" s="270">
        <v>2000</v>
      </c>
      <c r="E588" s="271">
        <v>35170</v>
      </c>
      <c r="F588" s="263" t="str">
        <f t="shared" si="45"/>
        <v xml:space="preserve"> </v>
      </c>
      <c r="G588" s="267" t="s">
        <v>21</v>
      </c>
      <c r="H588" s="267" t="s">
        <v>827</v>
      </c>
      <c r="I588" s="263" t="str">
        <f t="shared" si="46"/>
        <v xml:space="preserve"> </v>
      </c>
      <c r="J588" s="272" t="str">
        <f>IF(D588&gt;=('28 Populations and thresholds'!$I$175),"YES"," ")</f>
        <v>YES</v>
      </c>
      <c r="K588" s="272" t="str">
        <f>IF(J588="YES"," ",IF(D588&gt;=('28 Populations and thresholds'!$I$175)*0.25,"YES"))</f>
        <v xml:space="preserve"> </v>
      </c>
      <c r="L588" s="272" t="b">
        <f>OR('28 Populations and thresholds'!$J$175="CR",'28 Populations and thresholds'!$J$175="EN",'28 Populations and thresholds'!$J$175="VU")</f>
        <v>0</v>
      </c>
      <c r="M588" s="273">
        <f>D588/'28 Populations and thresholds'!$H$175</f>
        <v>1.4388489208633094E-2</v>
      </c>
      <c r="N588" s="274" t="str">
        <f>'28 Populations and thresholds'!$K$175</f>
        <v>DEC</v>
      </c>
      <c r="O588" s="263" t="str">
        <f t="shared" si="47"/>
        <v xml:space="preserve"> </v>
      </c>
      <c r="P588" s="349"/>
      <c r="Q588" s="272"/>
      <c r="R588" s="274"/>
      <c r="S588" s="263"/>
      <c r="T588" s="269"/>
      <c r="U588" s="263" t="str">
        <f t="shared" si="48"/>
        <v xml:space="preserve"> </v>
      </c>
    </row>
    <row r="589" spans="1:21" x14ac:dyDescent="0.2">
      <c r="A589" s="275" t="s">
        <v>1314</v>
      </c>
      <c r="B589" s="269" t="s">
        <v>1916</v>
      </c>
      <c r="C589" s="269" t="s">
        <v>1625</v>
      </c>
      <c r="D589" s="279">
        <v>20000</v>
      </c>
      <c r="E589" s="284" t="s">
        <v>3980</v>
      </c>
      <c r="F589" s="263" t="str">
        <f t="shared" si="45"/>
        <v xml:space="preserve"> </v>
      </c>
      <c r="G589" s="275"/>
      <c r="H589" s="275" t="s">
        <v>827</v>
      </c>
      <c r="I589" s="263" t="str">
        <f t="shared" si="46"/>
        <v xml:space="preserve"> </v>
      </c>
      <c r="J589" s="272" t="str">
        <f>IF(D589&gt;=('28 Populations and thresholds'!$I$11),"YES"," ")</f>
        <v>YES</v>
      </c>
      <c r="K589" s="272" t="str">
        <f>IF(J589="YES"," ",IF(D589&gt;=('28 Populations and thresholds'!$I$11)*0.25,"YES"))</f>
        <v xml:space="preserve"> </v>
      </c>
      <c r="L589" s="272" t="b">
        <f>OR('28 Populations and thresholds'!$J$11="CR",'28 Populations and thresholds'!$J$11="EN",'28 Populations and thresholds'!$J$11="VU")</f>
        <v>0</v>
      </c>
      <c r="M589" s="273">
        <f>D589/'28 Populations and thresholds'!$H$11</f>
        <v>0.2</v>
      </c>
      <c r="N589" s="274">
        <f>'28 Populations and thresholds'!$K$11</f>
        <v>0</v>
      </c>
      <c r="O589" s="263" t="str">
        <f t="shared" si="47"/>
        <v xml:space="preserve"> </v>
      </c>
      <c r="P589" s="349"/>
      <c r="Q589" s="272"/>
      <c r="R589" s="274"/>
      <c r="S589" s="263"/>
      <c r="T589" s="275"/>
      <c r="U589" s="263" t="str">
        <f t="shared" si="48"/>
        <v xml:space="preserve"> </v>
      </c>
    </row>
    <row r="590" spans="1:21" x14ac:dyDescent="0.2">
      <c r="A590" s="275" t="s">
        <v>1314</v>
      </c>
      <c r="B590" s="269" t="s">
        <v>1916</v>
      </c>
      <c r="C590" s="269" t="s">
        <v>1607</v>
      </c>
      <c r="D590" s="279">
        <v>1000</v>
      </c>
      <c r="E590" s="284" t="s">
        <v>3980</v>
      </c>
      <c r="F590" s="263" t="str">
        <f t="shared" si="45"/>
        <v xml:space="preserve"> </v>
      </c>
      <c r="G590" s="275"/>
      <c r="H590" s="275" t="s">
        <v>827</v>
      </c>
      <c r="I590" s="263" t="str">
        <f t="shared" si="46"/>
        <v xml:space="preserve"> </v>
      </c>
      <c r="J590" s="272" t="str">
        <f>IF(D590&gt;=('28 Populations and thresholds'!$I$6),"YES"," ")</f>
        <v>YES</v>
      </c>
      <c r="K590" s="272" t="str">
        <f>IF(J590="YES"," ",IF(D590&gt;=('28 Populations and thresholds'!$I$6)*0.25,"YES"))</f>
        <v xml:space="preserve"> </v>
      </c>
      <c r="L590" s="272" t="b">
        <f>OR('28 Populations and thresholds'!$J$6="CR",'28 Populations and thresholds'!$J$6="EN",'28 Populations and thresholds'!$J$6="VU")</f>
        <v>0</v>
      </c>
      <c r="M590" s="273">
        <f>D590/'28 Populations and thresholds'!$H$6</f>
        <v>0.02</v>
      </c>
      <c r="N590" s="274">
        <f>'28 Populations and thresholds'!$K$6</f>
        <v>0</v>
      </c>
      <c r="O590" s="263" t="str">
        <f t="shared" si="47"/>
        <v xml:space="preserve"> </v>
      </c>
      <c r="P590" s="349"/>
      <c r="Q590" s="272"/>
      <c r="R590" s="274"/>
      <c r="S590" s="263"/>
      <c r="T590" s="275"/>
      <c r="U590" s="263" t="str">
        <f t="shared" si="48"/>
        <v xml:space="preserve"> </v>
      </c>
    </row>
    <row r="591" spans="1:21" x14ac:dyDescent="0.2">
      <c r="A591" s="275" t="s">
        <v>1314</v>
      </c>
      <c r="B591" s="269" t="s">
        <v>1916</v>
      </c>
      <c r="C591" s="269" t="s">
        <v>3778</v>
      </c>
      <c r="D591" s="279">
        <v>1500</v>
      </c>
      <c r="E591" s="284" t="s">
        <v>3980</v>
      </c>
      <c r="F591" s="263" t="str">
        <f t="shared" si="45"/>
        <v xml:space="preserve"> </v>
      </c>
      <c r="G591" s="275"/>
      <c r="H591" s="275" t="s">
        <v>827</v>
      </c>
      <c r="I591" s="263" t="str">
        <f t="shared" si="46"/>
        <v xml:space="preserve"> </v>
      </c>
      <c r="J591" s="272" t="str">
        <f>IF(D591&gt;=('28 Populations and thresholds'!$I$213),"YES"," ")</f>
        <v>YES</v>
      </c>
      <c r="K591" s="272" t="str">
        <f>IF(J591="YES"," ",IF(D591&gt;=('28 Populations and thresholds'!$I$213)*0.25,"YES"))</f>
        <v xml:space="preserve"> </v>
      </c>
      <c r="L591" s="272" t="b">
        <f>OR('28 Populations and thresholds'!$J$213="CR",'28 Populations and thresholds'!$J$213="EN",'28 Populations and thresholds'!$J$213="VU")</f>
        <v>0</v>
      </c>
      <c r="M591" s="273">
        <f>D591/'28 Populations and thresholds'!$H$213</f>
        <v>1.4999999999999999E-2</v>
      </c>
      <c r="N591" s="274">
        <f>'28 Populations and thresholds'!$K$213</f>
        <v>0</v>
      </c>
      <c r="O591" s="263" t="str">
        <f t="shared" si="47"/>
        <v xml:space="preserve"> </v>
      </c>
      <c r="P591" s="349"/>
      <c r="Q591" s="272"/>
      <c r="R591" s="274"/>
      <c r="S591" s="263"/>
      <c r="T591" s="275"/>
      <c r="U591" s="263" t="str">
        <f t="shared" si="48"/>
        <v xml:space="preserve"> </v>
      </c>
    </row>
    <row r="592" spans="1:21" x14ac:dyDescent="0.2">
      <c r="A592" s="267" t="s">
        <v>1314</v>
      </c>
      <c r="B592" s="283" t="s">
        <v>1916</v>
      </c>
      <c r="C592" s="269" t="s">
        <v>3744</v>
      </c>
      <c r="D592" s="270">
        <v>2500</v>
      </c>
      <c r="E592" s="271">
        <v>35170</v>
      </c>
      <c r="F592" s="263" t="str">
        <f t="shared" si="45"/>
        <v xml:space="preserve"> </v>
      </c>
      <c r="G592" s="267" t="s">
        <v>21</v>
      </c>
      <c r="H592" s="267" t="s">
        <v>827</v>
      </c>
      <c r="I592" s="263" t="str">
        <f t="shared" si="46"/>
        <v xml:space="preserve"> </v>
      </c>
      <c r="J592" s="272" t="str">
        <f>IF(D592&gt;=('28 Populations and thresholds'!$I$150),"YES"," ")</f>
        <v>YES</v>
      </c>
      <c r="K592" s="272" t="str">
        <f>IF(J592="YES"," ",IF(D592&gt;=('28 Populations and thresholds'!$I$150)*0.25,"YES"))</f>
        <v xml:space="preserve"> </v>
      </c>
      <c r="L592" s="272" t="b">
        <f>OR('28 Populations and thresholds'!$J$150="CR",'28 Populations and thresholds'!$J$150="EN",'28 Populations and thresholds'!$J$150="VU")</f>
        <v>0</v>
      </c>
      <c r="M592" s="273">
        <f>D592/'28 Populations and thresholds'!$H$150</f>
        <v>2.5000000000000001E-3</v>
      </c>
      <c r="N592" s="274">
        <f>'28 Populations and thresholds'!$K$150</f>
        <v>0</v>
      </c>
      <c r="O592" s="263" t="str">
        <f t="shared" si="47"/>
        <v xml:space="preserve"> </v>
      </c>
      <c r="P592" s="349"/>
      <c r="Q592" s="272"/>
      <c r="R592" s="274"/>
      <c r="S592" s="263"/>
      <c r="T592" s="269"/>
      <c r="U592" s="263" t="str">
        <f t="shared" si="48"/>
        <v xml:space="preserve"> </v>
      </c>
    </row>
    <row r="593" spans="1:26" x14ac:dyDescent="0.2">
      <c r="A593" s="275" t="s">
        <v>1314</v>
      </c>
      <c r="B593" s="269" t="s">
        <v>1916</v>
      </c>
      <c r="C593" s="280" t="s">
        <v>3540</v>
      </c>
      <c r="D593" s="279">
        <v>3000</v>
      </c>
      <c r="E593" s="284" t="s">
        <v>3980</v>
      </c>
      <c r="F593" s="263" t="str">
        <f t="shared" si="45"/>
        <v xml:space="preserve"> </v>
      </c>
      <c r="G593" s="275"/>
      <c r="H593" s="275" t="s">
        <v>827</v>
      </c>
      <c r="I593" s="263" t="str">
        <f t="shared" si="46"/>
        <v xml:space="preserve"> </v>
      </c>
      <c r="J593" s="272" t="str">
        <f>IF(D593&gt;=('28 Populations and thresholds'!$I$60),"YES"," ")</f>
        <v>YES</v>
      </c>
      <c r="K593" s="272" t="str">
        <f>IF(J593="YES"," ",IF(D593&gt;=('28 Populations and thresholds'!$I$60)*0.25,"YES"))</f>
        <v xml:space="preserve"> </v>
      </c>
      <c r="L593" s="272" t="b">
        <f>OR('28 Populations and thresholds'!$J$60="CR",'28 Populations and thresholds'!$J$60="EN",'28 Populations and thresholds'!$J$60="VU")</f>
        <v>1</v>
      </c>
      <c r="M593" s="273">
        <f>D593/'28 Populations and thresholds'!$H$60</f>
        <v>3.8461538461538464E-2</v>
      </c>
      <c r="N593" s="274" t="str">
        <f>'28 Populations and thresholds'!$K$60</f>
        <v>DEC</v>
      </c>
      <c r="O593" s="263" t="str">
        <f t="shared" si="47"/>
        <v xml:space="preserve"> </v>
      </c>
      <c r="P593" s="349"/>
      <c r="Q593" s="272"/>
      <c r="R593" s="274"/>
      <c r="S593" s="263"/>
      <c r="T593" s="275"/>
      <c r="U593" s="263" t="str">
        <f t="shared" si="48"/>
        <v xml:space="preserve"> </v>
      </c>
      <c r="W593" s="4"/>
      <c r="X593" s="4"/>
      <c r="Y593" s="4"/>
      <c r="Z593" s="4"/>
    </row>
    <row r="594" spans="1:26" x14ac:dyDescent="0.2">
      <c r="A594" s="275" t="s">
        <v>1314</v>
      </c>
      <c r="B594" s="283" t="s">
        <v>1916</v>
      </c>
      <c r="C594" s="296" t="s">
        <v>3403</v>
      </c>
      <c r="D594" s="279">
        <v>100</v>
      </c>
      <c r="E594" s="274">
        <v>1995</v>
      </c>
      <c r="F594" s="263" t="str">
        <f t="shared" si="45"/>
        <v xml:space="preserve"> </v>
      </c>
      <c r="G594" s="275"/>
      <c r="H594" s="275" t="s">
        <v>4019</v>
      </c>
      <c r="I594" s="263" t="str">
        <f t="shared" si="46"/>
        <v xml:space="preserve"> </v>
      </c>
      <c r="J594" s="272" t="str">
        <f>IF(D594&gt;=(('28 Populations and thresholds'!$I$117)+('28 Populations and thresholds'!$I$118)),"YES"," ")</f>
        <v>YES</v>
      </c>
      <c r="K594" s="272" t="str">
        <f>IF(J594="YES"," ",IF(D594&gt;=(('28 Populations and thresholds'!$I$117)+('28 Populations and thresholds'!$I$118))*0.25,"YES"))</f>
        <v xml:space="preserve"> </v>
      </c>
      <c r="L594" s="272" t="b">
        <f>OR('28 Populations and thresholds'!$J$118="CR",'28 Populations and thresholds'!$J$118="EN",'28 Populations and thresholds'!$J$118="VU")</f>
        <v>1</v>
      </c>
      <c r="M594" s="273">
        <f>D594/(('28 Populations and thresholds'!$H$117)+('28 Populations and thresholds'!$H$118))</f>
        <v>1.5384615384615385E-2</v>
      </c>
      <c r="N594" s="274">
        <f>'28 Populations and thresholds'!$K$118</f>
        <v>0</v>
      </c>
      <c r="O594" s="263" t="str">
        <f t="shared" si="47"/>
        <v xml:space="preserve"> </v>
      </c>
      <c r="P594" s="349"/>
      <c r="Q594" s="272"/>
      <c r="R594" s="274"/>
      <c r="S594" s="263"/>
      <c r="T594" s="275" t="s">
        <v>4568</v>
      </c>
      <c r="U594" s="263" t="str">
        <f t="shared" si="48"/>
        <v xml:space="preserve"> </v>
      </c>
    </row>
    <row r="595" spans="1:26" x14ac:dyDescent="0.2">
      <c r="A595" s="12" t="s">
        <v>1314</v>
      </c>
      <c r="B595" s="68" t="s">
        <v>4473</v>
      </c>
      <c r="C595" s="4" t="s">
        <v>3398</v>
      </c>
      <c r="D595" s="5">
        <v>40</v>
      </c>
      <c r="E595" s="148">
        <v>34731</v>
      </c>
      <c r="F595" s="263" t="str">
        <f t="shared" si="45"/>
        <v xml:space="preserve"> </v>
      </c>
      <c r="H595" s="13" t="s">
        <v>4019</v>
      </c>
      <c r="I595" s="263" t="str">
        <f t="shared" si="46"/>
        <v xml:space="preserve"> </v>
      </c>
      <c r="J595" s="38" t="str">
        <f>IF(D595&gt;=('28 Populations and thresholds'!$I$123),"YES"," ")</f>
        <v>YES</v>
      </c>
      <c r="K595" s="38" t="str">
        <f>IF(J595="YES"," ",IF(D595&gt;=('28 Populations and thresholds'!$I$123)*0.25,"YES"))</f>
        <v xml:space="preserve"> </v>
      </c>
      <c r="L595" s="38" t="b">
        <f>OR('28 Populations and thresholds'!$J$123="CR",'28 Populations and thresholds'!$J$123="EN",'28 Populations and thresholds'!$J$123="VU")</f>
        <v>1</v>
      </c>
      <c r="M595" s="75">
        <f>D595/'28 Populations and thresholds'!$H$123</f>
        <v>0.08</v>
      </c>
      <c r="N595" s="106" t="str">
        <f>'28 Populations and thresholds'!$K$123</f>
        <v>DEC</v>
      </c>
      <c r="O595" s="263" t="str">
        <f t="shared" si="47"/>
        <v xml:space="preserve"> </v>
      </c>
      <c r="P595" s="348">
        <v>8</v>
      </c>
      <c r="Q595" s="38">
        <v>1</v>
      </c>
      <c r="R595" s="106">
        <v>1</v>
      </c>
      <c r="S595" s="263"/>
      <c r="T595" s="121"/>
      <c r="U595" s="263" t="str">
        <f t="shared" si="48"/>
        <v xml:space="preserve"> </v>
      </c>
    </row>
    <row r="596" spans="1:26" x14ac:dyDescent="0.2">
      <c r="A596" s="275" t="s">
        <v>1314</v>
      </c>
      <c r="B596" s="277" t="s">
        <v>4170</v>
      </c>
      <c r="C596" s="297" t="s">
        <v>3795</v>
      </c>
      <c r="D596" s="279">
        <v>12785</v>
      </c>
      <c r="E596" s="281">
        <v>38473</v>
      </c>
      <c r="F596" s="263" t="str">
        <f t="shared" si="45"/>
        <v xml:space="preserve"> </v>
      </c>
      <c r="G596" s="275"/>
      <c r="H596" s="275" t="s">
        <v>4165</v>
      </c>
      <c r="I596" s="263" t="str">
        <f t="shared" si="46"/>
        <v xml:space="preserve"> </v>
      </c>
      <c r="J596" s="272" t="str">
        <f>IF(D596&gt;=(('28 Populations and thresholds'!$I$176)+('28 Populations and thresholds'!$I$177)),"YES"," ")</f>
        <v>YES</v>
      </c>
      <c r="K596" s="272" t="str">
        <f>IF(J596="YES"," ",IF(D596&gt;=(('28 Populations and thresholds'!$I$176)+('28 Populations and thresholds'!$I$177))*0.25,"YES"))</f>
        <v xml:space="preserve"> </v>
      </c>
      <c r="L596" s="272" t="b">
        <f>OR('28 Populations and thresholds'!$J$176="CR",'28 Populations and thresholds'!$J$176="EN",'28 Populations and thresholds'!$J$176="VU")</f>
        <v>0</v>
      </c>
      <c r="M596" s="273">
        <f>D596/(('28 Populations and thresholds'!$H$176)+('28 Populations and thresholds'!$H$177))</f>
        <v>4.5824372759856631E-2</v>
      </c>
      <c r="N596" s="274" t="str">
        <f>'28 Populations and thresholds'!$K$176</f>
        <v>DEC</v>
      </c>
      <c r="O596" s="263" t="str">
        <f t="shared" si="47"/>
        <v xml:space="preserve"> </v>
      </c>
      <c r="P596" s="349">
        <v>23.48</v>
      </c>
      <c r="Q596" s="272">
        <v>6</v>
      </c>
      <c r="R596" s="274">
        <v>2</v>
      </c>
      <c r="S596" s="263"/>
      <c r="T596" s="275" t="s">
        <v>4568</v>
      </c>
      <c r="U596" s="263" t="str">
        <f t="shared" si="48"/>
        <v xml:space="preserve"> </v>
      </c>
    </row>
    <row r="597" spans="1:26" x14ac:dyDescent="0.2">
      <c r="A597" s="275" t="s">
        <v>1314</v>
      </c>
      <c r="B597" s="277" t="s">
        <v>4170</v>
      </c>
      <c r="C597" s="280" t="s">
        <v>3482</v>
      </c>
      <c r="D597" s="279">
        <v>18122</v>
      </c>
      <c r="E597" s="281">
        <v>38473</v>
      </c>
      <c r="F597" s="263" t="str">
        <f t="shared" si="45"/>
        <v xml:space="preserve"> </v>
      </c>
      <c r="G597" s="275"/>
      <c r="H597" s="275" t="s">
        <v>4165</v>
      </c>
      <c r="I597" s="263" t="str">
        <f t="shared" si="46"/>
        <v xml:space="preserve"> </v>
      </c>
      <c r="J597" s="272" t="str">
        <f>IF(D597&gt;=(('28 Populations and thresholds'!$I$205)+('28 Populations and thresholds'!$I$206)+('28 Populations and thresholds'!$I$207)+('28 Populations and thresholds'!$I$208)),"YES"," ")</f>
        <v>YES</v>
      </c>
      <c r="K597" s="272" t="str">
        <f>IF(J597="YES"," ",IF(D597&gt;=(('28 Populations and thresholds'!$I$205)+('28 Populations and thresholds'!$I$206)+('28 Populations and thresholds'!$I$207)+('28 Populations and thresholds'!$I$208))*0.25,"YES"))</f>
        <v xml:space="preserve"> </v>
      </c>
      <c r="L597" s="272" t="b">
        <f>OR('28 Populations and thresholds'!$J$206="CR",'28 Populations and thresholds'!$J$206="EN",'28 Populations and thresholds'!$J$206="VU")</f>
        <v>0</v>
      </c>
      <c r="M597" s="273">
        <f>D597/(('28 Populations and thresholds'!$H$205)+('28 Populations and thresholds'!$H$206)+('28 Populations and thresholds'!$H$207)+('28 Populations and thresholds'!$H$208))</f>
        <v>6.7748327040263187E-3</v>
      </c>
      <c r="N597" s="274" t="str">
        <f>'28 Populations and thresholds'!$K$206</f>
        <v>DEC</v>
      </c>
      <c r="O597" s="263" t="str">
        <f t="shared" si="47"/>
        <v xml:space="preserve"> </v>
      </c>
      <c r="P597" s="349"/>
      <c r="Q597" s="272"/>
      <c r="R597" s="274"/>
      <c r="S597" s="263"/>
      <c r="T597" s="275" t="s">
        <v>4568</v>
      </c>
      <c r="U597" s="263" t="str">
        <f t="shared" si="48"/>
        <v xml:space="preserve"> </v>
      </c>
    </row>
    <row r="598" spans="1:26" x14ac:dyDescent="0.2">
      <c r="A598" s="275" t="s">
        <v>1314</v>
      </c>
      <c r="B598" s="277" t="s">
        <v>4170</v>
      </c>
      <c r="C598" s="278" t="s">
        <v>3467</v>
      </c>
      <c r="D598" s="279">
        <v>3601</v>
      </c>
      <c r="E598" s="281">
        <v>38473</v>
      </c>
      <c r="F598" s="263" t="str">
        <f t="shared" si="45"/>
        <v xml:space="preserve"> </v>
      </c>
      <c r="G598" s="275"/>
      <c r="H598" s="275" t="s">
        <v>4165</v>
      </c>
      <c r="I598" s="263" t="str">
        <f t="shared" si="46"/>
        <v xml:space="preserve"> </v>
      </c>
      <c r="J598" s="272" t="str">
        <f>IF(D598&gt;=('28 Populations and thresholds'!$I$180),"YES"," ")</f>
        <v>YES</v>
      </c>
      <c r="K598" s="272" t="str">
        <f>IF(J598="YES"," ",IF(D598&gt;=('28 Populations and thresholds'!$I$180)*0.25,"YES"))</f>
        <v xml:space="preserve"> </v>
      </c>
      <c r="L598" s="272" t="b">
        <f>OR('28 Populations and thresholds'!$J$180="CR",'28 Populations and thresholds'!$J$180="EN",'28 Populations and thresholds'!$J$180="VU")</f>
        <v>0</v>
      </c>
      <c r="M598" s="273">
        <f>D598/'28 Populations and thresholds'!$H$180</f>
        <v>3.601E-2</v>
      </c>
      <c r="N598" s="274">
        <f>'28 Populations and thresholds'!$K$180</f>
        <v>0</v>
      </c>
      <c r="O598" s="263" t="str">
        <f t="shared" si="47"/>
        <v xml:space="preserve"> </v>
      </c>
      <c r="P598" s="349"/>
      <c r="Q598" s="272"/>
      <c r="R598" s="274"/>
      <c r="S598" s="263"/>
      <c r="T598" s="275"/>
      <c r="U598" s="263" t="str">
        <f t="shared" si="48"/>
        <v xml:space="preserve"> </v>
      </c>
    </row>
    <row r="599" spans="1:26" x14ac:dyDescent="0.2">
      <c r="A599" s="275" t="s">
        <v>1314</v>
      </c>
      <c r="B599" s="277" t="s">
        <v>4170</v>
      </c>
      <c r="C599" s="269" t="s">
        <v>3470</v>
      </c>
      <c r="D599" s="279">
        <v>1231</v>
      </c>
      <c r="E599" s="281">
        <v>38473</v>
      </c>
      <c r="F599" s="263" t="str">
        <f t="shared" si="45"/>
        <v xml:space="preserve"> </v>
      </c>
      <c r="G599" s="275"/>
      <c r="H599" s="275" t="s">
        <v>4165</v>
      </c>
      <c r="I599" s="263" t="str">
        <f t="shared" si="46"/>
        <v xml:space="preserve"> </v>
      </c>
      <c r="J599" s="272" t="str">
        <f>IF(D599&gt;=('28 Populations and thresholds'!$I$181),"YES"," ")</f>
        <v>YES</v>
      </c>
      <c r="K599" s="272" t="str">
        <f>IF(J599="YES"," ",IF(D599&gt;=('28 Populations and thresholds'!$I$181)*0.25,"YES"))</f>
        <v xml:space="preserve"> </v>
      </c>
      <c r="L599" s="272" t="b">
        <f>OR('28 Populations and thresholds'!$J$181="CR",'28 Populations and thresholds'!$J$181="EN",'28 Populations and thresholds'!$J$181="VU")</f>
        <v>1</v>
      </c>
      <c r="M599" s="273">
        <f>D599/'28 Populations and thresholds'!$H$181</f>
        <v>3.8468750000000003E-2</v>
      </c>
      <c r="N599" s="274" t="str">
        <f>'28 Populations and thresholds'!$K$181</f>
        <v>DEC</v>
      </c>
      <c r="O599" s="263" t="str">
        <f t="shared" si="47"/>
        <v xml:space="preserve"> </v>
      </c>
      <c r="P599" s="349"/>
      <c r="Q599" s="272"/>
      <c r="R599" s="274"/>
      <c r="S599" s="263"/>
      <c r="T599" s="275"/>
      <c r="U599" s="263" t="str">
        <f t="shared" si="48"/>
        <v xml:space="preserve"> </v>
      </c>
    </row>
    <row r="600" spans="1:26" x14ac:dyDescent="0.2">
      <c r="A600" s="275" t="s">
        <v>1314</v>
      </c>
      <c r="B600" s="277" t="s">
        <v>4170</v>
      </c>
      <c r="C600" s="269" t="s">
        <v>3767</v>
      </c>
      <c r="D600" s="279">
        <v>15431</v>
      </c>
      <c r="E600" s="281">
        <v>38473</v>
      </c>
      <c r="F600" s="263" t="str">
        <f t="shared" si="45"/>
        <v xml:space="preserve"> </v>
      </c>
      <c r="G600" s="275"/>
      <c r="H600" s="275" t="s">
        <v>4165</v>
      </c>
      <c r="I600" s="263" t="str">
        <f t="shared" si="46"/>
        <v xml:space="preserve"> </v>
      </c>
      <c r="J600" s="272" t="str">
        <f>IF(D600&gt;=('28 Populations and thresholds'!$I$195),"YES"," ")</f>
        <v>YES</v>
      </c>
      <c r="K600" s="272" t="str">
        <f>IF(J600="YES"," ",IF(D600&gt;=('28 Populations and thresholds'!$I$195)*0.25,"YES"))</f>
        <v xml:space="preserve"> </v>
      </c>
      <c r="L600" s="272" t="b">
        <f>OR('28 Populations and thresholds'!$J$195="CR",'28 Populations and thresholds'!$J$195="EN",'28 Populations and thresholds'!$J$195="VU")</f>
        <v>1</v>
      </c>
      <c r="M600" s="273">
        <f>D600/'28 Populations and thresholds'!$H$195</f>
        <v>5.3210344827586208E-2</v>
      </c>
      <c r="N600" s="274" t="str">
        <f>'28 Populations and thresholds'!$K$195</f>
        <v>DEC</v>
      </c>
      <c r="O600" s="263" t="str">
        <f t="shared" si="47"/>
        <v xml:space="preserve"> </v>
      </c>
      <c r="P600" s="349"/>
      <c r="Q600" s="272"/>
      <c r="R600" s="274"/>
      <c r="S600" s="263"/>
      <c r="T600" s="275"/>
      <c r="U600" s="263" t="str">
        <f t="shared" si="48"/>
        <v xml:space="preserve"> </v>
      </c>
    </row>
    <row r="601" spans="1:26" x14ac:dyDescent="0.2">
      <c r="A601" s="275" t="s">
        <v>1314</v>
      </c>
      <c r="B601" s="277" t="s">
        <v>4170</v>
      </c>
      <c r="C601" s="269" t="s">
        <v>3758</v>
      </c>
      <c r="D601" s="279">
        <v>2998</v>
      </c>
      <c r="E601" s="281">
        <v>38473</v>
      </c>
      <c r="F601" s="263" t="str">
        <f t="shared" si="45"/>
        <v xml:space="preserve"> </v>
      </c>
      <c r="G601" s="275"/>
      <c r="H601" s="275" t="s">
        <v>4165</v>
      </c>
      <c r="I601" s="263" t="str">
        <f t="shared" si="46"/>
        <v xml:space="preserve"> </v>
      </c>
      <c r="J601" s="272" t="str">
        <f>IF(D601&gt;=('28 Populations and thresholds'!$I$179),"YES"," ")</f>
        <v>YES</v>
      </c>
      <c r="K601" s="272" t="str">
        <f>IF(J601="YES"," ",IF(D601&gt;=('28 Populations and thresholds'!$I$179)*0.25,"YES"))</f>
        <v xml:space="preserve"> </v>
      </c>
      <c r="L601" s="272" t="b">
        <f>OR('28 Populations and thresholds'!$J$179="CR",'28 Populations and thresholds'!$J$179="EN",'28 Populations and thresholds'!$J$179="VU")</f>
        <v>0</v>
      </c>
      <c r="M601" s="273">
        <f>D601/'28 Populations and thresholds'!$H$179</f>
        <v>5.450909090909091E-2</v>
      </c>
      <c r="N601" s="274" t="str">
        <f>'28 Populations and thresholds'!$K$179</f>
        <v>DEC</v>
      </c>
      <c r="O601" s="263" t="str">
        <f t="shared" si="47"/>
        <v xml:space="preserve"> </v>
      </c>
      <c r="P601" s="349"/>
      <c r="Q601" s="272"/>
      <c r="R601" s="274"/>
      <c r="S601" s="263"/>
      <c r="T601" s="275"/>
      <c r="U601" s="263" t="str">
        <f t="shared" si="48"/>
        <v xml:space="preserve"> </v>
      </c>
    </row>
    <row r="602" spans="1:26" x14ac:dyDescent="0.2">
      <c r="A602" s="324" t="s">
        <v>1314</v>
      </c>
      <c r="B602" s="337" t="s">
        <v>4126</v>
      </c>
      <c r="C602" s="337" t="s">
        <v>1732</v>
      </c>
      <c r="D602" s="339">
        <v>193</v>
      </c>
      <c r="E602" s="354">
        <v>33756</v>
      </c>
      <c r="F602" s="263" t="str">
        <f t="shared" si="45"/>
        <v xml:space="preserve"> </v>
      </c>
      <c r="G602" s="324" t="s">
        <v>4019</v>
      </c>
      <c r="H602" s="324"/>
      <c r="I602" s="263" t="str">
        <f t="shared" si="46"/>
        <v xml:space="preserve"> </v>
      </c>
      <c r="J602" s="321" t="str">
        <f>IF(D602&gt;=('28 Populations and thresholds'!$I$221),"YES"," ")</f>
        <v>YES</v>
      </c>
      <c r="K602" s="321" t="str">
        <f>IF(J602="YES"," ",IF(D602&gt;=('28 Populations and thresholds'!$I$221)*0.25,"YES"))</f>
        <v xml:space="preserve"> </v>
      </c>
      <c r="L602" s="321" t="b">
        <f>OR('28 Populations and thresholds'!$J$221="CR",'28 Populations and thresholds'!$J$221="EN",'28 Populations and thresholds'!$J$221="VU")</f>
        <v>1</v>
      </c>
      <c r="M602" s="322">
        <f>D602/'28 Populations and thresholds'!$H$221</f>
        <v>2.0104166666666666E-2</v>
      </c>
      <c r="N602" s="323" t="str">
        <f>'28 Populations and thresholds'!$K$221</f>
        <v>DEC</v>
      </c>
      <c r="O602" s="263" t="str">
        <f t="shared" si="47"/>
        <v xml:space="preserve"> </v>
      </c>
      <c r="P602" s="386">
        <v>2.0099999999999998</v>
      </c>
      <c r="Q602" s="321">
        <v>1</v>
      </c>
      <c r="R602" s="323">
        <v>1</v>
      </c>
      <c r="S602" s="263"/>
      <c r="T602" s="324"/>
      <c r="U602" s="263" t="str">
        <f t="shared" si="48"/>
        <v xml:space="preserve"> </v>
      </c>
    </row>
    <row r="603" spans="1:26" x14ac:dyDescent="0.2">
      <c r="A603" s="12" t="s">
        <v>1314</v>
      </c>
      <c r="B603" s="56" t="s">
        <v>4397</v>
      </c>
      <c r="C603" s="111" t="s">
        <v>3781</v>
      </c>
      <c r="D603" s="105">
        <v>1600</v>
      </c>
      <c r="E603" s="106" t="s">
        <v>4398</v>
      </c>
      <c r="F603" s="263" t="str">
        <f t="shared" si="45"/>
        <v xml:space="preserve"> </v>
      </c>
      <c r="G603" s="12"/>
      <c r="H603" s="12" t="s">
        <v>4392</v>
      </c>
      <c r="I603" s="263" t="str">
        <f t="shared" si="46"/>
        <v xml:space="preserve"> </v>
      </c>
      <c r="J603" s="38" t="str">
        <f>IF(D603&gt;=('28 Populations and thresholds'!$I$220),"YES"," ")</f>
        <v>YES</v>
      </c>
      <c r="K603" s="38" t="str">
        <f>IF(J603="YES"," ",IF(D603&gt;=('28 Populations and thresholds'!$I$220)*0.25,"YES"))</f>
        <v xml:space="preserve"> </v>
      </c>
      <c r="L603" s="38" t="b">
        <f>OR('28 Populations and thresholds'!$J$220="CR",'28 Populations and thresholds'!$J$220="EN",'28 Populations and thresholds'!$J$220="VU")</f>
        <v>0</v>
      </c>
      <c r="M603" s="75">
        <f>D603/'28 Populations and thresholds'!$H$220</f>
        <v>1.5999984000016E-3</v>
      </c>
      <c r="N603" s="106">
        <f>'28 Populations and thresholds'!$K$220</f>
        <v>0</v>
      </c>
      <c r="O603" s="263" t="str">
        <f t="shared" si="47"/>
        <v xml:space="preserve"> </v>
      </c>
      <c r="P603" s="348">
        <v>46.58</v>
      </c>
      <c r="Q603" s="38">
        <v>12</v>
      </c>
      <c r="R603" s="106">
        <v>4</v>
      </c>
      <c r="S603" s="263"/>
      <c r="U603" s="263" t="str">
        <f t="shared" si="48"/>
        <v xml:space="preserve"> </v>
      </c>
    </row>
    <row r="604" spans="1:26" x14ac:dyDescent="0.2">
      <c r="A604" s="12" t="s">
        <v>1314</v>
      </c>
      <c r="B604" s="56" t="s">
        <v>4397</v>
      </c>
      <c r="C604" s="111" t="s">
        <v>3776</v>
      </c>
      <c r="D604" s="105">
        <v>308</v>
      </c>
      <c r="E604" s="106" t="s">
        <v>4398</v>
      </c>
      <c r="F604" s="263" t="str">
        <f t="shared" si="45"/>
        <v xml:space="preserve"> </v>
      </c>
      <c r="G604" s="12"/>
      <c r="H604" s="12" t="s">
        <v>4392</v>
      </c>
      <c r="I604" s="263" t="str">
        <f t="shared" si="46"/>
        <v xml:space="preserve"> </v>
      </c>
      <c r="J604" s="38" t="str">
        <f>IF(D604&gt;=('28 Populations and thresholds'!$I$210),"YES"," ")</f>
        <v>YES</v>
      </c>
      <c r="K604" s="38" t="str">
        <f>IF(J604="YES"," ",IF(D604&gt;=('28 Populations and thresholds'!$I$210)*0.25,"YES"))</f>
        <v xml:space="preserve"> </v>
      </c>
      <c r="L604" s="38" t="b">
        <f>OR('28 Populations and thresholds'!$J$210="CR",'28 Populations and thresholds'!$J$210="EN",'28 Populations and thresholds'!$J$210="VU")</f>
        <v>0</v>
      </c>
      <c r="M604" s="75">
        <f>D604/'28 Populations and thresholds'!$H$210</f>
        <v>1.2319999999999999E-2</v>
      </c>
      <c r="N604" s="106">
        <f>'28 Populations and thresholds'!$K$210</f>
        <v>0</v>
      </c>
      <c r="O604" s="263" t="str">
        <f t="shared" si="47"/>
        <v xml:space="preserve"> </v>
      </c>
      <c r="P604" s="348"/>
      <c r="Q604" s="38"/>
      <c r="R604" s="106"/>
      <c r="S604" s="263"/>
      <c r="T604" s="9"/>
      <c r="U604" s="263" t="str">
        <f t="shared" si="48"/>
        <v xml:space="preserve"> </v>
      </c>
    </row>
    <row r="605" spans="1:26" x14ac:dyDescent="0.2">
      <c r="A605" s="12" t="s">
        <v>1314</v>
      </c>
      <c r="B605" s="56" t="s">
        <v>4397</v>
      </c>
      <c r="C605" s="111" t="s">
        <v>3719</v>
      </c>
      <c r="D605" s="105">
        <v>68</v>
      </c>
      <c r="E605" s="172">
        <v>39661</v>
      </c>
      <c r="F605" s="263" t="str">
        <f t="shared" si="45"/>
        <v xml:space="preserve"> </v>
      </c>
      <c r="G605" s="12"/>
      <c r="H605" s="12" t="s">
        <v>4392</v>
      </c>
      <c r="I605" s="263" t="str">
        <f t="shared" si="46"/>
        <v xml:space="preserve"> </v>
      </c>
      <c r="J605" s="38" t="str">
        <f>IF(D605&gt;=('28 Populations and thresholds'!$I$32),"YES"," ")</f>
        <v>YES</v>
      </c>
      <c r="K605" s="38" t="str">
        <f>IF(J605="YES"," ",IF(D605&gt;=('28 Populations and thresholds'!$I$32)*0.25,"YES"))</f>
        <v xml:space="preserve"> </v>
      </c>
      <c r="L605" s="38" t="b">
        <f>OR('28 Populations and thresholds'!$J$32="CR",'28 Populations and thresholds'!$J$32="EN",'28 Populations and thresholds'!$J$32="VU")</f>
        <v>1</v>
      </c>
      <c r="M605" s="75">
        <f>D605/'28 Populations and thresholds'!$H$32</f>
        <v>1.6585365853658537E-2</v>
      </c>
      <c r="N605" s="106">
        <f>'28 Populations and thresholds'!$K$32</f>
        <v>0</v>
      </c>
      <c r="O605" s="263" t="str">
        <f t="shared" si="47"/>
        <v xml:space="preserve"> </v>
      </c>
      <c r="P605" s="348"/>
      <c r="Q605" s="38"/>
      <c r="R605" s="106"/>
      <c r="S605" s="263"/>
      <c r="U605" s="263" t="str">
        <f t="shared" si="48"/>
        <v xml:space="preserve"> </v>
      </c>
    </row>
    <row r="606" spans="1:26" x14ac:dyDescent="0.2">
      <c r="A606" s="12" t="s">
        <v>1314</v>
      </c>
      <c r="B606" s="56" t="s">
        <v>4397</v>
      </c>
      <c r="C606" s="111" t="s">
        <v>3564</v>
      </c>
      <c r="D606" s="105">
        <v>4200</v>
      </c>
      <c r="E606" s="172">
        <v>39753</v>
      </c>
      <c r="F606" s="263" t="str">
        <f t="shared" si="45"/>
        <v xml:space="preserve"> </v>
      </c>
      <c r="G606" s="12"/>
      <c r="H606" s="12" t="s">
        <v>4392</v>
      </c>
      <c r="I606" s="263" t="str">
        <f t="shared" si="46"/>
        <v xml:space="preserve"> </v>
      </c>
      <c r="J606" s="38" t="str">
        <f>IF(D606&gt;=('28 Populations and thresholds'!$I$79),"YES"," ")</f>
        <v>YES</v>
      </c>
      <c r="K606" s="38" t="str">
        <f>IF(J606="YES"," ",IF(D606&gt;=('28 Populations and thresholds'!$I$79)*0.25,"YES"))</f>
        <v xml:space="preserve"> </v>
      </c>
      <c r="L606" s="38" t="b">
        <f>OR('28 Populations and thresholds'!$J$79="CR",'28 Populations and thresholds'!$J$79="EN",'28 Populations and thresholds'!$J$79="VU")</f>
        <v>0</v>
      </c>
      <c r="M606" s="75">
        <f>D606/'28 Populations and thresholds'!$H$79</f>
        <v>2.8000000000000001E-2</v>
      </c>
      <c r="N606" s="106">
        <f>'28 Populations and thresholds'!$K$79</f>
        <v>0</v>
      </c>
      <c r="O606" s="263" t="str">
        <f t="shared" si="47"/>
        <v xml:space="preserve"> </v>
      </c>
      <c r="P606" s="348"/>
      <c r="Q606" s="38"/>
      <c r="R606" s="106"/>
      <c r="S606" s="263"/>
      <c r="U606" s="263" t="str">
        <f t="shared" si="48"/>
        <v xml:space="preserve"> </v>
      </c>
    </row>
    <row r="607" spans="1:26" x14ac:dyDescent="0.2">
      <c r="A607" s="12" t="s">
        <v>1314</v>
      </c>
      <c r="B607" s="56" t="s">
        <v>4397</v>
      </c>
      <c r="C607" s="111" t="s">
        <v>3446</v>
      </c>
      <c r="D607" s="105">
        <v>361</v>
      </c>
      <c r="E607" s="172">
        <v>39692</v>
      </c>
      <c r="F607" s="263" t="str">
        <f t="shared" si="45"/>
        <v xml:space="preserve"> </v>
      </c>
      <c r="G607" s="12"/>
      <c r="H607" s="12" t="s">
        <v>4392</v>
      </c>
      <c r="I607" s="263" t="str">
        <f t="shared" si="46"/>
        <v xml:space="preserve"> </v>
      </c>
      <c r="J607" s="38" t="str">
        <f>IF(D607&gt;=('28 Populations and thresholds'!$I$144),"YES"," ")</f>
        <v>YES</v>
      </c>
      <c r="K607" s="38" t="str">
        <f>IF(J607="YES"," ",IF(D607&gt;=('28 Populations and thresholds'!$I$144)*0.25,"YES"))</f>
        <v xml:space="preserve"> </v>
      </c>
      <c r="L607" s="38" t="b">
        <f>OR('28 Populations and thresholds'!$J$144="CR",'28 Populations and thresholds'!$J$144="EN",'28 Populations and thresholds'!$J$144="VU")</f>
        <v>0</v>
      </c>
      <c r="M607" s="75">
        <f>D607/'28 Populations and thresholds'!$H$144</f>
        <v>3.61E-2</v>
      </c>
      <c r="N607" s="106">
        <f>'28 Populations and thresholds'!$K$144</f>
        <v>0</v>
      </c>
      <c r="O607" s="263" t="str">
        <f t="shared" si="47"/>
        <v xml:space="preserve"> </v>
      </c>
      <c r="P607" s="348"/>
      <c r="Q607" s="38"/>
      <c r="R607" s="106"/>
      <c r="S607" s="263"/>
      <c r="U607" s="263" t="str">
        <f t="shared" si="48"/>
        <v xml:space="preserve"> </v>
      </c>
    </row>
    <row r="608" spans="1:26" x14ac:dyDescent="0.2">
      <c r="A608" s="12" t="s">
        <v>1314</v>
      </c>
      <c r="B608" s="56" t="s">
        <v>4397</v>
      </c>
      <c r="C608" s="111" t="s">
        <v>3470</v>
      </c>
      <c r="D608" s="105">
        <v>5200</v>
      </c>
      <c r="E608" s="172">
        <v>39995</v>
      </c>
      <c r="F608" s="263" t="str">
        <f t="shared" si="45"/>
        <v xml:space="preserve"> </v>
      </c>
      <c r="G608" s="12"/>
      <c r="H608" s="12" t="s">
        <v>4392</v>
      </c>
      <c r="I608" s="263" t="str">
        <f t="shared" si="46"/>
        <v xml:space="preserve"> </v>
      </c>
      <c r="J608" s="38" t="str">
        <f>IF(D608&gt;=('28 Populations and thresholds'!$I$181),"YES"," ")</f>
        <v>YES</v>
      </c>
      <c r="K608" s="38" t="str">
        <f>IF(J608="YES"," ",IF(D608&gt;=('28 Populations and thresholds'!$I$181)*0.25,"YES"))</f>
        <v xml:space="preserve"> </v>
      </c>
      <c r="L608" s="38" t="b">
        <f>OR('28 Populations and thresholds'!$J$181="CR",'28 Populations and thresholds'!$J$181="EN",'28 Populations and thresholds'!$J$181="VU")</f>
        <v>1</v>
      </c>
      <c r="M608" s="75">
        <f>D608/'28 Populations and thresholds'!$H$181</f>
        <v>0.16250000000000001</v>
      </c>
      <c r="N608" s="106" t="str">
        <f>'28 Populations and thresholds'!$K$181</f>
        <v>DEC</v>
      </c>
      <c r="O608" s="263" t="str">
        <f t="shared" si="47"/>
        <v xml:space="preserve"> </v>
      </c>
      <c r="P608" s="348"/>
      <c r="Q608" s="38"/>
      <c r="R608" s="106"/>
      <c r="S608" s="263"/>
      <c r="U608" s="263" t="str">
        <f t="shared" si="48"/>
        <v xml:space="preserve"> </v>
      </c>
    </row>
    <row r="609" spans="1:26" x14ac:dyDescent="0.2">
      <c r="A609" s="12" t="s">
        <v>1314</v>
      </c>
      <c r="B609" s="56" t="s">
        <v>4397</v>
      </c>
      <c r="C609" s="111" t="s">
        <v>3717</v>
      </c>
      <c r="D609" s="105">
        <v>170</v>
      </c>
      <c r="E609" s="106" t="s">
        <v>4398</v>
      </c>
      <c r="F609" s="263" t="str">
        <f t="shared" si="45"/>
        <v xml:space="preserve"> </v>
      </c>
      <c r="G609" s="12"/>
      <c r="H609" s="12" t="s">
        <v>4392</v>
      </c>
      <c r="I609" s="263" t="str">
        <f t="shared" si="46"/>
        <v xml:space="preserve"> </v>
      </c>
      <c r="J609" s="38" t="str">
        <f>IF(D609&gt;=('28 Populations and thresholds'!$I$16),"YES"," ")</f>
        <v>YES</v>
      </c>
      <c r="K609" s="38" t="str">
        <f>IF(J609="YES"," ",IF(D609&gt;=('28 Populations and thresholds'!$I$16)*0.25,"YES"))</f>
        <v xml:space="preserve"> </v>
      </c>
      <c r="L609" s="38" t="b">
        <f>OR('28 Populations and thresholds'!$J$16="CR",'28 Populations and thresholds'!$J$16="EN",'28 Populations and thresholds'!$J$16="VU")</f>
        <v>0</v>
      </c>
      <c r="M609" s="75">
        <f>D609/'28 Populations and thresholds'!$H$16</f>
        <v>1.6999999999999999E-3</v>
      </c>
      <c r="N609" s="106" t="str">
        <f>'28 Populations and thresholds'!$K$16</f>
        <v>DEC</v>
      </c>
      <c r="O609" s="263" t="str">
        <f t="shared" si="47"/>
        <v xml:space="preserve"> </v>
      </c>
      <c r="P609" s="348"/>
      <c r="Q609" s="38"/>
      <c r="R609" s="106"/>
      <c r="S609" s="263"/>
      <c r="U609" s="263" t="str">
        <f t="shared" si="48"/>
        <v xml:space="preserve"> </v>
      </c>
    </row>
    <row r="610" spans="1:26" x14ac:dyDescent="0.2">
      <c r="A610" s="12" t="s">
        <v>1314</v>
      </c>
      <c r="B610" s="56" t="s">
        <v>4397</v>
      </c>
      <c r="C610" s="111" t="s">
        <v>3452</v>
      </c>
      <c r="D610" s="105">
        <v>4900</v>
      </c>
      <c r="E610" s="172">
        <v>39692</v>
      </c>
      <c r="F610" s="263" t="str">
        <f t="shared" si="45"/>
        <v xml:space="preserve"> </v>
      </c>
      <c r="G610" s="12"/>
      <c r="H610" s="12" t="s">
        <v>4392</v>
      </c>
      <c r="I610" s="263" t="str">
        <f t="shared" si="46"/>
        <v xml:space="preserve"> </v>
      </c>
      <c r="J610" s="38" t="str">
        <f>IF(D610&gt;=('28 Populations and thresholds'!$I$158),"YES"," ")</f>
        <v>YES</v>
      </c>
      <c r="K610" s="38" t="str">
        <f>IF(J610="YES"," ",IF(D610&gt;=('28 Populations and thresholds'!$I$158)*0.25,"YES"))</f>
        <v xml:space="preserve"> </v>
      </c>
      <c r="L610" s="38" t="b">
        <f>OR('28 Populations and thresholds'!$J$158="CR",'28 Populations and thresholds'!$J$158="EN",'28 Populations and thresholds'!$J$158="VU")</f>
        <v>0</v>
      </c>
      <c r="M610" s="75">
        <f>D610/'28 Populations and thresholds'!$H$158</f>
        <v>4.9000000000000002E-2</v>
      </c>
      <c r="N610" s="106">
        <f>'28 Populations and thresholds'!$K$158</f>
        <v>0</v>
      </c>
      <c r="O610" s="263" t="str">
        <f t="shared" si="47"/>
        <v xml:space="preserve"> </v>
      </c>
      <c r="P610" s="348"/>
      <c r="Q610" s="38"/>
      <c r="R610" s="106"/>
      <c r="S610" s="263"/>
      <c r="U610" s="263" t="str">
        <f t="shared" si="48"/>
        <v xml:space="preserve"> </v>
      </c>
    </row>
    <row r="611" spans="1:26" x14ac:dyDescent="0.2">
      <c r="A611" s="12" t="s">
        <v>1314</v>
      </c>
      <c r="B611" s="56" t="s">
        <v>4397</v>
      </c>
      <c r="C611" s="111" t="s">
        <v>3788</v>
      </c>
      <c r="D611" s="105">
        <v>340</v>
      </c>
      <c r="E611" s="106" t="s">
        <v>4398</v>
      </c>
      <c r="F611" s="263" t="str">
        <f t="shared" si="45"/>
        <v xml:space="preserve"> </v>
      </c>
      <c r="G611" s="12"/>
      <c r="H611" s="12" t="s">
        <v>4392</v>
      </c>
      <c r="I611" s="263" t="str">
        <f t="shared" si="46"/>
        <v xml:space="preserve"> </v>
      </c>
      <c r="J611" s="38" t="str">
        <f>IF(D611&gt;=('28 Populations and thresholds'!$I$242),"YES"," ")</f>
        <v>YES</v>
      </c>
      <c r="K611" s="38" t="str">
        <f>IF(J611="YES"," ",IF(D611&gt;=('28 Populations and thresholds'!$I$242)*0.25,"YES"))</f>
        <v xml:space="preserve"> </v>
      </c>
      <c r="L611" s="38" t="b">
        <f>OR('28 Populations and thresholds'!$J$242="CR",'28 Populations and thresholds'!$J$242="EN",'28 Populations and thresholds'!$J$242="VU")</f>
        <v>0</v>
      </c>
      <c r="M611" s="75">
        <f>D611/'28 Populations and thresholds'!$H$242</f>
        <v>3.3999999999999998E-3</v>
      </c>
      <c r="N611" s="106" t="str">
        <f>'28 Populations and thresholds'!$K$242</f>
        <v>DEC</v>
      </c>
      <c r="O611" s="263" t="str">
        <f t="shared" si="47"/>
        <v xml:space="preserve"> </v>
      </c>
      <c r="P611" s="348"/>
      <c r="Q611" s="38"/>
      <c r="R611" s="106"/>
      <c r="S611" s="263"/>
      <c r="U611" s="263" t="str">
        <f t="shared" si="48"/>
        <v xml:space="preserve"> </v>
      </c>
    </row>
    <row r="612" spans="1:26" x14ac:dyDescent="0.2">
      <c r="A612" s="12" t="s">
        <v>1314</v>
      </c>
      <c r="B612" s="56" t="s">
        <v>4397</v>
      </c>
      <c r="C612" s="111" t="s">
        <v>1732</v>
      </c>
      <c r="D612" s="105">
        <v>441</v>
      </c>
      <c r="E612" s="172">
        <v>40057</v>
      </c>
      <c r="F612" s="263" t="str">
        <f t="shared" si="45"/>
        <v xml:space="preserve"> </v>
      </c>
      <c r="G612" s="12"/>
      <c r="H612" s="12" t="s">
        <v>4392</v>
      </c>
      <c r="I612" s="263" t="str">
        <f t="shared" si="46"/>
        <v xml:space="preserve"> </v>
      </c>
      <c r="J612" s="38" t="str">
        <f>IF(D612&gt;=('28 Populations and thresholds'!$I$221),"YES"," ")</f>
        <v>YES</v>
      </c>
      <c r="K612" s="38" t="str">
        <f>IF(J612="YES"," ",IF(D612&gt;=('28 Populations and thresholds'!$I$221)*0.25,"YES"))</f>
        <v xml:space="preserve"> </v>
      </c>
      <c r="L612" s="38" t="b">
        <f>OR('28 Populations and thresholds'!$J$221="CR",'28 Populations and thresholds'!$J$221="EN",'28 Populations and thresholds'!$J$221="VU")</f>
        <v>1</v>
      </c>
      <c r="M612" s="75">
        <f>D612/'28 Populations and thresholds'!$H$221</f>
        <v>4.5937499999999999E-2</v>
      </c>
      <c r="N612" s="106" t="str">
        <f>'28 Populations and thresholds'!$K$221</f>
        <v>DEC</v>
      </c>
      <c r="O612" s="263" t="str">
        <f t="shared" si="47"/>
        <v xml:space="preserve"> </v>
      </c>
      <c r="P612" s="348"/>
      <c r="Q612" s="38"/>
      <c r="R612" s="106"/>
      <c r="S612" s="263"/>
      <c r="U612" s="263" t="str">
        <f t="shared" si="48"/>
        <v xml:space="preserve"> </v>
      </c>
    </row>
    <row r="613" spans="1:26" x14ac:dyDescent="0.2">
      <c r="A613" s="12" t="s">
        <v>1314</v>
      </c>
      <c r="B613" s="56" t="s">
        <v>4397</v>
      </c>
      <c r="C613" s="111" t="s">
        <v>3472</v>
      </c>
      <c r="D613" s="105">
        <v>34</v>
      </c>
      <c r="E613" s="172">
        <v>39934</v>
      </c>
      <c r="F613" s="263" t="str">
        <f t="shared" si="45"/>
        <v xml:space="preserve"> </v>
      </c>
      <c r="G613" s="12"/>
      <c r="H613" s="12" t="s">
        <v>4392</v>
      </c>
      <c r="I613" s="263" t="str">
        <f t="shared" si="46"/>
        <v xml:space="preserve"> </v>
      </c>
      <c r="J613" s="38" t="str">
        <f>IF(D613&gt;=('28 Populations and thresholds'!$I$188),"YES"," ")</f>
        <v>YES</v>
      </c>
      <c r="K613" s="38" t="str">
        <f>IF(J613="YES"," ",IF(D613&gt;=('28 Populations and thresholds'!$I$188)*0.25,"YES"))</f>
        <v xml:space="preserve"> </v>
      </c>
      <c r="L613" s="38" t="b">
        <f>OR('28 Populations and thresholds'!$J$188="CR",'28 Populations and thresholds'!$J$188="EN",'28 Populations and thresholds'!$J$188="VU")</f>
        <v>1</v>
      </c>
      <c r="M613" s="75">
        <f>D613/'28 Populations and thresholds'!$H$188</f>
        <v>5.6666666666666664E-2</v>
      </c>
      <c r="N613" s="106" t="str">
        <f>'28 Populations and thresholds'!$K$188</f>
        <v>DEC</v>
      </c>
      <c r="O613" s="263" t="str">
        <f t="shared" si="47"/>
        <v xml:space="preserve"> </v>
      </c>
      <c r="P613" s="348"/>
      <c r="Q613" s="38"/>
      <c r="R613" s="106"/>
      <c r="S613" s="263"/>
      <c r="U613" s="263" t="str">
        <f t="shared" si="48"/>
        <v xml:space="preserve"> </v>
      </c>
      <c r="W613" s="4"/>
      <c r="X613" s="4"/>
      <c r="Y613" s="4"/>
      <c r="Z613" s="4"/>
    </row>
    <row r="614" spans="1:26" x14ac:dyDescent="0.2">
      <c r="A614" s="12" t="s">
        <v>1314</v>
      </c>
      <c r="B614" s="56" t="s">
        <v>4397</v>
      </c>
      <c r="C614" s="111" t="s">
        <v>3759</v>
      </c>
      <c r="D614" s="105">
        <v>1300</v>
      </c>
      <c r="E614" s="172">
        <v>39722</v>
      </c>
      <c r="F614" s="263" t="str">
        <f t="shared" si="45"/>
        <v xml:space="preserve"> </v>
      </c>
      <c r="G614" s="12"/>
      <c r="H614" s="12" t="s">
        <v>4392</v>
      </c>
      <c r="I614" s="263" t="str">
        <f t="shared" si="46"/>
        <v xml:space="preserve"> </v>
      </c>
      <c r="J614" s="38" t="str">
        <f>IF(D614&gt;=('28 Populations and thresholds'!$I$182),"YES"," ")</f>
        <v>YES</v>
      </c>
      <c r="K614" s="38" t="str">
        <f>IF(J614="YES"," ",IF(D614&gt;=('28 Populations and thresholds'!$I$182)*0.25,"YES"))</f>
        <v xml:space="preserve"> </v>
      </c>
      <c r="L614" s="38" t="b">
        <f>OR('28 Populations and thresholds'!$J$182="CR",'28 Populations and thresholds'!$J$182="EN",'28 Populations and thresholds'!$J$182="VU")</f>
        <v>0</v>
      </c>
      <c r="M614" s="75">
        <f>D614/'28 Populations and thresholds'!$H$182</f>
        <v>5.1999999999999998E-2</v>
      </c>
      <c r="N614" s="106">
        <f>'28 Populations and thresholds'!$K$182</f>
        <v>0</v>
      </c>
      <c r="O614" s="263" t="str">
        <f t="shared" si="47"/>
        <v xml:space="preserve"> </v>
      </c>
      <c r="P614" s="348"/>
      <c r="Q614" s="38"/>
      <c r="R614" s="106"/>
      <c r="S614" s="263"/>
      <c r="U614" s="263" t="str">
        <f t="shared" si="48"/>
        <v xml:space="preserve"> </v>
      </c>
      <c r="W614" s="4"/>
      <c r="X614" s="4"/>
      <c r="Y614" s="4"/>
      <c r="Z614" s="4"/>
    </row>
    <row r="615" spans="1:26" x14ac:dyDescent="0.2">
      <c r="A615" s="267" t="s">
        <v>1314</v>
      </c>
      <c r="B615" s="268" t="s">
        <v>1334</v>
      </c>
      <c r="C615" s="269" t="s">
        <v>3552</v>
      </c>
      <c r="D615" s="270">
        <v>1000</v>
      </c>
      <c r="E615" s="294" t="s">
        <v>1336</v>
      </c>
      <c r="F615" s="263" t="str">
        <f t="shared" si="45"/>
        <v xml:space="preserve"> </v>
      </c>
      <c r="G615" s="267" t="s">
        <v>15</v>
      </c>
      <c r="H615" s="267" t="s">
        <v>1335</v>
      </c>
      <c r="I615" s="263" t="str">
        <f t="shared" si="46"/>
        <v xml:space="preserve"> </v>
      </c>
      <c r="J615" s="272" t="str">
        <f>IF(D615&gt;=('28 Populations and thresholds'!$I$77),"YES"," ")</f>
        <v>YES</v>
      </c>
      <c r="K615" s="272" t="str">
        <f>IF(J615="YES"," ",IF(D615&gt;=('28 Populations and thresholds'!$I$77)*0.25,"YES"))</f>
        <v xml:space="preserve"> </v>
      </c>
      <c r="L615" s="272" t="b">
        <f>OR('28 Populations and thresholds'!$J$77="CR",'28 Populations and thresholds'!$J$77="EN",'28 Populations and thresholds'!$J$77="VU")</f>
        <v>0</v>
      </c>
      <c r="M615" s="273">
        <f>D615/'28 Populations and thresholds'!$H$77</f>
        <v>0.01</v>
      </c>
      <c r="N615" s="274">
        <f>'28 Populations and thresholds'!$K$77</f>
        <v>0</v>
      </c>
      <c r="O615" s="263" t="str">
        <f t="shared" si="47"/>
        <v xml:space="preserve"> </v>
      </c>
      <c r="P615" s="349">
        <v>1</v>
      </c>
      <c r="Q615" s="272">
        <v>1</v>
      </c>
      <c r="R615" s="274">
        <v>0</v>
      </c>
      <c r="S615" s="263"/>
      <c r="T615" s="275"/>
      <c r="U615" s="263" t="str">
        <f t="shared" si="48"/>
        <v xml:space="preserve"> </v>
      </c>
    </row>
    <row r="616" spans="1:26" x14ac:dyDescent="0.2">
      <c r="A616" s="12" t="s">
        <v>1314</v>
      </c>
      <c r="B616" s="4" t="s">
        <v>3542</v>
      </c>
      <c r="C616" s="4" t="s">
        <v>3540</v>
      </c>
      <c r="D616" s="5">
        <v>1350</v>
      </c>
      <c r="E616" s="104">
        <v>2007</v>
      </c>
      <c r="F616" s="263" t="str">
        <f t="shared" si="45"/>
        <v xml:space="preserve"> </v>
      </c>
      <c r="G616" s="12" t="s">
        <v>139</v>
      </c>
      <c r="H616" s="12" t="s">
        <v>3388</v>
      </c>
      <c r="I616" s="263" t="str">
        <f t="shared" si="46"/>
        <v xml:space="preserve"> </v>
      </c>
      <c r="J616" s="38" t="str">
        <f>IF(D616&gt;=('28 Populations and thresholds'!$I$60),"YES"," ")</f>
        <v>YES</v>
      </c>
      <c r="K616" s="38" t="str">
        <f>IF(J616="YES"," ",IF(D616&gt;=('28 Populations and thresholds'!$I$60)*0.25,"YES"))</f>
        <v xml:space="preserve"> </v>
      </c>
      <c r="L616" s="38" t="b">
        <f>OR('28 Populations and thresholds'!$J$60="CR",'28 Populations and thresholds'!$J$60="EN",'28 Populations and thresholds'!$J$60="VU")</f>
        <v>1</v>
      </c>
      <c r="M616" s="75">
        <f>D616/'28 Populations and thresholds'!$H$60</f>
        <v>1.7307692307692309E-2</v>
      </c>
      <c r="N616" s="106" t="str">
        <f>'28 Populations and thresholds'!$K$60</f>
        <v>DEC</v>
      </c>
      <c r="O616" s="263" t="str">
        <f t="shared" si="47"/>
        <v xml:space="preserve"> </v>
      </c>
      <c r="P616" s="348">
        <v>1.73</v>
      </c>
      <c r="Q616" s="38">
        <v>1</v>
      </c>
      <c r="R616" s="106">
        <v>1</v>
      </c>
      <c r="S616" s="263"/>
      <c r="T616" s="9"/>
      <c r="U616" s="263" t="str">
        <f t="shared" si="48"/>
        <v xml:space="preserve"> </v>
      </c>
      <c r="W616" s="4"/>
      <c r="X616" s="4"/>
      <c r="Y616" s="4"/>
      <c r="Z616" s="4"/>
    </row>
    <row r="617" spans="1:26" s="4" customFormat="1" x14ac:dyDescent="0.2">
      <c r="A617" s="267" t="s">
        <v>1314</v>
      </c>
      <c r="B617" s="268" t="s">
        <v>1337</v>
      </c>
      <c r="C617" s="269" t="s">
        <v>3545</v>
      </c>
      <c r="D617" s="270">
        <v>800</v>
      </c>
      <c r="E617" s="294" t="s">
        <v>1332</v>
      </c>
      <c r="F617" s="263" t="str">
        <f t="shared" si="45"/>
        <v xml:space="preserve"> </v>
      </c>
      <c r="G617" s="267" t="s">
        <v>15</v>
      </c>
      <c r="H617" s="267" t="s">
        <v>1338</v>
      </c>
      <c r="I617" s="263" t="str">
        <f t="shared" si="46"/>
        <v xml:space="preserve"> </v>
      </c>
      <c r="J617" s="272" t="str">
        <f>IF(D617&gt;=('28 Populations and thresholds'!$I$71),"YES"," ")</f>
        <v>YES</v>
      </c>
      <c r="K617" s="272" t="str">
        <f>IF(J617="YES"," ",IF(D617&gt;=('28 Populations and thresholds'!$I$71)*0.25,"YES"))</f>
        <v xml:space="preserve"> </v>
      </c>
      <c r="L617" s="272" t="b">
        <f>OR('28 Populations and thresholds'!$J$71="CR",'28 Populations and thresholds'!$J$71="EN",'28 Populations and thresholds'!$J$71="VU")</f>
        <v>0</v>
      </c>
      <c r="M617" s="273">
        <f>D617/'28 Populations and thresholds'!$H$71</f>
        <v>1.3333333333333334E-2</v>
      </c>
      <c r="N617" s="274">
        <f>'28 Populations and thresholds'!$K$71</f>
        <v>0</v>
      </c>
      <c r="O617" s="263" t="str">
        <f t="shared" si="47"/>
        <v xml:space="preserve"> </v>
      </c>
      <c r="P617" s="349">
        <v>1.33</v>
      </c>
      <c r="Q617" s="272">
        <v>1</v>
      </c>
      <c r="R617" s="274">
        <v>0</v>
      </c>
      <c r="S617" s="263"/>
      <c r="T617" s="269"/>
      <c r="U617" s="263" t="str">
        <f t="shared" si="48"/>
        <v xml:space="preserve"> </v>
      </c>
      <c r="W617" s="9"/>
      <c r="X617" s="9"/>
      <c r="Y617" s="9"/>
      <c r="Z617" s="9"/>
    </row>
    <row r="618" spans="1:26" s="4" customFormat="1" x14ac:dyDescent="0.2">
      <c r="A618" s="143" t="s">
        <v>1314</v>
      </c>
      <c r="B618" s="40" t="s">
        <v>1000</v>
      </c>
      <c r="C618" s="40" t="s">
        <v>3795</v>
      </c>
      <c r="D618" s="41">
        <v>1000</v>
      </c>
      <c r="E618" s="46">
        <v>33725</v>
      </c>
      <c r="F618" s="263" t="str">
        <f t="shared" si="45"/>
        <v xml:space="preserve"> </v>
      </c>
      <c r="G618" s="143" t="s">
        <v>21</v>
      </c>
      <c r="H618" s="143" t="s">
        <v>859</v>
      </c>
      <c r="I618" s="263" t="str">
        <f t="shared" si="46"/>
        <v xml:space="preserve"> </v>
      </c>
      <c r="J618" s="38" t="str">
        <f>IF(D618&gt;=(('28 Populations and thresholds'!$I$176)+('28 Populations and thresholds'!$I$177)),"YES"," ")</f>
        <v xml:space="preserve"> </v>
      </c>
      <c r="K618" s="38" t="str">
        <f>IF(J618="YES"," ",IF(D618&gt;=(('28 Populations and thresholds'!$I$176)+('28 Populations and thresholds'!$I$177))*0.25,"YES"))</f>
        <v>YES</v>
      </c>
      <c r="L618" s="38" t="b">
        <f>OR('28 Populations and thresholds'!$J$176="CR",'28 Populations and thresholds'!$J$176="EN",'28 Populations and thresholds'!$J$176="VU")</f>
        <v>0</v>
      </c>
      <c r="M618" s="75">
        <f>D618/(('28 Populations and thresholds'!$H$176)+('28 Populations and thresholds'!$H$177))</f>
        <v>3.5842293906810036E-3</v>
      </c>
      <c r="N618" s="106" t="str">
        <f>'28 Populations and thresholds'!$K$176</f>
        <v>DEC</v>
      </c>
      <c r="O618" s="263" t="str">
        <f t="shared" si="47"/>
        <v xml:space="preserve"> </v>
      </c>
      <c r="P618" s="348">
        <v>0.36</v>
      </c>
      <c r="Q618" s="38">
        <v>1</v>
      </c>
      <c r="R618" s="106">
        <v>0</v>
      </c>
      <c r="S618" s="263"/>
      <c r="T618" s="12" t="s">
        <v>4568</v>
      </c>
      <c r="U618" s="263" t="str">
        <f t="shared" si="48"/>
        <v xml:space="preserve"> </v>
      </c>
      <c r="W618" s="9"/>
      <c r="X618" s="9"/>
      <c r="Y618" s="9"/>
      <c r="Z618" s="9"/>
    </row>
    <row r="619" spans="1:26" s="4" customFormat="1" x14ac:dyDescent="0.2">
      <c r="A619" s="275" t="s">
        <v>1314</v>
      </c>
      <c r="B619" s="269" t="s">
        <v>1339</v>
      </c>
      <c r="C619" s="269" t="s">
        <v>3676</v>
      </c>
      <c r="D619" s="279">
        <v>15</v>
      </c>
      <c r="E619" s="274">
        <v>1992</v>
      </c>
      <c r="F619" s="263" t="str">
        <f t="shared" si="45"/>
        <v xml:space="preserve"> </v>
      </c>
      <c r="G619" s="275" t="s">
        <v>139</v>
      </c>
      <c r="H619" s="275" t="s">
        <v>3388</v>
      </c>
      <c r="I619" s="263" t="str">
        <f t="shared" si="46"/>
        <v xml:space="preserve"> </v>
      </c>
      <c r="J619" s="272" t="str">
        <f>IF(D619&gt;=('28 Populations and thresholds'!$I$96),"YES"," ")</f>
        <v>YES</v>
      </c>
      <c r="K619" s="272" t="str">
        <f>IF(J619="YES"," ",IF(D619&gt;=('28 Populations and thresholds'!$I$96)*0.25,"YES"))</f>
        <v xml:space="preserve"> </v>
      </c>
      <c r="L619" s="272" t="b">
        <f>OR('28 Populations and thresholds'!$J$96="CR",'28 Populations and thresholds'!$J$96="EN",'28 Populations and thresholds'!$J$96="VU")</f>
        <v>1</v>
      </c>
      <c r="M619" s="273">
        <f>D619/'28 Populations and thresholds'!$H$96</f>
        <v>1.4999999999999999E-2</v>
      </c>
      <c r="N619" s="274" t="str">
        <f>'28 Populations and thresholds'!$K$96</f>
        <v>DEC</v>
      </c>
      <c r="O619" s="263" t="str">
        <f t="shared" si="47"/>
        <v xml:space="preserve"> </v>
      </c>
      <c r="P619" s="349">
        <v>2.2999999999999998</v>
      </c>
      <c r="Q619" s="272">
        <v>2</v>
      </c>
      <c r="R619" s="274">
        <v>1</v>
      </c>
      <c r="S619" s="263"/>
      <c r="T619" s="269"/>
      <c r="U619" s="263" t="str">
        <f t="shared" si="48"/>
        <v xml:space="preserve"> </v>
      </c>
      <c r="W619" s="9"/>
      <c r="X619" s="9"/>
      <c r="Y619" s="9"/>
      <c r="Z619" s="9"/>
    </row>
    <row r="620" spans="1:26" s="4" customFormat="1" x14ac:dyDescent="0.2">
      <c r="A620" s="267" t="s">
        <v>1314</v>
      </c>
      <c r="B620" s="268" t="s">
        <v>1339</v>
      </c>
      <c r="C620" s="269" t="s">
        <v>3552</v>
      </c>
      <c r="D620" s="270">
        <v>800</v>
      </c>
      <c r="E620" s="294" t="s">
        <v>1332</v>
      </c>
      <c r="F620" s="263" t="str">
        <f t="shared" si="45"/>
        <v xml:space="preserve"> </v>
      </c>
      <c r="G620" s="267" t="s">
        <v>15</v>
      </c>
      <c r="H620" s="267" t="s">
        <v>1315</v>
      </c>
      <c r="I620" s="263" t="str">
        <f t="shared" si="46"/>
        <v xml:space="preserve"> </v>
      </c>
      <c r="J620" s="272" t="str">
        <f>IF(D620&gt;=('28 Populations and thresholds'!$I$77),"YES"," ")</f>
        <v>YES</v>
      </c>
      <c r="K620" s="272" t="str">
        <f>IF(J620="YES"," ",IF(D620&gt;=('28 Populations and thresholds'!$I$77)*0.25,"YES"))</f>
        <v xml:space="preserve"> </v>
      </c>
      <c r="L620" s="272" t="b">
        <f>OR('28 Populations and thresholds'!$J$77="CR",'28 Populations and thresholds'!$J$77="EN",'28 Populations and thresholds'!$J$77="VU")</f>
        <v>0</v>
      </c>
      <c r="M620" s="273">
        <f>D620/'28 Populations and thresholds'!$H$77</f>
        <v>8.0000000000000002E-3</v>
      </c>
      <c r="N620" s="274">
        <f>'28 Populations and thresholds'!$K$77</f>
        <v>0</v>
      </c>
      <c r="O620" s="263" t="str">
        <f t="shared" si="47"/>
        <v xml:space="preserve"> </v>
      </c>
      <c r="P620" s="349"/>
      <c r="Q620" s="272"/>
      <c r="R620" s="274"/>
      <c r="S620" s="263"/>
      <c r="T620" s="269"/>
      <c r="U620" s="263" t="str">
        <f t="shared" si="48"/>
        <v xml:space="preserve"> </v>
      </c>
      <c r="W620" s="9"/>
      <c r="X620" s="9"/>
      <c r="Y620" s="9"/>
      <c r="Z620" s="9"/>
    </row>
    <row r="621" spans="1:26" s="4" customFormat="1" x14ac:dyDescent="0.2">
      <c r="A621" s="143" t="s">
        <v>1314</v>
      </c>
      <c r="B621" s="40" t="s">
        <v>4609</v>
      </c>
      <c r="C621" s="4" t="s">
        <v>3676</v>
      </c>
      <c r="D621" s="45">
        <v>213</v>
      </c>
      <c r="E621" s="47" t="s">
        <v>1325</v>
      </c>
      <c r="F621" s="263" t="str">
        <f t="shared" si="45"/>
        <v xml:space="preserve"> </v>
      </c>
      <c r="G621" s="143" t="s">
        <v>15</v>
      </c>
      <c r="H621" s="143" t="s">
        <v>1315</v>
      </c>
      <c r="I621" s="263" t="str">
        <f t="shared" si="46"/>
        <v xml:space="preserve"> </v>
      </c>
      <c r="J621" s="38" t="str">
        <f>IF(D621&gt;=('28 Populations and thresholds'!$I$96),"YES"," ")</f>
        <v>YES</v>
      </c>
      <c r="K621" s="38" t="str">
        <f>IF(J621="YES"," ",IF(D621&gt;=('28 Populations and thresholds'!$I$96)*0.25,"YES"))</f>
        <v xml:space="preserve"> </v>
      </c>
      <c r="L621" s="38" t="b">
        <f>OR('28 Populations and thresholds'!$J$96="CR",'28 Populations and thresholds'!$J$96="EN",'28 Populations and thresholds'!$J$96="VU")</f>
        <v>1</v>
      </c>
      <c r="M621" s="75">
        <f>D621/'28 Populations and thresholds'!$H$96</f>
        <v>0.21299999999999999</v>
      </c>
      <c r="N621" s="106" t="str">
        <f>'28 Populations and thresholds'!$K$96</f>
        <v>DEC</v>
      </c>
      <c r="O621" s="263" t="str">
        <f t="shared" si="47"/>
        <v xml:space="preserve"> </v>
      </c>
      <c r="P621" s="348">
        <v>61.2</v>
      </c>
      <c r="Q621" s="38">
        <v>5</v>
      </c>
      <c r="R621" s="106">
        <v>2</v>
      </c>
      <c r="S621" s="263"/>
      <c r="T621" s="9"/>
      <c r="U621" s="263" t="str">
        <f t="shared" si="48"/>
        <v xml:space="preserve"> </v>
      </c>
      <c r="W621" s="9"/>
      <c r="X621" s="9"/>
      <c r="Y621" s="9"/>
      <c r="Z621" s="9"/>
    </row>
    <row r="622" spans="1:26" s="4" customFormat="1" x14ac:dyDescent="0.2">
      <c r="A622" s="143" t="s">
        <v>1314</v>
      </c>
      <c r="B622" s="40" t="s">
        <v>4609</v>
      </c>
      <c r="C622" s="4" t="s">
        <v>3598</v>
      </c>
      <c r="D622" s="41">
        <v>10910</v>
      </c>
      <c r="E622" s="47" t="s">
        <v>1325</v>
      </c>
      <c r="F622" s="263" t="str">
        <f t="shared" si="45"/>
        <v xml:space="preserve"> </v>
      </c>
      <c r="G622" s="143" t="s">
        <v>15</v>
      </c>
      <c r="H622" s="143" t="s">
        <v>1315</v>
      </c>
      <c r="I622" s="263" t="str">
        <f t="shared" si="46"/>
        <v xml:space="preserve"> </v>
      </c>
      <c r="J622" s="38" t="str">
        <f>IF(D622&gt;=('28 Populations and thresholds'!$I$88),"YES"," ")</f>
        <v>YES</v>
      </c>
      <c r="K622" s="38" t="str">
        <f>IF(J622="YES"," ",IF(D622&gt;=('28 Populations and thresholds'!$I$88)*0.25,"YES"))</f>
        <v xml:space="preserve"> </v>
      </c>
      <c r="L622" s="38" t="b">
        <f>OR('28 Populations and thresholds'!$J$88="CR",'28 Populations and thresholds'!$J$88="EN",'28 Populations and thresholds'!$J$88="VU")</f>
        <v>0</v>
      </c>
      <c r="M622" s="75">
        <f>D622/'28 Populations and thresholds'!$H$88</f>
        <v>1.091E-2</v>
      </c>
      <c r="N622" s="106" t="str">
        <f>'28 Populations and thresholds'!$K$88</f>
        <v>DEC</v>
      </c>
      <c r="O622" s="263" t="str">
        <f t="shared" si="47"/>
        <v xml:space="preserve"> </v>
      </c>
      <c r="P622" s="348"/>
      <c r="Q622" s="38"/>
      <c r="R622" s="106"/>
      <c r="S622" s="263"/>
      <c r="T622" s="9"/>
      <c r="U622" s="263" t="str">
        <f t="shared" si="48"/>
        <v xml:space="preserve"> </v>
      </c>
      <c r="W622" s="9"/>
      <c r="X622" s="9"/>
      <c r="Y622" s="9"/>
      <c r="Z622" s="9"/>
    </row>
    <row r="623" spans="1:26" x14ac:dyDescent="0.2">
      <c r="A623" s="143" t="s">
        <v>1314</v>
      </c>
      <c r="B623" s="40" t="s">
        <v>4609</v>
      </c>
      <c r="C623" s="4" t="s">
        <v>3590</v>
      </c>
      <c r="D623" s="41">
        <v>15370</v>
      </c>
      <c r="E623" s="47" t="s">
        <v>1325</v>
      </c>
      <c r="F623" s="263" t="str">
        <f t="shared" si="45"/>
        <v xml:space="preserve"> </v>
      </c>
      <c r="G623" s="143" t="s">
        <v>15</v>
      </c>
      <c r="H623" s="143" t="s">
        <v>1315</v>
      </c>
      <c r="I623" s="263" t="str">
        <f t="shared" si="46"/>
        <v xml:space="preserve"> </v>
      </c>
      <c r="J623" s="38" t="str">
        <f>IF(D623&gt;=('28 Populations and thresholds'!$I$85),"YES"," ")</f>
        <v>YES</v>
      </c>
      <c r="K623" s="38" t="str">
        <f>IF(J623="YES"," ",IF(D623&gt;=('28 Populations and thresholds'!$I$85)*0.25,"YES"))</f>
        <v xml:space="preserve"> </v>
      </c>
      <c r="L623" s="38" t="b">
        <f>OR('28 Populations and thresholds'!$J$85="CR",'28 Populations and thresholds'!$J$85="EN",'28 Populations and thresholds'!$J$85="VU")</f>
        <v>0</v>
      </c>
      <c r="M623" s="75">
        <f>D623/'28 Populations and thresholds'!$H$85</f>
        <v>0.17269662921348314</v>
      </c>
      <c r="N623" s="106" t="str">
        <f>'28 Populations and thresholds'!$K$85</f>
        <v>DEC</v>
      </c>
      <c r="O623" s="263" t="str">
        <f t="shared" si="47"/>
        <v xml:space="preserve"> </v>
      </c>
      <c r="P623" s="348"/>
      <c r="Q623" s="38"/>
      <c r="R623" s="106"/>
      <c r="S623" s="263"/>
      <c r="T623" s="9"/>
      <c r="U623" s="263" t="str">
        <f t="shared" si="48"/>
        <v xml:space="preserve"> </v>
      </c>
    </row>
    <row r="624" spans="1:26" x14ac:dyDescent="0.2">
      <c r="A624" s="143" t="s">
        <v>1314</v>
      </c>
      <c r="B624" s="40" t="s">
        <v>4609</v>
      </c>
      <c r="C624" s="4" t="s">
        <v>3655</v>
      </c>
      <c r="D624" s="41">
        <v>2600</v>
      </c>
      <c r="E624" s="47" t="s">
        <v>1325</v>
      </c>
      <c r="F624" s="263" t="str">
        <f t="shared" si="45"/>
        <v xml:space="preserve"> </v>
      </c>
      <c r="G624" s="143" t="s">
        <v>15</v>
      </c>
      <c r="H624" s="143" t="s">
        <v>1315</v>
      </c>
      <c r="I624" s="263" t="str">
        <f t="shared" si="46"/>
        <v xml:space="preserve"> </v>
      </c>
      <c r="J624" s="38" t="str">
        <f>IF(D624&gt;=('28 Populations and thresholds'!$I$66),"YES"," ")</f>
        <v>YES</v>
      </c>
      <c r="K624" s="38" t="str">
        <f>IF(J624="YES"," ",IF(D624&gt;=('28 Populations and thresholds'!$I$66)*0.25,"YES"))</f>
        <v xml:space="preserve"> </v>
      </c>
      <c r="L624" s="38" t="b">
        <f>OR('28 Populations and thresholds'!$J$66="CR",'28 Populations and thresholds'!$J$66="EN",'28 Populations and thresholds'!$J$66="VU")</f>
        <v>0</v>
      </c>
      <c r="M624" s="75">
        <f>D624/'28 Populations and thresholds'!$H$66</f>
        <v>0.143646408839779</v>
      </c>
      <c r="N624" s="106" t="str">
        <f>'28 Populations and thresholds'!$K$66</f>
        <v>DEC</v>
      </c>
      <c r="O624" s="263" t="str">
        <f t="shared" si="47"/>
        <v xml:space="preserve"> </v>
      </c>
      <c r="P624" s="348"/>
      <c r="Q624" s="38"/>
      <c r="R624" s="106"/>
      <c r="S624" s="263"/>
      <c r="U624" s="263" t="str">
        <f t="shared" si="48"/>
        <v xml:space="preserve"> </v>
      </c>
    </row>
    <row r="625" spans="1:26" x14ac:dyDescent="0.2">
      <c r="A625" s="143" t="s">
        <v>1314</v>
      </c>
      <c r="B625" s="40" t="s">
        <v>4609</v>
      </c>
      <c r="C625" s="111" t="s">
        <v>3540</v>
      </c>
      <c r="D625" s="41">
        <v>5600</v>
      </c>
      <c r="E625" s="47" t="s">
        <v>1325</v>
      </c>
      <c r="F625" s="263" t="str">
        <f t="shared" si="45"/>
        <v xml:space="preserve"> </v>
      </c>
      <c r="G625" s="143" t="s">
        <v>15</v>
      </c>
      <c r="H625" s="143" t="s">
        <v>1315</v>
      </c>
      <c r="I625" s="263" t="str">
        <f t="shared" si="46"/>
        <v xml:space="preserve"> </v>
      </c>
      <c r="J625" s="38" t="str">
        <f>IF(D625&gt;=('28 Populations and thresholds'!$I$60),"YES"," ")</f>
        <v>YES</v>
      </c>
      <c r="K625" s="38" t="str">
        <f>IF(J625="YES"," ",IF(D625&gt;=('28 Populations and thresholds'!$I$60)*0.25,"YES"))</f>
        <v xml:space="preserve"> </v>
      </c>
      <c r="L625" s="38" t="b">
        <f>OR('28 Populations and thresholds'!$J$60="CR",'28 Populations and thresholds'!$J$60="EN",'28 Populations and thresholds'!$J$60="VU")</f>
        <v>1</v>
      </c>
      <c r="M625" s="75">
        <f>D625/'28 Populations and thresholds'!$H$60</f>
        <v>7.179487179487179E-2</v>
      </c>
      <c r="N625" s="106" t="str">
        <f>'28 Populations and thresholds'!$K$60</f>
        <v>DEC</v>
      </c>
      <c r="O625" s="263" t="str">
        <f t="shared" si="47"/>
        <v xml:space="preserve"> </v>
      </c>
      <c r="P625" s="348"/>
      <c r="Q625" s="38"/>
      <c r="R625" s="106"/>
      <c r="S625" s="263"/>
      <c r="T625" s="9"/>
      <c r="U625" s="263" t="str">
        <f t="shared" si="48"/>
        <v xml:space="preserve"> </v>
      </c>
      <c r="W625" s="4"/>
      <c r="X625" s="4"/>
      <c r="Y625" s="4"/>
      <c r="Z625" s="4"/>
    </row>
    <row r="626" spans="1:26" x14ac:dyDescent="0.2">
      <c r="A626" s="267" t="s">
        <v>1314</v>
      </c>
      <c r="B626" s="269" t="s">
        <v>4613</v>
      </c>
      <c r="C626" s="269" t="s">
        <v>3755</v>
      </c>
      <c r="D626" s="270">
        <v>340</v>
      </c>
      <c r="E626" s="276"/>
      <c r="F626" s="263" t="str">
        <f t="shared" si="45"/>
        <v xml:space="preserve"> </v>
      </c>
      <c r="G626" s="267" t="s">
        <v>21</v>
      </c>
      <c r="H626" s="267" t="s">
        <v>614</v>
      </c>
      <c r="I626" s="263" t="str">
        <f t="shared" si="46"/>
        <v xml:space="preserve"> </v>
      </c>
      <c r="J626" s="272" t="str">
        <f>IF(D626&gt;=('28 Populations and thresholds'!$I$174),"YES"," ")</f>
        <v>YES</v>
      </c>
      <c r="K626" s="272" t="str">
        <f>IF(J626="YES"," ",IF(D626&gt;=('28 Populations and thresholds'!$I$174)*0.25,"YES"))</f>
        <v xml:space="preserve"> </v>
      </c>
      <c r="L626" s="272" t="b">
        <f>OR('28 Populations and thresholds'!$J$174="CR",'28 Populations and thresholds'!$J$174="EN",'28 Populations and thresholds'!$J$174="VU")</f>
        <v>0</v>
      </c>
      <c r="M626" s="273">
        <f>D626/'28 Populations and thresholds'!$H$174</f>
        <v>1.4782608695652174E-2</v>
      </c>
      <c r="N626" s="274" t="str">
        <f>'28 Populations and thresholds'!$K$174</f>
        <v>DEC</v>
      </c>
      <c r="O626" s="263" t="str">
        <f t="shared" si="47"/>
        <v xml:space="preserve"> </v>
      </c>
      <c r="P626" s="349">
        <v>168.93</v>
      </c>
      <c r="Q626" s="272">
        <v>28</v>
      </c>
      <c r="R626" s="274">
        <v>7</v>
      </c>
      <c r="S626" s="263"/>
      <c r="T626" s="275"/>
      <c r="U626" s="263" t="str">
        <f t="shared" si="48"/>
        <v xml:space="preserve"> </v>
      </c>
    </row>
    <row r="627" spans="1:26" x14ac:dyDescent="0.2">
      <c r="A627" s="275" t="s">
        <v>1314</v>
      </c>
      <c r="B627" s="269" t="s">
        <v>4613</v>
      </c>
      <c r="C627" s="269" t="s">
        <v>3676</v>
      </c>
      <c r="D627" s="279">
        <v>28</v>
      </c>
      <c r="E627" s="274">
        <v>1987</v>
      </c>
      <c r="F627" s="263" t="str">
        <f t="shared" si="45"/>
        <v xml:space="preserve"> </v>
      </c>
      <c r="G627" s="275" t="s">
        <v>139</v>
      </c>
      <c r="H627" s="275" t="s">
        <v>3388</v>
      </c>
      <c r="I627" s="263" t="str">
        <f t="shared" si="46"/>
        <v xml:space="preserve"> </v>
      </c>
      <c r="J627" s="272" t="str">
        <f>IF(D627&gt;=('28 Populations and thresholds'!$I$96),"YES"," ")</f>
        <v>YES</v>
      </c>
      <c r="K627" s="272" t="str">
        <f>IF(J627="YES"," ",IF(D627&gt;=('28 Populations and thresholds'!$I$96)*0.25,"YES"))</f>
        <v xml:space="preserve"> </v>
      </c>
      <c r="L627" s="272" t="b">
        <f>OR('28 Populations and thresholds'!$J$96="CR",'28 Populations and thresholds'!$J$96="EN",'28 Populations and thresholds'!$J$96="VU")</f>
        <v>1</v>
      </c>
      <c r="M627" s="273">
        <f>D627/'28 Populations and thresholds'!$H$96</f>
        <v>2.8000000000000001E-2</v>
      </c>
      <c r="N627" s="274" t="str">
        <f>'28 Populations and thresholds'!$K$96</f>
        <v>DEC</v>
      </c>
      <c r="O627" s="263" t="str">
        <f t="shared" si="47"/>
        <v xml:space="preserve"> </v>
      </c>
      <c r="P627" s="349"/>
      <c r="Q627" s="272"/>
      <c r="R627" s="274"/>
      <c r="S627" s="263"/>
      <c r="T627" s="275"/>
      <c r="U627" s="263" t="str">
        <f t="shared" si="48"/>
        <v xml:space="preserve"> </v>
      </c>
    </row>
    <row r="628" spans="1:26" x14ac:dyDescent="0.2">
      <c r="A628" s="275" t="s">
        <v>1314</v>
      </c>
      <c r="B628" s="269" t="s">
        <v>4613</v>
      </c>
      <c r="C628" s="278" t="s">
        <v>1696</v>
      </c>
      <c r="D628" s="279">
        <v>389</v>
      </c>
      <c r="E628" s="284" t="s">
        <v>4398</v>
      </c>
      <c r="F628" s="263" t="str">
        <f t="shared" si="45"/>
        <v xml:space="preserve"> </v>
      </c>
      <c r="G628" s="275"/>
      <c r="H628" s="275" t="s">
        <v>4392</v>
      </c>
      <c r="I628" s="263" t="str">
        <f t="shared" si="46"/>
        <v xml:space="preserve"> </v>
      </c>
      <c r="J628" s="272" t="str">
        <f>IF(D628&gt;=('28 Populations and thresholds'!$I$51),"YES"," ")</f>
        <v>YES</v>
      </c>
      <c r="K628" s="272"/>
      <c r="L628" s="272" t="b">
        <f>OR('28 Populations and thresholds'!$J$51="CR",'28 Populations and thresholds'!$J$51="EN",'28 Populations and thresholds'!$J$51="VU")</f>
        <v>1</v>
      </c>
      <c r="M628" s="273">
        <f>D628/'28 Populations and thresholds'!$H$51</f>
        <v>0.14407407407407408</v>
      </c>
      <c r="N628" s="274">
        <f>'28 Populations and thresholds'!$K$51</f>
        <v>0</v>
      </c>
      <c r="O628" s="263" t="str">
        <f t="shared" si="47"/>
        <v xml:space="preserve"> </v>
      </c>
      <c r="P628" s="349"/>
      <c r="Q628" s="272"/>
      <c r="R628" s="274"/>
      <c r="S628" s="263"/>
      <c r="T628" s="275"/>
      <c r="U628" s="263" t="str">
        <f t="shared" si="48"/>
        <v xml:space="preserve"> </v>
      </c>
    </row>
    <row r="629" spans="1:26" x14ac:dyDescent="0.2">
      <c r="A629" s="275" t="s">
        <v>1314</v>
      </c>
      <c r="B629" s="269" t="s">
        <v>4613</v>
      </c>
      <c r="C629" s="269" t="s">
        <v>3781</v>
      </c>
      <c r="D629" s="279">
        <v>20629</v>
      </c>
      <c r="E629" s="284" t="s">
        <v>251</v>
      </c>
      <c r="F629" s="263" t="str">
        <f t="shared" si="45"/>
        <v xml:space="preserve"> </v>
      </c>
      <c r="G629" s="275" t="s">
        <v>139</v>
      </c>
      <c r="H629" s="275"/>
      <c r="I629" s="263" t="str">
        <f t="shared" si="46"/>
        <v xml:space="preserve"> </v>
      </c>
      <c r="J629" s="272" t="str">
        <f>IF(D629&gt;=('28 Populations and thresholds'!$I$220),"YES"," ")</f>
        <v>YES</v>
      </c>
      <c r="K629" s="272" t="str">
        <f>IF(J629="YES"," ",IF(D629&gt;=('28 Populations and thresholds'!$I$220)*0.25,"YES"))</f>
        <v xml:space="preserve"> </v>
      </c>
      <c r="L629" s="272" t="b">
        <f>OR('28 Populations and thresholds'!$J$220="CR",'28 Populations and thresholds'!$J$220="EN",'28 Populations and thresholds'!$J$220="VU")</f>
        <v>0</v>
      </c>
      <c r="M629" s="273">
        <f>D629/'28 Populations and thresholds'!$H$220</f>
        <v>2.062897937102063E-2</v>
      </c>
      <c r="N629" s="274">
        <f>'28 Populations and thresholds'!$K$220</f>
        <v>0</v>
      </c>
      <c r="O629" s="263" t="str">
        <f t="shared" si="47"/>
        <v xml:space="preserve"> </v>
      </c>
      <c r="P629" s="349"/>
      <c r="Q629" s="272"/>
      <c r="R629" s="274"/>
      <c r="S629" s="263"/>
      <c r="T629" s="275"/>
      <c r="U629" s="263" t="str">
        <f t="shared" si="48"/>
        <v xml:space="preserve"> </v>
      </c>
    </row>
    <row r="630" spans="1:26" x14ac:dyDescent="0.2">
      <c r="A630" s="267" t="s">
        <v>1314</v>
      </c>
      <c r="B630" s="269" t="s">
        <v>4613</v>
      </c>
      <c r="C630" s="269" t="s">
        <v>3756</v>
      </c>
      <c r="D630" s="270">
        <v>450</v>
      </c>
      <c r="E630" s="271">
        <v>37012</v>
      </c>
      <c r="F630" s="263" t="str">
        <f t="shared" si="45"/>
        <v xml:space="preserve"> </v>
      </c>
      <c r="G630" s="267" t="s">
        <v>21</v>
      </c>
      <c r="H630" s="267" t="s">
        <v>614</v>
      </c>
      <c r="I630" s="263" t="str">
        <f t="shared" si="46"/>
        <v xml:space="preserve"> </v>
      </c>
      <c r="J630" s="272" t="str">
        <f>IF(D630&gt;=('28 Populations and thresholds'!$I$175),"YES"," ")</f>
        <v xml:space="preserve"> </v>
      </c>
      <c r="K630" s="272" t="str">
        <f>IF(J630="YES"," ",IF(D630&gt;=('28 Populations and thresholds'!$I$175)*0.25,"YES"))</f>
        <v>YES</v>
      </c>
      <c r="L630" s="272" t="b">
        <f>OR('28 Populations and thresholds'!$J$175="CR",'28 Populations and thresholds'!$J$175="EN",'28 Populations and thresholds'!$J$175="VU")</f>
        <v>0</v>
      </c>
      <c r="M630" s="273">
        <f>D630/'28 Populations and thresholds'!$H$175</f>
        <v>3.237410071942446E-3</v>
      </c>
      <c r="N630" s="274" t="str">
        <f>'28 Populations and thresholds'!$K$175</f>
        <v>DEC</v>
      </c>
      <c r="O630" s="263" t="str">
        <f t="shared" si="47"/>
        <v xml:space="preserve"> </v>
      </c>
      <c r="P630" s="349"/>
      <c r="Q630" s="272"/>
      <c r="R630" s="274"/>
      <c r="S630" s="263"/>
      <c r="T630" s="269"/>
      <c r="U630" s="263" t="str">
        <f t="shared" si="48"/>
        <v xml:space="preserve"> </v>
      </c>
    </row>
    <row r="631" spans="1:26" x14ac:dyDescent="0.2">
      <c r="A631" s="275" t="s">
        <v>1314</v>
      </c>
      <c r="B631" s="269" t="s">
        <v>4613</v>
      </c>
      <c r="C631" s="278" t="s">
        <v>3447</v>
      </c>
      <c r="D631" s="279">
        <v>260</v>
      </c>
      <c r="E631" s="284" t="s">
        <v>4398</v>
      </c>
      <c r="F631" s="263" t="str">
        <f t="shared" si="45"/>
        <v xml:space="preserve"> </v>
      </c>
      <c r="G631" s="275"/>
      <c r="H631" s="275" t="s">
        <v>4392</v>
      </c>
      <c r="I631" s="263" t="str">
        <f t="shared" si="46"/>
        <v xml:space="preserve"> </v>
      </c>
      <c r="J631" s="272" t="str">
        <f>IF(D631&gt;=('28 Populations and thresholds'!$I$145),"YES"," ")</f>
        <v>YES</v>
      </c>
      <c r="K631" s="272" t="str">
        <f>IF(J631="YES"," ",IF(D631&gt;=('28 Populations and thresholds'!$I$145)*0.25,"YES"))</f>
        <v xml:space="preserve"> </v>
      </c>
      <c r="L631" s="272" t="b">
        <f>OR('28 Populations and thresholds'!$J$145="CR",'28 Populations and thresholds'!$J$145="EN",'28 Populations and thresholds'!$J$145="VU")</f>
        <v>0</v>
      </c>
      <c r="M631" s="273">
        <f>D631/'28 Populations and thresholds'!$H$145</f>
        <v>2.5999999999999999E-3</v>
      </c>
      <c r="N631" s="274">
        <f>'28 Populations and thresholds'!$K$145</f>
        <v>0</v>
      </c>
      <c r="O631" s="263" t="str">
        <f t="shared" si="47"/>
        <v xml:space="preserve"> </v>
      </c>
      <c r="P631" s="349"/>
      <c r="Q631" s="272"/>
      <c r="R631" s="274"/>
      <c r="S631" s="263"/>
      <c r="T631" s="269"/>
      <c r="U631" s="263" t="str">
        <f t="shared" si="48"/>
        <v xml:space="preserve"> </v>
      </c>
    </row>
    <row r="632" spans="1:26" x14ac:dyDescent="0.2">
      <c r="A632" s="275" t="s">
        <v>1314</v>
      </c>
      <c r="B632" s="269" t="s">
        <v>4613</v>
      </c>
      <c r="C632" s="278" t="s">
        <v>3761</v>
      </c>
      <c r="D632" s="279">
        <v>2516</v>
      </c>
      <c r="E632" s="281">
        <v>39539</v>
      </c>
      <c r="F632" s="263" t="str">
        <f t="shared" si="45"/>
        <v xml:space="preserve"> </v>
      </c>
      <c r="G632" s="275"/>
      <c r="H632" s="275" t="s">
        <v>4413</v>
      </c>
      <c r="I632" s="263" t="str">
        <f t="shared" si="46"/>
        <v xml:space="preserve"> </v>
      </c>
      <c r="J632" s="272" t="str">
        <f>IF(D632&gt;=('28 Populations and thresholds'!$I$187),"YES"," ")</f>
        <v>YES</v>
      </c>
      <c r="K632" s="272" t="str">
        <f>IF(J632="YES"," ",IF(D632&gt;=('28 Populations and thresholds'!$I$187)*0.25,"YES"))</f>
        <v xml:space="preserve"> </v>
      </c>
      <c r="L632" s="272" t="b">
        <f>OR('28 Populations and thresholds'!$J$187="CR",'28 Populations and thresholds'!$J$187="EN",'28 Populations and thresholds'!$J$187="VU")</f>
        <v>0</v>
      </c>
      <c r="M632" s="273">
        <f>D632/'28 Populations and thresholds'!$H$187</f>
        <v>2.5159999999999998E-2</v>
      </c>
      <c r="N632" s="274">
        <f>'28 Populations and thresholds'!$K$187</f>
        <v>0</v>
      </c>
      <c r="O632" s="263" t="str">
        <f t="shared" si="47"/>
        <v xml:space="preserve"> </v>
      </c>
      <c r="P632" s="349"/>
      <c r="Q632" s="272"/>
      <c r="R632" s="274"/>
      <c r="S632" s="263"/>
      <c r="T632" s="275"/>
      <c r="U632" s="263" t="str">
        <f t="shared" si="48"/>
        <v xml:space="preserve"> </v>
      </c>
    </row>
    <row r="633" spans="1:26" x14ac:dyDescent="0.2">
      <c r="A633" s="275" t="s">
        <v>1314</v>
      </c>
      <c r="B633" s="269" t="s">
        <v>4613</v>
      </c>
      <c r="C633" s="278" t="s">
        <v>3471</v>
      </c>
      <c r="D633" s="279">
        <v>3539</v>
      </c>
      <c r="E633" s="281">
        <v>39539</v>
      </c>
      <c r="F633" s="263" t="str">
        <f t="shared" si="45"/>
        <v xml:space="preserve"> </v>
      </c>
      <c r="G633" s="275"/>
      <c r="H633" s="275" t="s">
        <v>4413</v>
      </c>
      <c r="I633" s="263" t="str">
        <f t="shared" si="46"/>
        <v xml:space="preserve"> </v>
      </c>
      <c r="J633" s="272" t="str">
        <f>IF(D633&gt;=(('28 Populations and thresholds'!$I$183)+('28 Populations and thresholds'!$I$184)+('28 Populations and thresholds'!$I$185)),"YES"," ")</f>
        <v>YES</v>
      </c>
      <c r="K633" s="272" t="str">
        <f>IF(J633="YES"," ",IF(D633&gt;=(('28 Populations and thresholds'!$I$183)+('28 Populations and thresholds'!$I$184)+('28 Populations and thresholds'!$I$185))*0.25,"YES"))</f>
        <v xml:space="preserve"> </v>
      </c>
      <c r="L633" s="272" t="b">
        <f>OR('28 Populations and thresholds'!$J$183="CR",'28 Populations and thresholds'!$J$183="EN",'28 Populations and thresholds'!$J$183="VU")</f>
        <v>0</v>
      </c>
      <c r="M633" s="273">
        <f>D633/(('28 Populations and thresholds'!$H$183)+('28 Populations and thresholds'!$H$184)+('28 Populations and thresholds'!$H$185))</f>
        <v>1.1796666666666667E-2</v>
      </c>
      <c r="N633" s="274">
        <f>'28 Populations and thresholds'!$K$183</f>
        <v>0</v>
      </c>
      <c r="O633" s="263" t="str">
        <f t="shared" si="47"/>
        <v xml:space="preserve"> </v>
      </c>
      <c r="P633" s="349"/>
      <c r="Q633" s="272"/>
      <c r="R633" s="274"/>
      <c r="S633" s="263"/>
      <c r="T633" s="275" t="s">
        <v>4568</v>
      </c>
      <c r="U633" s="263" t="str">
        <f t="shared" si="48"/>
        <v xml:space="preserve"> </v>
      </c>
    </row>
    <row r="634" spans="1:26" x14ac:dyDescent="0.2">
      <c r="A634" s="267" t="s">
        <v>1314</v>
      </c>
      <c r="B634" s="269" t="s">
        <v>4613</v>
      </c>
      <c r="C634" s="269" t="s">
        <v>3564</v>
      </c>
      <c r="D634" s="298">
        <v>2972</v>
      </c>
      <c r="E634" s="294" t="s">
        <v>1344</v>
      </c>
      <c r="F634" s="263" t="str">
        <f t="shared" si="45"/>
        <v xml:space="preserve"> </v>
      </c>
      <c r="G634" s="267" t="s">
        <v>15</v>
      </c>
      <c r="H634" s="267" t="s">
        <v>1362</v>
      </c>
      <c r="I634" s="263" t="str">
        <f t="shared" si="46"/>
        <v xml:space="preserve"> </v>
      </c>
      <c r="J634" s="272" t="str">
        <f>IF(D634&gt;=('28 Populations and thresholds'!$I$79),"YES"," ")</f>
        <v>YES</v>
      </c>
      <c r="K634" s="272" t="str">
        <f>IF(J634="YES"," ",IF(D634&gt;=('28 Populations and thresholds'!$I$79)*0.25,"YES"))</f>
        <v xml:space="preserve"> </v>
      </c>
      <c r="L634" s="272" t="b">
        <f>OR('28 Populations and thresholds'!$J$79="CR",'28 Populations and thresholds'!$J$79="EN",'28 Populations and thresholds'!$J$79="VU")</f>
        <v>0</v>
      </c>
      <c r="M634" s="273">
        <f>D634/'28 Populations and thresholds'!$H$79</f>
        <v>1.9813333333333332E-2</v>
      </c>
      <c r="N634" s="274">
        <f>'28 Populations and thresholds'!$K$79</f>
        <v>0</v>
      </c>
      <c r="O634" s="263" t="str">
        <f t="shared" si="47"/>
        <v xml:space="preserve"> </v>
      </c>
      <c r="P634" s="349"/>
      <c r="Q634" s="272"/>
      <c r="R634" s="274"/>
      <c r="S634" s="263"/>
      <c r="T634" s="269"/>
      <c r="U634" s="263" t="str">
        <f t="shared" si="48"/>
        <v xml:space="preserve"> </v>
      </c>
    </row>
    <row r="635" spans="1:26" x14ac:dyDescent="0.2">
      <c r="A635" s="275" t="s">
        <v>1314</v>
      </c>
      <c r="B635" s="269" t="s">
        <v>4613</v>
      </c>
      <c r="C635" s="278" t="s">
        <v>3480</v>
      </c>
      <c r="D635" s="279">
        <v>9012</v>
      </c>
      <c r="E635" s="284" t="s">
        <v>4398</v>
      </c>
      <c r="F635" s="263" t="str">
        <f t="shared" si="45"/>
        <v xml:space="preserve"> </v>
      </c>
      <c r="G635" s="275"/>
      <c r="H635" s="275" t="s">
        <v>4392</v>
      </c>
      <c r="I635" s="263" t="str">
        <f t="shared" si="46"/>
        <v xml:space="preserve"> </v>
      </c>
      <c r="J635" s="272" t="str">
        <f>IF(D635&gt;=('28 Populations and thresholds'!$I$203),"YES"," ")</f>
        <v>YES</v>
      </c>
      <c r="K635" s="272" t="str">
        <f>IF(J635="YES"," ",IF(D635&gt;=('28 Populations and thresholds'!$I$203)*0.25,"YES"))</f>
        <v xml:space="preserve"> </v>
      </c>
      <c r="L635" s="272" t="b">
        <f>OR('28 Populations and thresholds'!$J$203="CR",'28 Populations and thresholds'!$J$203="EN",'28 Populations and thresholds'!$J$203="VU")</f>
        <v>0</v>
      </c>
      <c r="M635" s="273">
        <f>D635/'28 Populations and thresholds'!$H$203</f>
        <v>6.6755555555555554E-2</v>
      </c>
      <c r="N635" s="274" t="str">
        <f>'28 Populations and thresholds'!$K$203</f>
        <v>DEC</v>
      </c>
      <c r="O635" s="263" t="str">
        <f t="shared" si="47"/>
        <v xml:space="preserve"> </v>
      </c>
      <c r="P635" s="349"/>
      <c r="Q635" s="272"/>
      <c r="R635" s="274"/>
      <c r="S635" s="263"/>
      <c r="T635" s="275"/>
      <c r="U635" s="263" t="str">
        <f t="shared" si="48"/>
        <v xml:space="preserve"> </v>
      </c>
    </row>
    <row r="636" spans="1:26" x14ac:dyDescent="0.2">
      <c r="A636" s="275" t="s">
        <v>1314</v>
      </c>
      <c r="B636" s="269" t="s">
        <v>4613</v>
      </c>
      <c r="C636" s="269" t="s">
        <v>1622</v>
      </c>
      <c r="D636" s="279">
        <v>33</v>
      </c>
      <c r="E636" s="284" t="s">
        <v>65</v>
      </c>
      <c r="F636" s="263" t="str">
        <f t="shared" si="45"/>
        <v xml:space="preserve"> </v>
      </c>
      <c r="G636" s="275" t="s">
        <v>139</v>
      </c>
      <c r="H636" s="275"/>
      <c r="I636" s="263" t="str">
        <f t="shared" si="46"/>
        <v xml:space="preserve"> </v>
      </c>
      <c r="J636" s="272" t="str">
        <f>IF(D636&gt;=('28 Populations and thresholds'!$I$10),"YES"," ")</f>
        <v>YES</v>
      </c>
      <c r="K636" s="272" t="str">
        <f>IF(J636="YES"," ",IF(D636&gt;=('28 Populations and thresholds'!$I$10)*0.25,"YES"))</f>
        <v xml:space="preserve"> </v>
      </c>
      <c r="L636" s="272" t="b">
        <f>OR('28 Populations and thresholds'!$J$10="CR",'28 Populations and thresholds'!$J$10="EN",'28 Populations and thresholds'!$J$10="VU")</f>
        <v>1</v>
      </c>
      <c r="M636" s="273">
        <f>D636/'28 Populations and thresholds'!$H$10</f>
        <v>0.66</v>
      </c>
      <c r="N636" s="274" t="str">
        <f>'28 Populations and thresholds'!$K$10</f>
        <v>DEC</v>
      </c>
      <c r="O636" s="263" t="str">
        <f t="shared" si="47"/>
        <v xml:space="preserve"> </v>
      </c>
      <c r="P636" s="349"/>
      <c r="Q636" s="272"/>
      <c r="R636" s="274"/>
      <c r="S636" s="263"/>
      <c r="T636" s="275"/>
      <c r="U636" s="263" t="str">
        <f t="shared" si="48"/>
        <v xml:space="preserve"> </v>
      </c>
    </row>
    <row r="637" spans="1:26" x14ac:dyDescent="0.2">
      <c r="A637" s="275" t="s">
        <v>1314</v>
      </c>
      <c r="B637" s="269" t="s">
        <v>4613</v>
      </c>
      <c r="C637" s="278" t="s">
        <v>3467</v>
      </c>
      <c r="D637" s="279">
        <v>1084</v>
      </c>
      <c r="E637" s="284" t="s">
        <v>4398</v>
      </c>
      <c r="F637" s="263" t="str">
        <f t="shared" si="45"/>
        <v xml:space="preserve"> </v>
      </c>
      <c r="G637" s="275"/>
      <c r="H637" s="275" t="s">
        <v>4392</v>
      </c>
      <c r="I637" s="263" t="str">
        <f t="shared" si="46"/>
        <v xml:space="preserve"> </v>
      </c>
      <c r="J637" s="272" t="str">
        <f>IF(D637&gt;=('28 Populations and thresholds'!$I$180),"YES"," ")</f>
        <v>YES</v>
      </c>
      <c r="K637" s="272" t="str">
        <f>IF(J637="YES"," ",IF(D637&gt;=('28 Populations and thresholds'!$I$180)*0.25,"YES"))</f>
        <v xml:space="preserve"> </v>
      </c>
      <c r="L637" s="272" t="b">
        <f>OR('28 Populations and thresholds'!$J$180="CR",'28 Populations and thresholds'!$J$180="EN",'28 Populations and thresholds'!$J$180="VU")</f>
        <v>0</v>
      </c>
      <c r="M637" s="273">
        <f>D637/'28 Populations and thresholds'!$H$180</f>
        <v>1.0840000000000001E-2</v>
      </c>
      <c r="N637" s="274">
        <f>'28 Populations and thresholds'!$K$180</f>
        <v>0</v>
      </c>
      <c r="O637" s="263" t="str">
        <f t="shared" si="47"/>
        <v xml:space="preserve"> </v>
      </c>
      <c r="P637" s="349"/>
      <c r="Q637" s="272"/>
      <c r="R637" s="274"/>
      <c r="S637" s="263"/>
      <c r="T637" s="275"/>
      <c r="U637" s="263" t="str">
        <f t="shared" si="48"/>
        <v xml:space="preserve"> </v>
      </c>
    </row>
    <row r="638" spans="1:26" x14ac:dyDescent="0.2">
      <c r="A638" s="275" t="s">
        <v>1314</v>
      </c>
      <c r="B638" s="269" t="s">
        <v>4613</v>
      </c>
      <c r="C638" s="278" t="s">
        <v>1625</v>
      </c>
      <c r="D638" s="279">
        <v>11144</v>
      </c>
      <c r="E638" s="284" t="s">
        <v>4398</v>
      </c>
      <c r="F638" s="263" t="str">
        <f t="shared" si="45"/>
        <v xml:space="preserve"> </v>
      </c>
      <c r="G638" s="275"/>
      <c r="H638" s="275" t="s">
        <v>4392</v>
      </c>
      <c r="I638" s="263" t="str">
        <f t="shared" si="46"/>
        <v xml:space="preserve"> </v>
      </c>
      <c r="J638" s="272" t="str">
        <f>IF(D638&gt;=('28 Populations and thresholds'!$I$11),"YES"," ")</f>
        <v>YES</v>
      </c>
      <c r="K638" s="272" t="str">
        <f>IF(J638="YES"," ",IF(D638&gt;=('28 Populations and thresholds'!$I$11)*0.25,"YES"))</f>
        <v xml:space="preserve"> </v>
      </c>
      <c r="L638" s="272" t="b">
        <f>OR('28 Populations and thresholds'!$J$11="CR",'28 Populations and thresholds'!$J$11="EN",'28 Populations and thresholds'!$J$11="VU")</f>
        <v>0</v>
      </c>
      <c r="M638" s="273">
        <f>D638/'28 Populations and thresholds'!$H$11</f>
        <v>0.11144</v>
      </c>
      <c r="N638" s="274">
        <f>'28 Populations and thresholds'!$K$11</f>
        <v>0</v>
      </c>
      <c r="O638" s="263" t="str">
        <f t="shared" si="47"/>
        <v xml:space="preserve"> </v>
      </c>
      <c r="P638" s="349"/>
      <c r="Q638" s="272"/>
      <c r="R638" s="274"/>
      <c r="S638" s="263"/>
      <c r="T638" s="275"/>
      <c r="U638" s="263" t="str">
        <f t="shared" si="48"/>
        <v xml:space="preserve"> </v>
      </c>
    </row>
    <row r="639" spans="1:26" x14ac:dyDescent="0.2">
      <c r="A639" s="275" t="s">
        <v>1314</v>
      </c>
      <c r="B639" s="269" t="s">
        <v>4613</v>
      </c>
      <c r="C639" s="269" t="s">
        <v>1607</v>
      </c>
      <c r="D639" s="279">
        <v>413</v>
      </c>
      <c r="E639" s="284" t="s">
        <v>32</v>
      </c>
      <c r="F639" s="263" t="str">
        <f t="shared" si="45"/>
        <v xml:space="preserve"> </v>
      </c>
      <c r="G639" s="275" t="s">
        <v>139</v>
      </c>
      <c r="H639" s="275"/>
      <c r="I639" s="263" t="str">
        <f t="shared" si="46"/>
        <v xml:space="preserve"> </v>
      </c>
      <c r="J639" s="272" t="str">
        <f>IF(D639&gt;=('28 Populations and thresholds'!$I$6),"YES"," ")</f>
        <v>YES</v>
      </c>
      <c r="K639" s="272" t="str">
        <f>IF(J639="YES"," ",IF(D639&gt;=('28 Populations and thresholds'!$I$6)*0.25,"YES"))</f>
        <v xml:space="preserve"> </v>
      </c>
      <c r="L639" s="272" t="b">
        <f>OR('28 Populations and thresholds'!$J$6="CR",'28 Populations and thresholds'!$J$6="EN",'28 Populations and thresholds'!$J$6="VU")</f>
        <v>0</v>
      </c>
      <c r="M639" s="273">
        <f>D639/'28 Populations and thresholds'!$H$6</f>
        <v>8.26E-3</v>
      </c>
      <c r="N639" s="274">
        <f>'28 Populations and thresholds'!$K$6</f>
        <v>0</v>
      </c>
      <c r="O639" s="263" t="str">
        <f t="shared" si="47"/>
        <v xml:space="preserve"> </v>
      </c>
      <c r="P639" s="349"/>
      <c r="Q639" s="272"/>
      <c r="R639" s="274"/>
      <c r="S639" s="263"/>
      <c r="T639" s="275"/>
      <c r="U639" s="263" t="str">
        <f t="shared" si="48"/>
        <v xml:space="preserve"> </v>
      </c>
    </row>
    <row r="640" spans="1:26" x14ac:dyDescent="0.2">
      <c r="A640" s="275" t="s">
        <v>1314</v>
      </c>
      <c r="B640" s="269" t="s">
        <v>4613</v>
      </c>
      <c r="C640" s="269" t="s">
        <v>3717</v>
      </c>
      <c r="D640" s="279">
        <v>1565</v>
      </c>
      <c r="E640" s="299">
        <v>2005</v>
      </c>
      <c r="F640" s="263" t="str">
        <f t="shared" si="45"/>
        <v xml:space="preserve"> </v>
      </c>
      <c r="G640" s="275" t="s">
        <v>139</v>
      </c>
      <c r="H640" s="275"/>
      <c r="I640" s="263" t="str">
        <f t="shared" si="46"/>
        <v xml:space="preserve"> </v>
      </c>
      <c r="J640" s="272" t="str">
        <f>IF(D640&gt;=('28 Populations and thresholds'!$I$16),"YES"," ")</f>
        <v>YES</v>
      </c>
      <c r="K640" s="272" t="str">
        <f>IF(J640="YES"," ",IF(D640&gt;=('28 Populations and thresholds'!$I$16)*0.25,"YES"))</f>
        <v xml:space="preserve"> </v>
      </c>
      <c r="L640" s="272" t="b">
        <f>OR('28 Populations and thresholds'!$J$16="CR",'28 Populations and thresholds'!$J$16="EN",'28 Populations and thresholds'!$J$16="VU")</f>
        <v>0</v>
      </c>
      <c r="M640" s="273">
        <f>D640/'28 Populations and thresholds'!$H$16</f>
        <v>1.5650000000000001E-2</v>
      </c>
      <c r="N640" s="274" t="str">
        <f>'28 Populations and thresholds'!$K$16</f>
        <v>DEC</v>
      </c>
      <c r="O640" s="263" t="str">
        <f t="shared" si="47"/>
        <v xml:space="preserve"> </v>
      </c>
      <c r="P640" s="349"/>
      <c r="Q640" s="272"/>
      <c r="R640" s="274"/>
      <c r="S640" s="263"/>
      <c r="T640" s="275"/>
      <c r="U640" s="263" t="str">
        <f t="shared" si="48"/>
        <v xml:space="preserve"> </v>
      </c>
    </row>
    <row r="641" spans="1:26" x14ac:dyDescent="0.2">
      <c r="A641" s="267" t="s">
        <v>1314</v>
      </c>
      <c r="B641" s="269" t="s">
        <v>4613</v>
      </c>
      <c r="C641" s="269" t="s">
        <v>3461</v>
      </c>
      <c r="D641" s="270">
        <v>400</v>
      </c>
      <c r="E641" s="271">
        <v>37012</v>
      </c>
      <c r="F641" s="263" t="str">
        <f t="shared" ref="F641:F704" si="49">" "</f>
        <v xml:space="preserve"> </v>
      </c>
      <c r="G641" s="267" t="s">
        <v>21</v>
      </c>
      <c r="H641" s="267" t="s">
        <v>614</v>
      </c>
      <c r="I641" s="263" t="str">
        <f t="shared" ref="I641:I704" si="50">" "</f>
        <v xml:space="preserve"> </v>
      </c>
      <c r="J641" s="272" t="str">
        <f>IF(D641&gt;=('28 Populations and thresholds'!$I$164),"YES"," ")</f>
        <v xml:space="preserve"> </v>
      </c>
      <c r="K641" s="272" t="str">
        <f>IF(J641="YES"," ",IF(D641&gt;=('28 Populations and thresholds'!$I$164)*0.25,"YES"))</f>
        <v>YES</v>
      </c>
      <c r="L641" s="272" t="b">
        <f>OR('28 Populations and thresholds'!$J$164="CR",'28 Populations and thresholds'!$J$164="EN",'28 Populations and thresholds'!$J$164="VU")</f>
        <v>0</v>
      </c>
      <c r="M641" s="273">
        <f>D641/'28 Populations and thresholds'!$H$164</f>
        <v>5.0632911392405064E-3</v>
      </c>
      <c r="N641" s="274" t="str">
        <f>'28 Populations and thresholds'!$K$164</f>
        <v>DEC</v>
      </c>
      <c r="O641" s="263" t="str">
        <f t="shared" ref="O641:O704" si="51">" "</f>
        <v xml:space="preserve"> </v>
      </c>
      <c r="P641" s="349"/>
      <c r="Q641" s="272"/>
      <c r="R641" s="274"/>
      <c r="S641" s="263"/>
      <c r="T641" s="269"/>
      <c r="U641" s="263" t="str">
        <f t="shared" ref="U641:U704" si="52">" "</f>
        <v xml:space="preserve"> </v>
      </c>
    </row>
    <row r="642" spans="1:26" x14ac:dyDescent="0.2">
      <c r="A642" s="267" t="s">
        <v>1314</v>
      </c>
      <c r="B642" s="269" t="s">
        <v>4613</v>
      </c>
      <c r="C642" s="269" t="s">
        <v>3452</v>
      </c>
      <c r="D642" s="270">
        <v>3180</v>
      </c>
      <c r="E642" s="271">
        <v>34350</v>
      </c>
      <c r="F642" s="263" t="str">
        <f t="shared" si="49"/>
        <v xml:space="preserve"> </v>
      </c>
      <c r="G642" s="267" t="s">
        <v>21</v>
      </c>
      <c r="H642" s="267" t="s">
        <v>853</v>
      </c>
      <c r="I642" s="263" t="str">
        <f t="shared" si="50"/>
        <v xml:space="preserve"> </v>
      </c>
      <c r="J642" s="272" t="str">
        <f>IF(D642&gt;=('28 Populations and thresholds'!$I$158),"YES"," ")</f>
        <v>YES</v>
      </c>
      <c r="K642" s="272" t="str">
        <f>IF(J642="YES"," ",IF(D642&gt;=('28 Populations and thresholds'!$I$158)*0.25,"YES"))</f>
        <v xml:space="preserve"> </v>
      </c>
      <c r="L642" s="272" t="b">
        <f>OR('28 Populations and thresholds'!$J$158="CR",'28 Populations and thresholds'!$J$158="EN",'28 Populations and thresholds'!$J$158="VU")</f>
        <v>0</v>
      </c>
      <c r="M642" s="273">
        <f>D642/'28 Populations and thresholds'!$H$158</f>
        <v>3.1800000000000002E-2</v>
      </c>
      <c r="N642" s="274">
        <f>'28 Populations and thresholds'!$K$158</f>
        <v>0</v>
      </c>
      <c r="O642" s="263" t="str">
        <f t="shared" si="51"/>
        <v xml:space="preserve"> </v>
      </c>
      <c r="P642" s="349"/>
      <c r="Q642" s="272"/>
      <c r="R642" s="274"/>
      <c r="S642" s="263"/>
      <c r="T642" s="269"/>
      <c r="U642" s="263" t="str">
        <f t="shared" si="52"/>
        <v xml:space="preserve"> </v>
      </c>
    </row>
    <row r="643" spans="1:26" x14ac:dyDescent="0.2">
      <c r="A643" s="275" t="s">
        <v>1314</v>
      </c>
      <c r="B643" s="269" t="s">
        <v>4613</v>
      </c>
      <c r="C643" s="278" t="s">
        <v>1652</v>
      </c>
      <c r="D643" s="279">
        <v>1191</v>
      </c>
      <c r="E643" s="284" t="s">
        <v>4398</v>
      </c>
      <c r="F643" s="263" t="str">
        <f t="shared" si="49"/>
        <v xml:space="preserve"> </v>
      </c>
      <c r="G643" s="275"/>
      <c r="H643" s="275" t="s">
        <v>4392</v>
      </c>
      <c r="I643" s="263" t="str">
        <f t="shared" si="50"/>
        <v xml:space="preserve"> </v>
      </c>
      <c r="J643" s="272" t="str">
        <f>IF(D643&gt;=('28 Populations and thresholds'!$I$29),"YES"," ")</f>
        <v>YES</v>
      </c>
      <c r="K643" s="272" t="str">
        <f>IF(J643="YES"," ",IF(D643&gt;=('28 Populations and thresholds'!$I$29)*0.25,"YES"))</f>
        <v xml:space="preserve"> </v>
      </c>
      <c r="L643" s="272" t="b">
        <f>OR('28 Populations and thresholds'!$J$29="CR",'28 Populations and thresholds'!$J$29="EN",'28 Populations and thresholds'!$J$29="VU")</f>
        <v>0</v>
      </c>
      <c r="M643" s="273">
        <f>D643/'28 Populations and thresholds'!$H$29</f>
        <v>1.191E-3</v>
      </c>
      <c r="N643" s="274">
        <f>'28 Populations and thresholds'!$K$29</f>
        <v>0</v>
      </c>
      <c r="O643" s="263" t="str">
        <f t="shared" si="51"/>
        <v xml:space="preserve"> </v>
      </c>
      <c r="P643" s="349"/>
      <c r="Q643" s="272"/>
      <c r="R643" s="274"/>
      <c r="S643" s="263"/>
      <c r="T643" s="275"/>
      <c r="U643" s="263" t="str">
        <f t="shared" si="52"/>
        <v xml:space="preserve"> </v>
      </c>
    </row>
    <row r="644" spans="1:26" x14ac:dyDescent="0.2">
      <c r="A644" s="275" t="s">
        <v>1314</v>
      </c>
      <c r="B644" s="269" t="s">
        <v>4613</v>
      </c>
      <c r="C644" s="278" t="s">
        <v>3760</v>
      </c>
      <c r="D644" s="279">
        <v>3083</v>
      </c>
      <c r="E644" s="284" t="s">
        <v>4398</v>
      </c>
      <c r="F644" s="263" t="str">
        <f t="shared" si="49"/>
        <v xml:space="preserve"> </v>
      </c>
      <c r="G644" s="275"/>
      <c r="H644" s="275" t="s">
        <v>4392</v>
      </c>
      <c r="I644" s="263" t="str">
        <f t="shared" si="50"/>
        <v xml:space="preserve"> </v>
      </c>
      <c r="J644" s="272" t="str">
        <f>IF(D644&gt;=('28 Populations and thresholds'!$I$186),"YES"," ")</f>
        <v>YES</v>
      </c>
      <c r="K644" s="272" t="str">
        <f>IF(J644="YES"," ",IF(D644&gt;=('28 Populations and thresholds'!$I$186)*0.25,"YES"))</f>
        <v xml:space="preserve"> </v>
      </c>
      <c r="L644" s="272" t="b">
        <f>OR('28 Populations and thresholds'!$J$186="CR",'28 Populations and thresholds'!$J$186="EN",'28 Populations and thresholds'!$J$186="VU")</f>
        <v>0</v>
      </c>
      <c r="M644" s="273">
        <f>D644/'28 Populations and thresholds'!$H$186</f>
        <v>3.0829999999999998E-3</v>
      </c>
      <c r="N644" s="274">
        <f>'28 Populations and thresholds'!$K$186</f>
        <v>0</v>
      </c>
      <c r="O644" s="263" t="str">
        <f t="shared" si="51"/>
        <v xml:space="preserve"> </v>
      </c>
      <c r="P644" s="349"/>
      <c r="Q644" s="272"/>
      <c r="R644" s="274"/>
      <c r="S644" s="263"/>
      <c r="T644" s="275"/>
      <c r="U644" s="263" t="str">
        <f t="shared" si="52"/>
        <v xml:space="preserve"> </v>
      </c>
    </row>
    <row r="645" spans="1:26" x14ac:dyDescent="0.2">
      <c r="A645" s="275" t="s">
        <v>1314</v>
      </c>
      <c r="B645" s="269" t="s">
        <v>4613</v>
      </c>
      <c r="C645" s="280" t="s">
        <v>3607</v>
      </c>
      <c r="D645" s="279">
        <v>8086</v>
      </c>
      <c r="E645" s="274">
        <v>2000</v>
      </c>
      <c r="F645" s="263" t="str">
        <f t="shared" si="49"/>
        <v xml:space="preserve"> </v>
      </c>
      <c r="G645" s="275" t="s">
        <v>139</v>
      </c>
      <c r="H645" s="275" t="s">
        <v>3388</v>
      </c>
      <c r="I645" s="263" t="str">
        <f t="shared" si="50"/>
        <v xml:space="preserve"> </v>
      </c>
      <c r="J645" s="272" t="str">
        <f>IF(D645&gt;=('28 Populations and thresholds'!$I$92),"YES"," ")</f>
        <v>YES</v>
      </c>
      <c r="K645" s="272" t="str">
        <f>IF(J645="YES"," ",IF(D645&gt;=('28 Populations and thresholds'!$I$92)*0.25,"YES"))</f>
        <v xml:space="preserve"> </v>
      </c>
      <c r="L645" s="272" t="b">
        <f>OR('28 Populations and thresholds'!$J$92="CR",'28 Populations and thresholds'!$J$92="EN",'28 Populations and thresholds'!$J$92="VU")</f>
        <v>0</v>
      </c>
      <c r="M645" s="273">
        <f>D645/'28 Populations and thresholds'!$H$92</f>
        <v>2.6953333333333333E-2</v>
      </c>
      <c r="N645" s="274" t="str">
        <f>'28 Populations and thresholds'!$K$92</f>
        <v>DEC</v>
      </c>
      <c r="O645" s="263" t="str">
        <f t="shared" si="51"/>
        <v xml:space="preserve"> </v>
      </c>
      <c r="P645" s="349"/>
      <c r="Q645" s="272"/>
      <c r="R645" s="274"/>
      <c r="S645" s="263"/>
      <c r="T645" s="269"/>
      <c r="U645" s="263" t="str">
        <f t="shared" si="52"/>
        <v xml:space="preserve"> </v>
      </c>
    </row>
    <row r="646" spans="1:26" x14ac:dyDescent="0.2">
      <c r="A646" s="275" t="s">
        <v>1314</v>
      </c>
      <c r="B646" s="269" t="s">
        <v>4613</v>
      </c>
      <c r="C646" s="269" t="s">
        <v>3616</v>
      </c>
      <c r="D646" s="279">
        <v>9703</v>
      </c>
      <c r="E646" s="274">
        <v>2005</v>
      </c>
      <c r="F646" s="263" t="str">
        <f t="shared" si="49"/>
        <v xml:space="preserve"> </v>
      </c>
      <c r="G646" s="275" t="s">
        <v>139</v>
      </c>
      <c r="H646" s="275" t="s">
        <v>3388</v>
      </c>
      <c r="I646" s="263" t="str">
        <f t="shared" si="50"/>
        <v xml:space="preserve"> </v>
      </c>
      <c r="J646" s="272" t="str">
        <f>IF(D646&gt;=('28 Populations and thresholds'!$I$94),"YES"," ")</f>
        <v>YES</v>
      </c>
      <c r="K646" s="272" t="str">
        <f>IF(J646="YES"," ",IF(D646&gt;=('28 Populations and thresholds'!$I$94)*0.25,"YES"))</f>
        <v xml:space="preserve"> </v>
      </c>
      <c r="L646" s="272" t="b">
        <f>OR('28 Populations and thresholds'!$J$94="CR",'28 Populations and thresholds'!$J$94="EN",'28 Populations and thresholds'!$J$94="VU")</f>
        <v>0</v>
      </c>
      <c r="M646" s="273">
        <f>D646/'28 Populations and thresholds'!$H$94</f>
        <v>1.9406E-2</v>
      </c>
      <c r="N646" s="274">
        <f>'28 Populations and thresholds'!$K$94</f>
        <v>0</v>
      </c>
      <c r="O646" s="263" t="str">
        <f t="shared" si="51"/>
        <v xml:space="preserve"> </v>
      </c>
      <c r="P646" s="349"/>
      <c r="Q646" s="272"/>
      <c r="R646" s="274"/>
      <c r="S646" s="263"/>
      <c r="T646" s="269"/>
      <c r="U646" s="263" t="str">
        <f t="shared" si="52"/>
        <v xml:space="preserve"> </v>
      </c>
    </row>
    <row r="647" spans="1:26" x14ac:dyDescent="0.2">
      <c r="A647" s="275" t="s">
        <v>1314</v>
      </c>
      <c r="B647" s="269" t="s">
        <v>4613</v>
      </c>
      <c r="C647" s="280" t="s">
        <v>3723</v>
      </c>
      <c r="D647" s="279">
        <v>121</v>
      </c>
      <c r="E647" s="284" t="s">
        <v>240</v>
      </c>
      <c r="F647" s="263" t="str">
        <f t="shared" si="49"/>
        <v xml:space="preserve"> </v>
      </c>
      <c r="G647" s="275" t="s">
        <v>139</v>
      </c>
      <c r="H647" s="275"/>
      <c r="I647" s="263" t="str">
        <f t="shared" si="50"/>
        <v xml:space="preserve"> </v>
      </c>
      <c r="J647" s="272" t="str">
        <f>IF(D647&gt;=('28 Populations and thresholds'!$I$45),"YES"," ")</f>
        <v>YES</v>
      </c>
      <c r="K647" s="272" t="str">
        <f>IF(J647="YES"," ",IF(D647&gt;=('28 Populations and thresholds'!$I$45)*0.25,"YES"))</f>
        <v xml:space="preserve"> </v>
      </c>
      <c r="L647" s="272" t="b">
        <f>OR('28 Populations and thresholds'!$J$45="CR",'28 Populations and thresholds'!$J$45="EN",'28 Populations and thresholds'!$J$45="VU")</f>
        <v>1</v>
      </c>
      <c r="M647" s="273">
        <f>D647/'28 Populations and thresholds'!$H$45</f>
        <v>4.0333333333333332E-2</v>
      </c>
      <c r="N647" s="274" t="str">
        <f>'28 Populations and thresholds'!$K$45</f>
        <v>DEC</v>
      </c>
      <c r="O647" s="263" t="str">
        <f t="shared" si="51"/>
        <v xml:space="preserve"> </v>
      </c>
      <c r="P647" s="349"/>
      <c r="Q647" s="272"/>
      <c r="R647" s="274"/>
      <c r="S647" s="263"/>
      <c r="T647" s="275"/>
      <c r="U647" s="263" t="str">
        <f t="shared" si="52"/>
        <v xml:space="preserve"> </v>
      </c>
      <c r="Z647" s="4"/>
    </row>
    <row r="648" spans="1:26" x14ac:dyDescent="0.2">
      <c r="A648" s="275" t="s">
        <v>1314</v>
      </c>
      <c r="B648" s="269" t="s">
        <v>4613</v>
      </c>
      <c r="C648" s="278" t="s">
        <v>3448</v>
      </c>
      <c r="D648" s="279">
        <v>16123</v>
      </c>
      <c r="E648" s="284" t="s">
        <v>4398</v>
      </c>
      <c r="F648" s="263" t="str">
        <f t="shared" si="49"/>
        <v xml:space="preserve"> </v>
      </c>
      <c r="G648" s="275"/>
      <c r="H648" s="275" t="s">
        <v>4392</v>
      </c>
      <c r="I648" s="263" t="str">
        <f t="shared" si="50"/>
        <v xml:space="preserve"> </v>
      </c>
      <c r="J648" s="272" t="str">
        <f>IF(D648&gt;=('28 Populations and thresholds'!$I$147),"YES"," ")</f>
        <v>YES</v>
      </c>
      <c r="K648" s="272" t="str">
        <f>IF(J648="YES"," ",IF(D648&gt;=('28 Populations and thresholds'!$I$147)*0.25,"YES"))</f>
        <v xml:space="preserve"> </v>
      </c>
      <c r="L648" s="272" t="b">
        <f>OR('28 Populations and thresholds'!$J$147="CR",'28 Populations and thresholds'!$J$147="EN",'28 Populations and thresholds'!$J$147="VU")</f>
        <v>0</v>
      </c>
      <c r="M648" s="273">
        <f>D648/'28 Populations and thresholds'!$H$147</f>
        <v>0.16123000000000001</v>
      </c>
      <c r="N648" s="274">
        <f>'28 Populations and thresholds'!$K$147</f>
        <v>0</v>
      </c>
      <c r="O648" s="263" t="str">
        <f t="shared" si="51"/>
        <v xml:space="preserve"> </v>
      </c>
      <c r="P648" s="349"/>
      <c r="Q648" s="272"/>
      <c r="R648" s="274"/>
      <c r="S648" s="263"/>
      <c r="T648" s="275"/>
      <c r="U648" s="263" t="str">
        <f t="shared" si="52"/>
        <v xml:space="preserve"> </v>
      </c>
    </row>
    <row r="649" spans="1:26" x14ac:dyDescent="0.2">
      <c r="A649" s="275" t="s">
        <v>1314</v>
      </c>
      <c r="B649" s="269" t="s">
        <v>4613</v>
      </c>
      <c r="C649" s="269" t="s">
        <v>1732</v>
      </c>
      <c r="D649" s="279">
        <v>172</v>
      </c>
      <c r="E649" s="281">
        <v>34366</v>
      </c>
      <c r="F649" s="263" t="str">
        <f t="shared" si="49"/>
        <v xml:space="preserve"> </v>
      </c>
      <c r="G649" s="275" t="s">
        <v>4019</v>
      </c>
      <c r="H649" s="275"/>
      <c r="I649" s="263" t="str">
        <f t="shared" si="50"/>
        <v xml:space="preserve"> </v>
      </c>
      <c r="J649" s="272" t="str">
        <f>IF(D649&gt;=('28 Populations and thresholds'!$I$221),"YES"," ")</f>
        <v>YES</v>
      </c>
      <c r="K649" s="272" t="str">
        <f>IF(J649="YES"," ",IF(D649&gt;=('28 Populations and thresholds'!$I$221)*0.25,"YES"))</f>
        <v xml:space="preserve"> </v>
      </c>
      <c r="L649" s="272" t="b">
        <f>OR('28 Populations and thresholds'!$J$221="CR",'28 Populations and thresholds'!$J$221="EN",'28 Populations and thresholds'!$J$221="VU")</f>
        <v>1</v>
      </c>
      <c r="M649" s="273">
        <f>D649/'28 Populations and thresholds'!$H$221</f>
        <v>1.7916666666666668E-2</v>
      </c>
      <c r="N649" s="274" t="str">
        <f>'28 Populations and thresholds'!$K$221</f>
        <v>DEC</v>
      </c>
      <c r="O649" s="263" t="str">
        <f t="shared" si="51"/>
        <v xml:space="preserve"> </v>
      </c>
      <c r="P649" s="349"/>
      <c r="Q649" s="272"/>
      <c r="R649" s="274"/>
      <c r="S649" s="263"/>
      <c r="T649" s="275"/>
      <c r="U649" s="263" t="str">
        <f t="shared" si="52"/>
        <v xml:space="preserve"> </v>
      </c>
    </row>
    <row r="650" spans="1:26" x14ac:dyDescent="0.2">
      <c r="A650" s="267" t="s">
        <v>1314</v>
      </c>
      <c r="B650" s="269" t="s">
        <v>4613</v>
      </c>
      <c r="C650" s="280" t="s">
        <v>3484</v>
      </c>
      <c r="D650" s="270">
        <v>16</v>
      </c>
      <c r="E650" s="276"/>
      <c r="F650" s="263" t="str">
        <f t="shared" si="49"/>
        <v xml:space="preserve"> </v>
      </c>
      <c r="G650" s="267" t="s">
        <v>21</v>
      </c>
      <c r="H650" s="267" t="s">
        <v>614</v>
      </c>
      <c r="I650" s="263" t="str">
        <f t="shared" si="50"/>
        <v xml:space="preserve"> </v>
      </c>
      <c r="J650" s="272" t="str">
        <f>IF(D650&gt;=('28 Populations and thresholds'!$I$209),"YES"," ")</f>
        <v>YES</v>
      </c>
      <c r="K650" s="272" t="str">
        <f>IF(J650="YES"," ",IF(D650&gt;=('28 Populations and thresholds'!$I$209)*0.25,"YES"))</f>
        <v xml:space="preserve"> </v>
      </c>
      <c r="L650" s="272" t="b">
        <f>OR('28 Populations and thresholds'!$J$209="CR",'28 Populations and thresholds'!$J$209="EN",'28 Populations and thresholds'!$J$209="VU")</f>
        <v>1</v>
      </c>
      <c r="M650" s="273">
        <f>D650/'28 Populations and thresholds'!$H$209</f>
        <v>3.3333333333333333E-2</v>
      </c>
      <c r="N650" s="274" t="str">
        <f>'28 Populations and thresholds'!$K$209</f>
        <v>DEC</v>
      </c>
      <c r="O650" s="263" t="str">
        <f t="shared" si="51"/>
        <v xml:space="preserve"> </v>
      </c>
      <c r="P650" s="349"/>
      <c r="Q650" s="272"/>
      <c r="R650" s="274"/>
      <c r="S650" s="263"/>
      <c r="T650" s="275"/>
      <c r="U650" s="263" t="str">
        <f t="shared" si="52"/>
        <v xml:space="preserve"> </v>
      </c>
      <c r="W650" s="4"/>
      <c r="X650" s="4"/>
      <c r="Y650" s="4"/>
      <c r="Z650" s="4"/>
    </row>
    <row r="651" spans="1:26" x14ac:dyDescent="0.2">
      <c r="A651" s="267" t="s">
        <v>1314</v>
      </c>
      <c r="B651" s="269" t="s">
        <v>4613</v>
      </c>
      <c r="C651" s="280" t="s">
        <v>3472</v>
      </c>
      <c r="D651" s="270">
        <v>55</v>
      </c>
      <c r="E651" s="276"/>
      <c r="F651" s="263" t="str">
        <f t="shared" si="49"/>
        <v xml:space="preserve"> </v>
      </c>
      <c r="G651" s="267" t="s">
        <v>21</v>
      </c>
      <c r="H651" s="267" t="s">
        <v>614</v>
      </c>
      <c r="I651" s="263" t="str">
        <f t="shared" si="50"/>
        <v xml:space="preserve"> </v>
      </c>
      <c r="J651" s="272" t="str">
        <f>IF(D651&gt;=('28 Populations and thresholds'!$I$188),"YES"," ")</f>
        <v>YES</v>
      </c>
      <c r="K651" s="272" t="str">
        <f>IF(J651="YES"," ",IF(D651&gt;=('28 Populations and thresholds'!$I$188)*0.25,"YES"))</f>
        <v xml:space="preserve"> </v>
      </c>
      <c r="L651" s="272" t="b">
        <f>OR('28 Populations and thresholds'!$J$188="CR",'28 Populations and thresholds'!$J$188="EN",'28 Populations and thresholds'!$J$188="VU")</f>
        <v>1</v>
      </c>
      <c r="M651" s="273">
        <f>D651/'28 Populations and thresholds'!$H$188</f>
        <v>9.166666666666666E-2</v>
      </c>
      <c r="N651" s="274" t="str">
        <f>'28 Populations and thresholds'!$K$188</f>
        <v>DEC</v>
      </c>
      <c r="O651" s="263" t="str">
        <f t="shared" si="51"/>
        <v xml:space="preserve"> </v>
      </c>
      <c r="P651" s="349"/>
      <c r="Q651" s="272"/>
      <c r="R651" s="274"/>
      <c r="S651" s="263"/>
      <c r="T651" s="269"/>
      <c r="U651" s="263" t="str">
        <f t="shared" si="52"/>
        <v xml:space="preserve"> </v>
      </c>
      <c r="W651" s="4"/>
      <c r="X651" s="4"/>
      <c r="Y651" s="4"/>
      <c r="Z651" s="4"/>
    </row>
    <row r="652" spans="1:26" x14ac:dyDescent="0.2">
      <c r="A652" s="267" t="s">
        <v>1314</v>
      </c>
      <c r="B652" s="269" t="s">
        <v>4613</v>
      </c>
      <c r="C652" s="280" t="s">
        <v>3759</v>
      </c>
      <c r="D652" s="270">
        <v>2500</v>
      </c>
      <c r="E652" s="271">
        <v>37012</v>
      </c>
      <c r="F652" s="263" t="str">
        <f t="shared" si="49"/>
        <v xml:space="preserve"> </v>
      </c>
      <c r="G652" s="267" t="s">
        <v>21</v>
      </c>
      <c r="H652" s="267" t="s">
        <v>614</v>
      </c>
      <c r="I652" s="263" t="str">
        <f t="shared" si="50"/>
        <v xml:space="preserve"> </v>
      </c>
      <c r="J652" s="272" t="str">
        <f>IF(D652&gt;=('28 Populations and thresholds'!$I$182),"YES"," ")</f>
        <v>YES</v>
      </c>
      <c r="K652" s="272" t="str">
        <f>IF(J652="YES"," ",IF(D652&gt;=('28 Populations and thresholds'!$I$182)*0.25,"YES"))</f>
        <v xml:space="preserve"> </v>
      </c>
      <c r="L652" s="272" t="b">
        <f>OR('28 Populations and thresholds'!$J$182="CR",'28 Populations and thresholds'!$J$182="EN",'28 Populations and thresholds'!$J$182="VU")</f>
        <v>0</v>
      </c>
      <c r="M652" s="273">
        <f>D652/'28 Populations and thresholds'!$H$182</f>
        <v>0.1</v>
      </c>
      <c r="N652" s="274">
        <f>'28 Populations and thresholds'!$K$182</f>
        <v>0</v>
      </c>
      <c r="O652" s="263" t="str">
        <f t="shared" si="51"/>
        <v xml:space="preserve"> </v>
      </c>
      <c r="P652" s="349"/>
      <c r="Q652" s="272"/>
      <c r="R652" s="274"/>
      <c r="S652" s="263"/>
      <c r="T652" s="269"/>
      <c r="U652" s="263" t="str">
        <f t="shared" si="52"/>
        <v xml:space="preserve"> </v>
      </c>
      <c r="W652" s="4"/>
      <c r="X652" s="4"/>
      <c r="Y652" s="4"/>
      <c r="Z652" s="4"/>
    </row>
    <row r="653" spans="1:26" x14ac:dyDescent="0.2">
      <c r="A653" s="275" t="s">
        <v>1314</v>
      </c>
      <c r="B653" s="269" t="s">
        <v>4613</v>
      </c>
      <c r="C653" s="280" t="s">
        <v>3626</v>
      </c>
      <c r="D653" s="279">
        <v>4285</v>
      </c>
      <c r="E653" s="274">
        <v>2007</v>
      </c>
      <c r="F653" s="263" t="str">
        <f t="shared" si="49"/>
        <v xml:space="preserve"> </v>
      </c>
      <c r="G653" s="275" t="s">
        <v>139</v>
      </c>
      <c r="H653" s="275" t="s">
        <v>3388</v>
      </c>
      <c r="I653" s="263" t="str">
        <f t="shared" si="50"/>
        <v xml:space="preserve"> </v>
      </c>
      <c r="J653" s="272" t="str">
        <f>IF(D653&gt;=('28 Populations and thresholds'!$I$98),"YES"," ")</f>
        <v>YES</v>
      </c>
      <c r="K653" s="272" t="str">
        <f>IF(J653="YES"," ",IF(D653&gt;=('28 Populations and thresholds'!$I$98)*0.25,"YES"))</f>
        <v xml:space="preserve"> </v>
      </c>
      <c r="L653" s="272" t="b">
        <f>OR('28 Populations and thresholds'!$J$98="CR",'28 Populations and thresholds'!$J$98="EN",'28 Populations and thresholds'!$J$98="VU")</f>
        <v>0</v>
      </c>
      <c r="M653" s="273">
        <f>D653/'28 Populations and thresholds'!$H$98</f>
        <v>1.4283333333333334E-2</v>
      </c>
      <c r="N653" s="274">
        <f>'28 Populations and thresholds'!$K$98</f>
        <v>0</v>
      </c>
      <c r="O653" s="263" t="str">
        <f t="shared" si="51"/>
        <v xml:space="preserve"> </v>
      </c>
      <c r="P653" s="349"/>
      <c r="Q653" s="272"/>
      <c r="R653" s="274"/>
      <c r="S653" s="263"/>
      <c r="T653" s="275"/>
      <c r="U653" s="263" t="str">
        <f t="shared" si="52"/>
        <v xml:space="preserve"> </v>
      </c>
    </row>
    <row r="654" spans="1:26" x14ac:dyDescent="0.2">
      <c r="A654" s="12" t="s">
        <v>1314</v>
      </c>
      <c r="B654" s="9" t="s">
        <v>1291</v>
      </c>
      <c r="C654" s="111" t="s">
        <v>3781</v>
      </c>
      <c r="D654" s="5">
        <v>30000</v>
      </c>
      <c r="E654" s="1" t="s">
        <v>79</v>
      </c>
      <c r="F654" s="263" t="str">
        <f t="shared" si="49"/>
        <v xml:space="preserve"> </v>
      </c>
      <c r="G654" s="13" t="s">
        <v>139</v>
      </c>
      <c r="I654" s="263" t="str">
        <f t="shared" si="50"/>
        <v xml:space="preserve"> </v>
      </c>
      <c r="J654" s="38" t="str">
        <f>IF(D654&gt;=('28 Populations and thresholds'!$I$220),"YES"," ")</f>
        <v>YES</v>
      </c>
      <c r="K654" s="38" t="str">
        <f>IF(J654="YES"," ",IF(D654&gt;=('28 Populations and thresholds'!$I$220)*0.25,"YES"))</f>
        <v xml:space="preserve"> </v>
      </c>
      <c r="L654" s="38" t="b">
        <f>OR('28 Populations and thresholds'!$J$220="CR",'28 Populations and thresholds'!$J$220="EN",'28 Populations and thresholds'!$J$220="VU")</f>
        <v>0</v>
      </c>
      <c r="M654" s="75">
        <f>D654/'28 Populations and thresholds'!$H$220</f>
        <v>2.9999970000030001E-2</v>
      </c>
      <c r="N654" s="106">
        <f>'28 Populations and thresholds'!$K$220</f>
        <v>0</v>
      </c>
      <c r="O654" s="263" t="str">
        <f t="shared" si="51"/>
        <v xml:space="preserve"> </v>
      </c>
      <c r="P654" s="348">
        <v>3.4</v>
      </c>
      <c r="Q654" s="38">
        <v>2</v>
      </c>
      <c r="R654" s="106">
        <v>0</v>
      </c>
      <c r="S654" s="263"/>
      <c r="U654" s="263" t="str">
        <f t="shared" si="52"/>
        <v xml:space="preserve"> </v>
      </c>
    </row>
    <row r="655" spans="1:26" x14ac:dyDescent="0.2">
      <c r="A655" s="143" t="s">
        <v>1314</v>
      </c>
      <c r="B655" s="40" t="s">
        <v>1291</v>
      </c>
      <c r="C655" s="4" t="s">
        <v>3449</v>
      </c>
      <c r="D655" s="41">
        <v>400</v>
      </c>
      <c r="E655" s="46">
        <v>33258</v>
      </c>
      <c r="F655" s="263" t="str">
        <f t="shared" si="49"/>
        <v xml:space="preserve"> </v>
      </c>
      <c r="G655" s="143" t="s">
        <v>21</v>
      </c>
      <c r="H655" s="143" t="s">
        <v>853</v>
      </c>
      <c r="I655" s="263" t="str">
        <f t="shared" si="50"/>
        <v xml:space="preserve"> </v>
      </c>
      <c r="J655" s="38" t="str">
        <f>IF(D655&gt;=('28 Populations and thresholds'!$I$151),"YES"," ")</f>
        <v>YES</v>
      </c>
      <c r="K655" s="38" t="str">
        <f>IF(J655="YES"," ",IF(D655&gt;=('28 Populations and thresholds'!$I$151)*0.25,"YES"))</f>
        <v xml:space="preserve"> </v>
      </c>
      <c r="L655" s="38" t="b">
        <f>OR('28 Populations and thresholds'!$J$151="CR",'28 Populations and thresholds'!$J$151="EN",'28 Populations and thresholds'!$J$151="VU")</f>
        <v>0</v>
      </c>
      <c r="M655" s="75">
        <f>D655/'28 Populations and thresholds'!$H$151</f>
        <v>4.0000000000000001E-3</v>
      </c>
      <c r="N655" s="106" t="str">
        <f>'28 Populations and thresholds'!$K$151</f>
        <v>DEC</v>
      </c>
      <c r="O655" s="263" t="str">
        <f t="shared" si="51"/>
        <v xml:space="preserve"> </v>
      </c>
      <c r="P655" s="348"/>
      <c r="Q655" s="38"/>
      <c r="R655" s="106"/>
      <c r="S655" s="263"/>
      <c r="T655" s="9"/>
      <c r="U655" s="263" t="str">
        <f t="shared" si="52"/>
        <v xml:space="preserve"> </v>
      </c>
    </row>
    <row r="656" spans="1:26" x14ac:dyDescent="0.2">
      <c r="A656" s="275" t="s">
        <v>1314</v>
      </c>
      <c r="B656" s="269" t="s">
        <v>4489</v>
      </c>
      <c r="C656" s="269" t="s">
        <v>3781</v>
      </c>
      <c r="D656" s="279">
        <v>1409</v>
      </c>
      <c r="E656" s="281">
        <v>39114</v>
      </c>
      <c r="F656" s="263" t="str">
        <f t="shared" si="49"/>
        <v xml:space="preserve"> </v>
      </c>
      <c r="G656" s="275"/>
      <c r="H656" s="269" t="s">
        <v>4415</v>
      </c>
      <c r="I656" s="263" t="str">
        <f t="shared" si="50"/>
        <v xml:space="preserve"> </v>
      </c>
      <c r="J656" s="272" t="str">
        <f>IF(D656&gt;=('28 Populations and thresholds'!$I$220),"YES"," ")</f>
        <v>YES</v>
      </c>
      <c r="K656" s="272" t="str">
        <f>IF(J656="YES"," ",IF(D656&gt;=('28 Populations and thresholds'!$I$220)*0.25,"YES"))</f>
        <v xml:space="preserve"> </v>
      </c>
      <c r="L656" s="272" t="b">
        <f>OR('28 Populations and thresholds'!$J$220="CR",'28 Populations and thresholds'!$J$220="EN",'28 Populations and thresholds'!$J$220="VU")</f>
        <v>0</v>
      </c>
      <c r="M656" s="273">
        <f>D656/'28 Populations and thresholds'!$H$220</f>
        <v>1.4089985910014089E-3</v>
      </c>
      <c r="N656" s="274">
        <f>'28 Populations and thresholds'!$K$220</f>
        <v>0</v>
      </c>
      <c r="O656" s="263" t="str">
        <f t="shared" si="51"/>
        <v xml:space="preserve"> </v>
      </c>
      <c r="P656" s="349">
        <v>0.14000000000000001</v>
      </c>
      <c r="Q656" s="272">
        <v>1</v>
      </c>
      <c r="R656" s="274">
        <v>0</v>
      </c>
      <c r="S656" s="263"/>
      <c r="T656" s="275"/>
      <c r="U656" s="263" t="str">
        <f t="shared" si="52"/>
        <v xml:space="preserve"> </v>
      </c>
    </row>
    <row r="657" spans="1:21" x14ac:dyDescent="0.2">
      <c r="A657" s="12" t="s">
        <v>1314</v>
      </c>
      <c r="B657" s="9" t="s">
        <v>1697</v>
      </c>
      <c r="C657" s="4" t="s">
        <v>1696</v>
      </c>
      <c r="D657" s="5">
        <v>66</v>
      </c>
      <c r="E657" s="1" t="s">
        <v>1598</v>
      </c>
      <c r="F657" s="263" t="str">
        <f t="shared" si="49"/>
        <v xml:space="preserve"> </v>
      </c>
      <c r="G657" s="13" t="s">
        <v>139</v>
      </c>
      <c r="I657" s="263" t="str">
        <f t="shared" si="50"/>
        <v xml:space="preserve"> </v>
      </c>
      <c r="J657" s="38" t="str">
        <f>IF(D657&gt;=('28 Populations and thresholds'!$I$51),"YES"," ")</f>
        <v>YES</v>
      </c>
      <c r="K657" s="38" t="str">
        <f>IF(J657="YES"," ",IF(D657&gt;=('28 Populations and thresholds'!$I$51)*0.25,"YES"))</f>
        <v xml:space="preserve"> </v>
      </c>
      <c r="L657" s="38" t="b">
        <f>OR('28 Populations and thresholds'!$J$51="CR",'28 Populations and thresholds'!$J$51="EN",'28 Populations and thresholds'!$J$51="VU")</f>
        <v>1</v>
      </c>
      <c r="M657" s="75">
        <f>D657/'28 Populations and thresholds'!$H$51</f>
        <v>2.4444444444444446E-2</v>
      </c>
      <c r="N657" s="106">
        <f>'28 Populations and thresholds'!$K$51</f>
        <v>0</v>
      </c>
      <c r="O657" s="263" t="str">
        <f t="shared" si="51"/>
        <v xml:space="preserve"> </v>
      </c>
      <c r="P657" s="348">
        <v>2.44</v>
      </c>
      <c r="Q657" s="38">
        <v>1</v>
      </c>
      <c r="R657" s="106">
        <v>1</v>
      </c>
      <c r="S657" s="263"/>
      <c r="U657" s="263" t="str">
        <f t="shared" si="52"/>
        <v xml:space="preserve"> </v>
      </c>
    </row>
    <row r="658" spans="1:21" x14ac:dyDescent="0.2">
      <c r="A658" s="275" t="s">
        <v>1314</v>
      </c>
      <c r="B658" s="292" t="s">
        <v>4401</v>
      </c>
      <c r="C658" s="278" t="s">
        <v>1696</v>
      </c>
      <c r="D658" s="279">
        <v>98</v>
      </c>
      <c r="E658" s="284" t="s">
        <v>4398</v>
      </c>
      <c r="F658" s="263" t="str">
        <f t="shared" si="49"/>
        <v xml:space="preserve"> </v>
      </c>
      <c r="G658" s="275"/>
      <c r="H658" s="275" t="s">
        <v>4392</v>
      </c>
      <c r="I658" s="263" t="str">
        <f t="shared" si="50"/>
        <v xml:space="preserve"> </v>
      </c>
      <c r="J658" s="272" t="str">
        <f>IF(D658&gt;=('28 Populations and thresholds'!$I$51),"YES"," ")</f>
        <v>YES</v>
      </c>
      <c r="K658" s="272" t="str">
        <f>IF(J658="YES"," ",IF(D658&gt;=('28 Populations and thresholds'!$I$51)*0.25,"YES"))</f>
        <v xml:space="preserve"> </v>
      </c>
      <c r="L658" s="272" t="b">
        <f>OR('28 Populations and thresholds'!$J$51="CR",'28 Populations and thresholds'!$J$51="EN",'28 Populations and thresholds'!$J$51="VU")</f>
        <v>1</v>
      </c>
      <c r="M658" s="273">
        <f>D658/'28 Populations and thresholds'!$H$51</f>
        <v>3.6296296296296299E-2</v>
      </c>
      <c r="N658" s="274">
        <f>'28 Populations and thresholds'!$K$51</f>
        <v>0</v>
      </c>
      <c r="O658" s="263" t="str">
        <f t="shared" si="51"/>
        <v xml:space="preserve"> </v>
      </c>
      <c r="P658" s="349">
        <v>7.03</v>
      </c>
      <c r="Q658" s="272">
        <v>2</v>
      </c>
      <c r="R658" s="274">
        <v>1</v>
      </c>
      <c r="S658" s="263"/>
      <c r="T658" s="275"/>
      <c r="U658" s="263" t="str">
        <f t="shared" si="52"/>
        <v xml:space="preserve"> </v>
      </c>
    </row>
    <row r="659" spans="1:21" x14ac:dyDescent="0.2">
      <c r="A659" s="275" t="s">
        <v>1314</v>
      </c>
      <c r="B659" s="292" t="s">
        <v>4401</v>
      </c>
      <c r="C659" s="278" t="s">
        <v>1625</v>
      </c>
      <c r="D659" s="279">
        <v>3400</v>
      </c>
      <c r="E659" s="284" t="s">
        <v>4398</v>
      </c>
      <c r="F659" s="263" t="str">
        <f t="shared" si="49"/>
        <v xml:space="preserve"> </v>
      </c>
      <c r="G659" s="275"/>
      <c r="H659" s="275" t="s">
        <v>4392</v>
      </c>
      <c r="I659" s="263" t="str">
        <f t="shared" si="50"/>
        <v xml:space="preserve"> </v>
      </c>
      <c r="J659" s="272" t="str">
        <f>IF(D659&gt;=('28 Populations and thresholds'!$I$11),"YES"," ")</f>
        <v>YES</v>
      </c>
      <c r="K659" s="272" t="str">
        <f>IF(J659="YES"," ",IF(D659&gt;=('28 Populations and thresholds'!$I$11)*0.25,"YES"))</f>
        <v xml:space="preserve"> </v>
      </c>
      <c r="L659" s="272" t="b">
        <f>OR('28 Populations and thresholds'!$J$11="CR",'28 Populations and thresholds'!$J$11="EN",'28 Populations and thresholds'!$J$11="VU")</f>
        <v>0</v>
      </c>
      <c r="M659" s="273">
        <f>D659/'28 Populations and thresholds'!$H$11</f>
        <v>3.4000000000000002E-2</v>
      </c>
      <c r="N659" s="274">
        <f>'28 Populations and thresholds'!$K$11</f>
        <v>0</v>
      </c>
      <c r="O659" s="263" t="str">
        <f t="shared" si="51"/>
        <v xml:space="preserve"> </v>
      </c>
      <c r="P659" s="349"/>
      <c r="Q659" s="272"/>
      <c r="R659" s="274"/>
      <c r="S659" s="263"/>
      <c r="T659" s="275"/>
      <c r="U659" s="263" t="str">
        <f t="shared" si="52"/>
        <v xml:space="preserve"> </v>
      </c>
    </row>
    <row r="660" spans="1:21" x14ac:dyDescent="0.2">
      <c r="A660" s="12" t="s">
        <v>1314</v>
      </c>
      <c r="B660" s="9" t="s">
        <v>1630</v>
      </c>
      <c r="C660" s="4" t="s">
        <v>1625</v>
      </c>
      <c r="D660" s="5">
        <v>2500</v>
      </c>
      <c r="E660" s="1" t="s">
        <v>1599</v>
      </c>
      <c r="F660" s="263" t="str">
        <f t="shared" si="49"/>
        <v xml:space="preserve"> </v>
      </c>
      <c r="G660" s="13" t="s">
        <v>139</v>
      </c>
      <c r="I660" s="263" t="str">
        <f t="shared" si="50"/>
        <v xml:space="preserve"> </v>
      </c>
      <c r="J660" s="38" t="str">
        <f>IF(D660&gt;=('28 Populations and thresholds'!$I$11),"YES"," ")</f>
        <v>YES</v>
      </c>
      <c r="K660" s="38" t="str">
        <f>IF(J660="YES"," ",IF(D660&gt;=('28 Populations and thresholds'!$I$11)*0.25,"YES"))</f>
        <v xml:space="preserve"> </v>
      </c>
      <c r="L660" s="38" t="b">
        <f>OR('28 Populations and thresholds'!$J$11="CR",'28 Populations and thresholds'!$J$11="EN",'28 Populations and thresholds'!$J$11="VU")</f>
        <v>0</v>
      </c>
      <c r="M660" s="75">
        <f>D660/'28 Populations and thresholds'!$H$11</f>
        <v>2.5000000000000001E-2</v>
      </c>
      <c r="N660" s="106">
        <f>'28 Populations and thresholds'!$K$11</f>
        <v>0</v>
      </c>
      <c r="O660" s="263" t="str">
        <f t="shared" si="51"/>
        <v xml:space="preserve"> </v>
      </c>
      <c r="P660" s="348">
        <v>2.5</v>
      </c>
      <c r="Q660" s="38">
        <v>1</v>
      </c>
      <c r="R660" s="106">
        <v>0</v>
      </c>
      <c r="S660" s="263"/>
      <c r="U660" s="263" t="str">
        <f t="shared" si="52"/>
        <v xml:space="preserve"> </v>
      </c>
    </row>
    <row r="661" spans="1:21" x14ac:dyDescent="0.2">
      <c r="A661" s="267" t="s">
        <v>1314</v>
      </c>
      <c r="B661" s="268" t="s">
        <v>1340</v>
      </c>
      <c r="C661" s="269" t="s">
        <v>3676</v>
      </c>
      <c r="D661" s="270">
        <v>80</v>
      </c>
      <c r="E661" s="294" t="s">
        <v>1316</v>
      </c>
      <c r="F661" s="263" t="str">
        <f t="shared" si="49"/>
        <v xml:space="preserve"> </v>
      </c>
      <c r="G661" s="267" t="s">
        <v>15</v>
      </c>
      <c r="H661" s="267" t="s">
        <v>1315</v>
      </c>
      <c r="I661" s="263" t="str">
        <f t="shared" si="50"/>
        <v xml:space="preserve"> </v>
      </c>
      <c r="J661" s="272" t="str">
        <f>IF(D661&gt;=('28 Populations and thresholds'!$I$96),"YES"," ")</f>
        <v>YES</v>
      </c>
      <c r="K661" s="272" t="str">
        <f>IF(J661="YES"," ",IF(D661&gt;=('28 Populations and thresholds'!$I$96)*0.25,"YES"))</f>
        <v xml:space="preserve"> </v>
      </c>
      <c r="L661" s="272" t="b">
        <f>OR('28 Populations and thresholds'!$J$96="CR",'28 Populations and thresholds'!$J$96="EN",'28 Populations and thresholds'!$J$96="VU")</f>
        <v>1</v>
      </c>
      <c r="M661" s="273">
        <f>D661/'28 Populations and thresholds'!$H$96</f>
        <v>0.08</v>
      </c>
      <c r="N661" s="274" t="str">
        <f>'28 Populations and thresholds'!$K$96</f>
        <v>DEC</v>
      </c>
      <c r="O661" s="263" t="str">
        <f t="shared" si="51"/>
        <v xml:space="preserve"> </v>
      </c>
      <c r="P661" s="349">
        <v>8</v>
      </c>
      <c r="Q661" s="272">
        <v>1</v>
      </c>
      <c r="R661" s="274">
        <v>1</v>
      </c>
      <c r="S661" s="263"/>
      <c r="T661" s="275"/>
      <c r="U661" s="263" t="str">
        <f t="shared" si="52"/>
        <v xml:space="preserve"> </v>
      </c>
    </row>
    <row r="662" spans="1:21" x14ac:dyDescent="0.2">
      <c r="A662" s="143" t="s">
        <v>1314</v>
      </c>
      <c r="B662" s="40" t="s">
        <v>963</v>
      </c>
      <c r="C662" s="4" t="s">
        <v>3755</v>
      </c>
      <c r="D662" s="41">
        <v>1320</v>
      </c>
      <c r="E662" s="46">
        <v>35674</v>
      </c>
      <c r="F662" s="263" t="str">
        <f t="shared" si="49"/>
        <v xml:space="preserve"> </v>
      </c>
      <c r="G662" s="143" t="s">
        <v>21</v>
      </c>
      <c r="H662" s="143" t="s">
        <v>823</v>
      </c>
      <c r="I662" s="263" t="str">
        <f t="shared" si="50"/>
        <v xml:space="preserve"> </v>
      </c>
      <c r="J662" s="38" t="str">
        <f>IF(D662&gt;=('28 Populations and thresholds'!$I$174),"YES"," ")</f>
        <v>YES</v>
      </c>
      <c r="K662" s="38" t="str">
        <f>IF(J662="YES"," ",IF(D662&gt;=('28 Populations and thresholds'!$I$174)*0.25,"YES"))</f>
        <v xml:space="preserve"> </v>
      </c>
      <c r="L662" s="38" t="b">
        <f>OR('28 Populations and thresholds'!$J$174="CR",'28 Populations and thresholds'!$J$174="EN",'28 Populations and thresholds'!$J$174="VU")</f>
        <v>0</v>
      </c>
      <c r="M662" s="75">
        <f>D662/'28 Populations and thresholds'!$H$174</f>
        <v>5.7391304347826085E-2</v>
      </c>
      <c r="N662" s="106" t="str">
        <f>'28 Populations and thresholds'!$K$174</f>
        <v>DEC</v>
      </c>
      <c r="O662" s="263" t="str">
        <f t="shared" si="51"/>
        <v xml:space="preserve"> </v>
      </c>
      <c r="P662" s="348">
        <v>43.65</v>
      </c>
      <c r="Q662" s="38">
        <v>20</v>
      </c>
      <c r="R662" s="106">
        <v>4</v>
      </c>
      <c r="S662" s="263"/>
      <c r="U662" s="263" t="str">
        <f t="shared" si="52"/>
        <v xml:space="preserve"> </v>
      </c>
    </row>
    <row r="663" spans="1:21" x14ac:dyDescent="0.2">
      <c r="A663" s="143" t="s">
        <v>1314</v>
      </c>
      <c r="B663" s="40" t="s">
        <v>963</v>
      </c>
      <c r="C663" s="40" t="s">
        <v>3795</v>
      </c>
      <c r="D663" s="41">
        <v>1668</v>
      </c>
      <c r="E663" s="46">
        <v>35674</v>
      </c>
      <c r="F663" s="263" t="str">
        <f t="shared" si="49"/>
        <v xml:space="preserve"> </v>
      </c>
      <c r="G663" s="143" t="s">
        <v>21</v>
      </c>
      <c r="H663" s="143" t="s">
        <v>823</v>
      </c>
      <c r="I663" s="263" t="str">
        <f t="shared" si="50"/>
        <v xml:space="preserve"> </v>
      </c>
      <c r="J663" s="38" t="str">
        <f>IF(D663&gt;=(('28 Populations and thresholds'!$I$176)+('28 Populations and thresholds'!$I$177)),"YES"," ")</f>
        <v xml:space="preserve"> </v>
      </c>
      <c r="K663" s="38" t="str">
        <f>IF(J663="YES"," ",IF(D663&gt;=(('28 Populations and thresholds'!$I$176)+('28 Populations and thresholds'!$I$177))*0.25,"YES"))</f>
        <v>YES</v>
      </c>
      <c r="L663" s="38" t="b">
        <f>OR('28 Populations and thresholds'!$J$176="CR",'28 Populations and thresholds'!$J$176="EN",'28 Populations and thresholds'!$J$176="VU")</f>
        <v>0</v>
      </c>
      <c r="M663" s="75">
        <f>D663/(('28 Populations and thresholds'!$H$176)+('28 Populations and thresholds'!$H$177))</f>
        <v>5.9784946236559142E-3</v>
      </c>
      <c r="N663" s="106" t="str">
        <f>'28 Populations and thresholds'!$K$176</f>
        <v>DEC</v>
      </c>
      <c r="O663" s="263" t="str">
        <f t="shared" si="51"/>
        <v xml:space="preserve"> </v>
      </c>
      <c r="P663" s="348"/>
      <c r="Q663" s="38"/>
      <c r="R663" s="106"/>
      <c r="S663" s="263"/>
      <c r="T663" s="12" t="s">
        <v>4568</v>
      </c>
      <c r="U663" s="263" t="str">
        <f t="shared" si="52"/>
        <v xml:space="preserve"> </v>
      </c>
    </row>
    <row r="664" spans="1:21" x14ac:dyDescent="0.2">
      <c r="A664" s="143" t="s">
        <v>1314</v>
      </c>
      <c r="B664" s="40" t="s">
        <v>963</v>
      </c>
      <c r="C664" s="4" t="s">
        <v>3756</v>
      </c>
      <c r="D664" s="41">
        <v>1354</v>
      </c>
      <c r="E664" s="46">
        <v>35674</v>
      </c>
      <c r="F664" s="263" t="str">
        <f t="shared" si="49"/>
        <v xml:space="preserve"> </v>
      </c>
      <c r="G664" s="143" t="s">
        <v>21</v>
      </c>
      <c r="H664" s="143" t="s">
        <v>823</v>
      </c>
      <c r="I664" s="263" t="str">
        <f t="shared" si="50"/>
        <v xml:space="preserve"> </v>
      </c>
      <c r="J664" s="38" t="str">
        <f>IF(D664&gt;=('28 Populations and thresholds'!$I$175),"YES"," ")</f>
        <v xml:space="preserve"> </v>
      </c>
      <c r="K664" s="38" t="str">
        <f>IF(J664="YES"," ",IF(D664&gt;=('28 Populations and thresholds'!$I$175)*0.25,"YES"))</f>
        <v>YES</v>
      </c>
      <c r="L664" s="38" t="b">
        <f>OR('28 Populations and thresholds'!$J$175="CR",'28 Populations and thresholds'!$J$175="EN",'28 Populations and thresholds'!$J$175="VU")</f>
        <v>0</v>
      </c>
      <c r="M664" s="75">
        <f>D664/'28 Populations and thresholds'!$H$175</f>
        <v>9.7410071942446042E-3</v>
      </c>
      <c r="N664" s="106" t="str">
        <f>'28 Populations and thresholds'!$K$175</f>
        <v>DEC</v>
      </c>
      <c r="O664" s="263" t="str">
        <f t="shared" si="51"/>
        <v xml:space="preserve"> </v>
      </c>
      <c r="P664" s="348"/>
      <c r="Q664" s="38"/>
      <c r="R664" s="106"/>
      <c r="S664" s="263"/>
      <c r="T664" s="9"/>
      <c r="U664" s="263" t="str">
        <f t="shared" si="52"/>
        <v xml:space="preserve"> </v>
      </c>
    </row>
    <row r="665" spans="1:21" x14ac:dyDescent="0.2">
      <c r="A665" s="143" t="s">
        <v>1314</v>
      </c>
      <c r="B665" s="40" t="s">
        <v>963</v>
      </c>
      <c r="C665" s="4" t="s">
        <v>3447</v>
      </c>
      <c r="D665" s="41">
        <v>562</v>
      </c>
      <c r="E665" s="46">
        <v>35674</v>
      </c>
      <c r="F665" s="263" t="str">
        <f t="shared" si="49"/>
        <v xml:space="preserve"> </v>
      </c>
      <c r="G665" s="143" t="s">
        <v>21</v>
      </c>
      <c r="H665" s="143" t="s">
        <v>823</v>
      </c>
      <c r="I665" s="263" t="str">
        <f t="shared" si="50"/>
        <v xml:space="preserve"> </v>
      </c>
      <c r="J665" s="38" t="str">
        <f>IF(D665&gt;=('28 Populations and thresholds'!$I$145),"YES"," ")</f>
        <v>YES</v>
      </c>
      <c r="K665" s="38" t="str">
        <f>IF(J665="YES"," ",IF(D665&gt;=('28 Populations and thresholds'!$I$145)*0.25,"YES"))</f>
        <v xml:space="preserve"> </v>
      </c>
      <c r="L665" s="38" t="b">
        <f>OR('28 Populations and thresholds'!$J$145="CR",'28 Populations and thresholds'!$J$145="EN",'28 Populations and thresholds'!$J$145="VU")</f>
        <v>0</v>
      </c>
      <c r="M665" s="75">
        <f>D665/'28 Populations and thresholds'!$H$145</f>
        <v>5.62E-3</v>
      </c>
      <c r="N665" s="106">
        <f>'28 Populations and thresholds'!$K$145</f>
        <v>0</v>
      </c>
      <c r="O665" s="263" t="str">
        <f t="shared" si="51"/>
        <v xml:space="preserve"> </v>
      </c>
      <c r="P665" s="348"/>
      <c r="Q665" s="38"/>
      <c r="R665" s="106"/>
      <c r="S665" s="263"/>
      <c r="T665" s="9"/>
      <c r="U665" s="263" t="str">
        <f t="shared" si="52"/>
        <v xml:space="preserve"> </v>
      </c>
    </row>
    <row r="666" spans="1:21" x14ac:dyDescent="0.2">
      <c r="A666" s="143" t="s">
        <v>1314</v>
      </c>
      <c r="B666" s="40" t="s">
        <v>963</v>
      </c>
      <c r="C666" s="4" t="s">
        <v>3776</v>
      </c>
      <c r="D666" s="41">
        <v>416</v>
      </c>
      <c r="E666" s="46">
        <v>35674</v>
      </c>
      <c r="F666" s="263" t="str">
        <f t="shared" si="49"/>
        <v xml:space="preserve"> </v>
      </c>
      <c r="G666" s="143" t="s">
        <v>21</v>
      </c>
      <c r="H666" s="143" t="s">
        <v>823</v>
      </c>
      <c r="I666" s="263" t="str">
        <f t="shared" si="50"/>
        <v xml:space="preserve"> </v>
      </c>
      <c r="J666" s="38" t="str">
        <f>IF(D666&gt;=('28 Populations and thresholds'!$I$210),"YES"," ")</f>
        <v>YES</v>
      </c>
      <c r="K666" s="38" t="str">
        <f>IF(J666="YES"," ",IF(D666&gt;=('28 Populations and thresholds'!$I$210)*0.25,"YES"))</f>
        <v xml:space="preserve"> </v>
      </c>
      <c r="L666" s="38" t="b">
        <f>OR('28 Populations and thresholds'!$J$210="CR",'28 Populations and thresholds'!$J$210="EN",'28 Populations and thresholds'!$J$210="VU")</f>
        <v>0</v>
      </c>
      <c r="M666" s="75">
        <f>D666/'28 Populations and thresholds'!$H$210</f>
        <v>1.6639999999999999E-2</v>
      </c>
      <c r="N666" s="106">
        <f>'28 Populations and thresholds'!$K$210</f>
        <v>0</v>
      </c>
      <c r="O666" s="263" t="str">
        <f t="shared" si="51"/>
        <v xml:space="preserve"> </v>
      </c>
      <c r="P666" s="348"/>
      <c r="Q666" s="38"/>
      <c r="R666" s="106"/>
      <c r="S666" s="263"/>
      <c r="T666" s="9"/>
      <c r="U666" s="263" t="str">
        <f t="shared" si="52"/>
        <v xml:space="preserve"> </v>
      </c>
    </row>
    <row r="667" spans="1:21" x14ac:dyDescent="0.2">
      <c r="A667" s="143" t="s">
        <v>1314</v>
      </c>
      <c r="B667" s="40" t="s">
        <v>963</v>
      </c>
      <c r="C667" s="4" t="s">
        <v>3761</v>
      </c>
      <c r="D667" s="41">
        <v>615</v>
      </c>
      <c r="E667" s="46">
        <v>35674</v>
      </c>
      <c r="F667" s="263" t="str">
        <f t="shared" si="49"/>
        <v xml:space="preserve"> </v>
      </c>
      <c r="G667" s="143" t="s">
        <v>21</v>
      </c>
      <c r="H667" s="143" t="s">
        <v>823</v>
      </c>
      <c r="I667" s="263" t="str">
        <f t="shared" si="50"/>
        <v xml:space="preserve"> </v>
      </c>
      <c r="J667" s="38" t="str">
        <f>IF(D667&gt;=('28 Populations and thresholds'!$I$187),"YES"," ")</f>
        <v xml:space="preserve"> </v>
      </c>
      <c r="K667" s="38" t="str">
        <f>IF(J667="YES"," ",IF(D667&gt;=('28 Populations and thresholds'!$I$187)*0.25,"YES"))</f>
        <v>YES</v>
      </c>
      <c r="L667" s="38" t="b">
        <f>OR('28 Populations and thresholds'!$J$187="CR",'28 Populations and thresholds'!$J$187="EN",'28 Populations and thresholds'!$J$187="VU")</f>
        <v>0</v>
      </c>
      <c r="M667" s="75">
        <f>D667/'28 Populations and thresholds'!$H$187</f>
        <v>6.1500000000000001E-3</v>
      </c>
      <c r="N667" s="106">
        <f>'28 Populations and thresholds'!$K$187</f>
        <v>0</v>
      </c>
      <c r="O667" s="263" t="str">
        <f t="shared" si="51"/>
        <v xml:space="preserve"> </v>
      </c>
      <c r="P667" s="348"/>
      <c r="Q667" s="38"/>
      <c r="R667" s="106"/>
      <c r="S667" s="263"/>
      <c r="T667" s="9"/>
      <c r="U667" s="263" t="str">
        <f t="shared" si="52"/>
        <v xml:space="preserve"> </v>
      </c>
    </row>
    <row r="668" spans="1:21" x14ac:dyDescent="0.2">
      <c r="A668" s="143" t="s">
        <v>1314</v>
      </c>
      <c r="B668" s="40" t="s">
        <v>963</v>
      </c>
      <c r="C668" s="4" t="s">
        <v>3652</v>
      </c>
      <c r="D668" s="41">
        <v>3400</v>
      </c>
      <c r="E668" s="47" t="s">
        <v>1341</v>
      </c>
      <c r="F668" s="263" t="str">
        <f t="shared" si="49"/>
        <v xml:space="preserve"> </v>
      </c>
      <c r="G668" s="143" t="s">
        <v>15</v>
      </c>
      <c r="H668" s="143" t="s">
        <v>1315</v>
      </c>
      <c r="I668" s="263" t="str">
        <f t="shared" si="50"/>
        <v xml:space="preserve"> </v>
      </c>
      <c r="J668" s="38" t="str">
        <f>IF(D668&gt;=('28 Populations and thresholds'!$I$112),"YES"," ")</f>
        <v>YES</v>
      </c>
      <c r="K668" s="38" t="str">
        <f>IF(J668="YES"," ",IF(D668&gt;=('28 Populations and thresholds'!$I$112)*0.25,"YES"))</f>
        <v xml:space="preserve"> </v>
      </c>
      <c r="L668" s="38" t="b">
        <f>OR('28 Populations and thresholds'!$J$112="CR",'28 Populations and thresholds'!$J$112="EN",'28 Populations and thresholds'!$J$112="VU")</f>
        <v>0</v>
      </c>
      <c r="M668" s="75">
        <f>D668/'28 Populations and thresholds'!$H$112</f>
        <v>3.4000000000000002E-2</v>
      </c>
      <c r="N668" s="106">
        <f>'28 Populations and thresholds'!$K$112</f>
        <v>0</v>
      </c>
      <c r="O668" s="263" t="str">
        <f t="shared" si="51"/>
        <v xml:space="preserve"> </v>
      </c>
      <c r="P668" s="348"/>
      <c r="Q668" s="38"/>
      <c r="R668" s="106"/>
      <c r="S668" s="263"/>
      <c r="T668" s="9"/>
      <c r="U668" s="263" t="str">
        <f t="shared" si="52"/>
        <v xml:space="preserve"> </v>
      </c>
    </row>
    <row r="669" spans="1:21" x14ac:dyDescent="0.2">
      <c r="A669" s="143" t="s">
        <v>1314</v>
      </c>
      <c r="B669" s="40" t="s">
        <v>963</v>
      </c>
      <c r="C669" s="4" t="s">
        <v>3564</v>
      </c>
      <c r="D669" s="41">
        <v>1500</v>
      </c>
      <c r="E669" s="47" t="s">
        <v>1341</v>
      </c>
      <c r="F669" s="263" t="str">
        <f t="shared" si="49"/>
        <v xml:space="preserve"> </v>
      </c>
      <c r="G669" s="143" t="s">
        <v>15</v>
      </c>
      <c r="H669" s="143" t="s">
        <v>1315</v>
      </c>
      <c r="I669" s="263" t="str">
        <f t="shared" si="50"/>
        <v xml:space="preserve"> </v>
      </c>
      <c r="J669" s="38" t="str">
        <f>IF(D669&gt;=('28 Populations and thresholds'!$I$79),"YES"," ")</f>
        <v>YES</v>
      </c>
      <c r="K669" s="38" t="str">
        <f>IF(J669="YES"," ",IF(D669&gt;=('28 Populations and thresholds'!$I$79)*0.25,"YES"))</f>
        <v xml:space="preserve"> </v>
      </c>
      <c r="L669" s="38" t="b">
        <f>OR('28 Populations and thresholds'!$J$79="CR",'28 Populations and thresholds'!$J$79="EN",'28 Populations and thresholds'!$J$79="VU")</f>
        <v>0</v>
      </c>
      <c r="M669" s="75">
        <f>D669/'28 Populations and thresholds'!$H$79</f>
        <v>0.01</v>
      </c>
      <c r="N669" s="106">
        <f>'28 Populations and thresholds'!$K$79</f>
        <v>0</v>
      </c>
      <c r="O669" s="263" t="str">
        <f t="shared" si="51"/>
        <v xml:space="preserve"> </v>
      </c>
      <c r="P669" s="348"/>
      <c r="Q669" s="38"/>
      <c r="R669" s="106"/>
      <c r="S669" s="263"/>
      <c r="T669" s="9"/>
      <c r="U669" s="263" t="str">
        <f t="shared" si="52"/>
        <v xml:space="preserve"> </v>
      </c>
    </row>
    <row r="670" spans="1:21" x14ac:dyDescent="0.2">
      <c r="A670" s="143" t="s">
        <v>1314</v>
      </c>
      <c r="B670" s="40" t="s">
        <v>963</v>
      </c>
      <c r="C670" s="4" t="s">
        <v>3482</v>
      </c>
      <c r="D670" s="41">
        <v>13081</v>
      </c>
      <c r="E670" s="46">
        <v>35674</v>
      </c>
      <c r="F670" s="263" t="str">
        <f t="shared" si="49"/>
        <v xml:space="preserve"> </v>
      </c>
      <c r="G670" s="143" t="s">
        <v>21</v>
      </c>
      <c r="H670" s="143" t="s">
        <v>823</v>
      </c>
      <c r="I670" s="263" t="str">
        <f t="shared" si="50"/>
        <v xml:space="preserve"> </v>
      </c>
      <c r="J670" s="38" t="str">
        <f>IF(D670&gt;=(('28 Populations and thresholds'!$I$205)+('28 Populations and thresholds'!$I$206)+('28 Populations and thresholds'!$I$207)+('28 Populations and thresholds'!$I$208)),"YES"," ")</f>
        <v>YES</v>
      </c>
      <c r="K670" s="38" t="str">
        <f>IF(J670="YES"," ",IF(D670&gt;=(('28 Populations and thresholds'!$I$205)+('28 Populations and thresholds'!$I$206)+('28 Populations and thresholds'!$I$207)+('28 Populations and thresholds'!$I$208))*0.25,"YES"))</f>
        <v xml:space="preserve"> </v>
      </c>
      <c r="L670" s="38" t="b">
        <f>OR('28 Populations and thresholds'!$J$206="CR",'28 Populations and thresholds'!$J$206="EN",'28 Populations and thresholds'!$J$206="VU")</f>
        <v>0</v>
      </c>
      <c r="M670" s="75">
        <f>D670/(('28 Populations and thresholds'!$H$205)+('28 Populations and thresholds'!$H$206)+('28 Populations and thresholds'!$H$207)+('28 Populations and thresholds'!$H$208))</f>
        <v>4.8902762720101686E-3</v>
      </c>
      <c r="N670" s="106" t="str">
        <f>'28 Populations and thresholds'!$K$206</f>
        <v>DEC</v>
      </c>
      <c r="O670" s="263" t="str">
        <f t="shared" si="51"/>
        <v xml:space="preserve"> </v>
      </c>
      <c r="P670" s="348"/>
      <c r="Q670" s="38"/>
      <c r="R670" s="106"/>
      <c r="S670" s="263"/>
      <c r="T670" s="12" t="s">
        <v>4568</v>
      </c>
      <c r="U670" s="263" t="str">
        <f t="shared" si="52"/>
        <v xml:space="preserve"> </v>
      </c>
    </row>
    <row r="671" spans="1:21" x14ac:dyDescent="0.2">
      <c r="A671" s="143" t="s">
        <v>1314</v>
      </c>
      <c r="B671" s="40" t="s">
        <v>963</v>
      </c>
      <c r="C671" s="4" t="s">
        <v>3446</v>
      </c>
      <c r="D671" s="41">
        <v>120</v>
      </c>
      <c r="E671" s="46">
        <v>35674</v>
      </c>
      <c r="F671" s="263" t="str">
        <f t="shared" si="49"/>
        <v xml:space="preserve"> </v>
      </c>
      <c r="G671" s="143" t="s">
        <v>21</v>
      </c>
      <c r="H671" s="143" t="s">
        <v>823</v>
      </c>
      <c r="I671" s="263" t="str">
        <f t="shared" si="50"/>
        <v xml:space="preserve"> </v>
      </c>
      <c r="J671" s="38" t="str">
        <f>IF(D671&gt;=('28 Populations and thresholds'!$I$144),"YES"," ")</f>
        <v>YES</v>
      </c>
      <c r="K671" s="38" t="str">
        <f>IF(J671="YES"," ",IF(D671&gt;=('28 Populations and thresholds'!$I$144)*0.25,"YES"))</f>
        <v xml:space="preserve"> </v>
      </c>
      <c r="L671" s="38" t="b">
        <f>OR('28 Populations and thresholds'!$J$144="CR",'28 Populations and thresholds'!$J$144="EN",'28 Populations and thresholds'!$J$144="VU")</f>
        <v>0</v>
      </c>
      <c r="M671" s="75">
        <f>D671/'28 Populations and thresholds'!$H$144</f>
        <v>1.2E-2</v>
      </c>
      <c r="N671" s="106">
        <f>'28 Populations and thresholds'!$K$144</f>
        <v>0</v>
      </c>
      <c r="O671" s="263" t="str">
        <f t="shared" si="51"/>
        <v xml:space="preserve"> </v>
      </c>
      <c r="P671" s="348"/>
      <c r="Q671" s="38"/>
      <c r="R671" s="106"/>
      <c r="S671" s="263"/>
      <c r="T671" s="9"/>
      <c r="U671" s="263" t="str">
        <f t="shared" si="52"/>
        <v xml:space="preserve"> </v>
      </c>
    </row>
    <row r="672" spans="1:21" x14ac:dyDescent="0.2">
      <c r="A672" s="143" t="s">
        <v>1314</v>
      </c>
      <c r="B672" s="40" t="s">
        <v>963</v>
      </c>
      <c r="C672" s="4" t="s">
        <v>3470</v>
      </c>
      <c r="D672" s="41">
        <v>1532</v>
      </c>
      <c r="E672" s="46">
        <v>35674</v>
      </c>
      <c r="F672" s="263" t="str">
        <f t="shared" si="49"/>
        <v xml:space="preserve"> </v>
      </c>
      <c r="G672" s="143" t="s">
        <v>21</v>
      </c>
      <c r="H672" s="143" t="s">
        <v>823</v>
      </c>
      <c r="I672" s="263" t="str">
        <f t="shared" si="50"/>
        <v xml:space="preserve"> </v>
      </c>
      <c r="J672" s="38" t="str">
        <f>IF(D672&gt;=('28 Populations and thresholds'!$I$181),"YES"," ")</f>
        <v>YES</v>
      </c>
      <c r="K672" s="38" t="str">
        <f>IF(J672="YES"," ",IF(D672&gt;=('28 Populations and thresholds'!$I$181)*0.25,"YES"))</f>
        <v xml:space="preserve"> </v>
      </c>
      <c r="L672" s="38" t="b">
        <f>OR('28 Populations and thresholds'!$J$181="CR",'28 Populations and thresholds'!$J$181="EN",'28 Populations and thresholds'!$J$181="VU")</f>
        <v>1</v>
      </c>
      <c r="M672" s="75">
        <f>D672/'28 Populations and thresholds'!$H$181</f>
        <v>4.7875000000000001E-2</v>
      </c>
      <c r="N672" s="106" t="str">
        <f>'28 Populations and thresholds'!$K$181</f>
        <v>DEC</v>
      </c>
      <c r="O672" s="263" t="str">
        <f t="shared" si="51"/>
        <v xml:space="preserve"> </v>
      </c>
      <c r="P672" s="348"/>
      <c r="Q672" s="38"/>
      <c r="R672" s="106"/>
      <c r="S672" s="263"/>
      <c r="T672" s="9"/>
      <c r="U672" s="263" t="str">
        <f t="shared" si="52"/>
        <v xml:space="preserve"> </v>
      </c>
    </row>
    <row r="673" spans="1:26" x14ac:dyDescent="0.2">
      <c r="A673" s="143" t="s">
        <v>1314</v>
      </c>
      <c r="B673" s="40" t="s">
        <v>963</v>
      </c>
      <c r="C673" s="4" t="s">
        <v>3767</v>
      </c>
      <c r="D673" s="41">
        <v>2206</v>
      </c>
      <c r="E673" s="46">
        <v>35674</v>
      </c>
      <c r="F673" s="263" t="str">
        <f t="shared" si="49"/>
        <v xml:space="preserve"> </v>
      </c>
      <c r="G673" s="143" t="s">
        <v>21</v>
      </c>
      <c r="H673" s="143" t="s">
        <v>823</v>
      </c>
      <c r="I673" s="263" t="str">
        <f t="shared" si="50"/>
        <v xml:space="preserve"> </v>
      </c>
      <c r="J673" s="38" t="str">
        <f>IF(D673&gt;=('28 Populations and thresholds'!$I$195),"YES"," ")</f>
        <v xml:space="preserve"> </v>
      </c>
      <c r="K673" s="38" t="str">
        <f>IF(J673="YES"," ",IF(D673&gt;=('28 Populations and thresholds'!$I$195)*0.25,"YES"))</f>
        <v>YES</v>
      </c>
      <c r="L673" s="38" t="b">
        <f>OR('28 Populations and thresholds'!$J$195="CR",'28 Populations and thresholds'!$J$195="EN",'28 Populations and thresholds'!$J$195="VU")</f>
        <v>1</v>
      </c>
      <c r="M673" s="75">
        <f>D673/'28 Populations and thresholds'!$H$195</f>
        <v>7.6068965517241379E-3</v>
      </c>
      <c r="N673" s="106" t="str">
        <f>'28 Populations and thresholds'!$K$195</f>
        <v>DEC</v>
      </c>
      <c r="O673" s="263" t="str">
        <f t="shared" si="51"/>
        <v xml:space="preserve"> </v>
      </c>
      <c r="P673" s="348"/>
      <c r="Q673" s="38"/>
      <c r="R673" s="106"/>
      <c r="S673" s="263"/>
      <c r="T673" s="9"/>
      <c r="U673" s="263" t="str">
        <f t="shared" si="52"/>
        <v xml:space="preserve"> </v>
      </c>
    </row>
    <row r="674" spans="1:26" x14ac:dyDescent="0.2">
      <c r="A674" s="12" t="s">
        <v>1314</v>
      </c>
      <c r="B674" s="9" t="s">
        <v>963</v>
      </c>
      <c r="C674" s="4" t="s">
        <v>3391</v>
      </c>
      <c r="D674" s="5">
        <v>56</v>
      </c>
      <c r="E674" s="148">
        <v>32874</v>
      </c>
      <c r="F674" s="263" t="str">
        <f t="shared" si="49"/>
        <v xml:space="preserve"> </v>
      </c>
      <c r="H674" s="13" t="s">
        <v>4019</v>
      </c>
      <c r="I674" s="263" t="str">
        <f t="shared" si="50"/>
        <v xml:space="preserve"> </v>
      </c>
      <c r="J674" s="38" t="str">
        <f>IF(D674&gt;=('28 Populations and thresholds'!$I$121),"YES"," ")</f>
        <v>YES</v>
      </c>
      <c r="K674" s="38" t="str">
        <f>IF(J674="YES"," ",IF(D674&gt;=('28 Populations and thresholds'!$I$121)*0.25,"YES"))</f>
        <v xml:space="preserve"> </v>
      </c>
      <c r="L674" s="38" t="b">
        <f>OR('28 Populations and thresholds'!$J$121="CR",'28 Populations and thresholds'!$J$121="EN",'28 Populations and thresholds'!$J$121="VU")</f>
        <v>1</v>
      </c>
      <c r="M674" s="75">
        <f>D674/'28 Populations and thresholds'!$H$121</f>
        <v>4.8695652173913043E-2</v>
      </c>
      <c r="N674" s="106">
        <f>'28 Populations and thresholds'!$K$121</f>
        <v>0</v>
      </c>
      <c r="O674" s="263" t="str">
        <f t="shared" si="51"/>
        <v xml:space="preserve"> </v>
      </c>
      <c r="P674" s="348"/>
      <c r="Q674" s="38"/>
      <c r="R674" s="106"/>
      <c r="S674" s="263"/>
      <c r="T674" s="121"/>
      <c r="U674" s="263" t="str">
        <f t="shared" si="52"/>
        <v xml:space="preserve"> </v>
      </c>
    </row>
    <row r="675" spans="1:26" x14ac:dyDescent="0.2">
      <c r="A675" s="143" t="s">
        <v>1314</v>
      </c>
      <c r="B675" s="40" t="s">
        <v>963</v>
      </c>
      <c r="C675" s="4" t="s">
        <v>3452</v>
      </c>
      <c r="D675" s="41">
        <v>3000</v>
      </c>
      <c r="E675" s="46">
        <v>35674</v>
      </c>
      <c r="F675" s="263" t="str">
        <f t="shared" si="49"/>
        <v xml:space="preserve"> </v>
      </c>
      <c r="G675" s="143" t="s">
        <v>21</v>
      </c>
      <c r="H675" s="143" t="s">
        <v>823</v>
      </c>
      <c r="I675" s="263" t="str">
        <f t="shared" si="50"/>
        <v xml:space="preserve"> </v>
      </c>
      <c r="J675" s="38" t="str">
        <f>IF(D675&gt;=('28 Populations and thresholds'!$I$158),"YES"," ")</f>
        <v>YES</v>
      </c>
      <c r="K675" s="38" t="str">
        <f>IF(J675="YES"," ",IF(D675&gt;=('28 Populations and thresholds'!$I$158)*0.25,"YES"))</f>
        <v xml:space="preserve"> </v>
      </c>
      <c r="L675" s="38" t="b">
        <f>OR('28 Populations and thresholds'!$J$158="CR",'28 Populations and thresholds'!$J$158="EN",'28 Populations and thresholds'!$J$158="VU")</f>
        <v>0</v>
      </c>
      <c r="M675" s="75">
        <f>D675/'28 Populations and thresholds'!$H$158</f>
        <v>0.03</v>
      </c>
      <c r="N675" s="106">
        <f>'28 Populations and thresholds'!$K$158</f>
        <v>0</v>
      </c>
      <c r="O675" s="263" t="str">
        <f t="shared" si="51"/>
        <v xml:space="preserve"> </v>
      </c>
      <c r="P675" s="348"/>
      <c r="Q675" s="38"/>
      <c r="R675" s="106"/>
      <c r="S675" s="263"/>
      <c r="T675" s="9"/>
      <c r="U675" s="263" t="str">
        <f t="shared" si="52"/>
        <v xml:space="preserve"> </v>
      </c>
    </row>
    <row r="676" spans="1:26" x14ac:dyDescent="0.2">
      <c r="A676" s="143" t="s">
        <v>1314</v>
      </c>
      <c r="B676" s="40" t="s">
        <v>963</v>
      </c>
      <c r="C676" s="4" t="s">
        <v>3760</v>
      </c>
      <c r="D676" s="41">
        <v>1140</v>
      </c>
      <c r="E676" s="46">
        <v>35674</v>
      </c>
      <c r="F676" s="263" t="str">
        <f t="shared" si="49"/>
        <v xml:space="preserve"> </v>
      </c>
      <c r="G676" s="143" t="s">
        <v>21</v>
      </c>
      <c r="H676" s="143" t="s">
        <v>823</v>
      </c>
      <c r="I676" s="263" t="str">
        <f t="shared" si="50"/>
        <v xml:space="preserve"> </v>
      </c>
      <c r="J676" s="38" t="str">
        <f>IF(D676&gt;=('28 Populations and thresholds'!$I$186),"YES"," ")</f>
        <v>YES</v>
      </c>
      <c r="K676" s="38" t="str">
        <f>IF(J676="YES"," ",IF(D676&gt;=('28 Populations and thresholds'!$I$186)*0.25,"YES"))</f>
        <v xml:space="preserve"> </v>
      </c>
      <c r="L676" s="38" t="b">
        <f>OR('28 Populations and thresholds'!$J$186="CR",'28 Populations and thresholds'!$J$186="EN",'28 Populations and thresholds'!$J$186="VU")</f>
        <v>0</v>
      </c>
      <c r="M676" s="75">
        <f>D676/'28 Populations and thresholds'!$H$186</f>
        <v>1.14E-3</v>
      </c>
      <c r="N676" s="106">
        <f>'28 Populations and thresholds'!$K$186</f>
        <v>0</v>
      </c>
      <c r="O676" s="263" t="str">
        <f t="shared" si="51"/>
        <v xml:space="preserve"> </v>
      </c>
      <c r="P676" s="348"/>
      <c r="Q676" s="38"/>
      <c r="R676" s="106"/>
      <c r="S676" s="263"/>
      <c r="U676" s="263" t="str">
        <f t="shared" si="52"/>
        <v xml:space="preserve"> </v>
      </c>
    </row>
    <row r="677" spans="1:26" x14ac:dyDescent="0.2">
      <c r="A677" s="143" t="s">
        <v>1314</v>
      </c>
      <c r="B677" s="40" t="s">
        <v>963</v>
      </c>
      <c r="C677" s="40" t="s">
        <v>3799</v>
      </c>
      <c r="D677" s="41">
        <v>8140</v>
      </c>
      <c r="E677" s="46">
        <v>35674</v>
      </c>
      <c r="F677" s="263" t="str">
        <f t="shared" si="49"/>
        <v xml:space="preserve"> </v>
      </c>
      <c r="G677" s="143" t="s">
        <v>21</v>
      </c>
      <c r="H677" s="143" t="s">
        <v>823</v>
      </c>
      <c r="I677" s="263" t="str">
        <f t="shared" si="50"/>
        <v xml:space="preserve"> </v>
      </c>
      <c r="J677" s="38" t="str">
        <f>IF(D677&gt;=(('28 Populations and thresholds'!$I$196)+('28 Populations and thresholds'!$I$197)),"YES"," ")</f>
        <v>YES</v>
      </c>
      <c r="K677" s="38" t="str">
        <f>IF(J677="YES"," ",IF(D677&gt;=(('28 Populations and thresholds'!$I$196)+('28 Populations and thresholds'!$I$197))*0.25,"YES"))</f>
        <v xml:space="preserve"> </v>
      </c>
      <c r="L677" s="38" t="b">
        <f>OR('28 Populations and thresholds'!$J$197="CR",'28 Populations and thresholds'!$J$197="EN",'28 Populations and thresholds'!$J$197="VU")</f>
        <v>0</v>
      </c>
      <c r="M677" s="75">
        <f>D677/(('28 Populations and thresholds'!$H$196)+('28 Populations and thresholds'!$H$197))</f>
        <v>6.6721311475409842E-2</v>
      </c>
      <c r="N677" s="106" t="str">
        <f>'28 Populations and thresholds'!$K$196</f>
        <v>DEC</v>
      </c>
      <c r="O677" s="263" t="str">
        <f t="shared" si="51"/>
        <v xml:space="preserve"> </v>
      </c>
      <c r="P677" s="348"/>
      <c r="Q677" s="38"/>
      <c r="R677" s="106"/>
      <c r="S677" s="263"/>
      <c r="T677" s="12" t="s">
        <v>4568</v>
      </c>
      <c r="U677" s="263" t="str">
        <f t="shared" si="52"/>
        <v xml:space="preserve"> </v>
      </c>
    </row>
    <row r="678" spans="1:26" x14ac:dyDescent="0.2">
      <c r="A678" s="12" t="s">
        <v>1314</v>
      </c>
      <c r="B678" s="65" t="s">
        <v>963</v>
      </c>
      <c r="C678" s="4" t="s">
        <v>3398</v>
      </c>
      <c r="D678" s="5">
        <v>13</v>
      </c>
      <c r="E678" s="104">
        <v>1990</v>
      </c>
      <c r="F678" s="263" t="str">
        <f t="shared" si="49"/>
        <v xml:space="preserve"> </v>
      </c>
      <c r="H678" s="13" t="s">
        <v>4019</v>
      </c>
      <c r="I678" s="263" t="str">
        <f t="shared" si="50"/>
        <v xml:space="preserve"> </v>
      </c>
      <c r="J678" s="38" t="str">
        <f>IF(D678&gt;=('28 Populations and thresholds'!$I$123),"YES"," ")</f>
        <v>YES</v>
      </c>
      <c r="K678" s="38" t="str">
        <f>IF(J678="YES"," ",IF(D678&gt;=('28 Populations and thresholds'!$I$123)*0.25,"YES"))</f>
        <v xml:space="preserve"> </v>
      </c>
      <c r="L678" s="38" t="b">
        <f>OR('28 Populations and thresholds'!$J$123="CR",'28 Populations and thresholds'!$J$123="EN",'28 Populations and thresholds'!$J$123="VU")</f>
        <v>1</v>
      </c>
      <c r="M678" s="75">
        <f>D678/'28 Populations and thresholds'!$H$123</f>
        <v>2.5999999999999999E-2</v>
      </c>
      <c r="N678" s="106" t="str">
        <f>'28 Populations and thresholds'!$K$123</f>
        <v>DEC</v>
      </c>
      <c r="O678" s="263" t="str">
        <f t="shared" si="51"/>
        <v xml:space="preserve"> </v>
      </c>
      <c r="P678" s="348"/>
      <c r="Q678" s="38"/>
      <c r="R678" s="106"/>
      <c r="S678" s="263"/>
      <c r="T678" s="121"/>
      <c r="U678" s="263" t="str">
        <f t="shared" si="52"/>
        <v xml:space="preserve"> </v>
      </c>
    </row>
    <row r="679" spans="1:26" x14ac:dyDescent="0.2">
      <c r="A679" s="143" t="s">
        <v>1314</v>
      </c>
      <c r="B679" s="40" t="s">
        <v>963</v>
      </c>
      <c r="C679" s="4" t="s">
        <v>3777</v>
      </c>
      <c r="D679" s="41">
        <v>1728</v>
      </c>
      <c r="E679" s="46">
        <v>35674</v>
      </c>
      <c r="F679" s="263" t="str">
        <f t="shared" si="49"/>
        <v xml:space="preserve"> </v>
      </c>
      <c r="G679" s="143" t="s">
        <v>21</v>
      </c>
      <c r="H679" s="143" t="s">
        <v>823</v>
      </c>
      <c r="I679" s="263" t="str">
        <f t="shared" si="50"/>
        <v xml:space="preserve"> </v>
      </c>
      <c r="J679" s="38" t="str">
        <f>IF(D679&gt;=('28 Populations and thresholds'!$I$211),"YES"," ")</f>
        <v>YES</v>
      </c>
      <c r="K679" s="38" t="str">
        <f>IF(J679="YES"," ",IF(D679&gt;=('28 Populations and thresholds'!$I$211)*0.25,"YES"))</f>
        <v xml:space="preserve"> </v>
      </c>
      <c r="L679" s="38" t="b">
        <f>OR('28 Populations and thresholds'!$J$211="CR",'28 Populations and thresholds'!$J$211="EN",'28 Populations and thresholds'!$J$211="VU")</f>
        <v>0</v>
      </c>
      <c r="M679" s="75">
        <f>D679/'28 Populations and thresholds'!$H$211</f>
        <v>1.7279999999999999E-3</v>
      </c>
      <c r="N679" s="106" t="str">
        <f>'28 Populations and thresholds'!$K$211</f>
        <v>DEC</v>
      </c>
      <c r="O679" s="263" t="str">
        <f t="shared" si="51"/>
        <v xml:space="preserve"> </v>
      </c>
      <c r="P679" s="348"/>
      <c r="Q679" s="38"/>
      <c r="R679" s="106"/>
      <c r="S679" s="263"/>
      <c r="U679" s="263" t="str">
        <f t="shared" si="52"/>
        <v xml:space="preserve"> </v>
      </c>
    </row>
    <row r="680" spans="1:26" x14ac:dyDescent="0.2">
      <c r="A680" s="143" t="s">
        <v>1314</v>
      </c>
      <c r="B680" s="40" t="s">
        <v>963</v>
      </c>
      <c r="C680" s="4" t="s">
        <v>3770</v>
      </c>
      <c r="D680" s="41">
        <v>2900</v>
      </c>
      <c r="E680" s="46">
        <v>35674</v>
      </c>
      <c r="F680" s="263" t="str">
        <f t="shared" si="49"/>
        <v xml:space="preserve"> </v>
      </c>
      <c r="G680" s="143" t="s">
        <v>21</v>
      </c>
      <c r="H680" s="143" t="s">
        <v>823</v>
      </c>
      <c r="I680" s="263" t="str">
        <f t="shared" si="50"/>
        <v xml:space="preserve"> </v>
      </c>
      <c r="J680" s="38" t="str">
        <f>IF(D680&gt;=('28 Populations and thresholds'!$I$199),"YES"," ")</f>
        <v xml:space="preserve"> </v>
      </c>
      <c r="K680" s="38" t="str">
        <f>IF(J680="YES"," ",IF(D680&gt;=('28 Populations and thresholds'!$I$199)*0.25,"YES"))</f>
        <v>YES</v>
      </c>
      <c r="L680" s="38" t="b">
        <f>OR('28 Populations and thresholds'!$J$199="CR",'28 Populations and thresholds'!$J$199="EN",'28 Populations and thresholds'!$J$199="VU")</f>
        <v>0</v>
      </c>
      <c r="M680" s="75">
        <f>D680/'28 Populations and thresholds'!$H$199</f>
        <v>9.2063492063492059E-3</v>
      </c>
      <c r="N680" s="106">
        <f>'28 Populations and thresholds'!$K$199</f>
        <v>0</v>
      </c>
      <c r="O680" s="263" t="str">
        <f t="shared" si="51"/>
        <v xml:space="preserve"> </v>
      </c>
      <c r="P680" s="348"/>
      <c r="Q680" s="38"/>
      <c r="R680" s="106"/>
      <c r="S680" s="263"/>
      <c r="T680" s="9"/>
      <c r="U680" s="263" t="str">
        <f t="shared" si="52"/>
        <v xml:space="preserve"> </v>
      </c>
    </row>
    <row r="681" spans="1:26" x14ac:dyDescent="0.2">
      <c r="A681" s="143" t="s">
        <v>1314</v>
      </c>
      <c r="B681" s="40" t="s">
        <v>963</v>
      </c>
      <c r="C681" s="4" t="s">
        <v>3473</v>
      </c>
      <c r="D681" s="41">
        <v>3515</v>
      </c>
      <c r="E681" s="46">
        <v>35674</v>
      </c>
      <c r="F681" s="263" t="str">
        <f t="shared" si="49"/>
        <v xml:space="preserve"> </v>
      </c>
      <c r="G681" s="143" t="s">
        <v>21</v>
      </c>
      <c r="H681" s="143" t="s">
        <v>823</v>
      </c>
      <c r="I681" s="263" t="str">
        <f t="shared" si="50"/>
        <v xml:space="preserve"> </v>
      </c>
      <c r="J681" s="38" t="str">
        <f>IF(D681&gt;=('28 Populations and thresholds'!$I$190),"YES"," ")</f>
        <v>YES</v>
      </c>
      <c r="K681" s="38" t="str">
        <f>IF(J681="YES"," ",IF(D681&gt;=('28 Populations and thresholds'!$I$190)*0.25,"YES"))</f>
        <v xml:space="preserve"> </v>
      </c>
      <c r="L681" s="38" t="b">
        <f>OR('28 Populations and thresholds'!$J$190="CR",'28 Populations and thresholds'!$J$190="EN",'28 Populations and thresholds'!$J$190="VU")</f>
        <v>0</v>
      </c>
      <c r="M681" s="75">
        <f>D681/'28 Populations and thresholds'!$H$190</f>
        <v>3.5150000000000001E-2</v>
      </c>
      <c r="N681" s="106">
        <f>'28 Populations and thresholds'!$K$190</f>
        <v>0</v>
      </c>
      <c r="O681" s="263" t="str">
        <f t="shared" si="51"/>
        <v xml:space="preserve"> </v>
      </c>
      <c r="P681" s="348"/>
      <c r="Q681" s="38"/>
      <c r="R681" s="106"/>
      <c r="S681" s="263"/>
      <c r="U681" s="263" t="str">
        <f t="shared" si="52"/>
        <v xml:space="preserve"> </v>
      </c>
    </row>
    <row r="682" spans="1:26" x14ac:dyDescent="0.2">
      <c r="A682" s="275" t="s">
        <v>1314</v>
      </c>
      <c r="B682" s="269" t="s">
        <v>4132</v>
      </c>
      <c r="C682" s="269" t="s">
        <v>1732</v>
      </c>
      <c r="D682" s="279">
        <v>525</v>
      </c>
      <c r="E682" s="281">
        <v>36586</v>
      </c>
      <c r="F682" s="263" t="str">
        <f t="shared" si="49"/>
        <v xml:space="preserve"> </v>
      </c>
      <c r="G682" s="275" t="s">
        <v>4019</v>
      </c>
      <c r="H682" s="275"/>
      <c r="I682" s="263" t="str">
        <f t="shared" si="50"/>
        <v xml:space="preserve"> </v>
      </c>
      <c r="J682" s="272" t="str">
        <f>IF(D682&gt;=('28 Populations and thresholds'!$I$221),"YES"," ")</f>
        <v>YES</v>
      </c>
      <c r="K682" s="272" t="str">
        <f>IF(J682="YES"," ",IF(D682&gt;=('28 Populations and thresholds'!$I$221)*0.25,"YES"))</f>
        <v xml:space="preserve"> </v>
      </c>
      <c r="L682" s="272" t="b">
        <f>OR('28 Populations and thresholds'!$J$221="CR",'28 Populations and thresholds'!$J$221="EN",'28 Populations and thresholds'!$J$221="VU")</f>
        <v>1</v>
      </c>
      <c r="M682" s="273">
        <f>D682/'28 Populations and thresholds'!$H$221</f>
        <v>5.46875E-2</v>
      </c>
      <c r="N682" s="274" t="str">
        <f>'28 Populations and thresholds'!$K$221</f>
        <v>DEC</v>
      </c>
      <c r="O682" s="263" t="str">
        <f t="shared" si="51"/>
        <v xml:space="preserve"> </v>
      </c>
      <c r="P682" s="349">
        <v>5.47</v>
      </c>
      <c r="Q682" s="272">
        <v>1</v>
      </c>
      <c r="R682" s="274">
        <v>1</v>
      </c>
      <c r="S682" s="263"/>
      <c r="T682" s="275"/>
      <c r="U682" s="263" t="str">
        <f t="shared" si="52"/>
        <v xml:space="preserve"> </v>
      </c>
    </row>
    <row r="683" spans="1:26" x14ac:dyDescent="0.2">
      <c r="A683" s="143" t="s">
        <v>1314</v>
      </c>
      <c r="B683" s="40" t="s">
        <v>1342</v>
      </c>
      <c r="C683" s="111" t="s">
        <v>3540</v>
      </c>
      <c r="D683" s="45">
        <v>1144</v>
      </c>
      <c r="E683" s="47" t="s">
        <v>1332</v>
      </c>
      <c r="F683" s="263" t="str">
        <f t="shared" si="49"/>
        <v xml:space="preserve"> </v>
      </c>
      <c r="G683" s="143" t="s">
        <v>15</v>
      </c>
      <c r="H683" s="143" t="s">
        <v>1315</v>
      </c>
      <c r="I683" s="263" t="str">
        <f t="shared" si="50"/>
        <v xml:space="preserve"> </v>
      </c>
      <c r="J683" s="38" t="str">
        <f>IF(D683&gt;=('28 Populations and thresholds'!$I$60),"YES"," ")</f>
        <v>YES</v>
      </c>
      <c r="K683" s="38" t="str">
        <f>IF(J683="YES"," ",IF(D683&gt;=('28 Populations and thresholds'!$I$60)*0.25,"YES"))</f>
        <v xml:space="preserve"> </v>
      </c>
      <c r="L683" s="38" t="b">
        <f>OR('28 Populations and thresholds'!$J$60="CR",'28 Populations and thresholds'!$J$60="EN",'28 Populations and thresholds'!$J$60="VU")</f>
        <v>1</v>
      </c>
      <c r="M683" s="75">
        <f>D683/'28 Populations and thresholds'!$H$60</f>
        <v>1.4666666666666666E-2</v>
      </c>
      <c r="N683" s="106" t="str">
        <f>'28 Populations and thresholds'!$K$60</f>
        <v>DEC</v>
      </c>
      <c r="O683" s="263" t="str">
        <f t="shared" si="51"/>
        <v xml:space="preserve"> </v>
      </c>
      <c r="P683" s="348">
        <v>1.47</v>
      </c>
      <c r="Q683" s="38">
        <v>1</v>
      </c>
      <c r="R683" s="106">
        <v>1</v>
      </c>
      <c r="S683" s="263"/>
      <c r="T683" s="9"/>
      <c r="U683" s="263" t="str">
        <f t="shared" si="52"/>
        <v xml:space="preserve"> </v>
      </c>
      <c r="W683" s="4"/>
      <c r="X683" s="4"/>
      <c r="Y683" s="4"/>
      <c r="Z683" s="4"/>
    </row>
    <row r="684" spans="1:26" x14ac:dyDescent="0.2">
      <c r="A684" s="267" t="s">
        <v>1314</v>
      </c>
      <c r="B684" s="268" t="s">
        <v>1343</v>
      </c>
      <c r="C684" s="269" t="s">
        <v>3676</v>
      </c>
      <c r="D684" s="298">
        <v>64</v>
      </c>
      <c r="E684" s="294" t="s">
        <v>1332</v>
      </c>
      <c r="F684" s="263" t="str">
        <f t="shared" si="49"/>
        <v xml:space="preserve"> </v>
      </c>
      <c r="G684" s="267" t="s">
        <v>15</v>
      </c>
      <c r="H684" s="267" t="s">
        <v>1315</v>
      </c>
      <c r="I684" s="263" t="str">
        <f t="shared" si="50"/>
        <v xml:space="preserve"> </v>
      </c>
      <c r="J684" s="272" t="str">
        <f>IF(D684&gt;=('28 Populations and thresholds'!$I$96),"YES"," ")</f>
        <v>YES</v>
      </c>
      <c r="K684" s="272" t="str">
        <f>IF(J684="YES"," ",IF(D684&gt;=('28 Populations and thresholds'!$I$96)*0.25,"YES"))</f>
        <v xml:space="preserve"> </v>
      </c>
      <c r="L684" s="272" t="b">
        <f>OR('28 Populations and thresholds'!$J$96="CR",'28 Populations and thresholds'!$J$96="EN",'28 Populations and thresholds'!$J$96="VU")</f>
        <v>1</v>
      </c>
      <c r="M684" s="273">
        <f>D684/'28 Populations and thresholds'!$H$96</f>
        <v>6.4000000000000001E-2</v>
      </c>
      <c r="N684" s="274" t="str">
        <f>'28 Populations and thresholds'!$K$96</f>
        <v>DEC</v>
      </c>
      <c r="O684" s="263" t="str">
        <f t="shared" si="51"/>
        <v xml:space="preserve"> </v>
      </c>
      <c r="P684" s="349">
        <v>9.85</v>
      </c>
      <c r="Q684" s="272">
        <v>3</v>
      </c>
      <c r="R684" s="274">
        <v>2</v>
      </c>
      <c r="S684" s="263"/>
      <c r="T684" s="275"/>
      <c r="U684" s="263" t="str">
        <f t="shared" si="52"/>
        <v xml:space="preserve"> </v>
      </c>
    </row>
    <row r="685" spans="1:26" x14ac:dyDescent="0.2">
      <c r="A685" s="267" t="s">
        <v>1314</v>
      </c>
      <c r="B685" s="268" t="s">
        <v>1343</v>
      </c>
      <c r="C685" s="269" t="s">
        <v>3552</v>
      </c>
      <c r="D685" s="270">
        <v>1910</v>
      </c>
      <c r="E685" s="294" t="s">
        <v>1332</v>
      </c>
      <c r="F685" s="263" t="str">
        <f t="shared" si="49"/>
        <v xml:space="preserve"> </v>
      </c>
      <c r="G685" s="267" t="s">
        <v>15</v>
      </c>
      <c r="H685" s="267" t="s">
        <v>1315</v>
      </c>
      <c r="I685" s="263" t="str">
        <f t="shared" si="50"/>
        <v xml:space="preserve"> </v>
      </c>
      <c r="J685" s="272" t="str">
        <f>IF(D685&gt;=('28 Populations and thresholds'!$I$77),"YES"," ")</f>
        <v>YES</v>
      </c>
      <c r="K685" s="272" t="str">
        <f>IF(J685="YES"," ",IF(D685&gt;=('28 Populations and thresholds'!$I$77)*0.25,"YES"))</f>
        <v xml:space="preserve"> </v>
      </c>
      <c r="L685" s="272" t="b">
        <f>OR('28 Populations and thresholds'!$J$77="CR",'28 Populations and thresholds'!$J$77="EN",'28 Populations and thresholds'!$J$77="VU")</f>
        <v>0</v>
      </c>
      <c r="M685" s="273">
        <f>D685/'28 Populations and thresholds'!$H$77</f>
        <v>1.9099999999999999E-2</v>
      </c>
      <c r="N685" s="274">
        <f>'28 Populations and thresholds'!$K$77</f>
        <v>0</v>
      </c>
      <c r="O685" s="263" t="str">
        <f t="shared" si="51"/>
        <v xml:space="preserve"> </v>
      </c>
      <c r="P685" s="349"/>
      <c r="Q685" s="272"/>
      <c r="R685" s="274"/>
      <c r="S685" s="263"/>
      <c r="T685" s="269"/>
      <c r="U685" s="263" t="str">
        <f t="shared" si="52"/>
        <v xml:space="preserve"> </v>
      </c>
    </row>
    <row r="686" spans="1:26" x14ac:dyDescent="0.2">
      <c r="A686" s="267" t="s">
        <v>1314</v>
      </c>
      <c r="B686" s="268" t="s">
        <v>1343</v>
      </c>
      <c r="C686" s="280" t="s">
        <v>3540</v>
      </c>
      <c r="D686" s="270">
        <v>1198</v>
      </c>
      <c r="E686" s="294" t="s">
        <v>1332</v>
      </c>
      <c r="F686" s="263" t="str">
        <f t="shared" si="49"/>
        <v xml:space="preserve"> </v>
      </c>
      <c r="G686" s="267" t="s">
        <v>15</v>
      </c>
      <c r="H686" s="267" t="s">
        <v>1315</v>
      </c>
      <c r="I686" s="263" t="str">
        <f t="shared" si="50"/>
        <v xml:space="preserve"> </v>
      </c>
      <c r="J686" s="272" t="str">
        <f>IF(D686&gt;=('28 Populations and thresholds'!$I$60),"YES"," ")</f>
        <v>YES</v>
      </c>
      <c r="K686" s="272" t="str">
        <f>IF(J686="YES"," ",IF(D686&gt;=('28 Populations and thresholds'!$I$60)*0.25,"YES"))</f>
        <v xml:space="preserve"> </v>
      </c>
      <c r="L686" s="272" t="b">
        <f>OR('28 Populations and thresholds'!$J$60="CR",'28 Populations and thresholds'!$J$60="EN",'28 Populations and thresholds'!$J$60="VU")</f>
        <v>1</v>
      </c>
      <c r="M686" s="273">
        <f>D686/'28 Populations and thresholds'!$H$60</f>
        <v>1.5358974358974358E-2</v>
      </c>
      <c r="N686" s="274" t="str">
        <f>'28 Populations and thresholds'!$K$60</f>
        <v>DEC</v>
      </c>
      <c r="O686" s="263" t="str">
        <f t="shared" si="51"/>
        <v xml:space="preserve"> </v>
      </c>
      <c r="P686" s="349"/>
      <c r="Q686" s="272"/>
      <c r="R686" s="274"/>
      <c r="S686" s="263"/>
      <c r="T686" s="269"/>
      <c r="U686" s="263" t="str">
        <f t="shared" si="52"/>
        <v xml:space="preserve"> </v>
      </c>
      <c r="W686" s="4"/>
      <c r="X686" s="4"/>
      <c r="Y686" s="4"/>
      <c r="Z686" s="4"/>
    </row>
    <row r="687" spans="1:26" x14ac:dyDescent="0.2">
      <c r="A687" s="12" t="s">
        <v>1314</v>
      </c>
      <c r="B687" s="9" t="s">
        <v>4129</v>
      </c>
      <c r="C687" s="4" t="s">
        <v>1732</v>
      </c>
      <c r="D687" s="5">
        <v>110</v>
      </c>
      <c r="E687" s="148">
        <v>35765</v>
      </c>
      <c r="F687" s="263" t="str">
        <f t="shared" si="49"/>
        <v xml:space="preserve"> </v>
      </c>
      <c r="G687" s="13" t="s">
        <v>4019</v>
      </c>
      <c r="I687" s="263" t="str">
        <f t="shared" si="50"/>
        <v xml:space="preserve"> </v>
      </c>
      <c r="J687" s="38" t="str">
        <f>IF(D687&gt;=('28 Populations and thresholds'!$I$221),"YES"," ")</f>
        <v>YES</v>
      </c>
      <c r="K687" s="38" t="str">
        <f>IF(J687="YES"," ",IF(D687&gt;=('28 Populations and thresholds'!$I$221)*0.25,"YES"))</f>
        <v xml:space="preserve"> </v>
      </c>
      <c r="L687" s="38" t="b">
        <f>OR('28 Populations and thresholds'!$J$221="CR",'28 Populations and thresholds'!$J$221="EN",'28 Populations and thresholds'!$J$221="VU")</f>
        <v>1</v>
      </c>
      <c r="M687" s="75">
        <f>D687/'28 Populations and thresholds'!$H$221</f>
        <v>1.1458333333333333E-2</v>
      </c>
      <c r="N687" s="106" t="str">
        <f>'28 Populations and thresholds'!$K$221</f>
        <v>DEC</v>
      </c>
      <c r="O687" s="263" t="str">
        <f t="shared" si="51"/>
        <v xml:space="preserve"> </v>
      </c>
      <c r="P687" s="348">
        <v>1.1499999999999999</v>
      </c>
      <c r="Q687" s="38">
        <v>1</v>
      </c>
      <c r="R687" s="106">
        <v>1</v>
      </c>
      <c r="S687" s="263"/>
      <c r="U687" s="263" t="str">
        <f t="shared" si="52"/>
        <v xml:space="preserve"> </v>
      </c>
    </row>
    <row r="688" spans="1:26" x14ac:dyDescent="0.2">
      <c r="A688" s="275" t="s">
        <v>1314</v>
      </c>
      <c r="B688" s="268" t="s">
        <v>4634</v>
      </c>
      <c r="C688" s="269" t="s">
        <v>3676</v>
      </c>
      <c r="D688" s="279">
        <v>253</v>
      </c>
      <c r="E688" s="274">
        <v>1996</v>
      </c>
      <c r="F688" s="263" t="str">
        <f t="shared" si="49"/>
        <v xml:space="preserve"> </v>
      </c>
      <c r="G688" s="275" t="s">
        <v>139</v>
      </c>
      <c r="H688" s="275" t="s">
        <v>3388</v>
      </c>
      <c r="I688" s="263" t="str">
        <f t="shared" si="50"/>
        <v xml:space="preserve"> </v>
      </c>
      <c r="J688" s="272" t="str">
        <f>IF(D688&gt;=('28 Populations and thresholds'!$I$96),"YES"," ")</f>
        <v>YES</v>
      </c>
      <c r="K688" s="272" t="str">
        <f>IF(J688="YES"," ",IF(D688&gt;=('28 Populations and thresholds'!$I$96)*0.25,"YES"))</f>
        <v xml:space="preserve"> </v>
      </c>
      <c r="L688" s="272" t="b">
        <f>OR('28 Populations and thresholds'!$J$96="CR",'28 Populations and thresholds'!$J$96="EN",'28 Populations and thresholds'!$J$96="VU")</f>
        <v>1</v>
      </c>
      <c r="M688" s="273">
        <f>D688/'28 Populations and thresholds'!$H$96</f>
        <v>0.253</v>
      </c>
      <c r="N688" s="274" t="str">
        <f>'28 Populations and thresholds'!$K$96</f>
        <v>DEC</v>
      </c>
      <c r="O688" s="263" t="str">
        <f t="shared" si="51"/>
        <v xml:space="preserve"> </v>
      </c>
      <c r="P688" s="349">
        <v>386.38</v>
      </c>
      <c r="Q688" s="272">
        <v>24</v>
      </c>
      <c r="R688" s="274">
        <v>7</v>
      </c>
      <c r="S688" s="263"/>
      <c r="T688" s="275"/>
      <c r="U688" s="263" t="str">
        <f t="shared" si="52"/>
        <v xml:space="preserve"> </v>
      </c>
    </row>
    <row r="689" spans="1:21" x14ac:dyDescent="0.2">
      <c r="A689" s="267" t="s">
        <v>1314</v>
      </c>
      <c r="B689" s="268" t="s">
        <v>4634</v>
      </c>
      <c r="C689" s="269" t="s">
        <v>3594</v>
      </c>
      <c r="D689" s="270">
        <v>6734</v>
      </c>
      <c r="E689" s="294" t="s">
        <v>1316</v>
      </c>
      <c r="F689" s="263" t="str">
        <f t="shared" si="49"/>
        <v xml:space="preserve"> </v>
      </c>
      <c r="G689" s="267" t="s">
        <v>15</v>
      </c>
      <c r="H689" s="267" t="s">
        <v>1315</v>
      </c>
      <c r="I689" s="263" t="str">
        <f t="shared" si="50"/>
        <v xml:space="preserve"> </v>
      </c>
      <c r="J689" s="272" t="str">
        <f>IF(D689&gt;=('28 Populations and thresholds'!$I$87),"YES"," ")</f>
        <v>YES</v>
      </c>
      <c r="K689" s="272" t="str">
        <f>IF(J689="YES"," ",IF(D689&gt;=('28 Populations and thresholds'!$I$87)*0.25,"YES"))</f>
        <v xml:space="preserve"> </v>
      </c>
      <c r="L689" s="272" t="b">
        <f>OR('28 Populations and thresholds'!$J$87="CR",'28 Populations and thresholds'!$J$87="EN",'28 Populations and thresholds'!$J$87="VU")</f>
        <v>0</v>
      </c>
      <c r="M689" s="273">
        <f>D689/'28 Populations and thresholds'!$H$87</f>
        <v>6.7340000000000004E-3</v>
      </c>
      <c r="N689" s="274">
        <f>'28 Populations and thresholds'!$K$87</f>
        <v>0</v>
      </c>
      <c r="O689" s="263" t="str">
        <f t="shared" si="51"/>
        <v xml:space="preserve"> </v>
      </c>
      <c r="P689" s="349"/>
      <c r="Q689" s="272"/>
      <c r="R689" s="274"/>
      <c r="S689" s="263"/>
      <c r="T689" s="275"/>
      <c r="U689" s="263" t="str">
        <f t="shared" si="52"/>
        <v xml:space="preserve"> </v>
      </c>
    </row>
    <row r="690" spans="1:21" x14ac:dyDescent="0.2">
      <c r="A690" s="275" t="s">
        <v>1314</v>
      </c>
      <c r="B690" s="268" t="s">
        <v>4634</v>
      </c>
      <c r="C690" s="269" t="s">
        <v>3666</v>
      </c>
      <c r="D690" s="291">
        <v>33191</v>
      </c>
      <c r="E690" s="281">
        <v>40544</v>
      </c>
      <c r="F690" s="263" t="str">
        <f t="shared" si="49"/>
        <v xml:space="preserve"> </v>
      </c>
      <c r="G690" s="275"/>
      <c r="H690" s="269" t="s">
        <v>4415</v>
      </c>
      <c r="I690" s="263" t="str">
        <f t="shared" si="50"/>
        <v xml:space="preserve"> </v>
      </c>
      <c r="J690" s="272" t="str">
        <f>IF(D690&gt;=(('28 Populations and thresholds'!$I$62)+('28 Populations and thresholds'!$I$63)+('28 Populations and thresholds'!$I$65)),"YES"," ")</f>
        <v>YES</v>
      </c>
      <c r="K690" s="272" t="str">
        <f>IF(J690="YES"," ",IF(D690&gt;=(('28 Populations and thresholds'!$I$62)+('28 Populations and thresholds'!$I$63)+('28 Populations and thresholds'!$I$65))*0.25,"YES"))</f>
        <v xml:space="preserve"> </v>
      </c>
      <c r="L690" s="272" t="b">
        <f>OR('28 Populations and thresholds'!$J$62="CR",'28 Populations and thresholds'!$J$62="EN",'28 Populations and thresholds'!$J$62="VU")</f>
        <v>0</v>
      </c>
      <c r="M690" s="273">
        <f>D690/(('28 Populations and thresholds'!$H$62)+('28 Populations and thresholds'!$H$63)+('28 Populations and thresholds'!$H$65))</f>
        <v>0.18966285714285713</v>
      </c>
      <c r="N690" s="274" t="str">
        <f>'28 Populations and thresholds'!$K$62</f>
        <v>DEC</v>
      </c>
      <c r="O690" s="263" t="str">
        <f t="shared" si="51"/>
        <v xml:space="preserve"> </v>
      </c>
      <c r="P690" s="349"/>
      <c r="Q690" s="272"/>
      <c r="R690" s="274"/>
      <c r="S690" s="263"/>
      <c r="T690" s="275" t="s">
        <v>4550</v>
      </c>
      <c r="U690" s="263" t="str">
        <f t="shared" si="52"/>
        <v xml:space="preserve"> </v>
      </c>
    </row>
    <row r="691" spans="1:21" x14ac:dyDescent="0.2">
      <c r="A691" s="267" t="s">
        <v>1314</v>
      </c>
      <c r="B691" s="268" t="s">
        <v>4634</v>
      </c>
      <c r="C691" s="269" t="s">
        <v>1677</v>
      </c>
      <c r="D691" s="279">
        <v>13</v>
      </c>
      <c r="E691" s="284" t="s">
        <v>207</v>
      </c>
      <c r="F691" s="263" t="str">
        <f t="shared" si="49"/>
        <v xml:space="preserve"> </v>
      </c>
      <c r="G691" s="275" t="s">
        <v>139</v>
      </c>
      <c r="H691" s="275"/>
      <c r="I691" s="263" t="str">
        <f t="shared" si="50"/>
        <v xml:space="preserve"> </v>
      </c>
      <c r="J691" s="272" t="str">
        <f>IF(D691&gt;=('28 Populations and thresholds'!$I$44),"YES"," ")</f>
        <v>YES</v>
      </c>
      <c r="K691" s="272" t="str">
        <f>IF(J691="YES"," ",IF(D691&gt;=('28 Populations and thresholds'!$I$44)*0.25,"YES"))</f>
        <v xml:space="preserve"> </v>
      </c>
      <c r="L691" s="272" t="b">
        <f>OR('28 Populations and thresholds'!$J$44="CR",'28 Populations and thresholds'!$J$44="EN",'28 Populations and thresholds'!$J$44="VU")</f>
        <v>0</v>
      </c>
      <c r="M691" s="273">
        <f>D691/'28 Populations and thresholds'!$H$44</f>
        <v>2.5999999999999999E-2</v>
      </c>
      <c r="N691" s="274">
        <f>'28 Populations and thresholds'!$K$44</f>
        <v>0</v>
      </c>
      <c r="O691" s="263" t="str">
        <f t="shared" si="51"/>
        <v xml:space="preserve"> </v>
      </c>
      <c r="P691" s="349"/>
      <c r="Q691" s="272"/>
      <c r="R691" s="274"/>
      <c r="S691" s="263"/>
      <c r="T691" s="282"/>
      <c r="U691" s="263" t="str">
        <f t="shared" si="52"/>
        <v xml:space="preserve"> </v>
      </c>
    </row>
    <row r="692" spans="1:21" x14ac:dyDescent="0.2">
      <c r="A692" s="275" t="s">
        <v>1314</v>
      </c>
      <c r="B692" s="268" t="s">
        <v>4634</v>
      </c>
      <c r="C692" s="269" t="s">
        <v>1755</v>
      </c>
      <c r="D692" s="279">
        <v>306</v>
      </c>
      <c r="E692" s="284" t="s">
        <v>240</v>
      </c>
      <c r="F692" s="263" t="str">
        <f t="shared" si="49"/>
        <v xml:space="preserve"> </v>
      </c>
      <c r="G692" s="275" t="s">
        <v>139</v>
      </c>
      <c r="H692" s="275"/>
      <c r="I692" s="263" t="str">
        <f t="shared" si="50"/>
        <v xml:space="preserve"> </v>
      </c>
      <c r="J692" s="272" t="str">
        <f>IF(D692&gt;=('28 Populations and thresholds'!$I$226),"YES"," ")</f>
        <v>YES</v>
      </c>
      <c r="K692" s="272" t="str">
        <f>IF(J692="YES"," ",IF(D692&gt;=('28 Populations and thresholds'!$I$226)*0.25,"YES"))</f>
        <v xml:space="preserve"> </v>
      </c>
      <c r="L692" s="272" t="b">
        <f>OR('28 Populations and thresholds'!$J$226="CR",'28 Populations and thresholds'!$J$226="EN",'28 Populations and thresholds'!$J$226="VU")</f>
        <v>0</v>
      </c>
      <c r="M692" s="273">
        <f>D692/'28 Populations and thresholds'!$H$226</f>
        <v>1.2239999999999999E-2</v>
      </c>
      <c r="N692" s="274">
        <f>'28 Populations and thresholds'!$K$226</f>
        <v>0</v>
      </c>
      <c r="O692" s="263" t="str">
        <f t="shared" si="51"/>
        <v xml:space="preserve"> </v>
      </c>
      <c r="P692" s="349"/>
      <c r="Q692" s="272"/>
      <c r="R692" s="274"/>
      <c r="S692" s="263"/>
      <c r="T692" s="275"/>
      <c r="U692" s="263" t="str">
        <f t="shared" si="52"/>
        <v xml:space="preserve"> </v>
      </c>
    </row>
    <row r="693" spans="1:21" x14ac:dyDescent="0.2">
      <c r="A693" s="275" t="s">
        <v>1314</v>
      </c>
      <c r="B693" s="268" t="s">
        <v>4634</v>
      </c>
      <c r="C693" s="269" t="s">
        <v>1707</v>
      </c>
      <c r="D693" s="279">
        <v>25000</v>
      </c>
      <c r="E693" s="284" t="s">
        <v>251</v>
      </c>
      <c r="F693" s="263" t="str">
        <f t="shared" si="49"/>
        <v xml:space="preserve"> </v>
      </c>
      <c r="G693" s="275" t="s">
        <v>139</v>
      </c>
      <c r="H693" s="275"/>
      <c r="I693" s="263" t="str">
        <f t="shared" si="50"/>
        <v xml:space="preserve"> </v>
      </c>
      <c r="J693" s="272" t="str">
        <f>IF(D693&gt;=('28 Populations and thresholds'!$I$140),"YES"," ")</f>
        <v>YES</v>
      </c>
      <c r="K693" s="272" t="str">
        <f>IF(J693="YES"," ",IF(D693&gt;=('28 Populations and thresholds'!$I$140)*0.25,"YES"))</f>
        <v xml:space="preserve"> </v>
      </c>
      <c r="L693" s="272" t="b">
        <f>OR('28 Populations and thresholds'!$J$140="CR",'28 Populations and thresholds'!$J$140="EN",'28 Populations and thresholds'!$J$140="VU")</f>
        <v>0</v>
      </c>
      <c r="M693" s="273">
        <f>D693/'28 Populations and thresholds'!$H$140</f>
        <v>2.4999975000025002E-2</v>
      </c>
      <c r="N693" s="274" t="str">
        <f>'28 Populations and thresholds'!$K$140</f>
        <v>DEC</v>
      </c>
      <c r="O693" s="263" t="str">
        <f t="shared" si="51"/>
        <v xml:space="preserve"> </v>
      </c>
      <c r="P693" s="349"/>
      <c r="Q693" s="272"/>
      <c r="R693" s="274"/>
      <c r="S693" s="263"/>
      <c r="T693" s="275"/>
      <c r="U693" s="263" t="str">
        <f t="shared" si="52"/>
        <v xml:space="preserve"> </v>
      </c>
    </row>
    <row r="694" spans="1:21" x14ac:dyDescent="0.2">
      <c r="A694" s="275" t="s">
        <v>1314</v>
      </c>
      <c r="B694" s="268" t="s">
        <v>4634</v>
      </c>
      <c r="C694" s="269" t="s">
        <v>3424</v>
      </c>
      <c r="D694" s="279">
        <v>560</v>
      </c>
      <c r="E694" s="274">
        <v>1999</v>
      </c>
      <c r="F694" s="263" t="str">
        <f t="shared" si="49"/>
        <v xml:space="preserve"> </v>
      </c>
      <c r="G694" s="275" t="s">
        <v>139</v>
      </c>
      <c r="H694" s="275" t="s">
        <v>3388</v>
      </c>
      <c r="I694" s="263" t="str">
        <f t="shared" si="50"/>
        <v xml:space="preserve"> </v>
      </c>
      <c r="J694" s="272" t="str">
        <f>IF(D694&gt;=('28 Populations and thresholds'!$I$119),"YES"," ")</f>
        <v>YES</v>
      </c>
      <c r="K694" s="272" t="str">
        <f>IF(J694="YES"," ",IF(D694&gt;=('28 Populations and thresholds'!$I$119)*0.25,"YES"))</f>
        <v xml:space="preserve"> </v>
      </c>
      <c r="L694" s="272" t="b">
        <f>OR('28 Populations and thresholds'!$J$119="CR",'28 Populations and thresholds'!$J$119="EN",'28 Populations and thresholds'!$J$119="VU")</f>
        <v>0</v>
      </c>
      <c r="M694" s="273">
        <f>D694/'28 Populations and thresholds'!$H$119</f>
        <v>2.5454545454545455E-2</v>
      </c>
      <c r="N694" s="274" t="str">
        <f>'28 Populations and thresholds'!$K$119</f>
        <v>DEC</v>
      </c>
      <c r="O694" s="263" t="str">
        <f t="shared" si="51"/>
        <v xml:space="preserve"> </v>
      </c>
      <c r="P694" s="349"/>
      <c r="Q694" s="272"/>
      <c r="R694" s="274"/>
      <c r="S694" s="263"/>
      <c r="T694" s="282"/>
      <c r="U694" s="263" t="str">
        <f t="shared" si="52"/>
        <v xml:space="preserve"> </v>
      </c>
    </row>
    <row r="695" spans="1:21" x14ac:dyDescent="0.2">
      <c r="A695" s="267" t="s">
        <v>1314</v>
      </c>
      <c r="B695" s="268" t="s">
        <v>4634</v>
      </c>
      <c r="C695" s="269" t="s">
        <v>3471</v>
      </c>
      <c r="D695" s="270">
        <v>1300</v>
      </c>
      <c r="E695" s="271">
        <v>35045</v>
      </c>
      <c r="F695" s="263" t="str">
        <f t="shared" si="49"/>
        <v xml:space="preserve"> </v>
      </c>
      <c r="G695" s="267" t="s">
        <v>21</v>
      </c>
      <c r="H695" s="267" t="s">
        <v>853</v>
      </c>
      <c r="I695" s="263" t="str">
        <f t="shared" si="50"/>
        <v xml:space="preserve"> </v>
      </c>
      <c r="J695" s="272" t="str">
        <f>IF(D695&gt;=(('28 Populations and thresholds'!$I$183)+('28 Populations and thresholds'!$I$184)+('28 Populations and thresholds'!$I$185)),"YES"," ")</f>
        <v>YES</v>
      </c>
      <c r="K695" s="272" t="str">
        <f>IF(J695="YES"," ",IF(D695&gt;=(('28 Populations and thresholds'!$I$183)+('28 Populations and thresholds'!$I$184)+('28 Populations and thresholds'!$I$185))*0.25,"YES"))</f>
        <v xml:space="preserve"> </v>
      </c>
      <c r="L695" s="272" t="b">
        <f>OR('28 Populations and thresholds'!$J$183="CR",'28 Populations and thresholds'!$J$183="EN",'28 Populations and thresholds'!$J$183="VU")</f>
        <v>0</v>
      </c>
      <c r="M695" s="273">
        <f>D695/(('28 Populations and thresholds'!$H$183)+('28 Populations and thresholds'!$H$184)+('28 Populations and thresholds'!$H$185))</f>
        <v>4.3333333333333331E-3</v>
      </c>
      <c r="N695" s="274">
        <f>'28 Populations and thresholds'!$K$183</f>
        <v>0</v>
      </c>
      <c r="O695" s="263" t="str">
        <f t="shared" si="51"/>
        <v xml:space="preserve"> </v>
      </c>
      <c r="P695" s="349"/>
      <c r="Q695" s="272"/>
      <c r="R695" s="274"/>
      <c r="S695" s="263"/>
      <c r="T695" s="275" t="s">
        <v>4568</v>
      </c>
      <c r="U695" s="263" t="str">
        <f t="shared" si="52"/>
        <v xml:space="preserve"> </v>
      </c>
    </row>
    <row r="696" spans="1:21" x14ac:dyDescent="0.2">
      <c r="A696" s="267" t="s">
        <v>1314</v>
      </c>
      <c r="B696" s="268" t="s">
        <v>4634</v>
      </c>
      <c r="C696" s="269" t="s">
        <v>3482</v>
      </c>
      <c r="D696" s="270">
        <v>23488</v>
      </c>
      <c r="E696" s="271">
        <v>36955</v>
      </c>
      <c r="F696" s="263" t="str">
        <f t="shared" si="49"/>
        <v xml:space="preserve"> </v>
      </c>
      <c r="G696" s="267" t="s">
        <v>21</v>
      </c>
      <c r="H696" s="267" t="s">
        <v>508</v>
      </c>
      <c r="I696" s="263" t="str">
        <f t="shared" si="50"/>
        <v xml:space="preserve"> </v>
      </c>
      <c r="J696" s="272" t="str">
        <f>IF(D696&gt;=(('28 Populations and thresholds'!$I$205)+('28 Populations and thresholds'!$I$206)+('28 Populations and thresholds'!$I$207)+('28 Populations and thresholds'!$I$208)),"YES"," ")</f>
        <v>YES</v>
      </c>
      <c r="K696" s="272" t="str">
        <f>IF(J696="YES"," ",IF(D696&gt;=(('28 Populations and thresholds'!$I$205)+('28 Populations and thresholds'!$I$206)+('28 Populations and thresholds'!$I$207)+('28 Populations and thresholds'!$I$208))*0.25,"YES"))</f>
        <v xml:space="preserve"> </v>
      </c>
      <c r="L696" s="272" t="b">
        <f>OR('28 Populations and thresholds'!$J$206="CR",'28 Populations and thresholds'!$J$206="EN",'28 Populations and thresholds'!$J$206="VU")</f>
        <v>0</v>
      </c>
      <c r="M696" s="273">
        <f>D696/(('28 Populations and thresholds'!$H$205)+('28 Populations and thresholds'!$H$206)+('28 Populations and thresholds'!$H$207)+('28 Populations and thresholds'!$H$208))</f>
        <v>8.7808890051964562E-3</v>
      </c>
      <c r="N696" s="274" t="str">
        <f>'28 Populations and thresholds'!$K$206</f>
        <v>DEC</v>
      </c>
      <c r="O696" s="263" t="str">
        <f t="shared" si="51"/>
        <v xml:space="preserve"> </v>
      </c>
      <c r="P696" s="349"/>
      <c r="Q696" s="272"/>
      <c r="R696" s="274"/>
      <c r="S696" s="263"/>
      <c r="T696" s="275" t="s">
        <v>4568</v>
      </c>
      <c r="U696" s="263" t="str">
        <f t="shared" si="52"/>
        <v xml:space="preserve"> </v>
      </c>
    </row>
    <row r="697" spans="1:21" x14ac:dyDescent="0.2">
      <c r="A697" s="275" t="s">
        <v>1314</v>
      </c>
      <c r="B697" s="268" t="s">
        <v>4634</v>
      </c>
      <c r="C697" s="269" t="s">
        <v>1693</v>
      </c>
      <c r="D697" s="291">
        <v>3916</v>
      </c>
      <c r="E697" s="281">
        <v>40544</v>
      </c>
      <c r="F697" s="263" t="str">
        <f t="shared" si="49"/>
        <v xml:space="preserve"> </v>
      </c>
      <c r="G697" s="275"/>
      <c r="H697" s="269" t="s">
        <v>4415</v>
      </c>
      <c r="I697" s="263" t="str">
        <f t="shared" si="50"/>
        <v xml:space="preserve"> </v>
      </c>
      <c r="J697" s="272" t="str">
        <f>IF(D697&gt;=('28 Populations and thresholds'!$I$50),"YES"," ")</f>
        <v>YES</v>
      </c>
      <c r="K697" s="272" t="str">
        <f>IF(J697="YES"," ",IF(D697&gt;=('28 Populations and thresholds'!$I$50)*0.25,"YES"))</f>
        <v xml:space="preserve"> </v>
      </c>
      <c r="L697" s="272" t="b">
        <f>OR('28 Populations and thresholds'!$J$50="CR",'28 Populations and thresholds'!$J$50="EN",'28 Populations and thresholds'!$J$50="VU")</f>
        <v>0</v>
      </c>
      <c r="M697" s="273">
        <f>D697/'28 Populations and thresholds'!$H$50</f>
        <v>0.3916</v>
      </c>
      <c r="N697" s="274" t="str">
        <f>'28 Populations and thresholds'!$K$50</f>
        <v>DEC</v>
      </c>
      <c r="O697" s="263" t="str">
        <f t="shared" si="51"/>
        <v xml:space="preserve"> </v>
      </c>
      <c r="P697" s="349"/>
      <c r="Q697" s="272"/>
      <c r="R697" s="274"/>
      <c r="S697" s="263"/>
      <c r="T697" s="275"/>
      <c r="U697" s="263" t="str">
        <f t="shared" si="52"/>
        <v xml:space="preserve"> </v>
      </c>
    </row>
    <row r="698" spans="1:21" x14ac:dyDescent="0.2">
      <c r="A698" s="275" t="s">
        <v>1314</v>
      </c>
      <c r="B698" s="268" t="s">
        <v>4634</v>
      </c>
      <c r="C698" s="269" t="s">
        <v>3590</v>
      </c>
      <c r="D698" s="279">
        <v>13180</v>
      </c>
      <c r="E698" s="281">
        <v>40544</v>
      </c>
      <c r="F698" s="263" t="str">
        <f t="shared" si="49"/>
        <v xml:space="preserve"> </v>
      </c>
      <c r="G698" s="275"/>
      <c r="H698" s="269" t="s">
        <v>4415</v>
      </c>
      <c r="I698" s="263" t="str">
        <f t="shared" si="50"/>
        <v xml:space="preserve"> </v>
      </c>
      <c r="J698" s="272" t="str">
        <f>IF(D698&gt;=('28 Populations and thresholds'!$I$85),"YES"," ")</f>
        <v>YES</v>
      </c>
      <c r="K698" s="272" t="str">
        <f>IF(J698="YES"," ",IF(D698&gt;=('28 Populations and thresholds'!$I$85)*0.25,"YES"))</f>
        <v xml:space="preserve"> </v>
      </c>
      <c r="L698" s="272" t="b">
        <f>OR('28 Populations and thresholds'!$J$85="CR",'28 Populations and thresholds'!$J$85="EN",'28 Populations and thresholds'!$J$85="VU")</f>
        <v>0</v>
      </c>
      <c r="M698" s="273">
        <f>D698/'28 Populations and thresholds'!$H$85</f>
        <v>0.14808988764044945</v>
      </c>
      <c r="N698" s="274" t="str">
        <f>'28 Populations and thresholds'!$K$85</f>
        <v>DEC</v>
      </c>
      <c r="O698" s="263" t="str">
        <f t="shared" si="51"/>
        <v xml:space="preserve"> </v>
      </c>
      <c r="P698" s="349"/>
      <c r="Q698" s="272"/>
      <c r="R698" s="274"/>
      <c r="S698" s="263"/>
      <c r="T698" s="275"/>
      <c r="U698" s="263" t="str">
        <f t="shared" si="52"/>
        <v xml:space="preserve"> </v>
      </c>
    </row>
    <row r="699" spans="1:21" x14ac:dyDescent="0.2">
      <c r="A699" s="275" t="s">
        <v>1314</v>
      </c>
      <c r="B699" s="268" t="s">
        <v>4634</v>
      </c>
      <c r="C699" s="269" t="s">
        <v>1625</v>
      </c>
      <c r="D699" s="279">
        <v>2200</v>
      </c>
      <c r="E699" s="284" t="s">
        <v>74</v>
      </c>
      <c r="F699" s="263" t="str">
        <f t="shared" si="49"/>
        <v xml:space="preserve"> </v>
      </c>
      <c r="G699" s="275" t="s">
        <v>139</v>
      </c>
      <c r="H699" s="275"/>
      <c r="I699" s="263" t="str">
        <f t="shared" si="50"/>
        <v xml:space="preserve"> </v>
      </c>
      <c r="J699" s="272" t="str">
        <f>IF(D699&gt;=('28 Populations and thresholds'!$I$11),"YES"," ")</f>
        <v>YES</v>
      </c>
      <c r="K699" s="272" t="str">
        <f>IF(J699="YES"," ",IF(D699&gt;=('28 Populations and thresholds'!$I$11)*0.25,"YES"))</f>
        <v xml:space="preserve"> </v>
      </c>
      <c r="L699" s="272" t="b">
        <f>OR('28 Populations and thresholds'!$J$11="CR",'28 Populations and thresholds'!$J$11="EN",'28 Populations and thresholds'!$J$11="VU")</f>
        <v>0</v>
      </c>
      <c r="M699" s="273">
        <f>D699/'28 Populations and thresholds'!$H$11</f>
        <v>2.1999999999999999E-2</v>
      </c>
      <c r="N699" s="274">
        <f>'28 Populations and thresholds'!$K$11</f>
        <v>0</v>
      </c>
      <c r="O699" s="263" t="str">
        <f t="shared" si="51"/>
        <v xml:space="preserve"> </v>
      </c>
      <c r="P699" s="349"/>
      <c r="Q699" s="272"/>
      <c r="R699" s="274"/>
      <c r="S699" s="263"/>
      <c r="T699" s="275"/>
      <c r="U699" s="263" t="str">
        <f t="shared" si="52"/>
        <v xml:space="preserve"> </v>
      </c>
    </row>
    <row r="700" spans="1:21" x14ac:dyDescent="0.2">
      <c r="A700" s="275" t="s">
        <v>1314</v>
      </c>
      <c r="B700" s="268" t="s">
        <v>4634</v>
      </c>
      <c r="C700" s="269" t="s">
        <v>3655</v>
      </c>
      <c r="D700" s="279">
        <v>50000</v>
      </c>
      <c r="E700" s="274">
        <v>1999</v>
      </c>
      <c r="F700" s="263" t="str">
        <f t="shared" si="49"/>
        <v xml:space="preserve"> </v>
      </c>
      <c r="G700" s="275" t="s">
        <v>139</v>
      </c>
      <c r="H700" s="275" t="s">
        <v>3388</v>
      </c>
      <c r="I700" s="263" t="str">
        <f t="shared" si="50"/>
        <v xml:space="preserve"> </v>
      </c>
      <c r="J700" s="272" t="str">
        <f>IF(D700&gt;=('28 Populations and thresholds'!$I$66),"YES"," ")</f>
        <v>YES</v>
      </c>
      <c r="K700" s="272" t="str">
        <f>IF(J700="YES"," ",IF(D700&gt;=('28 Populations and thresholds'!$I$66)*0.25,"YES"))</f>
        <v xml:space="preserve"> </v>
      </c>
      <c r="L700" s="272" t="b">
        <f>OR('28 Populations and thresholds'!$J$66="CR",'28 Populations and thresholds'!$J$66="EN",'28 Populations and thresholds'!$J$66="VU")</f>
        <v>0</v>
      </c>
      <c r="M700" s="346">
        <v>1</v>
      </c>
      <c r="N700" s="274" t="str">
        <f>'28 Populations and thresholds'!$K$66</f>
        <v>DEC</v>
      </c>
      <c r="O700" s="263" t="str">
        <f t="shared" si="51"/>
        <v xml:space="preserve"> </v>
      </c>
      <c r="P700" s="349"/>
      <c r="Q700" s="272"/>
      <c r="R700" s="274"/>
      <c r="S700" s="263"/>
      <c r="T700" s="300"/>
      <c r="U700" s="263" t="str">
        <f t="shared" si="52"/>
        <v xml:space="preserve"> </v>
      </c>
    </row>
    <row r="701" spans="1:21" x14ac:dyDescent="0.2">
      <c r="A701" s="267" t="s">
        <v>1314</v>
      </c>
      <c r="B701" s="268" t="s">
        <v>4634</v>
      </c>
      <c r="C701" s="269" t="s">
        <v>3544</v>
      </c>
      <c r="D701" s="270">
        <v>6300</v>
      </c>
      <c r="E701" s="294" t="s">
        <v>1316</v>
      </c>
      <c r="F701" s="263" t="str">
        <f t="shared" si="49"/>
        <v xml:space="preserve"> </v>
      </c>
      <c r="G701" s="267" t="s">
        <v>15</v>
      </c>
      <c r="H701" s="267" t="s">
        <v>1315</v>
      </c>
      <c r="I701" s="263" t="str">
        <f t="shared" si="50"/>
        <v xml:space="preserve"> </v>
      </c>
      <c r="J701" s="272" t="str">
        <f>IF(D701&gt;=('28 Populations and thresholds'!$I$70),"YES"," ")</f>
        <v>YES</v>
      </c>
      <c r="K701" s="272" t="str">
        <f>IF(J701="YES"," ",IF(D701&gt;=('28 Populations and thresholds'!$I$70)*0.25,"YES"))</f>
        <v xml:space="preserve"> </v>
      </c>
      <c r="L701" s="272" t="b">
        <f>OR('28 Populations and thresholds'!$J$70="CR",'28 Populations and thresholds'!$J$70="EN",'28 Populations and thresholds'!$J$70="VU")</f>
        <v>0</v>
      </c>
      <c r="M701" s="273">
        <f>D701/'28 Populations and thresholds'!$H$70</f>
        <v>6.3E-2</v>
      </c>
      <c r="N701" s="274">
        <f>'28 Populations and thresholds'!$K$70</f>
        <v>0</v>
      </c>
      <c r="O701" s="263" t="str">
        <f t="shared" si="51"/>
        <v xml:space="preserve"> </v>
      </c>
      <c r="P701" s="349"/>
      <c r="Q701" s="272"/>
      <c r="R701" s="274"/>
      <c r="S701" s="263"/>
      <c r="T701" s="269"/>
      <c r="U701" s="263" t="str">
        <f t="shared" si="52"/>
        <v xml:space="preserve"> </v>
      </c>
    </row>
    <row r="702" spans="1:21" x14ac:dyDescent="0.2">
      <c r="A702" s="275" t="s">
        <v>1314</v>
      </c>
      <c r="B702" s="268" t="s">
        <v>4634</v>
      </c>
      <c r="C702" s="269" t="s">
        <v>3391</v>
      </c>
      <c r="D702" s="279">
        <v>45</v>
      </c>
      <c r="E702" s="274">
        <v>1997</v>
      </c>
      <c r="F702" s="263" t="str">
        <f t="shared" si="49"/>
        <v xml:space="preserve"> </v>
      </c>
      <c r="G702" s="275" t="s">
        <v>139</v>
      </c>
      <c r="H702" s="275" t="s">
        <v>3388</v>
      </c>
      <c r="I702" s="263" t="str">
        <f t="shared" si="50"/>
        <v xml:space="preserve"> </v>
      </c>
      <c r="J702" s="272" t="str">
        <f>IF(D702&gt;=('28 Populations and thresholds'!$I$121),"YES"," ")</f>
        <v>YES</v>
      </c>
      <c r="K702" s="272" t="str">
        <f>IF(J702="YES"," ",IF(D702&gt;=('28 Populations and thresholds'!$I$121)*0.25,"YES"))</f>
        <v xml:space="preserve"> </v>
      </c>
      <c r="L702" s="272" t="b">
        <f>OR('28 Populations and thresholds'!$J$121="CR",'28 Populations and thresholds'!$J$121="EN",'28 Populations and thresholds'!$J$121="VU")</f>
        <v>1</v>
      </c>
      <c r="M702" s="273">
        <f>D702/'28 Populations and thresholds'!$H$121</f>
        <v>3.9130434782608699E-2</v>
      </c>
      <c r="N702" s="274">
        <f>'28 Populations and thresholds'!$K$121</f>
        <v>0</v>
      </c>
      <c r="O702" s="263" t="str">
        <f t="shared" si="51"/>
        <v xml:space="preserve"> </v>
      </c>
      <c r="P702" s="349"/>
      <c r="Q702" s="272"/>
      <c r="R702" s="274"/>
      <c r="S702" s="263"/>
      <c r="T702" s="282"/>
      <c r="U702" s="263" t="str">
        <f t="shared" si="52"/>
        <v xml:space="preserve"> </v>
      </c>
    </row>
    <row r="703" spans="1:21" x14ac:dyDescent="0.2">
      <c r="A703" s="275" t="s">
        <v>1314</v>
      </c>
      <c r="B703" s="268" t="s">
        <v>4634</v>
      </c>
      <c r="C703" s="269" t="s">
        <v>3729</v>
      </c>
      <c r="D703" s="291">
        <v>24622</v>
      </c>
      <c r="E703" s="281">
        <v>40544</v>
      </c>
      <c r="F703" s="263" t="str">
        <f t="shared" si="49"/>
        <v xml:space="preserve"> </v>
      </c>
      <c r="G703" s="275"/>
      <c r="H703" s="269" t="s">
        <v>4415</v>
      </c>
      <c r="I703" s="263" t="str">
        <f t="shared" si="50"/>
        <v xml:space="preserve"> </v>
      </c>
      <c r="J703" s="272" t="str">
        <f>IF(D703&gt;=('28 Populations and thresholds'!$I$69),"YES"," ")</f>
        <v>YES</v>
      </c>
      <c r="K703" s="272" t="str">
        <f>IF(J703="YES"," ",IF(D703&gt;=('28 Populations and thresholds'!$I$69)*0.25,"YES"))</f>
        <v xml:space="preserve"> </v>
      </c>
      <c r="L703" s="272" t="b">
        <f>OR('28 Populations and thresholds'!$J$69="CR",'28 Populations and thresholds'!$J$69="EN",'28 Populations and thresholds'!$J$69="VU")</f>
        <v>1</v>
      </c>
      <c r="M703" s="273">
        <f>D703/'28 Populations and thresholds'!$H$69</f>
        <v>0.87935714285714284</v>
      </c>
      <c r="N703" s="274">
        <f>'28 Populations and thresholds'!$K$69</f>
        <v>0</v>
      </c>
      <c r="O703" s="263" t="str">
        <f t="shared" si="51"/>
        <v xml:space="preserve"> </v>
      </c>
      <c r="P703" s="349"/>
      <c r="Q703" s="272"/>
      <c r="R703" s="274"/>
      <c r="S703" s="263"/>
      <c r="T703" s="275"/>
      <c r="U703" s="263" t="str">
        <f t="shared" si="52"/>
        <v xml:space="preserve"> </v>
      </c>
    </row>
    <row r="704" spans="1:21" x14ac:dyDescent="0.2">
      <c r="A704" s="267" t="s">
        <v>1314</v>
      </c>
      <c r="B704" s="268" t="s">
        <v>4634</v>
      </c>
      <c r="C704" s="269" t="s">
        <v>3748</v>
      </c>
      <c r="D704" s="270">
        <v>305</v>
      </c>
      <c r="E704" s="271">
        <v>35045</v>
      </c>
      <c r="F704" s="263" t="str">
        <f t="shared" si="49"/>
        <v xml:space="preserve"> </v>
      </c>
      <c r="G704" s="267" t="s">
        <v>21</v>
      </c>
      <c r="H704" s="267" t="s">
        <v>853</v>
      </c>
      <c r="I704" s="263" t="str">
        <f t="shared" si="50"/>
        <v xml:space="preserve"> </v>
      </c>
      <c r="J704" s="272" t="str">
        <f>IF(D704&gt;=('28 Populations and thresholds'!$I$156),"YES"," ")</f>
        <v>YES</v>
      </c>
      <c r="K704" s="272" t="str">
        <f>IF(J704="YES"," ",IF(D704&gt;=('28 Populations and thresholds'!$I$156)*0.25,"YES"))</f>
        <v xml:space="preserve"> </v>
      </c>
      <c r="L704" s="272" t="b">
        <f>OR('28 Populations and thresholds'!$J$156="CR",'28 Populations and thresholds'!$J$156="EN",'28 Populations and thresholds'!$J$156="VU")</f>
        <v>0</v>
      </c>
      <c r="M704" s="273">
        <f>D704/'28 Populations and thresholds'!$H$156</f>
        <v>1.2200000000000001E-2</v>
      </c>
      <c r="N704" s="274">
        <f>'28 Populations and thresholds'!$K$156</f>
        <v>0</v>
      </c>
      <c r="O704" s="263" t="str">
        <f t="shared" si="51"/>
        <v xml:space="preserve"> </v>
      </c>
      <c r="P704" s="349"/>
      <c r="Q704" s="272"/>
      <c r="R704" s="274"/>
      <c r="S704" s="263"/>
      <c r="T704" s="275"/>
      <c r="U704" s="263" t="str">
        <f t="shared" si="52"/>
        <v xml:space="preserve"> </v>
      </c>
    </row>
    <row r="705" spans="1:26" x14ac:dyDescent="0.2">
      <c r="A705" s="267" t="s">
        <v>1314</v>
      </c>
      <c r="B705" s="268" t="s">
        <v>4634</v>
      </c>
      <c r="C705" s="269" t="s">
        <v>3744</v>
      </c>
      <c r="D705" s="270">
        <v>1179</v>
      </c>
      <c r="E705" s="271">
        <v>38018</v>
      </c>
      <c r="F705" s="263" t="str">
        <f t="shared" ref="F705:F768" si="53">" "</f>
        <v xml:space="preserve"> </v>
      </c>
      <c r="G705" s="267" t="s">
        <v>21</v>
      </c>
      <c r="H705" s="267" t="s">
        <v>87</v>
      </c>
      <c r="I705" s="263" t="str">
        <f t="shared" ref="I705:I768" si="54">" "</f>
        <v xml:space="preserve"> </v>
      </c>
      <c r="J705" s="272" t="str">
        <f>IF(D705&gt;=('28 Populations and thresholds'!$I$150),"YES"," ")</f>
        <v>YES</v>
      </c>
      <c r="K705" s="272" t="str">
        <f>IF(J705="YES"," ",IF(D705&gt;=('28 Populations and thresholds'!$I$150)*0.25,"YES"))</f>
        <v xml:space="preserve"> </v>
      </c>
      <c r="L705" s="272" t="b">
        <f>OR('28 Populations and thresholds'!$J$150="CR",'28 Populations and thresholds'!$J$150="EN",'28 Populations and thresholds'!$J$150="VU")</f>
        <v>0</v>
      </c>
      <c r="M705" s="273">
        <f>D705/'28 Populations and thresholds'!$H$150</f>
        <v>1.1789999999999999E-3</v>
      </c>
      <c r="N705" s="274">
        <f>'28 Populations and thresholds'!$K$150</f>
        <v>0</v>
      </c>
      <c r="O705" s="263" t="str">
        <f t="shared" ref="O705:O768" si="55">" "</f>
        <v xml:space="preserve"> </v>
      </c>
      <c r="P705" s="349"/>
      <c r="Q705" s="272"/>
      <c r="R705" s="274"/>
      <c r="S705" s="263"/>
      <c r="T705" s="269"/>
      <c r="U705" s="263" t="str">
        <f t="shared" ref="U705:U768" si="56">" "</f>
        <v xml:space="preserve"> </v>
      </c>
    </row>
    <row r="706" spans="1:26" x14ac:dyDescent="0.2">
      <c r="A706" s="275" t="s">
        <v>1314</v>
      </c>
      <c r="B706" s="268" t="s">
        <v>4634</v>
      </c>
      <c r="C706" s="269" t="s">
        <v>3723</v>
      </c>
      <c r="D706" s="279">
        <v>256</v>
      </c>
      <c r="E706" s="274">
        <v>1995</v>
      </c>
      <c r="F706" s="263" t="str">
        <f t="shared" si="53"/>
        <v xml:space="preserve"> </v>
      </c>
      <c r="G706" s="275" t="s">
        <v>4019</v>
      </c>
      <c r="H706" s="275"/>
      <c r="I706" s="263" t="str">
        <f t="shared" si="54"/>
        <v xml:space="preserve"> </v>
      </c>
      <c r="J706" s="272" t="str">
        <f>IF(D706&gt;=('28 Populations and thresholds'!$I$45),"YES"," ")</f>
        <v>YES</v>
      </c>
      <c r="K706" s="272" t="str">
        <f>IF(J706="YES"," ",IF(D706&gt;=('28 Populations and thresholds'!$I$45)*0.25,"YES"))</f>
        <v xml:space="preserve"> </v>
      </c>
      <c r="L706" s="272" t="b">
        <f>OR('28 Populations and thresholds'!$J$45="CR",'28 Populations and thresholds'!$J$45="EN",'28 Populations and thresholds'!$J$45="VU")</f>
        <v>1</v>
      </c>
      <c r="M706" s="273">
        <f>D706/'28 Populations and thresholds'!$H$45</f>
        <v>8.533333333333333E-2</v>
      </c>
      <c r="N706" s="274" t="str">
        <f>'28 Populations and thresholds'!$K$45</f>
        <v>DEC</v>
      </c>
      <c r="O706" s="263" t="str">
        <f t="shared" si="55"/>
        <v xml:space="preserve"> </v>
      </c>
      <c r="P706" s="349"/>
      <c r="Q706" s="272"/>
      <c r="R706" s="274"/>
      <c r="S706" s="263"/>
      <c r="T706" s="275"/>
      <c r="U706" s="263" t="str">
        <f t="shared" si="56"/>
        <v xml:space="preserve"> </v>
      </c>
      <c r="Z706" s="4"/>
    </row>
    <row r="707" spans="1:26" x14ac:dyDescent="0.2">
      <c r="A707" s="267" t="s">
        <v>1314</v>
      </c>
      <c r="B707" s="268" t="s">
        <v>4634</v>
      </c>
      <c r="C707" s="269" t="s">
        <v>3448</v>
      </c>
      <c r="D707" s="270">
        <v>8704</v>
      </c>
      <c r="E707" s="271">
        <v>36955</v>
      </c>
      <c r="F707" s="263" t="str">
        <f t="shared" si="53"/>
        <v xml:space="preserve"> </v>
      </c>
      <c r="G707" s="267" t="s">
        <v>21</v>
      </c>
      <c r="H707" s="267" t="s">
        <v>508</v>
      </c>
      <c r="I707" s="263" t="str">
        <f t="shared" si="54"/>
        <v xml:space="preserve"> </v>
      </c>
      <c r="J707" s="272" t="str">
        <f>IF(D707&gt;=('28 Populations and thresholds'!$I$147),"YES"," ")</f>
        <v>YES</v>
      </c>
      <c r="K707" s="272" t="str">
        <f>IF(J707="YES"," ",IF(D707&gt;=('28 Populations and thresholds'!$I$147)*0.25,"YES"))</f>
        <v xml:space="preserve"> </v>
      </c>
      <c r="L707" s="272" t="b">
        <f>OR('28 Populations and thresholds'!$J$147="CR",'28 Populations and thresholds'!$J$147="EN",'28 Populations and thresholds'!$J$147="VU")</f>
        <v>0</v>
      </c>
      <c r="M707" s="273">
        <f>D707/'28 Populations and thresholds'!$H$147</f>
        <v>8.7040000000000006E-2</v>
      </c>
      <c r="N707" s="274">
        <f>'28 Populations and thresholds'!$K$147</f>
        <v>0</v>
      </c>
      <c r="O707" s="263" t="str">
        <f t="shared" si="55"/>
        <v xml:space="preserve"> </v>
      </c>
      <c r="P707" s="349"/>
      <c r="Q707" s="272"/>
      <c r="R707" s="274"/>
      <c r="S707" s="263"/>
      <c r="T707" s="269"/>
      <c r="U707" s="263" t="str">
        <f t="shared" si="56"/>
        <v xml:space="preserve"> </v>
      </c>
    </row>
    <row r="708" spans="1:26" x14ac:dyDescent="0.2">
      <c r="A708" s="275" t="s">
        <v>1314</v>
      </c>
      <c r="B708" s="268" t="s">
        <v>4634</v>
      </c>
      <c r="C708" s="269" t="s">
        <v>3411</v>
      </c>
      <c r="D708" s="279">
        <v>267</v>
      </c>
      <c r="E708" s="274">
        <v>1999</v>
      </c>
      <c r="F708" s="263" t="str">
        <f t="shared" si="53"/>
        <v xml:space="preserve"> </v>
      </c>
      <c r="G708" s="275" t="s">
        <v>139</v>
      </c>
      <c r="H708" s="275" t="s">
        <v>3388</v>
      </c>
      <c r="I708" s="263" t="str">
        <f t="shared" si="54"/>
        <v xml:space="preserve"> </v>
      </c>
      <c r="J708" s="272" t="str">
        <f>IF(D708&gt;=('28 Populations and thresholds'!$I$114),"YES"," ")</f>
        <v>YES</v>
      </c>
      <c r="K708" s="272" t="str">
        <f>IF(J708="YES"," ",IF(D708&gt;=('28 Populations and thresholds'!$I$114)*0.25,"YES"))</f>
        <v xml:space="preserve"> </v>
      </c>
      <c r="L708" s="272" t="b">
        <f>OR('28 Populations and thresholds'!$J$114="CR",'28 Populations and thresholds'!$J$114="EN",'28 Populations and thresholds'!$J$114="VU")</f>
        <v>1</v>
      </c>
      <c r="M708" s="273">
        <f>D708/'28 Populations and thresholds'!$H$114</f>
        <v>7.0263157894736847E-2</v>
      </c>
      <c r="N708" s="274">
        <f>'28 Populations and thresholds'!$K$114</f>
        <v>0</v>
      </c>
      <c r="O708" s="263" t="str">
        <f t="shared" si="55"/>
        <v xml:space="preserve"> </v>
      </c>
      <c r="P708" s="349"/>
      <c r="Q708" s="272"/>
      <c r="R708" s="274"/>
      <c r="S708" s="263"/>
      <c r="T708" s="275"/>
      <c r="U708" s="263" t="str">
        <f t="shared" si="56"/>
        <v xml:space="preserve"> </v>
      </c>
      <c r="W708" s="4"/>
      <c r="X708" s="4"/>
      <c r="Y708" s="4"/>
      <c r="Z708" s="4"/>
    </row>
    <row r="709" spans="1:26" x14ac:dyDescent="0.2">
      <c r="A709" s="267" t="s">
        <v>1314</v>
      </c>
      <c r="B709" s="268" t="s">
        <v>4634</v>
      </c>
      <c r="C709" s="269" t="s">
        <v>3759</v>
      </c>
      <c r="D709" s="270">
        <v>10206</v>
      </c>
      <c r="E709" s="271">
        <v>36955</v>
      </c>
      <c r="F709" s="263" t="str">
        <f t="shared" si="53"/>
        <v xml:space="preserve"> </v>
      </c>
      <c r="G709" s="267" t="s">
        <v>21</v>
      </c>
      <c r="H709" s="267" t="s">
        <v>508</v>
      </c>
      <c r="I709" s="263" t="str">
        <f t="shared" si="54"/>
        <v xml:space="preserve"> </v>
      </c>
      <c r="J709" s="272" t="str">
        <f>IF(D709&gt;=('28 Populations and thresholds'!$I$182),"YES"," ")</f>
        <v>YES</v>
      </c>
      <c r="K709" s="272" t="str">
        <f>IF(J709="YES"," ",IF(D709&gt;=('28 Populations and thresholds'!$I$182)*0.25,"YES"))</f>
        <v xml:space="preserve"> </v>
      </c>
      <c r="L709" s="272" t="b">
        <f>OR('28 Populations and thresholds'!$J$182="CR",'28 Populations and thresholds'!$J$182="EN",'28 Populations and thresholds'!$J$182="VU")</f>
        <v>0</v>
      </c>
      <c r="M709" s="273">
        <f>D709/'28 Populations and thresholds'!$H$182</f>
        <v>0.40823999999999999</v>
      </c>
      <c r="N709" s="274">
        <f>'28 Populations and thresholds'!$K$182</f>
        <v>0</v>
      </c>
      <c r="O709" s="263" t="str">
        <f t="shared" si="55"/>
        <v xml:space="preserve"> </v>
      </c>
      <c r="P709" s="349"/>
      <c r="Q709" s="272"/>
      <c r="R709" s="274"/>
      <c r="S709" s="263"/>
      <c r="T709" s="269"/>
      <c r="U709" s="263" t="str">
        <f t="shared" si="56"/>
        <v xml:space="preserve"> </v>
      </c>
      <c r="W709" s="4"/>
      <c r="X709" s="4"/>
      <c r="Y709" s="4"/>
      <c r="Z709" s="4"/>
    </row>
    <row r="710" spans="1:26" x14ac:dyDescent="0.2">
      <c r="A710" s="267" t="s">
        <v>1314</v>
      </c>
      <c r="B710" s="268" t="s">
        <v>4634</v>
      </c>
      <c r="C710" s="280" t="s">
        <v>3540</v>
      </c>
      <c r="D710" s="270">
        <v>5600</v>
      </c>
      <c r="E710" s="294" t="s">
        <v>1325</v>
      </c>
      <c r="F710" s="263" t="str">
        <f t="shared" si="53"/>
        <v xml:space="preserve"> </v>
      </c>
      <c r="G710" s="267" t="s">
        <v>15</v>
      </c>
      <c r="H710" s="267" t="s">
        <v>1345</v>
      </c>
      <c r="I710" s="263" t="str">
        <f t="shared" si="54"/>
        <v xml:space="preserve"> </v>
      </c>
      <c r="J710" s="272" t="str">
        <f>IF(D710&gt;=('28 Populations and thresholds'!$I$60),"YES"," ")</f>
        <v>YES</v>
      </c>
      <c r="K710" s="272" t="str">
        <f>IF(J710="YES"," ",IF(D710&gt;=('28 Populations and thresholds'!$I$60)*0.25,"YES"))</f>
        <v xml:space="preserve"> </v>
      </c>
      <c r="L710" s="272" t="b">
        <f>OR('28 Populations and thresholds'!$J$60="CR",'28 Populations and thresholds'!$J$60="EN",'28 Populations and thresholds'!$J$60="VU")</f>
        <v>1</v>
      </c>
      <c r="M710" s="273">
        <f>D710/'28 Populations and thresholds'!$H$60</f>
        <v>7.179487179487179E-2</v>
      </c>
      <c r="N710" s="274" t="str">
        <f>'28 Populations and thresholds'!$K$60</f>
        <v>DEC</v>
      </c>
      <c r="O710" s="263" t="str">
        <f t="shared" si="55"/>
        <v xml:space="preserve"> </v>
      </c>
      <c r="P710" s="349"/>
      <c r="Q710" s="272"/>
      <c r="R710" s="274"/>
      <c r="S710" s="263"/>
      <c r="T710" s="269"/>
      <c r="U710" s="263" t="str">
        <f t="shared" si="56"/>
        <v xml:space="preserve"> </v>
      </c>
      <c r="W710" s="4"/>
      <c r="X710" s="4"/>
      <c r="Y710" s="4"/>
      <c r="Z710" s="4"/>
    </row>
    <row r="711" spans="1:26" x14ac:dyDescent="0.2">
      <c r="A711" s="275" t="s">
        <v>1314</v>
      </c>
      <c r="B711" s="268" t="s">
        <v>4634</v>
      </c>
      <c r="C711" s="269" t="s">
        <v>3401</v>
      </c>
      <c r="D711" s="279">
        <v>50</v>
      </c>
      <c r="E711" s="274" t="s">
        <v>4078</v>
      </c>
      <c r="F711" s="263" t="str">
        <f t="shared" si="53"/>
        <v xml:space="preserve"> </v>
      </c>
      <c r="G711" s="275"/>
      <c r="H711" s="275" t="s">
        <v>4019</v>
      </c>
      <c r="I711" s="263" t="str">
        <f t="shared" si="54"/>
        <v xml:space="preserve"> </v>
      </c>
      <c r="J711" s="272" t="str">
        <f>IF(D711&gt;=('28 Populations and thresholds'!$I$117),"YES"," ")</f>
        <v>YES</v>
      </c>
      <c r="K711" s="272" t="str">
        <f>IF(J711="YES"," ",IF(D711&gt;=('28 Populations and thresholds'!$I$117)*0.25,"YES"))</f>
        <v xml:space="preserve"> </v>
      </c>
      <c r="L711" s="272" t="b">
        <f>OR('28 Populations and thresholds'!$J$117="CR",'28 Populations and thresholds'!$J$117="EN",'28 Populations and thresholds'!$J$117="VU")</f>
        <v>1</v>
      </c>
      <c r="M711" s="273">
        <f>D711/'28 Populations and thresholds'!$H$117</f>
        <v>3.3333333333333333E-2</v>
      </c>
      <c r="N711" s="274">
        <f>'28 Populations and thresholds'!$K$117</f>
        <v>0</v>
      </c>
      <c r="O711" s="263" t="str">
        <f t="shared" si="55"/>
        <v xml:space="preserve"> </v>
      </c>
      <c r="P711" s="349"/>
      <c r="Q711" s="272"/>
      <c r="R711" s="274"/>
      <c r="S711" s="263"/>
      <c r="T711" s="282"/>
      <c r="U711" s="263" t="str">
        <f t="shared" si="56"/>
        <v xml:space="preserve"> </v>
      </c>
    </row>
    <row r="712" spans="1:26" x14ac:dyDescent="0.2">
      <c r="A712" s="143" t="s">
        <v>1314</v>
      </c>
      <c r="B712" s="40" t="s">
        <v>1346</v>
      </c>
      <c r="C712" s="4" t="s">
        <v>3521</v>
      </c>
      <c r="D712" s="41">
        <v>108</v>
      </c>
      <c r="E712" s="47" t="s">
        <v>1348</v>
      </c>
      <c r="F712" s="263" t="str">
        <f t="shared" si="53"/>
        <v xml:space="preserve"> </v>
      </c>
      <c r="G712" s="143" t="s">
        <v>15</v>
      </c>
      <c r="H712" s="143" t="s">
        <v>1347</v>
      </c>
      <c r="I712" s="263" t="str">
        <f t="shared" si="54"/>
        <v xml:space="preserve"> </v>
      </c>
      <c r="J712" s="38" t="str">
        <f>IF(D712&gt;=('28 Populations and thresholds'!$I$57),"YES"," ")</f>
        <v>YES</v>
      </c>
      <c r="K712" s="38" t="str">
        <f>IF(J712="YES"," ",IF(D712&gt;=('28 Populations and thresholds'!$I$57)*0.25,"YES"))</f>
        <v xml:space="preserve"> </v>
      </c>
      <c r="L712" s="38" t="b">
        <f>OR('28 Populations and thresholds'!$J$57="CR",'28 Populations and thresholds'!$J$57="EN",'28 Populations and thresholds'!$J$57="VU")</f>
        <v>0</v>
      </c>
      <c r="M712" s="75">
        <f>D712/'28 Populations and thresholds'!$H$57</f>
        <v>3.5999999999999997E-2</v>
      </c>
      <c r="N712" s="106">
        <f>'28 Populations and thresholds'!$K$57</f>
        <v>0</v>
      </c>
      <c r="O712" s="263" t="str">
        <f t="shared" si="55"/>
        <v xml:space="preserve"> </v>
      </c>
      <c r="P712" s="348">
        <v>3.6</v>
      </c>
      <c r="Q712" s="38">
        <v>1</v>
      </c>
      <c r="R712" s="106">
        <v>0</v>
      </c>
      <c r="S712" s="263"/>
      <c r="T712" s="9"/>
      <c r="U712" s="263" t="str">
        <f t="shared" si="56"/>
        <v xml:space="preserve"> </v>
      </c>
    </row>
    <row r="713" spans="1:26" x14ac:dyDescent="0.2">
      <c r="A713" s="275" t="s">
        <v>1314</v>
      </c>
      <c r="B713" s="277" t="s">
        <v>4168</v>
      </c>
      <c r="C713" s="269" t="s">
        <v>3760</v>
      </c>
      <c r="D713" s="279">
        <v>1310</v>
      </c>
      <c r="E713" s="274" t="s">
        <v>4171</v>
      </c>
      <c r="F713" s="263" t="str">
        <f t="shared" si="53"/>
        <v xml:space="preserve"> </v>
      </c>
      <c r="G713" s="275"/>
      <c r="H713" s="275" t="s">
        <v>4165</v>
      </c>
      <c r="I713" s="263" t="str">
        <f t="shared" si="54"/>
        <v xml:space="preserve"> </v>
      </c>
      <c r="J713" s="272" t="str">
        <f>IF(D713&gt;=('28 Populations and thresholds'!$I$186),"YES"," ")</f>
        <v>YES</v>
      </c>
      <c r="K713" s="272" t="str">
        <f>IF(J713="YES"," ",IF(D713&gt;=('28 Populations and thresholds'!$I$186)*0.25,"YES"))</f>
        <v xml:space="preserve"> </v>
      </c>
      <c r="L713" s="272" t="b">
        <f>OR('28 Populations and thresholds'!$J$186="CR",'28 Populations and thresholds'!$J$186="EN",'28 Populations and thresholds'!$J$186="VU")</f>
        <v>0</v>
      </c>
      <c r="M713" s="273">
        <f>D713/'28 Populations and thresholds'!$H$186</f>
        <v>1.31E-3</v>
      </c>
      <c r="N713" s="274">
        <f>'28 Populations and thresholds'!$K$186</f>
        <v>0</v>
      </c>
      <c r="O713" s="263" t="str">
        <f t="shared" si="55"/>
        <v xml:space="preserve"> </v>
      </c>
      <c r="P713" s="349">
        <v>0.13</v>
      </c>
      <c r="Q713" s="272">
        <v>1</v>
      </c>
      <c r="R713" s="274">
        <v>0</v>
      </c>
      <c r="S713" s="263"/>
      <c r="T713" s="275"/>
      <c r="U713" s="263" t="str">
        <f t="shared" si="56"/>
        <v xml:space="preserve"> </v>
      </c>
    </row>
    <row r="714" spans="1:26" x14ac:dyDescent="0.2">
      <c r="A714" s="143" t="s">
        <v>1314</v>
      </c>
      <c r="B714" s="9" t="s">
        <v>1694</v>
      </c>
      <c r="C714" s="4" t="s">
        <v>1693</v>
      </c>
      <c r="D714" s="5">
        <v>170</v>
      </c>
      <c r="E714" s="1" t="s">
        <v>207</v>
      </c>
      <c r="F714" s="263" t="str">
        <f t="shared" si="53"/>
        <v xml:space="preserve"> </v>
      </c>
      <c r="G714" s="13" t="s">
        <v>139</v>
      </c>
      <c r="I714" s="263" t="str">
        <f t="shared" si="54"/>
        <v xml:space="preserve"> </v>
      </c>
      <c r="J714" s="38" t="str">
        <f>IF(D714&gt;=('28 Populations and thresholds'!$I$50),"YES"," ")</f>
        <v>YES</v>
      </c>
      <c r="K714" s="38" t="str">
        <f>IF(J714="YES"," ",IF(D714&gt;=('28 Populations and thresholds'!$I$50)*0.25,"YES"))</f>
        <v xml:space="preserve"> </v>
      </c>
      <c r="L714" s="38" t="b">
        <f>OR('28 Populations and thresholds'!$J$50="CR",'28 Populations and thresholds'!$J$50="EN",'28 Populations and thresholds'!$J$50="VU")</f>
        <v>0</v>
      </c>
      <c r="M714" s="75">
        <f>D714/'28 Populations and thresholds'!$H$50</f>
        <v>1.7000000000000001E-2</v>
      </c>
      <c r="N714" s="106" t="str">
        <f>'28 Populations and thresholds'!$K$50</f>
        <v>DEC</v>
      </c>
      <c r="O714" s="263" t="str">
        <f t="shared" si="55"/>
        <v xml:space="preserve"> </v>
      </c>
      <c r="P714" s="348">
        <v>1.7</v>
      </c>
      <c r="Q714" s="38">
        <v>1</v>
      </c>
      <c r="R714" s="106">
        <v>0</v>
      </c>
      <c r="S714" s="263"/>
      <c r="U714" s="263" t="str">
        <f t="shared" si="56"/>
        <v xml:space="preserve"> </v>
      </c>
    </row>
    <row r="715" spans="1:26" x14ac:dyDescent="0.2">
      <c r="A715" s="267" t="s">
        <v>1314</v>
      </c>
      <c r="B715" s="269" t="s">
        <v>1750</v>
      </c>
      <c r="C715" s="269" t="s">
        <v>1732</v>
      </c>
      <c r="D715" s="279">
        <v>73</v>
      </c>
      <c r="E715" s="284" t="s">
        <v>130</v>
      </c>
      <c r="F715" s="263" t="str">
        <f t="shared" si="53"/>
        <v xml:space="preserve"> </v>
      </c>
      <c r="G715" s="275" t="s">
        <v>139</v>
      </c>
      <c r="H715" s="275"/>
      <c r="I715" s="263" t="str">
        <f t="shared" si="54"/>
        <v xml:space="preserve"> </v>
      </c>
      <c r="J715" s="272" t="str">
        <f>IF(D715&gt;=('28 Populations and thresholds'!$I$221),"YES"," ")</f>
        <v>YES</v>
      </c>
      <c r="K715" s="272" t="str">
        <f>IF(J715="YES"," ",IF(D715&gt;=('28 Populations and thresholds'!$I$221)*0.25,"YES"))</f>
        <v xml:space="preserve"> </v>
      </c>
      <c r="L715" s="272" t="b">
        <f>OR('28 Populations and thresholds'!$J$221="CR",'28 Populations and thresholds'!$J$221="EN",'28 Populations and thresholds'!$J$221="VU")</f>
        <v>1</v>
      </c>
      <c r="M715" s="273">
        <f>D715/'28 Populations and thresholds'!$H$221</f>
        <v>7.6041666666666671E-3</v>
      </c>
      <c r="N715" s="274" t="str">
        <f>'28 Populations and thresholds'!$K$221</f>
        <v>DEC</v>
      </c>
      <c r="O715" s="263" t="str">
        <f t="shared" si="55"/>
        <v xml:space="preserve"> </v>
      </c>
      <c r="P715" s="349">
        <v>0.76</v>
      </c>
      <c r="Q715" s="272">
        <v>1</v>
      </c>
      <c r="R715" s="274">
        <v>1</v>
      </c>
      <c r="S715" s="263"/>
      <c r="T715" s="275"/>
      <c r="U715" s="263" t="str">
        <f t="shared" si="56"/>
        <v xml:space="preserve"> </v>
      </c>
    </row>
    <row r="716" spans="1:26" x14ac:dyDescent="0.2">
      <c r="A716" s="12" t="s">
        <v>1314</v>
      </c>
      <c r="B716" s="9" t="s">
        <v>1631</v>
      </c>
      <c r="C716" s="4" t="s">
        <v>1625</v>
      </c>
      <c r="D716" s="5">
        <v>3468</v>
      </c>
      <c r="E716" s="1" t="s">
        <v>1598</v>
      </c>
      <c r="F716" s="263" t="str">
        <f t="shared" si="53"/>
        <v xml:space="preserve"> </v>
      </c>
      <c r="G716" s="13" t="s">
        <v>139</v>
      </c>
      <c r="I716" s="263" t="str">
        <f t="shared" si="54"/>
        <v xml:space="preserve"> </v>
      </c>
      <c r="J716" s="38" t="str">
        <f>IF(D716&gt;=('28 Populations and thresholds'!$I$11),"YES"," ")</f>
        <v>YES</v>
      </c>
      <c r="K716" s="38" t="str">
        <f>IF(J716="YES"," ",IF(D716&gt;=('28 Populations and thresholds'!$I$11)*0.25,"YES"))</f>
        <v xml:space="preserve"> </v>
      </c>
      <c r="L716" s="38" t="b">
        <f>OR('28 Populations and thresholds'!$J$11="CR",'28 Populations and thresholds'!$J$11="EN",'28 Populations and thresholds'!$J$11="VU")</f>
        <v>0</v>
      </c>
      <c r="M716" s="75">
        <f>D716/'28 Populations and thresholds'!$H$11</f>
        <v>3.4680000000000002E-2</v>
      </c>
      <c r="N716" s="106">
        <f>'28 Populations and thresholds'!$K$11</f>
        <v>0</v>
      </c>
      <c r="O716" s="263" t="str">
        <f t="shared" si="55"/>
        <v xml:space="preserve"> </v>
      </c>
      <c r="P716" s="348">
        <v>3.47</v>
      </c>
      <c r="Q716" s="38">
        <v>1</v>
      </c>
      <c r="R716" s="106">
        <v>0</v>
      </c>
      <c r="S716" s="263"/>
      <c r="U716" s="263" t="str">
        <f t="shared" si="56"/>
        <v xml:space="preserve"> </v>
      </c>
    </row>
    <row r="717" spans="1:26" x14ac:dyDescent="0.2">
      <c r="A717" s="267" t="s">
        <v>1314</v>
      </c>
      <c r="B717" s="268" t="s">
        <v>1350</v>
      </c>
      <c r="C717" s="278" t="s">
        <v>3733</v>
      </c>
      <c r="D717" s="270">
        <v>540</v>
      </c>
      <c r="E717" s="294" t="s">
        <v>1316</v>
      </c>
      <c r="F717" s="263" t="str">
        <f t="shared" si="53"/>
        <v xml:space="preserve"> </v>
      </c>
      <c r="G717" s="267" t="s">
        <v>15</v>
      </c>
      <c r="H717" s="267" t="s">
        <v>1315</v>
      </c>
      <c r="I717" s="263" t="str">
        <f t="shared" si="54"/>
        <v xml:space="preserve"> </v>
      </c>
      <c r="J717" s="272" t="str">
        <f>IF(D717&gt;=('28 Populations and thresholds'!$I$81),"YES"," ")</f>
        <v>YES</v>
      </c>
      <c r="K717" s="272" t="str">
        <f>IF(J717="YES"," ",IF(D717&gt;=('28 Populations and thresholds'!$I$81)*0.25,"YES"))</f>
        <v xml:space="preserve"> </v>
      </c>
      <c r="L717" s="272" t="b">
        <f>OR('28 Populations and thresholds'!$J$81="CR",'28 Populations and thresholds'!$J$81="EN",'28 Populations and thresholds'!$J$81="VU")</f>
        <v>0</v>
      </c>
      <c r="M717" s="273">
        <f>D717/'28 Populations and thresholds'!$H$81</f>
        <v>2.7E-2</v>
      </c>
      <c r="N717" s="274" t="str">
        <f>'28 Populations and thresholds'!$K$81</f>
        <v>DEC</v>
      </c>
      <c r="O717" s="263" t="str">
        <f t="shared" si="55"/>
        <v xml:space="preserve"> </v>
      </c>
      <c r="P717" s="349">
        <v>2.7</v>
      </c>
      <c r="Q717" s="272">
        <v>1</v>
      </c>
      <c r="R717" s="274">
        <v>0</v>
      </c>
      <c r="S717" s="263"/>
      <c r="T717" s="275"/>
      <c r="U717" s="263" t="str">
        <f t="shared" si="56"/>
        <v xml:space="preserve"> </v>
      </c>
    </row>
    <row r="718" spans="1:26" x14ac:dyDescent="0.2">
      <c r="A718" s="324" t="s">
        <v>1314</v>
      </c>
      <c r="B718" s="337" t="s">
        <v>1626</v>
      </c>
      <c r="C718" s="337" t="s">
        <v>1625</v>
      </c>
      <c r="D718" s="339">
        <v>1530</v>
      </c>
      <c r="E718" s="355" t="s">
        <v>156</v>
      </c>
      <c r="F718" s="263" t="str">
        <f t="shared" si="53"/>
        <v xml:space="preserve"> </v>
      </c>
      <c r="G718" s="324" t="s">
        <v>139</v>
      </c>
      <c r="H718" s="324"/>
      <c r="I718" s="263" t="str">
        <f t="shared" si="54"/>
        <v xml:space="preserve"> </v>
      </c>
      <c r="J718" s="321" t="str">
        <f>IF(D718&gt;=('28 Populations and thresholds'!$I$11),"YES"," ")</f>
        <v>YES</v>
      </c>
      <c r="K718" s="321" t="str">
        <f>IF(J718="YES"," ",IF(D718&gt;=('28 Populations and thresholds'!$I$11)*0.25,"YES"))</f>
        <v xml:space="preserve"> </v>
      </c>
      <c r="L718" s="321" t="b">
        <f>OR('28 Populations and thresholds'!$J$11="CR",'28 Populations and thresholds'!$J$11="EN",'28 Populations and thresholds'!$J$11="VU")</f>
        <v>0</v>
      </c>
      <c r="M718" s="322">
        <f>D718/'28 Populations and thresholds'!$H$11</f>
        <v>1.5299999999999999E-2</v>
      </c>
      <c r="N718" s="323">
        <f>'28 Populations and thresholds'!$K$11</f>
        <v>0</v>
      </c>
      <c r="O718" s="263" t="str">
        <f t="shared" si="55"/>
        <v xml:space="preserve"> </v>
      </c>
      <c r="P718" s="386">
        <v>1.53</v>
      </c>
      <c r="Q718" s="321">
        <v>1</v>
      </c>
      <c r="R718" s="323">
        <v>0</v>
      </c>
      <c r="S718" s="263"/>
      <c r="T718" s="324"/>
      <c r="U718" s="263" t="str">
        <f t="shared" si="56"/>
        <v xml:space="preserve"> </v>
      </c>
    </row>
    <row r="719" spans="1:26" x14ac:dyDescent="0.2">
      <c r="A719" s="143" t="s">
        <v>1314</v>
      </c>
      <c r="B719" s="65" t="s">
        <v>1953</v>
      </c>
      <c r="C719" s="4" t="s">
        <v>3676</v>
      </c>
      <c r="D719" s="41">
        <v>450</v>
      </c>
      <c r="E719" s="47" t="s">
        <v>1333</v>
      </c>
      <c r="F719" s="263" t="str">
        <f t="shared" si="53"/>
        <v xml:space="preserve"> </v>
      </c>
      <c r="G719" s="143" t="s">
        <v>15</v>
      </c>
      <c r="H719" s="143" t="s">
        <v>1315</v>
      </c>
      <c r="I719" s="263" t="str">
        <f t="shared" si="54"/>
        <v xml:space="preserve"> </v>
      </c>
      <c r="J719" s="38" t="str">
        <f>IF(D719&gt;=('28 Populations and thresholds'!$I$96),"YES"," ")</f>
        <v>YES</v>
      </c>
      <c r="K719" s="38" t="str">
        <f>IF(J719="YES"," ",IF(D719&gt;=('28 Populations and thresholds'!$I$96)*0.25,"YES"))</f>
        <v xml:space="preserve"> </v>
      </c>
      <c r="L719" s="38" t="b">
        <f>OR('28 Populations and thresholds'!$J$96="CR",'28 Populations and thresholds'!$J$96="EN",'28 Populations and thresholds'!$J$96="VU")</f>
        <v>1</v>
      </c>
      <c r="M719" s="75">
        <f>D719/'28 Populations and thresholds'!$H$96</f>
        <v>0.45</v>
      </c>
      <c r="N719" s="106" t="str">
        <f>'28 Populations and thresholds'!$K$96</f>
        <v>DEC</v>
      </c>
      <c r="O719" s="263" t="str">
        <f t="shared" si="55"/>
        <v xml:space="preserve"> </v>
      </c>
      <c r="P719" s="348">
        <v>67.59</v>
      </c>
      <c r="Q719" s="38">
        <v>16</v>
      </c>
      <c r="R719" s="106">
        <v>4</v>
      </c>
      <c r="S719" s="263"/>
      <c r="U719" s="263" t="str">
        <f t="shared" si="56"/>
        <v xml:space="preserve"> </v>
      </c>
    </row>
    <row r="720" spans="1:26" x14ac:dyDescent="0.2">
      <c r="A720" s="143" t="s">
        <v>1314</v>
      </c>
      <c r="B720" s="65" t="s">
        <v>1953</v>
      </c>
      <c r="C720" s="4" t="s">
        <v>3666</v>
      </c>
      <c r="D720" s="41">
        <v>1300</v>
      </c>
      <c r="E720" s="47" t="s">
        <v>1333</v>
      </c>
      <c r="F720" s="263" t="str">
        <f t="shared" si="53"/>
        <v xml:space="preserve"> </v>
      </c>
      <c r="G720" s="143" t="s">
        <v>15</v>
      </c>
      <c r="H720" s="143" t="s">
        <v>1315</v>
      </c>
      <c r="I720" s="263" t="str">
        <f t="shared" si="54"/>
        <v xml:space="preserve"> </v>
      </c>
      <c r="J720" s="38" t="str">
        <f>IF(D720&gt;=(('28 Populations and thresholds'!$I$62)+('28 Populations and thresholds'!$I$63)+('28 Populations and thresholds'!$I$65)),"YES"," ")</f>
        <v>YES</v>
      </c>
      <c r="K720" s="38" t="str">
        <f>IF(J720="YES"," ",IF(D720&gt;=(('28 Populations and thresholds'!$I$62)+('28 Populations and thresholds'!$I$63)+('28 Populations and thresholds'!$I$65))*0.25,"YES"))</f>
        <v xml:space="preserve"> </v>
      </c>
      <c r="L720" s="38" t="b">
        <f>OR('28 Populations and thresholds'!$J$62="CR",'28 Populations and thresholds'!$J$62="EN",'28 Populations and thresholds'!$J$62="VU")</f>
        <v>0</v>
      </c>
      <c r="M720" s="75">
        <f>D720/(('28 Populations and thresholds'!$H$62)+('28 Populations and thresholds'!$H$63)+('28 Populations and thresholds'!$H$65))</f>
        <v>7.4285714285714285E-3</v>
      </c>
      <c r="N720" s="106" t="str">
        <f>'28 Populations and thresholds'!$K$62</f>
        <v>DEC</v>
      </c>
      <c r="O720" s="263" t="str">
        <f t="shared" si="55"/>
        <v xml:space="preserve"> </v>
      </c>
      <c r="P720" s="348"/>
      <c r="Q720" s="38"/>
      <c r="R720" s="106"/>
      <c r="S720" s="263"/>
      <c r="T720" s="12" t="s">
        <v>4550</v>
      </c>
      <c r="U720" s="263" t="str">
        <f t="shared" si="56"/>
        <v xml:space="preserve"> </v>
      </c>
    </row>
    <row r="721" spans="1:26" x14ac:dyDescent="0.2">
      <c r="A721" s="12" t="s">
        <v>1314</v>
      </c>
      <c r="B721" s="65" t="s">
        <v>1953</v>
      </c>
      <c r="C721" s="4" t="s">
        <v>1707</v>
      </c>
      <c r="D721" s="5">
        <v>1220</v>
      </c>
      <c r="E721" s="1" t="s">
        <v>4496</v>
      </c>
      <c r="F721" s="263" t="str">
        <f t="shared" si="53"/>
        <v xml:space="preserve"> </v>
      </c>
      <c r="H721" s="9" t="s">
        <v>4415</v>
      </c>
      <c r="I721" s="263" t="str">
        <f t="shared" si="54"/>
        <v xml:space="preserve"> </v>
      </c>
      <c r="J721" s="38" t="str">
        <f>IF(D721&gt;=('28 Populations and thresholds'!$I$140),"YES"," ")</f>
        <v>YES</v>
      </c>
      <c r="K721" s="38" t="str">
        <f>IF(J721="YES"," ",IF(D721&gt;=('28 Populations and thresholds'!$I$140)*0.25,"YES"))</f>
        <v xml:space="preserve"> </v>
      </c>
      <c r="L721" s="38" t="b">
        <f>OR('28 Populations and thresholds'!$J$140="CR",'28 Populations and thresholds'!$J$140="EN",'28 Populations and thresholds'!$J$140="VU")</f>
        <v>0</v>
      </c>
      <c r="M721" s="75">
        <f>D721/'28 Populations and thresholds'!$H$140</f>
        <v>1.21999878000122E-3</v>
      </c>
      <c r="N721" s="106" t="str">
        <f>'28 Populations and thresholds'!$K$140</f>
        <v>DEC</v>
      </c>
      <c r="O721" s="263" t="str">
        <f t="shared" si="55"/>
        <v xml:space="preserve"> </v>
      </c>
      <c r="P721" s="348"/>
      <c r="Q721" s="38"/>
      <c r="R721" s="106"/>
      <c r="S721" s="263"/>
      <c r="U721" s="263" t="str">
        <f t="shared" si="56"/>
        <v xml:space="preserve"> </v>
      </c>
    </row>
    <row r="722" spans="1:26" x14ac:dyDescent="0.2">
      <c r="A722" s="143" t="s">
        <v>1314</v>
      </c>
      <c r="B722" s="65" t="s">
        <v>1953</v>
      </c>
      <c r="C722" s="4" t="s">
        <v>3471</v>
      </c>
      <c r="D722" s="41">
        <v>900</v>
      </c>
      <c r="E722" s="46">
        <v>32889</v>
      </c>
      <c r="F722" s="263" t="str">
        <f t="shared" si="53"/>
        <v xml:space="preserve"> </v>
      </c>
      <c r="G722" s="143" t="s">
        <v>21</v>
      </c>
      <c r="H722" s="143" t="s">
        <v>853</v>
      </c>
      <c r="I722" s="263" t="str">
        <f t="shared" si="54"/>
        <v xml:space="preserve"> </v>
      </c>
      <c r="J722" s="38" t="str">
        <f>IF(D722&gt;=(('28 Populations and thresholds'!$I$183)+('28 Populations and thresholds'!$I$184)+('28 Populations and thresholds'!$I$185)),"YES"," ")</f>
        <v>YES</v>
      </c>
      <c r="K722" s="38" t="str">
        <f>IF(J722="YES"," ",IF(D722&gt;=(('28 Populations and thresholds'!$I$183)+('28 Populations and thresholds'!$I$184)+('28 Populations and thresholds'!$I$185))*0.25,"YES"))</f>
        <v xml:space="preserve"> </v>
      </c>
      <c r="L722" s="38" t="b">
        <f>OR('28 Populations and thresholds'!$J$183="CR",'28 Populations and thresholds'!$J$183="EN",'28 Populations and thresholds'!$J$183="VU")</f>
        <v>0</v>
      </c>
      <c r="M722" s="75">
        <f>D722/(('28 Populations and thresholds'!$H$183)+('28 Populations and thresholds'!$H$184)+('28 Populations and thresholds'!$H$185))</f>
        <v>3.0000000000000001E-3</v>
      </c>
      <c r="N722" s="106">
        <f>'28 Populations and thresholds'!$K$183</f>
        <v>0</v>
      </c>
      <c r="O722" s="263" t="str">
        <f t="shared" si="55"/>
        <v xml:space="preserve"> </v>
      </c>
      <c r="P722" s="348"/>
      <c r="Q722" s="38"/>
      <c r="R722" s="106"/>
      <c r="S722" s="263"/>
      <c r="T722" s="12" t="s">
        <v>4568</v>
      </c>
      <c r="U722" s="263" t="str">
        <f t="shared" si="56"/>
        <v xml:space="preserve"> </v>
      </c>
    </row>
    <row r="723" spans="1:26" x14ac:dyDescent="0.2">
      <c r="A723" s="143" t="s">
        <v>1314</v>
      </c>
      <c r="B723" s="65" t="s">
        <v>1953</v>
      </c>
      <c r="C723" s="4" t="s">
        <v>3754</v>
      </c>
      <c r="D723" s="41">
        <v>3800</v>
      </c>
      <c r="E723" s="46">
        <v>32889</v>
      </c>
      <c r="F723" s="263" t="str">
        <f t="shared" si="53"/>
        <v xml:space="preserve"> </v>
      </c>
      <c r="G723" s="143" t="s">
        <v>21</v>
      </c>
      <c r="H723" s="143" t="s">
        <v>853</v>
      </c>
      <c r="I723" s="263" t="str">
        <f t="shared" si="54"/>
        <v xml:space="preserve"> </v>
      </c>
      <c r="J723" s="38" t="str">
        <f>IF(D723&gt;=('28 Populations and thresholds'!$I$173),"YES"," ")</f>
        <v>YES</v>
      </c>
      <c r="K723" s="38" t="str">
        <f>IF(J723="YES"," ",IF(D723&gt;=('28 Populations and thresholds'!$I$173)*0.25,"YES"))</f>
        <v xml:space="preserve"> </v>
      </c>
      <c r="L723" s="38" t="b">
        <f>OR('28 Populations and thresholds'!$J$173="CR",'28 Populations and thresholds'!$J$173="EN",'28 Populations and thresholds'!$J$173="VU")</f>
        <v>0</v>
      </c>
      <c r="M723" s="75">
        <f>D723/'28 Populations and thresholds'!$H$173</f>
        <v>3.8E-3</v>
      </c>
      <c r="N723" s="106">
        <f>'28 Populations and thresholds'!$K$173</f>
        <v>0</v>
      </c>
      <c r="O723" s="263" t="str">
        <f t="shared" si="55"/>
        <v xml:space="preserve"> </v>
      </c>
      <c r="P723" s="348"/>
      <c r="Q723" s="38"/>
      <c r="R723" s="106"/>
      <c r="S723" s="263"/>
      <c r="T723" s="9"/>
      <c r="U723" s="263" t="str">
        <f t="shared" si="56"/>
        <v xml:space="preserve"> </v>
      </c>
    </row>
    <row r="724" spans="1:26" x14ac:dyDescent="0.2">
      <c r="A724" s="143" t="s">
        <v>1314</v>
      </c>
      <c r="B724" s="65" t="s">
        <v>1953</v>
      </c>
      <c r="C724" s="4" t="s">
        <v>3598</v>
      </c>
      <c r="D724" s="41">
        <v>7800</v>
      </c>
      <c r="E724" s="47" t="s">
        <v>1333</v>
      </c>
      <c r="F724" s="263" t="str">
        <f t="shared" si="53"/>
        <v xml:space="preserve"> </v>
      </c>
      <c r="G724" s="143" t="s">
        <v>15</v>
      </c>
      <c r="H724" s="143" t="s">
        <v>1315</v>
      </c>
      <c r="I724" s="263" t="str">
        <f t="shared" si="54"/>
        <v xml:space="preserve"> </v>
      </c>
      <c r="J724" s="38" t="str">
        <f>IF(D724&gt;=('28 Populations and thresholds'!$I$88),"YES"," ")</f>
        <v>YES</v>
      </c>
      <c r="K724" s="38" t="str">
        <f>IF(J724="YES"," ",IF(D724&gt;=('28 Populations and thresholds'!$I$88)*0.25,"YES"))</f>
        <v xml:space="preserve"> </v>
      </c>
      <c r="L724" s="38" t="b">
        <f>OR('28 Populations and thresholds'!$J$88="CR",'28 Populations and thresholds'!$J$88="EN",'28 Populations and thresholds'!$J$88="VU")</f>
        <v>0</v>
      </c>
      <c r="M724" s="75">
        <f>D724/'28 Populations and thresholds'!$H$88</f>
        <v>7.7999999999999996E-3</v>
      </c>
      <c r="N724" s="106" t="str">
        <f>'28 Populations and thresholds'!$K$88</f>
        <v>DEC</v>
      </c>
      <c r="O724" s="263" t="str">
        <f t="shared" si="55"/>
        <v xml:space="preserve"> </v>
      </c>
      <c r="P724" s="348"/>
      <c r="Q724" s="38"/>
      <c r="R724" s="106"/>
      <c r="S724" s="263"/>
      <c r="T724" s="9"/>
      <c r="U724" s="263" t="str">
        <f t="shared" si="56"/>
        <v xml:space="preserve"> </v>
      </c>
    </row>
    <row r="725" spans="1:26" x14ac:dyDescent="0.2">
      <c r="A725" s="12" t="s">
        <v>1314</v>
      </c>
      <c r="B725" s="65" t="s">
        <v>1953</v>
      </c>
      <c r="C725" s="4" t="s">
        <v>3590</v>
      </c>
      <c r="D725" s="5">
        <v>2124</v>
      </c>
      <c r="E725" s="104">
        <v>2007</v>
      </c>
      <c r="F725" s="263" t="str">
        <f t="shared" si="53"/>
        <v xml:space="preserve"> </v>
      </c>
      <c r="G725" s="12" t="s">
        <v>139</v>
      </c>
      <c r="H725" s="12" t="s">
        <v>3388</v>
      </c>
      <c r="I725" s="263" t="str">
        <f t="shared" si="54"/>
        <v xml:space="preserve"> </v>
      </c>
      <c r="J725" s="38" t="str">
        <f>IF(D725&gt;=('28 Populations and thresholds'!$I$85),"YES"," ")</f>
        <v>YES</v>
      </c>
      <c r="K725" s="38" t="str">
        <f>IF(J725="YES"," ",IF(D725&gt;=('28 Populations and thresholds'!$I$85)*0.25,"YES"))</f>
        <v xml:space="preserve"> </v>
      </c>
      <c r="L725" s="38" t="b">
        <f>OR('28 Populations and thresholds'!$J$85="CR",'28 Populations and thresholds'!$J$85="EN",'28 Populations and thresholds'!$J$85="VU")</f>
        <v>0</v>
      </c>
      <c r="M725" s="75">
        <f>D725/'28 Populations and thresholds'!$H$85</f>
        <v>2.3865168539325844E-2</v>
      </c>
      <c r="N725" s="106" t="str">
        <f>'28 Populations and thresholds'!$K$85</f>
        <v>DEC</v>
      </c>
      <c r="O725" s="263" t="str">
        <f t="shared" si="55"/>
        <v xml:space="preserve"> </v>
      </c>
      <c r="P725" s="348"/>
      <c r="Q725" s="38"/>
      <c r="R725" s="106"/>
      <c r="S725" s="263"/>
      <c r="T725" s="9"/>
      <c r="U725" s="263" t="str">
        <f t="shared" si="56"/>
        <v xml:space="preserve"> </v>
      </c>
    </row>
    <row r="726" spans="1:26" x14ac:dyDescent="0.2">
      <c r="A726" s="12" t="s">
        <v>1314</v>
      </c>
      <c r="B726" s="65" t="s">
        <v>1953</v>
      </c>
      <c r="C726" s="4" t="s">
        <v>3717</v>
      </c>
      <c r="D726" s="5">
        <v>288</v>
      </c>
      <c r="E726" s="1" t="s">
        <v>4496</v>
      </c>
      <c r="F726" s="263" t="str">
        <f t="shared" si="53"/>
        <v xml:space="preserve"> </v>
      </c>
      <c r="H726" s="9" t="s">
        <v>4415</v>
      </c>
      <c r="I726" s="263" t="str">
        <f t="shared" si="54"/>
        <v xml:space="preserve"> </v>
      </c>
      <c r="J726" s="38" t="str">
        <f>IF(D726&gt;=('28 Populations and thresholds'!$I$16),"YES"," ")</f>
        <v>YES</v>
      </c>
      <c r="K726" s="38" t="str">
        <f>IF(J726="YES"," ",IF(D726&gt;=('28 Populations and thresholds'!$I$16)*0.25,"YES"))</f>
        <v xml:space="preserve"> </v>
      </c>
      <c r="L726" s="38" t="b">
        <f>OR('28 Populations and thresholds'!$J$16="CR",'28 Populations and thresholds'!$J$16="EN",'28 Populations and thresholds'!$J$16="VU")</f>
        <v>0</v>
      </c>
      <c r="M726" s="75">
        <f>D726/'28 Populations and thresholds'!$H$16</f>
        <v>2.8800000000000002E-3</v>
      </c>
      <c r="N726" s="106" t="str">
        <f>'28 Populations and thresholds'!$K$16</f>
        <v>DEC</v>
      </c>
      <c r="O726" s="263" t="str">
        <f t="shared" si="55"/>
        <v xml:space="preserve"> </v>
      </c>
      <c r="P726" s="348"/>
      <c r="Q726" s="38"/>
      <c r="R726" s="106"/>
      <c r="S726" s="263"/>
      <c r="U726" s="263" t="str">
        <f t="shared" si="56"/>
        <v xml:space="preserve"> </v>
      </c>
    </row>
    <row r="727" spans="1:26" x14ac:dyDescent="0.2">
      <c r="A727" s="143" t="s">
        <v>1314</v>
      </c>
      <c r="B727" s="65" t="s">
        <v>1953</v>
      </c>
      <c r="C727" s="4" t="s">
        <v>3544</v>
      </c>
      <c r="D727" s="41">
        <v>880</v>
      </c>
      <c r="E727" s="47" t="s">
        <v>1333</v>
      </c>
      <c r="F727" s="263" t="str">
        <f t="shared" si="53"/>
        <v xml:space="preserve"> </v>
      </c>
      <c r="G727" s="143" t="s">
        <v>15</v>
      </c>
      <c r="H727" s="143" t="s">
        <v>1315</v>
      </c>
      <c r="I727" s="263" t="str">
        <f t="shared" si="54"/>
        <v xml:space="preserve"> </v>
      </c>
      <c r="J727" s="38" t="str">
        <f>IF(D727&gt;=('28 Populations and thresholds'!$I$70),"YES"," ")</f>
        <v>YES</v>
      </c>
      <c r="K727" s="38" t="str">
        <f>IF(J727="YES"," ",IF(D727&gt;=('28 Populations and thresholds'!$I$70)*0.25,"YES"))</f>
        <v xml:space="preserve"> </v>
      </c>
      <c r="L727" s="38" t="b">
        <f>OR('28 Populations and thresholds'!$J$70="CR",'28 Populations and thresholds'!$J$70="EN",'28 Populations and thresholds'!$J$70="VU")</f>
        <v>0</v>
      </c>
      <c r="M727" s="75">
        <f>D727/'28 Populations and thresholds'!$H$70</f>
        <v>8.8000000000000005E-3</v>
      </c>
      <c r="N727" s="106">
        <f>'28 Populations and thresholds'!$K$70</f>
        <v>0</v>
      </c>
      <c r="O727" s="263" t="str">
        <f t="shared" si="55"/>
        <v xml:space="preserve"> </v>
      </c>
      <c r="P727" s="348"/>
      <c r="Q727" s="38"/>
      <c r="R727" s="106"/>
      <c r="S727" s="263"/>
      <c r="T727" s="9"/>
      <c r="U727" s="263" t="str">
        <f t="shared" si="56"/>
        <v xml:space="preserve"> </v>
      </c>
    </row>
    <row r="728" spans="1:26" x14ac:dyDescent="0.2">
      <c r="A728" s="143" t="s">
        <v>1314</v>
      </c>
      <c r="B728" s="65" t="s">
        <v>1953</v>
      </c>
      <c r="C728" s="115" t="s">
        <v>3733</v>
      </c>
      <c r="D728" s="41">
        <v>512</v>
      </c>
      <c r="E728" s="47" t="s">
        <v>1333</v>
      </c>
      <c r="F728" s="263" t="str">
        <f t="shared" si="53"/>
        <v xml:space="preserve"> </v>
      </c>
      <c r="G728" s="143" t="s">
        <v>15</v>
      </c>
      <c r="H728" s="143" t="s">
        <v>1315</v>
      </c>
      <c r="I728" s="263" t="str">
        <f t="shared" si="54"/>
        <v xml:space="preserve"> </v>
      </c>
      <c r="J728" s="38" t="str">
        <f>IF(D728&gt;=('28 Populations and thresholds'!$I$81),"YES"," ")</f>
        <v>YES</v>
      </c>
      <c r="K728" s="38" t="str">
        <f>IF(J728="YES"," ",IF(D728&gt;=('28 Populations and thresholds'!$I$81)*0.25,"YES"))</f>
        <v xml:space="preserve"> </v>
      </c>
      <c r="L728" s="38" t="b">
        <f>OR('28 Populations and thresholds'!$J$81="CR",'28 Populations and thresholds'!$J$81="EN",'28 Populations and thresholds'!$J$81="VU")</f>
        <v>0</v>
      </c>
      <c r="M728" s="75">
        <f>D728/'28 Populations and thresholds'!$H$81</f>
        <v>2.5600000000000001E-2</v>
      </c>
      <c r="N728" s="106" t="str">
        <f>'28 Populations and thresholds'!$K$81</f>
        <v>DEC</v>
      </c>
      <c r="O728" s="263" t="str">
        <f t="shared" si="55"/>
        <v xml:space="preserve"> </v>
      </c>
      <c r="P728" s="348"/>
      <c r="Q728" s="38"/>
      <c r="R728" s="106"/>
      <c r="S728" s="263"/>
      <c r="U728" s="263" t="str">
        <f t="shared" si="56"/>
        <v xml:space="preserve"> </v>
      </c>
    </row>
    <row r="729" spans="1:26" x14ac:dyDescent="0.2">
      <c r="A729" s="143" t="s">
        <v>1314</v>
      </c>
      <c r="B729" s="65" t="s">
        <v>1953</v>
      </c>
      <c r="C729" s="4" t="s">
        <v>3744</v>
      </c>
      <c r="D729" s="41">
        <v>5600</v>
      </c>
      <c r="E729" s="46">
        <v>32889</v>
      </c>
      <c r="F729" s="263" t="str">
        <f t="shared" si="53"/>
        <v xml:space="preserve"> </v>
      </c>
      <c r="G729" s="143" t="s">
        <v>21</v>
      </c>
      <c r="H729" s="143" t="s">
        <v>853</v>
      </c>
      <c r="I729" s="263" t="str">
        <f t="shared" si="54"/>
        <v xml:space="preserve"> </v>
      </c>
      <c r="J729" s="38" t="str">
        <f>IF(D729&gt;=('28 Populations and thresholds'!$I$150),"YES"," ")</f>
        <v>YES</v>
      </c>
      <c r="K729" s="38" t="str">
        <f>IF(J729="YES"," ",IF(D729&gt;=('28 Populations and thresholds'!$I$150)*0.25,"YES"))</f>
        <v xml:space="preserve"> </v>
      </c>
      <c r="L729" s="38" t="b">
        <f>OR('28 Populations and thresholds'!$J$150="CR",'28 Populations and thresholds'!$J$150="EN",'28 Populations and thresholds'!$J$150="VU")</f>
        <v>0</v>
      </c>
      <c r="M729" s="75">
        <f>D729/'28 Populations and thresholds'!$H$150</f>
        <v>5.5999999999999999E-3</v>
      </c>
      <c r="N729" s="106">
        <f>'28 Populations and thresholds'!$K$150</f>
        <v>0</v>
      </c>
      <c r="O729" s="263" t="str">
        <f t="shared" si="55"/>
        <v xml:space="preserve"> </v>
      </c>
      <c r="P729" s="348"/>
      <c r="Q729" s="38"/>
      <c r="R729" s="106"/>
      <c r="S729" s="263"/>
      <c r="T729" s="9"/>
      <c r="U729" s="263" t="str">
        <f t="shared" si="56"/>
        <v xml:space="preserve"> </v>
      </c>
    </row>
    <row r="730" spans="1:26" x14ac:dyDescent="0.2">
      <c r="A730" s="12" t="s">
        <v>1314</v>
      </c>
      <c r="B730" s="65" t="s">
        <v>1953</v>
      </c>
      <c r="C730" s="111" t="s">
        <v>3723</v>
      </c>
      <c r="D730" s="5">
        <v>33</v>
      </c>
      <c r="E730" s="1" t="s">
        <v>247</v>
      </c>
      <c r="F730" s="263" t="str">
        <f t="shared" si="53"/>
        <v xml:space="preserve"> </v>
      </c>
      <c r="G730" s="13" t="s">
        <v>139</v>
      </c>
      <c r="I730" s="263" t="str">
        <f t="shared" si="54"/>
        <v xml:space="preserve"> </v>
      </c>
      <c r="J730" s="38" t="str">
        <f>IF(D730&gt;=('28 Populations and thresholds'!$I$45),"YES"," ")</f>
        <v>YES</v>
      </c>
      <c r="K730" s="38" t="str">
        <f>IF(J730="YES"," ",IF(D730&gt;=('28 Populations and thresholds'!$I$45)*0.25,"YES"))</f>
        <v xml:space="preserve"> </v>
      </c>
      <c r="L730" s="38" t="b">
        <f>OR('28 Populations and thresholds'!$J$45="CR",'28 Populations and thresholds'!$J$45="EN",'28 Populations and thresholds'!$J$45="VU")</f>
        <v>1</v>
      </c>
      <c r="M730" s="75">
        <f>D730/'28 Populations and thresholds'!$H$45</f>
        <v>1.0999999999999999E-2</v>
      </c>
      <c r="N730" s="106" t="str">
        <f>'28 Populations and thresholds'!$K$45</f>
        <v>DEC</v>
      </c>
      <c r="O730" s="263" t="str">
        <f t="shared" si="55"/>
        <v xml:space="preserve"> </v>
      </c>
      <c r="P730" s="348"/>
      <c r="Q730" s="38"/>
      <c r="R730" s="106"/>
      <c r="S730" s="263"/>
      <c r="U730" s="263" t="str">
        <f t="shared" si="56"/>
        <v xml:space="preserve"> </v>
      </c>
      <c r="Z730" s="4"/>
    </row>
    <row r="731" spans="1:26" x14ac:dyDescent="0.2">
      <c r="A731" s="143" t="s">
        <v>1314</v>
      </c>
      <c r="B731" s="65" t="s">
        <v>1953</v>
      </c>
      <c r="C731" s="4" t="s">
        <v>3753</v>
      </c>
      <c r="D731" s="41">
        <v>800</v>
      </c>
      <c r="E731" s="46">
        <v>32889</v>
      </c>
      <c r="F731" s="263" t="str">
        <f t="shared" si="53"/>
        <v xml:space="preserve"> </v>
      </c>
      <c r="G731" s="143" t="s">
        <v>21</v>
      </c>
      <c r="H731" s="143" t="s">
        <v>853</v>
      </c>
      <c r="I731" s="263" t="str">
        <f t="shared" si="54"/>
        <v xml:space="preserve"> </v>
      </c>
      <c r="J731" s="38" t="str">
        <f>IF(D731&gt;=('28 Populations and thresholds'!$I$171),"YES"," ")</f>
        <v>YES</v>
      </c>
      <c r="K731" s="38" t="str">
        <f>IF(J731="YES"," ",IF(D731&gt;=('28 Populations and thresholds'!$I$171)*0.25,"YES"))</f>
        <v xml:space="preserve"> </v>
      </c>
      <c r="L731" s="38" t="b">
        <f>OR('28 Populations and thresholds'!$J$171="CR",'28 Populations and thresholds'!$J$171="EN",'28 Populations and thresholds'!$J$171="VU")</f>
        <v>0</v>
      </c>
      <c r="M731" s="75">
        <f>D731/'28 Populations and thresholds'!$H$171</f>
        <v>8.0000000000000004E-4</v>
      </c>
      <c r="N731" s="106">
        <f>'28 Populations and thresholds'!$K$171</f>
        <v>0</v>
      </c>
      <c r="O731" s="263" t="str">
        <f t="shared" si="55"/>
        <v xml:space="preserve"> </v>
      </c>
      <c r="P731" s="348"/>
      <c r="Q731" s="38"/>
      <c r="R731" s="106"/>
      <c r="S731" s="263"/>
      <c r="T731" s="9"/>
      <c r="U731" s="263" t="str">
        <f t="shared" si="56"/>
        <v xml:space="preserve"> </v>
      </c>
    </row>
    <row r="732" spans="1:26" x14ac:dyDescent="0.2">
      <c r="A732" s="12" t="s">
        <v>1314</v>
      </c>
      <c r="B732" s="65" t="s">
        <v>1953</v>
      </c>
      <c r="C732" s="4" t="s">
        <v>3398</v>
      </c>
      <c r="D732" s="5">
        <v>50</v>
      </c>
      <c r="E732" s="104" t="s">
        <v>4078</v>
      </c>
      <c r="F732" s="263" t="str">
        <f t="shared" si="53"/>
        <v xml:space="preserve"> </v>
      </c>
      <c r="H732" s="13" t="s">
        <v>4019</v>
      </c>
      <c r="I732" s="263" t="str">
        <f t="shared" si="54"/>
        <v xml:space="preserve"> </v>
      </c>
      <c r="J732" s="38" t="str">
        <f>IF(D732&gt;=('28 Populations and thresholds'!$I$123),"YES"," ")</f>
        <v>YES</v>
      </c>
      <c r="K732" s="38" t="str">
        <f>IF(J732="YES"," ",IF(D732&gt;=('28 Populations and thresholds'!$I$123)*0.25,"YES"))</f>
        <v xml:space="preserve"> </v>
      </c>
      <c r="L732" s="38" t="b">
        <f>OR('28 Populations and thresholds'!$J$123="CR",'28 Populations and thresholds'!$J$123="EN",'28 Populations and thresholds'!$J$123="VU")</f>
        <v>1</v>
      </c>
      <c r="M732" s="75">
        <f>D732/'28 Populations and thresholds'!$H$123</f>
        <v>0.1</v>
      </c>
      <c r="N732" s="106" t="str">
        <f>'28 Populations and thresholds'!$K$123</f>
        <v>DEC</v>
      </c>
      <c r="O732" s="263" t="str">
        <f t="shared" si="55"/>
        <v xml:space="preserve"> </v>
      </c>
      <c r="P732" s="348"/>
      <c r="Q732" s="38"/>
      <c r="R732" s="106"/>
      <c r="S732" s="263"/>
      <c r="T732" s="121"/>
      <c r="U732" s="263" t="str">
        <f t="shared" si="56"/>
        <v xml:space="preserve"> </v>
      </c>
    </row>
    <row r="733" spans="1:26" x14ac:dyDescent="0.2">
      <c r="A733" s="143" t="s">
        <v>1314</v>
      </c>
      <c r="B733" s="65" t="s">
        <v>1953</v>
      </c>
      <c r="C733" s="4" t="s">
        <v>3552</v>
      </c>
      <c r="D733" s="41">
        <v>1000</v>
      </c>
      <c r="E733" s="47" t="s">
        <v>1333</v>
      </c>
      <c r="F733" s="263" t="str">
        <f t="shared" si="53"/>
        <v xml:space="preserve"> </v>
      </c>
      <c r="G733" s="143" t="s">
        <v>15</v>
      </c>
      <c r="H733" s="143" t="s">
        <v>1315</v>
      </c>
      <c r="I733" s="263" t="str">
        <f t="shared" si="54"/>
        <v xml:space="preserve"> </v>
      </c>
      <c r="J733" s="38" t="str">
        <f>IF(D733&gt;=('28 Populations and thresholds'!$I$77),"YES"," ")</f>
        <v>YES</v>
      </c>
      <c r="K733" s="38" t="str">
        <f>IF(J733="YES"," ",IF(D733&gt;=('28 Populations and thresholds'!$I$77)*0.25,"YES"))</f>
        <v xml:space="preserve"> </v>
      </c>
      <c r="L733" s="38" t="b">
        <f>OR('28 Populations and thresholds'!$J$77="CR",'28 Populations and thresholds'!$J$77="EN",'28 Populations and thresholds'!$J$77="VU")</f>
        <v>0</v>
      </c>
      <c r="M733" s="75">
        <f>D733/'28 Populations and thresholds'!$H$77</f>
        <v>0.01</v>
      </c>
      <c r="N733" s="106">
        <f>'28 Populations and thresholds'!$K$77</f>
        <v>0</v>
      </c>
      <c r="O733" s="263" t="str">
        <f t="shared" si="55"/>
        <v xml:space="preserve"> </v>
      </c>
      <c r="P733" s="348"/>
      <c r="Q733" s="38"/>
      <c r="R733" s="106"/>
      <c r="S733" s="263"/>
      <c r="T733" s="9"/>
      <c r="U733" s="263" t="str">
        <f t="shared" si="56"/>
        <v xml:space="preserve"> </v>
      </c>
    </row>
    <row r="734" spans="1:26" x14ac:dyDescent="0.2">
      <c r="A734" s="143" t="s">
        <v>1314</v>
      </c>
      <c r="B734" s="65" t="s">
        <v>1953</v>
      </c>
      <c r="C734" s="111" t="s">
        <v>3540</v>
      </c>
      <c r="D734" s="45">
        <v>1100</v>
      </c>
      <c r="E734" s="47" t="s">
        <v>1333</v>
      </c>
      <c r="F734" s="263" t="str">
        <f t="shared" si="53"/>
        <v xml:space="preserve"> </v>
      </c>
      <c r="G734" s="143" t="s">
        <v>15</v>
      </c>
      <c r="H734" s="143" t="s">
        <v>1315</v>
      </c>
      <c r="I734" s="263" t="str">
        <f t="shared" si="54"/>
        <v xml:space="preserve"> </v>
      </c>
      <c r="J734" s="38" t="str">
        <f>IF(D734&gt;=('28 Populations and thresholds'!$I$60),"YES"," ")</f>
        <v>YES</v>
      </c>
      <c r="K734" s="38" t="str">
        <f>IF(J734="YES"," ",IF(D734&gt;=('28 Populations and thresholds'!$I$60)*0.25,"YES"))</f>
        <v xml:space="preserve"> </v>
      </c>
      <c r="L734" s="38" t="b">
        <f>OR('28 Populations and thresholds'!$J$60="CR",'28 Populations and thresholds'!$J$60="EN",'28 Populations and thresholds'!$J$60="VU")</f>
        <v>1</v>
      </c>
      <c r="M734" s="75">
        <f>D734/'28 Populations and thresholds'!$H$60</f>
        <v>1.4102564102564103E-2</v>
      </c>
      <c r="N734" s="106" t="str">
        <f>'28 Populations and thresholds'!$K$60</f>
        <v>DEC</v>
      </c>
      <c r="O734" s="263" t="str">
        <f t="shared" si="55"/>
        <v xml:space="preserve"> </v>
      </c>
      <c r="P734" s="348"/>
      <c r="Q734" s="38"/>
      <c r="R734" s="106"/>
      <c r="S734" s="263"/>
      <c r="T734" s="9"/>
      <c r="U734" s="263" t="str">
        <f t="shared" si="56"/>
        <v xml:space="preserve"> </v>
      </c>
      <c r="W734" s="4"/>
      <c r="X734" s="4"/>
      <c r="Y734" s="4"/>
      <c r="Z734" s="4"/>
    </row>
    <row r="735" spans="1:26" x14ac:dyDescent="0.2">
      <c r="A735" s="275" t="s">
        <v>1314</v>
      </c>
      <c r="B735" s="269" t="s">
        <v>4110</v>
      </c>
      <c r="C735" s="269" t="s">
        <v>1753</v>
      </c>
      <c r="D735" s="279">
        <v>200</v>
      </c>
      <c r="E735" s="274" t="s">
        <v>4111</v>
      </c>
      <c r="F735" s="263" t="str">
        <f t="shared" si="53"/>
        <v xml:space="preserve"> </v>
      </c>
      <c r="G735" s="275" t="s">
        <v>4019</v>
      </c>
      <c r="H735" s="275"/>
      <c r="I735" s="263" t="str">
        <f t="shared" si="54"/>
        <v xml:space="preserve"> </v>
      </c>
      <c r="J735" s="272" t="str">
        <f>IF(D735&gt;=('28 Populations and thresholds'!$I$222),"YES"," ")</f>
        <v>YES</v>
      </c>
      <c r="K735" s="272" t="str">
        <f>IF(J735="YES"," ",IF(D735&gt;=('28 Populations and thresholds'!$I$222)*0.25,"YES"))</f>
        <v xml:space="preserve"> </v>
      </c>
      <c r="L735" s="272" t="b">
        <f>OR('28 Populations and thresholds'!$J$222="CR",'28 Populations and thresholds'!$J$222="EN",'28 Populations and thresholds'!$J$222="VU")</f>
        <v>1</v>
      </c>
      <c r="M735" s="273">
        <f>D735/'28 Populations and thresholds'!$H$222</f>
        <v>1.6666666666666666E-2</v>
      </c>
      <c r="N735" s="274" t="str">
        <f>'28 Populations and thresholds'!$K$222</f>
        <v>DEC</v>
      </c>
      <c r="O735" s="263" t="str">
        <f t="shared" si="55"/>
        <v xml:space="preserve"> </v>
      </c>
      <c r="P735" s="349">
        <v>1.67</v>
      </c>
      <c r="Q735" s="272">
        <v>1</v>
      </c>
      <c r="R735" s="274">
        <v>1</v>
      </c>
      <c r="S735" s="263"/>
      <c r="T735" s="275"/>
      <c r="U735" s="263" t="str">
        <f t="shared" si="56"/>
        <v xml:space="preserve"> </v>
      </c>
    </row>
    <row r="736" spans="1:26" x14ac:dyDescent="0.2">
      <c r="A736" s="12" t="s">
        <v>1314</v>
      </c>
      <c r="B736" s="51" t="s">
        <v>1351</v>
      </c>
      <c r="C736" s="4" t="s">
        <v>3781</v>
      </c>
      <c r="D736" s="5">
        <v>1800</v>
      </c>
      <c r="E736" s="148">
        <v>39022</v>
      </c>
      <c r="F736" s="263" t="str">
        <f t="shared" si="53"/>
        <v xml:space="preserve"> </v>
      </c>
      <c r="H736" s="9" t="s">
        <v>4415</v>
      </c>
      <c r="I736" s="263" t="str">
        <f t="shared" si="54"/>
        <v xml:space="preserve"> </v>
      </c>
      <c r="J736" s="38" t="str">
        <f>IF(D736&gt;=('28 Populations and thresholds'!$I$220),"YES"," ")</f>
        <v>YES</v>
      </c>
      <c r="K736" s="38" t="str">
        <f>IF(J736="YES"," ",IF(D736&gt;=('28 Populations and thresholds'!$I$220)*0.25,"YES"))</f>
        <v xml:space="preserve"> </v>
      </c>
      <c r="L736" s="38" t="b">
        <f>OR('28 Populations and thresholds'!$J$220="CR",'28 Populations and thresholds'!$J$220="EN",'28 Populations and thresholds'!$J$220="VU")</f>
        <v>0</v>
      </c>
      <c r="M736" s="75">
        <f>D736/'28 Populations and thresholds'!$H$220</f>
        <v>1.7999982000018E-3</v>
      </c>
      <c r="N736" s="106">
        <f>'28 Populations and thresholds'!$K$220</f>
        <v>0</v>
      </c>
      <c r="O736" s="263" t="str">
        <f t="shared" si="55"/>
        <v xml:space="preserve"> </v>
      </c>
      <c r="P736" s="348">
        <v>10.39</v>
      </c>
      <c r="Q736" s="38">
        <v>4</v>
      </c>
      <c r="R736" s="106">
        <v>0</v>
      </c>
      <c r="S736" s="263"/>
      <c r="U736" s="263" t="str">
        <f t="shared" si="56"/>
        <v xml:space="preserve"> </v>
      </c>
    </row>
    <row r="737" spans="1:26" x14ac:dyDescent="0.2">
      <c r="A737" s="143" t="s">
        <v>1314</v>
      </c>
      <c r="B737" s="40" t="s">
        <v>1351</v>
      </c>
      <c r="C737" s="4" t="s">
        <v>3652</v>
      </c>
      <c r="D737" s="41">
        <v>2253</v>
      </c>
      <c r="E737" s="47" t="s">
        <v>1316</v>
      </c>
      <c r="F737" s="263" t="str">
        <f t="shared" si="53"/>
        <v xml:space="preserve"> </v>
      </c>
      <c r="G737" s="143" t="s">
        <v>15</v>
      </c>
      <c r="H737" s="143" t="s">
        <v>1315</v>
      </c>
      <c r="I737" s="263" t="str">
        <f t="shared" si="54"/>
        <v xml:space="preserve"> </v>
      </c>
      <c r="J737" s="38" t="str">
        <f>IF(D737&gt;=('28 Populations and thresholds'!$I$112),"YES"," ")</f>
        <v>YES</v>
      </c>
      <c r="K737" s="38" t="str">
        <f>IF(J737="YES"," ",IF(D737&gt;=('28 Populations and thresholds'!$I$112)*0.25,"YES"))</f>
        <v xml:space="preserve"> </v>
      </c>
      <c r="L737" s="38" t="b">
        <f>OR('28 Populations and thresholds'!$J$112="CR",'28 Populations and thresholds'!$J$112="EN",'28 Populations and thresholds'!$J$112="VU")</f>
        <v>0</v>
      </c>
      <c r="M737" s="75">
        <f>D737/'28 Populations and thresholds'!$H$112</f>
        <v>2.2530000000000001E-2</v>
      </c>
      <c r="N737" s="106">
        <f>'28 Populations and thresholds'!$K$112</f>
        <v>0</v>
      </c>
      <c r="O737" s="263" t="str">
        <f t="shared" si="55"/>
        <v xml:space="preserve"> </v>
      </c>
      <c r="P737" s="348"/>
      <c r="Q737" s="38"/>
      <c r="R737" s="106"/>
      <c r="S737" s="263"/>
      <c r="T737" s="9"/>
      <c r="U737" s="263" t="str">
        <f t="shared" si="56"/>
        <v xml:space="preserve"> </v>
      </c>
    </row>
    <row r="738" spans="1:26" x14ac:dyDescent="0.2">
      <c r="A738" s="143" t="s">
        <v>1314</v>
      </c>
      <c r="B738" s="40" t="s">
        <v>1351</v>
      </c>
      <c r="C738" s="4" t="s">
        <v>3564</v>
      </c>
      <c r="D738" s="41">
        <v>2200</v>
      </c>
      <c r="E738" s="47" t="s">
        <v>1341</v>
      </c>
      <c r="F738" s="263" t="str">
        <f t="shared" si="53"/>
        <v xml:space="preserve"> </v>
      </c>
      <c r="G738" s="143" t="s">
        <v>15</v>
      </c>
      <c r="H738" s="143" t="s">
        <v>1315</v>
      </c>
      <c r="I738" s="263" t="str">
        <f t="shared" si="54"/>
        <v xml:space="preserve"> </v>
      </c>
      <c r="J738" s="38" t="str">
        <f>IF(D738&gt;=('28 Populations and thresholds'!$I$79),"YES"," ")</f>
        <v>YES</v>
      </c>
      <c r="K738" s="38" t="str">
        <f>IF(J738="YES"," ",IF(D738&gt;=('28 Populations and thresholds'!$I$79)*0.25,"YES"))</f>
        <v xml:space="preserve"> </v>
      </c>
      <c r="L738" s="38" t="b">
        <f>OR('28 Populations and thresholds'!$J$79="CR",'28 Populations and thresholds'!$J$79="EN",'28 Populations and thresholds'!$J$79="VU")</f>
        <v>0</v>
      </c>
      <c r="M738" s="75">
        <f>D738/'28 Populations and thresholds'!$H$79</f>
        <v>1.4666666666666666E-2</v>
      </c>
      <c r="N738" s="106">
        <f>'28 Populations and thresholds'!$K$79</f>
        <v>0</v>
      </c>
      <c r="O738" s="263" t="str">
        <f t="shared" si="55"/>
        <v xml:space="preserve"> </v>
      </c>
      <c r="P738" s="348"/>
      <c r="Q738" s="38"/>
      <c r="R738" s="106"/>
      <c r="S738" s="263"/>
      <c r="T738" s="9"/>
      <c r="U738" s="263" t="str">
        <f t="shared" si="56"/>
        <v xml:space="preserve"> </v>
      </c>
    </row>
    <row r="739" spans="1:26" x14ac:dyDescent="0.2">
      <c r="A739" s="143" t="s">
        <v>1314</v>
      </c>
      <c r="B739" s="40" t="s">
        <v>1351</v>
      </c>
      <c r="C739" s="4" t="s">
        <v>3644</v>
      </c>
      <c r="D739" s="41">
        <v>1622</v>
      </c>
      <c r="E739" s="47" t="s">
        <v>1341</v>
      </c>
      <c r="F739" s="263" t="str">
        <f t="shared" si="53"/>
        <v xml:space="preserve"> </v>
      </c>
      <c r="G739" s="143" t="s">
        <v>15</v>
      </c>
      <c r="H739" s="143" t="s">
        <v>1315</v>
      </c>
      <c r="I739" s="263" t="str">
        <f t="shared" si="54"/>
        <v xml:space="preserve"> </v>
      </c>
      <c r="J739" s="38" t="str">
        <f>IF(D739&gt;=('28 Populations and thresholds'!$I$109),"YES"," ")</f>
        <v>YES</v>
      </c>
      <c r="K739" s="38" t="str">
        <f>IF(J739="YES"," ",IF(D739&gt;=('28 Populations and thresholds'!$I$109)*0.25,"YES"))</f>
        <v xml:space="preserve"> </v>
      </c>
      <c r="L739" s="38" t="b">
        <f>OR('28 Populations and thresholds'!$J$109="CR",'28 Populations and thresholds'!$J$109="EN",'28 Populations and thresholds'!$J$109="VU")</f>
        <v>0</v>
      </c>
      <c r="M739" s="75">
        <f>D739/'28 Populations and thresholds'!$H$109</f>
        <v>6.4879999999999993E-2</v>
      </c>
      <c r="N739" s="106">
        <f>'28 Populations and thresholds'!$K$109</f>
        <v>0</v>
      </c>
      <c r="O739" s="263" t="str">
        <f t="shared" si="55"/>
        <v xml:space="preserve"> </v>
      </c>
      <c r="P739" s="348"/>
      <c r="Q739" s="38"/>
      <c r="R739" s="106"/>
      <c r="S739" s="263"/>
      <c r="T739" s="9"/>
      <c r="U739" s="263" t="str">
        <f t="shared" si="56"/>
        <v xml:space="preserve"> </v>
      </c>
      <c r="W739" s="4"/>
      <c r="X739" s="4"/>
      <c r="Y739" s="4"/>
      <c r="Z739" s="4"/>
    </row>
    <row r="740" spans="1:26" x14ac:dyDescent="0.2">
      <c r="A740" s="275" t="s">
        <v>1314</v>
      </c>
      <c r="B740" s="269" t="s">
        <v>4127</v>
      </c>
      <c r="C740" s="269" t="s">
        <v>1732</v>
      </c>
      <c r="D740" s="279">
        <v>200</v>
      </c>
      <c r="E740" s="281">
        <v>33756</v>
      </c>
      <c r="F740" s="263" t="str">
        <f t="shared" si="53"/>
        <v xml:space="preserve"> </v>
      </c>
      <c r="G740" s="275" t="s">
        <v>4019</v>
      </c>
      <c r="H740" s="275"/>
      <c r="I740" s="263" t="str">
        <f t="shared" si="54"/>
        <v xml:space="preserve"> </v>
      </c>
      <c r="J740" s="272" t="str">
        <f>IF(D740&gt;=('28 Populations and thresholds'!$I$221),"YES"," ")</f>
        <v>YES</v>
      </c>
      <c r="K740" s="272" t="str">
        <f>IF(J740="YES"," ",IF(D740&gt;=('28 Populations and thresholds'!$I$221)*0.25,"YES"))</f>
        <v xml:space="preserve"> </v>
      </c>
      <c r="L740" s="272" t="b">
        <f>OR('28 Populations and thresholds'!$J$221="CR",'28 Populations and thresholds'!$J$221="EN",'28 Populations and thresholds'!$J$221="VU")</f>
        <v>1</v>
      </c>
      <c r="M740" s="273">
        <f>D740/'28 Populations and thresholds'!$H$221</f>
        <v>2.0833333333333332E-2</v>
      </c>
      <c r="N740" s="274" t="str">
        <f>'28 Populations and thresholds'!$K$221</f>
        <v>DEC</v>
      </c>
      <c r="O740" s="263" t="str">
        <f t="shared" si="55"/>
        <v xml:space="preserve"> </v>
      </c>
      <c r="P740" s="349">
        <v>2.08</v>
      </c>
      <c r="Q740" s="272">
        <v>1</v>
      </c>
      <c r="R740" s="274">
        <v>1</v>
      </c>
      <c r="S740" s="263"/>
      <c r="T740" s="275"/>
      <c r="U740" s="263" t="str">
        <f t="shared" si="56"/>
        <v xml:space="preserve"> </v>
      </c>
    </row>
    <row r="741" spans="1:26" x14ac:dyDescent="0.2">
      <c r="A741" s="12" t="s">
        <v>1314</v>
      </c>
      <c r="B741" s="4" t="s">
        <v>4115</v>
      </c>
      <c r="C741" s="4" t="s">
        <v>1753</v>
      </c>
      <c r="D741" s="5">
        <v>426</v>
      </c>
      <c r="E741" s="148">
        <v>33390</v>
      </c>
      <c r="F741" s="263" t="str">
        <f t="shared" si="53"/>
        <v xml:space="preserve"> </v>
      </c>
      <c r="G741" s="13" t="s">
        <v>4019</v>
      </c>
      <c r="I741" s="263" t="str">
        <f t="shared" si="54"/>
        <v xml:space="preserve"> </v>
      </c>
      <c r="J741" s="38" t="str">
        <f>IF(D741&gt;=('28 Populations and thresholds'!$I$222),"YES"," ")</f>
        <v>YES</v>
      </c>
      <c r="K741" s="38" t="str">
        <f>IF(J741="YES"," ",IF(D741&gt;=('28 Populations and thresholds'!$I$222)*0.25,"YES"))</f>
        <v xml:space="preserve"> </v>
      </c>
      <c r="L741" s="38" t="b">
        <f>OR('28 Populations and thresholds'!$J$222="CR",'28 Populations and thresholds'!$J$222="EN",'28 Populations and thresholds'!$J$222="VU")</f>
        <v>1</v>
      </c>
      <c r="M741" s="75">
        <f>D741/'28 Populations and thresholds'!$H$222</f>
        <v>3.5499999999999997E-2</v>
      </c>
      <c r="N741" s="106" t="str">
        <f>'28 Populations and thresholds'!$K$222</f>
        <v>DEC</v>
      </c>
      <c r="O741" s="263" t="str">
        <f t="shared" si="55"/>
        <v xml:space="preserve"> </v>
      </c>
      <c r="P741" s="348">
        <v>3.55</v>
      </c>
      <c r="Q741" s="38">
        <v>1</v>
      </c>
      <c r="R741" s="106">
        <v>1</v>
      </c>
      <c r="S741" s="263"/>
      <c r="U741" s="263" t="str">
        <f t="shared" si="56"/>
        <v xml:space="preserve"> </v>
      </c>
    </row>
    <row r="742" spans="1:26" x14ac:dyDescent="0.2">
      <c r="A742" s="267" t="s">
        <v>1314</v>
      </c>
      <c r="B742" s="293" t="s">
        <v>4615</v>
      </c>
      <c r="C742" s="269" t="s">
        <v>3564</v>
      </c>
      <c r="D742" s="270">
        <v>3800</v>
      </c>
      <c r="E742" s="294" t="s">
        <v>1333</v>
      </c>
      <c r="F742" s="263" t="str">
        <f t="shared" si="53"/>
        <v xml:space="preserve"> </v>
      </c>
      <c r="G742" s="267" t="s">
        <v>15</v>
      </c>
      <c r="H742" s="267" t="s">
        <v>1315</v>
      </c>
      <c r="I742" s="263" t="str">
        <f t="shared" si="54"/>
        <v xml:space="preserve"> </v>
      </c>
      <c r="J742" s="272" t="str">
        <f>IF(D742&gt;=('28 Populations and thresholds'!$I$79),"YES"," ")</f>
        <v>YES</v>
      </c>
      <c r="K742" s="272" t="str">
        <f>IF(J742="YES"," ",IF(D742&gt;=('28 Populations and thresholds'!$I$79)*0.25,"YES"))</f>
        <v xml:space="preserve"> </v>
      </c>
      <c r="L742" s="272" t="b">
        <f>OR('28 Populations and thresholds'!$J$79="CR",'28 Populations and thresholds'!$J$79="EN",'28 Populations and thresholds'!$J$79="VU")</f>
        <v>0</v>
      </c>
      <c r="M742" s="273">
        <f>D742/'28 Populations and thresholds'!$H$79</f>
        <v>2.5333333333333333E-2</v>
      </c>
      <c r="N742" s="274">
        <f>'28 Populations and thresholds'!$K$79</f>
        <v>0</v>
      </c>
      <c r="O742" s="263" t="str">
        <f t="shared" si="55"/>
        <v xml:space="preserve"> </v>
      </c>
      <c r="P742" s="349">
        <v>2.5299999999999998</v>
      </c>
      <c r="Q742" s="272">
        <v>1</v>
      </c>
      <c r="R742" s="274">
        <v>0</v>
      </c>
      <c r="S742" s="263"/>
      <c r="T742" s="269"/>
      <c r="U742" s="263" t="str">
        <f t="shared" si="56"/>
        <v xml:space="preserve"> </v>
      </c>
    </row>
    <row r="743" spans="1:26" x14ac:dyDescent="0.2">
      <c r="A743" s="121" t="s">
        <v>1314</v>
      </c>
      <c r="B743" s="115" t="s">
        <v>4614</v>
      </c>
      <c r="C743" s="115" t="s">
        <v>1696</v>
      </c>
      <c r="D743" s="105">
        <v>18</v>
      </c>
      <c r="E743" s="169">
        <v>41275</v>
      </c>
      <c r="F743" s="263" t="str">
        <f t="shared" si="53"/>
        <v xml:space="preserve"> </v>
      </c>
      <c r="G743" s="121"/>
      <c r="H743" s="121" t="s">
        <v>4147</v>
      </c>
      <c r="I743" s="263" t="str">
        <f t="shared" si="54"/>
        <v xml:space="preserve"> </v>
      </c>
      <c r="J743" s="38" t="s">
        <v>4558</v>
      </c>
      <c r="K743" s="38"/>
      <c r="L743" s="38" t="b">
        <f>OR('28 Populations and thresholds'!$J$51="CR",'28 Populations and thresholds'!$J$51="EN",'28 Populations and thresholds'!$J$51="VU")</f>
        <v>1</v>
      </c>
      <c r="M743" s="75">
        <f>D743/'28 Populations and thresholds'!$H$51</f>
        <v>6.6666666666666671E-3</v>
      </c>
      <c r="N743" s="106">
        <f>'28 Populations and thresholds'!$K$51</f>
        <v>0</v>
      </c>
      <c r="O743" s="263" t="str">
        <f t="shared" si="55"/>
        <v xml:space="preserve"> </v>
      </c>
      <c r="P743" s="348">
        <v>0.67</v>
      </c>
      <c r="Q743" s="38">
        <v>1</v>
      </c>
      <c r="R743" s="106">
        <v>1</v>
      </c>
      <c r="S743" s="263"/>
      <c r="T743" s="12" t="s">
        <v>4572</v>
      </c>
      <c r="U743" s="263" t="str">
        <f t="shared" si="56"/>
        <v xml:space="preserve"> </v>
      </c>
    </row>
    <row r="744" spans="1:26" x14ac:dyDescent="0.2">
      <c r="A744" s="275" t="s">
        <v>1314</v>
      </c>
      <c r="B744" s="269" t="s">
        <v>4130</v>
      </c>
      <c r="C744" s="269" t="s">
        <v>1732</v>
      </c>
      <c r="D744" s="279">
        <v>102</v>
      </c>
      <c r="E744" s="281">
        <v>35431</v>
      </c>
      <c r="F744" s="263" t="str">
        <f t="shared" si="53"/>
        <v xml:space="preserve"> </v>
      </c>
      <c r="G744" s="275" t="s">
        <v>4019</v>
      </c>
      <c r="H744" s="275"/>
      <c r="I744" s="263" t="str">
        <f t="shared" si="54"/>
        <v xml:space="preserve"> </v>
      </c>
      <c r="J744" s="272" t="str">
        <f>IF(D744&gt;=('28 Populations and thresholds'!$I$221),"YES"," ")</f>
        <v>YES</v>
      </c>
      <c r="K744" s="272" t="str">
        <f>IF(J744="YES"," ",IF(D744&gt;=('28 Populations and thresholds'!$I$221)*0.25,"YES"))</f>
        <v xml:space="preserve"> </v>
      </c>
      <c r="L744" s="272" t="b">
        <f>OR('28 Populations and thresholds'!$J$221="CR",'28 Populations and thresholds'!$J$221="EN",'28 Populations and thresholds'!$J$221="VU")</f>
        <v>1</v>
      </c>
      <c r="M744" s="273">
        <f>D744/'28 Populations and thresholds'!$H$221</f>
        <v>1.0625000000000001E-2</v>
      </c>
      <c r="N744" s="274" t="str">
        <f>'28 Populations and thresholds'!$K$221</f>
        <v>DEC</v>
      </c>
      <c r="O744" s="263" t="str">
        <f t="shared" si="55"/>
        <v xml:space="preserve"> </v>
      </c>
      <c r="P744" s="349">
        <v>1.06</v>
      </c>
      <c r="Q744" s="272">
        <v>1</v>
      </c>
      <c r="R744" s="274">
        <v>1</v>
      </c>
      <c r="S744" s="263"/>
      <c r="T744" s="275"/>
      <c r="U744" s="263" t="str">
        <f t="shared" si="56"/>
        <v xml:space="preserve"> </v>
      </c>
    </row>
    <row r="745" spans="1:26" x14ac:dyDescent="0.2">
      <c r="A745" s="12" t="s">
        <v>1314</v>
      </c>
      <c r="B745" s="9" t="s">
        <v>1635</v>
      </c>
      <c r="C745" s="4" t="s">
        <v>3719</v>
      </c>
      <c r="D745" s="5">
        <v>300</v>
      </c>
      <c r="E745" s="49">
        <v>2006</v>
      </c>
      <c r="F745" s="263" t="str">
        <f t="shared" si="53"/>
        <v xml:space="preserve"> </v>
      </c>
      <c r="G745" s="13" t="s">
        <v>4042</v>
      </c>
      <c r="H745" s="12"/>
      <c r="I745" s="263" t="str">
        <f t="shared" si="54"/>
        <v xml:space="preserve"> </v>
      </c>
      <c r="J745" s="38" t="str">
        <f>IF(D745&gt;=('28 Populations and thresholds'!$I$32),"YES"," ")</f>
        <v>YES</v>
      </c>
      <c r="K745" s="38" t="str">
        <f>IF(J745="YES"," ",IF(D745&gt;=('28 Populations and thresholds'!$I$32)*0.25,"YES"))</f>
        <v xml:space="preserve"> </v>
      </c>
      <c r="L745" s="38" t="b">
        <f>OR('28 Populations and thresholds'!$J$32="CR",'28 Populations and thresholds'!$J$32="EN",'28 Populations and thresholds'!$J$32="VU")</f>
        <v>1</v>
      </c>
      <c r="M745" s="75">
        <f>D745/'28 Populations and thresholds'!$H$32</f>
        <v>7.3170731707317069E-2</v>
      </c>
      <c r="N745" s="106">
        <f>'28 Populations and thresholds'!$K$32</f>
        <v>0</v>
      </c>
      <c r="O745" s="263" t="str">
        <f t="shared" si="55"/>
        <v xml:space="preserve"> </v>
      </c>
      <c r="P745" s="348">
        <v>7.32</v>
      </c>
      <c r="Q745" s="38">
        <v>1</v>
      </c>
      <c r="R745" s="106">
        <v>1</v>
      </c>
      <c r="S745" s="263"/>
      <c r="T745" s="12" t="s">
        <v>1600</v>
      </c>
      <c r="U745" s="263" t="str">
        <f t="shared" si="56"/>
        <v xml:space="preserve"> </v>
      </c>
    </row>
    <row r="746" spans="1:26" x14ac:dyDescent="0.2">
      <c r="A746" s="275" t="s">
        <v>1314</v>
      </c>
      <c r="B746" s="269" t="s">
        <v>4048</v>
      </c>
      <c r="C746" s="269" t="s">
        <v>3719</v>
      </c>
      <c r="D746" s="279">
        <v>300</v>
      </c>
      <c r="E746" s="274" t="s">
        <v>4049</v>
      </c>
      <c r="F746" s="263" t="str">
        <f t="shared" si="53"/>
        <v xml:space="preserve"> </v>
      </c>
      <c r="G746" s="275" t="s">
        <v>4019</v>
      </c>
      <c r="H746" s="275"/>
      <c r="I746" s="263" t="str">
        <f t="shared" si="54"/>
        <v xml:space="preserve"> </v>
      </c>
      <c r="J746" s="272" t="str">
        <f>IF(D746&gt;=('28 Populations and thresholds'!$I$32),"YES"," ")</f>
        <v>YES</v>
      </c>
      <c r="K746" s="272" t="str">
        <f>IF(J746="YES"," ",IF(D746&gt;=('28 Populations and thresholds'!$I$32)*0.25,"YES"))</f>
        <v xml:space="preserve"> </v>
      </c>
      <c r="L746" s="272" t="b">
        <f>OR('28 Populations and thresholds'!$J$32="CR",'28 Populations and thresholds'!$J$32="EN",'28 Populations and thresholds'!$J$32="VU")</f>
        <v>1</v>
      </c>
      <c r="M746" s="273">
        <f>D746/'28 Populations and thresholds'!$H$32</f>
        <v>7.3170731707317069E-2</v>
      </c>
      <c r="N746" s="274">
        <f>'28 Populations and thresholds'!$K$32</f>
        <v>0</v>
      </c>
      <c r="O746" s="263" t="str">
        <f t="shared" si="55"/>
        <v xml:space="preserve"> </v>
      </c>
      <c r="P746" s="349">
        <v>7.32</v>
      </c>
      <c r="Q746" s="272">
        <v>1</v>
      </c>
      <c r="R746" s="274">
        <v>1</v>
      </c>
      <c r="S746" s="263"/>
      <c r="T746" s="275"/>
      <c r="U746" s="263" t="str">
        <f t="shared" si="56"/>
        <v xml:space="preserve"> </v>
      </c>
    </row>
    <row r="747" spans="1:26" x14ac:dyDescent="0.2">
      <c r="A747" s="12" t="s">
        <v>1314</v>
      </c>
      <c r="B747" s="56" t="s">
        <v>1061</v>
      </c>
      <c r="C747" s="4" t="s">
        <v>3781</v>
      </c>
      <c r="D747" s="5">
        <v>24973</v>
      </c>
      <c r="E747" s="148">
        <v>39022</v>
      </c>
      <c r="F747" s="263" t="str">
        <f t="shared" si="53"/>
        <v xml:space="preserve"> </v>
      </c>
      <c r="H747" s="9" t="s">
        <v>4415</v>
      </c>
      <c r="I747" s="263" t="str">
        <f t="shared" si="54"/>
        <v xml:space="preserve"> </v>
      </c>
      <c r="J747" s="38" t="str">
        <f>IF(D747&gt;=('28 Populations and thresholds'!$I$220),"YES"," ")</f>
        <v>YES</v>
      </c>
      <c r="K747" s="38" t="str">
        <f>IF(J747="YES"," ",IF(D747&gt;=('28 Populations and thresholds'!$I$220)*0.25,"YES"))</f>
        <v xml:space="preserve"> </v>
      </c>
      <c r="L747" s="38" t="b">
        <f>OR('28 Populations and thresholds'!$J$220="CR",'28 Populations and thresholds'!$J$220="EN",'28 Populations and thresholds'!$J$220="VU")</f>
        <v>0</v>
      </c>
      <c r="M747" s="75">
        <f>D747/'28 Populations and thresholds'!$H$220</f>
        <v>2.4972975027024974E-2</v>
      </c>
      <c r="N747" s="106">
        <f>'28 Populations and thresholds'!$K$220</f>
        <v>0</v>
      </c>
      <c r="O747" s="263" t="str">
        <f t="shared" si="55"/>
        <v xml:space="preserve"> </v>
      </c>
      <c r="P747" s="348">
        <v>35.54</v>
      </c>
      <c r="Q747" s="38">
        <v>6</v>
      </c>
      <c r="R747" s="106">
        <v>0</v>
      </c>
      <c r="S747" s="263"/>
      <c r="U747" s="263" t="str">
        <f t="shared" si="56"/>
        <v xml:space="preserve"> </v>
      </c>
    </row>
    <row r="748" spans="1:26" x14ac:dyDescent="0.2">
      <c r="A748" s="12" t="s">
        <v>1314</v>
      </c>
      <c r="B748" s="56" t="s">
        <v>1061</v>
      </c>
      <c r="C748" s="4" t="s">
        <v>3467</v>
      </c>
      <c r="D748" s="5">
        <v>1823</v>
      </c>
      <c r="E748" s="148">
        <v>39022</v>
      </c>
      <c r="F748" s="263" t="str">
        <f t="shared" si="53"/>
        <v xml:space="preserve"> </v>
      </c>
      <c r="H748" s="9" t="s">
        <v>4415</v>
      </c>
      <c r="I748" s="263" t="str">
        <f t="shared" si="54"/>
        <v xml:space="preserve"> </v>
      </c>
      <c r="J748" s="38" t="str">
        <f>IF(D748&gt;=('28 Populations and thresholds'!$I$180),"YES"," ")</f>
        <v>YES</v>
      </c>
      <c r="K748" s="38" t="str">
        <f>IF(J748="YES"," ",IF(D748&gt;=('28 Populations and thresholds'!$I$180)*0.25,"YES"))</f>
        <v xml:space="preserve"> </v>
      </c>
      <c r="L748" s="38" t="b">
        <f>OR('28 Populations and thresholds'!$J$180="CR",'28 Populations and thresholds'!$J$180="EN",'28 Populations and thresholds'!$J$180="VU")</f>
        <v>0</v>
      </c>
      <c r="M748" s="75">
        <f>D748/'28 Populations and thresholds'!$H$180</f>
        <v>1.823E-2</v>
      </c>
      <c r="N748" s="106">
        <f>'28 Populations and thresholds'!$K$180</f>
        <v>0</v>
      </c>
      <c r="O748" s="263" t="str">
        <f t="shared" si="55"/>
        <v xml:space="preserve"> </v>
      </c>
      <c r="P748" s="348"/>
      <c r="Q748" s="38"/>
      <c r="R748" s="106"/>
      <c r="S748" s="263"/>
      <c r="U748" s="263" t="str">
        <f t="shared" si="56"/>
        <v xml:space="preserve"> </v>
      </c>
    </row>
    <row r="749" spans="1:26" x14ac:dyDescent="0.2">
      <c r="A749" s="12" t="s">
        <v>1314</v>
      </c>
      <c r="B749" s="56" t="s">
        <v>1061</v>
      </c>
      <c r="C749" s="4" t="s">
        <v>3716</v>
      </c>
      <c r="D749" s="5">
        <v>1020</v>
      </c>
      <c r="E749" s="148">
        <v>39022</v>
      </c>
      <c r="F749" s="263" t="str">
        <f t="shared" si="53"/>
        <v xml:space="preserve"> </v>
      </c>
      <c r="H749" s="9" t="s">
        <v>4415</v>
      </c>
      <c r="I749" s="263" t="str">
        <f t="shared" si="54"/>
        <v xml:space="preserve"> </v>
      </c>
      <c r="J749" s="38" t="str">
        <f>IF(D749&gt;=('28 Populations and thresholds'!$I$15),"YES"," ")</f>
        <v>YES</v>
      </c>
      <c r="K749" s="38" t="str">
        <f>IF(J749="YES"," ",IF(D749&gt;=('28 Populations and thresholds'!$I$15)*0.25,"YES"))</f>
        <v xml:space="preserve"> </v>
      </c>
      <c r="L749" s="38" t="b">
        <f>OR('28 Populations and thresholds'!$J$15="CR",'28 Populations and thresholds'!$J$15="EN",'28 Populations and thresholds'!$J$15="VU")</f>
        <v>0</v>
      </c>
      <c r="M749" s="75">
        <f>D749/'28 Populations and thresholds'!$H$15</f>
        <v>1.0200000000000001E-3</v>
      </c>
      <c r="N749" s="106">
        <f>'28 Populations and thresholds'!$K$15</f>
        <v>0</v>
      </c>
      <c r="O749" s="263" t="str">
        <f t="shared" si="55"/>
        <v xml:space="preserve"> </v>
      </c>
      <c r="P749" s="348"/>
      <c r="Q749" s="38"/>
      <c r="R749" s="106"/>
      <c r="S749" s="263"/>
      <c r="U749" s="263" t="str">
        <f t="shared" si="56"/>
        <v xml:space="preserve"> </v>
      </c>
    </row>
    <row r="750" spans="1:26" x14ac:dyDescent="0.2">
      <c r="A750" s="12" t="s">
        <v>1314</v>
      </c>
      <c r="B750" s="56" t="s">
        <v>1061</v>
      </c>
      <c r="C750" s="4" t="s">
        <v>3448</v>
      </c>
      <c r="D750" s="5">
        <v>26100</v>
      </c>
      <c r="E750" s="148">
        <v>39022</v>
      </c>
      <c r="F750" s="263" t="str">
        <f t="shared" si="53"/>
        <v xml:space="preserve"> </v>
      </c>
      <c r="H750" s="9" t="s">
        <v>4415</v>
      </c>
      <c r="I750" s="263" t="str">
        <f t="shared" si="54"/>
        <v xml:space="preserve"> </v>
      </c>
      <c r="J750" s="38" t="str">
        <f>IF(D750&gt;=('28 Populations and thresholds'!$I$147),"YES"," ")</f>
        <v>YES</v>
      </c>
      <c r="K750" s="38" t="str">
        <f>IF(J750="YES"," ",IF(D750&gt;=('28 Populations and thresholds'!$I$147)*0.25,"YES"))</f>
        <v xml:space="preserve"> </v>
      </c>
      <c r="L750" s="38" t="b">
        <f>OR('28 Populations and thresholds'!$J$147="CR",'28 Populations and thresholds'!$J$147="EN",'28 Populations and thresholds'!$J$147="VU")</f>
        <v>0</v>
      </c>
      <c r="M750" s="75">
        <f>D750/'28 Populations and thresholds'!$H$147</f>
        <v>0.26100000000000001</v>
      </c>
      <c r="N750" s="106">
        <f>'28 Populations and thresholds'!$K$147</f>
        <v>0</v>
      </c>
      <c r="O750" s="263" t="str">
        <f t="shared" si="55"/>
        <v xml:space="preserve"> </v>
      </c>
      <c r="P750" s="348"/>
      <c r="Q750" s="38"/>
      <c r="R750" s="106"/>
      <c r="S750" s="263"/>
      <c r="U750" s="263" t="str">
        <f t="shared" si="56"/>
        <v xml:space="preserve"> </v>
      </c>
    </row>
    <row r="751" spans="1:26" x14ac:dyDescent="0.2">
      <c r="A751" s="143" t="s">
        <v>1314</v>
      </c>
      <c r="B751" s="40" t="s">
        <v>1061</v>
      </c>
      <c r="C751" s="4" t="s">
        <v>3759</v>
      </c>
      <c r="D751" s="41">
        <v>942</v>
      </c>
      <c r="E751" s="46">
        <v>38106</v>
      </c>
      <c r="F751" s="263" t="str">
        <f t="shared" si="53"/>
        <v xml:space="preserve"> </v>
      </c>
      <c r="G751" s="143" t="s">
        <v>21</v>
      </c>
      <c r="H751" s="143" t="s">
        <v>85</v>
      </c>
      <c r="I751" s="263" t="str">
        <f t="shared" si="54"/>
        <v xml:space="preserve"> </v>
      </c>
      <c r="J751" s="38" t="str">
        <f>IF(D751&gt;=('28 Populations and thresholds'!$I$182),"YES"," ")</f>
        <v>YES</v>
      </c>
      <c r="K751" s="38" t="str">
        <f>IF(J751="YES"," ",IF(D751&gt;=('28 Populations and thresholds'!$I$182)*0.25,"YES"))</f>
        <v xml:space="preserve"> </v>
      </c>
      <c r="L751" s="38" t="b">
        <f>OR('28 Populations and thresholds'!$J$182="CR",'28 Populations and thresholds'!$J$182="EN",'28 Populations and thresholds'!$J$182="VU")</f>
        <v>0</v>
      </c>
      <c r="M751" s="75">
        <f>D751/'28 Populations and thresholds'!$H$182</f>
        <v>3.7679999999999998E-2</v>
      </c>
      <c r="N751" s="106">
        <f>'28 Populations and thresholds'!$K$182</f>
        <v>0</v>
      </c>
      <c r="O751" s="263" t="str">
        <f t="shared" si="55"/>
        <v xml:space="preserve"> </v>
      </c>
      <c r="P751" s="348"/>
      <c r="Q751" s="38"/>
      <c r="R751" s="106"/>
      <c r="S751" s="263"/>
      <c r="T751" s="9"/>
      <c r="U751" s="263" t="str">
        <f t="shared" si="56"/>
        <v xml:space="preserve"> </v>
      </c>
      <c r="W751" s="4"/>
      <c r="X751" s="4"/>
      <c r="Y751" s="4"/>
      <c r="Z751" s="4"/>
    </row>
    <row r="752" spans="1:26" x14ac:dyDescent="0.2">
      <c r="A752" s="143" t="s">
        <v>1314</v>
      </c>
      <c r="B752" s="40" t="s">
        <v>1061</v>
      </c>
      <c r="C752" s="4" t="s">
        <v>3473</v>
      </c>
      <c r="D752" s="41">
        <v>1251</v>
      </c>
      <c r="E752" s="46">
        <v>38106</v>
      </c>
      <c r="F752" s="263" t="str">
        <f t="shared" si="53"/>
        <v xml:space="preserve"> </v>
      </c>
      <c r="G752" s="143" t="s">
        <v>21</v>
      </c>
      <c r="H752" s="143" t="s">
        <v>85</v>
      </c>
      <c r="I752" s="263" t="str">
        <f t="shared" si="54"/>
        <v xml:space="preserve"> </v>
      </c>
      <c r="J752" s="38" t="str">
        <f>IF(D752&gt;=('28 Populations and thresholds'!$I$190),"YES"," ")</f>
        <v>YES</v>
      </c>
      <c r="K752" s="38" t="str">
        <f>IF(J752="YES"," ",IF(D752&gt;=('28 Populations and thresholds'!$I$190)*0.25,"YES"))</f>
        <v xml:space="preserve"> </v>
      </c>
      <c r="L752" s="38" t="b">
        <f>OR('28 Populations and thresholds'!$J$190="CR",'28 Populations and thresholds'!$J$190="EN",'28 Populations and thresholds'!$J$190="VU")</f>
        <v>0</v>
      </c>
      <c r="M752" s="75">
        <f>D752/'28 Populations and thresholds'!$H$190</f>
        <v>1.251E-2</v>
      </c>
      <c r="N752" s="106">
        <f>'28 Populations and thresholds'!$K$190</f>
        <v>0</v>
      </c>
      <c r="O752" s="263" t="str">
        <f t="shared" si="55"/>
        <v xml:space="preserve"> </v>
      </c>
      <c r="P752" s="348"/>
      <c r="Q752" s="38"/>
      <c r="R752" s="106"/>
      <c r="S752" s="263"/>
      <c r="U752" s="263" t="str">
        <f t="shared" si="56"/>
        <v xml:space="preserve"> </v>
      </c>
    </row>
    <row r="753" spans="1:26" x14ac:dyDescent="0.2">
      <c r="A753" s="275" t="s">
        <v>1314</v>
      </c>
      <c r="B753" s="301" t="s">
        <v>4469</v>
      </c>
      <c r="C753" s="269" t="s">
        <v>3400</v>
      </c>
      <c r="D753" s="279">
        <v>15</v>
      </c>
      <c r="E753" s="281">
        <v>36312</v>
      </c>
      <c r="F753" s="263" t="str">
        <f t="shared" si="53"/>
        <v xml:space="preserve"> </v>
      </c>
      <c r="G753" s="275"/>
      <c r="H753" s="275" t="s">
        <v>4019</v>
      </c>
      <c r="I753" s="263" t="str">
        <f t="shared" si="54"/>
        <v xml:space="preserve"> </v>
      </c>
      <c r="J753" s="272" t="str">
        <f>IF(D753&gt;=(('28 Populations and thresholds'!$I$123)+('28 Populations and thresholds'!$I$124)),"YES"," ")</f>
        <v>YES</v>
      </c>
      <c r="K753" s="272" t="str">
        <f>IF(J753="YES"," ",IF(D753&gt;=(('28 Populations and thresholds'!$I$123)+('28 Populations and thresholds'!$I$124))*0.25,"YES"))</f>
        <v xml:space="preserve"> </v>
      </c>
      <c r="L753" s="272" t="b">
        <f>OR('28 Populations and thresholds'!$J$124="CR",'28 Populations and thresholds'!$J$124="EN",'28 Populations and thresholds'!$J$124="VU")</f>
        <v>1</v>
      </c>
      <c r="M753" s="273">
        <f>D753/(('28 Populations and thresholds'!$H$123)+('28 Populations and thresholds'!$H$124))</f>
        <v>9.6774193548387101E-3</v>
      </c>
      <c r="N753" s="274" t="str">
        <f>'28 Populations and thresholds'!$K$123</f>
        <v>DEC</v>
      </c>
      <c r="O753" s="263" t="str">
        <f t="shared" si="55"/>
        <v xml:space="preserve"> </v>
      </c>
      <c r="P753" s="349">
        <v>0.97</v>
      </c>
      <c r="Q753" s="272">
        <v>1</v>
      </c>
      <c r="R753" s="274">
        <v>1</v>
      </c>
      <c r="S753" s="263"/>
      <c r="T753" s="275" t="s">
        <v>4568</v>
      </c>
      <c r="U753" s="263" t="str">
        <f t="shared" si="56"/>
        <v xml:space="preserve"> </v>
      </c>
    </row>
    <row r="754" spans="1:26" x14ac:dyDescent="0.2">
      <c r="A754" s="12" t="s">
        <v>1314</v>
      </c>
      <c r="B754" s="65" t="s">
        <v>1736</v>
      </c>
      <c r="C754" s="4" t="s">
        <v>1707</v>
      </c>
      <c r="D754" s="5">
        <v>2123</v>
      </c>
      <c r="E754" s="148">
        <v>39083</v>
      </c>
      <c r="F754" s="263" t="str">
        <f t="shared" si="53"/>
        <v xml:space="preserve"> </v>
      </c>
      <c r="H754" s="9" t="s">
        <v>4415</v>
      </c>
      <c r="I754" s="263" t="str">
        <f t="shared" si="54"/>
        <v xml:space="preserve"> </v>
      </c>
      <c r="J754" s="38" t="str">
        <f>IF(D754&gt;=('28 Populations and thresholds'!$I$140),"YES"," ")</f>
        <v>YES</v>
      </c>
      <c r="K754" s="38" t="str">
        <f>IF(J754="YES"," ",IF(D754&gt;=('28 Populations and thresholds'!$I$140)*0.25,"YES"))</f>
        <v xml:space="preserve"> </v>
      </c>
      <c r="L754" s="38" t="b">
        <f>OR('28 Populations and thresholds'!$J$140="CR",'28 Populations and thresholds'!$J$140="EN",'28 Populations and thresholds'!$J$140="VU")</f>
        <v>0</v>
      </c>
      <c r="M754" s="75">
        <f>D754/'28 Populations and thresholds'!$H$140</f>
        <v>2.122997877002123E-3</v>
      </c>
      <c r="N754" s="106" t="str">
        <f>'28 Populations and thresholds'!$K$140</f>
        <v>DEC</v>
      </c>
      <c r="O754" s="263" t="str">
        <f t="shared" si="55"/>
        <v xml:space="preserve"> </v>
      </c>
      <c r="P754" s="348">
        <v>12.36</v>
      </c>
      <c r="Q754" s="38">
        <v>4</v>
      </c>
      <c r="R754" s="106">
        <v>1</v>
      </c>
      <c r="S754" s="263"/>
      <c r="U754" s="263" t="str">
        <f t="shared" si="56"/>
        <v xml:space="preserve"> </v>
      </c>
    </row>
    <row r="755" spans="1:26" x14ac:dyDescent="0.2">
      <c r="A755" s="12" t="s">
        <v>1314</v>
      </c>
      <c r="B755" s="9" t="s">
        <v>1736</v>
      </c>
      <c r="C755" s="4" t="s">
        <v>3590</v>
      </c>
      <c r="D755" s="5">
        <v>5660</v>
      </c>
      <c r="E755" s="104">
        <v>2007</v>
      </c>
      <c r="F755" s="263" t="str">
        <f t="shared" si="53"/>
        <v xml:space="preserve"> </v>
      </c>
      <c r="G755" s="12" t="s">
        <v>139</v>
      </c>
      <c r="H755" s="12" t="s">
        <v>3388</v>
      </c>
      <c r="I755" s="263" t="str">
        <f t="shared" si="54"/>
        <v xml:space="preserve"> </v>
      </c>
      <c r="J755" s="38" t="str">
        <f>IF(D755&gt;=('28 Populations and thresholds'!$I$85),"YES"," ")</f>
        <v>YES</v>
      </c>
      <c r="K755" s="38" t="str">
        <f>IF(J755="YES"," ",IF(D755&gt;=('28 Populations and thresholds'!$I$85)*0.25,"YES"))</f>
        <v xml:space="preserve"> </v>
      </c>
      <c r="L755" s="38" t="b">
        <f>OR('28 Populations and thresholds'!$J$85="CR",'28 Populations and thresholds'!$J$85="EN",'28 Populations and thresholds'!$J$85="VU")</f>
        <v>0</v>
      </c>
      <c r="M755" s="75">
        <f>D755/'28 Populations and thresholds'!$H$85</f>
        <v>6.3595505617977527E-2</v>
      </c>
      <c r="N755" s="106" t="str">
        <f>'28 Populations and thresholds'!$K$85</f>
        <v>DEC</v>
      </c>
      <c r="O755" s="263" t="str">
        <f t="shared" si="55"/>
        <v xml:space="preserve"> </v>
      </c>
      <c r="P755" s="348"/>
      <c r="Q755" s="38"/>
      <c r="R755" s="106"/>
      <c r="S755" s="263"/>
      <c r="T755" s="9"/>
      <c r="U755" s="263" t="str">
        <f t="shared" si="56"/>
        <v xml:space="preserve"> </v>
      </c>
    </row>
    <row r="756" spans="1:26" x14ac:dyDescent="0.2">
      <c r="A756" s="12" t="s">
        <v>1314</v>
      </c>
      <c r="B756" s="9" t="s">
        <v>1736</v>
      </c>
      <c r="C756" s="4" t="s">
        <v>1732</v>
      </c>
      <c r="D756" s="5">
        <v>450</v>
      </c>
      <c r="E756" s="1" t="s">
        <v>1598</v>
      </c>
      <c r="F756" s="263" t="str">
        <f t="shared" si="53"/>
        <v xml:space="preserve"> </v>
      </c>
      <c r="G756" s="13" t="s">
        <v>139</v>
      </c>
      <c r="I756" s="263" t="str">
        <f t="shared" si="54"/>
        <v xml:space="preserve"> </v>
      </c>
      <c r="J756" s="38" t="str">
        <f>IF(D756&gt;=('28 Populations and thresholds'!$I$221),"YES"," ")</f>
        <v>YES</v>
      </c>
      <c r="K756" s="38" t="str">
        <f>IF(J756="YES"," ",IF(D756&gt;=('28 Populations and thresholds'!$I$221)*0.25,"YES"))</f>
        <v xml:space="preserve"> </v>
      </c>
      <c r="L756" s="38" t="b">
        <f>OR('28 Populations and thresholds'!$J$221="CR",'28 Populations and thresholds'!$J$221="EN",'28 Populations and thresholds'!$J$221="VU")</f>
        <v>1</v>
      </c>
      <c r="M756" s="75">
        <f>D756/'28 Populations and thresholds'!$H$221</f>
        <v>4.6875E-2</v>
      </c>
      <c r="N756" s="106" t="str">
        <f>'28 Populations and thresholds'!$K$221</f>
        <v>DEC</v>
      </c>
      <c r="O756" s="263" t="str">
        <f t="shared" si="55"/>
        <v xml:space="preserve"> </v>
      </c>
      <c r="P756" s="348"/>
      <c r="Q756" s="38"/>
      <c r="R756" s="106"/>
      <c r="S756" s="263"/>
      <c r="U756" s="263" t="str">
        <f t="shared" si="56"/>
        <v xml:space="preserve"> </v>
      </c>
    </row>
    <row r="757" spans="1:26" x14ac:dyDescent="0.2">
      <c r="A757" s="143" t="s">
        <v>1314</v>
      </c>
      <c r="B757" s="9" t="s">
        <v>3454</v>
      </c>
      <c r="C757" s="4" t="s">
        <v>3452</v>
      </c>
      <c r="D757" s="5">
        <v>1103</v>
      </c>
      <c r="E757" s="104">
        <v>2007</v>
      </c>
      <c r="F757" s="263" t="str">
        <f t="shared" si="53"/>
        <v xml:space="preserve"> </v>
      </c>
      <c r="G757" s="13" t="s">
        <v>139</v>
      </c>
      <c r="H757" s="13" t="s">
        <v>3388</v>
      </c>
      <c r="I757" s="263" t="str">
        <f t="shared" si="54"/>
        <v xml:space="preserve"> </v>
      </c>
      <c r="J757" s="38" t="str">
        <f>IF(D757&gt;=('28 Populations and thresholds'!$I$158),"YES"," ")</f>
        <v>YES</v>
      </c>
      <c r="K757" s="38" t="str">
        <f>IF(J757="YES"," ",IF(D757&gt;=('28 Populations and thresholds'!$I$158)*0.25,"YES"))</f>
        <v xml:space="preserve"> </v>
      </c>
      <c r="L757" s="38" t="b">
        <f>OR('28 Populations and thresholds'!$J$158="CR",'28 Populations and thresholds'!$J$158="EN",'28 Populations and thresholds'!$J$158="VU")</f>
        <v>0</v>
      </c>
      <c r="M757" s="75">
        <f>D757/'28 Populations and thresholds'!$H$158</f>
        <v>1.103E-2</v>
      </c>
      <c r="N757" s="106">
        <f>'28 Populations and thresholds'!$K$158</f>
        <v>0</v>
      </c>
      <c r="O757" s="263" t="str">
        <f t="shared" si="55"/>
        <v xml:space="preserve"> </v>
      </c>
      <c r="P757" s="348"/>
      <c r="Q757" s="38"/>
      <c r="R757" s="106"/>
      <c r="S757" s="263"/>
      <c r="T757" s="9"/>
      <c r="U757" s="263" t="str">
        <f t="shared" si="56"/>
        <v xml:space="preserve"> </v>
      </c>
    </row>
    <row r="758" spans="1:26" x14ac:dyDescent="0.2">
      <c r="A758" s="267" t="s">
        <v>1314</v>
      </c>
      <c r="B758" s="292" t="s">
        <v>1965</v>
      </c>
      <c r="C758" s="269" t="s">
        <v>3676</v>
      </c>
      <c r="D758" s="270">
        <v>140</v>
      </c>
      <c r="E758" s="294" t="s">
        <v>1333</v>
      </c>
      <c r="F758" s="263" t="str">
        <f t="shared" si="53"/>
        <v xml:space="preserve"> </v>
      </c>
      <c r="G758" s="267" t="s">
        <v>15</v>
      </c>
      <c r="H758" s="267" t="s">
        <v>1315</v>
      </c>
      <c r="I758" s="263" t="str">
        <f t="shared" si="54"/>
        <v xml:space="preserve"> </v>
      </c>
      <c r="J758" s="272" t="str">
        <f>IF(D758&gt;=('28 Populations and thresholds'!$I$96),"YES"," ")</f>
        <v>YES</v>
      </c>
      <c r="K758" s="272" t="str">
        <f>IF(J758="YES"," ",IF(D758&gt;=('28 Populations and thresholds'!$I$96)*0.25,"YES"))</f>
        <v xml:space="preserve"> </v>
      </c>
      <c r="L758" s="272" t="b">
        <f>OR('28 Populations and thresholds'!$J$96="CR",'28 Populations and thresholds'!$J$96="EN",'28 Populations and thresholds'!$J$96="VU")</f>
        <v>1</v>
      </c>
      <c r="M758" s="273">
        <f>D758/'28 Populations and thresholds'!$H$96</f>
        <v>0.14000000000000001</v>
      </c>
      <c r="N758" s="274" t="str">
        <f>'28 Populations and thresholds'!$K$96</f>
        <v>DEC</v>
      </c>
      <c r="O758" s="263" t="str">
        <f t="shared" si="55"/>
        <v xml:space="preserve"> </v>
      </c>
      <c r="P758" s="349">
        <v>18.62</v>
      </c>
      <c r="Q758" s="272">
        <v>4</v>
      </c>
      <c r="R758" s="274">
        <v>3</v>
      </c>
      <c r="S758" s="263"/>
      <c r="T758" s="275"/>
      <c r="U758" s="263" t="str">
        <f t="shared" si="56"/>
        <v xml:space="preserve"> </v>
      </c>
    </row>
    <row r="759" spans="1:26" x14ac:dyDescent="0.2">
      <c r="A759" s="267" t="s">
        <v>1314</v>
      </c>
      <c r="B759" s="292" t="s">
        <v>1965</v>
      </c>
      <c r="C759" s="269" t="s">
        <v>3729</v>
      </c>
      <c r="D759" s="270">
        <v>360</v>
      </c>
      <c r="E759" s="294" t="s">
        <v>1333</v>
      </c>
      <c r="F759" s="263" t="str">
        <f t="shared" si="53"/>
        <v xml:space="preserve"> </v>
      </c>
      <c r="G759" s="267" t="s">
        <v>15</v>
      </c>
      <c r="H759" s="267" t="s">
        <v>1315</v>
      </c>
      <c r="I759" s="263" t="str">
        <f t="shared" si="54"/>
        <v xml:space="preserve"> </v>
      </c>
      <c r="J759" s="272" t="str">
        <f>IF(D759&gt;=('28 Populations and thresholds'!$I$69),"YES"," ")</f>
        <v>YES</v>
      </c>
      <c r="K759" s="272" t="str">
        <f>IF(J759="YES"," ",IF(D759&gt;=('28 Populations and thresholds'!$I$69)*0.25,"YES"))</f>
        <v xml:space="preserve"> </v>
      </c>
      <c r="L759" s="272" t="b">
        <f>OR('28 Populations and thresholds'!$J$69="CR",'28 Populations and thresholds'!$J$69="EN",'28 Populations and thresholds'!$J$69="VU")</f>
        <v>1</v>
      </c>
      <c r="M759" s="273">
        <f>D759/'28 Populations and thresholds'!$H$69</f>
        <v>1.2857142857142857E-2</v>
      </c>
      <c r="N759" s="274">
        <f>'28 Populations and thresholds'!$K$69</f>
        <v>0</v>
      </c>
      <c r="O759" s="263" t="str">
        <f t="shared" si="55"/>
        <v xml:space="preserve"> </v>
      </c>
      <c r="P759" s="349"/>
      <c r="Q759" s="272"/>
      <c r="R759" s="274"/>
      <c r="S759" s="263"/>
      <c r="T759" s="275"/>
      <c r="U759" s="263" t="str">
        <f t="shared" si="56"/>
        <v xml:space="preserve"> </v>
      </c>
    </row>
    <row r="760" spans="1:26" x14ac:dyDescent="0.2">
      <c r="A760" s="267" t="s">
        <v>1314</v>
      </c>
      <c r="B760" s="292" t="s">
        <v>1965</v>
      </c>
      <c r="C760" s="269" t="s">
        <v>3744</v>
      </c>
      <c r="D760" s="270">
        <v>1300</v>
      </c>
      <c r="E760" s="271">
        <v>32893</v>
      </c>
      <c r="F760" s="263" t="str">
        <f t="shared" si="53"/>
        <v xml:space="preserve"> </v>
      </c>
      <c r="G760" s="267" t="s">
        <v>21</v>
      </c>
      <c r="H760" s="267" t="s">
        <v>853</v>
      </c>
      <c r="I760" s="263" t="str">
        <f t="shared" si="54"/>
        <v xml:space="preserve"> </v>
      </c>
      <c r="J760" s="272" t="str">
        <f>IF(D760&gt;=('28 Populations and thresholds'!$I$150),"YES"," ")</f>
        <v>YES</v>
      </c>
      <c r="K760" s="272" t="str">
        <f>IF(J760="YES"," ",IF(D760&gt;=('28 Populations and thresholds'!$I$150)*0.25,"YES"))</f>
        <v xml:space="preserve"> </v>
      </c>
      <c r="L760" s="272" t="b">
        <f>OR('28 Populations and thresholds'!$J$150="CR",'28 Populations and thresholds'!$J$150="EN",'28 Populations and thresholds'!$J$150="VU")</f>
        <v>0</v>
      </c>
      <c r="M760" s="273">
        <f>D760/'28 Populations and thresholds'!$H$150</f>
        <v>1.2999999999999999E-3</v>
      </c>
      <c r="N760" s="274">
        <f>'28 Populations and thresholds'!$K$150</f>
        <v>0</v>
      </c>
      <c r="O760" s="263" t="str">
        <f t="shared" si="55"/>
        <v xml:space="preserve"> </v>
      </c>
      <c r="P760" s="349"/>
      <c r="Q760" s="272"/>
      <c r="R760" s="274"/>
      <c r="S760" s="263"/>
      <c r="T760" s="269"/>
      <c r="U760" s="263" t="str">
        <f t="shared" si="56"/>
        <v xml:space="preserve"> </v>
      </c>
    </row>
    <row r="761" spans="1:26" x14ac:dyDescent="0.2">
      <c r="A761" s="275" t="s">
        <v>1314</v>
      </c>
      <c r="B761" s="292" t="s">
        <v>1965</v>
      </c>
      <c r="C761" s="280" t="s">
        <v>3723</v>
      </c>
      <c r="D761" s="279">
        <v>96</v>
      </c>
      <c r="E761" s="284" t="s">
        <v>247</v>
      </c>
      <c r="F761" s="263" t="str">
        <f t="shared" si="53"/>
        <v xml:space="preserve"> </v>
      </c>
      <c r="G761" s="275" t="s">
        <v>139</v>
      </c>
      <c r="H761" s="275"/>
      <c r="I761" s="263" t="str">
        <f t="shared" si="54"/>
        <v xml:space="preserve"> </v>
      </c>
      <c r="J761" s="272" t="str">
        <f>IF(D761&gt;=('28 Populations and thresholds'!$I$45),"YES"," ")</f>
        <v>YES</v>
      </c>
      <c r="K761" s="272" t="str">
        <f>IF(J761="YES"," ",IF(D761&gt;=('28 Populations and thresholds'!$I$45)*0.25,"YES"))</f>
        <v xml:space="preserve"> </v>
      </c>
      <c r="L761" s="272" t="b">
        <f>OR('28 Populations and thresholds'!$J$45="CR",'28 Populations and thresholds'!$J$45="EN",'28 Populations and thresholds'!$J$45="VU")</f>
        <v>1</v>
      </c>
      <c r="M761" s="273">
        <f>D761/'28 Populations and thresholds'!$H$45</f>
        <v>3.2000000000000001E-2</v>
      </c>
      <c r="N761" s="274" t="str">
        <f>'28 Populations and thresholds'!$K$45</f>
        <v>DEC</v>
      </c>
      <c r="O761" s="263" t="str">
        <f t="shared" si="55"/>
        <v xml:space="preserve"> </v>
      </c>
      <c r="P761" s="349"/>
      <c r="Q761" s="272"/>
      <c r="R761" s="274"/>
      <c r="S761" s="263"/>
      <c r="T761" s="275"/>
      <c r="U761" s="263" t="str">
        <f t="shared" si="56"/>
        <v xml:space="preserve"> </v>
      </c>
      <c r="Z761" s="4"/>
    </row>
    <row r="762" spans="1:26" x14ac:dyDescent="0.2">
      <c r="A762" s="143" t="s">
        <v>1314</v>
      </c>
      <c r="B762" s="40" t="s">
        <v>1139</v>
      </c>
      <c r="C762" s="4" t="s">
        <v>3452</v>
      </c>
      <c r="D762" s="41">
        <v>3040</v>
      </c>
      <c r="E762" s="46">
        <v>35071</v>
      </c>
      <c r="F762" s="263" t="str">
        <f t="shared" si="53"/>
        <v xml:space="preserve"> </v>
      </c>
      <c r="G762" s="143" t="s">
        <v>21</v>
      </c>
      <c r="H762" s="143" t="s">
        <v>853</v>
      </c>
      <c r="I762" s="263" t="str">
        <f t="shared" si="54"/>
        <v xml:space="preserve"> </v>
      </c>
      <c r="J762" s="38" t="str">
        <f>IF(D762&gt;=('28 Populations and thresholds'!$I$158),"YES"," ")</f>
        <v>YES</v>
      </c>
      <c r="K762" s="38" t="str">
        <f>IF(J762="YES"," ",IF(D762&gt;=('28 Populations and thresholds'!$I$158)*0.25,"YES"))</f>
        <v xml:space="preserve"> </v>
      </c>
      <c r="L762" s="38" t="b">
        <f>OR('28 Populations and thresholds'!$J$158="CR",'28 Populations and thresholds'!$J$158="EN",'28 Populations and thresholds'!$J$158="VU")</f>
        <v>0</v>
      </c>
      <c r="M762" s="75">
        <f>D762/'28 Populations and thresholds'!$H$158</f>
        <v>3.04E-2</v>
      </c>
      <c r="N762" s="106">
        <f>'28 Populations and thresholds'!$K$158</f>
        <v>0</v>
      </c>
      <c r="O762" s="263" t="str">
        <f t="shared" si="55"/>
        <v xml:space="preserve"> </v>
      </c>
      <c r="P762" s="348">
        <v>13.64</v>
      </c>
      <c r="Q762" s="38">
        <v>4</v>
      </c>
      <c r="R762" s="106">
        <v>1</v>
      </c>
      <c r="S762" s="263"/>
      <c r="T762" s="9"/>
      <c r="U762" s="263" t="str">
        <f t="shared" si="56"/>
        <v xml:space="preserve"> </v>
      </c>
    </row>
    <row r="763" spans="1:26" x14ac:dyDescent="0.2">
      <c r="A763" s="143" t="s">
        <v>1314</v>
      </c>
      <c r="B763" s="40" t="s">
        <v>1139</v>
      </c>
      <c r="C763" s="4" t="s">
        <v>3766</v>
      </c>
      <c r="D763" s="41">
        <v>500</v>
      </c>
      <c r="E763" s="46">
        <v>33239</v>
      </c>
      <c r="F763" s="263" t="str">
        <f t="shared" si="53"/>
        <v xml:space="preserve"> </v>
      </c>
      <c r="G763" s="143" t="s">
        <v>21</v>
      </c>
      <c r="H763" s="143" t="s">
        <v>853</v>
      </c>
      <c r="I763" s="263" t="str">
        <f t="shared" si="54"/>
        <v xml:space="preserve"> </v>
      </c>
      <c r="J763" s="38" t="str">
        <f>IF(D763&gt;=('28 Populations and thresholds'!$I$194),"YES"," ")</f>
        <v>YES</v>
      </c>
      <c r="K763" s="38" t="str">
        <f>IF(J763="YES"," ",IF(D763&gt;=('28 Populations and thresholds'!$I$194)*0.25,"YES"))</f>
        <v xml:space="preserve"> </v>
      </c>
      <c r="L763" s="38" t="b">
        <f>OR('28 Populations and thresholds'!$J$194="CR",'28 Populations and thresholds'!$J$194="EN",'28 Populations and thresholds'!$J$194="VU")</f>
        <v>0</v>
      </c>
      <c r="M763" s="75">
        <f>D763/'28 Populations and thresholds'!$H$194</f>
        <v>1.7543859649122806E-2</v>
      </c>
      <c r="N763" s="106" t="str">
        <f>'28 Populations and thresholds'!$K$194</f>
        <v>DEC</v>
      </c>
      <c r="O763" s="263" t="str">
        <f t="shared" si="55"/>
        <v xml:space="preserve"> </v>
      </c>
      <c r="P763" s="348"/>
      <c r="Q763" s="38"/>
      <c r="R763" s="106"/>
      <c r="S763" s="263"/>
      <c r="T763" s="9"/>
      <c r="U763" s="263" t="str">
        <f t="shared" si="56"/>
        <v xml:space="preserve"> </v>
      </c>
    </row>
    <row r="764" spans="1:26" x14ac:dyDescent="0.2">
      <c r="A764" s="143" t="s">
        <v>1314</v>
      </c>
      <c r="B764" s="40" t="s">
        <v>1139</v>
      </c>
      <c r="C764" s="4" t="s">
        <v>3474</v>
      </c>
      <c r="D764" s="41">
        <v>570</v>
      </c>
      <c r="E764" s="46">
        <v>33624</v>
      </c>
      <c r="F764" s="263" t="str">
        <f t="shared" si="53"/>
        <v xml:space="preserve"> </v>
      </c>
      <c r="G764" s="143" t="s">
        <v>21</v>
      </c>
      <c r="H764" s="143" t="s">
        <v>853</v>
      </c>
      <c r="I764" s="263" t="str">
        <f t="shared" si="54"/>
        <v xml:space="preserve"> </v>
      </c>
      <c r="J764" s="38" t="str">
        <f>IF(D764&gt;=('28 Populations and thresholds'!$I$198),"YES"," ")</f>
        <v>YES</v>
      </c>
      <c r="K764" s="38" t="str">
        <f>IF(J764="YES"," ",IF(D764&gt;=('28 Populations and thresholds'!$I$198)*0.25,"YES"))</f>
        <v xml:space="preserve"> </v>
      </c>
      <c r="L764" s="38" t="b">
        <f>OR('28 Populations and thresholds'!$J$198="CR",'28 Populations and thresholds'!$J$198="EN",'28 Populations and thresholds'!$J$198="VU")</f>
        <v>0</v>
      </c>
      <c r="M764" s="75">
        <f>D764/'28 Populations and thresholds'!$H$198</f>
        <v>2.5909090909090909E-2</v>
      </c>
      <c r="N764" s="106">
        <f>'28 Populations and thresholds'!$K$198</f>
        <v>0</v>
      </c>
      <c r="O764" s="263" t="str">
        <f t="shared" si="55"/>
        <v xml:space="preserve"> </v>
      </c>
      <c r="P764" s="348"/>
      <c r="Q764" s="38"/>
      <c r="R764" s="106"/>
      <c r="S764" s="263"/>
      <c r="T764" s="9"/>
      <c r="U764" s="263" t="str">
        <f t="shared" si="56"/>
        <v xml:space="preserve"> </v>
      </c>
    </row>
    <row r="765" spans="1:26" x14ac:dyDescent="0.2">
      <c r="A765" s="143" t="s">
        <v>1314</v>
      </c>
      <c r="B765" s="9" t="s">
        <v>1139</v>
      </c>
      <c r="C765" s="111" t="s">
        <v>1732</v>
      </c>
      <c r="D765" s="5">
        <v>600</v>
      </c>
      <c r="E765" s="1" t="s">
        <v>251</v>
      </c>
      <c r="F765" s="263" t="str">
        <f t="shared" si="53"/>
        <v xml:space="preserve"> </v>
      </c>
      <c r="G765" s="13" t="s">
        <v>139</v>
      </c>
      <c r="I765" s="263" t="str">
        <f t="shared" si="54"/>
        <v xml:space="preserve"> </v>
      </c>
      <c r="J765" s="38" t="str">
        <f>IF(D765&gt;=('28 Populations and thresholds'!$I$221),"YES"," ")</f>
        <v>YES</v>
      </c>
      <c r="K765" s="38" t="str">
        <f>IF(J765="YES"," ",IF(D765&gt;=('28 Populations and thresholds'!$I$221)*0.25,"YES"))</f>
        <v xml:space="preserve"> </v>
      </c>
      <c r="L765" s="38" t="b">
        <f>OR('28 Populations and thresholds'!$J$221="CR",'28 Populations and thresholds'!$J$221="EN",'28 Populations and thresholds'!$J$221="VU")</f>
        <v>1</v>
      </c>
      <c r="M765" s="75">
        <f>D765/'28 Populations and thresholds'!$H$221</f>
        <v>6.25E-2</v>
      </c>
      <c r="N765" s="106" t="str">
        <f>'28 Populations and thresholds'!$K$221</f>
        <v>DEC</v>
      </c>
      <c r="O765" s="263" t="str">
        <f t="shared" si="55"/>
        <v xml:space="preserve"> </v>
      </c>
      <c r="P765" s="348"/>
      <c r="Q765" s="38"/>
      <c r="R765" s="106"/>
      <c r="S765" s="263"/>
      <c r="U765" s="263" t="str">
        <f t="shared" si="56"/>
        <v xml:space="preserve"> </v>
      </c>
    </row>
    <row r="766" spans="1:26" x14ac:dyDescent="0.2">
      <c r="A766" s="267" t="s">
        <v>1314</v>
      </c>
      <c r="B766" s="268" t="s">
        <v>1353</v>
      </c>
      <c r="C766" s="269" t="s">
        <v>3676</v>
      </c>
      <c r="D766" s="270">
        <v>167</v>
      </c>
      <c r="E766" s="294" t="s">
        <v>1341</v>
      </c>
      <c r="F766" s="263" t="str">
        <f t="shared" si="53"/>
        <v xml:space="preserve"> </v>
      </c>
      <c r="G766" s="267" t="s">
        <v>15</v>
      </c>
      <c r="H766" s="267" t="s">
        <v>1315</v>
      </c>
      <c r="I766" s="263" t="str">
        <f t="shared" si="54"/>
        <v xml:space="preserve"> </v>
      </c>
      <c r="J766" s="272" t="str">
        <f>IF(D766&gt;=('28 Populations and thresholds'!$I$96),"YES"," ")</f>
        <v>YES</v>
      </c>
      <c r="K766" s="272" t="str">
        <f>IF(J766="YES"," ",IF(D766&gt;=('28 Populations and thresholds'!$I$96)*0.25,"YES"))</f>
        <v xml:space="preserve"> </v>
      </c>
      <c r="L766" s="272" t="b">
        <f>OR('28 Populations and thresholds'!$J$96="CR",'28 Populations and thresholds'!$J$96="EN",'28 Populations and thresholds'!$J$96="VU")</f>
        <v>1</v>
      </c>
      <c r="M766" s="273">
        <f>D766/'28 Populations and thresholds'!$H$96</f>
        <v>0.16700000000000001</v>
      </c>
      <c r="N766" s="274" t="str">
        <f>'28 Populations and thresholds'!$K$96</f>
        <v>DEC</v>
      </c>
      <c r="O766" s="263" t="str">
        <f t="shared" si="55"/>
        <v xml:space="preserve"> </v>
      </c>
      <c r="P766" s="349">
        <v>22.59</v>
      </c>
      <c r="Q766" s="272">
        <v>5</v>
      </c>
      <c r="R766" s="274">
        <v>3</v>
      </c>
      <c r="S766" s="263"/>
      <c r="T766" s="275"/>
      <c r="U766" s="263" t="str">
        <f t="shared" si="56"/>
        <v xml:space="preserve"> </v>
      </c>
    </row>
    <row r="767" spans="1:26" x14ac:dyDescent="0.2">
      <c r="A767" s="267" t="s">
        <v>1314</v>
      </c>
      <c r="B767" s="268" t="s">
        <v>1353</v>
      </c>
      <c r="C767" s="269" t="s">
        <v>3666</v>
      </c>
      <c r="D767" s="270">
        <v>1460</v>
      </c>
      <c r="E767" s="294" t="s">
        <v>1354</v>
      </c>
      <c r="F767" s="263" t="str">
        <f t="shared" si="53"/>
        <v xml:space="preserve"> </v>
      </c>
      <c r="G767" s="267" t="s">
        <v>15</v>
      </c>
      <c r="H767" s="267" t="s">
        <v>1315</v>
      </c>
      <c r="I767" s="263" t="str">
        <f t="shared" si="54"/>
        <v xml:space="preserve"> </v>
      </c>
      <c r="J767" s="272" t="str">
        <f>IF(D767&gt;=(('28 Populations and thresholds'!$I$62)+('28 Populations and thresholds'!$I$63)+('28 Populations and thresholds'!$I$65)),"YES"," ")</f>
        <v>YES</v>
      </c>
      <c r="K767" s="272" t="str">
        <f>IF(J767="YES"," ",IF(D767&gt;=(('28 Populations and thresholds'!$I$62)+('28 Populations and thresholds'!$I$63)+('28 Populations and thresholds'!$I$65))*0.25,"YES"))</f>
        <v xml:space="preserve"> </v>
      </c>
      <c r="L767" s="272" t="b">
        <f>OR('28 Populations and thresholds'!$J$62="CR",'28 Populations and thresholds'!$J$62="EN",'28 Populations and thresholds'!$J$62="VU")</f>
        <v>0</v>
      </c>
      <c r="M767" s="273">
        <f>D767/(('28 Populations and thresholds'!$H$62)+('28 Populations and thresholds'!$H$63)+('28 Populations and thresholds'!$H$65))</f>
        <v>8.3428571428571432E-3</v>
      </c>
      <c r="N767" s="274" t="str">
        <f>'28 Populations and thresholds'!$K$62</f>
        <v>DEC</v>
      </c>
      <c r="O767" s="263" t="str">
        <f t="shared" si="55"/>
        <v xml:space="preserve"> </v>
      </c>
      <c r="P767" s="349"/>
      <c r="Q767" s="272"/>
      <c r="R767" s="274"/>
      <c r="S767" s="263"/>
      <c r="T767" s="275" t="s">
        <v>4550</v>
      </c>
      <c r="U767" s="263" t="str">
        <f t="shared" si="56"/>
        <v xml:space="preserve"> </v>
      </c>
    </row>
    <row r="768" spans="1:26" x14ac:dyDescent="0.2">
      <c r="A768" s="267" t="s">
        <v>1314</v>
      </c>
      <c r="B768" s="268" t="s">
        <v>1353</v>
      </c>
      <c r="C768" s="269" t="s">
        <v>3552</v>
      </c>
      <c r="D768" s="270">
        <v>2000</v>
      </c>
      <c r="E768" s="294" t="s">
        <v>1320</v>
      </c>
      <c r="F768" s="263" t="str">
        <f t="shared" si="53"/>
        <v xml:space="preserve"> </v>
      </c>
      <c r="G768" s="267" t="s">
        <v>15</v>
      </c>
      <c r="H768" s="267" t="s">
        <v>1352</v>
      </c>
      <c r="I768" s="263" t="str">
        <f t="shared" si="54"/>
        <v xml:space="preserve"> </v>
      </c>
      <c r="J768" s="272" t="str">
        <f>IF(D768&gt;=('28 Populations and thresholds'!$I$77),"YES"," ")</f>
        <v>YES</v>
      </c>
      <c r="K768" s="272" t="str">
        <f>IF(J768="YES"," ",IF(D768&gt;=('28 Populations and thresholds'!$I$77)*0.25,"YES"))</f>
        <v xml:space="preserve"> </v>
      </c>
      <c r="L768" s="272" t="b">
        <f>OR('28 Populations and thresholds'!$J$77="CR",'28 Populations and thresholds'!$J$77="EN",'28 Populations and thresholds'!$J$77="VU")</f>
        <v>0</v>
      </c>
      <c r="M768" s="273">
        <f>D768/'28 Populations and thresholds'!$H$77</f>
        <v>0.02</v>
      </c>
      <c r="N768" s="274">
        <f>'28 Populations and thresholds'!$K$77</f>
        <v>0</v>
      </c>
      <c r="O768" s="263" t="str">
        <f t="shared" si="55"/>
        <v xml:space="preserve"> </v>
      </c>
      <c r="P768" s="349"/>
      <c r="Q768" s="272"/>
      <c r="R768" s="274"/>
      <c r="S768" s="263"/>
      <c r="T768" s="269"/>
      <c r="U768" s="263" t="str">
        <f t="shared" si="56"/>
        <v xml:space="preserve"> </v>
      </c>
    </row>
    <row r="769" spans="1:26" x14ac:dyDescent="0.2">
      <c r="A769" s="275" t="s">
        <v>1314</v>
      </c>
      <c r="B769" s="268" t="s">
        <v>1353</v>
      </c>
      <c r="C769" s="269" t="s">
        <v>3411</v>
      </c>
      <c r="D769" s="279">
        <v>43</v>
      </c>
      <c r="E769" s="274">
        <v>1991</v>
      </c>
      <c r="F769" s="263" t="str">
        <f t="shared" ref="F769:F832" si="57">" "</f>
        <v xml:space="preserve"> </v>
      </c>
      <c r="G769" s="275" t="s">
        <v>139</v>
      </c>
      <c r="H769" s="275" t="s">
        <v>3388</v>
      </c>
      <c r="I769" s="263" t="str">
        <f t="shared" ref="I769:I832" si="58">" "</f>
        <v xml:space="preserve"> </v>
      </c>
      <c r="J769" s="272" t="str">
        <f>IF(D769&gt;=('28 Populations and thresholds'!$I$114),"YES"," ")</f>
        <v>YES</v>
      </c>
      <c r="K769" s="272" t="str">
        <f>IF(J769="YES"," ",IF(D769&gt;=('28 Populations and thresholds'!$I$114)*0.25,"YES"))</f>
        <v xml:space="preserve"> </v>
      </c>
      <c r="L769" s="272" t="b">
        <f>OR('28 Populations and thresholds'!$J$114="CR",'28 Populations and thresholds'!$J$114="EN",'28 Populations and thresholds'!$J$114="VU")</f>
        <v>1</v>
      </c>
      <c r="M769" s="273">
        <f>D769/'28 Populations and thresholds'!$H$114</f>
        <v>1.1315789473684211E-2</v>
      </c>
      <c r="N769" s="274">
        <f>'28 Populations and thresholds'!$K$114</f>
        <v>0</v>
      </c>
      <c r="O769" s="263" t="str">
        <f t="shared" ref="O769:O832" si="59">" "</f>
        <v xml:space="preserve"> </v>
      </c>
      <c r="P769" s="349"/>
      <c r="Q769" s="272"/>
      <c r="R769" s="274"/>
      <c r="S769" s="263"/>
      <c r="T769" s="275"/>
      <c r="U769" s="263" t="str">
        <f t="shared" ref="U769:U832" si="60">" "</f>
        <v xml:space="preserve"> </v>
      </c>
      <c r="W769" s="4"/>
      <c r="X769" s="4"/>
      <c r="Y769" s="4"/>
      <c r="Z769" s="4"/>
    </row>
    <row r="770" spans="1:26" x14ac:dyDescent="0.2">
      <c r="A770" s="267" t="s">
        <v>1314</v>
      </c>
      <c r="B770" s="268" t="s">
        <v>1353</v>
      </c>
      <c r="C770" s="280" t="s">
        <v>3540</v>
      </c>
      <c r="D770" s="270">
        <v>1500</v>
      </c>
      <c r="E770" s="294" t="s">
        <v>1320</v>
      </c>
      <c r="F770" s="263" t="str">
        <f t="shared" si="57"/>
        <v xml:space="preserve"> </v>
      </c>
      <c r="G770" s="267" t="s">
        <v>15</v>
      </c>
      <c r="H770" s="267" t="s">
        <v>1352</v>
      </c>
      <c r="I770" s="263" t="str">
        <f t="shared" si="58"/>
        <v xml:space="preserve"> </v>
      </c>
      <c r="J770" s="272" t="str">
        <f>IF(D770&gt;=('28 Populations and thresholds'!$I$60),"YES"," ")</f>
        <v>YES</v>
      </c>
      <c r="K770" s="272" t="str">
        <f>IF(J770="YES"," ",IF(D770&gt;=('28 Populations and thresholds'!$I$60)*0.25,"YES"))</f>
        <v xml:space="preserve"> </v>
      </c>
      <c r="L770" s="272" t="b">
        <f>OR('28 Populations and thresholds'!$J$60="CR",'28 Populations and thresholds'!$J$60="EN",'28 Populations and thresholds'!$J$60="VU")</f>
        <v>1</v>
      </c>
      <c r="M770" s="273">
        <f>D770/'28 Populations and thresholds'!$H$60</f>
        <v>1.9230769230769232E-2</v>
      </c>
      <c r="N770" s="274" t="str">
        <f>'28 Populations and thresholds'!$K$60</f>
        <v>DEC</v>
      </c>
      <c r="O770" s="263" t="str">
        <f t="shared" si="59"/>
        <v xml:space="preserve"> </v>
      </c>
      <c r="P770" s="349"/>
      <c r="Q770" s="272"/>
      <c r="R770" s="274"/>
      <c r="S770" s="263"/>
      <c r="T770" s="269"/>
      <c r="U770" s="263" t="str">
        <f t="shared" si="60"/>
        <v xml:space="preserve"> </v>
      </c>
      <c r="W770" s="4"/>
      <c r="X770" s="4"/>
      <c r="Y770" s="4"/>
      <c r="Z770" s="4"/>
    </row>
    <row r="771" spans="1:26" x14ac:dyDescent="0.2">
      <c r="A771" s="12" t="s">
        <v>1314</v>
      </c>
      <c r="B771" s="4" t="s">
        <v>3591</v>
      </c>
      <c r="C771" s="4" t="s">
        <v>3666</v>
      </c>
      <c r="D771" s="105">
        <v>1250</v>
      </c>
      <c r="E771" s="106">
        <v>2003</v>
      </c>
      <c r="F771" s="263" t="str">
        <f t="shared" si="57"/>
        <v xml:space="preserve"> </v>
      </c>
      <c r="G771" s="12" t="s">
        <v>139</v>
      </c>
      <c r="H771" s="12" t="s">
        <v>3388</v>
      </c>
      <c r="I771" s="263" t="str">
        <f t="shared" si="58"/>
        <v xml:space="preserve"> </v>
      </c>
      <c r="J771" s="38" t="str">
        <f>IF(D771&gt;=(('28 Populations and thresholds'!$I$62)+('28 Populations and thresholds'!$I$63)+('28 Populations and thresholds'!$I$65)),"YES"," ")</f>
        <v>YES</v>
      </c>
      <c r="K771" s="38" t="str">
        <f>IF(J771="YES"," ",IF(D771&gt;=(('28 Populations and thresholds'!$I$62)+('28 Populations and thresholds'!$I$63)+('28 Populations and thresholds'!$I$65))*0.25,"YES"))</f>
        <v xml:space="preserve"> </v>
      </c>
      <c r="L771" s="38" t="b">
        <f>OR('28 Populations and thresholds'!$J$62="CR",'28 Populations and thresholds'!$J$62="EN",'28 Populations and thresholds'!$J$62="VU")</f>
        <v>0</v>
      </c>
      <c r="M771" s="75">
        <f>D771/(('28 Populations and thresholds'!$H$62)+('28 Populations and thresholds'!$H$63)+('28 Populations and thresholds'!$H$65))</f>
        <v>7.1428571428571426E-3</v>
      </c>
      <c r="N771" s="106" t="str">
        <f>'28 Populations and thresholds'!$K$62</f>
        <v>DEC</v>
      </c>
      <c r="O771" s="263" t="str">
        <f t="shared" si="59"/>
        <v xml:space="preserve"> </v>
      </c>
      <c r="P771" s="348">
        <v>11.3</v>
      </c>
      <c r="Q771" s="38">
        <v>2</v>
      </c>
      <c r="R771" s="106">
        <v>0</v>
      </c>
      <c r="S771" s="263"/>
      <c r="T771" s="12" t="s">
        <v>4550</v>
      </c>
      <c r="U771" s="263" t="str">
        <f t="shared" si="60"/>
        <v xml:space="preserve"> </v>
      </c>
    </row>
    <row r="772" spans="1:26" x14ac:dyDescent="0.2">
      <c r="A772" s="12" t="s">
        <v>1314</v>
      </c>
      <c r="B772" s="4" t="s">
        <v>3591</v>
      </c>
      <c r="C772" s="4" t="s">
        <v>3590</v>
      </c>
      <c r="D772" s="5">
        <v>9420</v>
      </c>
      <c r="E772" s="104">
        <v>2004</v>
      </c>
      <c r="F772" s="263" t="str">
        <f t="shared" si="57"/>
        <v xml:space="preserve"> </v>
      </c>
      <c r="G772" s="12" t="s">
        <v>139</v>
      </c>
      <c r="H772" s="12" t="s">
        <v>3388</v>
      </c>
      <c r="I772" s="263" t="str">
        <f t="shared" si="58"/>
        <v xml:space="preserve"> </v>
      </c>
      <c r="J772" s="38" t="str">
        <f>IF(D772&gt;=('28 Populations and thresholds'!$I$85),"YES"," ")</f>
        <v>YES</v>
      </c>
      <c r="K772" s="38" t="str">
        <f>IF(J772="YES"," ",IF(D772&gt;=('28 Populations and thresholds'!$I$85)*0.25,"YES"))</f>
        <v xml:space="preserve"> </v>
      </c>
      <c r="L772" s="38" t="b">
        <f>OR('28 Populations and thresholds'!$J$85="CR",'28 Populations and thresholds'!$J$85="EN",'28 Populations and thresholds'!$J$85="VU")</f>
        <v>0</v>
      </c>
      <c r="M772" s="75">
        <f>D772/'28 Populations and thresholds'!$H$85</f>
        <v>0.10584269662921349</v>
      </c>
      <c r="N772" s="106" t="str">
        <f>'28 Populations and thresholds'!$K$85</f>
        <v>DEC</v>
      </c>
      <c r="O772" s="263" t="str">
        <f t="shared" si="59"/>
        <v xml:space="preserve"> </v>
      </c>
      <c r="P772" s="348"/>
      <c r="Q772" s="38"/>
      <c r="R772" s="106"/>
      <c r="S772" s="263"/>
      <c r="T772" s="9"/>
      <c r="U772" s="263" t="str">
        <f t="shared" si="60"/>
        <v xml:space="preserve"> </v>
      </c>
    </row>
    <row r="773" spans="1:26" x14ac:dyDescent="0.2">
      <c r="A773" s="275" t="s">
        <v>1314</v>
      </c>
      <c r="B773" s="280" t="s">
        <v>4080</v>
      </c>
      <c r="C773" s="269" t="s">
        <v>3723</v>
      </c>
      <c r="D773" s="279">
        <v>100</v>
      </c>
      <c r="E773" s="274" t="s">
        <v>4081</v>
      </c>
      <c r="F773" s="263" t="str">
        <f t="shared" si="57"/>
        <v xml:space="preserve"> </v>
      </c>
      <c r="G773" s="275" t="s">
        <v>4019</v>
      </c>
      <c r="H773" s="275"/>
      <c r="I773" s="263" t="str">
        <f t="shared" si="58"/>
        <v xml:space="preserve"> </v>
      </c>
      <c r="J773" s="272" t="str">
        <f>IF(D773&gt;=('28 Populations and thresholds'!$I$45),"YES"," ")</f>
        <v>YES</v>
      </c>
      <c r="K773" s="272" t="str">
        <f>IF(J773="YES"," ",IF(D773&gt;=('28 Populations and thresholds'!$I$45)*0.25,"YES"))</f>
        <v xml:space="preserve"> </v>
      </c>
      <c r="L773" s="272" t="b">
        <f>OR('28 Populations and thresholds'!$J$45="CR",'28 Populations and thresholds'!$J$45="EN",'28 Populations and thresholds'!$J$45="VU")</f>
        <v>1</v>
      </c>
      <c r="M773" s="273">
        <f>D773/'28 Populations and thresholds'!$H$45</f>
        <v>3.3333333333333333E-2</v>
      </c>
      <c r="N773" s="274" t="str">
        <f>'28 Populations and thresholds'!$K$45</f>
        <v>DEC</v>
      </c>
      <c r="O773" s="263" t="str">
        <f t="shared" si="59"/>
        <v xml:space="preserve"> </v>
      </c>
      <c r="P773" s="349">
        <v>3.33</v>
      </c>
      <c r="Q773" s="272">
        <v>1</v>
      </c>
      <c r="R773" s="274">
        <v>1</v>
      </c>
      <c r="S773" s="263"/>
      <c r="T773" s="275"/>
      <c r="U773" s="263" t="str">
        <f t="shared" si="60"/>
        <v xml:space="preserve"> </v>
      </c>
      <c r="Z773" s="4"/>
    </row>
    <row r="774" spans="1:26" x14ac:dyDescent="0.2">
      <c r="A774" s="12" t="s">
        <v>1314</v>
      </c>
      <c r="B774" s="2" t="s">
        <v>1973</v>
      </c>
      <c r="C774" s="4" t="s">
        <v>3723</v>
      </c>
      <c r="D774" s="5">
        <v>40</v>
      </c>
      <c r="E774" s="104" t="s">
        <v>4075</v>
      </c>
      <c r="F774" s="263" t="str">
        <f t="shared" si="57"/>
        <v xml:space="preserve"> </v>
      </c>
      <c r="G774" s="13" t="s">
        <v>4019</v>
      </c>
      <c r="I774" s="263" t="str">
        <f t="shared" si="58"/>
        <v xml:space="preserve"> </v>
      </c>
      <c r="J774" s="38" t="str">
        <f>IF(D774&gt;=('28 Populations and thresholds'!$I$45),"YES"," ")</f>
        <v>YES</v>
      </c>
      <c r="K774" s="38" t="str">
        <f>IF(J774="YES"," ",IF(D774&gt;=('28 Populations and thresholds'!$I$45)*0.25,"YES"))</f>
        <v xml:space="preserve"> </v>
      </c>
      <c r="L774" s="38" t="b">
        <f>OR('28 Populations and thresholds'!$J$45="CR",'28 Populations and thresholds'!$J$45="EN",'28 Populations and thresholds'!$J$45="VU")</f>
        <v>1</v>
      </c>
      <c r="M774" s="75">
        <f>D774/'28 Populations and thresholds'!$H$45</f>
        <v>1.3333333333333334E-2</v>
      </c>
      <c r="N774" s="106" t="str">
        <f>'28 Populations and thresholds'!$K$45</f>
        <v>DEC</v>
      </c>
      <c r="O774" s="263" t="str">
        <f t="shared" si="59"/>
        <v xml:space="preserve"> </v>
      </c>
      <c r="P774" s="348">
        <v>4.17</v>
      </c>
      <c r="Q774" s="38">
        <v>2</v>
      </c>
      <c r="R774" s="106">
        <v>2</v>
      </c>
      <c r="S774" s="263"/>
      <c r="U774" s="263" t="str">
        <f t="shared" si="60"/>
        <v xml:space="preserve"> </v>
      </c>
      <c r="Z774" s="4"/>
    </row>
    <row r="775" spans="1:26" x14ac:dyDescent="0.2">
      <c r="A775" s="12" t="s">
        <v>1314</v>
      </c>
      <c r="B775" s="60" t="s">
        <v>1973</v>
      </c>
      <c r="C775" s="4" t="s">
        <v>3400</v>
      </c>
      <c r="D775" s="5">
        <v>44</v>
      </c>
      <c r="E775" s="104" t="s">
        <v>4125</v>
      </c>
      <c r="F775" s="263" t="str">
        <f t="shared" si="57"/>
        <v xml:space="preserve"> </v>
      </c>
      <c r="H775" s="13" t="s">
        <v>4019</v>
      </c>
      <c r="I775" s="263" t="str">
        <f t="shared" si="58"/>
        <v xml:space="preserve"> </v>
      </c>
      <c r="J775" s="38" t="str">
        <f>IF(D775&gt;=(('28 Populations and thresholds'!$I$123)+('28 Populations and thresholds'!$I$124)),"YES"," ")</f>
        <v>YES</v>
      </c>
      <c r="K775" s="38" t="str">
        <f>IF(J775="YES"," ",IF(D775&gt;=(('28 Populations and thresholds'!$I$123)+('28 Populations and thresholds'!$I$124))*0.25,"YES"))</f>
        <v xml:space="preserve"> </v>
      </c>
      <c r="L775" s="38" t="b">
        <f>OR('28 Populations and thresholds'!$J$124="CR",'28 Populations and thresholds'!$J$124="EN",'28 Populations and thresholds'!$J$124="VU")</f>
        <v>1</v>
      </c>
      <c r="M775" s="75">
        <f>D775/(('28 Populations and thresholds'!$H$123)+('28 Populations and thresholds'!$H$124))</f>
        <v>2.838709677419355E-2</v>
      </c>
      <c r="N775" s="106" t="str">
        <f>'28 Populations and thresholds'!$K$123</f>
        <v>DEC</v>
      </c>
      <c r="O775" s="263" t="str">
        <f t="shared" si="59"/>
        <v xml:space="preserve"> </v>
      </c>
      <c r="P775" s="348"/>
      <c r="Q775" s="38"/>
      <c r="R775" s="106"/>
      <c r="S775" s="263"/>
      <c r="T775" s="12" t="s">
        <v>4568</v>
      </c>
      <c r="U775" s="263" t="str">
        <f t="shared" si="60"/>
        <v xml:space="preserve"> </v>
      </c>
    </row>
    <row r="776" spans="1:26" x14ac:dyDescent="0.2">
      <c r="A776" s="275" t="s">
        <v>1314</v>
      </c>
      <c r="B776" s="269" t="s">
        <v>4109</v>
      </c>
      <c r="C776" s="280" t="s">
        <v>1753</v>
      </c>
      <c r="D776" s="279">
        <v>10000</v>
      </c>
      <c r="E776" s="274" t="s">
        <v>4108</v>
      </c>
      <c r="F776" s="263" t="str">
        <f t="shared" si="57"/>
        <v xml:space="preserve"> </v>
      </c>
      <c r="G776" s="275" t="s">
        <v>4069</v>
      </c>
      <c r="H776" s="275"/>
      <c r="I776" s="263" t="str">
        <f t="shared" si="58"/>
        <v xml:space="preserve"> </v>
      </c>
      <c r="J776" s="272" t="str">
        <f>IF(D776&gt;=('28 Populations and thresholds'!$I$222),"YES"," ")</f>
        <v>YES</v>
      </c>
      <c r="K776" s="272" t="str">
        <f>IF(J776="YES"," ",IF(D776&gt;=('28 Populations and thresholds'!$I$222)*0.25,"YES"))</f>
        <v xml:space="preserve"> </v>
      </c>
      <c r="L776" s="272" t="b">
        <f>OR('28 Populations and thresholds'!$J$222="CR",'28 Populations and thresholds'!$J$222="EN",'28 Populations and thresholds'!$J$222="VU")</f>
        <v>1</v>
      </c>
      <c r="M776" s="273">
        <f>D776/'28 Populations and thresholds'!$H$222</f>
        <v>0.83333333333333337</v>
      </c>
      <c r="N776" s="274" t="str">
        <f>'28 Populations and thresholds'!$K$222</f>
        <v>DEC</v>
      </c>
      <c r="O776" s="263" t="str">
        <f t="shared" si="59"/>
        <v xml:space="preserve"> </v>
      </c>
      <c r="P776" s="349">
        <v>83.33</v>
      </c>
      <c r="Q776" s="272">
        <v>1</v>
      </c>
      <c r="R776" s="274">
        <v>1</v>
      </c>
      <c r="S776" s="263"/>
      <c r="T776" s="275" t="s">
        <v>4114</v>
      </c>
      <c r="U776" s="263" t="str">
        <f t="shared" si="60"/>
        <v xml:space="preserve"> </v>
      </c>
    </row>
    <row r="777" spans="1:26" x14ac:dyDescent="0.2">
      <c r="A777" s="12" t="s">
        <v>1314</v>
      </c>
      <c r="B777" s="9" t="s">
        <v>1708</v>
      </c>
      <c r="C777" s="4" t="s">
        <v>1707</v>
      </c>
      <c r="D777" s="5">
        <v>60000</v>
      </c>
      <c r="E777" s="1" t="s">
        <v>247</v>
      </c>
      <c r="F777" s="263" t="str">
        <f t="shared" si="57"/>
        <v xml:space="preserve"> </v>
      </c>
      <c r="G777" s="13" t="s">
        <v>139</v>
      </c>
      <c r="I777" s="263" t="str">
        <f t="shared" si="58"/>
        <v xml:space="preserve"> </v>
      </c>
      <c r="J777" s="38" t="str">
        <f>IF(D777&gt;=('28 Populations and thresholds'!$I$140),"YES"," ")</f>
        <v>YES</v>
      </c>
      <c r="K777" s="38" t="str">
        <f>IF(J777="YES"," ",IF(D777&gt;=('28 Populations and thresholds'!$I$140)*0.25,"YES"))</f>
        <v xml:space="preserve"> </v>
      </c>
      <c r="L777" s="38" t="b">
        <f>OR('28 Populations and thresholds'!$J$140="CR",'28 Populations and thresholds'!$J$140="EN",'28 Populations and thresholds'!$J$140="VU")</f>
        <v>0</v>
      </c>
      <c r="M777" s="75">
        <f>D777/'28 Populations and thresholds'!$H$140</f>
        <v>5.9999940000060002E-2</v>
      </c>
      <c r="N777" s="106" t="str">
        <f>'28 Populations and thresholds'!$K$140</f>
        <v>DEC</v>
      </c>
      <c r="O777" s="263" t="str">
        <f t="shared" si="59"/>
        <v xml:space="preserve"> </v>
      </c>
      <c r="P777" s="348">
        <v>25.65</v>
      </c>
      <c r="Q777" s="38">
        <v>3</v>
      </c>
      <c r="R777" s="106">
        <v>1</v>
      </c>
      <c r="S777" s="263"/>
      <c r="U777" s="263" t="str">
        <f t="shared" si="60"/>
        <v xml:space="preserve"> </v>
      </c>
    </row>
    <row r="778" spans="1:26" x14ac:dyDescent="0.2">
      <c r="A778" s="12" t="s">
        <v>1314</v>
      </c>
      <c r="B778" s="4" t="s">
        <v>1708</v>
      </c>
      <c r="C778" s="4" t="s">
        <v>3424</v>
      </c>
      <c r="D778" s="5">
        <v>890</v>
      </c>
      <c r="E778" s="104">
        <v>1990</v>
      </c>
      <c r="F778" s="263" t="str">
        <f t="shared" si="57"/>
        <v xml:space="preserve"> </v>
      </c>
      <c r="G778" s="13" t="s">
        <v>139</v>
      </c>
      <c r="H778" s="13" t="s">
        <v>3388</v>
      </c>
      <c r="I778" s="263" t="str">
        <f t="shared" si="58"/>
        <v xml:space="preserve"> </v>
      </c>
      <c r="J778" s="38" t="str">
        <f>IF(D778&gt;=('28 Populations and thresholds'!$I$119),"YES"," ")</f>
        <v>YES</v>
      </c>
      <c r="K778" s="38" t="str">
        <f>IF(J778="YES"," ",IF(D778&gt;=('28 Populations and thresholds'!$I$119)*0.25,"YES"))</f>
        <v xml:space="preserve"> </v>
      </c>
      <c r="L778" s="38" t="b">
        <f>OR('28 Populations and thresholds'!$J$119="CR",'28 Populations and thresholds'!$J$119="EN",'28 Populations and thresholds'!$J$119="VU")</f>
        <v>0</v>
      </c>
      <c r="M778" s="75">
        <f>D778/'28 Populations and thresholds'!$H$119</f>
        <v>4.0454545454545451E-2</v>
      </c>
      <c r="N778" s="106" t="str">
        <f>'28 Populations and thresholds'!$K$119</f>
        <v>DEC</v>
      </c>
      <c r="O778" s="263" t="str">
        <f t="shared" si="59"/>
        <v xml:space="preserve"> </v>
      </c>
      <c r="P778" s="348"/>
      <c r="Q778" s="38"/>
      <c r="R778" s="106"/>
      <c r="S778" s="263"/>
      <c r="T778" s="121"/>
      <c r="U778" s="263" t="str">
        <f t="shared" si="60"/>
        <v xml:space="preserve"> </v>
      </c>
    </row>
    <row r="779" spans="1:26" x14ac:dyDescent="0.2">
      <c r="A779" s="12" t="s">
        <v>1314</v>
      </c>
      <c r="B779" s="4" t="s">
        <v>1708</v>
      </c>
      <c r="C779" s="4" t="s">
        <v>3398</v>
      </c>
      <c r="D779" s="5">
        <v>78</v>
      </c>
      <c r="E779" s="104">
        <v>1990</v>
      </c>
      <c r="F779" s="263" t="str">
        <f t="shared" si="57"/>
        <v xml:space="preserve"> </v>
      </c>
      <c r="G779" s="13" t="s">
        <v>139</v>
      </c>
      <c r="H779" s="13" t="s">
        <v>3388</v>
      </c>
      <c r="I779" s="263" t="str">
        <f t="shared" si="58"/>
        <v xml:space="preserve"> </v>
      </c>
      <c r="J779" s="38" t="str">
        <f>IF(D779&gt;=('28 Populations and thresholds'!$I$123),"YES"," ")</f>
        <v>YES</v>
      </c>
      <c r="K779" s="38" t="str">
        <f>IF(J779="YES"," ",IF(D779&gt;=('28 Populations and thresholds'!$I$123)*0.25,"YES"))</f>
        <v xml:space="preserve"> </v>
      </c>
      <c r="L779" s="38" t="b">
        <f>OR('28 Populations and thresholds'!$J$123="CR",'28 Populations and thresholds'!$J$123="EN",'28 Populations and thresholds'!$J$123="VU")</f>
        <v>1</v>
      </c>
      <c r="M779" s="75">
        <f>D779/'28 Populations and thresholds'!$H$123</f>
        <v>0.156</v>
      </c>
      <c r="N779" s="106" t="str">
        <f>'28 Populations and thresholds'!$K$123</f>
        <v>DEC</v>
      </c>
      <c r="O779" s="263" t="str">
        <f t="shared" si="59"/>
        <v xml:space="preserve"> </v>
      </c>
      <c r="P779" s="348"/>
      <c r="Q779" s="38"/>
      <c r="R779" s="106"/>
      <c r="S779" s="263"/>
      <c r="T779" s="121"/>
      <c r="U779" s="263" t="str">
        <f t="shared" si="60"/>
        <v xml:space="preserve"> </v>
      </c>
    </row>
    <row r="780" spans="1:26" x14ac:dyDescent="0.2">
      <c r="A780" s="275" t="s">
        <v>1314</v>
      </c>
      <c r="B780" s="269" t="s">
        <v>4077</v>
      </c>
      <c r="C780" s="269" t="s">
        <v>3723</v>
      </c>
      <c r="D780" s="279">
        <v>40</v>
      </c>
      <c r="E780" s="274" t="s">
        <v>4078</v>
      </c>
      <c r="F780" s="263" t="str">
        <f t="shared" si="57"/>
        <v xml:space="preserve"> </v>
      </c>
      <c r="G780" s="275" t="s">
        <v>4019</v>
      </c>
      <c r="H780" s="275"/>
      <c r="I780" s="263" t="str">
        <f t="shared" si="58"/>
        <v xml:space="preserve"> </v>
      </c>
      <c r="J780" s="272" t="str">
        <f>IF(D780&gt;=('28 Populations and thresholds'!$I$45),"YES"," ")</f>
        <v>YES</v>
      </c>
      <c r="K780" s="272" t="str">
        <f>IF(J780="YES"," ",IF(D780&gt;=('28 Populations and thresholds'!$I$45)*0.25,"YES"))</f>
        <v xml:space="preserve"> </v>
      </c>
      <c r="L780" s="272" t="b">
        <f>OR('28 Populations and thresholds'!$J$45="CR",'28 Populations and thresholds'!$J$45="EN",'28 Populations and thresholds'!$J$45="VU")</f>
        <v>1</v>
      </c>
      <c r="M780" s="273">
        <f>D780/'28 Populations and thresholds'!$H$45</f>
        <v>1.3333333333333334E-2</v>
      </c>
      <c r="N780" s="274" t="str">
        <f>'28 Populations and thresholds'!$K$45</f>
        <v>DEC</v>
      </c>
      <c r="O780" s="263" t="str">
        <f t="shared" si="59"/>
        <v xml:space="preserve"> </v>
      </c>
      <c r="P780" s="349">
        <v>1.33</v>
      </c>
      <c r="Q780" s="272">
        <v>1</v>
      </c>
      <c r="R780" s="274">
        <v>1</v>
      </c>
      <c r="S780" s="263"/>
      <c r="T780" s="275"/>
      <c r="U780" s="263" t="str">
        <f t="shared" si="60"/>
        <v xml:space="preserve"> </v>
      </c>
      <c r="W780" s="4"/>
      <c r="X780" s="4"/>
      <c r="Y780" s="4"/>
      <c r="Z780" s="4"/>
    </row>
    <row r="781" spans="1:26" x14ac:dyDescent="0.2">
      <c r="A781" s="143" t="s">
        <v>1314</v>
      </c>
      <c r="B781" s="9" t="s">
        <v>1743</v>
      </c>
      <c r="C781" s="4" t="s">
        <v>1732</v>
      </c>
      <c r="D781" s="5">
        <v>220</v>
      </c>
      <c r="E781" s="1" t="s">
        <v>32</v>
      </c>
      <c r="F781" s="263" t="str">
        <f t="shared" si="57"/>
        <v xml:space="preserve"> </v>
      </c>
      <c r="G781" s="13" t="s">
        <v>139</v>
      </c>
      <c r="I781" s="263" t="str">
        <f t="shared" si="58"/>
        <v xml:space="preserve"> </v>
      </c>
      <c r="J781" s="38" t="str">
        <f>IF(D781&gt;=('28 Populations and thresholds'!$I$221),"YES"," ")</f>
        <v>YES</v>
      </c>
      <c r="K781" s="38" t="str">
        <f>IF(J781="YES"," ",IF(D781&gt;=('28 Populations and thresholds'!$I$221)*0.25,"YES"))</f>
        <v xml:space="preserve"> </v>
      </c>
      <c r="L781" s="38" t="b">
        <f>OR('28 Populations and thresholds'!$J$221="CR",'28 Populations and thresholds'!$J$221="EN",'28 Populations and thresholds'!$J$221="VU")</f>
        <v>1</v>
      </c>
      <c r="M781" s="75">
        <f>D781/'28 Populations and thresholds'!$H$221</f>
        <v>2.2916666666666665E-2</v>
      </c>
      <c r="N781" s="106" t="str">
        <f>'28 Populations and thresholds'!$K$221</f>
        <v>DEC</v>
      </c>
      <c r="O781" s="263" t="str">
        <f t="shared" si="59"/>
        <v xml:space="preserve"> </v>
      </c>
      <c r="P781" s="348">
        <v>2.29</v>
      </c>
      <c r="Q781" s="38">
        <v>1</v>
      </c>
      <c r="R781" s="106">
        <v>1</v>
      </c>
      <c r="S781" s="263"/>
      <c r="U781" s="263" t="str">
        <f t="shared" si="60"/>
        <v xml:space="preserve"> </v>
      </c>
    </row>
    <row r="782" spans="1:26" x14ac:dyDescent="0.2">
      <c r="A782" s="275" t="s">
        <v>1314</v>
      </c>
      <c r="B782" s="269" t="s">
        <v>4054</v>
      </c>
      <c r="C782" s="269" t="s">
        <v>3719</v>
      </c>
      <c r="D782" s="279">
        <v>100</v>
      </c>
      <c r="E782" s="274">
        <v>1997</v>
      </c>
      <c r="F782" s="263" t="str">
        <f t="shared" si="57"/>
        <v xml:space="preserve"> </v>
      </c>
      <c r="G782" s="275" t="s">
        <v>4019</v>
      </c>
      <c r="H782" s="275"/>
      <c r="I782" s="263" t="str">
        <f t="shared" si="58"/>
        <v xml:space="preserve"> </v>
      </c>
      <c r="J782" s="272" t="str">
        <f>IF(D782&gt;=('28 Populations and thresholds'!$I$32),"YES"," ")</f>
        <v>YES</v>
      </c>
      <c r="K782" s="272" t="str">
        <f>IF(J782="YES"," ",IF(D782&gt;=('28 Populations and thresholds'!$I$32)*0.25,"YES"))</f>
        <v xml:space="preserve"> </v>
      </c>
      <c r="L782" s="272" t="b">
        <f>OR('28 Populations and thresholds'!$J$32="CR",'28 Populations and thresholds'!$J$32="EN",'28 Populations and thresholds'!$J$32="VU")</f>
        <v>1</v>
      </c>
      <c r="M782" s="273">
        <f>D782/'28 Populations and thresholds'!$H$32</f>
        <v>2.4390243902439025E-2</v>
      </c>
      <c r="N782" s="274">
        <f>'28 Populations and thresholds'!$K$32</f>
        <v>0</v>
      </c>
      <c r="O782" s="263" t="str">
        <f t="shared" si="59"/>
        <v xml:space="preserve"> </v>
      </c>
      <c r="P782" s="349">
        <v>2.44</v>
      </c>
      <c r="Q782" s="272">
        <v>1</v>
      </c>
      <c r="R782" s="274">
        <v>1</v>
      </c>
      <c r="S782" s="263"/>
      <c r="T782" s="275"/>
      <c r="U782" s="263" t="str">
        <f t="shared" si="60"/>
        <v xml:space="preserve"> </v>
      </c>
    </row>
    <row r="783" spans="1:26" x14ac:dyDescent="0.2">
      <c r="A783" s="12" t="s">
        <v>1314</v>
      </c>
      <c r="B783" s="54" t="s">
        <v>4051</v>
      </c>
      <c r="C783" s="4" t="s">
        <v>3719</v>
      </c>
      <c r="D783" s="5">
        <v>35</v>
      </c>
      <c r="E783" s="104">
        <v>1998</v>
      </c>
      <c r="F783" s="263" t="str">
        <f t="shared" si="57"/>
        <v xml:space="preserve"> </v>
      </c>
      <c r="G783" s="13" t="s">
        <v>4019</v>
      </c>
      <c r="I783" s="263" t="str">
        <f t="shared" si="58"/>
        <v xml:space="preserve"> </v>
      </c>
      <c r="J783" s="38" t="str">
        <f>IF(D783&gt;=('28 Populations and thresholds'!$I$32),"YES"," ")</f>
        <v>YES</v>
      </c>
      <c r="K783" s="38" t="str">
        <f>IF(J783="YES"," ",IF(D783&gt;=('28 Populations and thresholds'!$I$32)*0.25,"YES"))</f>
        <v xml:space="preserve"> </v>
      </c>
      <c r="L783" s="38" t="b">
        <f>OR('28 Populations and thresholds'!$J$32="CR",'28 Populations and thresholds'!$J$32="EN",'28 Populations and thresholds'!$J$32="VU")</f>
        <v>1</v>
      </c>
      <c r="M783" s="75">
        <f>D783/'28 Populations and thresholds'!$H$32</f>
        <v>8.5365853658536592E-3</v>
      </c>
      <c r="N783" s="106">
        <f>'28 Populations and thresholds'!$K$32</f>
        <v>0</v>
      </c>
      <c r="O783" s="263" t="str">
        <f t="shared" si="59"/>
        <v xml:space="preserve"> </v>
      </c>
      <c r="P783" s="348">
        <v>0.85</v>
      </c>
      <c r="Q783" s="38">
        <v>1</v>
      </c>
      <c r="R783" s="106">
        <v>1</v>
      </c>
      <c r="S783" s="263"/>
      <c r="U783" s="263" t="str">
        <f t="shared" si="60"/>
        <v xml:space="preserve"> </v>
      </c>
    </row>
    <row r="784" spans="1:26" x14ac:dyDescent="0.2">
      <c r="A784" s="275" t="s">
        <v>1314</v>
      </c>
      <c r="B784" s="269" t="s">
        <v>4053</v>
      </c>
      <c r="C784" s="269" t="s">
        <v>3719</v>
      </c>
      <c r="D784" s="279">
        <v>36</v>
      </c>
      <c r="E784" s="274">
        <v>1998</v>
      </c>
      <c r="F784" s="263" t="str">
        <f t="shared" si="57"/>
        <v xml:space="preserve"> </v>
      </c>
      <c r="G784" s="275" t="s">
        <v>4019</v>
      </c>
      <c r="H784" s="275"/>
      <c r="I784" s="263" t="str">
        <f t="shared" si="58"/>
        <v xml:space="preserve"> </v>
      </c>
      <c r="J784" s="272" t="str">
        <f>IF(D784&gt;=('28 Populations and thresholds'!$I$32),"YES"," ")</f>
        <v>YES</v>
      </c>
      <c r="K784" s="272" t="str">
        <f>IF(J784="YES"," ",IF(D784&gt;=('28 Populations and thresholds'!$I$32)*0.25,"YES"))</f>
        <v xml:space="preserve"> </v>
      </c>
      <c r="L784" s="272" t="b">
        <f>OR('28 Populations and thresholds'!$J$32="CR",'28 Populations and thresholds'!$J$32="EN",'28 Populations and thresholds'!$J$32="VU")</f>
        <v>1</v>
      </c>
      <c r="M784" s="273">
        <f>D784/'28 Populations and thresholds'!$H$32</f>
        <v>8.7804878048780496E-3</v>
      </c>
      <c r="N784" s="274">
        <f>'28 Populations and thresholds'!$K$32</f>
        <v>0</v>
      </c>
      <c r="O784" s="263" t="str">
        <f t="shared" si="59"/>
        <v xml:space="preserve"> </v>
      </c>
      <c r="P784" s="349">
        <v>0.88</v>
      </c>
      <c r="Q784" s="272">
        <v>1</v>
      </c>
      <c r="R784" s="274">
        <v>1</v>
      </c>
      <c r="S784" s="263"/>
      <c r="T784" s="275"/>
      <c r="U784" s="263" t="str">
        <f t="shared" si="60"/>
        <v xml:space="preserve"> </v>
      </c>
    </row>
    <row r="785" spans="1:21" x14ac:dyDescent="0.2">
      <c r="A785" s="12" t="s">
        <v>1314</v>
      </c>
      <c r="B785" s="4" t="s">
        <v>3600</v>
      </c>
      <c r="C785" s="111" t="s">
        <v>3598</v>
      </c>
      <c r="D785" s="5">
        <v>9999</v>
      </c>
      <c r="E785" s="104">
        <v>2000</v>
      </c>
      <c r="F785" s="263" t="str">
        <f t="shared" si="57"/>
        <v xml:space="preserve"> </v>
      </c>
      <c r="G785" s="12" t="s">
        <v>139</v>
      </c>
      <c r="H785" s="12" t="s">
        <v>3388</v>
      </c>
      <c r="I785" s="263" t="str">
        <f t="shared" si="58"/>
        <v xml:space="preserve"> </v>
      </c>
      <c r="J785" s="38" t="str">
        <f>IF(D785&gt;=('28 Populations and thresholds'!$I$88),"YES"," ")</f>
        <v>YES</v>
      </c>
      <c r="K785" s="38" t="str">
        <f>IF(J785="YES"," ",IF(D785&gt;=('28 Populations and thresholds'!$I$88)*0.25,"YES"))</f>
        <v xml:space="preserve"> </v>
      </c>
      <c r="L785" s="38" t="b">
        <f>OR('28 Populations and thresholds'!$J$88="CR",'28 Populations and thresholds'!$J$88="EN",'28 Populations and thresholds'!$J$88="VU")</f>
        <v>0</v>
      </c>
      <c r="M785" s="75">
        <f>D785/'28 Populations and thresholds'!$H$88</f>
        <v>9.9989999999999992E-3</v>
      </c>
      <c r="N785" s="106" t="str">
        <f>'28 Populations and thresholds'!$K$88</f>
        <v>DEC</v>
      </c>
      <c r="O785" s="263" t="str">
        <f t="shared" si="59"/>
        <v xml:space="preserve"> </v>
      </c>
      <c r="P785" s="348">
        <v>1</v>
      </c>
      <c r="Q785" s="38">
        <v>1</v>
      </c>
      <c r="R785" s="106">
        <v>0</v>
      </c>
      <c r="S785" s="263"/>
      <c r="T785" s="9"/>
      <c r="U785" s="263" t="str">
        <f t="shared" si="60"/>
        <v xml:space="preserve"> </v>
      </c>
    </row>
    <row r="786" spans="1:21" x14ac:dyDescent="0.2">
      <c r="A786" s="275" t="s">
        <v>1314</v>
      </c>
      <c r="B786" s="292" t="s">
        <v>4616</v>
      </c>
      <c r="C786" s="269" t="s">
        <v>3676</v>
      </c>
      <c r="D786" s="279">
        <v>19</v>
      </c>
      <c r="E786" s="274">
        <v>2002</v>
      </c>
      <c r="F786" s="263" t="str">
        <f t="shared" si="57"/>
        <v xml:space="preserve"> </v>
      </c>
      <c r="G786" s="275" t="s">
        <v>139</v>
      </c>
      <c r="H786" s="275" t="s">
        <v>3388</v>
      </c>
      <c r="I786" s="263" t="str">
        <f t="shared" si="58"/>
        <v xml:space="preserve"> </v>
      </c>
      <c r="J786" s="272" t="str">
        <f>IF(D786&gt;=('28 Populations and thresholds'!$I$96),"YES"," ")</f>
        <v>YES</v>
      </c>
      <c r="K786" s="272" t="str">
        <f>IF(J786="YES"," ",IF(D786&gt;=('28 Populations and thresholds'!$I$96)*0.25,"YES"))</f>
        <v xml:space="preserve"> </v>
      </c>
      <c r="L786" s="272" t="b">
        <f>OR('28 Populations and thresholds'!$J$96="CR",'28 Populations and thresholds'!$J$96="EN",'28 Populations and thresholds'!$J$96="VU")</f>
        <v>1</v>
      </c>
      <c r="M786" s="273">
        <f>D786/'28 Populations and thresholds'!$H$96</f>
        <v>1.9E-2</v>
      </c>
      <c r="N786" s="274" t="str">
        <f>'28 Populations and thresholds'!$K$96</f>
        <v>DEC</v>
      </c>
      <c r="O786" s="263" t="str">
        <f t="shared" si="59"/>
        <v xml:space="preserve"> </v>
      </c>
      <c r="P786" s="349">
        <v>215.28</v>
      </c>
      <c r="Q786" s="272">
        <v>30</v>
      </c>
      <c r="R786" s="274">
        <v>8</v>
      </c>
      <c r="S786" s="263"/>
      <c r="T786" s="269"/>
      <c r="U786" s="263" t="str">
        <f t="shared" si="60"/>
        <v xml:space="preserve"> </v>
      </c>
    </row>
    <row r="787" spans="1:21" x14ac:dyDescent="0.2">
      <c r="A787" s="267" t="s">
        <v>1314</v>
      </c>
      <c r="B787" s="292" t="s">
        <v>4616</v>
      </c>
      <c r="C787" s="268" t="s">
        <v>3795</v>
      </c>
      <c r="D787" s="270">
        <v>10678</v>
      </c>
      <c r="E787" s="271">
        <v>35541</v>
      </c>
      <c r="F787" s="263" t="str">
        <f t="shared" si="57"/>
        <v xml:space="preserve"> </v>
      </c>
      <c r="G787" s="267" t="s">
        <v>21</v>
      </c>
      <c r="H787" s="267" t="s">
        <v>923</v>
      </c>
      <c r="I787" s="263" t="str">
        <f t="shared" si="58"/>
        <v xml:space="preserve"> </v>
      </c>
      <c r="J787" s="272" t="str">
        <f>IF(D787&gt;=(('28 Populations and thresholds'!$I$176)+('28 Populations and thresholds'!$I$177)),"YES"," ")</f>
        <v>YES</v>
      </c>
      <c r="K787" s="272" t="str">
        <f>IF(J787="YES"," ",IF(D787&gt;=(('28 Populations and thresholds'!$I$176)+('28 Populations and thresholds'!$I$177))*0.25,"YES"))</f>
        <v xml:space="preserve"> </v>
      </c>
      <c r="L787" s="272" t="b">
        <f>OR('28 Populations and thresholds'!$J$176="CR",'28 Populations and thresholds'!$J$176="EN",'28 Populations and thresholds'!$J$176="VU")</f>
        <v>0</v>
      </c>
      <c r="M787" s="273">
        <f>D787/(('28 Populations and thresholds'!$H$176)+('28 Populations and thresholds'!$H$177))</f>
        <v>3.8272401433691754E-2</v>
      </c>
      <c r="N787" s="274" t="str">
        <f>'28 Populations and thresholds'!$K$176</f>
        <v>DEC</v>
      </c>
      <c r="O787" s="263" t="str">
        <f t="shared" si="59"/>
        <v xml:space="preserve"> </v>
      </c>
      <c r="P787" s="349"/>
      <c r="Q787" s="272"/>
      <c r="R787" s="274"/>
      <c r="S787" s="263"/>
      <c r="T787" s="275" t="s">
        <v>4568</v>
      </c>
      <c r="U787" s="263" t="str">
        <f t="shared" si="60"/>
        <v xml:space="preserve"> </v>
      </c>
    </row>
    <row r="788" spans="1:21" x14ac:dyDescent="0.2">
      <c r="A788" s="267" t="s">
        <v>1314</v>
      </c>
      <c r="B788" s="292" t="s">
        <v>4616</v>
      </c>
      <c r="C788" s="269" t="s">
        <v>3756</v>
      </c>
      <c r="D788" s="270">
        <v>7196</v>
      </c>
      <c r="E788" s="271">
        <v>35538</v>
      </c>
      <c r="F788" s="263" t="str">
        <f t="shared" si="57"/>
        <v xml:space="preserve"> </v>
      </c>
      <c r="G788" s="267" t="s">
        <v>21</v>
      </c>
      <c r="H788" s="267" t="s">
        <v>923</v>
      </c>
      <c r="I788" s="263" t="str">
        <f t="shared" si="58"/>
        <v xml:space="preserve"> </v>
      </c>
      <c r="J788" s="272" t="str">
        <f>IF(D788&gt;=('28 Populations and thresholds'!$I$175),"YES"," ")</f>
        <v>YES</v>
      </c>
      <c r="K788" s="272" t="str">
        <f>IF(J788="YES"," ",IF(D788&gt;=('28 Populations and thresholds'!$I$175)*0.25,"YES"))</f>
        <v xml:space="preserve"> </v>
      </c>
      <c r="L788" s="272" t="b">
        <f>OR('28 Populations and thresholds'!$J$175="CR",'28 Populations and thresholds'!$J$175="EN",'28 Populations and thresholds'!$J$175="VU")</f>
        <v>0</v>
      </c>
      <c r="M788" s="273">
        <f>D788/'28 Populations and thresholds'!$H$175</f>
        <v>5.176978417266187E-2</v>
      </c>
      <c r="N788" s="274" t="str">
        <f>'28 Populations and thresholds'!$K$175</f>
        <v>DEC</v>
      </c>
      <c r="O788" s="263" t="str">
        <f t="shared" si="59"/>
        <v xml:space="preserve"> </v>
      </c>
      <c r="P788" s="349"/>
      <c r="Q788" s="272"/>
      <c r="R788" s="274"/>
      <c r="S788" s="263"/>
      <c r="T788" s="269"/>
      <c r="U788" s="263" t="str">
        <f t="shared" si="60"/>
        <v xml:space="preserve"> </v>
      </c>
    </row>
    <row r="789" spans="1:21" x14ac:dyDescent="0.2">
      <c r="A789" s="267" t="s">
        <v>1314</v>
      </c>
      <c r="B789" s="292" t="s">
        <v>4616</v>
      </c>
      <c r="C789" s="269" t="s">
        <v>3761</v>
      </c>
      <c r="D789" s="270">
        <v>585</v>
      </c>
      <c r="E789" s="271">
        <v>35541</v>
      </c>
      <c r="F789" s="263" t="str">
        <f t="shared" si="57"/>
        <v xml:space="preserve"> </v>
      </c>
      <c r="G789" s="267" t="s">
        <v>21</v>
      </c>
      <c r="H789" s="267" t="s">
        <v>923</v>
      </c>
      <c r="I789" s="263" t="str">
        <f t="shared" si="58"/>
        <v xml:space="preserve"> </v>
      </c>
      <c r="J789" s="272" t="str">
        <f>IF(D789&gt;=('28 Populations and thresholds'!$I$187),"YES"," ")</f>
        <v xml:space="preserve"> </v>
      </c>
      <c r="K789" s="272" t="str">
        <f>IF(J789="YES"," ",IF(D789&gt;=('28 Populations and thresholds'!$I$187)*0.25,"YES"))</f>
        <v>YES</v>
      </c>
      <c r="L789" s="272" t="b">
        <f>OR('28 Populations and thresholds'!$J$187="CR",'28 Populations and thresholds'!$J$187="EN",'28 Populations and thresholds'!$J$187="VU")</f>
        <v>0</v>
      </c>
      <c r="M789" s="273">
        <f>D789/'28 Populations and thresholds'!$H$187</f>
        <v>5.8500000000000002E-3</v>
      </c>
      <c r="N789" s="274">
        <f>'28 Populations and thresholds'!$K$187</f>
        <v>0</v>
      </c>
      <c r="O789" s="263" t="str">
        <f t="shared" si="59"/>
        <v xml:space="preserve"> </v>
      </c>
      <c r="P789" s="349"/>
      <c r="Q789" s="272"/>
      <c r="R789" s="274"/>
      <c r="S789" s="263"/>
      <c r="T789" s="269"/>
      <c r="U789" s="263" t="str">
        <f t="shared" si="60"/>
        <v xml:space="preserve"> </v>
      </c>
    </row>
    <row r="790" spans="1:21" x14ac:dyDescent="0.2">
      <c r="A790" s="267" t="s">
        <v>1314</v>
      </c>
      <c r="B790" s="292" t="s">
        <v>4616</v>
      </c>
      <c r="C790" s="269" t="s">
        <v>3564</v>
      </c>
      <c r="D790" s="270">
        <v>3200</v>
      </c>
      <c r="E790" s="294" t="s">
        <v>1320</v>
      </c>
      <c r="F790" s="263" t="str">
        <f t="shared" si="57"/>
        <v xml:space="preserve"> </v>
      </c>
      <c r="G790" s="267" t="s">
        <v>15</v>
      </c>
      <c r="H790" s="267" t="s">
        <v>1352</v>
      </c>
      <c r="I790" s="263" t="str">
        <f t="shared" si="58"/>
        <v xml:space="preserve"> </v>
      </c>
      <c r="J790" s="272" t="str">
        <f>IF(D790&gt;=('28 Populations and thresholds'!$I$79),"YES"," ")</f>
        <v>YES</v>
      </c>
      <c r="K790" s="272" t="str">
        <f>IF(J790="YES"," ",IF(D790&gt;=('28 Populations and thresholds'!$I$79)*0.25,"YES"))</f>
        <v xml:space="preserve"> </v>
      </c>
      <c r="L790" s="272" t="b">
        <f>OR('28 Populations and thresholds'!$J$79="CR",'28 Populations and thresholds'!$J$79="EN",'28 Populations and thresholds'!$J$79="VU")</f>
        <v>0</v>
      </c>
      <c r="M790" s="273">
        <f>D790/'28 Populations and thresholds'!$H$79</f>
        <v>2.1333333333333333E-2</v>
      </c>
      <c r="N790" s="274">
        <f>'28 Populations and thresholds'!$K$79</f>
        <v>0</v>
      </c>
      <c r="O790" s="263" t="str">
        <f t="shared" si="59"/>
        <v xml:space="preserve"> </v>
      </c>
      <c r="P790" s="349"/>
      <c r="Q790" s="272"/>
      <c r="R790" s="274"/>
      <c r="S790" s="263"/>
      <c r="T790" s="269"/>
      <c r="U790" s="263" t="str">
        <f t="shared" si="60"/>
        <v xml:space="preserve"> </v>
      </c>
    </row>
    <row r="791" spans="1:21" x14ac:dyDescent="0.2">
      <c r="A791" s="267" t="s">
        <v>1314</v>
      </c>
      <c r="B791" s="292" t="s">
        <v>4616</v>
      </c>
      <c r="C791" s="269" t="s">
        <v>3482</v>
      </c>
      <c r="D791" s="270">
        <v>24106</v>
      </c>
      <c r="E791" s="271">
        <v>35541</v>
      </c>
      <c r="F791" s="263" t="str">
        <f t="shared" si="57"/>
        <v xml:space="preserve"> </v>
      </c>
      <c r="G791" s="267" t="s">
        <v>21</v>
      </c>
      <c r="H791" s="267" t="s">
        <v>923</v>
      </c>
      <c r="I791" s="263" t="str">
        <f t="shared" si="58"/>
        <v xml:space="preserve"> </v>
      </c>
      <c r="J791" s="272" t="str">
        <f>IF(D791&gt;=(('28 Populations and thresholds'!$I$205)+('28 Populations and thresholds'!$I$206)+('28 Populations and thresholds'!$I$207)+('28 Populations and thresholds'!$I$208)),"YES"," ")</f>
        <v>YES</v>
      </c>
      <c r="K791" s="272" t="str">
        <f>IF(J791="YES"," ",IF(D791&gt;=(('28 Populations and thresholds'!$I$205)+('28 Populations and thresholds'!$I$206)+('28 Populations and thresholds'!$I$207)+('28 Populations and thresholds'!$I$208))*0.25,"YES"))</f>
        <v xml:space="preserve"> </v>
      </c>
      <c r="L791" s="272" t="b">
        <f>OR('28 Populations and thresholds'!$J$206="CR",'28 Populations and thresholds'!$J$206="EN",'28 Populations and thresholds'!$J$206="VU")</f>
        <v>0</v>
      </c>
      <c r="M791" s="273">
        <f>D791/(('28 Populations and thresholds'!$H$205)+('28 Populations and thresholds'!$H$206)+('28 Populations and thresholds'!$H$207)+('28 Populations and thresholds'!$H$208))</f>
        <v>9.0119256794646534E-3</v>
      </c>
      <c r="N791" s="274" t="str">
        <f>'28 Populations and thresholds'!$K$206</f>
        <v>DEC</v>
      </c>
      <c r="O791" s="263" t="str">
        <f t="shared" si="59"/>
        <v xml:space="preserve"> </v>
      </c>
      <c r="P791" s="349"/>
      <c r="Q791" s="272"/>
      <c r="R791" s="274"/>
      <c r="S791" s="263"/>
      <c r="T791" s="275" t="s">
        <v>4568</v>
      </c>
      <c r="U791" s="263" t="str">
        <f t="shared" si="60"/>
        <v xml:space="preserve"> </v>
      </c>
    </row>
    <row r="792" spans="1:21" x14ac:dyDescent="0.2">
      <c r="A792" s="267" t="s">
        <v>1314</v>
      </c>
      <c r="B792" s="292" t="s">
        <v>4616</v>
      </c>
      <c r="C792" s="269" t="s">
        <v>3467</v>
      </c>
      <c r="D792" s="270">
        <v>9766</v>
      </c>
      <c r="E792" s="271">
        <v>36254</v>
      </c>
      <c r="F792" s="263" t="str">
        <f t="shared" si="57"/>
        <v xml:space="preserve"> </v>
      </c>
      <c r="G792" s="267" t="s">
        <v>21</v>
      </c>
      <c r="H792" s="267" t="s">
        <v>923</v>
      </c>
      <c r="I792" s="263" t="str">
        <f t="shared" si="58"/>
        <v xml:space="preserve"> </v>
      </c>
      <c r="J792" s="272" t="str">
        <f>IF(D792&gt;=('28 Populations and thresholds'!$I$180),"YES"," ")</f>
        <v>YES</v>
      </c>
      <c r="K792" s="272" t="str">
        <f>IF(J792="YES"," ",IF(D792&gt;=('28 Populations and thresholds'!$I$180)*0.25,"YES"))</f>
        <v xml:space="preserve"> </v>
      </c>
      <c r="L792" s="272" t="b">
        <f>OR('28 Populations and thresholds'!$J$180="CR",'28 Populations and thresholds'!$J$180="EN",'28 Populations and thresholds'!$J$180="VU")</f>
        <v>0</v>
      </c>
      <c r="M792" s="273">
        <f>D792/'28 Populations and thresholds'!$H$180</f>
        <v>9.7659999999999997E-2</v>
      </c>
      <c r="N792" s="274">
        <f>'28 Populations and thresholds'!$K$180</f>
        <v>0</v>
      </c>
      <c r="O792" s="263" t="str">
        <f t="shared" si="59"/>
        <v xml:space="preserve"> </v>
      </c>
      <c r="P792" s="349"/>
      <c r="Q792" s="272"/>
      <c r="R792" s="274"/>
      <c r="S792" s="263"/>
      <c r="T792" s="269"/>
      <c r="U792" s="263" t="str">
        <f t="shared" si="60"/>
        <v xml:space="preserve"> </v>
      </c>
    </row>
    <row r="793" spans="1:21" x14ac:dyDescent="0.2">
      <c r="A793" s="267" t="s">
        <v>1314</v>
      </c>
      <c r="B793" s="292" t="s">
        <v>4616</v>
      </c>
      <c r="C793" s="269" t="s">
        <v>3446</v>
      </c>
      <c r="D793" s="270">
        <v>130</v>
      </c>
      <c r="E793" s="271">
        <v>33708</v>
      </c>
      <c r="F793" s="263" t="str">
        <f t="shared" si="57"/>
        <v xml:space="preserve"> </v>
      </c>
      <c r="G793" s="267" t="s">
        <v>21</v>
      </c>
      <c r="H793" s="267" t="s">
        <v>837</v>
      </c>
      <c r="I793" s="263" t="str">
        <f t="shared" si="58"/>
        <v xml:space="preserve"> </v>
      </c>
      <c r="J793" s="272" t="str">
        <f>IF(D793&gt;=('28 Populations and thresholds'!$I$144),"YES"," ")</f>
        <v>YES</v>
      </c>
      <c r="K793" s="272" t="str">
        <f>IF(J793="YES"," ",IF(D793&gt;=('28 Populations and thresholds'!$I$144)*0.25,"YES"))</f>
        <v xml:space="preserve"> </v>
      </c>
      <c r="L793" s="272" t="b">
        <f>OR('28 Populations and thresholds'!$J$144="CR",'28 Populations and thresholds'!$J$144="EN",'28 Populations and thresholds'!$J$144="VU")</f>
        <v>0</v>
      </c>
      <c r="M793" s="273">
        <f>D793/'28 Populations and thresholds'!$H$144</f>
        <v>1.2999999999999999E-2</v>
      </c>
      <c r="N793" s="274">
        <f>'28 Populations and thresholds'!$K$144</f>
        <v>0</v>
      </c>
      <c r="O793" s="263" t="str">
        <f t="shared" si="59"/>
        <v xml:space="preserve"> </v>
      </c>
      <c r="P793" s="349"/>
      <c r="Q793" s="272"/>
      <c r="R793" s="274"/>
      <c r="S793" s="263"/>
      <c r="T793" s="269"/>
      <c r="U793" s="263" t="str">
        <f t="shared" si="60"/>
        <v xml:space="preserve"> </v>
      </c>
    </row>
    <row r="794" spans="1:21" x14ac:dyDescent="0.2">
      <c r="A794" s="275" t="s">
        <v>1314</v>
      </c>
      <c r="B794" s="292" t="s">
        <v>4616</v>
      </c>
      <c r="C794" s="269" t="s">
        <v>3590</v>
      </c>
      <c r="D794" s="279">
        <v>1810</v>
      </c>
      <c r="E794" s="274">
        <v>2007</v>
      </c>
      <c r="F794" s="263" t="str">
        <f t="shared" si="57"/>
        <v xml:space="preserve"> </v>
      </c>
      <c r="G794" s="275" t="s">
        <v>139</v>
      </c>
      <c r="H794" s="275" t="s">
        <v>3388</v>
      </c>
      <c r="I794" s="263" t="str">
        <f t="shared" si="58"/>
        <v xml:space="preserve"> </v>
      </c>
      <c r="J794" s="272" t="str">
        <f>IF(D794&gt;=('28 Populations and thresholds'!$I$85),"YES"," ")</f>
        <v>YES</v>
      </c>
      <c r="K794" s="272" t="str">
        <f>IF(J794="YES"," ",IF(D794&gt;=('28 Populations and thresholds'!$I$85)*0.25,"YES"))</f>
        <v xml:space="preserve"> </v>
      </c>
      <c r="L794" s="272" t="b">
        <f>OR('28 Populations and thresholds'!$J$85="CR",'28 Populations and thresholds'!$J$85="EN",'28 Populations and thresholds'!$J$85="VU")</f>
        <v>0</v>
      </c>
      <c r="M794" s="273">
        <f>D794/'28 Populations and thresholds'!$H$85</f>
        <v>2.0337078651685395E-2</v>
      </c>
      <c r="N794" s="274" t="str">
        <f>'28 Populations and thresholds'!$K$85</f>
        <v>DEC</v>
      </c>
      <c r="O794" s="263" t="str">
        <f t="shared" si="59"/>
        <v xml:space="preserve"> </v>
      </c>
      <c r="P794" s="349"/>
      <c r="Q794" s="272"/>
      <c r="R794" s="274"/>
      <c r="S794" s="263"/>
      <c r="T794" s="269"/>
      <c r="U794" s="263" t="str">
        <f t="shared" si="60"/>
        <v xml:space="preserve"> </v>
      </c>
    </row>
    <row r="795" spans="1:21" x14ac:dyDescent="0.2">
      <c r="A795" s="267" t="s">
        <v>1314</v>
      </c>
      <c r="B795" s="292" t="s">
        <v>4616</v>
      </c>
      <c r="C795" s="269" t="s">
        <v>3470</v>
      </c>
      <c r="D795" s="270">
        <v>1125</v>
      </c>
      <c r="E795" s="271">
        <v>36254</v>
      </c>
      <c r="F795" s="263" t="str">
        <f t="shared" si="57"/>
        <v xml:space="preserve"> </v>
      </c>
      <c r="G795" s="267" t="s">
        <v>21</v>
      </c>
      <c r="H795" s="267" t="s">
        <v>923</v>
      </c>
      <c r="I795" s="263" t="str">
        <f t="shared" si="58"/>
        <v xml:space="preserve"> </v>
      </c>
      <c r="J795" s="272" t="str">
        <f>IF(D795&gt;=('28 Populations and thresholds'!$I$181),"YES"," ")</f>
        <v>YES</v>
      </c>
      <c r="K795" s="272" t="str">
        <f>IF(J795="YES"," ",IF(D795&gt;=('28 Populations and thresholds'!$I$181)*0.25,"YES"))</f>
        <v xml:space="preserve"> </v>
      </c>
      <c r="L795" s="272" t="b">
        <f>OR('28 Populations and thresholds'!$J$181="CR",'28 Populations and thresholds'!$J$181="EN",'28 Populations and thresholds'!$J$181="VU")</f>
        <v>1</v>
      </c>
      <c r="M795" s="273">
        <f>D795/'28 Populations and thresholds'!$H$181</f>
        <v>3.515625E-2</v>
      </c>
      <c r="N795" s="274" t="str">
        <f>'28 Populations and thresholds'!$K$181</f>
        <v>DEC</v>
      </c>
      <c r="O795" s="263" t="str">
        <f t="shared" si="59"/>
        <v xml:space="preserve"> </v>
      </c>
      <c r="P795" s="349"/>
      <c r="Q795" s="272"/>
      <c r="R795" s="274"/>
      <c r="S795" s="263"/>
      <c r="T795" s="269"/>
      <c r="U795" s="263" t="str">
        <f t="shared" si="60"/>
        <v xml:space="preserve"> </v>
      </c>
    </row>
    <row r="796" spans="1:21" x14ac:dyDescent="0.2">
      <c r="A796" s="267" t="s">
        <v>1314</v>
      </c>
      <c r="B796" s="292" t="s">
        <v>4616</v>
      </c>
      <c r="C796" s="269" t="s">
        <v>3767</v>
      </c>
      <c r="D796" s="270">
        <v>12816</v>
      </c>
      <c r="E796" s="271">
        <v>35912</v>
      </c>
      <c r="F796" s="263" t="str">
        <f t="shared" si="57"/>
        <v xml:space="preserve"> </v>
      </c>
      <c r="G796" s="267" t="s">
        <v>21</v>
      </c>
      <c r="H796" s="267" t="s">
        <v>923</v>
      </c>
      <c r="I796" s="263" t="str">
        <f t="shared" si="58"/>
        <v xml:space="preserve"> </v>
      </c>
      <c r="J796" s="272" t="str">
        <f>IF(D796&gt;=('28 Populations and thresholds'!$I$195),"YES"," ")</f>
        <v>YES</v>
      </c>
      <c r="K796" s="272" t="str">
        <f>IF(J796="YES"," ",IF(D796&gt;=('28 Populations and thresholds'!$I$195)*0.25,"YES"))</f>
        <v xml:space="preserve"> </v>
      </c>
      <c r="L796" s="272" t="b">
        <f>OR('28 Populations and thresholds'!$J$195="CR",'28 Populations and thresholds'!$J$195="EN",'28 Populations and thresholds'!$J$195="VU")</f>
        <v>1</v>
      </c>
      <c r="M796" s="273">
        <f>D796/'28 Populations and thresholds'!$H$195</f>
        <v>4.4193103448275865E-2</v>
      </c>
      <c r="N796" s="274" t="str">
        <f>'28 Populations and thresholds'!$K$195</f>
        <v>DEC</v>
      </c>
      <c r="O796" s="263" t="str">
        <f t="shared" si="59"/>
        <v xml:space="preserve"> </v>
      </c>
      <c r="P796" s="349"/>
      <c r="Q796" s="272"/>
      <c r="R796" s="274"/>
      <c r="S796" s="263"/>
      <c r="T796" s="269"/>
      <c r="U796" s="263" t="str">
        <f t="shared" si="60"/>
        <v xml:space="preserve"> </v>
      </c>
    </row>
    <row r="797" spans="1:21" x14ac:dyDescent="0.2">
      <c r="A797" s="267" t="s">
        <v>1314</v>
      </c>
      <c r="B797" s="292" t="s">
        <v>4616</v>
      </c>
      <c r="C797" s="269" t="s">
        <v>3451</v>
      </c>
      <c r="D797" s="270">
        <v>14899</v>
      </c>
      <c r="E797" s="271">
        <v>35541</v>
      </c>
      <c r="F797" s="263" t="str">
        <f t="shared" si="57"/>
        <v xml:space="preserve"> </v>
      </c>
      <c r="G797" s="267" t="s">
        <v>21</v>
      </c>
      <c r="H797" s="267" t="s">
        <v>923</v>
      </c>
      <c r="I797" s="263" t="str">
        <f t="shared" si="58"/>
        <v xml:space="preserve"> </v>
      </c>
      <c r="J797" s="272" t="str">
        <f>IF(D797&gt;=('28 Populations and thresholds'!$I$154),"YES"," ")</f>
        <v>YES</v>
      </c>
      <c r="K797" s="272" t="str">
        <f>IF(J797="YES"," ",IF(D797&gt;=('28 Populations and thresholds'!$I$154)*0.25,"YES"))</f>
        <v xml:space="preserve"> </v>
      </c>
      <c r="L797" s="272" t="b">
        <f>OR('28 Populations and thresholds'!$J$154="CR",'28 Populations and thresholds'!$J$154="EN",'28 Populations and thresholds'!$J$154="VU")</f>
        <v>0</v>
      </c>
      <c r="M797" s="273">
        <f>D797/'28 Populations and thresholds'!$H$154</f>
        <v>0.14325961538461537</v>
      </c>
      <c r="N797" s="274" t="str">
        <f>'28 Populations and thresholds'!$K$154</f>
        <v>DEC</v>
      </c>
      <c r="O797" s="263" t="str">
        <f t="shared" si="59"/>
        <v xml:space="preserve"> </v>
      </c>
      <c r="P797" s="349"/>
      <c r="Q797" s="272"/>
      <c r="R797" s="274"/>
      <c r="S797" s="263"/>
      <c r="T797" s="269"/>
      <c r="U797" s="263" t="str">
        <f t="shared" si="60"/>
        <v xml:space="preserve"> </v>
      </c>
    </row>
    <row r="798" spans="1:21" x14ac:dyDescent="0.2">
      <c r="A798" s="267" t="s">
        <v>1314</v>
      </c>
      <c r="B798" s="292" t="s">
        <v>4616</v>
      </c>
      <c r="C798" s="269" t="s">
        <v>3765</v>
      </c>
      <c r="D798" s="270">
        <v>253</v>
      </c>
      <c r="E798" s="271">
        <v>33490</v>
      </c>
      <c r="F798" s="263" t="str">
        <f t="shared" si="57"/>
        <v xml:space="preserve"> </v>
      </c>
      <c r="G798" s="267" t="s">
        <v>21</v>
      </c>
      <c r="H798" s="267" t="s">
        <v>834</v>
      </c>
      <c r="I798" s="263" t="str">
        <f t="shared" si="58"/>
        <v xml:space="preserve"> </v>
      </c>
      <c r="J798" s="272" t="str">
        <f>IF(D798&gt;=('28 Populations and thresholds'!$I$193),"YES"," ")</f>
        <v xml:space="preserve"> </v>
      </c>
      <c r="K798" s="272" t="str">
        <f>IF(J798="YES"," ",IF(D798&gt;=('28 Populations and thresholds'!$I$193)*0.25,"YES"))</f>
        <v>YES</v>
      </c>
      <c r="L798" s="272" t="b">
        <f>OR('28 Populations and thresholds'!$J$193="CR",'28 Populations and thresholds'!$J$193="EN",'28 Populations and thresholds'!$J$193="VU")</f>
        <v>0</v>
      </c>
      <c r="M798" s="273">
        <f>D798/'28 Populations and thresholds'!$H$193</f>
        <v>5.7499999999999999E-3</v>
      </c>
      <c r="N798" s="274" t="str">
        <f>'28 Populations and thresholds'!$K$193</f>
        <v>DEC</v>
      </c>
      <c r="O798" s="263" t="str">
        <f t="shared" si="59"/>
        <v xml:space="preserve"> </v>
      </c>
      <c r="P798" s="349"/>
      <c r="Q798" s="272"/>
      <c r="R798" s="274"/>
      <c r="S798" s="263"/>
      <c r="T798" s="269"/>
      <c r="U798" s="263" t="str">
        <f t="shared" si="60"/>
        <v xml:space="preserve"> </v>
      </c>
    </row>
    <row r="799" spans="1:21" x14ac:dyDescent="0.2">
      <c r="A799" s="267" t="s">
        <v>1314</v>
      </c>
      <c r="B799" s="292" t="s">
        <v>4616</v>
      </c>
      <c r="C799" s="269" t="s">
        <v>3452</v>
      </c>
      <c r="D799" s="270">
        <v>24313</v>
      </c>
      <c r="E799" s="271">
        <v>36256</v>
      </c>
      <c r="F799" s="263" t="str">
        <f t="shared" si="57"/>
        <v xml:space="preserve"> </v>
      </c>
      <c r="G799" s="267" t="s">
        <v>21</v>
      </c>
      <c r="H799" s="267" t="s">
        <v>923</v>
      </c>
      <c r="I799" s="263" t="str">
        <f t="shared" si="58"/>
        <v xml:space="preserve"> </v>
      </c>
      <c r="J799" s="272" t="str">
        <f>IF(D799&gt;=('28 Populations and thresholds'!$I$158),"YES"," ")</f>
        <v>YES</v>
      </c>
      <c r="K799" s="272" t="str">
        <f>IF(J799="YES"," ",IF(D799&gt;=('28 Populations and thresholds'!$I$158)*0.25,"YES"))</f>
        <v xml:space="preserve"> </v>
      </c>
      <c r="L799" s="272" t="b">
        <f>OR('28 Populations and thresholds'!$J$158="CR",'28 Populations and thresholds'!$J$158="EN",'28 Populations and thresholds'!$J$158="VU")</f>
        <v>0</v>
      </c>
      <c r="M799" s="273">
        <f>D799/'28 Populations and thresholds'!$H$158</f>
        <v>0.24313000000000001</v>
      </c>
      <c r="N799" s="274">
        <f>'28 Populations and thresholds'!$K$158</f>
        <v>0</v>
      </c>
      <c r="O799" s="263" t="str">
        <f t="shared" si="59"/>
        <v xml:space="preserve"> </v>
      </c>
      <c r="P799" s="349"/>
      <c r="Q799" s="272"/>
      <c r="R799" s="274"/>
      <c r="S799" s="263"/>
      <c r="T799" s="269"/>
      <c r="U799" s="263" t="str">
        <f t="shared" si="60"/>
        <v xml:space="preserve"> </v>
      </c>
    </row>
    <row r="800" spans="1:21" x14ac:dyDescent="0.2">
      <c r="A800" s="267" t="s">
        <v>1314</v>
      </c>
      <c r="B800" s="292" t="s">
        <v>4616</v>
      </c>
      <c r="C800" s="269" t="s">
        <v>3466</v>
      </c>
      <c r="D800" s="270">
        <v>17079</v>
      </c>
      <c r="E800" s="271">
        <v>35916</v>
      </c>
      <c r="F800" s="263" t="str">
        <f t="shared" si="57"/>
        <v xml:space="preserve"> </v>
      </c>
      <c r="G800" s="267" t="s">
        <v>21</v>
      </c>
      <c r="H800" s="267" t="s">
        <v>123</v>
      </c>
      <c r="I800" s="263" t="str">
        <f t="shared" si="58"/>
        <v xml:space="preserve"> </v>
      </c>
      <c r="J800" s="272" t="str">
        <f>IF(D800&gt;=('28 Populations and thresholds'!$I$178),"YES"," ")</f>
        <v>YES</v>
      </c>
      <c r="K800" s="272" t="str">
        <f>IF(J800="YES"," ",IF(D800&gt;=('28 Populations and thresholds'!$I$178)*0.25,"YES"))</f>
        <v xml:space="preserve"> </v>
      </c>
      <c r="L800" s="272" t="b">
        <f>OR('28 Populations and thresholds'!$J$178="CR",'28 Populations and thresholds'!$J$178="EN",'28 Populations and thresholds'!$J$178="VU")</f>
        <v>0</v>
      </c>
      <c r="M800" s="273">
        <f>D800/'28 Populations and thresholds'!$H$178</f>
        <v>9.4883333333333333E-2</v>
      </c>
      <c r="N800" s="274">
        <f>'28 Populations and thresholds'!$K$178</f>
        <v>0</v>
      </c>
      <c r="O800" s="263" t="str">
        <f t="shared" si="59"/>
        <v xml:space="preserve"> </v>
      </c>
      <c r="P800" s="349"/>
      <c r="Q800" s="272"/>
      <c r="R800" s="274"/>
      <c r="S800" s="263"/>
      <c r="T800" s="269"/>
      <c r="U800" s="263" t="str">
        <f t="shared" si="60"/>
        <v xml:space="preserve"> </v>
      </c>
    </row>
    <row r="801" spans="1:26" x14ac:dyDescent="0.2">
      <c r="A801" s="267" t="s">
        <v>1314</v>
      </c>
      <c r="B801" s="292" t="s">
        <v>4616</v>
      </c>
      <c r="C801" s="269" t="s">
        <v>3760</v>
      </c>
      <c r="D801" s="270">
        <v>4246</v>
      </c>
      <c r="E801" s="271">
        <v>33485</v>
      </c>
      <c r="F801" s="263" t="str">
        <f t="shared" si="57"/>
        <v xml:space="preserve"> </v>
      </c>
      <c r="G801" s="267" t="s">
        <v>21</v>
      </c>
      <c r="H801" s="267" t="s">
        <v>834</v>
      </c>
      <c r="I801" s="263" t="str">
        <f t="shared" si="58"/>
        <v xml:space="preserve"> </v>
      </c>
      <c r="J801" s="272" t="str">
        <f>IF(D801&gt;=('28 Populations and thresholds'!$I$186),"YES"," ")</f>
        <v>YES</v>
      </c>
      <c r="K801" s="272" t="str">
        <f>IF(J801="YES"," ",IF(D801&gt;=('28 Populations and thresholds'!$I$186)*0.25,"YES"))</f>
        <v xml:space="preserve"> </v>
      </c>
      <c r="L801" s="272" t="b">
        <f>OR('28 Populations and thresholds'!$J$186="CR",'28 Populations and thresholds'!$J$186="EN",'28 Populations and thresholds'!$J$186="VU")</f>
        <v>0</v>
      </c>
      <c r="M801" s="273">
        <f>D801/'28 Populations and thresholds'!$H$186</f>
        <v>4.2459999999999998E-3</v>
      </c>
      <c r="N801" s="274">
        <f>'28 Populations and thresholds'!$K$186</f>
        <v>0</v>
      </c>
      <c r="O801" s="263" t="str">
        <f t="shared" si="59"/>
        <v xml:space="preserve"> </v>
      </c>
      <c r="P801" s="349"/>
      <c r="Q801" s="272"/>
      <c r="R801" s="274"/>
      <c r="S801" s="263"/>
      <c r="T801" s="275"/>
      <c r="U801" s="263" t="str">
        <f t="shared" si="60"/>
        <v xml:space="preserve"> </v>
      </c>
    </row>
    <row r="802" spans="1:26" x14ac:dyDescent="0.2">
      <c r="A802" s="275" t="s">
        <v>1314</v>
      </c>
      <c r="B802" s="292" t="s">
        <v>4616</v>
      </c>
      <c r="C802" s="269" t="s">
        <v>3521</v>
      </c>
      <c r="D802" s="279">
        <v>79</v>
      </c>
      <c r="E802" s="274">
        <v>2007</v>
      </c>
      <c r="F802" s="263" t="str">
        <f t="shared" si="57"/>
        <v xml:space="preserve"> </v>
      </c>
      <c r="G802" s="275" t="s">
        <v>139</v>
      </c>
      <c r="H802" s="275" t="s">
        <v>3388</v>
      </c>
      <c r="I802" s="263" t="str">
        <f t="shared" si="58"/>
        <v xml:space="preserve"> </v>
      </c>
      <c r="J802" s="272" t="str">
        <f>IF(D802&gt;=('28 Populations and thresholds'!$I$57),"YES"," ")</f>
        <v>YES</v>
      </c>
      <c r="K802" s="272" t="str">
        <f>IF(J802="YES"," ",IF(D802&gt;=('28 Populations and thresholds'!$I$57)*0.25,"YES"))</f>
        <v xml:space="preserve"> </v>
      </c>
      <c r="L802" s="272" t="b">
        <f>OR('28 Populations and thresholds'!$J$57="CR",'28 Populations and thresholds'!$J$57="EN",'28 Populations and thresholds'!$J$57="VU")</f>
        <v>0</v>
      </c>
      <c r="M802" s="273">
        <f>D802/'28 Populations and thresholds'!$H$57</f>
        <v>2.6333333333333334E-2</v>
      </c>
      <c r="N802" s="274">
        <f>'28 Populations and thresholds'!$K$57</f>
        <v>0</v>
      </c>
      <c r="O802" s="263" t="str">
        <f t="shared" si="59"/>
        <v xml:space="preserve"> </v>
      </c>
      <c r="P802" s="349"/>
      <c r="Q802" s="272"/>
      <c r="R802" s="274"/>
      <c r="S802" s="263"/>
      <c r="T802" s="269"/>
      <c r="U802" s="263" t="str">
        <f t="shared" si="60"/>
        <v xml:space="preserve"> </v>
      </c>
    </row>
    <row r="803" spans="1:26" x14ac:dyDescent="0.2">
      <c r="A803" s="275" t="s">
        <v>1314</v>
      </c>
      <c r="B803" s="292" t="s">
        <v>4616</v>
      </c>
      <c r="C803" s="280" t="s">
        <v>3723</v>
      </c>
      <c r="D803" s="279">
        <v>49</v>
      </c>
      <c r="E803" s="284" t="s">
        <v>1598</v>
      </c>
      <c r="F803" s="263" t="str">
        <f t="shared" si="57"/>
        <v xml:space="preserve"> </v>
      </c>
      <c r="G803" s="275" t="s">
        <v>139</v>
      </c>
      <c r="H803" s="275"/>
      <c r="I803" s="263" t="str">
        <f t="shared" si="58"/>
        <v xml:space="preserve"> </v>
      </c>
      <c r="J803" s="272" t="str">
        <f>IF(D803&gt;=('28 Populations and thresholds'!$I$45),"YES"," ")</f>
        <v>YES</v>
      </c>
      <c r="K803" s="272" t="str">
        <f>IF(J803="YES"," ",IF(D803&gt;=('28 Populations and thresholds'!$I$45)*0.25,"YES"))</f>
        <v xml:space="preserve"> </v>
      </c>
      <c r="L803" s="272" t="b">
        <f>OR('28 Populations and thresholds'!$J$45="CR",'28 Populations and thresholds'!$J$45="EN",'28 Populations and thresholds'!$J$45="VU")</f>
        <v>1</v>
      </c>
      <c r="M803" s="273">
        <f>D803/'28 Populations and thresholds'!$H$45</f>
        <v>1.6333333333333332E-2</v>
      </c>
      <c r="N803" s="274" t="str">
        <f>'28 Populations and thresholds'!$K$45</f>
        <v>DEC</v>
      </c>
      <c r="O803" s="263" t="str">
        <f t="shared" si="59"/>
        <v xml:space="preserve"> </v>
      </c>
      <c r="P803" s="349"/>
      <c r="Q803" s="272"/>
      <c r="R803" s="274"/>
      <c r="S803" s="263"/>
      <c r="T803" s="275"/>
      <c r="U803" s="263" t="str">
        <f t="shared" si="60"/>
        <v xml:space="preserve"> </v>
      </c>
      <c r="W803" s="4"/>
      <c r="X803" s="4"/>
      <c r="Y803" s="4"/>
      <c r="Z803" s="4"/>
    </row>
    <row r="804" spans="1:26" x14ac:dyDescent="0.2">
      <c r="A804" s="267" t="s">
        <v>1314</v>
      </c>
      <c r="B804" s="292" t="s">
        <v>4616</v>
      </c>
      <c r="C804" s="269" t="s">
        <v>3448</v>
      </c>
      <c r="D804" s="270">
        <v>450</v>
      </c>
      <c r="E804" s="271">
        <v>33721</v>
      </c>
      <c r="F804" s="263" t="str">
        <f t="shared" si="57"/>
        <v xml:space="preserve"> </v>
      </c>
      <c r="G804" s="267" t="s">
        <v>21</v>
      </c>
      <c r="H804" s="267" t="s">
        <v>837</v>
      </c>
      <c r="I804" s="263" t="str">
        <f t="shared" si="58"/>
        <v xml:space="preserve"> </v>
      </c>
      <c r="J804" s="272" t="str">
        <f>IF(D804&gt;=('28 Populations and thresholds'!$I$147),"YES"," ")</f>
        <v xml:space="preserve"> </v>
      </c>
      <c r="K804" s="272" t="str">
        <f>IF(J804="YES"," ",IF(D804&gt;=('28 Populations and thresholds'!$I$147)*0.25,"YES"))</f>
        <v>YES</v>
      </c>
      <c r="L804" s="272" t="b">
        <f>OR('28 Populations and thresholds'!$J$147="CR",'28 Populations and thresholds'!$J$147="EN",'28 Populations and thresholds'!$J$147="VU")</f>
        <v>0</v>
      </c>
      <c r="M804" s="273">
        <f>D804/'28 Populations and thresholds'!$H$147</f>
        <v>4.4999999999999997E-3</v>
      </c>
      <c r="N804" s="274">
        <f>'28 Populations and thresholds'!$K$147</f>
        <v>0</v>
      </c>
      <c r="O804" s="263" t="str">
        <f t="shared" si="59"/>
        <v xml:space="preserve"> </v>
      </c>
      <c r="P804" s="349"/>
      <c r="Q804" s="272"/>
      <c r="R804" s="274"/>
      <c r="S804" s="263"/>
      <c r="T804" s="269"/>
      <c r="U804" s="263" t="str">
        <f t="shared" si="60"/>
        <v xml:space="preserve"> </v>
      </c>
    </row>
    <row r="805" spans="1:26" x14ac:dyDescent="0.2">
      <c r="A805" s="267" t="s">
        <v>1314</v>
      </c>
      <c r="B805" s="292" t="s">
        <v>4616</v>
      </c>
      <c r="C805" s="268" t="s">
        <v>3799</v>
      </c>
      <c r="D805" s="270">
        <v>756</v>
      </c>
      <c r="E805" s="271">
        <v>35912</v>
      </c>
      <c r="F805" s="263" t="str">
        <f t="shared" si="57"/>
        <v xml:space="preserve"> </v>
      </c>
      <c r="G805" s="267" t="s">
        <v>21</v>
      </c>
      <c r="H805" s="267" t="s">
        <v>923</v>
      </c>
      <c r="I805" s="263" t="str">
        <f t="shared" si="58"/>
        <v xml:space="preserve"> </v>
      </c>
      <c r="J805" s="272" t="str">
        <f>IF(D805&gt;=(('28 Populations and thresholds'!$I$196)+('28 Populations and thresholds'!$I$197)),"YES"," ")</f>
        <v xml:space="preserve"> </v>
      </c>
      <c r="K805" s="272" t="str">
        <f>IF(J805="YES"," ",IF(D805&gt;=(('28 Populations and thresholds'!$I$196)+('28 Populations and thresholds'!$I$197))*0.25,"YES"))</f>
        <v>YES</v>
      </c>
      <c r="L805" s="272" t="b">
        <f>OR('28 Populations and thresholds'!$J$197="CR",'28 Populations and thresholds'!$J$197="EN",'28 Populations and thresholds'!$J$197="VU")</f>
        <v>0</v>
      </c>
      <c r="M805" s="273">
        <f>D805/(('28 Populations and thresholds'!$H$196)+('28 Populations and thresholds'!$H$197))</f>
        <v>6.1967213114754102E-3</v>
      </c>
      <c r="N805" s="274" t="str">
        <f>'28 Populations and thresholds'!$K$196</f>
        <v>DEC</v>
      </c>
      <c r="O805" s="263" t="str">
        <f t="shared" si="59"/>
        <v xml:space="preserve"> </v>
      </c>
      <c r="P805" s="349"/>
      <c r="Q805" s="272"/>
      <c r="R805" s="274"/>
      <c r="S805" s="263"/>
      <c r="T805" s="275" t="s">
        <v>4568</v>
      </c>
      <c r="U805" s="263" t="str">
        <f t="shared" si="60"/>
        <v xml:space="preserve"> </v>
      </c>
    </row>
    <row r="806" spans="1:26" x14ac:dyDescent="0.2">
      <c r="A806" s="275" t="s">
        <v>1314</v>
      </c>
      <c r="B806" s="292" t="s">
        <v>4616</v>
      </c>
      <c r="C806" s="269" t="s">
        <v>3398</v>
      </c>
      <c r="D806" s="279">
        <v>800</v>
      </c>
      <c r="E806" s="274" t="s">
        <v>4475</v>
      </c>
      <c r="F806" s="263" t="str">
        <f t="shared" si="57"/>
        <v xml:space="preserve"> </v>
      </c>
      <c r="G806" s="275"/>
      <c r="H806" s="275" t="s">
        <v>4019</v>
      </c>
      <c r="I806" s="263" t="str">
        <f t="shared" si="58"/>
        <v xml:space="preserve"> </v>
      </c>
      <c r="J806" s="272" t="str">
        <f>IF(D806&gt;=('28 Populations and thresholds'!$I$123),"YES"," ")</f>
        <v>YES</v>
      </c>
      <c r="K806" s="272" t="str">
        <f>IF(J806="YES"," ",IF(D806&gt;=('28 Populations and thresholds'!$I$123)*0.25,"YES"))</f>
        <v xml:space="preserve"> </v>
      </c>
      <c r="L806" s="272" t="b">
        <f>OR('28 Populations and thresholds'!$J$123="CR",'28 Populations and thresholds'!$J$123="EN",'28 Populations and thresholds'!$J$123="VU")</f>
        <v>1</v>
      </c>
      <c r="M806" s="346">
        <v>1</v>
      </c>
      <c r="N806" s="274" t="str">
        <f>'28 Populations and thresholds'!$K$123</f>
        <v>DEC</v>
      </c>
      <c r="O806" s="263" t="str">
        <f t="shared" si="59"/>
        <v xml:space="preserve"> </v>
      </c>
      <c r="P806" s="349"/>
      <c r="Q806" s="272"/>
      <c r="R806" s="274"/>
      <c r="S806" s="263"/>
      <c r="T806" s="282"/>
      <c r="U806" s="263" t="str">
        <f t="shared" si="60"/>
        <v xml:space="preserve"> </v>
      </c>
    </row>
    <row r="807" spans="1:26" x14ac:dyDescent="0.2">
      <c r="A807" s="267" t="s">
        <v>1314</v>
      </c>
      <c r="B807" s="292" t="s">
        <v>4616</v>
      </c>
      <c r="C807" s="269" t="s">
        <v>3770</v>
      </c>
      <c r="D807" s="270">
        <v>2036</v>
      </c>
      <c r="E807" s="271">
        <v>36254</v>
      </c>
      <c r="F807" s="263" t="str">
        <f t="shared" si="57"/>
        <v xml:space="preserve"> </v>
      </c>
      <c r="G807" s="267" t="s">
        <v>21</v>
      </c>
      <c r="H807" s="267" t="s">
        <v>923</v>
      </c>
      <c r="I807" s="263" t="str">
        <f t="shared" si="58"/>
        <v xml:space="preserve"> </v>
      </c>
      <c r="J807" s="272" t="str">
        <f>IF(D807&gt;=('28 Populations and thresholds'!$I$199),"YES"," ")</f>
        <v xml:space="preserve"> </v>
      </c>
      <c r="K807" s="272" t="str">
        <f>IF(J807="YES"," ",IF(D807&gt;=('28 Populations and thresholds'!$I$199)*0.25,"YES"))</f>
        <v>YES</v>
      </c>
      <c r="L807" s="272" t="b">
        <f>OR('28 Populations and thresholds'!$J$199="CR",'28 Populations and thresholds'!$J$199="EN",'28 Populations and thresholds'!$J$199="VU")</f>
        <v>0</v>
      </c>
      <c r="M807" s="273">
        <f>D807/'28 Populations and thresholds'!$H$199</f>
        <v>6.4634920634920635E-3</v>
      </c>
      <c r="N807" s="274">
        <f>'28 Populations and thresholds'!$K$199</f>
        <v>0</v>
      </c>
      <c r="O807" s="263" t="str">
        <f t="shared" si="59"/>
        <v xml:space="preserve"> </v>
      </c>
      <c r="P807" s="349"/>
      <c r="Q807" s="272"/>
      <c r="R807" s="274"/>
      <c r="S807" s="263"/>
      <c r="T807" s="269"/>
      <c r="U807" s="263" t="str">
        <f t="shared" si="60"/>
        <v xml:space="preserve"> </v>
      </c>
    </row>
    <row r="808" spans="1:26" x14ac:dyDescent="0.2">
      <c r="A808" s="275" t="s">
        <v>1314</v>
      </c>
      <c r="B808" s="292" t="s">
        <v>4616</v>
      </c>
      <c r="C808" s="269" t="s">
        <v>3552</v>
      </c>
      <c r="D808" s="279">
        <v>1946</v>
      </c>
      <c r="E808" s="274">
        <v>2007</v>
      </c>
      <c r="F808" s="263" t="str">
        <f t="shared" si="57"/>
        <v xml:space="preserve"> </v>
      </c>
      <c r="G808" s="275" t="s">
        <v>139</v>
      </c>
      <c r="H808" s="275" t="s">
        <v>3388</v>
      </c>
      <c r="I808" s="263" t="str">
        <f t="shared" si="58"/>
        <v xml:space="preserve"> </v>
      </c>
      <c r="J808" s="272" t="str">
        <f>IF(D808&gt;=('28 Populations and thresholds'!$I$77),"YES"," ")</f>
        <v>YES</v>
      </c>
      <c r="K808" s="272" t="str">
        <f>IF(J808="YES"," ",IF(D808&gt;=('28 Populations and thresholds'!$I$77)*0.25,"YES"))</f>
        <v xml:space="preserve"> </v>
      </c>
      <c r="L808" s="272" t="b">
        <f>OR('28 Populations and thresholds'!$J$77="CR",'28 Populations and thresholds'!$J$77="EN",'28 Populations and thresholds'!$J$77="VU")</f>
        <v>0</v>
      </c>
      <c r="M808" s="273">
        <f>D808/'28 Populations and thresholds'!$H$77</f>
        <v>1.9460000000000002E-2</v>
      </c>
      <c r="N808" s="274">
        <f>'28 Populations and thresholds'!$K$77</f>
        <v>0</v>
      </c>
      <c r="O808" s="263" t="str">
        <f t="shared" si="59"/>
        <v xml:space="preserve"> </v>
      </c>
      <c r="P808" s="349"/>
      <c r="Q808" s="272"/>
      <c r="R808" s="274"/>
      <c r="S808" s="263"/>
      <c r="T808" s="275"/>
      <c r="U808" s="263" t="str">
        <f t="shared" si="60"/>
        <v xml:space="preserve"> </v>
      </c>
    </row>
    <row r="809" spans="1:26" x14ac:dyDescent="0.2">
      <c r="A809" s="275" t="s">
        <v>1314</v>
      </c>
      <c r="B809" s="292" t="s">
        <v>4616</v>
      </c>
      <c r="C809" s="269" t="s">
        <v>1732</v>
      </c>
      <c r="D809" s="279">
        <v>801</v>
      </c>
      <c r="E809" s="274">
        <v>2007</v>
      </c>
      <c r="F809" s="263" t="str">
        <f t="shared" si="57"/>
        <v xml:space="preserve"> </v>
      </c>
      <c r="G809" s="275" t="s">
        <v>4069</v>
      </c>
      <c r="H809" s="275"/>
      <c r="I809" s="263" t="str">
        <f t="shared" si="58"/>
        <v xml:space="preserve"> </v>
      </c>
      <c r="J809" s="272" t="str">
        <f>IF(D809&gt;=('28 Populations and thresholds'!$I$221),"YES"," ")</f>
        <v>YES</v>
      </c>
      <c r="K809" s="272" t="str">
        <f>IF(J809="YES"," ",IF(D809&gt;=('28 Populations and thresholds'!$I$221)*0.25,"YES"))</f>
        <v xml:space="preserve"> </v>
      </c>
      <c r="L809" s="272" t="b">
        <f>OR('28 Populations and thresholds'!$J$221="CR",'28 Populations and thresholds'!$J$221="EN",'28 Populations and thresholds'!$J$221="VU")</f>
        <v>1</v>
      </c>
      <c r="M809" s="273">
        <f>D809/'28 Populations and thresholds'!$H$221</f>
        <v>8.3437499999999998E-2</v>
      </c>
      <c r="N809" s="274" t="str">
        <f>'28 Populations and thresholds'!$K$221</f>
        <v>DEC</v>
      </c>
      <c r="O809" s="263" t="str">
        <f t="shared" si="59"/>
        <v xml:space="preserve"> </v>
      </c>
      <c r="P809" s="349"/>
      <c r="Q809" s="272"/>
      <c r="R809" s="274"/>
      <c r="S809" s="263"/>
      <c r="T809" s="275"/>
      <c r="U809" s="263" t="str">
        <f t="shared" si="60"/>
        <v xml:space="preserve"> </v>
      </c>
    </row>
    <row r="810" spans="1:26" x14ac:dyDescent="0.2">
      <c r="A810" s="267" t="s">
        <v>1314</v>
      </c>
      <c r="B810" s="292" t="s">
        <v>4616</v>
      </c>
      <c r="C810" s="269" t="s">
        <v>3472</v>
      </c>
      <c r="D810" s="270">
        <v>11</v>
      </c>
      <c r="E810" s="271">
        <v>33490</v>
      </c>
      <c r="F810" s="263" t="str">
        <f t="shared" si="57"/>
        <v xml:space="preserve"> </v>
      </c>
      <c r="G810" s="267" t="s">
        <v>21</v>
      </c>
      <c r="H810" s="267" t="s">
        <v>834</v>
      </c>
      <c r="I810" s="263" t="str">
        <f t="shared" si="58"/>
        <v xml:space="preserve"> </v>
      </c>
      <c r="J810" s="272" t="str">
        <f>IF(D810&gt;=('28 Populations and thresholds'!$I$188),"YES"," ")</f>
        <v>YES</v>
      </c>
      <c r="K810" s="272" t="str">
        <f>IF(J810="YES"," ",IF(D810&gt;=('28 Populations and thresholds'!$I$188)*0.25,"YES"))</f>
        <v xml:space="preserve"> </v>
      </c>
      <c r="L810" s="272" t="b">
        <f>OR('28 Populations and thresholds'!$J$188="CR",'28 Populations and thresholds'!$J$188="EN",'28 Populations and thresholds'!$J$188="VU")</f>
        <v>1</v>
      </c>
      <c r="M810" s="273">
        <f>D810/'28 Populations and thresholds'!$H$188</f>
        <v>1.8333333333333333E-2</v>
      </c>
      <c r="N810" s="274" t="str">
        <f>'28 Populations and thresholds'!$K$188</f>
        <v>DEC</v>
      </c>
      <c r="O810" s="263" t="str">
        <f t="shared" si="59"/>
        <v xml:space="preserve"> </v>
      </c>
      <c r="P810" s="349"/>
      <c r="Q810" s="272"/>
      <c r="R810" s="274"/>
      <c r="S810" s="263"/>
      <c r="T810" s="269"/>
      <c r="U810" s="263" t="str">
        <f t="shared" si="60"/>
        <v xml:space="preserve"> </v>
      </c>
      <c r="W810" s="4"/>
      <c r="X810" s="4"/>
      <c r="Y810" s="4"/>
      <c r="Z810" s="4"/>
    </row>
    <row r="811" spans="1:26" x14ac:dyDescent="0.2">
      <c r="A811" s="267" t="s">
        <v>1314</v>
      </c>
      <c r="B811" s="292" t="s">
        <v>4616</v>
      </c>
      <c r="C811" s="269" t="s">
        <v>3759</v>
      </c>
      <c r="D811" s="270">
        <v>594</v>
      </c>
      <c r="E811" s="271">
        <v>35541</v>
      </c>
      <c r="F811" s="263" t="str">
        <f t="shared" si="57"/>
        <v xml:space="preserve"> </v>
      </c>
      <c r="G811" s="267" t="s">
        <v>21</v>
      </c>
      <c r="H811" s="267" t="s">
        <v>923</v>
      </c>
      <c r="I811" s="263" t="str">
        <f t="shared" si="58"/>
        <v xml:space="preserve"> </v>
      </c>
      <c r="J811" s="272" t="str">
        <f>IF(D811&gt;=('28 Populations and thresholds'!$I$182),"YES"," ")</f>
        <v>YES</v>
      </c>
      <c r="K811" s="272" t="str">
        <f>IF(J811="YES"," ",IF(D811&gt;=('28 Populations and thresholds'!$I$182)*0.25,"YES"))</f>
        <v xml:space="preserve"> </v>
      </c>
      <c r="L811" s="272" t="b">
        <f>OR('28 Populations and thresholds'!$J$182="CR",'28 Populations and thresholds'!$J$182="EN",'28 Populations and thresholds'!$J$182="VU")</f>
        <v>0</v>
      </c>
      <c r="M811" s="273">
        <f>D811/'28 Populations and thresholds'!$H$182</f>
        <v>2.376E-2</v>
      </c>
      <c r="N811" s="274">
        <f>'28 Populations and thresholds'!$K$182</f>
        <v>0</v>
      </c>
      <c r="O811" s="263" t="str">
        <f t="shared" si="59"/>
        <v xml:space="preserve"> </v>
      </c>
      <c r="P811" s="349"/>
      <c r="Q811" s="272"/>
      <c r="R811" s="274"/>
      <c r="S811" s="263"/>
      <c r="T811" s="269"/>
      <c r="U811" s="263" t="str">
        <f t="shared" si="60"/>
        <v xml:space="preserve"> </v>
      </c>
      <c r="W811" s="4"/>
      <c r="X811" s="4"/>
      <c r="Y811" s="4"/>
      <c r="Z811" s="4"/>
    </row>
    <row r="812" spans="1:26" x14ac:dyDescent="0.2">
      <c r="A812" s="267" t="s">
        <v>1314</v>
      </c>
      <c r="B812" s="292" t="s">
        <v>4616</v>
      </c>
      <c r="C812" s="280" t="s">
        <v>3763</v>
      </c>
      <c r="D812" s="270">
        <v>1228</v>
      </c>
      <c r="E812" s="271">
        <v>33498</v>
      </c>
      <c r="F812" s="263" t="str">
        <f t="shared" si="57"/>
        <v xml:space="preserve"> </v>
      </c>
      <c r="G812" s="267" t="s">
        <v>21</v>
      </c>
      <c r="H812" s="267" t="s">
        <v>834</v>
      </c>
      <c r="I812" s="263" t="str">
        <f t="shared" si="58"/>
        <v xml:space="preserve"> </v>
      </c>
      <c r="J812" s="272" t="str">
        <f>IF(D812&gt;=('28 Populations and thresholds'!$I$191),"YES"," ")</f>
        <v>YES</v>
      </c>
      <c r="K812" s="272" t="str">
        <f>IF(J812="YES"," ",IF(D812&gt;=('28 Populations and thresholds'!$I$191)*0.25,"YES"))</f>
        <v xml:space="preserve"> </v>
      </c>
      <c r="L812" s="272" t="b">
        <f>OR('28 Populations and thresholds'!$J$191="CR",'28 Populations and thresholds'!$J$191="EN",'28 Populations and thresholds'!$J$191="VU")</f>
        <v>0</v>
      </c>
      <c r="M812" s="273">
        <f>D812/'28 Populations and thresholds'!$H$191</f>
        <v>2.4559999999999998E-2</v>
      </c>
      <c r="N812" s="274">
        <f>'28 Populations and thresholds'!$K$191</f>
        <v>0</v>
      </c>
      <c r="O812" s="263" t="str">
        <f t="shared" si="59"/>
        <v xml:space="preserve"> </v>
      </c>
      <c r="P812" s="349"/>
      <c r="Q812" s="272"/>
      <c r="R812" s="274"/>
      <c r="S812" s="263"/>
      <c r="T812" s="269"/>
      <c r="U812" s="263" t="str">
        <f t="shared" si="60"/>
        <v xml:space="preserve"> </v>
      </c>
    </row>
    <row r="813" spans="1:26" x14ac:dyDescent="0.2">
      <c r="A813" s="267" t="s">
        <v>1314</v>
      </c>
      <c r="B813" s="292" t="s">
        <v>4616</v>
      </c>
      <c r="C813" s="280" t="s">
        <v>3758</v>
      </c>
      <c r="D813" s="270">
        <v>2626</v>
      </c>
      <c r="E813" s="271">
        <v>35912</v>
      </c>
      <c r="F813" s="263" t="str">
        <f t="shared" si="57"/>
        <v xml:space="preserve"> </v>
      </c>
      <c r="G813" s="267" t="s">
        <v>21</v>
      </c>
      <c r="H813" s="267" t="s">
        <v>923</v>
      </c>
      <c r="I813" s="263" t="str">
        <f t="shared" si="58"/>
        <v xml:space="preserve"> </v>
      </c>
      <c r="J813" s="272" t="str">
        <f>IF(D813&gt;=('28 Populations and thresholds'!$I$179),"YES"," ")</f>
        <v>YES</v>
      </c>
      <c r="K813" s="272" t="str">
        <f>IF(J813="YES"," ",IF(D813&gt;=('28 Populations and thresholds'!$I$179)*0.25,"YES"))</f>
        <v xml:space="preserve"> </v>
      </c>
      <c r="L813" s="272" t="b">
        <f>OR('28 Populations and thresholds'!$J$179="CR",'28 Populations and thresholds'!$J$179="EN",'28 Populations and thresholds'!$J$179="VU")</f>
        <v>0</v>
      </c>
      <c r="M813" s="273">
        <f>D813/'28 Populations and thresholds'!$H$179</f>
        <v>4.7745454545454542E-2</v>
      </c>
      <c r="N813" s="274" t="str">
        <f>'28 Populations and thresholds'!$K$179</f>
        <v>DEC</v>
      </c>
      <c r="O813" s="263" t="str">
        <f t="shared" si="59"/>
        <v xml:space="preserve"> </v>
      </c>
      <c r="P813" s="349"/>
      <c r="Q813" s="272"/>
      <c r="R813" s="274"/>
      <c r="S813" s="263"/>
      <c r="T813" s="269"/>
      <c r="U813" s="263" t="str">
        <f t="shared" si="60"/>
        <v xml:space="preserve"> </v>
      </c>
    </row>
    <row r="814" spans="1:26" x14ac:dyDescent="0.2">
      <c r="A814" s="275" t="s">
        <v>1314</v>
      </c>
      <c r="B814" s="292" t="s">
        <v>4616</v>
      </c>
      <c r="C814" s="278" t="s">
        <v>3401</v>
      </c>
      <c r="D814" s="279">
        <v>16</v>
      </c>
      <c r="E814" s="284" t="s">
        <v>4405</v>
      </c>
      <c r="F814" s="263" t="str">
        <f t="shared" si="57"/>
        <v xml:space="preserve"> </v>
      </c>
      <c r="G814" s="275"/>
      <c r="H814" s="275" t="s">
        <v>4404</v>
      </c>
      <c r="I814" s="263" t="str">
        <f t="shared" si="58"/>
        <v xml:space="preserve"> </v>
      </c>
      <c r="J814" s="272" t="str">
        <f>IF(D814&gt;=('28 Populations and thresholds'!$I$117),"YES"," ")</f>
        <v>YES</v>
      </c>
      <c r="K814" s="272" t="str">
        <f>IF(J814="YES"," ",IF(D814&gt;=('28 Populations and thresholds'!$I$117)*0.25,"YES"))</f>
        <v xml:space="preserve"> </v>
      </c>
      <c r="L814" s="272" t="b">
        <f>OR('28 Populations and thresholds'!$J$117="CR",'28 Populations and thresholds'!$J$117="EN",'28 Populations and thresholds'!$J$117="VU")</f>
        <v>1</v>
      </c>
      <c r="M814" s="273">
        <f>D814/'28 Populations and thresholds'!$H$117</f>
        <v>1.0666666666666666E-2</v>
      </c>
      <c r="N814" s="274">
        <f>'28 Populations and thresholds'!$K$117</f>
        <v>0</v>
      </c>
      <c r="O814" s="263" t="str">
        <f t="shared" si="59"/>
        <v xml:space="preserve"> </v>
      </c>
      <c r="P814" s="349"/>
      <c r="Q814" s="272"/>
      <c r="R814" s="274"/>
      <c r="S814" s="263"/>
      <c r="T814" s="282"/>
      <c r="U814" s="263" t="str">
        <f t="shared" si="60"/>
        <v xml:space="preserve"> </v>
      </c>
    </row>
    <row r="815" spans="1:26" x14ac:dyDescent="0.2">
      <c r="A815" s="275" t="s">
        <v>1314</v>
      </c>
      <c r="B815" s="292" t="s">
        <v>4616</v>
      </c>
      <c r="C815" s="280" t="s">
        <v>3522</v>
      </c>
      <c r="D815" s="279">
        <v>1087</v>
      </c>
      <c r="E815" s="274">
        <v>2007</v>
      </c>
      <c r="F815" s="263" t="str">
        <f t="shared" si="57"/>
        <v xml:space="preserve"> </v>
      </c>
      <c r="G815" s="275" t="s">
        <v>139</v>
      </c>
      <c r="H815" s="275" t="s">
        <v>3388</v>
      </c>
      <c r="I815" s="263" t="str">
        <f t="shared" si="58"/>
        <v xml:space="preserve"> </v>
      </c>
      <c r="J815" s="272" t="str">
        <f>IF(D815&gt;=('28 Populations and thresholds'!$I$58),"YES"," ")</f>
        <v>YES</v>
      </c>
      <c r="K815" s="272" t="str">
        <f>IF(J815="YES"," ",IF(D815&gt;=('28 Populations and thresholds'!$I$58)*0.25,"YES"))</f>
        <v xml:space="preserve"> </v>
      </c>
      <c r="L815" s="272" t="b">
        <f>OR('28 Populations and thresholds'!$J$58="CR",'28 Populations and thresholds'!$J$58="EN",'28 Populations and thresholds'!$J$58="VU")</f>
        <v>0</v>
      </c>
      <c r="M815" s="273">
        <f>D815/'28 Populations and thresholds'!$H$58</f>
        <v>1.8116666666666666E-2</v>
      </c>
      <c r="N815" s="274">
        <f>'28 Populations and thresholds'!$K$58</f>
        <v>0</v>
      </c>
      <c r="O815" s="263" t="str">
        <f t="shared" si="59"/>
        <v xml:space="preserve"> </v>
      </c>
      <c r="P815" s="349"/>
      <c r="Q815" s="272"/>
      <c r="R815" s="274"/>
      <c r="S815" s="263"/>
      <c r="T815" s="269"/>
      <c r="U815" s="263" t="str">
        <f t="shared" si="60"/>
        <v xml:space="preserve"> </v>
      </c>
    </row>
    <row r="816" spans="1:26" x14ac:dyDescent="0.2">
      <c r="A816" s="143" t="s">
        <v>1314</v>
      </c>
      <c r="B816" s="4" t="s">
        <v>1711</v>
      </c>
      <c r="C816" s="4" t="s">
        <v>3467</v>
      </c>
      <c r="D816" s="5">
        <v>6620</v>
      </c>
      <c r="E816" s="104">
        <v>2007</v>
      </c>
      <c r="F816" s="263" t="str">
        <f t="shared" si="57"/>
        <v xml:space="preserve"> </v>
      </c>
      <c r="G816" s="13" t="s">
        <v>139</v>
      </c>
      <c r="H816" s="13" t="s">
        <v>3388</v>
      </c>
      <c r="I816" s="263" t="str">
        <f t="shared" si="58"/>
        <v xml:space="preserve"> </v>
      </c>
      <c r="J816" s="38" t="str">
        <f>IF(D816&gt;=('28 Populations and thresholds'!$I$180),"YES"," ")</f>
        <v>YES</v>
      </c>
      <c r="K816" s="38" t="str">
        <f>IF(J816="YES"," ",IF(D816&gt;=('28 Populations and thresholds'!$I$180)*0.25,"YES"))</f>
        <v xml:space="preserve"> </v>
      </c>
      <c r="L816" s="38" t="b">
        <f>OR('28 Populations and thresholds'!$J$180="CR",'28 Populations and thresholds'!$J$180="EN",'28 Populations and thresholds'!$J$180="VU")</f>
        <v>0</v>
      </c>
      <c r="M816" s="75">
        <f>D816/'28 Populations and thresholds'!$H$180</f>
        <v>6.6199999999999995E-2</v>
      </c>
      <c r="N816" s="106">
        <f>'28 Populations and thresholds'!$K$180</f>
        <v>0</v>
      </c>
      <c r="O816" s="263" t="str">
        <f t="shared" si="59"/>
        <v xml:space="preserve"> </v>
      </c>
      <c r="P816" s="348">
        <v>12.36</v>
      </c>
      <c r="Q816" s="38">
        <v>2</v>
      </c>
      <c r="R816" s="106">
        <v>0</v>
      </c>
      <c r="S816" s="263"/>
      <c r="T816" s="9"/>
      <c r="U816" s="263" t="str">
        <f t="shared" si="60"/>
        <v xml:space="preserve"> </v>
      </c>
    </row>
    <row r="817" spans="1:26" x14ac:dyDescent="0.2">
      <c r="A817" s="12" t="s">
        <v>1314</v>
      </c>
      <c r="B817" s="9" t="s">
        <v>1711</v>
      </c>
      <c r="C817" s="4" t="s">
        <v>3778</v>
      </c>
      <c r="D817" s="5">
        <v>5735</v>
      </c>
      <c r="E817" s="1" t="s">
        <v>1598</v>
      </c>
      <c r="F817" s="263" t="str">
        <f t="shared" si="57"/>
        <v xml:space="preserve"> </v>
      </c>
      <c r="G817" s="13" t="s">
        <v>139</v>
      </c>
      <c r="I817" s="263" t="str">
        <f t="shared" si="58"/>
        <v xml:space="preserve"> </v>
      </c>
      <c r="J817" s="38" t="str">
        <f>IF(D817&gt;=('28 Populations and thresholds'!$I$213),"YES"," ")</f>
        <v>YES</v>
      </c>
      <c r="K817" s="38" t="str">
        <f>IF(J817="YES"," ",IF(D817&gt;=('28 Populations and thresholds'!$I$213)*0.25,"YES"))</f>
        <v xml:space="preserve"> </v>
      </c>
      <c r="L817" s="38" t="b">
        <f>OR('28 Populations and thresholds'!$J$213="CR",'28 Populations and thresholds'!$J$213="EN",'28 Populations and thresholds'!$J$213="VU")</f>
        <v>0</v>
      </c>
      <c r="M817" s="75">
        <f>D817/'28 Populations and thresholds'!$H$213</f>
        <v>5.7349999999999998E-2</v>
      </c>
      <c r="N817" s="106">
        <f>'28 Populations and thresholds'!$K$213</f>
        <v>0</v>
      </c>
      <c r="O817" s="263" t="str">
        <f t="shared" si="59"/>
        <v xml:space="preserve"> </v>
      </c>
      <c r="P817" s="348"/>
      <c r="Q817" s="38"/>
      <c r="R817" s="106"/>
      <c r="S817" s="263"/>
      <c r="U817" s="263" t="str">
        <f t="shared" si="60"/>
        <v xml:space="preserve"> </v>
      </c>
    </row>
    <row r="818" spans="1:26" x14ac:dyDescent="0.2">
      <c r="A818" s="275" t="s">
        <v>1314</v>
      </c>
      <c r="B818" s="277" t="s">
        <v>4463</v>
      </c>
      <c r="C818" s="269" t="s">
        <v>3411</v>
      </c>
      <c r="D818" s="279">
        <v>1100</v>
      </c>
      <c r="E818" s="274" t="s">
        <v>4466</v>
      </c>
      <c r="F818" s="263" t="str">
        <f t="shared" si="57"/>
        <v xml:space="preserve"> </v>
      </c>
      <c r="G818" s="275"/>
      <c r="H818" s="275" t="s">
        <v>4069</v>
      </c>
      <c r="I818" s="263" t="str">
        <f t="shared" si="58"/>
        <v xml:space="preserve"> </v>
      </c>
      <c r="J818" s="272" t="str">
        <f>IF(D818&gt;=('28 Populations and thresholds'!$I$114),"YES"," ")</f>
        <v>YES</v>
      </c>
      <c r="K818" s="272" t="str">
        <f>IF(J818="YES"," ",IF(D818&gt;=('28 Populations and thresholds'!$I$114)*0.25,"YES"))</f>
        <v xml:space="preserve"> </v>
      </c>
      <c r="L818" s="272" t="b">
        <f>OR('28 Populations and thresholds'!$J$114="CR",'28 Populations and thresholds'!$J$114="EN",'28 Populations and thresholds'!$J$114="VU")</f>
        <v>1</v>
      </c>
      <c r="M818" s="273">
        <f>D818/'28 Populations and thresholds'!$H$114</f>
        <v>0.28947368421052633</v>
      </c>
      <c r="N818" s="274"/>
      <c r="O818" s="263" t="str">
        <f t="shared" si="59"/>
        <v xml:space="preserve"> </v>
      </c>
      <c r="P818" s="349">
        <v>28.95</v>
      </c>
      <c r="Q818" s="272">
        <v>1</v>
      </c>
      <c r="R818" s="274">
        <v>1</v>
      </c>
      <c r="S818" s="263"/>
      <c r="T818" s="275"/>
      <c r="U818" s="263" t="str">
        <f t="shared" si="60"/>
        <v xml:space="preserve"> </v>
      </c>
      <c r="W818" s="4"/>
      <c r="X818" s="4"/>
      <c r="Y818" s="4"/>
      <c r="Z818" s="4"/>
    </row>
    <row r="819" spans="1:26" x14ac:dyDescent="0.2">
      <c r="A819" s="143" t="s">
        <v>1314</v>
      </c>
      <c r="B819" s="40" t="s">
        <v>1985</v>
      </c>
      <c r="C819" s="4" t="s">
        <v>3552</v>
      </c>
      <c r="D819" s="45">
        <v>800</v>
      </c>
      <c r="E819" s="47" t="s">
        <v>1332</v>
      </c>
      <c r="F819" s="263" t="str">
        <f t="shared" si="57"/>
        <v xml:space="preserve"> </v>
      </c>
      <c r="G819" s="143" t="s">
        <v>15</v>
      </c>
      <c r="H819" s="143" t="s">
        <v>1315</v>
      </c>
      <c r="I819" s="263" t="str">
        <f t="shared" si="58"/>
        <v xml:space="preserve"> </v>
      </c>
      <c r="J819" s="38" t="str">
        <f>IF(D819&gt;=('28 Populations and thresholds'!$I$77),"YES"," ")</f>
        <v>YES</v>
      </c>
      <c r="K819" s="38" t="str">
        <f>IF(J819="YES"," ",IF(D819&gt;=('28 Populations and thresholds'!$I$77)*0.25,"YES"))</f>
        <v xml:space="preserve"> </v>
      </c>
      <c r="L819" s="38" t="b">
        <f>OR('28 Populations and thresholds'!$J$77="CR",'28 Populations and thresholds'!$J$77="EN",'28 Populations and thresholds'!$J$77="VU")</f>
        <v>0</v>
      </c>
      <c r="M819" s="75">
        <f>D819/'28 Populations and thresholds'!$H$77</f>
        <v>8.0000000000000002E-3</v>
      </c>
      <c r="N819" s="106">
        <f>'28 Populations and thresholds'!$K$77</f>
        <v>0</v>
      </c>
      <c r="O819" s="263" t="str">
        <f t="shared" si="59"/>
        <v xml:space="preserve"> </v>
      </c>
      <c r="P819" s="348">
        <v>0.8</v>
      </c>
      <c r="Q819" s="38">
        <v>1</v>
      </c>
      <c r="R819" s="106">
        <v>0</v>
      </c>
      <c r="S819" s="263"/>
      <c r="T819" s="9"/>
      <c r="U819" s="263" t="str">
        <f t="shared" si="60"/>
        <v xml:space="preserve"> </v>
      </c>
    </row>
    <row r="820" spans="1:26" x14ac:dyDescent="0.2">
      <c r="A820" s="275" t="s">
        <v>1314</v>
      </c>
      <c r="B820" s="301" t="s">
        <v>1988</v>
      </c>
      <c r="C820" s="269" t="s">
        <v>3398</v>
      </c>
      <c r="D820" s="279">
        <v>300</v>
      </c>
      <c r="E820" s="281">
        <v>36039</v>
      </c>
      <c r="F820" s="263" t="str">
        <f t="shared" si="57"/>
        <v xml:space="preserve"> </v>
      </c>
      <c r="G820" s="275"/>
      <c r="H820" s="275" t="s">
        <v>4019</v>
      </c>
      <c r="I820" s="263" t="str">
        <f t="shared" si="58"/>
        <v xml:space="preserve"> </v>
      </c>
      <c r="J820" s="272" t="str">
        <f>IF(D820&gt;=('28 Populations and thresholds'!$I$123),"YES"," ")</f>
        <v>YES</v>
      </c>
      <c r="K820" s="272" t="str">
        <f>IF(J820="YES"," ",IF(D820&gt;=('28 Populations and thresholds'!$I$123)*0.25,"YES"))</f>
        <v xml:space="preserve"> </v>
      </c>
      <c r="L820" s="272" t="b">
        <f>OR('28 Populations and thresholds'!$J$123="CR",'28 Populations and thresholds'!$J$123="EN",'28 Populations and thresholds'!$J$123="VU")</f>
        <v>1</v>
      </c>
      <c r="M820" s="273">
        <f>D820/'28 Populations and thresholds'!$H$123</f>
        <v>0.6</v>
      </c>
      <c r="N820" s="274" t="str">
        <f>'28 Populations and thresholds'!$K$123</f>
        <v>DEC</v>
      </c>
      <c r="O820" s="263" t="str">
        <f t="shared" si="59"/>
        <v xml:space="preserve"> </v>
      </c>
      <c r="P820" s="349">
        <v>60</v>
      </c>
      <c r="Q820" s="272">
        <v>1</v>
      </c>
      <c r="R820" s="274">
        <v>1</v>
      </c>
      <c r="S820" s="263"/>
      <c r="T820" s="282"/>
      <c r="U820" s="263" t="str">
        <f t="shared" si="60"/>
        <v xml:space="preserve"> </v>
      </c>
    </row>
    <row r="821" spans="1:26" x14ac:dyDescent="0.2">
      <c r="A821" s="12" t="s">
        <v>1314</v>
      </c>
      <c r="B821" s="9" t="s">
        <v>3428</v>
      </c>
      <c r="C821" s="4" t="s">
        <v>3545</v>
      </c>
      <c r="D821" s="5">
        <v>1692</v>
      </c>
      <c r="E821" s="104">
        <v>2003</v>
      </c>
      <c r="F821" s="263" t="str">
        <f t="shared" si="57"/>
        <v xml:space="preserve"> </v>
      </c>
      <c r="G821" s="12" t="s">
        <v>139</v>
      </c>
      <c r="H821" s="12" t="s">
        <v>3388</v>
      </c>
      <c r="I821" s="263" t="str">
        <f t="shared" si="58"/>
        <v xml:space="preserve"> </v>
      </c>
      <c r="J821" s="38" t="str">
        <f>IF(D821&gt;=('28 Populations and thresholds'!$I$71),"YES"," ")</f>
        <v>YES</v>
      </c>
      <c r="K821" s="38" t="str">
        <f>IF(J821="YES"," ",IF(D821&gt;=('28 Populations and thresholds'!$I$71)*0.25,"YES"))</f>
        <v xml:space="preserve"> </v>
      </c>
      <c r="L821" s="38" t="b">
        <f>OR('28 Populations and thresholds'!$J$71="CR",'28 Populations and thresholds'!$J$71="EN",'28 Populations and thresholds'!$J$71="VU")</f>
        <v>0</v>
      </c>
      <c r="M821" s="75">
        <f>D821/'28 Populations and thresholds'!$H$71</f>
        <v>2.8199999999999999E-2</v>
      </c>
      <c r="N821" s="106">
        <f>'28 Populations and thresholds'!$K$71</f>
        <v>0</v>
      </c>
      <c r="O821" s="263" t="str">
        <f t="shared" si="59"/>
        <v xml:space="preserve"> </v>
      </c>
      <c r="P821" s="348">
        <v>79.849999999999994</v>
      </c>
      <c r="Q821" s="38">
        <v>3</v>
      </c>
      <c r="R821" s="106">
        <v>0</v>
      </c>
      <c r="S821" s="263"/>
      <c r="T821" s="9"/>
      <c r="U821" s="263" t="str">
        <f t="shared" si="60"/>
        <v xml:space="preserve"> </v>
      </c>
    </row>
    <row r="822" spans="1:26" x14ac:dyDescent="0.2">
      <c r="A822" s="12" t="s">
        <v>1314</v>
      </c>
      <c r="B822" s="4" t="s">
        <v>3428</v>
      </c>
      <c r="C822" s="115" t="s">
        <v>3425</v>
      </c>
      <c r="D822" s="5">
        <v>743</v>
      </c>
      <c r="E822" s="104">
        <v>2003</v>
      </c>
      <c r="F822" s="263" t="str">
        <f t="shared" si="57"/>
        <v xml:space="preserve"> </v>
      </c>
      <c r="G822" s="13" t="s">
        <v>139</v>
      </c>
      <c r="H822" s="13" t="s">
        <v>3388</v>
      </c>
      <c r="I822" s="263" t="str">
        <f t="shared" si="58"/>
        <v xml:space="preserve"> </v>
      </c>
      <c r="J822" s="38" t="str">
        <f>IF(D822&gt;=('28 Populations and thresholds'!$I$120),"YES"," ")</f>
        <v>YES</v>
      </c>
      <c r="K822" s="38" t="str">
        <f>IF(J822="YES"," ",IF(D822&gt;=('28 Populations and thresholds'!$I$120)*0.25,"YES"))</f>
        <v xml:space="preserve"> </v>
      </c>
      <c r="L822" s="38" t="b">
        <f>OR('28 Populations and thresholds'!$J$120="CR",'28 Populations and thresholds'!$J$120="EN",'28 Populations and thresholds'!$J$120="VU")</f>
        <v>0</v>
      </c>
      <c r="M822" s="75">
        <f>D822/'28 Populations and thresholds'!$H$120</f>
        <v>0.74299999999999999</v>
      </c>
      <c r="N822" s="106" t="str">
        <f>'28 Populations and thresholds'!$K$120</f>
        <v>DEC</v>
      </c>
      <c r="O822" s="263" t="str">
        <f t="shared" si="59"/>
        <v xml:space="preserve"> </v>
      </c>
      <c r="P822" s="348"/>
      <c r="Q822" s="38"/>
      <c r="R822" s="106"/>
      <c r="S822" s="263"/>
      <c r="U822" s="263" t="str">
        <f t="shared" si="60"/>
        <v xml:space="preserve"> </v>
      </c>
    </row>
    <row r="823" spans="1:26" x14ac:dyDescent="0.2">
      <c r="A823" s="12" t="s">
        <v>1314</v>
      </c>
      <c r="B823" s="9" t="s">
        <v>3428</v>
      </c>
      <c r="C823" s="111" t="s">
        <v>3552</v>
      </c>
      <c r="D823" s="5">
        <v>2731</v>
      </c>
      <c r="E823" s="104">
        <v>2003</v>
      </c>
      <c r="F823" s="263" t="str">
        <f t="shared" si="57"/>
        <v xml:space="preserve"> </v>
      </c>
      <c r="G823" s="12" t="s">
        <v>139</v>
      </c>
      <c r="H823" s="12" t="s">
        <v>3388</v>
      </c>
      <c r="I823" s="263" t="str">
        <f t="shared" si="58"/>
        <v xml:space="preserve"> </v>
      </c>
      <c r="J823" s="38" t="str">
        <f>IF(D823&gt;=('28 Populations and thresholds'!$I$77),"YES"," ")</f>
        <v>YES</v>
      </c>
      <c r="K823" s="38" t="str">
        <f>IF(J823="YES"," ",IF(D823&gt;=('28 Populations and thresholds'!$I$77)*0.25,"YES"))</f>
        <v xml:space="preserve"> </v>
      </c>
      <c r="L823" s="38" t="b">
        <f>OR('28 Populations and thresholds'!$J$77="CR",'28 Populations and thresholds'!$J$77="EN",'28 Populations and thresholds'!$J$77="VU")</f>
        <v>0</v>
      </c>
      <c r="M823" s="75">
        <f>D823/'28 Populations and thresholds'!$H$77</f>
        <v>2.7310000000000001E-2</v>
      </c>
      <c r="N823" s="106">
        <f>'28 Populations and thresholds'!$K$77</f>
        <v>0</v>
      </c>
      <c r="O823" s="263" t="str">
        <f t="shared" si="59"/>
        <v xml:space="preserve"> </v>
      </c>
      <c r="P823" s="348"/>
      <c r="Q823" s="38"/>
      <c r="R823" s="106"/>
      <c r="S823" s="263"/>
      <c r="T823" s="9"/>
      <c r="U823" s="263" t="str">
        <f t="shared" si="60"/>
        <v xml:space="preserve"> </v>
      </c>
    </row>
    <row r="824" spans="1:26" x14ac:dyDescent="0.2">
      <c r="A824" s="275" t="s">
        <v>1314</v>
      </c>
      <c r="B824" s="269" t="s">
        <v>3429</v>
      </c>
      <c r="C824" s="278" t="s">
        <v>3425</v>
      </c>
      <c r="D824" s="279">
        <v>850</v>
      </c>
      <c r="E824" s="274">
        <v>2001</v>
      </c>
      <c r="F824" s="263" t="str">
        <f t="shared" si="57"/>
        <v xml:space="preserve"> </v>
      </c>
      <c r="G824" s="275" t="s">
        <v>139</v>
      </c>
      <c r="H824" s="275" t="s">
        <v>3388</v>
      </c>
      <c r="I824" s="263" t="str">
        <f t="shared" si="58"/>
        <v xml:space="preserve"> </v>
      </c>
      <c r="J824" s="272" t="str">
        <f>IF(D824&gt;=('28 Populations and thresholds'!$I$120),"YES"," ")</f>
        <v>YES</v>
      </c>
      <c r="K824" s="272" t="str">
        <f>IF(J824="YES"," ",IF(D824&gt;=('28 Populations and thresholds'!$I$120)*0.25,"YES"))</f>
        <v xml:space="preserve"> </v>
      </c>
      <c r="L824" s="272" t="b">
        <f>OR('28 Populations and thresholds'!$J$120="CR",'28 Populations and thresholds'!$J$120="EN",'28 Populations and thresholds'!$J$120="VU")</f>
        <v>0</v>
      </c>
      <c r="M824" s="273">
        <f>D824/'28 Populations and thresholds'!$H$120</f>
        <v>0.85</v>
      </c>
      <c r="N824" s="274" t="str">
        <f>'28 Populations and thresholds'!$K$120</f>
        <v>DEC</v>
      </c>
      <c r="O824" s="263" t="str">
        <f t="shared" si="59"/>
        <v xml:space="preserve"> </v>
      </c>
      <c r="P824" s="349">
        <v>85</v>
      </c>
      <c r="Q824" s="272">
        <v>1</v>
      </c>
      <c r="R824" s="274">
        <v>0</v>
      </c>
      <c r="S824" s="263"/>
      <c r="T824" s="275"/>
      <c r="U824" s="263" t="str">
        <f t="shared" si="60"/>
        <v xml:space="preserve"> </v>
      </c>
    </row>
    <row r="825" spans="1:26" x14ac:dyDescent="0.2">
      <c r="A825" s="12" t="s">
        <v>1314</v>
      </c>
      <c r="B825" s="4" t="s">
        <v>4495</v>
      </c>
      <c r="C825" s="4" t="s">
        <v>3467</v>
      </c>
      <c r="D825" s="5">
        <v>2206</v>
      </c>
      <c r="E825" s="148">
        <v>39022</v>
      </c>
      <c r="F825" s="263" t="str">
        <f t="shared" si="57"/>
        <v xml:space="preserve"> </v>
      </c>
      <c r="H825" s="9" t="s">
        <v>4415</v>
      </c>
      <c r="I825" s="263" t="str">
        <f t="shared" si="58"/>
        <v xml:space="preserve"> </v>
      </c>
      <c r="J825" s="38" t="str">
        <f>IF(D825&gt;=('28 Populations and thresholds'!$I$180),"YES"," ")</f>
        <v>YES</v>
      </c>
      <c r="K825" s="38" t="str">
        <f>IF(J825="YES"," ",IF(D825&gt;=('28 Populations and thresholds'!$I$180)*0.25,"YES"))</f>
        <v xml:space="preserve"> </v>
      </c>
      <c r="L825" s="38" t="b">
        <f>OR('28 Populations and thresholds'!$J$180="CR",'28 Populations and thresholds'!$J$180="EN",'28 Populations and thresholds'!$J$180="VU")</f>
        <v>0</v>
      </c>
      <c r="M825" s="75">
        <f>D825/'28 Populations and thresholds'!$H$180</f>
        <v>2.206E-2</v>
      </c>
      <c r="N825" s="106">
        <f>'28 Populations and thresholds'!$K$180</f>
        <v>0</v>
      </c>
      <c r="O825" s="263" t="str">
        <f t="shared" si="59"/>
        <v xml:space="preserve"> </v>
      </c>
      <c r="P825" s="348">
        <v>8</v>
      </c>
      <c r="Q825" s="38">
        <v>3</v>
      </c>
      <c r="R825" s="106">
        <v>1</v>
      </c>
      <c r="S825" s="263"/>
      <c r="U825" s="263" t="str">
        <f t="shared" si="60"/>
        <v xml:space="preserve"> </v>
      </c>
    </row>
    <row r="826" spans="1:26" x14ac:dyDescent="0.2">
      <c r="A826" s="12" t="s">
        <v>1314</v>
      </c>
      <c r="B826" s="4" t="s">
        <v>4495</v>
      </c>
      <c r="C826" s="4" t="s">
        <v>3446</v>
      </c>
      <c r="D826" s="5">
        <v>420</v>
      </c>
      <c r="E826" s="148">
        <v>39022</v>
      </c>
      <c r="F826" s="263" t="str">
        <f t="shared" si="57"/>
        <v xml:space="preserve"> </v>
      </c>
      <c r="H826" s="9" t="s">
        <v>4415</v>
      </c>
      <c r="I826" s="263" t="str">
        <f t="shared" si="58"/>
        <v xml:space="preserve"> </v>
      </c>
      <c r="J826" s="38" t="str">
        <f>IF(D826&gt;=('28 Populations and thresholds'!$I$144),"YES"," ")</f>
        <v>YES</v>
      </c>
      <c r="K826" s="38" t="str">
        <f>IF(J826="YES"," ",IF(D826&gt;=('28 Populations and thresholds'!$I$144)*0.25,"YES"))</f>
        <v xml:space="preserve"> </v>
      </c>
      <c r="L826" s="38" t="b">
        <f>OR('28 Populations and thresholds'!$J$144="CR",'28 Populations and thresholds'!$J$144="EN",'28 Populations and thresholds'!$J$144="VU")</f>
        <v>0</v>
      </c>
      <c r="M826" s="75">
        <f>D826/'28 Populations and thresholds'!$H$144</f>
        <v>4.2000000000000003E-2</v>
      </c>
      <c r="N826" s="106">
        <f>'28 Populations and thresholds'!$K$144</f>
        <v>0</v>
      </c>
      <c r="O826" s="263" t="str">
        <f t="shared" si="59"/>
        <v xml:space="preserve"> </v>
      </c>
      <c r="P826" s="348"/>
      <c r="Q826" s="38"/>
      <c r="R826" s="106"/>
      <c r="S826" s="263"/>
      <c r="U826" s="263" t="str">
        <f t="shared" si="60"/>
        <v xml:space="preserve"> </v>
      </c>
    </row>
    <row r="827" spans="1:26" x14ac:dyDescent="0.2">
      <c r="A827" s="12" t="s">
        <v>1314</v>
      </c>
      <c r="B827" s="4" t="s">
        <v>4495</v>
      </c>
      <c r="C827" s="4" t="s">
        <v>1732</v>
      </c>
      <c r="D827" s="5">
        <v>153</v>
      </c>
      <c r="E827" s="148">
        <v>39022</v>
      </c>
      <c r="F827" s="263" t="str">
        <f t="shared" si="57"/>
        <v xml:space="preserve"> </v>
      </c>
      <c r="H827" s="9" t="s">
        <v>4415</v>
      </c>
      <c r="I827" s="263" t="str">
        <f t="shared" si="58"/>
        <v xml:space="preserve"> </v>
      </c>
      <c r="J827" s="38" t="str">
        <f>IF(D827&gt;=('28 Populations and thresholds'!$I$221),"YES"," ")</f>
        <v>YES</v>
      </c>
      <c r="K827" s="38" t="str">
        <f>IF(J827="YES"," ",IF(D827&gt;=('28 Populations and thresholds'!$I$221)*0.25,"YES"))</f>
        <v xml:space="preserve"> </v>
      </c>
      <c r="L827" s="38" t="b">
        <f>OR('28 Populations and thresholds'!$J$221="CR",'28 Populations and thresholds'!$J$221="EN",'28 Populations and thresholds'!$J$221="VU")</f>
        <v>1</v>
      </c>
      <c r="M827" s="75">
        <f>D827/'28 Populations and thresholds'!$H$221</f>
        <v>1.59375E-2</v>
      </c>
      <c r="N827" s="106" t="str">
        <f>'28 Populations and thresholds'!$K$221</f>
        <v>DEC</v>
      </c>
      <c r="O827" s="263" t="str">
        <f t="shared" si="59"/>
        <v xml:space="preserve"> </v>
      </c>
      <c r="P827" s="348"/>
      <c r="Q827" s="38"/>
      <c r="R827" s="106"/>
      <c r="S827" s="263"/>
      <c r="U827" s="263" t="str">
        <f t="shared" si="60"/>
        <v xml:space="preserve"> </v>
      </c>
    </row>
    <row r="828" spans="1:26" x14ac:dyDescent="0.2">
      <c r="A828" s="267" t="s">
        <v>1314</v>
      </c>
      <c r="B828" s="268" t="s">
        <v>1355</v>
      </c>
      <c r="C828" s="269" t="s">
        <v>3676</v>
      </c>
      <c r="D828" s="298">
        <v>1620</v>
      </c>
      <c r="E828" s="294" t="s">
        <v>1316</v>
      </c>
      <c r="F828" s="263" t="str">
        <f t="shared" si="57"/>
        <v xml:space="preserve"> </v>
      </c>
      <c r="G828" s="267" t="s">
        <v>15</v>
      </c>
      <c r="H828" s="267" t="s">
        <v>1315</v>
      </c>
      <c r="I828" s="263" t="str">
        <f t="shared" si="58"/>
        <v xml:space="preserve"> </v>
      </c>
      <c r="J828" s="272" t="str">
        <f>IF(D828&gt;=('28 Populations and thresholds'!$I$96),"YES"," ")</f>
        <v>YES</v>
      </c>
      <c r="K828" s="272" t="str">
        <f>IF(J828="YES"," ",IF(D828&gt;=('28 Populations and thresholds'!$I$96)*0.25,"YES"))</f>
        <v xml:space="preserve"> </v>
      </c>
      <c r="L828" s="272" t="b">
        <f>OR('28 Populations and thresholds'!$J$96="CR",'28 Populations and thresholds'!$J$96="EN",'28 Populations and thresholds'!$J$96="VU")</f>
        <v>1</v>
      </c>
      <c r="M828" s="346">
        <v>1</v>
      </c>
      <c r="N828" s="274" t="str">
        <f>'28 Populations and thresholds'!$K$96</f>
        <v>DEC</v>
      </c>
      <c r="O828" s="263" t="str">
        <f t="shared" si="59"/>
        <v xml:space="preserve"> </v>
      </c>
      <c r="P828" s="349">
        <v>129.32</v>
      </c>
      <c r="Q828" s="272">
        <v>7</v>
      </c>
      <c r="R828" s="274">
        <v>2</v>
      </c>
      <c r="S828" s="263"/>
      <c r="T828" s="275"/>
      <c r="U828" s="263" t="str">
        <f t="shared" si="60"/>
        <v xml:space="preserve"> </v>
      </c>
    </row>
    <row r="829" spans="1:26" x14ac:dyDescent="0.2">
      <c r="A829" s="267" t="s">
        <v>1314</v>
      </c>
      <c r="B829" s="268" t="s">
        <v>1355</v>
      </c>
      <c r="C829" s="269" t="s">
        <v>3666</v>
      </c>
      <c r="D829" s="270">
        <v>16500</v>
      </c>
      <c r="E829" s="294" t="s">
        <v>1316</v>
      </c>
      <c r="F829" s="263" t="str">
        <f t="shared" si="57"/>
        <v xml:space="preserve"> </v>
      </c>
      <c r="G829" s="267" t="s">
        <v>15</v>
      </c>
      <c r="H829" s="267" t="s">
        <v>1315</v>
      </c>
      <c r="I829" s="263" t="str">
        <f t="shared" si="58"/>
        <v xml:space="preserve"> </v>
      </c>
      <c r="J829" s="272" t="str">
        <f>IF(D829&gt;=(('28 Populations and thresholds'!$I$62)+('28 Populations and thresholds'!$I$63)+('28 Populations and thresholds'!$I$65)),"YES"," ")</f>
        <v>YES</v>
      </c>
      <c r="K829" s="272" t="str">
        <f>IF(J829="YES"," ",IF(D829&gt;=(('28 Populations and thresholds'!$I$62)+('28 Populations and thresholds'!$I$63)+('28 Populations and thresholds'!$I$65))*0.25,"YES"))</f>
        <v xml:space="preserve"> </v>
      </c>
      <c r="L829" s="272" t="b">
        <f>OR('28 Populations and thresholds'!$J$62="CR",'28 Populations and thresholds'!$J$62="EN",'28 Populations and thresholds'!$J$62="VU")</f>
        <v>0</v>
      </c>
      <c r="M829" s="273">
        <f>D829/(('28 Populations and thresholds'!$H$62)+('28 Populations and thresholds'!$H$63)+('28 Populations and thresholds'!$H$65))</f>
        <v>9.4285714285714292E-2</v>
      </c>
      <c r="N829" s="274" t="str">
        <f>'28 Populations and thresholds'!$K$62</f>
        <v>DEC</v>
      </c>
      <c r="O829" s="263" t="str">
        <f t="shared" si="59"/>
        <v xml:space="preserve"> </v>
      </c>
      <c r="P829" s="349"/>
      <c r="Q829" s="272"/>
      <c r="R829" s="274"/>
      <c r="S829" s="263"/>
      <c r="T829" s="275" t="s">
        <v>4550</v>
      </c>
      <c r="U829" s="263" t="str">
        <f t="shared" si="60"/>
        <v xml:space="preserve"> </v>
      </c>
    </row>
    <row r="830" spans="1:26" x14ac:dyDescent="0.2">
      <c r="A830" s="267" t="s">
        <v>1314</v>
      </c>
      <c r="B830" s="268" t="s">
        <v>1355</v>
      </c>
      <c r="C830" s="269" t="s">
        <v>3652</v>
      </c>
      <c r="D830" s="298">
        <v>1400</v>
      </c>
      <c r="E830" s="294" t="s">
        <v>1316</v>
      </c>
      <c r="F830" s="263" t="str">
        <f t="shared" si="57"/>
        <v xml:space="preserve"> </v>
      </c>
      <c r="G830" s="267" t="s">
        <v>15</v>
      </c>
      <c r="H830" s="267" t="s">
        <v>1315</v>
      </c>
      <c r="I830" s="263" t="str">
        <f t="shared" si="58"/>
        <v xml:space="preserve"> </v>
      </c>
      <c r="J830" s="272" t="str">
        <f>IF(D830&gt;=('28 Populations and thresholds'!$I$112),"YES"," ")</f>
        <v>YES</v>
      </c>
      <c r="K830" s="272" t="str">
        <f>IF(J830="YES"," ",IF(D830&gt;=('28 Populations and thresholds'!$I$112)*0.25,"YES"))</f>
        <v xml:space="preserve"> </v>
      </c>
      <c r="L830" s="272" t="b">
        <f>OR('28 Populations and thresholds'!$J$112="CR",'28 Populations and thresholds'!$J$112="EN",'28 Populations and thresholds'!$J$112="VU")</f>
        <v>0</v>
      </c>
      <c r="M830" s="273">
        <f>D830/'28 Populations and thresholds'!$H$112</f>
        <v>1.4E-2</v>
      </c>
      <c r="N830" s="274">
        <f>'28 Populations and thresholds'!$K$112</f>
        <v>0</v>
      </c>
      <c r="O830" s="263" t="str">
        <f t="shared" si="59"/>
        <v xml:space="preserve"> </v>
      </c>
      <c r="P830" s="349"/>
      <c r="Q830" s="272"/>
      <c r="R830" s="274"/>
      <c r="S830" s="263"/>
      <c r="T830" s="269"/>
      <c r="U830" s="263" t="str">
        <f t="shared" si="60"/>
        <v xml:space="preserve"> </v>
      </c>
    </row>
    <row r="831" spans="1:26" x14ac:dyDescent="0.2">
      <c r="A831" s="267" t="s">
        <v>1314</v>
      </c>
      <c r="B831" s="268" t="s">
        <v>1355</v>
      </c>
      <c r="C831" s="269" t="s">
        <v>3564</v>
      </c>
      <c r="D831" s="298">
        <v>2200</v>
      </c>
      <c r="E831" s="294" t="s">
        <v>1316</v>
      </c>
      <c r="F831" s="263" t="str">
        <f t="shared" si="57"/>
        <v xml:space="preserve"> </v>
      </c>
      <c r="G831" s="267" t="s">
        <v>15</v>
      </c>
      <c r="H831" s="267" t="s">
        <v>1315</v>
      </c>
      <c r="I831" s="263" t="str">
        <f t="shared" si="58"/>
        <v xml:space="preserve"> </v>
      </c>
      <c r="J831" s="272" t="str">
        <f>IF(D831&gt;=('28 Populations and thresholds'!$I$79),"YES"," ")</f>
        <v>YES</v>
      </c>
      <c r="K831" s="272" t="str">
        <f>IF(J831="YES"," ",IF(D831&gt;=('28 Populations and thresholds'!$I$79)*0.25,"YES"))</f>
        <v xml:space="preserve"> </v>
      </c>
      <c r="L831" s="272" t="b">
        <f>OR('28 Populations and thresholds'!$J$79="CR",'28 Populations and thresholds'!$J$79="EN",'28 Populations and thresholds'!$J$79="VU")</f>
        <v>0</v>
      </c>
      <c r="M831" s="273">
        <f>D831/'28 Populations and thresholds'!$H$79</f>
        <v>1.4666666666666666E-2</v>
      </c>
      <c r="N831" s="274">
        <f>'28 Populations and thresholds'!$K$79</f>
        <v>0</v>
      </c>
      <c r="O831" s="263" t="str">
        <f t="shared" si="59"/>
        <v xml:space="preserve"> </v>
      </c>
      <c r="P831" s="349"/>
      <c r="Q831" s="272"/>
      <c r="R831" s="274"/>
      <c r="S831" s="263"/>
      <c r="T831" s="269"/>
      <c r="U831" s="263" t="str">
        <f t="shared" si="60"/>
        <v xml:space="preserve"> </v>
      </c>
    </row>
    <row r="832" spans="1:26" x14ac:dyDescent="0.2">
      <c r="A832" s="267" t="s">
        <v>1314</v>
      </c>
      <c r="B832" s="268" t="s">
        <v>1355</v>
      </c>
      <c r="C832" s="269" t="s">
        <v>3589</v>
      </c>
      <c r="D832" s="270">
        <v>32500</v>
      </c>
      <c r="E832" s="294" t="s">
        <v>1316</v>
      </c>
      <c r="F832" s="263" t="str">
        <f t="shared" si="57"/>
        <v xml:space="preserve"> </v>
      </c>
      <c r="G832" s="267" t="s">
        <v>15</v>
      </c>
      <c r="H832" s="267" t="s">
        <v>1315</v>
      </c>
      <c r="I832" s="263" t="str">
        <f t="shared" si="58"/>
        <v xml:space="preserve"> </v>
      </c>
      <c r="J832" s="272" t="str">
        <f>IF(D832&gt;=('28 Populations and thresholds'!$I$84),"YES"," ")</f>
        <v>YES</v>
      </c>
      <c r="K832" s="272" t="str">
        <f>IF(J832="YES"," ",IF(D832&gt;=('28 Populations and thresholds'!$I$84)*0.25,"YES"))</f>
        <v xml:space="preserve"> </v>
      </c>
      <c r="L832" s="272" t="b">
        <f>OR('28 Populations and thresholds'!$J$84="CR",'28 Populations and thresholds'!$J$84="EN",'28 Populations and thresholds'!$J$84="VU")</f>
        <v>0</v>
      </c>
      <c r="M832" s="273">
        <f>D832/'28 Populations and thresholds'!$H$84</f>
        <v>3.2500000000000001E-2</v>
      </c>
      <c r="N832" s="274" t="str">
        <f>'28 Populations and thresholds'!$K$84</f>
        <v>DEC</v>
      </c>
      <c r="O832" s="263" t="str">
        <f t="shared" si="59"/>
        <v xml:space="preserve"> </v>
      </c>
      <c r="P832" s="349"/>
      <c r="Q832" s="272"/>
      <c r="R832" s="274"/>
      <c r="S832" s="263"/>
      <c r="T832" s="275"/>
      <c r="U832" s="263" t="str">
        <f t="shared" si="60"/>
        <v xml:space="preserve"> </v>
      </c>
    </row>
    <row r="833" spans="1:26" x14ac:dyDescent="0.2">
      <c r="A833" s="267" t="s">
        <v>1314</v>
      </c>
      <c r="B833" s="268" t="s">
        <v>1355</v>
      </c>
      <c r="C833" s="278" t="s">
        <v>3733</v>
      </c>
      <c r="D833" s="270">
        <v>421</v>
      </c>
      <c r="E833" s="294" t="s">
        <v>1316</v>
      </c>
      <c r="F833" s="263" t="str">
        <f t="shared" ref="F833:F896" si="61">" "</f>
        <v xml:space="preserve"> </v>
      </c>
      <c r="G833" s="267" t="s">
        <v>15</v>
      </c>
      <c r="H833" s="267" t="s">
        <v>1315</v>
      </c>
      <c r="I833" s="263" t="str">
        <f t="shared" ref="I833:I896" si="62">" "</f>
        <v xml:space="preserve"> </v>
      </c>
      <c r="J833" s="272" t="str">
        <f>IF(D833&gt;=('28 Populations and thresholds'!$I$81),"YES"," ")</f>
        <v>YES</v>
      </c>
      <c r="K833" s="272" t="str">
        <f>IF(J833="YES"," ",IF(D833&gt;=('28 Populations and thresholds'!$I$81)*0.25,"YES"))</f>
        <v xml:space="preserve"> </v>
      </c>
      <c r="L833" s="272" t="b">
        <f>OR('28 Populations and thresholds'!$J$81="CR",'28 Populations and thresholds'!$J$81="EN",'28 Populations and thresholds'!$J$81="VU")</f>
        <v>0</v>
      </c>
      <c r="M833" s="273">
        <f>D833/'28 Populations and thresholds'!$H$81</f>
        <v>2.1049999999999999E-2</v>
      </c>
      <c r="N833" s="274" t="str">
        <f>'28 Populations and thresholds'!$K$81</f>
        <v>DEC</v>
      </c>
      <c r="O833" s="263" t="str">
        <f t="shared" ref="O833:O896" si="63">" "</f>
        <v xml:space="preserve"> </v>
      </c>
      <c r="P833" s="349"/>
      <c r="Q833" s="272"/>
      <c r="R833" s="274"/>
      <c r="S833" s="263"/>
      <c r="T833" s="275"/>
      <c r="U833" s="263" t="str">
        <f t="shared" ref="U833:U896" si="64">" "</f>
        <v xml:space="preserve"> </v>
      </c>
    </row>
    <row r="834" spans="1:26" x14ac:dyDescent="0.2">
      <c r="A834" s="267" t="s">
        <v>1314</v>
      </c>
      <c r="B834" s="268" t="s">
        <v>1355</v>
      </c>
      <c r="C834" s="280" t="s">
        <v>3540</v>
      </c>
      <c r="D834" s="270">
        <v>9100</v>
      </c>
      <c r="E834" s="294" t="s">
        <v>1316</v>
      </c>
      <c r="F834" s="263" t="str">
        <f t="shared" si="61"/>
        <v xml:space="preserve"> </v>
      </c>
      <c r="G834" s="267" t="s">
        <v>15</v>
      </c>
      <c r="H834" s="267" t="s">
        <v>1315</v>
      </c>
      <c r="I834" s="263" t="str">
        <f t="shared" si="62"/>
        <v xml:space="preserve"> </v>
      </c>
      <c r="J834" s="272" t="str">
        <f>IF(D834&gt;=('28 Populations and thresholds'!$I$60),"YES"," ")</f>
        <v>YES</v>
      </c>
      <c r="K834" s="272" t="str">
        <f>IF(J834="YES"," ",IF(D834&gt;=('28 Populations and thresholds'!$I$60)*0.25,"YES"))</f>
        <v xml:space="preserve"> </v>
      </c>
      <c r="L834" s="272" t="b">
        <f>OR('28 Populations and thresholds'!$J$60="CR",'28 Populations and thresholds'!$J$60="EN",'28 Populations and thresholds'!$J$60="VU")</f>
        <v>1</v>
      </c>
      <c r="M834" s="273">
        <f>D834/'28 Populations and thresholds'!$H$60</f>
        <v>0.11666666666666667</v>
      </c>
      <c r="N834" s="274" t="str">
        <f>'28 Populations and thresholds'!$K$60</f>
        <v>DEC</v>
      </c>
      <c r="O834" s="263" t="str">
        <f t="shared" si="63"/>
        <v xml:space="preserve"> </v>
      </c>
      <c r="P834" s="349"/>
      <c r="Q834" s="272"/>
      <c r="R834" s="274"/>
      <c r="S834" s="263"/>
      <c r="T834" s="269"/>
      <c r="U834" s="263" t="str">
        <f t="shared" si="64"/>
        <v xml:space="preserve"> </v>
      </c>
      <c r="W834" s="4"/>
      <c r="X834" s="4"/>
      <c r="Y834" s="4"/>
      <c r="Z834" s="4"/>
    </row>
    <row r="835" spans="1:26" x14ac:dyDescent="0.2">
      <c r="A835" s="121" t="s">
        <v>1314</v>
      </c>
      <c r="B835" s="56" t="s">
        <v>4637</v>
      </c>
      <c r="C835" s="115" t="s">
        <v>3676</v>
      </c>
      <c r="D835" s="105">
        <v>2000</v>
      </c>
      <c r="E835" s="168">
        <v>1991</v>
      </c>
      <c r="F835" s="263" t="str">
        <f t="shared" si="61"/>
        <v xml:space="preserve"> </v>
      </c>
      <c r="G835" s="121" t="s">
        <v>139</v>
      </c>
      <c r="H835" s="121" t="s">
        <v>3388</v>
      </c>
      <c r="I835" s="263" t="str">
        <f t="shared" si="62"/>
        <v xml:space="preserve"> </v>
      </c>
      <c r="J835" s="167" t="str">
        <f>IF(D835&gt;=('28 Populations and thresholds'!$I$96),"YES"," ")</f>
        <v>YES</v>
      </c>
      <c r="K835" s="167" t="str">
        <f>IF(J835="YES"," ",IF(D835&gt;=('28 Populations and thresholds'!$I$96)*0.25,"YES"))</f>
        <v xml:space="preserve"> </v>
      </c>
      <c r="L835" s="167" t="b">
        <f>OR('28 Populations and thresholds'!$J$96="CR",'28 Populations and thresholds'!$J$96="EN",'28 Populations and thresholds'!$J$96="VU")</f>
        <v>1</v>
      </c>
      <c r="M835" s="346">
        <v>1</v>
      </c>
      <c r="N835" s="168" t="str">
        <f>'28 Populations and thresholds'!$K$96</f>
        <v>DEC</v>
      </c>
      <c r="O835" s="263" t="str">
        <f t="shared" si="63"/>
        <v xml:space="preserve"> </v>
      </c>
      <c r="P835" s="395">
        <v>122.81</v>
      </c>
      <c r="Q835" s="167">
        <v>9</v>
      </c>
      <c r="R835" s="168">
        <v>2</v>
      </c>
      <c r="S835" s="263"/>
      <c r="T835" s="121"/>
      <c r="U835" s="263" t="str">
        <f t="shared" si="64"/>
        <v xml:space="preserve"> </v>
      </c>
    </row>
    <row r="836" spans="1:26" x14ac:dyDescent="0.2">
      <c r="A836" s="12" t="s">
        <v>1314</v>
      </c>
      <c r="B836" s="56" t="s">
        <v>4637</v>
      </c>
      <c r="C836" s="4" t="s">
        <v>3781</v>
      </c>
      <c r="D836" s="5">
        <v>100000</v>
      </c>
      <c r="E836" s="1" t="s">
        <v>240</v>
      </c>
      <c r="F836" s="263" t="str">
        <f t="shared" si="61"/>
        <v xml:space="preserve"> </v>
      </c>
      <c r="G836" s="13" t="s">
        <v>139</v>
      </c>
      <c r="I836" s="263" t="str">
        <f t="shared" si="62"/>
        <v xml:space="preserve"> </v>
      </c>
      <c r="J836" s="38" t="str">
        <f>IF(D836&gt;=('28 Populations and thresholds'!$I$220),"YES"," ")</f>
        <v>YES</v>
      </c>
      <c r="K836" s="38" t="str">
        <f>IF(J836="YES"," ",IF(D836&gt;=('28 Populations and thresholds'!$I$220)*0.25,"YES"))</f>
        <v xml:space="preserve"> </v>
      </c>
      <c r="L836" s="38" t="b">
        <f>OR('28 Populations and thresholds'!$J$220="CR",'28 Populations and thresholds'!$J$220="EN",'28 Populations and thresholds'!$J$220="VU")</f>
        <v>0</v>
      </c>
      <c r="M836" s="75">
        <f>D836/'28 Populations and thresholds'!$H$220</f>
        <v>9.9999900000100006E-2</v>
      </c>
      <c r="N836" s="106">
        <f>'28 Populations and thresholds'!$K$220</f>
        <v>0</v>
      </c>
      <c r="O836" s="263" t="str">
        <f t="shared" si="63"/>
        <v xml:space="preserve"> </v>
      </c>
      <c r="P836" s="348"/>
      <c r="Q836" s="38"/>
      <c r="R836" s="106"/>
      <c r="S836" s="263"/>
      <c r="U836" s="263" t="str">
        <f t="shared" si="64"/>
        <v xml:space="preserve"> </v>
      </c>
    </row>
    <row r="837" spans="1:26" x14ac:dyDescent="0.2">
      <c r="A837" s="12" t="s">
        <v>1314</v>
      </c>
      <c r="B837" s="56" t="s">
        <v>4637</v>
      </c>
      <c r="C837" s="4" t="s">
        <v>1718</v>
      </c>
      <c r="D837" s="5">
        <v>3000</v>
      </c>
      <c r="E837" s="1" t="s">
        <v>40</v>
      </c>
      <c r="F837" s="263" t="str">
        <f t="shared" si="61"/>
        <v xml:space="preserve"> </v>
      </c>
      <c r="G837" s="13" t="s">
        <v>139</v>
      </c>
      <c r="I837" s="263" t="str">
        <f t="shared" si="62"/>
        <v xml:space="preserve"> </v>
      </c>
      <c r="J837" s="38" t="str">
        <f>IF(D837&gt;=('28 Populations and thresholds'!$I$219),"YES"," ")</f>
        <v>YES</v>
      </c>
      <c r="K837" s="38" t="str">
        <f>IF(J837="YES"," ",IF(D837&gt;=('28 Populations and thresholds'!$I$219)*0.25,"YES"))</f>
        <v xml:space="preserve"> </v>
      </c>
      <c r="L837" s="38" t="b">
        <f>OR('28 Populations and thresholds'!$J$219="CR",'28 Populations and thresholds'!$J$219="EN",'28 Populations and thresholds'!$J$219="VU")</f>
        <v>0</v>
      </c>
      <c r="M837" s="75">
        <f>D837/'28 Populations and thresholds'!$H$219</f>
        <v>1.4999999999999999E-2</v>
      </c>
      <c r="N837" s="106">
        <f>'28 Populations and thresholds'!$K$219</f>
        <v>0</v>
      </c>
      <c r="O837" s="263" t="str">
        <f t="shared" si="63"/>
        <v xml:space="preserve"> </v>
      </c>
      <c r="P837" s="348"/>
      <c r="Q837" s="38"/>
      <c r="R837" s="106"/>
      <c r="S837" s="263"/>
      <c r="U837" s="263" t="str">
        <f t="shared" si="64"/>
        <v xml:space="preserve"> </v>
      </c>
    </row>
    <row r="838" spans="1:26" x14ac:dyDescent="0.2">
      <c r="A838" s="143" t="s">
        <v>1314</v>
      </c>
      <c r="B838" s="56" t="s">
        <v>4637</v>
      </c>
      <c r="C838" s="4" t="s">
        <v>3467</v>
      </c>
      <c r="D838" s="5">
        <v>2174</v>
      </c>
      <c r="E838" s="104">
        <v>2007</v>
      </c>
      <c r="F838" s="263" t="str">
        <f t="shared" si="61"/>
        <v xml:space="preserve"> </v>
      </c>
      <c r="G838" s="13" t="s">
        <v>139</v>
      </c>
      <c r="H838" s="13" t="s">
        <v>3388</v>
      </c>
      <c r="I838" s="263" t="str">
        <f t="shared" si="62"/>
        <v xml:space="preserve"> </v>
      </c>
      <c r="J838" s="38" t="str">
        <f>IF(D838&gt;=('28 Populations and thresholds'!$I$180),"YES"," ")</f>
        <v>YES</v>
      </c>
      <c r="K838" s="38" t="str">
        <f>IF(J838="YES"," ",IF(D838&gt;=('28 Populations and thresholds'!$I$180)*0.25,"YES"))</f>
        <v xml:space="preserve"> </v>
      </c>
      <c r="L838" s="38" t="b">
        <f>OR('28 Populations and thresholds'!$J$180="CR",'28 Populations and thresholds'!$J$180="EN",'28 Populations and thresholds'!$J$180="VU")</f>
        <v>0</v>
      </c>
      <c r="M838" s="75">
        <f>D838/'28 Populations and thresholds'!$H$180</f>
        <v>2.1739999999999999E-2</v>
      </c>
      <c r="N838" s="106">
        <f>'28 Populations and thresholds'!$K$180</f>
        <v>0</v>
      </c>
      <c r="O838" s="263" t="str">
        <f t="shared" si="63"/>
        <v xml:space="preserve"> </v>
      </c>
      <c r="P838" s="348"/>
      <c r="Q838" s="38"/>
      <c r="R838" s="106"/>
      <c r="S838" s="263"/>
      <c r="T838" s="9"/>
      <c r="U838" s="263" t="str">
        <f t="shared" si="64"/>
        <v xml:space="preserve"> </v>
      </c>
    </row>
    <row r="839" spans="1:26" x14ac:dyDescent="0.2">
      <c r="A839" s="143" t="s">
        <v>1314</v>
      </c>
      <c r="B839" s="56" t="s">
        <v>4637</v>
      </c>
      <c r="C839" s="4" t="s">
        <v>3760</v>
      </c>
      <c r="D839" s="41">
        <v>1283</v>
      </c>
      <c r="E839" s="46">
        <v>38111</v>
      </c>
      <c r="F839" s="263" t="str">
        <f t="shared" si="61"/>
        <v xml:space="preserve"> </v>
      </c>
      <c r="G839" s="143" t="s">
        <v>21</v>
      </c>
      <c r="H839" s="143" t="s">
        <v>85</v>
      </c>
      <c r="I839" s="263" t="str">
        <f t="shared" si="62"/>
        <v xml:space="preserve"> </v>
      </c>
      <c r="J839" s="38" t="str">
        <f>IF(D839&gt;=('28 Populations and thresholds'!$I$186),"YES"," ")</f>
        <v>YES</v>
      </c>
      <c r="K839" s="38" t="str">
        <f>IF(J839="YES"," ",IF(D839&gt;=('28 Populations and thresholds'!$I$186)*0.25,"YES"))</f>
        <v xml:space="preserve"> </v>
      </c>
      <c r="L839" s="38" t="b">
        <f>OR('28 Populations and thresholds'!$J$186="CR",'28 Populations and thresholds'!$J$186="EN",'28 Populations and thresholds'!$J$186="VU")</f>
        <v>0</v>
      </c>
      <c r="M839" s="75">
        <f>D839/'28 Populations and thresholds'!$H$186</f>
        <v>1.2830000000000001E-3</v>
      </c>
      <c r="N839" s="106">
        <f>'28 Populations and thresholds'!$K$186</f>
        <v>0</v>
      </c>
      <c r="O839" s="263" t="str">
        <f t="shared" si="63"/>
        <v xml:space="preserve"> </v>
      </c>
      <c r="P839" s="348"/>
      <c r="Q839" s="38"/>
      <c r="R839" s="106"/>
      <c r="S839" s="263"/>
      <c r="U839" s="263" t="str">
        <f t="shared" si="64"/>
        <v xml:space="preserve"> </v>
      </c>
    </row>
    <row r="840" spans="1:26" x14ac:dyDescent="0.2">
      <c r="A840" s="12" t="s">
        <v>1314</v>
      </c>
      <c r="B840" s="56" t="s">
        <v>4637</v>
      </c>
      <c r="C840" s="4" t="s">
        <v>3778</v>
      </c>
      <c r="D840" s="5">
        <v>2000</v>
      </c>
      <c r="E840" s="1" t="s">
        <v>240</v>
      </c>
      <c r="F840" s="263" t="str">
        <f t="shared" si="61"/>
        <v xml:space="preserve"> </v>
      </c>
      <c r="G840" s="13" t="s">
        <v>139</v>
      </c>
      <c r="I840" s="263" t="str">
        <f t="shared" si="62"/>
        <v xml:space="preserve"> </v>
      </c>
      <c r="J840" s="38" t="str">
        <f>IF(D840&gt;=('28 Populations and thresholds'!$I$213),"YES"," ")</f>
        <v>YES</v>
      </c>
      <c r="K840" s="38" t="str">
        <f>IF(J840="YES"," ",IF(D840&gt;=('28 Populations and thresholds'!$I$213)*0.25,"YES"))</f>
        <v xml:space="preserve"> </v>
      </c>
      <c r="L840" s="38" t="b">
        <f>OR('28 Populations and thresholds'!$J$213="CR",'28 Populations and thresholds'!$J$213="EN",'28 Populations and thresholds'!$J$213="VU")</f>
        <v>0</v>
      </c>
      <c r="M840" s="75">
        <f>D840/'28 Populations and thresholds'!$H$213</f>
        <v>0.02</v>
      </c>
      <c r="N840" s="106">
        <f>'28 Populations and thresholds'!$K$213</f>
        <v>0</v>
      </c>
      <c r="O840" s="263" t="str">
        <f t="shared" si="63"/>
        <v xml:space="preserve"> </v>
      </c>
      <c r="P840" s="348"/>
      <c r="Q840" s="38"/>
      <c r="R840" s="106"/>
      <c r="S840" s="263"/>
      <c r="U840" s="263" t="str">
        <f t="shared" si="64"/>
        <v xml:space="preserve"> </v>
      </c>
      <c r="W840" s="4"/>
      <c r="X840" s="4"/>
      <c r="Y840" s="4"/>
      <c r="Z840" s="4"/>
    </row>
    <row r="841" spans="1:26" x14ac:dyDescent="0.2">
      <c r="A841" s="143" t="s">
        <v>1314</v>
      </c>
      <c r="B841" s="56" t="s">
        <v>4637</v>
      </c>
      <c r="C841" s="4" t="s">
        <v>3770</v>
      </c>
      <c r="D841" s="41">
        <v>7570</v>
      </c>
      <c r="E841" s="46">
        <v>38111</v>
      </c>
      <c r="F841" s="263" t="str">
        <f t="shared" si="61"/>
        <v xml:space="preserve"> </v>
      </c>
      <c r="G841" s="143" t="s">
        <v>21</v>
      </c>
      <c r="H841" s="143" t="s">
        <v>85</v>
      </c>
      <c r="I841" s="263" t="str">
        <f t="shared" si="62"/>
        <v xml:space="preserve"> </v>
      </c>
      <c r="J841" s="38" t="str">
        <f>IF(D841&gt;=('28 Populations and thresholds'!$I$199),"YES"," ")</f>
        <v>YES</v>
      </c>
      <c r="K841" s="38" t="str">
        <f>IF(J841="YES"," ",IF(D841&gt;=('28 Populations and thresholds'!$I$199)*0.25,"YES"))</f>
        <v xml:space="preserve"> </v>
      </c>
      <c r="L841" s="38" t="b">
        <f>OR('28 Populations and thresholds'!$J$199="CR",'28 Populations and thresholds'!$J$199="EN",'28 Populations and thresholds'!$J$199="VU")</f>
        <v>0</v>
      </c>
      <c r="M841" s="75">
        <f>D841/'28 Populations and thresholds'!$H$199</f>
        <v>2.4031746031746033E-2</v>
      </c>
      <c r="N841" s="106">
        <f>'28 Populations and thresholds'!$K$199</f>
        <v>0</v>
      </c>
      <c r="O841" s="263" t="str">
        <f t="shared" si="63"/>
        <v xml:space="preserve"> </v>
      </c>
      <c r="P841" s="348"/>
      <c r="Q841" s="38"/>
      <c r="R841" s="106"/>
      <c r="S841" s="263"/>
      <c r="T841" s="9"/>
      <c r="U841" s="263" t="str">
        <f t="shared" si="64"/>
        <v xml:space="preserve"> </v>
      </c>
    </row>
    <row r="842" spans="1:26" x14ac:dyDescent="0.2">
      <c r="A842" s="143" t="s">
        <v>1314</v>
      </c>
      <c r="B842" s="56" t="s">
        <v>4637</v>
      </c>
      <c r="C842" s="111" t="s">
        <v>3759</v>
      </c>
      <c r="D842" s="41">
        <v>960</v>
      </c>
      <c r="E842" s="46">
        <v>38111</v>
      </c>
      <c r="F842" s="263" t="str">
        <f t="shared" si="61"/>
        <v xml:space="preserve"> </v>
      </c>
      <c r="G842" s="143" t="s">
        <v>21</v>
      </c>
      <c r="H842" s="143" t="s">
        <v>85</v>
      </c>
      <c r="I842" s="263" t="str">
        <f t="shared" si="62"/>
        <v xml:space="preserve"> </v>
      </c>
      <c r="J842" s="38" t="str">
        <f>IF(D842&gt;=('28 Populations and thresholds'!$I$182),"YES"," ")</f>
        <v>YES</v>
      </c>
      <c r="K842" s="38" t="str">
        <f>IF(J842="YES"," ",IF(D842&gt;=('28 Populations and thresholds'!$I$182)*0.25,"YES"))</f>
        <v xml:space="preserve"> </v>
      </c>
      <c r="L842" s="38" t="b">
        <f>OR('28 Populations and thresholds'!$J$182="CR",'28 Populations and thresholds'!$J$182="EN",'28 Populations and thresholds'!$J$182="VU")</f>
        <v>0</v>
      </c>
      <c r="M842" s="75">
        <f>D842/'28 Populations and thresholds'!$H$182</f>
        <v>3.8399999999999997E-2</v>
      </c>
      <c r="N842" s="106">
        <f>'28 Populations and thresholds'!$K$182</f>
        <v>0</v>
      </c>
      <c r="O842" s="263" t="str">
        <f t="shared" si="63"/>
        <v xml:space="preserve"> </v>
      </c>
      <c r="P842" s="348"/>
      <c r="Q842" s="38"/>
      <c r="R842" s="106"/>
      <c r="S842" s="263"/>
      <c r="T842" s="9"/>
      <c r="U842" s="263" t="str">
        <f t="shared" si="64"/>
        <v xml:space="preserve"> </v>
      </c>
      <c r="W842" s="4"/>
      <c r="X842" s="4"/>
      <c r="Y842" s="4"/>
      <c r="Z842" s="4"/>
    </row>
    <row r="843" spans="1:26" x14ac:dyDescent="0.2">
      <c r="A843" s="12" t="s">
        <v>1314</v>
      </c>
      <c r="B843" s="56" t="s">
        <v>4637</v>
      </c>
      <c r="C843" s="111" t="s">
        <v>3540</v>
      </c>
      <c r="D843" s="5">
        <v>600</v>
      </c>
      <c r="E843" s="104">
        <v>1992</v>
      </c>
      <c r="F843" s="263" t="str">
        <f t="shared" si="61"/>
        <v xml:space="preserve"> </v>
      </c>
      <c r="G843" s="12" t="s">
        <v>139</v>
      </c>
      <c r="H843" s="12" t="s">
        <v>3388</v>
      </c>
      <c r="I843" s="263" t="str">
        <f t="shared" si="62"/>
        <v xml:space="preserve"> </v>
      </c>
      <c r="J843" s="38" t="str">
        <f>IF(D843&gt;=('28 Populations and thresholds'!$I$60),"YES"," ")</f>
        <v>YES</v>
      </c>
      <c r="K843" s="38" t="str">
        <f>IF(J843="YES"," ",IF(D843&gt;=('28 Populations and thresholds'!$I$60)*0.25,"YES"))</f>
        <v xml:space="preserve"> </v>
      </c>
      <c r="L843" s="38" t="b">
        <f>OR('28 Populations and thresholds'!$J$60="CR",'28 Populations and thresholds'!$J$60="EN",'28 Populations and thresholds'!$J$60="VU")</f>
        <v>1</v>
      </c>
      <c r="M843" s="75">
        <f>D843/'28 Populations and thresholds'!$H$60</f>
        <v>7.6923076923076927E-3</v>
      </c>
      <c r="N843" s="106" t="str">
        <f>'28 Populations and thresholds'!$K$60</f>
        <v>DEC</v>
      </c>
      <c r="O843" s="263" t="str">
        <f t="shared" si="63"/>
        <v xml:space="preserve"> </v>
      </c>
      <c r="P843" s="348"/>
      <c r="Q843" s="38"/>
      <c r="R843" s="106"/>
      <c r="S843" s="263"/>
      <c r="T843" s="9"/>
      <c r="U843" s="263" t="str">
        <f t="shared" si="64"/>
        <v xml:space="preserve"> </v>
      </c>
      <c r="W843" s="4"/>
      <c r="X843" s="4"/>
      <c r="Y843" s="4"/>
      <c r="Z843" s="4"/>
    </row>
    <row r="844" spans="1:26" x14ac:dyDescent="0.2">
      <c r="A844" s="275" t="s">
        <v>1314</v>
      </c>
      <c r="B844" s="269" t="s">
        <v>3565</v>
      </c>
      <c r="C844" s="269" t="s">
        <v>3564</v>
      </c>
      <c r="D844" s="279">
        <v>1476</v>
      </c>
      <c r="E844" s="274">
        <v>2007</v>
      </c>
      <c r="F844" s="263" t="str">
        <f t="shared" si="61"/>
        <v xml:space="preserve"> </v>
      </c>
      <c r="G844" s="275" t="s">
        <v>139</v>
      </c>
      <c r="H844" s="275" t="s">
        <v>3388</v>
      </c>
      <c r="I844" s="263" t="str">
        <f t="shared" si="62"/>
        <v xml:space="preserve"> </v>
      </c>
      <c r="J844" s="272" t="str">
        <f>IF(D844&gt;=('28 Populations and thresholds'!$I$79),"YES"," ")</f>
        <v>YES</v>
      </c>
      <c r="K844" s="272" t="str">
        <f>IF(J844="YES"," ",IF(D844&gt;=('28 Populations and thresholds'!$I$79)*0.25,"YES"))</f>
        <v xml:space="preserve"> </v>
      </c>
      <c r="L844" s="272" t="b">
        <f>OR('28 Populations and thresholds'!$J$79="CR",'28 Populations and thresholds'!$J$79="EN",'28 Populations and thresholds'!$J$79="VU")</f>
        <v>0</v>
      </c>
      <c r="M844" s="273">
        <f>D844/'28 Populations and thresholds'!$H$79</f>
        <v>9.8399999999999998E-3</v>
      </c>
      <c r="N844" s="274">
        <f>'28 Populations and thresholds'!$K$79</f>
        <v>0</v>
      </c>
      <c r="O844" s="263" t="str">
        <f t="shared" si="63"/>
        <v xml:space="preserve"> </v>
      </c>
      <c r="P844" s="349">
        <v>0.98</v>
      </c>
      <c r="Q844" s="272">
        <v>1</v>
      </c>
      <c r="R844" s="274">
        <v>0</v>
      </c>
      <c r="S844" s="263"/>
      <c r="T844" s="269"/>
      <c r="U844" s="263" t="str">
        <f t="shared" si="64"/>
        <v xml:space="preserve"> </v>
      </c>
    </row>
    <row r="845" spans="1:26" x14ac:dyDescent="0.2">
      <c r="A845" s="143" t="s">
        <v>1314</v>
      </c>
      <c r="B845" s="40" t="s">
        <v>1024</v>
      </c>
      <c r="C845" s="4" t="s">
        <v>3452</v>
      </c>
      <c r="D845" s="41">
        <v>1830</v>
      </c>
      <c r="E845" s="46">
        <v>36111</v>
      </c>
      <c r="F845" s="263" t="str">
        <f t="shared" si="61"/>
        <v xml:space="preserve"> </v>
      </c>
      <c r="G845" s="143" t="s">
        <v>21</v>
      </c>
      <c r="H845" s="143" t="s">
        <v>82</v>
      </c>
      <c r="I845" s="263" t="str">
        <f t="shared" si="62"/>
        <v xml:space="preserve"> </v>
      </c>
      <c r="J845" s="38" t="str">
        <f>IF(D845&gt;=('28 Populations and thresholds'!$I$158),"YES"," ")</f>
        <v>YES</v>
      </c>
      <c r="K845" s="38" t="str">
        <f>IF(J845="YES"," ",IF(D845&gt;=('28 Populations and thresholds'!$I$158)*0.25,"YES"))</f>
        <v xml:space="preserve"> </v>
      </c>
      <c r="L845" s="38" t="b">
        <f>OR('28 Populations and thresholds'!$J$158="CR",'28 Populations and thresholds'!$J$158="EN",'28 Populations and thresholds'!$J$158="VU")</f>
        <v>0</v>
      </c>
      <c r="M845" s="75">
        <f>D845/'28 Populations and thresholds'!$H$158</f>
        <v>1.83E-2</v>
      </c>
      <c r="N845" s="106">
        <f>'28 Populations and thresholds'!$K$158</f>
        <v>0</v>
      </c>
      <c r="O845" s="263" t="str">
        <f t="shared" si="63"/>
        <v xml:space="preserve"> </v>
      </c>
      <c r="P845" s="348">
        <v>6.48</v>
      </c>
      <c r="Q845" s="38">
        <v>4</v>
      </c>
      <c r="R845" s="106">
        <v>0</v>
      </c>
      <c r="S845" s="263"/>
      <c r="T845" s="9"/>
      <c r="U845" s="263" t="str">
        <f t="shared" si="64"/>
        <v xml:space="preserve"> </v>
      </c>
    </row>
    <row r="846" spans="1:26" x14ac:dyDescent="0.2">
      <c r="A846" s="143" t="s">
        <v>1314</v>
      </c>
      <c r="B846" s="40" t="s">
        <v>1024</v>
      </c>
      <c r="C846" s="4" t="s">
        <v>3748</v>
      </c>
      <c r="D846" s="41">
        <v>300</v>
      </c>
      <c r="E846" s="46">
        <v>35897</v>
      </c>
      <c r="F846" s="263" t="str">
        <f t="shared" si="61"/>
        <v xml:space="preserve"> </v>
      </c>
      <c r="G846" s="143" t="s">
        <v>21</v>
      </c>
      <c r="H846" s="143" t="s">
        <v>82</v>
      </c>
      <c r="I846" s="263" t="str">
        <f t="shared" si="62"/>
        <v xml:space="preserve"> </v>
      </c>
      <c r="J846" s="38" t="str">
        <f>IF(D846&gt;=('28 Populations and thresholds'!$I$156),"YES"," ")</f>
        <v>YES</v>
      </c>
      <c r="K846" s="38" t="str">
        <f>IF(J846="YES"," ",IF(D846&gt;=('28 Populations and thresholds'!$I$156)*0.25,"YES"))</f>
        <v xml:space="preserve"> </v>
      </c>
      <c r="L846" s="38" t="b">
        <f>OR('28 Populations and thresholds'!$J$156="CR",'28 Populations and thresholds'!$J$156="EN",'28 Populations and thresholds'!$J$156="VU")</f>
        <v>0</v>
      </c>
      <c r="M846" s="75">
        <f>D846/'28 Populations and thresholds'!$H$156</f>
        <v>1.2E-2</v>
      </c>
      <c r="N846" s="106">
        <f>'28 Populations and thresholds'!$K$156</f>
        <v>0</v>
      </c>
      <c r="O846" s="263" t="str">
        <f t="shared" si="63"/>
        <v xml:space="preserve"> </v>
      </c>
      <c r="P846" s="348"/>
      <c r="Q846" s="38"/>
      <c r="R846" s="106"/>
      <c r="S846" s="263"/>
      <c r="U846" s="263" t="str">
        <f t="shared" si="64"/>
        <v xml:space="preserve"> </v>
      </c>
    </row>
    <row r="847" spans="1:26" x14ac:dyDescent="0.2">
      <c r="A847" s="143" t="s">
        <v>1314</v>
      </c>
      <c r="B847" s="40" t="s">
        <v>1024</v>
      </c>
      <c r="C847" s="4" t="s">
        <v>3759</v>
      </c>
      <c r="D847" s="41">
        <v>500</v>
      </c>
      <c r="E847" s="46">
        <v>37012</v>
      </c>
      <c r="F847" s="263" t="str">
        <f t="shared" si="61"/>
        <v xml:space="preserve"> </v>
      </c>
      <c r="G847" s="143" t="s">
        <v>21</v>
      </c>
      <c r="H847" s="143" t="s">
        <v>82</v>
      </c>
      <c r="I847" s="263" t="str">
        <f t="shared" si="62"/>
        <v xml:space="preserve"> </v>
      </c>
      <c r="J847" s="38" t="str">
        <f>IF(D847&gt;=('28 Populations and thresholds'!$I$182),"YES"," ")</f>
        <v>YES</v>
      </c>
      <c r="K847" s="38" t="str">
        <f>IF(J847="YES"," ",IF(D847&gt;=('28 Populations and thresholds'!$I$182)*0.25,"YES"))</f>
        <v xml:space="preserve"> </v>
      </c>
      <c r="L847" s="38" t="b">
        <f>OR('28 Populations and thresholds'!$J$182="CR",'28 Populations and thresholds'!$J$182="EN",'28 Populations and thresholds'!$J$182="VU")</f>
        <v>0</v>
      </c>
      <c r="M847" s="75">
        <f>D847/'28 Populations and thresholds'!$H$182</f>
        <v>0.02</v>
      </c>
      <c r="N847" s="106">
        <f>'28 Populations and thresholds'!$K$182</f>
        <v>0</v>
      </c>
      <c r="O847" s="263" t="str">
        <f t="shared" si="63"/>
        <v xml:space="preserve"> </v>
      </c>
      <c r="P847" s="348"/>
      <c r="Q847" s="38"/>
      <c r="R847" s="106"/>
      <c r="S847" s="263"/>
      <c r="T847" s="9"/>
      <c r="U847" s="263" t="str">
        <f t="shared" si="64"/>
        <v xml:space="preserve"> </v>
      </c>
      <c r="W847" s="4"/>
      <c r="X847" s="4"/>
      <c r="Y847" s="4"/>
      <c r="Z847" s="4"/>
    </row>
    <row r="848" spans="1:26" x14ac:dyDescent="0.2">
      <c r="A848" s="143" t="s">
        <v>1314</v>
      </c>
      <c r="B848" s="40" t="s">
        <v>1024</v>
      </c>
      <c r="C848" s="4" t="s">
        <v>3758</v>
      </c>
      <c r="D848" s="41">
        <v>800</v>
      </c>
      <c r="E848" s="46">
        <v>37012</v>
      </c>
      <c r="F848" s="263" t="str">
        <f t="shared" si="61"/>
        <v xml:space="preserve"> </v>
      </c>
      <c r="G848" s="143" t="s">
        <v>21</v>
      </c>
      <c r="H848" s="143" t="s">
        <v>82</v>
      </c>
      <c r="I848" s="263" t="str">
        <f t="shared" si="62"/>
        <v xml:space="preserve"> </v>
      </c>
      <c r="J848" s="38" t="str">
        <f>IF(D848&gt;=('28 Populations and thresholds'!$I$179),"YES"," ")</f>
        <v>YES</v>
      </c>
      <c r="K848" s="38" t="str">
        <f>IF(J848="YES"," ",IF(D848&gt;=('28 Populations and thresholds'!$I$179)*0.25,"YES"))</f>
        <v xml:space="preserve"> </v>
      </c>
      <c r="L848" s="38" t="b">
        <f>OR('28 Populations and thresholds'!$J$179="CR",'28 Populations and thresholds'!$J$179="EN",'28 Populations and thresholds'!$J$179="VU")</f>
        <v>0</v>
      </c>
      <c r="M848" s="75">
        <f>D848/'28 Populations and thresholds'!$H$179</f>
        <v>1.4545454545454545E-2</v>
      </c>
      <c r="N848" s="106" t="str">
        <f>'28 Populations and thresholds'!$K$179</f>
        <v>DEC</v>
      </c>
      <c r="O848" s="263" t="str">
        <f t="shared" si="63"/>
        <v xml:space="preserve"> </v>
      </c>
      <c r="P848" s="348"/>
      <c r="Q848" s="38"/>
      <c r="R848" s="106"/>
      <c r="S848" s="263"/>
      <c r="T848" s="9"/>
      <c r="U848" s="263" t="str">
        <f t="shared" si="64"/>
        <v xml:space="preserve"> </v>
      </c>
    </row>
    <row r="849" spans="1:21" x14ac:dyDescent="0.2">
      <c r="A849" s="275" t="s">
        <v>1314</v>
      </c>
      <c r="B849" s="269" t="s">
        <v>3983</v>
      </c>
      <c r="C849" s="269" t="s">
        <v>3783</v>
      </c>
      <c r="D849" s="279">
        <v>15</v>
      </c>
      <c r="E849" s="285">
        <v>38196</v>
      </c>
      <c r="F849" s="263" t="str">
        <f t="shared" si="61"/>
        <v xml:space="preserve"> </v>
      </c>
      <c r="G849" s="275"/>
      <c r="H849" s="275" t="s">
        <v>3982</v>
      </c>
      <c r="I849" s="263" t="str">
        <f t="shared" si="62"/>
        <v xml:space="preserve"> </v>
      </c>
      <c r="J849" s="272" t="str">
        <f>IF(D849&gt;=('28 Populations and thresholds'!$I$228),"YES"," ")</f>
        <v>YES</v>
      </c>
      <c r="K849" s="272" t="str">
        <f>IF(J849="YES"," ",IF(D849&gt;=('28 Populations and thresholds'!$I$228)*0.25,"YES"))</f>
        <v xml:space="preserve"> </v>
      </c>
      <c r="L849" s="272" t="b">
        <f>OR('28 Populations and thresholds'!$J$228="CR",'28 Populations and thresholds'!$J$228="EN",'28 Populations and thresholds'!$J$228="VU")</f>
        <v>1</v>
      </c>
      <c r="M849" s="273">
        <f>D849/'28 Populations and thresholds'!$H$228</f>
        <v>0.3</v>
      </c>
      <c r="N849" s="274">
        <f>'28 Populations and thresholds'!$K$228</f>
        <v>0</v>
      </c>
      <c r="O849" s="263" t="str">
        <f t="shared" si="63"/>
        <v xml:space="preserve"> </v>
      </c>
      <c r="P849" s="349">
        <v>30</v>
      </c>
      <c r="Q849" s="272">
        <v>1</v>
      </c>
      <c r="R849" s="274">
        <v>1</v>
      </c>
      <c r="S849" s="263"/>
      <c r="T849" s="275" t="s">
        <v>3986</v>
      </c>
      <c r="U849" s="263" t="str">
        <f t="shared" si="64"/>
        <v xml:space="preserve"> </v>
      </c>
    </row>
    <row r="850" spans="1:21" x14ac:dyDescent="0.2">
      <c r="A850" s="12" t="s">
        <v>1314</v>
      </c>
      <c r="B850" s="64" t="s">
        <v>4052</v>
      </c>
      <c r="C850" s="4" t="s">
        <v>3719</v>
      </c>
      <c r="D850" s="5">
        <v>30</v>
      </c>
      <c r="E850" s="104">
        <v>1996</v>
      </c>
      <c r="F850" s="263" t="str">
        <f t="shared" si="61"/>
        <v xml:space="preserve"> </v>
      </c>
      <c r="G850" s="13" t="s">
        <v>4019</v>
      </c>
      <c r="I850" s="263" t="str">
        <f t="shared" si="62"/>
        <v xml:space="preserve"> </v>
      </c>
      <c r="J850" s="38" t="str">
        <f>IF(D850&gt;=('28 Populations and thresholds'!$I$32),"YES"," ")</f>
        <v>YES</v>
      </c>
      <c r="K850" s="38" t="str">
        <f>IF(J850="YES"," ",IF(D850&gt;=('28 Populations and thresholds'!$I$32)*0.25,"YES"))</f>
        <v xml:space="preserve"> </v>
      </c>
      <c r="L850" s="38" t="b">
        <f>OR('28 Populations and thresholds'!$J$32="CR",'28 Populations and thresholds'!$J$32="EN",'28 Populations and thresholds'!$J$32="VU")</f>
        <v>1</v>
      </c>
      <c r="M850" s="75">
        <f>D850/'28 Populations and thresholds'!$H$32</f>
        <v>7.3170731707317077E-3</v>
      </c>
      <c r="N850" s="106">
        <f>'28 Populations and thresholds'!$K$32</f>
        <v>0</v>
      </c>
      <c r="O850" s="263" t="str">
        <f t="shared" si="63"/>
        <v xml:space="preserve"> </v>
      </c>
      <c r="P850" s="348">
        <v>0.73</v>
      </c>
      <c r="Q850" s="38">
        <v>1</v>
      </c>
      <c r="R850" s="106">
        <v>1</v>
      </c>
      <c r="S850" s="263"/>
      <c r="U850" s="263" t="str">
        <f t="shared" si="64"/>
        <v xml:space="preserve"> </v>
      </c>
    </row>
    <row r="851" spans="1:21" x14ac:dyDescent="0.2">
      <c r="A851" s="275" t="s">
        <v>1314</v>
      </c>
      <c r="B851" s="269" t="s">
        <v>1632</v>
      </c>
      <c r="C851" s="269" t="s">
        <v>1625</v>
      </c>
      <c r="D851" s="279">
        <v>2000</v>
      </c>
      <c r="E851" s="284" t="s">
        <v>74</v>
      </c>
      <c r="F851" s="263" t="str">
        <f t="shared" si="61"/>
        <v xml:space="preserve"> </v>
      </c>
      <c r="G851" s="275" t="s">
        <v>139</v>
      </c>
      <c r="H851" s="275"/>
      <c r="I851" s="263" t="str">
        <f t="shared" si="62"/>
        <v xml:space="preserve"> </v>
      </c>
      <c r="J851" s="272" t="str">
        <f>IF(D851&gt;=('28 Populations and thresholds'!$I$11),"YES"," ")</f>
        <v>YES</v>
      </c>
      <c r="K851" s="272" t="str">
        <f>IF(J851="YES"," ",IF(D851&gt;=('28 Populations and thresholds'!$I$11)*0.25,"YES"))</f>
        <v xml:space="preserve"> </v>
      </c>
      <c r="L851" s="272" t="b">
        <f>OR('28 Populations and thresholds'!$J$11="CR",'28 Populations and thresholds'!$J$11="EN",'28 Populations and thresholds'!$J$11="VU")</f>
        <v>0</v>
      </c>
      <c r="M851" s="273">
        <f>D851/'28 Populations and thresholds'!$H$11</f>
        <v>0.02</v>
      </c>
      <c r="N851" s="274">
        <f>'28 Populations and thresholds'!$K$11</f>
        <v>0</v>
      </c>
      <c r="O851" s="263" t="str">
        <f t="shared" si="63"/>
        <v xml:space="preserve"> </v>
      </c>
      <c r="P851" s="349">
        <v>2</v>
      </c>
      <c r="Q851" s="272">
        <v>1</v>
      </c>
      <c r="R851" s="274">
        <v>0</v>
      </c>
      <c r="S851" s="263"/>
      <c r="T851" s="275"/>
      <c r="U851" s="263" t="str">
        <f t="shared" si="64"/>
        <v xml:space="preserve"> </v>
      </c>
    </row>
    <row r="852" spans="1:21" x14ac:dyDescent="0.2">
      <c r="A852" s="143" t="s">
        <v>1314</v>
      </c>
      <c r="B852" s="40" t="s">
        <v>1356</v>
      </c>
      <c r="C852" s="4" t="s">
        <v>3545</v>
      </c>
      <c r="D852" s="41">
        <v>931</v>
      </c>
      <c r="E852" s="47" t="s">
        <v>1332</v>
      </c>
      <c r="F852" s="263" t="str">
        <f t="shared" si="61"/>
        <v xml:space="preserve"> </v>
      </c>
      <c r="G852" s="143" t="s">
        <v>15</v>
      </c>
      <c r="H852" s="143" t="s">
        <v>1315</v>
      </c>
      <c r="I852" s="263" t="str">
        <f t="shared" si="62"/>
        <v xml:space="preserve"> </v>
      </c>
      <c r="J852" s="38" t="str">
        <f>IF(D852&gt;=('28 Populations and thresholds'!$I$71),"YES"," ")</f>
        <v>YES</v>
      </c>
      <c r="K852" s="38" t="str">
        <f>IF(J852="YES"," ",IF(D852&gt;=('28 Populations and thresholds'!$I$71)*0.25,"YES"))</f>
        <v xml:space="preserve"> </v>
      </c>
      <c r="L852" s="38" t="b">
        <f>OR('28 Populations and thresholds'!$J$71="CR",'28 Populations and thresholds'!$J$71="EN",'28 Populations and thresholds'!$J$71="VU")</f>
        <v>0</v>
      </c>
      <c r="M852" s="75">
        <f>D852/'28 Populations and thresholds'!$H$71</f>
        <v>1.5516666666666666E-2</v>
      </c>
      <c r="N852" s="106">
        <f>'28 Populations and thresholds'!$K$71</f>
        <v>0</v>
      </c>
      <c r="O852" s="263" t="str">
        <f t="shared" si="63"/>
        <v xml:space="preserve"> </v>
      </c>
      <c r="P852" s="348">
        <v>1.55</v>
      </c>
      <c r="Q852" s="38">
        <v>1</v>
      </c>
      <c r="R852" s="106">
        <v>0</v>
      </c>
      <c r="S852" s="263"/>
      <c r="T852" s="9"/>
      <c r="U852" s="263" t="str">
        <f t="shared" si="64"/>
        <v xml:space="preserve"> </v>
      </c>
    </row>
    <row r="853" spans="1:21" x14ac:dyDescent="0.2">
      <c r="A853" s="275" t="s">
        <v>1314</v>
      </c>
      <c r="B853" s="269" t="s">
        <v>4055</v>
      </c>
      <c r="C853" s="269" t="s">
        <v>3719</v>
      </c>
      <c r="D853" s="279">
        <v>38</v>
      </c>
      <c r="E853" s="274">
        <v>1995</v>
      </c>
      <c r="F853" s="263" t="str">
        <f t="shared" si="61"/>
        <v xml:space="preserve"> </v>
      </c>
      <c r="G853" s="275" t="s">
        <v>4019</v>
      </c>
      <c r="H853" s="275"/>
      <c r="I853" s="263" t="str">
        <f t="shared" si="62"/>
        <v xml:space="preserve"> </v>
      </c>
      <c r="J853" s="272" t="str">
        <f>IF(D853&gt;=('28 Populations and thresholds'!$I$32),"YES"," ")</f>
        <v>YES</v>
      </c>
      <c r="K853" s="272" t="str">
        <f>IF(J853="YES"," ",IF(D853&gt;=('28 Populations and thresholds'!$I$32)*0.25,"YES"))</f>
        <v xml:space="preserve"> </v>
      </c>
      <c r="L853" s="272" t="b">
        <f>OR('28 Populations and thresholds'!$J$32="CR",'28 Populations and thresholds'!$J$32="EN",'28 Populations and thresholds'!$J$32="VU")</f>
        <v>1</v>
      </c>
      <c r="M853" s="273">
        <f>D853/'28 Populations and thresholds'!$H$32</f>
        <v>9.2682926829268288E-3</v>
      </c>
      <c r="N853" s="274">
        <f>'28 Populations and thresholds'!$K$32</f>
        <v>0</v>
      </c>
      <c r="O853" s="263" t="str">
        <f t="shared" si="63"/>
        <v xml:space="preserve"> </v>
      </c>
      <c r="P853" s="349">
        <v>0.93</v>
      </c>
      <c r="Q853" s="272">
        <v>1</v>
      </c>
      <c r="R853" s="274">
        <v>1</v>
      </c>
      <c r="S853" s="263"/>
      <c r="T853" s="275"/>
      <c r="U853" s="263" t="str">
        <f t="shared" si="64"/>
        <v xml:space="preserve"> </v>
      </c>
    </row>
    <row r="854" spans="1:21" x14ac:dyDescent="0.2">
      <c r="A854" s="336" t="s">
        <v>1314</v>
      </c>
      <c r="B854" s="337" t="s">
        <v>1680</v>
      </c>
      <c r="C854" s="337" t="s">
        <v>1677</v>
      </c>
      <c r="D854" s="339">
        <v>12</v>
      </c>
      <c r="E854" s="355" t="s">
        <v>74</v>
      </c>
      <c r="F854" s="263" t="str">
        <f t="shared" si="61"/>
        <v xml:space="preserve"> </v>
      </c>
      <c r="G854" s="324" t="s">
        <v>139</v>
      </c>
      <c r="H854" s="324"/>
      <c r="I854" s="263" t="str">
        <f t="shared" si="62"/>
        <v xml:space="preserve"> </v>
      </c>
      <c r="J854" s="321" t="str">
        <f>IF(D854&gt;=('28 Populations and thresholds'!$I$44),"YES"," ")</f>
        <v>YES</v>
      </c>
      <c r="K854" s="321" t="str">
        <f>IF(J854="YES"," ",IF(D854&gt;=('28 Populations and thresholds'!$I$44)*0.25,"YES"))</f>
        <v xml:space="preserve"> </v>
      </c>
      <c r="L854" s="321" t="b">
        <f>OR('28 Populations and thresholds'!$J$44="CR",'28 Populations and thresholds'!$J$44="EN",'28 Populations and thresholds'!$J$44="VU")</f>
        <v>0</v>
      </c>
      <c r="M854" s="322">
        <f>D854/'28 Populations and thresholds'!$H$44</f>
        <v>2.4E-2</v>
      </c>
      <c r="N854" s="323">
        <f>'28 Populations and thresholds'!$K$44</f>
        <v>0</v>
      </c>
      <c r="O854" s="263" t="str">
        <f t="shared" si="63"/>
        <v xml:space="preserve"> </v>
      </c>
      <c r="P854" s="386">
        <v>2.4</v>
      </c>
      <c r="Q854" s="321">
        <v>1</v>
      </c>
      <c r="R854" s="323">
        <v>0</v>
      </c>
      <c r="S854" s="263"/>
      <c r="T854" s="361"/>
      <c r="U854" s="263" t="str">
        <f t="shared" si="64"/>
        <v xml:space="preserve"> </v>
      </c>
    </row>
    <row r="855" spans="1:21" x14ac:dyDescent="0.2">
      <c r="A855" s="143" t="s">
        <v>1314</v>
      </c>
      <c r="B855" s="40" t="s">
        <v>1261</v>
      </c>
      <c r="C855" s="4" t="s">
        <v>3452</v>
      </c>
      <c r="D855" s="41">
        <v>1221</v>
      </c>
      <c r="E855" s="46">
        <v>35071</v>
      </c>
      <c r="F855" s="263" t="str">
        <f t="shared" si="61"/>
        <v xml:space="preserve"> </v>
      </c>
      <c r="G855" s="143" t="s">
        <v>21</v>
      </c>
      <c r="H855" s="143" t="s">
        <v>853</v>
      </c>
      <c r="I855" s="263" t="str">
        <f t="shared" si="62"/>
        <v xml:space="preserve"> </v>
      </c>
      <c r="J855" s="38" t="str">
        <f>IF(D855&gt;=('28 Populations and thresholds'!$I$158),"YES"," ")</f>
        <v>YES</v>
      </c>
      <c r="K855" s="38" t="str">
        <f>IF(J855="YES"," ",IF(D855&gt;=('28 Populations and thresholds'!$I$158)*0.25,"YES"))</f>
        <v xml:space="preserve"> </v>
      </c>
      <c r="L855" s="38" t="b">
        <f>OR('28 Populations and thresholds'!$J$158="CR",'28 Populations and thresholds'!$J$158="EN",'28 Populations and thresholds'!$J$158="VU")</f>
        <v>0</v>
      </c>
      <c r="M855" s="75">
        <f>D855/'28 Populations and thresholds'!$H$158</f>
        <v>1.221E-2</v>
      </c>
      <c r="N855" s="106">
        <f>'28 Populations and thresholds'!$K$158</f>
        <v>0</v>
      </c>
      <c r="O855" s="263" t="str">
        <f t="shared" si="63"/>
        <v xml:space="preserve"> </v>
      </c>
      <c r="P855" s="348">
        <v>3.02</v>
      </c>
      <c r="Q855" s="38">
        <v>2</v>
      </c>
      <c r="R855" s="106">
        <v>0</v>
      </c>
      <c r="S855" s="263"/>
      <c r="T855" s="9"/>
      <c r="U855" s="263" t="str">
        <f t="shared" si="64"/>
        <v xml:space="preserve"> </v>
      </c>
    </row>
    <row r="856" spans="1:21" x14ac:dyDescent="0.2">
      <c r="A856" s="143" t="s">
        <v>1314</v>
      </c>
      <c r="B856" s="40" t="s">
        <v>1261</v>
      </c>
      <c r="C856" s="4" t="s">
        <v>3748</v>
      </c>
      <c r="D856" s="41">
        <v>450</v>
      </c>
      <c r="E856" s="46">
        <v>33629</v>
      </c>
      <c r="F856" s="263" t="str">
        <f t="shared" si="61"/>
        <v xml:space="preserve"> </v>
      </c>
      <c r="G856" s="143" t="s">
        <v>21</v>
      </c>
      <c r="H856" s="143" t="s">
        <v>853</v>
      </c>
      <c r="I856" s="263" t="str">
        <f t="shared" si="62"/>
        <v xml:space="preserve"> </v>
      </c>
      <c r="J856" s="38" t="str">
        <f>IF(D856&gt;=('28 Populations and thresholds'!$I$156),"YES"," ")</f>
        <v>YES</v>
      </c>
      <c r="K856" s="38" t="str">
        <f>IF(J856="YES"," ",IF(D856&gt;=('28 Populations and thresholds'!$I$156)*0.25,"YES"))</f>
        <v xml:space="preserve"> </v>
      </c>
      <c r="L856" s="38" t="b">
        <f>OR('28 Populations and thresholds'!$J$156="CR",'28 Populations and thresholds'!$J$156="EN",'28 Populations and thresholds'!$J$156="VU")</f>
        <v>0</v>
      </c>
      <c r="M856" s="75">
        <f>D856/'28 Populations and thresholds'!$H$156</f>
        <v>1.7999999999999999E-2</v>
      </c>
      <c r="N856" s="106">
        <f>'28 Populations and thresholds'!$K$156</f>
        <v>0</v>
      </c>
      <c r="O856" s="263" t="str">
        <f t="shared" si="63"/>
        <v xml:space="preserve"> </v>
      </c>
      <c r="P856" s="348"/>
      <c r="Q856" s="38"/>
      <c r="R856" s="106"/>
      <c r="S856" s="263"/>
      <c r="U856" s="263" t="str">
        <f t="shared" si="64"/>
        <v xml:space="preserve"> </v>
      </c>
    </row>
    <row r="857" spans="1:21" x14ac:dyDescent="0.2">
      <c r="A857" s="267" t="s">
        <v>1314</v>
      </c>
      <c r="B857" s="269" t="s">
        <v>3468</v>
      </c>
      <c r="C857" s="268" t="s">
        <v>3795</v>
      </c>
      <c r="D857" s="270">
        <v>25961</v>
      </c>
      <c r="E857" s="271">
        <v>38117</v>
      </c>
      <c r="F857" s="263" t="str">
        <f t="shared" si="61"/>
        <v xml:space="preserve"> </v>
      </c>
      <c r="G857" s="267" t="s">
        <v>21</v>
      </c>
      <c r="H857" s="267" t="s">
        <v>85</v>
      </c>
      <c r="I857" s="263" t="str">
        <f t="shared" si="62"/>
        <v xml:space="preserve"> </v>
      </c>
      <c r="J857" s="272" t="str">
        <f>IF(D857&gt;=(('28 Populations and thresholds'!$I$176)+('28 Populations and thresholds'!$I$177)),"YES"," ")</f>
        <v>YES</v>
      </c>
      <c r="K857" s="272" t="str">
        <f>IF(J857="YES"," ",IF(D857&gt;=(('28 Populations and thresholds'!$I$176)+('28 Populations and thresholds'!$I$177))*0.25,"YES"))</f>
        <v xml:space="preserve"> </v>
      </c>
      <c r="L857" s="272" t="b">
        <f>OR('28 Populations and thresholds'!$J$176="CR",'28 Populations and thresholds'!$J$176="EN",'28 Populations and thresholds'!$J$176="VU")</f>
        <v>0</v>
      </c>
      <c r="M857" s="273">
        <f>D857/(('28 Populations and thresholds'!$H$176)+('28 Populations and thresholds'!$H$177))</f>
        <v>9.3050179211469533E-2</v>
      </c>
      <c r="N857" s="274" t="str">
        <f>'28 Populations and thresholds'!$K$176</f>
        <v>DEC</v>
      </c>
      <c r="O857" s="263" t="str">
        <f t="shared" si="63"/>
        <v xml:space="preserve"> </v>
      </c>
      <c r="P857" s="349">
        <v>41.38</v>
      </c>
      <c r="Q857" s="272">
        <v>10</v>
      </c>
      <c r="R857" s="274">
        <v>0</v>
      </c>
      <c r="S857" s="263"/>
      <c r="T857" s="275" t="s">
        <v>4568</v>
      </c>
      <c r="U857" s="263" t="str">
        <f t="shared" si="64"/>
        <v xml:space="preserve"> </v>
      </c>
    </row>
    <row r="858" spans="1:21" x14ac:dyDescent="0.2">
      <c r="A858" s="275" t="s">
        <v>1314</v>
      </c>
      <c r="B858" s="269" t="s">
        <v>3468</v>
      </c>
      <c r="C858" s="269" t="s">
        <v>3781</v>
      </c>
      <c r="D858" s="279">
        <v>10115</v>
      </c>
      <c r="E858" s="281">
        <v>39114</v>
      </c>
      <c r="F858" s="263" t="str">
        <f t="shared" si="61"/>
        <v xml:space="preserve"> </v>
      </c>
      <c r="G858" s="275"/>
      <c r="H858" s="269" t="s">
        <v>4415</v>
      </c>
      <c r="I858" s="263" t="str">
        <f t="shared" si="62"/>
        <v xml:space="preserve"> </v>
      </c>
      <c r="J858" s="272" t="str">
        <f>IF(D858&gt;=('28 Populations and thresholds'!$I$220),"YES"," ")</f>
        <v>YES</v>
      </c>
      <c r="K858" s="272" t="str">
        <f>IF(J858="YES"," ",IF(D858&gt;=('28 Populations and thresholds'!$I$220)*0.25,"YES"))</f>
        <v xml:space="preserve"> </v>
      </c>
      <c r="L858" s="272" t="b">
        <f>OR('28 Populations and thresholds'!$J$220="CR",'28 Populations and thresholds'!$J$220="EN",'28 Populations and thresholds'!$J$220="VU")</f>
        <v>0</v>
      </c>
      <c r="M858" s="273">
        <f>D858/'28 Populations and thresholds'!$H$220</f>
        <v>1.0114989885010115E-2</v>
      </c>
      <c r="N858" s="274">
        <f>'28 Populations and thresholds'!$K$220</f>
        <v>0</v>
      </c>
      <c r="O858" s="263" t="str">
        <f t="shared" si="63"/>
        <v xml:space="preserve"> </v>
      </c>
      <c r="P858" s="349"/>
      <c r="Q858" s="272"/>
      <c r="R858" s="274"/>
      <c r="S858" s="263"/>
      <c r="T858" s="275"/>
      <c r="U858" s="263" t="str">
        <f t="shared" si="64"/>
        <v xml:space="preserve"> </v>
      </c>
    </row>
    <row r="859" spans="1:21" x14ac:dyDescent="0.2">
      <c r="A859" s="275" t="s">
        <v>1314</v>
      </c>
      <c r="B859" s="269" t="s">
        <v>3468</v>
      </c>
      <c r="C859" s="269" t="s">
        <v>3652</v>
      </c>
      <c r="D859" s="279">
        <v>984</v>
      </c>
      <c r="E859" s="274">
        <v>2007</v>
      </c>
      <c r="F859" s="263" t="str">
        <f t="shared" si="61"/>
        <v xml:space="preserve"> </v>
      </c>
      <c r="G859" s="275" t="s">
        <v>139</v>
      </c>
      <c r="H859" s="275" t="s">
        <v>3388</v>
      </c>
      <c r="I859" s="263" t="str">
        <f t="shared" si="62"/>
        <v xml:space="preserve"> </v>
      </c>
      <c r="J859" s="272" t="str">
        <f>IF(D859&gt;=('28 Populations and thresholds'!$I$112),"YES"," ")</f>
        <v>YES</v>
      </c>
      <c r="K859" s="272" t="str">
        <f>IF(J859="YES"," ",IF(D859&gt;=('28 Populations and thresholds'!$I$112)*0.25,"YES"))</f>
        <v xml:space="preserve"> </v>
      </c>
      <c r="L859" s="272" t="b">
        <f>OR('28 Populations and thresholds'!$J$112="CR",'28 Populations and thresholds'!$J$112="EN",'28 Populations and thresholds'!$J$112="VU")</f>
        <v>0</v>
      </c>
      <c r="M859" s="273">
        <f>D859/'28 Populations and thresholds'!$H$112</f>
        <v>9.8399999999999998E-3</v>
      </c>
      <c r="N859" s="274">
        <f>'28 Populations and thresholds'!$K$112</f>
        <v>0</v>
      </c>
      <c r="O859" s="263" t="str">
        <f t="shared" si="63"/>
        <v xml:space="preserve"> </v>
      </c>
      <c r="P859" s="349"/>
      <c r="Q859" s="272"/>
      <c r="R859" s="274"/>
      <c r="S859" s="263"/>
      <c r="T859" s="269"/>
      <c r="U859" s="263" t="str">
        <f t="shared" si="64"/>
        <v xml:space="preserve"> </v>
      </c>
    </row>
    <row r="860" spans="1:21" x14ac:dyDescent="0.2">
      <c r="A860" s="267" t="s">
        <v>1314</v>
      </c>
      <c r="B860" s="269" t="s">
        <v>3468</v>
      </c>
      <c r="C860" s="269" t="s">
        <v>3467</v>
      </c>
      <c r="D860" s="279">
        <v>8070</v>
      </c>
      <c r="E860" s="274">
        <v>2007</v>
      </c>
      <c r="F860" s="263" t="str">
        <f t="shared" si="61"/>
        <v xml:space="preserve"> </v>
      </c>
      <c r="G860" s="275" t="s">
        <v>139</v>
      </c>
      <c r="H860" s="275" t="s">
        <v>3388</v>
      </c>
      <c r="I860" s="263" t="str">
        <f t="shared" si="62"/>
        <v xml:space="preserve"> </v>
      </c>
      <c r="J860" s="272" t="str">
        <f>IF(D860&gt;=('28 Populations and thresholds'!$I$180),"YES"," ")</f>
        <v>YES</v>
      </c>
      <c r="K860" s="272" t="str">
        <f>IF(J860="YES"," ",IF(D860&gt;=('28 Populations and thresholds'!$I$180)*0.25,"YES"))</f>
        <v xml:space="preserve"> </v>
      </c>
      <c r="L860" s="272" t="b">
        <f>OR('28 Populations and thresholds'!$J$180="CR",'28 Populations and thresholds'!$J$180="EN",'28 Populations and thresholds'!$J$180="VU")</f>
        <v>0</v>
      </c>
      <c r="M860" s="273">
        <f>D860/'28 Populations and thresholds'!$H$180</f>
        <v>8.0699999999999994E-2</v>
      </c>
      <c r="N860" s="274">
        <f>'28 Populations and thresholds'!$K$180</f>
        <v>0</v>
      </c>
      <c r="O860" s="263" t="str">
        <f t="shared" si="63"/>
        <v xml:space="preserve"> </v>
      </c>
      <c r="P860" s="349"/>
      <c r="Q860" s="272"/>
      <c r="R860" s="274"/>
      <c r="S860" s="263"/>
      <c r="T860" s="269"/>
      <c r="U860" s="263" t="str">
        <f t="shared" si="64"/>
        <v xml:space="preserve"> </v>
      </c>
    </row>
    <row r="861" spans="1:21" x14ac:dyDescent="0.2">
      <c r="A861" s="275" t="s">
        <v>1314</v>
      </c>
      <c r="B861" s="269" t="s">
        <v>3468</v>
      </c>
      <c r="C861" s="269" t="s">
        <v>3590</v>
      </c>
      <c r="D861" s="279">
        <v>7000</v>
      </c>
      <c r="E861" s="274">
        <v>2007</v>
      </c>
      <c r="F861" s="263" t="str">
        <f t="shared" si="61"/>
        <v xml:space="preserve"> </v>
      </c>
      <c r="G861" s="275" t="s">
        <v>139</v>
      </c>
      <c r="H861" s="275" t="s">
        <v>3388</v>
      </c>
      <c r="I861" s="263" t="str">
        <f t="shared" si="62"/>
        <v xml:space="preserve"> </v>
      </c>
      <c r="J861" s="272" t="str">
        <f>IF(D861&gt;=('28 Populations and thresholds'!$I$85),"YES"," ")</f>
        <v>YES</v>
      </c>
      <c r="K861" s="272" t="str">
        <f>IF(J861="YES"," ",IF(D861&gt;=('28 Populations and thresholds'!$I$85)*0.25,"YES"))</f>
        <v xml:space="preserve"> </v>
      </c>
      <c r="L861" s="272" t="b">
        <f>OR('28 Populations and thresholds'!$J$85="CR",'28 Populations and thresholds'!$J$85="EN",'28 Populations and thresholds'!$J$85="VU")</f>
        <v>0</v>
      </c>
      <c r="M861" s="273">
        <f>D861/'28 Populations and thresholds'!$H$85</f>
        <v>7.8651685393258425E-2</v>
      </c>
      <c r="N861" s="274" t="str">
        <f>'28 Populations and thresholds'!$K$85</f>
        <v>DEC</v>
      </c>
      <c r="O861" s="263" t="str">
        <f t="shared" si="63"/>
        <v xml:space="preserve"> </v>
      </c>
      <c r="P861" s="349"/>
      <c r="Q861" s="272"/>
      <c r="R861" s="274"/>
      <c r="S861" s="263"/>
      <c r="T861" s="269"/>
      <c r="U861" s="263" t="str">
        <f t="shared" si="64"/>
        <v xml:space="preserve"> </v>
      </c>
    </row>
    <row r="862" spans="1:21" x14ac:dyDescent="0.2">
      <c r="A862" s="267" t="s">
        <v>1314</v>
      </c>
      <c r="B862" s="269" t="s">
        <v>3468</v>
      </c>
      <c r="C862" s="269" t="s">
        <v>3451</v>
      </c>
      <c r="D862" s="270">
        <v>5801</v>
      </c>
      <c r="E862" s="271">
        <v>38117</v>
      </c>
      <c r="F862" s="263" t="str">
        <f t="shared" si="61"/>
        <v xml:space="preserve"> </v>
      </c>
      <c r="G862" s="267" t="s">
        <v>21</v>
      </c>
      <c r="H862" s="267" t="s">
        <v>85</v>
      </c>
      <c r="I862" s="263" t="str">
        <f t="shared" si="62"/>
        <v xml:space="preserve"> </v>
      </c>
      <c r="J862" s="272" t="str">
        <f>IF(D862&gt;=('28 Populations and thresholds'!$I$154),"YES"," ")</f>
        <v>YES</v>
      </c>
      <c r="K862" s="272" t="str">
        <f>IF(J862="YES"," ",IF(D862&gt;=('28 Populations and thresholds'!$I$154)*0.25,"YES"))</f>
        <v xml:space="preserve"> </v>
      </c>
      <c r="L862" s="272" t="b">
        <f>OR('28 Populations and thresholds'!$J$154="CR",'28 Populations and thresholds'!$J$154="EN",'28 Populations and thresholds'!$J$154="VU")</f>
        <v>0</v>
      </c>
      <c r="M862" s="273">
        <f>D862/'28 Populations and thresholds'!$H$154</f>
        <v>5.5778846153846151E-2</v>
      </c>
      <c r="N862" s="274" t="str">
        <f>'28 Populations and thresholds'!$K$154</f>
        <v>DEC</v>
      </c>
      <c r="O862" s="263" t="str">
        <f t="shared" si="63"/>
        <v xml:space="preserve"> </v>
      </c>
      <c r="P862" s="349"/>
      <c r="Q862" s="272"/>
      <c r="R862" s="274"/>
      <c r="S862" s="263"/>
      <c r="T862" s="269"/>
      <c r="U862" s="263" t="str">
        <f t="shared" si="64"/>
        <v xml:space="preserve"> </v>
      </c>
    </row>
    <row r="863" spans="1:21" x14ac:dyDescent="0.2">
      <c r="A863" s="267" t="s">
        <v>1314</v>
      </c>
      <c r="B863" s="269" t="s">
        <v>3468</v>
      </c>
      <c r="C863" s="269" t="s">
        <v>3459</v>
      </c>
      <c r="D863" s="270">
        <v>877</v>
      </c>
      <c r="E863" s="271">
        <v>38117</v>
      </c>
      <c r="F863" s="263" t="str">
        <f t="shared" si="61"/>
        <v xml:space="preserve"> </v>
      </c>
      <c r="G863" s="267" t="s">
        <v>21</v>
      </c>
      <c r="H863" s="267" t="s">
        <v>85</v>
      </c>
      <c r="I863" s="263" t="str">
        <f t="shared" si="62"/>
        <v xml:space="preserve"> </v>
      </c>
      <c r="J863" s="272" t="str">
        <f>IF(D863&gt;=(('28 Populations and thresholds'!$I$160)+('28 Populations and thresholds'!$I$163)),"YES"," ")</f>
        <v>YES</v>
      </c>
      <c r="K863" s="272" t="str">
        <f>IF(J863="YES"," ",IF(D863&gt;=(('28 Populations and thresholds'!$I$160)+('28 Populations and thresholds'!$I$163))*0.25,"YES"))</f>
        <v xml:space="preserve"> </v>
      </c>
      <c r="L863" s="272" t="b">
        <f>OR('28 Populations and thresholds'!$J$160="CR",'28 Populations and thresholds'!$J$160="EN",'28 Populations and thresholds'!$J$160="VU")</f>
        <v>0</v>
      </c>
      <c r="M863" s="273">
        <f>D863/(('28 Populations and thresholds'!$H$160)+('28 Populations and thresholds'!$H$163))</f>
        <v>2.2779220779220778E-2</v>
      </c>
      <c r="N863" s="274" t="str">
        <f>'28 Populations and thresholds'!$K$160</f>
        <v>DEC</v>
      </c>
      <c r="O863" s="263" t="str">
        <f t="shared" si="63"/>
        <v xml:space="preserve"> </v>
      </c>
      <c r="P863" s="349"/>
      <c r="Q863" s="272"/>
      <c r="R863" s="274"/>
      <c r="S863" s="263"/>
      <c r="T863" s="282" t="s">
        <v>4563</v>
      </c>
      <c r="U863" s="263" t="str">
        <f t="shared" si="64"/>
        <v xml:space="preserve"> </v>
      </c>
    </row>
    <row r="864" spans="1:21" x14ac:dyDescent="0.2">
      <c r="A864" s="275" t="s">
        <v>1314</v>
      </c>
      <c r="B864" s="269" t="s">
        <v>3468</v>
      </c>
      <c r="C864" s="269" t="s">
        <v>3521</v>
      </c>
      <c r="D864" s="279">
        <v>13</v>
      </c>
      <c r="E864" s="281">
        <v>39114</v>
      </c>
      <c r="F864" s="263" t="str">
        <f t="shared" si="61"/>
        <v xml:space="preserve"> </v>
      </c>
      <c r="G864" s="275"/>
      <c r="H864" s="269" t="s">
        <v>4415</v>
      </c>
      <c r="I864" s="263" t="str">
        <f t="shared" si="62"/>
        <v xml:space="preserve"> </v>
      </c>
      <c r="J864" s="272" t="str">
        <f>IF(D864&gt;=('28 Populations and thresholds'!$I$57),"YES"," ")</f>
        <v>YES</v>
      </c>
      <c r="K864" s="272" t="str">
        <f>IF(J864="YES"," ",IF(D864&gt;=('28 Populations and thresholds'!$I$57)*0.25,"YES"))</f>
        <v xml:space="preserve"> </v>
      </c>
      <c r="L864" s="272" t="b">
        <f>OR('28 Populations and thresholds'!$J$57="CR",'28 Populations and thresholds'!$J$57="EN",'28 Populations and thresholds'!$J$57="VU")</f>
        <v>0</v>
      </c>
      <c r="M864" s="273">
        <f>D864/'28 Populations and thresholds'!$H$57</f>
        <v>4.3333333333333331E-3</v>
      </c>
      <c r="N864" s="274">
        <f>'28 Populations and thresholds'!$K$57</f>
        <v>0</v>
      </c>
      <c r="O864" s="263" t="str">
        <f t="shared" si="63"/>
        <v xml:space="preserve"> </v>
      </c>
      <c r="P864" s="349"/>
      <c r="Q864" s="272"/>
      <c r="R864" s="274"/>
      <c r="S864" s="263"/>
      <c r="T864" s="275"/>
      <c r="U864" s="263" t="str">
        <f t="shared" si="64"/>
        <v xml:space="preserve"> </v>
      </c>
    </row>
    <row r="865" spans="1:26" x14ac:dyDescent="0.2">
      <c r="A865" s="275" t="s">
        <v>1314</v>
      </c>
      <c r="B865" s="269" t="s">
        <v>3468</v>
      </c>
      <c r="C865" s="280" t="s">
        <v>3607</v>
      </c>
      <c r="D865" s="279">
        <v>8560</v>
      </c>
      <c r="E865" s="274">
        <v>2007</v>
      </c>
      <c r="F865" s="263" t="str">
        <f t="shared" si="61"/>
        <v xml:space="preserve"> </v>
      </c>
      <c r="G865" s="275" t="s">
        <v>139</v>
      </c>
      <c r="H865" s="275" t="s">
        <v>3388</v>
      </c>
      <c r="I865" s="263" t="str">
        <f t="shared" si="62"/>
        <v xml:space="preserve"> </v>
      </c>
      <c r="J865" s="272" t="str">
        <f>IF(D865&gt;=('28 Populations and thresholds'!$I$92),"YES"," ")</f>
        <v>YES</v>
      </c>
      <c r="K865" s="272" t="str">
        <f>IF(J865="YES"," ",IF(D865&gt;=('28 Populations and thresholds'!$I$92)*0.25,"YES"))</f>
        <v xml:space="preserve"> </v>
      </c>
      <c r="L865" s="272" t="b">
        <f>OR('28 Populations and thresholds'!$J$92="CR",'28 Populations and thresholds'!$J$92="EN",'28 Populations and thresholds'!$J$92="VU")</f>
        <v>0</v>
      </c>
      <c r="M865" s="273">
        <f>D865/'28 Populations and thresholds'!$H$92</f>
        <v>2.8533333333333334E-2</v>
      </c>
      <c r="N865" s="274" t="str">
        <f>'28 Populations and thresholds'!$K$92</f>
        <v>DEC</v>
      </c>
      <c r="O865" s="263" t="str">
        <f t="shared" si="63"/>
        <v xml:space="preserve"> </v>
      </c>
      <c r="P865" s="349"/>
      <c r="Q865" s="272"/>
      <c r="R865" s="274"/>
      <c r="S865" s="263"/>
      <c r="T865" s="269"/>
      <c r="U865" s="263" t="str">
        <f t="shared" si="64"/>
        <v xml:space="preserve"> </v>
      </c>
    </row>
    <row r="866" spans="1:26" x14ac:dyDescent="0.2">
      <c r="A866" s="275" t="s">
        <v>1314</v>
      </c>
      <c r="B866" s="269" t="s">
        <v>3468</v>
      </c>
      <c r="C866" s="269" t="s">
        <v>3644</v>
      </c>
      <c r="D866" s="279">
        <v>750</v>
      </c>
      <c r="E866" s="274">
        <v>2007</v>
      </c>
      <c r="F866" s="263" t="str">
        <f t="shared" si="61"/>
        <v xml:space="preserve"> </v>
      </c>
      <c r="G866" s="275" t="s">
        <v>139</v>
      </c>
      <c r="H866" s="275" t="s">
        <v>3388</v>
      </c>
      <c r="I866" s="263" t="str">
        <f t="shared" si="62"/>
        <v xml:space="preserve"> </v>
      </c>
      <c r="J866" s="272" t="str">
        <f>IF(D866&gt;=('28 Populations and thresholds'!$I$109),"YES"," ")</f>
        <v>YES</v>
      </c>
      <c r="K866" s="272" t="str">
        <f>IF(J866="YES"," ",IF(D866&gt;=('28 Populations and thresholds'!$I$109)*0.25,"YES"))</f>
        <v xml:space="preserve"> </v>
      </c>
      <c r="L866" s="272" t="b">
        <f>OR('28 Populations and thresholds'!$J$109="CR",'28 Populations and thresholds'!$J$109="EN",'28 Populations and thresholds'!$J$109="VU")</f>
        <v>0</v>
      </c>
      <c r="M866" s="273">
        <f>D866/'28 Populations and thresholds'!$H$109</f>
        <v>0.03</v>
      </c>
      <c r="N866" s="274">
        <f>'28 Populations and thresholds'!$K$109</f>
        <v>0</v>
      </c>
      <c r="O866" s="263" t="str">
        <f t="shared" si="63"/>
        <v xml:space="preserve"> </v>
      </c>
      <c r="P866" s="349"/>
      <c r="Q866" s="272"/>
      <c r="R866" s="274"/>
      <c r="S866" s="263"/>
      <c r="T866" s="269"/>
      <c r="U866" s="263" t="str">
        <f t="shared" si="64"/>
        <v xml:space="preserve"> </v>
      </c>
      <c r="W866" s="4"/>
      <c r="X866" s="4"/>
      <c r="Y866" s="4"/>
      <c r="Z866" s="4"/>
    </row>
    <row r="867" spans="1:26" x14ac:dyDescent="0.2">
      <c r="A867" s="12" t="s">
        <v>1314</v>
      </c>
      <c r="B867" s="40" t="s">
        <v>4617</v>
      </c>
      <c r="C867" s="4" t="s">
        <v>3719</v>
      </c>
      <c r="D867" s="5">
        <v>104</v>
      </c>
      <c r="E867" s="148">
        <v>32964</v>
      </c>
      <c r="F867" s="263" t="str">
        <f t="shared" si="61"/>
        <v xml:space="preserve"> </v>
      </c>
      <c r="G867" s="13" t="s">
        <v>4019</v>
      </c>
      <c r="I867" s="263" t="str">
        <f t="shared" si="62"/>
        <v xml:space="preserve"> </v>
      </c>
      <c r="J867" s="38" t="str">
        <f>IF(D867&gt;=('28 Populations and thresholds'!$I$32),"YES"," ")</f>
        <v>YES</v>
      </c>
      <c r="K867" s="38" t="str">
        <f>IF(J867="YES"," ",IF(D867&gt;=('28 Populations and thresholds'!$I$32)*0.25,"YES"))</f>
        <v xml:space="preserve"> </v>
      </c>
      <c r="L867" s="38" t="b">
        <f>OR('28 Populations and thresholds'!$J$32="CR",'28 Populations and thresholds'!$J$32="EN",'28 Populations and thresholds'!$J$32="VU")</f>
        <v>1</v>
      </c>
      <c r="M867" s="75">
        <f>D867/'28 Populations and thresholds'!$H$32</f>
        <v>2.5365853658536587E-2</v>
      </c>
      <c r="N867" s="106">
        <f>'28 Populations and thresholds'!$K$32</f>
        <v>0</v>
      </c>
      <c r="O867" s="263" t="str">
        <f t="shared" si="63"/>
        <v xml:space="preserve"> </v>
      </c>
      <c r="P867" s="348">
        <v>6.88</v>
      </c>
      <c r="Q867" s="38">
        <v>4</v>
      </c>
      <c r="R867" s="106">
        <v>1</v>
      </c>
      <c r="S867" s="263"/>
      <c r="U867" s="263" t="str">
        <f t="shared" si="64"/>
        <v xml:space="preserve"> </v>
      </c>
    </row>
    <row r="868" spans="1:26" x14ac:dyDescent="0.2">
      <c r="A868" s="143" t="s">
        <v>1314</v>
      </c>
      <c r="B868" s="40" t="s">
        <v>4617</v>
      </c>
      <c r="C868" s="4" t="s">
        <v>3452</v>
      </c>
      <c r="D868" s="41">
        <v>2000</v>
      </c>
      <c r="E868" s="46">
        <v>34718</v>
      </c>
      <c r="F868" s="263" t="str">
        <f t="shared" si="61"/>
        <v xml:space="preserve"> </v>
      </c>
      <c r="G868" s="143" t="s">
        <v>21</v>
      </c>
      <c r="H868" s="143" t="s">
        <v>853</v>
      </c>
      <c r="I868" s="263" t="str">
        <f t="shared" si="62"/>
        <v xml:space="preserve"> </v>
      </c>
      <c r="J868" s="38" t="str">
        <f>IF(D868&gt;=('28 Populations and thresholds'!$I$158),"YES"," ")</f>
        <v>YES</v>
      </c>
      <c r="K868" s="38" t="str">
        <f>IF(J868="YES"," ",IF(D868&gt;=('28 Populations and thresholds'!$I$158)*0.25,"YES"))</f>
        <v xml:space="preserve"> </v>
      </c>
      <c r="L868" s="38" t="b">
        <f>OR('28 Populations and thresholds'!$J$158="CR",'28 Populations and thresholds'!$J$158="EN",'28 Populations and thresholds'!$J$158="VU")</f>
        <v>0</v>
      </c>
      <c r="M868" s="75">
        <f>D868/'28 Populations and thresholds'!$H$158</f>
        <v>0.02</v>
      </c>
      <c r="N868" s="106">
        <f>'28 Populations and thresholds'!$K$158</f>
        <v>0</v>
      </c>
      <c r="O868" s="263" t="str">
        <f t="shared" si="63"/>
        <v xml:space="preserve"> </v>
      </c>
      <c r="P868" s="348"/>
      <c r="Q868" s="38"/>
      <c r="R868" s="106"/>
      <c r="S868" s="263"/>
      <c r="T868" s="9"/>
      <c r="U868" s="263" t="str">
        <f t="shared" si="64"/>
        <v xml:space="preserve"> </v>
      </c>
    </row>
    <row r="869" spans="1:26" x14ac:dyDescent="0.2">
      <c r="A869" s="143" t="s">
        <v>1314</v>
      </c>
      <c r="B869" s="40" t="s">
        <v>4617</v>
      </c>
      <c r="C869" s="4" t="s">
        <v>3748</v>
      </c>
      <c r="D869" s="41">
        <v>290</v>
      </c>
      <c r="E869" s="46">
        <v>35071</v>
      </c>
      <c r="F869" s="263" t="str">
        <f t="shared" si="61"/>
        <v xml:space="preserve"> </v>
      </c>
      <c r="G869" s="143" t="s">
        <v>21</v>
      </c>
      <c r="H869" s="143" t="s">
        <v>853</v>
      </c>
      <c r="I869" s="263" t="str">
        <f t="shared" si="62"/>
        <v xml:space="preserve"> </v>
      </c>
      <c r="J869" s="38" t="str">
        <f>IF(D869&gt;=('28 Populations and thresholds'!$I$156),"YES"," ")</f>
        <v>YES</v>
      </c>
      <c r="K869" s="38" t="str">
        <f>IF(J869="YES"," ",IF(D869&gt;=('28 Populations and thresholds'!$I$156)*0.25,"YES"))</f>
        <v xml:space="preserve"> </v>
      </c>
      <c r="L869" s="38" t="b">
        <f>OR('28 Populations and thresholds'!$J$156="CR",'28 Populations and thresholds'!$J$156="EN",'28 Populations and thresholds'!$J$156="VU")</f>
        <v>0</v>
      </c>
      <c r="M869" s="75">
        <f>D869/'28 Populations and thresholds'!$H$156</f>
        <v>1.1599999999999999E-2</v>
      </c>
      <c r="N869" s="106">
        <f>'28 Populations and thresholds'!$K$156</f>
        <v>0</v>
      </c>
      <c r="O869" s="263" t="str">
        <f t="shared" si="63"/>
        <v xml:space="preserve"> </v>
      </c>
      <c r="P869" s="348"/>
      <c r="Q869" s="38"/>
      <c r="R869" s="106"/>
      <c r="S869" s="263"/>
      <c r="T869" s="9"/>
      <c r="U869" s="263" t="str">
        <f t="shared" si="64"/>
        <v xml:space="preserve"> </v>
      </c>
    </row>
    <row r="870" spans="1:26" x14ac:dyDescent="0.2">
      <c r="A870" s="143" t="s">
        <v>1314</v>
      </c>
      <c r="B870" s="40" t="s">
        <v>4617</v>
      </c>
      <c r="C870" s="4" t="s">
        <v>3745</v>
      </c>
      <c r="D870" s="41">
        <v>1185</v>
      </c>
      <c r="E870" s="46">
        <v>35071</v>
      </c>
      <c r="F870" s="263" t="str">
        <f t="shared" si="61"/>
        <v xml:space="preserve"> </v>
      </c>
      <c r="G870" s="143" t="s">
        <v>21</v>
      </c>
      <c r="H870" s="143" t="s">
        <v>853</v>
      </c>
      <c r="I870" s="263" t="str">
        <f t="shared" si="62"/>
        <v xml:space="preserve"> </v>
      </c>
      <c r="J870" s="38" t="str">
        <f>IF(D870&gt;=('28 Populations and thresholds'!$I$152),"YES"," ")</f>
        <v>YES</v>
      </c>
      <c r="K870" s="38" t="str">
        <f>IF(J870="YES"," ",IF(D870&gt;=('28 Populations and thresholds'!$I$152)*0.25,"YES"))</f>
        <v xml:space="preserve"> </v>
      </c>
      <c r="L870" s="38" t="b">
        <f>OR('28 Populations and thresholds'!$J$152="CR",'28 Populations and thresholds'!$J$152="EN",'28 Populations and thresholds'!$J$152="VU")</f>
        <v>0</v>
      </c>
      <c r="M870" s="75">
        <f>D870/'28 Populations and thresholds'!$H$152</f>
        <v>1.1849999999999999E-2</v>
      </c>
      <c r="N870" s="106">
        <f>'28 Populations and thresholds'!$K$152</f>
        <v>0</v>
      </c>
      <c r="O870" s="263" t="str">
        <f t="shared" si="63"/>
        <v xml:space="preserve"> </v>
      </c>
      <c r="P870" s="348"/>
      <c r="Q870" s="38"/>
      <c r="R870" s="106"/>
      <c r="S870" s="263"/>
      <c r="U870" s="263" t="str">
        <f t="shared" si="64"/>
        <v xml:space="preserve"> </v>
      </c>
      <c r="W870" s="4"/>
      <c r="X870" s="4"/>
      <c r="Y870" s="4"/>
      <c r="Z870" s="4"/>
    </row>
    <row r="871" spans="1:26" x14ac:dyDescent="0.2">
      <c r="A871" s="275" t="s">
        <v>1314</v>
      </c>
      <c r="B871" s="269" t="s">
        <v>1357</v>
      </c>
      <c r="C871" s="269" t="s">
        <v>3676</v>
      </c>
      <c r="D871" s="279">
        <v>37</v>
      </c>
      <c r="E871" s="274">
        <v>1991</v>
      </c>
      <c r="F871" s="263" t="str">
        <f t="shared" si="61"/>
        <v xml:space="preserve"> </v>
      </c>
      <c r="G871" s="275" t="s">
        <v>139</v>
      </c>
      <c r="H871" s="275" t="s">
        <v>3388</v>
      </c>
      <c r="I871" s="263" t="str">
        <f t="shared" si="62"/>
        <v xml:space="preserve"> </v>
      </c>
      <c r="J871" s="272" t="str">
        <f>IF(D871&gt;=('28 Populations and thresholds'!$I$96),"YES"," ")</f>
        <v>YES</v>
      </c>
      <c r="K871" s="272" t="str">
        <f>IF(J871="YES"," ",IF(D871&gt;=('28 Populations and thresholds'!$I$96)*0.25,"YES"))</f>
        <v xml:space="preserve"> </v>
      </c>
      <c r="L871" s="272" t="b">
        <f>OR('28 Populations and thresholds'!$J$96="CR",'28 Populations and thresholds'!$J$96="EN",'28 Populations and thresholds'!$J$96="VU")</f>
        <v>1</v>
      </c>
      <c r="M871" s="273">
        <f>D871/'28 Populations and thresholds'!$H$96</f>
        <v>3.6999999999999998E-2</v>
      </c>
      <c r="N871" s="274" t="str">
        <f>'28 Populations and thresholds'!$K$96</f>
        <v>DEC</v>
      </c>
      <c r="O871" s="263" t="str">
        <f t="shared" si="63"/>
        <v xml:space="preserve"> </v>
      </c>
      <c r="P871" s="349">
        <v>3.7</v>
      </c>
      <c r="Q871" s="272">
        <v>1</v>
      </c>
      <c r="R871" s="274">
        <v>1</v>
      </c>
      <c r="S871" s="263"/>
      <c r="T871" s="275"/>
      <c r="U871" s="263" t="str">
        <f t="shared" si="64"/>
        <v xml:space="preserve"> </v>
      </c>
    </row>
    <row r="872" spans="1:26" x14ac:dyDescent="0.2">
      <c r="A872" s="12" t="s">
        <v>1314</v>
      </c>
      <c r="B872" s="9" t="s">
        <v>3430</v>
      </c>
      <c r="C872" s="4" t="s">
        <v>3545</v>
      </c>
      <c r="D872" s="5">
        <v>1071</v>
      </c>
      <c r="E872" s="104">
        <v>2003</v>
      </c>
      <c r="F872" s="263" t="str">
        <f t="shared" si="61"/>
        <v xml:space="preserve"> </v>
      </c>
      <c r="G872" s="12" t="s">
        <v>139</v>
      </c>
      <c r="H872" s="12" t="s">
        <v>3388</v>
      </c>
      <c r="I872" s="263" t="str">
        <f t="shared" si="62"/>
        <v xml:space="preserve"> </v>
      </c>
      <c r="J872" s="38" t="str">
        <f>IF(D872&gt;=('28 Populations and thresholds'!$I$71),"YES"," ")</f>
        <v>YES</v>
      </c>
      <c r="K872" s="38" t="str">
        <f>IF(J872="YES"," ",IF(D872&gt;=('28 Populations and thresholds'!$I$71)*0.25,"YES"))</f>
        <v xml:space="preserve"> </v>
      </c>
      <c r="L872" s="38" t="b">
        <f>OR('28 Populations and thresholds'!$J$71="CR",'28 Populations and thresholds'!$J$71="EN",'28 Populations and thresholds'!$J$71="VU")</f>
        <v>0</v>
      </c>
      <c r="M872" s="75">
        <f>D872/'28 Populations and thresholds'!$H$71</f>
        <v>1.7850000000000001E-2</v>
      </c>
      <c r="N872" s="106">
        <f>'28 Populations and thresholds'!$K$71</f>
        <v>0</v>
      </c>
      <c r="O872" s="263" t="str">
        <f t="shared" si="63"/>
        <v xml:space="preserve"> </v>
      </c>
      <c r="P872" s="348">
        <v>16.309999999999999</v>
      </c>
      <c r="Q872" s="38">
        <v>3</v>
      </c>
      <c r="R872" s="106">
        <v>0</v>
      </c>
      <c r="S872" s="263"/>
      <c r="T872" s="9"/>
      <c r="U872" s="263" t="str">
        <f t="shared" si="64"/>
        <v xml:space="preserve"> </v>
      </c>
    </row>
    <row r="873" spans="1:26" x14ac:dyDescent="0.2">
      <c r="A873" s="12" t="s">
        <v>1314</v>
      </c>
      <c r="B873" s="4" t="s">
        <v>3430</v>
      </c>
      <c r="C873" s="115" t="s">
        <v>3425</v>
      </c>
      <c r="D873" s="5">
        <v>134</v>
      </c>
      <c r="E873" s="104">
        <v>2003</v>
      </c>
      <c r="F873" s="263" t="str">
        <f t="shared" si="61"/>
        <v xml:space="preserve"> </v>
      </c>
      <c r="G873" s="13" t="s">
        <v>139</v>
      </c>
      <c r="H873" s="13" t="s">
        <v>3388</v>
      </c>
      <c r="I873" s="263" t="str">
        <f t="shared" si="62"/>
        <v xml:space="preserve"> </v>
      </c>
      <c r="J873" s="38" t="str">
        <f>IF(D873&gt;=('28 Populations and thresholds'!$I$120),"YES"," ")</f>
        <v>YES</v>
      </c>
      <c r="K873" s="38" t="str">
        <f>IF(J873="YES"," ",IF(D873&gt;=('28 Populations and thresholds'!$I$120)*0.25,"YES"))</f>
        <v xml:space="preserve"> </v>
      </c>
      <c r="L873" s="38" t="b">
        <f>OR('28 Populations and thresholds'!$J$120="CR",'28 Populations and thresholds'!$J$120="EN",'28 Populations and thresholds'!$J$120="VU")</f>
        <v>0</v>
      </c>
      <c r="M873" s="75">
        <f>D873/'28 Populations and thresholds'!$H$120</f>
        <v>0.13400000000000001</v>
      </c>
      <c r="N873" s="106" t="str">
        <f>'28 Populations and thresholds'!$K$120</f>
        <v>DEC</v>
      </c>
      <c r="O873" s="263" t="str">
        <f t="shared" si="63"/>
        <v xml:space="preserve"> </v>
      </c>
      <c r="P873" s="348"/>
      <c r="Q873" s="38"/>
      <c r="R873" s="106"/>
      <c r="S873" s="263"/>
      <c r="U873" s="263" t="str">
        <f t="shared" si="64"/>
        <v xml:space="preserve"> </v>
      </c>
    </row>
    <row r="874" spans="1:26" x14ac:dyDescent="0.2">
      <c r="A874" s="12" t="s">
        <v>1314</v>
      </c>
      <c r="B874" s="9" t="s">
        <v>3430</v>
      </c>
      <c r="C874" s="4" t="s">
        <v>3552</v>
      </c>
      <c r="D874" s="5">
        <v>1127</v>
      </c>
      <c r="E874" s="104">
        <v>2004</v>
      </c>
      <c r="F874" s="263" t="str">
        <f t="shared" si="61"/>
        <v xml:space="preserve"> </v>
      </c>
      <c r="G874" s="12" t="s">
        <v>139</v>
      </c>
      <c r="H874" s="12" t="s">
        <v>3388</v>
      </c>
      <c r="I874" s="263" t="str">
        <f t="shared" si="62"/>
        <v xml:space="preserve"> </v>
      </c>
      <c r="J874" s="38" t="str">
        <f>IF(D874&gt;=('28 Populations and thresholds'!$I$77),"YES"," ")</f>
        <v>YES</v>
      </c>
      <c r="K874" s="38" t="str">
        <f>IF(J874="YES"," ",IF(D874&gt;=('28 Populations and thresholds'!$I$77)*0.25,"YES"))</f>
        <v xml:space="preserve"> </v>
      </c>
      <c r="L874" s="38" t="b">
        <f>OR('28 Populations and thresholds'!$J$77="CR",'28 Populations and thresholds'!$J$77="EN",'28 Populations and thresholds'!$J$77="VU")</f>
        <v>0</v>
      </c>
      <c r="M874" s="75">
        <f>D874/'28 Populations and thresholds'!$H$77</f>
        <v>1.1270000000000001E-2</v>
      </c>
      <c r="N874" s="106">
        <f>'28 Populations and thresholds'!$K$77</f>
        <v>0</v>
      </c>
      <c r="O874" s="263" t="str">
        <f t="shared" si="63"/>
        <v xml:space="preserve"> </v>
      </c>
      <c r="P874" s="348"/>
      <c r="Q874" s="38"/>
      <c r="R874" s="106"/>
      <c r="S874" s="263"/>
      <c r="T874" s="9"/>
      <c r="U874" s="263" t="str">
        <f t="shared" si="64"/>
        <v xml:space="preserve"> </v>
      </c>
    </row>
    <row r="875" spans="1:26" x14ac:dyDescent="0.2">
      <c r="A875" s="267" t="s">
        <v>1314</v>
      </c>
      <c r="B875" s="268" t="s">
        <v>1358</v>
      </c>
      <c r="C875" s="269" t="s">
        <v>3545</v>
      </c>
      <c r="D875" s="298">
        <v>3880</v>
      </c>
      <c r="E875" s="294" t="s">
        <v>1359</v>
      </c>
      <c r="F875" s="263" t="str">
        <f t="shared" si="61"/>
        <v xml:space="preserve"> </v>
      </c>
      <c r="G875" s="267" t="s">
        <v>15</v>
      </c>
      <c r="H875" s="267" t="s">
        <v>1324</v>
      </c>
      <c r="I875" s="263" t="str">
        <f t="shared" si="62"/>
        <v xml:space="preserve"> </v>
      </c>
      <c r="J875" s="272" t="str">
        <f>IF(D875&gt;=('28 Populations and thresholds'!$I$71),"YES"," ")</f>
        <v>YES</v>
      </c>
      <c r="K875" s="272" t="str">
        <f>IF(J875="YES"," ",IF(D875&gt;=('28 Populations and thresholds'!$I$71)*0.25,"YES"))</f>
        <v xml:space="preserve"> </v>
      </c>
      <c r="L875" s="272" t="b">
        <f>OR('28 Populations and thresholds'!$J$71="CR",'28 Populations and thresholds'!$J$71="EN",'28 Populations and thresholds'!$J$71="VU")</f>
        <v>0</v>
      </c>
      <c r="M875" s="273">
        <f>D875/'28 Populations and thresholds'!$H$71</f>
        <v>6.4666666666666664E-2</v>
      </c>
      <c r="N875" s="274">
        <f>'28 Populations and thresholds'!$K$71</f>
        <v>0</v>
      </c>
      <c r="O875" s="263" t="str">
        <f t="shared" si="63"/>
        <v xml:space="preserve"> </v>
      </c>
      <c r="P875" s="349">
        <v>8.64</v>
      </c>
      <c r="Q875" s="272">
        <v>2</v>
      </c>
      <c r="R875" s="274">
        <v>0</v>
      </c>
      <c r="S875" s="263"/>
      <c r="T875" s="269"/>
      <c r="U875" s="263" t="str">
        <f t="shared" si="64"/>
        <v xml:space="preserve"> </v>
      </c>
    </row>
    <row r="876" spans="1:26" x14ac:dyDescent="0.2">
      <c r="A876" s="267" t="s">
        <v>1314</v>
      </c>
      <c r="B876" s="268" t="s">
        <v>1358</v>
      </c>
      <c r="C876" s="269" t="s">
        <v>3552</v>
      </c>
      <c r="D876" s="298">
        <v>2170</v>
      </c>
      <c r="E876" s="294" t="s">
        <v>1360</v>
      </c>
      <c r="F876" s="263" t="str">
        <f t="shared" si="61"/>
        <v xml:space="preserve"> </v>
      </c>
      <c r="G876" s="267" t="s">
        <v>15</v>
      </c>
      <c r="H876" s="267" t="s">
        <v>1324</v>
      </c>
      <c r="I876" s="263" t="str">
        <f t="shared" si="62"/>
        <v xml:space="preserve"> </v>
      </c>
      <c r="J876" s="272" t="str">
        <f>IF(D876&gt;=('28 Populations and thresholds'!$I$77),"YES"," ")</f>
        <v>YES</v>
      </c>
      <c r="K876" s="272" t="str">
        <f>IF(J876="YES"," ",IF(D876&gt;=('28 Populations and thresholds'!$I$77)*0.25,"YES"))</f>
        <v xml:space="preserve"> </v>
      </c>
      <c r="L876" s="272" t="b">
        <f>OR('28 Populations and thresholds'!$J$77="CR",'28 Populations and thresholds'!$J$77="EN",'28 Populations and thresholds'!$J$77="VU")</f>
        <v>0</v>
      </c>
      <c r="M876" s="273">
        <f>D876/'28 Populations and thresholds'!$H$77</f>
        <v>2.1700000000000001E-2</v>
      </c>
      <c r="N876" s="274">
        <f>'28 Populations and thresholds'!$K$77</f>
        <v>0</v>
      </c>
      <c r="O876" s="263" t="str">
        <f t="shared" si="63"/>
        <v xml:space="preserve"> </v>
      </c>
      <c r="P876" s="349"/>
      <c r="Q876" s="272"/>
      <c r="R876" s="274"/>
      <c r="S876" s="263"/>
      <c r="T876" s="269"/>
      <c r="U876" s="263" t="str">
        <f t="shared" si="64"/>
        <v xml:space="preserve"> </v>
      </c>
    </row>
    <row r="877" spans="1:26" x14ac:dyDescent="0.2">
      <c r="A877" s="12" t="s">
        <v>1314</v>
      </c>
      <c r="B877" s="65" t="s">
        <v>1601</v>
      </c>
      <c r="C877" s="4" t="s">
        <v>1607</v>
      </c>
      <c r="D877" s="5">
        <v>307</v>
      </c>
      <c r="E877" s="148">
        <v>38384</v>
      </c>
      <c r="F877" s="263" t="str">
        <f t="shared" si="61"/>
        <v xml:space="preserve"> </v>
      </c>
      <c r="H877" s="9" t="s">
        <v>4415</v>
      </c>
      <c r="I877" s="263" t="str">
        <f t="shared" si="62"/>
        <v xml:space="preserve"> </v>
      </c>
      <c r="J877" s="38" t="str">
        <f>IF(D877&gt;=('28 Populations and thresholds'!$I$6),"YES"," ")</f>
        <v>YES</v>
      </c>
      <c r="K877" s="38" t="str">
        <f>IF(J877="YES"," ",IF(D877&gt;=('28 Populations and thresholds'!$I$6)*0.25,"YES"))</f>
        <v xml:space="preserve"> </v>
      </c>
      <c r="L877" s="38" t="b">
        <f>OR('28 Populations and thresholds'!$J$6="CR",'28 Populations and thresholds'!$J$6="EN",'28 Populations and thresholds'!$J$6="VU")</f>
        <v>0</v>
      </c>
      <c r="M877" s="75">
        <f>D877/'28 Populations and thresholds'!$H$6</f>
        <v>6.1399999999999996E-3</v>
      </c>
      <c r="N877" s="106">
        <f>'28 Populations and thresholds'!$K$6</f>
        <v>0</v>
      </c>
      <c r="O877" s="263" t="str">
        <f t="shared" si="63"/>
        <v xml:space="preserve"> </v>
      </c>
      <c r="P877" s="348">
        <v>5.43</v>
      </c>
      <c r="Q877" s="38">
        <v>3</v>
      </c>
      <c r="R877" s="106">
        <v>2</v>
      </c>
      <c r="S877" s="263"/>
      <c r="U877" s="263" t="str">
        <f t="shared" si="64"/>
        <v xml:space="preserve"> </v>
      </c>
    </row>
    <row r="878" spans="1:26" x14ac:dyDescent="0.2">
      <c r="A878" s="12" t="s">
        <v>1314</v>
      </c>
      <c r="B878" s="9" t="s">
        <v>1601</v>
      </c>
      <c r="C878" s="111" t="s">
        <v>3723</v>
      </c>
      <c r="D878" s="5">
        <v>60</v>
      </c>
      <c r="E878" s="1" t="s">
        <v>130</v>
      </c>
      <c r="F878" s="263" t="str">
        <f t="shared" si="61"/>
        <v xml:space="preserve"> </v>
      </c>
      <c r="G878" s="13" t="s">
        <v>139</v>
      </c>
      <c r="I878" s="263" t="str">
        <f t="shared" si="62"/>
        <v xml:space="preserve"> </v>
      </c>
      <c r="J878" s="38" t="str">
        <f>IF(D878&gt;=('28 Populations and thresholds'!$I$45),"YES"," ")</f>
        <v>YES</v>
      </c>
      <c r="K878" s="38" t="str">
        <f>IF(J878="YES"," ",IF(D878&gt;=('28 Populations and thresholds'!$I$45)*0.25,"YES"))</f>
        <v xml:space="preserve"> </v>
      </c>
      <c r="L878" s="38" t="b">
        <f>OR('28 Populations and thresholds'!$J$45="CR",'28 Populations and thresholds'!$J$45="EN",'28 Populations and thresholds'!$J$45="VU")</f>
        <v>1</v>
      </c>
      <c r="M878" s="75">
        <f>D878/'28 Populations and thresholds'!$H$45</f>
        <v>0.02</v>
      </c>
      <c r="N878" s="106" t="str">
        <f>'28 Populations and thresholds'!$K$45</f>
        <v>DEC</v>
      </c>
      <c r="O878" s="263" t="str">
        <f t="shared" si="63"/>
        <v xml:space="preserve"> </v>
      </c>
      <c r="P878" s="348"/>
      <c r="Q878" s="38"/>
      <c r="R878" s="106"/>
      <c r="S878" s="263"/>
      <c r="U878" s="263" t="str">
        <f t="shared" si="64"/>
        <v xml:space="preserve"> </v>
      </c>
      <c r="W878" s="4"/>
      <c r="X878" s="4"/>
      <c r="Y878" s="4"/>
      <c r="Z878" s="4"/>
    </row>
    <row r="879" spans="1:26" x14ac:dyDescent="0.2">
      <c r="A879" s="12" t="s">
        <v>1314</v>
      </c>
      <c r="B879" s="4" t="s">
        <v>1601</v>
      </c>
      <c r="C879" s="111" t="s">
        <v>3540</v>
      </c>
      <c r="D879" s="5">
        <v>2200</v>
      </c>
      <c r="E879" s="104">
        <v>1999</v>
      </c>
      <c r="F879" s="263" t="str">
        <f t="shared" si="61"/>
        <v xml:space="preserve"> </v>
      </c>
      <c r="G879" s="12" t="s">
        <v>139</v>
      </c>
      <c r="H879" s="12" t="s">
        <v>3388</v>
      </c>
      <c r="I879" s="263" t="str">
        <f t="shared" si="62"/>
        <v xml:space="preserve"> </v>
      </c>
      <c r="J879" s="38" t="str">
        <f>IF(D879&gt;=('28 Populations and thresholds'!$I$60),"YES"," ")</f>
        <v>YES</v>
      </c>
      <c r="K879" s="38" t="str">
        <f>IF(J879="YES"," ",IF(D879&gt;=('28 Populations and thresholds'!$I$60)*0.25,"YES"))</f>
        <v xml:space="preserve"> </v>
      </c>
      <c r="L879" s="38" t="b">
        <f>OR('28 Populations and thresholds'!$J$60="CR",'28 Populations and thresholds'!$J$60="EN",'28 Populations and thresholds'!$J$60="VU")</f>
        <v>1</v>
      </c>
      <c r="M879" s="75">
        <f>D879/'28 Populations and thresholds'!$H$60</f>
        <v>2.8205128205128206E-2</v>
      </c>
      <c r="N879" s="106" t="str">
        <f>'28 Populations and thresholds'!$K$60</f>
        <v>DEC</v>
      </c>
      <c r="O879" s="263" t="str">
        <f t="shared" si="63"/>
        <v xml:space="preserve"> </v>
      </c>
      <c r="P879" s="348"/>
      <c r="Q879" s="38"/>
      <c r="R879" s="106"/>
      <c r="S879" s="263"/>
      <c r="T879" s="9"/>
      <c r="U879" s="263" t="str">
        <f t="shared" si="64"/>
        <v xml:space="preserve"> </v>
      </c>
      <c r="W879" s="4"/>
      <c r="X879" s="4"/>
      <c r="Y879" s="4"/>
      <c r="Z879" s="4"/>
    </row>
    <row r="880" spans="1:26" x14ac:dyDescent="0.2">
      <c r="A880" s="275" t="s">
        <v>1314</v>
      </c>
      <c r="B880" s="269" t="s">
        <v>1731</v>
      </c>
      <c r="C880" s="269" t="s">
        <v>3781</v>
      </c>
      <c r="D880" s="279" t="s">
        <v>1602</v>
      </c>
      <c r="E880" s="284" t="s">
        <v>1598</v>
      </c>
      <c r="F880" s="263" t="str">
        <f t="shared" si="61"/>
        <v xml:space="preserve"> </v>
      </c>
      <c r="G880" s="275" t="s">
        <v>139</v>
      </c>
      <c r="H880" s="275"/>
      <c r="I880" s="263" t="str">
        <f t="shared" si="62"/>
        <v xml:space="preserve"> </v>
      </c>
      <c r="J880" s="272" t="str">
        <f>IF(D880&gt;=('28 Populations and thresholds'!$I$220),"YES"," ")</f>
        <v>YES</v>
      </c>
      <c r="K880" s="272" t="str">
        <f>IF(J880="YES"," ",IF(D880&gt;=('28 Populations and thresholds'!$I$220)*0.25,"YES"))</f>
        <v xml:space="preserve"> </v>
      </c>
      <c r="L880" s="272" t="b">
        <f>OR('28 Populations and thresholds'!$J$220="CR",'28 Populations and thresholds'!$J$220="EN",'28 Populations and thresholds'!$J$220="VU")</f>
        <v>0</v>
      </c>
      <c r="M880" s="273">
        <f>D880/'28 Populations and thresholds'!$H$220</f>
        <v>2.7169972830027169E-2</v>
      </c>
      <c r="N880" s="274">
        <f>'28 Populations and thresholds'!$K$220</f>
        <v>0</v>
      </c>
      <c r="O880" s="263" t="str">
        <f t="shared" si="63"/>
        <v xml:space="preserve"> </v>
      </c>
      <c r="P880" s="349">
        <v>63.21</v>
      </c>
      <c r="Q880" s="272">
        <v>12</v>
      </c>
      <c r="R880" s="274">
        <v>1</v>
      </c>
      <c r="S880" s="263"/>
      <c r="T880" s="275"/>
      <c r="U880" s="263" t="str">
        <f t="shared" si="64"/>
        <v xml:space="preserve"> </v>
      </c>
    </row>
    <row r="881" spans="1:26" x14ac:dyDescent="0.2">
      <c r="A881" s="267" t="s">
        <v>1314</v>
      </c>
      <c r="B881" s="269" t="s">
        <v>1731</v>
      </c>
      <c r="C881" s="269" t="s">
        <v>3652</v>
      </c>
      <c r="D881" s="298">
        <v>1160</v>
      </c>
      <c r="E881" s="294" t="s">
        <v>1332</v>
      </c>
      <c r="F881" s="263" t="str">
        <f t="shared" si="61"/>
        <v xml:space="preserve"> </v>
      </c>
      <c r="G881" s="267" t="s">
        <v>15</v>
      </c>
      <c r="H881" s="267" t="s">
        <v>1315</v>
      </c>
      <c r="I881" s="263" t="str">
        <f t="shared" si="62"/>
        <v xml:space="preserve"> </v>
      </c>
      <c r="J881" s="272" t="str">
        <f>IF(D881&gt;=('28 Populations and thresholds'!$I$112),"YES"," ")</f>
        <v>YES</v>
      </c>
      <c r="K881" s="272" t="str">
        <f>IF(J881="YES"," ",IF(D881&gt;=('28 Populations and thresholds'!$I$112)*0.25,"YES"))</f>
        <v xml:space="preserve"> </v>
      </c>
      <c r="L881" s="272" t="b">
        <f>OR('28 Populations and thresholds'!$J$112="CR",'28 Populations and thresholds'!$J$112="EN",'28 Populations and thresholds'!$J$112="VU")</f>
        <v>0</v>
      </c>
      <c r="M881" s="273">
        <f>D881/'28 Populations and thresholds'!$H$112</f>
        <v>1.1599999999999999E-2</v>
      </c>
      <c r="N881" s="274">
        <f>'28 Populations and thresholds'!$K$112</f>
        <v>0</v>
      </c>
      <c r="O881" s="263" t="str">
        <f t="shared" si="63"/>
        <v xml:space="preserve"> </v>
      </c>
      <c r="P881" s="349"/>
      <c r="Q881" s="272"/>
      <c r="R881" s="274"/>
      <c r="S881" s="263"/>
      <c r="T881" s="269"/>
      <c r="U881" s="263" t="str">
        <f t="shared" si="64"/>
        <v xml:space="preserve"> </v>
      </c>
    </row>
    <row r="882" spans="1:26" x14ac:dyDescent="0.2">
      <c r="A882" s="267" t="s">
        <v>1314</v>
      </c>
      <c r="B882" s="269" t="s">
        <v>1731</v>
      </c>
      <c r="C882" s="269" t="s">
        <v>3564</v>
      </c>
      <c r="D882" s="270">
        <v>19216</v>
      </c>
      <c r="E882" s="294" t="s">
        <v>1332</v>
      </c>
      <c r="F882" s="263" t="str">
        <f t="shared" si="61"/>
        <v xml:space="preserve"> </v>
      </c>
      <c r="G882" s="267" t="s">
        <v>15</v>
      </c>
      <c r="H882" s="267" t="s">
        <v>1315</v>
      </c>
      <c r="I882" s="263" t="str">
        <f t="shared" si="62"/>
        <v xml:space="preserve"> </v>
      </c>
      <c r="J882" s="272" t="str">
        <f>IF(D882&gt;=('28 Populations and thresholds'!$I$79),"YES"," ")</f>
        <v>YES</v>
      </c>
      <c r="K882" s="272" t="str">
        <f>IF(J882="YES"," ",IF(D882&gt;=('28 Populations and thresholds'!$I$79)*0.25,"YES"))</f>
        <v xml:space="preserve"> </v>
      </c>
      <c r="L882" s="272" t="b">
        <f>OR('28 Populations and thresholds'!$J$79="CR",'28 Populations and thresholds'!$J$79="EN",'28 Populations and thresholds'!$J$79="VU")</f>
        <v>0</v>
      </c>
      <c r="M882" s="273">
        <f>D882/'28 Populations and thresholds'!$H$79</f>
        <v>0.12810666666666667</v>
      </c>
      <c r="N882" s="274">
        <f>'28 Populations and thresholds'!$K$79</f>
        <v>0</v>
      </c>
      <c r="O882" s="263" t="str">
        <f t="shared" si="63"/>
        <v xml:space="preserve"> </v>
      </c>
      <c r="P882" s="349"/>
      <c r="Q882" s="272"/>
      <c r="R882" s="274"/>
      <c r="S882" s="263"/>
      <c r="T882" s="269"/>
      <c r="U882" s="263" t="str">
        <f t="shared" si="64"/>
        <v xml:space="preserve"> </v>
      </c>
    </row>
    <row r="883" spans="1:26" x14ac:dyDescent="0.2">
      <c r="A883" s="267" t="s">
        <v>1314</v>
      </c>
      <c r="B883" s="269" t="s">
        <v>1731</v>
      </c>
      <c r="C883" s="269" t="s">
        <v>3482</v>
      </c>
      <c r="D883" s="279">
        <v>63805</v>
      </c>
      <c r="E883" s="274">
        <v>2007</v>
      </c>
      <c r="F883" s="263" t="str">
        <f t="shared" si="61"/>
        <v xml:space="preserve"> </v>
      </c>
      <c r="G883" s="275" t="s">
        <v>139</v>
      </c>
      <c r="H883" s="275" t="s">
        <v>3388</v>
      </c>
      <c r="I883" s="263" t="str">
        <f t="shared" si="62"/>
        <v xml:space="preserve"> </v>
      </c>
      <c r="J883" s="272" t="str">
        <f>IF(D883&gt;=(('28 Populations and thresholds'!$I$205)+('28 Populations and thresholds'!$I$206)+('28 Populations and thresholds'!$I$207)+('28 Populations and thresholds'!$I$208)),"YES"," ")</f>
        <v>YES</v>
      </c>
      <c r="K883" s="272" t="str">
        <f>IF(J883="YES"," ",IF(D883&gt;=(('28 Populations and thresholds'!$I$205)+('28 Populations and thresholds'!$I$206)+('28 Populations and thresholds'!$I$207)+('28 Populations and thresholds'!$I$208))*0.25,"YES"))</f>
        <v xml:space="preserve"> </v>
      </c>
      <c r="L883" s="272" t="b">
        <f>OR('28 Populations and thresholds'!$J$206="CR",'28 Populations and thresholds'!$J$206="EN",'28 Populations and thresholds'!$J$206="VU")</f>
        <v>0</v>
      </c>
      <c r="M883" s="273">
        <f>D883/(('28 Populations and thresholds'!$H$205)+('28 Populations and thresholds'!$H$206)+('28 Populations and thresholds'!$H$207)+('28 Populations and thresholds'!$H$208))</f>
        <v>2.3853228158061984E-2</v>
      </c>
      <c r="N883" s="274" t="str">
        <f>'28 Populations and thresholds'!$K$206</f>
        <v>DEC</v>
      </c>
      <c r="O883" s="263" t="str">
        <f t="shared" si="63"/>
        <v xml:space="preserve"> </v>
      </c>
      <c r="P883" s="349"/>
      <c r="Q883" s="272"/>
      <c r="R883" s="274"/>
      <c r="S883" s="263"/>
      <c r="T883" s="275" t="s">
        <v>4568</v>
      </c>
      <c r="U883" s="263" t="str">
        <f t="shared" si="64"/>
        <v xml:space="preserve"> </v>
      </c>
    </row>
    <row r="884" spans="1:26" x14ac:dyDescent="0.2">
      <c r="A884" s="267" t="s">
        <v>1314</v>
      </c>
      <c r="B884" s="269" t="s">
        <v>1731</v>
      </c>
      <c r="C884" s="269" t="s">
        <v>3467</v>
      </c>
      <c r="D884" s="279">
        <v>1926</v>
      </c>
      <c r="E884" s="274">
        <v>2007</v>
      </c>
      <c r="F884" s="263" t="str">
        <f t="shared" si="61"/>
        <v xml:space="preserve"> </v>
      </c>
      <c r="G884" s="275" t="s">
        <v>139</v>
      </c>
      <c r="H884" s="275" t="s">
        <v>3388</v>
      </c>
      <c r="I884" s="263" t="str">
        <f t="shared" si="62"/>
        <v xml:space="preserve"> </v>
      </c>
      <c r="J884" s="272" t="str">
        <f>IF(D884&gt;=('28 Populations and thresholds'!$I$180),"YES"," ")</f>
        <v>YES</v>
      </c>
      <c r="K884" s="272" t="str">
        <f>IF(J884="YES"," ",IF(D884&gt;=('28 Populations and thresholds'!$I$180)*0.25,"YES"))</f>
        <v xml:space="preserve"> </v>
      </c>
      <c r="L884" s="272" t="b">
        <f>OR('28 Populations and thresholds'!$J$180="CR",'28 Populations and thresholds'!$J$180="EN",'28 Populations and thresholds'!$J$180="VU")</f>
        <v>0</v>
      </c>
      <c r="M884" s="273">
        <f>D884/'28 Populations and thresholds'!$H$180</f>
        <v>1.9259999999999999E-2</v>
      </c>
      <c r="N884" s="274">
        <f>'28 Populations and thresholds'!$K$180</f>
        <v>0</v>
      </c>
      <c r="O884" s="263" t="str">
        <f t="shared" si="63"/>
        <v xml:space="preserve"> </v>
      </c>
      <c r="P884" s="349"/>
      <c r="Q884" s="272"/>
      <c r="R884" s="274"/>
      <c r="S884" s="263"/>
      <c r="T884" s="269"/>
      <c r="U884" s="263" t="str">
        <f t="shared" si="64"/>
        <v xml:space="preserve"> </v>
      </c>
    </row>
    <row r="885" spans="1:26" x14ac:dyDescent="0.2">
      <c r="A885" s="275" t="s">
        <v>1314</v>
      </c>
      <c r="B885" s="269" t="s">
        <v>1731</v>
      </c>
      <c r="C885" s="269" t="s">
        <v>3590</v>
      </c>
      <c r="D885" s="279">
        <v>1650</v>
      </c>
      <c r="E885" s="274">
        <v>2007</v>
      </c>
      <c r="F885" s="263" t="str">
        <f t="shared" si="61"/>
        <v xml:space="preserve"> </v>
      </c>
      <c r="G885" s="275" t="s">
        <v>139</v>
      </c>
      <c r="H885" s="275" t="s">
        <v>3388</v>
      </c>
      <c r="I885" s="263" t="str">
        <f t="shared" si="62"/>
        <v xml:space="preserve"> </v>
      </c>
      <c r="J885" s="272" t="str">
        <f>IF(D885&gt;=('28 Populations and thresholds'!$I$85),"YES"," ")</f>
        <v>YES</v>
      </c>
      <c r="K885" s="272" t="str">
        <f>IF(J885="YES"," ",IF(D885&gt;=('28 Populations and thresholds'!$I$85)*0.25,"YES"))</f>
        <v xml:space="preserve"> </v>
      </c>
      <c r="L885" s="272" t="b">
        <f>OR('28 Populations and thresholds'!$J$85="CR",'28 Populations and thresholds'!$J$85="EN",'28 Populations and thresholds'!$J$85="VU")</f>
        <v>0</v>
      </c>
      <c r="M885" s="273">
        <f>D885/'28 Populations and thresholds'!$H$85</f>
        <v>1.853932584269663E-2</v>
      </c>
      <c r="N885" s="274" t="str">
        <f>'28 Populations and thresholds'!$K$85</f>
        <v>DEC</v>
      </c>
      <c r="O885" s="263" t="str">
        <f t="shared" si="63"/>
        <v xml:space="preserve"> </v>
      </c>
      <c r="P885" s="349"/>
      <c r="Q885" s="272"/>
      <c r="R885" s="274"/>
      <c r="S885" s="263"/>
      <c r="T885" s="269"/>
      <c r="U885" s="263" t="str">
        <f t="shared" si="64"/>
        <v xml:space="preserve"> </v>
      </c>
    </row>
    <row r="886" spans="1:26" x14ac:dyDescent="0.2">
      <c r="A886" s="275" t="s">
        <v>1314</v>
      </c>
      <c r="B886" s="269" t="s">
        <v>1731</v>
      </c>
      <c r="C886" s="280" t="s">
        <v>3451</v>
      </c>
      <c r="D886" s="279">
        <v>2000</v>
      </c>
      <c r="E886" s="274" t="s">
        <v>4398</v>
      </c>
      <c r="F886" s="263" t="str">
        <f t="shared" si="61"/>
        <v xml:space="preserve"> </v>
      </c>
      <c r="G886" s="275"/>
      <c r="H886" s="275" t="s">
        <v>4392</v>
      </c>
      <c r="I886" s="263" t="str">
        <f t="shared" si="62"/>
        <v xml:space="preserve"> </v>
      </c>
      <c r="J886" s="272" t="str">
        <f>IF(D886&gt;=('28 Populations and thresholds'!$I$154),"YES"," ")</f>
        <v>YES</v>
      </c>
      <c r="K886" s="272" t="str">
        <f>IF(J886="YES"," ",IF(D886&gt;=('28 Populations and thresholds'!$I$154)*0.25,"YES"))</f>
        <v xml:space="preserve"> </v>
      </c>
      <c r="L886" s="272" t="b">
        <f>OR('28 Populations and thresholds'!$J$154="CR",'28 Populations and thresholds'!$J$154="EN",'28 Populations and thresholds'!$J$154="VU")</f>
        <v>0</v>
      </c>
      <c r="M886" s="273">
        <f>D886/'28 Populations and thresholds'!$H$154</f>
        <v>1.9230769230769232E-2</v>
      </c>
      <c r="N886" s="274" t="str">
        <f>'28 Populations and thresholds'!$K$154</f>
        <v>DEC</v>
      </c>
      <c r="O886" s="263" t="str">
        <f t="shared" si="63"/>
        <v xml:space="preserve"> </v>
      </c>
      <c r="P886" s="349"/>
      <c r="Q886" s="272"/>
      <c r="R886" s="274"/>
      <c r="S886" s="263"/>
      <c r="T886" s="275"/>
      <c r="U886" s="263" t="str">
        <f t="shared" si="64"/>
        <v xml:space="preserve"> </v>
      </c>
    </row>
    <row r="887" spans="1:26" x14ac:dyDescent="0.2">
      <c r="A887" s="275" t="s">
        <v>1314</v>
      </c>
      <c r="B887" s="269" t="s">
        <v>1731</v>
      </c>
      <c r="C887" s="280" t="s">
        <v>3452</v>
      </c>
      <c r="D887" s="279">
        <v>1100</v>
      </c>
      <c r="E887" s="274" t="s">
        <v>4398</v>
      </c>
      <c r="F887" s="263" t="str">
        <f t="shared" si="61"/>
        <v xml:space="preserve"> </v>
      </c>
      <c r="G887" s="275"/>
      <c r="H887" s="275" t="s">
        <v>4392</v>
      </c>
      <c r="I887" s="263" t="str">
        <f t="shared" si="62"/>
        <v xml:space="preserve"> </v>
      </c>
      <c r="J887" s="272" t="str">
        <f>IF(D887&gt;=('28 Populations and thresholds'!$I$158),"YES"," ")</f>
        <v>YES</v>
      </c>
      <c r="K887" s="272" t="str">
        <f>IF(J887="YES"," ",IF(D887&gt;=('28 Populations and thresholds'!$I$158)*0.25,"YES"))</f>
        <v xml:space="preserve"> </v>
      </c>
      <c r="L887" s="272" t="b">
        <f>OR('28 Populations and thresholds'!$J$158="CR",'28 Populations and thresholds'!$J$158="EN",'28 Populations and thresholds'!$J$158="VU")</f>
        <v>0</v>
      </c>
      <c r="M887" s="273">
        <f>D887/'28 Populations and thresholds'!$H$158</f>
        <v>1.0999999999999999E-2</v>
      </c>
      <c r="N887" s="274">
        <f>'28 Populations and thresholds'!$K$158</f>
        <v>0</v>
      </c>
      <c r="O887" s="263" t="str">
        <f t="shared" si="63"/>
        <v xml:space="preserve"> </v>
      </c>
      <c r="P887" s="349"/>
      <c r="Q887" s="272"/>
      <c r="R887" s="274"/>
      <c r="S887" s="263"/>
      <c r="T887" s="275"/>
      <c r="U887" s="263" t="str">
        <f t="shared" si="64"/>
        <v xml:space="preserve"> </v>
      </c>
    </row>
    <row r="888" spans="1:26" x14ac:dyDescent="0.2">
      <c r="A888" s="267" t="s">
        <v>1314</v>
      </c>
      <c r="B888" s="269" t="s">
        <v>1731</v>
      </c>
      <c r="C888" s="269" t="s">
        <v>3448</v>
      </c>
      <c r="D888" s="279">
        <v>26100</v>
      </c>
      <c r="E888" s="274">
        <v>2007</v>
      </c>
      <c r="F888" s="263" t="str">
        <f t="shared" si="61"/>
        <v xml:space="preserve"> </v>
      </c>
      <c r="G888" s="275" t="s">
        <v>139</v>
      </c>
      <c r="H888" s="275" t="s">
        <v>3388</v>
      </c>
      <c r="I888" s="263" t="str">
        <f t="shared" si="62"/>
        <v xml:space="preserve"> </v>
      </c>
      <c r="J888" s="272" t="str">
        <f>IF(D888&gt;=('28 Populations and thresholds'!$I$147),"YES"," ")</f>
        <v>YES</v>
      </c>
      <c r="K888" s="272" t="str">
        <f>IF(J888="YES"," ",IF(D888&gt;=('28 Populations and thresholds'!$I$147)*0.25,"YES"))</f>
        <v xml:space="preserve"> </v>
      </c>
      <c r="L888" s="272" t="b">
        <f>OR('28 Populations and thresholds'!$J$147="CR",'28 Populations and thresholds'!$J$147="EN",'28 Populations and thresholds'!$J$147="VU")</f>
        <v>0</v>
      </c>
      <c r="M888" s="273">
        <f>D888/'28 Populations and thresholds'!$H$147</f>
        <v>0.26100000000000001</v>
      </c>
      <c r="N888" s="274">
        <f>'28 Populations and thresholds'!$K$147</f>
        <v>0</v>
      </c>
      <c r="O888" s="263" t="str">
        <f t="shared" si="63"/>
        <v xml:space="preserve"> </v>
      </c>
      <c r="P888" s="349"/>
      <c r="Q888" s="272"/>
      <c r="R888" s="274"/>
      <c r="S888" s="263"/>
      <c r="T888" s="269"/>
      <c r="U888" s="263" t="str">
        <f t="shared" si="64"/>
        <v xml:space="preserve"> </v>
      </c>
    </row>
    <row r="889" spans="1:26" x14ac:dyDescent="0.2">
      <c r="A889" s="275" t="s">
        <v>1314</v>
      </c>
      <c r="B889" s="269" t="s">
        <v>1731</v>
      </c>
      <c r="C889" s="280" t="s">
        <v>1732</v>
      </c>
      <c r="D889" s="279">
        <v>226</v>
      </c>
      <c r="E889" s="274" t="s">
        <v>4398</v>
      </c>
      <c r="F889" s="263" t="str">
        <f t="shared" si="61"/>
        <v xml:space="preserve"> </v>
      </c>
      <c r="G889" s="275"/>
      <c r="H889" s="275" t="s">
        <v>4392</v>
      </c>
      <c r="I889" s="263" t="str">
        <f t="shared" si="62"/>
        <v xml:space="preserve"> </v>
      </c>
      <c r="J889" s="272" t="str">
        <f>IF(D889&gt;=('28 Populations and thresholds'!$I$221),"YES"," ")</f>
        <v>YES</v>
      </c>
      <c r="K889" s="272" t="str">
        <f>IF(J889="YES"," ",IF(D889&gt;=('28 Populations and thresholds'!$I$221)*0.25,"YES"))</f>
        <v xml:space="preserve"> </v>
      </c>
      <c r="L889" s="272" t="b">
        <f>OR('28 Populations and thresholds'!$J$221="CR",'28 Populations and thresholds'!$J$221="EN",'28 Populations and thresholds'!$J$221="VU")</f>
        <v>1</v>
      </c>
      <c r="M889" s="273">
        <f>D889/'28 Populations and thresholds'!$H$221</f>
        <v>2.3541666666666666E-2</v>
      </c>
      <c r="N889" s="274" t="str">
        <f>'28 Populations and thresholds'!$K$221</f>
        <v>DEC</v>
      </c>
      <c r="O889" s="263" t="str">
        <f t="shared" si="63"/>
        <v xml:space="preserve"> </v>
      </c>
      <c r="P889" s="349"/>
      <c r="Q889" s="272"/>
      <c r="R889" s="274"/>
      <c r="S889" s="263"/>
      <c r="T889" s="275"/>
      <c r="U889" s="263" t="str">
        <f t="shared" si="64"/>
        <v xml:space="preserve"> </v>
      </c>
    </row>
    <row r="890" spans="1:26" x14ac:dyDescent="0.2">
      <c r="A890" s="275" t="s">
        <v>1314</v>
      </c>
      <c r="B890" s="269" t="s">
        <v>1731</v>
      </c>
      <c r="C890" s="280" t="s">
        <v>3773</v>
      </c>
      <c r="D890" s="279">
        <v>8000</v>
      </c>
      <c r="E890" s="274" t="s">
        <v>4398</v>
      </c>
      <c r="F890" s="263" t="str">
        <f t="shared" si="61"/>
        <v xml:space="preserve"> </v>
      </c>
      <c r="G890" s="275"/>
      <c r="H890" s="275" t="s">
        <v>4392</v>
      </c>
      <c r="I890" s="263" t="str">
        <f t="shared" si="62"/>
        <v xml:space="preserve"> </v>
      </c>
      <c r="J890" s="272" t="str">
        <f>IF(D890&gt;=('28 Populations and thresholds'!$I$202),"YES"," ")</f>
        <v>YES</v>
      </c>
      <c r="K890" s="272" t="str">
        <f>IF(J890="YES"," ",IF(D890&gt;=('28 Populations and thresholds'!$I$202)*0.25,"YES"))</f>
        <v xml:space="preserve"> </v>
      </c>
      <c r="L890" s="272" t="b">
        <f>OR('28 Populations and thresholds'!$J$202="CR",'28 Populations and thresholds'!$J$202="EN",'28 Populations and thresholds'!$J$202="VU")</f>
        <v>0</v>
      </c>
      <c r="M890" s="273">
        <f>D890/'28 Populations and thresholds'!$H$202</f>
        <v>0.05</v>
      </c>
      <c r="N890" s="274">
        <f>'28 Populations and thresholds'!$K$202</f>
        <v>0</v>
      </c>
      <c r="O890" s="263" t="str">
        <f t="shared" si="63"/>
        <v xml:space="preserve"> </v>
      </c>
      <c r="P890" s="349"/>
      <c r="Q890" s="272"/>
      <c r="R890" s="274"/>
      <c r="S890" s="263"/>
      <c r="T890" s="269"/>
      <c r="U890" s="263" t="str">
        <f t="shared" si="64"/>
        <v xml:space="preserve"> </v>
      </c>
      <c r="W890" s="4"/>
      <c r="X890" s="4"/>
      <c r="Y890" s="4"/>
      <c r="Z890" s="4"/>
    </row>
    <row r="891" spans="1:26" x14ac:dyDescent="0.2">
      <c r="A891" s="267" t="s">
        <v>1314</v>
      </c>
      <c r="B891" s="269" t="s">
        <v>1731</v>
      </c>
      <c r="C891" s="269" t="s">
        <v>3644</v>
      </c>
      <c r="D891" s="270">
        <v>970</v>
      </c>
      <c r="E891" s="294" t="s">
        <v>1332</v>
      </c>
      <c r="F891" s="263" t="str">
        <f t="shared" si="61"/>
        <v xml:space="preserve"> </v>
      </c>
      <c r="G891" s="267" t="s">
        <v>15</v>
      </c>
      <c r="H891" s="267" t="s">
        <v>1315</v>
      </c>
      <c r="I891" s="263" t="str">
        <f t="shared" si="62"/>
        <v xml:space="preserve"> </v>
      </c>
      <c r="J891" s="272" t="str">
        <f>IF(D891&gt;=('28 Populations and thresholds'!$I$109),"YES"," ")</f>
        <v>YES</v>
      </c>
      <c r="K891" s="272" t="str">
        <f>IF(J891="YES"," ",IF(D891&gt;=('28 Populations and thresholds'!$I$109)*0.25,"YES"))</f>
        <v xml:space="preserve"> </v>
      </c>
      <c r="L891" s="272" t="b">
        <f>OR('28 Populations and thresholds'!$J$109="CR",'28 Populations and thresholds'!$J$109="EN",'28 Populations and thresholds'!$J$109="VU")</f>
        <v>0</v>
      </c>
      <c r="M891" s="273">
        <f>D891/'28 Populations and thresholds'!$H$109</f>
        <v>3.8800000000000001E-2</v>
      </c>
      <c r="N891" s="274">
        <f>'28 Populations and thresholds'!$K$109</f>
        <v>0</v>
      </c>
      <c r="O891" s="263" t="str">
        <f t="shared" si="63"/>
        <v xml:space="preserve"> </v>
      </c>
      <c r="P891" s="349"/>
      <c r="Q891" s="272"/>
      <c r="R891" s="274"/>
      <c r="S891" s="263"/>
      <c r="T891" s="269"/>
      <c r="U891" s="263" t="str">
        <f t="shared" si="64"/>
        <v xml:space="preserve"> </v>
      </c>
      <c r="W891" s="4"/>
      <c r="X891" s="4"/>
      <c r="Y891" s="4"/>
      <c r="Z891" s="4"/>
    </row>
    <row r="892" spans="1:26" x14ac:dyDescent="0.2">
      <c r="A892" s="12" t="s">
        <v>1314</v>
      </c>
      <c r="B892" s="64" t="s">
        <v>4169</v>
      </c>
      <c r="C892" s="4" t="s">
        <v>3767</v>
      </c>
      <c r="D892" s="105">
        <v>7330</v>
      </c>
      <c r="E892" s="106" t="s">
        <v>4172</v>
      </c>
      <c r="F892" s="263" t="str">
        <f t="shared" si="61"/>
        <v xml:space="preserve"> </v>
      </c>
      <c r="G892" s="12"/>
      <c r="H892" s="12" t="s">
        <v>4165</v>
      </c>
      <c r="I892" s="263" t="str">
        <f t="shared" si="62"/>
        <v xml:space="preserve"> </v>
      </c>
      <c r="J892" s="38" t="str">
        <f>IF(D892&gt;=('28 Populations and thresholds'!$I$195),"YES"," ")</f>
        <v>YES</v>
      </c>
      <c r="K892" s="38" t="str">
        <f>IF(J892="YES"," ",IF(D892&gt;=('28 Populations and thresholds'!$I$195)*0.25,"YES"))</f>
        <v xml:space="preserve"> </v>
      </c>
      <c r="L892" s="38" t="b">
        <f>OR('28 Populations and thresholds'!$J$195="CR",'28 Populations and thresholds'!$J$195="EN",'28 Populations and thresholds'!$J$195="VU")</f>
        <v>1</v>
      </c>
      <c r="M892" s="75">
        <f>D892/'28 Populations and thresholds'!$H$195</f>
        <v>2.5275862068965517E-2</v>
      </c>
      <c r="N892" s="106" t="str">
        <f>'28 Populations and thresholds'!$K$195</f>
        <v>DEC</v>
      </c>
      <c r="O892" s="263" t="str">
        <f t="shared" si="63"/>
        <v xml:space="preserve"> </v>
      </c>
      <c r="P892" s="348">
        <v>2.5299999999999998</v>
      </c>
      <c r="Q892" s="38">
        <v>1</v>
      </c>
      <c r="R892" s="106">
        <v>1</v>
      </c>
      <c r="S892" s="263"/>
      <c r="U892" s="263" t="str">
        <f t="shared" si="64"/>
        <v xml:space="preserve"> </v>
      </c>
    </row>
    <row r="893" spans="1:26" x14ac:dyDescent="0.2">
      <c r="A893" s="267" t="s">
        <v>1314</v>
      </c>
      <c r="B893" s="268" t="s">
        <v>995</v>
      </c>
      <c r="C893" s="268" t="s">
        <v>3795</v>
      </c>
      <c r="D893" s="270">
        <v>2045</v>
      </c>
      <c r="E893" s="271">
        <v>36279</v>
      </c>
      <c r="F893" s="263" t="str">
        <f t="shared" si="61"/>
        <v xml:space="preserve"> </v>
      </c>
      <c r="G893" s="267" t="s">
        <v>21</v>
      </c>
      <c r="H893" s="267" t="s">
        <v>101</v>
      </c>
      <c r="I893" s="263" t="str">
        <f t="shared" si="62"/>
        <v xml:space="preserve"> </v>
      </c>
      <c r="J893" s="272" t="str">
        <f>IF(D893&gt;=(('28 Populations and thresholds'!$I$176)+('28 Populations and thresholds'!$I$177)),"YES"," ")</f>
        <v xml:space="preserve"> </v>
      </c>
      <c r="K893" s="272" t="str">
        <f>IF(J893="YES"," ",IF(D893&gt;=(('28 Populations and thresholds'!$I$176)+('28 Populations and thresholds'!$I$177))*0.25,"YES"))</f>
        <v>YES</v>
      </c>
      <c r="L893" s="272" t="b">
        <f>OR('28 Populations and thresholds'!$J$176="CR",'28 Populations and thresholds'!$J$176="EN",'28 Populations and thresholds'!$J$176="VU")</f>
        <v>0</v>
      </c>
      <c r="M893" s="273">
        <f>D893/(('28 Populations and thresholds'!$H$176)+('28 Populations and thresholds'!$H$177))</f>
        <v>7.3297491039426522E-3</v>
      </c>
      <c r="N893" s="274" t="str">
        <f>'28 Populations and thresholds'!$K$176</f>
        <v>DEC</v>
      </c>
      <c r="O893" s="263" t="str">
        <f t="shared" si="63"/>
        <v xml:space="preserve"> </v>
      </c>
      <c r="P893" s="349">
        <v>11.76</v>
      </c>
      <c r="Q893" s="272">
        <v>8</v>
      </c>
      <c r="R893" s="274">
        <v>2</v>
      </c>
      <c r="S893" s="263"/>
      <c r="T893" s="275" t="s">
        <v>4568</v>
      </c>
      <c r="U893" s="263" t="str">
        <f t="shared" si="64"/>
        <v xml:space="preserve"> </v>
      </c>
    </row>
    <row r="894" spans="1:26" x14ac:dyDescent="0.2">
      <c r="A894" s="267" t="s">
        <v>1314</v>
      </c>
      <c r="B894" s="268" t="s">
        <v>995</v>
      </c>
      <c r="C894" s="269" t="s">
        <v>3470</v>
      </c>
      <c r="D894" s="270">
        <v>132</v>
      </c>
      <c r="E894" s="271">
        <v>36279</v>
      </c>
      <c r="F894" s="263" t="str">
        <f t="shared" si="61"/>
        <v xml:space="preserve"> </v>
      </c>
      <c r="G894" s="267" t="s">
        <v>21</v>
      </c>
      <c r="H894" s="267" t="s">
        <v>101</v>
      </c>
      <c r="I894" s="263" t="str">
        <f t="shared" si="62"/>
        <v xml:space="preserve"> </v>
      </c>
      <c r="J894" s="272" t="str">
        <f>IF(D894&gt;=('28 Populations and thresholds'!$I$181),"YES"," ")</f>
        <v xml:space="preserve"> </v>
      </c>
      <c r="K894" s="272" t="str">
        <f>IF(J894="YES"," ",IF(D894&gt;=('28 Populations and thresholds'!$I$181)*0.25,"YES"))</f>
        <v>YES</v>
      </c>
      <c r="L894" s="272" t="b">
        <f>OR('28 Populations and thresholds'!$J$181="CR",'28 Populations and thresholds'!$J$181="EN",'28 Populations and thresholds'!$J$181="VU")</f>
        <v>1</v>
      </c>
      <c r="M894" s="273">
        <f>D894/'28 Populations and thresholds'!$H$181</f>
        <v>4.1250000000000002E-3</v>
      </c>
      <c r="N894" s="274" t="str">
        <f>'28 Populations and thresholds'!$K$181</f>
        <v>DEC</v>
      </c>
      <c r="O894" s="263" t="str">
        <f t="shared" si="63"/>
        <v xml:space="preserve"> </v>
      </c>
      <c r="P894" s="349"/>
      <c r="Q894" s="272"/>
      <c r="R894" s="274"/>
      <c r="S894" s="263"/>
      <c r="T894" s="269"/>
      <c r="U894" s="263" t="str">
        <f t="shared" si="64"/>
        <v xml:space="preserve"> </v>
      </c>
    </row>
    <row r="895" spans="1:26" x14ac:dyDescent="0.2">
      <c r="A895" s="267" t="s">
        <v>1314</v>
      </c>
      <c r="B895" s="268" t="s">
        <v>995</v>
      </c>
      <c r="C895" s="269" t="s">
        <v>3767</v>
      </c>
      <c r="D895" s="270">
        <v>17540</v>
      </c>
      <c r="E895" s="271">
        <v>36279</v>
      </c>
      <c r="F895" s="263" t="str">
        <f t="shared" si="61"/>
        <v xml:space="preserve"> </v>
      </c>
      <c r="G895" s="267" t="s">
        <v>21</v>
      </c>
      <c r="H895" s="267" t="s">
        <v>101</v>
      </c>
      <c r="I895" s="263" t="str">
        <f t="shared" si="62"/>
        <v xml:space="preserve"> </v>
      </c>
      <c r="J895" s="272" t="str">
        <f>IF(D895&gt;=('28 Populations and thresholds'!$I$195),"YES"," ")</f>
        <v>YES</v>
      </c>
      <c r="K895" s="272" t="str">
        <f>IF(J895="YES"," ",IF(D895&gt;=('28 Populations and thresholds'!$I$195)*0.25,"YES"))</f>
        <v xml:space="preserve"> </v>
      </c>
      <c r="L895" s="272" t="b">
        <f>OR('28 Populations and thresholds'!$J$195="CR",'28 Populations and thresholds'!$J$195="EN",'28 Populations and thresholds'!$J$195="VU")</f>
        <v>1</v>
      </c>
      <c r="M895" s="273">
        <f>D895/'28 Populations and thresholds'!$H$195</f>
        <v>6.0482758620689657E-2</v>
      </c>
      <c r="N895" s="274" t="str">
        <f>'28 Populations and thresholds'!$K$195</f>
        <v>DEC</v>
      </c>
      <c r="O895" s="263" t="str">
        <f t="shared" si="63"/>
        <v xml:space="preserve"> </v>
      </c>
      <c r="P895" s="349"/>
      <c r="Q895" s="272"/>
      <c r="R895" s="274"/>
      <c r="S895" s="263"/>
      <c r="T895" s="269"/>
      <c r="U895" s="263" t="str">
        <f t="shared" si="64"/>
        <v xml:space="preserve"> </v>
      </c>
    </row>
    <row r="896" spans="1:26" x14ac:dyDescent="0.2">
      <c r="A896" s="267" t="s">
        <v>1314</v>
      </c>
      <c r="B896" s="268" t="s">
        <v>995</v>
      </c>
      <c r="C896" s="269" t="s">
        <v>3451</v>
      </c>
      <c r="D896" s="270">
        <v>2739</v>
      </c>
      <c r="E896" s="271">
        <v>36279</v>
      </c>
      <c r="F896" s="263" t="str">
        <f t="shared" si="61"/>
        <v xml:space="preserve"> </v>
      </c>
      <c r="G896" s="267" t="s">
        <v>21</v>
      </c>
      <c r="H896" s="267" t="s">
        <v>101</v>
      </c>
      <c r="I896" s="263" t="str">
        <f t="shared" si="62"/>
        <v xml:space="preserve"> </v>
      </c>
      <c r="J896" s="272" t="str">
        <f>IF(D896&gt;=('28 Populations and thresholds'!$I$154),"YES"," ")</f>
        <v>YES</v>
      </c>
      <c r="K896" s="272" t="str">
        <f>IF(J896="YES"," ",IF(D896&gt;=('28 Populations and thresholds'!$I$154)*0.25,"YES"))</f>
        <v xml:space="preserve"> </v>
      </c>
      <c r="L896" s="272" t="b">
        <f>OR('28 Populations and thresholds'!$J$154="CR",'28 Populations and thresholds'!$J$154="EN",'28 Populations and thresholds'!$J$154="VU")</f>
        <v>0</v>
      </c>
      <c r="M896" s="273">
        <f>D896/'28 Populations and thresholds'!$H$154</f>
        <v>2.633653846153846E-2</v>
      </c>
      <c r="N896" s="274" t="str">
        <f>'28 Populations and thresholds'!$K$154</f>
        <v>DEC</v>
      </c>
      <c r="O896" s="263" t="str">
        <f t="shared" si="63"/>
        <v xml:space="preserve"> </v>
      </c>
      <c r="P896" s="349"/>
      <c r="Q896" s="272"/>
      <c r="R896" s="274"/>
      <c r="S896" s="263"/>
      <c r="T896" s="269"/>
      <c r="U896" s="263" t="str">
        <f t="shared" si="64"/>
        <v xml:space="preserve"> </v>
      </c>
    </row>
    <row r="897" spans="1:26" x14ac:dyDescent="0.2">
      <c r="A897" s="267" t="s">
        <v>1314</v>
      </c>
      <c r="B897" s="268" t="s">
        <v>995</v>
      </c>
      <c r="C897" s="269" t="s">
        <v>3452</v>
      </c>
      <c r="D897" s="270">
        <v>635</v>
      </c>
      <c r="E897" s="271">
        <v>36279</v>
      </c>
      <c r="F897" s="263" t="str">
        <f t="shared" ref="F897:F960" si="65">" "</f>
        <v xml:space="preserve"> </v>
      </c>
      <c r="G897" s="267" t="s">
        <v>21</v>
      </c>
      <c r="H897" s="267" t="s">
        <v>101</v>
      </c>
      <c r="I897" s="263" t="str">
        <f t="shared" ref="I897:I960" si="66">" "</f>
        <v xml:space="preserve"> </v>
      </c>
      <c r="J897" s="272" t="str">
        <f>IF(D897&gt;=('28 Populations and thresholds'!$I$158),"YES"," ")</f>
        <v xml:space="preserve"> </v>
      </c>
      <c r="K897" s="272" t="str">
        <f>IF(J897="YES"," ",IF(D897&gt;=('28 Populations and thresholds'!$I$158)*0.25,"YES"))</f>
        <v>YES</v>
      </c>
      <c r="L897" s="272" t="b">
        <f>OR('28 Populations and thresholds'!$J$158="CR",'28 Populations and thresholds'!$J$158="EN",'28 Populations and thresholds'!$J$158="VU")</f>
        <v>0</v>
      </c>
      <c r="M897" s="273">
        <f>D897/'28 Populations and thresholds'!$H$158</f>
        <v>6.3499999999999997E-3</v>
      </c>
      <c r="N897" s="274">
        <f>'28 Populations and thresholds'!$K$158</f>
        <v>0</v>
      </c>
      <c r="O897" s="263" t="str">
        <f t="shared" ref="O897:O960" si="67">" "</f>
        <v xml:space="preserve"> </v>
      </c>
      <c r="P897" s="349"/>
      <c r="Q897" s="272"/>
      <c r="R897" s="274"/>
      <c r="S897" s="263"/>
      <c r="T897" s="269"/>
      <c r="U897" s="263" t="str">
        <f t="shared" ref="U897:U960" si="68">" "</f>
        <v xml:space="preserve"> </v>
      </c>
    </row>
    <row r="898" spans="1:26" x14ac:dyDescent="0.2">
      <c r="A898" s="267" t="s">
        <v>1314</v>
      </c>
      <c r="B898" s="268" t="s">
        <v>995</v>
      </c>
      <c r="C898" s="269" t="s">
        <v>3760</v>
      </c>
      <c r="D898" s="270">
        <v>304</v>
      </c>
      <c r="E898" s="271">
        <v>36279</v>
      </c>
      <c r="F898" s="263" t="str">
        <f t="shared" si="65"/>
        <v xml:space="preserve"> </v>
      </c>
      <c r="G898" s="267" t="s">
        <v>21</v>
      </c>
      <c r="H898" s="267" t="s">
        <v>101</v>
      </c>
      <c r="I898" s="263" t="str">
        <f t="shared" si="66"/>
        <v xml:space="preserve"> </v>
      </c>
      <c r="J898" s="272" t="str">
        <f>IF(D898&gt;=('28 Populations and thresholds'!$I$186),"YES"," ")</f>
        <v xml:space="preserve"> </v>
      </c>
      <c r="K898" s="272" t="str">
        <f>IF(J898="YES"," ",IF(D898&gt;=('28 Populations and thresholds'!$I$186)*0.25,"YES"))</f>
        <v>YES</v>
      </c>
      <c r="L898" s="272" t="b">
        <f>OR('28 Populations and thresholds'!$J$186="CR",'28 Populations and thresholds'!$J$186="EN",'28 Populations and thresholds'!$J$186="VU")</f>
        <v>0</v>
      </c>
      <c r="M898" s="273">
        <f>D898/'28 Populations and thresholds'!$H$186</f>
        <v>3.0400000000000002E-4</v>
      </c>
      <c r="N898" s="274">
        <f>'28 Populations and thresholds'!$K$186</f>
        <v>0</v>
      </c>
      <c r="O898" s="263" t="str">
        <f t="shared" si="67"/>
        <v xml:space="preserve"> </v>
      </c>
      <c r="P898" s="349"/>
      <c r="Q898" s="272"/>
      <c r="R898" s="274"/>
      <c r="S898" s="263"/>
      <c r="T898" s="275"/>
      <c r="U898" s="263" t="str">
        <f t="shared" si="68"/>
        <v xml:space="preserve"> </v>
      </c>
    </row>
    <row r="899" spans="1:26" x14ac:dyDescent="0.2">
      <c r="A899" s="267" t="s">
        <v>1314</v>
      </c>
      <c r="B899" s="268" t="s">
        <v>995</v>
      </c>
      <c r="C899" s="268" t="s">
        <v>3799</v>
      </c>
      <c r="D899" s="270">
        <v>969</v>
      </c>
      <c r="E899" s="271">
        <v>36279</v>
      </c>
      <c r="F899" s="263" t="str">
        <f t="shared" si="65"/>
        <v xml:space="preserve"> </v>
      </c>
      <c r="G899" s="267" t="s">
        <v>21</v>
      </c>
      <c r="H899" s="267" t="s">
        <v>101</v>
      </c>
      <c r="I899" s="263" t="str">
        <f t="shared" si="66"/>
        <v xml:space="preserve"> </v>
      </c>
      <c r="J899" s="272" t="str">
        <f>IF(D899&gt;=(('28 Populations and thresholds'!$I$196)+('28 Populations and thresholds'!$I$197)),"YES"," ")</f>
        <v xml:space="preserve"> </v>
      </c>
      <c r="K899" s="272" t="str">
        <f>IF(J899="YES"," ",IF(D899&gt;=(('28 Populations and thresholds'!$I$196)+('28 Populations and thresholds'!$I$197))*0.25,"YES"))</f>
        <v>YES</v>
      </c>
      <c r="L899" s="272" t="b">
        <f>OR('28 Populations and thresholds'!$J$197="CR",'28 Populations and thresholds'!$J$197="EN",'28 Populations and thresholds'!$J$197="VU")</f>
        <v>0</v>
      </c>
      <c r="M899" s="273">
        <f>D899/(('28 Populations and thresholds'!$H$196)+('28 Populations and thresholds'!$H$197))</f>
        <v>7.9426229508196729E-3</v>
      </c>
      <c r="N899" s="274" t="str">
        <f>'28 Populations and thresholds'!$K$196</f>
        <v>DEC</v>
      </c>
      <c r="O899" s="263" t="str">
        <f t="shared" si="67"/>
        <v xml:space="preserve"> </v>
      </c>
      <c r="P899" s="349"/>
      <c r="Q899" s="272"/>
      <c r="R899" s="274"/>
      <c r="S899" s="263"/>
      <c r="T899" s="275" t="s">
        <v>4568</v>
      </c>
      <c r="U899" s="263" t="str">
        <f t="shared" si="68"/>
        <v xml:space="preserve"> </v>
      </c>
    </row>
    <row r="900" spans="1:26" x14ac:dyDescent="0.2">
      <c r="A900" s="267" t="s">
        <v>1314</v>
      </c>
      <c r="B900" s="268" t="s">
        <v>995</v>
      </c>
      <c r="C900" s="269" t="s">
        <v>3474</v>
      </c>
      <c r="D900" s="270">
        <v>105</v>
      </c>
      <c r="E900" s="271">
        <v>36279</v>
      </c>
      <c r="F900" s="263" t="str">
        <f t="shared" si="65"/>
        <v xml:space="preserve"> </v>
      </c>
      <c r="G900" s="267" t="s">
        <v>21</v>
      </c>
      <c r="H900" s="267" t="s">
        <v>101</v>
      </c>
      <c r="I900" s="263" t="str">
        <f t="shared" si="66"/>
        <v xml:space="preserve"> </v>
      </c>
      <c r="J900" s="272" t="str">
        <f>IF(D900&gt;=('28 Populations and thresholds'!$I$198),"YES"," ")</f>
        <v xml:space="preserve"> </v>
      </c>
      <c r="K900" s="272" t="str">
        <f>IF(J900="YES"," ",IF(D900&gt;=('28 Populations and thresholds'!$I$198)*0.25,"YES"))</f>
        <v>YES</v>
      </c>
      <c r="L900" s="272" t="b">
        <f>OR('28 Populations and thresholds'!$J$198="CR",'28 Populations and thresholds'!$J$198="EN",'28 Populations and thresholds'!$J$198="VU")</f>
        <v>0</v>
      </c>
      <c r="M900" s="273">
        <f>D900/'28 Populations and thresholds'!$H$198</f>
        <v>4.7727272727272731E-3</v>
      </c>
      <c r="N900" s="274">
        <f>'28 Populations and thresholds'!$K$198</f>
        <v>0</v>
      </c>
      <c r="O900" s="263" t="str">
        <f t="shared" si="67"/>
        <v xml:space="preserve"> </v>
      </c>
      <c r="P900" s="349"/>
      <c r="Q900" s="272"/>
      <c r="R900" s="274"/>
      <c r="S900" s="263"/>
      <c r="T900" s="269"/>
      <c r="U900" s="263" t="str">
        <f t="shared" si="68"/>
        <v xml:space="preserve"> </v>
      </c>
    </row>
    <row r="901" spans="1:26" x14ac:dyDescent="0.2">
      <c r="A901" s="143" t="s">
        <v>1314</v>
      </c>
      <c r="B901" s="40" t="s">
        <v>1361</v>
      </c>
      <c r="C901" s="4" t="s">
        <v>3545</v>
      </c>
      <c r="D901" s="41">
        <v>4000</v>
      </c>
      <c r="E901" s="47" t="s">
        <v>1336</v>
      </c>
      <c r="F901" s="263" t="str">
        <f t="shared" si="65"/>
        <v xml:space="preserve"> </v>
      </c>
      <c r="G901" s="143" t="s">
        <v>15</v>
      </c>
      <c r="H901" s="143" t="s">
        <v>718</v>
      </c>
      <c r="I901" s="263" t="str">
        <f t="shared" si="66"/>
        <v xml:space="preserve"> </v>
      </c>
      <c r="J901" s="38" t="str">
        <f>IF(D901&gt;=('28 Populations and thresholds'!$I$71),"YES"," ")</f>
        <v>YES</v>
      </c>
      <c r="K901" s="38" t="str">
        <f>IF(J901="YES"," ",IF(D901&gt;=('28 Populations and thresholds'!$I$71)*0.25,"YES"))</f>
        <v xml:space="preserve"> </v>
      </c>
      <c r="L901" s="38" t="b">
        <f>OR('28 Populations and thresholds'!$J$71="CR",'28 Populations and thresholds'!$J$71="EN",'28 Populations and thresholds'!$J$71="VU")</f>
        <v>0</v>
      </c>
      <c r="M901" s="75">
        <f>D901/'28 Populations and thresholds'!$H$71</f>
        <v>6.6666666666666666E-2</v>
      </c>
      <c r="N901" s="106">
        <f>'28 Populations and thresholds'!$K$71</f>
        <v>0</v>
      </c>
      <c r="O901" s="263" t="str">
        <f t="shared" si="67"/>
        <v xml:space="preserve"> </v>
      </c>
      <c r="P901" s="348">
        <v>6.67</v>
      </c>
      <c r="Q901" s="38">
        <v>1</v>
      </c>
      <c r="R901" s="106">
        <v>0</v>
      </c>
      <c r="S901" s="263"/>
      <c r="T901" s="9"/>
      <c r="U901" s="263" t="str">
        <f t="shared" si="68"/>
        <v xml:space="preserve"> </v>
      </c>
    </row>
    <row r="902" spans="1:26" x14ac:dyDescent="0.2">
      <c r="A902" s="267" t="s">
        <v>1314</v>
      </c>
      <c r="B902" s="269" t="s">
        <v>1060</v>
      </c>
      <c r="C902" s="269" t="s">
        <v>1677</v>
      </c>
      <c r="D902" s="279">
        <v>45</v>
      </c>
      <c r="E902" s="284" t="s">
        <v>130</v>
      </c>
      <c r="F902" s="263" t="str">
        <f t="shared" si="65"/>
        <v xml:space="preserve"> </v>
      </c>
      <c r="G902" s="275" t="s">
        <v>139</v>
      </c>
      <c r="H902" s="275"/>
      <c r="I902" s="263" t="str">
        <f t="shared" si="66"/>
        <v xml:space="preserve"> </v>
      </c>
      <c r="J902" s="272" t="str">
        <f>IF(D902&gt;=('28 Populations and thresholds'!$I$44),"YES"," ")</f>
        <v>YES</v>
      </c>
      <c r="K902" s="272" t="str">
        <f>IF(J902="YES"," ",IF(D902&gt;=('28 Populations and thresholds'!$I$44)*0.25,"YES"))</f>
        <v xml:space="preserve"> </v>
      </c>
      <c r="L902" s="272" t="b">
        <f>OR('28 Populations and thresholds'!$J$44="CR",'28 Populations and thresholds'!$J$44="EN",'28 Populations and thresholds'!$J$44="VU")</f>
        <v>0</v>
      </c>
      <c r="M902" s="273">
        <f>D902/'28 Populations and thresholds'!$H$44</f>
        <v>0.09</v>
      </c>
      <c r="N902" s="274">
        <f>'28 Populations and thresholds'!$K$44</f>
        <v>0</v>
      </c>
      <c r="O902" s="263" t="str">
        <f t="shared" si="67"/>
        <v xml:space="preserve"> </v>
      </c>
      <c r="P902" s="349">
        <v>89.95</v>
      </c>
      <c r="Q902" s="272">
        <v>5</v>
      </c>
      <c r="R902" s="274">
        <v>2</v>
      </c>
      <c r="S902" s="263"/>
      <c r="T902" s="282"/>
      <c r="U902" s="263" t="str">
        <f t="shared" si="68"/>
        <v xml:space="preserve"> </v>
      </c>
    </row>
    <row r="903" spans="1:26" x14ac:dyDescent="0.2">
      <c r="A903" s="275" t="s">
        <v>1314</v>
      </c>
      <c r="B903" s="269" t="s">
        <v>1060</v>
      </c>
      <c r="C903" s="269" t="s">
        <v>1625</v>
      </c>
      <c r="D903" s="279">
        <v>1068</v>
      </c>
      <c r="E903" s="284" t="s">
        <v>207</v>
      </c>
      <c r="F903" s="263" t="str">
        <f t="shared" si="65"/>
        <v xml:space="preserve"> </v>
      </c>
      <c r="G903" s="275" t="s">
        <v>139</v>
      </c>
      <c r="H903" s="275"/>
      <c r="I903" s="263" t="str">
        <f t="shared" si="66"/>
        <v xml:space="preserve"> </v>
      </c>
      <c r="J903" s="272" t="str">
        <f>IF(D903&gt;=('28 Populations and thresholds'!$I$11),"YES"," ")</f>
        <v>YES</v>
      </c>
      <c r="K903" s="272" t="str">
        <f>IF(J903="YES"," ",IF(D903&gt;=('28 Populations and thresholds'!$I$11)*0.25,"YES"))</f>
        <v xml:space="preserve"> </v>
      </c>
      <c r="L903" s="272" t="b">
        <f>OR('28 Populations and thresholds'!$J$11="CR",'28 Populations and thresholds'!$J$11="EN",'28 Populations and thresholds'!$J$11="VU")</f>
        <v>0</v>
      </c>
      <c r="M903" s="273">
        <f>D903/'28 Populations and thresholds'!$H$11</f>
        <v>1.068E-2</v>
      </c>
      <c r="N903" s="274">
        <f>'28 Populations and thresholds'!$K$11</f>
        <v>0</v>
      </c>
      <c r="O903" s="263" t="str">
        <f t="shared" si="67"/>
        <v xml:space="preserve"> </v>
      </c>
      <c r="P903" s="349"/>
      <c r="Q903" s="272"/>
      <c r="R903" s="274"/>
      <c r="S903" s="263"/>
      <c r="T903" s="275"/>
      <c r="U903" s="263" t="str">
        <f t="shared" si="68"/>
        <v xml:space="preserve"> </v>
      </c>
    </row>
    <row r="904" spans="1:26" x14ac:dyDescent="0.2">
      <c r="A904" s="275" t="s">
        <v>1314</v>
      </c>
      <c r="B904" s="269" t="s">
        <v>1060</v>
      </c>
      <c r="C904" s="269" t="s">
        <v>3391</v>
      </c>
      <c r="D904" s="279">
        <v>860</v>
      </c>
      <c r="E904" s="274">
        <v>1999</v>
      </c>
      <c r="F904" s="263" t="str">
        <f t="shared" si="65"/>
        <v xml:space="preserve"> </v>
      </c>
      <c r="G904" s="275" t="s">
        <v>139</v>
      </c>
      <c r="H904" s="275" t="s">
        <v>3388</v>
      </c>
      <c r="I904" s="263" t="str">
        <f t="shared" si="66"/>
        <v xml:space="preserve"> </v>
      </c>
      <c r="J904" s="272" t="str">
        <f>IF(D904&gt;=('28 Populations and thresholds'!$I$121),"YES"," ")</f>
        <v>YES</v>
      </c>
      <c r="K904" s="272" t="str">
        <f>IF(J904="YES"," ",IF(D904&gt;=('28 Populations and thresholds'!$I$121)*0.25,"YES"))</f>
        <v xml:space="preserve"> </v>
      </c>
      <c r="L904" s="272" t="b">
        <f>OR('28 Populations and thresholds'!$J$121="CR",'28 Populations and thresholds'!$J$121="EN",'28 Populations and thresholds'!$J$121="VU")</f>
        <v>1</v>
      </c>
      <c r="M904" s="273">
        <f>D904/'28 Populations and thresholds'!$H$121</f>
        <v>0.74782608695652175</v>
      </c>
      <c r="N904" s="274">
        <f>'28 Populations and thresholds'!$K$121</f>
        <v>0</v>
      </c>
      <c r="O904" s="263" t="str">
        <f t="shared" si="67"/>
        <v xml:space="preserve"> </v>
      </c>
      <c r="P904" s="349"/>
      <c r="Q904" s="272"/>
      <c r="R904" s="274"/>
      <c r="S904" s="263"/>
      <c r="T904" s="282"/>
      <c r="U904" s="263" t="str">
        <f t="shared" si="68"/>
        <v xml:space="preserve"> </v>
      </c>
    </row>
    <row r="905" spans="1:26" x14ac:dyDescent="0.2">
      <c r="A905" s="275" t="s">
        <v>1314</v>
      </c>
      <c r="B905" s="269" t="s">
        <v>1060</v>
      </c>
      <c r="C905" s="280" t="s">
        <v>3723</v>
      </c>
      <c r="D905" s="279">
        <v>32</v>
      </c>
      <c r="E905" s="284" t="s">
        <v>247</v>
      </c>
      <c r="F905" s="263" t="str">
        <f t="shared" si="65"/>
        <v xml:space="preserve"> </v>
      </c>
      <c r="G905" s="275" t="s">
        <v>139</v>
      </c>
      <c r="H905" s="275"/>
      <c r="I905" s="263" t="str">
        <f t="shared" si="66"/>
        <v xml:space="preserve"> </v>
      </c>
      <c r="J905" s="272" t="str">
        <f>IF(D905&gt;=('28 Populations and thresholds'!$I$45),"YES"," ")</f>
        <v>YES</v>
      </c>
      <c r="K905" s="272" t="str">
        <f>IF(J905="YES"," ",IF(D905&gt;=('28 Populations and thresholds'!$I$45)*0.25,"YES"))</f>
        <v xml:space="preserve"> </v>
      </c>
      <c r="L905" s="272" t="b">
        <f>OR('28 Populations and thresholds'!$J$45="CR",'28 Populations and thresholds'!$J$45="EN",'28 Populations and thresholds'!$J$45="VU")</f>
        <v>1</v>
      </c>
      <c r="M905" s="273">
        <f>D905/'28 Populations and thresholds'!$H$45</f>
        <v>1.0666666666666666E-2</v>
      </c>
      <c r="N905" s="274" t="str">
        <f>'28 Populations and thresholds'!$K$45</f>
        <v>DEC</v>
      </c>
      <c r="O905" s="263" t="str">
        <f t="shared" si="67"/>
        <v xml:space="preserve"> </v>
      </c>
      <c r="P905" s="349"/>
      <c r="Q905" s="272"/>
      <c r="R905" s="274"/>
      <c r="S905" s="263"/>
      <c r="T905" s="275"/>
      <c r="U905" s="263" t="str">
        <f t="shared" si="68"/>
        <v xml:space="preserve"> </v>
      </c>
      <c r="W905" s="4"/>
      <c r="X905" s="4"/>
      <c r="Y905" s="4"/>
      <c r="Z905" s="4"/>
    </row>
    <row r="906" spans="1:26" x14ac:dyDescent="0.2">
      <c r="A906" s="267" t="s">
        <v>1314</v>
      </c>
      <c r="B906" s="268" t="s">
        <v>1060</v>
      </c>
      <c r="C906" s="280" t="s">
        <v>3759</v>
      </c>
      <c r="D906" s="270">
        <v>1009</v>
      </c>
      <c r="E906" s="271">
        <v>38018</v>
      </c>
      <c r="F906" s="263" t="str">
        <f t="shared" si="65"/>
        <v xml:space="preserve"> </v>
      </c>
      <c r="G906" s="267" t="s">
        <v>21</v>
      </c>
      <c r="H906" s="267" t="s">
        <v>87</v>
      </c>
      <c r="I906" s="263" t="str">
        <f t="shared" si="66"/>
        <v xml:space="preserve"> </v>
      </c>
      <c r="J906" s="272" t="str">
        <f>IF(D906&gt;=('28 Populations and thresholds'!$I$182),"YES"," ")</f>
        <v>YES</v>
      </c>
      <c r="K906" s="272" t="str">
        <f>IF(J906="YES"," ",IF(D906&gt;=('28 Populations and thresholds'!$I$182)*0.25,"YES"))</f>
        <v xml:space="preserve"> </v>
      </c>
      <c r="L906" s="272" t="b">
        <f>OR('28 Populations and thresholds'!$J$182="CR",'28 Populations and thresholds'!$J$182="EN",'28 Populations and thresholds'!$J$182="VU")</f>
        <v>0</v>
      </c>
      <c r="M906" s="273">
        <f>D906/'28 Populations and thresholds'!$H$182</f>
        <v>4.036E-2</v>
      </c>
      <c r="N906" s="274">
        <f>'28 Populations and thresholds'!$K$182</f>
        <v>0</v>
      </c>
      <c r="O906" s="263" t="str">
        <f t="shared" si="67"/>
        <v xml:space="preserve"> </v>
      </c>
      <c r="P906" s="349"/>
      <c r="Q906" s="272"/>
      <c r="R906" s="274"/>
      <c r="S906" s="263"/>
      <c r="T906" s="269"/>
      <c r="U906" s="263" t="str">
        <f t="shared" si="68"/>
        <v xml:space="preserve"> </v>
      </c>
      <c r="W906" s="4"/>
      <c r="X906" s="4"/>
      <c r="Y906" s="4"/>
      <c r="Z906" s="4"/>
    </row>
    <row r="907" spans="1:26" x14ac:dyDescent="0.2">
      <c r="A907" s="143" t="s">
        <v>1314</v>
      </c>
      <c r="B907" s="9" t="s">
        <v>1747</v>
      </c>
      <c r="C907" s="4" t="s">
        <v>1732</v>
      </c>
      <c r="D907" s="5">
        <v>113</v>
      </c>
      <c r="E907" s="1" t="s">
        <v>32</v>
      </c>
      <c r="F907" s="263" t="str">
        <f t="shared" si="65"/>
        <v xml:space="preserve"> </v>
      </c>
      <c r="G907" s="13" t="s">
        <v>139</v>
      </c>
      <c r="I907" s="263" t="str">
        <f t="shared" si="66"/>
        <v xml:space="preserve"> </v>
      </c>
      <c r="J907" s="38" t="str">
        <f>IF(D907&gt;=('28 Populations and thresholds'!$I$221),"YES"," ")</f>
        <v>YES</v>
      </c>
      <c r="K907" s="38" t="str">
        <f>IF(J907="YES"," ",IF(D907&gt;=('28 Populations and thresholds'!$I$221)*0.25,"YES"))</f>
        <v xml:space="preserve"> </v>
      </c>
      <c r="L907" s="38" t="b">
        <f>OR('28 Populations and thresholds'!$J$221="CR",'28 Populations and thresholds'!$J$221="EN",'28 Populations and thresholds'!$J$221="VU")</f>
        <v>1</v>
      </c>
      <c r="M907" s="75">
        <f>D907/'28 Populations and thresholds'!$H$221</f>
        <v>1.1770833333333333E-2</v>
      </c>
      <c r="N907" s="106" t="str">
        <f>'28 Populations and thresholds'!$K$221</f>
        <v>DEC</v>
      </c>
      <c r="O907" s="263" t="str">
        <f t="shared" si="67"/>
        <v xml:space="preserve"> </v>
      </c>
      <c r="P907" s="348">
        <v>1.18</v>
      </c>
      <c r="Q907" s="38">
        <v>1</v>
      </c>
      <c r="R907" s="106">
        <v>1</v>
      </c>
      <c r="S907" s="263"/>
      <c r="U907" s="263" t="str">
        <f t="shared" si="68"/>
        <v xml:space="preserve"> </v>
      </c>
    </row>
    <row r="908" spans="1:26" x14ac:dyDescent="0.2">
      <c r="A908" s="275" t="s">
        <v>1314</v>
      </c>
      <c r="B908" s="269" t="s">
        <v>3984</v>
      </c>
      <c r="C908" s="269" t="s">
        <v>3783</v>
      </c>
      <c r="D908" s="279">
        <v>12</v>
      </c>
      <c r="E908" s="274">
        <v>2004</v>
      </c>
      <c r="F908" s="263" t="str">
        <f t="shared" si="65"/>
        <v xml:space="preserve"> </v>
      </c>
      <c r="G908" s="275"/>
      <c r="H908" s="275" t="s">
        <v>3982</v>
      </c>
      <c r="I908" s="263" t="str">
        <f t="shared" si="66"/>
        <v xml:space="preserve"> </v>
      </c>
      <c r="J908" s="272" t="str">
        <f>IF(D908&gt;=('28 Populations and thresholds'!$I$228),"YES"," ")</f>
        <v>YES</v>
      </c>
      <c r="K908" s="272" t="str">
        <f>IF(J908="YES"," ",IF(D908&gt;=('28 Populations and thresholds'!$I$228)*0.25,"YES"))</f>
        <v xml:space="preserve"> </v>
      </c>
      <c r="L908" s="272" t="b">
        <f>OR('28 Populations and thresholds'!$J$228="CR",'28 Populations and thresholds'!$J$228="EN",'28 Populations and thresholds'!$J$228="VU")</f>
        <v>1</v>
      </c>
      <c r="M908" s="273">
        <f>D908/'28 Populations and thresholds'!$H$228</f>
        <v>0.24</v>
      </c>
      <c r="N908" s="274">
        <f>'28 Populations and thresholds'!$K$228</f>
        <v>0</v>
      </c>
      <c r="O908" s="263" t="str">
        <f t="shared" si="67"/>
        <v xml:space="preserve"> </v>
      </c>
      <c r="P908" s="349">
        <v>24</v>
      </c>
      <c r="Q908" s="272">
        <v>1</v>
      </c>
      <c r="R908" s="274">
        <v>1</v>
      </c>
      <c r="S908" s="263"/>
      <c r="T908" s="275" t="s">
        <v>3987</v>
      </c>
      <c r="U908" s="263" t="str">
        <f t="shared" si="68"/>
        <v xml:space="preserve"> </v>
      </c>
    </row>
    <row r="909" spans="1:26" x14ac:dyDescent="0.2">
      <c r="A909" s="12" t="s">
        <v>1314</v>
      </c>
      <c r="B909" s="9" t="s">
        <v>1733</v>
      </c>
      <c r="C909" s="4" t="s">
        <v>3482</v>
      </c>
      <c r="D909" s="5">
        <v>5684</v>
      </c>
      <c r="E909" s="148">
        <v>38749</v>
      </c>
      <c r="F909" s="263" t="str">
        <f t="shared" si="65"/>
        <v xml:space="preserve"> </v>
      </c>
      <c r="H909" s="13" t="s">
        <v>4415</v>
      </c>
      <c r="I909" s="263" t="str">
        <f t="shared" si="66"/>
        <v xml:space="preserve"> </v>
      </c>
      <c r="J909" s="38" t="str">
        <f>IF(D909&gt;=(('28 Populations and thresholds'!$I$205)+('28 Populations and thresholds'!$I$206)+('28 Populations and thresholds'!$I$207)+('28 Populations and thresholds'!$I$208)),"YES"," ")</f>
        <v>YES</v>
      </c>
      <c r="K909" s="38" t="str">
        <f>IF(J909="YES"," ",IF(D909&gt;=(('28 Populations and thresholds'!$I$205)+('28 Populations and thresholds'!$I$206)+('28 Populations and thresholds'!$I$207)+('28 Populations and thresholds'!$I$208))*0.25,"YES"))</f>
        <v xml:space="preserve"> </v>
      </c>
      <c r="L909" s="38" t="b">
        <f>OR('28 Populations and thresholds'!$J$206="CR",'28 Populations and thresholds'!$J$206="EN",'28 Populations and thresholds'!$J$206="VU")</f>
        <v>0</v>
      </c>
      <c r="M909" s="75">
        <f>D909/(('28 Populations and thresholds'!$H$205)+('28 Populations and thresholds'!$H$206)+('28 Populations and thresholds'!$H$207)+('28 Populations and thresholds'!$H$208))</f>
        <v>2.124939250065423E-3</v>
      </c>
      <c r="N909" s="106" t="str">
        <f>'28 Populations and thresholds'!$K$206</f>
        <v>DEC</v>
      </c>
      <c r="O909" s="263" t="str">
        <f t="shared" si="67"/>
        <v xml:space="preserve"> </v>
      </c>
      <c r="P909" s="348">
        <v>4.8600000000000003</v>
      </c>
      <c r="Q909" s="38">
        <v>3</v>
      </c>
      <c r="R909" s="106">
        <v>1</v>
      </c>
      <c r="S909" s="263"/>
      <c r="T909" s="12" t="s">
        <v>4568</v>
      </c>
      <c r="U909" s="263" t="str">
        <f t="shared" si="68"/>
        <v xml:space="preserve"> </v>
      </c>
    </row>
    <row r="910" spans="1:26" x14ac:dyDescent="0.2">
      <c r="A910" s="12" t="s">
        <v>1314</v>
      </c>
      <c r="B910" s="9" t="s">
        <v>1733</v>
      </c>
      <c r="C910" s="4" t="s">
        <v>3452</v>
      </c>
      <c r="D910" s="5">
        <v>2077</v>
      </c>
      <c r="E910" s="148">
        <v>38749</v>
      </c>
      <c r="F910" s="263" t="str">
        <f t="shared" si="65"/>
        <v xml:space="preserve"> </v>
      </c>
      <c r="H910" s="13" t="s">
        <v>4415</v>
      </c>
      <c r="I910" s="263" t="str">
        <f t="shared" si="66"/>
        <v xml:space="preserve"> </v>
      </c>
      <c r="J910" s="38" t="str">
        <f>IF(D910&gt;=('28 Populations and thresholds'!$I$158),"YES"," ")</f>
        <v>YES</v>
      </c>
      <c r="K910" s="38" t="str">
        <f>IF(J910="YES"," ",IF(D910&gt;=('28 Populations and thresholds'!$I$158)*0.25,"YES"))</f>
        <v xml:space="preserve"> </v>
      </c>
      <c r="L910" s="38" t="b">
        <f>OR('28 Populations and thresholds'!$J$158="CR",'28 Populations and thresholds'!$J$158="EN",'28 Populations and thresholds'!$J$158="VU")</f>
        <v>0</v>
      </c>
      <c r="M910" s="75">
        <f>D910/'28 Populations and thresholds'!$H$158</f>
        <v>2.077E-2</v>
      </c>
      <c r="N910" s="106">
        <f>'28 Populations and thresholds'!$K$158</f>
        <v>0</v>
      </c>
      <c r="O910" s="263" t="str">
        <f t="shared" si="67"/>
        <v xml:space="preserve"> </v>
      </c>
      <c r="P910" s="348"/>
      <c r="Q910" s="38"/>
      <c r="R910" s="106"/>
      <c r="S910" s="263"/>
      <c r="U910" s="263" t="str">
        <f t="shared" si="68"/>
        <v xml:space="preserve"> </v>
      </c>
    </row>
    <row r="911" spans="1:26" x14ac:dyDescent="0.2">
      <c r="A911" s="12" t="s">
        <v>1314</v>
      </c>
      <c r="B911" s="9" t="s">
        <v>1733</v>
      </c>
      <c r="C911" s="4" t="s">
        <v>1732</v>
      </c>
      <c r="D911" s="5">
        <v>247</v>
      </c>
      <c r="E911" s="1" t="s">
        <v>156</v>
      </c>
      <c r="F911" s="263" t="str">
        <f t="shared" si="65"/>
        <v xml:space="preserve"> </v>
      </c>
      <c r="G911" s="13" t="s">
        <v>139</v>
      </c>
      <c r="I911" s="263" t="str">
        <f t="shared" si="66"/>
        <v xml:space="preserve"> </v>
      </c>
      <c r="J911" s="38" t="str">
        <f>IF(D911&gt;=('28 Populations and thresholds'!$I$221),"YES"," ")</f>
        <v>YES</v>
      </c>
      <c r="K911" s="38" t="str">
        <f>IF(J911="YES"," ",IF(D911&gt;=('28 Populations and thresholds'!$I$221)*0.25,"YES"))</f>
        <v xml:space="preserve"> </v>
      </c>
      <c r="L911" s="38" t="b">
        <f>OR('28 Populations and thresholds'!$J$221="CR",'28 Populations and thresholds'!$J$221="EN",'28 Populations and thresholds'!$J$221="VU")</f>
        <v>1</v>
      </c>
      <c r="M911" s="75">
        <f>D911/'28 Populations and thresholds'!$H$221</f>
        <v>2.5729166666666668E-2</v>
      </c>
      <c r="N911" s="106" t="str">
        <f>'28 Populations and thresholds'!$K$221</f>
        <v>DEC</v>
      </c>
      <c r="O911" s="263" t="str">
        <f t="shared" si="67"/>
        <v xml:space="preserve"> </v>
      </c>
      <c r="P911" s="348"/>
      <c r="Q911" s="38"/>
      <c r="R911" s="106"/>
      <c r="S911" s="263"/>
      <c r="U911" s="263" t="str">
        <f t="shared" si="68"/>
        <v xml:space="preserve"> </v>
      </c>
    </row>
    <row r="912" spans="1:26" x14ac:dyDescent="0.2">
      <c r="A912" s="275" t="s">
        <v>1314</v>
      </c>
      <c r="B912" s="301" t="s">
        <v>4620</v>
      </c>
      <c r="C912" s="269" t="s">
        <v>3723</v>
      </c>
      <c r="D912" s="279">
        <v>400</v>
      </c>
      <c r="E912" s="274" t="s">
        <v>4076</v>
      </c>
      <c r="F912" s="263" t="str">
        <f t="shared" si="65"/>
        <v xml:space="preserve"> </v>
      </c>
      <c r="G912" s="275" t="s">
        <v>4019</v>
      </c>
      <c r="H912" s="275"/>
      <c r="I912" s="263" t="str">
        <f t="shared" si="66"/>
        <v xml:space="preserve"> </v>
      </c>
      <c r="J912" s="272" t="str">
        <f>IF(D912&gt;=('28 Populations and thresholds'!$I$45),"YES"," ")</f>
        <v>YES</v>
      </c>
      <c r="K912" s="272" t="str">
        <f>IF(J912="YES"," ",IF(D912&gt;=('28 Populations and thresholds'!$I$45)*0.25,"YES"))</f>
        <v xml:space="preserve"> </v>
      </c>
      <c r="L912" s="272" t="b">
        <f>OR('28 Populations and thresholds'!$J$45="CR",'28 Populations and thresholds'!$J$45="EN",'28 Populations and thresholds'!$J$45="VU")</f>
        <v>1</v>
      </c>
      <c r="M912" s="273">
        <f>D912/'28 Populations and thresholds'!$H$45</f>
        <v>0.13333333333333333</v>
      </c>
      <c r="N912" s="274" t="str">
        <f>'28 Populations and thresholds'!$K$45</f>
        <v>DEC</v>
      </c>
      <c r="O912" s="263" t="str">
        <f t="shared" si="67"/>
        <v xml:space="preserve"> </v>
      </c>
      <c r="P912" s="349">
        <v>106.03</v>
      </c>
      <c r="Q912" s="272">
        <v>3</v>
      </c>
      <c r="R912" s="274">
        <v>3</v>
      </c>
      <c r="S912" s="263"/>
      <c r="T912" s="275"/>
      <c r="U912" s="263" t="str">
        <f t="shared" si="68"/>
        <v xml:space="preserve"> </v>
      </c>
      <c r="W912" s="4"/>
      <c r="X912" s="4"/>
      <c r="Y912" s="4"/>
      <c r="Z912" s="4"/>
    </row>
    <row r="913" spans="1:26" x14ac:dyDescent="0.2">
      <c r="A913" s="275" t="s">
        <v>1314</v>
      </c>
      <c r="B913" s="301" t="s">
        <v>4620</v>
      </c>
      <c r="C913" s="269" t="s">
        <v>3400</v>
      </c>
      <c r="D913" s="279">
        <v>50</v>
      </c>
      <c r="E913" s="274" t="s">
        <v>4471</v>
      </c>
      <c r="F913" s="263" t="str">
        <f t="shared" si="65"/>
        <v xml:space="preserve"> </v>
      </c>
      <c r="G913" s="275"/>
      <c r="H913" s="275" t="s">
        <v>4019</v>
      </c>
      <c r="I913" s="263" t="str">
        <f t="shared" si="66"/>
        <v xml:space="preserve"> </v>
      </c>
      <c r="J913" s="272" t="str">
        <f>IF(D913&gt;=(('28 Populations and thresholds'!$I$123)+('28 Populations and thresholds'!$I$124)),"YES"," ")</f>
        <v>YES</v>
      </c>
      <c r="K913" s="272" t="str">
        <f>IF(J913="YES"," ",IF(D913&gt;=(('28 Populations and thresholds'!$I$123)+('28 Populations and thresholds'!$I$124))*0.25,"YES"))</f>
        <v xml:space="preserve"> </v>
      </c>
      <c r="L913" s="272" t="b">
        <f>OR('28 Populations and thresholds'!$J$124="CR",'28 Populations and thresholds'!$J$124="EN",'28 Populations and thresholds'!$J$124="VU")</f>
        <v>1</v>
      </c>
      <c r="M913" s="273">
        <f>D913/(('28 Populations and thresholds'!$H$123)+('28 Populations and thresholds'!$H$124))</f>
        <v>3.2258064516129031E-2</v>
      </c>
      <c r="N913" s="274" t="str">
        <f>'28 Populations and thresholds'!$K$123</f>
        <v>DEC</v>
      </c>
      <c r="O913" s="263" t="str">
        <f t="shared" si="67"/>
        <v xml:space="preserve"> </v>
      </c>
      <c r="P913" s="349"/>
      <c r="Q913" s="272"/>
      <c r="R913" s="274"/>
      <c r="S913" s="263"/>
      <c r="T913" s="275" t="s">
        <v>4568</v>
      </c>
      <c r="U913" s="263" t="str">
        <f t="shared" si="68"/>
        <v xml:space="preserve"> </v>
      </c>
    </row>
    <row r="914" spans="1:26" x14ac:dyDescent="0.2">
      <c r="A914" s="275" t="s">
        <v>1314</v>
      </c>
      <c r="B914" s="301" t="s">
        <v>4620</v>
      </c>
      <c r="C914" s="280" t="s">
        <v>3411</v>
      </c>
      <c r="D914" s="279">
        <v>3400</v>
      </c>
      <c r="E914" s="281">
        <v>40664</v>
      </c>
      <c r="F914" s="263" t="str">
        <f t="shared" si="65"/>
        <v xml:space="preserve"> </v>
      </c>
      <c r="G914" s="275"/>
      <c r="H914" s="275" t="s">
        <v>4069</v>
      </c>
      <c r="I914" s="263" t="str">
        <f t="shared" si="66"/>
        <v xml:space="preserve"> </v>
      </c>
      <c r="J914" s="272" t="str">
        <f>IF(D914&gt;=('28 Populations and thresholds'!$I$114),"YES"," ")</f>
        <v>YES</v>
      </c>
      <c r="K914" s="272" t="str">
        <f>IF(J914="YES"," ",IF(D914&gt;=('28 Populations and thresholds'!$I$114)*0.25,"YES"))</f>
        <v xml:space="preserve"> </v>
      </c>
      <c r="L914" s="272" t="b">
        <f>OR('28 Populations and thresholds'!$J$114="CR",'28 Populations and thresholds'!$J$114="EN",'28 Populations and thresholds'!$J$114="VU")</f>
        <v>1</v>
      </c>
      <c r="M914" s="273">
        <f>D914/'28 Populations and thresholds'!$H$114</f>
        <v>0.89473684210526316</v>
      </c>
      <c r="N914" s="274"/>
      <c r="O914" s="263" t="str">
        <f t="shared" si="67"/>
        <v xml:space="preserve"> </v>
      </c>
      <c r="P914" s="349"/>
      <c r="Q914" s="272"/>
      <c r="R914" s="274"/>
      <c r="S914" s="263"/>
      <c r="T914" s="282"/>
      <c r="U914" s="263" t="str">
        <f t="shared" si="68"/>
        <v xml:space="preserve"> </v>
      </c>
      <c r="W914" s="4"/>
      <c r="X914" s="4"/>
      <c r="Y914" s="4"/>
      <c r="Z914" s="4"/>
    </row>
    <row r="915" spans="1:26" x14ac:dyDescent="0.2">
      <c r="A915" s="143" t="s">
        <v>1314</v>
      </c>
      <c r="B915" s="40" t="s">
        <v>1274</v>
      </c>
      <c r="C915" s="4" t="s">
        <v>3452</v>
      </c>
      <c r="D915" s="41">
        <v>310</v>
      </c>
      <c r="E915" s="46">
        <v>32789</v>
      </c>
      <c r="F915" s="263" t="str">
        <f t="shared" si="65"/>
        <v xml:space="preserve"> </v>
      </c>
      <c r="G915" s="143" t="s">
        <v>21</v>
      </c>
      <c r="H915" s="143" t="s">
        <v>830</v>
      </c>
      <c r="I915" s="263" t="str">
        <f t="shared" si="66"/>
        <v xml:space="preserve"> </v>
      </c>
      <c r="J915" s="38" t="str">
        <f>IF(D915&gt;=('28 Populations and thresholds'!$I$158),"YES"," ")</f>
        <v xml:space="preserve"> </v>
      </c>
      <c r="K915" s="38" t="str">
        <f>IF(J915="YES"," ",IF(D915&gt;=('28 Populations and thresholds'!$I$158)*0.25,"YES"))</f>
        <v>YES</v>
      </c>
      <c r="L915" s="38" t="b">
        <f>OR('28 Populations and thresholds'!$J$158="CR",'28 Populations and thresholds'!$J$158="EN",'28 Populations and thresholds'!$J$158="VU")</f>
        <v>0</v>
      </c>
      <c r="M915" s="75">
        <f>D915/'28 Populations and thresholds'!$H$158</f>
        <v>3.0999999999999999E-3</v>
      </c>
      <c r="N915" s="106">
        <f>'28 Populations and thresholds'!$K$158</f>
        <v>0</v>
      </c>
      <c r="O915" s="263" t="str">
        <f t="shared" si="67"/>
        <v xml:space="preserve"> </v>
      </c>
      <c r="P915" s="348">
        <v>0.31</v>
      </c>
      <c r="Q915" s="38">
        <v>1</v>
      </c>
      <c r="R915" s="106">
        <v>0</v>
      </c>
      <c r="S915" s="263"/>
      <c r="T915" s="9"/>
      <c r="U915" s="263" t="str">
        <f t="shared" si="68"/>
        <v xml:space="preserve"> </v>
      </c>
    </row>
    <row r="916" spans="1:26" x14ac:dyDescent="0.2">
      <c r="A916" s="282" t="s">
        <v>1314</v>
      </c>
      <c r="B916" s="292" t="s">
        <v>1623</v>
      </c>
      <c r="C916" s="278" t="s">
        <v>1696</v>
      </c>
      <c r="D916" s="279">
        <v>28</v>
      </c>
      <c r="E916" s="302">
        <v>41289</v>
      </c>
      <c r="F916" s="263" t="str">
        <f t="shared" si="65"/>
        <v xml:space="preserve"> </v>
      </c>
      <c r="G916" s="282"/>
      <c r="H916" s="282" t="s">
        <v>4147</v>
      </c>
      <c r="I916" s="263" t="str">
        <f t="shared" si="66"/>
        <v xml:space="preserve"> </v>
      </c>
      <c r="J916" s="272" t="str">
        <f>IF(D916&gt;=('28 Populations and thresholds'!$I$51),"YES"," ")</f>
        <v>YES</v>
      </c>
      <c r="K916" s="272"/>
      <c r="L916" s="272" t="b">
        <f>OR('28 Populations and thresholds'!$J$51="CR",'28 Populations and thresholds'!$J$51="EN",'28 Populations and thresholds'!$J$51="VU")</f>
        <v>1</v>
      </c>
      <c r="M916" s="273">
        <f>D916/'28 Populations and thresholds'!$H$51</f>
        <v>1.037037037037037E-2</v>
      </c>
      <c r="N916" s="274">
        <f>'28 Populations and thresholds'!$K$51</f>
        <v>0</v>
      </c>
      <c r="O916" s="263" t="str">
        <f t="shared" si="67"/>
        <v xml:space="preserve"> </v>
      </c>
      <c r="P916" s="349">
        <v>40.619999999999997</v>
      </c>
      <c r="Q916" s="272">
        <v>6</v>
      </c>
      <c r="R916" s="274">
        <v>3</v>
      </c>
      <c r="S916" s="263"/>
      <c r="T916" s="275"/>
      <c r="U916" s="263" t="str">
        <f t="shared" si="68"/>
        <v xml:space="preserve"> </v>
      </c>
    </row>
    <row r="917" spans="1:26" x14ac:dyDescent="0.2">
      <c r="A917" s="275" t="s">
        <v>1314</v>
      </c>
      <c r="B917" s="269" t="s">
        <v>1623</v>
      </c>
      <c r="C917" s="269" t="s">
        <v>1622</v>
      </c>
      <c r="D917" s="279">
        <v>13</v>
      </c>
      <c r="E917" s="284" t="s">
        <v>156</v>
      </c>
      <c r="F917" s="263" t="str">
        <f t="shared" si="65"/>
        <v xml:space="preserve"> </v>
      </c>
      <c r="G917" s="275" t="s">
        <v>139</v>
      </c>
      <c r="H917" s="275"/>
      <c r="I917" s="263" t="str">
        <f t="shared" si="66"/>
        <v xml:space="preserve"> </v>
      </c>
      <c r="J917" s="272" t="str">
        <f>IF(D917&gt;=('28 Populations and thresholds'!$I$10),"YES"," ")</f>
        <v>YES</v>
      </c>
      <c r="K917" s="272" t="str">
        <f>IF(J917="YES"," ",IF(D917&gt;=('28 Populations and thresholds'!$I$10)*0.25,"YES"))</f>
        <v xml:space="preserve"> </v>
      </c>
      <c r="L917" s="272" t="b">
        <f>OR('28 Populations and thresholds'!$J$10="CR",'28 Populations and thresholds'!$J$10="EN",'28 Populations and thresholds'!$J$10="VU")</f>
        <v>1</v>
      </c>
      <c r="M917" s="273">
        <f>D917/'28 Populations and thresholds'!$H$10</f>
        <v>0.26</v>
      </c>
      <c r="N917" s="274" t="str">
        <f>'28 Populations and thresholds'!$K$10</f>
        <v>DEC</v>
      </c>
      <c r="O917" s="263" t="str">
        <f t="shared" si="67"/>
        <v xml:space="preserve"> </v>
      </c>
      <c r="P917" s="349"/>
      <c r="Q917" s="272"/>
      <c r="R917" s="274"/>
      <c r="S917" s="263"/>
      <c r="T917" s="275"/>
      <c r="U917" s="263" t="str">
        <f t="shared" si="68"/>
        <v xml:space="preserve"> </v>
      </c>
    </row>
    <row r="918" spans="1:26" x14ac:dyDescent="0.2">
      <c r="A918" s="275" t="s">
        <v>1314</v>
      </c>
      <c r="B918" s="292" t="s">
        <v>1623</v>
      </c>
      <c r="C918" s="280" t="s">
        <v>3461</v>
      </c>
      <c r="D918" s="279">
        <v>1780</v>
      </c>
      <c r="E918" s="274" t="s">
        <v>4398</v>
      </c>
      <c r="F918" s="263" t="str">
        <f t="shared" si="65"/>
        <v xml:space="preserve"> </v>
      </c>
      <c r="G918" s="275"/>
      <c r="H918" s="275" t="s">
        <v>4392</v>
      </c>
      <c r="I918" s="263" t="str">
        <f t="shared" si="66"/>
        <v xml:space="preserve"> </v>
      </c>
      <c r="J918" s="272" t="str">
        <f>IF(D918&gt;=('28 Populations and thresholds'!$I$164),"YES"," ")</f>
        <v>YES</v>
      </c>
      <c r="K918" s="272" t="str">
        <f>IF(J918="YES"," ",IF(D918&gt;=('28 Populations and thresholds'!$I$164)*0.25,"YES"))</f>
        <v xml:space="preserve"> </v>
      </c>
      <c r="L918" s="272" t="b">
        <f>OR('28 Populations and thresholds'!$J$164="CR",'28 Populations and thresholds'!$J$164="EN",'28 Populations and thresholds'!$J$164="VU")</f>
        <v>0</v>
      </c>
      <c r="M918" s="273">
        <f>D918/'28 Populations and thresholds'!$H$164</f>
        <v>2.2531645569620253E-2</v>
      </c>
      <c r="N918" s="274" t="str">
        <f>'28 Populations and thresholds'!$K$164</f>
        <v>DEC</v>
      </c>
      <c r="O918" s="263" t="str">
        <f t="shared" si="67"/>
        <v xml:space="preserve"> </v>
      </c>
      <c r="P918" s="349"/>
      <c r="Q918" s="272"/>
      <c r="R918" s="274"/>
      <c r="S918" s="263"/>
      <c r="T918" s="269"/>
      <c r="U918" s="263" t="str">
        <f t="shared" si="68"/>
        <v xml:space="preserve"> </v>
      </c>
    </row>
    <row r="919" spans="1:26" x14ac:dyDescent="0.2">
      <c r="A919" s="275" t="s">
        <v>1314</v>
      </c>
      <c r="B919" s="292" t="s">
        <v>1623</v>
      </c>
      <c r="C919" s="269" t="s">
        <v>3452</v>
      </c>
      <c r="D919" s="279">
        <v>1140</v>
      </c>
      <c r="E919" s="281">
        <v>38749</v>
      </c>
      <c r="F919" s="263" t="str">
        <f t="shared" si="65"/>
        <v xml:space="preserve"> </v>
      </c>
      <c r="G919" s="275"/>
      <c r="H919" s="275" t="s">
        <v>4415</v>
      </c>
      <c r="I919" s="263" t="str">
        <f t="shared" si="66"/>
        <v xml:space="preserve"> </v>
      </c>
      <c r="J919" s="272" t="str">
        <f>IF(D919&gt;=('28 Populations and thresholds'!$I$158),"YES"," ")</f>
        <v>YES</v>
      </c>
      <c r="K919" s="272" t="str">
        <f>IF(J919="YES"," ",IF(D919&gt;=('28 Populations and thresholds'!$I$158)*0.25,"YES"))</f>
        <v xml:space="preserve"> </v>
      </c>
      <c r="L919" s="272" t="b">
        <f>OR('28 Populations and thresholds'!$J$158="CR",'28 Populations and thresholds'!$J$158="EN",'28 Populations and thresholds'!$J$158="VU")</f>
        <v>0</v>
      </c>
      <c r="M919" s="273">
        <f>D919/'28 Populations and thresholds'!$H$158</f>
        <v>1.14E-2</v>
      </c>
      <c r="N919" s="274">
        <f>'28 Populations and thresholds'!$K$158</f>
        <v>0</v>
      </c>
      <c r="O919" s="263" t="str">
        <f t="shared" si="67"/>
        <v xml:space="preserve"> </v>
      </c>
      <c r="P919" s="349"/>
      <c r="Q919" s="272"/>
      <c r="R919" s="274"/>
      <c r="S919" s="263"/>
      <c r="T919" s="275"/>
      <c r="U919" s="263" t="str">
        <f t="shared" si="68"/>
        <v xml:space="preserve"> </v>
      </c>
    </row>
    <row r="920" spans="1:26" x14ac:dyDescent="0.2">
      <c r="A920" s="275" t="s">
        <v>1314</v>
      </c>
      <c r="B920" s="292" t="s">
        <v>1623</v>
      </c>
      <c r="C920" s="280" t="s">
        <v>3474</v>
      </c>
      <c r="D920" s="279">
        <v>1900</v>
      </c>
      <c r="E920" s="274" t="s">
        <v>4398</v>
      </c>
      <c r="F920" s="263" t="str">
        <f t="shared" si="65"/>
        <v xml:space="preserve"> </v>
      </c>
      <c r="G920" s="275"/>
      <c r="H920" s="275" t="s">
        <v>4392</v>
      </c>
      <c r="I920" s="263" t="str">
        <f t="shared" si="66"/>
        <v xml:space="preserve"> </v>
      </c>
      <c r="J920" s="272" t="str">
        <f>IF(D920&gt;=('28 Populations and thresholds'!$I$198),"YES"," ")</f>
        <v>YES</v>
      </c>
      <c r="K920" s="272" t="str">
        <f>IF(J920="YES"," ",IF(D920&gt;=('28 Populations and thresholds'!$I$198)*0.25,"YES"))</f>
        <v xml:space="preserve"> </v>
      </c>
      <c r="L920" s="272" t="b">
        <f>OR('28 Populations and thresholds'!$J$198="CR",'28 Populations and thresholds'!$J$198="EN",'28 Populations and thresholds'!$J$198="VU")</f>
        <v>0</v>
      </c>
      <c r="M920" s="273">
        <f>D920/'28 Populations and thresholds'!$H$198</f>
        <v>8.6363636363636365E-2</v>
      </c>
      <c r="N920" s="274">
        <f>'28 Populations and thresholds'!$K$198</f>
        <v>0</v>
      </c>
      <c r="O920" s="263" t="str">
        <f t="shared" si="67"/>
        <v xml:space="preserve"> </v>
      </c>
      <c r="P920" s="349"/>
      <c r="Q920" s="272"/>
      <c r="R920" s="274"/>
      <c r="S920" s="263"/>
      <c r="T920" s="275"/>
      <c r="U920" s="263" t="str">
        <f t="shared" si="68"/>
        <v xml:space="preserve"> </v>
      </c>
    </row>
    <row r="921" spans="1:26" x14ac:dyDescent="0.2">
      <c r="A921" s="275" t="s">
        <v>1314</v>
      </c>
      <c r="B921" s="269" t="s">
        <v>1623</v>
      </c>
      <c r="C921" s="280" t="s">
        <v>3540</v>
      </c>
      <c r="D921" s="279">
        <v>1210</v>
      </c>
      <c r="E921" s="274">
        <v>2007</v>
      </c>
      <c r="F921" s="263" t="str">
        <f t="shared" si="65"/>
        <v xml:space="preserve"> </v>
      </c>
      <c r="G921" s="275" t="s">
        <v>139</v>
      </c>
      <c r="H921" s="275" t="s">
        <v>3388</v>
      </c>
      <c r="I921" s="263" t="str">
        <f t="shared" si="66"/>
        <v xml:space="preserve"> </v>
      </c>
      <c r="J921" s="272" t="str">
        <f>IF(D921&gt;=('28 Populations and thresholds'!$I$60),"YES"," ")</f>
        <v>YES</v>
      </c>
      <c r="K921" s="272" t="str">
        <f>IF(J921="YES"," ",IF(D921&gt;=('28 Populations and thresholds'!$I$60)*0.25,"YES"))</f>
        <v xml:space="preserve"> </v>
      </c>
      <c r="L921" s="272" t="b">
        <f>OR('28 Populations and thresholds'!$J$60="CR",'28 Populations and thresholds'!$J$60="EN",'28 Populations and thresholds'!$J$60="VU")</f>
        <v>1</v>
      </c>
      <c r="M921" s="273">
        <f>D921/'28 Populations and thresholds'!$H$60</f>
        <v>1.5512820512820514E-2</v>
      </c>
      <c r="N921" s="274" t="str">
        <f>'28 Populations and thresholds'!$K$60</f>
        <v>DEC</v>
      </c>
      <c r="O921" s="263" t="str">
        <f t="shared" si="67"/>
        <v xml:space="preserve"> </v>
      </c>
      <c r="P921" s="349"/>
      <c r="Q921" s="272"/>
      <c r="R921" s="274"/>
      <c r="S921" s="263"/>
      <c r="T921" s="269"/>
      <c r="U921" s="263" t="str">
        <f t="shared" si="68"/>
        <v xml:space="preserve"> </v>
      </c>
      <c r="W921" s="4"/>
      <c r="X921" s="4"/>
      <c r="Y921" s="4"/>
      <c r="Z921" s="4"/>
    </row>
    <row r="922" spans="1:26" x14ac:dyDescent="0.2">
      <c r="A922" s="143" t="s">
        <v>1314</v>
      </c>
      <c r="B922" s="55" t="s">
        <v>4621</v>
      </c>
      <c r="C922" s="4" t="s">
        <v>3652</v>
      </c>
      <c r="D922" s="41">
        <v>700</v>
      </c>
      <c r="E922" s="47" t="s">
        <v>1332</v>
      </c>
      <c r="F922" s="263" t="str">
        <f t="shared" si="65"/>
        <v xml:space="preserve"> </v>
      </c>
      <c r="G922" s="143" t="s">
        <v>15</v>
      </c>
      <c r="H922" s="143" t="s">
        <v>1315</v>
      </c>
      <c r="I922" s="263" t="str">
        <f t="shared" si="66"/>
        <v xml:space="preserve"> </v>
      </c>
      <c r="J922" s="38" t="str">
        <f>IF(D922&gt;=('28 Populations and thresholds'!$I$112),"YES"," ")</f>
        <v>YES</v>
      </c>
      <c r="K922" s="38" t="str">
        <f>IF(J922="YES"," ",IF(D922&gt;=('28 Populations and thresholds'!$I$112)*0.25,"YES"))</f>
        <v xml:space="preserve"> </v>
      </c>
      <c r="L922" s="38" t="b">
        <f>OR('28 Populations and thresholds'!$J$112="CR",'28 Populations and thresholds'!$J$112="EN",'28 Populations and thresholds'!$J$112="VU")</f>
        <v>0</v>
      </c>
      <c r="M922" s="75">
        <f>D922/'28 Populations and thresholds'!$H$112</f>
        <v>7.0000000000000001E-3</v>
      </c>
      <c r="N922" s="106">
        <f>'28 Populations and thresholds'!$K$112</f>
        <v>0</v>
      </c>
      <c r="O922" s="263" t="str">
        <f t="shared" si="67"/>
        <v xml:space="preserve"> </v>
      </c>
      <c r="P922" s="348">
        <v>0.7</v>
      </c>
      <c r="Q922" s="38">
        <v>1</v>
      </c>
      <c r="R922" s="106">
        <v>0</v>
      </c>
      <c r="S922" s="263"/>
      <c r="T922" s="9"/>
      <c r="U922" s="263" t="str">
        <f t="shared" si="68"/>
        <v xml:space="preserve"> </v>
      </c>
    </row>
    <row r="923" spans="1:26" x14ac:dyDescent="0.2">
      <c r="A923" s="275" t="s">
        <v>1314</v>
      </c>
      <c r="B923" s="269" t="s">
        <v>4082</v>
      </c>
      <c r="C923" s="269" t="s">
        <v>3723</v>
      </c>
      <c r="D923" s="279">
        <v>600</v>
      </c>
      <c r="E923" s="281">
        <v>36161</v>
      </c>
      <c r="F923" s="263" t="str">
        <f t="shared" si="65"/>
        <v xml:space="preserve"> </v>
      </c>
      <c r="G923" s="275" t="s">
        <v>4019</v>
      </c>
      <c r="H923" s="275"/>
      <c r="I923" s="263" t="str">
        <f t="shared" si="66"/>
        <v xml:space="preserve"> </v>
      </c>
      <c r="J923" s="272" t="str">
        <f>IF(D923&gt;=('28 Populations and thresholds'!$I$45),"YES"," ")</f>
        <v>YES</v>
      </c>
      <c r="K923" s="272" t="str">
        <f>IF(J923="YES"," ",IF(D923&gt;=('28 Populations and thresholds'!$I$45)*0.25,"YES"))</f>
        <v xml:space="preserve"> </v>
      </c>
      <c r="L923" s="272" t="b">
        <f>OR('28 Populations and thresholds'!$J$45="CR",'28 Populations and thresholds'!$J$45="EN",'28 Populations and thresholds'!$J$45="VU")</f>
        <v>1</v>
      </c>
      <c r="M923" s="273">
        <f>D923/'28 Populations and thresholds'!$H$45</f>
        <v>0.2</v>
      </c>
      <c r="N923" s="274" t="str">
        <f>'28 Populations and thresholds'!$K$45</f>
        <v>DEC</v>
      </c>
      <c r="O923" s="263" t="str">
        <f t="shared" si="67"/>
        <v xml:space="preserve"> </v>
      </c>
      <c r="P923" s="349">
        <v>20</v>
      </c>
      <c r="Q923" s="272">
        <v>1</v>
      </c>
      <c r="R923" s="274">
        <v>1</v>
      </c>
      <c r="S923" s="263"/>
      <c r="T923" s="275"/>
      <c r="U923" s="263" t="str">
        <f t="shared" si="68"/>
        <v xml:space="preserve"> </v>
      </c>
      <c r="W923" s="4"/>
      <c r="X923" s="4"/>
      <c r="Y923" s="4"/>
      <c r="Z923" s="4"/>
    </row>
    <row r="924" spans="1:26" x14ac:dyDescent="0.2">
      <c r="A924" s="12" t="s">
        <v>1314</v>
      </c>
      <c r="B924" s="56" t="s">
        <v>4400</v>
      </c>
      <c r="C924" s="111" t="s">
        <v>3590</v>
      </c>
      <c r="D924" s="105">
        <v>2103</v>
      </c>
      <c r="E924" s="106" t="s">
        <v>4398</v>
      </c>
      <c r="F924" s="263" t="str">
        <f t="shared" si="65"/>
        <v xml:space="preserve"> </v>
      </c>
      <c r="G924" s="12"/>
      <c r="H924" s="12" t="s">
        <v>4392</v>
      </c>
      <c r="I924" s="263" t="str">
        <f t="shared" si="66"/>
        <v xml:space="preserve"> </v>
      </c>
      <c r="J924" s="38" t="str">
        <f>IF(D924&gt;=('28 Populations and thresholds'!$I$85),"YES"," ")</f>
        <v>YES</v>
      </c>
      <c r="K924" s="38" t="str">
        <f>IF(J924="YES"," ",IF(D924&gt;=('28 Populations and thresholds'!$I$85)*0.25,"YES"))</f>
        <v xml:space="preserve"> </v>
      </c>
      <c r="L924" s="38" t="b">
        <f>OR('28 Populations and thresholds'!$J$85="CR",'28 Populations and thresholds'!$J$85="EN",'28 Populations and thresholds'!$J$85="VU")</f>
        <v>0</v>
      </c>
      <c r="M924" s="75">
        <f>D924/'28 Populations and thresholds'!$H$85</f>
        <v>2.3629213483146068E-2</v>
      </c>
      <c r="N924" s="106" t="str">
        <f>'28 Populations and thresholds'!$K$85</f>
        <v>DEC</v>
      </c>
      <c r="O924" s="263" t="str">
        <f t="shared" si="67"/>
        <v xml:space="preserve"> </v>
      </c>
      <c r="P924" s="348">
        <v>2.36</v>
      </c>
      <c r="Q924" s="38">
        <v>1</v>
      </c>
      <c r="R924" s="106">
        <v>0</v>
      </c>
      <c r="S924" s="263"/>
      <c r="U924" s="263" t="str">
        <f t="shared" si="68"/>
        <v xml:space="preserve"> </v>
      </c>
    </row>
    <row r="925" spans="1:26" x14ac:dyDescent="0.2">
      <c r="A925" s="275" t="s">
        <v>1314</v>
      </c>
      <c r="B925" s="269" t="s">
        <v>4138</v>
      </c>
      <c r="C925" s="269" t="s">
        <v>1732</v>
      </c>
      <c r="D925" s="279">
        <v>100</v>
      </c>
      <c r="E925" s="274">
        <v>1993</v>
      </c>
      <c r="F925" s="263" t="str">
        <f t="shared" si="65"/>
        <v xml:space="preserve"> </v>
      </c>
      <c r="G925" s="275" t="s">
        <v>4019</v>
      </c>
      <c r="H925" s="275"/>
      <c r="I925" s="263" t="str">
        <f t="shared" si="66"/>
        <v xml:space="preserve"> </v>
      </c>
      <c r="J925" s="272" t="str">
        <f>IF(D925&gt;=('28 Populations and thresholds'!$I$221),"YES"," ")</f>
        <v>YES</v>
      </c>
      <c r="K925" s="272" t="str">
        <f>IF(J925="YES"," ",IF(D925&gt;=('28 Populations and thresholds'!$I$221)*0.25,"YES"))</f>
        <v xml:space="preserve"> </v>
      </c>
      <c r="L925" s="272" t="b">
        <f>OR('28 Populations and thresholds'!$J$221="CR",'28 Populations and thresholds'!$J$221="EN",'28 Populations and thresholds'!$J$221="VU")</f>
        <v>1</v>
      </c>
      <c r="M925" s="273">
        <f>D925/'28 Populations and thresholds'!$H$221</f>
        <v>1.0416666666666666E-2</v>
      </c>
      <c r="N925" s="274" t="str">
        <f>'28 Populations and thresholds'!$K$221</f>
        <v>DEC</v>
      </c>
      <c r="O925" s="263" t="str">
        <f t="shared" si="67"/>
        <v xml:space="preserve"> </v>
      </c>
      <c r="P925" s="349">
        <v>1.04</v>
      </c>
      <c r="Q925" s="272">
        <v>1</v>
      </c>
      <c r="R925" s="274">
        <v>1</v>
      </c>
      <c r="S925" s="263"/>
      <c r="T925" s="275"/>
      <c r="U925" s="263" t="str">
        <f t="shared" si="68"/>
        <v xml:space="preserve"> </v>
      </c>
    </row>
    <row r="926" spans="1:26" x14ac:dyDescent="0.2">
      <c r="A926" s="143" t="s">
        <v>1314</v>
      </c>
      <c r="B926" s="107" t="s">
        <v>1734</v>
      </c>
      <c r="C926" s="4" t="s">
        <v>3482</v>
      </c>
      <c r="D926" s="105">
        <v>11230</v>
      </c>
      <c r="E926" s="106">
        <v>2007</v>
      </c>
      <c r="F926" s="263" t="str">
        <f t="shared" si="65"/>
        <v xml:space="preserve"> </v>
      </c>
      <c r="G926" s="12" t="s">
        <v>139</v>
      </c>
      <c r="H926" s="12" t="s">
        <v>3388</v>
      </c>
      <c r="I926" s="263" t="str">
        <f t="shared" si="66"/>
        <v xml:space="preserve"> </v>
      </c>
      <c r="J926" s="38" t="str">
        <f>IF(D926&gt;=(('28 Populations and thresholds'!$I$205)+('28 Populations and thresholds'!$I$206)+('28 Populations and thresholds'!$I$207)+('28 Populations and thresholds'!$I$208)),"YES"," ")</f>
        <v>YES</v>
      </c>
      <c r="K926" s="38" t="str">
        <f>IF(J926="YES"," ",IF(D926&gt;=(('28 Populations and thresholds'!$I$205)+('28 Populations and thresholds'!$I$206)+('28 Populations and thresholds'!$I$207)+('28 Populations and thresholds'!$I$208))*0.25,"YES"))</f>
        <v xml:space="preserve"> </v>
      </c>
      <c r="L926" s="38" t="b">
        <f>OR('28 Populations and thresholds'!$J$206="CR",'28 Populations and thresholds'!$J$206="EN",'28 Populations and thresholds'!$J$206="VU")</f>
        <v>0</v>
      </c>
      <c r="M926" s="75">
        <f>D926/(('28 Populations and thresholds'!$H$205)+('28 Populations and thresholds'!$H$206)+('28 Populations and thresholds'!$H$207)+('28 Populations and thresholds'!$H$208))</f>
        <v>4.1982877864593067E-3</v>
      </c>
      <c r="N926" s="106" t="str">
        <f>'28 Populations and thresholds'!$K$206</f>
        <v>DEC</v>
      </c>
      <c r="O926" s="263" t="str">
        <f t="shared" si="67"/>
        <v xml:space="preserve"> </v>
      </c>
      <c r="P926" s="348">
        <v>10.45</v>
      </c>
      <c r="Q926" s="38">
        <v>5</v>
      </c>
      <c r="R926" s="106">
        <v>1</v>
      </c>
      <c r="S926" s="263"/>
      <c r="T926" s="12" t="s">
        <v>4568</v>
      </c>
      <c r="U926" s="263" t="str">
        <f t="shared" si="68"/>
        <v xml:space="preserve"> </v>
      </c>
    </row>
    <row r="927" spans="1:26" x14ac:dyDescent="0.2">
      <c r="A927" s="143" t="s">
        <v>1314</v>
      </c>
      <c r="B927" s="9" t="s">
        <v>1734</v>
      </c>
      <c r="C927" s="4" t="s">
        <v>3467</v>
      </c>
      <c r="D927" s="5">
        <v>2391</v>
      </c>
      <c r="E927" s="104">
        <v>2007</v>
      </c>
      <c r="F927" s="263" t="str">
        <f t="shared" si="65"/>
        <v xml:space="preserve"> </v>
      </c>
      <c r="G927" s="13" t="s">
        <v>139</v>
      </c>
      <c r="H927" s="13" t="s">
        <v>3388</v>
      </c>
      <c r="I927" s="263" t="str">
        <f t="shared" si="66"/>
        <v xml:space="preserve"> </v>
      </c>
      <c r="J927" s="38" t="str">
        <f>IF(D927&gt;=('28 Populations and thresholds'!$I$180),"YES"," ")</f>
        <v>YES</v>
      </c>
      <c r="K927" s="38" t="str">
        <f>IF(J927="YES"," ",IF(D927&gt;=('28 Populations and thresholds'!$I$180)*0.25,"YES"))</f>
        <v xml:space="preserve"> </v>
      </c>
      <c r="L927" s="38" t="b">
        <f>OR('28 Populations and thresholds'!$J$180="CR",'28 Populations and thresholds'!$J$180="EN",'28 Populations and thresholds'!$J$180="VU")</f>
        <v>0</v>
      </c>
      <c r="M927" s="75">
        <f>D927/'28 Populations and thresholds'!$H$180</f>
        <v>2.3910000000000001E-2</v>
      </c>
      <c r="N927" s="106">
        <f>'28 Populations and thresholds'!$K$180</f>
        <v>0</v>
      </c>
      <c r="O927" s="263" t="str">
        <f t="shared" si="67"/>
        <v xml:space="preserve"> </v>
      </c>
      <c r="P927" s="348"/>
      <c r="Q927" s="38"/>
      <c r="R927" s="106"/>
      <c r="S927" s="263"/>
      <c r="T927" s="9"/>
      <c r="U927" s="263" t="str">
        <f t="shared" si="68"/>
        <v xml:space="preserve"> </v>
      </c>
    </row>
    <row r="928" spans="1:26" x14ac:dyDescent="0.2">
      <c r="A928" s="143" t="s">
        <v>1314</v>
      </c>
      <c r="B928" s="4" t="s">
        <v>1734</v>
      </c>
      <c r="C928" s="4" t="s">
        <v>3446</v>
      </c>
      <c r="D928" s="5">
        <v>420</v>
      </c>
      <c r="E928" s="104">
        <v>2007</v>
      </c>
      <c r="F928" s="263" t="str">
        <f t="shared" si="65"/>
        <v xml:space="preserve"> </v>
      </c>
      <c r="G928" s="13" t="s">
        <v>139</v>
      </c>
      <c r="H928" s="13" t="s">
        <v>3388</v>
      </c>
      <c r="I928" s="263" t="str">
        <f t="shared" si="66"/>
        <v xml:space="preserve"> </v>
      </c>
      <c r="J928" s="38" t="str">
        <f>IF(D928&gt;=('28 Populations and thresholds'!$I$144),"YES"," ")</f>
        <v>YES</v>
      </c>
      <c r="K928" s="38" t="str">
        <f>IF(J928="YES"," ",IF(D928&gt;=('28 Populations and thresholds'!$I$144)*0.25,"YES"))</f>
        <v xml:space="preserve"> </v>
      </c>
      <c r="L928" s="38" t="b">
        <f>OR('28 Populations and thresholds'!$J$144="CR",'28 Populations and thresholds'!$J$144="EN",'28 Populations and thresholds'!$J$144="VU")</f>
        <v>0</v>
      </c>
      <c r="M928" s="75">
        <f>D928/'28 Populations and thresholds'!$H$144</f>
        <v>4.2000000000000003E-2</v>
      </c>
      <c r="N928" s="106">
        <f>'28 Populations and thresholds'!$K$144</f>
        <v>0</v>
      </c>
      <c r="O928" s="263" t="str">
        <f t="shared" si="67"/>
        <v xml:space="preserve"> </v>
      </c>
      <c r="P928" s="348"/>
      <c r="Q928" s="38"/>
      <c r="R928" s="106"/>
      <c r="S928" s="263"/>
      <c r="T928" s="9"/>
      <c r="U928" s="263" t="str">
        <f t="shared" si="68"/>
        <v xml:space="preserve"> </v>
      </c>
    </row>
    <row r="929" spans="1:26" x14ac:dyDescent="0.2">
      <c r="A929" s="143" t="s">
        <v>1314</v>
      </c>
      <c r="B929" s="9" t="s">
        <v>1734</v>
      </c>
      <c r="C929" s="4" t="s">
        <v>3451</v>
      </c>
      <c r="D929" s="5">
        <v>1698</v>
      </c>
      <c r="E929" s="104">
        <v>2007</v>
      </c>
      <c r="F929" s="263" t="str">
        <f t="shared" si="65"/>
        <v xml:space="preserve"> </v>
      </c>
      <c r="G929" s="13" t="s">
        <v>139</v>
      </c>
      <c r="H929" s="13" t="s">
        <v>3388</v>
      </c>
      <c r="I929" s="263" t="str">
        <f t="shared" si="66"/>
        <v xml:space="preserve"> </v>
      </c>
      <c r="J929" s="38" t="str">
        <f>IF(D929&gt;=('28 Populations and thresholds'!$I$154),"YES"," ")</f>
        <v>YES</v>
      </c>
      <c r="K929" s="38" t="str">
        <f>IF(J929="YES"," ",IF(D929&gt;=('28 Populations and thresholds'!$I$154)*0.25,"YES"))</f>
        <v xml:space="preserve"> </v>
      </c>
      <c r="L929" s="38" t="b">
        <f>OR('28 Populations and thresholds'!$J$154="CR",'28 Populations and thresholds'!$J$154="EN",'28 Populations and thresholds'!$J$154="VU")</f>
        <v>0</v>
      </c>
      <c r="M929" s="75">
        <f>D929/'28 Populations and thresholds'!$H$154</f>
        <v>1.6326923076923076E-2</v>
      </c>
      <c r="N929" s="106" t="str">
        <f>'28 Populations and thresholds'!$K$154</f>
        <v>DEC</v>
      </c>
      <c r="O929" s="263" t="str">
        <f t="shared" si="67"/>
        <v xml:space="preserve"> </v>
      </c>
      <c r="P929" s="348"/>
      <c r="Q929" s="38"/>
      <c r="R929" s="106"/>
      <c r="S929" s="263"/>
      <c r="T929" s="9"/>
      <c r="U929" s="263" t="str">
        <f t="shared" si="68"/>
        <v xml:space="preserve"> </v>
      </c>
    </row>
    <row r="930" spans="1:26" x14ac:dyDescent="0.2">
      <c r="A930" s="12" t="s">
        <v>1314</v>
      </c>
      <c r="B930" s="9" t="s">
        <v>1734</v>
      </c>
      <c r="C930" s="4" t="s">
        <v>1732</v>
      </c>
      <c r="D930" s="5">
        <v>173</v>
      </c>
      <c r="E930" s="1" t="s">
        <v>1598</v>
      </c>
      <c r="F930" s="263" t="str">
        <f t="shared" si="65"/>
        <v xml:space="preserve"> </v>
      </c>
      <c r="G930" s="13" t="s">
        <v>139</v>
      </c>
      <c r="I930" s="263" t="str">
        <f t="shared" si="66"/>
        <v xml:space="preserve"> </v>
      </c>
      <c r="J930" s="38" t="str">
        <f>IF(D930&gt;=('28 Populations and thresholds'!$I$221),"YES"," ")</f>
        <v>YES</v>
      </c>
      <c r="K930" s="38" t="str">
        <f>IF(J930="YES"," ",IF(D930&gt;=('28 Populations and thresholds'!$I$221)*0.25,"YES"))</f>
        <v xml:space="preserve"> </v>
      </c>
      <c r="L930" s="38" t="b">
        <f>OR('28 Populations and thresholds'!$J$221="CR",'28 Populations and thresholds'!$J$221="EN",'28 Populations and thresholds'!$J$221="VU")</f>
        <v>1</v>
      </c>
      <c r="M930" s="75">
        <f>D930/'28 Populations and thresholds'!$H$221</f>
        <v>1.8020833333333333E-2</v>
      </c>
      <c r="N930" s="106" t="str">
        <f>'28 Populations and thresholds'!$K$221</f>
        <v>DEC</v>
      </c>
      <c r="O930" s="263" t="str">
        <f t="shared" si="67"/>
        <v xml:space="preserve"> </v>
      </c>
      <c r="P930" s="348"/>
      <c r="Q930" s="38"/>
      <c r="R930" s="106"/>
      <c r="S930" s="263"/>
      <c r="U930" s="263" t="str">
        <f t="shared" si="68"/>
        <v xml:space="preserve"> </v>
      </c>
    </row>
    <row r="931" spans="1:26" x14ac:dyDescent="0.2">
      <c r="A931" s="275" t="s">
        <v>1314</v>
      </c>
      <c r="B931" s="293" t="s">
        <v>1363</v>
      </c>
      <c r="C931" s="269" t="s">
        <v>3545</v>
      </c>
      <c r="D931" s="279">
        <v>1509</v>
      </c>
      <c r="E931" s="274">
        <v>2004</v>
      </c>
      <c r="F931" s="263" t="str">
        <f t="shared" si="65"/>
        <v xml:space="preserve"> </v>
      </c>
      <c r="G931" s="275" t="s">
        <v>139</v>
      </c>
      <c r="H931" s="275" t="s">
        <v>3388</v>
      </c>
      <c r="I931" s="263" t="str">
        <f t="shared" si="66"/>
        <v xml:space="preserve"> </v>
      </c>
      <c r="J931" s="272" t="str">
        <f>IF(D931&gt;=('28 Populations and thresholds'!$I$71),"YES"," ")</f>
        <v>YES</v>
      </c>
      <c r="K931" s="272" t="str">
        <f>IF(J931="YES"," ",IF(D931&gt;=('28 Populations and thresholds'!$I$71)*0.25,"YES"))</f>
        <v xml:space="preserve"> </v>
      </c>
      <c r="L931" s="272" t="b">
        <f>OR('28 Populations and thresholds'!$J$71="CR",'28 Populations and thresholds'!$J$71="EN",'28 Populations and thresholds'!$J$71="VU")</f>
        <v>0</v>
      </c>
      <c r="M931" s="273">
        <f>D931/'28 Populations and thresholds'!$H$71</f>
        <v>2.5149999999999999E-2</v>
      </c>
      <c r="N931" s="274">
        <f>'28 Populations and thresholds'!$K$71</f>
        <v>0</v>
      </c>
      <c r="O931" s="263" t="str">
        <f t="shared" si="67"/>
        <v xml:space="preserve"> </v>
      </c>
      <c r="P931" s="349">
        <v>4.03</v>
      </c>
      <c r="Q931" s="272">
        <v>2</v>
      </c>
      <c r="R931" s="274">
        <v>0</v>
      </c>
      <c r="S931" s="263"/>
      <c r="T931" s="269"/>
      <c r="U931" s="263" t="str">
        <f t="shared" si="68"/>
        <v xml:space="preserve"> </v>
      </c>
    </row>
    <row r="932" spans="1:26" x14ac:dyDescent="0.2">
      <c r="A932" s="275" t="s">
        <v>1314</v>
      </c>
      <c r="B932" s="293" t="s">
        <v>1363</v>
      </c>
      <c r="C932" s="269" t="s">
        <v>3552</v>
      </c>
      <c r="D932" s="279">
        <v>1516</v>
      </c>
      <c r="E932" s="274">
        <v>2004</v>
      </c>
      <c r="F932" s="263" t="str">
        <f t="shared" si="65"/>
        <v xml:space="preserve"> </v>
      </c>
      <c r="G932" s="275" t="s">
        <v>139</v>
      </c>
      <c r="H932" s="275" t="s">
        <v>3388</v>
      </c>
      <c r="I932" s="263" t="str">
        <f t="shared" si="66"/>
        <v xml:space="preserve"> </v>
      </c>
      <c r="J932" s="272" t="str">
        <f>IF(D932&gt;=('28 Populations and thresholds'!$I$77),"YES"," ")</f>
        <v>YES</v>
      </c>
      <c r="K932" s="272" t="str">
        <f>IF(J932="YES"," ",IF(D932&gt;=('28 Populations and thresholds'!$I$77)*0.25,"YES"))</f>
        <v xml:space="preserve"> </v>
      </c>
      <c r="L932" s="272" t="b">
        <f>OR('28 Populations and thresholds'!$J$77="CR",'28 Populations and thresholds'!$J$77="EN",'28 Populations and thresholds'!$J$77="VU")</f>
        <v>0</v>
      </c>
      <c r="M932" s="273">
        <f>D932/'28 Populations and thresholds'!$H$77</f>
        <v>1.516E-2</v>
      </c>
      <c r="N932" s="274">
        <f>'28 Populations and thresholds'!$K$77</f>
        <v>0</v>
      </c>
      <c r="O932" s="263" t="str">
        <f t="shared" si="67"/>
        <v xml:space="preserve"> </v>
      </c>
      <c r="P932" s="349"/>
      <c r="Q932" s="272"/>
      <c r="R932" s="274"/>
      <c r="S932" s="263"/>
      <c r="T932" s="269"/>
      <c r="U932" s="263" t="str">
        <f t="shared" si="68"/>
        <v xml:space="preserve"> </v>
      </c>
    </row>
    <row r="933" spans="1:26" x14ac:dyDescent="0.2">
      <c r="A933" s="12" t="s">
        <v>1314</v>
      </c>
      <c r="B933" s="74" t="s">
        <v>4022</v>
      </c>
      <c r="C933" s="4" t="s">
        <v>3649</v>
      </c>
      <c r="D933" s="5">
        <v>76</v>
      </c>
      <c r="E933" s="148">
        <v>35674</v>
      </c>
      <c r="F933" s="263" t="str">
        <f t="shared" si="65"/>
        <v xml:space="preserve"> </v>
      </c>
      <c r="G933" s="13" t="s">
        <v>4019</v>
      </c>
      <c r="I933" s="263" t="str">
        <f t="shared" si="66"/>
        <v xml:space="preserve"> </v>
      </c>
      <c r="J933" s="38" t="str">
        <f>IF(D933&gt;=('28 Populations and thresholds'!$I$111),"YES"," ")</f>
        <v>YES</v>
      </c>
      <c r="K933" s="38" t="str">
        <f>IF(J933="YES"," ",IF(D933&gt;=('28 Populations and thresholds'!$I$111)*0.25,"YES"))</f>
        <v xml:space="preserve"> </v>
      </c>
      <c r="L933" s="38" t="b">
        <f>OR('28 Populations and thresholds'!$J$111="CR",'28 Populations and thresholds'!$J$111="EN",'28 Populations and thresholds'!$J$111="VU")</f>
        <v>1</v>
      </c>
      <c r="M933" s="75">
        <f>D933/'28 Populations and thresholds'!$H$111</f>
        <v>7.6E-3</v>
      </c>
      <c r="N933" s="106" t="str">
        <f>'28 Populations and thresholds'!$K$111</f>
        <v>DEC</v>
      </c>
      <c r="O933" s="263" t="str">
        <f t="shared" si="67"/>
        <v xml:space="preserve"> </v>
      </c>
      <c r="P933" s="348">
        <v>0.76</v>
      </c>
      <c r="Q933" s="38">
        <v>1</v>
      </c>
      <c r="R933" s="106">
        <v>1</v>
      </c>
      <c r="S933" s="263"/>
      <c r="U933" s="263" t="str">
        <f t="shared" si="68"/>
        <v xml:space="preserve"> </v>
      </c>
    </row>
    <row r="934" spans="1:26" x14ac:dyDescent="0.2">
      <c r="A934" s="275" t="s">
        <v>1314</v>
      </c>
      <c r="B934" s="269" t="s">
        <v>3918</v>
      </c>
      <c r="C934" s="269" t="s">
        <v>3781</v>
      </c>
      <c r="D934" s="279">
        <v>7031</v>
      </c>
      <c r="E934" s="281">
        <v>38961</v>
      </c>
      <c r="F934" s="263" t="str">
        <f t="shared" si="65"/>
        <v xml:space="preserve"> </v>
      </c>
      <c r="G934" s="275"/>
      <c r="H934" s="275" t="s">
        <v>3917</v>
      </c>
      <c r="I934" s="263" t="str">
        <f t="shared" si="66"/>
        <v xml:space="preserve"> </v>
      </c>
      <c r="J934" s="272" t="str">
        <f>IF(D934&gt;=('28 Populations and thresholds'!$I$220),"YES"," ")</f>
        <v>YES</v>
      </c>
      <c r="K934" s="272" t="str">
        <f>IF(J934="YES"," ",IF(D934&gt;=('28 Populations and thresholds'!$I$220)*0.25,"YES"))</f>
        <v xml:space="preserve"> </v>
      </c>
      <c r="L934" s="272" t="b">
        <f>OR('28 Populations and thresholds'!$J$220="CR",'28 Populations and thresholds'!$J$220="EN",'28 Populations and thresholds'!$J$220="VU")</f>
        <v>0</v>
      </c>
      <c r="M934" s="273">
        <f>D934/'28 Populations and thresholds'!$H$220</f>
        <v>7.0309929690070307E-3</v>
      </c>
      <c r="N934" s="274">
        <f>'28 Populations and thresholds'!$K$220</f>
        <v>0</v>
      </c>
      <c r="O934" s="263" t="str">
        <f t="shared" si="67"/>
        <v xml:space="preserve"> </v>
      </c>
      <c r="P934" s="349">
        <v>55.23</v>
      </c>
      <c r="Q934" s="272">
        <v>11</v>
      </c>
      <c r="R934" s="274">
        <v>1</v>
      </c>
      <c r="S934" s="263"/>
      <c r="T934" s="275"/>
      <c r="U934" s="263" t="str">
        <f t="shared" si="68"/>
        <v xml:space="preserve"> </v>
      </c>
    </row>
    <row r="935" spans="1:26" x14ac:dyDescent="0.2">
      <c r="A935" s="275" t="s">
        <v>1314</v>
      </c>
      <c r="B935" s="269" t="s">
        <v>3918</v>
      </c>
      <c r="C935" s="269" t="s">
        <v>3776</v>
      </c>
      <c r="D935" s="279">
        <v>5280</v>
      </c>
      <c r="E935" s="281">
        <v>39934</v>
      </c>
      <c r="F935" s="263" t="str">
        <f t="shared" si="65"/>
        <v xml:space="preserve"> </v>
      </c>
      <c r="G935" s="275"/>
      <c r="H935" s="275" t="s">
        <v>3917</v>
      </c>
      <c r="I935" s="263" t="str">
        <f t="shared" si="66"/>
        <v xml:space="preserve"> </v>
      </c>
      <c r="J935" s="272" t="str">
        <f>IF(D935&gt;=('28 Populations and thresholds'!$I$210),"YES"," ")</f>
        <v>YES</v>
      </c>
      <c r="K935" s="272" t="str">
        <f>IF(J935="YES"," ",IF(D935&gt;=('28 Populations and thresholds'!$I$210)*0.25,"YES"))</f>
        <v xml:space="preserve"> </v>
      </c>
      <c r="L935" s="272" t="b">
        <f>OR('28 Populations and thresholds'!$J$210="CR",'28 Populations and thresholds'!$J$210="EN",'28 Populations and thresholds'!$J$210="VU")</f>
        <v>0</v>
      </c>
      <c r="M935" s="273">
        <f>D935/'28 Populations and thresholds'!$H$210</f>
        <v>0.2112</v>
      </c>
      <c r="N935" s="274">
        <f>'28 Populations and thresholds'!$K$210</f>
        <v>0</v>
      </c>
      <c r="O935" s="263" t="str">
        <f t="shared" si="67"/>
        <v xml:space="preserve"> </v>
      </c>
      <c r="P935" s="349"/>
      <c r="Q935" s="272"/>
      <c r="R935" s="274"/>
      <c r="S935" s="263"/>
      <c r="T935" s="269"/>
      <c r="U935" s="263" t="str">
        <f t="shared" si="68"/>
        <v xml:space="preserve"> </v>
      </c>
    </row>
    <row r="936" spans="1:26" x14ac:dyDescent="0.2">
      <c r="A936" s="275" t="s">
        <v>1314</v>
      </c>
      <c r="B936" s="269" t="s">
        <v>3918</v>
      </c>
      <c r="C936" s="269" t="s">
        <v>3564</v>
      </c>
      <c r="D936" s="279">
        <v>2350</v>
      </c>
      <c r="E936" s="281">
        <v>39417</v>
      </c>
      <c r="F936" s="263" t="str">
        <f t="shared" si="65"/>
        <v xml:space="preserve"> </v>
      </c>
      <c r="G936" s="275"/>
      <c r="H936" s="275" t="s">
        <v>3917</v>
      </c>
      <c r="I936" s="263" t="str">
        <f t="shared" si="66"/>
        <v xml:space="preserve"> </v>
      </c>
      <c r="J936" s="272" t="str">
        <f>IF(D936&gt;=('28 Populations and thresholds'!$I$79),"YES"," ")</f>
        <v>YES</v>
      </c>
      <c r="K936" s="272" t="str">
        <f>IF(J936="YES"," ",IF(D936&gt;=('28 Populations and thresholds'!$I$79)*0.25,"YES"))</f>
        <v xml:space="preserve"> </v>
      </c>
      <c r="L936" s="272" t="b">
        <f>OR('28 Populations and thresholds'!$J$79="CR",'28 Populations and thresholds'!$J$79="EN",'28 Populations and thresholds'!$J$79="VU")</f>
        <v>0</v>
      </c>
      <c r="M936" s="273">
        <f>D936/'28 Populations and thresholds'!$H$79</f>
        <v>1.5666666666666666E-2</v>
      </c>
      <c r="N936" s="274">
        <f>'28 Populations and thresholds'!$K$79</f>
        <v>0</v>
      </c>
      <c r="O936" s="263" t="str">
        <f t="shared" si="67"/>
        <v xml:space="preserve"> </v>
      </c>
      <c r="P936" s="349"/>
      <c r="Q936" s="272"/>
      <c r="R936" s="274"/>
      <c r="S936" s="263"/>
      <c r="T936" s="269"/>
      <c r="U936" s="263" t="str">
        <f t="shared" si="68"/>
        <v xml:space="preserve"> </v>
      </c>
    </row>
    <row r="937" spans="1:26" x14ac:dyDescent="0.2">
      <c r="A937" s="275" t="s">
        <v>1314</v>
      </c>
      <c r="B937" s="269" t="s">
        <v>3918</v>
      </c>
      <c r="C937" s="296" t="s">
        <v>3482</v>
      </c>
      <c r="D937" s="279">
        <v>9950</v>
      </c>
      <c r="E937" s="281">
        <v>39934</v>
      </c>
      <c r="F937" s="263" t="str">
        <f t="shared" si="65"/>
        <v xml:space="preserve"> </v>
      </c>
      <c r="G937" s="275"/>
      <c r="H937" s="275" t="s">
        <v>3917</v>
      </c>
      <c r="I937" s="263" t="str">
        <f t="shared" si="66"/>
        <v xml:space="preserve"> </v>
      </c>
      <c r="J937" s="272" t="str">
        <f>IF(D937&gt;=(('28 Populations and thresholds'!$I$205)+('28 Populations and thresholds'!$I$206)+('28 Populations and thresholds'!$I$207)+('28 Populations and thresholds'!$I$208)),"YES"," ")</f>
        <v>YES</v>
      </c>
      <c r="K937" s="272" t="str">
        <f>IF(J937="YES"," ",IF(D937&gt;=(('28 Populations and thresholds'!$I$205)+('28 Populations and thresholds'!$I$206)+('28 Populations and thresholds'!$I$207)+('28 Populations and thresholds'!$I$208))*0.25,"YES"))</f>
        <v xml:space="preserve"> </v>
      </c>
      <c r="L937" s="272" t="b">
        <f>OR('28 Populations and thresholds'!$J$206="CR",'28 Populations and thresholds'!$J$206="EN",'28 Populations and thresholds'!$J$206="VU")</f>
        <v>0</v>
      </c>
      <c r="M937" s="273">
        <f>D937/(('28 Populations and thresholds'!$H$205)+('28 Populations and thresholds'!$H$206)+('28 Populations and thresholds'!$H$207)+('28 Populations and thresholds'!$H$208))</f>
        <v>3.7197652248682194E-3</v>
      </c>
      <c r="N937" s="274" t="str">
        <f>'28 Populations and thresholds'!$K$206</f>
        <v>DEC</v>
      </c>
      <c r="O937" s="263" t="str">
        <f t="shared" si="67"/>
        <v xml:space="preserve"> </v>
      </c>
      <c r="P937" s="349"/>
      <c r="Q937" s="272"/>
      <c r="R937" s="274"/>
      <c r="S937" s="263"/>
      <c r="T937" s="275" t="s">
        <v>4568</v>
      </c>
      <c r="U937" s="263" t="str">
        <f t="shared" si="68"/>
        <v xml:space="preserve"> </v>
      </c>
    </row>
    <row r="938" spans="1:26" x14ac:dyDescent="0.2">
      <c r="A938" s="275" t="s">
        <v>1314</v>
      </c>
      <c r="B938" s="269" t="s">
        <v>3918</v>
      </c>
      <c r="C938" s="269" t="s">
        <v>3767</v>
      </c>
      <c r="D938" s="279">
        <v>7613</v>
      </c>
      <c r="E938" s="281">
        <v>39203</v>
      </c>
      <c r="F938" s="263" t="str">
        <f t="shared" si="65"/>
        <v xml:space="preserve"> </v>
      </c>
      <c r="G938" s="275"/>
      <c r="H938" s="275" t="s">
        <v>3917</v>
      </c>
      <c r="I938" s="263" t="str">
        <f t="shared" si="66"/>
        <v xml:space="preserve"> </v>
      </c>
      <c r="J938" s="272" t="str">
        <f>IF(D938&gt;=('28 Populations and thresholds'!$I$195),"YES"," ")</f>
        <v>YES</v>
      </c>
      <c r="K938" s="272" t="str">
        <f>IF(J938="YES"," ",IF(D938&gt;=('28 Populations and thresholds'!$I$195)*0.25,"YES"))</f>
        <v xml:space="preserve"> </v>
      </c>
      <c r="L938" s="272" t="b">
        <f>OR('28 Populations and thresholds'!$J$195="CR",'28 Populations and thresholds'!$J$195="EN",'28 Populations and thresholds'!$J$195="VU")</f>
        <v>1</v>
      </c>
      <c r="M938" s="273">
        <f>D938/'28 Populations and thresholds'!$H$195</f>
        <v>2.6251724137931035E-2</v>
      </c>
      <c r="N938" s="274" t="str">
        <f>'28 Populations and thresholds'!$K$195</f>
        <v>DEC</v>
      </c>
      <c r="O938" s="263" t="str">
        <f t="shared" si="67"/>
        <v xml:space="preserve"> </v>
      </c>
      <c r="P938" s="349"/>
      <c r="Q938" s="272"/>
      <c r="R938" s="274"/>
      <c r="S938" s="263"/>
      <c r="T938" s="269"/>
      <c r="U938" s="263" t="str">
        <f t="shared" si="68"/>
        <v xml:space="preserve"> </v>
      </c>
    </row>
    <row r="939" spans="1:26" x14ac:dyDescent="0.2">
      <c r="A939" s="275" t="s">
        <v>1314</v>
      </c>
      <c r="B939" s="269" t="s">
        <v>3918</v>
      </c>
      <c r="C939" s="269" t="s">
        <v>3452</v>
      </c>
      <c r="D939" s="279">
        <v>6910</v>
      </c>
      <c r="E939" s="281">
        <v>40299</v>
      </c>
      <c r="F939" s="263" t="str">
        <f t="shared" si="65"/>
        <v xml:space="preserve"> </v>
      </c>
      <c r="G939" s="275"/>
      <c r="H939" s="275" t="s">
        <v>3917</v>
      </c>
      <c r="I939" s="263" t="str">
        <f t="shared" si="66"/>
        <v xml:space="preserve"> </v>
      </c>
      <c r="J939" s="272" t="str">
        <f>IF(D939&gt;=('28 Populations and thresholds'!$I$158),"YES"," ")</f>
        <v>YES</v>
      </c>
      <c r="K939" s="272" t="str">
        <f>IF(J939="YES"," ",IF(D939&gt;=('28 Populations and thresholds'!$I$158)*0.25,"YES"))</f>
        <v xml:space="preserve"> </v>
      </c>
      <c r="L939" s="272" t="b">
        <f>OR('28 Populations and thresholds'!$J$158="CR",'28 Populations and thresholds'!$J$158="EN",'28 Populations and thresholds'!$J$158="VU")</f>
        <v>0</v>
      </c>
      <c r="M939" s="273">
        <f>D939/'28 Populations and thresholds'!$H$158</f>
        <v>6.9099999999999995E-2</v>
      </c>
      <c r="N939" s="274">
        <f>'28 Populations and thresholds'!$K$158</f>
        <v>0</v>
      </c>
      <c r="O939" s="263" t="str">
        <f t="shared" si="67"/>
        <v xml:space="preserve"> </v>
      </c>
      <c r="P939" s="349"/>
      <c r="Q939" s="272"/>
      <c r="R939" s="274"/>
      <c r="S939" s="263"/>
      <c r="T939" s="269"/>
      <c r="U939" s="263" t="str">
        <f t="shared" si="68"/>
        <v xml:space="preserve"> </v>
      </c>
    </row>
    <row r="940" spans="1:26" x14ac:dyDescent="0.2">
      <c r="A940" s="275" t="s">
        <v>1314</v>
      </c>
      <c r="B940" s="269" t="s">
        <v>3918</v>
      </c>
      <c r="C940" s="269" t="s">
        <v>3778</v>
      </c>
      <c r="D940" s="279">
        <v>790</v>
      </c>
      <c r="E940" s="281">
        <v>39448</v>
      </c>
      <c r="F940" s="263" t="str">
        <f t="shared" si="65"/>
        <v xml:space="preserve"> </v>
      </c>
      <c r="G940" s="275"/>
      <c r="H940" s="275" t="s">
        <v>3917</v>
      </c>
      <c r="I940" s="263" t="str">
        <f t="shared" si="66"/>
        <v xml:space="preserve"> </v>
      </c>
      <c r="J940" s="272" t="str">
        <f>IF(D940&gt;=('28 Populations and thresholds'!$I$213),"YES"," ")</f>
        <v>YES</v>
      </c>
      <c r="K940" s="272" t="str">
        <f>IF(J940="YES"," ",IF(D940&gt;=('28 Populations and thresholds'!$I$213)*0.25,"YES"))</f>
        <v xml:space="preserve"> </v>
      </c>
      <c r="L940" s="272" t="b">
        <f>OR('28 Populations and thresholds'!$J$213="CR",'28 Populations and thresholds'!$J$213="EN",'28 Populations and thresholds'!$J$213="VU")</f>
        <v>0</v>
      </c>
      <c r="M940" s="273">
        <f>D940/'28 Populations and thresholds'!$H$213</f>
        <v>7.9000000000000008E-3</v>
      </c>
      <c r="N940" s="274">
        <f>'28 Populations and thresholds'!$K$213</f>
        <v>0</v>
      </c>
      <c r="O940" s="263" t="str">
        <f t="shared" si="67"/>
        <v xml:space="preserve"> </v>
      </c>
      <c r="P940" s="349"/>
      <c r="Q940" s="272"/>
      <c r="R940" s="274"/>
      <c r="S940" s="263"/>
      <c r="T940" s="275"/>
      <c r="U940" s="263" t="str">
        <f t="shared" si="68"/>
        <v xml:space="preserve"> </v>
      </c>
      <c r="W940" s="4"/>
      <c r="X940" s="4"/>
      <c r="Y940" s="4"/>
      <c r="Z940" s="4"/>
    </row>
    <row r="941" spans="1:26" x14ac:dyDescent="0.2">
      <c r="A941" s="275" t="s">
        <v>1314</v>
      </c>
      <c r="B941" s="269" t="s">
        <v>3918</v>
      </c>
      <c r="C941" s="269" t="s">
        <v>3448</v>
      </c>
      <c r="D941" s="279">
        <v>3167</v>
      </c>
      <c r="E941" s="281">
        <v>39692</v>
      </c>
      <c r="F941" s="263" t="str">
        <f t="shared" si="65"/>
        <v xml:space="preserve"> </v>
      </c>
      <c r="G941" s="275"/>
      <c r="H941" s="275" t="s">
        <v>3917</v>
      </c>
      <c r="I941" s="263" t="str">
        <f t="shared" si="66"/>
        <v xml:space="preserve"> </v>
      </c>
      <c r="J941" s="272" t="str">
        <f>IF(D941&gt;=('28 Populations and thresholds'!$I$147),"YES"," ")</f>
        <v>YES</v>
      </c>
      <c r="K941" s="272" t="str">
        <f>IF(J941="YES"," ",IF(D941&gt;=('28 Populations and thresholds'!$I$147)*0.25,"YES"))</f>
        <v xml:space="preserve"> </v>
      </c>
      <c r="L941" s="272" t="b">
        <f>OR('28 Populations and thresholds'!$J$147="CR",'28 Populations and thresholds'!$J$147="EN",'28 Populations and thresholds'!$J$147="VU")</f>
        <v>0</v>
      </c>
      <c r="M941" s="273">
        <f>D941/'28 Populations and thresholds'!$H$147</f>
        <v>3.1669999999999997E-2</v>
      </c>
      <c r="N941" s="274">
        <f>'28 Populations and thresholds'!$K$147</f>
        <v>0</v>
      </c>
      <c r="O941" s="263" t="str">
        <f t="shared" si="67"/>
        <v xml:space="preserve"> </v>
      </c>
      <c r="P941" s="349"/>
      <c r="Q941" s="272"/>
      <c r="R941" s="274"/>
      <c r="S941" s="263"/>
      <c r="T941" s="269"/>
      <c r="U941" s="263" t="str">
        <f t="shared" si="68"/>
        <v xml:space="preserve"> </v>
      </c>
    </row>
    <row r="942" spans="1:26" x14ac:dyDescent="0.2">
      <c r="A942" s="275" t="s">
        <v>1314</v>
      </c>
      <c r="B942" s="269" t="s">
        <v>3918</v>
      </c>
      <c r="C942" s="269" t="s">
        <v>3770</v>
      </c>
      <c r="D942" s="279">
        <v>11522</v>
      </c>
      <c r="E942" s="281">
        <v>39569</v>
      </c>
      <c r="F942" s="263" t="str">
        <f t="shared" si="65"/>
        <v xml:space="preserve"> </v>
      </c>
      <c r="G942" s="275"/>
      <c r="H942" s="275" t="s">
        <v>3917</v>
      </c>
      <c r="I942" s="263" t="str">
        <f t="shared" si="66"/>
        <v xml:space="preserve"> </v>
      </c>
      <c r="J942" s="272" t="str">
        <f>IF(D942&gt;=('28 Populations and thresholds'!$I$199),"YES"," ")</f>
        <v>YES</v>
      </c>
      <c r="K942" s="272" t="str">
        <f>IF(J942="YES"," ",IF(D942&gt;=('28 Populations and thresholds'!$I$199)*0.25,"YES"))</f>
        <v xml:space="preserve"> </v>
      </c>
      <c r="L942" s="272" t="b">
        <f>OR('28 Populations and thresholds'!$J$199="CR",'28 Populations and thresholds'!$J$199="EN",'28 Populations and thresholds'!$J$199="VU")</f>
        <v>0</v>
      </c>
      <c r="M942" s="273">
        <f>D942/'28 Populations and thresholds'!$H$199</f>
        <v>3.6577777777777779E-2</v>
      </c>
      <c r="N942" s="274">
        <f>'28 Populations and thresholds'!$K$199</f>
        <v>0</v>
      </c>
      <c r="O942" s="263" t="str">
        <f t="shared" si="67"/>
        <v xml:space="preserve"> </v>
      </c>
      <c r="P942" s="349"/>
      <c r="Q942" s="272"/>
      <c r="R942" s="274"/>
      <c r="S942" s="263"/>
      <c r="T942" s="269"/>
      <c r="U942" s="263" t="str">
        <f t="shared" si="68"/>
        <v xml:space="preserve"> </v>
      </c>
    </row>
    <row r="943" spans="1:26" x14ac:dyDescent="0.2">
      <c r="A943" s="275" t="s">
        <v>1314</v>
      </c>
      <c r="B943" s="269" t="s">
        <v>3918</v>
      </c>
      <c r="C943" s="269" t="s">
        <v>3474</v>
      </c>
      <c r="D943" s="279">
        <v>2430</v>
      </c>
      <c r="E943" s="281">
        <v>39934</v>
      </c>
      <c r="F943" s="263" t="str">
        <f t="shared" si="65"/>
        <v xml:space="preserve"> </v>
      </c>
      <c r="G943" s="275"/>
      <c r="H943" s="275" t="s">
        <v>3917</v>
      </c>
      <c r="I943" s="263" t="str">
        <f t="shared" si="66"/>
        <v xml:space="preserve"> </v>
      </c>
      <c r="J943" s="272" t="str">
        <f>IF(D943&gt;=('28 Populations and thresholds'!$I$198),"YES"," ")</f>
        <v>YES</v>
      </c>
      <c r="K943" s="272" t="str">
        <f>IF(J943="YES"," ",IF(D943&gt;=('28 Populations and thresholds'!$I$198)*0.25,"YES"))</f>
        <v xml:space="preserve"> </v>
      </c>
      <c r="L943" s="272" t="b">
        <f>OR('28 Populations and thresholds'!$J$198="CR",'28 Populations and thresholds'!$J$198="EN",'28 Populations and thresholds'!$J$198="VU")</f>
        <v>0</v>
      </c>
      <c r="M943" s="273">
        <f>D943/'28 Populations and thresholds'!$H$198</f>
        <v>0.11045454545454546</v>
      </c>
      <c r="N943" s="274">
        <f>'28 Populations and thresholds'!$K$198</f>
        <v>0</v>
      </c>
      <c r="O943" s="263" t="str">
        <f t="shared" si="67"/>
        <v xml:space="preserve"> </v>
      </c>
      <c r="P943" s="349"/>
      <c r="Q943" s="272"/>
      <c r="R943" s="274"/>
      <c r="S943" s="263"/>
      <c r="T943" s="269"/>
      <c r="U943" s="263" t="str">
        <f t="shared" si="68"/>
        <v xml:space="preserve"> </v>
      </c>
    </row>
    <row r="944" spans="1:26" x14ac:dyDescent="0.2">
      <c r="A944" s="275" t="s">
        <v>1314</v>
      </c>
      <c r="B944" s="269" t="s">
        <v>3918</v>
      </c>
      <c r="C944" s="269" t="s">
        <v>3773</v>
      </c>
      <c r="D944" s="279">
        <v>5242</v>
      </c>
      <c r="E944" s="281">
        <v>39934</v>
      </c>
      <c r="F944" s="263" t="str">
        <f t="shared" si="65"/>
        <v xml:space="preserve"> </v>
      </c>
      <c r="G944" s="275"/>
      <c r="H944" s="275" t="s">
        <v>3917</v>
      </c>
      <c r="I944" s="263" t="str">
        <f t="shared" si="66"/>
        <v xml:space="preserve"> </v>
      </c>
      <c r="J944" s="272" t="str">
        <f>IF(D944&gt;=('28 Populations and thresholds'!$I$202),"YES"," ")</f>
        <v>YES</v>
      </c>
      <c r="K944" s="272" t="str">
        <f>IF(J944="YES"," ",IF(D944&gt;=('28 Populations and thresholds'!$I$202)*0.25,"YES"))</f>
        <v xml:space="preserve"> </v>
      </c>
      <c r="L944" s="272" t="b">
        <f>OR('28 Populations and thresholds'!$J$202="CR",'28 Populations and thresholds'!$J$202="EN",'28 Populations and thresholds'!$J$202="VU")</f>
        <v>0</v>
      </c>
      <c r="M944" s="273">
        <f>D944/'28 Populations and thresholds'!$H$202</f>
        <v>3.27625E-2</v>
      </c>
      <c r="N944" s="274">
        <f>'28 Populations and thresholds'!$K$202</f>
        <v>0</v>
      </c>
      <c r="O944" s="263" t="str">
        <f t="shared" si="67"/>
        <v xml:space="preserve"> </v>
      </c>
      <c r="P944" s="349"/>
      <c r="Q944" s="272"/>
      <c r="R944" s="274"/>
      <c r="S944" s="263"/>
      <c r="T944" s="269"/>
      <c r="U944" s="263" t="str">
        <f t="shared" si="68"/>
        <v xml:space="preserve"> </v>
      </c>
      <c r="W944" s="4"/>
      <c r="X944" s="4"/>
      <c r="Y944" s="4"/>
      <c r="Z944" s="4"/>
    </row>
    <row r="945" spans="1:26" x14ac:dyDescent="0.2">
      <c r="A945" s="143" t="s">
        <v>1314</v>
      </c>
      <c r="B945" s="40" t="s">
        <v>939</v>
      </c>
      <c r="C945" s="4" t="s">
        <v>3755</v>
      </c>
      <c r="D945" s="41">
        <v>1153</v>
      </c>
      <c r="E945" s="46">
        <v>37378</v>
      </c>
      <c r="F945" s="263" t="str">
        <f t="shared" si="65"/>
        <v xml:space="preserve"> </v>
      </c>
      <c r="G945" s="143" t="s">
        <v>21</v>
      </c>
      <c r="H945" s="143" t="s">
        <v>90</v>
      </c>
      <c r="I945" s="263" t="str">
        <f t="shared" si="66"/>
        <v xml:space="preserve"> </v>
      </c>
      <c r="J945" s="38" t="str">
        <f>IF(D945&gt;=('28 Populations and thresholds'!$I$174),"YES"," ")</f>
        <v>YES</v>
      </c>
      <c r="K945" s="38" t="str">
        <f>IF(J945="YES"," ",IF(D945&gt;=('28 Populations and thresholds'!$I$174)*0.25,"YES"))</f>
        <v xml:space="preserve"> </v>
      </c>
      <c r="L945" s="38" t="b">
        <f>OR('28 Populations and thresholds'!$J$174="CR",'28 Populations and thresholds'!$J$174="EN",'28 Populations and thresholds'!$J$174="VU")</f>
        <v>0</v>
      </c>
      <c r="M945" s="75">
        <f>D945/'28 Populations and thresholds'!$H$174</f>
        <v>5.0130434782608695E-2</v>
      </c>
      <c r="N945" s="106" t="str">
        <f>'28 Populations and thresholds'!$K$174</f>
        <v>DEC</v>
      </c>
      <c r="O945" s="263" t="str">
        <f t="shared" si="67"/>
        <v xml:space="preserve"> </v>
      </c>
      <c r="P945" s="348">
        <v>285.19</v>
      </c>
      <c r="Q945" s="38">
        <v>16</v>
      </c>
      <c r="R945" s="106">
        <v>3</v>
      </c>
      <c r="S945" s="263"/>
      <c r="U945" s="263" t="str">
        <f t="shared" si="68"/>
        <v xml:space="preserve"> </v>
      </c>
    </row>
    <row r="946" spans="1:26" x14ac:dyDescent="0.2">
      <c r="A946" s="12" t="s">
        <v>1314</v>
      </c>
      <c r="B946" s="9" t="s">
        <v>939</v>
      </c>
      <c r="C946" s="4" t="s">
        <v>3781</v>
      </c>
      <c r="D946" s="5">
        <v>5200</v>
      </c>
      <c r="E946" s="104" t="s">
        <v>3979</v>
      </c>
      <c r="F946" s="263" t="str">
        <f t="shared" si="65"/>
        <v xml:space="preserve"> </v>
      </c>
      <c r="H946" s="13" t="s">
        <v>3977</v>
      </c>
      <c r="I946" s="263" t="str">
        <f t="shared" si="66"/>
        <v xml:space="preserve"> </v>
      </c>
      <c r="J946" s="38" t="str">
        <f>IF(D946&gt;=('28 Populations and thresholds'!$I$220),"YES"," ")</f>
        <v>YES</v>
      </c>
      <c r="K946" s="38" t="str">
        <f>IF(J946="YES"," ",IF(D946&gt;=('28 Populations and thresholds'!$I$220)*0.25,"YES"))</f>
        <v xml:space="preserve"> </v>
      </c>
      <c r="L946" s="38" t="b">
        <f>OR('28 Populations and thresholds'!$J$220="CR",'28 Populations and thresholds'!$J$220="EN",'28 Populations and thresholds'!$J$220="VU")</f>
        <v>0</v>
      </c>
      <c r="M946" s="75">
        <f>D946/'28 Populations and thresholds'!$H$220</f>
        <v>5.1999948000052004E-3</v>
      </c>
      <c r="N946" s="106">
        <f>'28 Populations and thresholds'!$K$220</f>
        <v>0</v>
      </c>
      <c r="O946" s="263" t="str">
        <f t="shared" si="67"/>
        <v xml:space="preserve"> </v>
      </c>
      <c r="P946" s="348"/>
      <c r="Q946" s="38"/>
      <c r="R946" s="106"/>
      <c r="S946" s="263"/>
      <c r="U946" s="263" t="str">
        <f t="shared" si="68"/>
        <v xml:space="preserve"> </v>
      </c>
    </row>
    <row r="947" spans="1:26" x14ac:dyDescent="0.2">
      <c r="A947" s="143" t="s">
        <v>1314</v>
      </c>
      <c r="B947" s="40" t="s">
        <v>939</v>
      </c>
      <c r="C947" s="4" t="s">
        <v>3756</v>
      </c>
      <c r="D947" s="41">
        <v>6471</v>
      </c>
      <c r="E947" s="46">
        <v>37378</v>
      </c>
      <c r="F947" s="263" t="str">
        <f t="shared" si="65"/>
        <v xml:space="preserve"> </v>
      </c>
      <c r="G947" s="143" t="s">
        <v>21</v>
      </c>
      <c r="H947" s="143" t="s">
        <v>90</v>
      </c>
      <c r="I947" s="263" t="str">
        <f t="shared" si="66"/>
        <v xml:space="preserve"> </v>
      </c>
      <c r="J947" s="38" t="str">
        <f>IF(D947&gt;=('28 Populations and thresholds'!$I$175),"YES"," ")</f>
        <v>YES</v>
      </c>
      <c r="K947" s="38" t="str">
        <f>IF(J947="YES"," ",IF(D947&gt;=('28 Populations and thresholds'!$I$175)*0.25,"YES"))</f>
        <v xml:space="preserve"> </v>
      </c>
      <c r="L947" s="38" t="b">
        <f>OR('28 Populations and thresholds'!$J$175="CR",'28 Populations and thresholds'!$J$175="EN",'28 Populations and thresholds'!$J$175="VU")</f>
        <v>0</v>
      </c>
      <c r="M947" s="75">
        <f>D947/'28 Populations and thresholds'!$H$175</f>
        <v>4.6553956834532374E-2</v>
      </c>
      <c r="N947" s="106" t="str">
        <f>'28 Populations and thresholds'!$K$175</f>
        <v>DEC</v>
      </c>
      <c r="O947" s="263" t="str">
        <f t="shared" si="67"/>
        <v xml:space="preserve"> </v>
      </c>
      <c r="P947" s="348"/>
      <c r="Q947" s="38"/>
      <c r="R947" s="106"/>
      <c r="S947" s="263"/>
      <c r="T947" s="9"/>
      <c r="U947" s="263" t="str">
        <f t="shared" si="68"/>
        <v xml:space="preserve"> </v>
      </c>
    </row>
    <row r="948" spans="1:26" x14ac:dyDescent="0.2">
      <c r="A948" s="143" t="s">
        <v>1314</v>
      </c>
      <c r="B948" s="40" t="s">
        <v>939</v>
      </c>
      <c r="C948" s="4" t="s">
        <v>3447</v>
      </c>
      <c r="D948" s="41">
        <v>334</v>
      </c>
      <c r="E948" s="46">
        <v>37378</v>
      </c>
      <c r="F948" s="263" t="str">
        <f t="shared" si="65"/>
        <v xml:space="preserve"> </v>
      </c>
      <c r="G948" s="143" t="s">
        <v>21</v>
      </c>
      <c r="H948" s="143" t="s">
        <v>90</v>
      </c>
      <c r="I948" s="263" t="str">
        <f t="shared" si="66"/>
        <v xml:space="preserve"> </v>
      </c>
      <c r="J948" s="38" t="str">
        <f>IF(D948&gt;=('28 Populations and thresholds'!$I$145),"YES"," ")</f>
        <v>YES</v>
      </c>
      <c r="K948" s="38" t="str">
        <f>IF(J948="YES"," ",IF(D948&gt;=('28 Populations and thresholds'!$I$145)*0.25,"YES"))</f>
        <v xml:space="preserve"> </v>
      </c>
      <c r="L948" s="38" t="b">
        <f>OR('28 Populations and thresholds'!$J$145="CR",'28 Populations and thresholds'!$J$145="EN",'28 Populations and thresholds'!$J$145="VU")</f>
        <v>0</v>
      </c>
      <c r="M948" s="75">
        <f>D948/'28 Populations and thresholds'!$H$145</f>
        <v>3.3400000000000001E-3</v>
      </c>
      <c r="N948" s="106">
        <f>'28 Populations and thresholds'!$K$145</f>
        <v>0</v>
      </c>
      <c r="O948" s="263" t="str">
        <f t="shared" si="67"/>
        <v xml:space="preserve"> </v>
      </c>
      <c r="P948" s="348"/>
      <c r="Q948" s="38"/>
      <c r="R948" s="106"/>
      <c r="S948" s="263"/>
      <c r="T948" s="9"/>
      <c r="U948" s="263" t="str">
        <f t="shared" si="68"/>
        <v xml:space="preserve"> </v>
      </c>
    </row>
    <row r="949" spans="1:26" x14ac:dyDescent="0.2">
      <c r="A949" s="12" t="s">
        <v>1314</v>
      </c>
      <c r="B949" s="9" t="s">
        <v>939</v>
      </c>
      <c r="C949" s="4" t="s">
        <v>3480</v>
      </c>
      <c r="D949" s="5">
        <v>40000</v>
      </c>
      <c r="E949" s="148">
        <v>40299</v>
      </c>
      <c r="F949" s="263" t="str">
        <f t="shared" si="65"/>
        <v xml:space="preserve"> </v>
      </c>
      <c r="H949" s="13" t="s">
        <v>3917</v>
      </c>
      <c r="I949" s="263" t="str">
        <f t="shared" si="66"/>
        <v xml:space="preserve"> </v>
      </c>
      <c r="J949" s="38" t="str">
        <f>IF(D949&gt;=('28 Populations and thresholds'!$I$203),"YES"," ")</f>
        <v>YES</v>
      </c>
      <c r="K949" s="38" t="str">
        <f>IF(J949="YES"," ",IF(D949&gt;=('28 Populations and thresholds'!$I$203)*0.25,"YES"))</f>
        <v xml:space="preserve"> </v>
      </c>
      <c r="L949" s="38" t="b">
        <f>OR('28 Populations and thresholds'!$J$203="CR",'28 Populations and thresholds'!$J$203="EN",'28 Populations and thresholds'!$J$203="VU")</f>
        <v>0</v>
      </c>
      <c r="M949" s="75">
        <f>D949/'28 Populations and thresholds'!$H$203</f>
        <v>0.29629629629629628</v>
      </c>
      <c r="N949" s="106" t="str">
        <f>'28 Populations and thresholds'!$K$203</f>
        <v>DEC</v>
      </c>
      <c r="O949" s="263" t="str">
        <f t="shared" si="67"/>
        <v xml:space="preserve"> </v>
      </c>
      <c r="P949" s="348"/>
      <c r="Q949" s="38"/>
      <c r="R949" s="106"/>
      <c r="S949" s="263"/>
      <c r="T949" s="9"/>
      <c r="U949" s="263" t="str">
        <f t="shared" si="68"/>
        <v xml:space="preserve"> </v>
      </c>
    </row>
    <row r="950" spans="1:26" x14ac:dyDescent="0.2">
      <c r="A950" s="12" t="s">
        <v>1314</v>
      </c>
      <c r="B950" s="9" t="s">
        <v>939</v>
      </c>
      <c r="C950" s="4" t="s">
        <v>3467</v>
      </c>
      <c r="D950" s="5">
        <v>17000</v>
      </c>
      <c r="E950" s="148">
        <v>39845</v>
      </c>
      <c r="F950" s="263" t="str">
        <f t="shared" si="65"/>
        <v xml:space="preserve"> </v>
      </c>
      <c r="H950" s="13" t="s">
        <v>3917</v>
      </c>
      <c r="I950" s="263" t="str">
        <f t="shared" si="66"/>
        <v xml:space="preserve"> </v>
      </c>
      <c r="J950" s="38" t="str">
        <f>IF(D950&gt;=('28 Populations and thresholds'!$I$180),"YES"," ")</f>
        <v>YES</v>
      </c>
      <c r="K950" s="38" t="str">
        <f>IF(J950="YES"," ",IF(D950&gt;=('28 Populations and thresholds'!$I$180)*0.25,"YES"))</f>
        <v xml:space="preserve"> </v>
      </c>
      <c r="L950" s="38" t="b">
        <f>OR('28 Populations and thresholds'!$J$180="CR",'28 Populations and thresholds'!$J$180="EN",'28 Populations and thresholds'!$J$180="VU")</f>
        <v>0</v>
      </c>
      <c r="M950" s="75">
        <f>D950/'28 Populations and thresholds'!$H$180</f>
        <v>0.17</v>
      </c>
      <c r="N950" s="106">
        <f>'28 Populations and thresholds'!$K$180</f>
        <v>0</v>
      </c>
      <c r="O950" s="263" t="str">
        <f t="shared" si="67"/>
        <v xml:space="preserve"> </v>
      </c>
      <c r="P950" s="348"/>
      <c r="Q950" s="38"/>
      <c r="R950" s="106"/>
      <c r="S950" s="263"/>
      <c r="T950" s="9"/>
      <c r="U950" s="263" t="str">
        <f t="shared" si="68"/>
        <v xml:space="preserve"> </v>
      </c>
    </row>
    <row r="951" spans="1:26" x14ac:dyDescent="0.2">
      <c r="A951" s="143" t="s">
        <v>1314</v>
      </c>
      <c r="B951" s="40" t="s">
        <v>939</v>
      </c>
      <c r="C951" s="4" t="s">
        <v>3470</v>
      </c>
      <c r="D951" s="41">
        <v>221</v>
      </c>
      <c r="E951" s="46">
        <v>37378</v>
      </c>
      <c r="F951" s="263" t="str">
        <f t="shared" si="65"/>
        <v xml:space="preserve"> </v>
      </c>
      <c r="G951" s="143" t="s">
        <v>21</v>
      </c>
      <c r="H951" s="143" t="s">
        <v>90</v>
      </c>
      <c r="I951" s="263" t="str">
        <f t="shared" si="66"/>
        <v xml:space="preserve"> </v>
      </c>
      <c r="J951" s="38" t="str">
        <f>IF(D951&gt;=('28 Populations and thresholds'!$I$181),"YES"," ")</f>
        <v xml:space="preserve"> </v>
      </c>
      <c r="K951" s="38" t="str">
        <f>IF(J951="YES"," ",IF(D951&gt;=('28 Populations and thresholds'!$I$181)*0.25,"YES"))</f>
        <v>YES</v>
      </c>
      <c r="L951" s="38" t="b">
        <f>OR('28 Populations and thresholds'!$J$181="CR",'28 Populations and thresholds'!$J$181="EN",'28 Populations and thresholds'!$J$181="VU")</f>
        <v>1</v>
      </c>
      <c r="M951" s="75">
        <f>D951/'28 Populations and thresholds'!$H$181</f>
        <v>6.9062500000000001E-3</v>
      </c>
      <c r="N951" s="106" t="str">
        <f>'28 Populations and thresholds'!$K$181</f>
        <v>DEC</v>
      </c>
      <c r="O951" s="263" t="str">
        <f t="shared" si="67"/>
        <v xml:space="preserve"> </v>
      </c>
      <c r="P951" s="348"/>
      <c r="Q951" s="38"/>
      <c r="R951" s="106"/>
      <c r="S951" s="263"/>
      <c r="T951" s="9"/>
      <c r="U951" s="263" t="str">
        <f t="shared" si="68"/>
        <v xml:space="preserve"> </v>
      </c>
    </row>
    <row r="952" spans="1:26" x14ac:dyDescent="0.2">
      <c r="A952" s="143" t="s">
        <v>1314</v>
      </c>
      <c r="B952" s="40" t="s">
        <v>939</v>
      </c>
      <c r="C952" s="4" t="s">
        <v>3451</v>
      </c>
      <c r="D952" s="41">
        <v>2972</v>
      </c>
      <c r="E952" s="46">
        <v>37378</v>
      </c>
      <c r="F952" s="263" t="str">
        <f t="shared" si="65"/>
        <v xml:space="preserve"> </v>
      </c>
      <c r="G952" s="143" t="s">
        <v>21</v>
      </c>
      <c r="H952" s="143" t="s">
        <v>90</v>
      </c>
      <c r="I952" s="263" t="str">
        <f t="shared" si="66"/>
        <v xml:space="preserve"> </v>
      </c>
      <c r="J952" s="38" t="str">
        <f>IF(D952&gt;=('28 Populations and thresholds'!$I$154),"YES"," ")</f>
        <v>YES</v>
      </c>
      <c r="K952" s="38" t="str">
        <f>IF(J952="YES"," ",IF(D952&gt;=('28 Populations and thresholds'!$I$154)*0.25,"YES"))</f>
        <v xml:space="preserve"> </v>
      </c>
      <c r="L952" s="38" t="b">
        <f>OR('28 Populations and thresholds'!$J$154="CR",'28 Populations and thresholds'!$J$154="EN",'28 Populations and thresholds'!$J$154="VU")</f>
        <v>0</v>
      </c>
      <c r="M952" s="75">
        <f>D952/'28 Populations and thresholds'!$H$154</f>
        <v>2.8576923076923076E-2</v>
      </c>
      <c r="N952" s="106" t="str">
        <f>'28 Populations and thresholds'!$K$154</f>
        <v>DEC</v>
      </c>
      <c r="O952" s="263" t="str">
        <f t="shared" si="67"/>
        <v xml:space="preserve"> </v>
      </c>
      <c r="P952" s="348"/>
      <c r="Q952" s="38"/>
      <c r="R952" s="106"/>
      <c r="S952" s="263"/>
      <c r="T952" s="9"/>
      <c r="U952" s="263" t="str">
        <f t="shared" si="68"/>
        <v xml:space="preserve"> </v>
      </c>
    </row>
    <row r="953" spans="1:26" x14ac:dyDescent="0.2">
      <c r="A953" s="12" t="s">
        <v>1314</v>
      </c>
      <c r="B953" s="9" t="s">
        <v>939</v>
      </c>
      <c r="C953" s="4" t="s">
        <v>3452</v>
      </c>
      <c r="D953" s="5">
        <v>4000</v>
      </c>
      <c r="E953" s="1">
        <v>41186</v>
      </c>
      <c r="F953" s="263" t="str">
        <f t="shared" si="65"/>
        <v xml:space="preserve"> </v>
      </c>
      <c r="H953" s="13" t="s">
        <v>3977</v>
      </c>
      <c r="I953" s="263" t="str">
        <f t="shared" si="66"/>
        <v xml:space="preserve"> </v>
      </c>
      <c r="J953" s="38" t="str">
        <f>IF(D953&gt;=('28 Populations and thresholds'!$I$158),"YES"," ")</f>
        <v>YES</v>
      </c>
      <c r="K953" s="38" t="str">
        <f>IF(J953="YES"," ",IF(D953&gt;=('28 Populations and thresholds'!$I$158)*0.25,"YES"))</f>
        <v xml:space="preserve"> </v>
      </c>
      <c r="L953" s="38" t="b">
        <f>OR('28 Populations and thresholds'!$J$158="CR",'28 Populations and thresholds'!$J$158="EN",'28 Populations and thresholds'!$J$158="VU")</f>
        <v>0</v>
      </c>
      <c r="M953" s="75">
        <f>D953/'28 Populations and thresholds'!$H$158</f>
        <v>0.04</v>
      </c>
      <c r="N953" s="106">
        <f>'28 Populations and thresholds'!$K$158</f>
        <v>0</v>
      </c>
      <c r="O953" s="263" t="str">
        <f t="shared" si="67"/>
        <v xml:space="preserve"> </v>
      </c>
      <c r="P953" s="348"/>
      <c r="Q953" s="38"/>
      <c r="R953" s="106"/>
      <c r="S953" s="263"/>
      <c r="U953" s="263" t="str">
        <f t="shared" si="68"/>
        <v xml:space="preserve"> </v>
      </c>
    </row>
    <row r="954" spans="1:26" x14ac:dyDescent="0.2">
      <c r="A954" s="12" t="s">
        <v>1314</v>
      </c>
      <c r="B954" s="9" t="s">
        <v>939</v>
      </c>
      <c r="C954" s="111" t="s">
        <v>3760</v>
      </c>
      <c r="D954" s="5">
        <v>10000</v>
      </c>
      <c r="E954" s="146">
        <v>41025</v>
      </c>
      <c r="F954" s="263" t="str">
        <f t="shared" si="65"/>
        <v xml:space="preserve"> </v>
      </c>
      <c r="H954" s="13" t="s">
        <v>3902</v>
      </c>
      <c r="I954" s="263" t="str">
        <f t="shared" si="66"/>
        <v xml:space="preserve"> </v>
      </c>
      <c r="J954" s="38" t="str">
        <f>IF(D954&gt;=('28 Populations and thresholds'!$I$186),"YES"," ")</f>
        <v>YES</v>
      </c>
      <c r="K954" s="38" t="str">
        <f>IF(J954="YES"," ",IF(D954&gt;=('28 Populations and thresholds'!$I$186)*0.25,"YES"))</f>
        <v xml:space="preserve"> </v>
      </c>
      <c r="L954" s="38" t="b">
        <f>OR('28 Populations and thresholds'!$J$186="CR",'28 Populations and thresholds'!$J$186="EN",'28 Populations and thresholds'!$J$186="VU")</f>
        <v>0</v>
      </c>
      <c r="M954" s="75">
        <f>D954/'28 Populations and thresholds'!$H$186</f>
        <v>0.01</v>
      </c>
      <c r="N954" s="106">
        <f>'28 Populations and thresholds'!$K$186</f>
        <v>0</v>
      </c>
      <c r="O954" s="263" t="str">
        <f t="shared" si="67"/>
        <v xml:space="preserve"> </v>
      </c>
      <c r="P954" s="348"/>
      <c r="Q954" s="38"/>
      <c r="R954" s="106"/>
      <c r="S954" s="263"/>
      <c r="T954" s="12" t="s">
        <v>3908</v>
      </c>
      <c r="U954" s="263" t="str">
        <f t="shared" si="68"/>
        <v xml:space="preserve"> </v>
      </c>
    </row>
    <row r="955" spans="1:26" x14ac:dyDescent="0.2">
      <c r="A955" s="12" t="s">
        <v>1314</v>
      </c>
      <c r="B955" s="9" t="s">
        <v>939</v>
      </c>
      <c r="C955" s="4" t="s">
        <v>3768</v>
      </c>
      <c r="D955" s="5">
        <v>37000</v>
      </c>
      <c r="E955" s="1">
        <v>40676</v>
      </c>
      <c r="F955" s="263" t="str">
        <f t="shared" si="65"/>
        <v xml:space="preserve"> </v>
      </c>
      <c r="H955" s="13" t="s">
        <v>3913</v>
      </c>
      <c r="I955" s="263" t="str">
        <f t="shared" si="66"/>
        <v xml:space="preserve"> </v>
      </c>
      <c r="J955" s="38" t="str">
        <f>IF(D955&gt;=('28 Populations and thresholds'!$I$196),"YES"," ")</f>
        <v>YES</v>
      </c>
      <c r="K955" s="38" t="str">
        <f>IF(J955="YES"," ",IF(D955&gt;=('28 Populations and thresholds'!$I$196)*0.25,"YES"))</f>
        <v xml:space="preserve"> </v>
      </c>
      <c r="L955" s="38" t="b">
        <f>OR('28 Populations and thresholds'!$J$196="CR",'28 Populations and thresholds'!$J$196="EN",'28 Populations and thresholds'!$J$196="VU")</f>
        <v>0</v>
      </c>
      <c r="M955" s="75">
        <f>D955/'28 Populations and thresholds'!$H$196</f>
        <v>0.59677419354838712</v>
      </c>
      <c r="N955" s="106" t="str">
        <f>'28 Populations and thresholds'!$K$196</f>
        <v>DEC</v>
      </c>
      <c r="O955" s="263" t="str">
        <f t="shared" si="67"/>
        <v xml:space="preserve"> </v>
      </c>
      <c r="P955" s="348"/>
      <c r="Q955" s="38"/>
      <c r="R955" s="106"/>
      <c r="S955" s="263"/>
      <c r="T955" s="12" t="s">
        <v>3906</v>
      </c>
      <c r="U955" s="263" t="str">
        <f t="shared" si="68"/>
        <v xml:space="preserve"> </v>
      </c>
    </row>
    <row r="956" spans="1:26" x14ac:dyDescent="0.2">
      <c r="A956" s="12" t="s">
        <v>1314</v>
      </c>
      <c r="B956" s="2" t="s">
        <v>939</v>
      </c>
      <c r="C956" s="4" t="s">
        <v>3769</v>
      </c>
      <c r="D956" s="5">
        <v>29500</v>
      </c>
      <c r="E956" s="1">
        <v>40676</v>
      </c>
      <c r="F956" s="263" t="str">
        <f t="shared" si="65"/>
        <v xml:space="preserve"> </v>
      </c>
      <c r="H956" s="13" t="s">
        <v>3913</v>
      </c>
      <c r="I956" s="263" t="str">
        <f t="shared" si="66"/>
        <v xml:space="preserve"> </v>
      </c>
      <c r="J956" s="38" t="str">
        <f>IF(D956&gt;=('28 Populations and thresholds'!$I$197),"YES"," ")</f>
        <v>YES</v>
      </c>
      <c r="K956" s="38" t="str">
        <f>IF(J956="YES"," ",IF(D956&gt;=('28 Populations and thresholds'!$I$197)*0.25,"YES"))</f>
        <v xml:space="preserve"> </v>
      </c>
      <c r="L956" s="38" t="b">
        <f>OR('28 Populations and thresholds'!$J$197="CR",'28 Populations and thresholds'!$J$197="EN",'28 Populations and thresholds'!$J$197="VU")</f>
        <v>0</v>
      </c>
      <c r="M956" s="75">
        <f>D956/'28 Populations and thresholds'!$H$197</f>
        <v>0.49166666666666664</v>
      </c>
      <c r="N956" s="106" t="str">
        <f>'28 Populations and thresholds'!$K$197</f>
        <v>DEC</v>
      </c>
      <c r="O956" s="263" t="str">
        <f t="shared" si="67"/>
        <v xml:space="preserve"> </v>
      </c>
      <c r="P956" s="348"/>
      <c r="Q956" s="38"/>
      <c r="R956" s="106"/>
      <c r="S956" s="263"/>
      <c r="T956" s="12" t="s">
        <v>3906</v>
      </c>
      <c r="U956" s="263" t="str">
        <f t="shared" si="68"/>
        <v xml:space="preserve"> </v>
      </c>
    </row>
    <row r="957" spans="1:26" x14ac:dyDescent="0.2">
      <c r="A957" s="12" t="s">
        <v>1314</v>
      </c>
      <c r="B957" s="9" t="s">
        <v>939</v>
      </c>
      <c r="C957" s="4" t="s">
        <v>1753</v>
      </c>
      <c r="D957" s="5">
        <v>7318</v>
      </c>
      <c r="E957" s="148">
        <v>39814</v>
      </c>
      <c r="F957" s="263" t="str">
        <f t="shared" si="65"/>
        <v xml:space="preserve"> </v>
      </c>
      <c r="H957" s="13" t="s">
        <v>3917</v>
      </c>
      <c r="I957" s="263" t="str">
        <f t="shared" si="66"/>
        <v xml:space="preserve"> </v>
      </c>
      <c r="J957" s="38" t="str">
        <f>IF(D957&gt;=('28 Populations and thresholds'!$I$222),"YES"," ")</f>
        <v>YES</v>
      </c>
      <c r="K957" s="38" t="str">
        <f>IF(J957="YES"," ",IF(D957&gt;=('28 Populations and thresholds'!$I$222)*0.25,"YES"))</f>
        <v xml:space="preserve"> </v>
      </c>
      <c r="L957" s="38" t="b">
        <f>OR('28 Populations and thresholds'!$J$222="CR",'28 Populations and thresholds'!$J$222="EN",'28 Populations and thresholds'!$J$222="VU")</f>
        <v>1</v>
      </c>
      <c r="M957" s="75">
        <f>D957/'28 Populations and thresholds'!$H$222</f>
        <v>0.60983333333333334</v>
      </c>
      <c r="N957" s="106" t="str">
        <f>'28 Populations and thresholds'!$K$222</f>
        <v>DEC</v>
      </c>
      <c r="O957" s="263" t="str">
        <f t="shared" si="67"/>
        <v xml:space="preserve"> </v>
      </c>
      <c r="P957" s="348"/>
      <c r="Q957" s="38"/>
      <c r="R957" s="106"/>
      <c r="S957" s="263"/>
      <c r="U957" s="263" t="str">
        <f t="shared" si="68"/>
        <v xml:space="preserve"> </v>
      </c>
    </row>
    <row r="958" spans="1:26" x14ac:dyDescent="0.2">
      <c r="A958" s="12" t="s">
        <v>1314</v>
      </c>
      <c r="B958" s="9" t="s">
        <v>939</v>
      </c>
      <c r="C958" s="4" t="s">
        <v>3472</v>
      </c>
      <c r="D958" s="5">
        <v>10</v>
      </c>
      <c r="E958" s="104" t="s">
        <v>3907</v>
      </c>
      <c r="F958" s="263" t="str">
        <f t="shared" si="65"/>
        <v xml:space="preserve"> </v>
      </c>
      <c r="H958" s="13" t="s">
        <v>3902</v>
      </c>
      <c r="I958" s="263" t="str">
        <f t="shared" si="66"/>
        <v xml:space="preserve"> </v>
      </c>
      <c r="J958" s="38" t="str">
        <f>IF(D958&gt;=('28 Populations and thresholds'!$I$188),"YES"," ")</f>
        <v>YES</v>
      </c>
      <c r="K958" s="38" t="str">
        <f>IF(J958="YES"," ",IF(D958&gt;=('28 Populations and thresholds'!$I$188)*0.25,"YES"))</f>
        <v xml:space="preserve"> </v>
      </c>
      <c r="L958" s="38" t="b">
        <f>OR('28 Populations and thresholds'!$J$188="CR",'28 Populations and thresholds'!$J$188="EN",'28 Populations and thresholds'!$J$188="VU")</f>
        <v>1</v>
      </c>
      <c r="M958" s="75">
        <f>D958/'28 Populations and thresholds'!$H$188</f>
        <v>1.6666666666666666E-2</v>
      </c>
      <c r="N958" s="106" t="str">
        <f>'28 Populations and thresholds'!$K$188</f>
        <v>DEC</v>
      </c>
      <c r="O958" s="263" t="str">
        <f t="shared" si="67"/>
        <v xml:space="preserve"> </v>
      </c>
      <c r="P958" s="348"/>
      <c r="Q958" s="38"/>
      <c r="R958" s="106"/>
      <c r="S958" s="263"/>
      <c r="T958" s="9"/>
      <c r="U958" s="263" t="str">
        <f t="shared" si="68"/>
        <v xml:space="preserve"> </v>
      </c>
      <c r="W958" s="4"/>
      <c r="X958" s="4"/>
      <c r="Y958" s="4"/>
      <c r="Z958" s="4"/>
    </row>
    <row r="959" spans="1:26" x14ac:dyDescent="0.2">
      <c r="A959" s="12" t="s">
        <v>1314</v>
      </c>
      <c r="B959" s="9" t="s">
        <v>939</v>
      </c>
      <c r="C959" s="4" t="s">
        <v>3759</v>
      </c>
      <c r="D959" s="5">
        <v>11000</v>
      </c>
      <c r="E959" s="1">
        <v>41185</v>
      </c>
      <c r="F959" s="263" t="str">
        <f t="shared" si="65"/>
        <v xml:space="preserve"> </v>
      </c>
      <c r="H959" s="13" t="s">
        <v>3977</v>
      </c>
      <c r="I959" s="263" t="str">
        <f t="shared" si="66"/>
        <v xml:space="preserve"> </v>
      </c>
      <c r="J959" s="38" t="str">
        <f>IF(D959&gt;=('28 Populations and thresholds'!$I$182),"YES"," ")</f>
        <v>YES</v>
      </c>
      <c r="K959" s="38" t="str">
        <f>IF(J959="YES"," ",IF(D959&gt;=('28 Populations and thresholds'!$I$182)*0.25,"YES"))</f>
        <v xml:space="preserve"> </v>
      </c>
      <c r="L959" s="38" t="b">
        <f>OR('28 Populations and thresholds'!$J$182="CR",'28 Populations and thresholds'!$J$182="EN",'28 Populations and thresholds'!$J$182="VU")</f>
        <v>0</v>
      </c>
      <c r="M959" s="75">
        <f>D959/'28 Populations and thresholds'!$H$182</f>
        <v>0.44</v>
      </c>
      <c r="N959" s="106">
        <f>'28 Populations and thresholds'!$K$182</f>
        <v>0</v>
      </c>
      <c r="O959" s="263" t="str">
        <f t="shared" si="67"/>
        <v xml:space="preserve"> </v>
      </c>
      <c r="P959" s="348"/>
      <c r="Q959" s="38"/>
      <c r="R959" s="106"/>
      <c r="S959" s="263"/>
      <c r="U959" s="263" t="str">
        <f t="shared" si="68"/>
        <v xml:space="preserve"> </v>
      </c>
      <c r="W959" s="4"/>
      <c r="X959" s="4"/>
      <c r="Y959" s="4"/>
      <c r="Z959" s="4"/>
    </row>
    <row r="960" spans="1:26" x14ac:dyDescent="0.2">
      <c r="A960" s="12" t="s">
        <v>1314</v>
      </c>
      <c r="B960" s="9" t="s">
        <v>939</v>
      </c>
      <c r="C960" s="111" t="s">
        <v>3792</v>
      </c>
      <c r="D960" s="5">
        <v>40000</v>
      </c>
      <c r="E960" s="104" t="s">
        <v>3907</v>
      </c>
      <c r="F960" s="263" t="str">
        <f t="shared" si="65"/>
        <v xml:space="preserve"> </v>
      </c>
      <c r="H960" s="13" t="s">
        <v>3902</v>
      </c>
      <c r="I960" s="263" t="str">
        <f t="shared" si="66"/>
        <v xml:space="preserve"> </v>
      </c>
      <c r="J960" s="38" t="str">
        <f>IF(D960&gt;=('28 Populations and thresholds'!$I$254),"YES"," ")</f>
        <v>YES</v>
      </c>
      <c r="K960" s="38" t="str">
        <f>IF(J960="YES"," ",IF(D960&gt;=('28 Populations and thresholds'!$I$254)*0.25,"YES"))</f>
        <v xml:space="preserve"> </v>
      </c>
      <c r="L960" s="38" t="b">
        <f>OR('28 Populations and thresholds'!$J$254="CR",'28 Populations and thresholds'!$J$254="EN",'28 Populations and thresholds'!$J$254="VU")</f>
        <v>0</v>
      </c>
      <c r="M960" s="75">
        <f>D960/'28 Populations and thresholds'!$H$254</f>
        <v>0.04</v>
      </c>
      <c r="N960" s="106">
        <f>'28 Populations and thresholds'!$K$254</f>
        <v>0</v>
      </c>
      <c r="O960" s="263" t="str">
        <f t="shared" si="67"/>
        <v xml:space="preserve"> </v>
      </c>
      <c r="P960" s="348"/>
      <c r="Q960" s="38"/>
      <c r="R960" s="106"/>
      <c r="S960" s="263"/>
      <c r="T960" s="12" t="s">
        <v>3909</v>
      </c>
      <c r="U960" s="263" t="str">
        <f t="shared" si="68"/>
        <v xml:space="preserve"> </v>
      </c>
    </row>
    <row r="961" spans="1:21" x14ac:dyDescent="0.2">
      <c r="A961" s="267" t="s">
        <v>1314</v>
      </c>
      <c r="B961" s="268" t="s">
        <v>1158</v>
      </c>
      <c r="C961" s="269" t="s">
        <v>3767</v>
      </c>
      <c r="D961" s="270">
        <v>6700</v>
      </c>
      <c r="E961" s="271">
        <v>38109</v>
      </c>
      <c r="F961" s="263" t="str">
        <f t="shared" ref="F961:F1024" si="69">" "</f>
        <v xml:space="preserve"> </v>
      </c>
      <c r="G961" s="267" t="s">
        <v>21</v>
      </c>
      <c r="H961" s="267" t="s">
        <v>85</v>
      </c>
      <c r="I961" s="263" t="str">
        <f t="shared" ref="I961:I1024" si="70">" "</f>
        <v xml:space="preserve"> </v>
      </c>
      <c r="J961" s="272" t="str">
        <f>IF(D961&gt;=('28 Populations and thresholds'!$I$195),"YES"," ")</f>
        <v>YES</v>
      </c>
      <c r="K961" s="272" t="str">
        <f>IF(J961="YES"," ",IF(D961&gt;=('28 Populations and thresholds'!$I$195)*0.25,"YES"))</f>
        <v xml:space="preserve"> </v>
      </c>
      <c r="L961" s="272" t="b">
        <f>OR('28 Populations and thresholds'!$J$195="CR",'28 Populations and thresholds'!$J$195="EN",'28 Populations and thresholds'!$J$195="VU")</f>
        <v>1</v>
      </c>
      <c r="M961" s="273">
        <f>D961/'28 Populations and thresholds'!$H$195</f>
        <v>2.3103448275862068E-2</v>
      </c>
      <c r="N961" s="274" t="str">
        <f>'28 Populations and thresholds'!$K$195</f>
        <v>DEC</v>
      </c>
      <c r="O961" s="263" t="str">
        <f t="shared" ref="O961:O1024" si="71">" "</f>
        <v xml:space="preserve"> </v>
      </c>
      <c r="P961" s="349">
        <v>2.31</v>
      </c>
      <c r="Q961" s="272">
        <v>1</v>
      </c>
      <c r="R961" s="274">
        <v>1</v>
      </c>
      <c r="S961" s="263"/>
      <c r="T961" s="269"/>
      <c r="U961" s="263" t="str">
        <f t="shared" ref="U961:U1024" si="72">" "</f>
        <v xml:space="preserve"> </v>
      </c>
    </row>
    <row r="962" spans="1:21" x14ac:dyDescent="0.2">
      <c r="A962" s="143" t="s">
        <v>1314</v>
      </c>
      <c r="B962" s="40" t="s">
        <v>993</v>
      </c>
      <c r="C962" s="4" t="s">
        <v>3755</v>
      </c>
      <c r="D962" s="41">
        <v>966</v>
      </c>
      <c r="E962" s="46">
        <v>36628</v>
      </c>
      <c r="F962" s="263" t="str">
        <f t="shared" si="69"/>
        <v xml:space="preserve"> </v>
      </c>
      <c r="G962" s="143" t="s">
        <v>21</v>
      </c>
      <c r="H962" s="143" t="s">
        <v>90</v>
      </c>
      <c r="I962" s="263" t="str">
        <f t="shared" si="70"/>
        <v xml:space="preserve"> </v>
      </c>
      <c r="J962" s="38" t="str">
        <f>IF(D962&gt;=('28 Populations and thresholds'!$I$174),"YES"," ")</f>
        <v>YES</v>
      </c>
      <c r="K962" s="38" t="str">
        <f>IF(J962="YES"," ",IF(D962&gt;=('28 Populations and thresholds'!$I$174)*0.25,"YES"))</f>
        <v xml:space="preserve"> </v>
      </c>
      <c r="L962" s="38" t="b">
        <f>OR('28 Populations and thresholds'!$J$174="CR",'28 Populations and thresholds'!$J$174="EN",'28 Populations and thresholds'!$J$174="VU")</f>
        <v>0</v>
      </c>
      <c r="M962" s="75">
        <f>D962/'28 Populations and thresholds'!$H$174</f>
        <v>4.2000000000000003E-2</v>
      </c>
      <c r="N962" s="106" t="str">
        <f>'28 Populations and thresholds'!$K$174</f>
        <v>DEC</v>
      </c>
      <c r="O962" s="263" t="str">
        <f t="shared" si="71"/>
        <v xml:space="preserve"> </v>
      </c>
      <c r="P962" s="348">
        <v>65.900000000000006</v>
      </c>
      <c r="Q962" s="38">
        <v>17</v>
      </c>
      <c r="R962" s="106">
        <v>2</v>
      </c>
      <c r="S962" s="263"/>
      <c r="U962" s="263" t="str">
        <f t="shared" si="72"/>
        <v xml:space="preserve"> </v>
      </c>
    </row>
    <row r="963" spans="1:21" x14ac:dyDescent="0.2">
      <c r="A963" s="143" t="s">
        <v>1314</v>
      </c>
      <c r="B963" s="40" t="s">
        <v>993</v>
      </c>
      <c r="C963" s="40" t="s">
        <v>3795</v>
      </c>
      <c r="D963" s="41">
        <v>2321</v>
      </c>
      <c r="E963" s="46">
        <v>36628</v>
      </c>
      <c r="F963" s="263" t="str">
        <f t="shared" si="69"/>
        <v xml:space="preserve"> </v>
      </c>
      <c r="G963" s="143" t="s">
        <v>21</v>
      </c>
      <c r="H963" s="143" t="s">
        <v>90</v>
      </c>
      <c r="I963" s="263" t="str">
        <f t="shared" si="70"/>
        <v xml:space="preserve"> </v>
      </c>
      <c r="J963" s="38" t="str">
        <f>IF(D963&gt;=(('28 Populations and thresholds'!$I$176)+('28 Populations and thresholds'!$I$177)),"YES"," ")</f>
        <v xml:space="preserve"> </v>
      </c>
      <c r="K963" s="38" t="str">
        <f>IF(J963="YES"," ",IF(D963&gt;=(('28 Populations and thresholds'!$I$176)+('28 Populations and thresholds'!$I$177))*0.25,"YES"))</f>
        <v>YES</v>
      </c>
      <c r="L963" s="38" t="b">
        <f>OR('28 Populations and thresholds'!$J$176="CR",'28 Populations and thresholds'!$J$176="EN",'28 Populations and thresholds'!$J$176="VU")</f>
        <v>0</v>
      </c>
      <c r="M963" s="75">
        <f>D963/(('28 Populations and thresholds'!$H$176)+('28 Populations and thresholds'!$H$177))</f>
        <v>8.3189964157706093E-3</v>
      </c>
      <c r="N963" s="106" t="str">
        <f>'28 Populations and thresholds'!$K$176</f>
        <v>DEC</v>
      </c>
      <c r="O963" s="263" t="str">
        <f t="shared" si="71"/>
        <v xml:space="preserve"> </v>
      </c>
      <c r="P963" s="348"/>
      <c r="Q963" s="38"/>
      <c r="R963" s="106"/>
      <c r="S963" s="263"/>
      <c r="T963" s="12" t="s">
        <v>4568</v>
      </c>
      <c r="U963" s="263" t="str">
        <f t="shared" si="72"/>
        <v xml:space="preserve"> </v>
      </c>
    </row>
    <row r="964" spans="1:21" x14ac:dyDescent="0.2">
      <c r="A964" s="143" t="s">
        <v>1314</v>
      </c>
      <c r="B964" s="40" t="s">
        <v>993</v>
      </c>
      <c r="C964" s="4" t="s">
        <v>3447</v>
      </c>
      <c r="D964" s="41">
        <v>2000</v>
      </c>
      <c r="E964" s="43"/>
      <c r="F964" s="263" t="str">
        <f t="shared" si="69"/>
        <v xml:space="preserve"> </v>
      </c>
      <c r="G964" s="143" t="s">
        <v>21</v>
      </c>
      <c r="H964" s="143" t="s">
        <v>82</v>
      </c>
      <c r="I964" s="263" t="str">
        <f t="shared" si="70"/>
        <v xml:space="preserve"> </v>
      </c>
      <c r="J964" s="38" t="str">
        <f>IF(D964&gt;=('28 Populations and thresholds'!$I$145),"YES"," ")</f>
        <v>YES</v>
      </c>
      <c r="K964" s="38" t="str">
        <f>IF(J964="YES"," ",IF(D964&gt;=('28 Populations and thresholds'!$I$145)*0.25,"YES"))</f>
        <v xml:space="preserve"> </v>
      </c>
      <c r="L964" s="38" t="b">
        <f>OR('28 Populations and thresholds'!$J$145="CR",'28 Populations and thresholds'!$J$145="EN",'28 Populations and thresholds'!$J$145="VU")</f>
        <v>0</v>
      </c>
      <c r="M964" s="75">
        <f>D964/'28 Populations and thresholds'!$H$145</f>
        <v>0.02</v>
      </c>
      <c r="N964" s="106">
        <f>'28 Populations and thresholds'!$K$145</f>
        <v>0</v>
      </c>
      <c r="O964" s="263" t="str">
        <f t="shared" si="71"/>
        <v xml:space="preserve"> </v>
      </c>
      <c r="P964" s="348"/>
      <c r="Q964" s="38"/>
      <c r="R964" s="106"/>
      <c r="S964" s="263"/>
      <c r="T964" s="9"/>
      <c r="U964" s="263" t="str">
        <f t="shared" si="72"/>
        <v xml:space="preserve"> </v>
      </c>
    </row>
    <row r="965" spans="1:21" x14ac:dyDescent="0.2">
      <c r="A965" s="143" t="s">
        <v>1314</v>
      </c>
      <c r="B965" s="40" t="s">
        <v>993</v>
      </c>
      <c r="C965" s="4" t="s">
        <v>3776</v>
      </c>
      <c r="D965" s="41">
        <v>124</v>
      </c>
      <c r="E965" s="46">
        <v>36628</v>
      </c>
      <c r="F965" s="263" t="str">
        <f t="shared" si="69"/>
        <v xml:space="preserve"> </v>
      </c>
      <c r="G965" s="143" t="s">
        <v>21</v>
      </c>
      <c r="H965" s="143" t="s">
        <v>90</v>
      </c>
      <c r="I965" s="263" t="str">
        <f t="shared" si="70"/>
        <v xml:space="preserve"> </v>
      </c>
      <c r="J965" s="38" t="str">
        <f>IF(D965&gt;=('28 Populations and thresholds'!$I$210),"YES"," ")</f>
        <v xml:space="preserve"> </v>
      </c>
      <c r="K965" s="38" t="str">
        <f>IF(J965="YES"," ",IF(D965&gt;=('28 Populations and thresholds'!$I$210)*0.25,"YES"))</f>
        <v>YES</v>
      </c>
      <c r="L965" s="38" t="b">
        <f>OR('28 Populations and thresholds'!$J$210="CR",'28 Populations and thresholds'!$J$210="EN",'28 Populations and thresholds'!$J$210="VU")</f>
        <v>0</v>
      </c>
      <c r="M965" s="75">
        <f>D965/'28 Populations and thresholds'!$H$210</f>
        <v>4.96E-3</v>
      </c>
      <c r="N965" s="106">
        <f>'28 Populations and thresholds'!$K$210</f>
        <v>0</v>
      </c>
      <c r="O965" s="263" t="str">
        <f t="shared" si="71"/>
        <v xml:space="preserve"> </v>
      </c>
      <c r="P965" s="348"/>
      <c r="Q965" s="38"/>
      <c r="R965" s="106"/>
      <c r="S965" s="263"/>
      <c r="T965" s="9"/>
      <c r="U965" s="263" t="str">
        <f t="shared" si="72"/>
        <v xml:space="preserve"> </v>
      </c>
    </row>
    <row r="966" spans="1:21" x14ac:dyDescent="0.2">
      <c r="A966" s="143" t="s">
        <v>1314</v>
      </c>
      <c r="B966" s="40" t="s">
        <v>993</v>
      </c>
      <c r="C966" s="4" t="s">
        <v>3761</v>
      </c>
      <c r="D966" s="41">
        <v>290</v>
      </c>
      <c r="E966" s="46">
        <v>36628</v>
      </c>
      <c r="F966" s="263" t="str">
        <f t="shared" si="69"/>
        <v xml:space="preserve"> </v>
      </c>
      <c r="G966" s="143" t="s">
        <v>21</v>
      </c>
      <c r="H966" s="143" t="s">
        <v>90</v>
      </c>
      <c r="I966" s="263" t="str">
        <f t="shared" si="70"/>
        <v xml:space="preserve"> </v>
      </c>
      <c r="J966" s="38" t="str">
        <f>IF(D966&gt;=('28 Populations and thresholds'!$I$187),"YES"," ")</f>
        <v xml:space="preserve"> </v>
      </c>
      <c r="K966" s="38" t="str">
        <f>IF(J966="YES"," ",IF(D966&gt;=('28 Populations and thresholds'!$I$187)*0.25,"YES"))</f>
        <v>YES</v>
      </c>
      <c r="L966" s="38" t="b">
        <f>OR('28 Populations and thresholds'!$J$187="CR",'28 Populations and thresholds'!$J$187="EN",'28 Populations and thresholds'!$J$187="VU")</f>
        <v>0</v>
      </c>
      <c r="M966" s="75">
        <f>D966/'28 Populations and thresholds'!$H$187</f>
        <v>2.8999999999999998E-3</v>
      </c>
      <c r="N966" s="106">
        <f>'28 Populations and thresholds'!$K$187</f>
        <v>0</v>
      </c>
      <c r="O966" s="263" t="str">
        <f t="shared" si="71"/>
        <v xml:space="preserve"> </v>
      </c>
      <c r="P966" s="348"/>
      <c r="Q966" s="38"/>
      <c r="R966" s="106"/>
      <c r="S966" s="263"/>
      <c r="T966" s="9"/>
      <c r="U966" s="263" t="str">
        <f t="shared" si="72"/>
        <v xml:space="preserve"> </v>
      </c>
    </row>
    <row r="967" spans="1:21" x14ac:dyDescent="0.2">
      <c r="A967" s="143" t="s">
        <v>1314</v>
      </c>
      <c r="B967" s="40" t="s">
        <v>993</v>
      </c>
      <c r="C967" s="4" t="s">
        <v>3480</v>
      </c>
      <c r="D967" s="41">
        <v>12489</v>
      </c>
      <c r="E967" s="46">
        <v>36628</v>
      </c>
      <c r="F967" s="263" t="str">
        <f t="shared" si="69"/>
        <v xml:space="preserve"> </v>
      </c>
      <c r="G967" s="143" t="s">
        <v>21</v>
      </c>
      <c r="H967" s="143" t="s">
        <v>90</v>
      </c>
      <c r="I967" s="263" t="str">
        <f t="shared" si="70"/>
        <v xml:space="preserve"> </v>
      </c>
      <c r="J967" s="38" t="str">
        <f>IF(D967&gt;=('28 Populations and thresholds'!$I$203),"YES"," ")</f>
        <v>YES</v>
      </c>
      <c r="K967" s="38" t="str">
        <f>IF(J967="YES"," ",IF(D967&gt;=('28 Populations and thresholds'!$I$203)*0.25,"YES"))</f>
        <v xml:space="preserve"> </v>
      </c>
      <c r="L967" s="38" t="b">
        <f>OR('28 Populations and thresholds'!$J$203="CR",'28 Populations and thresholds'!$J$203="EN",'28 Populations and thresholds'!$J$203="VU")</f>
        <v>0</v>
      </c>
      <c r="M967" s="75">
        <f>D967/'28 Populations and thresholds'!$H$203</f>
        <v>9.2511111111111113E-2</v>
      </c>
      <c r="N967" s="106" t="str">
        <f>'28 Populations and thresholds'!$K$203</f>
        <v>DEC</v>
      </c>
      <c r="O967" s="263" t="str">
        <f t="shared" si="71"/>
        <v xml:space="preserve"> </v>
      </c>
      <c r="P967" s="348"/>
      <c r="Q967" s="38"/>
      <c r="R967" s="106"/>
      <c r="S967" s="263"/>
      <c r="T967" s="9"/>
      <c r="U967" s="263" t="str">
        <f t="shared" si="72"/>
        <v xml:space="preserve"> </v>
      </c>
    </row>
    <row r="968" spans="1:21" x14ac:dyDescent="0.2">
      <c r="A968" s="143" t="s">
        <v>1314</v>
      </c>
      <c r="B968" s="40" t="s">
        <v>993</v>
      </c>
      <c r="C968" s="4" t="s">
        <v>3767</v>
      </c>
      <c r="D968" s="41">
        <v>3610</v>
      </c>
      <c r="E968" s="46">
        <v>36628</v>
      </c>
      <c r="F968" s="263" t="str">
        <f t="shared" si="69"/>
        <v xml:space="preserve"> </v>
      </c>
      <c r="G968" s="143" t="s">
        <v>21</v>
      </c>
      <c r="H968" s="143" t="s">
        <v>90</v>
      </c>
      <c r="I968" s="263" t="str">
        <f t="shared" si="70"/>
        <v xml:space="preserve"> </v>
      </c>
      <c r="J968" s="38" t="str">
        <f>IF(D968&gt;=('28 Populations and thresholds'!$I$195),"YES"," ")</f>
        <v>YES</v>
      </c>
      <c r="K968" s="38" t="str">
        <f>IF(J968="YES"," ",IF(D968&gt;=('28 Populations and thresholds'!$I$195)*0.25,"YES"))</f>
        <v xml:space="preserve"> </v>
      </c>
      <c r="L968" s="38" t="b">
        <f>OR('28 Populations and thresholds'!$J$195="CR",'28 Populations and thresholds'!$J$195="EN",'28 Populations and thresholds'!$J$195="VU")</f>
        <v>1</v>
      </c>
      <c r="M968" s="75">
        <f>D968/'28 Populations and thresholds'!$H$195</f>
        <v>1.2448275862068965E-2</v>
      </c>
      <c r="N968" s="106" t="str">
        <f>'28 Populations and thresholds'!$K$195</f>
        <v>DEC</v>
      </c>
      <c r="O968" s="263" t="str">
        <f t="shared" si="71"/>
        <v xml:space="preserve"> </v>
      </c>
      <c r="P968" s="348"/>
      <c r="Q968" s="38"/>
      <c r="R968" s="106"/>
      <c r="S968" s="263"/>
      <c r="T968" s="9"/>
      <c r="U968" s="263" t="str">
        <f t="shared" si="72"/>
        <v xml:space="preserve"> </v>
      </c>
    </row>
    <row r="969" spans="1:21" x14ac:dyDescent="0.2">
      <c r="A969" s="143" t="s">
        <v>1314</v>
      </c>
      <c r="B969" s="40" t="s">
        <v>993</v>
      </c>
      <c r="C969" s="4" t="s">
        <v>3451</v>
      </c>
      <c r="D969" s="41">
        <v>6493</v>
      </c>
      <c r="E969" s="46">
        <v>36628</v>
      </c>
      <c r="F969" s="263" t="str">
        <f t="shared" si="69"/>
        <v xml:space="preserve"> </v>
      </c>
      <c r="G969" s="143" t="s">
        <v>21</v>
      </c>
      <c r="H969" s="143" t="s">
        <v>90</v>
      </c>
      <c r="I969" s="263" t="str">
        <f t="shared" si="70"/>
        <v xml:space="preserve"> </v>
      </c>
      <c r="J969" s="38" t="str">
        <f>IF(D969&gt;=('28 Populations and thresholds'!$I$154),"YES"," ")</f>
        <v>YES</v>
      </c>
      <c r="K969" s="38" t="str">
        <f>IF(J969="YES"," ",IF(D969&gt;=('28 Populations and thresholds'!$I$154)*0.25,"YES"))</f>
        <v xml:space="preserve"> </v>
      </c>
      <c r="L969" s="38" t="b">
        <f>OR('28 Populations and thresholds'!$J$154="CR",'28 Populations and thresholds'!$J$154="EN",'28 Populations and thresholds'!$J$154="VU")</f>
        <v>0</v>
      </c>
      <c r="M969" s="75">
        <f>D969/'28 Populations and thresholds'!$H$154</f>
        <v>6.2432692307692307E-2</v>
      </c>
      <c r="N969" s="106" t="str">
        <f>'28 Populations and thresholds'!$K$154</f>
        <v>DEC</v>
      </c>
      <c r="O969" s="263" t="str">
        <f t="shared" si="71"/>
        <v xml:space="preserve"> </v>
      </c>
      <c r="P969" s="348"/>
      <c r="Q969" s="38"/>
      <c r="R969" s="106"/>
      <c r="S969" s="263"/>
      <c r="T969" s="9"/>
      <c r="U969" s="263" t="str">
        <f t="shared" si="72"/>
        <v xml:space="preserve"> </v>
      </c>
    </row>
    <row r="970" spans="1:21" x14ac:dyDescent="0.2">
      <c r="A970" s="143" t="s">
        <v>1314</v>
      </c>
      <c r="B970" s="40" t="s">
        <v>993</v>
      </c>
      <c r="C970" s="4" t="s">
        <v>3459</v>
      </c>
      <c r="D970" s="41">
        <v>357</v>
      </c>
      <c r="E970" s="46">
        <v>36628</v>
      </c>
      <c r="F970" s="263" t="str">
        <f t="shared" si="69"/>
        <v xml:space="preserve"> </v>
      </c>
      <c r="G970" s="143" t="s">
        <v>21</v>
      </c>
      <c r="H970" s="143" t="s">
        <v>90</v>
      </c>
      <c r="I970" s="263" t="str">
        <f t="shared" si="70"/>
        <v xml:space="preserve"> </v>
      </c>
      <c r="J970" s="38" t="str">
        <f>IF(D970&gt;=(('28 Populations and thresholds'!$I$160)+('28 Populations and thresholds'!$I$163)),"YES"," ")</f>
        <v xml:space="preserve"> </v>
      </c>
      <c r="K970" s="38" t="str">
        <f>IF(J970="YES"," ",IF(D970&gt;=(('28 Populations and thresholds'!$I$160)+('28 Populations and thresholds'!$I$163))*0.25,"YES"))</f>
        <v>YES</v>
      </c>
      <c r="L970" s="38" t="b">
        <f>OR('28 Populations and thresholds'!$J$160="CR",'28 Populations and thresholds'!$J$160="EN",'28 Populations and thresholds'!$J$160="VU")</f>
        <v>0</v>
      </c>
      <c r="M970" s="75">
        <f>D970/(('28 Populations and thresholds'!$H$160)+('28 Populations and thresholds'!$H$163))</f>
        <v>9.2727272727272728E-3</v>
      </c>
      <c r="N970" s="106" t="str">
        <f>'28 Populations and thresholds'!$K$160</f>
        <v>DEC</v>
      </c>
      <c r="O970" s="263" t="str">
        <f t="shared" si="71"/>
        <v xml:space="preserve"> </v>
      </c>
      <c r="P970" s="348"/>
      <c r="Q970" s="38"/>
      <c r="R970" s="106"/>
      <c r="S970" s="263"/>
      <c r="T970" s="121" t="s">
        <v>4563</v>
      </c>
      <c r="U970" s="263" t="str">
        <f t="shared" si="72"/>
        <v xml:space="preserve"> </v>
      </c>
    </row>
    <row r="971" spans="1:21" x14ac:dyDescent="0.2">
      <c r="A971" s="143" t="s">
        <v>1314</v>
      </c>
      <c r="B971" s="40" t="s">
        <v>993</v>
      </c>
      <c r="C971" s="4" t="s">
        <v>3748</v>
      </c>
      <c r="D971" s="41">
        <v>1000</v>
      </c>
      <c r="E971" s="46">
        <v>36628</v>
      </c>
      <c r="F971" s="263" t="str">
        <f t="shared" si="69"/>
        <v xml:space="preserve"> </v>
      </c>
      <c r="G971" s="143" t="s">
        <v>21</v>
      </c>
      <c r="H971" s="143" t="s">
        <v>90</v>
      </c>
      <c r="I971" s="263" t="str">
        <f t="shared" si="70"/>
        <v xml:space="preserve"> </v>
      </c>
      <c r="J971" s="38" t="str">
        <f>IF(D971&gt;=('28 Populations and thresholds'!$I$156),"YES"," ")</f>
        <v>YES</v>
      </c>
      <c r="K971" s="38" t="str">
        <f>IF(J971="YES"," ",IF(D971&gt;=('28 Populations and thresholds'!$I$156)*0.25,"YES"))</f>
        <v xml:space="preserve"> </v>
      </c>
      <c r="L971" s="38" t="b">
        <f>OR('28 Populations and thresholds'!$J$156="CR",'28 Populations and thresholds'!$J$156="EN",'28 Populations and thresholds'!$J$156="VU")</f>
        <v>0</v>
      </c>
      <c r="M971" s="75">
        <f>D971/'28 Populations and thresholds'!$H$156</f>
        <v>0.04</v>
      </c>
      <c r="N971" s="106">
        <f>'28 Populations and thresholds'!$K$156</f>
        <v>0</v>
      </c>
      <c r="O971" s="263" t="str">
        <f t="shared" si="71"/>
        <v xml:space="preserve"> </v>
      </c>
      <c r="P971" s="348"/>
      <c r="Q971" s="38"/>
      <c r="R971" s="106"/>
      <c r="S971" s="263"/>
      <c r="T971" s="9"/>
      <c r="U971" s="263" t="str">
        <f t="shared" si="72"/>
        <v xml:space="preserve"> </v>
      </c>
    </row>
    <row r="972" spans="1:21" x14ac:dyDescent="0.2">
      <c r="A972" s="143" t="s">
        <v>1314</v>
      </c>
      <c r="B972" s="40" t="s">
        <v>993</v>
      </c>
      <c r="C972" s="4" t="s">
        <v>3760</v>
      </c>
      <c r="D972" s="41">
        <v>2425</v>
      </c>
      <c r="E972" s="46">
        <v>36628</v>
      </c>
      <c r="F972" s="263" t="str">
        <f t="shared" si="69"/>
        <v xml:space="preserve"> </v>
      </c>
      <c r="G972" s="143" t="s">
        <v>21</v>
      </c>
      <c r="H972" s="143" t="s">
        <v>90</v>
      </c>
      <c r="I972" s="263" t="str">
        <f t="shared" si="70"/>
        <v xml:space="preserve"> </v>
      </c>
      <c r="J972" s="38" t="str">
        <f>IF(D972&gt;=('28 Populations and thresholds'!$I$186),"YES"," ")</f>
        <v>YES</v>
      </c>
      <c r="K972" s="38" t="str">
        <f>IF(J972="YES"," ",IF(D972&gt;=('28 Populations and thresholds'!$I$186)*0.25,"YES"))</f>
        <v xml:space="preserve"> </v>
      </c>
      <c r="L972" s="38" t="b">
        <f>OR('28 Populations and thresholds'!$J$186="CR",'28 Populations and thresholds'!$J$186="EN",'28 Populations and thresholds'!$J$186="VU")</f>
        <v>0</v>
      </c>
      <c r="M972" s="75">
        <f>D972/'28 Populations and thresholds'!$H$186</f>
        <v>2.4250000000000001E-3</v>
      </c>
      <c r="N972" s="106">
        <f>'28 Populations and thresholds'!$K$186</f>
        <v>0</v>
      </c>
      <c r="O972" s="263" t="str">
        <f t="shared" si="71"/>
        <v xml:space="preserve"> </v>
      </c>
      <c r="P972" s="348"/>
      <c r="Q972" s="38"/>
      <c r="R972" s="106"/>
      <c r="S972" s="263"/>
      <c r="U972" s="263" t="str">
        <f t="shared" si="72"/>
        <v xml:space="preserve"> </v>
      </c>
    </row>
    <row r="973" spans="1:21" x14ac:dyDescent="0.2">
      <c r="A973" s="143" t="s">
        <v>1314</v>
      </c>
      <c r="B973" s="40" t="s">
        <v>993</v>
      </c>
      <c r="C973" s="4" t="s">
        <v>3744</v>
      </c>
      <c r="D973" s="41">
        <v>2000</v>
      </c>
      <c r="E973" s="43"/>
      <c r="F973" s="263" t="str">
        <f t="shared" si="69"/>
        <v xml:space="preserve"> </v>
      </c>
      <c r="G973" s="143" t="s">
        <v>21</v>
      </c>
      <c r="H973" s="143" t="s">
        <v>82</v>
      </c>
      <c r="I973" s="263" t="str">
        <f t="shared" si="70"/>
        <v xml:space="preserve"> </v>
      </c>
      <c r="J973" s="38" t="str">
        <f>IF(D973&gt;=('28 Populations and thresholds'!$I$150),"YES"," ")</f>
        <v>YES</v>
      </c>
      <c r="K973" s="38" t="str">
        <f>IF(J973="YES"," ",IF(D973&gt;=('28 Populations and thresholds'!$I$150)*0.25,"YES"))</f>
        <v xml:space="preserve"> </v>
      </c>
      <c r="L973" s="38" t="b">
        <f>OR('28 Populations and thresholds'!$J$150="CR",'28 Populations and thresholds'!$J$150="EN",'28 Populations and thresholds'!$J$150="VU")</f>
        <v>0</v>
      </c>
      <c r="M973" s="75">
        <f>D973/'28 Populations and thresholds'!$H$150</f>
        <v>2E-3</v>
      </c>
      <c r="N973" s="106">
        <f>'28 Populations and thresholds'!$K$150</f>
        <v>0</v>
      </c>
      <c r="O973" s="263" t="str">
        <f t="shared" si="71"/>
        <v xml:space="preserve"> </v>
      </c>
      <c r="P973" s="348"/>
      <c r="Q973" s="38"/>
      <c r="R973" s="106"/>
      <c r="S973" s="263"/>
      <c r="T973" s="9"/>
      <c r="U973" s="263" t="str">
        <f t="shared" si="72"/>
        <v xml:space="preserve"> </v>
      </c>
    </row>
    <row r="974" spans="1:21" x14ac:dyDescent="0.2">
      <c r="A974" s="143" t="s">
        <v>1314</v>
      </c>
      <c r="B974" s="40" t="s">
        <v>993</v>
      </c>
      <c r="C974" s="40" t="s">
        <v>3799</v>
      </c>
      <c r="D974" s="41">
        <v>14277</v>
      </c>
      <c r="E974" s="46">
        <v>36628</v>
      </c>
      <c r="F974" s="263" t="str">
        <f t="shared" si="69"/>
        <v xml:space="preserve"> </v>
      </c>
      <c r="G974" s="143" t="s">
        <v>21</v>
      </c>
      <c r="H974" s="143" t="s">
        <v>90</v>
      </c>
      <c r="I974" s="263" t="str">
        <f t="shared" si="70"/>
        <v xml:space="preserve"> </v>
      </c>
      <c r="J974" s="38" t="str">
        <f>IF(D974&gt;=(('28 Populations and thresholds'!$I$196)+('28 Populations and thresholds'!$I$197)),"YES"," ")</f>
        <v>YES</v>
      </c>
      <c r="K974" s="38" t="str">
        <f>IF(J974="YES"," ",IF(D974&gt;=(('28 Populations and thresholds'!$I$196)+('28 Populations and thresholds'!$I$197))*0.25,"YES"))</f>
        <v xml:space="preserve"> </v>
      </c>
      <c r="L974" s="38" t="b">
        <f>OR('28 Populations and thresholds'!$J$197="CR",'28 Populations and thresholds'!$J$197="EN",'28 Populations and thresholds'!$J$197="VU")</f>
        <v>0</v>
      </c>
      <c r="M974" s="75">
        <f>D974/(('28 Populations and thresholds'!$H$196)+('28 Populations and thresholds'!$H$197))</f>
        <v>0.11702459016393442</v>
      </c>
      <c r="N974" s="106" t="str">
        <f>'28 Populations and thresholds'!$K$196</f>
        <v>DEC</v>
      </c>
      <c r="O974" s="263" t="str">
        <f t="shared" si="71"/>
        <v xml:space="preserve"> </v>
      </c>
      <c r="P974" s="348"/>
      <c r="Q974" s="38"/>
      <c r="R974" s="106"/>
      <c r="S974" s="263"/>
      <c r="T974" s="12" t="s">
        <v>4568</v>
      </c>
      <c r="U974" s="263" t="str">
        <f t="shared" si="72"/>
        <v xml:space="preserve"> </v>
      </c>
    </row>
    <row r="975" spans="1:21" x14ac:dyDescent="0.2">
      <c r="A975" s="143" t="s">
        <v>1314</v>
      </c>
      <c r="B975" s="40" t="s">
        <v>993</v>
      </c>
      <c r="C975" s="4" t="s">
        <v>3770</v>
      </c>
      <c r="D975" s="41">
        <v>4285</v>
      </c>
      <c r="E975" s="46">
        <v>36628</v>
      </c>
      <c r="F975" s="263" t="str">
        <f t="shared" si="69"/>
        <v xml:space="preserve"> </v>
      </c>
      <c r="G975" s="143" t="s">
        <v>21</v>
      </c>
      <c r="H975" s="143" t="s">
        <v>90</v>
      </c>
      <c r="I975" s="263" t="str">
        <f t="shared" si="70"/>
        <v xml:space="preserve"> </v>
      </c>
      <c r="J975" s="38" t="str">
        <f>IF(D975&gt;=('28 Populations and thresholds'!$I$199),"YES"," ")</f>
        <v>YES</v>
      </c>
      <c r="K975" s="38" t="str">
        <f>IF(J975="YES"," ",IF(D975&gt;=('28 Populations and thresholds'!$I$199)*0.25,"YES"))</f>
        <v xml:space="preserve"> </v>
      </c>
      <c r="L975" s="38" t="b">
        <f>OR('28 Populations and thresholds'!$J$199="CR",'28 Populations and thresholds'!$J$199="EN",'28 Populations and thresholds'!$J$199="VU")</f>
        <v>0</v>
      </c>
      <c r="M975" s="75">
        <f>D975/'28 Populations and thresholds'!$H$199</f>
        <v>1.3603174603174603E-2</v>
      </c>
      <c r="N975" s="106">
        <f>'28 Populations and thresholds'!$K$199</f>
        <v>0</v>
      </c>
      <c r="O975" s="263" t="str">
        <f t="shared" si="71"/>
        <v xml:space="preserve"> </v>
      </c>
      <c r="P975" s="348"/>
      <c r="Q975" s="38"/>
      <c r="R975" s="106"/>
      <c r="S975" s="263"/>
      <c r="T975" s="9"/>
      <c r="U975" s="263" t="str">
        <f t="shared" si="72"/>
        <v xml:space="preserve"> </v>
      </c>
    </row>
    <row r="976" spans="1:21" x14ac:dyDescent="0.2">
      <c r="A976" s="12" t="s">
        <v>1314</v>
      </c>
      <c r="B976" s="9" t="s">
        <v>993</v>
      </c>
      <c r="C976" s="4" t="s">
        <v>1753</v>
      </c>
      <c r="D976" s="5">
        <v>2500</v>
      </c>
      <c r="E976" s="148">
        <v>39479</v>
      </c>
      <c r="F976" s="263" t="str">
        <f t="shared" si="69"/>
        <v xml:space="preserve"> </v>
      </c>
      <c r="H976" s="13" t="s">
        <v>3917</v>
      </c>
      <c r="I976" s="263" t="str">
        <f t="shared" si="70"/>
        <v xml:space="preserve"> </v>
      </c>
      <c r="J976" s="38" t="str">
        <f>IF(D976&gt;=('28 Populations and thresholds'!$I$222),"YES"," ")</f>
        <v>YES</v>
      </c>
      <c r="K976" s="38" t="str">
        <f>IF(J976="YES"," ",IF(D976&gt;=('28 Populations and thresholds'!$I$222)*0.25,"YES"))</f>
        <v xml:space="preserve"> </v>
      </c>
      <c r="L976" s="38" t="b">
        <f>OR('28 Populations and thresholds'!$J$222="CR",'28 Populations and thresholds'!$J$222="EN",'28 Populations and thresholds'!$J$222="VU")</f>
        <v>1</v>
      </c>
      <c r="M976" s="75">
        <f>D976/'28 Populations and thresholds'!$H$222</f>
        <v>0.20833333333333334</v>
      </c>
      <c r="N976" s="106" t="str">
        <f>'28 Populations and thresholds'!$K$222</f>
        <v>DEC</v>
      </c>
      <c r="O976" s="263" t="str">
        <f t="shared" si="71"/>
        <v xml:space="preserve"> </v>
      </c>
      <c r="P976" s="348"/>
      <c r="Q976" s="38"/>
      <c r="R976" s="106"/>
      <c r="S976" s="263"/>
      <c r="U976" s="263" t="str">
        <f t="shared" si="72"/>
        <v xml:space="preserve"> </v>
      </c>
    </row>
    <row r="977" spans="1:26" x14ac:dyDescent="0.2">
      <c r="A977" s="143" t="s">
        <v>1314</v>
      </c>
      <c r="B977" s="40" t="s">
        <v>993</v>
      </c>
      <c r="C977" s="4" t="s">
        <v>3773</v>
      </c>
      <c r="D977" s="41">
        <v>2855</v>
      </c>
      <c r="E977" s="46">
        <v>36628</v>
      </c>
      <c r="F977" s="263" t="str">
        <f t="shared" si="69"/>
        <v xml:space="preserve"> </v>
      </c>
      <c r="G977" s="143" t="s">
        <v>21</v>
      </c>
      <c r="H977" s="143" t="s">
        <v>90</v>
      </c>
      <c r="I977" s="263" t="str">
        <f t="shared" si="70"/>
        <v xml:space="preserve"> </v>
      </c>
      <c r="J977" s="38" t="str">
        <f>IF(D977&gt;=('28 Populations and thresholds'!$I$202),"YES"," ")</f>
        <v>YES</v>
      </c>
      <c r="K977" s="38" t="str">
        <f>IF(J977="YES"," ",IF(D977&gt;=('28 Populations and thresholds'!$I$202)*0.25,"YES"))</f>
        <v xml:space="preserve"> </v>
      </c>
      <c r="L977" s="38" t="b">
        <f>OR('28 Populations and thresholds'!$J$202="CR",'28 Populations and thresholds'!$J$202="EN",'28 Populations and thresholds'!$J$202="VU")</f>
        <v>0</v>
      </c>
      <c r="M977" s="75">
        <f>D977/'28 Populations and thresholds'!$H$202</f>
        <v>1.7843749999999999E-2</v>
      </c>
      <c r="N977" s="106">
        <f>'28 Populations and thresholds'!$K$202</f>
        <v>0</v>
      </c>
      <c r="O977" s="263" t="str">
        <f t="shared" si="71"/>
        <v xml:space="preserve"> </v>
      </c>
      <c r="P977" s="348"/>
      <c r="Q977" s="38"/>
      <c r="R977" s="106"/>
      <c r="S977" s="263"/>
      <c r="T977" s="9"/>
      <c r="U977" s="263" t="str">
        <f t="shared" si="72"/>
        <v xml:space="preserve"> </v>
      </c>
      <c r="W977" s="4"/>
      <c r="X977" s="4"/>
      <c r="Y977" s="4"/>
      <c r="Z977" s="4"/>
    </row>
    <row r="978" spans="1:26" x14ac:dyDescent="0.2">
      <c r="A978" s="143" t="s">
        <v>1314</v>
      </c>
      <c r="B978" s="40" t="s">
        <v>993</v>
      </c>
      <c r="C978" s="4" t="s">
        <v>3473</v>
      </c>
      <c r="D978" s="41">
        <v>295</v>
      </c>
      <c r="E978" s="46">
        <v>36628</v>
      </c>
      <c r="F978" s="263" t="str">
        <f t="shared" si="69"/>
        <v xml:space="preserve"> </v>
      </c>
      <c r="G978" s="143" t="s">
        <v>21</v>
      </c>
      <c r="H978" s="143" t="s">
        <v>90</v>
      </c>
      <c r="I978" s="263" t="str">
        <f t="shared" si="70"/>
        <v xml:space="preserve"> </v>
      </c>
      <c r="J978" s="38" t="str">
        <f>IF(D978&gt;=('28 Populations and thresholds'!$I$190),"YES"," ")</f>
        <v xml:space="preserve"> </v>
      </c>
      <c r="K978" s="38" t="str">
        <f>IF(J978="YES"," ",IF(D978&gt;=('28 Populations and thresholds'!$I$190)*0.25,"YES"))</f>
        <v>YES</v>
      </c>
      <c r="L978" s="38" t="b">
        <f>OR('28 Populations and thresholds'!$J$190="CR",'28 Populations and thresholds'!$J$190="EN",'28 Populations and thresholds'!$J$190="VU")</f>
        <v>0</v>
      </c>
      <c r="M978" s="75">
        <f>D978/'28 Populations and thresholds'!$H$190</f>
        <v>2.9499999999999999E-3</v>
      </c>
      <c r="N978" s="106">
        <f>'28 Populations and thresholds'!$K$190</f>
        <v>0</v>
      </c>
      <c r="O978" s="263" t="str">
        <f t="shared" si="71"/>
        <v xml:space="preserve"> </v>
      </c>
      <c r="P978" s="348"/>
      <c r="Q978" s="38"/>
      <c r="R978" s="106"/>
      <c r="S978" s="263"/>
      <c r="U978" s="263" t="str">
        <f t="shared" si="72"/>
        <v xml:space="preserve"> </v>
      </c>
    </row>
    <row r="979" spans="1:26" x14ac:dyDescent="0.2">
      <c r="A979" s="267" t="s">
        <v>1314</v>
      </c>
      <c r="B979" s="268" t="s">
        <v>1364</v>
      </c>
      <c r="C979" s="269" t="s">
        <v>3545</v>
      </c>
      <c r="D979" s="270">
        <v>1100</v>
      </c>
      <c r="E979" s="294" t="s">
        <v>1332</v>
      </c>
      <c r="F979" s="263" t="str">
        <f t="shared" si="69"/>
        <v xml:space="preserve"> </v>
      </c>
      <c r="G979" s="267" t="s">
        <v>15</v>
      </c>
      <c r="H979" s="267" t="s">
        <v>1315</v>
      </c>
      <c r="I979" s="263" t="str">
        <f t="shared" si="70"/>
        <v xml:space="preserve"> </v>
      </c>
      <c r="J979" s="272" t="str">
        <f>IF(D979&gt;=('28 Populations and thresholds'!$I$71),"YES"," ")</f>
        <v>YES</v>
      </c>
      <c r="K979" s="272" t="str">
        <f>IF(J979="YES"," ",IF(D979&gt;=('28 Populations and thresholds'!$I$71)*0.25,"YES"))</f>
        <v xml:space="preserve"> </v>
      </c>
      <c r="L979" s="272" t="b">
        <f>OR('28 Populations and thresholds'!$J$71="CR",'28 Populations and thresholds'!$J$71="EN",'28 Populations and thresholds'!$J$71="VU")</f>
        <v>0</v>
      </c>
      <c r="M979" s="273">
        <f>D979/'28 Populations and thresholds'!$H$71</f>
        <v>1.8333333333333333E-2</v>
      </c>
      <c r="N979" s="274">
        <f>'28 Populations and thresholds'!$K$71</f>
        <v>0</v>
      </c>
      <c r="O979" s="263" t="str">
        <f t="shared" si="71"/>
        <v xml:space="preserve"> </v>
      </c>
      <c r="P979" s="349">
        <v>1.83</v>
      </c>
      <c r="Q979" s="272">
        <v>1</v>
      </c>
      <c r="R979" s="274">
        <v>0</v>
      </c>
      <c r="S979" s="263"/>
      <c r="T979" s="269"/>
      <c r="U979" s="263" t="str">
        <f t="shared" si="72"/>
        <v xml:space="preserve"> </v>
      </c>
    </row>
    <row r="980" spans="1:26" x14ac:dyDescent="0.2">
      <c r="A980" s="12" t="s">
        <v>1314</v>
      </c>
      <c r="B980" s="4" t="s">
        <v>4106</v>
      </c>
      <c r="C980" s="4" t="s">
        <v>1753</v>
      </c>
      <c r="D980" s="105">
        <v>14000</v>
      </c>
      <c r="E980" s="104">
        <v>2011</v>
      </c>
      <c r="F980" s="263" t="str">
        <f t="shared" si="69"/>
        <v xml:space="preserve"> </v>
      </c>
      <c r="G980" s="13" t="s">
        <v>4069</v>
      </c>
      <c r="I980" s="263" t="str">
        <f t="shared" si="70"/>
        <v xml:space="preserve"> </v>
      </c>
      <c r="J980" s="38" t="str">
        <f>IF(D980&gt;=('28 Populations and thresholds'!$I$222),"YES"," ")</f>
        <v>YES</v>
      </c>
      <c r="K980" s="38" t="str">
        <f>IF(J980="YES"," ",IF(D980&gt;=('28 Populations and thresholds'!$I$222)*0.25,"YES"))</f>
        <v xml:space="preserve"> </v>
      </c>
      <c r="L980" s="38" t="b">
        <f>OR('28 Populations and thresholds'!$J$222="CR",'28 Populations and thresholds'!$J$222="EN",'28 Populations and thresholds'!$J$222="VU")</f>
        <v>1</v>
      </c>
      <c r="M980" s="346">
        <v>1</v>
      </c>
      <c r="N980" s="106" t="str">
        <f>'28 Populations and thresholds'!$K$222</f>
        <v>DEC</v>
      </c>
      <c r="O980" s="263" t="str">
        <f t="shared" si="71"/>
        <v xml:space="preserve"> </v>
      </c>
      <c r="P980" s="348">
        <v>100</v>
      </c>
      <c r="Q980" s="38">
        <v>1</v>
      </c>
      <c r="R980" s="106">
        <v>1</v>
      </c>
      <c r="S980" s="263"/>
      <c r="T980" s="12" t="s">
        <v>4107</v>
      </c>
      <c r="U980" s="263" t="str">
        <f t="shared" si="72"/>
        <v xml:space="preserve"> </v>
      </c>
    </row>
    <row r="981" spans="1:26" x14ac:dyDescent="0.2">
      <c r="A981" s="275" t="s">
        <v>1314</v>
      </c>
      <c r="B981" s="269" t="s">
        <v>1703</v>
      </c>
      <c r="C981" s="269" t="s">
        <v>1696</v>
      </c>
      <c r="D981" s="279">
        <v>50</v>
      </c>
      <c r="E981" s="284" t="s">
        <v>207</v>
      </c>
      <c r="F981" s="263" t="str">
        <f t="shared" si="69"/>
        <v xml:space="preserve"> </v>
      </c>
      <c r="G981" s="275" t="s">
        <v>139</v>
      </c>
      <c r="H981" s="275"/>
      <c r="I981" s="263" t="str">
        <f t="shared" si="70"/>
        <v xml:space="preserve"> </v>
      </c>
      <c r="J981" s="272" t="str">
        <f>IF(D981&gt;=('28 Populations and thresholds'!$I$51),"YES"," ")</f>
        <v>YES</v>
      </c>
      <c r="K981" s="272"/>
      <c r="L981" s="272" t="b">
        <f>OR('28 Populations and thresholds'!$J$51="CR",'28 Populations and thresholds'!$J$51="EN",'28 Populations and thresholds'!$J$51="VU")</f>
        <v>1</v>
      </c>
      <c r="M981" s="273">
        <f>D981/'28 Populations and thresholds'!$H$51</f>
        <v>1.8518518518518517E-2</v>
      </c>
      <c r="N981" s="274">
        <f>'28 Populations and thresholds'!$K$51</f>
        <v>0</v>
      </c>
      <c r="O981" s="263" t="str">
        <f t="shared" si="71"/>
        <v xml:space="preserve"> </v>
      </c>
      <c r="P981" s="349">
        <v>1.85</v>
      </c>
      <c r="Q981" s="272">
        <v>1</v>
      </c>
      <c r="R981" s="274">
        <v>1</v>
      </c>
      <c r="S981" s="263"/>
      <c r="T981" s="275"/>
      <c r="U981" s="263" t="str">
        <f t="shared" si="72"/>
        <v xml:space="preserve"> </v>
      </c>
    </row>
    <row r="982" spans="1:26" x14ac:dyDescent="0.2">
      <c r="A982" s="12" t="s">
        <v>1314</v>
      </c>
      <c r="B982" s="60" t="s">
        <v>4622</v>
      </c>
      <c r="C982" s="4" t="s">
        <v>3424</v>
      </c>
      <c r="D982" s="5">
        <v>981</v>
      </c>
      <c r="E982" s="104">
        <v>1993</v>
      </c>
      <c r="F982" s="263" t="str">
        <f t="shared" si="69"/>
        <v xml:space="preserve"> </v>
      </c>
      <c r="G982" s="13" t="s">
        <v>139</v>
      </c>
      <c r="H982" s="13" t="s">
        <v>3388</v>
      </c>
      <c r="I982" s="263" t="str">
        <f t="shared" si="70"/>
        <v xml:space="preserve"> </v>
      </c>
      <c r="J982" s="38" t="str">
        <f>IF(D982&gt;=('28 Populations and thresholds'!$I$119),"YES"," ")</f>
        <v>YES</v>
      </c>
      <c r="K982" s="38" t="str">
        <f>IF(J982="YES"," ",IF(D982&gt;=('28 Populations and thresholds'!$I$119)*0.25,"YES"))</f>
        <v xml:space="preserve"> </v>
      </c>
      <c r="L982" s="38" t="b">
        <f>OR('28 Populations and thresholds'!$J$119="CR",'28 Populations and thresholds'!$J$119="EN",'28 Populations and thresholds'!$J$119="VU")</f>
        <v>0</v>
      </c>
      <c r="M982" s="75">
        <f>D982/'28 Populations and thresholds'!$H$119</f>
        <v>4.4590909090909091E-2</v>
      </c>
      <c r="N982" s="106" t="str">
        <f>'28 Populations and thresholds'!$K$119</f>
        <v>DEC</v>
      </c>
      <c r="O982" s="263" t="str">
        <f t="shared" si="71"/>
        <v xml:space="preserve"> </v>
      </c>
      <c r="P982" s="348">
        <v>8.4600000000000009</v>
      </c>
      <c r="Q982" s="38">
        <v>3</v>
      </c>
      <c r="R982" s="106">
        <v>2</v>
      </c>
      <c r="S982" s="263"/>
      <c r="T982" s="121" t="s">
        <v>3419</v>
      </c>
      <c r="U982" s="263" t="str">
        <f t="shared" si="72"/>
        <v xml:space="preserve"> </v>
      </c>
    </row>
    <row r="983" spans="1:26" x14ac:dyDescent="0.2">
      <c r="A983" s="12" t="s">
        <v>1314</v>
      </c>
      <c r="B983" s="60" t="s">
        <v>4622</v>
      </c>
      <c r="C983" s="4" t="s">
        <v>3398</v>
      </c>
      <c r="D983" s="5">
        <v>13</v>
      </c>
      <c r="E983" s="104">
        <v>1991</v>
      </c>
      <c r="F983" s="263" t="str">
        <f t="shared" si="69"/>
        <v xml:space="preserve"> </v>
      </c>
      <c r="G983" s="13" t="s">
        <v>139</v>
      </c>
      <c r="H983" s="13" t="s">
        <v>3388</v>
      </c>
      <c r="I983" s="263" t="str">
        <f t="shared" si="70"/>
        <v xml:space="preserve"> </v>
      </c>
      <c r="J983" s="38" t="str">
        <f>IF(D983&gt;=('28 Populations and thresholds'!$I$123),"YES"," ")</f>
        <v>YES</v>
      </c>
      <c r="K983" s="38" t="str">
        <f>IF(J983="YES"," ",IF(D983&gt;=('28 Populations and thresholds'!$I$123)*0.25,"YES"))</f>
        <v xml:space="preserve"> </v>
      </c>
      <c r="L983" s="38" t="b">
        <f>OR('28 Populations and thresholds'!$J$123="CR",'28 Populations and thresholds'!$J$123="EN",'28 Populations and thresholds'!$J$123="VU")</f>
        <v>1</v>
      </c>
      <c r="M983" s="75">
        <f>D983/'28 Populations and thresholds'!$H$123</f>
        <v>2.5999999999999999E-2</v>
      </c>
      <c r="N983" s="106" t="str">
        <f>'28 Populations and thresholds'!$K$123</f>
        <v>DEC</v>
      </c>
      <c r="O983" s="263" t="str">
        <f t="shared" si="71"/>
        <v xml:space="preserve"> </v>
      </c>
      <c r="P983" s="348"/>
      <c r="Q983" s="38"/>
      <c r="R983" s="106"/>
      <c r="S983" s="263"/>
      <c r="T983" s="121" t="s">
        <v>3419</v>
      </c>
      <c r="U983" s="263" t="str">
        <f t="shared" si="72"/>
        <v xml:space="preserve"> </v>
      </c>
    </row>
    <row r="984" spans="1:26" x14ac:dyDescent="0.2">
      <c r="A984" s="12" t="s">
        <v>1314</v>
      </c>
      <c r="B984" s="60" t="s">
        <v>4622</v>
      </c>
      <c r="C984" s="4" t="s">
        <v>3401</v>
      </c>
      <c r="D984" s="5">
        <v>21</v>
      </c>
      <c r="E984" s="104">
        <v>1992</v>
      </c>
      <c r="F984" s="263" t="str">
        <f t="shared" si="69"/>
        <v xml:space="preserve"> </v>
      </c>
      <c r="G984" s="13" t="s">
        <v>139</v>
      </c>
      <c r="H984" s="13" t="s">
        <v>3388</v>
      </c>
      <c r="I984" s="263" t="str">
        <f t="shared" si="70"/>
        <v xml:space="preserve"> </v>
      </c>
      <c r="J984" s="38" t="str">
        <f>IF(D984&gt;=('28 Populations and thresholds'!$I$117),"YES"," ")</f>
        <v>YES</v>
      </c>
      <c r="K984" s="38" t="str">
        <f>IF(J984="YES"," ",IF(D984&gt;=('28 Populations and thresholds'!$I$117)*0.25,"YES"))</f>
        <v xml:space="preserve"> </v>
      </c>
      <c r="L984" s="38" t="b">
        <f>OR('28 Populations and thresholds'!$J$117="CR",'28 Populations and thresholds'!$J$117="EN",'28 Populations and thresholds'!$J$117="VU")</f>
        <v>1</v>
      </c>
      <c r="M984" s="75">
        <f>D984/'28 Populations and thresholds'!$H$117</f>
        <v>1.4E-2</v>
      </c>
      <c r="N984" s="106">
        <f>'28 Populations and thresholds'!$K$117</f>
        <v>0</v>
      </c>
      <c r="O984" s="263" t="str">
        <f t="shared" si="71"/>
        <v xml:space="preserve"> </v>
      </c>
      <c r="P984" s="348"/>
      <c r="Q984" s="38"/>
      <c r="R984" s="106"/>
      <c r="S984" s="263"/>
      <c r="T984" s="121" t="s">
        <v>3419</v>
      </c>
      <c r="U984" s="263" t="str">
        <f t="shared" si="72"/>
        <v xml:space="preserve"> </v>
      </c>
    </row>
    <row r="985" spans="1:26" x14ac:dyDescent="0.2">
      <c r="A985" s="267" t="s">
        <v>1314</v>
      </c>
      <c r="B985" s="269" t="s">
        <v>1746</v>
      </c>
      <c r="C985" s="269" t="s">
        <v>1732</v>
      </c>
      <c r="D985" s="279">
        <v>128</v>
      </c>
      <c r="E985" s="284" t="s">
        <v>130</v>
      </c>
      <c r="F985" s="263" t="str">
        <f t="shared" si="69"/>
        <v xml:space="preserve"> </v>
      </c>
      <c r="G985" s="275" t="s">
        <v>139</v>
      </c>
      <c r="H985" s="275"/>
      <c r="I985" s="263" t="str">
        <f t="shared" si="70"/>
        <v xml:space="preserve"> </v>
      </c>
      <c r="J985" s="272" t="str">
        <f>IF(D985&gt;=('28 Populations and thresholds'!$I$221),"YES"," ")</f>
        <v>YES</v>
      </c>
      <c r="K985" s="272" t="str">
        <f>IF(J985="YES"," ",IF(D985&gt;=('28 Populations and thresholds'!$I$221)*0.25,"YES"))</f>
        <v xml:space="preserve"> </v>
      </c>
      <c r="L985" s="272" t="b">
        <f>OR('28 Populations and thresholds'!$J$221="CR",'28 Populations and thresholds'!$J$221="EN",'28 Populations and thresholds'!$J$221="VU")</f>
        <v>1</v>
      </c>
      <c r="M985" s="273">
        <f>D985/'28 Populations and thresholds'!$H$221</f>
        <v>1.3333333333333334E-2</v>
      </c>
      <c r="N985" s="274" t="str">
        <f>'28 Populations and thresholds'!$K$221</f>
        <v>DEC</v>
      </c>
      <c r="O985" s="263" t="str">
        <f t="shared" si="71"/>
        <v xml:space="preserve"> </v>
      </c>
      <c r="P985" s="349">
        <v>1.33</v>
      </c>
      <c r="Q985" s="272">
        <v>1</v>
      </c>
      <c r="R985" s="274">
        <v>1</v>
      </c>
      <c r="S985" s="263"/>
      <c r="T985" s="275"/>
      <c r="U985" s="263" t="str">
        <f t="shared" si="72"/>
        <v xml:space="preserve"> </v>
      </c>
    </row>
    <row r="986" spans="1:26" x14ac:dyDescent="0.2">
      <c r="A986" s="12" t="s">
        <v>1314</v>
      </c>
      <c r="B986" s="9" t="s">
        <v>1705</v>
      </c>
      <c r="C986" s="4" t="s">
        <v>1696</v>
      </c>
      <c r="D986" s="5">
        <v>57</v>
      </c>
      <c r="E986" s="1" t="s">
        <v>207</v>
      </c>
      <c r="F986" s="263" t="str">
        <f t="shared" si="69"/>
        <v xml:space="preserve"> </v>
      </c>
      <c r="G986" s="13" t="s">
        <v>139</v>
      </c>
      <c r="I986" s="263" t="str">
        <f t="shared" si="70"/>
        <v xml:space="preserve"> </v>
      </c>
      <c r="J986" s="38" t="str">
        <f>IF(D986&gt;=('28 Populations and thresholds'!$I$51),"YES"," ")</f>
        <v>YES</v>
      </c>
      <c r="K986" s="38"/>
      <c r="L986" s="38" t="b">
        <f>OR('28 Populations and thresholds'!$J$51="CR",'28 Populations and thresholds'!$J$51="EN",'28 Populations and thresholds'!$J$51="VU")</f>
        <v>1</v>
      </c>
      <c r="M986" s="75">
        <f>D986/'28 Populations and thresholds'!$H$51</f>
        <v>2.1111111111111112E-2</v>
      </c>
      <c r="N986" s="106">
        <f>'28 Populations and thresholds'!$K$51</f>
        <v>0</v>
      </c>
      <c r="O986" s="263" t="str">
        <f t="shared" si="71"/>
        <v xml:space="preserve"> </v>
      </c>
      <c r="P986" s="348">
        <v>5.08</v>
      </c>
      <c r="Q986" s="38">
        <v>3</v>
      </c>
      <c r="R986" s="106">
        <v>2</v>
      </c>
      <c r="S986" s="263"/>
      <c r="U986" s="263" t="str">
        <f t="shared" si="72"/>
        <v xml:space="preserve"> </v>
      </c>
    </row>
    <row r="987" spans="1:26" x14ac:dyDescent="0.2">
      <c r="A987" s="12" t="s">
        <v>1314</v>
      </c>
      <c r="B987" s="9" t="s">
        <v>1705</v>
      </c>
      <c r="C987" s="4" t="s">
        <v>1755</v>
      </c>
      <c r="D987" s="5">
        <v>300</v>
      </c>
      <c r="E987" s="1" t="s">
        <v>207</v>
      </c>
      <c r="F987" s="263" t="str">
        <f t="shared" si="69"/>
        <v xml:space="preserve"> </v>
      </c>
      <c r="G987" s="13" t="s">
        <v>139</v>
      </c>
      <c r="I987" s="263" t="str">
        <f t="shared" si="70"/>
        <v xml:space="preserve"> </v>
      </c>
      <c r="J987" s="38" t="str">
        <f>IF(D987&gt;=('28 Populations and thresholds'!$I$226),"YES"," ")</f>
        <v>YES</v>
      </c>
      <c r="K987" s="38" t="str">
        <f>IF(J987="YES"," ",IF(D987&gt;=('28 Populations and thresholds'!$I$226)*0.25,"YES"))</f>
        <v xml:space="preserve"> </v>
      </c>
      <c r="L987" s="38" t="b">
        <f>OR('28 Populations and thresholds'!$J$226="CR",'28 Populations and thresholds'!$J$226="EN",'28 Populations and thresholds'!$J$226="VU")</f>
        <v>0</v>
      </c>
      <c r="M987" s="75">
        <f>D987/'28 Populations and thresholds'!$H$226</f>
        <v>1.2E-2</v>
      </c>
      <c r="N987" s="106">
        <f>'28 Populations and thresholds'!$K$226</f>
        <v>0</v>
      </c>
      <c r="O987" s="263" t="str">
        <f t="shared" si="71"/>
        <v xml:space="preserve"> </v>
      </c>
      <c r="P987" s="348"/>
      <c r="Q987" s="38"/>
      <c r="R987" s="106"/>
      <c r="S987" s="263"/>
      <c r="U987" s="263" t="str">
        <f t="shared" si="72"/>
        <v xml:space="preserve"> </v>
      </c>
    </row>
    <row r="988" spans="1:26" x14ac:dyDescent="0.2">
      <c r="A988" s="12" t="s">
        <v>1314</v>
      </c>
      <c r="B988" s="65" t="s">
        <v>1705</v>
      </c>
      <c r="C988" s="4" t="s">
        <v>1732</v>
      </c>
      <c r="D988" s="5">
        <v>170</v>
      </c>
      <c r="E988" s="148">
        <v>35400</v>
      </c>
      <c r="F988" s="263" t="str">
        <f t="shared" si="69"/>
        <v xml:space="preserve"> </v>
      </c>
      <c r="G988" s="13" t="s">
        <v>4019</v>
      </c>
      <c r="I988" s="263" t="str">
        <f t="shared" si="70"/>
        <v xml:space="preserve"> </v>
      </c>
      <c r="J988" s="38" t="str">
        <f>IF(D988&gt;=('28 Populations and thresholds'!$I$221),"YES"," ")</f>
        <v>YES</v>
      </c>
      <c r="K988" s="38" t="str">
        <f>IF(J988="YES"," ",IF(D988&gt;=('28 Populations and thresholds'!$I$221)*0.25,"YES"))</f>
        <v xml:space="preserve"> </v>
      </c>
      <c r="L988" s="38" t="b">
        <f>OR('28 Populations and thresholds'!$J$221="CR",'28 Populations and thresholds'!$J$221="EN",'28 Populations and thresholds'!$J$221="VU")</f>
        <v>1</v>
      </c>
      <c r="M988" s="75">
        <f>D988/'28 Populations and thresholds'!$H$221</f>
        <v>1.7708333333333333E-2</v>
      </c>
      <c r="N988" s="106" t="str">
        <f>'28 Populations and thresholds'!$K$221</f>
        <v>DEC</v>
      </c>
      <c r="O988" s="263" t="str">
        <f t="shared" si="71"/>
        <v xml:space="preserve"> </v>
      </c>
      <c r="P988" s="348"/>
      <c r="Q988" s="38"/>
      <c r="R988" s="106"/>
      <c r="S988" s="263"/>
      <c r="U988" s="263" t="str">
        <f t="shared" si="72"/>
        <v xml:space="preserve"> </v>
      </c>
    </row>
    <row r="989" spans="1:26" x14ac:dyDescent="0.2">
      <c r="A989" s="275" t="s">
        <v>1314</v>
      </c>
      <c r="B989" s="269" t="s">
        <v>4623</v>
      </c>
      <c r="C989" s="269" t="s">
        <v>3676</v>
      </c>
      <c r="D989" s="279">
        <v>600</v>
      </c>
      <c r="E989" s="274">
        <v>2004</v>
      </c>
      <c r="F989" s="263" t="str">
        <f t="shared" si="69"/>
        <v xml:space="preserve"> </v>
      </c>
      <c r="G989" s="275" t="s">
        <v>139</v>
      </c>
      <c r="H989" s="275" t="s">
        <v>3388</v>
      </c>
      <c r="I989" s="263" t="str">
        <f t="shared" si="70"/>
        <v xml:space="preserve"> </v>
      </c>
      <c r="J989" s="272" t="str">
        <f>IF(D989&gt;=('28 Populations and thresholds'!$I$96),"YES"," ")</f>
        <v>YES</v>
      </c>
      <c r="K989" s="272" t="str">
        <f>IF(J989="YES"," ",IF(D989&gt;=('28 Populations and thresholds'!$I$96)*0.25,"YES"))</f>
        <v xml:space="preserve"> </v>
      </c>
      <c r="L989" s="272" t="b">
        <f>OR('28 Populations and thresholds'!$J$96="CR",'28 Populations and thresholds'!$J$96="EN",'28 Populations and thresholds'!$J$96="VU")</f>
        <v>1</v>
      </c>
      <c r="M989" s="273">
        <f>D989/'28 Populations and thresholds'!$H$96</f>
        <v>0.6</v>
      </c>
      <c r="N989" s="274" t="str">
        <f>'28 Populations and thresholds'!$K$96</f>
        <v>DEC</v>
      </c>
      <c r="O989" s="263" t="str">
        <f t="shared" si="71"/>
        <v xml:space="preserve"> </v>
      </c>
      <c r="P989" s="349">
        <v>1055.6099999999999</v>
      </c>
      <c r="Q989" s="272">
        <v>39</v>
      </c>
      <c r="R989" s="274">
        <v>8</v>
      </c>
      <c r="S989" s="263"/>
      <c r="T989" s="275"/>
      <c r="U989" s="263" t="str">
        <f t="shared" si="72"/>
        <v xml:space="preserve"> </v>
      </c>
    </row>
    <row r="990" spans="1:26" x14ac:dyDescent="0.2">
      <c r="A990" s="275" t="s">
        <v>1314</v>
      </c>
      <c r="B990" s="269" t="s">
        <v>4623</v>
      </c>
      <c r="C990" s="269" t="s">
        <v>3666</v>
      </c>
      <c r="D990" s="279">
        <v>16340</v>
      </c>
      <c r="E990" s="274">
        <v>2005</v>
      </c>
      <c r="F990" s="263" t="str">
        <f t="shared" si="69"/>
        <v xml:space="preserve"> </v>
      </c>
      <c r="G990" s="275" t="s">
        <v>139</v>
      </c>
      <c r="H990" s="275" t="s">
        <v>3388</v>
      </c>
      <c r="I990" s="263" t="str">
        <f t="shared" si="70"/>
        <v xml:space="preserve"> </v>
      </c>
      <c r="J990" s="272" t="str">
        <f>IF(D990&gt;=(('28 Populations and thresholds'!$I$62)+('28 Populations and thresholds'!$I$63)+('28 Populations and thresholds'!$I$65)),"YES"," ")</f>
        <v>YES</v>
      </c>
      <c r="K990" s="272" t="str">
        <f>IF(J990="YES"," ",IF(D990&gt;=(('28 Populations and thresholds'!$I$62)+('28 Populations and thresholds'!$I$63)+('28 Populations and thresholds'!$I$65))*0.25,"YES"))</f>
        <v xml:space="preserve"> </v>
      </c>
      <c r="L990" s="272" t="b">
        <f>OR('28 Populations and thresholds'!$J$62="CR",'28 Populations and thresholds'!$J$62="EN",'28 Populations and thresholds'!$J$62="VU")</f>
        <v>0</v>
      </c>
      <c r="M990" s="273">
        <f>D990/(('28 Populations and thresholds'!$H$62)+('28 Populations and thresholds'!$H$63)+('28 Populations and thresholds'!$H$65))</f>
        <v>9.3371428571428577E-2</v>
      </c>
      <c r="N990" s="274" t="str">
        <f>'28 Populations and thresholds'!$K$62</f>
        <v>DEC</v>
      </c>
      <c r="O990" s="263" t="str">
        <f t="shared" si="71"/>
        <v xml:space="preserve"> </v>
      </c>
      <c r="P990" s="349"/>
      <c r="Q990" s="272"/>
      <c r="R990" s="274"/>
      <c r="S990" s="263"/>
      <c r="T990" s="275" t="s">
        <v>4550</v>
      </c>
      <c r="U990" s="263" t="str">
        <f t="shared" si="72"/>
        <v xml:space="preserve"> </v>
      </c>
    </row>
    <row r="991" spans="1:26" x14ac:dyDescent="0.2">
      <c r="A991" s="267" t="s">
        <v>1314</v>
      </c>
      <c r="B991" s="269" t="s">
        <v>4623</v>
      </c>
      <c r="C991" s="269" t="s">
        <v>1677</v>
      </c>
      <c r="D991" s="279">
        <v>32</v>
      </c>
      <c r="E991" s="284" t="s">
        <v>207</v>
      </c>
      <c r="F991" s="263" t="str">
        <f t="shared" si="69"/>
        <v xml:space="preserve"> </v>
      </c>
      <c r="G991" s="275" t="s">
        <v>139</v>
      </c>
      <c r="H991" s="275"/>
      <c r="I991" s="263" t="str">
        <f t="shared" si="70"/>
        <v xml:space="preserve"> </v>
      </c>
      <c r="J991" s="272" t="str">
        <f>IF(D991&gt;=('28 Populations and thresholds'!$I$44),"YES"," ")</f>
        <v>YES</v>
      </c>
      <c r="K991" s="272" t="str">
        <f>IF(J991="YES"," ",IF(D991&gt;=('28 Populations and thresholds'!$I$44)*0.25,"YES"))</f>
        <v xml:space="preserve"> </v>
      </c>
      <c r="L991" s="272" t="b">
        <f>OR('28 Populations and thresholds'!$J$44="CR",'28 Populations and thresholds'!$J$44="EN",'28 Populations and thresholds'!$J$44="VU")</f>
        <v>0</v>
      </c>
      <c r="M991" s="273">
        <f>D991/'28 Populations and thresholds'!$H$44</f>
        <v>6.4000000000000001E-2</v>
      </c>
      <c r="N991" s="274">
        <f>'28 Populations and thresholds'!$K$44</f>
        <v>0</v>
      </c>
      <c r="O991" s="263" t="str">
        <f t="shared" si="71"/>
        <v xml:space="preserve"> </v>
      </c>
      <c r="P991" s="349"/>
      <c r="Q991" s="272"/>
      <c r="R991" s="274"/>
      <c r="S991" s="263"/>
      <c r="T991" s="282"/>
      <c r="U991" s="263" t="str">
        <f t="shared" si="72"/>
        <v xml:space="preserve"> </v>
      </c>
    </row>
    <row r="992" spans="1:26" x14ac:dyDescent="0.2">
      <c r="A992" s="275" t="s">
        <v>1314</v>
      </c>
      <c r="B992" s="269" t="s">
        <v>4623</v>
      </c>
      <c r="C992" s="297" t="s">
        <v>3756</v>
      </c>
      <c r="D992" s="291">
        <v>13260</v>
      </c>
      <c r="E992" s="281">
        <v>40544</v>
      </c>
      <c r="F992" s="263" t="str">
        <f t="shared" si="69"/>
        <v xml:space="preserve"> </v>
      </c>
      <c r="G992" s="275"/>
      <c r="H992" s="269" t="s">
        <v>4415</v>
      </c>
      <c r="I992" s="263" t="str">
        <f t="shared" si="70"/>
        <v xml:space="preserve"> </v>
      </c>
      <c r="J992" s="272" t="str">
        <f>IF(D992&gt;=('28 Populations and thresholds'!$I$175),"YES"," ")</f>
        <v>YES</v>
      </c>
      <c r="K992" s="272" t="str">
        <f>IF(J992="YES"," ",IF(D992&gt;=('28 Populations and thresholds'!$I$175)*0.25,"YES"))</f>
        <v xml:space="preserve"> </v>
      </c>
      <c r="L992" s="272" t="b">
        <f>OR('28 Populations and thresholds'!$J$175="CR",'28 Populations and thresholds'!$J$175="EN",'28 Populations and thresholds'!$J$175="VU")</f>
        <v>0</v>
      </c>
      <c r="M992" s="273">
        <f>D992/'28 Populations and thresholds'!$H$175</f>
        <v>9.5395683453237415E-2</v>
      </c>
      <c r="N992" s="274" t="str">
        <f>'28 Populations and thresholds'!$K$175</f>
        <v>DEC</v>
      </c>
      <c r="O992" s="263" t="str">
        <f t="shared" si="71"/>
        <v xml:space="preserve"> </v>
      </c>
      <c r="P992" s="349"/>
      <c r="Q992" s="272"/>
      <c r="R992" s="274"/>
      <c r="S992" s="263"/>
      <c r="T992" s="275"/>
      <c r="U992" s="263" t="str">
        <f t="shared" si="72"/>
        <v xml:space="preserve"> </v>
      </c>
    </row>
    <row r="993" spans="1:21" x14ac:dyDescent="0.2">
      <c r="A993" s="275" t="s">
        <v>1314</v>
      </c>
      <c r="B993" s="269" t="s">
        <v>4623</v>
      </c>
      <c r="C993" s="269" t="s">
        <v>1755</v>
      </c>
      <c r="D993" s="279">
        <v>300</v>
      </c>
      <c r="E993" s="284" t="s">
        <v>65</v>
      </c>
      <c r="F993" s="263" t="str">
        <f t="shared" si="69"/>
        <v xml:space="preserve"> </v>
      </c>
      <c r="G993" s="275" t="s">
        <v>139</v>
      </c>
      <c r="H993" s="275"/>
      <c r="I993" s="263" t="str">
        <f t="shared" si="70"/>
        <v xml:space="preserve"> </v>
      </c>
      <c r="J993" s="272" t="str">
        <f>IF(D993&gt;=('28 Populations and thresholds'!$I$226),"YES"," ")</f>
        <v>YES</v>
      </c>
      <c r="K993" s="272" t="str">
        <f>IF(J993="YES"," ",IF(D993&gt;=('28 Populations and thresholds'!$I$226)*0.25,"YES"))</f>
        <v xml:space="preserve"> </v>
      </c>
      <c r="L993" s="272" t="b">
        <f>OR('28 Populations and thresholds'!$J$226="CR",'28 Populations and thresholds'!$J$226="EN",'28 Populations and thresholds'!$J$226="VU")</f>
        <v>0</v>
      </c>
      <c r="M993" s="273">
        <f>D993/'28 Populations and thresholds'!$H$226</f>
        <v>1.2E-2</v>
      </c>
      <c r="N993" s="274">
        <f>'28 Populations and thresholds'!$K$226</f>
        <v>0</v>
      </c>
      <c r="O993" s="263" t="str">
        <f t="shared" si="71"/>
        <v xml:space="preserve"> </v>
      </c>
      <c r="P993" s="349"/>
      <c r="Q993" s="272"/>
      <c r="R993" s="274"/>
      <c r="S993" s="263"/>
      <c r="T993" s="275"/>
      <c r="U993" s="263" t="str">
        <f t="shared" si="72"/>
        <v xml:space="preserve"> </v>
      </c>
    </row>
    <row r="994" spans="1:21" x14ac:dyDescent="0.2">
      <c r="A994" s="275" t="s">
        <v>1314</v>
      </c>
      <c r="B994" s="269" t="s">
        <v>4623</v>
      </c>
      <c r="C994" s="269" t="s">
        <v>3424</v>
      </c>
      <c r="D994" s="279">
        <v>1361</v>
      </c>
      <c r="E994" s="274">
        <v>2007</v>
      </c>
      <c r="F994" s="263" t="str">
        <f t="shared" si="69"/>
        <v xml:space="preserve"> </v>
      </c>
      <c r="G994" s="275" t="s">
        <v>139</v>
      </c>
      <c r="H994" s="275" t="s">
        <v>3388</v>
      </c>
      <c r="I994" s="263" t="str">
        <f t="shared" si="70"/>
        <v xml:space="preserve"> </v>
      </c>
      <c r="J994" s="272" t="str">
        <f>IF(D994&gt;=('28 Populations and thresholds'!$I$119),"YES"," ")</f>
        <v>YES</v>
      </c>
      <c r="K994" s="272" t="str">
        <f>IF(J994="YES"," ",IF(D994&gt;=('28 Populations and thresholds'!$I$119)*0.25,"YES"))</f>
        <v xml:space="preserve"> </v>
      </c>
      <c r="L994" s="272" t="b">
        <f>OR('28 Populations and thresholds'!$J$119="CR",'28 Populations and thresholds'!$J$119="EN",'28 Populations and thresholds'!$J$119="VU")</f>
        <v>0</v>
      </c>
      <c r="M994" s="273">
        <f>D994/'28 Populations and thresholds'!$H$119</f>
        <v>6.1863636363636364E-2</v>
      </c>
      <c r="N994" s="274" t="str">
        <f>'28 Populations and thresholds'!$K$119</f>
        <v>DEC</v>
      </c>
      <c r="O994" s="263" t="str">
        <f t="shared" si="71"/>
        <v xml:space="preserve"> </v>
      </c>
      <c r="P994" s="349"/>
      <c r="Q994" s="272"/>
      <c r="R994" s="274"/>
      <c r="S994" s="263"/>
      <c r="T994" s="282"/>
      <c r="U994" s="263" t="str">
        <f t="shared" si="72"/>
        <v xml:space="preserve"> </v>
      </c>
    </row>
    <row r="995" spans="1:21" x14ac:dyDescent="0.2">
      <c r="A995" s="267" t="s">
        <v>1314</v>
      </c>
      <c r="B995" s="269" t="s">
        <v>4623</v>
      </c>
      <c r="C995" s="269" t="s">
        <v>3761</v>
      </c>
      <c r="D995" s="270">
        <v>2000</v>
      </c>
      <c r="E995" s="271">
        <v>32165</v>
      </c>
      <c r="F995" s="263" t="str">
        <f t="shared" si="69"/>
        <v xml:space="preserve"> </v>
      </c>
      <c r="G995" s="267" t="s">
        <v>21</v>
      </c>
      <c r="H995" s="267" t="s">
        <v>853</v>
      </c>
      <c r="I995" s="263" t="str">
        <f t="shared" si="70"/>
        <v xml:space="preserve"> </v>
      </c>
      <c r="J995" s="272" t="str">
        <f>IF(D995&gt;=('28 Populations and thresholds'!$I$187),"YES"," ")</f>
        <v>YES</v>
      </c>
      <c r="K995" s="272" t="str">
        <f>IF(J995="YES"," ",IF(D995&gt;=('28 Populations and thresholds'!$I$187)*0.25,"YES"))</f>
        <v xml:space="preserve"> </v>
      </c>
      <c r="L995" s="272" t="b">
        <f>OR('28 Populations and thresholds'!$J$187="CR",'28 Populations and thresholds'!$J$187="EN",'28 Populations and thresholds'!$J$187="VU")</f>
        <v>0</v>
      </c>
      <c r="M995" s="273">
        <f>D995/'28 Populations and thresholds'!$H$187</f>
        <v>0.02</v>
      </c>
      <c r="N995" s="274">
        <f>'28 Populations and thresholds'!$K$187</f>
        <v>0</v>
      </c>
      <c r="O995" s="263" t="str">
        <f t="shared" si="71"/>
        <v xml:space="preserve"> </v>
      </c>
      <c r="P995" s="349"/>
      <c r="Q995" s="272"/>
      <c r="R995" s="274"/>
      <c r="S995" s="263"/>
      <c r="T995" s="269"/>
      <c r="U995" s="263" t="str">
        <f t="shared" si="72"/>
        <v xml:space="preserve"> </v>
      </c>
    </row>
    <row r="996" spans="1:21" x14ac:dyDescent="0.2">
      <c r="A996" s="267" t="s">
        <v>1314</v>
      </c>
      <c r="B996" s="269" t="s">
        <v>4623</v>
      </c>
      <c r="C996" s="269" t="s">
        <v>3471</v>
      </c>
      <c r="D996" s="270">
        <v>3000</v>
      </c>
      <c r="E996" s="271">
        <v>32165</v>
      </c>
      <c r="F996" s="263" t="str">
        <f t="shared" si="69"/>
        <v xml:space="preserve"> </v>
      </c>
      <c r="G996" s="267" t="s">
        <v>21</v>
      </c>
      <c r="H996" s="267" t="s">
        <v>853</v>
      </c>
      <c r="I996" s="263" t="str">
        <f t="shared" si="70"/>
        <v xml:space="preserve"> </v>
      </c>
      <c r="J996" s="272" t="str">
        <f>IF(D996&gt;=(('28 Populations and thresholds'!$I$183)+('28 Populations and thresholds'!$I$184)+('28 Populations and thresholds'!$I$185)),"YES"," ")</f>
        <v>YES</v>
      </c>
      <c r="K996" s="272" t="str">
        <f>IF(J996="YES"," ",IF(D996&gt;=(('28 Populations and thresholds'!$I$183)+('28 Populations and thresholds'!$I$184)+('28 Populations and thresholds'!$I$185))*0.25,"YES"))</f>
        <v xml:space="preserve"> </v>
      </c>
      <c r="L996" s="272" t="b">
        <f>OR('28 Populations and thresholds'!$J$183="CR",'28 Populations and thresholds'!$J$183="EN",'28 Populations and thresholds'!$J$183="VU")</f>
        <v>0</v>
      </c>
      <c r="M996" s="273">
        <f>D996/(('28 Populations and thresholds'!$H$183)+('28 Populations and thresholds'!$H$184)+('28 Populations and thresholds'!$H$185))</f>
        <v>0.01</v>
      </c>
      <c r="N996" s="274">
        <f>'28 Populations and thresholds'!$K$183</f>
        <v>0</v>
      </c>
      <c r="O996" s="263" t="str">
        <f t="shared" si="71"/>
        <v xml:space="preserve"> </v>
      </c>
      <c r="P996" s="349"/>
      <c r="Q996" s="272"/>
      <c r="R996" s="274"/>
      <c r="S996" s="263"/>
      <c r="T996" s="275" t="s">
        <v>4568</v>
      </c>
      <c r="U996" s="263" t="str">
        <f t="shared" si="72"/>
        <v xml:space="preserve"> </v>
      </c>
    </row>
    <row r="997" spans="1:21" x14ac:dyDescent="0.2">
      <c r="A997" s="267" t="s">
        <v>1314</v>
      </c>
      <c r="B997" s="269" t="s">
        <v>4623</v>
      </c>
      <c r="C997" s="269" t="s">
        <v>3564</v>
      </c>
      <c r="D997" s="270">
        <v>2000</v>
      </c>
      <c r="E997" s="294" t="s">
        <v>1317</v>
      </c>
      <c r="F997" s="263" t="str">
        <f t="shared" si="69"/>
        <v xml:space="preserve"> </v>
      </c>
      <c r="G997" s="267" t="s">
        <v>15</v>
      </c>
      <c r="H997" s="267" t="s">
        <v>1315</v>
      </c>
      <c r="I997" s="263" t="str">
        <f t="shared" si="70"/>
        <v xml:space="preserve"> </v>
      </c>
      <c r="J997" s="272" t="str">
        <f>IF(D997&gt;=('28 Populations and thresholds'!$I$79),"YES"," ")</f>
        <v>YES</v>
      </c>
      <c r="K997" s="272" t="str">
        <f>IF(J997="YES"," ",IF(D997&gt;=('28 Populations and thresholds'!$I$79)*0.25,"YES"))</f>
        <v xml:space="preserve"> </v>
      </c>
      <c r="L997" s="272" t="b">
        <f>OR('28 Populations and thresholds'!$J$79="CR",'28 Populations and thresholds'!$J$79="EN",'28 Populations and thresholds'!$J$79="VU")</f>
        <v>0</v>
      </c>
      <c r="M997" s="273">
        <f>D997/'28 Populations and thresholds'!$H$79</f>
        <v>1.3333333333333334E-2</v>
      </c>
      <c r="N997" s="274">
        <f>'28 Populations and thresholds'!$K$79</f>
        <v>0</v>
      </c>
      <c r="O997" s="263" t="str">
        <f t="shared" si="71"/>
        <v xml:space="preserve"> </v>
      </c>
      <c r="P997" s="349"/>
      <c r="Q997" s="272"/>
      <c r="R997" s="274"/>
      <c r="S997" s="263"/>
      <c r="T997" s="269"/>
      <c r="U997" s="263" t="str">
        <f t="shared" si="72"/>
        <v xml:space="preserve"> </v>
      </c>
    </row>
    <row r="998" spans="1:21" x14ac:dyDescent="0.2">
      <c r="A998" s="267" t="s">
        <v>1314</v>
      </c>
      <c r="B998" s="269" t="s">
        <v>4623</v>
      </c>
      <c r="C998" s="269" t="s">
        <v>3754</v>
      </c>
      <c r="D998" s="270">
        <v>3900</v>
      </c>
      <c r="E998" s="271">
        <v>32165</v>
      </c>
      <c r="F998" s="263" t="str">
        <f t="shared" si="69"/>
        <v xml:space="preserve"> </v>
      </c>
      <c r="G998" s="267" t="s">
        <v>21</v>
      </c>
      <c r="H998" s="267" t="s">
        <v>853</v>
      </c>
      <c r="I998" s="263" t="str">
        <f t="shared" si="70"/>
        <v xml:space="preserve"> </v>
      </c>
      <c r="J998" s="272" t="str">
        <f>IF(D998&gt;=('28 Populations and thresholds'!$I$173),"YES"," ")</f>
        <v>YES</v>
      </c>
      <c r="K998" s="272" t="str">
        <f>IF(J998="YES"," ",IF(D998&gt;=('28 Populations and thresholds'!$I$173)*0.25,"YES"))</f>
        <v xml:space="preserve"> </v>
      </c>
      <c r="L998" s="272" t="b">
        <f>OR('28 Populations and thresholds'!$J$173="CR",'28 Populations and thresholds'!$J$173="EN",'28 Populations and thresholds'!$J$173="VU")</f>
        <v>0</v>
      </c>
      <c r="M998" s="273">
        <f>D998/'28 Populations and thresholds'!$H$173</f>
        <v>3.8999999999999998E-3</v>
      </c>
      <c r="N998" s="274">
        <f>'28 Populations and thresholds'!$K$173</f>
        <v>0</v>
      </c>
      <c r="O998" s="263" t="str">
        <f t="shared" si="71"/>
        <v xml:space="preserve"> </v>
      </c>
      <c r="P998" s="349"/>
      <c r="Q998" s="272"/>
      <c r="R998" s="274"/>
      <c r="S998" s="263"/>
      <c r="T998" s="269"/>
      <c r="U998" s="263" t="str">
        <f t="shared" si="72"/>
        <v xml:space="preserve"> </v>
      </c>
    </row>
    <row r="999" spans="1:21" x14ac:dyDescent="0.2">
      <c r="A999" s="275" t="s">
        <v>1314</v>
      </c>
      <c r="B999" s="269" t="s">
        <v>4623</v>
      </c>
      <c r="C999" s="269" t="s">
        <v>3598</v>
      </c>
      <c r="D999" s="279">
        <v>19757</v>
      </c>
      <c r="E999" s="274">
        <v>2005</v>
      </c>
      <c r="F999" s="263" t="str">
        <f t="shared" si="69"/>
        <v xml:space="preserve"> </v>
      </c>
      <c r="G999" s="275" t="s">
        <v>139</v>
      </c>
      <c r="H999" s="275" t="s">
        <v>3388</v>
      </c>
      <c r="I999" s="263" t="str">
        <f t="shared" si="70"/>
        <v xml:space="preserve"> </v>
      </c>
      <c r="J999" s="272" t="str">
        <f>IF(D999&gt;=('28 Populations and thresholds'!$I$88),"YES"," ")</f>
        <v>YES</v>
      </c>
      <c r="K999" s="272" t="str">
        <f>IF(J999="YES"," ",IF(D999&gt;=('28 Populations and thresholds'!$I$88)*0.25,"YES"))</f>
        <v xml:space="preserve"> </v>
      </c>
      <c r="L999" s="272" t="b">
        <f>OR('28 Populations and thresholds'!$J$88="CR",'28 Populations and thresholds'!$J$88="EN",'28 Populations and thresholds'!$J$88="VU")</f>
        <v>0</v>
      </c>
      <c r="M999" s="273">
        <f>D999/'28 Populations and thresholds'!$H$88</f>
        <v>1.9757E-2</v>
      </c>
      <c r="N999" s="274" t="str">
        <f>'28 Populations and thresholds'!$K$88</f>
        <v>DEC</v>
      </c>
      <c r="O999" s="263" t="str">
        <f t="shared" si="71"/>
        <v xml:space="preserve"> </v>
      </c>
      <c r="P999" s="349"/>
      <c r="Q999" s="272"/>
      <c r="R999" s="274"/>
      <c r="S999" s="263"/>
      <c r="T999" s="269"/>
      <c r="U999" s="263" t="str">
        <f t="shared" si="72"/>
        <v xml:space="preserve"> </v>
      </c>
    </row>
    <row r="1000" spans="1:21" x14ac:dyDescent="0.2">
      <c r="A1000" s="275" t="s">
        <v>1314</v>
      </c>
      <c r="B1000" s="269" t="s">
        <v>4623</v>
      </c>
      <c r="C1000" s="269" t="s">
        <v>1622</v>
      </c>
      <c r="D1000" s="279">
        <v>24</v>
      </c>
      <c r="E1000" s="284" t="s">
        <v>65</v>
      </c>
      <c r="F1000" s="263" t="str">
        <f t="shared" si="69"/>
        <v xml:space="preserve"> </v>
      </c>
      <c r="G1000" s="275" t="s">
        <v>139</v>
      </c>
      <c r="H1000" s="275"/>
      <c r="I1000" s="263" t="str">
        <f t="shared" si="70"/>
        <v xml:space="preserve"> </v>
      </c>
      <c r="J1000" s="272" t="str">
        <f>IF(D1000&gt;=('28 Populations and thresholds'!$I$10),"YES"," ")</f>
        <v>YES</v>
      </c>
      <c r="K1000" s="272" t="str">
        <f>IF(J1000="YES"," ",IF(D1000&gt;=('28 Populations and thresholds'!$I$10)*0.25,"YES"))</f>
        <v xml:space="preserve"> </v>
      </c>
      <c r="L1000" s="272" t="b">
        <f>OR('28 Populations and thresholds'!$J$10="CR",'28 Populations and thresholds'!$J$10="EN",'28 Populations and thresholds'!$J$10="VU")</f>
        <v>1</v>
      </c>
      <c r="M1000" s="273">
        <f>D1000/'28 Populations and thresholds'!$H$10</f>
        <v>0.48</v>
      </c>
      <c r="N1000" s="274" t="str">
        <f>'28 Populations and thresholds'!$K$10</f>
        <v>DEC</v>
      </c>
      <c r="O1000" s="263" t="str">
        <f t="shared" si="71"/>
        <v xml:space="preserve"> </v>
      </c>
      <c r="P1000" s="349"/>
      <c r="Q1000" s="272"/>
      <c r="R1000" s="274"/>
      <c r="S1000" s="263"/>
      <c r="T1000" s="275"/>
      <c r="U1000" s="263" t="str">
        <f t="shared" si="72"/>
        <v xml:space="preserve"> </v>
      </c>
    </row>
    <row r="1001" spans="1:21" x14ac:dyDescent="0.2">
      <c r="A1001" s="267" t="s">
        <v>1314</v>
      </c>
      <c r="B1001" s="269" t="s">
        <v>4623</v>
      </c>
      <c r="C1001" s="269" t="s">
        <v>3482</v>
      </c>
      <c r="D1001" s="279">
        <v>58487</v>
      </c>
      <c r="E1001" s="274">
        <v>2007</v>
      </c>
      <c r="F1001" s="263" t="str">
        <f t="shared" si="69"/>
        <v xml:space="preserve"> </v>
      </c>
      <c r="G1001" s="275" t="s">
        <v>139</v>
      </c>
      <c r="H1001" s="275" t="s">
        <v>3388</v>
      </c>
      <c r="I1001" s="263" t="str">
        <f t="shared" si="70"/>
        <v xml:space="preserve"> </v>
      </c>
      <c r="J1001" s="272" t="str">
        <f>IF(D1001&gt;=(('28 Populations and thresholds'!$I$205)+('28 Populations and thresholds'!$I$206)+('28 Populations and thresholds'!$I$207)+('28 Populations and thresholds'!$I$208)),"YES"," ")</f>
        <v>YES</v>
      </c>
      <c r="K1001" s="272" t="str">
        <f>IF(J1001="YES"," ",IF(D1001&gt;=(('28 Populations and thresholds'!$I$205)+('28 Populations and thresholds'!$I$206)+('28 Populations and thresholds'!$I$207)+('28 Populations and thresholds'!$I$208))*0.25,"YES"))</f>
        <v xml:space="preserve"> </v>
      </c>
      <c r="L1001" s="272" t="b">
        <f>OR('28 Populations and thresholds'!$J$206="CR",'28 Populations and thresholds'!$J$206="EN",'28 Populations and thresholds'!$J$206="VU")</f>
        <v>0</v>
      </c>
      <c r="M1001" s="273">
        <f>D1001/(('28 Populations and thresholds'!$H$205)+('28 Populations and thresholds'!$H$206)+('28 Populations and thresholds'!$H$207)+('28 Populations and thresholds'!$H$208))</f>
        <v>2.1865116452951514E-2</v>
      </c>
      <c r="N1001" s="274" t="str">
        <f>'28 Populations and thresholds'!$K$206</f>
        <v>DEC</v>
      </c>
      <c r="O1001" s="263" t="str">
        <f t="shared" si="71"/>
        <v xml:space="preserve"> </v>
      </c>
      <c r="P1001" s="349"/>
      <c r="Q1001" s="272"/>
      <c r="R1001" s="274"/>
      <c r="S1001" s="263"/>
      <c r="T1001" s="275" t="s">
        <v>4568</v>
      </c>
      <c r="U1001" s="263" t="str">
        <f t="shared" si="72"/>
        <v xml:space="preserve"> </v>
      </c>
    </row>
    <row r="1002" spans="1:21" x14ac:dyDescent="0.2">
      <c r="A1002" s="267" t="s">
        <v>1314</v>
      </c>
      <c r="B1002" s="269" t="s">
        <v>4623</v>
      </c>
      <c r="C1002" s="269" t="s">
        <v>3606</v>
      </c>
      <c r="D1002" s="270">
        <v>23584</v>
      </c>
      <c r="E1002" s="294" t="s">
        <v>1349</v>
      </c>
      <c r="F1002" s="263" t="str">
        <f t="shared" si="69"/>
        <v xml:space="preserve"> </v>
      </c>
      <c r="G1002" s="267" t="s">
        <v>15</v>
      </c>
      <c r="H1002" s="267" t="s">
        <v>1315</v>
      </c>
      <c r="I1002" s="263" t="str">
        <f t="shared" si="70"/>
        <v xml:space="preserve"> </v>
      </c>
      <c r="J1002" s="272" t="str">
        <f>IF(D1002&gt;=('28 Populations and thresholds'!$I$91),"YES"," ")</f>
        <v>YES</v>
      </c>
      <c r="K1002" s="272" t="str">
        <f>IF(J1002="YES"," ",IF(D1002&gt;=('28 Populations and thresholds'!$I$91)*0.25,"YES"))</f>
        <v xml:space="preserve"> </v>
      </c>
      <c r="L1002" s="272" t="b">
        <f>OR('28 Populations and thresholds'!$J$91="CR",'28 Populations and thresholds'!$J$91="EN",'28 Populations and thresholds'!$J$91="VU")</f>
        <v>0</v>
      </c>
      <c r="M1002" s="273">
        <f>D1002/'28 Populations and thresholds'!$H$91</f>
        <v>1.474E-2</v>
      </c>
      <c r="N1002" s="274" t="str">
        <f>'28 Populations and thresholds'!$K$91</f>
        <v>DEC</v>
      </c>
      <c r="O1002" s="263" t="str">
        <f t="shared" si="71"/>
        <v xml:space="preserve"> </v>
      </c>
      <c r="P1002" s="349"/>
      <c r="Q1002" s="272"/>
      <c r="R1002" s="274"/>
      <c r="S1002" s="263"/>
      <c r="T1002" s="275"/>
      <c r="U1002" s="263" t="str">
        <f t="shared" si="72"/>
        <v xml:space="preserve"> </v>
      </c>
    </row>
    <row r="1003" spans="1:21" x14ac:dyDescent="0.2">
      <c r="A1003" s="275" t="s">
        <v>1314</v>
      </c>
      <c r="B1003" s="269" t="s">
        <v>4623</v>
      </c>
      <c r="C1003" s="280" t="s">
        <v>1693</v>
      </c>
      <c r="D1003" s="279">
        <v>15601</v>
      </c>
      <c r="E1003" s="284" t="s">
        <v>149</v>
      </c>
      <c r="F1003" s="263" t="str">
        <f t="shared" si="69"/>
        <v xml:space="preserve"> </v>
      </c>
      <c r="G1003" s="275" t="s">
        <v>139</v>
      </c>
      <c r="H1003" s="275"/>
      <c r="I1003" s="263" t="str">
        <f t="shared" si="70"/>
        <v xml:space="preserve"> </v>
      </c>
      <c r="J1003" s="272" t="str">
        <f>IF(D1003&gt;=('28 Populations and thresholds'!$I$50),"YES"," ")</f>
        <v>YES</v>
      </c>
      <c r="K1003" s="272" t="str">
        <f>IF(J1003="YES"," ",IF(D1003&gt;=('28 Populations and thresholds'!$I$50)*0.25,"YES"))</f>
        <v xml:space="preserve"> </v>
      </c>
      <c r="L1003" s="272" t="b">
        <f>OR('28 Populations and thresholds'!$J$50="CR",'28 Populations and thresholds'!$J$50="EN",'28 Populations and thresholds'!$J$50="VU")</f>
        <v>0</v>
      </c>
      <c r="M1003" s="346">
        <v>1</v>
      </c>
      <c r="N1003" s="274" t="str">
        <f>'28 Populations and thresholds'!$K$50</f>
        <v>DEC</v>
      </c>
      <c r="O1003" s="263" t="str">
        <f t="shared" si="71"/>
        <v xml:space="preserve"> </v>
      </c>
      <c r="P1003" s="349"/>
      <c r="Q1003" s="272"/>
      <c r="R1003" s="274"/>
      <c r="S1003" s="263"/>
      <c r="T1003" s="282" t="s">
        <v>4573</v>
      </c>
      <c r="U1003" s="263" t="str">
        <f t="shared" si="72"/>
        <v xml:space="preserve"> </v>
      </c>
    </row>
    <row r="1004" spans="1:21" x14ac:dyDescent="0.2">
      <c r="A1004" s="267" t="s">
        <v>1314</v>
      </c>
      <c r="B1004" s="269" t="s">
        <v>4623</v>
      </c>
      <c r="C1004" s="269" t="s">
        <v>3589</v>
      </c>
      <c r="D1004" s="270">
        <v>8000</v>
      </c>
      <c r="E1004" s="294" t="s">
        <v>1317</v>
      </c>
      <c r="F1004" s="263" t="str">
        <f t="shared" si="69"/>
        <v xml:space="preserve"> </v>
      </c>
      <c r="G1004" s="267" t="s">
        <v>15</v>
      </c>
      <c r="H1004" s="267" t="s">
        <v>1315</v>
      </c>
      <c r="I1004" s="263" t="str">
        <f t="shared" si="70"/>
        <v xml:space="preserve"> </v>
      </c>
      <c r="J1004" s="272" t="str">
        <f>IF(D1004&gt;=('28 Populations and thresholds'!$I$84),"YES"," ")</f>
        <v>YES</v>
      </c>
      <c r="K1004" s="272" t="str">
        <f>IF(J1004="YES"," ",IF(D1004&gt;=('28 Populations and thresholds'!$I$84)*0.25,"YES"))</f>
        <v xml:space="preserve"> </v>
      </c>
      <c r="L1004" s="272" t="b">
        <f>OR('28 Populations and thresholds'!$J$84="CR",'28 Populations and thresholds'!$J$84="EN",'28 Populations and thresholds'!$J$84="VU")</f>
        <v>0</v>
      </c>
      <c r="M1004" s="273">
        <f>D1004/'28 Populations and thresholds'!$H$84</f>
        <v>8.0000000000000002E-3</v>
      </c>
      <c r="N1004" s="274" t="str">
        <f>'28 Populations and thresholds'!$K$84</f>
        <v>DEC</v>
      </c>
      <c r="O1004" s="263" t="str">
        <f t="shared" si="71"/>
        <v xml:space="preserve"> </v>
      </c>
      <c r="P1004" s="349"/>
      <c r="Q1004" s="272"/>
      <c r="R1004" s="274"/>
      <c r="S1004" s="263"/>
      <c r="T1004" s="275"/>
      <c r="U1004" s="263" t="str">
        <f t="shared" si="72"/>
        <v xml:space="preserve"> </v>
      </c>
    </row>
    <row r="1005" spans="1:21" x14ac:dyDescent="0.2">
      <c r="A1005" s="267" t="s">
        <v>1314</v>
      </c>
      <c r="B1005" s="269" t="s">
        <v>4623</v>
      </c>
      <c r="C1005" s="269" t="s">
        <v>3590</v>
      </c>
      <c r="D1005" s="270">
        <v>30000</v>
      </c>
      <c r="E1005" s="294" t="s">
        <v>1317</v>
      </c>
      <c r="F1005" s="263" t="str">
        <f t="shared" si="69"/>
        <v xml:space="preserve"> </v>
      </c>
      <c r="G1005" s="267" t="s">
        <v>15</v>
      </c>
      <c r="H1005" s="267" t="s">
        <v>1315</v>
      </c>
      <c r="I1005" s="263" t="str">
        <f t="shared" si="70"/>
        <v xml:space="preserve"> </v>
      </c>
      <c r="J1005" s="272" t="str">
        <f>IF(D1005&gt;=('28 Populations and thresholds'!$I$85),"YES"," ")</f>
        <v>YES</v>
      </c>
      <c r="K1005" s="272" t="str">
        <f>IF(J1005="YES"," ",IF(D1005&gt;=('28 Populations and thresholds'!$I$85)*0.25,"YES"))</f>
        <v xml:space="preserve"> </v>
      </c>
      <c r="L1005" s="272" t="b">
        <f>OR('28 Populations and thresholds'!$J$85="CR",'28 Populations and thresholds'!$J$85="EN",'28 Populations and thresholds'!$J$85="VU")</f>
        <v>0</v>
      </c>
      <c r="M1005" s="273">
        <f>D1005/'28 Populations and thresholds'!$H$85</f>
        <v>0.33707865168539325</v>
      </c>
      <c r="N1005" s="274" t="str">
        <f>'28 Populations and thresholds'!$K$85</f>
        <v>DEC</v>
      </c>
      <c r="O1005" s="263" t="str">
        <f t="shared" si="71"/>
        <v xml:space="preserve"> </v>
      </c>
      <c r="P1005" s="349"/>
      <c r="Q1005" s="272"/>
      <c r="R1005" s="274"/>
      <c r="S1005" s="263"/>
      <c r="T1005" s="269"/>
      <c r="U1005" s="263" t="str">
        <f t="shared" si="72"/>
        <v xml:space="preserve"> </v>
      </c>
    </row>
    <row r="1006" spans="1:21" x14ac:dyDescent="0.2">
      <c r="A1006" s="267" t="s">
        <v>1314</v>
      </c>
      <c r="B1006" s="269" t="s">
        <v>4623</v>
      </c>
      <c r="C1006" s="269" t="s">
        <v>3612</v>
      </c>
      <c r="D1006" s="270">
        <v>30000</v>
      </c>
      <c r="E1006" s="294" t="s">
        <v>1317</v>
      </c>
      <c r="F1006" s="263" t="str">
        <f t="shared" si="69"/>
        <v xml:space="preserve"> </v>
      </c>
      <c r="G1006" s="267" t="s">
        <v>15</v>
      </c>
      <c r="H1006" s="267" t="s">
        <v>1315</v>
      </c>
      <c r="I1006" s="263" t="str">
        <f t="shared" si="70"/>
        <v xml:space="preserve"> </v>
      </c>
      <c r="J1006" s="272" t="str">
        <f>IF(D1006&gt;=('28 Populations and thresholds'!$I$93),"YES"," ")</f>
        <v>YES</v>
      </c>
      <c r="K1006" s="272" t="str">
        <f>IF(J1006="YES"," ",IF(D1006&gt;=('28 Populations and thresholds'!$I$93)*0.25,"YES"))</f>
        <v xml:space="preserve"> </v>
      </c>
      <c r="L1006" s="272" t="b">
        <f>OR('28 Populations and thresholds'!$J$93="CR",'28 Populations and thresholds'!$J$93="EN",'28 Populations and thresholds'!$J$93="VU")</f>
        <v>0</v>
      </c>
      <c r="M1006" s="273">
        <f>D1006/'28 Populations and thresholds'!$H$93</f>
        <v>0.15</v>
      </c>
      <c r="N1006" s="274" t="str">
        <f>'28 Populations and thresholds'!$K$93</f>
        <v>DEC</v>
      </c>
      <c r="O1006" s="263" t="str">
        <f t="shared" si="71"/>
        <v xml:space="preserve"> </v>
      </c>
      <c r="P1006" s="349"/>
      <c r="Q1006" s="272"/>
      <c r="R1006" s="274"/>
      <c r="S1006" s="263"/>
      <c r="T1006" s="275"/>
      <c r="U1006" s="263" t="str">
        <f t="shared" si="72"/>
        <v xml:space="preserve"> </v>
      </c>
    </row>
    <row r="1007" spans="1:21" x14ac:dyDescent="0.2">
      <c r="A1007" s="275" t="s">
        <v>1314</v>
      </c>
      <c r="B1007" s="269" t="s">
        <v>4623</v>
      </c>
      <c r="C1007" s="269" t="s">
        <v>1625</v>
      </c>
      <c r="D1007" s="279">
        <v>1353</v>
      </c>
      <c r="E1007" s="284" t="s">
        <v>36</v>
      </c>
      <c r="F1007" s="263" t="str">
        <f t="shared" si="69"/>
        <v xml:space="preserve"> </v>
      </c>
      <c r="G1007" s="275" t="s">
        <v>139</v>
      </c>
      <c r="H1007" s="275"/>
      <c r="I1007" s="263" t="str">
        <f t="shared" si="70"/>
        <v xml:space="preserve"> </v>
      </c>
      <c r="J1007" s="272" t="str">
        <f>IF(D1007&gt;=('28 Populations and thresholds'!$I$11),"YES"," ")</f>
        <v>YES</v>
      </c>
      <c r="K1007" s="272" t="str">
        <f>IF(J1007="YES"," ",IF(D1007&gt;=('28 Populations and thresholds'!$I$11)*0.25,"YES"))</f>
        <v xml:space="preserve"> </v>
      </c>
      <c r="L1007" s="272" t="b">
        <f>OR('28 Populations and thresholds'!$J$11="CR",'28 Populations and thresholds'!$J$11="EN",'28 Populations and thresholds'!$J$11="VU")</f>
        <v>0</v>
      </c>
      <c r="M1007" s="273">
        <f>D1007/'28 Populations and thresholds'!$H$11</f>
        <v>1.353E-2</v>
      </c>
      <c r="N1007" s="274">
        <f>'28 Populations and thresholds'!$K$11</f>
        <v>0</v>
      </c>
      <c r="O1007" s="263" t="str">
        <f t="shared" si="71"/>
        <v xml:space="preserve"> </v>
      </c>
      <c r="P1007" s="349"/>
      <c r="Q1007" s="272"/>
      <c r="R1007" s="274"/>
      <c r="S1007" s="263"/>
      <c r="T1007" s="275"/>
      <c r="U1007" s="263" t="str">
        <f t="shared" si="72"/>
        <v xml:space="preserve"> </v>
      </c>
    </row>
    <row r="1008" spans="1:21" x14ac:dyDescent="0.2">
      <c r="A1008" s="275" t="s">
        <v>1314</v>
      </c>
      <c r="B1008" s="269" t="s">
        <v>4623</v>
      </c>
      <c r="C1008" s="269" t="s">
        <v>1607</v>
      </c>
      <c r="D1008" s="279">
        <v>682</v>
      </c>
      <c r="E1008" s="284" t="s">
        <v>207</v>
      </c>
      <c r="F1008" s="263" t="str">
        <f t="shared" si="69"/>
        <v xml:space="preserve"> </v>
      </c>
      <c r="G1008" s="275" t="s">
        <v>139</v>
      </c>
      <c r="H1008" s="275"/>
      <c r="I1008" s="263" t="str">
        <f t="shared" si="70"/>
        <v xml:space="preserve"> </v>
      </c>
      <c r="J1008" s="272" t="str">
        <f>IF(D1008&gt;=('28 Populations and thresholds'!$I$6),"YES"," ")</f>
        <v>YES</v>
      </c>
      <c r="K1008" s="272" t="str">
        <f>IF(J1008="YES"," ",IF(D1008&gt;=('28 Populations and thresholds'!$I$6)*0.25,"YES"))</f>
        <v xml:space="preserve"> </v>
      </c>
      <c r="L1008" s="272" t="b">
        <f>OR('28 Populations and thresholds'!$J$6="CR",'28 Populations and thresholds'!$J$6="EN",'28 Populations and thresholds'!$J$6="VU")</f>
        <v>0</v>
      </c>
      <c r="M1008" s="273">
        <f>D1008/'28 Populations and thresholds'!$H$6</f>
        <v>1.3639999999999999E-2</v>
      </c>
      <c r="N1008" s="274">
        <f>'28 Populations and thresholds'!$K$6</f>
        <v>0</v>
      </c>
      <c r="O1008" s="263" t="str">
        <f t="shared" si="71"/>
        <v xml:space="preserve"> </v>
      </c>
      <c r="P1008" s="349"/>
      <c r="Q1008" s="272"/>
      <c r="R1008" s="274"/>
      <c r="S1008" s="263"/>
      <c r="T1008" s="275"/>
      <c r="U1008" s="263" t="str">
        <f t="shared" si="72"/>
        <v xml:space="preserve"> </v>
      </c>
    </row>
    <row r="1009" spans="1:26" x14ac:dyDescent="0.2">
      <c r="A1009" s="275" t="s">
        <v>1314</v>
      </c>
      <c r="B1009" s="269" t="s">
        <v>4623</v>
      </c>
      <c r="C1009" s="269" t="s">
        <v>3655</v>
      </c>
      <c r="D1009" s="279">
        <v>110000</v>
      </c>
      <c r="E1009" s="274">
        <v>2007</v>
      </c>
      <c r="F1009" s="263" t="str">
        <f t="shared" si="69"/>
        <v xml:space="preserve"> </v>
      </c>
      <c r="G1009" s="275" t="s">
        <v>139</v>
      </c>
      <c r="H1009" s="275" t="s">
        <v>3388</v>
      </c>
      <c r="I1009" s="263" t="str">
        <f t="shared" si="70"/>
        <v xml:space="preserve"> </v>
      </c>
      <c r="J1009" s="272" t="str">
        <f>IF(D1009&gt;=('28 Populations and thresholds'!$I$66),"YES"," ")</f>
        <v>YES</v>
      </c>
      <c r="K1009" s="272" t="str">
        <f>IF(J1009="YES"," ",IF(D1009&gt;=('28 Populations and thresholds'!$I$66)*0.25,"YES"))</f>
        <v xml:space="preserve"> </v>
      </c>
      <c r="L1009" s="272" t="b">
        <f>OR('28 Populations and thresholds'!$J$66="CR",'28 Populations and thresholds'!$J$66="EN",'28 Populations and thresholds'!$J$66="VU")</f>
        <v>0</v>
      </c>
      <c r="M1009" s="346">
        <v>1</v>
      </c>
      <c r="N1009" s="274" t="str">
        <f>'28 Populations and thresholds'!$K$66</f>
        <v>DEC</v>
      </c>
      <c r="O1009" s="263" t="str">
        <f t="shared" si="71"/>
        <v xml:space="preserve"> </v>
      </c>
      <c r="P1009" s="349"/>
      <c r="Q1009" s="272"/>
      <c r="R1009" s="274"/>
      <c r="S1009" s="263"/>
      <c r="T1009" s="300"/>
      <c r="U1009" s="263" t="str">
        <f t="shared" si="72"/>
        <v xml:space="preserve"> </v>
      </c>
    </row>
    <row r="1010" spans="1:26" x14ac:dyDescent="0.2">
      <c r="A1010" s="303" t="s">
        <v>1314</v>
      </c>
      <c r="B1010" s="269" t="s">
        <v>4623</v>
      </c>
      <c r="C1010" s="304" t="s">
        <v>3449</v>
      </c>
      <c r="D1010" s="305">
        <v>1700</v>
      </c>
      <c r="E1010" s="306"/>
      <c r="F1010" s="263" t="str">
        <f t="shared" si="69"/>
        <v xml:space="preserve"> </v>
      </c>
      <c r="G1010" s="275" t="s">
        <v>4498</v>
      </c>
      <c r="H1010" s="275"/>
      <c r="I1010" s="263" t="str">
        <f t="shared" si="70"/>
        <v xml:space="preserve"> </v>
      </c>
      <c r="J1010" s="272" t="str">
        <f>IF(D1010&gt;=('28 Populations and thresholds'!$I$151),"YES"," ")</f>
        <v>YES</v>
      </c>
      <c r="K1010" s="272" t="str">
        <f>IF(J1010="YES"," ",IF(D1010&gt;=('28 Populations and thresholds'!$I$151)*0.25,"YES"))</f>
        <v xml:space="preserve"> </v>
      </c>
      <c r="L1010" s="272" t="b">
        <f>OR('28 Populations and thresholds'!$J$151="CR",'28 Populations and thresholds'!$J$151="EN",'28 Populations and thresholds'!$J$151="VU")</f>
        <v>0</v>
      </c>
      <c r="M1010" s="273">
        <f>D1010/'28 Populations and thresholds'!$H$151</f>
        <v>1.7000000000000001E-2</v>
      </c>
      <c r="N1010" s="274" t="str">
        <f>'28 Populations and thresholds'!$K$151</f>
        <v>DEC</v>
      </c>
      <c r="O1010" s="263" t="str">
        <f t="shared" si="71"/>
        <v xml:space="preserve"> </v>
      </c>
      <c r="P1010" s="349"/>
      <c r="Q1010" s="272"/>
      <c r="R1010" s="274"/>
      <c r="S1010" s="263"/>
      <c r="T1010" s="275"/>
      <c r="U1010" s="263" t="str">
        <f t="shared" si="72"/>
        <v xml:space="preserve"> </v>
      </c>
    </row>
    <row r="1011" spans="1:26" x14ac:dyDescent="0.2">
      <c r="A1011" s="267" t="s">
        <v>1314</v>
      </c>
      <c r="B1011" s="269" t="s">
        <v>4623</v>
      </c>
      <c r="C1011" s="269" t="s">
        <v>3544</v>
      </c>
      <c r="D1011" s="270">
        <v>1089</v>
      </c>
      <c r="E1011" s="294" t="s">
        <v>1332</v>
      </c>
      <c r="F1011" s="263" t="str">
        <f t="shared" si="69"/>
        <v xml:space="preserve"> </v>
      </c>
      <c r="G1011" s="267" t="s">
        <v>15</v>
      </c>
      <c r="H1011" s="267" t="s">
        <v>1315</v>
      </c>
      <c r="I1011" s="263" t="str">
        <f t="shared" si="70"/>
        <v xml:space="preserve"> </v>
      </c>
      <c r="J1011" s="272" t="str">
        <f>IF(D1011&gt;=('28 Populations and thresholds'!$I$70),"YES"," ")</f>
        <v>YES</v>
      </c>
      <c r="K1011" s="272" t="str">
        <f>IF(J1011="YES"," ",IF(D1011&gt;=('28 Populations and thresholds'!$I$70)*0.25,"YES"))</f>
        <v xml:space="preserve"> </v>
      </c>
      <c r="L1011" s="272" t="b">
        <f>OR('28 Populations and thresholds'!$J$70="CR",'28 Populations and thresholds'!$J$70="EN",'28 Populations and thresholds'!$J$70="VU")</f>
        <v>0</v>
      </c>
      <c r="M1011" s="273">
        <f>D1011/'28 Populations and thresholds'!$H$70</f>
        <v>1.089E-2</v>
      </c>
      <c r="N1011" s="274">
        <f>'28 Populations and thresholds'!$K$70</f>
        <v>0</v>
      </c>
      <c r="O1011" s="263" t="str">
        <f t="shared" si="71"/>
        <v xml:space="preserve"> </v>
      </c>
      <c r="P1011" s="349"/>
      <c r="Q1011" s="272"/>
      <c r="R1011" s="274"/>
      <c r="S1011" s="263"/>
      <c r="T1011" s="269"/>
      <c r="U1011" s="263" t="str">
        <f t="shared" si="72"/>
        <v xml:space="preserve"> </v>
      </c>
    </row>
    <row r="1012" spans="1:26" x14ac:dyDescent="0.2">
      <c r="A1012" s="275" t="s">
        <v>1314</v>
      </c>
      <c r="B1012" s="269" t="s">
        <v>4623</v>
      </c>
      <c r="C1012" s="269" t="s">
        <v>3391</v>
      </c>
      <c r="D1012" s="279">
        <v>590</v>
      </c>
      <c r="E1012" s="274">
        <v>1997</v>
      </c>
      <c r="F1012" s="263" t="str">
        <f t="shared" si="69"/>
        <v xml:space="preserve"> </v>
      </c>
      <c r="G1012" s="275" t="s">
        <v>139</v>
      </c>
      <c r="H1012" s="275" t="s">
        <v>3388</v>
      </c>
      <c r="I1012" s="263" t="str">
        <f t="shared" si="70"/>
        <v xml:space="preserve"> </v>
      </c>
      <c r="J1012" s="272" t="str">
        <f>IF(D1012&gt;=('28 Populations and thresholds'!$I$121),"YES"," ")</f>
        <v>YES</v>
      </c>
      <c r="K1012" s="272" t="str">
        <f>IF(J1012="YES"," ",IF(D1012&gt;=('28 Populations and thresholds'!$I$121)*0.25,"YES"))</f>
        <v xml:space="preserve"> </v>
      </c>
      <c r="L1012" s="272" t="b">
        <f>OR('28 Populations and thresholds'!$J$121="CR",'28 Populations and thresholds'!$J$121="EN",'28 Populations and thresholds'!$J$121="VU")</f>
        <v>1</v>
      </c>
      <c r="M1012" s="273">
        <f>D1012/'28 Populations and thresholds'!$H$121</f>
        <v>0.5130434782608696</v>
      </c>
      <c r="N1012" s="274">
        <f>'28 Populations and thresholds'!$K$121</f>
        <v>0</v>
      </c>
      <c r="O1012" s="263" t="str">
        <f t="shared" si="71"/>
        <v xml:space="preserve"> </v>
      </c>
      <c r="P1012" s="349"/>
      <c r="Q1012" s="272"/>
      <c r="R1012" s="274"/>
      <c r="S1012" s="263"/>
      <c r="T1012" s="282"/>
      <c r="U1012" s="263" t="str">
        <f t="shared" si="72"/>
        <v xml:space="preserve"> </v>
      </c>
    </row>
    <row r="1013" spans="1:26" x14ac:dyDescent="0.2">
      <c r="A1013" s="267" t="s">
        <v>1314</v>
      </c>
      <c r="B1013" s="269" t="s">
        <v>4623</v>
      </c>
      <c r="C1013" s="269" t="s">
        <v>3452</v>
      </c>
      <c r="D1013" s="270">
        <v>1729</v>
      </c>
      <c r="E1013" s="271">
        <v>32489</v>
      </c>
      <c r="F1013" s="263" t="str">
        <f t="shared" si="69"/>
        <v xml:space="preserve"> </v>
      </c>
      <c r="G1013" s="267" t="s">
        <v>21</v>
      </c>
      <c r="H1013" s="267" t="s">
        <v>853</v>
      </c>
      <c r="I1013" s="263" t="str">
        <f t="shared" si="70"/>
        <v xml:space="preserve"> </v>
      </c>
      <c r="J1013" s="272" t="str">
        <f>IF(D1013&gt;=('28 Populations and thresholds'!$I$158),"YES"," ")</f>
        <v>YES</v>
      </c>
      <c r="K1013" s="272" t="str">
        <f>IF(J1013="YES"," ",IF(D1013&gt;=('28 Populations and thresholds'!$I$158)*0.25,"YES"))</f>
        <v xml:space="preserve"> </v>
      </c>
      <c r="L1013" s="272" t="b">
        <f>OR('28 Populations and thresholds'!$J$158="CR",'28 Populations and thresholds'!$J$158="EN",'28 Populations and thresholds'!$J$158="VU")</f>
        <v>0</v>
      </c>
      <c r="M1013" s="273">
        <f>D1013/'28 Populations and thresholds'!$H$158</f>
        <v>1.729E-2</v>
      </c>
      <c r="N1013" s="274">
        <f>'28 Populations and thresholds'!$K$158</f>
        <v>0</v>
      </c>
      <c r="O1013" s="263" t="str">
        <f t="shared" si="71"/>
        <v xml:space="preserve"> </v>
      </c>
      <c r="P1013" s="349"/>
      <c r="Q1013" s="272"/>
      <c r="R1013" s="274"/>
      <c r="S1013" s="263"/>
      <c r="T1013" s="269"/>
      <c r="U1013" s="263" t="str">
        <f t="shared" si="72"/>
        <v xml:space="preserve"> </v>
      </c>
    </row>
    <row r="1014" spans="1:26" x14ac:dyDescent="0.2">
      <c r="A1014" s="267" t="s">
        <v>1314</v>
      </c>
      <c r="B1014" s="269" t="s">
        <v>4623</v>
      </c>
      <c r="C1014" s="269" t="s">
        <v>3729</v>
      </c>
      <c r="D1014" s="270">
        <v>9790</v>
      </c>
      <c r="E1014" s="294" t="s">
        <v>1349</v>
      </c>
      <c r="F1014" s="263" t="str">
        <f t="shared" si="69"/>
        <v xml:space="preserve"> </v>
      </c>
      <c r="G1014" s="267" t="s">
        <v>15</v>
      </c>
      <c r="H1014" s="267" t="s">
        <v>1315</v>
      </c>
      <c r="I1014" s="263" t="str">
        <f t="shared" si="70"/>
        <v xml:space="preserve"> </v>
      </c>
      <c r="J1014" s="272" t="str">
        <f>IF(D1014&gt;=('28 Populations and thresholds'!$I$69),"YES"," ")</f>
        <v>YES</v>
      </c>
      <c r="K1014" s="272" t="str">
        <f>IF(J1014="YES"," ",IF(D1014&gt;=('28 Populations and thresholds'!$I$69)*0.25,"YES"))</f>
        <v xml:space="preserve"> </v>
      </c>
      <c r="L1014" s="272" t="b">
        <f>OR('28 Populations and thresholds'!$J$69="CR",'28 Populations and thresholds'!$J$69="EN",'28 Populations and thresholds'!$J$69="VU")</f>
        <v>1</v>
      </c>
      <c r="M1014" s="273">
        <f>D1014/'28 Populations and thresholds'!$H$69</f>
        <v>0.34964285714285714</v>
      </c>
      <c r="N1014" s="274">
        <f>'28 Populations and thresholds'!$K$69</f>
        <v>0</v>
      </c>
      <c r="O1014" s="263" t="str">
        <f t="shared" si="71"/>
        <v xml:space="preserve"> </v>
      </c>
      <c r="P1014" s="349"/>
      <c r="Q1014" s="272"/>
      <c r="R1014" s="274"/>
      <c r="S1014" s="263"/>
      <c r="T1014" s="275"/>
      <c r="U1014" s="263" t="str">
        <f t="shared" si="72"/>
        <v xml:space="preserve"> </v>
      </c>
    </row>
    <row r="1015" spans="1:26" x14ac:dyDescent="0.2">
      <c r="A1015" s="267" t="s">
        <v>1314</v>
      </c>
      <c r="B1015" s="269" t="s">
        <v>4623</v>
      </c>
      <c r="C1015" s="269" t="s">
        <v>3603</v>
      </c>
      <c r="D1015" s="270">
        <v>30000</v>
      </c>
      <c r="E1015" s="294" t="s">
        <v>1317</v>
      </c>
      <c r="F1015" s="263" t="str">
        <f t="shared" si="69"/>
        <v xml:space="preserve"> </v>
      </c>
      <c r="G1015" s="267" t="s">
        <v>15</v>
      </c>
      <c r="H1015" s="267" t="s">
        <v>1315</v>
      </c>
      <c r="I1015" s="263" t="str">
        <f t="shared" si="70"/>
        <v xml:space="preserve"> </v>
      </c>
      <c r="J1015" s="272" t="str">
        <f>IF(D1015&gt;=('28 Populations and thresholds'!$I$89),"YES"," ")</f>
        <v>YES</v>
      </c>
      <c r="K1015" s="272" t="str">
        <f>IF(J1015="YES"," ",IF(D1015&gt;=('28 Populations and thresholds'!$I$89)*0.25,"YES"))</f>
        <v xml:space="preserve"> </v>
      </c>
      <c r="L1015" s="272" t="b">
        <f>OR('28 Populations and thresholds'!$J$89="CR",'28 Populations and thresholds'!$J$89="EN",'28 Populations and thresholds'!$J$89="VU")</f>
        <v>0</v>
      </c>
      <c r="M1015" s="273">
        <f>D1015/'28 Populations and thresholds'!$H$89</f>
        <v>0.02</v>
      </c>
      <c r="N1015" s="274">
        <f>'28 Populations and thresholds'!$K$89</f>
        <v>0</v>
      </c>
      <c r="O1015" s="263" t="str">
        <f t="shared" si="71"/>
        <v xml:space="preserve"> </v>
      </c>
      <c r="P1015" s="349"/>
      <c r="Q1015" s="272"/>
      <c r="R1015" s="274"/>
      <c r="S1015" s="263"/>
      <c r="T1015" s="269"/>
      <c r="U1015" s="263" t="str">
        <f t="shared" si="72"/>
        <v xml:space="preserve"> </v>
      </c>
    </row>
    <row r="1016" spans="1:26" x14ac:dyDescent="0.2">
      <c r="A1016" s="267" t="s">
        <v>1314</v>
      </c>
      <c r="B1016" s="269" t="s">
        <v>4623</v>
      </c>
      <c r="C1016" s="269" t="s">
        <v>3744</v>
      </c>
      <c r="D1016" s="270">
        <v>8000</v>
      </c>
      <c r="E1016" s="276"/>
      <c r="F1016" s="263" t="str">
        <f t="shared" si="69"/>
        <v xml:space="preserve"> </v>
      </c>
      <c r="G1016" s="267" t="s">
        <v>21</v>
      </c>
      <c r="H1016" s="267" t="s">
        <v>718</v>
      </c>
      <c r="I1016" s="263" t="str">
        <f t="shared" si="70"/>
        <v xml:space="preserve"> </v>
      </c>
      <c r="J1016" s="272" t="str">
        <f>IF(D1016&gt;=('28 Populations and thresholds'!$I$150),"YES"," ")</f>
        <v>YES</v>
      </c>
      <c r="K1016" s="272" t="str">
        <f>IF(J1016="YES"," ",IF(D1016&gt;=('28 Populations and thresholds'!$I$150)*0.25,"YES"))</f>
        <v xml:space="preserve"> </v>
      </c>
      <c r="L1016" s="272" t="b">
        <f>OR('28 Populations and thresholds'!$J$150="CR",'28 Populations and thresholds'!$J$150="EN",'28 Populations and thresholds'!$J$150="VU")</f>
        <v>0</v>
      </c>
      <c r="M1016" s="273">
        <f>D1016/'28 Populations and thresholds'!$H$150</f>
        <v>8.0000000000000002E-3</v>
      </c>
      <c r="N1016" s="274">
        <f>'28 Populations and thresholds'!$K$150</f>
        <v>0</v>
      </c>
      <c r="O1016" s="263" t="str">
        <f t="shared" si="71"/>
        <v xml:space="preserve"> </v>
      </c>
      <c r="P1016" s="349"/>
      <c r="Q1016" s="272"/>
      <c r="R1016" s="274"/>
      <c r="S1016" s="263"/>
      <c r="T1016" s="269"/>
      <c r="U1016" s="263" t="str">
        <f t="shared" si="72"/>
        <v xml:space="preserve"> </v>
      </c>
    </row>
    <row r="1017" spans="1:26" x14ac:dyDescent="0.2">
      <c r="A1017" s="267" t="s">
        <v>1314</v>
      </c>
      <c r="B1017" s="269" t="s">
        <v>4623</v>
      </c>
      <c r="C1017" s="269" t="s">
        <v>3607</v>
      </c>
      <c r="D1017" s="270">
        <v>30000</v>
      </c>
      <c r="E1017" s="294" t="s">
        <v>1317</v>
      </c>
      <c r="F1017" s="263" t="str">
        <f t="shared" si="69"/>
        <v xml:space="preserve"> </v>
      </c>
      <c r="G1017" s="267" t="s">
        <v>15</v>
      </c>
      <c r="H1017" s="267" t="s">
        <v>1315</v>
      </c>
      <c r="I1017" s="263" t="str">
        <f t="shared" si="70"/>
        <v xml:space="preserve"> </v>
      </c>
      <c r="J1017" s="272" t="str">
        <f>IF(D1017&gt;=('28 Populations and thresholds'!$I$92),"YES"," ")</f>
        <v>YES</v>
      </c>
      <c r="K1017" s="272" t="str">
        <f>IF(J1017="YES"," ",IF(D1017&gt;=('28 Populations and thresholds'!$I$92)*0.25,"YES"))</f>
        <v xml:space="preserve"> </v>
      </c>
      <c r="L1017" s="272" t="b">
        <f>OR('28 Populations and thresholds'!$J$92="CR",'28 Populations and thresholds'!$J$92="EN",'28 Populations and thresholds'!$J$92="VU")</f>
        <v>0</v>
      </c>
      <c r="M1017" s="273">
        <f>D1017/'28 Populations and thresholds'!$H$92</f>
        <v>0.1</v>
      </c>
      <c r="N1017" s="274" t="str">
        <f>'28 Populations and thresholds'!$K$92</f>
        <v>DEC</v>
      </c>
      <c r="O1017" s="263" t="str">
        <f t="shared" si="71"/>
        <v xml:space="preserve"> </v>
      </c>
      <c r="P1017" s="349"/>
      <c r="Q1017" s="272"/>
      <c r="R1017" s="274"/>
      <c r="S1017" s="263"/>
      <c r="T1017" s="269"/>
      <c r="U1017" s="263" t="str">
        <f t="shared" si="72"/>
        <v xml:space="preserve"> </v>
      </c>
    </row>
    <row r="1018" spans="1:26" x14ac:dyDescent="0.2">
      <c r="A1018" s="267" t="s">
        <v>1314</v>
      </c>
      <c r="B1018" s="269" t="s">
        <v>4623</v>
      </c>
      <c r="C1018" s="269" t="s">
        <v>3616</v>
      </c>
      <c r="D1018" s="270">
        <v>7000</v>
      </c>
      <c r="E1018" s="294" t="s">
        <v>1317</v>
      </c>
      <c r="F1018" s="263" t="str">
        <f t="shared" si="69"/>
        <v xml:space="preserve"> </v>
      </c>
      <c r="G1018" s="267" t="s">
        <v>15</v>
      </c>
      <c r="H1018" s="267" t="s">
        <v>1315</v>
      </c>
      <c r="I1018" s="263" t="str">
        <f t="shared" si="70"/>
        <v xml:space="preserve"> </v>
      </c>
      <c r="J1018" s="272" t="str">
        <f>IF(D1018&gt;=('28 Populations and thresholds'!$I$94),"YES"," ")</f>
        <v>YES</v>
      </c>
      <c r="K1018" s="272" t="str">
        <f>IF(J1018="YES"," ",IF(D1018&gt;=('28 Populations and thresholds'!$I$94)*0.25,"YES"))</f>
        <v xml:space="preserve"> </v>
      </c>
      <c r="L1018" s="272" t="b">
        <f>OR('28 Populations and thresholds'!$J$94="CR",'28 Populations and thresholds'!$J$94="EN",'28 Populations and thresholds'!$J$94="VU")</f>
        <v>0</v>
      </c>
      <c r="M1018" s="273">
        <f>D1018/'28 Populations and thresholds'!$H$94</f>
        <v>1.4E-2</v>
      </c>
      <c r="N1018" s="274">
        <f>'28 Populations and thresholds'!$K$94</f>
        <v>0</v>
      </c>
      <c r="O1018" s="263" t="str">
        <f t="shared" si="71"/>
        <v xml:space="preserve"> </v>
      </c>
      <c r="P1018" s="349"/>
      <c r="Q1018" s="272"/>
      <c r="R1018" s="274"/>
      <c r="S1018" s="263"/>
      <c r="T1018" s="275"/>
      <c r="U1018" s="263" t="str">
        <f t="shared" si="72"/>
        <v xml:space="preserve"> </v>
      </c>
    </row>
    <row r="1019" spans="1:26" x14ac:dyDescent="0.2">
      <c r="A1019" s="275" t="s">
        <v>1314</v>
      </c>
      <c r="B1019" s="269" t="s">
        <v>4623</v>
      </c>
      <c r="C1019" s="269" t="s">
        <v>3723</v>
      </c>
      <c r="D1019" s="291">
        <v>4544</v>
      </c>
      <c r="E1019" s="281">
        <v>40544</v>
      </c>
      <c r="F1019" s="263" t="str">
        <f t="shared" si="69"/>
        <v xml:space="preserve"> </v>
      </c>
      <c r="G1019" s="275"/>
      <c r="H1019" s="269" t="s">
        <v>4415</v>
      </c>
      <c r="I1019" s="263" t="str">
        <f t="shared" si="70"/>
        <v xml:space="preserve"> </v>
      </c>
      <c r="J1019" s="272" t="str">
        <f>IF(D1019&gt;=('28 Populations and thresholds'!$I$45),"YES"," ")</f>
        <v>YES</v>
      </c>
      <c r="K1019" s="272" t="str">
        <f>IF(J1019="YES"," ",IF(D1019&gt;=('28 Populations and thresholds'!$I$45)*0.25,"YES"))</f>
        <v xml:space="preserve"> </v>
      </c>
      <c r="L1019" s="272" t="b">
        <f>OR('28 Populations and thresholds'!$J$45="CR",'28 Populations and thresholds'!$J$45="EN",'28 Populations and thresholds'!$J$45="VU")</f>
        <v>1</v>
      </c>
      <c r="M1019" s="346">
        <v>1</v>
      </c>
      <c r="N1019" s="274" t="str">
        <f>'28 Populations and thresholds'!$K$45</f>
        <v>DEC</v>
      </c>
      <c r="O1019" s="263" t="str">
        <f t="shared" si="71"/>
        <v xml:space="preserve"> </v>
      </c>
      <c r="P1019" s="349"/>
      <c r="Q1019" s="272"/>
      <c r="R1019" s="274"/>
      <c r="S1019" s="263"/>
      <c r="T1019" s="275" t="s">
        <v>4574</v>
      </c>
      <c r="U1019" s="263" t="str">
        <f t="shared" si="72"/>
        <v xml:space="preserve"> </v>
      </c>
      <c r="W1019" s="4"/>
      <c r="X1019" s="4"/>
      <c r="Y1019" s="4"/>
      <c r="Z1019" s="4"/>
    </row>
    <row r="1020" spans="1:26" x14ac:dyDescent="0.2">
      <c r="A1020" s="267" t="s">
        <v>1314</v>
      </c>
      <c r="B1020" s="269" t="s">
        <v>4623</v>
      </c>
      <c r="C1020" s="269" t="s">
        <v>3448</v>
      </c>
      <c r="D1020" s="270">
        <v>4567</v>
      </c>
      <c r="E1020" s="271">
        <v>38018</v>
      </c>
      <c r="F1020" s="263" t="str">
        <f t="shared" si="69"/>
        <v xml:space="preserve"> </v>
      </c>
      <c r="G1020" s="267" t="s">
        <v>21</v>
      </c>
      <c r="H1020" s="267" t="s">
        <v>87</v>
      </c>
      <c r="I1020" s="263" t="str">
        <f t="shared" si="70"/>
        <v xml:space="preserve"> </v>
      </c>
      <c r="J1020" s="272" t="str">
        <f>IF(D1020&gt;=('28 Populations and thresholds'!$I$147),"YES"," ")</f>
        <v>YES</v>
      </c>
      <c r="K1020" s="272" t="str">
        <f>IF(J1020="YES"," ",IF(D1020&gt;=('28 Populations and thresholds'!$I$147)*0.25,"YES"))</f>
        <v xml:space="preserve"> </v>
      </c>
      <c r="L1020" s="272" t="b">
        <f>OR('28 Populations and thresholds'!$J$147="CR",'28 Populations and thresholds'!$J$147="EN",'28 Populations and thresholds'!$J$147="VU")</f>
        <v>0</v>
      </c>
      <c r="M1020" s="273">
        <f>D1020/'28 Populations and thresholds'!$H$147</f>
        <v>4.5670000000000002E-2</v>
      </c>
      <c r="N1020" s="274">
        <f>'28 Populations and thresholds'!$K$147</f>
        <v>0</v>
      </c>
      <c r="O1020" s="263" t="str">
        <f t="shared" si="71"/>
        <v xml:space="preserve"> </v>
      </c>
      <c r="P1020" s="349"/>
      <c r="Q1020" s="272"/>
      <c r="R1020" s="274"/>
      <c r="S1020" s="263"/>
      <c r="T1020" s="269"/>
      <c r="U1020" s="263" t="str">
        <f t="shared" si="72"/>
        <v xml:space="preserve"> </v>
      </c>
    </row>
    <row r="1021" spans="1:26" x14ac:dyDescent="0.2">
      <c r="A1021" s="267" t="s">
        <v>1314</v>
      </c>
      <c r="B1021" s="269" t="s">
        <v>4623</v>
      </c>
      <c r="C1021" s="269" t="s">
        <v>3753</v>
      </c>
      <c r="D1021" s="270">
        <v>4800</v>
      </c>
      <c r="E1021" s="271">
        <v>32165</v>
      </c>
      <c r="F1021" s="263" t="str">
        <f t="shared" si="69"/>
        <v xml:space="preserve"> </v>
      </c>
      <c r="G1021" s="267" t="s">
        <v>21</v>
      </c>
      <c r="H1021" s="267" t="s">
        <v>853</v>
      </c>
      <c r="I1021" s="263" t="str">
        <f t="shared" si="70"/>
        <v xml:space="preserve"> </v>
      </c>
      <c r="J1021" s="272" t="str">
        <f>IF(D1021&gt;=('28 Populations and thresholds'!$I$171),"YES"," ")</f>
        <v>YES</v>
      </c>
      <c r="K1021" s="272" t="str">
        <f>IF(J1021="YES"," ",IF(D1021&gt;=('28 Populations and thresholds'!$I$171)*0.25,"YES"))</f>
        <v xml:space="preserve"> </v>
      </c>
      <c r="L1021" s="272" t="b">
        <f>OR('28 Populations and thresholds'!$J$171="CR",'28 Populations and thresholds'!$J$171="EN",'28 Populations and thresholds'!$J$171="VU")</f>
        <v>0</v>
      </c>
      <c r="M1021" s="273">
        <f>D1021/'28 Populations and thresholds'!$H$171</f>
        <v>4.7999999999999996E-3</v>
      </c>
      <c r="N1021" s="274">
        <f>'28 Populations and thresholds'!$K$171</f>
        <v>0</v>
      </c>
      <c r="O1021" s="263" t="str">
        <f t="shared" si="71"/>
        <v xml:space="preserve"> </v>
      </c>
      <c r="P1021" s="349"/>
      <c r="Q1021" s="272"/>
      <c r="R1021" s="274"/>
      <c r="S1021" s="263"/>
      <c r="T1021" s="269"/>
      <c r="U1021" s="263" t="str">
        <f t="shared" si="72"/>
        <v xml:space="preserve"> </v>
      </c>
    </row>
    <row r="1022" spans="1:26" x14ac:dyDescent="0.2">
      <c r="A1022" s="267" t="s">
        <v>1314</v>
      </c>
      <c r="B1022" s="269" t="s">
        <v>4623</v>
      </c>
      <c r="C1022" s="269" t="s">
        <v>3552</v>
      </c>
      <c r="D1022" s="270">
        <v>800</v>
      </c>
      <c r="E1022" s="294" t="s">
        <v>1316</v>
      </c>
      <c r="F1022" s="263" t="str">
        <f t="shared" si="69"/>
        <v xml:space="preserve"> </v>
      </c>
      <c r="G1022" s="267" t="s">
        <v>15</v>
      </c>
      <c r="H1022" s="267" t="s">
        <v>1315</v>
      </c>
      <c r="I1022" s="263" t="str">
        <f t="shared" si="70"/>
        <v xml:space="preserve"> </v>
      </c>
      <c r="J1022" s="272" t="str">
        <f>IF(D1022&gt;=('28 Populations and thresholds'!$I$77),"YES"," ")</f>
        <v>YES</v>
      </c>
      <c r="K1022" s="272" t="str">
        <f>IF(J1022="YES"," ",IF(D1022&gt;=('28 Populations and thresholds'!$I$77)*0.25,"YES"))</f>
        <v xml:space="preserve"> </v>
      </c>
      <c r="L1022" s="272" t="b">
        <f>OR('28 Populations and thresholds'!$J$77="CR",'28 Populations and thresholds'!$J$77="EN",'28 Populations and thresholds'!$J$77="VU")</f>
        <v>0</v>
      </c>
      <c r="M1022" s="273">
        <f>D1022/'28 Populations and thresholds'!$H$77</f>
        <v>8.0000000000000002E-3</v>
      </c>
      <c r="N1022" s="274">
        <f>'28 Populations and thresholds'!$K$77</f>
        <v>0</v>
      </c>
      <c r="O1022" s="263" t="str">
        <f t="shared" si="71"/>
        <v xml:space="preserve"> </v>
      </c>
      <c r="P1022" s="349"/>
      <c r="Q1022" s="272"/>
      <c r="R1022" s="274"/>
      <c r="S1022" s="263"/>
      <c r="T1022" s="269"/>
      <c r="U1022" s="263" t="str">
        <f t="shared" si="72"/>
        <v xml:space="preserve"> </v>
      </c>
    </row>
    <row r="1023" spans="1:26" x14ac:dyDescent="0.2">
      <c r="A1023" s="275" t="s">
        <v>1314</v>
      </c>
      <c r="B1023" s="269" t="s">
        <v>4623</v>
      </c>
      <c r="C1023" s="280" t="s">
        <v>3411</v>
      </c>
      <c r="D1023" s="279">
        <v>3750</v>
      </c>
      <c r="E1023" s="274" t="s">
        <v>4465</v>
      </c>
      <c r="F1023" s="263" t="str">
        <f t="shared" si="69"/>
        <v xml:space="preserve"> </v>
      </c>
      <c r="G1023" s="275"/>
      <c r="H1023" s="275" t="s">
        <v>4069</v>
      </c>
      <c r="I1023" s="263" t="str">
        <f t="shared" si="70"/>
        <v xml:space="preserve"> </v>
      </c>
      <c r="J1023" s="272" t="str">
        <f>IF(D1023&gt;=('28 Populations and thresholds'!$I$114),"YES"," ")</f>
        <v>YES</v>
      </c>
      <c r="K1023" s="272" t="str">
        <f>IF(J1023="YES"," ",IF(D1023&gt;=('28 Populations and thresholds'!$I$114)*0.25,"YES"))</f>
        <v xml:space="preserve"> </v>
      </c>
      <c r="L1023" s="272" t="b">
        <f>OR('28 Populations and thresholds'!$J$114="CR",'28 Populations and thresholds'!$J$114="EN",'28 Populations and thresholds'!$J$114="VU")</f>
        <v>1</v>
      </c>
      <c r="M1023" s="273">
        <f>D1023/'28 Populations and thresholds'!$H$114</f>
        <v>0.98684210526315785</v>
      </c>
      <c r="N1023" s="274"/>
      <c r="O1023" s="263" t="str">
        <f t="shared" si="71"/>
        <v xml:space="preserve"> </v>
      </c>
      <c r="P1023" s="349"/>
      <c r="Q1023" s="272"/>
      <c r="R1023" s="274"/>
      <c r="S1023" s="263"/>
      <c r="T1023" s="282"/>
      <c r="U1023" s="263" t="str">
        <f t="shared" si="72"/>
        <v xml:space="preserve"> </v>
      </c>
      <c r="W1023" s="4"/>
      <c r="X1023" s="4"/>
      <c r="Y1023" s="4"/>
      <c r="Z1023" s="4"/>
    </row>
    <row r="1024" spans="1:26" x14ac:dyDescent="0.2">
      <c r="A1024" s="303" t="s">
        <v>1314</v>
      </c>
      <c r="B1024" s="269" t="s">
        <v>4623</v>
      </c>
      <c r="C1024" s="304" t="s">
        <v>3759</v>
      </c>
      <c r="D1024" s="305">
        <v>18000</v>
      </c>
      <c r="E1024" s="306"/>
      <c r="F1024" s="263" t="str">
        <f t="shared" si="69"/>
        <v xml:space="preserve"> </v>
      </c>
      <c r="G1024" s="275" t="s">
        <v>4498</v>
      </c>
      <c r="H1024" s="275"/>
      <c r="I1024" s="263" t="str">
        <f t="shared" si="70"/>
        <v xml:space="preserve"> </v>
      </c>
      <c r="J1024" s="272" t="str">
        <f>IF(D1024&gt;=('28 Populations and thresholds'!$I$182),"YES"," ")</f>
        <v>YES</v>
      </c>
      <c r="K1024" s="272" t="str">
        <f>IF(J1024="YES"," ",IF(D1024&gt;=('28 Populations and thresholds'!$I$182)*0.25,"YES"))</f>
        <v xml:space="preserve"> </v>
      </c>
      <c r="L1024" s="272" t="b">
        <f>OR('28 Populations and thresholds'!$J$182="CR",'28 Populations and thresholds'!$J$182="EN",'28 Populations and thresholds'!$J$182="VU")</f>
        <v>0</v>
      </c>
      <c r="M1024" s="273">
        <f>D1024/'28 Populations and thresholds'!$H$182</f>
        <v>0.72</v>
      </c>
      <c r="N1024" s="274">
        <f>'28 Populations and thresholds'!$K$182</f>
        <v>0</v>
      </c>
      <c r="O1024" s="263" t="str">
        <f t="shared" si="71"/>
        <v xml:space="preserve"> </v>
      </c>
      <c r="P1024" s="349"/>
      <c r="Q1024" s="272"/>
      <c r="R1024" s="274"/>
      <c r="S1024" s="263"/>
      <c r="T1024" s="275"/>
      <c r="U1024" s="263" t="str">
        <f t="shared" si="72"/>
        <v xml:space="preserve"> </v>
      </c>
      <c r="W1024" s="4"/>
      <c r="X1024" s="4"/>
      <c r="Y1024" s="4"/>
      <c r="Z1024" s="4"/>
    </row>
    <row r="1025" spans="1:26" x14ac:dyDescent="0.2">
      <c r="A1025" s="275" t="s">
        <v>1314</v>
      </c>
      <c r="B1025" s="269" t="s">
        <v>4623</v>
      </c>
      <c r="C1025" s="277" t="s">
        <v>3540</v>
      </c>
      <c r="D1025" s="279">
        <v>76531</v>
      </c>
      <c r="E1025" s="281">
        <v>40544</v>
      </c>
      <c r="F1025" s="263" t="str">
        <f t="shared" ref="F1025:F1088" si="73">" "</f>
        <v xml:space="preserve"> </v>
      </c>
      <c r="G1025" s="275"/>
      <c r="H1025" s="269" t="s">
        <v>4415</v>
      </c>
      <c r="I1025" s="263" t="str">
        <f t="shared" ref="I1025:I1088" si="74">" "</f>
        <v xml:space="preserve"> </v>
      </c>
      <c r="J1025" s="272" t="str">
        <f>IF(D1025&gt;=('28 Populations and thresholds'!$I$60),"YES"," ")</f>
        <v>YES</v>
      </c>
      <c r="K1025" s="272" t="str">
        <f>IF(J1025="YES"," ",IF(D1025&gt;=('28 Populations and thresholds'!$I$60)*0.25,"YES"))</f>
        <v xml:space="preserve"> </v>
      </c>
      <c r="L1025" s="272" t="b">
        <f>OR('28 Populations and thresholds'!$J$60="CR",'28 Populations and thresholds'!$J$60="EN",'28 Populations and thresholds'!$J$60="VU")</f>
        <v>1</v>
      </c>
      <c r="M1025" s="273">
        <f>D1025/'28 Populations and thresholds'!$H$60</f>
        <v>0.98116666666666663</v>
      </c>
      <c r="N1025" s="274" t="str">
        <f>'28 Populations and thresholds'!$K$60</f>
        <v>DEC</v>
      </c>
      <c r="O1025" s="263" t="str">
        <f t="shared" ref="O1025:O1088" si="75">" "</f>
        <v xml:space="preserve"> </v>
      </c>
      <c r="P1025" s="349"/>
      <c r="Q1025" s="272"/>
      <c r="R1025" s="274"/>
      <c r="S1025" s="263"/>
      <c r="T1025" s="275" t="s">
        <v>4423</v>
      </c>
      <c r="U1025" s="263" t="str">
        <f t="shared" ref="U1025:U1088" si="76">" "</f>
        <v xml:space="preserve"> </v>
      </c>
      <c r="W1025" s="4"/>
      <c r="X1025" s="4"/>
      <c r="Y1025" s="4"/>
      <c r="Z1025" s="4"/>
    </row>
    <row r="1026" spans="1:26" x14ac:dyDescent="0.2">
      <c r="A1026" s="275" t="s">
        <v>1314</v>
      </c>
      <c r="B1026" s="269" t="s">
        <v>4623</v>
      </c>
      <c r="C1026" s="280" t="s">
        <v>3528</v>
      </c>
      <c r="D1026" s="279">
        <v>80000</v>
      </c>
      <c r="E1026" s="274">
        <v>2007</v>
      </c>
      <c r="F1026" s="263" t="str">
        <f t="shared" si="73"/>
        <v xml:space="preserve"> </v>
      </c>
      <c r="G1026" s="275" t="s">
        <v>139</v>
      </c>
      <c r="H1026" s="275" t="s">
        <v>3388</v>
      </c>
      <c r="I1026" s="263" t="str">
        <f t="shared" si="74"/>
        <v xml:space="preserve"> </v>
      </c>
      <c r="J1026" s="272" t="str">
        <f>IF(D1026&gt;=('28 Populations and thresholds'!$I$59),"YES"," ")</f>
        <v>YES</v>
      </c>
      <c r="K1026" s="272" t="str">
        <f>IF(J1026="YES"," ",IF(D1026&gt;=('28 Populations and thresholds'!$I$59)*0.25,"YES"))</f>
        <v xml:space="preserve"> </v>
      </c>
      <c r="L1026" s="272" t="b">
        <f>OR('28 Populations and thresholds'!$J$59="CR",'28 Populations and thresholds'!$J$59="EN",'28 Populations and thresholds'!$J$59="VU")</f>
        <v>0</v>
      </c>
      <c r="M1026" s="273">
        <f>D1026/'28 Populations and thresholds'!$H$59</f>
        <v>0.72727272727272729</v>
      </c>
      <c r="N1026" s="274">
        <f>'28 Populations and thresholds'!$K$59</f>
        <v>0</v>
      </c>
      <c r="O1026" s="263" t="str">
        <f t="shared" si="75"/>
        <v xml:space="preserve"> </v>
      </c>
      <c r="P1026" s="349"/>
      <c r="Q1026" s="272"/>
      <c r="R1026" s="274"/>
      <c r="S1026" s="263"/>
      <c r="T1026" s="269"/>
      <c r="U1026" s="263" t="str">
        <f t="shared" si="76"/>
        <v xml:space="preserve"> </v>
      </c>
    </row>
    <row r="1027" spans="1:26" x14ac:dyDescent="0.2">
      <c r="A1027" s="275" t="s">
        <v>1314</v>
      </c>
      <c r="B1027" s="269" t="s">
        <v>4623</v>
      </c>
      <c r="C1027" s="269" t="s">
        <v>3401</v>
      </c>
      <c r="D1027" s="291">
        <v>1870</v>
      </c>
      <c r="E1027" s="281">
        <v>40544</v>
      </c>
      <c r="F1027" s="263" t="str">
        <f t="shared" si="73"/>
        <v xml:space="preserve"> </v>
      </c>
      <c r="G1027" s="275"/>
      <c r="H1027" s="269" t="s">
        <v>4415</v>
      </c>
      <c r="I1027" s="263" t="str">
        <f t="shared" si="74"/>
        <v xml:space="preserve"> </v>
      </c>
      <c r="J1027" s="272" t="str">
        <f>IF(D1027&gt;=('28 Populations and thresholds'!$I$117),"YES"," ")</f>
        <v>YES</v>
      </c>
      <c r="K1027" s="272" t="str">
        <f>IF(J1027="YES"," ",IF(D1027&gt;=('28 Populations and thresholds'!$I$117)*0.25,"YES"))</f>
        <v xml:space="preserve"> </v>
      </c>
      <c r="L1027" s="272" t="b">
        <f>OR('28 Populations and thresholds'!$J$117="CR",'28 Populations and thresholds'!$J$117="EN",'28 Populations and thresholds'!$J$117="VU")</f>
        <v>1</v>
      </c>
      <c r="M1027" s="346">
        <v>1</v>
      </c>
      <c r="N1027" s="274">
        <f>'28 Populations and thresholds'!$K$117</f>
        <v>0</v>
      </c>
      <c r="O1027" s="263" t="str">
        <f t="shared" si="75"/>
        <v xml:space="preserve"> </v>
      </c>
      <c r="P1027" s="349"/>
      <c r="Q1027" s="272"/>
      <c r="R1027" s="274"/>
      <c r="S1027" s="263"/>
      <c r="T1027" s="282"/>
      <c r="U1027" s="263" t="str">
        <f t="shared" si="76"/>
        <v xml:space="preserve"> </v>
      </c>
    </row>
    <row r="1028" spans="1:26" x14ac:dyDescent="0.2">
      <c r="A1028" s="12" t="s">
        <v>1314</v>
      </c>
      <c r="B1028" s="40" t="s">
        <v>4416</v>
      </c>
      <c r="C1028" s="4" t="s">
        <v>3590</v>
      </c>
      <c r="D1028" s="174">
        <v>815</v>
      </c>
      <c r="E1028" s="148">
        <v>40544</v>
      </c>
      <c r="F1028" s="263" t="str">
        <f t="shared" si="73"/>
        <v xml:space="preserve"> </v>
      </c>
      <c r="G1028" s="12"/>
      <c r="H1028" s="9" t="s">
        <v>4415</v>
      </c>
      <c r="I1028" s="263" t="str">
        <f t="shared" si="74"/>
        <v xml:space="preserve"> </v>
      </c>
      <c r="J1028" s="38" t="str">
        <f>IF(D1028&gt;=('28 Populations and thresholds'!$I$85),"YES"," ")</f>
        <v>YES</v>
      </c>
      <c r="K1028" s="38" t="str">
        <f>IF(J1028="YES"," ",IF(D1028&gt;=('28 Populations and thresholds'!$I$85)*0.25,"YES"))</f>
        <v xml:space="preserve"> </v>
      </c>
      <c r="L1028" s="38" t="b">
        <f>OR('28 Populations and thresholds'!$J$85="CR",'28 Populations and thresholds'!$J$85="EN",'28 Populations and thresholds'!$J$85="VU")</f>
        <v>0</v>
      </c>
      <c r="M1028" s="75">
        <f>D1028/'28 Populations and thresholds'!$H$85</f>
        <v>9.1573033707865164E-3</v>
      </c>
      <c r="N1028" s="106" t="str">
        <f>'28 Populations and thresholds'!$K$85</f>
        <v>DEC</v>
      </c>
      <c r="O1028" s="263" t="str">
        <f t="shared" si="75"/>
        <v xml:space="preserve"> </v>
      </c>
      <c r="P1028" s="348">
        <v>0.92</v>
      </c>
      <c r="Q1028" s="38">
        <v>1</v>
      </c>
      <c r="R1028" s="106">
        <v>0</v>
      </c>
      <c r="S1028" s="263"/>
      <c r="U1028" s="263" t="str">
        <f t="shared" si="76"/>
        <v xml:space="preserve"> </v>
      </c>
    </row>
    <row r="1029" spans="1:26" x14ac:dyDescent="0.2">
      <c r="A1029" s="275" t="s">
        <v>1314</v>
      </c>
      <c r="B1029" s="269" t="s">
        <v>1704</v>
      </c>
      <c r="C1029" s="269" t="s">
        <v>1696</v>
      </c>
      <c r="D1029" s="279">
        <v>53</v>
      </c>
      <c r="E1029" s="284" t="s">
        <v>207</v>
      </c>
      <c r="F1029" s="263" t="str">
        <f t="shared" si="73"/>
        <v xml:space="preserve"> </v>
      </c>
      <c r="G1029" s="275" t="s">
        <v>139</v>
      </c>
      <c r="H1029" s="275"/>
      <c r="I1029" s="263" t="str">
        <f t="shared" si="74"/>
        <v xml:space="preserve"> </v>
      </c>
      <c r="J1029" s="272" t="str">
        <f>IF(D1029&gt;=('28 Populations and thresholds'!$I$51),"YES"," ")</f>
        <v>YES</v>
      </c>
      <c r="K1029" s="272"/>
      <c r="L1029" s="272" t="b">
        <f>OR('28 Populations and thresholds'!$J$51="CR",'28 Populations and thresholds'!$J$51="EN",'28 Populations and thresholds'!$J$51="VU")</f>
        <v>1</v>
      </c>
      <c r="M1029" s="273">
        <f>D1029/'28 Populations and thresholds'!$H$51</f>
        <v>1.9629629629629629E-2</v>
      </c>
      <c r="N1029" s="274">
        <f>'28 Populations and thresholds'!$K$51</f>
        <v>0</v>
      </c>
      <c r="O1029" s="263" t="str">
        <f t="shared" si="75"/>
        <v xml:space="preserve"> </v>
      </c>
      <c r="P1029" s="349">
        <v>3.96</v>
      </c>
      <c r="Q1029" s="272">
        <v>2</v>
      </c>
      <c r="R1029" s="274">
        <v>1</v>
      </c>
      <c r="S1029" s="263"/>
      <c r="T1029" s="275"/>
      <c r="U1029" s="263" t="str">
        <f t="shared" si="76"/>
        <v xml:space="preserve"> </v>
      </c>
    </row>
    <row r="1030" spans="1:26" x14ac:dyDescent="0.2">
      <c r="A1030" s="275" t="s">
        <v>1314</v>
      </c>
      <c r="B1030" s="269" t="s">
        <v>1704</v>
      </c>
      <c r="C1030" s="269" t="s">
        <v>1755</v>
      </c>
      <c r="D1030" s="279">
        <v>500</v>
      </c>
      <c r="E1030" s="284" t="s">
        <v>74</v>
      </c>
      <c r="F1030" s="263" t="str">
        <f t="shared" si="73"/>
        <v xml:space="preserve"> </v>
      </c>
      <c r="G1030" s="275" t="s">
        <v>139</v>
      </c>
      <c r="H1030" s="275"/>
      <c r="I1030" s="263" t="str">
        <f t="shared" si="74"/>
        <v xml:space="preserve"> </v>
      </c>
      <c r="J1030" s="272" t="str">
        <f>IF(D1030&gt;=('28 Populations and thresholds'!$I$226),"YES"," ")</f>
        <v>YES</v>
      </c>
      <c r="K1030" s="272" t="str">
        <f>IF(J1030="YES"," ",IF(D1030&gt;=('28 Populations and thresholds'!$I$226)*0.25,"YES"))</f>
        <v xml:space="preserve"> </v>
      </c>
      <c r="L1030" s="272" t="b">
        <f>OR('28 Populations and thresholds'!$J$226="CR",'28 Populations and thresholds'!$J$226="EN",'28 Populations and thresholds'!$J$226="VU")</f>
        <v>0</v>
      </c>
      <c r="M1030" s="273">
        <f>D1030/'28 Populations and thresholds'!$H$226</f>
        <v>0.02</v>
      </c>
      <c r="N1030" s="274">
        <f>'28 Populations and thresholds'!$K$226</f>
        <v>0</v>
      </c>
      <c r="O1030" s="263" t="str">
        <f t="shared" si="75"/>
        <v xml:space="preserve"> </v>
      </c>
      <c r="P1030" s="349"/>
      <c r="Q1030" s="272"/>
      <c r="R1030" s="274"/>
      <c r="S1030" s="263"/>
      <c r="T1030" s="275"/>
      <c r="U1030" s="263" t="str">
        <f t="shared" si="76"/>
        <v xml:space="preserve"> </v>
      </c>
    </row>
    <row r="1031" spans="1:26" x14ac:dyDescent="0.2">
      <c r="A1031" s="12" t="s">
        <v>1314</v>
      </c>
      <c r="B1031" s="4" t="s">
        <v>3690</v>
      </c>
      <c r="C1031" s="4" t="s">
        <v>3676</v>
      </c>
      <c r="D1031" s="5">
        <v>80</v>
      </c>
      <c r="E1031" s="106">
        <v>1991</v>
      </c>
      <c r="F1031" s="263" t="str">
        <f t="shared" si="73"/>
        <v xml:space="preserve"> </v>
      </c>
      <c r="G1031" s="12" t="s">
        <v>139</v>
      </c>
      <c r="H1031" s="12" t="s">
        <v>3388</v>
      </c>
      <c r="I1031" s="263" t="str">
        <f t="shared" si="74"/>
        <v xml:space="preserve"> </v>
      </c>
      <c r="J1031" s="38" t="str">
        <f>IF(D1031&gt;=('28 Populations and thresholds'!$I$96),"YES"," ")</f>
        <v>YES</v>
      </c>
      <c r="K1031" s="38" t="str">
        <f>IF(J1031="YES"," ",IF(D1031&gt;=('28 Populations and thresholds'!$I$96)*0.25,"YES"))</f>
        <v xml:space="preserve"> </v>
      </c>
      <c r="L1031" s="38" t="b">
        <f>OR('28 Populations and thresholds'!$J$96="CR",'28 Populations and thresholds'!$J$96="EN",'28 Populations and thresholds'!$J$96="VU")</f>
        <v>1</v>
      </c>
      <c r="M1031" s="75">
        <f>D1031/'28 Populations and thresholds'!$H$96</f>
        <v>0.08</v>
      </c>
      <c r="N1031" s="106" t="str">
        <f>'28 Populations and thresholds'!$K$96</f>
        <v>DEC</v>
      </c>
      <c r="O1031" s="263" t="str">
        <f t="shared" si="75"/>
        <v xml:space="preserve"> </v>
      </c>
      <c r="P1031" s="348">
        <v>8</v>
      </c>
      <c r="Q1031" s="38">
        <v>1</v>
      </c>
      <c r="R1031" s="106">
        <v>1</v>
      </c>
      <c r="S1031" s="263"/>
      <c r="U1031" s="263" t="str">
        <f t="shared" si="76"/>
        <v xml:space="preserve"> </v>
      </c>
    </row>
    <row r="1032" spans="1:26" x14ac:dyDescent="0.2">
      <c r="A1032" s="267" t="s">
        <v>1314</v>
      </c>
      <c r="B1032" s="268" t="s">
        <v>1367</v>
      </c>
      <c r="C1032" s="269" t="s">
        <v>3676</v>
      </c>
      <c r="D1032" s="270">
        <v>2000</v>
      </c>
      <c r="E1032" s="294" t="s">
        <v>1316</v>
      </c>
      <c r="F1032" s="263" t="str">
        <f t="shared" si="73"/>
        <v xml:space="preserve"> </v>
      </c>
      <c r="G1032" s="267" t="s">
        <v>15</v>
      </c>
      <c r="H1032" s="267" t="s">
        <v>1315</v>
      </c>
      <c r="I1032" s="263" t="str">
        <f t="shared" si="74"/>
        <v xml:space="preserve"> </v>
      </c>
      <c r="J1032" s="272" t="str">
        <f>IF(D1032&gt;=('28 Populations and thresholds'!$I$96),"YES"," ")</f>
        <v>YES</v>
      </c>
      <c r="K1032" s="272" t="str">
        <f>IF(J1032="YES"," ",IF(D1032&gt;=('28 Populations and thresholds'!$I$96)*0.25,"YES"))</f>
        <v xml:space="preserve"> </v>
      </c>
      <c r="L1032" s="272" t="b">
        <f>OR('28 Populations and thresholds'!$J$96="CR",'28 Populations and thresholds'!$J$96="EN",'28 Populations and thresholds'!$J$96="VU")</f>
        <v>1</v>
      </c>
      <c r="M1032" s="346">
        <v>1</v>
      </c>
      <c r="N1032" s="274" t="str">
        <f>'28 Populations and thresholds'!$K$96</f>
        <v>DEC</v>
      </c>
      <c r="O1032" s="263" t="str">
        <f t="shared" si="75"/>
        <v xml:space="preserve"> </v>
      </c>
      <c r="P1032" s="349">
        <v>106.05</v>
      </c>
      <c r="Q1032" s="272">
        <v>4</v>
      </c>
      <c r="R1032" s="274">
        <v>3</v>
      </c>
      <c r="S1032" s="263"/>
      <c r="T1032" s="275"/>
      <c r="U1032" s="263" t="str">
        <f t="shared" si="76"/>
        <v xml:space="preserve"> </v>
      </c>
    </row>
    <row r="1033" spans="1:26" x14ac:dyDescent="0.2">
      <c r="A1033" s="267" t="s">
        <v>1314</v>
      </c>
      <c r="B1033" s="268" t="s">
        <v>1367</v>
      </c>
      <c r="C1033" s="269" t="s">
        <v>3729</v>
      </c>
      <c r="D1033" s="298">
        <v>1200</v>
      </c>
      <c r="E1033" s="294" t="s">
        <v>1332</v>
      </c>
      <c r="F1033" s="263" t="str">
        <f t="shared" si="73"/>
        <v xml:space="preserve"> </v>
      </c>
      <c r="G1033" s="267" t="s">
        <v>15</v>
      </c>
      <c r="H1033" s="267" t="s">
        <v>1315</v>
      </c>
      <c r="I1033" s="263" t="str">
        <f t="shared" si="74"/>
        <v xml:space="preserve"> </v>
      </c>
      <c r="J1033" s="272" t="str">
        <f>IF(D1033&gt;=('28 Populations and thresholds'!$I$69),"YES"," ")</f>
        <v>YES</v>
      </c>
      <c r="K1033" s="272" t="str">
        <f>IF(J1033="YES"," ",IF(D1033&gt;=('28 Populations and thresholds'!$I$69)*0.25,"YES"))</f>
        <v xml:space="preserve"> </v>
      </c>
      <c r="L1033" s="272" t="b">
        <f>OR('28 Populations and thresholds'!$J$69="CR",'28 Populations and thresholds'!$J$69="EN",'28 Populations and thresholds'!$J$69="VU")</f>
        <v>1</v>
      </c>
      <c r="M1033" s="273">
        <f>D1033/'28 Populations and thresholds'!$H$69</f>
        <v>4.2857142857142858E-2</v>
      </c>
      <c r="N1033" s="274">
        <f>'28 Populations and thresholds'!$K$69</f>
        <v>0</v>
      </c>
      <c r="O1033" s="263" t="str">
        <f t="shared" si="75"/>
        <v xml:space="preserve"> </v>
      </c>
      <c r="P1033" s="349"/>
      <c r="Q1033" s="272"/>
      <c r="R1033" s="274"/>
      <c r="S1033" s="263"/>
      <c r="T1033" s="275"/>
      <c r="U1033" s="263" t="str">
        <f t="shared" si="76"/>
        <v xml:space="preserve"> </v>
      </c>
    </row>
    <row r="1034" spans="1:26" x14ac:dyDescent="0.2">
      <c r="A1034" s="267" t="s">
        <v>1314</v>
      </c>
      <c r="B1034" s="268" t="s">
        <v>1367</v>
      </c>
      <c r="C1034" s="269" t="s">
        <v>3552</v>
      </c>
      <c r="D1034" s="270">
        <v>1000</v>
      </c>
      <c r="E1034" s="294" t="s">
        <v>1316</v>
      </c>
      <c r="F1034" s="263" t="str">
        <f t="shared" si="73"/>
        <v xml:space="preserve"> </v>
      </c>
      <c r="G1034" s="267" t="s">
        <v>15</v>
      </c>
      <c r="H1034" s="267" t="s">
        <v>1315</v>
      </c>
      <c r="I1034" s="263" t="str">
        <f t="shared" si="74"/>
        <v xml:space="preserve"> </v>
      </c>
      <c r="J1034" s="272" t="str">
        <f>IF(D1034&gt;=('28 Populations and thresholds'!$I$77),"YES"," ")</f>
        <v>YES</v>
      </c>
      <c r="K1034" s="272" t="str">
        <f>IF(J1034="YES"," ",IF(D1034&gt;=('28 Populations and thresholds'!$I$77)*0.25,"YES"))</f>
        <v xml:space="preserve"> </v>
      </c>
      <c r="L1034" s="272" t="b">
        <f>OR('28 Populations and thresholds'!$J$77="CR",'28 Populations and thresholds'!$J$77="EN",'28 Populations and thresholds'!$J$77="VU")</f>
        <v>0</v>
      </c>
      <c r="M1034" s="273">
        <f>D1034/'28 Populations and thresholds'!$H$77</f>
        <v>0.01</v>
      </c>
      <c r="N1034" s="274">
        <f>'28 Populations and thresholds'!$K$77</f>
        <v>0</v>
      </c>
      <c r="O1034" s="263" t="str">
        <f t="shared" si="75"/>
        <v xml:space="preserve"> </v>
      </c>
      <c r="P1034" s="349"/>
      <c r="Q1034" s="272"/>
      <c r="R1034" s="274"/>
      <c r="S1034" s="263"/>
      <c r="T1034" s="269"/>
      <c r="U1034" s="263" t="str">
        <f t="shared" si="76"/>
        <v xml:space="preserve"> </v>
      </c>
    </row>
    <row r="1035" spans="1:26" x14ac:dyDescent="0.2">
      <c r="A1035" s="267" t="s">
        <v>1314</v>
      </c>
      <c r="B1035" s="268" t="s">
        <v>1367</v>
      </c>
      <c r="C1035" s="280" t="s">
        <v>3540</v>
      </c>
      <c r="D1035" s="270">
        <v>600</v>
      </c>
      <c r="E1035" s="294" t="s">
        <v>1332</v>
      </c>
      <c r="F1035" s="263" t="str">
        <f t="shared" si="73"/>
        <v xml:space="preserve"> </v>
      </c>
      <c r="G1035" s="267" t="s">
        <v>15</v>
      </c>
      <c r="H1035" s="267" t="s">
        <v>1315</v>
      </c>
      <c r="I1035" s="263" t="str">
        <f t="shared" si="74"/>
        <v xml:space="preserve"> </v>
      </c>
      <c r="J1035" s="272" t="str">
        <f>IF(D1035&gt;=('28 Populations and thresholds'!$I$60),"YES"," ")</f>
        <v>YES</v>
      </c>
      <c r="K1035" s="272" t="str">
        <f>IF(J1035="YES"," ",IF(D1035&gt;=('28 Populations and thresholds'!$I$60)*0.25,"YES"))</f>
        <v xml:space="preserve"> </v>
      </c>
      <c r="L1035" s="272" t="b">
        <f>OR('28 Populations and thresholds'!$J$60="CR",'28 Populations and thresholds'!$J$60="EN",'28 Populations and thresholds'!$J$60="VU")</f>
        <v>1</v>
      </c>
      <c r="M1035" s="273">
        <f>D1035/'28 Populations and thresholds'!$H$60</f>
        <v>7.6923076923076927E-3</v>
      </c>
      <c r="N1035" s="274" t="str">
        <f>'28 Populations and thresholds'!$K$60</f>
        <v>DEC</v>
      </c>
      <c r="O1035" s="263" t="str">
        <f t="shared" si="75"/>
        <v xml:space="preserve"> </v>
      </c>
      <c r="P1035" s="349"/>
      <c r="Q1035" s="272"/>
      <c r="R1035" s="274"/>
      <c r="S1035" s="263"/>
      <c r="T1035" s="269"/>
      <c r="U1035" s="263" t="str">
        <f t="shared" si="76"/>
        <v xml:space="preserve"> </v>
      </c>
      <c r="W1035" s="4"/>
      <c r="X1035" s="4"/>
      <c r="Y1035" s="4"/>
      <c r="Z1035" s="4"/>
    </row>
    <row r="1036" spans="1:26" x14ac:dyDescent="0.2">
      <c r="A1036" s="143" t="s">
        <v>1314</v>
      </c>
      <c r="B1036" s="9" t="s">
        <v>3523</v>
      </c>
      <c r="C1036" s="4" t="s">
        <v>3545</v>
      </c>
      <c r="D1036" s="41">
        <v>5520</v>
      </c>
      <c r="E1036" s="47" t="s">
        <v>1336</v>
      </c>
      <c r="F1036" s="263" t="str">
        <f t="shared" si="73"/>
        <v xml:space="preserve"> </v>
      </c>
      <c r="G1036" s="143" t="s">
        <v>15</v>
      </c>
      <c r="H1036" s="143" t="s">
        <v>1365</v>
      </c>
      <c r="I1036" s="263" t="str">
        <f t="shared" si="74"/>
        <v xml:space="preserve"> </v>
      </c>
      <c r="J1036" s="38" t="str">
        <f>IF(D1036&gt;=('28 Populations and thresholds'!$I$71),"YES"," ")</f>
        <v>YES</v>
      </c>
      <c r="K1036" s="38" t="str">
        <f>IF(J1036="YES"," ",IF(D1036&gt;=('28 Populations and thresholds'!$I$71)*0.25,"YES"))</f>
        <v xml:space="preserve"> </v>
      </c>
      <c r="L1036" s="38" t="b">
        <f>OR('28 Populations and thresholds'!$J$71="CR",'28 Populations and thresholds'!$J$71="EN",'28 Populations and thresholds'!$J$71="VU")</f>
        <v>0</v>
      </c>
      <c r="M1036" s="75">
        <f>D1036/'28 Populations and thresholds'!$H$71</f>
        <v>9.1999999999999998E-2</v>
      </c>
      <c r="N1036" s="106">
        <f>'28 Populations and thresholds'!$K$71</f>
        <v>0</v>
      </c>
      <c r="O1036" s="263" t="str">
        <f t="shared" si="75"/>
        <v xml:space="preserve"> </v>
      </c>
      <c r="P1036" s="348">
        <v>11.1</v>
      </c>
      <c r="Q1036" s="38">
        <v>2</v>
      </c>
      <c r="R1036" s="106">
        <v>0</v>
      </c>
      <c r="S1036" s="263"/>
      <c r="T1036" s="9"/>
      <c r="U1036" s="263" t="str">
        <f t="shared" si="76"/>
        <v xml:space="preserve"> </v>
      </c>
    </row>
    <row r="1037" spans="1:26" x14ac:dyDescent="0.2">
      <c r="A1037" s="12" t="s">
        <v>1314</v>
      </c>
      <c r="B1037" s="9" t="s">
        <v>3523</v>
      </c>
      <c r="C1037" s="111" t="s">
        <v>3522</v>
      </c>
      <c r="D1037" s="5">
        <v>1141</v>
      </c>
      <c r="E1037" s="104">
        <v>2007</v>
      </c>
      <c r="F1037" s="263" t="str">
        <f t="shared" si="73"/>
        <v xml:space="preserve"> </v>
      </c>
      <c r="G1037" s="12" t="s">
        <v>139</v>
      </c>
      <c r="H1037" s="12" t="s">
        <v>3388</v>
      </c>
      <c r="I1037" s="263" t="str">
        <f t="shared" si="74"/>
        <v xml:space="preserve"> </v>
      </c>
      <c r="J1037" s="38" t="str">
        <f>IF(D1037&gt;=('28 Populations and thresholds'!$I$58),"YES"," ")</f>
        <v>YES</v>
      </c>
      <c r="K1037" s="38" t="str">
        <f>IF(J1037="YES"," ",IF(D1037&gt;=('28 Populations and thresholds'!$I$58)*0.25,"YES"))</f>
        <v xml:space="preserve"> </v>
      </c>
      <c r="L1037" s="38" t="b">
        <f>OR('28 Populations and thresholds'!$J$58="CR",'28 Populations and thresholds'!$J$58="EN",'28 Populations and thresholds'!$J$58="VU")</f>
        <v>0</v>
      </c>
      <c r="M1037" s="75">
        <f>D1037/'28 Populations and thresholds'!$H$58</f>
        <v>1.9016666666666668E-2</v>
      </c>
      <c r="N1037" s="106">
        <f>'28 Populations and thresholds'!$K$58</f>
        <v>0</v>
      </c>
      <c r="O1037" s="263" t="str">
        <f t="shared" si="75"/>
        <v xml:space="preserve"> </v>
      </c>
      <c r="P1037" s="348"/>
      <c r="Q1037" s="38"/>
      <c r="R1037" s="106"/>
      <c r="S1037" s="263"/>
      <c r="U1037" s="263" t="str">
        <f t="shared" si="76"/>
        <v xml:space="preserve"> </v>
      </c>
    </row>
    <row r="1038" spans="1:26" x14ac:dyDescent="0.2">
      <c r="A1038" s="267" t="s">
        <v>1314</v>
      </c>
      <c r="B1038" s="269" t="s">
        <v>1682</v>
      </c>
      <c r="C1038" s="269" t="s">
        <v>1677</v>
      </c>
      <c r="D1038" s="279">
        <v>27</v>
      </c>
      <c r="E1038" s="284" t="s">
        <v>240</v>
      </c>
      <c r="F1038" s="263" t="str">
        <f t="shared" si="73"/>
        <v xml:space="preserve"> </v>
      </c>
      <c r="G1038" s="275" t="s">
        <v>139</v>
      </c>
      <c r="H1038" s="275"/>
      <c r="I1038" s="263" t="str">
        <f t="shared" si="74"/>
        <v xml:space="preserve"> </v>
      </c>
      <c r="J1038" s="272" t="str">
        <f>IF(D1038&gt;=('28 Populations and thresholds'!$I$44),"YES"," ")</f>
        <v>YES</v>
      </c>
      <c r="K1038" s="272" t="str">
        <f>IF(J1038="YES"," ",IF(D1038&gt;=('28 Populations and thresholds'!$I$44)*0.25,"YES"))</f>
        <v xml:space="preserve"> </v>
      </c>
      <c r="L1038" s="272" t="b">
        <f>OR('28 Populations and thresholds'!$J$44="CR",'28 Populations and thresholds'!$J$44="EN",'28 Populations and thresholds'!$J$44="VU")</f>
        <v>0</v>
      </c>
      <c r="M1038" s="273">
        <f>D1038/'28 Populations and thresholds'!$H$44</f>
        <v>5.3999999999999999E-2</v>
      </c>
      <c r="N1038" s="274">
        <f>'28 Populations and thresholds'!$K$44</f>
        <v>0</v>
      </c>
      <c r="O1038" s="263" t="str">
        <f t="shared" si="75"/>
        <v xml:space="preserve"> </v>
      </c>
      <c r="P1038" s="349">
        <v>5.4</v>
      </c>
      <c r="Q1038" s="272">
        <v>1</v>
      </c>
      <c r="R1038" s="274">
        <v>0</v>
      </c>
      <c r="S1038" s="263"/>
      <c r="T1038" s="282"/>
      <c r="U1038" s="263" t="str">
        <f t="shared" si="76"/>
        <v xml:space="preserve"> </v>
      </c>
    </row>
    <row r="1039" spans="1:26" x14ac:dyDescent="0.2">
      <c r="A1039" s="143" t="s">
        <v>1314</v>
      </c>
      <c r="B1039" s="40" t="s">
        <v>1369</v>
      </c>
      <c r="C1039" s="4" t="s">
        <v>3552</v>
      </c>
      <c r="D1039" s="41">
        <v>750</v>
      </c>
      <c r="E1039" s="47" t="s">
        <v>1332</v>
      </c>
      <c r="F1039" s="263" t="str">
        <f t="shared" si="73"/>
        <v xml:space="preserve"> </v>
      </c>
      <c r="G1039" s="143" t="s">
        <v>15</v>
      </c>
      <c r="H1039" s="143" t="s">
        <v>1315</v>
      </c>
      <c r="I1039" s="263" t="str">
        <f t="shared" si="74"/>
        <v xml:space="preserve"> </v>
      </c>
      <c r="J1039" s="38" t="str">
        <f>IF(D1039&gt;=('28 Populations and thresholds'!$I$77),"YES"," ")</f>
        <v>YES</v>
      </c>
      <c r="K1039" s="38" t="str">
        <f>IF(J1039="YES"," ",IF(D1039&gt;=('28 Populations and thresholds'!$I$77)*0.25,"YES"))</f>
        <v xml:space="preserve"> </v>
      </c>
      <c r="L1039" s="38" t="b">
        <f>OR('28 Populations and thresholds'!$J$77="CR",'28 Populations and thresholds'!$J$77="EN",'28 Populations and thresholds'!$J$77="VU")</f>
        <v>0</v>
      </c>
      <c r="M1039" s="75">
        <f>D1039/'28 Populations and thresholds'!$H$77</f>
        <v>7.4999999999999997E-3</v>
      </c>
      <c r="N1039" s="106">
        <f>'28 Populations and thresholds'!$K$77</f>
        <v>0</v>
      </c>
      <c r="O1039" s="263" t="str">
        <f t="shared" si="75"/>
        <v xml:space="preserve"> </v>
      </c>
      <c r="P1039" s="348">
        <v>0.75</v>
      </c>
      <c r="Q1039" s="38">
        <v>1</v>
      </c>
      <c r="R1039" s="106">
        <v>0</v>
      </c>
      <c r="S1039" s="263"/>
      <c r="T1039" s="9"/>
      <c r="U1039" s="263" t="str">
        <f t="shared" si="76"/>
        <v xml:space="preserve"> </v>
      </c>
    </row>
    <row r="1040" spans="1:26" x14ac:dyDescent="0.2">
      <c r="A1040" s="275" t="s">
        <v>1314</v>
      </c>
      <c r="B1040" s="269" t="s">
        <v>4420</v>
      </c>
      <c r="C1040" s="269" t="s">
        <v>3482</v>
      </c>
      <c r="D1040" s="279">
        <v>5772</v>
      </c>
      <c r="E1040" s="281">
        <v>38749</v>
      </c>
      <c r="F1040" s="263" t="str">
        <f t="shared" si="73"/>
        <v xml:space="preserve"> </v>
      </c>
      <c r="G1040" s="275"/>
      <c r="H1040" s="275" t="s">
        <v>4415</v>
      </c>
      <c r="I1040" s="263" t="str">
        <f t="shared" si="74"/>
        <v xml:space="preserve"> </v>
      </c>
      <c r="J1040" s="272" t="str">
        <f>IF(D1040&gt;=(('28 Populations and thresholds'!$I$205)+('28 Populations and thresholds'!$I$206)+('28 Populations and thresholds'!$I$207)+('28 Populations and thresholds'!$I$208)),"YES"," ")</f>
        <v>YES</v>
      </c>
      <c r="K1040" s="272" t="str">
        <f>IF(J1040="YES"," ",IF(D1040&gt;=(('28 Populations and thresholds'!$I$205)+('28 Populations and thresholds'!$I$206)+('28 Populations and thresholds'!$I$207)+('28 Populations and thresholds'!$I$208))*0.25,"YES"))</f>
        <v xml:space="preserve"> </v>
      </c>
      <c r="L1040" s="272" t="b">
        <f>OR('28 Populations and thresholds'!$J$206="CR",'28 Populations and thresholds'!$J$206="EN",'28 Populations and thresholds'!$J$206="VU")</f>
        <v>0</v>
      </c>
      <c r="M1040" s="273">
        <f>D1040/(('28 Populations and thresholds'!$H$205)+('28 Populations and thresholds'!$H$206)+('28 Populations and thresholds'!$H$207)+('28 Populations and thresholds'!$H$208))</f>
        <v>2.1578376761748103E-3</v>
      </c>
      <c r="N1040" s="274" t="str">
        <f>'28 Populations and thresholds'!$K$206</f>
        <v>DEC</v>
      </c>
      <c r="O1040" s="263" t="str">
        <f t="shared" si="75"/>
        <v xml:space="preserve"> </v>
      </c>
      <c r="P1040" s="349">
        <v>15</v>
      </c>
      <c r="Q1040" s="272">
        <v>4</v>
      </c>
      <c r="R1040" s="274">
        <v>1</v>
      </c>
      <c r="S1040" s="263"/>
      <c r="T1040" s="275" t="s">
        <v>4568</v>
      </c>
      <c r="U1040" s="263" t="str">
        <f t="shared" si="76"/>
        <v xml:space="preserve"> </v>
      </c>
    </row>
    <row r="1041" spans="1:26" x14ac:dyDescent="0.2">
      <c r="A1041" s="275" t="s">
        <v>1314</v>
      </c>
      <c r="B1041" s="269" t="s">
        <v>4420</v>
      </c>
      <c r="C1041" s="280" t="s">
        <v>3452</v>
      </c>
      <c r="D1041" s="279">
        <v>2946</v>
      </c>
      <c r="E1041" s="274" t="s">
        <v>4398</v>
      </c>
      <c r="F1041" s="263" t="str">
        <f t="shared" si="73"/>
        <v xml:space="preserve"> </v>
      </c>
      <c r="G1041" s="275"/>
      <c r="H1041" s="275" t="s">
        <v>4392</v>
      </c>
      <c r="I1041" s="263" t="str">
        <f t="shared" si="74"/>
        <v xml:space="preserve"> </v>
      </c>
      <c r="J1041" s="272" t="str">
        <f>IF(D1041&gt;=('28 Populations and thresholds'!$I$158),"YES"," ")</f>
        <v>YES</v>
      </c>
      <c r="K1041" s="272" t="str">
        <f>IF(J1041="YES"," ",IF(D1041&gt;=('28 Populations and thresholds'!$I$158)*0.25,"YES"))</f>
        <v xml:space="preserve"> </v>
      </c>
      <c r="L1041" s="272" t="b">
        <f>OR('28 Populations and thresholds'!$J$158="CR",'28 Populations and thresholds'!$J$158="EN",'28 Populations and thresholds'!$J$158="VU")</f>
        <v>0</v>
      </c>
      <c r="M1041" s="273">
        <f>D1041/'28 Populations and thresholds'!$H$158</f>
        <v>2.946E-2</v>
      </c>
      <c r="N1041" s="274">
        <f>'28 Populations and thresholds'!$K$158</f>
        <v>0</v>
      </c>
      <c r="O1041" s="263" t="str">
        <f t="shared" si="75"/>
        <v xml:space="preserve"> </v>
      </c>
      <c r="P1041" s="349"/>
      <c r="Q1041" s="272"/>
      <c r="R1041" s="274"/>
      <c r="S1041" s="263"/>
      <c r="T1041" s="275"/>
      <c r="U1041" s="263" t="str">
        <f t="shared" si="76"/>
        <v xml:space="preserve"> </v>
      </c>
    </row>
    <row r="1042" spans="1:26" x14ac:dyDescent="0.2">
      <c r="A1042" s="275" t="s">
        <v>1314</v>
      </c>
      <c r="B1042" s="269" t="s">
        <v>4420</v>
      </c>
      <c r="C1042" s="280" t="s">
        <v>1732</v>
      </c>
      <c r="D1042" s="279">
        <v>1016</v>
      </c>
      <c r="E1042" s="274" t="s">
        <v>4398</v>
      </c>
      <c r="F1042" s="263" t="str">
        <f t="shared" si="73"/>
        <v xml:space="preserve"> </v>
      </c>
      <c r="G1042" s="275"/>
      <c r="H1042" s="275" t="s">
        <v>4392</v>
      </c>
      <c r="I1042" s="263" t="str">
        <f t="shared" si="74"/>
        <v xml:space="preserve"> </v>
      </c>
      <c r="J1042" s="272" t="str">
        <f>IF(D1042&gt;=('28 Populations and thresholds'!$I$221),"YES"," ")</f>
        <v>YES</v>
      </c>
      <c r="K1042" s="272" t="str">
        <f>IF(J1042="YES"," ",IF(D1042&gt;=('28 Populations and thresholds'!$I$221)*0.25,"YES"))</f>
        <v xml:space="preserve"> </v>
      </c>
      <c r="L1042" s="272" t="b">
        <f>OR('28 Populations and thresholds'!$J$221="CR",'28 Populations and thresholds'!$J$221="EN",'28 Populations and thresholds'!$J$221="VU")</f>
        <v>1</v>
      </c>
      <c r="M1042" s="273">
        <f>D1042/'28 Populations and thresholds'!$H$221</f>
        <v>0.10583333333333333</v>
      </c>
      <c r="N1042" s="274" t="str">
        <f>'28 Populations and thresholds'!$K$221</f>
        <v>DEC</v>
      </c>
      <c r="O1042" s="263" t="str">
        <f t="shared" si="75"/>
        <v xml:space="preserve"> </v>
      </c>
      <c r="P1042" s="349"/>
      <c r="Q1042" s="272"/>
      <c r="R1042" s="274"/>
      <c r="S1042" s="263"/>
      <c r="T1042" s="275"/>
      <c r="U1042" s="263" t="str">
        <f t="shared" si="76"/>
        <v xml:space="preserve"> </v>
      </c>
    </row>
    <row r="1043" spans="1:26" x14ac:dyDescent="0.2">
      <c r="A1043" s="275" t="s">
        <v>1314</v>
      </c>
      <c r="B1043" s="269" t="s">
        <v>4420</v>
      </c>
      <c r="C1043" s="280" t="s">
        <v>3763</v>
      </c>
      <c r="D1043" s="279">
        <v>627</v>
      </c>
      <c r="E1043" s="274" t="s">
        <v>4398</v>
      </c>
      <c r="F1043" s="263" t="str">
        <f t="shared" si="73"/>
        <v xml:space="preserve"> </v>
      </c>
      <c r="G1043" s="275"/>
      <c r="H1043" s="275" t="s">
        <v>4392</v>
      </c>
      <c r="I1043" s="263" t="str">
        <f t="shared" si="74"/>
        <v xml:space="preserve"> </v>
      </c>
      <c r="J1043" s="272" t="str">
        <f>IF(D1043&gt;=('28 Populations and thresholds'!$I$191),"YES"," ")</f>
        <v>YES</v>
      </c>
      <c r="K1043" s="272" t="str">
        <f>IF(J1043="YES"," ",IF(D1043&gt;=('28 Populations and thresholds'!$I$191)*0.25,"YES"))</f>
        <v xml:space="preserve"> </v>
      </c>
      <c r="L1043" s="272" t="b">
        <f>OR('28 Populations and thresholds'!$J$191="CR",'28 Populations and thresholds'!$J$191="EN",'28 Populations and thresholds'!$J$191="VU")</f>
        <v>0</v>
      </c>
      <c r="M1043" s="273">
        <f>D1043/'28 Populations and thresholds'!$H$191</f>
        <v>1.2540000000000001E-2</v>
      </c>
      <c r="N1043" s="274">
        <f>'28 Populations and thresholds'!$K$191</f>
        <v>0</v>
      </c>
      <c r="O1043" s="263" t="str">
        <f t="shared" si="75"/>
        <v xml:space="preserve"> </v>
      </c>
      <c r="P1043" s="349"/>
      <c r="Q1043" s="272"/>
      <c r="R1043" s="274"/>
      <c r="S1043" s="263"/>
      <c r="T1043" s="275"/>
      <c r="U1043" s="263" t="str">
        <f t="shared" si="76"/>
        <v xml:space="preserve"> </v>
      </c>
    </row>
    <row r="1044" spans="1:26" x14ac:dyDescent="0.2">
      <c r="A1044" s="12" t="s">
        <v>1314</v>
      </c>
      <c r="B1044" s="4" t="s">
        <v>3524</v>
      </c>
      <c r="C1044" s="111" t="s">
        <v>3522</v>
      </c>
      <c r="D1044" s="5">
        <v>1467</v>
      </c>
      <c r="E1044" s="148">
        <v>39114</v>
      </c>
      <c r="F1044" s="263" t="str">
        <f t="shared" si="73"/>
        <v xml:space="preserve"> </v>
      </c>
      <c r="G1044" s="12" t="s">
        <v>139</v>
      </c>
      <c r="H1044" s="9" t="s">
        <v>4415</v>
      </c>
      <c r="I1044" s="263" t="str">
        <f t="shared" si="74"/>
        <v xml:space="preserve"> </v>
      </c>
      <c r="J1044" s="38" t="str">
        <f>IF(D1044&gt;=('28 Populations and thresholds'!$I$58),"YES"," ")</f>
        <v>YES</v>
      </c>
      <c r="K1044" s="38" t="str">
        <f>IF(J1044="YES"," ",IF(D1044&gt;=('28 Populations and thresholds'!$I$58)*0.25,"YES"))</f>
        <v xml:space="preserve"> </v>
      </c>
      <c r="L1044" s="38" t="b">
        <f>OR('28 Populations and thresholds'!$J$58="CR",'28 Populations and thresholds'!$J$58="EN",'28 Populations and thresholds'!$J$58="VU")</f>
        <v>0</v>
      </c>
      <c r="M1044" s="75">
        <f>D1044/'28 Populations and thresholds'!$H$58</f>
        <v>2.445E-2</v>
      </c>
      <c r="N1044" s="106">
        <f>'28 Populations and thresholds'!$K$58</f>
        <v>0</v>
      </c>
      <c r="O1044" s="263" t="str">
        <f t="shared" si="75"/>
        <v xml:space="preserve"> </v>
      </c>
      <c r="P1044" s="348">
        <v>2.4500000000000002</v>
      </c>
      <c r="Q1044" s="38">
        <v>1</v>
      </c>
      <c r="R1044" s="106">
        <v>0</v>
      </c>
      <c r="S1044" s="263"/>
      <c r="U1044" s="263" t="str">
        <f t="shared" si="76"/>
        <v xml:space="preserve"> </v>
      </c>
    </row>
    <row r="1045" spans="1:26" x14ac:dyDescent="0.2">
      <c r="A1045" s="275" t="s">
        <v>1314</v>
      </c>
      <c r="B1045" s="283" t="s">
        <v>3928</v>
      </c>
      <c r="C1045" s="269" t="s">
        <v>1732</v>
      </c>
      <c r="D1045" s="279">
        <v>1400</v>
      </c>
      <c r="E1045" s="274" t="s">
        <v>3930</v>
      </c>
      <c r="F1045" s="263" t="str">
        <f t="shared" si="73"/>
        <v xml:space="preserve"> </v>
      </c>
      <c r="G1045" s="275"/>
      <c r="H1045" s="275" t="s">
        <v>3925</v>
      </c>
      <c r="I1045" s="263" t="str">
        <f t="shared" si="74"/>
        <v xml:space="preserve"> </v>
      </c>
      <c r="J1045" s="272" t="str">
        <f>IF(D1045&gt;=('28 Populations and thresholds'!$I$221),"YES"," ")</f>
        <v>YES</v>
      </c>
      <c r="K1045" s="272" t="str">
        <f>IF(J1045="YES"," ",IF(D1045&gt;=('28 Populations and thresholds'!$I$221)*0.25,"YES"))</f>
        <v xml:space="preserve"> </v>
      </c>
      <c r="L1045" s="272" t="b">
        <f>OR('28 Populations and thresholds'!$J$221="CR",'28 Populations and thresholds'!$J$221="EN",'28 Populations and thresholds'!$J$221="VU")</f>
        <v>1</v>
      </c>
      <c r="M1045" s="273">
        <f>D1045/'28 Populations and thresholds'!$H$221</f>
        <v>0.14583333333333334</v>
      </c>
      <c r="N1045" s="274" t="str">
        <f>'28 Populations and thresholds'!$K$221</f>
        <v>DEC</v>
      </c>
      <c r="O1045" s="263" t="str">
        <f t="shared" si="75"/>
        <v xml:space="preserve"> </v>
      </c>
      <c r="P1045" s="349">
        <v>83.33</v>
      </c>
      <c r="Q1045" s="272">
        <v>3</v>
      </c>
      <c r="R1045" s="274">
        <v>3</v>
      </c>
      <c r="S1045" s="263"/>
      <c r="T1045" s="275"/>
      <c r="U1045" s="263" t="str">
        <f t="shared" si="76"/>
        <v xml:space="preserve"> </v>
      </c>
    </row>
    <row r="1046" spans="1:26" x14ac:dyDescent="0.2">
      <c r="A1046" s="275" t="s">
        <v>1314</v>
      </c>
      <c r="B1046" s="283" t="s">
        <v>3928</v>
      </c>
      <c r="C1046" s="269" t="s">
        <v>3484</v>
      </c>
      <c r="D1046" s="279">
        <v>106</v>
      </c>
      <c r="E1046" s="274" t="s">
        <v>3929</v>
      </c>
      <c r="F1046" s="263" t="str">
        <f t="shared" si="73"/>
        <v xml:space="preserve"> </v>
      </c>
      <c r="G1046" s="275"/>
      <c r="H1046" s="275" t="s">
        <v>3925</v>
      </c>
      <c r="I1046" s="263" t="str">
        <f t="shared" si="74"/>
        <v xml:space="preserve"> </v>
      </c>
      <c r="J1046" s="272" t="str">
        <f>IF(D1046&gt;=('28 Populations and thresholds'!$I$209),"YES"," ")</f>
        <v>YES</v>
      </c>
      <c r="K1046" s="272" t="str">
        <f>IF(J1046="YES"," ",IF(D1046&gt;=('28 Populations and thresholds'!$I$209)*0.25,"YES"))</f>
        <v xml:space="preserve"> </v>
      </c>
      <c r="L1046" s="272" t="b">
        <f>OR('28 Populations and thresholds'!$J$209="CR",'28 Populations and thresholds'!$J$209="EN",'28 Populations and thresholds'!$J$209="VU")</f>
        <v>1</v>
      </c>
      <c r="M1046" s="273">
        <f>D1046/'28 Populations and thresholds'!$H$209</f>
        <v>0.22083333333333333</v>
      </c>
      <c r="N1046" s="274" t="str">
        <f>'28 Populations and thresholds'!$K$209</f>
        <v>DEC</v>
      </c>
      <c r="O1046" s="263" t="str">
        <f t="shared" si="75"/>
        <v xml:space="preserve"> </v>
      </c>
      <c r="P1046" s="349"/>
      <c r="Q1046" s="272"/>
      <c r="R1046" s="274"/>
      <c r="S1046" s="263"/>
      <c r="T1046" s="275"/>
      <c r="U1046" s="263" t="str">
        <f t="shared" si="76"/>
        <v xml:space="preserve"> </v>
      </c>
      <c r="W1046" s="4"/>
      <c r="X1046" s="4"/>
      <c r="Y1046" s="4"/>
      <c r="Z1046" s="4"/>
    </row>
    <row r="1047" spans="1:26" x14ac:dyDescent="0.2">
      <c r="A1047" s="275" t="s">
        <v>1314</v>
      </c>
      <c r="B1047" s="283" t="s">
        <v>3928</v>
      </c>
      <c r="C1047" s="280" t="s">
        <v>3472</v>
      </c>
      <c r="D1047" s="279">
        <v>280</v>
      </c>
      <c r="E1047" s="274" t="s">
        <v>3930</v>
      </c>
      <c r="F1047" s="263" t="str">
        <f t="shared" si="73"/>
        <v xml:space="preserve"> </v>
      </c>
      <c r="G1047" s="275"/>
      <c r="H1047" s="275" t="s">
        <v>3925</v>
      </c>
      <c r="I1047" s="263" t="str">
        <f t="shared" si="74"/>
        <v xml:space="preserve"> </v>
      </c>
      <c r="J1047" s="272" t="str">
        <f>IF(D1047&gt;=('28 Populations and thresholds'!$I$188),"YES"," ")</f>
        <v>YES</v>
      </c>
      <c r="K1047" s="272" t="str">
        <f>IF(J1047="YES"," ",IF(D1047&gt;=('28 Populations and thresholds'!$I$188)*0.25,"YES"))</f>
        <v xml:space="preserve"> </v>
      </c>
      <c r="L1047" s="272" t="b">
        <f>OR('28 Populations and thresholds'!$J$188="CR",'28 Populations and thresholds'!$J$188="EN",'28 Populations and thresholds'!$J$188="VU")</f>
        <v>1</v>
      </c>
      <c r="M1047" s="273">
        <f>D1047/'28 Populations and thresholds'!$H$188</f>
        <v>0.46666666666666667</v>
      </c>
      <c r="N1047" s="274" t="str">
        <f>'28 Populations and thresholds'!$K$188</f>
        <v>DEC</v>
      </c>
      <c r="O1047" s="263" t="str">
        <f t="shared" si="75"/>
        <v xml:space="preserve"> </v>
      </c>
      <c r="P1047" s="349"/>
      <c r="Q1047" s="272"/>
      <c r="R1047" s="274"/>
      <c r="S1047" s="263"/>
      <c r="T1047" s="269"/>
      <c r="U1047" s="263" t="str">
        <f t="shared" si="76"/>
        <v xml:space="preserve"> </v>
      </c>
      <c r="W1047" s="4"/>
      <c r="X1047" s="4"/>
      <c r="Y1047" s="4"/>
      <c r="Z1047" s="4"/>
    </row>
    <row r="1048" spans="1:26" x14ac:dyDescent="0.2">
      <c r="A1048" s="12" t="s">
        <v>1314</v>
      </c>
      <c r="B1048" s="4" t="s">
        <v>4490</v>
      </c>
      <c r="C1048" s="4" t="s">
        <v>3781</v>
      </c>
      <c r="D1048" s="5">
        <v>1705</v>
      </c>
      <c r="E1048" s="148">
        <v>39114</v>
      </c>
      <c r="F1048" s="263" t="str">
        <f t="shared" si="73"/>
        <v xml:space="preserve"> </v>
      </c>
      <c r="H1048" s="9" t="s">
        <v>4415</v>
      </c>
      <c r="I1048" s="263" t="str">
        <f t="shared" si="74"/>
        <v xml:space="preserve"> </v>
      </c>
      <c r="J1048" s="38" t="str">
        <f>IF(D1048&gt;=('28 Populations and thresholds'!$I$220),"YES"," ")</f>
        <v>YES</v>
      </c>
      <c r="K1048" s="38" t="str">
        <f>IF(J1048="YES"," ",IF(D1048&gt;=('28 Populations and thresholds'!$I$220)*0.25,"YES"))</f>
        <v xml:space="preserve"> </v>
      </c>
      <c r="L1048" s="38" t="b">
        <f>OR('28 Populations and thresholds'!$J$220="CR",'28 Populations and thresholds'!$J$220="EN",'28 Populations and thresholds'!$J$220="VU")</f>
        <v>0</v>
      </c>
      <c r="M1048" s="75">
        <f>D1048/'28 Populations and thresholds'!$H$220</f>
        <v>1.704998295001705E-3</v>
      </c>
      <c r="N1048" s="106">
        <f>'28 Populations and thresholds'!$K$220</f>
        <v>0</v>
      </c>
      <c r="O1048" s="263" t="str">
        <f t="shared" si="75"/>
        <v xml:space="preserve"> </v>
      </c>
      <c r="P1048" s="348">
        <v>0.17</v>
      </c>
      <c r="Q1048" s="38">
        <v>1</v>
      </c>
      <c r="R1048" s="106">
        <v>0</v>
      </c>
      <c r="S1048" s="263"/>
      <c r="U1048" s="263" t="str">
        <f t="shared" si="76"/>
        <v xml:space="preserve"> </v>
      </c>
    </row>
    <row r="1049" spans="1:26" x14ac:dyDescent="0.2">
      <c r="A1049" s="275" t="s">
        <v>1314</v>
      </c>
      <c r="B1049" s="269" t="s">
        <v>1695</v>
      </c>
      <c r="C1049" s="269" t="s">
        <v>1693</v>
      </c>
      <c r="D1049" s="279">
        <v>190</v>
      </c>
      <c r="E1049" s="284" t="s">
        <v>36</v>
      </c>
      <c r="F1049" s="263" t="str">
        <f t="shared" si="73"/>
        <v xml:space="preserve"> </v>
      </c>
      <c r="G1049" s="275" t="s">
        <v>139</v>
      </c>
      <c r="H1049" s="275"/>
      <c r="I1049" s="263" t="str">
        <f t="shared" si="74"/>
        <v xml:space="preserve"> </v>
      </c>
      <c r="J1049" s="272" t="str">
        <f>IF(D1049&gt;=('28 Populations and thresholds'!$I$50),"YES"," ")</f>
        <v>YES</v>
      </c>
      <c r="K1049" s="272" t="str">
        <f>IF(J1049="YES"," ",IF(D1049&gt;=('28 Populations and thresholds'!$I$50)*0.25,"YES"))</f>
        <v xml:space="preserve"> </v>
      </c>
      <c r="L1049" s="272" t="b">
        <f>OR('28 Populations and thresholds'!$J$50="CR",'28 Populations and thresholds'!$J$50="EN",'28 Populations and thresholds'!$J$50="VU")</f>
        <v>0</v>
      </c>
      <c r="M1049" s="273">
        <f>D1049/'28 Populations and thresholds'!$H$50</f>
        <v>1.9E-2</v>
      </c>
      <c r="N1049" s="274" t="str">
        <f>'28 Populations and thresholds'!$K$50</f>
        <v>DEC</v>
      </c>
      <c r="O1049" s="263" t="str">
        <f t="shared" si="75"/>
        <v xml:space="preserve"> </v>
      </c>
      <c r="P1049" s="349">
        <v>18.809999999999999</v>
      </c>
      <c r="Q1049" s="272">
        <v>4</v>
      </c>
      <c r="R1049" s="274">
        <v>2</v>
      </c>
      <c r="S1049" s="263"/>
      <c r="T1049" s="275"/>
      <c r="U1049" s="263" t="str">
        <f t="shared" si="76"/>
        <v xml:space="preserve"> </v>
      </c>
    </row>
    <row r="1050" spans="1:26" x14ac:dyDescent="0.2">
      <c r="A1050" s="275" t="s">
        <v>1314</v>
      </c>
      <c r="B1050" s="269" t="s">
        <v>1695</v>
      </c>
      <c r="C1050" s="269" t="s">
        <v>3391</v>
      </c>
      <c r="D1050" s="279">
        <v>29</v>
      </c>
      <c r="E1050" s="274">
        <v>2003</v>
      </c>
      <c r="F1050" s="263" t="str">
        <f t="shared" si="73"/>
        <v xml:space="preserve"> </v>
      </c>
      <c r="G1050" s="275" t="s">
        <v>139</v>
      </c>
      <c r="H1050" s="275" t="s">
        <v>3388</v>
      </c>
      <c r="I1050" s="263" t="str">
        <f t="shared" si="74"/>
        <v xml:space="preserve"> </v>
      </c>
      <c r="J1050" s="272" t="str">
        <f>IF(D1050&gt;=('28 Populations and thresholds'!$I$121),"YES"," ")</f>
        <v>YES</v>
      </c>
      <c r="K1050" s="272" t="str">
        <f>IF(J1050="YES"," ",IF(D1050&gt;=('28 Populations and thresholds'!$I$121)*0.25,"YES"))</f>
        <v xml:space="preserve"> </v>
      </c>
      <c r="L1050" s="272" t="b">
        <f>OR('28 Populations and thresholds'!$J$121="CR",'28 Populations and thresholds'!$J$121="EN",'28 Populations and thresholds'!$J$121="VU")</f>
        <v>1</v>
      </c>
      <c r="M1050" s="273">
        <f>D1050/'28 Populations and thresholds'!$H$121</f>
        <v>2.5217391304347827E-2</v>
      </c>
      <c r="N1050" s="274">
        <f>'28 Populations and thresholds'!$K$121</f>
        <v>0</v>
      </c>
      <c r="O1050" s="263" t="str">
        <f t="shared" si="75"/>
        <v xml:space="preserve"> </v>
      </c>
      <c r="P1050" s="349"/>
      <c r="Q1050" s="272"/>
      <c r="R1050" s="274"/>
      <c r="S1050" s="263"/>
      <c r="T1050" s="282"/>
      <c r="U1050" s="263" t="str">
        <f t="shared" si="76"/>
        <v xml:space="preserve"> </v>
      </c>
    </row>
    <row r="1051" spans="1:26" x14ac:dyDescent="0.2">
      <c r="A1051" s="275" t="s">
        <v>1314</v>
      </c>
      <c r="B1051" s="269" t="s">
        <v>1695</v>
      </c>
      <c r="C1051" s="280" t="s">
        <v>3540</v>
      </c>
      <c r="D1051" s="279">
        <v>6180</v>
      </c>
      <c r="E1051" s="274">
        <v>2003</v>
      </c>
      <c r="F1051" s="263" t="str">
        <f t="shared" si="73"/>
        <v xml:space="preserve"> </v>
      </c>
      <c r="G1051" s="275" t="s">
        <v>139</v>
      </c>
      <c r="H1051" s="275" t="s">
        <v>3388</v>
      </c>
      <c r="I1051" s="263" t="str">
        <f t="shared" si="74"/>
        <v xml:space="preserve"> </v>
      </c>
      <c r="J1051" s="272" t="str">
        <f>IF(D1051&gt;=('28 Populations and thresholds'!$I$60),"YES"," ")</f>
        <v>YES</v>
      </c>
      <c r="K1051" s="272" t="str">
        <f>IF(J1051="YES"," ",IF(D1051&gt;=('28 Populations and thresholds'!$I$60)*0.25,"YES"))</f>
        <v xml:space="preserve"> </v>
      </c>
      <c r="L1051" s="272" t="b">
        <f>OR('28 Populations and thresholds'!$J$60="CR",'28 Populations and thresholds'!$J$60="EN",'28 Populations and thresholds'!$J$60="VU")</f>
        <v>1</v>
      </c>
      <c r="M1051" s="273">
        <f>D1051/'28 Populations and thresholds'!$H$60</f>
        <v>7.923076923076923E-2</v>
      </c>
      <c r="N1051" s="274" t="str">
        <f>'28 Populations and thresholds'!$K$60</f>
        <v>DEC</v>
      </c>
      <c r="O1051" s="263" t="str">
        <f t="shared" si="75"/>
        <v xml:space="preserve"> </v>
      </c>
      <c r="P1051" s="349"/>
      <c r="Q1051" s="272"/>
      <c r="R1051" s="274"/>
      <c r="S1051" s="263"/>
      <c r="T1051" s="269"/>
      <c r="U1051" s="263" t="str">
        <f t="shared" si="76"/>
        <v xml:space="preserve"> </v>
      </c>
      <c r="W1051" s="4"/>
      <c r="X1051" s="4"/>
      <c r="Y1051" s="4"/>
      <c r="Z1051" s="4"/>
    </row>
    <row r="1052" spans="1:26" x14ac:dyDescent="0.2">
      <c r="A1052" s="275" t="s">
        <v>1314</v>
      </c>
      <c r="B1052" s="269" t="s">
        <v>1695</v>
      </c>
      <c r="C1052" s="280" t="s">
        <v>3528</v>
      </c>
      <c r="D1052" s="279">
        <v>7113</v>
      </c>
      <c r="E1052" s="274">
        <v>2003</v>
      </c>
      <c r="F1052" s="263" t="str">
        <f t="shared" si="73"/>
        <v xml:space="preserve"> </v>
      </c>
      <c r="G1052" s="275" t="s">
        <v>139</v>
      </c>
      <c r="H1052" s="275" t="s">
        <v>3388</v>
      </c>
      <c r="I1052" s="263" t="str">
        <f t="shared" si="74"/>
        <v xml:space="preserve"> </v>
      </c>
      <c r="J1052" s="272" t="str">
        <f>IF(D1052&gt;=('28 Populations and thresholds'!$I$59),"YES"," ")</f>
        <v>YES</v>
      </c>
      <c r="K1052" s="272" t="str">
        <f>IF(J1052="YES"," ",IF(D1052&gt;=('28 Populations and thresholds'!$I$59)*0.25,"YES"))</f>
        <v xml:space="preserve"> </v>
      </c>
      <c r="L1052" s="272" t="b">
        <f>OR('28 Populations and thresholds'!$J$59="CR",'28 Populations and thresholds'!$J$59="EN",'28 Populations and thresholds'!$J$59="VU")</f>
        <v>0</v>
      </c>
      <c r="M1052" s="273">
        <f>D1052/'28 Populations and thresholds'!$H$59</f>
        <v>6.4663636363636368E-2</v>
      </c>
      <c r="N1052" s="274">
        <f>'28 Populations and thresholds'!$K$59</f>
        <v>0</v>
      </c>
      <c r="O1052" s="263" t="str">
        <f t="shared" si="75"/>
        <v xml:space="preserve"> </v>
      </c>
      <c r="P1052" s="349"/>
      <c r="Q1052" s="272"/>
      <c r="R1052" s="274"/>
      <c r="S1052" s="263"/>
      <c r="T1052" s="269"/>
      <c r="U1052" s="263" t="str">
        <f t="shared" si="76"/>
        <v xml:space="preserve"> </v>
      </c>
    </row>
    <row r="1053" spans="1:26" x14ac:dyDescent="0.2">
      <c r="A1053" s="143" t="s">
        <v>1314</v>
      </c>
      <c r="B1053" s="40" t="s">
        <v>1370</v>
      </c>
      <c r="C1053" s="4" t="s">
        <v>3676</v>
      </c>
      <c r="D1053" s="45">
        <v>210</v>
      </c>
      <c r="E1053" s="47" t="s">
        <v>1341</v>
      </c>
      <c r="F1053" s="263" t="str">
        <f t="shared" si="73"/>
        <v xml:space="preserve"> </v>
      </c>
      <c r="G1053" s="143" t="s">
        <v>15</v>
      </c>
      <c r="H1053" s="143" t="s">
        <v>1315</v>
      </c>
      <c r="I1053" s="263" t="str">
        <f t="shared" si="74"/>
        <v xml:space="preserve"> </v>
      </c>
      <c r="J1053" s="38" t="str">
        <f>IF(D1053&gt;=('28 Populations and thresholds'!$I$96),"YES"," ")</f>
        <v>YES</v>
      </c>
      <c r="K1053" s="38" t="str">
        <f>IF(J1053="YES"," ",IF(D1053&gt;=('28 Populations and thresholds'!$I$96)*0.25,"YES"))</f>
        <v xml:space="preserve"> </v>
      </c>
      <c r="L1053" s="38" t="b">
        <f>OR('28 Populations and thresholds'!$J$96="CR",'28 Populations and thresholds'!$J$96="EN",'28 Populations and thresholds'!$J$96="VU")</f>
        <v>1</v>
      </c>
      <c r="M1053" s="75">
        <f>D1053/'28 Populations and thresholds'!$H$96</f>
        <v>0.21</v>
      </c>
      <c r="N1053" s="106" t="str">
        <f>'28 Populations and thresholds'!$K$96</f>
        <v>DEC</v>
      </c>
      <c r="O1053" s="263" t="str">
        <f t="shared" si="75"/>
        <v xml:space="preserve"> </v>
      </c>
      <c r="P1053" s="348">
        <v>21</v>
      </c>
      <c r="Q1053" s="38">
        <v>1</v>
      </c>
      <c r="R1053" s="106">
        <v>1</v>
      </c>
      <c r="S1053" s="263"/>
      <c r="T1053" s="4"/>
      <c r="U1053" s="263" t="str">
        <f t="shared" si="76"/>
        <v xml:space="preserve"> </v>
      </c>
    </row>
    <row r="1054" spans="1:26" x14ac:dyDescent="0.2">
      <c r="A1054" s="275" t="s">
        <v>1314</v>
      </c>
      <c r="B1054" s="269" t="s">
        <v>4491</v>
      </c>
      <c r="C1054" s="269" t="s">
        <v>3781</v>
      </c>
      <c r="D1054" s="279">
        <v>2195</v>
      </c>
      <c r="E1054" s="281">
        <v>39114</v>
      </c>
      <c r="F1054" s="263" t="str">
        <f t="shared" si="73"/>
        <v xml:space="preserve"> </v>
      </c>
      <c r="G1054" s="275"/>
      <c r="H1054" s="269" t="s">
        <v>4415</v>
      </c>
      <c r="I1054" s="263" t="str">
        <f t="shared" si="74"/>
        <v xml:space="preserve"> </v>
      </c>
      <c r="J1054" s="272" t="str">
        <f>IF(D1054&gt;=('28 Populations and thresholds'!$I$220),"YES"," ")</f>
        <v>YES</v>
      </c>
      <c r="K1054" s="272" t="str">
        <f>IF(J1054="YES"," ",IF(D1054&gt;=('28 Populations and thresholds'!$I$220)*0.25,"YES"))</f>
        <v xml:space="preserve"> </v>
      </c>
      <c r="L1054" s="272" t="b">
        <f>OR('28 Populations and thresholds'!$J$220="CR",'28 Populations and thresholds'!$J$220="EN",'28 Populations and thresholds'!$J$220="VU")</f>
        <v>0</v>
      </c>
      <c r="M1054" s="273">
        <f>D1054/'28 Populations and thresholds'!$H$220</f>
        <v>2.1949978050021949E-3</v>
      </c>
      <c r="N1054" s="274">
        <f>'28 Populations and thresholds'!$K$220</f>
        <v>0</v>
      </c>
      <c r="O1054" s="263" t="str">
        <f t="shared" si="75"/>
        <v xml:space="preserve"> </v>
      </c>
      <c r="P1054" s="349">
        <v>0.22</v>
      </c>
      <c r="Q1054" s="272">
        <v>1</v>
      </c>
      <c r="R1054" s="274">
        <v>0</v>
      </c>
      <c r="S1054" s="263"/>
      <c r="T1054" s="275"/>
      <c r="U1054" s="263" t="str">
        <f t="shared" si="76"/>
        <v xml:space="preserve"> </v>
      </c>
    </row>
    <row r="1055" spans="1:26" x14ac:dyDescent="0.2">
      <c r="A1055" s="12" t="s">
        <v>1314</v>
      </c>
      <c r="B1055" s="55" t="s">
        <v>1371</v>
      </c>
      <c r="C1055" s="155" t="s">
        <v>3403</v>
      </c>
      <c r="D1055" s="5">
        <v>198</v>
      </c>
      <c r="E1055" s="148">
        <v>36404</v>
      </c>
      <c r="F1055" s="263" t="str">
        <f t="shared" si="73"/>
        <v xml:space="preserve"> </v>
      </c>
      <c r="H1055" s="13" t="s">
        <v>4019</v>
      </c>
      <c r="I1055" s="263" t="str">
        <f t="shared" si="74"/>
        <v xml:space="preserve"> </v>
      </c>
      <c r="J1055" s="38" t="str">
        <f>IF(D1055&gt;=(('28 Populations and thresholds'!$I$117)+('28 Populations and thresholds'!$I$118)),"YES"," ")</f>
        <v>YES</v>
      </c>
      <c r="K1055" s="38" t="str">
        <f>IF(J1055="YES"," ",IF(D1055&gt;=(('28 Populations and thresholds'!$I$117)+('28 Populations and thresholds'!$I$118))*0.25,"YES"))</f>
        <v xml:space="preserve"> </v>
      </c>
      <c r="L1055" s="38" t="b">
        <f>OR('28 Populations and thresholds'!$J$118="CR",'28 Populations and thresholds'!$J$118="EN",'28 Populations and thresholds'!$J$118="VU")</f>
        <v>1</v>
      </c>
      <c r="M1055" s="75">
        <f>D1055/(('28 Populations and thresholds'!$H$117)+('28 Populations and thresholds'!$H$118))</f>
        <v>3.046153846153846E-2</v>
      </c>
      <c r="N1055" s="106">
        <f>'28 Populations and thresholds'!$K$118</f>
        <v>0</v>
      </c>
      <c r="O1055" s="263" t="str">
        <f t="shared" si="75"/>
        <v xml:space="preserve"> </v>
      </c>
      <c r="P1055" s="348">
        <v>3.05</v>
      </c>
      <c r="Q1055" s="38">
        <v>1</v>
      </c>
      <c r="R1055" s="106">
        <v>1</v>
      </c>
      <c r="S1055" s="263"/>
      <c r="T1055" s="12" t="s">
        <v>4568</v>
      </c>
      <c r="U1055" s="263" t="str">
        <f t="shared" si="76"/>
        <v xml:space="preserve"> </v>
      </c>
    </row>
    <row r="1056" spans="1:26" x14ac:dyDescent="0.2">
      <c r="A1056" s="275" t="s">
        <v>1314</v>
      </c>
      <c r="B1056" s="269" t="s">
        <v>4470</v>
      </c>
      <c r="C1056" s="269" t="s">
        <v>3400</v>
      </c>
      <c r="D1056" s="279">
        <v>200</v>
      </c>
      <c r="E1056" s="274">
        <v>1998</v>
      </c>
      <c r="F1056" s="263" t="str">
        <f t="shared" si="73"/>
        <v xml:space="preserve"> </v>
      </c>
      <c r="G1056" s="275"/>
      <c r="H1056" s="275" t="s">
        <v>4019</v>
      </c>
      <c r="I1056" s="263" t="str">
        <f t="shared" si="74"/>
        <v xml:space="preserve"> </v>
      </c>
      <c r="J1056" s="272" t="str">
        <f>IF(D1056&gt;=(('28 Populations and thresholds'!$I$123)+('28 Populations and thresholds'!$I$124)),"YES"," ")</f>
        <v>YES</v>
      </c>
      <c r="K1056" s="272" t="str">
        <f>IF(J1056="YES"," ",IF(D1056&gt;=(('28 Populations and thresholds'!$I$123)+('28 Populations and thresholds'!$I$124))*0.25,"YES"))</f>
        <v xml:space="preserve"> </v>
      </c>
      <c r="L1056" s="272" t="b">
        <f>OR('28 Populations and thresholds'!$J$124="CR",'28 Populations and thresholds'!$J$124="EN",'28 Populations and thresholds'!$J$124="VU")</f>
        <v>1</v>
      </c>
      <c r="M1056" s="273">
        <f>D1056/(('28 Populations and thresholds'!$H$123)+('28 Populations and thresholds'!$H$124))</f>
        <v>0.12903225806451613</v>
      </c>
      <c r="N1056" s="274" t="str">
        <f>'28 Populations and thresholds'!$K$123</f>
        <v>DEC</v>
      </c>
      <c r="O1056" s="263" t="str">
        <f t="shared" si="75"/>
        <v xml:space="preserve"> </v>
      </c>
      <c r="P1056" s="349">
        <v>12.9</v>
      </c>
      <c r="Q1056" s="272">
        <v>1</v>
      </c>
      <c r="R1056" s="274">
        <v>1</v>
      </c>
      <c r="S1056" s="263"/>
      <c r="T1056" s="275" t="s">
        <v>4568</v>
      </c>
      <c r="U1056" s="263" t="str">
        <f t="shared" si="76"/>
        <v xml:space="preserve"> </v>
      </c>
    </row>
    <row r="1057" spans="1:26" x14ac:dyDescent="0.2">
      <c r="A1057" s="12" t="s">
        <v>1314</v>
      </c>
      <c r="B1057" s="9" t="s">
        <v>4074</v>
      </c>
      <c r="C1057" s="4" t="s">
        <v>3723</v>
      </c>
      <c r="D1057" s="5">
        <v>40</v>
      </c>
      <c r="E1057" s="104" t="s">
        <v>4075</v>
      </c>
      <c r="F1057" s="263" t="str">
        <f t="shared" si="73"/>
        <v xml:space="preserve"> </v>
      </c>
      <c r="G1057" s="13" t="s">
        <v>4019</v>
      </c>
      <c r="I1057" s="263" t="str">
        <f t="shared" si="74"/>
        <v xml:space="preserve"> </v>
      </c>
      <c r="J1057" s="38" t="str">
        <f>IF(D1057&gt;=('28 Populations and thresholds'!$I$45),"YES"," ")</f>
        <v>YES</v>
      </c>
      <c r="K1057" s="38" t="str">
        <f>IF(J1057="YES"," ",IF(D1057&gt;=('28 Populations and thresholds'!$I$45)*0.25,"YES"))</f>
        <v xml:space="preserve"> </v>
      </c>
      <c r="L1057" s="38" t="b">
        <f>OR('28 Populations and thresholds'!$J$45="CR",'28 Populations and thresholds'!$J$45="EN",'28 Populations and thresholds'!$J$45="VU")</f>
        <v>1</v>
      </c>
      <c r="M1057" s="75">
        <f>D1057/'28 Populations and thresholds'!$H$45</f>
        <v>1.3333333333333334E-2</v>
      </c>
      <c r="N1057" s="106" t="str">
        <f>'28 Populations and thresholds'!$K$45</f>
        <v>DEC</v>
      </c>
      <c r="O1057" s="263" t="str">
        <f t="shared" si="75"/>
        <v xml:space="preserve"> </v>
      </c>
      <c r="P1057" s="348">
        <v>1.33</v>
      </c>
      <c r="Q1057" s="38">
        <v>1</v>
      </c>
      <c r="R1057" s="106">
        <v>1</v>
      </c>
      <c r="S1057" s="263"/>
      <c r="U1057" s="263" t="str">
        <f t="shared" si="76"/>
        <v xml:space="preserve"> </v>
      </c>
      <c r="W1057" s="4"/>
      <c r="X1057" s="4"/>
      <c r="Y1057" s="4"/>
      <c r="Z1057" s="4"/>
    </row>
    <row r="1058" spans="1:26" x14ac:dyDescent="0.2">
      <c r="A1058" s="267" t="s">
        <v>1314</v>
      </c>
      <c r="B1058" s="268" t="s">
        <v>1138</v>
      </c>
      <c r="C1058" s="269" t="s">
        <v>3766</v>
      </c>
      <c r="D1058" s="270">
        <v>500</v>
      </c>
      <c r="E1058" s="271">
        <v>34719</v>
      </c>
      <c r="F1058" s="263" t="str">
        <f t="shared" si="73"/>
        <v xml:space="preserve"> </v>
      </c>
      <c r="G1058" s="267" t="s">
        <v>21</v>
      </c>
      <c r="H1058" s="267" t="s">
        <v>853</v>
      </c>
      <c r="I1058" s="263" t="str">
        <f t="shared" si="74"/>
        <v xml:space="preserve"> </v>
      </c>
      <c r="J1058" s="272" t="str">
        <f>IF(D1058&gt;=('28 Populations and thresholds'!$I$194),"YES"," ")</f>
        <v>YES</v>
      </c>
      <c r="K1058" s="272" t="str">
        <f>IF(J1058="YES"," ",IF(D1058&gt;=('28 Populations and thresholds'!$I$194)*0.25,"YES"))</f>
        <v xml:space="preserve"> </v>
      </c>
      <c r="L1058" s="272" t="b">
        <f>OR('28 Populations and thresholds'!$J$194="CR",'28 Populations and thresholds'!$J$194="EN",'28 Populations and thresholds'!$J$194="VU")</f>
        <v>0</v>
      </c>
      <c r="M1058" s="273">
        <f>D1058/'28 Populations and thresholds'!$H$194</f>
        <v>1.7543859649122806E-2</v>
      </c>
      <c r="N1058" s="274" t="str">
        <f>'28 Populations and thresholds'!$K$194</f>
        <v>DEC</v>
      </c>
      <c r="O1058" s="263" t="str">
        <f t="shared" si="75"/>
        <v xml:space="preserve"> </v>
      </c>
      <c r="P1058" s="349">
        <v>1.75</v>
      </c>
      <c r="Q1058" s="272">
        <v>1</v>
      </c>
      <c r="R1058" s="274">
        <v>0</v>
      </c>
      <c r="S1058" s="263"/>
      <c r="T1058" s="269"/>
      <c r="U1058" s="263" t="str">
        <f t="shared" si="76"/>
        <v xml:space="preserve"> </v>
      </c>
    </row>
    <row r="1059" spans="1:26" x14ac:dyDescent="0.2">
      <c r="A1059" s="143" t="s">
        <v>1314</v>
      </c>
      <c r="B1059" s="4" t="s">
        <v>3687</v>
      </c>
      <c r="C1059" s="4" t="s">
        <v>3676</v>
      </c>
      <c r="D1059" s="41">
        <v>250</v>
      </c>
      <c r="E1059" s="47" t="s">
        <v>1332</v>
      </c>
      <c r="F1059" s="263" t="str">
        <f t="shared" si="73"/>
        <v xml:space="preserve"> </v>
      </c>
      <c r="G1059" s="143" t="s">
        <v>15</v>
      </c>
      <c r="H1059" s="143" t="s">
        <v>1315</v>
      </c>
      <c r="I1059" s="263" t="str">
        <f t="shared" si="74"/>
        <v xml:space="preserve"> </v>
      </c>
      <c r="J1059" s="38" t="str">
        <f>IF(D1059&gt;=('28 Populations and thresholds'!$I$96),"YES"," ")</f>
        <v>YES</v>
      </c>
      <c r="K1059" s="38" t="str">
        <f>IF(J1059="YES"," ",IF(D1059&gt;=('28 Populations and thresholds'!$I$96)*0.25,"YES"))</f>
        <v xml:space="preserve"> </v>
      </c>
      <c r="L1059" s="38" t="b">
        <f>OR('28 Populations and thresholds'!$J$96="CR",'28 Populations and thresholds'!$J$96="EN",'28 Populations and thresholds'!$J$96="VU")</f>
        <v>1</v>
      </c>
      <c r="M1059" s="75">
        <f>D1059/'28 Populations and thresholds'!$H$96</f>
        <v>0.25</v>
      </c>
      <c r="N1059" s="106" t="str">
        <f>'28 Populations and thresholds'!$K$96</f>
        <v>DEC</v>
      </c>
      <c r="O1059" s="263" t="str">
        <f t="shared" si="75"/>
        <v xml:space="preserve"> </v>
      </c>
      <c r="P1059" s="348">
        <v>25</v>
      </c>
      <c r="Q1059" s="38">
        <v>1</v>
      </c>
      <c r="R1059" s="106">
        <v>1</v>
      </c>
      <c r="S1059" s="263"/>
      <c r="T1059" s="9"/>
      <c r="U1059" s="263" t="str">
        <f t="shared" si="76"/>
        <v xml:space="preserve"> </v>
      </c>
    </row>
    <row r="1060" spans="1:26" x14ac:dyDescent="0.2">
      <c r="A1060" s="267" t="s">
        <v>1314</v>
      </c>
      <c r="B1060" s="268" t="s">
        <v>1373</v>
      </c>
      <c r="C1060" s="269" t="s">
        <v>3521</v>
      </c>
      <c r="D1060" s="270">
        <v>100</v>
      </c>
      <c r="E1060" s="294" t="s">
        <v>1320</v>
      </c>
      <c r="F1060" s="263" t="str">
        <f t="shared" si="73"/>
        <v xml:space="preserve"> </v>
      </c>
      <c r="G1060" s="267" t="s">
        <v>15</v>
      </c>
      <c r="H1060" s="267" t="s">
        <v>1347</v>
      </c>
      <c r="I1060" s="263" t="str">
        <f t="shared" si="74"/>
        <v xml:space="preserve"> </v>
      </c>
      <c r="J1060" s="272" t="str">
        <f>IF(D1060&gt;=('28 Populations and thresholds'!$I$57),"YES"," ")</f>
        <v>YES</v>
      </c>
      <c r="K1060" s="272" t="str">
        <f>IF(J1060="YES"," ",IF(D1060&gt;=('28 Populations and thresholds'!$I$57)*0.25,"YES"))</f>
        <v xml:space="preserve"> </v>
      </c>
      <c r="L1060" s="272" t="b">
        <f>OR('28 Populations and thresholds'!$J$57="CR",'28 Populations and thresholds'!$J$57="EN",'28 Populations and thresholds'!$J$57="VU")</f>
        <v>0</v>
      </c>
      <c r="M1060" s="273">
        <f>D1060/'28 Populations and thresholds'!$H$57</f>
        <v>3.3333333333333333E-2</v>
      </c>
      <c r="N1060" s="274">
        <f>'28 Populations and thresholds'!$K$57</f>
        <v>0</v>
      </c>
      <c r="O1060" s="263" t="str">
        <f t="shared" si="75"/>
        <v xml:space="preserve"> </v>
      </c>
      <c r="P1060" s="349">
        <v>3.33</v>
      </c>
      <c r="Q1060" s="272">
        <v>1</v>
      </c>
      <c r="R1060" s="274">
        <v>0</v>
      </c>
      <c r="S1060" s="263"/>
      <c r="T1060" s="269"/>
      <c r="U1060" s="263" t="str">
        <f t="shared" si="76"/>
        <v xml:space="preserve"> </v>
      </c>
    </row>
    <row r="1061" spans="1:26" x14ac:dyDescent="0.2">
      <c r="A1061" s="12" t="s">
        <v>1314</v>
      </c>
      <c r="B1061" s="9" t="s">
        <v>1638</v>
      </c>
      <c r="C1061" s="4" t="s">
        <v>1637</v>
      </c>
      <c r="D1061" s="5">
        <v>16400</v>
      </c>
      <c r="E1061" s="1" t="s">
        <v>207</v>
      </c>
      <c r="F1061" s="263" t="str">
        <f t="shared" si="73"/>
        <v xml:space="preserve"> </v>
      </c>
      <c r="G1061" s="13" t="s">
        <v>139</v>
      </c>
      <c r="I1061" s="263" t="str">
        <f t="shared" si="74"/>
        <v xml:space="preserve"> </v>
      </c>
      <c r="J1061" s="38" t="str">
        <f>IF(D1061&gt;=('28 Populations and thresholds'!$I$33),"YES"," ")</f>
        <v>YES</v>
      </c>
      <c r="K1061" s="38" t="str">
        <f>IF(J1061="YES"," ",IF(D1061&gt;=('28 Populations and thresholds'!$I$33)*0.25,"YES"))</f>
        <v xml:space="preserve"> </v>
      </c>
      <c r="L1061" s="38" t="b">
        <f>OR('28 Populations and thresholds'!$J$33="CR",'28 Populations and thresholds'!$J$33="EN",'28 Populations and thresholds'!$J$33="VU")</f>
        <v>0</v>
      </c>
      <c r="M1061" s="75">
        <f>D1061/'28 Populations and thresholds'!$H$33</f>
        <v>1.6400000000000001E-2</v>
      </c>
      <c r="N1061" s="106">
        <f>'28 Populations and thresholds'!$K$33</f>
        <v>0</v>
      </c>
      <c r="O1061" s="263" t="str">
        <f t="shared" si="75"/>
        <v xml:space="preserve"> </v>
      </c>
      <c r="P1061" s="348">
        <v>1.64</v>
      </c>
      <c r="Q1061" s="38">
        <v>1</v>
      </c>
      <c r="R1061" s="106">
        <v>0</v>
      </c>
      <c r="S1061" s="263"/>
      <c r="U1061" s="263" t="str">
        <f t="shared" si="76"/>
        <v xml:space="preserve"> </v>
      </c>
    </row>
    <row r="1062" spans="1:26" x14ac:dyDescent="0.2">
      <c r="A1062" s="275" t="s">
        <v>1314</v>
      </c>
      <c r="B1062" s="269" t="s">
        <v>3392</v>
      </c>
      <c r="C1062" s="269" t="s">
        <v>3676</v>
      </c>
      <c r="D1062" s="279">
        <v>27</v>
      </c>
      <c r="E1062" s="274">
        <v>1990</v>
      </c>
      <c r="F1062" s="263" t="str">
        <f t="shared" si="73"/>
        <v xml:space="preserve"> </v>
      </c>
      <c r="G1062" s="275" t="s">
        <v>139</v>
      </c>
      <c r="H1062" s="275" t="s">
        <v>3388</v>
      </c>
      <c r="I1062" s="263" t="str">
        <f t="shared" si="74"/>
        <v xml:space="preserve"> </v>
      </c>
      <c r="J1062" s="272" t="str">
        <f>IF(D1062&gt;=('28 Populations and thresholds'!$I$96),"YES"," ")</f>
        <v>YES</v>
      </c>
      <c r="K1062" s="272" t="str">
        <f>IF(J1062="YES"," ",IF(D1062&gt;=('28 Populations and thresholds'!$I$96)*0.25,"YES"))</f>
        <v xml:space="preserve"> </v>
      </c>
      <c r="L1062" s="272" t="b">
        <f>OR('28 Populations and thresholds'!$J$96="CR",'28 Populations and thresholds'!$J$96="EN",'28 Populations and thresholds'!$J$96="VU")</f>
        <v>1</v>
      </c>
      <c r="M1062" s="273">
        <f>D1062/'28 Populations and thresholds'!$H$96</f>
        <v>2.7E-2</v>
      </c>
      <c r="N1062" s="274" t="str">
        <f>'28 Populations and thresholds'!$K$96</f>
        <v>DEC</v>
      </c>
      <c r="O1062" s="263" t="str">
        <f t="shared" si="75"/>
        <v xml:space="preserve"> </v>
      </c>
      <c r="P1062" s="349">
        <v>245.45</v>
      </c>
      <c r="Q1062" s="272">
        <v>26</v>
      </c>
      <c r="R1062" s="274">
        <v>7</v>
      </c>
      <c r="S1062" s="263"/>
      <c r="T1062" s="269"/>
      <c r="U1062" s="263" t="str">
        <f t="shared" si="76"/>
        <v xml:space="preserve"> </v>
      </c>
    </row>
    <row r="1063" spans="1:26" x14ac:dyDescent="0.2">
      <c r="A1063" s="275" t="s">
        <v>1314</v>
      </c>
      <c r="B1063" s="269" t="s">
        <v>3392</v>
      </c>
      <c r="C1063" s="280" t="s">
        <v>3666</v>
      </c>
      <c r="D1063" s="291">
        <v>30125</v>
      </c>
      <c r="E1063" s="281">
        <v>40148</v>
      </c>
      <c r="F1063" s="263" t="str">
        <f t="shared" si="73"/>
        <v xml:space="preserve"> </v>
      </c>
      <c r="G1063" s="275"/>
      <c r="H1063" s="269" t="s">
        <v>4415</v>
      </c>
      <c r="I1063" s="263" t="str">
        <f t="shared" si="74"/>
        <v xml:space="preserve"> </v>
      </c>
      <c r="J1063" s="272" t="str">
        <f>IF(D1063&gt;=(('28 Populations and thresholds'!$I$62)+('28 Populations and thresholds'!$I$63)+('28 Populations and thresholds'!$I$65)),"YES"," ")</f>
        <v>YES</v>
      </c>
      <c r="K1063" s="272" t="str">
        <f>IF(J1063="YES"," ",IF(D1063&gt;=(('28 Populations and thresholds'!$I$62)+('28 Populations and thresholds'!$I$63)+('28 Populations and thresholds'!$I$65))*0.25,"YES"))</f>
        <v xml:space="preserve"> </v>
      </c>
      <c r="L1063" s="272" t="b">
        <f>OR('28 Populations and thresholds'!$J$62="CR",'28 Populations and thresholds'!$J$62="EN",'28 Populations and thresholds'!$J$62="VU")</f>
        <v>0</v>
      </c>
      <c r="M1063" s="273">
        <f>D1063/(('28 Populations and thresholds'!$H$62)+('28 Populations and thresholds'!$H$63)+('28 Populations and thresholds'!$H$65))</f>
        <v>0.17214285714285715</v>
      </c>
      <c r="N1063" s="274" t="str">
        <f>'28 Populations and thresholds'!$K$62</f>
        <v>DEC</v>
      </c>
      <c r="O1063" s="263" t="str">
        <f t="shared" si="75"/>
        <v xml:space="preserve"> </v>
      </c>
      <c r="P1063" s="349"/>
      <c r="Q1063" s="272"/>
      <c r="R1063" s="274"/>
      <c r="S1063" s="263"/>
      <c r="T1063" s="275" t="s">
        <v>4550</v>
      </c>
      <c r="U1063" s="263" t="str">
        <f t="shared" si="76"/>
        <v xml:space="preserve"> </v>
      </c>
    </row>
    <row r="1064" spans="1:26" x14ac:dyDescent="0.2">
      <c r="A1064" s="267" t="s">
        <v>1314</v>
      </c>
      <c r="B1064" s="269" t="s">
        <v>3392</v>
      </c>
      <c r="C1064" s="269" t="s">
        <v>1677</v>
      </c>
      <c r="D1064" s="279">
        <v>17</v>
      </c>
      <c r="E1064" s="284" t="s">
        <v>74</v>
      </c>
      <c r="F1064" s="263" t="str">
        <f t="shared" si="73"/>
        <v xml:space="preserve"> </v>
      </c>
      <c r="G1064" s="275" t="s">
        <v>139</v>
      </c>
      <c r="H1064" s="275"/>
      <c r="I1064" s="263" t="str">
        <f t="shared" si="74"/>
        <v xml:space="preserve"> </v>
      </c>
      <c r="J1064" s="272" t="str">
        <f>IF(D1064&gt;=('28 Populations and thresholds'!$I$44),"YES"," ")</f>
        <v>YES</v>
      </c>
      <c r="K1064" s="272" t="str">
        <f>IF(J1064="YES"," ",IF(D1064&gt;=('28 Populations and thresholds'!$I$44)*0.25,"YES"))</f>
        <v xml:space="preserve"> </v>
      </c>
      <c r="L1064" s="272" t="b">
        <f>OR('28 Populations and thresholds'!$J$44="CR",'28 Populations and thresholds'!$J$44="EN",'28 Populations and thresholds'!$J$44="VU")</f>
        <v>0</v>
      </c>
      <c r="M1064" s="273">
        <f>D1064/'28 Populations and thresholds'!$H$44</f>
        <v>3.4000000000000002E-2</v>
      </c>
      <c r="N1064" s="274">
        <f>'28 Populations and thresholds'!$K$44</f>
        <v>0</v>
      </c>
      <c r="O1064" s="263" t="str">
        <f t="shared" si="75"/>
        <v xml:space="preserve"> </v>
      </c>
      <c r="P1064" s="349"/>
      <c r="Q1064" s="272"/>
      <c r="R1064" s="274"/>
      <c r="S1064" s="263"/>
      <c r="T1064" s="282"/>
      <c r="U1064" s="263" t="str">
        <f t="shared" si="76"/>
        <v xml:space="preserve"> </v>
      </c>
    </row>
    <row r="1065" spans="1:26" x14ac:dyDescent="0.2">
      <c r="A1065" s="275" t="s">
        <v>1314</v>
      </c>
      <c r="B1065" s="269" t="s">
        <v>3392</v>
      </c>
      <c r="C1065" s="269" t="s">
        <v>3781</v>
      </c>
      <c r="D1065" s="291">
        <v>2105</v>
      </c>
      <c r="E1065" s="281">
        <v>40483</v>
      </c>
      <c r="F1065" s="263" t="str">
        <f t="shared" si="73"/>
        <v xml:space="preserve"> </v>
      </c>
      <c r="G1065" s="275"/>
      <c r="H1065" s="269" t="s">
        <v>4415</v>
      </c>
      <c r="I1065" s="263" t="str">
        <f t="shared" si="74"/>
        <v xml:space="preserve"> </v>
      </c>
      <c r="J1065" s="272" t="str">
        <f>IF(D1065&gt;=('28 Populations and thresholds'!$I$220),"YES"," ")</f>
        <v>YES</v>
      </c>
      <c r="K1065" s="272" t="str">
        <f>IF(J1065="YES"," ",IF(D1065&gt;=('28 Populations and thresholds'!$I$220)*0.25,"YES"))</f>
        <v xml:space="preserve"> </v>
      </c>
      <c r="L1065" s="272" t="b">
        <f>OR('28 Populations and thresholds'!$J$220="CR",'28 Populations and thresholds'!$J$220="EN",'28 Populations and thresholds'!$J$220="VU")</f>
        <v>0</v>
      </c>
      <c r="M1065" s="273">
        <f>D1065/'28 Populations and thresholds'!$H$220</f>
        <v>2.1049978950021049E-3</v>
      </c>
      <c r="N1065" s="274">
        <f>'28 Populations and thresholds'!$K$220</f>
        <v>0</v>
      </c>
      <c r="O1065" s="263" t="str">
        <f t="shared" si="75"/>
        <v xml:space="preserve"> </v>
      </c>
      <c r="P1065" s="349"/>
      <c r="Q1065" s="272"/>
      <c r="R1065" s="274"/>
      <c r="S1065" s="263"/>
      <c r="T1065" s="275"/>
      <c r="U1065" s="263" t="str">
        <f t="shared" si="76"/>
        <v xml:space="preserve"> </v>
      </c>
    </row>
    <row r="1066" spans="1:26" x14ac:dyDescent="0.2">
      <c r="A1066" s="275" t="s">
        <v>1314</v>
      </c>
      <c r="B1066" s="269" t="s">
        <v>3392</v>
      </c>
      <c r="C1066" s="278" t="s">
        <v>3471</v>
      </c>
      <c r="D1066" s="291">
        <v>904</v>
      </c>
      <c r="E1066" s="281">
        <v>37987</v>
      </c>
      <c r="F1066" s="263" t="str">
        <f t="shared" si="73"/>
        <v xml:space="preserve"> </v>
      </c>
      <c r="G1066" s="275"/>
      <c r="H1066" s="269" t="s">
        <v>4415</v>
      </c>
      <c r="I1066" s="263" t="str">
        <f t="shared" si="74"/>
        <v xml:space="preserve"> </v>
      </c>
      <c r="J1066" s="272" t="str">
        <f>IF(D1066&gt;=(('28 Populations and thresholds'!$I$183)+('28 Populations and thresholds'!$I$184)+('28 Populations and thresholds'!$I$185)),"YES"," ")</f>
        <v>YES</v>
      </c>
      <c r="K1066" s="272" t="str">
        <f>IF(J1066="YES"," ",IF(D1066&gt;=(('28 Populations and thresholds'!$I$183)+('28 Populations and thresholds'!$I$184)+('28 Populations and thresholds'!$I$185))*0.25,"YES"))</f>
        <v xml:space="preserve"> </v>
      </c>
      <c r="L1066" s="272" t="b">
        <f>OR('28 Populations and thresholds'!$J$183="CR",'28 Populations and thresholds'!$J$183="EN",'28 Populations and thresholds'!$J$183="VU")</f>
        <v>0</v>
      </c>
      <c r="M1066" s="273">
        <f>D1066/(('28 Populations and thresholds'!$H$183)+('28 Populations and thresholds'!$H$184)+('28 Populations and thresholds'!$H$185))</f>
        <v>3.0133333333333331E-3</v>
      </c>
      <c r="N1066" s="274">
        <f>'28 Populations and thresholds'!$K$183</f>
        <v>0</v>
      </c>
      <c r="O1066" s="263" t="str">
        <f t="shared" si="75"/>
        <v xml:space="preserve"> </v>
      </c>
      <c r="P1066" s="349"/>
      <c r="Q1066" s="272"/>
      <c r="R1066" s="274"/>
      <c r="S1066" s="263"/>
      <c r="T1066" s="275" t="s">
        <v>4568</v>
      </c>
      <c r="U1066" s="263" t="str">
        <f t="shared" si="76"/>
        <v xml:space="preserve"> </v>
      </c>
    </row>
    <row r="1067" spans="1:26" x14ac:dyDescent="0.2">
      <c r="A1067" s="267" t="s">
        <v>1314</v>
      </c>
      <c r="B1067" s="269" t="s">
        <v>3392</v>
      </c>
      <c r="C1067" s="269" t="s">
        <v>3482</v>
      </c>
      <c r="D1067" s="279">
        <v>12788</v>
      </c>
      <c r="E1067" s="274">
        <v>2007</v>
      </c>
      <c r="F1067" s="263" t="str">
        <f t="shared" si="73"/>
        <v xml:space="preserve"> </v>
      </c>
      <c r="G1067" s="275" t="s">
        <v>139</v>
      </c>
      <c r="H1067" s="275" t="s">
        <v>3388</v>
      </c>
      <c r="I1067" s="263" t="str">
        <f t="shared" si="74"/>
        <v xml:space="preserve"> </v>
      </c>
      <c r="J1067" s="272" t="str">
        <f>IF(D1067&gt;=(('28 Populations and thresholds'!$I$205)+('28 Populations and thresholds'!$I$206)+('28 Populations and thresholds'!$I$207)+('28 Populations and thresholds'!$I$208)),"YES"," ")</f>
        <v>YES</v>
      </c>
      <c r="K1067" s="272" t="str">
        <f>IF(J1067="YES"," ",IF(D1067&gt;=(('28 Populations and thresholds'!$I$205)+('28 Populations and thresholds'!$I$206)+('28 Populations and thresholds'!$I$207)+('28 Populations and thresholds'!$I$208))*0.25,"YES"))</f>
        <v xml:space="preserve"> </v>
      </c>
      <c r="L1067" s="272" t="b">
        <f>OR('28 Populations and thresholds'!$J$206="CR",'28 Populations and thresholds'!$J$206="EN",'28 Populations and thresholds'!$J$206="VU")</f>
        <v>0</v>
      </c>
      <c r="M1067" s="273">
        <f>D1067/(('28 Populations and thresholds'!$H$205)+('28 Populations and thresholds'!$H$206)+('28 Populations and thresholds'!$H$207)+('28 Populations and thresholds'!$H$208))</f>
        <v>4.7807394668959585E-3</v>
      </c>
      <c r="N1067" s="274" t="str">
        <f>'28 Populations and thresholds'!$K$206</f>
        <v>DEC</v>
      </c>
      <c r="O1067" s="263" t="str">
        <f t="shared" si="75"/>
        <v xml:space="preserve"> </v>
      </c>
      <c r="P1067" s="349"/>
      <c r="Q1067" s="272"/>
      <c r="R1067" s="274"/>
      <c r="S1067" s="263"/>
      <c r="T1067" s="275" t="s">
        <v>4568</v>
      </c>
      <c r="U1067" s="263" t="str">
        <f t="shared" si="76"/>
        <v xml:space="preserve"> </v>
      </c>
    </row>
    <row r="1068" spans="1:26" x14ac:dyDescent="0.2">
      <c r="A1068" s="275" t="s">
        <v>1314</v>
      </c>
      <c r="B1068" s="269" t="s">
        <v>3392</v>
      </c>
      <c r="C1068" s="269" t="s">
        <v>1693</v>
      </c>
      <c r="D1068" s="279">
        <v>1672</v>
      </c>
      <c r="E1068" s="284" t="s">
        <v>1598</v>
      </c>
      <c r="F1068" s="263" t="str">
        <f t="shared" si="73"/>
        <v xml:space="preserve"> </v>
      </c>
      <c r="G1068" s="275" t="s">
        <v>139</v>
      </c>
      <c r="H1068" s="275"/>
      <c r="I1068" s="263" t="str">
        <f t="shared" si="74"/>
        <v xml:space="preserve"> </v>
      </c>
      <c r="J1068" s="272" t="str">
        <f>IF(D1068&gt;=('28 Populations and thresholds'!$I$50),"YES"," ")</f>
        <v>YES</v>
      </c>
      <c r="K1068" s="272" t="str">
        <f>IF(J1068="YES"," ",IF(D1068&gt;=('28 Populations and thresholds'!$I$50)*0.25,"YES"))</f>
        <v xml:space="preserve"> </v>
      </c>
      <c r="L1068" s="272" t="b">
        <f>OR('28 Populations and thresholds'!$J$50="CR",'28 Populations and thresholds'!$J$50="EN",'28 Populations and thresholds'!$J$50="VU")</f>
        <v>0</v>
      </c>
      <c r="M1068" s="273">
        <f>D1068/'28 Populations and thresholds'!$H$50</f>
        <v>0.16719999999999999</v>
      </c>
      <c r="N1068" s="274" t="str">
        <f>'28 Populations and thresholds'!$K$50</f>
        <v>DEC</v>
      </c>
      <c r="O1068" s="263" t="str">
        <f t="shared" si="75"/>
        <v xml:space="preserve"> </v>
      </c>
      <c r="P1068" s="349"/>
      <c r="Q1068" s="272"/>
      <c r="R1068" s="274"/>
      <c r="S1068" s="263"/>
      <c r="T1068" s="275"/>
      <c r="U1068" s="263" t="str">
        <f t="shared" si="76"/>
        <v xml:space="preserve"> </v>
      </c>
    </row>
    <row r="1069" spans="1:26" x14ac:dyDescent="0.2">
      <c r="A1069" s="275" t="s">
        <v>1314</v>
      </c>
      <c r="B1069" s="269" t="s">
        <v>3392</v>
      </c>
      <c r="C1069" s="269" t="s">
        <v>3589</v>
      </c>
      <c r="D1069" s="279">
        <v>17800</v>
      </c>
      <c r="E1069" s="274">
        <v>2006</v>
      </c>
      <c r="F1069" s="263" t="str">
        <f t="shared" si="73"/>
        <v xml:space="preserve"> </v>
      </c>
      <c r="G1069" s="275" t="s">
        <v>139</v>
      </c>
      <c r="H1069" s="275" t="s">
        <v>3388</v>
      </c>
      <c r="I1069" s="263" t="str">
        <f t="shared" si="74"/>
        <v xml:space="preserve"> </v>
      </c>
      <c r="J1069" s="272" t="str">
        <f>IF(D1069&gt;=('28 Populations and thresholds'!$I$84),"YES"," ")</f>
        <v>YES</v>
      </c>
      <c r="K1069" s="272" t="str">
        <f>IF(J1069="YES"," ",IF(D1069&gt;=('28 Populations and thresholds'!$I$84)*0.25,"YES"))</f>
        <v xml:space="preserve"> </v>
      </c>
      <c r="L1069" s="272" t="b">
        <f>OR('28 Populations and thresholds'!$J$84="CR",'28 Populations and thresholds'!$J$84="EN",'28 Populations and thresholds'!$J$84="VU")</f>
        <v>0</v>
      </c>
      <c r="M1069" s="273">
        <f>D1069/'28 Populations and thresholds'!$H$84</f>
        <v>1.78E-2</v>
      </c>
      <c r="N1069" s="274" t="str">
        <f>'28 Populations and thresholds'!$K$84</f>
        <v>DEC</v>
      </c>
      <c r="O1069" s="263" t="str">
        <f t="shared" si="75"/>
        <v xml:space="preserve"> </v>
      </c>
      <c r="P1069" s="349"/>
      <c r="Q1069" s="272"/>
      <c r="R1069" s="274"/>
      <c r="S1069" s="263"/>
      <c r="T1069" s="275"/>
      <c r="U1069" s="263" t="str">
        <f t="shared" si="76"/>
        <v xml:space="preserve"> </v>
      </c>
    </row>
    <row r="1070" spans="1:26" x14ac:dyDescent="0.2">
      <c r="A1070" s="275" t="s">
        <v>1314</v>
      </c>
      <c r="B1070" s="269" t="s">
        <v>3392</v>
      </c>
      <c r="C1070" s="269" t="s">
        <v>3590</v>
      </c>
      <c r="D1070" s="291">
        <v>7365</v>
      </c>
      <c r="E1070" s="281">
        <v>39845</v>
      </c>
      <c r="F1070" s="263" t="str">
        <f t="shared" si="73"/>
        <v xml:space="preserve"> </v>
      </c>
      <c r="G1070" s="275"/>
      <c r="H1070" s="269" t="s">
        <v>4415</v>
      </c>
      <c r="I1070" s="263" t="str">
        <f t="shared" si="74"/>
        <v xml:space="preserve"> </v>
      </c>
      <c r="J1070" s="272" t="str">
        <f>IF(D1070&gt;=('28 Populations and thresholds'!$I$85),"YES"," ")</f>
        <v>YES</v>
      </c>
      <c r="K1070" s="272" t="str">
        <f>IF(J1070="YES"," ",IF(D1070&gt;=('28 Populations and thresholds'!$I$85)*0.25,"YES"))</f>
        <v xml:space="preserve"> </v>
      </c>
      <c r="L1070" s="272" t="b">
        <f>OR('28 Populations and thresholds'!$J$85="CR",'28 Populations and thresholds'!$J$85="EN",'28 Populations and thresholds'!$J$85="VU")</f>
        <v>0</v>
      </c>
      <c r="M1070" s="273">
        <f>D1070/'28 Populations and thresholds'!$H$85</f>
        <v>8.275280898876404E-2</v>
      </c>
      <c r="N1070" s="274" t="str">
        <f>'28 Populations and thresholds'!$K$85</f>
        <v>DEC</v>
      </c>
      <c r="O1070" s="263" t="str">
        <f t="shared" si="75"/>
        <v xml:space="preserve"> </v>
      </c>
      <c r="P1070" s="349"/>
      <c r="Q1070" s="272"/>
      <c r="R1070" s="274"/>
      <c r="S1070" s="263"/>
      <c r="T1070" s="275"/>
      <c r="U1070" s="263" t="str">
        <f t="shared" si="76"/>
        <v xml:space="preserve"> </v>
      </c>
    </row>
    <row r="1071" spans="1:26" x14ac:dyDescent="0.2">
      <c r="A1071" s="275" t="s">
        <v>1314</v>
      </c>
      <c r="B1071" s="269" t="s">
        <v>3392</v>
      </c>
      <c r="C1071" s="269" t="s">
        <v>1625</v>
      </c>
      <c r="D1071" s="291">
        <v>1043</v>
      </c>
      <c r="E1071" s="281">
        <v>39479</v>
      </c>
      <c r="F1071" s="263" t="str">
        <f t="shared" si="73"/>
        <v xml:space="preserve"> </v>
      </c>
      <c r="G1071" s="275"/>
      <c r="H1071" s="269" t="s">
        <v>4415</v>
      </c>
      <c r="I1071" s="263" t="str">
        <f t="shared" si="74"/>
        <v xml:space="preserve"> </v>
      </c>
      <c r="J1071" s="272" t="str">
        <f>IF(D1071&gt;=('28 Populations and thresholds'!$I$11),"YES"," ")</f>
        <v>YES</v>
      </c>
      <c r="K1071" s="272" t="str">
        <f>IF(J1071="YES"," ",IF(D1071&gt;=('28 Populations and thresholds'!$I$11)*0.25,"YES"))</f>
        <v xml:space="preserve"> </v>
      </c>
      <c r="L1071" s="272" t="b">
        <f>OR('28 Populations and thresholds'!$J$11="CR",'28 Populations and thresholds'!$J$11="EN",'28 Populations and thresholds'!$J$11="VU")</f>
        <v>0</v>
      </c>
      <c r="M1071" s="273">
        <f>D1071/'28 Populations and thresholds'!$H$11</f>
        <v>1.043E-2</v>
      </c>
      <c r="N1071" s="274">
        <f>'28 Populations and thresholds'!$K$11</f>
        <v>0</v>
      </c>
      <c r="O1071" s="263" t="str">
        <f t="shared" si="75"/>
        <v xml:space="preserve"> </v>
      </c>
      <c r="P1071" s="349"/>
      <c r="Q1071" s="272"/>
      <c r="R1071" s="274"/>
      <c r="S1071" s="263"/>
      <c r="T1071" s="275"/>
      <c r="U1071" s="263" t="str">
        <f t="shared" si="76"/>
        <v xml:space="preserve"> </v>
      </c>
    </row>
    <row r="1072" spans="1:26" x14ac:dyDescent="0.2">
      <c r="A1072" s="275" t="s">
        <v>1314</v>
      </c>
      <c r="B1072" s="269" t="s">
        <v>3392</v>
      </c>
      <c r="C1072" s="269" t="s">
        <v>1607</v>
      </c>
      <c r="D1072" s="291">
        <v>304</v>
      </c>
      <c r="E1072" s="281">
        <v>39845</v>
      </c>
      <c r="F1072" s="263" t="str">
        <f t="shared" si="73"/>
        <v xml:space="preserve"> </v>
      </c>
      <c r="G1072" s="275"/>
      <c r="H1072" s="269" t="s">
        <v>4415</v>
      </c>
      <c r="I1072" s="263" t="str">
        <f t="shared" si="74"/>
        <v xml:space="preserve"> </v>
      </c>
      <c r="J1072" s="272" t="str">
        <f>IF(D1072&gt;=('28 Populations and thresholds'!$I$6),"YES"," ")</f>
        <v>YES</v>
      </c>
      <c r="K1072" s="272" t="str">
        <f>IF(J1072="YES"," ",IF(D1072&gt;=('28 Populations and thresholds'!$I$6)*0.25,"YES"))</f>
        <v xml:space="preserve"> </v>
      </c>
      <c r="L1072" s="272" t="b">
        <f>OR('28 Populations and thresholds'!$J$6="CR",'28 Populations and thresholds'!$J$6="EN",'28 Populations and thresholds'!$J$6="VU")</f>
        <v>0</v>
      </c>
      <c r="M1072" s="273">
        <f>D1072/'28 Populations and thresholds'!$H$6</f>
        <v>6.0800000000000003E-3</v>
      </c>
      <c r="N1072" s="274">
        <f>'28 Populations and thresholds'!$K$6</f>
        <v>0</v>
      </c>
      <c r="O1072" s="263" t="str">
        <f t="shared" si="75"/>
        <v xml:space="preserve"> </v>
      </c>
      <c r="P1072" s="349"/>
      <c r="Q1072" s="272"/>
      <c r="R1072" s="274"/>
      <c r="S1072" s="263"/>
      <c r="T1072" s="275"/>
      <c r="U1072" s="263" t="str">
        <f t="shared" si="76"/>
        <v xml:space="preserve"> </v>
      </c>
    </row>
    <row r="1073" spans="1:26" x14ac:dyDescent="0.2">
      <c r="A1073" s="275" t="s">
        <v>1314</v>
      </c>
      <c r="B1073" s="269" t="s">
        <v>3392</v>
      </c>
      <c r="C1073" s="269" t="s">
        <v>3717</v>
      </c>
      <c r="D1073" s="291">
        <v>572</v>
      </c>
      <c r="E1073" s="281">
        <v>39845</v>
      </c>
      <c r="F1073" s="263" t="str">
        <f t="shared" si="73"/>
        <v xml:space="preserve"> </v>
      </c>
      <c r="G1073" s="275"/>
      <c r="H1073" s="269" t="s">
        <v>4415</v>
      </c>
      <c r="I1073" s="263" t="str">
        <f t="shared" si="74"/>
        <v xml:space="preserve"> </v>
      </c>
      <c r="J1073" s="272" t="str">
        <f>IF(D1073&gt;=('28 Populations and thresholds'!$I$16),"YES"," ")</f>
        <v>YES</v>
      </c>
      <c r="K1073" s="272" t="str">
        <f>IF(J1073="YES"," ",IF(D1073&gt;=('28 Populations and thresholds'!$I$16)*0.25,"YES"))</f>
        <v xml:space="preserve"> </v>
      </c>
      <c r="L1073" s="272" t="b">
        <f>OR('28 Populations and thresholds'!$J$16="CR",'28 Populations and thresholds'!$J$16="EN",'28 Populations and thresholds'!$J$16="VU")</f>
        <v>0</v>
      </c>
      <c r="M1073" s="273">
        <f>D1073/'28 Populations and thresholds'!$H$16</f>
        <v>5.7200000000000003E-3</v>
      </c>
      <c r="N1073" s="274" t="str">
        <f>'28 Populations and thresholds'!$K$16</f>
        <v>DEC</v>
      </c>
      <c r="O1073" s="263" t="str">
        <f t="shared" si="75"/>
        <v xml:space="preserve"> </v>
      </c>
      <c r="P1073" s="349"/>
      <c r="Q1073" s="272"/>
      <c r="R1073" s="274"/>
      <c r="S1073" s="263"/>
      <c r="T1073" s="275"/>
      <c r="U1073" s="263" t="str">
        <f t="shared" si="76"/>
        <v xml:space="preserve"> </v>
      </c>
    </row>
    <row r="1074" spans="1:26" x14ac:dyDescent="0.2">
      <c r="A1074" s="275" t="s">
        <v>1314</v>
      </c>
      <c r="B1074" s="269" t="s">
        <v>3392</v>
      </c>
      <c r="C1074" s="269" t="s">
        <v>3655</v>
      </c>
      <c r="D1074" s="291">
        <v>11796</v>
      </c>
      <c r="E1074" s="281">
        <v>40148</v>
      </c>
      <c r="F1074" s="263" t="str">
        <f t="shared" si="73"/>
        <v xml:space="preserve"> </v>
      </c>
      <c r="G1074" s="275"/>
      <c r="H1074" s="269" t="s">
        <v>4415</v>
      </c>
      <c r="I1074" s="263" t="str">
        <f t="shared" si="74"/>
        <v xml:space="preserve"> </v>
      </c>
      <c r="J1074" s="272" t="str">
        <f>IF(D1074&gt;=('28 Populations and thresholds'!$I$66),"YES"," ")</f>
        <v>YES</v>
      </c>
      <c r="K1074" s="272" t="str">
        <f>IF(J1074="YES"," ",IF(D1074&gt;=('28 Populations and thresholds'!$I$66)*0.25,"YES"))</f>
        <v xml:space="preserve"> </v>
      </c>
      <c r="L1074" s="272" t="b">
        <f>OR('28 Populations and thresholds'!$J$66="CR",'28 Populations and thresholds'!$J$66="EN",'28 Populations and thresholds'!$J$66="VU")</f>
        <v>0</v>
      </c>
      <c r="M1074" s="273">
        <f>D1074/'28 Populations and thresholds'!$H$66</f>
        <v>0.65171270718232044</v>
      </c>
      <c r="N1074" s="274" t="str">
        <f>'28 Populations and thresholds'!$K$66</f>
        <v>DEC</v>
      </c>
      <c r="O1074" s="263" t="str">
        <f t="shared" si="75"/>
        <v xml:space="preserve"> </v>
      </c>
      <c r="P1074" s="349"/>
      <c r="Q1074" s="272"/>
      <c r="R1074" s="274"/>
      <c r="S1074" s="263"/>
      <c r="T1074" s="275"/>
      <c r="U1074" s="263" t="str">
        <f t="shared" si="76"/>
        <v xml:space="preserve"> </v>
      </c>
    </row>
    <row r="1075" spans="1:26" x14ac:dyDescent="0.2">
      <c r="A1075" s="275" t="s">
        <v>1314</v>
      </c>
      <c r="B1075" s="269" t="s">
        <v>3392</v>
      </c>
      <c r="C1075" s="269" t="s">
        <v>3391</v>
      </c>
      <c r="D1075" s="279">
        <v>462</v>
      </c>
      <c r="E1075" s="274">
        <v>1994</v>
      </c>
      <c r="F1075" s="263" t="str">
        <f t="shared" si="73"/>
        <v xml:space="preserve"> </v>
      </c>
      <c r="G1075" s="275" t="s">
        <v>139</v>
      </c>
      <c r="H1075" s="275" t="s">
        <v>3388</v>
      </c>
      <c r="I1075" s="263" t="str">
        <f t="shared" si="74"/>
        <v xml:space="preserve"> </v>
      </c>
      <c r="J1075" s="272" t="str">
        <f>IF(D1075&gt;=('28 Populations and thresholds'!$I$121),"YES"," ")</f>
        <v>YES</v>
      </c>
      <c r="K1075" s="272" t="str">
        <f>IF(J1075="YES"," ",IF(D1075&gt;=('28 Populations and thresholds'!$I$121)*0.25,"YES"))</f>
        <v xml:space="preserve"> </v>
      </c>
      <c r="L1075" s="272" t="b">
        <f>OR('28 Populations and thresholds'!$J$121="CR",'28 Populations and thresholds'!$J$121="EN",'28 Populations and thresholds'!$J$121="VU")</f>
        <v>1</v>
      </c>
      <c r="M1075" s="273">
        <f>D1075/'28 Populations and thresholds'!$H$121</f>
        <v>0.4017391304347826</v>
      </c>
      <c r="N1075" s="274">
        <f>'28 Populations and thresholds'!$K$121</f>
        <v>0</v>
      </c>
      <c r="O1075" s="263" t="str">
        <f t="shared" si="75"/>
        <v xml:space="preserve"> </v>
      </c>
      <c r="P1075" s="349"/>
      <c r="Q1075" s="272"/>
      <c r="R1075" s="274"/>
      <c r="S1075" s="263"/>
      <c r="T1075" s="282"/>
      <c r="U1075" s="263" t="str">
        <f t="shared" si="76"/>
        <v xml:space="preserve"> </v>
      </c>
    </row>
    <row r="1076" spans="1:26" x14ac:dyDescent="0.2">
      <c r="A1076" s="275" t="s">
        <v>1314</v>
      </c>
      <c r="B1076" s="269" t="s">
        <v>3392</v>
      </c>
      <c r="C1076" s="269" t="s">
        <v>1636</v>
      </c>
      <c r="D1076" s="279">
        <v>1000</v>
      </c>
      <c r="E1076" s="299">
        <v>2002</v>
      </c>
      <c r="F1076" s="263" t="str">
        <f t="shared" si="73"/>
        <v xml:space="preserve"> </v>
      </c>
      <c r="G1076" s="275" t="s">
        <v>139</v>
      </c>
      <c r="H1076" s="275"/>
      <c r="I1076" s="263" t="str">
        <f t="shared" si="74"/>
        <v xml:space="preserve"> </v>
      </c>
      <c r="J1076" s="272" t="str">
        <f>IF(D1076&gt;=('28 Populations and thresholds'!$I$18),"YES"," ")</f>
        <v>YES</v>
      </c>
      <c r="K1076" s="272" t="str">
        <f>IF(J1076="YES"," ",IF(D1076&gt;=('28 Populations and thresholds'!$I$18)*0.25,"YES"))</f>
        <v xml:space="preserve"> </v>
      </c>
      <c r="L1076" s="272" t="b">
        <f>OR('28 Populations and thresholds'!$J$18="CR",'28 Populations and thresholds'!$J$18="EN",'28 Populations and thresholds'!$J$18="VU")</f>
        <v>0</v>
      </c>
      <c r="M1076" s="273">
        <f>D1076/'28 Populations and thresholds'!$H$18</f>
        <v>0.01</v>
      </c>
      <c r="N1076" s="274">
        <f>'28 Populations and thresholds'!$K$18</f>
        <v>0</v>
      </c>
      <c r="O1076" s="263" t="str">
        <f t="shared" si="75"/>
        <v xml:space="preserve"> </v>
      </c>
      <c r="P1076" s="349"/>
      <c r="Q1076" s="272"/>
      <c r="R1076" s="274"/>
      <c r="S1076" s="263"/>
      <c r="T1076" s="275"/>
      <c r="U1076" s="263" t="str">
        <f t="shared" si="76"/>
        <v xml:space="preserve"> </v>
      </c>
    </row>
    <row r="1077" spans="1:26" x14ac:dyDescent="0.2">
      <c r="A1077" s="275" t="s">
        <v>1314</v>
      </c>
      <c r="B1077" s="269" t="s">
        <v>3392</v>
      </c>
      <c r="C1077" s="269" t="s">
        <v>3729</v>
      </c>
      <c r="D1077" s="291">
        <v>529</v>
      </c>
      <c r="E1077" s="281">
        <v>40210</v>
      </c>
      <c r="F1077" s="263" t="str">
        <f t="shared" si="73"/>
        <v xml:space="preserve"> </v>
      </c>
      <c r="G1077" s="275"/>
      <c r="H1077" s="269" t="s">
        <v>4415</v>
      </c>
      <c r="I1077" s="263" t="str">
        <f t="shared" si="74"/>
        <v xml:space="preserve"> </v>
      </c>
      <c r="J1077" s="272" t="str">
        <f>IF(D1077&gt;=('28 Populations and thresholds'!$I$69),"YES"," ")</f>
        <v>YES</v>
      </c>
      <c r="K1077" s="272" t="str">
        <f>IF(J1077="YES"," ",IF(D1077&gt;=('28 Populations and thresholds'!$I$69)*0.25,"YES"))</f>
        <v xml:space="preserve"> </v>
      </c>
      <c r="L1077" s="272" t="b">
        <f>OR('28 Populations and thresholds'!$J$69="CR",'28 Populations and thresholds'!$J$69="EN",'28 Populations and thresholds'!$J$69="VU")</f>
        <v>1</v>
      </c>
      <c r="M1077" s="273">
        <f>D1077/'28 Populations and thresholds'!$H$69</f>
        <v>1.8892857142857142E-2</v>
      </c>
      <c r="N1077" s="274">
        <f>'28 Populations and thresholds'!$K$69</f>
        <v>0</v>
      </c>
      <c r="O1077" s="263" t="str">
        <f t="shared" si="75"/>
        <v xml:space="preserve"> </v>
      </c>
      <c r="P1077" s="349"/>
      <c r="Q1077" s="272"/>
      <c r="R1077" s="274"/>
      <c r="S1077" s="263"/>
      <c r="T1077" s="275"/>
      <c r="U1077" s="263" t="str">
        <f t="shared" si="76"/>
        <v xml:space="preserve"> </v>
      </c>
    </row>
    <row r="1078" spans="1:26" x14ac:dyDescent="0.2">
      <c r="A1078" s="275" t="s">
        <v>1314</v>
      </c>
      <c r="B1078" s="269" t="s">
        <v>3392</v>
      </c>
      <c r="C1078" s="269" t="s">
        <v>3744</v>
      </c>
      <c r="D1078" s="291">
        <v>1186</v>
      </c>
      <c r="E1078" s="281">
        <v>40148</v>
      </c>
      <c r="F1078" s="263" t="str">
        <f t="shared" si="73"/>
        <v xml:space="preserve"> </v>
      </c>
      <c r="G1078" s="275"/>
      <c r="H1078" s="269" t="s">
        <v>4415</v>
      </c>
      <c r="I1078" s="263" t="str">
        <f t="shared" si="74"/>
        <v xml:space="preserve"> </v>
      </c>
      <c r="J1078" s="272" t="str">
        <f>IF(D1078&gt;=('28 Populations and thresholds'!$I$150),"YES"," ")</f>
        <v>YES</v>
      </c>
      <c r="K1078" s="272" t="str">
        <f>IF(J1078="YES"," ",IF(D1078&gt;=('28 Populations and thresholds'!$I$150)*0.25,"YES"))</f>
        <v xml:space="preserve"> </v>
      </c>
      <c r="L1078" s="272" t="b">
        <f>OR('28 Populations and thresholds'!$J$150="CR",'28 Populations and thresholds'!$J$150="EN",'28 Populations and thresholds'!$J$150="VU")</f>
        <v>0</v>
      </c>
      <c r="M1078" s="273">
        <f>D1078/'28 Populations and thresholds'!$H$150</f>
        <v>1.186E-3</v>
      </c>
      <c r="N1078" s="274">
        <f>'28 Populations and thresholds'!$K$150</f>
        <v>0</v>
      </c>
      <c r="O1078" s="263" t="str">
        <f t="shared" si="75"/>
        <v xml:space="preserve"> </v>
      </c>
      <c r="P1078" s="349"/>
      <c r="Q1078" s="272"/>
      <c r="R1078" s="274"/>
      <c r="S1078" s="263"/>
      <c r="T1078" s="275"/>
      <c r="U1078" s="263" t="str">
        <f t="shared" si="76"/>
        <v xml:space="preserve"> </v>
      </c>
    </row>
    <row r="1079" spans="1:26" x14ac:dyDescent="0.2">
      <c r="A1079" s="275" t="s">
        <v>1314</v>
      </c>
      <c r="B1079" s="269" t="s">
        <v>3392</v>
      </c>
      <c r="C1079" s="269" t="s">
        <v>3607</v>
      </c>
      <c r="D1079" s="279">
        <v>5550</v>
      </c>
      <c r="E1079" s="274">
        <v>2006</v>
      </c>
      <c r="F1079" s="263" t="str">
        <f t="shared" si="73"/>
        <v xml:space="preserve"> </v>
      </c>
      <c r="G1079" s="275" t="s">
        <v>139</v>
      </c>
      <c r="H1079" s="275" t="s">
        <v>3388</v>
      </c>
      <c r="I1079" s="263" t="str">
        <f t="shared" si="74"/>
        <v xml:space="preserve"> </v>
      </c>
      <c r="J1079" s="272" t="str">
        <f>IF(D1079&gt;=('28 Populations and thresholds'!$I$92),"YES"," ")</f>
        <v>YES</v>
      </c>
      <c r="K1079" s="272" t="str">
        <f>IF(J1079="YES"," ",IF(D1079&gt;=('28 Populations and thresholds'!$I$92)*0.25,"YES"))</f>
        <v xml:space="preserve"> </v>
      </c>
      <c r="L1079" s="272" t="b">
        <f>OR('28 Populations and thresholds'!$J$92="CR",'28 Populations and thresholds'!$J$92="EN",'28 Populations and thresholds'!$J$92="VU")</f>
        <v>0</v>
      </c>
      <c r="M1079" s="273">
        <f>D1079/'28 Populations and thresholds'!$H$92</f>
        <v>1.8499999999999999E-2</v>
      </c>
      <c r="N1079" s="274" t="str">
        <f>'28 Populations and thresholds'!$K$92</f>
        <v>DEC</v>
      </c>
      <c r="O1079" s="263" t="str">
        <f t="shared" si="75"/>
        <v xml:space="preserve"> </v>
      </c>
      <c r="P1079" s="349"/>
      <c r="Q1079" s="272"/>
      <c r="R1079" s="274"/>
      <c r="S1079" s="263"/>
      <c r="T1079" s="269"/>
      <c r="U1079" s="263" t="str">
        <f t="shared" si="76"/>
        <v xml:space="preserve"> </v>
      </c>
    </row>
    <row r="1080" spans="1:26" x14ac:dyDescent="0.2">
      <c r="A1080" s="275" t="s">
        <v>1314</v>
      </c>
      <c r="B1080" s="269" t="s">
        <v>3392</v>
      </c>
      <c r="C1080" s="280" t="s">
        <v>3723</v>
      </c>
      <c r="D1080" s="279">
        <v>250</v>
      </c>
      <c r="E1080" s="284" t="s">
        <v>218</v>
      </c>
      <c r="F1080" s="263" t="str">
        <f t="shared" si="73"/>
        <v xml:space="preserve"> </v>
      </c>
      <c r="G1080" s="275" t="s">
        <v>139</v>
      </c>
      <c r="H1080" s="275"/>
      <c r="I1080" s="263" t="str">
        <f t="shared" si="74"/>
        <v xml:space="preserve"> </v>
      </c>
      <c r="J1080" s="272" t="str">
        <f>IF(D1080&gt;=('28 Populations and thresholds'!$I$45),"YES"," ")</f>
        <v>YES</v>
      </c>
      <c r="K1080" s="272" t="str">
        <f>IF(J1080="YES"," ",IF(D1080&gt;=('28 Populations and thresholds'!$I$45)*0.25,"YES"))</f>
        <v xml:space="preserve"> </v>
      </c>
      <c r="L1080" s="272" t="b">
        <f>OR('28 Populations and thresholds'!$J$45="CR",'28 Populations and thresholds'!$J$45="EN",'28 Populations and thresholds'!$J$45="VU")</f>
        <v>1</v>
      </c>
      <c r="M1080" s="273">
        <f>D1080/'28 Populations and thresholds'!$H$45</f>
        <v>8.3333333333333329E-2</v>
      </c>
      <c r="N1080" s="274" t="str">
        <f>'28 Populations and thresholds'!$K$45</f>
        <v>DEC</v>
      </c>
      <c r="O1080" s="263" t="str">
        <f t="shared" si="75"/>
        <v xml:space="preserve"> </v>
      </c>
      <c r="P1080" s="349"/>
      <c r="Q1080" s="272"/>
      <c r="R1080" s="274"/>
      <c r="S1080" s="263"/>
      <c r="T1080" s="275"/>
      <c r="U1080" s="263" t="str">
        <f t="shared" si="76"/>
        <v xml:space="preserve"> </v>
      </c>
      <c r="W1080" s="4"/>
      <c r="X1080" s="4"/>
      <c r="Y1080" s="4"/>
    </row>
    <row r="1081" spans="1:26" x14ac:dyDescent="0.2">
      <c r="A1081" s="275" t="s">
        <v>1314</v>
      </c>
      <c r="B1081" s="269" t="s">
        <v>3392</v>
      </c>
      <c r="C1081" s="269" t="s">
        <v>3448</v>
      </c>
      <c r="D1081" s="291">
        <v>1221</v>
      </c>
      <c r="E1081" s="281">
        <v>40575</v>
      </c>
      <c r="F1081" s="263" t="str">
        <f t="shared" si="73"/>
        <v xml:space="preserve"> </v>
      </c>
      <c r="G1081" s="275"/>
      <c r="H1081" s="269" t="s">
        <v>4415</v>
      </c>
      <c r="I1081" s="263" t="str">
        <f t="shared" si="74"/>
        <v xml:space="preserve"> </v>
      </c>
      <c r="J1081" s="272" t="str">
        <f>IF(D1081&gt;=('28 Populations and thresholds'!$I$147),"YES"," ")</f>
        <v>YES</v>
      </c>
      <c r="K1081" s="272" t="str">
        <f>IF(J1081="YES"," ",IF(D1081&gt;=('28 Populations and thresholds'!$I$147)*0.25,"YES"))</f>
        <v xml:space="preserve"> </v>
      </c>
      <c r="L1081" s="272" t="b">
        <f>OR('28 Populations and thresholds'!$J$147="CR",'28 Populations and thresholds'!$J$147="EN",'28 Populations and thresholds'!$J$147="VU")</f>
        <v>0</v>
      </c>
      <c r="M1081" s="273">
        <f>D1081/'28 Populations and thresholds'!$H$147</f>
        <v>1.221E-2</v>
      </c>
      <c r="N1081" s="274">
        <f>'28 Populations and thresholds'!$K$147</f>
        <v>0</v>
      </c>
      <c r="O1081" s="263" t="str">
        <f t="shared" si="75"/>
        <v xml:space="preserve"> </v>
      </c>
      <c r="P1081" s="349"/>
      <c r="Q1081" s="272"/>
      <c r="R1081" s="274"/>
      <c r="S1081" s="263"/>
      <c r="T1081" s="275"/>
      <c r="U1081" s="263" t="str">
        <f t="shared" si="76"/>
        <v xml:space="preserve"> </v>
      </c>
    </row>
    <row r="1082" spans="1:26" x14ac:dyDescent="0.2">
      <c r="A1082" s="275" t="s">
        <v>1314</v>
      </c>
      <c r="B1082" s="269" t="s">
        <v>3392</v>
      </c>
      <c r="C1082" s="269" t="s">
        <v>3411</v>
      </c>
      <c r="D1082" s="279">
        <v>66</v>
      </c>
      <c r="E1082" s="274">
        <v>1994</v>
      </c>
      <c r="F1082" s="263" t="str">
        <f t="shared" si="73"/>
        <v xml:space="preserve"> </v>
      </c>
      <c r="G1082" s="275" t="s">
        <v>139</v>
      </c>
      <c r="H1082" s="275" t="s">
        <v>3388</v>
      </c>
      <c r="I1082" s="263" t="str">
        <f t="shared" si="74"/>
        <v xml:space="preserve"> </v>
      </c>
      <c r="J1082" s="272" t="str">
        <f>IF(D1082&gt;=('28 Populations and thresholds'!$I$114),"YES"," ")</f>
        <v>YES</v>
      </c>
      <c r="K1082" s="272" t="str">
        <f>IF(J1082="YES"," ",IF(D1082&gt;=('28 Populations and thresholds'!$I$114)*0.25,"YES"))</f>
        <v xml:space="preserve"> </v>
      </c>
      <c r="L1082" s="272" t="b">
        <f>OR('28 Populations and thresholds'!$J$114="CR",'28 Populations and thresholds'!$J$114="EN",'28 Populations and thresholds'!$J$114="VU")</f>
        <v>1</v>
      </c>
      <c r="M1082" s="273">
        <f>D1082/'28 Populations and thresholds'!$H$114</f>
        <v>1.7368421052631578E-2</v>
      </c>
      <c r="N1082" s="274">
        <f>'28 Populations and thresholds'!$K$114</f>
        <v>0</v>
      </c>
      <c r="O1082" s="263" t="str">
        <f t="shared" si="75"/>
        <v xml:space="preserve"> </v>
      </c>
      <c r="P1082" s="349"/>
      <c r="Q1082" s="272"/>
      <c r="R1082" s="274"/>
      <c r="S1082" s="263"/>
      <c r="T1082" s="282"/>
      <c r="U1082" s="263" t="str">
        <f t="shared" si="76"/>
        <v xml:space="preserve"> </v>
      </c>
      <c r="W1082" s="4"/>
      <c r="X1082" s="4"/>
      <c r="Y1082" s="4"/>
      <c r="Z1082" s="4"/>
    </row>
    <row r="1083" spans="1:26" x14ac:dyDescent="0.2">
      <c r="A1083" s="275" t="s">
        <v>1314</v>
      </c>
      <c r="B1083" s="269" t="s">
        <v>3392</v>
      </c>
      <c r="C1083" s="280" t="s">
        <v>3644</v>
      </c>
      <c r="D1083" s="279">
        <v>302</v>
      </c>
      <c r="E1083" s="274">
        <v>2006</v>
      </c>
      <c r="F1083" s="263" t="str">
        <f t="shared" si="73"/>
        <v xml:space="preserve"> </v>
      </c>
      <c r="G1083" s="275" t="s">
        <v>139</v>
      </c>
      <c r="H1083" s="275" t="s">
        <v>3388</v>
      </c>
      <c r="I1083" s="263" t="str">
        <f t="shared" si="74"/>
        <v xml:space="preserve"> </v>
      </c>
      <c r="J1083" s="272" t="str">
        <f>IF(D1083&gt;=('28 Populations and thresholds'!$I$109),"YES"," ")</f>
        <v>YES</v>
      </c>
      <c r="K1083" s="272" t="str">
        <f>IF(J1083="YES"," ",IF(D1083&gt;=('28 Populations and thresholds'!$I$109)*0.25,"YES"))</f>
        <v xml:space="preserve"> </v>
      </c>
      <c r="L1083" s="272" t="b">
        <f>OR('28 Populations and thresholds'!$J$109="CR",'28 Populations and thresholds'!$J$109="EN",'28 Populations and thresholds'!$J$109="VU")</f>
        <v>0</v>
      </c>
      <c r="M1083" s="273">
        <f>D1083/'28 Populations and thresholds'!$H$109</f>
        <v>1.208E-2</v>
      </c>
      <c r="N1083" s="274">
        <f>'28 Populations and thresholds'!$K$109</f>
        <v>0</v>
      </c>
      <c r="O1083" s="263" t="str">
        <f t="shared" si="75"/>
        <v xml:space="preserve"> </v>
      </c>
      <c r="P1083" s="349"/>
      <c r="Q1083" s="272"/>
      <c r="R1083" s="274"/>
      <c r="S1083" s="263"/>
      <c r="T1083" s="269"/>
      <c r="U1083" s="263" t="str">
        <f t="shared" si="76"/>
        <v xml:space="preserve"> </v>
      </c>
      <c r="W1083" s="4"/>
      <c r="X1083" s="4"/>
      <c r="Y1083" s="4"/>
      <c r="Z1083" s="4"/>
    </row>
    <row r="1084" spans="1:26" x14ac:dyDescent="0.2">
      <c r="A1084" s="275" t="s">
        <v>1314</v>
      </c>
      <c r="B1084" s="269" t="s">
        <v>3392</v>
      </c>
      <c r="C1084" s="269" t="s">
        <v>3759</v>
      </c>
      <c r="D1084" s="291">
        <v>1301</v>
      </c>
      <c r="E1084" s="281">
        <v>40148</v>
      </c>
      <c r="F1084" s="263" t="str">
        <f t="shared" si="73"/>
        <v xml:space="preserve"> </v>
      </c>
      <c r="G1084" s="275"/>
      <c r="H1084" s="269" t="s">
        <v>4415</v>
      </c>
      <c r="I1084" s="263" t="str">
        <f t="shared" si="74"/>
        <v xml:space="preserve"> </v>
      </c>
      <c r="J1084" s="272" t="str">
        <f>IF(D1084&gt;=('28 Populations and thresholds'!$I$182),"YES"," ")</f>
        <v>YES</v>
      </c>
      <c r="K1084" s="272" t="str">
        <f>IF(J1084="YES"," ",IF(D1084&gt;=('28 Populations and thresholds'!$I$182)*0.25,"YES"))</f>
        <v xml:space="preserve"> </v>
      </c>
      <c r="L1084" s="272" t="b">
        <f>OR('28 Populations and thresholds'!$J$182="CR",'28 Populations and thresholds'!$J$182="EN",'28 Populations and thresholds'!$J$182="VU")</f>
        <v>0</v>
      </c>
      <c r="M1084" s="273">
        <f>D1084/'28 Populations and thresholds'!$H$182</f>
        <v>5.2040000000000003E-2</v>
      </c>
      <c r="N1084" s="274">
        <f>'28 Populations and thresholds'!$K$182</f>
        <v>0</v>
      </c>
      <c r="O1084" s="263" t="str">
        <f t="shared" si="75"/>
        <v xml:space="preserve"> </v>
      </c>
      <c r="P1084" s="349"/>
      <c r="Q1084" s="272"/>
      <c r="R1084" s="274"/>
      <c r="S1084" s="263"/>
      <c r="T1084" s="275"/>
      <c r="U1084" s="263" t="str">
        <f t="shared" si="76"/>
        <v xml:space="preserve"> </v>
      </c>
      <c r="W1084" s="4"/>
      <c r="X1084" s="4"/>
      <c r="Y1084" s="4"/>
      <c r="Z1084" s="4"/>
    </row>
    <row r="1085" spans="1:26" x14ac:dyDescent="0.2">
      <c r="A1085" s="275" t="s">
        <v>1314</v>
      </c>
      <c r="B1085" s="269" t="s">
        <v>3392</v>
      </c>
      <c r="C1085" s="280" t="s">
        <v>3540</v>
      </c>
      <c r="D1085" s="279">
        <v>24211</v>
      </c>
      <c r="E1085" s="274">
        <v>2005</v>
      </c>
      <c r="F1085" s="263" t="str">
        <f t="shared" si="73"/>
        <v xml:space="preserve"> </v>
      </c>
      <c r="G1085" s="275" t="s">
        <v>139</v>
      </c>
      <c r="H1085" s="275" t="s">
        <v>3388</v>
      </c>
      <c r="I1085" s="263" t="str">
        <f t="shared" si="74"/>
        <v xml:space="preserve"> </v>
      </c>
      <c r="J1085" s="272" t="str">
        <f>IF(D1085&gt;=('28 Populations and thresholds'!$I$60),"YES"," ")</f>
        <v>YES</v>
      </c>
      <c r="K1085" s="272" t="str">
        <f>IF(J1085="YES"," ",IF(D1085&gt;=('28 Populations and thresholds'!$I$60)*0.25,"YES"))</f>
        <v xml:space="preserve"> </v>
      </c>
      <c r="L1085" s="272" t="b">
        <f>OR('28 Populations and thresholds'!$J$60="CR",'28 Populations and thresholds'!$J$60="EN",'28 Populations and thresholds'!$J$60="VU")</f>
        <v>1</v>
      </c>
      <c r="M1085" s="273">
        <f>D1085/'28 Populations and thresholds'!$H$60</f>
        <v>0.3103974358974359</v>
      </c>
      <c r="N1085" s="274" t="str">
        <f>'28 Populations and thresholds'!$K$60</f>
        <v>DEC</v>
      </c>
      <c r="O1085" s="263" t="str">
        <f t="shared" si="75"/>
        <v xml:space="preserve"> </v>
      </c>
      <c r="P1085" s="349"/>
      <c r="Q1085" s="272"/>
      <c r="R1085" s="274"/>
      <c r="S1085" s="263"/>
      <c r="T1085" s="275"/>
      <c r="U1085" s="263" t="str">
        <f t="shared" si="76"/>
        <v xml:space="preserve"> </v>
      </c>
      <c r="W1085" s="4"/>
      <c r="X1085" s="4"/>
      <c r="Y1085" s="4"/>
      <c r="Z1085" s="4"/>
    </row>
    <row r="1086" spans="1:26" x14ac:dyDescent="0.2">
      <c r="A1086" s="275" t="s">
        <v>1314</v>
      </c>
      <c r="B1086" s="269" t="s">
        <v>3392</v>
      </c>
      <c r="C1086" s="269" t="s">
        <v>3528</v>
      </c>
      <c r="D1086" s="279">
        <v>5429</v>
      </c>
      <c r="E1086" s="274">
        <v>2005</v>
      </c>
      <c r="F1086" s="263" t="str">
        <f t="shared" si="73"/>
        <v xml:space="preserve"> </v>
      </c>
      <c r="G1086" s="275" t="s">
        <v>139</v>
      </c>
      <c r="H1086" s="275" t="s">
        <v>3388</v>
      </c>
      <c r="I1086" s="263" t="str">
        <f t="shared" si="74"/>
        <v xml:space="preserve"> </v>
      </c>
      <c r="J1086" s="272" t="str">
        <f>IF(D1086&gt;=('28 Populations and thresholds'!$I$59),"YES"," ")</f>
        <v>YES</v>
      </c>
      <c r="K1086" s="272" t="str">
        <f>IF(J1086="YES"," ",IF(D1086&gt;=('28 Populations and thresholds'!$I$59)*0.25,"YES"))</f>
        <v xml:space="preserve"> </v>
      </c>
      <c r="L1086" s="272" t="b">
        <f>OR('28 Populations and thresholds'!$J$59="CR",'28 Populations and thresholds'!$J$59="EN",'28 Populations and thresholds'!$J$59="VU")</f>
        <v>0</v>
      </c>
      <c r="M1086" s="273">
        <f>D1086/'28 Populations and thresholds'!$H$59</f>
        <v>4.9354545454545456E-2</v>
      </c>
      <c r="N1086" s="274">
        <f>'28 Populations and thresholds'!$K$59</f>
        <v>0</v>
      </c>
      <c r="O1086" s="263" t="str">
        <f t="shared" si="75"/>
        <v xml:space="preserve"> </v>
      </c>
      <c r="P1086" s="349"/>
      <c r="Q1086" s="272"/>
      <c r="R1086" s="274"/>
      <c r="S1086" s="263"/>
      <c r="T1086" s="269"/>
      <c r="U1086" s="263" t="str">
        <f t="shared" si="76"/>
        <v xml:space="preserve"> </v>
      </c>
    </row>
    <row r="1087" spans="1:26" x14ac:dyDescent="0.2">
      <c r="A1087" s="275" t="s">
        <v>1314</v>
      </c>
      <c r="B1087" s="269" t="s">
        <v>3392</v>
      </c>
      <c r="C1087" s="269" t="s">
        <v>3401</v>
      </c>
      <c r="D1087" s="279">
        <v>424</v>
      </c>
      <c r="E1087" s="281">
        <v>34001</v>
      </c>
      <c r="F1087" s="263" t="str">
        <f t="shared" si="73"/>
        <v xml:space="preserve"> </v>
      </c>
      <c r="G1087" s="275"/>
      <c r="H1087" s="275" t="s">
        <v>4019</v>
      </c>
      <c r="I1087" s="263" t="str">
        <f t="shared" si="74"/>
        <v xml:space="preserve"> </v>
      </c>
      <c r="J1087" s="272" t="str">
        <f>IF(D1087&gt;=('28 Populations and thresholds'!$I$117),"YES"," ")</f>
        <v>YES</v>
      </c>
      <c r="K1087" s="272" t="str">
        <f>IF(J1087="YES"," ",IF(D1087&gt;=('28 Populations and thresholds'!$I$117)*0.25,"YES"))</f>
        <v xml:space="preserve"> </v>
      </c>
      <c r="L1087" s="272" t="b">
        <f>OR('28 Populations and thresholds'!$J$117="CR",'28 Populations and thresholds'!$J$117="EN",'28 Populations and thresholds'!$J$117="VU")</f>
        <v>1</v>
      </c>
      <c r="M1087" s="273">
        <f>D1087/'28 Populations and thresholds'!$H$117</f>
        <v>0.28266666666666668</v>
      </c>
      <c r="N1087" s="274">
        <f>'28 Populations and thresholds'!$K$117</f>
        <v>0</v>
      </c>
      <c r="O1087" s="263" t="str">
        <f t="shared" si="75"/>
        <v xml:space="preserve"> </v>
      </c>
      <c r="P1087" s="349"/>
      <c r="Q1087" s="272"/>
      <c r="R1087" s="274"/>
      <c r="S1087" s="263"/>
      <c r="T1087" s="282"/>
      <c r="U1087" s="263" t="str">
        <f t="shared" si="76"/>
        <v xml:space="preserve"> </v>
      </c>
    </row>
    <row r="1088" spans="1:26" x14ac:dyDescent="0.2">
      <c r="A1088" s="12" t="s">
        <v>1314</v>
      </c>
      <c r="B1088" s="9" t="s">
        <v>4421</v>
      </c>
      <c r="C1088" s="4" t="s">
        <v>3781</v>
      </c>
      <c r="D1088" s="5">
        <v>2700</v>
      </c>
      <c r="E1088" s="148">
        <v>38749</v>
      </c>
      <c r="F1088" s="263" t="str">
        <f t="shared" si="73"/>
        <v xml:space="preserve"> </v>
      </c>
      <c r="H1088" s="13" t="s">
        <v>4415</v>
      </c>
      <c r="I1088" s="263" t="str">
        <f t="shared" si="74"/>
        <v xml:space="preserve"> </v>
      </c>
      <c r="J1088" s="38" t="str">
        <f>IF(D1088&gt;=('28 Populations and thresholds'!$I$220),"YES"," ")</f>
        <v>YES</v>
      </c>
      <c r="K1088" s="38" t="str">
        <f>IF(J1088="YES"," ",IF(D1088&gt;=('28 Populations and thresholds'!$I$220)*0.25,"YES"))</f>
        <v xml:space="preserve"> </v>
      </c>
      <c r="L1088" s="38" t="b">
        <f>OR('28 Populations and thresholds'!$J$220="CR",'28 Populations and thresholds'!$J$220="EN",'28 Populations and thresholds'!$J$220="VU")</f>
        <v>0</v>
      </c>
      <c r="M1088" s="75">
        <f>D1088/'28 Populations and thresholds'!$H$220</f>
        <v>2.6999973000027002E-3</v>
      </c>
      <c r="N1088" s="106">
        <f>'28 Populations and thresholds'!$K$220</f>
        <v>0</v>
      </c>
      <c r="O1088" s="263" t="str">
        <f t="shared" si="75"/>
        <v xml:space="preserve"> </v>
      </c>
      <c r="P1088" s="348">
        <v>0.27</v>
      </c>
      <c r="Q1088" s="38">
        <v>1</v>
      </c>
      <c r="R1088" s="106">
        <v>0</v>
      </c>
      <c r="S1088" s="263"/>
      <c r="U1088" s="263" t="str">
        <f t="shared" si="76"/>
        <v xml:space="preserve"> </v>
      </c>
    </row>
    <row r="1089" spans="1:26" x14ac:dyDescent="0.2">
      <c r="A1089" s="275" t="s">
        <v>1314</v>
      </c>
      <c r="B1089" s="277" t="s">
        <v>4402</v>
      </c>
      <c r="C1089" s="278" t="s">
        <v>1696</v>
      </c>
      <c r="D1089" s="279">
        <v>96</v>
      </c>
      <c r="E1089" s="284" t="s">
        <v>4398</v>
      </c>
      <c r="F1089" s="263" t="str">
        <f t="shared" ref="F1089:F1152" si="77">" "</f>
        <v xml:space="preserve"> </v>
      </c>
      <c r="G1089" s="275"/>
      <c r="H1089" s="275" t="s">
        <v>4392</v>
      </c>
      <c r="I1089" s="263" t="str">
        <f t="shared" ref="I1089:I1152" si="78">" "</f>
        <v xml:space="preserve"> </v>
      </c>
      <c r="J1089" s="272" t="str">
        <f>IF(D1089&gt;=('28 Populations and thresholds'!$I$51),"YES"," ")</f>
        <v>YES</v>
      </c>
      <c r="K1089" s="272"/>
      <c r="L1089" s="272" t="b">
        <f>OR('28 Populations and thresholds'!$J$51="CR",'28 Populations and thresholds'!$J$51="EN",'28 Populations and thresholds'!$J$51="VU")</f>
        <v>1</v>
      </c>
      <c r="M1089" s="273">
        <f>D1089/'28 Populations and thresholds'!$H$51</f>
        <v>3.5555555555555556E-2</v>
      </c>
      <c r="N1089" s="274">
        <f>'28 Populations and thresholds'!$K$51</f>
        <v>0</v>
      </c>
      <c r="O1089" s="263" t="str">
        <f t="shared" ref="O1089:O1152" si="79">" "</f>
        <v xml:space="preserve"> </v>
      </c>
      <c r="P1089" s="349">
        <v>20.34</v>
      </c>
      <c r="Q1089" s="272">
        <v>6</v>
      </c>
      <c r="R1089" s="274">
        <v>1</v>
      </c>
      <c r="S1089" s="263"/>
      <c r="T1089" s="275"/>
      <c r="U1089" s="263" t="str">
        <f t="shared" ref="U1089:U1152" si="80">" "</f>
        <v xml:space="preserve"> </v>
      </c>
    </row>
    <row r="1090" spans="1:26" x14ac:dyDescent="0.2">
      <c r="A1090" s="275" t="s">
        <v>1314</v>
      </c>
      <c r="B1090" s="277" t="s">
        <v>4402</v>
      </c>
      <c r="C1090" s="278" t="s">
        <v>3761</v>
      </c>
      <c r="D1090" s="279">
        <v>1215</v>
      </c>
      <c r="E1090" s="284" t="s">
        <v>4398</v>
      </c>
      <c r="F1090" s="263" t="str">
        <f t="shared" si="77"/>
        <v xml:space="preserve"> </v>
      </c>
      <c r="G1090" s="275"/>
      <c r="H1090" s="275" t="s">
        <v>4392</v>
      </c>
      <c r="I1090" s="263" t="str">
        <f t="shared" si="78"/>
        <v xml:space="preserve"> </v>
      </c>
      <c r="J1090" s="272" t="str">
        <f>IF(D1090&gt;=('28 Populations and thresholds'!$I$187),"YES"," ")</f>
        <v>YES</v>
      </c>
      <c r="K1090" s="272" t="str">
        <f>IF(J1090="YES"," ",IF(D1090&gt;=('28 Populations and thresholds'!$I$187)*0.25,"YES"))</f>
        <v xml:space="preserve"> </v>
      </c>
      <c r="L1090" s="272" t="b">
        <f>OR('28 Populations and thresholds'!$J$187="CR",'28 Populations and thresholds'!$J$187="EN",'28 Populations and thresholds'!$J$187="VU")</f>
        <v>0</v>
      </c>
      <c r="M1090" s="273">
        <f>D1090/'28 Populations and thresholds'!$H$187</f>
        <v>1.2149999999999999E-2</v>
      </c>
      <c r="N1090" s="274">
        <f>'28 Populations and thresholds'!$K$187</f>
        <v>0</v>
      </c>
      <c r="O1090" s="263" t="str">
        <f t="shared" si="79"/>
        <v xml:space="preserve"> </v>
      </c>
      <c r="P1090" s="349"/>
      <c r="Q1090" s="272"/>
      <c r="R1090" s="274"/>
      <c r="S1090" s="263"/>
      <c r="T1090" s="275"/>
      <c r="U1090" s="263" t="str">
        <f t="shared" si="80"/>
        <v xml:space="preserve"> </v>
      </c>
    </row>
    <row r="1091" spans="1:26" x14ac:dyDescent="0.2">
      <c r="A1091" s="275" t="s">
        <v>1314</v>
      </c>
      <c r="B1091" s="277" t="s">
        <v>4402</v>
      </c>
      <c r="C1091" s="278" t="s">
        <v>3471</v>
      </c>
      <c r="D1091" s="279">
        <v>2832</v>
      </c>
      <c r="E1091" s="284" t="s">
        <v>4398</v>
      </c>
      <c r="F1091" s="263" t="str">
        <f t="shared" si="77"/>
        <v xml:space="preserve"> </v>
      </c>
      <c r="G1091" s="275"/>
      <c r="H1091" s="275" t="s">
        <v>4392</v>
      </c>
      <c r="I1091" s="263" t="str">
        <f t="shared" si="78"/>
        <v xml:space="preserve"> </v>
      </c>
      <c r="J1091" s="272" t="str">
        <f>IF(D1091&gt;=(('28 Populations and thresholds'!$I$183)+('28 Populations and thresholds'!$I$184)+('28 Populations and thresholds'!$I$185)),"YES"," ")</f>
        <v>YES</v>
      </c>
      <c r="K1091" s="272" t="str">
        <f>IF(J1091="YES"," ",IF(D1091&gt;=(('28 Populations and thresholds'!$I$183)+('28 Populations and thresholds'!$I$184)+('28 Populations and thresholds'!$I$185))*0.25,"YES"))</f>
        <v xml:space="preserve"> </v>
      </c>
      <c r="L1091" s="272" t="b">
        <f>OR('28 Populations and thresholds'!$J$183="CR",'28 Populations and thresholds'!$J$183="EN",'28 Populations and thresholds'!$J$183="VU")</f>
        <v>0</v>
      </c>
      <c r="M1091" s="273">
        <f>D1091/(('28 Populations and thresholds'!$H$183)+('28 Populations and thresholds'!$H$184)+('28 Populations and thresholds'!$H$185))</f>
        <v>9.4400000000000005E-3</v>
      </c>
      <c r="N1091" s="274">
        <f>'28 Populations and thresholds'!$K$183</f>
        <v>0</v>
      </c>
      <c r="O1091" s="263" t="str">
        <f t="shared" si="79"/>
        <v xml:space="preserve"> </v>
      </c>
      <c r="P1091" s="349"/>
      <c r="Q1091" s="272"/>
      <c r="R1091" s="274"/>
      <c r="S1091" s="263"/>
      <c r="T1091" s="275" t="s">
        <v>4568</v>
      </c>
      <c r="U1091" s="263" t="str">
        <f t="shared" si="80"/>
        <v xml:space="preserve"> </v>
      </c>
    </row>
    <row r="1092" spans="1:26" x14ac:dyDescent="0.2">
      <c r="A1092" s="275" t="s">
        <v>1314</v>
      </c>
      <c r="B1092" s="277" t="s">
        <v>4402</v>
      </c>
      <c r="C1092" s="278" t="s">
        <v>1625</v>
      </c>
      <c r="D1092" s="279">
        <v>2492</v>
      </c>
      <c r="E1092" s="284" t="s">
        <v>4398</v>
      </c>
      <c r="F1092" s="263" t="str">
        <f t="shared" si="77"/>
        <v xml:space="preserve"> </v>
      </c>
      <c r="G1092" s="275"/>
      <c r="H1092" s="275" t="s">
        <v>4392</v>
      </c>
      <c r="I1092" s="263" t="str">
        <f t="shared" si="78"/>
        <v xml:space="preserve"> </v>
      </c>
      <c r="J1092" s="272" t="str">
        <f>IF(D1092&gt;=('28 Populations and thresholds'!$I$11),"YES"," ")</f>
        <v>YES</v>
      </c>
      <c r="K1092" s="272" t="str">
        <f>IF(J1092="YES"," ",IF(D1092&gt;=('28 Populations and thresholds'!$I$11)*0.25,"YES"))</f>
        <v xml:space="preserve"> </v>
      </c>
      <c r="L1092" s="272" t="b">
        <f>OR('28 Populations and thresholds'!$J$11="CR",'28 Populations and thresholds'!$J$11="EN",'28 Populations and thresholds'!$J$11="VU")</f>
        <v>0</v>
      </c>
      <c r="M1092" s="273">
        <f>D1092/'28 Populations and thresholds'!$H$11</f>
        <v>2.4920000000000001E-2</v>
      </c>
      <c r="N1092" s="274">
        <f>'28 Populations and thresholds'!$K$11</f>
        <v>0</v>
      </c>
      <c r="O1092" s="263" t="str">
        <f t="shared" si="79"/>
        <v xml:space="preserve"> </v>
      </c>
      <c r="P1092" s="349"/>
      <c r="Q1092" s="272"/>
      <c r="R1092" s="274"/>
      <c r="S1092" s="263"/>
      <c r="T1092" s="275"/>
      <c r="U1092" s="263" t="str">
        <f t="shared" si="80"/>
        <v xml:space="preserve"> </v>
      </c>
    </row>
    <row r="1093" spans="1:26" x14ac:dyDescent="0.2">
      <c r="A1093" s="275" t="s">
        <v>1314</v>
      </c>
      <c r="B1093" s="277" t="s">
        <v>4402</v>
      </c>
      <c r="C1093" s="278" t="s">
        <v>3616</v>
      </c>
      <c r="D1093" s="279">
        <v>12520</v>
      </c>
      <c r="E1093" s="284" t="s">
        <v>4398</v>
      </c>
      <c r="F1093" s="263" t="str">
        <f t="shared" si="77"/>
        <v xml:space="preserve"> </v>
      </c>
      <c r="G1093" s="275"/>
      <c r="H1093" s="275" t="s">
        <v>4392</v>
      </c>
      <c r="I1093" s="263" t="str">
        <f t="shared" si="78"/>
        <v xml:space="preserve"> </v>
      </c>
      <c r="J1093" s="272" t="str">
        <f>IF(D1093&gt;=('28 Populations and thresholds'!$I$94),"YES"," ")</f>
        <v>YES</v>
      </c>
      <c r="K1093" s="272" t="str">
        <f>IF(J1093="YES"," ",IF(D1093&gt;=('28 Populations and thresholds'!$I$94)*0.25,"YES"))</f>
        <v xml:space="preserve"> </v>
      </c>
      <c r="L1093" s="272" t="b">
        <f>OR('28 Populations and thresholds'!$J$94="CR",'28 Populations and thresholds'!$J$94="EN",'28 Populations and thresholds'!$J$94="VU")</f>
        <v>0</v>
      </c>
      <c r="M1093" s="273">
        <f>D1093/'28 Populations and thresholds'!$H$94</f>
        <v>2.504E-2</v>
      </c>
      <c r="N1093" s="274">
        <f>'28 Populations and thresholds'!$K$94</f>
        <v>0</v>
      </c>
      <c r="O1093" s="263" t="str">
        <f t="shared" si="79"/>
        <v xml:space="preserve"> </v>
      </c>
      <c r="P1093" s="349"/>
      <c r="Q1093" s="272"/>
      <c r="R1093" s="274"/>
      <c r="S1093" s="263"/>
      <c r="T1093" s="275"/>
      <c r="U1093" s="263" t="str">
        <f t="shared" si="80"/>
        <v xml:space="preserve"> </v>
      </c>
    </row>
    <row r="1094" spans="1:26" x14ac:dyDescent="0.2">
      <c r="A1094" s="275" t="s">
        <v>1314</v>
      </c>
      <c r="B1094" s="277" t="s">
        <v>4402</v>
      </c>
      <c r="C1094" s="278" t="s">
        <v>3448</v>
      </c>
      <c r="D1094" s="279">
        <v>9627</v>
      </c>
      <c r="E1094" s="284" t="s">
        <v>4398</v>
      </c>
      <c r="F1094" s="263" t="str">
        <f t="shared" si="77"/>
        <v xml:space="preserve"> </v>
      </c>
      <c r="G1094" s="275"/>
      <c r="H1094" s="275" t="s">
        <v>4392</v>
      </c>
      <c r="I1094" s="263" t="str">
        <f t="shared" si="78"/>
        <v xml:space="preserve"> </v>
      </c>
      <c r="J1094" s="272" t="str">
        <f>IF(D1094&gt;=('28 Populations and thresholds'!$I$147),"YES"," ")</f>
        <v>YES</v>
      </c>
      <c r="K1094" s="272" t="str">
        <f>IF(J1094="YES"," ",IF(D1094&gt;=('28 Populations and thresholds'!$I$147)*0.25,"YES"))</f>
        <v xml:space="preserve"> </v>
      </c>
      <c r="L1094" s="272" t="b">
        <f>OR('28 Populations and thresholds'!$J$147="CR",'28 Populations and thresholds'!$J$147="EN",'28 Populations and thresholds'!$J$147="VU")</f>
        <v>0</v>
      </c>
      <c r="M1094" s="273">
        <f>D1094/'28 Populations and thresholds'!$H$147</f>
        <v>9.6269999999999994E-2</v>
      </c>
      <c r="N1094" s="274">
        <f>'28 Populations and thresholds'!$K$147</f>
        <v>0</v>
      </c>
      <c r="O1094" s="263" t="str">
        <f t="shared" si="79"/>
        <v xml:space="preserve"> </v>
      </c>
      <c r="P1094" s="349"/>
      <c r="Q1094" s="272"/>
      <c r="R1094" s="274"/>
      <c r="S1094" s="263"/>
      <c r="T1094" s="275"/>
      <c r="U1094" s="263" t="str">
        <f t="shared" si="80"/>
        <v xml:space="preserve"> </v>
      </c>
    </row>
    <row r="1095" spans="1:26" x14ac:dyDescent="0.2">
      <c r="A1095" s="143" t="s">
        <v>1314</v>
      </c>
      <c r="B1095" s="40" t="s">
        <v>1374</v>
      </c>
      <c r="C1095" s="4" t="s">
        <v>3666</v>
      </c>
      <c r="D1095" s="41">
        <v>3536</v>
      </c>
      <c r="E1095" s="47" t="s">
        <v>1333</v>
      </c>
      <c r="F1095" s="263" t="str">
        <f t="shared" si="77"/>
        <v xml:space="preserve"> </v>
      </c>
      <c r="G1095" s="143" t="s">
        <v>15</v>
      </c>
      <c r="H1095" s="143" t="s">
        <v>1315</v>
      </c>
      <c r="I1095" s="263" t="str">
        <f t="shared" si="78"/>
        <v xml:space="preserve"> </v>
      </c>
      <c r="J1095" s="38" t="str">
        <f>IF(D1095&gt;=(('28 Populations and thresholds'!$I$62)+('28 Populations and thresholds'!$I$63)+('28 Populations and thresholds'!$I$65)),"YES"," ")</f>
        <v>YES</v>
      </c>
      <c r="K1095" s="38" t="str">
        <f>IF(J1095="YES"," ",IF(D1095&gt;=(('28 Populations and thresholds'!$I$62)+('28 Populations and thresholds'!$I$63)+('28 Populations and thresholds'!$I$65))*0.25,"YES"))</f>
        <v xml:space="preserve"> </v>
      </c>
      <c r="L1095" s="38" t="b">
        <f>OR('28 Populations and thresholds'!$J$62="CR",'28 Populations and thresholds'!$J$62="EN",'28 Populations and thresholds'!$J$62="VU")</f>
        <v>0</v>
      </c>
      <c r="M1095" s="75">
        <f>D1095/(('28 Populations and thresholds'!$H$62)+('28 Populations and thresholds'!$H$63)+('28 Populations and thresholds'!$H$65))</f>
        <v>2.0205714285714285E-2</v>
      </c>
      <c r="N1095" s="106" t="str">
        <f>'28 Populations and thresholds'!$K$62</f>
        <v>DEC</v>
      </c>
      <c r="O1095" s="263" t="str">
        <f t="shared" si="79"/>
        <v xml:space="preserve"> </v>
      </c>
      <c r="P1095" s="348">
        <v>37.61</v>
      </c>
      <c r="Q1095" s="38">
        <v>10</v>
      </c>
      <c r="R1095" s="106">
        <v>1</v>
      </c>
      <c r="S1095" s="263"/>
      <c r="T1095" s="12" t="s">
        <v>4550</v>
      </c>
      <c r="U1095" s="263" t="str">
        <f t="shared" si="80"/>
        <v xml:space="preserve"> </v>
      </c>
    </row>
    <row r="1096" spans="1:26" x14ac:dyDescent="0.2">
      <c r="A1096" s="143" t="s">
        <v>1314</v>
      </c>
      <c r="B1096" s="40" t="s">
        <v>1374</v>
      </c>
      <c r="C1096" s="4" t="s">
        <v>3652</v>
      </c>
      <c r="D1096" s="41">
        <v>1380</v>
      </c>
      <c r="E1096" s="47" t="s">
        <v>1354</v>
      </c>
      <c r="F1096" s="263" t="str">
        <f t="shared" si="77"/>
        <v xml:space="preserve"> </v>
      </c>
      <c r="G1096" s="143" t="s">
        <v>15</v>
      </c>
      <c r="H1096" s="143" t="s">
        <v>1315</v>
      </c>
      <c r="I1096" s="263" t="str">
        <f t="shared" si="78"/>
        <v xml:space="preserve"> </v>
      </c>
      <c r="J1096" s="38" t="str">
        <f>IF(D1096&gt;=('28 Populations and thresholds'!$I$112),"YES"," ")</f>
        <v>YES</v>
      </c>
      <c r="K1096" s="38" t="str">
        <f>IF(J1096="YES"," ",IF(D1096&gt;=('28 Populations and thresholds'!$I$112)*0.25,"YES"))</f>
        <v xml:space="preserve"> </v>
      </c>
      <c r="L1096" s="38" t="b">
        <f>OR('28 Populations and thresholds'!$J$112="CR",'28 Populations and thresholds'!$J$112="EN",'28 Populations and thresholds'!$J$112="VU")</f>
        <v>0</v>
      </c>
      <c r="M1096" s="75">
        <f>D1096/'28 Populations and thresholds'!$H$112</f>
        <v>1.38E-2</v>
      </c>
      <c r="N1096" s="106">
        <f>'28 Populations and thresholds'!$K$112</f>
        <v>0</v>
      </c>
      <c r="O1096" s="263" t="str">
        <f t="shared" si="79"/>
        <v xml:space="preserve"> </v>
      </c>
      <c r="P1096" s="348"/>
      <c r="Q1096" s="38"/>
      <c r="R1096" s="106"/>
      <c r="S1096" s="263"/>
      <c r="T1096" s="9"/>
      <c r="U1096" s="263" t="str">
        <f t="shared" si="80"/>
        <v xml:space="preserve"> </v>
      </c>
    </row>
    <row r="1097" spans="1:26" x14ac:dyDescent="0.2">
      <c r="A1097" s="143" t="s">
        <v>1314</v>
      </c>
      <c r="B1097" s="40" t="s">
        <v>1374</v>
      </c>
      <c r="C1097" s="4" t="s">
        <v>3564</v>
      </c>
      <c r="D1097" s="45">
        <v>3100</v>
      </c>
      <c r="E1097" s="47" t="s">
        <v>1332</v>
      </c>
      <c r="F1097" s="263" t="str">
        <f t="shared" si="77"/>
        <v xml:space="preserve"> </v>
      </c>
      <c r="G1097" s="143" t="s">
        <v>15</v>
      </c>
      <c r="H1097" s="143" t="s">
        <v>1315</v>
      </c>
      <c r="I1097" s="263" t="str">
        <f t="shared" si="78"/>
        <v xml:space="preserve"> </v>
      </c>
      <c r="J1097" s="38" t="str">
        <f>IF(D1097&gt;=('28 Populations and thresholds'!$I$79),"YES"," ")</f>
        <v>YES</v>
      </c>
      <c r="K1097" s="38" t="str">
        <f>IF(J1097="YES"," ",IF(D1097&gt;=('28 Populations and thresholds'!$I$79)*0.25,"YES"))</f>
        <v xml:space="preserve"> </v>
      </c>
      <c r="L1097" s="38" t="b">
        <f>OR('28 Populations and thresholds'!$J$79="CR",'28 Populations and thresholds'!$J$79="EN",'28 Populations and thresholds'!$J$79="VU")</f>
        <v>0</v>
      </c>
      <c r="M1097" s="75">
        <f>D1097/'28 Populations and thresholds'!$H$79</f>
        <v>2.0666666666666667E-2</v>
      </c>
      <c r="N1097" s="106">
        <f>'28 Populations and thresholds'!$K$79</f>
        <v>0</v>
      </c>
      <c r="O1097" s="263" t="str">
        <f t="shared" si="79"/>
        <v xml:space="preserve"> </v>
      </c>
      <c r="P1097" s="348"/>
      <c r="Q1097" s="38"/>
      <c r="R1097" s="106"/>
      <c r="S1097" s="263"/>
      <c r="T1097" s="9"/>
      <c r="U1097" s="263" t="str">
        <f t="shared" si="80"/>
        <v xml:space="preserve"> </v>
      </c>
    </row>
    <row r="1098" spans="1:26" x14ac:dyDescent="0.2">
      <c r="A1098" s="143" t="s">
        <v>1314</v>
      </c>
      <c r="B1098" s="40" t="s">
        <v>1374</v>
      </c>
      <c r="C1098" s="4" t="s">
        <v>3589</v>
      </c>
      <c r="D1098" s="41">
        <v>41850</v>
      </c>
      <c r="E1098" s="47" t="s">
        <v>1332</v>
      </c>
      <c r="F1098" s="263" t="str">
        <f t="shared" si="77"/>
        <v xml:space="preserve"> </v>
      </c>
      <c r="G1098" s="143" t="s">
        <v>15</v>
      </c>
      <c r="H1098" s="143" t="s">
        <v>1315</v>
      </c>
      <c r="I1098" s="263" t="str">
        <f t="shared" si="78"/>
        <v xml:space="preserve"> </v>
      </c>
      <c r="J1098" s="38" t="str">
        <f>IF(D1098&gt;=('28 Populations and thresholds'!$I$84),"YES"," ")</f>
        <v>YES</v>
      </c>
      <c r="K1098" s="38" t="str">
        <f>IF(J1098="YES"," ",IF(D1098&gt;=('28 Populations and thresholds'!$I$84)*0.25,"YES"))</f>
        <v xml:space="preserve"> </v>
      </c>
      <c r="L1098" s="38" t="b">
        <f>OR('28 Populations and thresholds'!$J$84="CR",'28 Populations and thresholds'!$J$84="EN",'28 Populations and thresholds'!$J$84="VU")</f>
        <v>0</v>
      </c>
      <c r="M1098" s="75">
        <f>D1098/'28 Populations and thresholds'!$H$84</f>
        <v>4.1849999999999998E-2</v>
      </c>
      <c r="N1098" s="106" t="str">
        <f>'28 Populations and thresholds'!$K$84</f>
        <v>DEC</v>
      </c>
      <c r="O1098" s="263" t="str">
        <f t="shared" si="79"/>
        <v xml:space="preserve"> </v>
      </c>
      <c r="P1098" s="348"/>
      <c r="Q1098" s="38"/>
      <c r="R1098" s="106"/>
      <c r="S1098" s="263"/>
      <c r="T1098" s="9"/>
      <c r="U1098" s="263" t="str">
        <f t="shared" si="80"/>
        <v xml:space="preserve"> </v>
      </c>
    </row>
    <row r="1099" spans="1:26" x14ac:dyDescent="0.2">
      <c r="A1099" s="143" t="s">
        <v>1314</v>
      </c>
      <c r="B1099" s="40" t="s">
        <v>1374</v>
      </c>
      <c r="C1099" s="4" t="s">
        <v>3590</v>
      </c>
      <c r="D1099" s="41">
        <v>6832</v>
      </c>
      <c r="E1099" s="47" t="s">
        <v>1332</v>
      </c>
      <c r="F1099" s="263" t="str">
        <f t="shared" si="77"/>
        <v xml:space="preserve"> </v>
      </c>
      <c r="G1099" s="143" t="s">
        <v>15</v>
      </c>
      <c r="H1099" s="143" t="s">
        <v>1315</v>
      </c>
      <c r="I1099" s="263" t="str">
        <f t="shared" si="78"/>
        <v xml:space="preserve"> </v>
      </c>
      <c r="J1099" s="38" t="str">
        <f>IF(D1099&gt;=('28 Populations and thresholds'!$I$85),"YES"," ")</f>
        <v>YES</v>
      </c>
      <c r="K1099" s="38" t="str">
        <f>IF(J1099="YES"," ",IF(D1099&gt;=('28 Populations and thresholds'!$I$85)*0.25,"YES"))</f>
        <v xml:space="preserve"> </v>
      </c>
      <c r="L1099" s="38" t="b">
        <f>OR('28 Populations and thresholds'!$J$85="CR",'28 Populations and thresholds'!$J$85="EN",'28 Populations and thresholds'!$J$85="VU")</f>
        <v>0</v>
      </c>
      <c r="M1099" s="75">
        <f>D1099/'28 Populations and thresholds'!$H$85</f>
        <v>7.676404494382022E-2</v>
      </c>
      <c r="N1099" s="106" t="str">
        <f>'28 Populations and thresholds'!$K$85</f>
        <v>DEC</v>
      </c>
      <c r="O1099" s="263" t="str">
        <f t="shared" si="79"/>
        <v xml:space="preserve"> </v>
      </c>
      <c r="P1099" s="348"/>
      <c r="Q1099" s="38"/>
      <c r="R1099" s="106"/>
      <c r="S1099" s="263"/>
      <c r="T1099" s="9"/>
      <c r="U1099" s="263" t="str">
        <f t="shared" si="80"/>
        <v xml:space="preserve"> </v>
      </c>
    </row>
    <row r="1100" spans="1:26" x14ac:dyDescent="0.2">
      <c r="A1100" s="143" t="s">
        <v>1314</v>
      </c>
      <c r="B1100" s="40" t="s">
        <v>1374</v>
      </c>
      <c r="C1100" s="4" t="s">
        <v>3544</v>
      </c>
      <c r="D1100" s="41">
        <v>1300</v>
      </c>
      <c r="E1100" s="47" t="s">
        <v>1341</v>
      </c>
      <c r="F1100" s="263" t="str">
        <f t="shared" si="77"/>
        <v xml:space="preserve"> </v>
      </c>
      <c r="G1100" s="143" t="s">
        <v>15</v>
      </c>
      <c r="H1100" s="143" t="s">
        <v>1315</v>
      </c>
      <c r="I1100" s="263" t="str">
        <f t="shared" si="78"/>
        <v xml:space="preserve"> </v>
      </c>
      <c r="J1100" s="38" t="str">
        <f>IF(D1100&gt;=('28 Populations and thresholds'!$I$70),"YES"," ")</f>
        <v>YES</v>
      </c>
      <c r="K1100" s="38" t="str">
        <f>IF(J1100="YES"," ",IF(D1100&gt;=('28 Populations and thresholds'!$I$70)*0.25,"YES"))</f>
        <v xml:space="preserve"> </v>
      </c>
      <c r="L1100" s="38" t="b">
        <f>OR('28 Populations and thresholds'!$J$70="CR",'28 Populations and thresholds'!$J$70="EN",'28 Populations and thresholds'!$J$70="VU")</f>
        <v>0</v>
      </c>
      <c r="M1100" s="75">
        <f>D1100/'28 Populations and thresholds'!$H$70</f>
        <v>1.2999999999999999E-2</v>
      </c>
      <c r="N1100" s="106">
        <f>'28 Populations and thresholds'!$K$70</f>
        <v>0</v>
      </c>
      <c r="O1100" s="263" t="str">
        <f t="shared" si="79"/>
        <v xml:space="preserve"> </v>
      </c>
      <c r="P1100" s="348"/>
      <c r="Q1100" s="38"/>
      <c r="R1100" s="106"/>
      <c r="S1100" s="263"/>
      <c r="T1100" s="9"/>
      <c r="U1100" s="263" t="str">
        <f t="shared" si="80"/>
        <v xml:space="preserve"> </v>
      </c>
    </row>
    <row r="1101" spans="1:26" x14ac:dyDescent="0.2">
      <c r="A1101" s="143" t="s">
        <v>1314</v>
      </c>
      <c r="B1101" s="40" t="s">
        <v>1374</v>
      </c>
      <c r="C1101" s="4" t="s">
        <v>3607</v>
      </c>
      <c r="D1101" s="45">
        <v>9300</v>
      </c>
      <c r="E1101" s="47" t="s">
        <v>1332</v>
      </c>
      <c r="F1101" s="263" t="str">
        <f t="shared" si="77"/>
        <v xml:space="preserve"> </v>
      </c>
      <c r="G1101" s="143" t="s">
        <v>15</v>
      </c>
      <c r="H1101" s="143" t="s">
        <v>1315</v>
      </c>
      <c r="I1101" s="263" t="str">
        <f t="shared" si="78"/>
        <v xml:space="preserve"> </v>
      </c>
      <c r="J1101" s="38" t="str">
        <f>IF(D1101&gt;=('28 Populations and thresholds'!$I$92),"YES"," ")</f>
        <v>YES</v>
      </c>
      <c r="K1101" s="38" t="str">
        <f>IF(J1101="YES"," ",IF(D1101&gt;=('28 Populations and thresholds'!$I$92)*0.25,"YES"))</f>
        <v xml:space="preserve"> </v>
      </c>
      <c r="L1101" s="38" t="b">
        <f>OR('28 Populations and thresholds'!$J$92="CR",'28 Populations and thresholds'!$J$92="EN",'28 Populations and thresholds'!$J$92="VU")</f>
        <v>0</v>
      </c>
      <c r="M1101" s="75">
        <f>D1101/'28 Populations and thresholds'!$H$92</f>
        <v>3.1E-2</v>
      </c>
      <c r="N1101" s="106" t="str">
        <f>'28 Populations and thresholds'!$K$92</f>
        <v>DEC</v>
      </c>
      <c r="O1101" s="263" t="str">
        <f t="shared" si="79"/>
        <v xml:space="preserve"> </v>
      </c>
      <c r="P1101" s="348"/>
      <c r="Q1101" s="38"/>
      <c r="R1101" s="106"/>
      <c r="S1101" s="263"/>
      <c r="T1101" s="9"/>
      <c r="U1101" s="263" t="str">
        <f t="shared" si="80"/>
        <v xml:space="preserve"> </v>
      </c>
    </row>
    <row r="1102" spans="1:26" x14ac:dyDescent="0.2">
      <c r="A1102" s="143" t="s">
        <v>1314</v>
      </c>
      <c r="B1102" s="40" t="s">
        <v>1374</v>
      </c>
      <c r="C1102" s="4" t="s">
        <v>3616</v>
      </c>
      <c r="D1102" s="41">
        <v>13950</v>
      </c>
      <c r="E1102" s="47" t="s">
        <v>1332</v>
      </c>
      <c r="F1102" s="263" t="str">
        <f t="shared" si="77"/>
        <v xml:space="preserve"> </v>
      </c>
      <c r="G1102" s="143" t="s">
        <v>15</v>
      </c>
      <c r="H1102" s="143" t="s">
        <v>1315</v>
      </c>
      <c r="I1102" s="263" t="str">
        <f t="shared" si="78"/>
        <v xml:space="preserve"> </v>
      </c>
      <c r="J1102" s="38" t="str">
        <f>IF(D1102&gt;=('28 Populations and thresholds'!$I$94),"YES"," ")</f>
        <v>YES</v>
      </c>
      <c r="K1102" s="38" t="str">
        <f>IF(J1102="YES"," ",IF(D1102&gt;=('28 Populations and thresholds'!$I$94)*0.25,"YES"))</f>
        <v xml:space="preserve"> </v>
      </c>
      <c r="L1102" s="38" t="b">
        <f>OR('28 Populations and thresholds'!$J$94="CR",'28 Populations and thresholds'!$J$94="EN",'28 Populations and thresholds'!$J$94="VU")</f>
        <v>0</v>
      </c>
      <c r="M1102" s="75">
        <f>D1102/'28 Populations and thresholds'!$H$94</f>
        <v>2.7900000000000001E-2</v>
      </c>
      <c r="N1102" s="106">
        <f>'28 Populations and thresholds'!$K$94</f>
        <v>0</v>
      </c>
      <c r="O1102" s="263" t="str">
        <f t="shared" si="79"/>
        <v xml:space="preserve"> </v>
      </c>
      <c r="P1102" s="348"/>
      <c r="Q1102" s="38"/>
      <c r="R1102" s="106"/>
      <c r="S1102" s="263"/>
      <c r="U1102" s="263" t="str">
        <f t="shared" si="80"/>
        <v xml:space="preserve"> </v>
      </c>
    </row>
    <row r="1103" spans="1:26" x14ac:dyDescent="0.2">
      <c r="A1103" s="12" t="s">
        <v>1314</v>
      </c>
      <c r="B1103" s="51" t="s">
        <v>1374</v>
      </c>
      <c r="C1103" s="4" t="s">
        <v>3398</v>
      </c>
      <c r="D1103" s="5">
        <v>34</v>
      </c>
      <c r="E1103" s="148">
        <v>39022</v>
      </c>
      <c r="F1103" s="263" t="str">
        <f t="shared" si="77"/>
        <v xml:space="preserve"> </v>
      </c>
      <c r="H1103" s="9" t="s">
        <v>4415</v>
      </c>
      <c r="I1103" s="263" t="str">
        <f t="shared" si="78"/>
        <v xml:space="preserve"> </v>
      </c>
      <c r="J1103" s="38" t="str">
        <f>IF(D1103&gt;=('28 Populations and thresholds'!$I$123),"YES"," ")</f>
        <v>YES</v>
      </c>
      <c r="K1103" s="38" t="str">
        <f>IF(J1103="YES"," ",IF(D1103&gt;=('28 Populations and thresholds'!$I$123)*0.25,"YES"))</f>
        <v xml:space="preserve"> </v>
      </c>
      <c r="L1103" s="38" t="b">
        <f>OR('28 Populations and thresholds'!$J$123="CR",'28 Populations and thresholds'!$J$123="EN",'28 Populations and thresholds'!$J$123="VU")</f>
        <v>1</v>
      </c>
      <c r="M1103" s="75">
        <f>D1103/'28 Populations and thresholds'!$H$123</f>
        <v>6.8000000000000005E-2</v>
      </c>
      <c r="N1103" s="106" t="str">
        <f>'28 Populations and thresholds'!$K$123</f>
        <v>DEC</v>
      </c>
      <c r="O1103" s="263" t="str">
        <f t="shared" si="79"/>
        <v xml:space="preserve"> </v>
      </c>
      <c r="P1103" s="348"/>
      <c r="Q1103" s="38"/>
      <c r="R1103" s="106"/>
      <c r="S1103" s="263"/>
      <c r="T1103" s="121"/>
      <c r="U1103" s="263" t="str">
        <f t="shared" si="80"/>
        <v xml:space="preserve"> </v>
      </c>
    </row>
    <row r="1104" spans="1:26" x14ac:dyDescent="0.2">
      <c r="A1104" s="143" t="s">
        <v>1314</v>
      </c>
      <c r="B1104" s="40" t="s">
        <v>1374</v>
      </c>
      <c r="C1104" s="4" t="s">
        <v>3644</v>
      </c>
      <c r="D1104" s="41">
        <v>1572</v>
      </c>
      <c r="E1104" s="47" t="s">
        <v>1332</v>
      </c>
      <c r="F1104" s="263" t="str">
        <f t="shared" si="77"/>
        <v xml:space="preserve"> </v>
      </c>
      <c r="G1104" s="143" t="s">
        <v>15</v>
      </c>
      <c r="H1104" s="143" t="s">
        <v>1315</v>
      </c>
      <c r="I1104" s="263" t="str">
        <f t="shared" si="78"/>
        <v xml:space="preserve"> </v>
      </c>
      <c r="J1104" s="38" t="str">
        <f>IF(D1104&gt;=('28 Populations and thresholds'!$I$109),"YES"," ")</f>
        <v>YES</v>
      </c>
      <c r="K1104" s="38" t="str">
        <f>IF(J1104="YES"," ",IF(D1104&gt;=('28 Populations and thresholds'!$I$109)*0.25,"YES"))</f>
        <v xml:space="preserve"> </v>
      </c>
      <c r="L1104" s="38" t="b">
        <f>OR('28 Populations and thresholds'!$J$109="CR",'28 Populations and thresholds'!$J$109="EN",'28 Populations and thresholds'!$J$109="VU")</f>
        <v>0</v>
      </c>
      <c r="M1104" s="75">
        <f>D1104/'28 Populations and thresholds'!$H$109</f>
        <v>6.2880000000000005E-2</v>
      </c>
      <c r="N1104" s="106">
        <f>'28 Populations and thresholds'!$K$109</f>
        <v>0</v>
      </c>
      <c r="O1104" s="263" t="str">
        <f t="shared" si="79"/>
        <v xml:space="preserve"> </v>
      </c>
      <c r="P1104" s="348"/>
      <c r="Q1104" s="38"/>
      <c r="R1104" s="106"/>
      <c r="S1104" s="263"/>
      <c r="T1104" s="9"/>
      <c r="U1104" s="263" t="str">
        <f t="shared" si="80"/>
        <v xml:space="preserve"> </v>
      </c>
      <c r="W1104" s="4"/>
      <c r="X1104" s="4"/>
      <c r="Y1104" s="4"/>
      <c r="Z1104" s="4"/>
    </row>
    <row r="1105" spans="1:26" x14ac:dyDescent="0.2">
      <c r="A1105" s="267" t="s">
        <v>1314</v>
      </c>
      <c r="B1105" s="268" t="s">
        <v>955</v>
      </c>
      <c r="C1105" s="269" t="s">
        <v>3755</v>
      </c>
      <c r="D1105" s="270">
        <v>1100</v>
      </c>
      <c r="E1105" s="271">
        <v>34466</v>
      </c>
      <c r="F1105" s="263" t="str">
        <f t="shared" si="77"/>
        <v xml:space="preserve"> </v>
      </c>
      <c r="G1105" s="267" t="s">
        <v>21</v>
      </c>
      <c r="H1105" s="267" t="s">
        <v>82</v>
      </c>
      <c r="I1105" s="263" t="str">
        <f t="shared" si="78"/>
        <v xml:space="preserve"> </v>
      </c>
      <c r="J1105" s="272" t="str">
        <f>IF(D1105&gt;=('28 Populations and thresholds'!$I$174),"YES"," ")</f>
        <v>YES</v>
      </c>
      <c r="K1105" s="272" t="str">
        <f>IF(J1105="YES"," ",IF(D1105&gt;=('28 Populations and thresholds'!$I$174)*0.25,"YES"))</f>
        <v xml:space="preserve"> </v>
      </c>
      <c r="L1105" s="272" t="b">
        <f>OR('28 Populations and thresholds'!$J$174="CR",'28 Populations and thresholds'!$J$174="EN",'28 Populations and thresholds'!$J$174="VU")</f>
        <v>0</v>
      </c>
      <c r="M1105" s="273">
        <f>D1105/'28 Populations and thresholds'!$H$174</f>
        <v>4.7826086956521741E-2</v>
      </c>
      <c r="N1105" s="274" t="str">
        <f>'28 Populations and thresholds'!$K$174</f>
        <v>DEC</v>
      </c>
      <c r="O1105" s="263" t="str">
        <f t="shared" si="79"/>
        <v xml:space="preserve"> </v>
      </c>
      <c r="P1105" s="349">
        <v>53.85</v>
      </c>
      <c r="Q1105" s="272">
        <v>20</v>
      </c>
      <c r="R1105" s="274">
        <v>4</v>
      </c>
      <c r="S1105" s="263"/>
      <c r="T1105" s="275"/>
      <c r="U1105" s="263" t="str">
        <f t="shared" si="80"/>
        <v xml:space="preserve"> </v>
      </c>
    </row>
    <row r="1106" spans="1:26" x14ac:dyDescent="0.2">
      <c r="A1106" s="267" t="s">
        <v>1314</v>
      </c>
      <c r="B1106" s="268" t="s">
        <v>955</v>
      </c>
      <c r="C1106" s="268" t="s">
        <v>3795</v>
      </c>
      <c r="D1106" s="270">
        <v>3000</v>
      </c>
      <c r="E1106" s="271">
        <v>34560</v>
      </c>
      <c r="F1106" s="263" t="str">
        <f t="shared" si="77"/>
        <v xml:space="preserve"> </v>
      </c>
      <c r="G1106" s="267" t="s">
        <v>21</v>
      </c>
      <c r="H1106" s="267" t="s">
        <v>233</v>
      </c>
      <c r="I1106" s="263" t="str">
        <f t="shared" si="78"/>
        <v xml:space="preserve"> </v>
      </c>
      <c r="J1106" s="272" t="str">
        <f>IF(D1106&gt;=(('28 Populations and thresholds'!$I$176)+('28 Populations and thresholds'!$I$177)),"YES"," ")</f>
        <v>YES</v>
      </c>
      <c r="K1106" s="272" t="str">
        <f>IF(J1106="YES"," ",IF(D1106&gt;=(('28 Populations and thresholds'!$I$176)+('28 Populations and thresholds'!$I$177))*0.25,"YES"))</f>
        <v xml:space="preserve"> </v>
      </c>
      <c r="L1106" s="272" t="b">
        <f>OR('28 Populations and thresholds'!$J$176="CR",'28 Populations and thresholds'!$J$176="EN",'28 Populations and thresholds'!$J$176="VU")</f>
        <v>0</v>
      </c>
      <c r="M1106" s="273">
        <f>D1106/(('28 Populations and thresholds'!$H$176)+('28 Populations and thresholds'!$H$177))</f>
        <v>1.0752688172043012E-2</v>
      </c>
      <c r="N1106" s="274" t="str">
        <f>'28 Populations and thresholds'!$K$176</f>
        <v>DEC</v>
      </c>
      <c r="O1106" s="263" t="str">
        <f t="shared" si="79"/>
        <v xml:space="preserve"> </v>
      </c>
      <c r="P1106" s="349"/>
      <c r="Q1106" s="272"/>
      <c r="R1106" s="274"/>
      <c r="S1106" s="263"/>
      <c r="T1106" s="275" t="s">
        <v>4568</v>
      </c>
      <c r="U1106" s="263" t="str">
        <f t="shared" si="80"/>
        <v xml:space="preserve"> </v>
      </c>
    </row>
    <row r="1107" spans="1:26" x14ac:dyDescent="0.2">
      <c r="A1107" s="267" t="s">
        <v>1314</v>
      </c>
      <c r="B1107" s="268" t="s">
        <v>955</v>
      </c>
      <c r="C1107" s="269" t="s">
        <v>3756</v>
      </c>
      <c r="D1107" s="270">
        <v>1994</v>
      </c>
      <c r="E1107" s="271">
        <v>37369</v>
      </c>
      <c r="F1107" s="263" t="str">
        <f t="shared" si="77"/>
        <v xml:space="preserve"> </v>
      </c>
      <c r="G1107" s="267" t="s">
        <v>21</v>
      </c>
      <c r="H1107" s="267" t="s">
        <v>690</v>
      </c>
      <c r="I1107" s="263" t="str">
        <f t="shared" si="78"/>
        <v xml:space="preserve"> </v>
      </c>
      <c r="J1107" s="272" t="str">
        <f>IF(D1107&gt;=('28 Populations and thresholds'!$I$175),"YES"," ")</f>
        <v>YES</v>
      </c>
      <c r="K1107" s="272" t="str">
        <f>IF(J1107="YES"," ",IF(D1107&gt;=('28 Populations and thresholds'!$I$175)*0.25,"YES"))</f>
        <v xml:space="preserve"> </v>
      </c>
      <c r="L1107" s="272" t="b">
        <f>OR('28 Populations and thresholds'!$J$175="CR",'28 Populations and thresholds'!$J$175="EN",'28 Populations and thresholds'!$J$175="VU")</f>
        <v>0</v>
      </c>
      <c r="M1107" s="273">
        <f>D1107/'28 Populations and thresholds'!$H$175</f>
        <v>1.4345323741007195E-2</v>
      </c>
      <c r="N1107" s="274" t="str">
        <f>'28 Populations and thresholds'!$K$175</f>
        <v>DEC</v>
      </c>
      <c r="O1107" s="263" t="str">
        <f t="shared" si="79"/>
        <v xml:space="preserve"> </v>
      </c>
      <c r="P1107" s="349"/>
      <c r="Q1107" s="272"/>
      <c r="R1107" s="274"/>
      <c r="S1107" s="263"/>
      <c r="T1107" s="269"/>
      <c r="U1107" s="263" t="str">
        <f t="shared" si="80"/>
        <v xml:space="preserve"> </v>
      </c>
    </row>
    <row r="1108" spans="1:26" x14ac:dyDescent="0.2">
      <c r="A1108" s="267" t="s">
        <v>1314</v>
      </c>
      <c r="B1108" s="268" t="s">
        <v>955</v>
      </c>
      <c r="C1108" s="269" t="s">
        <v>3761</v>
      </c>
      <c r="D1108" s="270">
        <v>300</v>
      </c>
      <c r="E1108" s="271">
        <v>34575</v>
      </c>
      <c r="F1108" s="263" t="str">
        <f t="shared" si="77"/>
        <v xml:space="preserve"> </v>
      </c>
      <c r="G1108" s="267" t="s">
        <v>21</v>
      </c>
      <c r="H1108" s="267" t="s">
        <v>233</v>
      </c>
      <c r="I1108" s="263" t="str">
        <f t="shared" si="78"/>
        <v xml:space="preserve"> </v>
      </c>
      <c r="J1108" s="272" t="str">
        <f>IF(D1108&gt;=('28 Populations and thresholds'!$I$187),"YES"," ")</f>
        <v xml:space="preserve"> </v>
      </c>
      <c r="K1108" s="272" t="str">
        <f>IF(J1108="YES"," ",IF(D1108&gt;=('28 Populations and thresholds'!$I$187)*0.25,"YES"))</f>
        <v>YES</v>
      </c>
      <c r="L1108" s="272" t="b">
        <f>OR('28 Populations and thresholds'!$J$187="CR",'28 Populations and thresholds'!$J$187="EN",'28 Populations and thresholds'!$J$187="VU")</f>
        <v>0</v>
      </c>
      <c r="M1108" s="273">
        <f>D1108/'28 Populations and thresholds'!$H$187</f>
        <v>3.0000000000000001E-3</v>
      </c>
      <c r="N1108" s="274">
        <f>'28 Populations and thresholds'!$K$187</f>
        <v>0</v>
      </c>
      <c r="O1108" s="263" t="str">
        <f t="shared" si="79"/>
        <v xml:space="preserve"> </v>
      </c>
      <c r="P1108" s="349"/>
      <c r="Q1108" s="272"/>
      <c r="R1108" s="274"/>
      <c r="S1108" s="263"/>
      <c r="T1108" s="269"/>
      <c r="U1108" s="263" t="str">
        <f t="shared" si="80"/>
        <v xml:space="preserve"> </v>
      </c>
    </row>
    <row r="1109" spans="1:26" x14ac:dyDescent="0.2">
      <c r="A1109" s="267" t="s">
        <v>1314</v>
      </c>
      <c r="B1109" s="268" t="s">
        <v>955</v>
      </c>
      <c r="C1109" s="269" t="s">
        <v>3471</v>
      </c>
      <c r="D1109" s="270">
        <v>800</v>
      </c>
      <c r="E1109" s="271">
        <v>35551</v>
      </c>
      <c r="F1109" s="263" t="str">
        <f t="shared" si="77"/>
        <v xml:space="preserve"> </v>
      </c>
      <c r="G1109" s="267" t="s">
        <v>21</v>
      </c>
      <c r="H1109" s="267" t="s">
        <v>82</v>
      </c>
      <c r="I1109" s="263" t="str">
        <f t="shared" si="78"/>
        <v xml:space="preserve"> </v>
      </c>
      <c r="J1109" s="272" t="str">
        <f>IF(D1109&gt;=(('28 Populations and thresholds'!$I$183)+('28 Populations and thresholds'!$I$184)+('28 Populations and thresholds'!$I$185)),"YES"," ")</f>
        <v>YES</v>
      </c>
      <c r="K1109" s="272" t="str">
        <f>IF(J1109="YES"," ",IF(D1109&gt;=(('28 Populations and thresholds'!$I$183)+('28 Populations and thresholds'!$I$184)+('28 Populations and thresholds'!$I$185))*0.25,"YES"))</f>
        <v xml:space="preserve"> </v>
      </c>
      <c r="L1109" s="272" t="b">
        <f>OR('28 Populations and thresholds'!$J$183="CR",'28 Populations and thresholds'!$J$183="EN",'28 Populations and thresholds'!$J$183="VU")</f>
        <v>0</v>
      </c>
      <c r="M1109" s="273">
        <f>D1109/(('28 Populations and thresholds'!$H$183)+('28 Populations and thresholds'!$H$184)+('28 Populations and thresholds'!$H$185))</f>
        <v>2.6666666666666666E-3</v>
      </c>
      <c r="N1109" s="274">
        <f>'28 Populations and thresholds'!$K$183</f>
        <v>0</v>
      </c>
      <c r="O1109" s="263" t="str">
        <f t="shared" si="79"/>
        <v xml:space="preserve"> </v>
      </c>
      <c r="P1109" s="349"/>
      <c r="Q1109" s="272"/>
      <c r="R1109" s="274"/>
      <c r="S1109" s="263"/>
      <c r="T1109" s="275" t="s">
        <v>4568</v>
      </c>
      <c r="U1109" s="263" t="str">
        <f t="shared" si="80"/>
        <v xml:space="preserve"> </v>
      </c>
    </row>
    <row r="1110" spans="1:26" x14ac:dyDescent="0.2">
      <c r="A1110" s="267" t="s">
        <v>1314</v>
      </c>
      <c r="B1110" s="268" t="s">
        <v>955</v>
      </c>
      <c r="C1110" s="269" t="s">
        <v>3480</v>
      </c>
      <c r="D1110" s="270">
        <v>2000</v>
      </c>
      <c r="E1110" s="271">
        <v>34833</v>
      </c>
      <c r="F1110" s="263" t="str">
        <f t="shared" si="77"/>
        <v xml:space="preserve"> </v>
      </c>
      <c r="G1110" s="267" t="s">
        <v>21</v>
      </c>
      <c r="H1110" s="267" t="s">
        <v>82</v>
      </c>
      <c r="I1110" s="263" t="str">
        <f t="shared" si="78"/>
        <v xml:space="preserve"> </v>
      </c>
      <c r="J1110" s="272" t="str">
        <f>IF(D1110&gt;=('28 Populations and thresholds'!$I$203),"YES"," ")</f>
        <v>YES</v>
      </c>
      <c r="K1110" s="272" t="str">
        <f>IF(J1110="YES"," ",IF(D1110&gt;=('28 Populations and thresholds'!$I$203)*0.25,"YES"))</f>
        <v xml:space="preserve"> </v>
      </c>
      <c r="L1110" s="272" t="b">
        <f>OR('28 Populations and thresholds'!$J$203="CR",'28 Populations and thresholds'!$J$203="EN",'28 Populations and thresholds'!$J$203="VU")</f>
        <v>0</v>
      </c>
      <c r="M1110" s="273">
        <f>D1110/'28 Populations and thresholds'!$H$203</f>
        <v>1.4814814814814815E-2</v>
      </c>
      <c r="N1110" s="274" t="str">
        <f>'28 Populations and thresholds'!$K$203</f>
        <v>DEC</v>
      </c>
      <c r="O1110" s="263" t="str">
        <f t="shared" si="79"/>
        <v xml:space="preserve"> </v>
      </c>
      <c r="P1110" s="349"/>
      <c r="Q1110" s="272"/>
      <c r="R1110" s="274"/>
      <c r="S1110" s="263"/>
      <c r="T1110" s="269"/>
      <c r="U1110" s="263" t="str">
        <f t="shared" si="80"/>
        <v xml:space="preserve"> </v>
      </c>
    </row>
    <row r="1111" spans="1:26" x14ac:dyDescent="0.2">
      <c r="A1111" s="267" t="s">
        <v>1314</v>
      </c>
      <c r="B1111" s="268" t="s">
        <v>955</v>
      </c>
      <c r="C1111" s="269" t="s">
        <v>3467</v>
      </c>
      <c r="D1111" s="270">
        <v>15000</v>
      </c>
      <c r="E1111" s="271">
        <v>34560</v>
      </c>
      <c r="F1111" s="263" t="str">
        <f t="shared" si="77"/>
        <v xml:space="preserve"> </v>
      </c>
      <c r="G1111" s="267" t="s">
        <v>21</v>
      </c>
      <c r="H1111" s="267" t="s">
        <v>233</v>
      </c>
      <c r="I1111" s="263" t="str">
        <f t="shared" si="78"/>
        <v xml:space="preserve"> </v>
      </c>
      <c r="J1111" s="272" t="str">
        <f>IF(D1111&gt;=('28 Populations and thresholds'!$I$180),"YES"," ")</f>
        <v>YES</v>
      </c>
      <c r="K1111" s="272" t="str">
        <f>IF(J1111="YES"," ",IF(D1111&gt;=('28 Populations and thresholds'!$I$180)*0.25,"YES"))</f>
        <v xml:space="preserve"> </v>
      </c>
      <c r="L1111" s="272" t="b">
        <f>OR('28 Populations and thresholds'!$J$180="CR",'28 Populations and thresholds'!$J$180="EN",'28 Populations and thresholds'!$J$180="VU")</f>
        <v>0</v>
      </c>
      <c r="M1111" s="273">
        <f>D1111/'28 Populations and thresholds'!$H$180</f>
        <v>0.15</v>
      </c>
      <c r="N1111" s="274">
        <f>'28 Populations and thresholds'!$K$180</f>
        <v>0</v>
      </c>
      <c r="O1111" s="263" t="str">
        <f t="shared" si="79"/>
        <v xml:space="preserve"> </v>
      </c>
      <c r="P1111" s="349"/>
      <c r="Q1111" s="272"/>
      <c r="R1111" s="274"/>
      <c r="S1111" s="263"/>
      <c r="T1111" s="269"/>
      <c r="U1111" s="263" t="str">
        <f t="shared" si="80"/>
        <v xml:space="preserve"> </v>
      </c>
    </row>
    <row r="1112" spans="1:26" x14ac:dyDescent="0.2">
      <c r="A1112" s="267" t="s">
        <v>1314</v>
      </c>
      <c r="B1112" s="268" t="s">
        <v>955</v>
      </c>
      <c r="C1112" s="269" t="s">
        <v>3470</v>
      </c>
      <c r="D1112" s="270">
        <v>500</v>
      </c>
      <c r="E1112" s="271">
        <v>36402</v>
      </c>
      <c r="F1112" s="263" t="str">
        <f t="shared" si="77"/>
        <v xml:space="preserve"> </v>
      </c>
      <c r="G1112" s="267" t="s">
        <v>21</v>
      </c>
      <c r="H1112" s="267" t="s">
        <v>699</v>
      </c>
      <c r="I1112" s="263" t="str">
        <f t="shared" si="78"/>
        <v xml:space="preserve"> </v>
      </c>
      <c r="J1112" s="272" t="str">
        <f>IF(D1112&gt;=('28 Populations and thresholds'!$I$181),"YES"," ")</f>
        <v>YES</v>
      </c>
      <c r="K1112" s="272" t="str">
        <f>IF(J1112="YES"," ",IF(D1112&gt;=('28 Populations and thresholds'!$I$181)*0.25,"YES"))</f>
        <v xml:space="preserve"> </v>
      </c>
      <c r="L1112" s="272" t="b">
        <f>OR('28 Populations and thresholds'!$J$181="CR",'28 Populations and thresholds'!$J$181="EN",'28 Populations and thresholds'!$J$181="VU")</f>
        <v>1</v>
      </c>
      <c r="M1112" s="273">
        <f>D1112/'28 Populations and thresholds'!$H$181</f>
        <v>1.5625E-2</v>
      </c>
      <c r="N1112" s="274" t="str">
        <f>'28 Populations and thresholds'!$K$181</f>
        <v>DEC</v>
      </c>
      <c r="O1112" s="263" t="str">
        <f t="shared" si="79"/>
        <v xml:space="preserve"> </v>
      </c>
      <c r="P1112" s="349"/>
      <c r="Q1112" s="272"/>
      <c r="R1112" s="274"/>
      <c r="S1112" s="263"/>
      <c r="T1112" s="269"/>
      <c r="U1112" s="263" t="str">
        <f t="shared" si="80"/>
        <v xml:space="preserve"> </v>
      </c>
    </row>
    <row r="1113" spans="1:26" x14ac:dyDescent="0.2">
      <c r="A1113" s="267" t="s">
        <v>1314</v>
      </c>
      <c r="B1113" s="268" t="s">
        <v>955</v>
      </c>
      <c r="C1113" s="269" t="s">
        <v>3767</v>
      </c>
      <c r="D1113" s="270">
        <v>4000</v>
      </c>
      <c r="E1113" s="271">
        <v>34467</v>
      </c>
      <c r="F1113" s="263" t="str">
        <f t="shared" si="77"/>
        <v xml:space="preserve"> </v>
      </c>
      <c r="G1113" s="267" t="s">
        <v>21</v>
      </c>
      <c r="H1113" s="267" t="s">
        <v>82</v>
      </c>
      <c r="I1113" s="263" t="str">
        <f t="shared" si="78"/>
        <v xml:space="preserve"> </v>
      </c>
      <c r="J1113" s="272" t="str">
        <f>IF(D1113&gt;=('28 Populations and thresholds'!$I$195),"YES"," ")</f>
        <v>YES</v>
      </c>
      <c r="K1113" s="272" t="str">
        <f>IF(J1113="YES"," ",IF(D1113&gt;=('28 Populations and thresholds'!$I$195)*0.25,"YES"))</f>
        <v xml:space="preserve"> </v>
      </c>
      <c r="L1113" s="272" t="b">
        <f>OR('28 Populations and thresholds'!$J$195="CR",'28 Populations and thresholds'!$J$195="EN",'28 Populations and thresholds'!$J$195="VU")</f>
        <v>1</v>
      </c>
      <c r="M1113" s="273">
        <f>D1113/'28 Populations and thresholds'!$H$195</f>
        <v>1.3793103448275862E-2</v>
      </c>
      <c r="N1113" s="274" t="str">
        <f>'28 Populations and thresholds'!$K$195</f>
        <v>DEC</v>
      </c>
      <c r="O1113" s="263" t="str">
        <f t="shared" si="79"/>
        <v xml:space="preserve"> </v>
      </c>
      <c r="P1113" s="349"/>
      <c r="Q1113" s="272"/>
      <c r="R1113" s="274"/>
      <c r="S1113" s="263"/>
      <c r="T1113" s="269"/>
      <c r="U1113" s="263" t="str">
        <f t="shared" si="80"/>
        <v xml:space="preserve"> </v>
      </c>
    </row>
    <row r="1114" spans="1:26" x14ac:dyDescent="0.2">
      <c r="A1114" s="267" t="s">
        <v>1314</v>
      </c>
      <c r="B1114" s="268" t="s">
        <v>955</v>
      </c>
      <c r="C1114" s="269" t="s">
        <v>3451</v>
      </c>
      <c r="D1114" s="270">
        <v>1994</v>
      </c>
      <c r="E1114" s="276"/>
      <c r="F1114" s="263" t="str">
        <f t="shared" si="77"/>
        <v xml:space="preserve"> </v>
      </c>
      <c r="G1114" s="267" t="s">
        <v>21</v>
      </c>
      <c r="H1114" s="267" t="s">
        <v>82</v>
      </c>
      <c r="I1114" s="263" t="str">
        <f t="shared" si="78"/>
        <v xml:space="preserve"> </v>
      </c>
      <c r="J1114" s="272" t="str">
        <f>IF(D1114&gt;=('28 Populations and thresholds'!$I$154),"YES"," ")</f>
        <v>YES</v>
      </c>
      <c r="K1114" s="272" t="str">
        <f>IF(J1114="YES"," ",IF(D1114&gt;=('28 Populations and thresholds'!$I$154)*0.25,"YES"))</f>
        <v xml:space="preserve"> </v>
      </c>
      <c r="L1114" s="272" t="b">
        <f>OR('28 Populations and thresholds'!$J$154="CR",'28 Populations and thresholds'!$J$154="EN",'28 Populations and thresholds'!$J$154="VU")</f>
        <v>0</v>
      </c>
      <c r="M1114" s="273">
        <f>D1114/'28 Populations and thresholds'!$H$154</f>
        <v>1.9173076923076925E-2</v>
      </c>
      <c r="N1114" s="274" t="str">
        <f>'28 Populations and thresholds'!$K$154</f>
        <v>DEC</v>
      </c>
      <c r="O1114" s="263" t="str">
        <f t="shared" si="79"/>
        <v xml:space="preserve"> </v>
      </c>
      <c r="P1114" s="349"/>
      <c r="Q1114" s="272"/>
      <c r="R1114" s="274"/>
      <c r="S1114" s="263"/>
      <c r="T1114" s="269"/>
      <c r="U1114" s="263" t="str">
        <f t="shared" si="80"/>
        <v xml:space="preserve"> </v>
      </c>
    </row>
    <row r="1115" spans="1:26" x14ac:dyDescent="0.2">
      <c r="A1115" s="267" t="s">
        <v>1314</v>
      </c>
      <c r="B1115" s="268" t="s">
        <v>955</v>
      </c>
      <c r="C1115" s="269" t="s">
        <v>3449</v>
      </c>
      <c r="D1115" s="270">
        <v>3000</v>
      </c>
      <c r="E1115" s="271">
        <v>31656</v>
      </c>
      <c r="F1115" s="263" t="str">
        <f t="shared" si="77"/>
        <v xml:space="preserve"> </v>
      </c>
      <c r="G1115" s="267" t="s">
        <v>21</v>
      </c>
      <c r="H1115" s="267" t="s">
        <v>859</v>
      </c>
      <c r="I1115" s="263" t="str">
        <f t="shared" si="78"/>
        <v xml:space="preserve"> </v>
      </c>
      <c r="J1115" s="272" t="str">
        <f>IF(D1115&gt;=('28 Populations and thresholds'!$I$151),"YES"," ")</f>
        <v>YES</v>
      </c>
      <c r="K1115" s="272" t="str">
        <f>IF(J1115="YES"," ",IF(D1115&gt;=('28 Populations and thresholds'!$I$151)*0.25,"YES"))</f>
        <v xml:space="preserve"> </v>
      </c>
      <c r="L1115" s="272" t="b">
        <f>OR('28 Populations and thresholds'!$J$151="CR",'28 Populations and thresholds'!$J$151="EN",'28 Populations and thresholds'!$J$151="VU")</f>
        <v>0</v>
      </c>
      <c r="M1115" s="273">
        <f>D1115/'28 Populations and thresholds'!$H$151</f>
        <v>0.03</v>
      </c>
      <c r="N1115" s="274" t="str">
        <f>'28 Populations and thresholds'!$K$151</f>
        <v>DEC</v>
      </c>
      <c r="O1115" s="263" t="str">
        <f t="shared" si="79"/>
        <v xml:space="preserve"> </v>
      </c>
      <c r="P1115" s="349"/>
      <c r="Q1115" s="272"/>
      <c r="R1115" s="274"/>
      <c r="S1115" s="263"/>
      <c r="T1115" s="269"/>
      <c r="U1115" s="263" t="str">
        <f t="shared" si="80"/>
        <v xml:space="preserve"> </v>
      </c>
      <c r="W1115" s="4"/>
      <c r="X1115" s="4"/>
      <c r="Y1115" s="4"/>
      <c r="Z1115" s="4"/>
    </row>
    <row r="1116" spans="1:26" x14ac:dyDescent="0.2">
      <c r="A1116" s="267" t="s">
        <v>1314</v>
      </c>
      <c r="B1116" s="268" t="s">
        <v>955</v>
      </c>
      <c r="C1116" s="269" t="s">
        <v>3452</v>
      </c>
      <c r="D1116" s="270">
        <v>5500</v>
      </c>
      <c r="E1116" s="271">
        <v>34576</v>
      </c>
      <c r="F1116" s="263" t="str">
        <f t="shared" si="77"/>
        <v xml:space="preserve"> </v>
      </c>
      <c r="G1116" s="267" t="s">
        <v>21</v>
      </c>
      <c r="H1116" s="267" t="s">
        <v>233</v>
      </c>
      <c r="I1116" s="263" t="str">
        <f t="shared" si="78"/>
        <v xml:space="preserve"> </v>
      </c>
      <c r="J1116" s="272" t="str">
        <f>IF(D1116&gt;=('28 Populations and thresholds'!$I$158),"YES"," ")</f>
        <v>YES</v>
      </c>
      <c r="K1116" s="272" t="str">
        <f>IF(J1116="YES"," ",IF(D1116&gt;=('28 Populations and thresholds'!$I$158)*0.25,"YES"))</f>
        <v xml:space="preserve"> </v>
      </c>
      <c r="L1116" s="272" t="b">
        <f>OR('28 Populations and thresholds'!$J$158="CR",'28 Populations and thresholds'!$J$158="EN",'28 Populations and thresholds'!$J$158="VU")</f>
        <v>0</v>
      </c>
      <c r="M1116" s="273">
        <f>D1116/'28 Populations and thresholds'!$H$158</f>
        <v>5.5E-2</v>
      </c>
      <c r="N1116" s="274">
        <f>'28 Populations and thresholds'!$K$158</f>
        <v>0</v>
      </c>
      <c r="O1116" s="263" t="str">
        <f t="shared" si="79"/>
        <v xml:space="preserve"> </v>
      </c>
      <c r="P1116" s="349"/>
      <c r="Q1116" s="272"/>
      <c r="R1116" s="274"/>
      <c r="S1116" s="263"/>
      <c r="T1116" s="269"/>
      <c r="U1116" s="263" t="str">
        <f t="shared" si="80"/>
        <v xml:space="preserve"> </v>
      </c>
    </row>
    <row r="1117" spans="1:26" x14ac:dyDescent="0.2">
      <c r="A1117" s="267" t="s">
        <v>1314</v>
      </c>
      <c r="B1117" s="268" t="s">
        <v>955</v>
      </c>
      <c r="C1117" s="269" t="s">
        <v>3760</v>
      </c>
      <c r="D1117" s="270">
        <v>3500</v>
      </c>
      <c r="E1117" s="271">
        <v>34576</v>
      </c>
      <c r="F1117" s="263" t="str">
        <f t="shared" si="77"/>
        <v xml:space="preserve"> </v>
      </c>
      <c r="G1117" s="267" t="s">
        <v>21</v>
      </c>
      <c r="H1117" s="267" t="s">
        <v>233</v>
      </c>
      <c r="I1117" s="263" t="str">
        <f t="shared" si="78"/>
        <v xml:space="preserve"> </v>
      </c>
      <c r="J1117" s="272" t="str">
        <f>IF(D1117&gt;=('28 Populations and thresholds'!$I$186),"YES"," ")</f>
        <v>YES</v>
      </c>
      <c r="K1117" s="272" t="str">
        <f>IF(J1117="YES"," ",IF(D1117&gt;=('28 Populations and thresholds'!$I$186)*0.25,"YES"))</f>
        <v xml:space="preserve"> </v>
      </c>
      <c r="L1117" s="272" t="b">
        <f>OR('28 Populations and thresholds'!$J$186="CR",'28 Populations and thresholds'!$J$186="EN",'28 Populations and thresholds'!$J$186="VU")</f>
        <v>0</v>
      </c>
      <c r="M1117" s="273">
        <f>D1117/'28 Populations and thresholds'!$H$186</f>
        <v>3.5000000000000001E-3</v>
      </c>
      <c r="N1117" s="274">
        <f>'28 Populations and thresholds'!$K$186</f>
        <v>0</v>
      </c>
      <c r="O1117" s="263" t="str">
        <f t="shared" si="79"/>
        <v xml:space="preserve"> </v>
      </c>
      <c r="P1117" s="349"/>
      <c r="Q1117" s="272"/>
      <c r="R1117" s="274"/>
      <c r="S1117" s="263"/>
      <c r="T1117" s="275"/>
      <c r="U1117" s="263" t="str">
        <f t="shared" si="80"/>
        <v xml:space="preserve"> </v>
      </c>
    </row>
    <row r="1118" spans="1:26" x14ac:dyDescent="0.2">
      <c r="A1118" s="267" t="s">
        <v>1314</v>
      </c>
      <c r="B1118" s="268" t="s">
        <v>955</v>
      </c>
      <c r="C1118" s="280" t="s">
        <v>3744</v>
      </c>
      <c r="D1118" s="270">
        <v>10000</v>
      </c>
      <c r="E1118" s="271">
        <v>32081</v>
      </c>
      <c r="F1118" s="263" t="str">
        <f t="shared" si="77"/>
        <v xml:space="preserve"> </v>
      </c>
      <c r="G1118" s="267" t="s">
        <v>21</v>
      </c>
      <c r="H1118" s="267" t="s">
        <v>853</v>
      </c>
      <c r="I1118" s="263" t="str">
        <f t="shared" si="78"/>
        <v xml:space="preserve"> </v>
      </c>
      <c r="J1118" s="272" t="str">
        <f>IF(D1118&gt;=('28 Populations and thresholds'!$I$150),"YES"," ")</f>
        <v>YES</v>
      </c>
      <c r="K1118" s="272" t="str">
        <f>IF(J1118="YES"," ",IF(D1118&gt;=('28 Populations and thresholds'!$I$150)*0.25,"YES"))</f>
        <v xml:space="preserve"> </v>
      </c>
      <c r="L1118" s="272" t="b">
        <f>OR('28 Populations and thresholds'!$J$150="CR",'28 Populations and thresholds'!$J$150="EN",'28 Populations and thresholds'!$J$150="VU")</f>
        <v>0</v>
      </c>
      <c r="M1118" s="273">
        <f>D1118/'28 Populations and thresholds'!$H$150</f>
        <v>0.01</v>
      </c>
      <c r="N1118" s="274">
        <f>'28 Populations and thresholds'!$K$150</f>
        <v>0</v>
      </c>
      <c r="O1118" s="263" t="str">
        <f t="shared" si="79"/>
        <v xml:space="preserve"> </v>
      </c>
      <c r="P1118" s="349"/>
      <c r="Q1118" s="272"/>
      <c r="R1118" s="274"/>
      <c r="S1118" s="263"/>
      <c r="T1118" s="269"/>
      <c r="U1118" s="263" t="str">
        <f t="shared" si="80"/>
        <v xml:space="preserve"> </v>
      </c>
    </row>
    <row r="1119" spans="1:26" x14ac:dyDescent="0.2">
      <c r="A1119" s="267" t="s">
        <v>1314</v>
      </c>
      <c r="B1119" s="268" t="s">
        <v>955</v>
      </c>
      <c r="C1119" s="269" t="s">
        <v>3448</v>
      </c>
      <c r="D1119" s="270">
        <v>300</v>
      </c>
      <c r="E1119" s="271">
        <v>31656</v>
      </c>
      <c r="F1119" s="263" t="str">
        <f t="shared" si="77"/>
        <v xml:space="preserve"> </v>
      </c>
      <c r="G1119" s="267" t="s">
        <v>21</v>
      </c>
      <c r="H1119" s="267" t="s">
        <v>859</v>
      </c>
      <c r="I1119" s="263" t="str">
        <f t="shared" si="78"/>
        <v xml:space="preserve"> </v>
      </c>
      <c r="J1119" s="272" t="str">
        <f>IF(D1119&gt;=('28 Populations and thresholds'!$I$147),"YES"," ")</f>
        <v xml:space="preserve"> </v>
      </c>
      <c r="K1119" s="272" t="str">
        <f>IF(J1119="YES"," ",IF(D1119&gt;=('28 Populations and thresholds'!$I$147)*0.25,"YES"))</f>
        <v>YES</v>
      </c>
      <c r="L1119" s="272" t="b">
        <f>OR('28 Populations and thresholds'!$J$147="CR",'28 Populations and thresholds'!$J$147="EN",'28 Populations and thresholds'!$J$147="VU")</f>
        <v>0</v>
      </c>
      <c r="M1119" s="273">
        <f>D1119/'28 Populations and thresholds'!$H$147</f>
        <v>3.0000000000000001E-3</v>
      </c>
      <c r="N1119" s="274">
        <f>'28 Populations and thresholds'!$K$147</f>
        <v>0</v>
      </c>
      <c r="O1119" s="263" t="str">
        <f t="shared" si="79"/>
        <v xml:space="preserve"> </v>
      </c>
      <c r="P1119" s="349"/>
      <c r="Q1119" s="272"/>
      <c r="R1119" s="274"/>
      <c r="S1119" s="263"/>
      <c r="T1119" s="269"/>
      <c r="U1119" s="263" t="str">
        <f t="shared" si="80"/>
        <v xml:space="preserve"> </v>
      </c>
    </row>
    <row r="1120" spans="1:26" x14ac:dyDescent="0.2">
      <c r="A1120" s="267" t="s">
        <v>1314</v>
      </c>
      <c r="B1120" s="268" t="s">
        <v>955</v>
      </c>
      <c r="C1120" s="268" t="s">
        <v>3799</v>
      </c>
      <c r="D1120" s="270">
        <v>5000</v>
      </c>
      <c r="E1120" s="271">
        <v>33738</v>
      </c>
      <c r="F1120" s="263" t="str">
        <f t="shared" si="77"/>
        <v xml:space="preserve"> </v>
      </c>
      <c r="G1120" s="267" t="s">
        <v>21</v>
      </c>
      <c r="H1120" s="267" t="s">
        <v>82</v>
      </c>
      <c r="I1120" s="263" t="str">
        <f t="shared" si="78"/>
        <v xml:space="preserve"> </v>
      </c>
      <c r="J1120" s="272" t="str">
        <f>IF(D1120&gt;=(('28 Populations and thresholds'!$I$196)+('28 Populations and thresholds'!$I$197)),"YES"," ")</f>
        <v>YES</v>
      </c>
      <c r="K1120" s="272" t="str">
        <f>IF(J1120="YES"," ",IF(D1120&gt;=(('28 Populations and thresholds'!$I$196)+('28 Populations and thresholds'!$I$197))*0.25,"YES"))</f>
        <v xml:space="preserve"> </v>
      </c>
      <c r="L1120" s="272" t="b">
        <f>OR('28 Populations and thresholds'!$J$197="CR",'28 Populations and thresholds'!$J$197="EN",'28 Populations and thresholds'!$J$197="VU")</f>
        <v>0</v>
      </c>
      <c r="M1120" s="273">
        <f>D1120/(('28 Populations and thresholds'!$H$196)+('28 Populations and thresholds'!$H$197))</f>
        <v>4.0983606557377046E-2</v>
      </c>
      <c r="N1120" s="274" t="str">
        <f>'28 Populations and thresholds'!$K$196</f>
        <v>DEC</v>
      </c>
      <c r="O1120" s="263" t="str">
        <f t="shared" si="79"/>
        <v xml:space="preserve"> </v>
      </c>
      <c r="P1120" s="349"/>
      <c r="Q1120" s="272"/>
      <c r="R1120" s="274"/>
      <c r="S1120" s="263"/>
      <c r="T1120" s="275" t="s">
        <v>4568</v>
      </c>
      <c r="U1120" s="263" t="str">
        <f t="shared" si="80"/>
        <v xml:space="preserve"> </v>
      </c>
    </row>
    <row r="1121" spans="1:26" x14ac:dyDescent="0.2">
      <c r="A1121" s="275" t="s">
        <v>1314</v>
      </c>
      <c r="B1121" s="268" t="s">
        <v>955</v>
      </c>
      <c r="C1121" s="269" t="s">
        <v>1753</v>
      </c>
      <c r="D1121" s="279">
        <v>865</v>
      </c>
      <c r="E1121" s="285">
        <v>34224</v>
      </c>
      <c r="F1121" s="263" t="str">
        <f t="shared" si="77"/>
        <v xml:space="preserve"> </v>
      </c>
      <c r="G1121" s="275" t="s">
        <v>4019</v>
      </c>
      <c r="H1121" s="275"/>
      <c r="I1121" s="263" t="str">
        <f t="shared" si="78"/>
        <v xml:space="preserve"> </v>
      </c>
      <c r="J1121" s="272" t="str">
        <f>IF(D1121&gt;=('28 Populations and thresholds'!$I$222),"YES"," ")</f>
        <v>YES</v>
      </c>
      <c r="K1121" s="272" t="str">
        <f>IF(J1121="YES"," ",IF(D1121&gt;=('28 Populations and thresholds'!$I$222)*0.25,"YES"))</f>
        <v xml:space="preserve"> </v>
      </c>
      <c r="L1121" s="272" t="b">
        <f>OR('28 Populations and thresholds'!$J$222="CR",'28 Populations and thresholds'!$J$222="EN",'28 Populations and thresholds'!$J$222="VU")</f>
        <v>1</v>
      </c>
      <c r="M1121" s="273">
        <f>D1121/'28 Populations and thresholds'!$H$222</f>
        <v>7.2083333333333333E-2</v>
      </c>
      <c r="N1121" s="274" t="str">
        <f>'28 Populations and thresholds'!$K$222</f>
        <v>DEC</v>
      </c>
      <c r="O1121" s="263" t="str">
        <f t="shared" si="79"/>
        <v xml:space="preserve"> </v>
      </c>
      <c r="P1121" s="349"/>
      <c r="Q1121" s="272"/>
      <c r="R1121" s="274"/>
      <c r="S1121" s="263"/>
      <c r="T1121" s="275" t="s">
        <v>4646</v>
      </c>
      <c r="U1121" s="263" t="str">
        <f t="shared" si="80"/>
        <v xml:space="preserve"> </v>
      </c>
    </row>
    <row r="1122" spans="1:26" x14ac:dyDescent="0.2">
      <c r="A1122" s="275" t="s">
        <v>1314</v>
      </c>
      <c r="B1122" s="268" t="s">
        <v>955</v>
      </c>
      <c r="C1122" s="269" t="s">
        <v>1732</v>
      </c>
      <c r="D1122" s="279">
        <v>120</v>
      </c>
      <c r="E1122" s="281">
        <v>34820</v>
      </c>
      <c r="F1122" s="263" t="str">
        <f t="shared" si="77"/>
        <v xml:space="preserve"> </v>
      </c>
      <c r="G1122" s="275" t="s">
        <v>4019</v>
      </c>
      <c r="H1122" s="275"/>
      <c r="I1122" s="263" t="str">
        <f t="shared" si="78"/>
        <v xml:space="preserve"> </v>
      </c>
      <c r="J1122" s="272" t="str">
        <f>IF(D1122&gt;=('28 Populations and thresholds'!$I$221),"YES"," ")</f>
        <v>YES</v>
      </c>
      <c r="K1122" s="272" t="str">
        <f>IF(J1122="YES"," ",IF(D1122&gt;=('28 Populations and thresholds'!$I$221)*0.25,"YES"))</f>
        <v xml:space="preserve"> </v>
      </c>
      <c r="L1122" s="272" t="b">
        <f>OR('28 Populations and thresholds'!$J$221="CR",'28 Populations and thresholds'!$J$221="EN",'28 Populations and thresholds'!$J$221="VU")</f>
        <v>1</v>
      </c>
      <c r="M1122" s="273">
        <f>D1122/'28 Populations and thresholds'!$H$221</f>
        <v>1.2500000000000001E-2</v>
      </c>
      <c r="N1122" s="274" t="str">
        <f>'28 Populations and thresholds'!$K$221</f>
        <v>DEC</v>
      </c>
      <c r="O1122" s="263" t="str">
        <f t="shared" si="79"/>
        <v xml:space="preserve"> </v>
      </c>
      <c r="P1122" s="349"/>
      <c r="Q1122" s="272"/>
      <c r="R1122" s="274"/>
      <c r="S1122" s="263"/>
      <c r="T1122" s="275" t="s">
        <v>4646</v>
      </c>
      <c r="U1122" s="263" t="str">
        <f t="shared" si="80"/>
        <v xml:space="preserve"> </v>
      </c>
    </row>
    <row r="1123" spans="1:26" x14ac:dyDescent="0.2">
      <c r="A1123" s="267" t="s">
        <v>1314</v>
      </c>
      <c r="B1123" s="268" t="s">
        <v>955</v>
      </c>
      <c r="C1123" s="269" t="s">
        <v>3763</v>
      </c>
      <c r="D1123" s="270">
        <v>700</v>
      </c>
      <c r="E1123" s="271">
        <v>34830</v>
      </c>
      <c r="F1123" s="263" t="str">
        <f t="shared" si="77"/>
        <v xml:space="preserve"> </v>
      </c>
      <c r="G1123" s="267" t="s">
        <v>21</v>
      </c>
      <c r="H1123" s="267" t="s">
        <v>82</v>
      </c>
      <c r="I1123" s="263" t="str">
        <f t="shared" si="78"/>
        <v xml:space="preserve"> </v>
      </c>
      <c r="J1123" s="272" t="str">
        <f>IF(D1123&gt;=('28 Populations and thresholds'!$I$191),"YES"," ")</f>
        <v>YES</v>
      </c>
      <c r="K1123" s="272" t="str">
        <f>IF(J1123="YES"," ",IF(D1123&gt;=('28 Populations and thresholds'!$I$191)*0.25,"YES"))</f>
        <v xml:space="preserve"> </v>
      </c>
      <c r="L1123" s="272" t="b">
        <f>OR('28 Populations and thresholds'!$J$191="CR",'28 Populations and thresholds'!$J$191="EN",'28 Populations and thresholds'!$J$191="VU")</f>
        <v>0</v>
      </c>
      <c r="M1123" s="273">
        <f>D1123/'28 Populations and thresholds'!$H$191</f>
        <v>1.4E-2</v>
      </c>
      <c r="N1123" s="274">
        <f>'28 Populations and thresholds'!$K$191</f>
        <v>0</v>
      </c>
      <c r="O1123" s="263" t="str">
        <f t="shared" si="79"/>
        <v xml:space="preserve"> </v>
      </c>
      <c r="P1123" s="349"/>
      <c r="Q1123" s="272"/>
      <c r="R1123" s="274"/>
      <c r="S1123" s="263"/>
      <c r="T1123" s="269"/>
      <c r="U1123" s="263" t="str">
        <f t="shared" si="80"/>
        <v xml:space="preserve"> </v>
      </c>
    </row>
    <row r="1124" spans="1:26" x14ac:dyDescent="0.2">
      <c r="A1124" s="267" t="s">
        <v>1314</v>
      </c>
      <c r="B1124" s="268" t="s">
        <v>955</v>
      </c>
      <c r="C1124" s="269" t="s">
        <v>3758</v>
      </c>
      <c r="D1124" s="270">
        <v>300</v>
      </c>
      <c r="E1124" s="271">
        <v>36397</v>
      </c>
      <c r="F1124" s="263" t="str">
        <f t="shared" si="77"/>
        <v xml:space="preserve"> </v>
      </c>
      <c r="G1124" s="267" t="s">
        <v>21</v>
      </c>
      <c r="H1124" s="267" t="s">
        <v>699</v>
      </c>
      <c r="I1124" s="263" t="str">
        <f t="shared" si="78"/>
        <v xml:space="preserve"> </v>
      </c>
      <c r="J1124" s="272" t="str">
        <f>IF(D1124&gt;=('28 Populations and thresholds'!$I$179),"YES"," ")</f>
        <v xml:space="preserve"> </v>
      </c>
      <c r="K1124" s="272" t="str">
        <f>IF(J1124="YES"," ",IF(D1124&gt;=('28 Populations and thresholds'!$I$179)*0.25,"YES"))</f>
        <v>YES</v>
      </c>
      <c r="L1124" s="272" t="b">
        <f>OR('28 Populations and thresholds'!$J$179="CR",'28 Populations and thresholds'!$J$179="EN",'28 Populations and thresholds'!$J$179="VU")</f>
        <v>0</v>
      </c>
      <c r="M1124" s="273">
        <f>D1124/'28 Populations and thresholds'!$H$179</f>
        <v>5.454545454545455E-3</v>
      </c>
      <c r="N1124" s="274" t="str">
        <f>'28 Populations and thresholds'!$K$179</f>
        <v>DEC</v>
      </c>
      <c r="O1124" s="263" t="str">
        <f t="shared" si="79"/>
        <v xml:space="preserve"> </v>
      </c>
      <c r="P1124" s="349"/>
      <c r="Q1124" s="272"/>
      <c r="R1124" s="274"/>
      <c r="S1124" s="263"/>
      <c r="T1124" s="269"/>
      <c r="U1124" s="263" t="str">
        <f t="shared" si="80"/>
        <v xml:space="preserve"> </v>
      </c>
    </row>
    <row r="1125" spans="1:26" x14ac:dyDescent="0.2">
      <c r="A1125" s="143" t="s">
        <v>1314</v>
      </c>
      <c r="B1125" s="40" t="s">
        <v>1295</v>
      </c>
      <c r="C1125" s="4" t="s">
        <v>3729</v>
      </c>
      <c r="D1125" s="41">
        <v>1150</v>
      </c>
      <c r="E1125" s="47" t="s">
        <v>1327</v>
      </c>
      <c r="F1125" s="263" t="str">
        <f t="shared" si="77"/>
        <v xml:space="preserve"> </v>
      </c>
      <c r="G1125" s="143" t="s">
        <v>15</v>
      </c>
      <c r="H1125" s="143" t="s">
        <v>1315</v>
      </c>
      <c r="I1125" s="263" t="str">
        <f t="shared" si="78"/>
        <v xml:space="preserve"> </v>
      </c>
      <c r="J1125" s="38" t="str">
        <f>IF(D1125&gt;=('28 Populations and thresholds'!$I$69),"YES"," ")</f>
        <v>YES</v>
      </c>
      <c r="K1125" s="38" t="str">
        <f>IF(J1125="YES"," ",IF(D1125&gt;=('28 Populations and thresholds'!$I$69)*0.25,"YES"))</f>
        <v xml:space="preserve"> </v>
      </c>
      <c r="L1125" s="38" t="b">
        <f>OR('28 Populations and thresholds'!$J$69="CR",'28 Populations and thresholds'!$J$69="EN",'28 Populations and thresholds'!$J$69="VU")</f>
        <v>1</v>
      </c>
      <c r="M1125" s="75">
        <f>D1125/'28 Populations and thresholds'!$H$69</f>
        <v>4.1071428571428571E-2</v>
      </c>
      <c r="N1125" s="106">
        <f>'28 Populations and thresholds'!$K$69</f>
        <v>0</v>
      </c>
      <c r="O1125" s="263" t="str">
        <f t="shared" si="79"/>
        <v xml:space="preserve"> </v>
      </c>
      <c r="P1125" s="348">
        <v>8.9</v>
      </c>
      <c r="Q1125" s="38">
        <v>4</v>
      </c>
      <c r="R1125" s="106">
        <v>2</v>
      </c>
      <c r="S1125" s="263"/>
      <c r="U1125" s="263" t="str">
        <f t="shared" si="80"/>
        <v xml:space="preserve"> </v>
      </c>
    </row>
    <row r="1126" spans="1:26" x14ac:dyDescent="0.2">
      <c r="A1126" s="143" t="s">
        <v>1314</v>
      </c>
      <c r="B1126" s="40" t="s">
        <v>1295</v>
      </c>
      <c r="C1126" s="4" t="s">
        <v>3744</v>
      </c>
      <c r="D1126" s="41">
        <v>2850</v>
      </c>
      <c r="E1126" s="46">
        <v>33654</v>
      </c>
      <c r="F1126" s="263" t="str">
        <f t="shared" si="77"/>
        <v xml:space="preserve"> </v>
      </c>
      <c r="G1126" s="143" t="s">
        <v>21</v>
      </c>
      <c r="H1126" s="143" t="s">
        <v>853</v>
      </c>
      <c r="I1126" s="263" t="str">
        <f t="shared" si="78"/>
        <v xml:space="preserve"> </v>
      </c>
      <c r="J1126" s="38" t="str">
        <f>IF(D1126&gt;=('28 Populations and thresholds'!$I$150),"YES"," ")</f>
        <v>YES</v>
      </c>
      <c r="K1126" s="38" t="str">
        <f>IF(J1126="YES"," ",IF(D1126&gt;=('28 Populations and thresholds'!$I$150)*0.25,"YES"))</f>
        <v xml:space="preserve"> </v>
      </c>
      <c r="L1126" s="38" t="b">
        <f>OR('28 Populations and thresholds'!$J$150="CR",'28 Populations and thresholds'!$J$150="EN",'28 Populations and thresholds'!$J$150="VU")</f>
        <v>0</v>
      </c>
      <c r="M1126" s="75">
        <f>D1126/'28 Populations and thresholds'!$H$150</f>
        <v>2.8500000000000001E-3</v>
      </c>
      <c r="N1126" s="106">
        <f>'28 Populations and thresholds'!$K$150</f>
        <v>0</v>
      </c>
      <c r="O1126" s="263" t="str">
        <f t="shared" si="79"/>
        <v xml:space="preserve"> </v>
      </c>
      <c r="P1126" s="348"/>
      <c r="Q1126" s="38"/>
      <c r="R1126" s="106"/>
      <c r="S1126" s="263"/>
      <c r="T1126" s="9"/>
      <c r="U1126" s="263" t="str">
        <f t="shared" si="80"/>
        <v xml:space="preserve"> </v>
      </c>
    </row>
    <row r="1127" spans="1:26" x14ac:dyDescent="0.2">
      <c r="A1127" s="143" t="s">
        <v>1314</v>
      </c>
      <c r="B1127" s="40" t="s">
        <v>1295</v>
      </c>
      <c r="C1127" s="111" t="s">
        <v>3540</v>
      </c>
      <c r="D1127" s="41">
        <v>1350</v>
      </c>
      <c r="E1127" s="47" t="s">
        <v>1349</v>
      </c>
      <c r="F1127" s="263" t="str">
        <f t="shared" si="77"/>
        <v xml:space="preserve"> </v>
      </c>
      <c r="G1127" s="143" t="s">
        <v>15</v>
      </c>
      <c r="H1127" s="143" t="s">
        <v>1315</v>
      </c>
      <c r="I1127" s="263" t="str">
        <f t="shared" si="78"/>
        <v xml:space="preserve"> </v>
      </c>
      <c r="J1127" s="38" t="str">
        <f>IF(D1127&gt;=('28 Populations and thresholds'!$I$60),"YES"," ")</f>
        <v>YES</v>
      </c>
      <c r="K1127" s="38" t="str">
        <f>IF(J1127="YES"," ",IF(D1127&gt;=('28 Populations and thresholds'!$I$60)*0.25,"YES"))</f>
        <v xml:space="preserve"> </v>
      </c>
      <c r="L1127" s="38" t="b">
        <f>OR('28 Populations and thresholds'!$J$60="CR",'28 Populations and thresholds'!$J$60="EN",'28 Populations and thresholds'!$J$60="VU")</f>
        <v>1</v>
      </c>
      <c r="M1127" s="75">
        <f>D1127/'28 Populations and thresholds'!$H$60</f>
        <v>1.7307692307692309E-2</v>
      </c>
      <c r="N1127" s="106" t="str">
        <f>'28 Populations and thresholds'!$K$60</f>
        <v>DEC</v>
      </c>
      <c r="O1127" s="263" t="str">
        <f t="shared" si="79"/>
        <v xml:space="preserve"> </v>
      </c>
      <c r="P1127" s="348"/>
      <c r="Q1127" s="38"/>
      <c r="R1127" s="106"/>
      <c r="S1127" s="263"/>
      <c r="U1127" s="263" t="str">
        <f t="shared" si="80"/>
        <v xml:space="preserve"> </v>
      </c>
      <c r="W1127" s="4"/>
      <c r="X1127" s="4"/>
      <c r="Y1127" s="4"/>
      <c r="Z1127" s="4"/>
    </row>
    <row r="1128" spans="1:26" x14ac:dyDescent="0.2">
      <c r="A1128" s="12" t="s">
        <v>1314</v>
      </c>
      <c r="B1128" s="40" t="s">
        <v>1295</v>
      </c>
      <c r="C1128" s="4" t="s">
        <v>3528</v>
      </c>
      <c r="D1128" s="174">
        <v>3057</v>
      </c>
      <c r="E1128" s="148">
        <v>40544</v>
      </c>
      <c r="F1128" s="263" t="str">
        <f t="shared" si="77"/>
        <v xml:space="preserve"> </v>
      </c>
      <c r="G1128" s="12"/>
      <c r="H1128" s="9" t="s">
        <v>4415</v>
      </c>
      <c r="I1128" s="263" t="str">
        <f t="shared" si="78"/>
        <v xml:space="preserve"> </v>
      </c>
      <c r="J1128" s="38" t="str">
        <f>IF(D1128&gt;=('28 Populations and thresholds'!$I$59),"YES"," ")</f>
        <v>YES</v>
      </c>
      <c r="K1128" s="38" t="str">
        <f>IF(J1128="YES"," ",IF(D1128&gt;=('28 Populations and thresholds'!$I$59)*0.25,"YES"))</f>
        <v xml:space="preserve"> </v>
      </c>
      <c r="L1128" s="38" t="b">
        <f>OR('28 Populations and thresholds'!$J$59="CR",'28 Populations and thresholds'!$J$59="EN",'28 Populations and thresholds'!$J$59="VU")</f>
        <v>0</v>
      </c>
      <c r="M1128" s="75">
        <f>D1128/'28 Populations and thresholds'!$H$59</f>
        <v>2.7790909090909092E-2</v>
      </c>
      <c r="N1128" s="106">
        <f>'28 Populations and thresholds'!$K$59</f>
        <v>0</v>
      </c>
      <c r="O1128" s="263" t="str">
        <f t="shared" si="79"/>
        <v xml:space="preserve"> </v>
      </c>
      <c r="P1128" s="348"/>
      <c r="Q1128" s="38"/>
      <c r="R1128" s="106"/>
      <c r="S1128" s="263"/>
      <c r="T1128" s="9"/>
      <c r="U1128" s="263" t="str">
        <f t="shared" si="80"/>
        <v xml:space="preserve"> </v>
      </c>
    </row>
    <row r="1129" spans="1:26" x14ac:dyDescent="0.2">
      <c r="A1129" s="267" t="s">
        <v>1314</v>
      </c>
      <c r="B1129" s="268" t="s">
        <v>951</v>
      </c>
      <c r="C1129" s="268" t="s">
        <v>3795</v>
      </c>
      <c r="D1129" s="270">
        <v>3738</v>
      </c>
      <c r="E1129" s="271">
        <v>36270</v>
      </c>
      <c r="F1129" s="263" t="str">
        <f t="shared" si="77"/>
        <v xml:space="preserve"> </v>
      </c>
      <c r="G1129" s="267" t="s">
        <v>21</v>
      </c>
      <c r="H1129" s="267" t="s">
        <v>108</v>
      </c>
      <c r="I1129" s="263" t="str">
        <f t="shared" si="78"/>
        <v xml:space="preserve"> </v>
      </c>
      <c r="J1129" s="272" t="str">
        <f>IF(D1129&gt;=(('28 Populations and thresholds'!$I$176)+('28 Populations and thresholds'!$I$177)),"YES"," ")</f>
        <v>YES</v>
      </c>
      <c r="K1129" s="272" t="str">
        <f>IF(J1129="YES"," ",IF(D1129&gt;=(('28 Populations and thresholds'!$I$176)+('28 Populations and thresholds'!$I$177))*0.25,"YES"))</f>
        <v xml:space="preserve"> </v>
      </c>
      <c r="L1129" s="272" t="b">
        <f>OR('28 Populations and thresholds'!$J$176="CR",'28 Populations and thresholds'!$J$176="EN",'28 Populations and thresholds'!$J$176="VU")</f>
        <v>0</v>
      </c>
      <c r="M1129" s="273">
        <f>D1129/(('28 Populations and thresholds'!$H$176)+('28 Populations and thresholds'!$H$177))</f>
        <v>1.3397849462365592E-2</v>
      </c>
      <c r="N1129" s="274" t="str">
        <f>'28 Populations and thresholds'!$K$176</f>
        <v>DEC</v>
      </c>
      <c r="O1129" s="263" t="str">
        <f t="shared" si="79"/>
        <v xml:space="preserve"> </v>
      </c>
      <c r="P1129" s="349">
        <v>156.63999999999999</v>
      </c>
      <c r="Q1129" s="272">
        <v>20</v>
      </c>
      <c r="R1129" s="274">
        <v>4</v>
      </c>
      <c r="S1129" s="263"/>
      <c r="T1129" s="275" t="s">
        <v>4568</v>
      </c>
      <c r="U1129" s="263" t="str">
        <f t="shared" si="80"/>
        <v xml:space="preserve"> </v>
      </c>
    </row>
    <row r="1130" spans="1:26" x14ac:dyDescent="0.2">
      <c r="A1130" s="267" t="s">
        <v>1314</v>
      </c>
      <c r="B1130" s="268" t="s">
        <v>951</v>
      </c>
      <c r="C1130" s="269" t="s">
        <v>3756</v>
      </c>
      <c r="D1130" s="270">
        <v>2070</v>
      </c>
      <c r="E1130" s="271">
        <v>36410</v>
      </c>
      <c r="F1130" s="263" t="str">
        <f t="shared" si="77"/>
        <v xml:space="preserve"> </v>
      </c>
      <c r="G1130" s="267" t="s">
        <v>21</v>
      </c>
      <c r="H1130" s="267" t="s">
        <v>82</v>
      </c>
      <c r="I1130" s="263" t="str">
        <f t="shared" si="78"/>
        <v xml:space="preserve"> </v>
      </c>
      <c r="J1130" s="272" t="str">
        <f>IF(D1130&gt;=('28 Populations and thresholds'!$I$175),"YES"," ")</f>
        <v>YES</v>
      </c>
      <c r="K1130" s="272" t="str">
        <f>IF(J1130="YES"," ",IF(D1130&gt;=('28 Populations and thresholds'!$I$175)*0.25,"YES"))</f>
        <v xml:space="preserve"> </v>
      </c>
      <c r="L1130" s="272" t="b">
        <f>OR('28 Populations and thresholds'!$J$175="CR",'28 Populations and thresholds'!$J$175="EN",'28 Populations and thresholds'!$J$175="VU")</f>
        <v>0</v>
      </c>
      <c r="M1130" s="273">
        <f>D1130/'28 Populations and thresholds'!$H$175</f>
        <v>1.4892086330935252E-2</v>
      </c>
      <c r="N1130" s="274" t="str">
        <f>'28 Populations and thresholds'!$K$175</f>
        <v>DEC</v>
      </c>
      <c r="O1130" s="263" t="str">
        <f t="shared" si="79"/>
        <v xml:space="preserve"> </v>
      </c>
      <c r="P1130" s="349"/>
      <c r="Q1130" s="272"/>
      <c r="R1130" s="274"/>
      <c r="S1130" s="263"/>
      <c r="T1130" s="269"/>
      <c r="U1130" s="263" t="str">
        <f t="shared" si="80"/>
        <v xml:space="preserve"> </v>
      </c>
    </row>
    <row r="1131" spans="1:26" x14ac:dyDescent="0.2">
      <c r="A1131" s="267" t="s">
        <v>1314</v>
      </c>
      <c r="B1131" s="268" t="s">
        <v>951</v>
      </c>
      <c r="C1131" s="269" t="s">
        <v>3447</v>
      </c>
      <c r="D1131" s="270">
        <v>200</v>
      </c>
      <c r="E1131" s="271">
        <v>33349</v>
      </c>
      <c r="F1131" s="263" t="str">
        <f t="shared" si="77"/>
        <v xml:space="preserve"> </v>
      </c>
      <c r="G1131" s="267" t="s">
        <v>21</v>
      </c>
      <c r="H1131" s="267" t="s">
        <v>165</v>
      </c>
      <c r="I1131" s="263" t="str">
        <f t="shared" si="78"/>
        <v xml:space="preserve"> </v>
      </c>
      <c r="J1131" s="272" t="str">
        <f>IF(D1131&gt;=('28 Populations and thresholds'!$I$145),"YES"," ")</f>
        <v xml:space="preserve"> </v>
      </c>
      <c r="K1131" s="272" t="str">
        <f>IF(J1131="YES"," ",IF(D1131&gt;=('28 Populations and thresholds'!$I$145)*0.25,"YES"))</f>
        <v>YES</v>
      </c>
      <c r="L1131" s="272" t="b">
        <f>OR('28 Populations and thresholds'!$J$145="CR",'28 Populations and thresholds'!$J$145="EN",'28 Populations and thresholds'!$J$145="VU")</f>
        <v>0</v>
      </c>
      <c r="M1131" s="273">
        <f>D1131/'28 Populations and thresholds'!$H$145</f>
        <v>2E-3</v>
      </c>
      <c r="N1131" s="274">
        <f>'28 Populations and thresholds'!$K$145</f>
        <v>0</v>
      </c>
      <c r="O1131" s="263" t="str">
        <f t="shared" si="79"/>
        <v xml:space="preserve"> </v>
      </c>
      <c r="P1131" s="349"/>
      <c r="Q1131" s="272"/>
      <c r="R1131" s="274"/>
      <c r="S1131" s="263"/>
      <c r="T1131" s="269"/>
      <c r="U1131" s="263" t="str">
        <f t="shared" si="80"/>
        <v xml:space="preserve"> </v>
      </c>
    </row>
    <row r="1132" spans="1:26" x14ac:dyDescent="0.2">
      <c r="A1132" s="267" t="s">
        <v>1314</v>
      </c>
      <c r="B1132" s="268" t="s">
        <v>951</v>
      </c>
      <c r="C1132" s="269" t="s">
        <v>3776</v>
      </c>
      <c r="D1132" s="270">
        <v>115</v>
      </c>
      <c r="E1132" s="271">
        <v>35927</v>
      </c>
      <c r="F1132" s="263" t="str">
        <f t="shared" si="77"/>
        <v xml:space="preserve"> </v>
      </c>
      <c r="G1132" s="267" t="s">
        <v>21</v>
      </c>
      <c r="H1132" s="267" t="s">
        <v>105</v>
      </c>
      <c r="I1132" s="263" t="str">
        <f t="shared" si="78"/>
        <v xml:space="preserve"> </v>
      </c>
      <c r="J1132" s="272" t="str">
        <f>IF(D1132&gt;=('28 Populations and thresholds'!$I$210),"YES"," ")</f>
        <v xml:space="preserve"> </v>
      </c>
      <c r="K1132" s="272" t="str">
        <f>IF(J1132="YES"," ",IF(D1132&gt;=('28 Populations and thresholds'!$I$210)*0.25,"YES"))</f>
        <v>YES</v>
      </c>
      <c r="L1132" s="272" t="b">
        <f>OR('28 Populations and thresholds'!$J$210="CR",'28 Populations and thresholds'!$J$210="EN",'28 Populations and thresholds'!$J$210="VU")</f>
        <v>0</v>
      </c>
      <c r="M1132" s="273">
        <f>D1132/'28 Populations and thresholds'!$H$210</f>
        <v>4.5999999999999999E-3</v>
      </c>
      <c r="N1132" s="274">
        <f>'28 Populations and thresholds'!$K$210</f>
        <v>0</v>
      </c>
      <c r="O1132" s="263" t="str">
        <f t="shared" si="79"/>
        <v xml:space="preserve"> </v>
      </c>
      <c r="P1132" s="349"/>
      <c r="Q1132" s="272"/>
      <c r="R1132" s="274"/>
      <c r="S1132" s="263"/>
      <c r="T1132" s="269"/>
      <c r="U1132" s="263" t="str">
        <f t="shared" si="80"/>
        <v xml:space="preserve"> </v>
      </c>
    </row>
    <row r="1133" spans="1:26" x14ac:dyDescent="0.2">
      <c r="A1133" s="275" t="s">
        <v>1314</v>
      </c>
      <c r="B1133" s="268" t="s">
        <v>951</v>
      </c>
      <c r="C1133" s="269" t="s">
        <v>3424</v>
      </c>
      <c r="D1133" s="279">
        <v>386</v>
      </c>
      <c r="E1133" s="274">
        <v>2004</v>
      </c>
      <c r="F1133" s="263" t="str">
        <f t="shared" si="77"/>
        <v xml:space="preserve"> </v>
      </c>
      <c r="G1133" s="275" t="s">
        <v>139</v>
      </c>
      <c r="H1133" s="275" t="s">
        <v>3388</v>
      </c>
      <c r="I1133" s="263" t="str">
        <f t="shared" si="78"/>
        <v xml:space="preserve"> </v>
      </c>
      <c r="J1133" s="272" t="str">
        <f>IF(D1133&gt;=('28 Populations and thresholds'!$I$119),"YES"," ")</f>
        <v>YES</v>
      </c>
      <c r="K1133" s="272" t="str">
        <f>IF(J1133="YES"," ",IF(D1133&gt;=('28 Populations and thresholds'!$I$119)*0.25,"YES"))</f>
        <v xml:space="preserve"> </v>
      </c>
      <c r="L1133" s="272" t="b">
        <f>OR('28 Populations and thresholds'!$J$119="CR",'28 Populations and thresholds'!$J$119="EN",'28 Populations and thresholds'!$J$119="VU")</f>
        <v>0</v>
      </c>
      <c r="M1133" s="273">
        <f>D1133/'28 Populations and thresholds'!$H$119</f>
        <v>1.7545454545454545E-2</v>
      </c>
      <c r="N1133" s="274" t="str">
        <f>'28 Populations and thresholds'!$K$119</f>
        <v>DEC</v>
      </c>
      <c r="O1133" s="263" t="str">
        <f t="shared" si="79"/>
        <v xml:space="preserve"> </v>
      </c>
      <c r="P1133" s="349"/>
      <c r="Q1133" s="272"/>
      <c r="R1133" s="274"/>
      <c r="S1133" s="263"/>
      <c r="T1133" s="282"/>
      <c r="U1133" s="263" t="str">
        <f t="shared" si="80"/>
        <v xml:space="preserve"> </v>
      </c>
    </row>
    <row r="1134" spans="1:26" x14ac:dyDescent="0.2">
      <c r="A1134" s="267" t="s">
        <v>1314</v>
      </c>
      <c r="B1134" s="268" t="s">
        <v>951</v>
      </c>
      <c r="C1134" s="269" t="s">
        <v>3761</v>
      </c>
      <c r="D1134" s="270">
        <v>520</v>
      </c>
      <c r="E1134" s="271">
        <v>36391</v>
      </c>
      <c r="F1134" s="263" t="str">
        <f t="shared" si="77"/>
        <v xml:space="preserve"> </v>
      </c>
      <c r="G1134" s="267" t="s">
        <v>21</v>
      </c>
      <c r="H1134" s="267" t="s">
        <v>516</v>
      </c>
      <c r="I1134" s="263" t="str">
        <f t="shared" si="78"/>
        <v xml:space="preserve"> </v>
      </c>
      <c r="J1134" s="272" t="str">
        <f>IF(D1134&gt;=('28 Populations and thresholds'!$I$187),"YES"," ")</f>
        <v xml:space="preserve"> </v>
      </c>
      <c r="K1134" s="272" t="str">
        <f>IF(J1134="YES"," ",IF(D1134&gt;=('28 Populations and thresholds'!$I$187)*0.25,"YES"))</f>
        <v>YES</v>
      </c>
      <c r="L1134" s="272" t="b">
        <f>OR('28 Populations and thresholds'!$J$187="CR",'28 Populations and thresholds'!$J$187="EN",'28 Populations and thresholds'!$J$187="VU")</f>
        <v>0</v>
      </c>
      <c r="M1134" s="273">
        <f>D1134/'28 Populations and thresholds'!$H$187</f>
        <v>5.1999999999999998E-3</v>
      </c>
      <c r="N1134" s="274">
        <f>'28 Populations and thresholds'!$K$187</f>
        <v>0</v>
      </c>
      <c r="O1134" s="263" t="str">
        <f t="shared" si="79"/>
        <v xml:space="preserve"> </v>
      </c>
      <c r="P1134" s="349"/>
      <c r="Q1134" s="272"/>
      <c r="R1134" s="274"/>
      <c r="S1134" s="263"/>
      <c r="T1134" s="269"/>
      <c r="U1134" s="263" t="str">
        <f t="shared" si="80"/>
        <v xml:space="preserve"> </v>
      </c>
    </row>
    <row r="1135" spans="1:26" x14ac:dyDescent="0.2">
      <c r="A1135" s="267" t="s">
        <v>1314</v>
      </c>
      <c r="B1135" s="268" t="s">
        <v>951</v>
      </c>
      <c r="C1135" s="269" t="s">
        <v>3482</v>
      </c>
      <c r="D1135" s="270">
        <v>16411</v>
      </c>
      <c r="E1135" s="271">
        <v>35927</v>
      </c>
      <c r="F1135" s="263" t="str">
        <f t="shared" si="77"/>
        <v xml:space="preserve"> </v>
      </c>
      <c r="G1135" s="267" t="s">
        <v>21</v>
      </c>
      <c r="H1135" s="267" t="s">
        <v>108</v>
      </c>
      <c r="I1135" s="263" t="str">
        <f t="shared" si="78"/>
        <v xml:space="preserve"> </v>
      </c>
      <c r="J1135" s="272" t="str">
        <f>IF(D1135&gt;=(('28 Populations and thresholds'!$I$205)+('28 Populations and thresholds'!$I$206)+('28 Populations and thresholds'!$I$207)+('28 Populations and thresholds'!$I$208)),"YES"," ")</f>
        <v>YES</v>
      </c>
      <c r="K1135" s="272" t="str">
        <f>IF(J1135="YES"," ",IF(D1135&gt;=(('28 Populations and thresholds'!$I$205)+('28 Populations and thresholds'!$I$206)+('28 Populations and thresholds'!$I$207)+('28 Populations and thresholds'!$I$208))*0.25,"YES"))</f>
        <v xml:space="preserve"> </v>
      </c>
      <c r="L1135" s="272" t="b">
        <f>OR('28 Populations and thresholds'!$J$206="CR",'28 Populations and thresholds'!$J$206="EN",'28 Populations and thresholds'!$J$206="VU")</f>
        <v>0</v>
      </c>
      <c r="M1135" s="273">
        <f>D1135/(('28 Populations and thresholds'!$H$205)+('28 Populations and thresholds'!$H$206)+('28 Populations and thresholds'!$H$207)+('28 Populations and thresholds'!$H$208))</f>
        <v>6.1351826236494822E-3</v>
      </c>
      <c r="N1135" s="274" t="str">
        <f>'28 Populations and thresholds'!$K$206</f>
        <v>DEC</v>
      </c>
      <c r="O1135" s="263" t="str">
        <f t="shared" si="79"/>
        <v xml:space="preserve"> </v>
      </c>
      <c r="P1135" s="349"/>
      <c r="Q1135" s="272"/>
      <c r="R1135" s="274"/>
      <c r="S1135" s="263"/>
      <c r="T1135" s="275" t="s">
        <v>4568</v>
      </c>
      <c r="U1135" s="263" t="str">
        <f t="shared" si="80"/>
        <v xml:space="preserve"> </v>
      </c>
    </row>
    <row r="1136" spans="1:26" x14ac:dyDescent="0.2">
      <c r="A1136" s="267" t="s">
        <v>1314</v>
      </c>
      <c r="B1136" s="268" t="s">
        <v>951</v>
      </c>
      <c r="C1136" s="269" t="s">
        <v>3467</v>
      </c>
      <c r="D1136" s="270">
        <v>1535</v>
      </c>
      <c r="E1136" s="271">
        <v>36270</v>
      </c>
      <c r="F1136" s="263" t="str">
        <f t="shared" si="77"/>
        <v xml:space="preserve"> </v>
      </c>
      <c r="G1136" s="267" t="s">
        <v>21</v>
      </c>
      <c r="H1136" s="267" t="s">
        <v>108</v>
      </c>
      <c r="I1136" s="263" t="str">
        <f t="shared" si="78"/>
        <v xml:space="preserve"> </v>
      </c>
      <c r="J1136" s="272" t="str">
        <f>IF(D1136&gt;=('28 Populations and thresholds'!$I$180),"YES"," ")</f>
        <v>YES</v>
      </c>
      <c r="K1136" s="272" t="str">
        <f>IF(J1136="YES"," ",IF(D1136&gt;=('28 Populations and thresholds'!$I$180)*0.25,"YES"))</f>
        <v xml:space="preserve"> </v>
      </c>
      <c r="L1136" s="272" t="b">
        <f>OR('28 Populations and thresholds'!$J$180="CR",'28 Populations and thresholds'!$J$180="EN",'28 Populations and thresholds'!$J$180="VU")</f>
        <v>0</v>
      </c>
      <c r="M1136" s="273">
        <f>D1136/'28 Populations and thresholds'!$H$180</f>
        <v>1.5350000000000001E-2</v>
      </c>
      <c r="N1136" s="274">
        <f>'28 Populations and thresholds'!$K$180</f>
        <v>0</v>
      </c>
      <c r="O1136" s="263" t="str">
        <f t="shared" si="79"/>
        <v xml:space="preserve"> </v>
      </c>
      <c r="P1136" s="349"/>
      <c r="Q1136" s="272"/>
      <c r="R1136" s="274"/>
      <c r="S1136" s="263"/>
      <c r="T1136" s="269"/>
      <c r="U1136" s="263" t="str">
        <f t="shared" si="80"/>
        <v xml:space="preserve"> </v>
      </c>
    </row>
    <row r="1137" spans="1:21" x14ac:dyDescent="0.2">
      <c r="A1137" s="267" t="s">
        <v>1314</v>
      </c>
      <c r="B1137" s="268" t="s">
        <v>951</v>
      </c>
      <c r="C1137" s="269" t="s">
        <v>3446</v>
      </c>
      <c r="D1137" s="270">
        <v>500</v>
      </c>
      <c r="E1137" s="271">
        <v>36410</v>
      </c>
      <c r="F1137" s="263" t="str">
        <f t="shared" si="77"/>
        <v xml:space="preserve"> </v>
      </c>
      <c r="G1137" s="267" t="s">
        <v>21</v>
      </c>
      <c r="H1137" s="267" t="s">
        <v>82</v>
      </c>
      <c r="I1137" s="263" t="str">
        <f t="shared" si="78"/>
        <v xml:space="preserve"> </v>
      </c>
      <c r="J1137" s="272" t="str">
        <f>IF(D1137&gt;=('28 Populations and thresholds'!$I$144),"YES"," ")</f>
        <v>YES</v>
      </c>
      <c r="K1137" s="272" t="str">
        <f>IF(J1137="YES"," ",IF(D1137&gt;=('28 Populations and thresholds'!$I$144)*0.25,"YES"))</f>
        <v xml:space="preserve"> </v>
      </c>
      <c r="L1137" s="272" t="b">
        <f>OR('28 Populations and thresholds'!$J$144="CR",'28 Populations and thresholds'!$J$144="EN",'28 Populations and thresholds'!$J$144="VU")</f>
        <v>0</v>
      </c>
      <c r="M1137" s="273">
        <f>D1137/'28 Populations and thresholds'!$H$144</f>
        <v>0.05</v>
      </c>
      <c r="N1137" s="274">
        <f>'28 Populations and thresholds'!$K$144</f>
        <v>0</v>
      </c>
      <c r="O1137" s="263" t="str">
        <f t="shared" si="79"/>
        <v xml:space="preserve"> </v>
      </c>
      <c r="P1137" s="349"/>
      <c r="Q1137" s="272"/>
      <c r="R1137" s="274"/>
      <c r="S1137" s="263"/>
      <c r="T1137" s="269"/>
      <c r="U1137" s="263" t="str">
        <f t="shared" si="80"/>
        <v xml:space="preserve"> </v>
      </c>
    </row>
    <row r="1138" spans="1:21" x14ac:dyDescent="0.2">
      <c r="A1138" s="267" t="s">
        <v>1314</v>
      </c>
      <c r="B1138" s="268" t="s">
        <v>951</v>
      </c>
      <c r="C1138" s="269" t="s">
        <v>3470</v>
      </c>
      <c r="D1138" s="270">
        <v>1817</v>
      </c>
      <c r="E1138" s="271">
        <v>36391</v>
      </c>
      <c r="F1138" s="263" t="str">
        <f t="shared" si="77"/>
        <v xml:space="preserve"> </v>
      </c>
      <c r="G1138" s="267" t="s">
        <v>21</v>
      </c>
      <c r="H1138" s="267" t="s">
        <v>82</v>
      </c>
      <c r="I1138" s="263" t="str">
        <f t="shared" si="78"/>
        <v xml:space="preserve"> </v>
      </c>
      <c r="J1138" s="272" t="str">
        <f>IF(D1138&gt;=('28 Populations and thresholds'!$I$181),"YES"," ")</f>
        <v>YES</v>
      </c>
      <c r="K1138" s="272" t="str">
        <f>IF(J1138="YES"," ",IF(D1138&gt;=('28 Populations and thresholds'!$I$181)*0.25,"YES"))</f>
        <v xml:space="preserve"> </v>
      </c>
      <c r="L1138" s="272" t="b">
        <f>OR('28 Populations and thresholds'!$J$181="CR",'28 Populations and thresholds'!$J$181="EN",'28 Populations and thresholds'!$J$181="VU")</f>
        <v>1</v>
      </c>
      <c r="M1138" s="273">
        <f>D1138/'28 Populations and thresholds'!$H$181</f>
        <v>5.6781249999999998E-2</v>
      </c>
      <c r="N1138" s="274" t="str">
        <f>'28 Populations and thresholds'!$K$181</f>
        <v>DEC</v>
      </c>
      <c r="O1138" s="263" t="str">
        <f t="shared" si="79"/>
        <v xml:space="preserve"> </v>
      </c>
      <c r="P1138" s="349"/>
      <c r="Q1138" s="272"/>
      <c r="R1138" s="274"/>
      <c r="S1138" s="263"/>
      <c r="T1138" s="269"/>
      <c r="U1138" s="263" t="str">
        <f t="shared" si="80"/>
        <v xml:space="preserve"> </v>
      </c>
    </row>
    <row r="1139" spans="1:21" x14ac:dyDescent="0.2">
      <c r="A1139" s="267" t="s">
        <v>1314</v>
      </c>
      <c r="B1139" s="268" t="s">
        <v>951</v>
      </c>
      <c r="C1139" s="269" t="s">
        <v>3767</v>
      </c>
      <c r="D1139" s="270">
        <v>24915</v>
      </c>
      <c r="E1139" s="271">
        <v>35927</v>
      </c>
      <c r="F1139" s="263" t="str">
        <f t="shared" si="77"/>
        <v xml:space="preserve"> </v>
      </c>
      <c r="G1139" s="267" t="s">
        <v>21</v>
      </c>
      <c r="H1139" s="267" t="s">
        <v>108</v>
      </c>
      <c r="I1139" s="263" t="str">
        <f t="shared" si="78"/>
        <v xml:space="preserve"> </v>
      </c>
      <c r="J1139" s="272" t="str">
        <f>IF(D1139&gt;=('28 Populations and thresholds'!$I$195),"YES"," ")</f>
        <v>YES</v>
      </c>
      <c r="K1139" s="272" t="str">
        <f>IF(J1139="YES"," ",IF(D1139&gt;=('28 Populations and thresholds'!$I$195)*0.25,"YES"))</f>
        <v xml:space="preserve"> </v>
      </c>
      <c r="L1139" s="272" t="b">
        <f>OR('28 Populations and thresholds'!$J$195="CR",'28 Populations and thresholds'!$J$195="EN",'28 Populations and thresholds'!$J$195="VU")</f>
        <v>1</v>
      </c>
      <c r="M1139" s="273">
        <f>D1139/'28 Populations and thresholds'!$H$195</f>
        <v>8.591379310344828E-2</v>
      </c>
      <c r="N1139" s="274" t="str">
        <f>'28 Populations and thresholds'!$K$195</f>
        <v>DEC</v>
      </c>
      <c r="O1139" s="263" t="str">
        <f t="shared" si="79"/>
        <v xml:space="preserve"> </v>
      </c>
      <c r="P1139" s="349"/>
      <c r="Q1139" s="272"/>
      <c r="R1139" s="274"/>
      <c r="S1139" s="263"/>
      <c r="T1139" s="269"/>
      <c r="U1139" s="263" t="str">
        <f t="shared" si="80"/>
        <v xml:space="preserve"> </v>
      </c>
    </row>
    <row r="1140" spans="1:21" x14ac:dyDescent="0.2">
      <c r="A1140" s="267" t="s">
        <v>1314</v>
      </c>
      <c r="B1140" s="268" t="s">
        <v>951</v>
      </c>
      <c r="C1140" s="269" t="s">
        <v>3451</v>
      </c>
      <c r="D1140" s="270">
        <v>4248</v>
      </c>
      <c r="E1140" s="271">
        <v>36270</v>
      </c>
      <c r="F1140" s="263" t="str">
        <f t="shared" si="77"/>
        <v xml:space="preserve"> </v>
      </c>
      <c r="G1140" s="267" t="s">
        <v>21</v>
      </c>
      <c r="H1140" s="267" t="s">
        <v>108</v>
      </c>
      <c r="I1140" s="263" t="str">
        <f t="shared" si="78"/>
        <v xml:space="preserve"> </v>
      </c>
      <c r="J1140" s="272" t="str">
        <f>IF(D1140&gt;=('28 Populations and thresholds'!$I$154),"YES"," ")</f>
        <v>YES</v>
      </c>
      <c r="K1140" s="272" t="str">
        <f>IF(J1140="YES"," ",IF(D1140&gt;=('28 Populations and thresholds'!$I$154)*0.25,"YES"))</f>
        <v xml:space="preserve"> </v>
      </c>
      <c r="L1140" s="272" t="b">
        <f>OR('28 Populations and thresholds'!$J$154="CR",'28 Populations and thresholds'!$J$154="EN",'28 Populations and thresholds'!$J$154="VU")</f>
        <v>0</v>
      </c>
      <c r="M1140" s="273">
        <f>D1140/'28 Populations and thresholds'!$H$154</f>
        <v>4.0846153846153845E-2</v>
      </c>
      <c r="N1140" s="274" t="str">
        <f>'28 Populations and thresholds'!$K$154</f>
        <v>DEC</v>
      </c>
      <c r="O1140" s="263" t="str">
        <f t="shared" si="79"/>
        <v xml:space="preserve"> </v>
      </c>
      <c r="P1140" s="349"/>
      <c r="Q1140" s="272"/>
      <c r="R1140" s="274"/>
      <c r="S1140" s="263"/>
      <c r="T1140" s="269"/>
      <c r="U1140" s="263" t="str">
        <f t="shared" si="80"/>
        <v xml:space="preserve"> </v>
      </c>
    </row>
    <row r="1141" spans="1:21" x14ac:dyDescent="0.2">
      <c r="A1141" s="267" t="s">
        <v>1314</v>
      </c>
      <c r="B1141" s="268" t="s">
        <v>951</v>
      </c>
      <c r="C1141" s="269" t="s">
        <v>3452</v>
      </c>
      <c r="D1141" s="270">
        <v>1367</v>
      </c>
      <c r="E1141" s="271">
        <v>36270</v>
      </c>
      <c r="F1141" s="263" t="str">
        <f t="shared" si="77"/>
        <v xml:space="preserve"> </v>
      </c>
      <c r="G1141" s="267" t="s">
        <v>21</v>
      </c>
      <c r="H1141" s="267" t="s">
        <v>108</v>
      </c>
      <c r="I1141" s="263" t="str">
        <f t="shared" si="78"/>
        <v xml:space="preserve"> </v>
      </c>
      <c r="J1141" s="272" t="str">
        <f>IF(D1141&gt;=('28 Populations and thresholds'!$I$158),"YES"," ")</f>
        <v>YES</v>
      </c>
      <c r="K1141" s="272" t="str">
        <f>IF(J1141="YES"," ",IF(D1141&gt;=('28 Populations and thresholds'!$I$158)*0.25,"YES"))</f>
        <v xml:space="preserve"> </v>
      </c>
      <c r="L1141" s="272" t="b">
        <f>OR('28 Populations and thresholds'!$J$158="CR",'28 Populations and thresholds'!$J$158="EN",'28 Populations and thresholds'!$J$158="VU")</f>
        <v>0</v>
      </c>
      <c r="M1141" s="273">
        <f>D1141/'28 Populations and thresholds'!$H$158</f>
        <v>1.367E-2</v>
      </c>
      <c r="N1141" s="274">
        <f>'28 Populations and thresholds'!$K$158</f>
        <v>0</v>
      </c>
      <c r="O1141" s="263" t="str">
        <f t="shared" si="79"/>
        <v xml:space="preserve"> </v>
      </c>
      <c r="P1141" s="349"/>
      <c r="Q1141" s="272"/>
      <c r="R1141" s="274"/>
      <c r="S1141" s="263"/>
      <c r="T1141" s="269"/>
      <c r="U1141" s="263" t="str">
        <f t="shared" si="80"/>
        <v xml:space="preserve"> </v>
      </c>
    </row>
    <row r="1142" spans="1:21" x14ac:dyDescent="0.2">
      <c r="A1142" s="267" t="s">
        <v>1314</v>
      </c>
      <c r="B1142" s="268" t="s">
        <v>951</v>
      </c>
      <c r="C1142" s="269" t="s">
        <v>3459</v>
      </c>
      <c r="D1142" s="270">
        <v>682</v>
      </c>
      <c r="E1142" s="271">
        <v>35927</v>
      </c>
      <c r="F1142" s="263" t="str">
        <f t="shared" si="77"/>
        <v xml:space="preserve"> </v>
      </c>
      <c r="G1142" s="267" t="s">
        <v>21</v>
      </c>
      <c r="H1142" s="267" t="s">
        <v>108</v>
      </c>
      <c r="I1142" s="263" t="str">
        <f t="shared" si="78"/>
        <v xml:space="preserve"> </v>
      </c>
      <c r="J1142" s="272" t="str">
        <f>IF(D1142&gt;=(('28 Populations and thresholds'!$I$160)+('28 Populations and thresholds'!$I$163)),"YES"," ")</f>
        <v>YES</v>
      </c>
      <c r="K1142" s="272" t="str">
        <f>IF(J1142="YES"," ",IF(D1142&gt;=(('28 Populations and thresholds'!$I$160)+('28 Populations and thresholds'!$I$163))*0.25,"YES"))</f>
        <v xml:space="preserve"> </v>
      </c>
      <c r="L1142" s="272" t="b">
        <f>OR('28 Populations and thresholds'!$J$160="CR",'28 Populations and thresholds'!$J$160="EN",'28 Populations and thresholds'!$J$160="VU")</f>
        <v>0</v>
      </c>
      <c r="M1142" s="273">
        <f>D1142/(('28 Populations and thresholds'!$H$160)+('28 Populations and thresholds'!$H$163))</f>
        <v>1.7714285714285714E-2</v>
      </c>
      <c r="N1142" s="274" t="str">
        <f>'28 Populations and thresholds'!$K$160</f>
        <v>DEC</v>
      </c>
      <c r="O1142" s="263" t="str">
        <f t="shared" si="79"/>
        <v xml:space="preserve"> </v>
      </c>
      <c r="P1142" s="349"/>
      <c r="Q1142" s="272"/>
      <c r="R1142" s="274"/>
      <c r="S1142" s="263"/>
      <c r="T1142" s="282" t="s">
        <v>4563</v>
      </c>
      <c r="U1142" s="263" t="str">
        <f t="shared" si="80"/>
        <v xml:space="preserve"> </v>
      </c>
    </row>
    <row r="1143" spans="1:21" x14ac:dyDescent="0.2">
      <c r="A1143" s="275" t="s">
        <v>1314</v>
      </c>
      <c r="B1143" s="269" t="s">
        <v>951</v>
      </c>
      <c r="C1143" s="269" t="s">
        <v>3799</v>
      </c>
      <c r="D1143" s="279">
        <v>5000</v>
      </c>
      <c r="E1143" s="285">
        <v>40767</v>
      </c>
      <c r="F1143" s="263" t="str">
        <f t="shared" si="77"/>
        <v xml:space="preserve"> </v>
      </c>
      <c r="G1143" s="275" t="s">
        <v>3913</v>
      </c>
      <c r="H1143" s="275" t="s">
        <v>3914</v>
      </c>
      <c r="I1143" s="263" t="str">
        <f t="shared" si="78"/>
        <v xml:space="preserve"> </v>
      </c>
      <c r="J1143" s="272" t="str">
        <f>IF(D1143&gt;=(('28 Populations and thresholds'!$I$196)+('28 Populations and thresholds'!$I$197)),"YES"," ")</f>
        <v>YES</v>
      </c>
      <c r="K1143" s="272" t="str">
        <f>IF(J1143="YES"," ",IF(D1143&gt;=(('28 Populations and thresholds'!$I$196)+('28 Populations and thresholds'!$I$197))*0.25,"YES"))</f>
        <v xml:space="preserve"> </v>
      </c>
      <c r="L1143" s="272" t="b">
        <f>OR('28 Populations and thresholds'!$J$197="CR",'28 Populations and thresholds'!$J$197="EN",'28 Populations and thresholds'!$J$197="VU")</f>
        <v>0</v>
      </c>
      <c r="M1143" s="273">
        <f>D1143/(('28 Populations and thresholds'!$H$196)+('28 Populations and thresholds'!$H$197))</f>
        <v>4.0983606557377046E-2</v>
      </c>
      <c r="N1143" s="274" t="str">
        <f>'28 Populations and thresholds'!$K$196</f>
        <v>DEC</v>
      </c>
      <c r="O1143" s="263" t="str">
        <f t="shared" si="79"/>
        <v xml:space="preserve"> </v>
      </c>
      <c r="P1143" s="349"/>
      <c r="Q1143" s="272"/>
      <c r="R1143" s="274"/>
      <c r="S1143" s="263"/>
      <c r="T1143" s="275" t="s">
        <v>4568</v>
      </c>
      <c r="U1143" s="263" t="str">
        <f t="shared" si="80"/>
        <v xml:space="preserve"> </v>
      </c>
    </row>
    <row r="1144" spans="1:21" x14ac:dyDescent="0.2">
      <c r="A1144" s="275" t="s">
        <v>1314</v>
      </c>
      <c r="B1144" s="268" t="s">
        <v>951</v>
      </c>
      <c r="C1144" s="269" t="s">
        <v>3400</v>
      </c>
      <c r="D1144" s="279">
        <v>350</v>
      </c>
      <c r="E1144" s="274" t="s">
        <v>4095</v>
      </c>
      <c r="F1144" s="263" t="str">
        <f t="shared" si="77"/>
        <v xml:space="preserve"> </v>
      </c>
      <c r="G1144" s="275"/>
      <c r="H1144" s="275" t="s">
        <v>4019</v>
      </c>
      <c r="I1144" s="263" t="str">
        <f t="shared" si="78"/>
        <v xml:space="preserve"> </v>
      </c>
      <c r="J1144" s="272" t="str">
        <f>IF(D1144&gt;=(('28 Populations and thresholds'!$I$123)+('28 Populations and thresholds'!$I$124)),"YES"," ")</f>
        <v>YES</v>
      </c>
      <c r="K1144" s="272" t="str">
        <f>IF(J1144="YES"," ",IF(D1144&gt;=(('28 Populations and thresholds'!$I$123)+('28 Populations and thresholds'!$I$124))*0.25,"YES"))</f>
        <v xml:space="preserve"> </v>
      </c>
      <c r="L1144" s="272" t="b">
        <f>OR('28 Populations and thresholds'!$J$124="CR",'28 Populations and thresholds'!$J$124="EN",'28 Populations and thresholds'!$J$124="VU")</f>
        <v>1</v>
      </c>
      <c r="M1144" s="273">
        <f>D1144/(('28 Populations and thresholds'!$H$123)+('28 Populations and thresholds'!$H$124))</f>
        <v>0.22580645161290322</v>
      </c>
      <c r="N1144" s="274" t="str">
        <f>'28 Populations and thresholds'!$K$123</f>
        <v>DEC</v>
      </c>
      <c r="O1144" s="263" t="str">
        <f t="shared" si="79"/>
        <v xml:space="preserve"> </v>
      </c>
      <c r="P1144" s="349"/>
      <c r="Q1144" s="272"/>
      <c r="R1144" s="274"/>
      <c r="S1144" s="263"/>
      <c r="T1144" s="275" t="s">
        <v>4568</v>
      </c>
      <c r="U1144" s="263" t="str">
        <f t="shared" si="80"/>
        <v xml:space="preserve"> </v>
      </c>
    </row>
    <row r="1145" spans="1:21" x14ac:dyDescent="0.2">
      <c r="A1145" s="275" t="s">
        <v>1314</v>
      </c>
      <c r="B1145" s="283" t="s">
        <v>951</v>
      </c>
      <c r="C1145" s="269" t="s">
        <v>1732</v>
      </c>
      <c r="D1145" s="279">
        <v>8671</v>
      </c>
      <c r="E1145" s="274">
        <v>2007</v>
      </c>
      <c r="F1145" s="263" t="str">
        <f t="shared" si="77"/>
        <v xml:space="preserve"> </v>
      </c>
      <c r="G1145" s="275" t="s">
        <v>4069</v>
      </c>
      <c r="H1145" s="275"/>
      <c r="I1145" s="263" t="str">
        <f t="shared" si="78"/>
        <v xml:space="preserve"> </v>
      </c>
      <c r="J1145" s="272" t="str">
        <f>IF(D1145&gt;=('28 Populations and thresholds'!$I$221),"YES"," ")</f>
        <v>YES</v>
      </c>
      <c r="K1145" s="272" t="str">
        <f>IF(J1145="YES"," ",IF(D1145&gt;=('28 Populations and thresholds'!$I$221)*0.25,"YES"))</f>
        <v xml:space="preserve"> </v>
      </c>
      <c r="L1145" s="272" t="b">
        <f>OR('28 Populations and thresholds'!$J$221="CR",'28 Populations and thresholds'!$J$221="EN",'28 Populations and thresholds'!$J$221="VU")</f>
        <v>1</v>
      </c>
      <c r="M1145" s="273">
        <f>D1145/'28 Populations and thresholds'!$H$221</f>
        <v>0.90322916666666664</v>
      </c>
      <c r="N1145" s="274" t="str">
        <f>'28 Populations and thresholds'!$K$221</f>
        <v>DEC</v>
      </c>
      <c r="O1145" s="263" t="str">
        <f t="shared" si="79"/>
        <v xml:space="preserve"> </v>
      </c>
      <c r="P1145" s="349"/>
      <c r="Q1145" s="272"/>
      <c r="R1145" s="274"/>
      <c r="S1145" s="263"/>
      <c r="T1145" s="275"/>
      <c r="U1145" s="263" t="str">
        <f t="shared" si="80"/>
        <v xml:space="preserve"> </v>
      </c>
    </row>
    <row r="1146" spans="1:21" x14ac:dyDescent="0.2">
      <c r="A1146" s="267" t="s">
        <v>1314</v>
      </c>
      <c r="B1146" s="268" t="s">
        <v>951</v>
      </c>
      <c r="C1146" s="269" t="s">
        <v>3763</v>
      </c>
      <c r="D1146" s="270">
        <v>1200</v>
      </c>
      <c r="E1146" s="271">
        <v>36391</v>
      </c>
      <c r="F1146" s="263" t="str">
        <f t="shared" si="77"/>
        <v xml:space="preserve"> </v>
      </c>
      <c r="G1146" s="267" t="s">
        <v>21</v>
      </c>
      <c r="H1146" s="267" t="s">
        <v>82</v>
      </c>
      <c r="I1146" s="263" t="str">
        <f t="shared" si="78"/>
        <v xml:space="preserve"> </v>
      </c>
      <c r="J1146" s="272" t="str">
        <f>IF(D1146&gt;=('28 Populations and thresholds'!$I$191),"YES"," ")</f>
        <v>YES</v>
      </c>
      <c r="K1146" s="272" t="str">
        <f>IF(J1146="YES"," ",IF(D1146&gt;=('28 Populations and thresholds'!$I$191)*0.25,"YES"))</f>
        <v xml:space="preserve"> </v>
      </c>
      <c r="L1146" s="272" t="b">
        <f>OR('28 Populations and thresholds'!$J$191="CR",'28 Populations and thresholds'!$J$191="EN",'28 Populations and thresholds'!$J$191="VU")</f>
        <v>0</v>
      </c>
      <c r="M1146" s="273">
        <f>D1146/'28 Populations and thresholds'!$H$191</f>
        <v>2.4E-2</v>
      </c>
      <c r="N1146" s="274">
        <f>'28 Populations and thresholds'!$K$191</f>
        <v>0</v>
      </c>
      <c r="O1146" s="263" t="str">
        <f t="shared" si="79"/>
        <v xml:space="preserve"> </v>
      </c>
      <c r="P1146" s="349"/>
      <c r="Q1146" s="272"/>
      <c r="R1146" s="274"/>
      <c r="S1146" s="263"/>
      <c r="T1146" s="269"/>
      <c r="U1146" s="263" t="str">
        <f t="shared" si="80"/>
        <v xml:space="preserve"> </v>
      </c>
    </row>
    <row r="1147" spans="1:21" x14ac:dyDescent="0.2">
      <c r="A1147" s="267" t="s">
        <v>1314</v>
      </c>
      <c r="B1147" s="268" t="s">
        <v>951</v>
      </c>
      <c r="C1147" s="269" t="s">
        <v>3758</v>
      </c>
      <c r="D1147" s="270">
        <v>1306</v>
      </c>
      <c r="E1147" s="271">
        <v>35927</v>
      </c>
      <c r="F1147" s="263" t="str">
        <f t="shared" si="77"/>
        <v xml:space="preserve"> </v>
      </c>
      <c r="G1147" s="267" t="s">
        <v>21</v>
      </c>
      <c r="H1147" s="267" t="s">
        <v>108</v>
      </c>
      <c r="I1147" s="263" t="str">
        <f t="shared" si="78"/>
        <v xml:space="preserve"> </v>
      </c>
      <c r="J1147" s="272" t="str">
        <f>IF(D1147&gt;=('28 Populations and thresholds'!$I$179),"YES"," ")</f>
        <v>YES</v>
      </c>
      <c r="K1147" s="272" t="str">
        <f>IF(J1147="YES"," ",IF(D1147&gt;=('28 Populations and thresholds'!$I$179)*0.25,"YES"))</f>
        <v xml:space="preserve"> </v>
      </c>
      <c r="L1147" s="272" t="b">
        <f>OR('28 Populations and thresholds'!$J$179="CR",'28 Populations and thresholds'!$J$179="EN",'28 Populations and thresholds'!$J$179="VU")</f>
        <v>0</v>
      </c>
      <c r="M1147" s="273">
        <f>D1147/'28 Populations and thresholds'!$H$179</f>
        <v>2.3745454545454545E-2</v>
      </c>
      <c r="N1147" s="274" t="str">
        <f>'28 Populations and thresholds'!$K$179</f>
        <v>DEC</v>
      </c>
      <c r="O1147" s="263" t="str">
        <f t="shared" si="79"/>
        <v xml:space="preserve"> </v>
      </c>
      <c r="P1147" s="349"/>
      <c r="Q1147" s="272"/>
      <c r="R1147" s="274"/>
      <c r="S1147" s="263"/>
      <c r="T1147" s="269"/>
      <c r="U1147" s="263" t="str">
        <f t="shared" si="80"/>
        <v xml:space="preserve"> </v>
      </c>
    </row>
    <row r="1148" spans="1:21" x14ac:dyDescent="0.2">
      <c r="A1148" s="267" t="s">
        <v>1314</v>
      </c>
      <c r="B1148" s="268" t="s">
        <v>951</v>
      </c>
      <c r="C1148" s="280" t="s">
        <v>3473</v>
      </c>
      <c r="D1148" s="270">
        <v>454</v>
      </c>
      <c r="E1148" s="271">
        <v>35927</v>
      </c>
      <c r="F1148" s="263" t="str">
        <f t="shared" si="77"/>
        <v xml:space="preserve"> </v>
      </c>
      <c r="G1148" s="267" t="s">
        <v>21</v>
      </c>
      <c r="H1148" s="267" t="s">
        <v>105</v>
      </c>
      <c r="I1148" s="263" t="str">
        <f t="shared" si="78"/>
        <v xml:space="preserve"> </v>
      </c>
      <c r="J1148" s="272" t="str">
        <f>IF(D1148&gt;=('28 Populations and thresholds'!$I$190),"YES"," ")</f>
        <v xml:space="preserve"> </v>
      </c>
      <c r="K1148" s="272" t="str">
        <f>IF(J1148="YES"," ",IF(D1148&gt;=('28 Populations and thresholds'!$I$190)*0.25,"YES"))</f>
        <v>YES</v>
      </c>
      <c r="L1148" s="272" t="b">
        <f>OR('28 Populations and thresholds'!$J$190="CR",'28 Populations and thresholds'!$J$190="EN",'28 Populations and thresholds'!$J$190="VU")</f>
        <v>0</v>
      </c>
      <c r="M1148" s="273">
        <f>D1148/'28 Populations and thresholds'!$H$190</f>
        <v>4.5399999999999998E-3</v>
      </c>
      <c r="N1148" s="274">
        <f>'28 Populations and thresholds'!$K$190</f>
        <v>0</v>
      </c>
      <c r="O1148" s="263" t="str">
        <f t="shared" si="79"/>
        <v xml:space="preserve"> </v>
      </c>
      <c r="P1148" s="349"/>
      <c r="Q1148" s="272"/>
      <c r="R1148" s="274"/>
      <c r="S1148" s="263"/>
      <c r="T1148" s="275"/>
      <c r="U1148" s="263" t="str">
        <f t="shared" si="80"/>
        <v xml:space="preserve"> </v>
      </c>
    </row>
    <row r="1149" spans="1:21" x14ac:dyDescent="0.2">
      <c r="A1149" s="12" t="s">
        <v>1314</v>
      </c>
      <c r="B1149" s="9" t="s">
        <v>4134</v>
      </c>
      <c r="C1149" s="4" t="s">
        <v>1732</v>
      </c>
      <c r="D1149" s="5">
        <v>147</v>
      </c>
      <c r="E1149" s="104">
        <v>1995</v>
      </c>
      <c r="F1149" s="263" t="str">
        <f t="shared" si="77"/>
        <v xml:space="preserve"> </v>
      </c>
      <c r="G1149" s="13" t="s">
        <v>4019</v>
      </c>
      <c r="I1149" s="263" t="str">
        <f t="shared" si="78"/>
        <v xml:space="preserve"> </v>
      </c>
      <c r="J1149" s="38" t="str">
        <f>IF(D1149&gt;=('28 Populations and thresholds'!$I$221),"YES"," ")</f>
        <v>YES</v>
      </c>
      <c r="K1149" s="38" t="str">
        <f>IF(J1149="YES"," ",IF(D1149&gt;=('28 Populations and thresholds'!$I$221)*0.25,"YES"))</f>
        <v xml:space="preserve"> </v>
      </c>
      <c r="L1149" s="38" t="b">
        <f>OR('28 Populations and thresholds'!$J$221="CR",'28 Populations and thresholds'!$J$221="EN",'28 Populations and thresholds'!$J$221="VU")</f>
        <v>1</v>
      </c>
      <c r="M1149" s="75">
        <f>D1149/'28 Populations and thresholds'!$H$221</f>
        <v>1.53125E-2</v>
      </c>
      <c r="N1149" s="106" t="str">
        <f>'28 Populations and thresholds'!$K$221</f>
        <v>DEC</v>
      </c>
      <c r="O1149" s="263" t="str">
        <f t="shared" si="79"/>
        <v xml:space="preserve"> </v>
      </c>
      <c r="P1149" s="348">
        <v>1.53</v>
      </c>
      <c r="Q1149" s="38">
        <v>1</v>
      </c>
      <c r="R1149" s="106">
        <v>1</v>
      </c>
      <c r="S1149" s="263"/>
      <c r="U1149" s="263" t="str">
        <f t="shared" si="80"/>
        <v xml:space="preserve"> </v>
      </c>
    </row>
    <row r="1150" spans="1:21" x14ac:dyDescent="0.2">
      <c r="A1150" s="267" t="s">
        <v>1314</v>
      </c>
      <c r="B1150" s="268" t="s">
        <v>998</v>
      </c>
      <c r="C1150" s="268" t="s">
        <v>3795</v>
      </c>
      <c r="D1150" s="270">
        <v>1499</v>
      </c>
      <c r="E1150" s="271">
        <v>37378</v>
      </c>
      <c r="F1150" s="263" t="str">
        <f t="shared" si="77"/>
        <v xml:space="preserve"> </v>
      </c>
      <c r="G1150" s="267" t="s">
        <v>21</v>
      </c>
      <c r="H1150" s="267" t="s">
        <v>90</v>
      </c>
      <c r="I1150" s="263" t="str">
        <f t="shared" si="78"/>
        <v xml:space="preserve"> </v>
      </c>
      <c r="J1150" s="272" t="str">
        <f>IF(D1150&gt;=(('28 Populations and thresholds'!$I$176)+('28 Populations and thresholds'!$I$177)),"YES"," ")</f>
        <v xml:space="preserve"> </v>
      </c>
      <c r="K1150" s="272" t="str">
        <f>IF(J1150="YES"," ",IF(D1150&gt;=(('28 Populations and thresholds'!$I$176)+('28 Populations and thresholds'!$I$177))*0.25,"YES"))</f>
        <v>YES</v>
      </c>
      <c r="L1150" s="272" t="b">
        <f>OR('28 Populations and thresholds'!$J$176="CR",'28 Populations and thresholds'!$J$176="EN",'28 Populations and thresholds'!$J$176="VU")</f>
        <v>0</v>
      </c>
      <c r="M1150" s="273">
        <f>D1150/(('28 Populations and thresholds'!$H$176)+('28 Populations and thresholds'!$H$177))</f>
        <v>5.372759856630824E-3</v>
      </c>
      <c r="N1150" s="274" t="str">
        <f>'28 Populations and thresholds'!$K$176</f>
        <v>DEC</v>
      </c>
      <c r="O1150" s="263" t="str">
        <f t="shared" si="79"/>
        <v xml:space="preserve"> </v>
      </c>
      <c r="P1150" s="349">
        <v>16.09</v>
      </c>
      <c r="Q1150" s="272">
        <v>10</v>
      </c>
      <c r="R1150" s="274">
        <v>0</v>
      </c>
      <c r="S1150" s="263"/>
      <c r="T1150" s="275" t="s">
        <v>4568</v>
      </c>
      <c r="U1150" s="263" t="str">
        <f t="shared" si="80"/>
        <v xml:space="preserve"> </v>
      </c>
    </row>
    <row r="1151" spans="1:21" x14ac:dyDescent="0.2">
      <c r="A1151" s="267" t="s">
        <v>1314</v>
      </c>
      <c r="B1151" s="268" t="s">
        <v>998</v>
      </c>
      <c r="C1151" s="269" t="s">
        <v>3447</v>
      </c>
      <c r="D1151" s="270">
        <v>1037</v>
      </c>
      <c r="E1151" s="271">
        <v>37378</v>
      </c>
      <c r="F1151" s="263" t="str">
        <f t="shared" si="77"/>
        <v xml:space="preserve"> </v>
      </c>
      <c r="G1151" s="267" t="s">
        <v>21</v>
      </c>
      <c r="H1151" s="267" t="s">
        <v>90</v>
      </c>
      <c r="I1151" s="263" t="str">
        <f t="shared" si="78"/>
        <v xml:space="preserve"> </v>
      </c>
      <c r="J1151" s="272" t="str">
        <f>IF(D1151&gt;=('28 Populations and thresholds'!$I$145),"YES"," ")</f>
        <v>YES</v>
      </c>
      <c r="K1151" s="272" t="str">
        <f>IF(J1151="YES"," ",IF(D1151&gt;=('28 Populations and thresholds'!$I$145)*0.25,"YES"))</f>
        <v xml:space="preserve"> </v>
      </c>
      <c r="L1151" s="272" t="b">
        <f>OR('28 Populations and thresholds'!$J$145="CR",'28 Populations and thresholds'!$J$145="EN",'28 Populations and thresholds'!$J$145="VU")</f>
        <v>0</v>
      </c>
      <c r="M1151" s="273">
        <f>D1151/'28 Populations and thresholds'!$H$145</f>
        <v>1.0370000000000001E-2</v>
      </c>
      <c r="N1151" s="274">
        <f>'28 Populations and thresholds'!$K$145</f>
        <v>0</v>
      </c>
      <c r="O1151" s="263" t="str">
        <f t="shared" si="79"/>
        <v xml:space="preserve"> </v>
      </c>
      <c r="P1151" s="349"/>
      <c r="Q1151" s="272"/>
      <c r="R1151" s="274"/>
      <c r="S1151" s="263"/>
      <c r="T1151" s="269"/>
      <c r="U1151" s="263" t="str">
        <f t="shared" si="80"/>
        <v xml:space="preserve"> </v>
      </c>
    </row>
    <row r="1152" spans="1:21" x14ac:dyDescent="0.2">
      <c r="A1152" s="267" t="s">
        <v>1314</v>
      </c>
      <c r="B1152" s="268" t="s">
        <v>998</v>
      </c>
      <c r="C1152" s="269" t="s">
        <v>3480</v>
      </c>
      <c r="D1152" s="270">
        <v>2512</v>
      </c>
      <c r="E1152" s="271">
        <v>37378</v>
      </c>
      <c r="F1152" s="263" t="str">
        <f t="shared" si="77"/>
        <v xml:space="preserve"> </v>
      </c>
      <c r="G1152" s="267" t="s">
        <v>21</v>
      </c>
      <c r="H1152" s="267" t="s">
        <v>90</v>
      </c>
      <c r="I1152" s="263" t="str">
        <f t="shared" si="78"/>
        <v xml:space="preserve"> </v>
      </c>
      <c r="J1152" s="272" t="str">
        <f>IF(D1152&gt;=('28 Populations and thresholds'!$I$203),"YES"," ")</f>
        <v>YES</v>
      </c>
      <c r="K1152" s="272" t="str">
        <f>IF(J1152="YES"," ",IF(D1152&gt;=('28 Populations and thresholds'!$I$203)*0.25,"YES"))</f>
        <v xml:space="preserve"> </v>
      </c>
      <c r="L1152" s="272" t="b">
        <f>OR('28 Populations and thresholds'!$J$203="CR",'28 Populations and thresholds'!$J$203="EN",'28 Populations and thresholds'!$J$203="VU")</f>
        <v>0</v>
      </c>
      <c r="M1152" s="273">
        <f>D1152/'28 Populations and thresholds'!$H$203</f>
        <v>1.8607407407407406E-2</v>
      </c>
      <c r="N1152" s="274" t="str">
        <f>'28 Populations and thresholds'!$K$203</f>
        <v>DEC</v>
      </c>
      <c r="O1152" s="263" t="str">
        <f t="shared" si="79"/>
        <v xml:space="preserve"> </v>
      </c>
      <c r="P1152" s="349"/>
      <c r="Q1152" s="272"/>
      <c r="R1152" s="274"/>
      <c r="S1152" s="263"/>
      <c r="T1152" s="269"/>
      <c r="U1152" s="263" t="str">
        <f t="shared" si="80"/>
        <v xml:space="preserve"> </v>
      </c>
    </row>
    <row r="1153" spans="1:26" x14ac:dyDescent="0.2">
      <c r="A1153" s="267" t="s">
        <v>1314</v>
      </c>
      <c r="B1153" s="268" t="s">
        <v>998</v>
      </c>
      <c r="C1153" s="269" t="s">
        <v>3451</v>
      </c>
      <c r="D1153" s="270">
        <v>3550</v>
      </c>
      <c r="E1153" s="271">
        <v>37378</v>
      </c>
      <c r="F1153" s="263" t="str">
        <f t="shared" ref="F1153:F1216" si="81">" "</f>
        <v xml:space="preserve"> </v>
      </c>
      <c r="G1153" s="267" t="s">
        <v>21</v>
      </c>
      <c r="H1153" s="267" t="s">
        <v>90</v>
      </c>
      <c r="I1153" s="263" t="str">
        <f t="shared" ref="I1153:I1216" si="82">" "</f>
        <v xml:space="preserve"> </v>
      </c>
      <c r="J1153" s="272" t="str">
        <f>IF(D1153&gt;=('28 Populations and thresholds'!$I$154),"YES"," ")</f>
        <v>YES</v>
      </c>
      <c r="K1153" s="272" t="str">
        <f>IF(J1153="YES"," ",IF(D1153&gt;=('28 Populations and thresholds'!$I$154)*0.25,"YES"))</f>
        <v xml:space="preserve"> </v>
      </c>
      <c r="L1153" s="272" t="b">
        <f>OR('28 Populations and thresholds'!$J$154="CR",'28 Populations and thresholds'!$J$154="EN",'28 Populations and thresholds'!$J$154="VU")</f>
        <v>0</v>
      </c>
      <c r="M1153" s="273">
        <f>D1153/'28 Populations and thresholds'!$H$154</f>
        <v>3.4134615384615381E-2</v>
      </c>
      <c r="N1153" s="274" t="str">
        <f>'28 Populations and thresholds'!$K$154</f>
        <v>DEC</v>
      </c>
      <c r="O1153" s="263" t="str">
        <f t="shared" ref="O1153:O1216" si="83">" "</f>
        <v xml:space="preserve"> </v>
      </c>
      <c r="P1153" s="349"/>
      <c r="Q1153" s="272"/>
      <c r="R1153" s="274"/>
      <c r="S1153" s="263"/>
      <c r="T1153" s="269"/>
      <c r="U1153" s="263" t="str">
        <f t="shared" ref="U1153:U1216" si="84">" "</f>
        <v xml:space="preserve"> </v>
      </c>
    </row>
    <row r="1154" spans="1:26" x14ac:dyDescent="0.2">
      <c r="A1154" s="267" t="s">
        <v>1314</v>
      </c>
      <c r="B1154" s="268" t="s">
        <v>998</v>
      </c>
      <c r="C1154" s="269" t="s">
        <v>3452</v>
      </c>
      <c r="D1154" s="270">
        <v>2886</v>
      </c>
      <c r="E1154" s="271">
        <v>37378</v>
      </c>
      <c r="F1154" s="263" t="str">
        <f t="shared" si="81"/>
        <v xml:space="preserve"> </v>
      </c>
      <c r="G1154" s="267" t="s">
        <v>21</v>
      </c>
      <c r="H1154" s="267" t="s">
        <v>90</v>
      </c>
      <c r="I1154" s="263" t="str">
        <f t="shared" si="82"/>
        <v xml:space="preserve"> </v>
      </c>
      <c r="J1154" s="272" t="str">
        <f>IF(D1154&gt;=('28 Populations and thresholds'!$I$158),"YES"," ")</f>
        <v>YES</v>
      </c>
      <c r="K1154" s="272" t="str">
        <f>IF(J1154="YES"," ",IF(D1154&gt;=('28 Populations and thresholds'!$I$158)*0.25,"YES"))</f>
        <v xml:space="preserve"> </v>
      </c>
      <c r="L1154" s="272" t="b">
        <f>OR('28 Populations and thresholds'!$J$158="CR",'28 Populations and thresholds'!$J$158="EN",'28 Populations and thresholds'!$J$158="VU")</f>
        <v>0</v>
      </c>
      <c r="M1154" s="273">
        <f>D1154/'28 Populations and thresholds'!$H$158</f>
        <v>2.886E-2</v>
      </c>
      <c r="N1154" s="274">
        <f>'28 Populations and thresholds'!$K$158</f>
        <v>0</v>
      </c>
      <c r="O1154" s="263" t="str">
        <f t="shared" si="83"/>
        <v xml:space="preserve"> </v>
      </c>
      <c r="P1154" s="349"/>
      <c r="Q1154" s="272"/>
      <c r="R1154" s="274"/>
      <c r="S1154" s="263"/>
      <c r="T1154" s="269"/>
      <c r="U1154" s="263" t="str">
        <f t="shared" si="84"/>
        <v xml:space="preserve"> </v>
      </c>
    </row>
    <row r="1155" spans="1:26" x14ac:dyDescent="0.2">
      <c r="A1155" s="267" t="s">
        <v>1314</v>
      </c>
      <c r="B1155" s="268" t="s">
        <v>998</v>
      </c>
      <c r="C1155" s="269" t="s">
        <v>3760</v>
      </c>
      <c r="D1155" s="270">
        <v>14183</v>
      </c>
      <c r="E1155" s="271">
        <v>37378</v>
      </c>
      <c r="F1155" s="263" t="str">
        <f t="shared" si="81"/>
        <v xml:space="preserve"> </v>
      </c>
      <c r="G1155" s="267" t="s">
        <v>21</v>
      </c>
      <c r="H1155" s="267" t="s">
        <v>90</v>
      </c>
      <c r="I1155" s="263" t="str">
        <f t="shared" si="82"/>
        <v xml:space="preserve"> </v>
      </c>
      <c r="J1155" s="272" t="str">
        <f>IF(D1155&gt;=('28 Populations and thresholds'!$I$186),"YES"," ")</f>
        <v>YES</v>
      </c>
      <c r="K1155" s="272" t="str">
        <f>IF(J1155="YES"," ",IF(D1155&gt;=('28 Populations and thresholds'!$I$186)*0.25,"YES"))</f>
        <v xml:space="preserve"> </v>
      </c>
      <c r="L1155" s="272" t="b">
        <f>OR('28 Populations and thresholds'!$J$186="CR",'28 Populations and thresholds'!$J$186="EN",'28 Populations and thresholds'!$J$186="VU")</f>
        <v>0</v>
      </c>
      <c r="M1155" s="273">
        <f>D1155/'28 Populations and thresholds'!$H$186</f>
        <v>1.4182999999999999E-2</v>
      </c>
      <c r="N1155" s="274">
        <f>'28 Populations and thresholds'!$K$186</f>
        <v>0</v>
      </c>
      <c r="O1155" s="263" t="str">
        <f t="shared" si="83"/>
        <v xml:space="preserve"> </v>
      </c>
      <c r="P1155" s="349"/>
      <c r="Q1155" s="272"/>
      <c r="R1155" s="274"/>
      <c r="S1155" s="263"/>
      <c r="T1155" s="275"/>
      <c r="U1155" s="263" t="str">
        <f t="shared" si="84"/>
        <v xml:space="preserve"> </v>
      </c>
    </row>
    <row r="1156" spans="1:26" x14ac:dyDescent="0.2">
      <c r="A1156" s="267" t="s">
        <v>1314</v>
      </c>
      <c r="B1156" s="268" t="s">
        <v>998</v>
      </c>
      <c r="C1156" s="269" t="s">
        <v>3448</v>
      </c>
      <c r="D1156" s="270">
        <v>436</v>
      </c>
      <c r="E1156" s="271">
        <v>37378</v>
      </c>
      <c r="F1156" s="263" t="str">
        <f t="shared" si="81"/>
        <v xml:space="preserve"> </v>
      </c>
      <c r="G1156" s="267" t="s">
        <v>21</v>
      </c>
      <c r="H1156" s="267" t="s">
        <v>90</v>
      </c>
      <c r="I1156" s="263" t="str">
        <f t="shared" si="82"/>
        <v xml:space="preserve"> </v>
      </c>
      <c r="J1156" s="272" t="str">
        <f>IF(D1156&gt;=('28 Populations and thresholds'!$I$147),"YES"," ")</f>
        <v xml:space="preserve"> </v>
      </c>
      <c r="K1156" s="272" t="str">
        <f>IF(J1156="YES"," ",IF(D1156&gt;=('28 Populations and thresholds'!$I$147)*0.25,"YES"))</f>
        <v>YES</v>
      </c>
      <c r="L1156" s="272" t="b">
        <f>OR('28 Populations and thresholds'!$J$147="CR",'28 Populations and thresholds'!$J$147="EN",'28 Populations and thresholds'!$J$147="VU")</f>
        <v>0</v>
      </c>
      <c r="M1156" s="273">
        <f>D1156/'28 Populations and thresholds'!$H$147</f>
        <v>4.3600000000000002E-3</v>
      </c>
      <c r="N1156" s="274">
        <f>'28 Populations and thresholds'!$K$147</f>
        <v>0</v>
      </c>
      <c r="O1156" s="263" t="str">
        <f t="shared" si="83"/>
        <v xml:space="preserve"> </v>
      </c>
      <c r="P1156" s="349"/>
      <c r="Q1156" s="272"/>
      <c r="R1156" s="274"/>
      <c r="S1156" s="263"/>
      <c r="T1156" s="269"/>
      <c r="U1156" s="263" t="str">
        <f t="shared" si="84"/>
        <v xml:space="preserve"> </v>
      </c>
    </row>
    <row r="1157" spans="1:26" x14ac:dyDescent="0.2">
      <c r="A1157" s="267" t="s">
        <v>1314</v>
      </c>
      <c r="B1157" s="268" t="s">
        <v>998</v>
      </c>
      <c r="C1157" s="269" t="s">
        <v>3773</v>
      </c>
      <c r="D1157" s="270">
        <v>1262</v>
      </c>
      <c r="E1157" s="271">
        <v>37378</v>
      </c>
      <c r="F1157" s="263" t="str">
        <f t="shared" si="81"/>
        <v xml:space="preserve"> </v>
      </c>
      <c r="G1157" s="267" t="s">
        <v>21</v>
      </c>
      <c r="H1157" s="267" t="s">
        <v>90</v>
      </c>
      <c r="I1157" s="263" t="str">
        <f t="shared" si="82"/>
        <v xml:space="preserve"> </v>
      </c>
      <c r="J1157" s="272" t="str">
        <f>IF(D1157&gt;=('28 Populations and thresholds'!$I$202),"YES"," ")</f>
        <v xml:space="preserve"> </v>
      </c>
      <c r="K1157" s="272" t="str">
        <f>IF(J1157="YES"," ",IF(D1157&gt;=('28 Populations and thresholds'!$I$202)*0.25,"YES"))</f>
        <v>YES</v>
      </c>
      <c r="L1157" s="272" t="b">
        <f>OR('28 Populations and thresholds'!$J$202="CR",'28 Populations and thresholds'!$J$202="EN",'28 Populations and thresholds'!$J$202="VU")</f>
        <v>0</v>
      </c>
      <c r="M1157" s="273">
        <f>D1157/'28 Populations and thresholds'!$H$202</f>
        <v>7.8875000000000004E-3</v>
      </c>
      <c r="N1157" s="274">
        <f>'28 Populations and thresholds'!$K$202</f>
        <v>0</v>
      </c>
      <c r="O1157" s="263" t="str">
        <f t="shared" si="83"/>
        <v xml:space="preserve"> </v>
      </c>
      <c r="P1157" s="349"/>
      <c r="Q1157" s="272"/>
      <c r="R1157" s="274"/>
      <c r="S1157" s="263"/>
      <c r="T1157" s="269"/>
      <c r="U1157" s="263" t="str">
        <f t="shared" si="84"/>
        <v xml:space="preserve"> </v>
      </c>
      <c r="W1157" s="4"/>
      <c r="X1157" s="4"/>
      <c r="Y1157" s="4"/>
      <c r="Z1157" s="4"/>
    </row>
    <row r="1158" spans="1:26" x14ac:dyDescent="0.2">
      <c r="A1158" s="267" t="s">
        <v>1314</v>
      </c>
      <c r="B1158" s="268" t="s">
        <v>998</v>
      </c>
      <c r="C1158" s="269" t="s">
        <v>3759</v>
      </c>
      <c r="D1158" s="270">
        <v>802</v>
      </c>
      <c r="E1158" s="271">
        <v>37378</v>
      </c>
      <c r="F1158" s="263" t="str">
        <f t="shared" si="81"/>
        <v xml:space="preserve"> </v>
      </c>
      <c r="G1158" s="267" t="s">
        <v>21</v>
      </c>
      <c r="H1158" s="267" t="s">
        <v>90</v>
      </c>
      <c r="I1158" s="263" t="str">
        <f t="shared" si="82"/>
        <v xml:space="preserve"> </v>
      </c>
      <c r="J1158" s="272" t="str">
        <f>IF(D1158&gt;=('28 Populations and thresholds'!$I$182),"YES"," ")</f>
        <v>YES</v>
      </c>
      <c r="K1158" s="272" t="str">
        <f>IF(J1158="YES"," ",IF(D1158&gt;=('28 Populations and thresholds'!$I$182)*0.25,"YES"))</f>
        <v xml:space="preserve"> </v>
      </c>
      <c r="L1158" s="272" t="b">
        <f>OR('28 Populations and thresholds'!$J$182="CR",'28 Populations and thresholds'!$J$182="EN",'28 Populations and thresholds'!$J$182="VU")</f>
        <v>0</v>
      </c>
      <c r="M1158" s="273">
        <f>D1158/'28 Populations and thresholds'!$H$182</f>
        <v>3.2079999999999997E-2</v>
      </c>
      <c r="N1158" s="274">
        <f>'28 Populations and thresholds'!$K$182</f>
        <v>0</v>
      </c>
      <c r="O1158" s="263" t="str">
        <f t="shared" si="83"/>
        <v xml:space="preserve"> </v>
      </c>
      <c r="P1158" s="349"/>
      <c r="Q1158" s="272"/>
      <c r="R1158" s="274"/>
      <c r="S1158" s="263"/>
      <c r="T1158" s="269"/>
      <c r="U1158" s="263" t="str">
        <f t="shared" si="84"/>
        <v xml:space="preserve"> </v>
      </c>
      <c r="W1158" s="4"/>
      <c r="X1158" s="4"/>
      <c r="Y1158" s="4"/>
      <c r="Z1158" s="4"/>
    </row>
    <row r="1159" spans="1:26" x14ac:dyDescent="0.2">
      <c r="A1159" s="267" t="s">
        <v>1314</v>
      </c>
      <c r="B1159" s="268" t="s">
        <v>998</v>
      </c>
      <c r="C1159" s="269" t="s">
        <v>3758</v>
      </c>
      <c r="D1159" s="270">
        <v>278</v>
      </c>
      <c r="E1159" s="271">
        <v>37378</v>
      </c>
      <c r="F1159" s="263" t="str">
        <f t="shared" si="81"/>
        <v xml:space="preserve"> </v>
      </c>
      <c r="G1159" s="267" t="s">
        <v>21</v>
      </c>
      <c r="H1159" s="267" t="s">
        <v>90</v>
      </c>
      <c r="I1159" s="263" t="str">
        <f t="shared" si="82"/>
        <v xml:space="preserve"> </v>
      </c>
      <c r="J1159" s="272" t="str">
        <f>IF(D1159&gt;=('28 Populations and thresholds'!$I$179),"YES"," ")</f>
        <v xml:space="preserve"> </v>
      </c>
      <c r="K1159" s="272" t="str">
        <f>IF(J1159="YES"," ",IF(D1159&gt;=('28 Populations and thresholds'!$I$179)*0.25,"YES"))</f>
        <v>YES</v>
      </c>
      <c r="L1159" s="272" t="b">
        <f>OR('28 Populations and thresholds'!$J$179="CR",'28 Populations and thresholds'!$J$179="EN",'28 Populations and thresholds'!$J$179="VU")</f>
        <v>0</v>
      </c>
      <c r="M1159" s="273">
        <f>D1159/'28 Populations and thresholds'!$H$179</f>
        <v>5.0545454545454548E-3</v>
      </c>
      <c r="N1159" s="274" t="str">
        <f>'28 Populations and thresholds'!$K$179</f>
        <v>DEC</v>
      </c>
      <c r="O1159" s="263" t="str">
        <f t="shared" si="83"/>
        <v xml:space="preserve"> </v>
      </c>
      <c r="P1159" s="349"/>
      <c r="Q1159" s="272"/>
      <c r="R1159" s="274"/>
      <c r="S1159" s="263"/>
      <c r="T1159" s="269"/>
      <c r="U1159" s="263" t="str">
        <f t="shared" si="84"/>
        <v xml:space="preserve"> </v>
      </c>
    </row>
    <row r="1160" spans="1:26" x14ac:dyDescent="0.2">
      <c r="A1160" s="12" t="s">
        <v>1314</v>
      </c>
      <c r="B1160" s="4" t="s">
        <v>3592</v>
      </c>
      <c r="C1160" s="4" t="s">
        <v>3676</v>
      </c>
      <c r="D1160" s="5">
        <v>16</v>
      </c>
      <c r="E1160" s="104">
        <v>1991</v>
      </c>
      <c r="F1160" s="263" t="str">
        <f t="shared" si="81"/>
        <v xml:space="preserve"> </v>
      </c>
      <c r="G1160" s="12" t="s">
        <v>139</v>
      </c>
      <c r="H1160" s="12" t="s">
        <v>3388</v>
      </c>
      <c r="I1160" s="263" t="str">
        <f t="shared" si="82"/>
        <v xml:space="preserve"> </v>
      </c>
      <c r="J1160" s="38" t="str">
        <f>IF(D1160&gt;=('28 Populations and thresholds'!$I$96),"YES"," ")</f>
        <v>YES</v>
      </c>
      <c r="K1160" s="38" t="str">
        <f>IF(J1160="YES"," ",IF(D1160&gt;=('28 Populations and thresholds'!$I$96)*0.25,"YES"))</f>
        <v xml:space="preserve"> </v>
      </c>
      <c r="L1160" s="38" t="b">
        <f>OR('28 Populations and thresholds'!$J$96="CR",'28 Populations and thresholds'!$J$96="EN",'28 Populations and thresholds'!$J$96="VU")</f>
        <v>1</v>
      </c>
      <c r="M1160" s="75">
        <f>D1160/'28 Populations and thresholds'!$H$96</f>
        <v>1.6E-2</v>
      </c>
      <c r="N1160" s="106" t="str">
        <f>'28 Populations and thresholds'!$K$96</f>
        <v>DEC</v>
      </c>
      <c r="O1160" s="263" t="str">
        <f t="shared" si="83"/>
        <v xml:space="preserve"> </v>
      </c>
      <c r="P1160" s="348">
        <v>10.52</v>
      </c>
      <c r="Q1160" s="38">
        <v>5</v>
      </c>
      <c r="R1160" s="106">
        <v>1</v>
      </c>
      <c r="S1160" s="263"/>
      <c r="T1160" s="9"/>
      <c r="U1160" s="263" t="str">
        <f t="shared" si="84"/>
        <v xml:space="preserve"> </v>
      </c>
    </row>
    <row r="1161" spans="1:26" x14ac:dyDescent="0.2">
      <c r="A1161" s="12" t="s">
        <v>1314</v>
      </c>
      <c r="B1161" s="4" t="s">
        <v>3592</v>
      </c>
      <c r="C1161" s="4" t="s">
        <v>3666</v>
      </c>
      <c r="D1161" s="105">
        <v>870</v>
      </c>
      <c r="E1161" s="106">
        <v>2004</v>
      </c>
      <c r="F1161" s="263" t="str">
        <f t="shared" si="81"/>
        <v xml:space="preserve"> </v>
      </c>
      <c r="G1161" s="12" t="s">
        <v>139</v>
      </c>
      <c r="H1161" s="12" t="s">
        <v>3388</v>
      </c>
      <c r="I1161" s="263" t="str">
        <f t="shared" si="82"/>
        <v xml:space="preserve"> </v>
      </c>
      <c r="J1161" s="38" t="str">
        <f>IF(D1161&gt;=(('28 Populations and thresholds'!$I$62)+('28 Populations and thresholds'!$I$63)+('28 Populations and thresholds'!$I$65)),"YES"," ")</f>
        <v>YES</v>
      </c>
      <c r="K1161" s="38" t="str">
        <f>IF(J1161="YES"," ",IF(D1161&gt;=(('28 Populations and thresholds'!$I$62)+('28 Populations and thresholds'!$I$63)+('28 Populations and thresholds'!$I$65))*0.25,"YES"))</f>
        <v xml:space="preserve"> </v>
      </c>
      <c r="L1161" s="38" t="b">
        <f>OR('28 Populations and thresholds'!$J$62="CR",'28 Populations and thresholds'!$J$62="EN",'28 Populations and thresholds'!$J$62="VU")</f>
        <v>0</v>
      </c>
      <c r="M1161" s="75">
        <f>D1161/(('28 Populations and thresholds'!$H$62)+('28 Populations and thresholds'!$H$63)+('28 Populations and thresholds'!$H$65))</f>
        <v>4.9714285714285711E-3</v>
      </c>
      <c r="N1161" s="106" t="str">
        <f>'28 Populations and thresholds'!$K$62</f>
        <v>DEC</v>
      </c>
      <c r="O1161" s="263" t="str">
        <f t="shared" si="83"/>
        <v xml:space="preserve"> </v>
      </c>
      <c r="P1161" s="348"/>
      <c r="Q1161" s="38"/>
      <c r="R1161" s="106"/>
      <c r="S1161" s="263"/>
      <c r="T1161" s="12" t="s">
        <v>4550</v>
      </c>
      <c r="U1161" s="263" t="str">
        <f t="shared" si="84"/>
        <v xml:space="preserve"> </v>
      </c>
    </row>
    <row r="1162" spans="1:26" x14ac:dyDescent="0.2">
      <c r="A1162" s="12" t="s">
        <v>1314</v>
      </c>
      <c r="B1162" s="4" t="s">
        <v>3592</v>
      </c>
      <c r="C1162" s="4" t="s">
        <v>3590</v>
      </c>
      <c r="D1162" s="105">
        <v>4908</v>
      </c>
      <c r="E1162" s="148">
        <v>40544</v>
      </c>
      <c r="F1162" s="263" t="str">
        <f t="shared" si="81"/>
        <v xml:space="preserve"> </v>
      </c>
      <c r="G1162" s="12"/>
      <c r="H1162" s="9" t="s">
        <v>4415</v>
      </c>
      <c r="I1162" s="263" t="str">
        <f t="shared" si="82"/>
        <v xml:space="preserve"> </v>
      </c>
      <c r="J1162" s="38" t="str">
        <f>IF(D1162&gt;=('28 Populations and thresholds'!$I$85),"YES"," ")</f>
        <v>YES</v>
      </c>
      <c r="K1162" s="38" t="str">
        <f>IF(J1162="YES"," ",IF(D1162&gt;=('28 Populations and thresholds'!$I$85)*0.25,"YES"))</f>
        <v xml:space="preserve"> </v>
      </c>
      <c r="L1162" s="38" t="b">
        <f>OR('28 Populations and thresholds'!$J$85="CR",'28 Populations and thresholds'!$J$85="EN",'28 Populations and thresholds'!$J$85="VU")</f>
        <v>0</v>
      </c>
      <c r="M1162" s="75">
        <f>D1162/'28 Populations and thresholds'!$H$85</f>
        <v>5.5146067415730339E-2</v>
      </c>
      <c r="N1162" s="106" t="str">
        <f>'28 Populations and thresholds'!$K$85</f>
        <v>DEC</v>
      </c>
      <c r="O1162" s="263" t="str">
        <f t="shared" si="83"/>
        <v xml:space="preserve"> </v>
      </c>
      <c r="P1162" s="348"/>
      <c r="Q1162" s="38"/>
      <c r="R1162" s="106"/>
      <c r="S1162" s="263"/>
      <c r="U1162" s="263" t="str">
        <f t="shared" si="84"/>
        <v xml:space="preserve"> </v>
      </c>
    </row>
    <row r="1163" spans="1:26" x14ac:dyDescent="0.2">
      <c r="A1163" s="143" t="s">
        <v>1314</v>
      </c>
      <c r="B1163" s="4" t="s">
        <v>3592</v>
      </c>
      <c r="C1163" s="4" t="s">
        <v>3452</v>
      </c>
      <c r="D1163" s="41">
        <v>1270</v>
      </c>
      <c r="E1163" s="46">
        <v>38018</v>
      </c>
      <c r="F1163" s="263" t="str">
        <f t="shared" si="81"/>
        <v xml:space="preserve"> </v>
      </c>
      <c r="G1163" s="143" t="s">
        <v>21</v>
      </c>
      <c r="H1163" s="143" t="s">
        <v>87</v>
      </c>
      <c r="I1163" s="263" t="str">
        <f t="shared" si="82"/>
        <v xml:space="preserve"> </v>
      </c>
      <c r="J1163" s="38" t="str">
        <f>IF(D1163&gt;=('28 Populations and thresholds'!$I$158),"YES"," ")</f>
        <v>YES</v>
      </c>
      <c r="K1163" s="38" t="str">
        <f>IF(J1163="YES"," ",IF(D1163&gt;=('28 Populations and thresholds'!$I$158)*0.25,"YES"))</f>
        <v xml:space="preserve"> </v>
      </c>
      <c r="L1163" s="38" t="b">
        <f>OR('28 Populations and thresholds'!$J$158="CR",'28 Populations and thresholds'!$J$158="EN",'28 Populations and thresholds'!$J$158="VU")</f>
        <v>0</v>
      </c>
      <c r="M1163" s="75">
        <f>D1163/'28 Populations and thresholds'!$H$158</f>
        <v>1.2699999999999999E-2</v>
      </c>
      <c r="N1163" s="106">
        <f>'28 Populations and thresholds'!$K$158</f>
        <v>0</v>
      </c>
      <c r="O1163" s="263" t="str">
        <f t="shared" si="83"/>
        <v xml:space="preserve"> </v>
      </c>
      <c r="P1163" s="348"/>
      <c r="Q1163" s="38"/>
      <c r="R1163" s="106"/>
      <c r="S1163" s="263"/>
      <c r="T1163" s="9"/>
      <c r="U1163" s="263" t="str">
        <f t="shared" si="84"/>
        <v xml:space="preserve"> </v>
      </c>
    </row>
    <row r="1164" spans="1:26" x14ac:dyDescent="0.2">
      <c r="A1164" s="12" t="s">
        <v>1314</v>
      </c>
      <c r="B1164" s="9" t="s">
        <v>3592</v>
      </c>
      <c r="C1164" s="4" t="s">
        <v>3644</v>
      </c>
      <c r="D1164" s="5">
        <v>409</v>
      </c>
      <c r="E1164" s="104">
        <v>2004</v>
      </c>
      <c r="F1164" s="263" t="str">
        <f t="shared" si="81"/>
        <v xml:space="preserve"> </v>
      </c>
      <c r="G1164" s="12" t="s">
        <v>139</v>
      </c>
      <c r="H1164" s="12" t="s">
        <v>3388</v>
      </c>
      <c r="I1164" s="263" t="str">
        <f t="shared" si="82"/>
        <v xml:space="preserve"> </v>
      </c>
      <c r="J1164" s="38" t="str">
        <f>IF(D1164&gt;=('28 Populations and thresholds'!$I$109),"YES"," ")</f>
        <v>YES</v>
      </c>
      <c r="K1164" s="38" t="str">
        <f>IF(J1164="YES"," ",IF(D1164&gt;=('28 Populations and thresholds'!$I$109)*0.25,"YES"))</f>
        <v xml:space="preserve"> </v>
      </c>
      <c r="L1164" s="38" t="b">
        <f>OR('28 Populations and thresholds'!$J$109="CR",'28 Populations and thresholds'!$J$109="EN",'28 Populations and thresholds'!$J$109="VU")</f>
        <v>0</v>
      </c>
      <c r="M1164" s="75">
        <f>D1164/'28 Populations and thresholds'!$H$109</f>
        <v>1.636E-2</v>
      </c>
      <c r="N1164" s="106">
        <f>'28 Populations and thresholds'!$K$109</f>
        <v>0</v>
      </c>
      <c r="O1164" s="263" t="str">
        <f t="shared" si="83"/>
        <v xml:space="preserve"> </v>
      </c>
      <c r="P1164" s="348"/>
      <c r="Q1164" s="38"/>
      <c r="R1164" s="106"/>
      <c r="S1164" s="263"/>
      <c r="T1164" s="9"/>
      <c r="U1164" s="263" t="str">
        <f t="shared" si="84"/>
        <v xml:space="preserve"> </v>
      </c>
      <c r="W1164" s="4"/>
      <c r="X1164" s="4"/>
      <c r="Y1164" s="4"/>
      <c r="Z1164" s="4"/>
    </row>
    <row r="1165" spans="1:26" x14ac:dyDescent="0.2">
      <c r="A1165" s="275" t="s">
        <v>1314</v>
      </c>
      <c r="B1165" s="269" t="s">
        <v>4166</v>
      </c>
      <c r="C1165" s="297" t="s">
        <v>3795</v>
      </c>
      <c r="D1165" s="279">
        <v>13337</v>
      </c>
      <c r="E1165" s="274" t="s">
        <v>4167</v>
      </c>
      <c r="F1165" s="263" t="str">
        <f t="shared" si="81"/>
        <v xml:space="preserve"> </v>
      </c>
      <c r="G1165" s="275"/>
      <c r="H1165" s="275" t="s">
        <v>4165</v>
      </c>
      <c r="I1165" s="263" t="str">
        <f t="shared" si="82"/>
        <v xml:space="preserve"> </v>
      </c>
      <c r="J1165" s="272" t="str">
        <f>IF(D1165&gt;=(('28 Populations and thresholds'!$I$176)+('28 Populations and thresholds'!$I$177)),"YES"," ")</f>
        <v>YES</v>
      </c>
      <c r="K1165" s="272" t="str">
        <f>IF(J1165="YES"," ",IF(D1165&gt;=(('28 Populations and thresholds'!$I$176)+('28 Populations and thresholds'!$I$177))*0.25,"YES"))</f>
        <v xml:space="preserve"> </v>
      </c>
      <c r="L1165" s="272" t="b">
        <f>OR('28 Populations and thresholds'!$J$176="CR",'28 Populations and thresholds'!$J$176="EN",'28 Populations and thresholds'!$J$176="VU")</f>
        <v>0</v>
      </c>
      <c r="M1165" s="273">
        <f>D1165/(('28 Populations and thresholds'!$H$176)+('28 Populations and thresholds'!$H$177))</f>
        <v>4.7802867383512547E-2</v>
      </c>
      <c r="N1165" s="274" t="str">
        <f>'28 Populations and thresholds'!$K$176</f>
        <v>DEC</v>
      </c>
      <c r="O1165" s="263" t="str">
        <f t="shared" si="83"/>
        <v xml:space="preserve"> </v>
      </c>
      <c r="P1165" s="349">
        <v>20.2</v>
      </c>
      <c r="Q1165" s="272">
        <v>7</v>
      </c>
      <c r="R1165" s="274">
        <v>1</v>
      </c>
      <c r="S1165" s="263"/>
      <c r="T1165" s="275" t="s">
        <v>4568</v>
      </c>
      <c r="U1165" s="263" t="str">
        <f t="shared" si="84"/>
        <v xml:space="preserve"> </v>
      </c>
    </row>
    <row r="1166" spans="1:26" x14ac:dyDescent="0.2">
      <c r="A1166" s="275" t="s">
        <v>1314</v>
      </c>
      <c r="B1166" s="269" t="s">
        <v>4166</v>
      </c>
      <c r="C1166" s="280" t="s">
        <v>3482</v>
      </c>
      <c r="D1166" s="279">
        <v>20749</v>
      </c>
      <c r="E1166" s="274" t="s">
        <v>4167</v>
      </c>
      <c r="F1166" s="263" t="str">
        <f t="shared" si="81"/>
        <v xml:space="preserve"> </v>
      </c>
      <c r="G1166" s="275"/>
      <c r="H1166" s="275" t="s">
        <v>4165</v>
      </c>
      <c r="I1166" s="263" t="str">
        <f t="shared" si="82"/>
        <v xml:space="preserve"> </v>
      </c>
      <c r="J1166" s="272" t="str">
        <f>IF(D1166&gt;=(('28 Populations and thresholds'!$I$205)+('28 Populations and thresholds'!$I$206)+('28 Populations and thresholds'!$I$207)+('28 Populations and thresholds'!$I$208)),"YES"," ")</f>
        <v>YES</v>
      </c>
      <c r="K1166" s="272" t="str">
        <f>IF(J1166="YES"," ",IF(D1166&gt;=(('28 Populations and thresholds'!$I$205)+('28 Populations and thresholds'!$I$206)+('28 Populations and thresholds'!$I$207)+('28 Populations and thresholds'!$I$208))*0.25,"YES"))</f>
        <v xml:space="preserve"> </v>
      </c>
      <c r="L1166" s="272" t="b">
        <f>OR('28 Populations and thresholds'!$J$206="CR",'28 Populations and thresholds'!$J$206="EN",'28 Populations and thresholds'!$J$206="VU")</f>
        <v>0</v>
      </c>
      <c r="M1166" s="273">
        <f>D1166/(('28 Populations and thresholds'!$H$205)+('28 Populations and thresholds'!$H$206)+('28 Populations and thresholds'!$H$207)+('28 Populations and thresholds'!$H$208))</f>
        <v>7.7569254925417769E-3</v>
      </c>
      <c r="N1166" s="274" t="str">
        <f>'28 Populations and thresholds'!$K$206</f>
        <v>DEC</v>
      </c>
      <c r="O1166" s="263" t="str">
        <f t="shared" si="83"/>
        <v xml:space="preserve"> </v>
      </c>
      <c r="P1166" s="349"/>
      <c r="Q1166" s="272"/>
      <c r="R1166" s="274"/>
      <c r="S1166" s="263"/>
      <c r="T1166" s="275" t="s">
        <v>4568</v>
      </c>
      <c r="U1166" s="263" t="str">
        <f t="shared" si="84"/>
        <v xml:space="preserve"> </v>
      </c>
    </row>
    <row r="1167" spans="1:26" x14ac:dyDescent="0.2">
      <c r="A1167" s="275" t="s">
        <v>1314</v>
      </c>
      <c r="B1167" s="269" t="s">
        <v>4166</v>
      </c>
      <c r="C1167" s="269" t="s">
        <v>3470</v>
      </c>
      <c r="D1167" s="279">
        <v>607</v>
      </c>
      <c r="E1167" s="274" t="s">
        <v>4167</v>
      </c>
      <c r="F1167" s="263" t="str">
        <f t="shared" si="81"/>
        <v xml:space="preserve"> </v>
      </c>
      <c r="G1167" s="275"/>
      <c r="H1167" s="275" t="s">
        <v>4165</v>
      </c>
      <c r="I1167" s="263" t="str">
        <f t="shared" si="82"/>
        <v xml:space="preserve"> </v>
      </c>
      <c r="J1167" s="272" t="str">
        <f>IF(D1167&gt;=('28 Populations and thresholds'!$I$181),"YES"," ")</f>
        <v>YES</v>
      </c>
      <c r="K1167" s="272" t="str">
        <f>IF(J1167="YES"," ",IF(D1167&gt;=('28 Populations and thresholds'!$I$181)*0.25,"YES"))</f>
        <v xml:space="preserve"> </v>
      </c>
      <c r="L1167" s="272" t="b">
        <f>OR('28 Populations and thresholds'!$J$181="CR",'28 Populations and thresholds'!$J$181="EN",'28 Populations and thresholds'!$J$181="VU")</f>
        <v>1</v>
      </c>
      <c r="M1167" s="273">
        <f>D1167/'28 Populations and thresholds'!$H$181</f>
        <v>1.896875E-2</v>
      </c>
      <c r="N1167" s="274" t="str">
        <f>'28 Populations and thresholds'!$K$181</f>
        <v>DEC</v>
      </c>
      <c r="O1167" s="263" t="str">
        <f t="shared" si="83"/>
        <v xml:space="preserve"> </v>
      </c>
      <c r="P1167" s="349"/>
      <c r="Q1167" s="272"/>
      <c r="R1167" s="274"/>
      <c r="S1167" s="263"/>
      <c r="T1167" s="275"/>
      <c r="U1167" s="263" t="str">
        <f t="shared" si="84"/>
        <v xml:space="preserve"> </v>
      </c>
    </row>
    <row r="1168" spans="1:26" x14ac:dyDescent="0.2">
      <c r="A1168" s="275" t="s">
        <v>1314</v>
      </c>
      <c r="B1168" s="269" t="s">
        <v>4166</v>
      </c>
      <c r="C1168" s="269" t="s">
        <v>3451</v>
      </c>
      <c r="D1168" s="279">
        <v>7001</v>
      </c>
      <c r="E1168" s="274" t="s">
        <v>4167</v>
      </c>
      <c r="F1168" s="263" t="str">
        <f t="shared" si="81"/>
        <v xml:space="preserve"> </v>
      </c>
      <c r="G1168" s="275"/>
      <c r="H1168" s="275" t="s">
        <v>4165</v>
      </c>
      <c r="I1168" s="263" t="str">
        <f t="shared" si="82"/>
        <v xml:space="preserve"> </v>
      </c>
      <c r="J1168" s="272" t="str">
        <f>IF(D1168&gt;=('28 Populations and thresholds'!$I$154),"YES"," ")</f>
        <v>YES</v>
      </c>
      <c r="K1168" s="272" t="str">
        <f>IF(J1168="YES"," ",IF(D1168&gt;=('28 Populations and thresholds'!$I$154)*0.25,"YES"))</f>
        <v xml:space="preserve"> </v>
      </c>
      <c r="L1168" s="272" t="b">
        <f>OR('28 Populations and thresholds'!$J$154="CR",'28 Populations and thresholds'!$J$154="EN",'28 Populations and thresholds'!$J$154="VU")</f>
        <v>0</v>
      </c>
      <c r="M1168" s="273">
        <f>D1168/'28 Populations and thresholds'!$H$154</f>
        <v>6.731730769230769E-2</v>
      </c>
      <c r="N1168" s="274" t="str">
        <f>'28 Populations and thresholds'!$K$154</f>
        <v>DEC</v>
      </c>
      <c r="O1168" s="263" t="str">
        <f t="shared" si="83"/>
        <v xml:space="preserve"> </v>
      </c>
      <c r="P1168" s="349"/>
      <c r="Q1168" s="272"/>
      <c r="R1168" s="274"/>
      <c r="S1168" s="263"/>
      <c r="T1168" s="275"/>
      <c r="U1168" s="263" t="str">
        <f t="shared" si="84"/>
        <v xml:space="preserve"> </v>
      </c>
    </row>
    <row r="1169" spans="1:21" x14ac:dyDescent="0.2">
      <c r="A1169" s="275" t="s">
        <v>1314</v>
      </c>
      <c r="B1169" s="269" t="s">
        <v>4166</v>
      </c>
      <c r="C1169" s="269" t="s">
        <v>3770</v>
      </c>
      <c r="D1169" s="279">
        <v>3458</v>
      </c>
      <c r="E1169" s="274" t="s">
        <v>4167</v>
      </c>
      <c r="F1169" s="263" t="str">
        <f t="shared" si="81"/>
        <v xml:space="preserve"> </v>
      </c>
      <c r="G1169" s="275"/>
      <c r="H1169" s="275" t="s">
        <v>4165</v>
      </c>
      <c r="I1169" s="263" t="str">
        <f t="shared" si="82"/>
        <v xml:space="preserve"> </v>
      </c>
      <c r="J1169" s="272" t="str">
        <f>IF(D1169&gt;=('28 Populations and thresholds'!$I$199),"YES"," ")</f>
        <v>YES</v>
      </c>
      <c r="K1169" s="272" t="str">
        <f>IF(J1169="YES"," ",IF(D1169&gt;=('28 Populations and thresholds'!$I$199)*0.25,"YES"))</f>
        <v xml:space="preserve"> </v>
      </c>
      <c r="L1169" s="272" t="b">
        <f>OR('28 Populations and thresholds'!$J$199="CR",'28 Populations and thresholds'!$J$199="EN",'28 Populations and thresholds'!$J$199="VU")</f>
        <v>0</v>
      </c>
      <c r="M1169" s="273">
        <f>D1169/'28 Populations and thresholds'!$H$199</f>
        <v>1.0977777777777777E-2</v>
      </c>
      <c r="N1169" s="274">
        <f>'28 Populations and thresholds'!$K$199</f>
        <v>0</v>
      </c>
      <c r="O1169" s="263" t="str">
        <f t="shared" si="83"/>
        <v xml:space="preserve"> </v>
      </c>
      <c r="P1169" s="349"/>
      <c r="Q1169" s="272"/>
      <c r="R1169" s="274"/>
      <c r="S1169" s="263"/>
      <c r="T1169" s="275"/>
      <c r="U1169" s="263" t="str">
        <f t="shared" si="84"/>
        <v xml:space="preserve"> </v>
      </c>
    </row>
    <row r="1170" spans="1:21" x14ac:dyDescent="0.2">
      <c r="A1170" s="275" t="s">
        <v>1314</v>
      </c>
      <c r="B1170" s="269" t="s">
        <v>4166</v>
      </c>
      <c r="C1170" s="280" t="s">
        <v>3763</v>
      </c>
      <c r="D1170" s="279">
        <v>794</v>
      </c>
      <c r="E1170" s="274" t="s">
        <v>4167</v>
      </c>
      <c r="F1170" s="263" t="str">
        <f t="shared" si="81"/>
        <v xml:space="preserve"> </v>
      </c>
      <c r="G1170" s="275"/>
      <c r="H1170" s="275" t="s">
        <v>4165</v>
      </c>
      <c r="I1170" s="263" t="str">
        <f t="shared" si="82"/>
        <v xml:space="preserve"> </v>
      </c>
      <c r="J1170" s="272" t="str">
        <f>IF(D1170&gt;=('28 Populations and thresholds'!$I$191),"YES"," ")</f>
        <v>YES</v>
      </c>
      <c r="K1170" s="272" t="str">
        <f>IF(J1170="YES"," ",IF(D1170&gt;=('28 Populations and thresholds'!$I$191)*0.25,"YES"))</f>
        <v xml:space="preserve"> </v>
      </c>
      <c r="L1170" s="272" t="b">
        <f>OR('28 Populations and thresholds'!$J$191="CR",'28 Populations and thresholds'!$J$191="EN",'28 Populations and thresholds'!$J$191="VU")</f>
        <v>0</v>
      </c>
      <c r="M1170" s="273">
        <f>D1170/'28 Populations and thresholds'!$H$191</f>
        <v>1.5879999999999998E-2</v>
      </c>
      <c r="N1170" s="274">
        <f>'28 Populations and thresholds'!$K$191</f>
        <v>0</v>
      </c>
      <c r="O1170" s="263" t="str">
        <f t="shared" si="83"/>
        <v xml:space="preserve"> </v>
      </c>
      <c r="P1170" s="349"/>
      <c r="Q1170" s="272"/>
      <c r="R1170" s="274"/>
      <c r="S1170" s="263"/>
      <c r="T1170" s="275"/>
      <c r="U1170" s="263" t="str">
        <f t="shared" si="84"/>
        <v xml:space="preserve"> </v>
      </c>
    </row>
    <row r="1171" spans="1:21" x14ac:dyDescent="0.2">
      <c r="A1171" s="275" t="s">
        <v>1314</v>
      </c>
      <c r="B1171" s="269" t="s">
        <v>4166</v>
      </c>
      <c r="C1171" s="269" t="s">
        <v>3758</v>
      </c>
      <c r="D1171" s="279">
        <v>1829</v>
      </c>
      <c r="E1171" s="274" t="s">
        <v>4167</v>
      </c>
      <c r="F1171" s="263" t="str">
        <f t="shared" si="81"/>
        <v xml:space="preserve"> </v>
      </c>
      <c r="G1171" s="275"/>
      <c r="H1171" s="275" t="s">
        <v>4165</v>
      </c>
      <c r="I1171" s="263" t="str">
        <f t="shared" si="82"/>
        <v xml:space="preserve"> </v>
      </c>
      <c r="J1171" s="272" t="str">
        <f>IF(D1171&gt;=('28 Populations and thresholds'!$I$179),"YES"," ")</f>
        <v>YES</v>
      </c>
      <c r="K1171" s="272" t="str">
        <f>IF(J1171="YES"," ",IF(D1171&gt;=('28 Populations and thresholds'!$I$179)*0.25,"YES"))</f>
        <v xml:space="preserve"> </v>
      </c>
      <c r="L1171" s="272" t="b">
        <f>OR('28 Populations and thresholds'!$J$179="CR",'28 Populations and thresholds'!$J$179="EN",'28 Populations and thresholds'!$J$179="VU")</f>
        <v>0</v>
      </c>
      <c r="M1171" s="273">
        <f>D1171/'28 Populations and thresholds'!$H$179</f>
        <v>3.3254545454545453E-2</v>
      </c>
      <c r="N1171" s="274" t="str">
        <f>'28 Populations and thresholds'!$K$179</f>
        <v>DEC</v>
      </c>
      <c r="O1171" s="263" t="str">
        <f t="shared" si="83"/>
        <v xml:space="preserve"> </v>
      </c>
      <c r="P1171" s="349"/>
      <c r="Q1171" s="272"/>
      <c r="R1171" s="274"/>
      <c r="S1171" s="263"/>
      <c r="T1171" s="275"/>
      <c r="U1171" s="263" t="str">
        <f t="shared" si="84"/>
        <v xml:space="preserve"> </v>
      </c>
    </row>
    <row r="1172" spans="1:21" x14ac:dyDescent="0.2">
      <c r="A1172" s="143" t="s">
        <v>1314</v>
      </c>
      <c r="B1172" s="40" t="s">
        <v>1073</v>
      </c>
      <c r="C1172" s="4" t="s">
        <v>3452</v>
      </c>
      <c r="D1172" s="41">
        <v>934</v>
      </c>
      <c r="E1172" s="46">
        <v>37378</v>
      </c>
      <c r="F1172" s="263" t="str">
        <f t="shared" si="81"/>
        <v xml:space="preserve"> </v>
      </c>
      <c r="G1172" s="143" t="s">
        <v>21</v>
      </c>
      <c r="H1172" s="143" t="s">
        <v>90</v>
      </c>
      <c r="I1172" s="263" t="str">
        <f t="shared" si="82"/>
        <v xml:space="preserve"> </v>
      </c>
      <c r="J1172" s="38" t="str">
        <f>IF(D1172&gt;=('28 Populations and thresholds'!$I$158),"YES"," ")</f>
        <v xml:space="preserve"> </v>
      </c>
      <c r="K1172" s="38" t="str">
        <f>IF(J1172="YES"," ",IF(D1172&gt;=('28 Populations and thresholds'!$I$158)*0.25,"YES"))</f>
        <v>YES</v>
      </c>
      <c r="L1172" s="38" t="b">
        <f>OR('28 Populations and thresholds'!$J$158="CR",'28 Populations and thresholds'!$J$158="EN",'28 Populations and thresholds'!$J$158="VU")</f>
        <v>0</v>
      </c>
      <c r="M1172" s="75">
        <f>D1172/'28 Populations and thresholds'!$H$158</f>
        <v>9.3399999999999993E-3</v>
      </c>
      <c r="N1172" s="106">
        <f>'28 Populations and thresholds'!$K$158</f>
        <v>0</v>
      </c>
      <c r="O1172" s="263" t="str">
        <f t="shared" si="83"/>
        <v xml:space="preserve"> </v>
      </c>
      <c r="P1172" s="348">
        <v>67.180000000000007</v>
      </c>
      <c r="Q1172" s="38">
        <v>4</v>
      </c>
      <c r="R1172" s="106">
        <v>1</v>
      </c>
      <c r="S1172" s="263"/>
      <c r="T1172" s="9"/>
      <c r="U1172" s="263" t="str">
        <f t="shared" si="84"/>
        <v xml:space="preserve"> </v>
      </c>
    </row>
    <row r="1173" spans="1:21" x14ac:dyDescent="0.2">
      <c r="A1173" s="143" t="s">
        <v>1314</v>
      </c>
      <c r="B1173" s="40" t="s">
        <v>1073</v>
      </c>
      <c r="C1173" s="4" t="s">
        <v>3760</v>
      </c>
      <c r="D1173" s="41">
        <v>1753</v>
      </c>
      <c r="E1173" s="46">
        <v>37378</v>
      </c>
      <c r="F1173" s="263" t="str">
        <f t="shared" si="81"/>
        <v xml:space="preserve"> </v>
      </c>
      <c r="G1173" s="143" t="s">
        <v>21</v>
      </c>
      <c r="H1173" s="143" t="s">
        <v>90</v>
      </c>
      <c r="I1173" s="263" t="str">
        <f t="shared" si="82"/>
        <v xml:space="preserve"> </v>
      </c>
      <c r="J1173" s="38" t="str">
        <f>IF(D1173&gt;=('28 Populations and thresholds'!$I$186),"YES"," ")</f>
        <v>YES</v>
      </c>
      <c r="K1173" s="38" t="str">
        <f>IF(J1173="YES"," ",IF(D1173&gt;=('28 Populations and thresholds'!$I$186)*0.25,"YES"))</f>
        <v xml:space="preserve"> </v>
      </c>
      <c r="L1173" s="38" t="b">
        <f>OR('28 Populations and thresholds'!$J$186="CR",'28 Populations and thresholds'!$J$186="EN",'28 Populations and thresholds'!$J$186="VU")</f>
        <v>0</v>
      </c>
      <c r="M1173" s="75">
        <f>D1173/'28 Populations and thresholds'!$H$186</f>
        <v>1.753E-3</v>
      </c>
      <c r="N1173" s="106">
        <f>'28 Populations and thresholds'!$K$186</f>
        <v>0</v>
      </c>
      <c r="O1173" s="263" t="str">
        <f t="shared" si="83"/>
        <v xml:space="preserve"> </v>
      </c>
      <c r="P1173" s="348"/>
      <c r="Q1173" s="38"/>
      <c r="R1173" s="106"/>
      <c r="S1173" s="263"/>
      <c r="U1173" s="263" t="str">
        <f t="shared" si="84"/>
        <v xml:space="preserve"> </v>
      </c>
    </row>
    <row r="1174" spans="1:21" x14ac:dyDescent="0.2">
      <c r="A1174" s="143" t="s">
        <v>1314</v>
      </c>
      <c r="B1174" s="40" t="s">
        <v>1073</v>
      </c>
      <c r="C1174" s="4" t="s">
        <v>3448</v>
      </c>
      <c r="D1174" s="41">
        <v>402</v>
      </c>
      <c r="E1174" s="46">
        <v>37378</v>
      </c>
      <c r="F1174" s="263" t="str">
        <f t="shared" si="81"/>
        <v xml:space="preserve"> </v>
      </c>
      <c r="G1174" s="143" t="s">
        <v>21</v>
      </c>
      <c r="H1174" s="143" t="s">
        <v>90</v>
      </c>
      <c r="I1174" s="263" t="str">
        <f t="shared" si="82"/>
        <v xml:space="preserve"> </v>
      </c>
      <c r="J1174" s="38" t="str">
        <f>IF(D1174&gt;=('28 Populations and thresholds'!$I$147),"YES"," ")</f>
        <v xml:space="preserve"> </v>
      </c>
      <c r="K1174" s="38" t="str">
        <f>IF(J1174="YES"," ",IF(D1174&gt;=('28 Populations and thresholds'!$I$147)*0.25,"YES"))</f>
        <v>YES</v>
      </c>
      <c r="L1174" s="38" t="b">
        <f>OR('28 Populations and thresholds'!$J$147="CR",'28 Populations and thresholds'!$J$147="EN",'28 Populations and thresholds'!$J$147="VU")</f>
        <v>0</v>
      </c>
      <c r="M1174" s="75">
        <f>D1174/'28 Populations and thresholds'!$H$147</f>
        <v>4.0200000000000001E-3</v>
      </c>
      <c r="N1174" s="106">
        <f>'28 Populations and thresholds'!$K$147</f>
        <v>0</v>
      </c>
      <c r="O1174" s="263" t="str">
        <f t="shared" si="83"/>
        <v xml:space="preserve"> </v>
      </c>
      <c r="P1174" s="348"/>
      <c r="Q1174" s="38"/>
      <c r="R1174" s="106"/>
      <c r="S1174" s="263"/>
      <c r="T1174" s="9"/>
      <c r="U1174" s="263" t="str">
        <f t="shared" si="84"/>
        <v xml:space="preserve"> </v>
      </c>
    </row>
    <row r="1175" spans="1:21" x14ac:dyDescent="0.2">
      <c r="A1175" s="12" t="s">
        <v>1314</v>
      </c>
      <c r="B1175" s="9" t="s">
        <v>1073</v>
      </c>
      <c r="C1175" s="4" t="s">
        <v>1753</v>
      </c>
      <c r="D1175" s="5">
        <v>7880</v>
      </c>
      <c r="E1175" s="146">
        <v>38703</v>
      </c>
      <c r="F1175" s="263" t="str">
        <f t="shared" si="81"/>
        <v xml:space="preserve"> </v>
      </c>
      <c r="H1175" s="13" t="s">
        <v>3917</v>
      </c>
      <c r="I1175" s="263" t="str">
        <f t="shared" si="82"/>
        <v xml:space="preserve"> </v>
      </c>
      <c r="J1175" s="38" t="str">
        <f>IF(D1175&gt;=('28 Populations and thresholds'!$I$222),"YES"," ")</f>
        <v>YES</v>
      </c>
      <c r="K1175" s="38" t="str">
        <f>IF(J1175="YES"," ",IF(D1175&gt;=('28 Populations and thresholds'!$I$222)*0.25,"YES"))</f>
        <v xml:space="preserve"> </v>
      </c>
      <c r="L1175" s="38" t="b">
        <f>OR('28 Populations and thresholds'!$J$222="CR",'28 Populations and thresholds'!$J$222="EN",'28 Populations and thresholds'!$J$222="VU")</f>
        <v>1</v>
      </c>
      <c r="M1175" s="75">
        <f>D1175/'28 Populations and thresholds'!$H$222</f>
        <v>0.65666666666666662</v>
      </c>
      <c r="N1175" s="106" t="str">
        <f>'28 Populations and thresholds'!$K$222</f>
        <v>DEC</v>
      </c>
      <c r="O1175" s="263" t="str">
        <f t="shared" si="83"/>
        <v xml:space="preserve"> </v>
      </c>
      <c r="P1175" s="348"/>
      <c r="Q1175" s="38"/>
      <c r="R1175" s="106"/>
      <c r="S1175" s="263"/>
      <c r="U1175" s="263" t="str">
        <f t="shared" si="84"/>
        <v xml:space="preserve"> </v>
      </c>
    </row>
    <row r="1176" spans="1:21" x14ac:dyDescent="0.2">
      <c r="A1176" s="275" t="s">
        <v>1314</v>
      </c>
      <c r="B1176" s="268" t="s">
        <v>1234</v>
      </c>
      <c r="C1176" s="269" t="s">
        <v>1696</v>
      </c>
      <c r="D1176" s="279">
        <v>360</v>
      </c>
      <c r="E1176" s="284" t="s">
        <v>156</v>
      </c>
      <c r="F1176" s="263" t="str">
        <f t="shared" si="81"/>
        <v xml:space="preserve"> </v>
      </c>
      <c r="G1176" s="275" t="s">
        <v>139</v>
      </c>
      <c r="H1176" s="275"/>
      <c r="I1176" s="263" t="str">
        <f t="shared" si="82"/>
        <v xml:space="preserve"> </v>
      </c>
      <c r="J1176" s="272" t="str">
        <f>IF(D1176&gt;=('28 Populations and thresholds'!$I$51),"YES"," ")</f>
        <v>YES</v>
      </c>
      <c r="K1176" s="272"/>
      <c r="L1176" s="272" t="b">
        <f>OR('28 Populations and thresholds'!$J$51="CR",'28 Populations and thresholds'!$J$51="EN",'28 Populations and thresholds'!$J$51="VU")</f>
        <v>1</v>
      </c>
      <c r="M1176" s="273">
        <f>D1176/'28 Populations and thresholds'!$H$51</f>
        <v>0.13333333333333333</v>
      </c>
      <c r="N1176" s="274">
        <f>'28 Populations and thresholds'!$K$51</f>
        <v>0</v>
      </c>
      <c r="O1176" s="263" t="str">
        <f t="shared" si="83"/>
        <v xml:space="preserve"> </v>
      </c>
      <c r="P1176" s="349">
        <v>13.72</v>
      </c>
      <c r="Q1176" s="272">
        <v>2</v>
      </c>
      <c r="R1176" s="274">
        <v>1</v>
      </c>
      <c r="S1176" s="263"/>
      <c r="T1176" s="275"/>
      <c r="U1176" s="263" t="str">
        <f t="shared" si="84"/>
        <v xml:space="preserve"> </v>
      </c>
    </row>
    <row r="1177" spans="1:21" x14ac:dyDescent="0.2">
      <c r="A1177" s="267" t="s">
        <v>1314</v>
      </c>
      <c r="B1177" s="268" t="s">
        <v>1234</v>
      </c>
      <c r="C1177" s="269" t="s">
        <v>3482</v>
      </c>
      <c r="D1177" s="270">
        <v>10363</v>
      </c>
      <c r="E1177" s="271">
        <v>37591</v>
      </c>
      <c r="F1177" s="263" t="str">
        <f t="shared" si="81"/>
        <v xml:space="preserve"> </v>
      </c>
      <c r="G1177" s="267" t="s">
        <v>21</v>
      </c>
      <c r="H1177" s="267" t="s">
        <v>530</v>
      </c>
      <c r="I1177" s="263" t="str">
        <f t="shared" si="82"/>
        <v xml:space="preserve"> </v>
      </c>
      <c r="J1177" s="272" t="str">
        <f>IF(D1177&gt;=(('28 Populations and thresholds'!$I$205)+('28 Populations and thresholds'!$I$206)+('28 Populations and thresholds'!$I$207)+('28 Populations and thresholds'!$I$208)),"YES"," ")</f>
        <v>YES</v>
      </c>
      <c r="K1177" s="272" t="str">
        <f>IF(J1177="YES"," ",IF(D1177&gt;=(('28 Populations and thresholds'!$I$205)+('28 Populations and thresholds'!$I$206)+('28 Populations and thresholds'!$I$207)+('28 Populations and thresholds'!$I$208))*0.25,"YES"))</f>
        <v xml:space="preserve"> </v>
      </c>
      <c r="L1177" s="272" t="b">
        <f>OR('28 Populations and thresholds'!$J$206="CR",'28 Populations and thresholds'!$J$206="EN",'28 Populations and thresholds'!$J$206="VU")</f>
        <v>0</v>
      </c>
      <c r="M1177" s="273">
        <f>D1177/(('28 Populations and thresholds'!$H$205)+('28 Populations and thresholds'!$H$206)+('28 Populations and thresholds'!$H$207)+('28 Populations and thresholds'!$H$208))</f>
        <v>3.8741635201315935E-3</v>
      </c>
      <c r="N1177" s="274" t="str">
        <f>'28 Populations and thresholds'!$K$206</f>
        <v>DEC</v>
      </c>
      <c r="O1177" s="263" t="str">
        <f t="shared" si="83"/>
        <v xml:space="preserve"> </v>
      </c>
      <c r="P1177" s="349"/>
      <c r="Q1177" s="272"/>
      <c r="R1177" s="274"/>
      <c r="S1177" s="263"/>
      <c r="T1177" s="275" t="s">
        <v>4568</v>
      </c>
      <c r="U1177" s="263" t="str">
        <f t="shared" si="84"/>
        <v xml:space="preserve"> </v>
      </c>
    </row>
    <row r="1178" spans="1:21" x14ac:dyDescent="0.2">
      <c r="A1178" s="143" t="s">
        <v>1314</v>
      </c>
      <c r="B1178" s="9" t="s">
        <v>1748</v>
      </c>
      <c r="C1178" s="111" t="s">
        <v>1732</v>
      </c>
      <c r="D1178" s="5">
        <v>120</v>
      </c>
      <c r="E1178" s="1" t="s">
        <v>130</v>
      </c>
      <c r="F1178" s="263" t="str">
        <f t="shared" si="81"/>
        <v xml:space="preserve"> </v>
      </c>
      <c r="G1178" s="13" t="s">
        <v>139</v>
      </c>
      <c r="I1178" s="263" t="str">
        <f t="shared" si="82"/>
        <v xml:space="preserve"> </v>
      </c>
      <c r="J1178" s="38" t="str">
        <f>IF(D1178&gt;=('28 Populations and thresholds'!$I$221),"YES"," ")</f>
        <v>YES</v>
      </c>
      <c r="K1178" s="38" t="str">
        <f>IF(J1178="YES"," ",IF(D1178&gt;=('28 Populations and thresholds'!$I$221)*0.25,"YES"))</f>
        <v xml:space="preserve"> </v>
      </c>
      <c r="L1178" s="38" t="b">
        <f>OR('28 Populations and thresholds'!$J$221="CR",'28 Populations and thresholds'!$J$221="EN",'28 Populations and thresholds'!$J$221="VU")</f>
        <v>1</v>
      </c>
      <c r="M1178" s="75">
        <f>D1178/'28 Populations and thresholds'!$H$221</f>
        <v>1.2500000000000001E-2</v>
      </c>
      <c r="N1178" s="106" t="str">
        <f>'28 Populations and thresholds'!$K$221</f>
        <v>DEC</v>
      </c>
      <c r="O1178" s="263" t="str">
        <f t="shared" si="83"/>
        <v xml:space="preserve"> </v>
      </c>
      <c r="P1178" s="348">
        <v>1.25</v>
      </c>
      <c r="Q1178" s="38">
        <v>1</v>
      </c>
      <c r="R1178" s="106">
        <v>1</v>
      </c>
      <c r="S1178" s="263"/>
      <c r="U1178" s="263" t="str">
        <f t="shared" si="84"/>
        <v xml:space="preserve"> </v>
      </c>
    </row>
    <row r="1179" spans="1:21" x14ac:dyDescent="0.2">
      <c r="A1179" s="275" t="s">
        <v>1314</v>
      </c>
      <c r="B1179" s="269" t="s">
        <v>3593</v>
      </c>
      <c r="C1179" s="269" t="s">
        <v>3590</v>
      </c>
      <c r="D1179" s="279">
        <v>1200</v>
      </c>
      <c r="E1179" s="274">
        <v>2004</v>
      </c>
      <c r="F1179" s="263" t="str">
        <f t="shared" si="81"/>
        <v xml:space="preserve"> </v>
      </c>
      <c r="G1179" s="275" t="s">
        <v>139</v>
      </c>
      <c r="H1179" s="275" t="s">
        <v>3388</v>
      </c>
      <c r="I1179" s="263" t="str">
        <f t="shared" si="82"/>
        <v xml:space="preserve"> </v>
      </c>
      <c r="J1179" s="272" t="str">
        <f>IF(D1179&gt;=('28 Populations and thresholds'!$I$85),"YES"," ")</f>
        <v>YES</v>
      </c>
      <c r="K1179" s="272" t="str">
        <f>IF(J1179="YES"," ",IF(D1179&gt;=('28 Populations and thresholds'!$I$85)*0.25,"YES"))</f>
        <v xml:space="preserve"> </v>
      </c>
      <c r="L1179" s="272" t="b">
        <f>OR('28 Populations and thresholds'!$J$85="CR",'28 Populations and thresholds'!$J$85="EN",'28 Populations and thresholds'!$J$85="VU")</f>
        <v>0</v>
      </c>
      <c r="M1179" s="273">
        <f>D1179/'28 Populations and thresholds'!$H$85</f>
        <v>1.3483146067415731E-2</v>
      </c>
      <c r="N1179" s="274" t="str">
        <f>'28 Populations and thresholds'!$K$85</f>
        <v>DEC</v>
      </c>
      <c r="O1179" s="263" t="str">
        <f t="shared" si="83"/>
        <v xml:space="preserve"> </v>
      </c>
      <c r="P1179" s="349">
        <v>1.35</v>
      </c>
      <c r="Q1179" s="272">
        <v>1</v>
      </c>
      <c r="R1179" s="274">
        <v>0</v>
      </c>
      <c r="S1179" s="263"/>
      <c r="T1179" s="269"/>
      <c r="U1179" s="263" t="str">
        <f t="shared" si="84"/>
        <v xml:space="preserve"> </v>
      </c>
    </row>
    <row r="1180" spans="1:21" x14ac:dyDescent="0.2">
      <c r="A1180" s="121" t="s">
        <v>1314</v>
      </c>
      <c r="B1180" s="115" t="s">
        <v>4151</v>
      </c>
      <c r="C1180" s="115" t="s">
        <v>1696</v>
      </c>
      <c r="D1180" s="105">
        <v>18</v>
      </c>
      <c r="E1180" s="169">
        <v>41275</v>
      </c>
      <c r="F1180" s="263" t="str">
        <f t="shared" si="81"/>
        <v xml:space="preserve"> </v>
      </c>
      <c r="G1180" s="121"/>
      <c r="H1180" s="121" t="s">
        <v>4147</v>
      </c>
      <c r="I1180" s="263" t="str">
        <f t="shared" si="82"/>
        <v xml:space="preserve"> </v>
      </c>
      <c r="J1180" s="38" t="s">
        <v>4558</v>
      </c>
      <c r="K1180" s="38"/>
      <c r="L1180" s="38" t="b">
        <f>OR('28 Populations and thresholds'!$J$51="CR",'28 Populations and thresholds'!$J$51="EN",'28 Populations and thresholds'!$J$51="VU")</f>
        <v>1</v>
      </c>
      <c r="M1180" s="75">
        <f>D1180/'28 Populations and thresholds'!$H$51</f>
        <v>6.6666666666666671E-3</v>
      </c>
      <c r="N1180" s="106">
        <f>'28 Populations and thresholds'!$K$51</f>
        <v>0</v>
      </c>
      <c r="O1180" s="263" t="str">
        <f t="shared" si="83"/>
        <v xml:space="preserve"> </v>
      </c>
      <c r="P1180" s="348">
        <v>0.67</v>
      </c>
      <c r="Q1180" s="38">
        <v>1</v>
      </c>
      <c r="R1180" s="106">
        <v>1</v>
      </c>
      <c r="S1180" s="263"/>
      <c r="T1180" s="12" t="s">
        <v>4572</v>
      </c>
      <c r="U1180" s="263" t="str">
        <f t="shared" si="84"/>
        <v xml:space="preserve"> </v>
      </c>
    </row>
    <row r="1181" spans="1:21" x14ac:dyDescent="0.2">
      <c r="A1181" s="275" t="s">
        <v>1314</v>
      </c>
      <c r="B1181" s="269" t="s">
        <v>4492</v>
      </c>
      <c r="C1181" s="269" t="s">
        <v>3781</v>
      </c>
      <c r="D1181" s="279">
        <v>2197</v>
      </c>
      <c r="E1181" s="281">
        <v>39022</v>
      </c>
      <c r="F1181" s="263" t="str">
        <f t="shared" si="81"/>
        <v xml:space="preserve"> </v>
      </c>
      <c r="G1181" s="275"/>
      <c r="H1181" s="269" t="s">
        <v>4415</v>
      </c>
      <c r="I1181" s="263" t="str">
        <f t="shared" si="82"/>
        <v xml:space="preserve"> </v>
      </c>
      <c r="J1181" s="272" t="str">
        <f>IF(D1181&gt;=('28 Populations and thresholds'!$I$220),"YES"," ")</f>
        <v>YES</v>
      </c>
      <c r="K1181" s="272" t="str">
        <f>IF(J1181="YES"," ",IF(D1181&gt;=('28 Populations and thresholds'!$I$220)*0.25,"YES"))</f>
        <v xml:space="preserve"> </v>
      </c>
      <c r="L1181" s="272" t="b">
        <f>OR('28 Populations and thresholds'!$J$220="CR",'28 Populations and thresholds'!$J$220="EN",'28 Populations and thresholds'!$J$220="VU")</f>
        <v>0</v>
      </c>
      <c r="M1181" s="273">
        <f>D1181/'28 Populations and thresholds'!$H$220</f>
        <v>2.1969978030021969E-3</v>
      </c>
      <c r="N1181" s="274">
        <f>'28 Populations and thresholds'!$K$220</f>
        <v>0</v>
      </c>
      <c r="O1181" s="263" t="str">
        <f t="shared" si="83"/>
        <v xml:space="preserve"> </v>
      </c>
      <c r="P1181" s="349">
        <v>2.0699999999999998</v>
      </c>
      <c r="Q1181" s="272">
        <v>2</v>
      </c>
      <c r="R1181" s="274">
        <v>0</v>
      </c>
      <c r="S1181" s="263"/>
      <c r="T1181" s="275"/>
      <c r="U1181" s="263" t="str">
        <f t="shared" si="84"/>
        <v xml:space="preserve"> </v>
      </c>
    </row>
    <row r="1182" spans="1:21" x14ac:dyDescent="0.2">
      <c r="A1182" s="275" t="s">
        <v>1314</v>
      </c>
      <c r="B1182" s="269" t="s">
        <v>4492</v>
      </c>
      <c r="C1182" s="269" t="s">
        <v>3590</v>
      </c>
      <c r="D1182" s="279">
        <v>1650</v>
      </c>
      <c r="E1182" s="281">
        <v>39022</v>
      </c>
      <c r="F1182" s="263" t="str">
        <f t="shared" si="81"/>
        <v xml:space="preserve"> </v>
      </c>
      <c r="G1182" s="275"/>
      <c r="H1182" s="269" t="s">
        <v>4415</v>
      </c>
      <c r="I1182" s="263" t="str">
        <f t="shared" si="82"/>
        <v xml:space="preserve"> </v>
      </c>
      <c r="J1182" s="272" t="str">
        <f>IF(D1182&gt;=('28 Populations and thresholds'!$I$85),"YES"," ")</f>
        <v>YES</v>
      </c>
      <c r="K1182" s="272" t="str">
        <f>IF(J1182="YES"," ",IF(D1182&gt;=('28 Populations and thresholds'!$I$85)*0.25,"YES"))</f>
        <v xml:space="preserve"> </v>
      </c>
      <c r="L1182" s="272" t="b">
        <f>OR('28 Populations and thresholds'!$J$85="CR",'28 Populations and thresholds'!$J$85="EN",'28 Populations and thresholds'!$J$85="VU")</f>
        <v>0</v>
      </c>
      <c r="M1182" s="273">
        <f>D1182/'28 Populations and thresholds'!$H$85</f>
        <v>1.853932584269663E-2</v>
      </c>
      <c r="N1182" s="274" t="str">
        <f>'28 Populations and thresholds'!$K$85</f>
        <v>DEC</v>
      </c>
      <c r="O1182" s="263" t="str">
        <f t="shared" si="83"/>
        <v xml:space="preserve"> </v>
      </c>
      <c r="P1182" s="349"/>
      <c r="Q1182" s="272"/>
      <c r="R1182" s="274"/>
      <c r="S1182" s="263"/>
      <c r="T1182" s="275"/>
      <c r="U1182" s="263" t="str">
        <f t="shared" si="84"/>
        <v xml:space="preserve"> </v>
      </c>
    </row>
    <row r="1183" spans="1:21" x14ac:dyDescent="0.2">
      <c r="A1183" s="12" t="s">
        <v>1314</v>
      </c>
      <c r="B1183" s="9" t="s">
        <v>4576</v>
      </c>
      <c r="C1183" s="4" t="s">
        <v>1696</v>
      </c>
      <c r="D1183" s="5">
        <v>53</v>
      </c>
      <c r="E1183" s="1" t="s">
        <v>156</v>
      </c>
      <c r="F1183" s="263" t="str">
        <f t="shared" si="81"/>
        <v xml:space="preserve"> </v>
      </c>
      <c r="G1183" s="13" t="s">
        <v>139</v>
      </c>
      <c r="I1183" s="263" t="str">
        <f t="shared" si="82"/>
        <v xml:space="preserve"> </v>
      </c>
      <c r="J1183" s="38" t="str">
        <f>IF(D1183&gt;=('28 Populations and thresholds'!$I$51),"YES"," ")</f>
        <v>YES</v>
      </c>
      <c r="K1183" s="38" t="str">
        <f>IF(J1183="YES"," ",IF(D1183&gt;=('28 Populations and thresholds'!$I$51)*0.25,"YES"))</f>
        <v xml:space="preserve"> </v>
      </c>
      <c r="L1183" s="38" t="b">
        <f>OR('28 Populations and thresholds'!$J$51="CR",'28 Populations and thresholds'!$J$51="EN",'28 Populations and thresholds'!$J$51="VU")</f>
        <v>1</v>
      </c>
      <c r="M1183" s="75">
        <f>D1183/'28 Populations and thresholds'!$H$51</f>
        <v>1.9629629629629629E-2</v>
      </c>
      <c r="N1183" s="106">
        <f>'28 Populations and thresholds'!$K$51</f>
        <v>0</v>
      </c>
      <c r="O1183" s="263" t="str">
        <f t="shared" si="83"/>
        <v xml:space="preserve"> </v>
      </c>
      <c r="P1183" s="348">
        <v>1.96</v>
      </c>
      <c r="Q1183" s="38">
        <v>1</v>
      </c>
      <c r="R1183" s="106">
        <v>1</v>
      </c>
      <c r="S1183" s="263"/>
      <c r="U1183" s="263" t="str">
        <f t="shared" si="84"/>
        <v xml:space="preserve"> </v>
      </c>
    </row>
    <row r="1184" spans="1:21" x14ac:dyDescent="0.2">
      <c r="A1184" s="267" t="s">
        <v>1314</v>
      </c>
      <c r="B1184" s="269" t="s">
        <v>1737</v>
      </c>
      <c r="C1184" s="269" t="s">
        <v>3467</v>
      </c>
      <c r="D1184" s="279">
        <v>1345</v>
      </c>
      <c r="E1184" s="274">
        <v>2007</v>
      </c>
      <c r="F1184" s="263" t="str">
        <f t="shared" si="81"/>
        <v xml:space="preserve"> </v>
      </c>
      <c r="G1184" s="275" t="s">
        <v>139</v>
      </c>
      <c r="H1184" s="275" t="s">
        <v>3388</v>
      </c>
      <c r="I1184" s="263" t="str">
        <f t="shared" si="82"/>
        <v xml:space="preserve"> </v>
      </c>
      <c r="J1184" s="272" t="str">
        <f>IF(D1184&gt;=('28 Populations and thresholds'!$I$180),"YES"," ")</f>
        <v>YES</v>
      </c>
      <c r="K1184" s="272" t="str">
        <f>IF(J1184="YES"," ",IF(D1184&gt;=('28 Populations and thresholds'!$I$180)*0.25,"YES"))</f>
        <v xml:space="preserve"> </v>
      </c>
      <c r="L1184" s="272" t="b">
        <f>OR('28 Populations and thresholds'!$J$180="CR",'28 Populations and thresholds'!$J$180="EN",'28 Populations and thresholds'!$J$180="VU")</f>
        <v>0</v>
      </c>
      <c r="M1184" s="273">
        <f>D1184/'28 Populations and thresholds'!$H$180</f>
        <v>1.345E-2</v>
      </c>
      <c r="N1184" s="274">
        <f>'28 Populations and thresholds'!$K$180</f>
        <v>0</v>
      </c>
      <c r="O1184" s="263" t="str">
        <f t="shared" si="83"/>
        <v xml:space="preserve"> </v>
      </c>
      <c r="P1184" s="349">
        <v>5.93</v>
      </c>
      <c r="Q1184" s="272">
        <v>2</v>
      </c>
      <c r="R1184" s="274">
        <v>1</v>
      </c>
      <c r="S1184" s="263"/>
      <c r="T1184" s="269"/>
      <c r="U1184" s="263" t="str">
        <f t="shared" si="84"/>
        <v xml:space="preserve"> </v>
      </c>
    </row>
    <row r="1185" spans="1:21" x14ac:dyDescent="0.2">
      <c r="A1185" s="275" t="s">
        <v>1314</v>
      </c>
      <c r="B1185" s="269" t="s">
        <v>1737</v>
      </c>
      <c r="C1185" s="280" t="s">
        <v>1732</v>
      </c>
      <c r="D1185" s="279">
        <v>440</v>
      </c>
      <c r="E1185" s="284" t="s">
        <v>1598</v>
      </c>
      <c r="F1185" s="263" t="str">
        <f t="shared" si="81"/>
        <v xml:space="preserve"> </v>
      </c>
      <c r="G1185" s="275" t="s">
        <v>139</v>
      </c>
      <c r="H1185" s="275"/>
      <c r="I1185" s="263" t="str">
        <f t="shared" si="82"/>
        <v xml:space="preserve"> </v>
      </c>
      <c r="J1185" s="272" t="str">
        <f>IF(D1185&gt;=('28 Populations and thresholds'!$I$221),"YES"," ")</f>
        <v>YES</v>
      </c>
      <c r="K1185" s="272" t="str">
        <f>IF(J1185="YES"," ",IF(D1185&gt;=('28 Populations and thresholds'!$I$221)*0.25,"YES"))</f>
        <v xml:space="preserve"> </v>
      </c>
      <c r="L1185" s="272" t="b">
        <f>OR('28 Populations and thresholds'!$J$221="CR",'28 Populations and thresholds'!$J$221="EN",'28 Populations and thresholds'!$J$221="VU")</f>
        <v>1</v>
      </c>
      <c r="M1185" s="273">
        <f>D1185/'28 Populations and thresholds'!$H$221</f>
        <v>4.583333333333333E-2</v>
      </c>
      <c r="N1185" s="274" t="str">
        <f>'28 Populations and thresholds'!$K$221</f>
        <v>DEC</v>
      </c>
      <c r="O1185" s="263" t="str">
        <f t="shared" si="83"/>
        <v xml:space="preserve"> </v>
      </c>
      <c r="P1185" s="349"/>
      <c r="Q1185" s="272"/>
      <c r="R1185" s="274"/>
      <c r="S1185" s="263"/>
      <c r="T1185" s="275"/>
      <c r="U1185" s="263" t="str">
        <f t="shared" si="84"/>
        <v xml:space="preserve"> </v>
      </c>
    </row>
    <row r="1186" spans="1:21" x14ac:dyDescent="0.2">
      <c r="A1186" s="12" t="s">
        <v>1314</v>
      </c>
      <c r="B1186" s="4" t="s">
        <v>3417</v>
      </c>
      <c r="C1186" s="111" t="s">
        <v>3401</v>
      </c>
      <c r="D1186" s="5">
        <v>92</v>
      </c>
      <c r="E1186" s="104">
        <v>2000</v>
      </c>
      <c r="F1186" s="263" t="str">
        <f t="shared" si="81"/>
        <v xml:space="preserve"> </v>
      </c>
      <c r="G1186" s="13" t="s">
        <v>139</v>
      </c>
      <c r="H1186" s="13" t="s">
        <v>3388</v>
      </c>
      <c r="I1186" s="263" t="str">
        <f t="shared" si="82"/>
        <v xml:space="preserve"> </v>
      </c>
      <c r="J1186" s="38" t="str">
        <f>IF(D1186&gt;=('28 Populations and thresholds'!$I$117),"YES"," ")</f>
        <v>YES</v>
      </c>
      <c r="K1186" s="38" t="str">
        <f>IF(J1186="YES"," ",IF(D1186&gt;=('28 Populations and thresholds'!$I$117)*0.25,"YES"))</f>
        <v xml:space="preserve"> </v>
      </c>
      <c r="L1186" s="38" t="b">
        <f>OR('28 Populations and thresholds'!$J$117="CR",'28 Populations and thresholds'!$J$117="EN",'28 Populations and thresholds'!$J$117="VU")</f>
        <v>1</v>
      </c>
      <c r="M1186" s="75">
        <f>D1186/'28 Populations and thresholds'!$H$117</f>
        <v>6.133333333333333E-2</v>
      </c>
      <c r="N1186" s="106">
        <f>'28 Populations and thresholds'!$K$117</f>
        <v>0</v>
      </c>
      <c r="O1186" s="263" t="str">
        <f t="shared" si="83"/>
        <v xml:space="preserve"> </v>
      </c>
      <c r="P1186" s="348">
        <v>6.13</v>
      </c>
      <c r="Q1186" s="38">
        <v>1</v>
      </c>
      <c r="R1186" s="106">
        <v>1</v>
      </c>
      <c r="S1186" s="263"/>
      <c r="T1186" s="121"/>
      <c r="U1186" s="263" t="str">
        <f t="shared" si="84"/>
        <v xml:space="preserve"> </v>
      </c>
    </row>
    <row r="1187" spans="1:21" x14ac:dyDescent="0.2">
      <c r="A1187" s="275" t="s">
        <v>1314</v>
      </c>
      <c r="B1187" s="269" t="s">
        <v>4112</v>
      </c>
      <c r="C1187" s="269" t="s">
        <v>1753</v>
      </c>
      <c r="D1187" s="279">
        <v>3000</v>
      </c>
      <c r="E1187" s="281">
        <v>34121</v>
      </c>
      <c r="F1187" s="263" t="str">
        <f t="shared" si="81"/>
        <v xml:space="preserve"> </v>
      </c>
      <c r="G1187" s="275" t="s">
        <v>4019</v>
      </c>
      <c r="H1187" s="275"/>
      <c r="I1187" s="263" t="str">
        <f t="shared" si="82"/>
        <v xml:space="preserve"> </v>
      </c>
      <c r="J1187" s="272" t="str">
        <f>IF(D1187&gt;=('28 Populations and thresholds'!$I$222),"YES"," ")</f>
        <v>YES</v>
      </c>
      <c r="K1187" s="272" t="str">
        <f>IF(J1187="YES"," ",IF(D1187&gt;=('28 Populations and thresholds'!$I$222)*0.25,"YES"))</f>
        <v xml:space="preserve"> </v>
      </c>
      <c r="L1187" s="272" t="b">
        <f>OR('28 Populations and thresholds'!$J$222="CR",'28 Populations and thresholds'!$J$222="EN",'28 Populations and thresholds'!$J$222="VU")</f>
        <v>1</v>
      </c>
      <c r="M1187" s="273">
        <f>D1187/'28 Populations and thresholds'!$H$222</f>
        <v>0.25</v>
      </c>
      <c r="N1187" s="274" t="str">
        <f>'28 Populations and thresholds'!$K$222</f>
        <v>DEC</v>
      </c>
      <c r="O1187" s="263" t="str">
        <f t="shared" si="83"/>
        <v xml:space="preserve"> </v>
      </c>
      <c r="P1187" s="349">
        <v>25</v>
      </c>
      <c r="Q1187" s="272">
        <v>1</v>
      </c>
      <c r="R1187" s="274">
        <v>1</v>
      </c>
      <c r="S1187" s="263"/>
      <c r="T1187" s="275" t="s">
        <v>4113</v>
      </c>
      <c r="U1187" s="263" t="str">
        <f t="shared" si="84"/>
        <v xml:space="preserve"> </v>
      </c>
    </row>
    <row r="1188" spans="1:21" x14ac:dyDescent="0.2">
      <c r="A1188" s="143" t="s">
        <v>1314</v>
      </c>
      <c r="B1188" s="40" t="s">
        <v>1044</v>
      </c>
      <c r="C1188" s="4" t="s">
        <v>3480</v>
      </c>
      <c r="D1188" s="41">
        <v>500</v>
      </c>
      <c r="E1188" s="46">
        <v>31898</v>
      </c>
      <c r="F1188" s="263" t="str">
        <f t="shared" si="81"/>
        <v xml:space="preserve"> </v>
      </c>
      <c r="G1188" s="143" t="s">
        <v>21</v>
      </c>
      <c r="H1188" s="143" t="s">
        <v>614</v>
      </c>
      <c r="I1188" s="263" t="str">
        <f t="shared" si="82"/>
        <v xml:space="preserve"> </v>
      </c>
      <c r="J1188" s="38" t="str">
        <f>IF(D1188&gt;=('28 Populations and thresholds'!$I$203),"YES"," ")</f>
        <v xml:space="preserve"> </v>
      </c>
      <c r="K1188" s="38" t="str">
        <f>IF(J1188="YES"," ",IF(D1188&gt;=('28 Populations and thresholds'!$I$203)*0.25,"YES"))</f>
        <v>YES</v>
      </c>
      <c r="L1188" s="38" t="b">
        <f>OR('28 Populations and thresholds'!$J$203="CR",'28 Populations and thresholds'!$J$203="EN",'28 Populations and thresholds'!$J$203="VU")</f>
        <v>0</v>
      </c>
      <c r="M1188" s="75">
        <f>D1188/'28 Populations and thresholds'!$H$203</f>
        <v>3.7037037037037038E-3</v>
      </c>
      <c r="N1188" s="106" t="str">
        <f>'28 Populations and thresholds'!$K$203</f>
        <v>DEC</v>
      </c>
      <c r="O1188" s="263" t="str">
        <f t="shared" si="83"/>
        <v xml:space="preserve"> </v>
      </c>
      <c r="P1188" s="348">
        <v>9.94</v>
      </c>
      <c r="Q1188" s="38">
        <v>5</v>
      </c>
      <c r="R1188" s="106">
        <v>1</v>
      </c>
      <c r="S1188" s="263"/>
      <c r="T1188" s="9"/>
      <c r="U1188" s="263" t="str">
        <f t="shared" si="84"/>
        <v xml:space="preserve"> </v>
      </c>
    </row>
    <row r="1189" spans="1:21" x14ac:dyDescent="0.2">
      <c r="A1189" s="143" t="s">
        <v>1314</v>
      </c>
      <c r="B1189" s="40" t="s">
        <v>1044</v>
      </c>
      <c r="C1189" s="4" t="s">
        <v>3467</v>
      </c>
      <c r="D1189" s="41">
        <v>1025</v>
      </c>
      <c r="E1189" s="46">
        <v>35074</v>
      </c>
      <c r="F1189" s="263" t="str">
        <f t="shared" si="81"/>
        <v xml:space="preserve"> </v>
      </c>
      <c r="G1189" s="143" t="s">
        <v>21</v>
      </c>
      <c r="H1189" s="143" t="s">
        <v>853</v>
      </c>
      <c r="I1189" s="263" t="str">
        <f t="shared" si="82"/>
        <v xml:space="preserve"> </v>
      </c>
      <c r="J1189" s="38" t="str">
        <f>IF(D1189&gt;=('28 Populations and thresholds'!$I$180),"YES"," ")</f>
        <v>YES</v>
      </c>
      <c r="K1189" s="38" t="str">
        <f>IF(J1189="YES"," ",IF(D1189&gt;=('28 Populations and thresholds'!$I$180)*0.25,"YES"))</f>
        <v xml:space="preserve"> </v>
      </c>
      <c r="L1189" s="38" t="b">
        <f>OR('28 Populations and thresholds'!$J$180="CR",'28 Populations and thresholds'!$J$180="EN",'28 Populations and thresholds'!$J$180="VU")</f>
        <v>0</v>
      </c>
      <c r="M1189" s="75">
        <f>D1189/'28 Populations and thresholds'!$H$180</f>
        <v>1.025E-2</v>
      </c>
      <c r="N1189" s="106">
        <f>'28 Populations and thresholds'!$K$180</f>
        <v>0</v>
      </c>
      <c r="O1189" s="263" t="str">
        <f t="shared" si="83"/>
        <v xml:space="preserve"> </v>
      </c>
      <c r="P1189" s="348"/>
      <c r="Q1189" s="38"/>
      <c r="R1189" s="106"/>
      <c r="S1189" s="263"/>
      <c r="T1189" s="9"/>
      <c r="U1189" s="263" t="str">
        <f t="shared" si="84"/>
        <v xml:space="preserve"> </v>
      </c>
    </row>
    <row r="1190" spans="1:21" x14ac:dyDescent="0.2">
      <c r="A1190" s="143" t="s">
        <v>1314</v>
      </c>
      <c r="B1190" s="40" t="s">
        <v>1044</v>
      </c>
      <c r="C1190" s="4" t="s">
        <v>3452</v>
      </c>
      <c r="D1190" s="41">
        <v>3539</v>
      </c>
      <c r="E1190" s="46">
        <v>34343</v>
      </c>
      <c r="F1190" s="263" t="str">
        <f t="shared" si="81"/>
        <v xml:space="preserve"> </v>
      </c>
      <c r="G1190" s="143" t="s">
        <v>21</v>
      </c>
      <c r="H1190" s="143" t="s">
        <v>853</v>
      </c>
      <c r="I1190" s="263" t="str">
        <f t="shared" si="82"/>
        <v xml:space="preserve"> </v>
      </c>
      <c r="J1190" s="38" t="str">
        <f>IF(D1190&gt;=('28 Populations and thresholds'!$I$158),"YES"," ")</f>
        <v>YES</v>
      </c>
      <c r="K1190" s="38" t="str">
        <f>IF(J1190="YES"," ",IF(D1190&gt;=('28 Populations and thresholds'!$I$158)*0.25,"YES"))</f>
        <v xml:space="preserve"> </v>
      </c>
      <c r="L1190" s="38" t="b">
        <f>OR('28 Populations and thresholds'!$J$158="CR",'28 Populations and thresholds'!$J$158="EN",'28 Populations and thresholds'!$J$158="VU")</f>
        <v>0</v>
      </c>
      <c r="M1190" s="75">
        <f>D1190/'28 Populations and thresholds'!$H$158</f>
        <v>3.5389999999999998E-2</v>
      </c>
      <c r="N1190" s="106">
        <f>'28 Populations and thresholds'!$K$158</f>
        <v>0</v>
      </c>
      <c r="O1190" s="263" t="str">
        <f t="shared" si="83"/>
        <v xml:space="preserve"> </v>
      </c>
      <c r="P1190" s="348"/>
      <c r="Q1190" s="38"/>
      <c r="R1190" s="106"/>
      <c r="S1190" s="263"/>
      <c r="T1190" s="9"/>
      <c r="U1190" s="263" t="str">
        <f t="shared" si="84"/>
        <v xml:space="preserve"> </v>
      </c>
    </row>
    <row r="1191" spans="1:21" x14ac:dyDescent="0.2">
      <c r="A1191" s="143" t="s">
        <v>1314</v>
      </c>
      <c r="B1191" s="40" t="s">
        <v>1044</v>
      </c>
      <c r="C1191" s="4" t="s">
        <v>3748</v>
      </c>
      <c r="D1191" s="41">
        <v>250</v>
      </c>
      <c r="E1191" s="46">
        <v>32516</v>
      </c>
      <c r="F1191" s="263" t="str">
        <f t="shared" si="81"/>
        <v xml:space="preserve"> </v>
      </c>
      <c r="G1191" s="143" t="s">
        <v>21</v>
      </c>
      <c r="H1191" s="143" t="s">
        <v>853</v>
      </c>
      <c r="I1191" s="263" t="str">
        <f t="shared" si="82"/>
        <v xml:space="preserve"> </v>
      </c>
      <c r="J1191" s="38" t="str">
        <f>IF(D1191&gt;=('28 Populations and thresholds'!$I$156),"YES"," ")</f>
        <v>YES</v>
      </c>
      <c r="K1191" s="38" t="str">
        <f>IF(J1191="YES"," ",IF(D1191&gt;=('28 Populations and thresholds'!$I$156)*0.25,"YES"))</f>
        <v xml:space="preserve"> </v>
      </c>
      <c r="L1191" s="38" t="b">
        <f>OR('28 Populations and thresholds'!$J$156="CR",'28 Populations and thresholds'!$J$156="EN",'28 Populations and thresholds'!$J$156="VU")</f>
        <v>0</v>
      </c>
      <c r="M1191" s="75">
        <f>D1191/'28 Populations and thresholds'!$H$156</f>
        <v>0.01</v>
      </c>
      <c r="N1191" s="106">
        <f>'28 Populations and thresholds'!$K$156</f>
        <v>0</v>
      </c>
      <c r="O1191" s="263" t="str">
        <f t="shared" si="83"/>
        <v xml:space="preserve"> </v>
      </c>
      <c r="P1191" s="348"/>
      <c r="Q1191" s="38"/>
      <c r="R1191" s="106"/>
      <c r="S1191" s="263"/>
      <c r="T1191" s="9"/>
      <c r="U1191" s="263" t="str">
        <f t="shared" si="84"/>
        <v xml:space="preserve"> </v>
      </c>
    </row>
    <row r="1192" spans="1:21" x14ac:dyDescent="0.2">
      <c r="A1192" s="143" t="s">
        <v>1314</v>
      </c>
      <c r="B1192" s="40" t="s">
        <v>1044</v>
      </c>
      <c r="C1192" s="111" t="s">
        <v>1732</v>
      </c>
      <c r="D1192" s="5">
        <v>385</v>
      </c>
      <c r="E1192" s="1" t="s">
        <v>178</v>
      </c>
      <c r="F1192" s="263" t="str">
        <f t="shared" si="81"/>
        <v xml:space="preserve"> </v>
      </c>
      <c r="G1192" s="13" t="s">
        <v>139</v>
      </c>
      <c r="I1192" s="263" t="str">
        <f t="shared" si="82"/>
        <v xml:space="preserve"> </v>
      </c>
      <c r="J1192" s="38" t="str">
        <f>IF(D1192&gt;=('28 Populations and thresholds'!$I$221),"YES"," ")</f>
        <v>YES</v>
      </c>
      <c r="K1192" s="38" t="str">
        <f>IF(J1192="YES"," ",IF(D1192&gt;=('28 Populations and thresholds'!$I$221)*0.25,"YES"))</f>
        <v xml:space="preserve"> </v>
      </c>
      <c r="L1192" s="38" t="b">
        <f>OR('28 Populations and thresholds'!$J$221="CR",'28 Populations and thresholds'!$J$221="EN",'28 Populations and thresholds'!$J$221="VU")</f>
        <v>1</v>
      </c>
      <c r="M1192" s="75">
        <f>D1192/'28 Populations and thresholds'!$H$221</f>
        <v>4.010416666666667E-2</v>
      </c>
      <c r="N1192" s="106" t="str">
        <f>'28 Populations and thresholds'!$K$221</f>
        <v>DEC</v>
      </c>
      <c r="O1192" s="263" t="str">
        <f t="shared" si="83"/>
        <v xml:space="preserve"> </v>
      </c>
      <c r="P1192" s="348"/>
      <c r="Q1192" s="38"/>
      <c r="R1192" s="106"/>
      <c r="S1192" s="263"/>
      <c r="U1192" s="263" t="str">
        <f t="shared" si="84"/>
        <v xml:space="preserve"> </v>
      </c>
    </row>
    <row r="1193" spans="1:21" x14ac:dyDescent="0.2">
      <c r="A1193" s="324" t="s">
        <v>1314</v>
      </c>
      <c r="B1193" s="337" t="s">
        <v>4624</v>
      </c>
      <c r="C1193" s="337" t="s">
        <v>1753</v>
      </c>
      <c r="D1193" s="339">
        <v>7880</v>
      </c>
      <c r="E1193" s="323" t="s">
        <v>4105</v>
      </c>
      <c r="F1193" s="263" t="str">
        <f t="shared" si="81"/>
        <v xml:space="preserve"> </v>
      </c>
      <c r="G1193" s="324" t="s">
        <v>4069</v>
      </c>
      <c r="H1193" s="324"/>
      <c r="I1193" s="263" t="str">
        <f t="shared" si="82"/>
        <v xml:space="preserve"> </v>
      </c>
      <c r="J1193" s="321" t="str">
        <f>IF(D1193&gt;=('28 Populations and thresholds'!$I$222),"YES"," ")</f>
        <v>YES</v>
      </c>
      <c r="K1193" s="321" t="str">
        <f>IF(J1193="YES"," ",IF(D1193&gt;=('28 Populations and thresholds'!$I$222)*0.25,"YES"))</f>
        <v xml:space="preserve"> </v>
      </c>
      <c r="L1193" s="321" t="b">
        <f>OR('28 Populations and thresholds'!$J$222="CR",'28 Populations and thresholds'!$J$222="EN",'28 Populations and thresholds'!$J$222="VU")</f>
        <v>1</v>
      </c>
      <c r="M1193" s="322">
        <f>D1193/'28 Populations and thresholds'!$H$222</f>
        <v>0.65666666666666662</v>
      </c>
      <c r="N1193" s="323" t="str">
        <f>'28 Populations and thresholds'!$K$222</f>
        <v>DEC</v>
      </c>
      <c r="O1193" s="263" t="str">
        <f t="shared" si="83"/>
        <v xml:space="preserve"> </v>
      </c>
      <c r="P1193" s="386">
        <v>74.67</v>
      </c>
      <c r="Q1193" s="321">
        <v>2</v>
      </c>
      <c r="R1193" s="323">
        <v>2</v>
      </c>
      <c r="S1193" s="263"/>
      <c r="T1193" s="324"/>
      <c r="U1193" s="263" t="str">
        <f t="shared" si="84"/>
        <v xml:space="preserve"> </v>
      </c>
    </row>
    <row r="1194" spans="1:21" x14ac:dyDescent="0.2">
      <c r="A1194" s="324" t="s">
        <v>1314</v>
      </c>
      <c r="B1194" s="337" t="s">
        <v>4624</v>
      </c>
      <c r="C1194" s="337" t="s">
        <v>1732</v>
      </c>
      <c r="D1194" s="339">
        <v>864</v>
      </c>
      <c r="E1194" s="355" t="s">
        <v>156</v>
      </c>
      <c r="F1194" s="263" t="str">
        <f t="shared" si="81"/>
        <v xml:space="preserve"> </v>
      </c>
      <c r="G1194" s="324" t="s">
        <v>139</v>
      </c>
      <c r="H1194" s="324"/>
      <c r="I1194" s="263" t="str">
        <f t="shared" si="82"/>
        <v xml:space="preserve"> </v>
      </c>
      <c r="J1194" s="321" t="str">
        <f>IF(D1194&gt;=('28 Populations and thresholds'!$I$221),"YES"," ")</f>
        <v>YES</v>
      </c>
      <c r="K1194" s="321" t="str">
        <f>IF(J1194="YES"," ",IF(D1194&gt;=('28 Populations and thresholds'!$I$221)*0.25,"YES"))</f>
        <v xml:space="preserve"> </v>
      </c>
      <c r="L1194" s="321" t="b">
        <f>OR('28 Populations and thresholds'!$J$221="CR",'28 Populations and thresholds'!$J$221="EN",'28 Populations and thresholds'!$J$221="VU")</f>
        <v>1</v>
      </c>
      <c r="M1194" s="322">
        <f>D1194/'28 Populations and thresholds'!$H$221</f>
        <v>0.09</v>
      </c>
      <c r="N1194" s="323" t="str">
        <f>'28 Populations and thresholds'!$K$221</f>
        <v>DEC</v>
      </c>
      <c r="O1194" s="263" t="str">
        <f t="shared" si="83"/>
        <v xml:space="preserve"> </v>
      </c>
      <c r="P1194" s="386"/>
      <c r="Q1194" s="321"/>
      <c r="R1194" s="323"/>
      <c r="S1194" s="263"/>
      <c r="T1194" s="324"/>
      <c r="U1194" s="263" t="str">
        <f t="shared" si="84"/>
        <v xml:space="preserve"> </v>
      </c>
    </row>
    <row r="1195" spans="1:21" x14ac:dyDescent="0.2">
      <c r="A1195" s="275" t="s">
        <v>1314</v>
      </c>
      <c r="B1195" s="269" t="s">
        <v>4625</v>
      </c>
      <c r="C1195" s="269" t="s">
        <v>1696</v>
      </c>
      <c r="D1195" s="279">
        <v>650</v>
      </c>
      <c r="E1195" s="284" t="s">
        <v>207</v>
      </c>
      <c r="F1195" s="263" t="str">
        <f t="shared" si="81"/>
        <v xml:space="preserve"> </v>
      </c>
      <c r="G1195" s="275" t="s">
        <v>139</v>
      </c>
      <c r="H1195" s="275"/>
      <c r="I1195" s="263" t="str">
        <f t="shared" si="82"/>
        <v xml:space="preserve"> </v>
      </c>
      <c r="J1195" s="272" t="str">
        <f>IF(D1195&gt;=('28 Populations and thresholds'!$I$51),"YES"," ")</f>
        <v>YES</v>
      </c>
      <c r="K1195" s="272"/>
      <c r="L1195" s="272" t="b">
        <f>OR('28 Populations and thresholds'!$J$51="CR",'28 Populations and thresholds'!$J$51="EN",'28 Populations and thresholds'!$J$51="VU")</f>
        <v>1</v>
      </c>
      <c r="M1195" s="273">
        <f>D1195/'28 Populations and thresholds'!$H$51</f>
        <v>0.24074074074074073</v>
      </c>
      <c r="N1195" s="274">
        <f>'28 Populations and thresholds'!$K$51</f>
        <v>0</v>
      </c>
      <c r="O1195" s="263" t="str">
        <f t="shared" si="83"/>
        <v xml:space="preserve"> </v>
      </c>
      <c r="P1195" s="349">
        <v>35.979999999999997</v>
      </c>
      <c r="Q1195" s="272">
        <v>6</v>
      </c>
      <c r="R1195" s="274">
        <v>1</v>
      </c>
      <c r="S1195" s="263"/>
      <c r="T1195" s="275"/>
      <c r="U1195" s="263" t="str">
        <f t="shared" si="84"/>
        <v xml:space="preserve"> </v>
      </c>
    </row>
    <row r="1196" spans="1:21" x14ac:dyDescent="0.2">
      <c r="A1196" s="275" t="s">
        <v>1314</v>
      </c>
      <c r="B1196" s="269" t="s">
        <v>4625</v>
      </c>
      <c r="C1196" s="269" t="s">
        <v>1755</v>
      </c>
      <c r="D1196" s="279">
        <v>1220</v>
      </c>
      <c r="E1196" s="284" t="s">
        <v>156</v>
      </c>
      <c r="F1196" s="263" t="str">
        <f t="shared" si="81"/>
        <v xml:space="preserve"> </v>
      </c>
      <c r="G1196" s="275" t="s">
        <v>139</v>
      </c>
      <c r="H1196" s="275"/>
      <c r="I1196" s="263" t="str">
        <f t="shared" si="82"/>
        <v xml:space="preserve"> </v>
      </c>
      <c r="J1196" s="272" t="str">
        <f>IF(D1196&gt;=('28 Populations and thresholds'!$I$226),"YES"," ")</f>
        <v>YES</v>
      </c>
      <c r="K1196" s="272" t="str">
        <f>IF(J1196="YES"," ",IF(D1196&gt;=('28 Populations and thresholds'!$I$226)*0.25,"YES"))</f>
        <v xml:space="preserve"> </v>
      </c>
      <c r="L1196" s="272" t="b">
        <f>OR('28 Populations and thresholds'!$J$226="CR",'28 Populations and thresholds'!$J$226="EN",'28 Populations and thresholds'!$J$226="VU")</f>
        <v>0</v>
      </c>
      <c r="M1196" s="273">
        <f>D1196/'28 Populations and thresholds'!$H$226</f>
        <v>4.8800000000000003E-2</v>
      </c>
      <c r="N1196" s="274">
        <f>'28 Populations and thresholds'!$K$226</f>
        <v>0</v>
      </c>
      <c r="O1196" s="263" t="str">
        <f t="shared" si="83"/>
        <v xml:space="preserve"> </v>
      </c>
      <c r="P1196" s="349"/>
      <c r="Q1196" s="272"/>
      <c r="R1196" s="274"/>
      <c r="S1196" s="263"/>
      <c r="T1196" s="275"/>
      <c r="U1196" s="263" t="str">
        <f t="shared" si="84"/>
        <v xml:space="preserve"> </v>
      </c>
    </row>
    <row r="1197" spans="1:21" x14ac:dyDescent="0.2">
      <c r="A1197" s="267" t="s">
        <v>1314</v>
      </c>
      <c r="B1197" s="269" t="s">
        <v>4625</v>
      </c>
      <c r="C1197" s="269" t="s">
        <v>3482</v>
      </c>
      <c r="D1197" s="270">
        <v>9500</v>
      </c>
      <c r="E1197" s="271">
        <v>37561</v>
      </c>
      <c r="F1197" s="263" t="str">
        <f t="shared" si="81"/>
        <v xml:space="preserve"> </v>
      </c>
      <c r="G1197" s="267" t="s">
        <v>21</v>
      </c>
      <c r="H1197" s="267" t="s">
        <v>530</v>
      </c>
      <c r="I1197" s="263" t="str">
        <f t="shared" si="82"/>
        <v xml:space="preserve"> </v>
      </c>
      <c r="J1197" s="272" t="str">
        <f>IF(D1197&gt;=(('28 Populations and thresholds'!$I$205)+('28 Populations and thresholds'!$I$206)+('28 Populations and thresholds'!$I$207)+('28 Populations and thresholds'!$I$208)),"YES"," ")</f>
        <v>YES</v>
      </c>
      <c r="K1197" s="272" t="str">
        <f>IF(J1197="YES"," ",IF(D1197&gt;=(('28 Populations and thresholds'!$I$205)+('28 Populations and thresholds'!$I$206)+('28 Populations and thresholds'!$I$207)+('28 Populations and thresholds'!$I$208))*0.25,"YES"))</f>
        <v xml:space="preserve"> </v>
      </c>
      <c r="L1197" s="272" t="b">
        <f>OR('28 Populations and thresholds'!$J$206="CR",'28 Populations and thresholds'!$J$206="EN",'28 Populations and thresholds'!$J$206="VU")</f>
        <v>0</v>
      </c>
      <c r="M1197" s="273">
        <f>D1197/(('28 Populations and thresholds'!$H$205)+('28 Populations and thresholds'!$H$206)+('28 Populations and thresholds'!$H$207)+('28 Populations and thresholds'!$H$208))</f>
        <v>3.5515346368088525E-3</v>
      </c>
      <c r="N1197" s="274" t="str">
        <f>'28 Populations and thresholds'!$K$206</f>
        <v>DEC</v>
      </c>
      <c r="O1197" s="263" t="str">
        <f t="shared" si="83"/>
        <v xml:space="preserve"> </v>
      </c>
      <c r="P1197" s="349"/>
      <c r="Q1197" s="272"/>
      <c r="R1197" s="274"/>
      <c r="S1197" s="263"/>
      <c r="T1197" s="275" t="s">
        <v>4568</v>
      </c>
      <c r="U1197" s="263" t="str">
        <f t="shared" si="84"/>
        <v xml:space="preserve"> </v>
      </c>
    </row>
    <row r="1198" spans="1:21" x14ac:dyDescent="0.2">
      <c r="A1198" s="275" t="s">
        <v>1314</v>
      </c>
      <c r="B1198" s="269" t="s">
        <v>4625</v>
      </c>
      <c r="C1198" s="269" t="s">
        <v>3717</v>
      </c>
      <c r="D1198" s="279">
        <v>1200</v>
      </c>
      <c r="E1198" s="299">
        <v>2006</v>
      </c>
      <c r="F1198" s="263" t="str">
        <f t="shared" si="81"/>
        <v xml:space="preserve"> </v>
      </c>
      <c r="G1198" s="275" t="s">
        <v>139</v>
      </c>
      <c r="H1198" s="275"/>
      <c r="I1198" s="263" t="str">
        <f t="shared" si="82"/>
        <v xml:space="preserve"> </v>
      </c>
      <c r="J1198" s="272" t="str">
        <f>IF(D1198&gt;=('28 Populations and thresholds'!$I$16),"YES"," ")</f>
        <v>YES</v>
      </c>
      <c r="K1198" s="272" t="str">
        <f>IF(J1198="YES"," ",IF(D1198&gt;=('28 Populations and thresholds'!$I$16)*0.25,"YES"))</f>
        <v xml:space="preserve"> </v>
      </c>
      <c r="L1198" s="272" t="b">
        <f>OR('28 Populations and thresholds'!$J$16="CR",'28 Populations and thresholds'!$J$16="EN",'28 Populations and thresholds'!$J$16="VU")</f>
        <v>0</v>
      </c>
      <c r="M1198" s="273">
        <f>D1198/'28 Populations and thresholds'!$H$16</f>
        <v>1.2E-2</v>
      </c>
      <c r="N1198" s="274" t="str">
        <f>'28 Populations and thresholds'!$K$16</f>
        <v>DEC</v>
      </c>
      <c r="O1198" s="263" t="str">
        <f t="shared" si="83"/>
        <v xml:space="preserve"> </v>
      </c>
      <c r="P1198" s="349"/>
      <c r="Q1198" s="272"/>
      <c r="R1198" s="274"/>
      <c r="S1198" s="263"/>
      <c r="T1198" s="275"/>
      <c r="U1198" s="263" t="str">
        <f t="shared" si="84"/>
        <v xml:space="preserve"> </v>
      </c>
    </row>
    <row r="1199" spans="1:21" x14ac:dyDescent="0.2">
      <c r="A1199" s="267" t="s">
        <v>1314</v>
      </c>
      <c r="B1199" s="269" t="s">
        <v>4625</v>
      </c>
      <c r="C1199" s="269" t="s">
        <v>3452</v>
      </c>
      <c r="D1199" s="270">
        <v>4275</v>
      </c>
      <c r="E1199" s="271">
        <v>35081</v>
      </c>
      <c r="F1199" s="263" t="str">
        <f t="shared" si="81"/>
        <v xml:space="preserve"> </v>
      </c>
      <c r="G1199" s="267" t="s">
        <v>21</v>
      </c>
      <c r="H1199" s="267" t="s">
        <v>853</v>
      </c>
      <c r="I1199" s="263" t="str">
        <f t="shared" si="82"/>
        <v xml:space="preserve"> </v>
      </c>
      <c r="J1199" s="272" t="str">
        <f>IF(D1199&gt;=('28 Populations and thresholds'!$I$158),"YES"," ")</f>
        <v>YES</v>
      </c>
      <c r="K1199" s="272" t="str">
        <f>IF(J1199="YES"," ",IF(D1199&gt;=('28 Populations and thresholds'!$I$158)*0.25,"YES"))</f>
        <v xml:space="preserve"> </v>
      </c>
      <c r="L1199" s="272" t="b">
        <f>OR('28 Populations and thresholds'!$J$158="CR",'28 Populations and thresholds'!$J$158="EN",'28 Populations and thresholds'!$J$158="VU")</f>
        <v>0</v>
      </c>
      <c r="M1199" s="273">
        <f>D1199/'28 Populations and thresholds'!$H$158</f>
        <v>4.2750000000000003E-2</v>
      </c>
      <c r="N1199" s="274">
        <f>'28 Populations and thresholds'!$K$158</f>
        <v>0</v>
      </c>
      <c r="O1199" s="263" t="str">
        <f t="shared" si="83"/>
        <v xml:space="preserve"> </v>
      </c>
      <c r="P1199" s="349"/>
      <c r="Q1199" s="272"/>
      <c r="R1199" s="274"/>
      <c r="S1199" s="263"/>
      <c r="T1199" s="269"/>
      <c r="U1199" s="263" t="str">
        <f t="shared" si="84"/>
        <v xml:space="preserve"> </v>
      </c>
    </row>
    <row r="1200" spans="1:21" x14ac:dyDescent="0.2">
      <c r="A1200" s="267" t="s">
        <v>1314</v>
      </c>
      <c r="B1200" s="269" t="s">
        <v>4625</v>
      </c>
      <c r="C1200" s="269" t="s">
        <v>3748</v>
      </c>
      <c r="D1200" s="270">
        <v>300</v>
      </c>
      <c r="E1200" s="271">
        <v>32525</v>
      </c>
      <c r="F1200" s="263" t="str">
        <f t="shared" si="81"/>
        <v xml:space="preserve"> </v>
      </c>
      <c r="G1200" s="267" t="s">
        <v>21</v>
      </c>
      <c r="H1200" s="267" t="s">
        <v>853</v>
      </c>
      <c r="I1200" s="263" t="str">
        <f t="shared" si="82"/>
        <v xml:space="preserve"> </v>
      </c>
      <c r="J1200" s="272" t="str">
        <f>IF(D1200&gt;=('28 Populations and thresholds'!$I$156),"YES"," ")</f>
        <v>YES</v>
      </c>
      <c r="K1200" s="272" t="str">
        <f>IF(J1200="YES"," ",IF(D1200&gt;=('28 Populations and thresholds'!$I$156)*0.25,"YES"))</f>
        <v xml:space="preserve"> </v>
      </c>
      <c r="L1200" s="272" t="b">
        <f>OR('28 Populations and thresholds'!$J$156="CR",'28 Populations and thresholds'!$J$156="EN",'28 Populations and thresholds'!$J$156="VU")</f>
        <v>0</v>
      </c>
      <c r="M1200" s="273">
        <f>D1200/'28 Populations and thresholds'!$H$156</f>
        <v>1.2E-2</v>
      </c>
      <c r="N1200" s="274">
        <f>'28 Populations and thresholds'!$K$156</f>
        <v>0</v>
      </c>
      <c r="O1200" s="263" t="str">
        <f t="shared" si="83"/>
        <v xml:space="preserve"> </v>
      </c>
      <c r="P1200" s="349"/>
      <c r="Q1200" s="272"/>
      <c r="R1200" s="274"/>
      <c r="S1200" s="263"/>
      <c r="T1200" s="269"/>
      <c r="U1200" s="263" t="str">
        <f t="shared" si="84"/>
        <v xml:space="preserve"> </v>
      </c>
    </row>
    <row r="1201" spans="1:26" x14ac:dyDescent="0.2">
      <c r="A1201" s="12" t="s">
        <v>1314</v>
      </c>
      <c r="B1201" s="4" t="s">
        <v>3691</v>
      </c>
      <c r="C1201" s="4" t="s">
        <v>3676</v>
      </c>
      <c r="D1201" s="5">
        <v>80</v>
      </c>
      <c r="E1201" s="104">
        <v>1990</v>
      </c>
      <c r="F1201" s="263" t="str">
        <f t="shared" si="81"/>
        <v xml:space="preserve"> </v>
      </c>
      <c r="G1201" s="12" t="s">
        <v>139</v>
      </c>
      <c r="H1201" s="12" t="s">
        <v>3388</v>
      </c>
      <c r="I1201" s="263" t="str">
        <f t="shared" si="82"/>
        <v xml:space="preserve"> </v>
      </c>
      <c r="J1201" s="38" t="str">
        <f>IF(D1201&gt;=('28 Populations and thresholds'!$I$96),"YES"," ")</f>
        <v>YES</v>
      </c>
      <c r="K1201" s="38" t="str">
        <f>IF(J1201="YES"," ",IF(D1201&gt;=('28 Populations and thresholds'!$I$96)*0.25,"YES"))</f>
        <v xml:space="preserve"> </v>
      </c>
      <c r="L1201" s="38" t="b">
        <f>OR('28 Populations and thresholds'!$J$96="CR",'28 Populations and thresholds'!$J$96="EN",'28 Populations and thresholds'!$J$96="VU")</f>
        <v>1</v>
      </c>
      <c r="M1201" s="75">
        <f>D1201/'28 Populations and thresholds'!$H$96</f>
        <v>0.08</v>
      </c>
      <c r="N1201" s="106" t="str">
        <f>'28 Populations and thresholds'!$K$96</f>
        <v>DEC</v>
      </c>
      <c r="O1201" s="263" t="str">
        <f t="shared" si="83"/>
        <v xml:space="preserve"> </v>
      </c>
      <c r="P1201" s="348">
        <v>8</v>
      </c>
      <c r="Q1201" s="38">
        <v>1</v>
      </c>
      <c r="R1201" s="106">
        <v>1</v>
      </c>
      <c r="S1201" s="263"/>
      <c r="T1201" s="9"/>
      <c r="U1201" s="263" t="str">
        <f t="shared" si="84"/>
        <v xml:space="preserve"> </v>
      </c>
    </row>
    <row r="1202" spans="1:26" x14ac:dyDescent="0.2">
      <c r="A1202" s="275" t="s">
        <v>1314</v>
      </c>
      <c r="B1202" s="269" t="s">
        <v>4136</v>
      </c>
      <c r="C1202" s="280" t="s">
        <v>1732</v>
      </c>
      <c r="D1202" s="279">
        <v>380</v>
      </c>
      <c r="E1202" s="274" t="s">
        <v>4137</v>
      </c>
      <c r="F1202" s="263" t="str">
        <f t="shared" si="81"/>
        <v xml:space="preserve"> </v>
      </c>
      <c r="G1202" s="275" t="s">
        <v>4019</v>
      </c>
      <c r="H1202" s="275"/>
      <c r="I1202" s="263" t="str">
        <f t="shared" si="82"/>
        <v xml:space="preserve"> </v>
      </c>
      <c r="J1202" s="272" t="str">
        <f>IF(D1202&gt;=('28 Populations and thresholds'!$I$221),"YES"," ")</f>
        <v>YES</v>
      </c>
      <c r="K1202" s="272" t="str">
        <f>IF(J1202="YES"," ",IF(D1202&gt;=('28 Populations and thresholds'!$I$221)*0.25,"YES"))</f>
        <v xml:space="preserve"> </v>
      </c>
      <c r="L1202" s="272" t="b">
        <f>OR('28 Populations and thresholds'!$J$221="CR",'28 Populations and thresholds'!$J$221="EN",'28 Populations and thresholds'!$J$221="VU")</f>
        <v>1</v>
      </c>
      <c r="M1202" s="273">
        <f>D1202/'28 Populations and thresholds'!$H$221</f>
        <v>3.9583333333333331E-2</v>
      </c>
      <c r="N1202" s="274" t="str">
        <f>'28 Populations and thresholds'!$K$221</f>
        <v>DEC</v>
      </c>
      <c r="O1202" s="263" t="str">
        <f t="shared" si="83"/>
        <v xml:space="preserve"> </v>
      </c>
      <c r="P1202" s="349">
        <v>3.96</v>
      </c>
      <c r="Q1202" s="272">
        <v>1</v>
      </c>
      <c r="R1202" s="274">
        <v>1</v>
      </c>
      <c r="S1202" s="263"/>
      <c r="T1202" s="275"/>
      <c r="U1202" s="263" t="str">
        <f t="shared" si="84"/>
        <v xml:space="preserve"> </v>
      </c>
    </row>
    <row r="1203" spans="1:26" x14ac:dyDescent="0.2">
      <c r="A1203" s="143" t="s">
        <v>1314</v>
      </c>
      <c r="B1203" s="40" t="s">
        <v>1375</v>
      </c>
      <c r="C1203" s="4" t="s">
        <v>3545</v>
      </c>
      <c r="D1203" s="41">
        <v>697</v>
      </c>
      <c r="E1203" s="47" t="s">
        <v>1376</v>
      </c>
      <c r="F1203" s="263" t="str">
        <f t="shared" si="81"/>
        <v xml:space="preserve"> </v>
      </c>
      <c r="G1203" s="143" t="s">
        <v>15</v>
      </c>
      <c r="H1203" s="143" t="s">
        <v>1365</v>
      </c>
      <c r="I1203" s="263" t="str">
        <f t="shared" si="82"/>
        <v xml:space="preserve"> </v>
      </c>
      <c r="J1203" s="38" t="str">
        <f>IF(D1203&gt;=('28 Populations and thresholds'!$I$71),"YES"," ")</f>
        <v>YES</v>
      </c>
      <c r="K1203" s="38" t="str">
        <f>IF(J1203="YES"," ",IF(D1203&gt;=('28 Populations and thresholds'!$I$71)*0.25,"YES"))</f>
        <v xml:space="preserve"> </v>
      </c>
      <c r="L1203" s="38" t="b">
        <f>OR('28 Populations and thresholds'!$J$71="CR",'28 Populations and thresholds'!$J$71="EN",'28 Populations and thresholds'!$J$71="VU")</f>
        <v>0</v>
      </c>
      <c r="M1203" s="75">
        <f>D1203/'28 Populations and thresholds'!$H$71</f>
        <v>1.1616666666666668E-2</v>
      </c>
      <c r="N1203" s="106">
        <f>'28 Populations and thresholds'!$K$71</f>
        <v>0</v>
      </c>
      <c r="O1203" s="263" t="str">
        <f t="shared" si="83"/>
        <v xml:space="preserve"> </v>
      </c>
      <c r="P1203" s="348">
        <v>1.1599999999999999</v>
      </c>
      <c r="Q1203" s="38">
        <v>1</v>
      </c>
      <c r="R1203" s="106">
        <v>0</v>
      </c>
      <c r="S1203" s="263"/>
      <c r="T1203" s="9"/>
      <c r="U1203" s="263" t="str">
        <f t="shared" si="84"/>
        <v xml:space="preserve"> </v>
      </c>
    </row>
    <row r="1204" spans="1:26" x14ac:dyDescent="0.2">
      <c r="A1204" s="275" t="s">
        <v>1314</v>
      </c>
      <c r="B1204" s="269" t="s">
        <v>3427</v>
      </c>
      <c r="C1204" s="269" t="s">
        <v>3424</v>
      </c>
      <c r="D1204" s="279">
        <v>1500</v>
      </c>
      <c r="E1204" s="274">
        <v>1993</v>
      </c>
      <c r="F1204" s="263" t="str">
        <f t="shared" si="81"/>
        <v xml:space="preserve"> </v>
      </c>
      <c r="G1204" s="275" t="s">
        <v>139</v>
      </c>
      <c r="H1204" s="275" t="s">
        <v>3388</v>
      </c>
      <c r="I1204" s="263" t="str">
        <f t="shared" si="82"/>
        <v xml:space="preserve"> </v>
      </c>
      <c r="J1204" s="272" t="str">
        <f>IF(D1204&gt;=('28 Populations and thresholds'!$I$119),"YES"," ")</f>
        <v>YES</v>
      </c>
      <c r="K1204" s="272" t="str">
        <f>IF(J1204="YES"," ",IF(D1204&gt;=('28 Populations and thresholds'!$I$119)*0.25,"YES"))</f>
        <v xml:space="preserve"> </v>
      </c>
      <c r="L1204" s="272" t="b">
        <f>OR('28 Populations and thresholds'!$J$119="CR",'28 Populations and thresholds'!$J$119="EN",'28 Populations and thresholds'!$J$119="VU")</f>
        <v>0</v>
      </c>
      <c r="M1204" s="273">
        <f>D1204/'28 Populations and thresholds'!$H$119</f>
        <v>6.8181818181818177E-2</v>
      </c>
      <c r="N1204" s="274" t="str">
        <f>'28 Populations and thresholds'!$K$119</f>
        <v>DEC</v>
      </c>
      <c r="O1204" s="263" t="str">
        <f t="shared" si="83"/>
        <v xml:space="preserve"> </v>
      </c>
      <c r="P1204" s="349">
        <v>6.82</v>
      </c>
      <c r="Q1204" s="272">
        <v>1</v>
      </c>
      <c r="R1204" s="274">
        <v>0</v>
      </c>
      <c r="S1204" s="263"/>
      <c r="T1204" s="282"/>
      <c r="U1204" s="263" t="str">
        <f t="shared" si="84"/>
        <v xml:space="preserve"> </v>
      </c>
    </row>
    <row r="1205" spans="1:26" x14ac:dyDescent="0.2">
      <c r="A1205" s="12" t="s">
        <v>1314</v>
      </c>
      <c r="B1205" s="4" t="s">
        <v>1685</v>
      </c>
      <c r="C1205" s="4" t="s">
        <v>3666</v>
      </c>
      <c r="D1205" s="105">
        <v>1650</v>
      </c>
      <c r="E1205" s="106">
        <v>2005</v>
      </c>
      <c r="F1205" s="263" t="str">
        <f t="shared" si="81"/>
        <v xml:space="preserve"> </v>
      </c>
      <c r="G1205" s="12" t="s">
        <v>139</v>
      </c>
      <c r="H1205" s="12" t="s">
        <v>3388</v>
      </c>
      <c r="I1205" s="263" t="str">
        <f t="shared" si="82"/>
        <v xml:space="preserve"> </v>
      </c>
      <c r="J1205" s="38" t="str">
        <f>IF(D1205&gt;=(('28 Populations and thresholds'!$I$62)+('28 Populations and thresholds'!$I$63)+('28 Populations and thresholds'!$I$65)),"YES"," ")</f>
        <v>YES</v>
      </c>
      <c r="K1205" s="38" t="str">
        <f>IF(J1205="YES"," ",IF(D1205&gt;=(('28 Populations and thresholds'!$I$62)+('28 Populations and thresholds'!$I$63)+('28 Populations and thresholds'!$I$65))*0.25,"YES"))</f>
        <v xml:space="preserve"> </v>
      </c>
      <c r="L1205" s="38" t="b">
        <f>OR('28 Populations and thresholds'!$J$62="CR",'28 Populations and thresholds'!$J$62="EN",'28 Populations and thresholds'!$J$62="VU")</f>
        <v>0</v>
      </c>
      <c r="M1205" s="75">
        <f>D1205/(('28 Populations and thresholds'!$H$62)+('28 Populations and thresholds'!$H$63)+('28 Populations and thresholds'!$H$65))</f>
        <v>9.4285714285714285E-3</v>
      </c>
      <c r="N1205" s="106" t="str">
        <f>'28 Populations and thresholds'!$K$62</f>
        <v>DEC</v>
      </c>
      <c r="O1205" s="263" t="str">
        <f t="shared" si="83"/>
        <v xml:space="preserve"> </v>
      </c>
      <c r="P1205" s="348">
        <v>8.51</v>
      </c>
      <c r="Q1205" s="38">
        <v>5</v>
      </c>
      <c r="R1205" s="106">
        <v>2</v>
      </c>
      <c r="S1205" s="263"/>
      <c r="T1205" s="12" t="s">
        <v>4550</v>
      </c>
      <c r="U1205" s="263" t="str">
        <f t="shared" si="84"/>
        <v xml:space="preserve"> </v>
      </c>
    </row>
    <row r="1206" spans="1:26" x14ac:dyDescent="0.2">
      <c r="A1206" s="12" t="s">
        <v>1314</v>
      </c>
      <c r="B1206" s="9" t="s">
        <v>1685</v>
      </c>
      <c r="C1206" s="4" t="s">
        <v>1693</v>
      </c>
      <c r="D1206" s="5">
        <v>246</v>
      </c>
      <c r="E1206" s="1" t="s">
        <v>207</v>
      </c>
      <c r="F1206" s="263" t="str">
        <f t="shared" si="81"/>
        <v xml:space="preserve"> </v>
      </c>
      <c r="G1206" s="13" t="s">
        <v>139</v>
      </c>
      <c r="I1206" s="263" t="str">
        <f t="shared" si="82"/>
        <v xml:space="preserve"> </v>
      </c>
      <c r="J1206" s="38" t="str">
        <f>IF(D1206&gt;=('28 Populations and thresholds'!$I$50),"YES"," ")</f>
        <v>YES</v>
      </c>
      <c r="K1206" s="38" t="str">
        <f>IF(J1206="YES"," ",IF(D1206&gt;=('28 Populations and thresholds'!$I$50)*0.25,"YES"))</f>
        <v xml:space="preserve"> </v>
      </c>
      <c r="L1206" s="38" t="b">
        <f>OR('28 Populations and thresholds'!$J$50="CR",'28 Populations and thresholds'!$J$50="EN",'28 Populations and thresholds'!$J$50="VU")</f>
        <v>0</v>
      </c>
      <c r="M1206" s="75">
        <f>D1206/'28 Populations and thresholds'!$H$50</f>
        <v>2.46E-2</v>
      </c>
      <c r="N1206" s="106" t="str">
        <f>'28 Populations and thresholds'!$K$50</f>
        <v>DEC</v>
      </c>
      <c r="O1206" s="263" t="str">
        <f t="shared" si="83"/>
        <v xml:space="preserve"> </v>
      </c>
      <c r="P1206" s="348"/>
      <c r="Q1206" s="38"/>
      <c r="R1206" s="106"/>
      <c r="S1206" s="263"/>
      <c r="U1206" s="263" t="str">
        <f t="shared" si="84"/>
        <v xml:space="preserve"> </v>
      </c>
    </row>
    <row r="1207" spans="1:26" x14ac:dyDescent="0.2">
      <c r="A1207" s="12" t="s">
        <v>1314</v>
      </c>
      <c r="B1207" s="2" t="s">
        <v>1685</v>
      </c>
      <c r="C1207" s="111" t="s">
        <v>3723</v>
      </c>
      <c r="D1207" s="5">
        <v>36</v>
      </c>
      <c r="E1207" s="1" t="s">
        <v>207</v>
      </c>
      <c r="F1207" s="263" t="str">
        <f t="shared" si="81"/>
        <v xml:space="preserve"> </v>
      </c>
      <c r="G1207" s="13" t="s">
        <v>139</v>
      </c>
      <c r="I1207" s="263" t="str">
        <f t="shared" si="82"/>
        <v xml:space="preserve"> </v>
      </c>
      <c r="J1207" s="38" t="str">
        <f>IF(D1207&gt;=('28 Populations and thresholds'!$I$45),"YES"," ")</f>
        <v>YES</v>
      </c>
      <c r="K1207" s="38" t="str">
        <f>IF(J1207="YES"," ",IF(D1207&gt;=('28 Populations and thresholds'!$I$45)*0.25,"YES"))</f>
        <v xml:space="preserve"> </v>
      </c>
      <c r="L1207" s="38" t="b">
        <f>OR('28 Populations and thresholds'!$J$45="CR",'28 Populations and thresholds'!$J$45="EN",'28 Populations and thresholds'!$J$45="VU")</f>
        <v>1</v>
      </c>
      <c r="M1207" s="75">
        <f>D1207/'28 Populations and thresholds'!$H$45</f>
        <v>1.2E-2</v>
      </c>
      <c r="N1207" s="106" t="str">
        <f>'28 Populations and thresholds'!$K$45</f>
        <v>DEC</v>
      </c>
      <c r="O1207" s="263" t="str">
        <f t="shared" si="83"/>
        <v xml:space="preserve"> </v>
      </c>
      <c r="P1207" s="348"/>
      <c r="Q1207" s="38"/>
      <c r="R1207" s="106"/>
      <c r="S1207" s="263"/>
      <c r="U1207" s="263" t="str">
        <f t="shared" si="84"/>
        <v xml:space="preserve"> </v>
      </c>
      <c r="W1207" s="4"/>
      <c r="X1207" s="4"/>
      <c r="Y1207" s="4"/>
      <c r="Z1207" s="4"/>
    </row>
    <row r="1208" spans="1:26" x14ac:dyDescent="0.2">
      <c r="A1208" s="12" t="s">
        <v>1314</v>
      </c>
      <c r="B1208" s="9" t="s">
        <v>1685</v>
      </c>
      <c r="C1208" s="4" t="s">
        <v>3540</v>
      </c>
      <c r="D1208" s="5">
        <v>1260</v>
      </c>
      <c r="E1208" s="104">
        <v>2005</v>
      </c>
      <c r="F1208" s="263" t="str">
        <f t="shared" si="81"/>
        <v xml:space="preserve"> </v>
      </c>
      <c r="G1208" s="12" t="s">
        <v>139</v>
      </c>
      <c r="H1208" s="12" t="s">
        <v>3388</v>
      </c>
      <c r="I1208" s="263" t="str">
        <f t="shared" si="82"/>
        <v xml:space="preserve"> </v>
      </c>
      <c r="J1208" s="38" t="str">
        <f>IF(D1208&gt;=('28 Populations and thresholds'!$I$60),"YES"," ")</f>
        <v>YES</v>
      </c>
      <c r="K1208" s="38" t="str">
        <f>IF(J1208="YES"," ",IF(D1208&gt;=('28 Populations and thresholds'!$I$60)*0.25,"YES"))</f>
        <v xml:space="preserve"> </v>
      </c>
      <c r="L1208" s="38" t="b">
        <f>OR('28 Populations and thresholds'!$J$60="CR",'28 Populations and thresholds'!$J$60="EN",'28 Populations and thresholds'!$J$60="VU")</f>
        <v>1</v>
      </c>
      <c r="M1208" s="75">
        <f>D1208/'28 Populations and thresholds'!$H$60</f>
        <v>1.6153846153846154E-2</v>
      </c>
      <c r="N1208" s="106" t="str">
        <f>'28 Populations and thresholds'!$K$60</f>
        <v>DEC</v>
      </c>
      <c r="O1208" s="263" t="str">
        <f t="shared" si="83"/>
        <v xml:space="preserve"> </v>
      </c>
      <c r="P1208" s="348"/>
      <c r="Q1208" s="38"/>
      <c r="R1208" s="106"/>
      <c r="S1208" s="263"/>
      <c r="U1208" s="263" t="str">
        <f t="shared" si="84"/>
        <v xml:space="preserve"> </v>
      </c>
      <c r="W1208" s="4"/>
      <c r="X1208" s="4"/>
      <c r="Y1208" s="4"/>
      <c r="Z1208" s="4"/>
    </row>
    <row r="1209" spans="1:26" x14ac:dyDescent="0.2">
      <c r="A1209" s="12" t="s">
        <v>1314</v>
      </c>
      <c r="B1209" s="4" t="s">
        <v>1685</v>
      </c>
      <c r="C1209" s="111" t="s">
        <v>3528</v>
      </c>
      <c r="D1209" s="5">
        <v>2516</v>
      </c>
      <c r="E1209" s="104">
        <v>2004</v>
      </c>
      <c r="F1209" s="263" t="str">
        <f t="shared" si="81"/>
        <v xml:space="preserve"> </v>
      </c>
      <c r="G1209" s="12" t="s">
        <v>139</v>
      </c>
      <c r="H1209" s="12" t="s">
        <v>3388</v>
      </c>
      <c r="I1209" s="263" t="str">
        <f t="shared" si="82"/>
        <v xml:space="preserve"> </v>
      </c>
      <c r="J1209" s="38" t="str">
        <f>IF(D1209&gt;=('28 Populations and thresholds'!$I$59),"YES"," ")</f>
        <v>YES</v>
      </c>
      <c r="K1209" s="38" t="str">
        <f>IF(J1209="YES"," ",IF(D1209&gt;=('28 Populations and thresholds'!$I$59)*0.25,"YES"))</f>
        <v xml:space="preserve"> </v>
      </c>
      <c r="L1209" s="38" t="b">
        <f>OR('28 Populations and thresholds'!$J$59="CR",'28 Populations and thresholds'!$J$59="EN",'28 Populations and thresholds'!$J$59="VU")</f>
        <v>0</v>
      </c>
      <c r="M1209" s="75">
        <f>D1209/'28 Populations and thresholds'!$H$59</f>
        <v>2.2872727272727274E-2</v>
      </c>
      <c r="N1209" s="106">
        <f>'28 Populations and thresholds'!$K$59</f>
        <v>0</v>
      </c>
      <c r="O1209" s="263" t="str">
        <f t="shared" si="83"/>
        <v xml:space="preserve"> </v>
      </c>
      <c r="P1209" s="348"/>
      <c r="Q1209" s="38"/>
      <c r="R1209" s="106"/>
      <c r="S1209" s="263"/>
      <c r="T1209" s="9"/>
      <c r="U1209" s="263" t="str">
        <f t="shared" si="84"/>
        <v xml:space="preserve"> </v>
      </c>
    </row>
    <row r="1210" spans="1:26" x14ac:dyDescent="0.2">
      <c r="A1210" s="275" t="s">
        <v>1314</v>
      </c>
      <c r="B1210" s="301" t="s">
        <v>4472</v>
      </c>
      <c r="C1210" s="269" t="s">
        <v>3400</v>
      </c>
      <c r="D1210" s="279">
        <v>140</v>
      </c>
      <c r="E1210" s="281">
        <v>34759</v>
      </c>
      <c r="F1210" s="263" t="str">
        <f t="shared" si="81"/>
        <v xml:space="preserve"> </v>
      </c>
      <c r="G1210" s="275"/>
      <c r="H1210" s="275" t="s">
        <v>4019</v>
      </c>
      <c r="I1210" s="263" t="str">
        <f t="shared" si="82"/>
        <v xml:space="preserve"> </v>
      </c>
      <c r="J1210" s="272" t="str">
        <f>IF(D1210&gt;=(('28 Populations and thresholds'!$I$123)+('28 Populations and thresholds'!$I$124)),"YES"," ")</f>
        <v>YES</v>
      </c>
      <c r="K1210" s="272" t="str">
        <f>IF(J1210="YES"," ",IF(D1210&gt;=(('28 Populations and thresholds'!$I$123)+('28 Populations and thresholds'!$I$124))*0.25,"YES"))</f>
        <v xml:space="preserve"> </v>
      </c>
      <c r="L1210" s="272" t="b">
        <f>OR('28 Populations and thresholds'!$J$124="CR",'28 Populations and thresholds'!$J$124="EN",'28 Populations and thresholds'!$J$124="VU")</f>
        <v>1</v>
      </c>
      <c r="M1210" s="273">
        <f>D1210/(('28 Populations and thresholds'!$H$123)+('28 Populations and thresholds'!$H$124))</f>
        <v>9.0322580645161285E-2</v>
      </c>
      <c r="N1210" s="274" t="str">
        <f>'28 Populations and thresholds'!$K$123</f>
        <v>DEC</v>
      </c>
      <c r="O1210" s="263" t="str">
        <f t="shared" si="83"/>
        <v xml:space="preserve"> </v>
      </c>
      <c r="P1210" s="349">
        <v>9.0299999999999994</v>
      </c>
      <c r="Q1210" s="272">
        <v>1</v>
      </c>
      <c r="R1210" s="274">
        <v>1</v>
      </c>
      <c r="S1210" s="263"/>
      <c r="T1210" s="282"/>
      <c r="U1210" s="263" t="str">
        <f t="shared" si="84"/>
        <v xml:space="preserve"> </v>
      </c>
    </row>
    <row r="1211" spans="1:26" x14ac:dyDescent="0.2">
      <c r="A1211" s="12" t="s">
        <v>1314</v>
      </c>
      <c r="B1211" s="9" t="s">
        <v>4419</v>
      </c>
      <c r="C1211" s="4" t="s">
        <v>3606</v>
      </c>
      <c r="D1211" s="5">
        <v>12000</v>
      </c>
      <c r="E1211" s="148">
        <v>40544</v>
      </c>
      <c r="F1211" s="263" t="str">
        <f t="shared" si="81"/>
        <v xml:space="preserve"> </v>
      </c>
      <c r="G1211" s="12"/>
      <c r="H1211" s="9" t="s">
        <v>4415</v>
      </c>
      <c r="I1211" s="263" t="str">
        <f t="shared" si="82"/>
        <v xml:space="preserve"> </v>
      </c>
      <c r="J1211" s="38" t="str">
        <f>IF(D1211&gt;=('28 Populations and thresholds'!$I$91),"YES"," ")</f>
        <v>YES</v>
      </c>
      <c r="K1211" s="38" t="str">
        <f>IF(J1211="YES"," ",IF(D1211&gt;=('28 Populations and thresholds'!$I$91)*0.25,"YES"))</f>
        <v xml:space="preserve"> </v>
      </c>
      <c r="L1211" s="38" t="b">
        <f>OR('28 Populations and thresholds'!$J$91="CR",'28 Populations and thresholds'!$J$91="EN",'28 Populations and thresholds'!$J$91="VU")</f>
        <v>0</v>
      </c>
      <c r="M1211" s="75">
        <f>D1211/'28 Populations and thresholds'!$H$91</f>
        <v>7.4999999999999997E-3</v>
      </c>
      <c r="N1211" s="106" t="str">
        <f>'28 Populations and thresholds'!$K$91</f>
        <v>DEC</v>
      </c>
      <c r="O1211" s="263" t="str">
        <f t="shared" si="83"/>
        <v xml:space="preserve"> </v>
      </c>
      <c r="P1211" s="348">
        <v>0.75</v>
      </c>
      <c r="Q1211" s="38">
        <v>1</v>
      </c>
      <c r="R1211" s="106">
        <v>0</v>
      </c>
      <c r="S1211" s="263"/>
      <c r="U1211" s="263" t="str">
        <f t="shared" si="84"/>
        <v xml:space="preserve"> </v>
      </c>
    </row>
    <row r="1212" spans="1:26" x14ac:dyDescent="0.2">
      <c r="A1212" s="282" t="s">
        <v>1314</v>
      </c>
      <c r="B1212" s="278" t="s">
        <v>1624</v>
      </c>
      <c r="C1212" s="278" t="s">
        <v>1696</v>
      </c>
      <c r="D1212" s="279">
        <v>18</v>
      </c>
      <c r="E1212" s="307">
        <v>41275</v>
      </c>
      <c r="F1212" s="263" t="str">
        <f t="shared" si="81"/>
        <v xml:space="preserve"> </v>
      </c>
      <c r="G1212" s="282"/>
      <c r="H1212" s="282" t="s">
        <v>4147</v>
      </c>
      <c r="I1212" s="263" t="str">
        <f t="shared" si="82"/>
        <v xml:space="preserve"> </v>
      </c>
      <c r="J1212" s="272" t="s">
        <v>4558</v>
      </c>
      <c r="K1212" s="272"/>
      <c r="L1212" s="272" t="b">
        <f>OR('28 Populations and thresholds'!$J$51="CR",'28 Populations and thresholds'!$J$51="EN",'28 Populations and thresholds'!$J$51="VU")</f>
        <v>1</v>
      </c>
      <c r="M1212" s="273">
        <f>D1212/'28 Populations and thresholds'!$H$51</f>
        <v>6.6666666666666671E-3</v>
      </c>
      <c r="N1212" s="274">
        <f>'28 Populations and thresholds'!$K$51</f>
        <v>0</v>
      </c>
      <c r="O1212" s="263" t="str">
        <f t="shared" si="83"/>
        <v xml:space="preserve"> </v>
      </c>
      <c r="P1212" s="349">
        <v>126.77</v>
      </c>
      <c r="Q1212" s="272">
        <v>5</v>
      </c>
      <c r="R1212" s="274">
        <v>3</v>
      </c>
      <c r="S1212" s="263"/>
      <c r="T1212" s="275" t="s">
        <v>4572</v>
      </c>
      <c r="U1212" s="263" t="str">
        <f t="shared" si="84"/>
        <v xml:space="preserve"> </v>
      </c>
    </row>
    <row r="1213" spans="1:26" x14ac:dyDescent="0.2">
      <c r="A1213" s="275" t="s">
        <v>1314</v>
      </c>
      <c r="B1213" s="269" t="s">
        <v>1624</v>
      </c>
      <c r="C1213" s="269" t="s">
        <v>1622</v>
      </c>
      <c r="D1213" s="279">
        <v>49</v>
      </c>
      <c r="E1213" s="284" t="s">
        <v>1598</v>
      </c>
      <c r="F1213" s="263" t="str">
        <f t="shared" si="81"/>
        <v xml:space="preserve"> </v>
      </c>
      <c r="G1213" s="275" t="s">
        <v>139</v>
      </c>
      <c r="H1213" s="275"/>
      <c r="I1213" s="263" t="str">
        <f t="shared" si="82"/>
        <v xml:space="preserve"> </v>
      </c>
      <c r="J1213" s="272" t="str">
        <f>IF(D1213&gt;=('28 Populations and thresholds'!$I$10),"YES"," ")</f>
        <v>YES</v>
      </c>
      <c r="K1213" s="272" t="str">
        <f>IF(J1213="YES"," ",IF(D1213&gt;=('28 Populations and thresholds'!$I$10)*0.25,"YES"))</f>
        <v xml:space="preserve"> </v>
      </c>
      <c r="L1213" s="272" t="b">
        <f>OR('28 Populations and thresholds'!$J$10="CR",'28 Populations and thresholds'!$J$10="EN",'28 Populations and thresholds'!$J$10="VU")</f>
        <v>1</v>
      </c>
      <c r="M1213" s="273">
        <f>D1213/'28 Populations and thresholds'!$H$10</f>
        <v>0.98</v>
      </c>
      <c r="N1213" s="274" t="str">
        <f>'28 Populations and thresholds'!$K$10</f>
        <v>DEC</v>
      </c>
      <c r="O1213" s="263" t="str">
        <f t="shared" si="83"/>
        <v xml:space="preserve"> </v>
      </c>
      <c r="P1213" s="349"/>
      <c r="Q1213" s="272"/>
      <c r="R1213" s="274"/>
      <c r="S1213" s="263"/>
      <c r="T1213" s="275"/>
      <c r="U1213" s="263" t="str">
        <f t="shared" si="84"/>
        <v xml:space="preserve"> </v>
      </c>
    </row>
    <row r="1214" spans="1:26" x14ac:dyDescent="0.2">
      <c r="A1214" s="275" t="s">
        <v>1314</v>
      </c>
      <c r="B1214" s="292" t="s">
        <v>1624</v>
      </c>
      <c r="C1214" s="269" t="s">
        <v>3482</v>
      </c>
      <c r="D1214" s="279">
        <v>9092</v>
      </c>
      <c r="E1214" s="281">
        <v>39083</v>
      </c>
      <c r="F1214" s="263" t="str">
        <f t="shared" si="81"/>
        <v xml:space="preserve"> </v>
      </c>
      <c r="G1214" s="275"/>
      <c r="H1214" s="269" t="s">
        <v>4415</v>
      </c>
      <c r="I1214" s="263" t="str">
        <f t="shared" si="82"/>
        <v xml:space="preserve"> </v>
      </c>
      <c r="J1214" s="272" t="str">
        <f>IF(D1214&gt;=(('28 Populations and thresholds'!$I$205)+('28 Populations and thresholds'!$I$206)+('28 Populations and thresholds'!$I$207)+('28 Populations and thresholds'!$I$208)),"YES"," ")</f>
        <v>YES</v>
      </c>
      <c r="K1214" s="272" t="str">
        <f>IF(J1214="YES"," ",IF(D1214&gt;=(('28 Populations and thresholds'!$I$205)+('28 Populations and thresholds'!$I$206)+('28 Populations and thresholds'!$I$207)+('28 Populations and thresholds'!$I$208))*0.25,"YES"))</f>
        <v xml:space="preserve"> </v>
      </c>
      <c r="L1214" s="272" t="b">
        <f>OR('28 Populations and thresholds'!$J$206="CR",'28 Populations and thresholds'!$J$206="EN",'28 Populations and thresholds'!$J$206="VU")</f>
        <v>0</v>
      </c>
      <c r="M1214" s="273">
        <f>D1214/(('28 Populations and thresholds'!$H$205)+('28 Populations and thresholds'!$H$206)+('28 Populations and thresholds'!$H$207)+('28 Populations and thresholds'!$H$208))</f>
        <v>3.3990055703016935E-3</v>
      </c>
      <c r="N1214" s="274" t="str">
        <f>'28 Populations and thresholds'!$K$206</f>
        <v>DEC</v>
      </c>
      <c r="O1214" s="263" t="str">
        <f t="shared" si="83"/>
        <v xml:space="preserve"> </v>
      </c>
      <c r="P1214" s="349"/>
      <c r="Q1214" s="272"/>
      <c r="R1214" s="274"/>
      <c r="S1214" s="263"/>
      <c r="T1214" s="275" t="s">
        <v>4568</v>
      </c>
      <c r="U1214" s="263" t="str">
        <f t="shared" si="84"/>
        <v xml:space="preserve"> </v>
      </c>
    </row>
    <row r="1215" spans="1:26" x14ac:dyDescent="0.2">
      <c r="A1215" s="267" t="s">
        <v>1314</v>
      </c>
      <c r="B1215" s="269" t="s">
        <v>1624</v>
      </c>
      <c r="C1215" s="269" t="s">
        <v>3467</v>
      </c>
      <c r="D1215" s="279">
        <v>1127</v>
      </c>
      <c r="E1215" s="274">
        <v>2007</v>
      </c>
      <c r="F1215" s="263" t="str">
        <f t="shared" si="81"/>
        <v xml:space="preserve"> </v>
      </c>
      <c r="G1215" s="275" t="s">
        <v>139</v>
      </c>
      <c r="H1215" s="275" t="s">
        <v>3388</v>
      </c>
      <c r="I1215" s="263" t="str">
        <f t="shared" si="82"/>
        <v xml:space="preserve"> </v>
      </c>
      <c r="J1215" s="272" t="str">
        <f>IF(D1215&gt;=('28 Populations and thresholds'!$I$180),"YES"," ")</f>
        <v>YES</v>
      </c>
      <c r="K1215" s="272" t="str">
        <f>IF(J1215="YES"," ",IF(D1215&gt;=('28 Populations and thresholds'!$I$180)*0.25,"YES"))</f>
        <v xml:space="preserve"> </v>
      </c>
      <c r="L1215" s="272" t="b">
        <f>OR('28 Populations and thresholds'!$J$180="CR",'28 Populations and thresholds'!$J$180="EN",'28 Populations and thresholds'!$J$180="VU")</f>
        <v>0</v>
      </c>
      <c r="M1215" s="273">
        <f>D1215/'28 Populations and thresholds'!$H$180</f>
        <v>1.1270000000000001E-2</v>
      </c>
      <c r="N1215" s="274">
        <f>'28 Populations and thresholds'!$K$180</f>
        <v>0</v>
      </c>
      <c r="O1215" s="263" t="str">
        <f t="shared" si="83"/>
        <v xml:space="preserve"> </v>
      </c>
      <c r="P1215" s="349"/>
      <c r="Q1215" s="272"/>
      <c r="R1215" s="274"/>
      <c r="S1215" s="263"/>
      <c r="T1215" s="269"/>
      <c r="U1215" s="263" t="str">
        <f t="shared" si="84"/>
        <v xml:space="preserve"> </v>
      </c>
    </row>
    <row r="1216" spans="1:26" x14ac:dyDescent="0.2">
      <c r="A1216" s="275" t="s">
        <v>1314</v>
      </c>
      <c r="B1216" s="269" t="s">
        <v>1624</v>
      </c>
      <c r="C1216" s="269" t="s">
        <v>1732</v>
      </c>
      <c r="D1216" s="279">
        <v>2557</v>
      </c>
      <c r="E1216" s="284" t="s">
        <v>1598</v>
      </c>
      <c r="F1216" s="263" t="str">
        <f t="shared" si="81"/>
        <v xml:space="preserve"> </v>
      </c>
      <c r="G1216" s="275" t="s">
        <v>139</v>
      </c>
      <c r="H1216" s="275"/>
      <c r="I1216" s="263" t="str">
        <f t="shared" si="82"/>
        <v xml:space="preserve"> </v>
      </c>
      <c r="J1216" s="272" t="str">
        <f>IF(D1216&gt;=('28 Populations and thresholds'!$I$221),"YES"," ")</f>
        <v>YES</v>
      </c>
      <c r="K1216" s="272" t="str">
        <f>IF(J1216="YES"," ",IF(D1216&gt;=('28 Populations and thresholds'!$I$221)*0.25,"YES"))</f>
        <v xml:space="preserve"> </v>
      </c>
      <c r="L1216" s="272" t="b">
        <f>OR('28 Populations and thresholds'!$J$221="CR",'28 Populations and thresholds'!$J$221="EN",'28 Populations and thresholds'!$J$221="VU")</f>
        <v>1</v>
      </c>
      <c r="M1216" s="273">
        <f>D1216/'28 Populations and thresholds'!$H$221</f>
        <v>0.26635416666666667</v>
      </c>
      <c r="N1216" s="274" t="str">
        <f>'28 Populations and thresholds'!$K$221</f>
        <v>DEC</v>
      </c>
      <c r="O1216" s="263" t="str">
        <f t="shared" si="83"/>
        <v xml:space="preserve"> </v>
      </c>
      <c r="P1216" s="349"/>
      <c r="Q1216" s="272"/>
      <c r="R1216" s="274"/>
      <c r="S1216" s="263"/>
      <c r="T1216" s="275"/>
      <c r="U1216" s="263" t="str">
        <f t="shared" si="84"/>
        <v xml:space="preserve"> </v>
      </c>
    </row>
    <row r="1217" spans="1:26" x14ac:dyDescent="0.2">
      <c r="A1217" s="12" t="s">
        <v>1314</v>
      </c>
      <c r="B1217" s="4" t="s">
        <v>1681</v>
      </c>
      <c r="C1217" s="4" t="s">
        <v>3666</v>
      </c>
      <c r="D1217" s="105">
        <v>950</v>
      </c>
      <c r="E1217" s="106">
        <v>2003</v>
      </c>
      <c r="F1217" s="263" t="str">
        <f t="shared" ref="F1217:F1280" si="85">" "</f>
        <v xml:space="preserve"> </v>
      </c>
      <c r="G1217" s="12" t="s">
        <v>139</v>
      </c>
      <c r="H1217" s="12" t="s">
        <v>3388</v>
      </c>
      <c r="I1217" s="263" t="str">
        <f t="shared" ref="I1217:I1280" si="86">" "</f>
        <v xml:space="preserve"> </v>
      </c>
      <c r="J1217" s="38" t="str">
        <f>IF(D1217&gt;=(('28 Populations and thresholds'!$I$62)+('28 Populations and thresholds'!$I$63)+('28 Populations and thresholds'!$I$65)),"YES"," ")</f>
        <v>YES</v>
      </c>
      <c r="K1217" s="38" t="str">
        <f>IF(J1217="YES"," ",IF(D1217&gt;=(('28 Populations and thresholds'!$I$62)+('28 Populations and thresholds'!$I$63)+('28 Populations and thresholds'!$I$65))*0.25,"YES"))</f>
        <v xml:space="preserve"> </v>
      </c>
      <c r="L1217" s="38" t="b">
        <f>OR('28 Populations and thresholds'!$J$62="CR",'28 Populations and thresholds'!$J$62="EN",'28 Populations and thresholds'!$J$62="VU")</f>
        <v>0</v>
      </c>
      <c r="M1217" s="75">
        <f>D1217/(('28 Populations and thresholds'!$H$62)+('28 Populations and thresholds'!$H$63)+('28 Populations and thresholds'!$H$65))</f>
        <v>5.4285714285714284E-3</v>
      </c>
      <c r="N1217" s="106" t="str">
        <f>'28 Populations and thresholds'!$K$62</f>
        <v>DEC</v>
      </c>
      <c r="O1217" s="263" t="str">
        <f t="shared" ref="O1217:O1280" si="87">" "</f>
        <v xml:space="preserve"> </v>
      </c>
      <c r="P1217" s="348">
        <v>23.03</v>
      </c>
      <c r="Q1217" s="38">
        <v>4</v>
      </c>
      <c r="R1217" s="106">
        <v>0</v>
      </c>
      <c r="S1217" s="263"/>
      <c r="T1217" s="12" t="s">
        <v>4550</v>
      </c>
      <c r="U1217" s="263" t="str">
        <f t="shared" ref="U1217:U1280" si="88">" "</f>
        <v xml:space="preserve"> </v>
      </c>
    </row>
    <row r="1218" spans="1:26" x14ac:dyDescent="0.2">
      <c r="A1218" s="143" t="s">
        <v>1314</v>
      </c>
      <c r="B1218" s="9" t="s">
        <v>1681</v>
      </c>
      <c r="C1218" s="4" t="s">
        <v>1677</v>
      </c>
      <c r="D1218" s="5">
        <v>74</v>
      </c>
      <c r="E1218" s="1" t="s">
        <v>1598</v>
      </c>
      <c r="F1218" s="263" t="str">
        <f t="shared" si="85"/>
        <v xml:space="preserve"> </v>
      </c>
      <c r="G1218" s="13" t="s">
        <v>139</v>
      </c>
      <c r="I1218" s="263" t="str">
        <f t="shared" si="86"/>
        <v xml:space="preserve"> </v>
      </c>
      <c r="J1218" s="38" t="str">
        <f>IF(D1218&gt;=('28 Populations and thresholds'!$I$44),"YES"," ")</f>
        <v>YES</v>
      </c>
      <c r="K1218" s="38" t="str">
        <f>IF(J1218="YES"," ",IF(D1218&gt;=('28 Populations and thresholds'!$I$44)*0.25,"YES"))</f>
        <v xml:space="preserve"> </v>
      </c>
      <c r="L1218" s="38" t="b">
        <f>OR('28 Populations and thresholds'!$J$44="CR",'28 Populations and thresholds'!$J$44="EN",'28 Populations and thresholds'!$J$44="VU")</f>
        <v>0</v>
      </c>
      <c r="M1218" s="75">
        <f>D1218/'28 Populations and thresholds'!$H$44</f>
        <v>0.14799999999999999</v>
      </c>
      <c r="N1218" s="106">
        <f>'28 Populations and thresholds'!$K$44</f>
        <v>0</v>
      </c>
      <c r="O1218" s="263" t="str">
        <f t="shared" si="87"/>
        <v xml:space="preserve"> </v>
      </c>
      <c r="P1218" s="348"/>
      <c r="Q1218" s="38"/>
      <c r="R1218" s="106"/>
      <c r="S1218" s="263"/>
      <c r="T1218" s="121"/>
      <c r="U1218" s="263" t="str">
        <f t="shared" si="88"/>
        <v xml:space="preserve"> </v>
      </c>
    </row>
    <row r="1219" spans="1:26" x14ac:dyDescent="0.2">
      <c r="A1219" s="12" t="s">
        <v>1314</v>
      </c>
      <c r="B1219" s="9" t="s">
        <v>1681</v>
      </c>
      <c r="C1219" s="4" t="s">
        <v>1693</v>
      </c>
      <c r="D1219" s="5">
        <v>245</v>
      </c>
      <c r="E1219" s="1" t="s">
        <v>1598</v>
      </c>
      <c r="F1219" s="263" t="str">
        <f t="shared" si="85"/>
        <v xml:space="preserve"> </v>
      </c>
      <c r="G1219" s="13" t="s">
        <v>139</v>
      </c>
      <c r="I1219" s="263" t="str">
        <f t="shared" si="86"/>
        <v xml:space="preserve"> </v>
      </c>
      <c r="J1219" s="38" t="str">
        <f>IF(D1219&gt;=('28 Populations and thresholds'!$I$50),"YES"," ")</f>
        <v>YES</v>
      </c>
      <c r="K1219" s="38" t="str">
        <f>IF(J1219="YES"," ",IF(D1219&gt;=('28 Populations and thresholds'!$I$50)*0.25,"YES"))</f>
        <v xml:space="preserve"> </v>
      </c>
      <c r="L1219" s="38" t="b">
        <f>OR('28 Populations and thresholds'!$J$50="CR",'28 Populations and thresholds'!$J$50="EN",'28 Populations and thresholds'!$J$50="VU")</f>
        <v>0</v>
      </c>
      <c r="M1219" s="75">
        <f>D1219/'28 Populations and thresholds'!$H$50</f>
        <v>2.4500000000000001E-2</v>
      </c>
      <c r="N1219" s="106" t="str">
        <f>'28 Populations and thresholds'!$K$50</f>
        <v>DEC</v>
      </c>
      <c r="O1219" s="263" t="str">
        <f t="shared" si="87"/>
        <v xml:space="preserve"> </v>
      </c>
      <c r="P1219" s="348"/>
      <c r="Q1219" s="38"/>
      <c r="R1219" s="106"/>
      <c r="S1219" s="263"/>
      <c r="U1219" s="263" t="str">
        <f t="shared" si="88"/>
        <v xml:space="preserve"> </v>
      </c>
    </row>
    <row r="1220" spans="1:26" x14ac:dyDescent="0.2">
      <c r="A1220" s="12" t="s">
        <v>1314</v>
      </c>
      <c r="B1220" s="40" t="s">
        <v>1681</v>
      </c>
      <c r="C1220" s="4" t="s">
        <v>3590</v>
      </c>
      <c r="D1220" s="105">
        <v>4663</v>
      </c>
      <c r="E1220" s="148">
        <v>40544</v>
      </c>
      <c r="F1220" s="263" t="str">
        <f t="shared" si="85"/>
        <v xml:space="preserve"> </v>
      </c>
      <c r="G1220" s="12"/>
      <c r="H1220" s="9" t="s">
        <v>4415</v>
      </c>
      <c r="I1220" s="263" t="str">
        <f t="shared" si="86"/>
        <v xml:space="preserve"> </v>
      </c>
      <c r="J1220" s="38" t="str">
        <f>IF(D1220&gt;=('28 Populations and thresholds'!$I$85),"YES"," ")</f>
        <v>YES</v>
      </c>
      <c r="K1220" s="38" t="str">
        <f>IF(J1220="YES"," ",IF(D1220&gt;=('28 Populations and thresholds'!$I$85)*0.25,"YES"))</f>
        <v xml:space="preserve"> </v>
      </c>
      <c r="L1220" s="38" t="b">
        <f>OR('28 Populations and thresholds'!$J$85="CR",'28 Populations and thresholds'!$J$85="EN",'28 Populations and thresholds'!$J$85="VU")</f>
        <v>0</v>
      </c>
      <c r="M1220" s="75">
        <f>D1220/'28 Populations and thresholds'!$H$85</f>
        <v>5.2393258426966294E-2</v>
      </c>
      <c r="N1220" s="106" t="str">
        <f>'28 Populations and thresholds'!$K$85</f>
        <v>DEC</v>
      </c>
      <c r="O1220" s="263" t="str">
        <f t="shared" si="87"/>
        <v xml:space="preserve"> </v>
      </c>
      <c r="P1220" s="348"/>
      <c r="Q1220" s="38"/>
      <c r="R1220" s="106"/>
      <c r="S1220" s="263"/>
      <c r="U1220" s="263" t="str">
        <f t="shared" si="88"/>
        <v xml:space="preserve"> </v>
      </c>
    </row>
    <row r="1221" spans="1:26" x14ac:dyDescent="0.2">
      <c r="A1221" s="275" t="s">
        <v>1314</v>
      </c>
      <c r="B1221" s="301" t="s">
        <v>2067</v>
      </c>
      <c r="C1221" s="269" t="s">
        <v>3411</v>
      </c>
      <c r="D1221" s="279">
        <v>1200</v>
      </c>
      <c r="E1221" s="281">
        <v>39508</v>
      </c>
      <c r="F1221" s="263" t="str">
        <f t="shared" si="85"/>
        <v xml:space="preserve"> </v>
      </c>
      <c r="G1221" s="275"/>
      <c r="H1221" s="275" t="s">
        <v>4069</v>
      </c>
      <c r="I1221" s="263" t="str">
        <f t="shared" si="86"/>
        <v xml:space="preserve"> </v>
      </c>
      <c r="J1221" s="272" t="str">
        <f>IF(D1221&gt;=('28 Populations and thresholds'!$I$114),"YES"," ")</f>
        <v>YES</v>
      </c>
      <c r="K1221" s="272" t="str">
        <f>IF(J1221="YES"," ",IF(D1221&gt;=('28 Populations and thresholds'!$I$114)*0.25,"YES"))</f>
        <v xml:space="preserve"> </v>
      </c>
      <c r="L1221" s="272" t="b">
        <f>OR('28 Populations and thresholds'!$J$114="CR",'28 Populations and thresholds'!$J$114="EN",'28 Populations and thresholds'!$J$114="VU")</f>
        <v>1</v>
      </c>
      <c r="M1221" s="273">
        <f>D1221/'28 Populations and thresholds'!$H$114</f>
        <v>0.31578947368421051</v>
      </c>
      <c r="N1221" s="274"/>
      <c r="O1221" s="263" t="str">
        <f t="shared" si="87"/>
        <v xml:space="preserve"> </v>
      </c>
      <c r="P1221" s="349">
        <v>31.58</v>
      </c>
      <c r="Q1221" s="272">
        <v>1</v>
      </c>
      <c r="R1221" s="274">
        <v>1</v>
      </c>
      <c r="S1221" s="263"/>
      <c r="T1221" s="282"/>
      <c r="U1221" s="263" t="str">
        <f t="shared" si="88"/>
        <v xml:space="preserve"> </v>
      </c>
      <c r="W1221" s="4"/>
      <c r="X1221" s="4"/>
      <c r="Y1221" s="4"/>
      <c r="Z1221" s="4"/>
    </row>
    <row r="1222" spans="1:26" x14ac:dyDescent="0.2">
      <c r="A1222" s="12" t="s">
        <v>1314</v>
      </c>
      <c r="B1222" s="4" t="s">
        <v>3669</v>
      </c>
      <c r="C1222" s="4" t="s">
        <v>3666</v>
      </c>
      <c r="D1222" s="105">
        <v>1030</v>
      </c>
      <c r="E1222" s="106">
        <v>2005</v>
      </c>
      <c r="F1222" s="263" t="str">
        <f t="shared" si="85"/>
        <v xml:space="preserve"> </v>
      </c>
      <c r="G1222" s="12" t="s">
        <v>139</v>
      </c>
      <c r="H1222" s="12" t="s">
        <v>3388</v>
      </c>
      <c r="I1222" s="263" t="str">
        <f t="shared" si="86"/>
        <v xml:space="preserve"> </v>
      </c>
      <c r="J1222" s="38" t="str">
        <f>IF(D1222&gt;=(('28 Populations and thresholds'!$I$62)+('28 Populations and thresholds'!$I$63)+('28 Populations and thresholds'!$I$65)),"YES"," ")</f>
        <v>YES</v>
      </c>
      <c r="K1222" s="38" t="str">
        <f>IF(J1222="YES"," ",IF(D1222&gt;=(('28 Populations and thresholds'!$I$62)+('28 Populations and thresholds'!$I$63)+('28 Populations and thresholds'!$I$65))*0.25,"YES"))</f>
        <v xml:space="preserve"> </v>
      </c>
      <c r="L1222" s="38" t="b">
        <f>OR('28 Populations and thresholds'!$J$62="CR",'28 Populations and thresholds'!$J$62="EN",'28 Populations and thresholds'!$J$62="VU")</f>
        <v>0</v>
      </c>
      <c r="M1222" s="75">
        <f>D1222/(('28 Populations and thresholds'!$H$62)+('28 Populations and thresholds'!$H$63)+('28 Populations and thresholds'!$H$65))</f>
        <v>5.8857142857142858E-3</v>
      </c>
      <c r="N1222" s="106" t="str">
        <f>'28 Populations and thresholds'!$K$62</f>
        <v>DEC</v>
      </c>
      <c r="O1222" s="263" t="str">
        <f t="shared" si="87"/>
        <v xml:space="preserve"> </v>
      </c>
      <c r="P1222" s="348">
        <v>0.59</v>
      </c>
      <c r="Q1222" s="38">
        <v>1</v>
      </c>
      <c r="R1222" s="106">
        <v>0</v>
      </c>
      <c r="S1222" s="263"/>
      <c r="T1222" s="12" t="s">
        <v>4550</v>
      </c>
      <c r="U1222" s="263" t="str">
        <f t="shared" si="88"/>
        <v xml:space="preserve"> </v>
      </c>
    </row>
    <row r="1223" spans="1:26" x14ac:dyDescent="0.2">
      <c r="A1223" s="275" t="s">
        <v>1314</v>
      </c>
      <c r="B1223" s="292" t="s">
        <v>1751</v>
      </c>
      <c r="C1223" s="269" t="s">
        <v>1732</v>
      </c>
      <c r="D1223" s="279">
        <v>147</v>
      </c>
      <c r="E1223" s="274" t="s">
        <v>4135</v>
      </c>
      <c r="F1223" s="263" t="str">
        <f t="shared" si="85"/>
        <v xml:space="preserve"> </v>
      </c>
      <c r="G1223" s="275" t="s">
        <v>4019</v>
      </c>
      <c r="H1223" s="275"/>
      <c r="I1223" s="263" t="str">
        <f t="shared" si="86"/>
        <v xml:space="preserve"> </v>
      </c>
      <c r="J1223" s="272" t="str">
        <f>IF(D1223&gt;=('28 Populations and thresholds'!$I$221),"YES"," ")</f>
        <v>YES</v>
      </c>
      <c r="K1223" s="272" t="str">
        <f>IF(J1223="YES"," ",IF(D1223&gt;=('28 Populations and thresholds'!$I$221)*0.25,"YES"))</f>
        <v xml:space="preserve"> </v>
      </c>
      <c r="L1223" s="272" t="b">
        <f>OR('28 Populations and thresholds'!$J$221="CR",'28 Populations and thresholds'!$J$221="EN",'28 Populations and thresholds'!$J$221="VU")</f>
        <v>1</v>
      </c>
      <c r="M1223" s="273">
        <f>D1223/'28 Populations and thresholds'!$H$221</f>
        <v>1.53125E-2</v>
      </c>
      <c r="N1223" s="274" t="str">
        <f>'28 Populations and thresholds'!$K$221</f>
        <v>DEC</v>
      </c>
      <c r="O1223" s="263" t="str">
        <f t="shared" si="87"/>
        <v xml:space="preserve"> </v>
      </c>
      <c r="P1223" s="349">
        <v>1.53</v>
      </c>
      <c r="Q1223" s="272">
        <v>1</v>
      </c>
      <c r="R1223" s="274">
        <v>1</v>
      </c>
      <c r="S1223" s="263"/>
      <c r="T1223" s="275"/>
      <c r="U1223" s="263" t="str">
        <f t="shared" si="88"/>
        <v xml:space="preserve"> </v>
      </c>
    </row>
    <row r="1224" spans="1:26" x14ac:dyDescent="0.2">
      <c r="A1224" s="12" t="s">
        <v>1314</v>
      </c>
      <c r="B1224" s="111" t="s">
        <v>3469</v>
      </c>
      <c r="C1224" s="4" t="s">
        <v>3781</v>
      </c>
      <c r="D1224" s="5">
        <v>5000</v>
      </c>
      <c r="E1224" s="148">
        <v>39114</v>
      </c>
      <c r="F1224" s="263" t="str">
        <f t="shared" si="85"/>
        <v xml:space="preserve"> </v>
      </c>
      <c r="H1224" s="9" t="s">
        <v>4415</v>
      </c>
      <c r="I1224" s="263" t="str">
        <f t="shared" si="86"/>
        <v xml:space="preserve"> </v>
      </c>
      <c r="J1224" s="38" t="str">
        <f>IF(D1224&gt;=('28 Populations and thresholds'!$I$220),"YES"," ")</f>
        <v>YES</v>
      </c>
      <c r="K1224" s="38" t="str">
        <f>IF(J1224="YES"," ",IF(D1224&gt;=('28 Populations and thresholds'!$I$220)*0.25,"YES"))</f>
        <v xml:space="preserve"> </v>
      </c>
      <c r="L1224" s="38" t="b">
        <f>OR('28 Populations and thresholds'!$J$220="CR",'28 Populations and thresholds'!$J$220="EN",'28 Populations and thresholds'!$J$220="VU")</f>
        <v>0</v>
      </c>
      <c r="M1224" s="75">
        <f>D1224/'28 Populations and thresholds'!$H$220</f>
        <v>4.9999950000049996E-3</v>
      </c>
      <c r="N1224" s="106">
        <f>'28 Populations and thresholds'!$K$220</f>
        <v>0</v>
      </c>
      <c r="O1224" s="263" t="str">
        <f t="shared" si="87"/>
        <v xml:space="preserve"> </v>
      </c>
      <c r="P1224" s="348">
        <v>3.69</v>
      </c>
      <c r="Q1224" s="38">
        <v>3</v>
      </c>
      <c r="R1224" s="106">
        <v>0</v>
      </c>
      <c r="S1224" s="263"/>
      <c r="U1224" s="263" t="str">
        <f t="shared" si="88"/>
        <v xml:space="preserve"> </v>
      </c>
    </row>
    <row r="1225" spans="1:26" x14ac:dyDescent="0.2">
      <c r="A1225" s="12" t="s">
        <v>1314</v>
      </c>
      <c r="B1225" s="4" t="s">
        <v>3469</v>
      </c>
      <c r="C1225" s="4" t="s">
        <v>3564</v>
      </c>
      <c r="D1225" s="5">
        <v>2600</v>
      </c>
      <c r="E1225" s="104">
        <v>2007</v>
      </c>
      <c r="F1225" s="263" t="str">
        <f t="shared" si="85"/>
        <v xml:space="preserve"> </v>
      </c>
      <c r="G1225" s="12" t="s">
        <v>139</v>
      </c>
      <c r="H1225" s="12" t="s">
        <v>3388</v>
      </c>
      <c r="I1225" s="263" t="str">
        <f t="shared" si="86"/>
        <v xml:space="preserve"> </v>
      </c>
      <c r="J1225" s="38" t="str">
        <f>IF(D1225&gt;=('28 Populations and thresholds'!$I$79),"YES"," ")</f>
        <v>YES</v>
      </c>
      <c r="K1225" s="38" t="str">
        <f>IF(J1225="YES"," ",IF(D1225&gt;=('28 Populations and thresholds'!$I$79)*0.25,"YES"))</f>
        <v xml:space="preserve"> </v>
      </c>
      <c r="L1225" s="38" t="b">
        <f>OR('28 Populations and thresholds'!$J$79="CR",'28 Populations and thresholds'!$J$79="EN",'28 Populations and thresholds'!$J$79="VU")</f>
        <v>0</v>
      </c>
      <c r="M1225" s="75">
        <f>D1225/'28 Populations and thresholds'!$H$79</f>
        <v>1.7333333333333333E-2</v>
      </c>
      <c r="N1225" s="106">
        <f>'28 Populations and thresholds'!$K$79</f>
        <v>0</v>
      </c>
      <c r="O1225" s="263" t="str">
        <f t="shared" si="87"/>
        <v xml:space="preserve"> </v>
      </c>
      <c r="P1225" s="348"/>
      <c r="Q1225" s="38"/>
      <c r="R1225" s="106"/>
      <c r="S1225" s="263"/>
      <c r="T1225" s="9"/>
      <c r="U1225" s="263" t="str">
        <f t="shared" si="88"/>
        <v xml:space="preserve"> </v>
      </c>
    </row>
    <row r="1226" spans="1:26" x14ac:dyDescent="0.2">
      <c r="A1226" s="143" t="s">
        <v>1314</v>
      </c>
      <c r="B1226" s="4" t="s">
        <v>3469</v>
      </c>
      <c r="C1226" s="4" t="s">
        <v>3467</v>
      </c>
      <c r="D1226" s="5">
        <v>1460</v>
      </c>
      <c r="E1226" s="104">
        <v>2007</v>
      </c>
      <c r="F1226" s="263" t="str">
        <f t="shared" si="85"/>
        <v xml:space="preserve"> </v>
      </c>
      <c r="G1226" s="13" t="s">
        <v>139</v>
      </c>
      <c r="H1226" s="13" t="s">
        <v>3388</v>
      </c>
      <c r="I1226" s="263" t="str">
        <f t="shared" si="86"/>
        <v xml:space="preserve"> </v>
      </c>
      <c r="J1226" s="38" t="str">
        <f>IF(D1226&gt;=('28 Populations and thresholds'!$I$180),"YES"," ")</f>
        <v>YES</v>
      </c>
      <c r="K1226" s="38" t="str">
        <f>IF(J1226="YES"," ",IF(D1226&gt;=('28 Populations and thresholds'!$I$180)*0.25,"YES"))</f>
        <v xml:space="preserve"> </v>
      </c>
      <c r="L1226" s="38" t="b">
        <f>OR('28 Populations and thresholds'!$J$180="CR",'28 Populations and thresholds'!$J$180="EN",'28 Populations and thresholds'!$J$180="VU")</f>
        <v>0</v>
      </c>
      <c r="M1226" s="75">
        <f>D1226/'28 Populations and thresholds'!$H$180</f>
        <v>1.46E-2</v>
      </c>
      <c r="N1226" s="106">
        <f>'28 Populations and thresholds'!$K$180</f>
        <v>0</v>
      </c>
      <c r="O1226" s="263" t="str">
        <f t="shared" si="87"/>
        <v xml:space="preserve"> </v>
      </c>
      <c r="P1226" s="348"/>
      <c r="Q1226" s="38"/>
      <c r="R1226" s="106"/>
      <c r="S1226" s="263"/>
      <c r="T1226" s="9"/>
      <c r="U1226" s="263" t="str">
        <f t="shared" si="88"/>
        <v xml:space="preserve"> </v>
      </c>
    </row>
    <row r="1227" spans="1:26" x14ac:dyDescent="0.2">
      <c r="A1227" s="324" t="s">
        <v>1314</v>
      </c>
      <c r="B1227" s="337" t="s">
        <v>3571</v>
      </c>
      <c r="C1227" s="362" t="s">
        <v>3733</v>
      </c>
      <c r="D1227" s="339">
        <v>718</v>
      </c>
      <c r="E1227" s="323">
        <v>2004</v>
      </c>
      <c r="F1227" s="263" t="str">
        <f t="shared" si="85"/>
        <v xml:space="preserve"> </v>
      </c>
      <c r="G1227" s="324" t="s">
        <v>139</v>
      </c>
      <c r="H1227" s="324" t="s">
        <v>3388</v>
      </c>
      <c r="I1227" s="263" t="str">
        <f t="shared" si="86"/>
        <v xml:space="preserve"> </v>
      </c>
      <c r="J1227" s="321" t="str">
        <f>IF(D1227&gt;=('28 Populations and thresholds'!$I$81),"YES"," ")</f>
        <v>YES</v>
      </c>
      <c r="K1227" s="321" t="str">
        <f>IF(J1227="YES"," ",IF(D1227&gt;=('28 Populations and thresholds'!$I$81)*0.25,"YES"))</f>
        <v xml:space="preserve"> </v>
      </c>
      <c r="L1227" s="321" t="b">
        <f>OR('28 Populations and thresholds'!$J$81="CR",'28 Populations and thresholds'!$J$81="EN",'28 Populations and thresholds'!$J$81="VU")</f>
        <v>0</v>
      </c>
      <c r="M1227" s="322">
        <f>D1227/'28 Populations and thresholds'!$H$81</f>
        <v>3.5900000000000001E-2</v>
      </c>
      <c r="N1227" s="323" t="str">
        <f>'28 Populations and thresholds'!$K$81</f>
        <v>DEC</v>
      </c>
      <c r="O1227" s="263" t="str">
        <f t="shared" si="87"/>
        <v xml:space="preserve"> </v>
      </c>
      <c r="P1227" s="386">
        <v>3.59</v>
      </c>
      <c r="Q1227" s="321">
        <v>1</v>
      </c>
      <c r="R1227" s="323">
        <v>0</v>
      </c>
      <c r="S1227" s="263"/>
      <c r="T1227" s="324"/>
      <c r="U1227" s="263" t="str">
        <f t="shared" si="88"/>
        <v xml:space="preserve"> </v>
      </c>
    </row>
    <row r="1228" spans="1:26" x14ac:dyDescent="0.2">
      <c r="A1228" s="275" t="s">
        <v>1314</v>
      </c>
      <c r="B1228" s="269" t="s">
        <v>1627</v>
      </c>
      <c r="C1228" s="269" t="s">
        <v>3781</v>
      </c>
      <c r="D1228" s="279">
        <v>1127</v>
      </c>
      <c r="E1228" s="281">
        <v>38749</v>
      </c>
      <c r="F1228" s="263" t="str">
        <f t="shared" si="85"/>
        <v xml:space="preserve"> </v>
      </c>
      <c r="G1228" s="275"/>
      <c r="H1228" s="275" t="s">
        <v>4415</v>
      </c>
      <c r="I1228" s="263" t="str">
        <f t="shared" si="86"/>
        <v xml:space="preserve"> </v>
      </c>
      <c r="J1228" s="272" t="str">
        <f>IF(D1228&gt;=('28 Populations and thresholds'!$I$220),"YES"," ")</f>
        <v>YES</v>
      </c>
      <c r="K1228" s="272" t="str">
        <f>IF(J1228="YES"," ",IF(D1228&gt;=('28 Populations and thresholds'!$I$220)*0.25,"YES"))</f>
        <v xml:space="preserve"> </v>
      </c>
      <c r="L1228" s="272" t="b">
        <f>OR('28 Populations and thresholds'!$J$220="CR",'28 Populations and thresholds'!$J$220="EN",'28 Populations and thresholds'!$J$220="VU")</f>
        <v>0</v>
      </c>
      <c r="M1228" s="273">
        <f>D1228/'28 Populations and thresholds'!$H$220</f>
        <v>1.126998873001127E-3</v>
      </c>
      <c r="N1228" s="274">
        <f>'28 Populations and thresholds'!$K$220</f>
        <v>0</v>
      </c>
      <c r="O1228" s="263" t="str">
        <f t="shared" si="87"/>
        <v xml:space="preserve"> </v>
      </c>
      <c r="P1228" s="349">
        <v>5.4</v>
      </c>
      <c r="Q1228" s="272">
        <v>3</v>
      </c>
      <c r="R1228" s="274">
        <v>1</v>
      </c>
      <c r="S1228" s="263"/>
      <c r="T1228" s="275"/>
      <c r="U1228" s="263" t="str">
        <f t="shared" si="88"/>
        <v xml:space="preserve"> </v>
      </c>
    </row>
    <row r="1229" spans="1:26" x14ac:dyDescent="0.2">
      <c r="A1229" s="275" t="s">
        <v>1314</v>
      </c>
      <c r="B1229" s="269" t="s">
        <v>1627</v>
      </c>
      <c r="C1229" s="269" t="s">
        <v>1625</v>
      </c>
      <c r="D1229" s="279">
        <v>3112</v>
      </c>
      <c r="E1229" s="284" t="s">
        <v>156</v>
      </c>
      <c r="F1229" s="263" t="str">
        <f t="shared" si="85"/>
        <v xml:space="preserve"> </v>
      </c>
      <c r="G1229" s="275" t="s">
        <v>139</v>
      </c>
      <c r="H1229" s="275"/>
      <c r="I1229" s="263" t="str">
        <f t="shared" si="86"/>
        <v xml:space="preserve"> </v>
      </c>
      <c r="J1229" s="272" t="str">
        <f>IF(D1229&gt;=('28 Populations and thresholds'!$I$11),"YES"," ")</f>
        <v>YES</v>
      </c>
      <c r="K1229" s="272" t="str">
        <f>IF(J1229="YES"," ",IF(D1229&gt;=('28 Populations and thresholds'!$I$11)*0.25,"YES"))</f>
        <v xml:space="preserve"> </v>
      </c>
      <c r="L1229" s="272" t="b">
        <f>OR('28 Populations and thresholds'!$J$11="CR",'28 Populations and thresholds'!$J$11="EN",'28 Populations and thresholds'!$J$11="VU")</f>
        <v>0</v>
      </c>
      <c r="M1229" s="273">
        <f>D1229/'28 Populations and thresholds'!$H$11</f>
        <v>3.1119999999999998E-2</v>
      </c>
      <c r="N1229" s="274">
        <f>'28 Populations and thresholds'!$K$11</f>
        <v>0</v>
      </c>
      <c r="O1229" s="263" t="str">
        <f t="shared" si="87"/>
        <v xml:space="preserve"> </v>
      </c>
      <c r="P1229" s="349"/>
      <c r="Q1229" s="272"/>
      <c r="R1229" s="274"/>
      <c r="S1229" s="263"/>
      <c r="T1229" s="275"/>
      <c r="U1229" s="263" t="str">
        <f t="shared" si="88"/>
        <v xml:space="preserve"> </v>
      </c>
    </row>
    <row r="1230" spans="1:26" x14ac:dyDescent="0.2">
      <c r="A1230" s="275" t="s">
        <v>1314</v>
      </c>
      <c r="B1230" s="269" t="s">
        <v>1627</v>
      </c>
      <c r="C1230" s="269" t="s">
        <v>1732</v>
      </c>
      <c r="D1230" s="279">
        <v>209</v>
      </c>
      <c r="E1230" s="284" t="s">
        <v>156</v>
      </c>
      <c r="F1230" s="263" t="str">
        <f t="shared" si="85"/>
        <v xml:space="preserve"> </v>
      </c>
      <c r="G1230" s="275" t="s">
        <v>139</v>
      </c>
      <c r="H1230" s="275"/>
      <c r="I1230" s="263" t="str">
        <f t="shared" si="86"/>
        <v xml:space="preserve"> </v>
      </c>
      <c r="J1230" s="272" t="str">
        <f>IF(D1230&gt;=('28 Populations and thresholds'!$I$221),"YES"," ")</f>
        <v>YES</v>
      </c>
      <c r="K1230" s="272" t="str">
        <f>IF(J1230="YES"," ",IF(D1230&gt;=('28 Populations and thresholds'!$I$221)*0.25,"YES"))</f>
        <v xml:space="preserve"> </v>
      </c>
      <c r="L1230" s="272" t="b">
        <f>OR('28 Populations and thresholds'!$J$221="CR",'28 Populations and thresholds'!$J$221="EN",'28 Populations and thresholds'!$J$221="VU")</f>
        <v>1</v>
      </c>
      <c r="M1230" s="273">
        <f>D1230/'28 Populations and thresholds'!$H$221</f>
        <v>2.1770833333333333E-2</v>
      </c>
      <c r="N1230" s="274" t="str">
        <f>'28 Populations and thresholds'!$K$221</f>
        <v>DEC</v>
      </c>
      <c r="O1230" s="263" t="str">
        <f t="shared" si="87"/>
        <v xml:space="preserve"> </v>
      </c>
      <c r="P1230" s="349"/>
      <c r="Q1230" s="272"/>
      <c r="R1230" s="274"/>
      <c r="S1230" s="263"/>
      <c r="T1230" s="275"/>
      <c r="U1230" s="263" t="str">
        <f t="shared" si="88"/>
        <v xml:space="preserve"> </v>
      </c>
    </row>
    <row r="1231" spans="1:26" x14ac:dyDescent="0.2">
      <c r="A1231" s="143" t="s">
        <v>1314</v>
      </c>
      <c r="B1231" s="68" t="s">
        <v>2071</v>
      </c>
      <c r="C1231" s="111" t="s">
        <v>3590</v>
      </c>
      <c r="D1231" s="41">
        <v>10000</v>
      </c>
      <c r="E1231" s="47" t="s">
        <v>1320</v>
      </c>
      <c r="F1231" s="263" t="str">
        <f t="shared" si="85"/>
        <v xml:space="preserve"> </v>
      </c>
      <c r="G1231" s="143" t="s">
        <v>15</v>
      </c>
      <c r="H1231" s="143" t="s">
        <v>718</v>
      </c>
      <c r="I1231" s="263" t="str">
        <f t="shared" si="86"/>
        <v xml:space="preserve"> </v>
      </c>
      <c r="J1231" s="38" t="str">
        <f>IF(D1231&gt;=('28 Populations and thresholds'!$I$85),"YES"," ")</f>
        <v>YES</v>
      </c>
      <c r="K1231" s="38" t="str">
        <f>IF(J1231="YES"," ",IF(D1231&gt;=('28 Populations and thresholds'!$I$85)*0.25,"YES"))</f>
        <v xml:space="preserve"> </v>
      </c>
      <c r="L1231" s="38" t="b">
        <f>OR('28 Populations and thresholds'!$J$85="CR",'28 Populations and thresholds'!$J$85="EN",'28 Populations and thresholds'!$J$85="VU")</f>
        <v>0</v>
      </c>
      <c r="M1231" s="75">
        <f>D1231/'28 Populations and thresholds'!$H$85</f>
        <v>0.11235955056179775</v>
      </c>
      <c r="N1231" s="106" t="str">
        <f>'28 Populations and thresholds'!$K$85</f>
        <v>DEC</v>
      </c>
      <c r="O1231" s="263" t="str">
        <f t="shared" si="87"/>
        <v xml:space="preserve"> </v>
      </c>
      <c r="P1231" s="348">
        <v>12.77</v>
      </c>
      <c r="Q1231" s="38">
        <v>2</v>
      </c>
      <c r="R1231" s="106">
        <v>1</v>
      </c>
      <c r="S1231" s="263"/>
      <c r="T1231" s="9"/>
      <c r="U1231" s="263" t="str">
        <f t="shared" si="88"/>
        <v xml:space="preserve"> </v>
      </c>
    </row>
    <row r="1232" spans="1:26" x14ac:dyDescent="0.2">
      <c r="A1232" s="12" t="s">
        <v>1314</v>
      </c>
      <c r="B1232" s="68" t="s">
        <v>2071</v>
      </c>
      <c r="C1232" s="155" t="s">
        <v>3403</v>
      </c>
      <c r="D1232" s="5">
        <v>100</v>
      </c>
      <c r="E1232" s="104" t="s">
        <v>4471</v>
      </c>
      <c r="F1232" s="263" t="str">
        <f t="shared" si="85"/>
        <v xml:space="preserve"> </v>
      </c>
      <c r="H1232" s="13" t="s">
        <v>4019</v>
      </c>
      <c r="I1232" s="263" t="str">
        <f t="shared" si="86"/>
        <v xml:space="preserve"> </v>
      </c>
      <c r="J1232" s="38" t="str">
        <f>IF(D1232&gt;=(('28 Populations and thresholds'!$I$117)+('28 Populations and thresholds'!$I$118)),"YES"," ")</f>
        <v>YES</v>
      </c>
      <c r="K1232" s="38" t="str">
        <f>IF(J1232="YES"," ",IF(D1232&gt;=(('28 Populations and thresholds'!$I$117)+('28 Populations and thresholds'!$I$118))*0.25,"YES"))</f>
        <v xml:space="preserve"> </v>
      </c>
      <c r="L1232" s="38" t="b">
        <f>OR('28 Populations and thresholds'!$J$118="CR",'28 Populations and thresholds'!$J$118="EN",'28 Populations and thresholds'!$J$118="VU")</f>
        <v>1</v>
      </c>
      <c r="M1232" s="75">
        <f>D1232/(('28 Populations and thresholds'!$H$117)+('28 Populations and thresholds'!$H$118))</f>
        <v>1.5384615384615385E-2</v>
      </c>
      <c r="N1232" s="106">
        <f>'28 Populations and thresholds'!$K$118</f>
        <v>0</v>
      </c>
      <c r="O1232" s="263" t="str">
        <f t="shared" si="87"/>
        <v xml:space="preserve"> </v>
      </c>
      <c r="P1232" s="348"/>
      <c r="Q1232" s="38"/>
      <c r="R1232" s="106"/>
      <c r="S1232" s="263"/>
      <c r="T1232" s="12" t="s">
        <v>4568</v>
      </c>
      <c r="U1232" s="263" t="str">
        <f t="shared" si="88"/>
        <v xml:space="preserve"> </v>
      </c>
    </row>
    <row r="1233" spans="1:21" x14ac:dyDescent="0.2">
      <c r="A1233" s="275" t="s">
        <v>1314</v>
      </c>
      <c r="B1233" s="269" t="s">
        <v>3651</v>
      </c>
      <c r="C1233" s="269" t="s">
        <v>3649</v>
      </c>
      <c r="D1233" s="279">
        <v>100</v>
      </c>
      <c r="E1233" s="274">
        <v>2000</v>
      </c>
      <c r="F1233" s="263" t="str">
        <f t="shared" si="85"/>
        <v xml:space="preserve"> </v>
      </c>
      <c r="G1233" s="275" t="s">
        <v>139</v>
      </c>
      <c r="H1233" s="275" t="s">
        <v>3388</v>
      </c>
      <c r="I1233" s="263" t="str">
        <f t="shared" si="86"/>
        <v xml:space="preserve"> </v>
      </c>
      <c r="J1233" s="272" t="str">
        <f>IF(D1233&gt;=('28 Populations and thresholds'!$I$111),"YES"," ")</f>
        <v>YES</v>
      </c>
      <c r="K1233" s="272" t="str">
        <f>IF(J1233="YES"," ",IF(D1233&gt;=('28 Populations and thresholds'!$I$111)*0.25,"YES"))</f>
        <v xml:space="preserve"> </v>
      </c>
      <c r="L1233" s="272" t="b">
        <f>OR('28 Populations and thresholds'!$J$111="CR",'28 Populations and thresholds'!$J$111="EN",'28 Populations and thresholds'!$J$111="VU")</f>
        <v>1</v>
      </c>
      <c r="M1233" s="273">
        <f>D1233/'28 Populations and thresholds'!$H$111</f>
        <v>0.01</v>
      </c>
      <c r="N1233" s="274" t="str">
        <f>'28 Populations and thresholds'!$K$111</f>
        <v>DEC</v>
      </c>
      <c r="O1233" s="263" t="str">
        <f t="shared" si="87"/>
        <v xml:space="preserve"> </v>
      </c>
      <c r="P1233" s="349">
        <v>1</v>
      </c>
      <c r="Q1233" s="272">
        <v>1</v>
      </c>
      <c r="R1233" s="274">
        <v>1</v>
      </c>
      <c r="S1233" s="263"/>
      <c r="T1233" s="275"/>
      <c r="U1233" s="263" t="str">
        <f t="shared" si="88"/>
        <v xml:space="preserve"> </v>
      </c>
    </row>
    <row r="1234" spans="1:21" x14ac:dyDescent="0.2">
      <c r="A1234" s="12" t="s">
        <v>1314</v>
      </c>
      <c r="B1234" s="9" t="s">
        <v>1628</v>
      </c>
      <c r="C1234" s="4" t="s">
        <v>1696</v>
      </c>
      <c r="D1234" s="5">
        <v>67</v>
      </c>
      <c r="E1234" s="1" t="s">
        <v>156</v>
      </c>
      <c r="F1234" s="263" t="str">
        <f t="shared" si="85"/>
        <v xml:space="preserve"> </v>
      </c>
      <c r="G1234" s="13" t="s">
        <v>139</v>
      </c>
      <c r="I1234" s="263" t="str">
        <f t="shared" si="86"/>
        <v xml:space="preserve"> </v>
      </c>
      <c r="J1234" s="38" t="str">
        <f>IF(D1234&gt;=('28 Populations and thresholds'!$I$51),"YES"," ")</f>
        <v>YES</v>
      </c>
      <c r="K1234" s="38"/>
      <c r="L1234" s="38" t="b">
        <f>OR('28 Populations and thresholds'!$J$51="CR",'28 Populations and thresholds'!$J$51="EN",'28 Populations and thresholds'!$J$51="VU")</f>
        <v>1</v>
      </c>
      <c r="M1234" s="75">
        <f>D1234/'28 Populations and thresholds'!$H$51</f>
        <v>2.4814814814814814E-2</v>
      </c>
      <c r="N1234" s="106">
        <f>'28 Populations and thresholds'!$K$51</f>
        <v>0</v>
      </c>
      <c r="O1234" s="263" t="str">
        <f t="shared" si="87"/>
        <v xml:space="preserve"> </v>
      </c>
      <c r="P1234" s="348">
        <v>16.579999999999998</v>
      </c>
      <c r="Q1234" s="38">
        <v>6</v>
      </c>
      <c r="R1234" s="106">
        <v>2</v>
      </c>
      <c r="S1234" s="263"/>
      <c r="U1234" s="263" t="str">
        <f t="shared" si="88"/>
        <v xml:space="preserve"> </v>
      </c>
    </row>
    <row r="1235" spans="1:21" x14ac:dyDescent="0.2">
      <c r="A1235" s="12" t="s">
        <v>1314</v>
      </c>
      <c r="B1235" s="9" t="s">
        <v>1628</v>
      </c>
      <c r="C1235" s="4" t="s">
        <v>3781</v>
      </c>
      <c r="D1235" s="5">
        <v>1776</v>
      </c>
      <c r="E1235" s="148">
        <v>38749</v>
      </c>
      <c r="F1235" s="263" t="str">
        <f t="shared" si="85"/>
        <v xml:space="preserve"> </v>
      </c>
      <c r="H1235" s="13" t="s">
        <v>4415</v>
      </c>
      <c r="I1235" s="263" t="str">
        <f t="shared" si="86"/>
        <v xml:space="preserve"> </v>
      </c>
      <c r="J1235" s="38" t="str">
        <f>IF(D1235&gt;=('28 Populations and thresholds'!$I$220),"YES"," ")</f>
        <v>YES</v>
      </c>
      <c r="K1235" s="38" t="str">
        <f>IF(J1235="YES"," ",IF(D1235&gt;=('28 Populations and thresholds'!$I$220)*0.25,"YES"))</f>
        <v xml:space="preserve"> </v>
      </c>
      <c r="L1235" s="38" t="b">
        <f>OR('28 Populations and thresholds'!$J$220="CR",'28 Populations and thresholds'!$J$220="EN",'28 Populations and thresholds'!$J$220="VU")</f>
        <v>0</v>
      </c>
      <c r="M1235" s="75">
        <f>D1235/'28 Populations and thresholds'!$H$220</f>
        <v>1.7759982240017761E-3</v>
      </c>
      <c r="N1235" s="106">
        <f>'28 Populations and thresholds'!$K$220</f>
        <v>0</v>
      </c>
      <c r="O1235" s="263" t="str">
        <f t="shared" si="87"/>
        <v xml:space="preserve"> </v>
      </c>
      <c r="P1235" s="348"/>
      <c r="Q1235" s="38"/>
      <c r="R1235" s="106"/>
      <c r="S1235" s="263"/>
      <c r="U1235" s="263" t="str">
        <f t="shared" si="88"/>
        <v xml:space="preserve"> </v>
      </c>
    </row>
    <row r="1236" spans="1:21" x14ac:dyDescent="0.2">
      <c r="A1236" s="12" t="s">
        <v>1314</v>
      </c>
      <c r="B1236" s="9" t="s">
        <v>1628</v>
      </c>
      <c r="C1236" s="111" t="s">
        <v>3482</v>
      </c>
      <c r="D1236" s="5">
        <v>16965</v>
      </c>
      <c r="E1236" s="148">
        <v>38749</v>
      </c>
      <c r="F1236" s="263" t="str">
        <f t="shared" si="85"/>
        <v xml:space="preserve"> </v>
      </c>
      <c r="H1236" s="13" t="s">
        <v>4415</v>
      </c>
      <c r="I1236" s="263" t="str">
        <f t="shared" si="86"/>
        <v xml:space="preserve"> </v>
      </c>
      <c r="J1236" s="38" t="str">
        <f>IF(D1236&gt;=(('28 Populations and thresholds'!$I$205)+('28 Populations and thresholds'!$I$206)+('28 Populations and thresholds'!$I$207)+('28 Populations and thresholds'!$I$208)),"YES"," ")</f>
        <v>YES</v>
      </c>
      <c r="K1236" s="38" t="str">
        <f>IF(J1236="YES"," ",IF(D1236&gt;=(('28 Populations and thresholds'!$I$205)+('28 Populations and thresholds'!$I$206)+('28 Populations and thresholds'!$I$207)+('28 Populations and thresholds'!$I$208))*0.25,"YES"))</f>
        <v xml:space="preserve"> </v>
      </c>
      <c r="L1236" s="38" t="b">
        <f>OR('28 Populations and thresholds'!$J$206="CR",'28 Populations and thresholds'!$J$206="EN",'28 Populations and thresholds'!$J$206="VU")</f>
        <v>0</v>
      </c>
      <c r="M1236" s="75">
        <f>D1236/(('28 Populations and thresholds'!$H$205)+('28 Populations and thresholds'!$H$206)+('28 Populations and thresholds'!$H$207)+('28 Populations and thresholds'!$H$208))</f>
        <v>6.342293169838125E-3</v>
      </c>
      <c r="N1236" s="106" t="str">
        <f>'28 Populations and thresholds'!$K$206</f>
        <v>DEC</v>
      </c>
      <c r="O1236" s="263" t="str">
        <f t="shared" si="87"/>
        <v xml:space="preserve"> </v>
      </c>
      <c r="P1236" s="348"/>
      <c r="Q1236" s="38"/>
      <c r="R1236" s="106"/>
      <c r="S1236" s="263"/>
      <c r="T1236" s="12" t="s">
        <v>4568</v>
      </c>
      <c r="U1236" s="263" t="str">
        <f t="shared" si="88"/>
        <v xml:space="preserve"> </v>
      </c>
    </row>
    <row r="1237" spans="1:21" x14ac:dyDescent="0.2">
      <c r="A1237" s="12" t="s">
        <v>1314</v>
      </c>
      <c r="B1237" s="9" t="s">
        <v>1628</v>
      </c>
      <c r="C1237" s="4" t="s">
        <v>1625</v>
      </c>
      <c r="D1237" s="5">
        <v>1303</v>
      </c>
      <c r="E1237" s="1" t="s">
        <v>156</v>
      </c>
      <c r="F1237" s="263" t="str">
        <f t="shared" si="85"/>
        <v xml:space="preserve"> </v>
      </c>
      <c r="G1237" s="13" t="s">
        <v>139</v>
      </c>
      <c r="I1237" s="263" t="str">
        <f t="shared" si="86"/>
        <v xml:space="preserve"> </v>
      </c>
      <c r="J1237" s="38" t="str">
        <f>IF(D1237&gt;=('28 Populations and thresholds'!$I$11),"YES"," ")</f>
        <v>YES</v>
      </c>
      <c r="K1237" s="38" t="str">
        <f>IF(J1237="YES"," ",IF(D1237&gt;=('28 Populations and thresholds'!$I$11)*0.25,"YES"))</f>
        <v xml:space="preserve"> </v>
      </c>
      <c r="L1237" s="38" t="b">
        <f>OR('28 Populations and thresholds'!$J$11="CR",'28 Populations and thresholds'!$J$11="EN",'28 Populations and thresholds'!$J$11="VU")</f>
        <v>0</v>
      </c>
      <c r="M1237" s="75">
        <f>D1237/'28 Populations and thresholds'!$H$11</f>
        <v>1.303E-2</v>
      </c>
      <c r="N1237" s="106">
        <f>'28 Populations and thresholds'!$K$11</f>
        <v>0</v>
      </c>
      <c r="O1237" s="263" t="str">
        <f t="shared" si="87"/>
        <v xml:space="preserve"> </v>
      </c>
      <c r="P1237" s="348"/>
      <c r="Q1237" s="38"/>
      <c r="R1237" s="106"/>
      <c r="S1237" s="263"/>
      <c r="U1237" s="263" t="str">
        <f t="shared" si="88"/>
        <v xml:space="preserve"> </v>
      </c>
    </row>
    <row r="1238" spans="1:21" x14ac:dyDescent="0.2">
      <c r="A1238" s="12" t="s">
        <v>1314</v>
      </c>
      <c r="B1238" s="9" t="s">
        <v>1628</v>
      </c>
      <c r="C1238" s="4" t="s">
        <v>1732</v>
      </c>
      <c r="D1238" s="5">
        <v>905</v>
      </c>
      <c r="E1238" s="1" t="s">
        <v>156</v>
      </c>
      <c r="F1238" s="263" t="str">
        <f t="shared" si="85"/>
        <v xml:space="preserve"> </v>
      </c>
      <c r="G1238" s="13" t="s">
        <v>139</v>
      </c>
      <c r="I1238" s="263" t="str">
        <f t="shared" si="86"/>
        <v xml:space="preserve"> </v>
      </c>
      <c r="J1238" s="38" t="str">
        <f>IF(D1238&gt;=('28 Populations and thresholds'!$I$221),"YES"," ")</f>
        <v>YES</v>
      </c>
      <c r="K1238" s="38" t="str">
        <f>IF(J1238="YES"," ",IF(D1238&gt;=('28 Populations and thresholds'!$I$221)*0.25,"YES"))</f>
        <v xml:space="preserve"> </v>
      </c>
      <c r="L1238" s="38" t="b">
        <f>OR('28 Populations and thresholds'!$J$221="CR",'28 Populations and thresholds'!$J$221="EN",'28 Populations and thresholds'!$J$221="VU")</f>
        <v>1</v>
      </c>
      <c r="M1238" s="75">
        <f>D1238/'28 Populations and thresholds'!$H$221</f>
        <v>9.4270833333333331E-2</v>
      </c>
      <c r="N1238" s="106" t="str">
        <f>'28 Populations and thresholds'!$K$221</f>
        <v>DEC</v>
      </c>
      <c r="O1238" s="263" t="str">
        <f t="shared" si="87"/>
        <v xml:space="preserve"> </v>
      </c>
      <c r="P1238" s="348"/>
      <c r="Q1238" s="38"/>
      <c r="R1238" s="106"/>
      <c r="S1238" s="263"/>
      <c r="U1238" s="263" t="str">
        <f t="shared" si="88"/>
        <v xml:space="preserve"> </v>
      </c>
    </row>
    <row r="1239" spans="1:21" x14ac:dyDescent="0.2">
      <c r="A1239" s="143" t="s">
        <v>1314</v>
      </c>
      <c r="B1239" s="9" t="s">
        <v>3453</v>
      </c>
      <c r="C1239" s="4" t="s">
        <v>3452</v>
      </c>
      <c r="D1239" s="5">
        <v>2553</v>
      </c>
      <c r="E1239" s="104">
        <v>2007</v>
      </c>
      <c r="F1239" s="263" t="str">
        <f t="shared" si="85"/>
        <v xml:space="preserve"> </v>
      </c>
      <c r="G1239" s="13" t="s">
        <v>139</v>
      </c>
      <c r="H1239" s="13" t="s">
        <v>3388</v>
      </c>
      <c r="I1239" s="263" t="str">
        <f t="shared" si="86"/>
        <v xml:space="preserve"> </v>
      </c>
      <c r="J1239" s="38" t="str">
        <f>IF(D1239&gt;=('28 Populations and thresholds'!$I$158),"YES"," ")</f>
        <v>YES</v>
      </c>
      <c r="K1239" s="38" t="str">
        <f>IF(J1239="YES"," ",IF(D1239&gt;=('28 Populations and thresholds'!$I$158)*0.25,"YES"))</f>
        <v xml:space="preserve"> </v>
      </c>
      <c r="L1239" s="38" t="b">
        <f>OR('28 Populations and thresholds'!$J$158="CR",'28 Populations and thresholds'!$J$158="EN",'28 Populations and thresholds'!$J$158="VU")</f>
        <v>0</v>
      </c>
      <c r="M1239" s="75">
        <f>D1239/'28 Populations and thresholds'!$H$158</f>
        <v>2.5530000000000001E-2</v>
      </c>
      <c r="N1239" s="106">
        <f>'28 Populations and thresholds'!$K$158</f>
        <v>0</v>
      </c>
      <c r="O1239" s="263" t="str">
        <f t="shared" si="87"/>
        <v xml:space="preserve"> </v>
      </c>
      <c r="P1239" s="348"/>
      <c r="Q1239" s="38"/>
      <c r="R1239" s="106"/>
      <c r="S1239" s="263"/>
      <c r="T1239" s="9"/>
      <c r="U1239" s="263" t="str">
        <f t="shared" si="88"/>
        <v xml:space="preserve"> </v>
      </c>
    </row>
    <row r="1240" spans="1:21" x14ac:dyDescent="0.2">
      <c r="A1240" s="267" t="s">
        <v>1314</v>
      </c>
      <c r="B1240" s="301" t="s">
        <v>2078</v>
      </c>
      <c r="C1240" s="269" t="s">
        <v>3666</v>
      </c>
      <c r="D1240" s="270">
        <v>3000</v>
      </c>
      <c r="E1240" s="294" t="s">
        <v>1380</v>
      </c>
      <c r="F1240" s="263" t="str">
        <f t="shared" si="85"/>
        <v xml:space="preserve"> </v>
      </c>
      <c r="G1240" s="267" t="s">
        <v>15</v>
      </c>
      <c r="H1240" s="267" t="s">
        <v>1379</v>
      </c>
      <c r="I1240" s="263" t="str">
        <f t="shared" si="86"/>
        <v xml:space="preserve"> </v>
      </c>
      <c r="J1240" s="272" t="str">
        <f>IF(D1240&gt;=(('28 Populations and thresholds'!$I$62)+('28 Populations and thresholds'!$I$63)+('28 Populations and thresholds'!$I$65)),"YES"," ")</f>
        <v>YES</v>
      </c>
      <c r="K1240" s="272" t="str">
        <f>IF(J1240="YES"," ",IF(D1240&gt;=(('28 Populations and thresholds'!$I$62)+('28 Populations and thresholds'!$I$63)+('28 Populations and thresholds'!$I$65))*0.25,"YES"))</f>
        <v xml:space="preserve"> </v>
      </c>
      <c r="L1240" s="272" t="b">
        <f>OR('28 Populations and thresholds'!$J$62="CR",'28 Populations and thresholds'!$J$62="EN",'28 Populations and thresholds'!$J$62="VU")</f>
        <v>0</v>
      </c>
      <c r="M1240" s="273">
        <f>D1240/(('28 Populations and thresholds'!$H$62)+('28 Populations and thresholds'!$H$63)+('28 Populations and thresholds'!$H$65))</f>
        <v>1.7142857142857144E-2</v>
      </c>
      <c r="N1240" s="274" t="str">
        <f>'28 Populations and thresholds'!$K$62</f>
        <v>DEC</v>
      </c>
      <c r="O1240" s="263" t="str">
        <f t="shared" si="87"/>
        <v xml:space="preserve"> </v>
      </c>
      <c r="P1240" s="349">
        <v>98.08</v>
      </c>
      <c r="Q1240" s="272">
        <v>14</v>
      </c>
      <c r="R1240" s="274">
        <v>4</v>
      </c>
      <c r="S1240" s="263"/>
      <c r="T1240" s="275" t="s">
        <v>4550</v>
      </c>
      <c r="U1240" s="263" t="str">
        <f t="shared" si="88"/>
        <v xml:space="preserve"> </v>
      </c>
    </row>
    <row r="1241" spans="1:21" x14ac:dyDescent="0.2">
      <c r="A1241" s="267" t="s">
        <v>1314</v>
      </c>
      <c r="B1241" s="301" t="s">
        <v>2078</v>
      </c>
      <c r="C1241" s="269" t="s">
        <v>3641</v>
      </c>
      <c r="D1241" s="270">
        <v>11000</v>
      </c>
      <c r="E1241" s="294" t="s">
        <v>1320</v>
      </c>
      <c r="F1241" s="263" t="str">
        <f t="shared" si="85"/>
        <v xml:space="preserve"> </v>
      </c>
      <c r="G1241" s="267" t="s">
        <v>15</v>
      </c>
      <c r="H1241" s="267" t="s">
        <v>718</v>
      </c>
      <c r="I1241" s="263" t="str">
        <f t="shared" si="86"/>
        <v xml:space="preserve"> </v>
      </c>
      <c r="J1241" s="272" t="str">
        <f>IF(D1241&gt;=('28 Populations and thresholds'!$I$108),"YES"," ")</f>
        <v>YES</v>
      </c>
      <c r="K1241" s="272" t="str">
        <f>IF(J1241="YES"," ",IF(D1241&gt;=('28 Populations and thresholds'!$I$108)*0.25,"YES"))</f>
        <v xml:space="preserve"> </v>
      </c>
      <c r="L1241" s="272" t="b">
        <f>OR('28 Populations and thresholds'!$J$108="CR",'28 Populations and thresholds'!$J$108="EN",'28 Populations and thresholds'!$J$108="VU")</f>
        <v>0</v>
      </c>
      <c r="M1241" s="273">
        <f>D1241/'28 Populations and thresholds'!$H$108</f>
        <v>1.0999999999999999E-2</v>
      </c>
      <c r="N1241" s="274">
        <f>'28 Populations and thresholds'!$K$108</f>
        <v>0</v>
      </c>
      <c r="O1241" s="263" t="str">
        <f t="shared" si="87"/>
        <v xml:space="preserve"> </v>
      </c>
      <c r="P1241" s="349"/>
      <c r="Q1241" s="272"/>
      <c r="R1241" s="274"/>
      <c r="S1241" s="263"/>
      <c r="T1241" s="275"/>
      <c r="U1241" s="263" t="str">
        <f t="shared" si="88"/>
        <v xml:space="preserve"> </v>
      </c>
    </row>
    <row r="1242" spans="1:21" x14ac:dyDescent="0.2">
      <c r="A1242" s="267" t="s">
        <v>1314</v>
      </c>
      <c r="B1242" s="301" t="s">
        <v>2078</v>
      </c>
      <c r="C1242" s="269" t="s">
        <v>3598</v>
      </c>
      <c r="D1242" s="270">
        <v>50000</v>
      </c>
      <c r="E1242" s="294" t="s">
        <v>1320</v>
      </c>
      <c r="F1242" s="263" t="str">
        <f t="shared" si="85"/>
        <v xml:space="preserve"> </v>
      </c>
      <c r="G1242" s="267" t="s">
        <v>15</v>
      </c>
      <c r="H1242" s="267" t="s">
        <v>718</v>
      </c>
      <c r="I1242" s="263" t="str">
        <f t="shared" si="86"/>
        <v xml:space="preserve"> </v>
      </c>
      <c r="J1242" s="272" t="str">
        <f>IF(D1242&gt;=('28 Populations and thresholds'!$I$88),"YES"," ")</f>
        <v>YES</v>
      </c>
      <c r="K1242" s="272" t="str">
        <f>IF(J1242="YES"," ",IF(D1242&gt;=('28 Populations and thresholds'!$I$88)*0.25,"YES"))</f>
        <v xml:space="preserve"> </v>
      </c>
      <c r="L1242" s="272" t="b">
        <f>OR('28 Populations and thresholds'!$J$88="CR",'28 Populations and thresholds'!$J$88="EN",'28 Populations and thresholds'!$J$88="VU")</f>
        <v>0</v>
      </c>
      <c r="M1242" s="273">
        <f>D1242/'28 Populations and thresholds'!$H$88</f>
        <v>0.05</v>
      </c>
      <c r="N1242" s="274" t="str">
        <f>'28 Populations and thresholds'!$K$88</f>
        <v>DEC</v>
      </c>
      <c r="O1242" s="263" t="str">
        <f t="shared" si="87"/>
        <v xml:space="preserve"> </v>
      </c>
      <c r="P1242" s="349"/>
      <c r="Q1242" s="272"/>
      <c r="R1242" s="274"/>
      <c r="S1242" s="263"/>
      <c r="T1242" s="269"/>
      <c r="U1242" s="263" t="str">
        <f t="shared" si="88"/>
        <v xml:space="preserve"> </v>
      </c>
    </row>
    <row r="1243" spans="1:21" x14ac:dyDescent="0.2">
      <c r="A1243" s="267" t="s">
        <v>1314</v>
      </c>
      <c r="B1243" s="301" t="s">
        <v>2078</v>
      </c>
      <c r="C1243" s="269" t="s">
        <v>3590</v>
      </c>
      <c r="D1243" s="270">
        <v>9000</v>
      </c>
      <c r="E1243" s="294" t="s">
        <v>1320</v>
      </c>
      <c r="F1243" s="263" t="str">
        <f t="shared" si="85"/>
        <v xml:space="preserve"> </v>
      </c>
      <c r="G1243" s="267" t="s">
        <v>15</v>
      </c>
      <c r="H1243" s="267" t="s">
        <v>718</v>
      </c>
      <c r="I1243" s="263" t="str">
        <f t="shared" si="86"/>
        <v xml:space="preserve"> </v>
      </c>
      <c r="J1243" s="272" t="str">
        <f>IF(D1243&gt;=('28 Populations and thresholds'!$I$85),"YES"," ")</f>
        <v>YES</v>
      </c>
      <c r="K1243" s="272" t="str">
        <f>IF(J1243="YES"," ",IF(D1243&gt;=('28 Populations and thresholds'!$I$85)*0.25,"YES"))</f>
        <v xml:space="preserve"> </v>
      </c>
      <c r="L1243" s="272" t="b">
        <f>OR('28 Populations and thresholds'!$J$85="CR",'28 Populations and thresholds'!$J$85="EN",'28 Populations and thresholds'!$J$85="VU")</f>
        <v>0</v>
      </c>
      <c r="M1243" s="273">
        <f>D1243/'28 Populations and thresholds'!$H$85</f>
        <v>0.10112359550561797</v>
      </c>
      <c r="N1243" s="274" t="str">
        <f>'28 Populations and thresholds'!$K$85</f>
        <v>DEC</v>
      </c>
      <c r="O1243" s="263" t="str">
        <f t="shared" si="87"/>
        <v xml:space="preserve"> </v>
      </c>
      <c r="P1243" s="349"/>
      <c r="Q1243" s="272"/>
      <c r="R1243" s="274"/>
      <c r="S1243" s="263"/>
      <c r="T1243" s="269"/>
      <c r="U1243" s="263" t="str">
        <f t="shared" si="88"/>
        <v xml:space="preserve"> </v>
      </c>
    </row>
    <row r="1244" spans="1:21" x14ac:dyDescent="0.2">
      <c r="A1244" s="267" t="s">
        <v>1314</v>
      </c>
      <c r="B1244" s="301" t="s">
        <v>2078</v>
      </c>
      <c r="C1244" s="269" t="s">
        <v>3544</v>
      </c>
      <c r="D1244" s="298">
        <v>1000</v>
      </c>
      <c r="E1244" s="294" t="s">
        <v>1380</v>
      </c>
      <c r="F1244" s="263" t="str">
        <f t="shared" si="85"/>
        <v xml:space="preserve"> </v>
      </c>
      <c r="G1244" s="267" t="s">
        <v>15</v>
      </c>
      <c r="H1244" s="267" t="s">
        <v>1379</v>
      </c>
      <c r="I1244" s="263" t="str">
        <f t="shared" si="86"/>
        <v xml:space="preserve"> </v>
      </c>
      <c r="J1244" s="272" t="str">
        <f>IF(D1244&gt;=('28 Populations and thresholds'!$I$70),"YES"," ")</f>
        <v>YES</v>
      </c>
      <c r="K1244" s="272" t="str">
        <f>IF(J1244="YES"," ",IF(D1244&gt;=('28 Populations and thresholds'!$I$70)*0.25,"YES"))</f>
        <v xml:space="preserve"> </v>
      </c>
      <c r="L1244" s="272" t="b">
        <f>OR('28 Populations and thresholds'!$J$70="CR",'28 Populations and thresholds'!$J$70="EN",'28 Populations and thresholds'!$J$70="VU")</f>
        <v>0</v>
      </c>
      <c r="M1244" s="273">
        <f>D1244/'28 Populations and thresholds'!$H$70</f>
        <v>0.01</v>
      </c>
      <c r="N1244" s="274">
        <f>'28 Populations and thresholds'!$K$70</f>
        <v>0</v>
      </c>
      <c r="O1244" s="263" t="str">
        <f t="shared" si="87"/>
        <v xml:space="preserve"> </v>
      </c>
      <c r="P1244" s="349"/>
      <c r="Q1244" s="272"/>
      <c r="R1244" s="274"/>
      <c r="S1244" s="263"/>
      <c r="T1244" s="269"/>
      <c r="U1244" s="263" t="str">
        <f t="shared" si="88"/>
        <v xml:space="preserve"> </v>
      </c>
    </row>
    <row r="1245" spans="1:21" x14ac:dyDescent="0.2">
      <c r="A1245" s="267" t="s">
        <v>1314</v>
      </c>
      <c r="B1245" s="301" t="s">
        <v>2078</v>
      </c>
      <c r="C1245" s="280" t="s">
        <v>3729</v>
      </c>
      <c r="D1245" s="270">
        <v>7500</v>
      </c>
      <c r="E1245" s="294" t="s">
        <v>1380</v>
      </c>
      <c r="F1245" s="263" t="str">
        <f t="shared" si="85"/>
        <v xml:space="preserve"> </v>
      </c>
      <c r="G1245" s="267" t="s">
        <v>15</v>
      </c>
      <c r="H1245" s="267" t="s">
        <v>1379</v>
      </c>
      <c r="I1245" s="263" t="str">
        <f t="shared" si="86"/>
        <v xml:space="preserve"> </v>
      </c>
      <c r="J1245" s="272" t="str">
        <f>IF(D1245&gt;=('28 Populations and thresholds'!$I$69),"YES"," ")</f>
        <v>YES</v>
      </c>
      <c r="K1245" s="272" t="str">
        <f>IF(J1245="YES"," ",IF(D1245&gt;=('28 Populations and thresholds'!$I$69)*0.25,"YES"))</f>
        <v xml:space="preserve"> </v>
      </c>
      <c r="L1245" s="272" t="b">
        <f>OR('28 Populations and thresholds'!$J$69="CR",'28 Populations and thresholds'!$J$69="EN",'28 Populations and thresholds'!$J$69="VU")</f>
        <v>1</v>
      </c>
      <c r="M1245" s="273">
        <f>D1245/'28 Populations and thresholds'!$H$69</f>
        <v>0.26785714285714285</v>
      </c>
      <c r="N1245" s="274">
        <f>'28 Populations and thresholds'!$K$69</f>
        <v>0</v>
      </c>
      <c r="O1245" s="263" t="str">
        <f t="shared" si="87"/>
        <v xml:space="preserve"> </v>
      </c>
      <c r="P1245" s="349"/>
      <c r="Q1245" s="272"/>
      <c r="R1245" s="274"/>
      <c r="S1245" s="263"/>
      <c r="T1245" s="275"/>
      <c r="U1245" s="263" t="str">
        <f t="shared" si="88"/>
        <v xml:space="preserve"> </v>
      </c>
    </row>
    <row r="1246" spans="1:21" x14ac:dyDescent="0.2">
      <c r="A1246" s="267" t="s">
        <v>1314</v>
      </c>
      <c r="B1246" s="301" t="s">
        <v>2078</v>
      </c>
      <c r="C1246" s="269" t="s">
        <v>3603</v>
      </c>
      <c r="D1246" s="270">
        <v>100000</v>
      </c>
      <c r="E1246" s="294" t="s">
        <v>1320</v>
      </c>
      <c r="F1246" s="263" t="str">
        <f t="shared" si="85"/>
        <v xml:space="preserve"> </v>
      </c>
      <c r="G1246" s="267" t="s">
        <v>15</v>
      </c>
      <c r="H1246" s="267" t="s">
        <v>718</v>
      </c>
      <c r="I1246" s="263" t="str">
        <f t="shared" si="86"/>
        <v xml:space="preserve"> </v>
      </c>
      <c r="J1246" s="272" t="str">
        <f>IF(D1246&gt;=('28 Populations and thresholds'!$I$89),"YES"," ")</f>
        <v>YES</v>
      </c>
      <c r="K1246" s="272" t="str">
        <f>IF(J1246="YES"," ",IF(D1246&gt;=('28 Populations and thresholds'!$I$89)*0.25,"YES"))</f>
        <v xml:space="preserve"> </v>
      </c>
      <c r="L1246" s="272" t="b">
        <f>OR('28 Populations and thresholds'!$J$89="CR",'28 Populations and thresholds'!$J$89="EN",'28 Populations and thresholds'!$J$89="VU")</f>
        <v>0</v>
      </c>
      <c r="M1246" s="273">
        <f>D1246/'28 Populations and thresholds'!$H$89</f>
        <v>6.6666666666666666E-2</v>
      </c>
      <c r="N1246" s="274">
        <f>'28 Populations and thresholds'!$K$89</f>
        <v>0</v>
      </c>
      <c r="O1246" s="263" t="str">
        <f t="shared" si="87"/>
        <v xml:space="preserve"> </v>
      </c>
      <c r="P1246" s="349"/>
      <c r="Q1246" s="272"/>
      <c r="R1246" s="274"/>
      <c r="S1246" s="263"/>
      <c r="T1246" s="269"/>
      <c r="U1246" s="263" t="str">
        <f t="shared" si="88"/>
        <v xml:space="preserve"> </v>
      </c>
    </row>
    <row r="1247" spans="1:21" x14ac:dyDescent="0.2">
      <c r="A1247" s="267" t="s">
        <v>1314</v>
      </c>
      <c r="B1247" s="301" t="s">
        <v>2078</v>
      </c>
      <c r="C1247" s="278" t="s">
        <v>3733</v>
      </c>
      <c r="D1247" s="270">
        <v>256</v>
      </c>
      <c r="E1247" s="294" t="s">
        <v>1381</v>
      </c>
      <c r="F1247" s="263" t="str">
        <f t="shared" si="85"/>
        <v xml:space="preserve"> </v>
      </c>
      <c r="G1247" s="267" t="s">
        <v>15</v>
      </c>
      <c r="H1247" s="267" t="s">
        <v>1377</v>
      </c>
      <c r="I1247" s="263" t="str">
        <f t="shared" si="86"/>
        <v xml:space="preserve"> </v>
      </c>
      <c r="J1247" s="272" t="str">
        <f>IF(D1247&gt;=('28 Populations and thresholds'!$I$81),"YES"," ")</f>
        <v>YES</v>
      </c>
      <c r="K1247" s="272" t="str">
        <f>IF(J1247="YES"," ",IF(D1247&gt;=('28 Populations and thresholds'!$I$81)*0.25,"YES"))</f>
        <v xml:space="preserve"> </v>
      </c>
      <c r="L1247" s="272" t="b">
        <f>OR('28 Populations and thresholds'!$J$81="CR",'28 Populations and thresholds'!$J$81="EN",'28 Populations and thresholds'!$J$81="VU")</f>
        <v>0</v>
      </c>
      <c r="M1247" s="273">
        <f>D1247/'28 Populations and thresholds'!$H$81</f>
        <v>1.2800000000000001E-2</v>
      </c>
      <c r="N1247" s="274" t="str">
        <f>'28 Populations and thresholds'!$K$81</f>
        <v>DEC</v>
      </c>
      <c r="O1247" s="263" t="str">
        <f t="shared" si="87"/>
        <v xml:space="preserve"> </v>
      </c>
      <c r="P1247" s="349"/>
      <c r="Q1247" s="272"/>
      <c r="R1247" s="274"/>
      <c r="S1247" s="263"/>
      <c r="T1247" s="275"/>
      <c r="U1247" s="263" t="str">
        <f t="shared" si="88"/>
        <v xml:space="preserve"> </v>
      </c>
    </row>
    <row r="1248" spans="1:21" x14ac:dyDescent="0.2">
      <c r="A1248" s="267" t="s">
        <v>1314</v>
      </c>
      <c r="B1248" s="301" t="s">
        <v>2078</v>
      </c>
      <c r="C1248" s="269" t="s">
        <v>3607</v>
      </c>
      <c r="D1248" s="270">
        <v>32000</v>
      </c>
      <c r="E1248" s="294" t="s">
        <v>1320</v>
      </c>
      <c r="F1248" s="263" t="str">
        <f t="shared" si="85"/>
        <v xml:space="preserve"> </v>
      </c>
      <c r="G1248" s="267" t="s">
        <v>15</v>
      </c>
      <c r="H1248" s="267" t="s">
        <v>718</v>
      </c>
      <c r="I1248" s="263" t="str">
        <f t="shared" si="86"/>
        <v xml:space="preserve"> </v>
      </c>
      <c r="J1248" s="272" t="str">
        <f>IF(D1248&gt;=('28 Populations and thresholds'!$I$92),"YES"," ")</f>
        <v>YES</v>
      </c>
      <c r="K1248" s="272" t="str">
        <f>IF(J1248="YES"," ",IF(D1248&gt;=('28 Populations and thresholds'!$I$92)*0.25,"YES"))</f>
        <v xml:space="preserve"> </v>
      </c>
      <c r="L1248" s="272" t="b">
        <f>OR('28 Populations and thresholds'!$J$92="CR",'28 Populations and thresholds'!$J$92="EN",'28 Populations and thresholds'!$J$92="VU")</f>
        <v>0</v>
      </c>
      <c r="M1248" s="273">
        <f>D1248/'28 Populations and thresholds'!$H$92</f>
        <v>0.10666666666666667</v>
      </c>
      <c r="N1248" s="274" t="str">
        <f>'28 Populations and thresholds'!$K$92</f>
        <v>DEC</v>
      </c>
      <c r="O1248" s="263" t="str">
        <f t="shared" si="87"/>
        <v xml:space="preserve"> </v>
      </c>
      <c r="P1248" s="349"/>
      <c r="Q1248" s="272"/>
      <c r="R1248" s="274"/>
      <c r="S1248" s="263"/>
      <c r="T1248" s="269"/>
      <c r="U1248" s="263" t="str">
        <f t="shared" si="88"/>
        <v xml:space="preserve"> </v>
      </c>
    </row>
    <row r="1249" spans="1:26" x14ac:dyDescent="0.2">
      <c r="A1249" s="303" t="s">
        <v>1314</v>
      </c>
      <c r="B1249" s="301" t="s">
        <v>2078</v>
      </c>
      <c r="C1249" s="94" t="s">
        <v>3723</v>
      </c>
      <c r="D1249" s="305">
        <v>96</v>
      </c>
      <c r="E1249" s="308">
        <v>2011</v>
      </c>
      <c r="F1249" s="263" t="str">
        <f t="shared" si="85"/>
        <v xml:space="preserve"> </v>
      </c>
      <c r="G1249" s="275" t="s">
        <v>4498</v>
      </c>
      <c r="H1249" s="275"/>
      <c r="I1249" s="263" t="str">
        <f t="shared" si="86"/>
        <v xml:space="preserve"> </v>
      </c>
      <c r="J1249" s="272" t="str">
        <f>IF(D1249&gt;=('28 Populations and thresholds'!$I$45),"YES"," ")</f>
        <v>YES</v>
      </c>
      <c r="K1249" s="272" t="str">
        <f>IF(J1249="YES"," ",IF(D1249&gt;=('28 Populations and thresholds'!$I$45)*0.25,"YES"))</f>
        <v xml:space="preserve"> </v>
      </c>
      <c r="L1249" s="272" t="b">
        <f>OR('28 Populations and thresholds'!$J$45="CR",'28 Populations and thresholds'!$J$45="EN",'28 Populations and thresholds'!$J$45="VU")</f>
        <v>1</v>
      </c>
      <c r="M1249" s="273">
        <f>D1249/'28 Populations and thresholds'!$H$45</f>
        <v>3.2000000000000001E-2</v>
      </c>
      <c r="N1249" s="274" t="str">
        <f>'28 Populations and thresholds'!$K$45</f>
        <v>DEC</v>
      </c>
      <c r="O1249" s="263" t="str">
        <f t="shared" si="87"/>
        <v xml:space="preserve"> </v>
      </c>
      <c r="P1249" s="349"/>
      <c r="Q1249" s="272"/>
      <c r="R1249" s="274"/>
      <c r="S1249" s="263"/>
      <c r="T1249" s="275"/>
      <c r="U1249" s="263" t="str">
        <f t="shared" si="88"/>
        <v xml:space="preserve"> </v>
      </c>
      <c r="W1249" s="4"/>
      <c r="X1249" s="4"/>
      <c r="Y1249" s="4"/>
      <c r="Z1249" s="4"/>
    </row>
    <row r="1250" spans="1:26" x14ac:dyDescent="0.2">
      <c r="A1250" s="303" t="s">
        <v>1314</v>
      </c>
      <c r="B1250" s="301" t="s">
        <v>2078</v>
      </c>
      <c r="C1250" s="269" t="s">
        <v>3400</v>
      </c>
      <c r="D1250" s="305">
        <v>193</v>
      </c>
      <c r="E1250" s="306">
        <v>2007</v>
      </c>
      <c r="F1250" s="263" t="str">
        <f t="shared" si="85"/>
        <v xml:space="preserve"> </v>
      </c>
      <c r="G1250" s="275" t="s">
        <v>4498</v>
      </c>
      <c r="H1250" s="275"/>
      <c r="I1250" s="263" t="str">
        <f t="shared" si="86"/>
        <v xml:space="preserve"> </v>
      </c>
      <c r="J1250" s="272" t="str">
        <f>IF(D1250&gt;=(('28 Populations and thresholds'!$I$123)+('28 Populations and thresholds'!$I$124)),"YES"," ")</f>
        <v>YES</v>
      </c>
      <c r="K1250" s="272" t="str">
        <f>IF(J1250="YES"," ",IF(D1250&gt;=(('28 Populations and thresholds'!$I$123)+('28 Populations and thresholds'!$I$124))*0.25,"YES"))</f>
        <v xml:space="preserve"> </v>
      </c>
      <c r="L1250" s="272" t="b">
        <f>OR('28 Populations and thresholds'!$J$124="CR",'28 Populations and thresholds'!$J$124="EN",'28 Populations and thresholds'!$J$124="VU")</f>
        <v>1</v>
      </c>
      <c r="M1250" s="273">
        <f>D1250/(('28 Populations and thresholds'!$H$123)+('28 Populations and thresholds'!$H$124))</f>
        <v>0.12451612903225806</v>
      </c>
      <c r="N1250" s="274" t="str">
        <f>'28 Populations and thresholds'!$K$123</f>
        <v>DEC</v>
      </c>
      <c r="O1250" s="263" t="str">
        <f t="shared" si="87"/>
        <v xml:space="preserve"> </v>
      </c>
      <c r="P1250" s="349"/>
      <c r="Q1250" s="272"/>
      <c r="R1250" s="274"/>
      <c r="S1250" s="263"/>
      <c r="T1250" s="282"/>
      <c r="U1250" s="263" t="str">
        <f t="shared" si="88"/>
        <v xml:space="preserve"> </v>
      </c>
    </row>
    <row r="1251" spans="1:26" x14ac:dyDescent="0.2">
      <c r="A1251" s="267" t="s">
        <v>1314</v>
      </c>
      <c r="B1251" s="301" t="s">
        <v>2078</v>
      </c>
      <c r="C1251" s="269" t="s">
        <v>3626</v>
      </c>
      <c r="D1251" s="270">
        <v>11000</v>
      </c>
      <c r="E1251" s="294" t="s">
        <v>1320</v>
      </c>
      <c r="F1251" s="263" t="str">
        <f t="shared" si="85"/>
        <v xml:space="preserve"> </v>
      </c>
      <c r="G1251" s="267" t="s">
        <v>15</v>
      </c>
      <c r="H1251" s="267" t="s">
        <v>718</v>
      </c>
      <c r="I1251" s="263" t="str">
        <f t="shared" si="86"/>
        <v xml:space="preserve"> </v>
      </c>
      <c r="J1251" s="272" t="str">
        <f>IF(D1251&gt;=('28 Populations and thresholds'!$I$98),"YES"," ")</f>
        <v>YES</v>
      </c>
      <c r="K1251" s="272" t="str">
        <f>IF(J1251="YES"," ",IF(D1251&gt;=('28 Populations and thresholds'!$I$98)*0.25,"YES"))</f>
        <v xml:space="preserve"> </v>
      </c>
      <c r="L1251" s="272" t="b">
        <f>OR('28 Populations and thresholds'!$J$98="CR",'28 Populations and thresholds'!$J$98="EN",'28 Populations and thresholds'!$J$98="VU")</f>
        <v>0</v>
      </c>
      <c r="M1251" s="273">
        <f>D1251/'28 Populations and thresholds'!$H$98</f>
        <v>3.6666666666666667E-2</v>
      </c>
      <c r="N1251" s="274">
        <f>'28 Populations and thresholds'!$K$98</f>
        <v>0</v>
      </c>
      <c r="O1251" s="263" t="str">
        <f t="shared" si="87"/>
        <v xml:space="preserve"> </v>
      </c>
      <c r="P1251" s="349"/>
      <c r="Q1251" s="272"/>
      <c r="R1251" s="274"/>
      <c r="S1251" s="263"/>
      <c r="T1251" s="275"/>
      <c r="U1251" s="263" t="str">
        <f t="shared" si="88"/>
        <v xml:space="preserve"> </v>
      </c>
    </row>
    <row r="1252" spans="1:26" x14ac:dyDescent="0.2">
      <c r="A1252" s="303" t="s">
        <v>1314</v>
      </c>
      <c r="B1252" s="301" t="s">
        <v>2078</v>
      </c>
      <c r="C1252" s="309" t="s">
        <v>4517</v>
      </c>
      <c r="D1252" s="305">
        <v>837</v>
      </c>
      <c r="E1252" s="306">
        <v>2007</v>
      </c>
      <c r="F1252" s="263" t="str">
        <f t="shared" si="85"/>
        <v xml:space="preserve"> </v>
      </c>
      <c r="G1252" s="275" t="s">
        <v>4498</v>
      </c>
      <c r="H1252" s="275"/>
      <c r="I1252" s="263" t="str">
        <f t="shared" si="86"/>
        <v xml:space="preserve"> </v>
      </c>
      <c r="J1252" s="272" t="str">
        <f>IF(D1252&gt;=(('28 Populations and thresholds'!$I$117)+('28 Populations and thresholds'!$I$118)),"YES"," ")</f>
        <v>YES</v>
      </c>
      <c r="K1252" s="272" t="str">
        <f>IF(J1252="YES"," ",IF(D1252&gt;=(('28 Populations and thresholds'!$I$117)+('28 Populations and thresholds'!$I$118))*0.25,"YES"))</f>
        <v xml:space="preserve"> </v>
      </c>
      <c r="L1252" s="272" t="b">
        <f>OR('28 Populations and thresholds'!$J$118="CR",'28 Populations and thresholds'!$J$118="EN",'28 Populations and thresholds'!$J$118="VU")</f>
        <v>1</v>
      </c>
      <c r="M1252" s="273">
        <f>D1252/(('28 Populations and thresholds'!$H$117)+('28 Populations and thresholds'!$H$118))</f>
        <v>0.12876923076923077</v>
      </c>
      <c r="N1252" s="274">
        <f>'28 Populations and thresholds'!$K$118</f>
        <v>0</v>
      </c>
      <c r="O1252" s="263" t="str">
        <f t="shared" si="87"/>
        <v xml:space="preserve"> </v>
      </c>
      <c r="P1252" s="349"/>
      <c r="Q1252" s="272"/>
      <c r="R1252" s="274"/>
      <c r="S1252" s="263"/>
      <c r="T1252" s="275" t="s">
        <v>4568</v>
      </c>
      <c r="U1252" s="263" t="str">
        <f t="shared" si="88"/>
        <v xml:space="preserve"> </v>
      </c>
    </row>
    <row r="1253" spans="1:26" x14ac:dyDescent="0.2">
      <c r="A1253" s="267" t="s">
        <v>1314</v>
      </c>
      <c r="B1253" s="301" t="s">
        <v>2078</v>
      </c>
      <c r="C1253" s="269" t="s">
        <v>3522</v>
      </c>
      <c r="D1253" s="270">
        <v>937</v>
      </c>
      <c r="E1253" s="294" t="s">
        <v>1378</v>
      </c>
      <c r="F1253" s="263" t="str">
        <f t="shared" si="85"/>
        <v xml:space="preserve"> </v>
      </c>
      <c r="G1253" s="267" t="s">
        <v>15</v>
      </c>
      <c r="H1253" s="267" t="s">
        <v>1377</v>
      </c>
      <c r="I1253" s="263" t="str">
        <f t="shared" si="86"/>
        <v xml:space="preserve"> </v>
      </c>
      <c r="J1253" s="272" t="str">
        <f>IF(D1253&gt;=('28 Populations and thresholds'!$I$58),"YES"," ")</f>
        <v>YES</v>
      </c>
      <c r="K1253" s="272" t="str">
        <f>IF(J1253="YES"," ",IF(D1253&gt;=('28 Populations and thresholds'!$I$58)*0.25,"YES"))</f>
        <v xml:space="preserve"> </v>
      </c>
      <c r="L1253" s="272" t="b">
        <f>OR('28 Populations and thresholds'!$J$58="CR",'28 Populations and thresholds'!$J$58="EN",'28 Populations and thresholds'!$J$58="VU")</f>
        <v>0</v>
      </c>
      <c r="M1253" s="273">
        <f>D1253/'28 Populations and thresholds'!$H$58</f>
        <v>1.5616666666666666E-2</v>
      </c>
      <c r="N1253" s="274">
        <f>'28 Populations and thresholds'!$K$58</f>
        <v>0</v>
      </c>
      <c r="O1253" s="263" t="str">
        <f t="shared" si="87"/>
        <v xml:space="preserve"> </v>
      </c>
      <c r="P1253" s="349"/>
      <c r="Q1253" s="272"/>
      <c r="R1253" s="274"/>
      <c r="S1253" s="263"/>
      <c r="T1253" s="275"/>
      <c r="U1253" s="263" t="str">
        <f t="shared" si="88"/>
        <v xml:space="preserve"> </v>
      </c>
    </row>
    <row r="1254" spans="1:26" x14ac:dyDescent="0.2">
      <c r="A1254" s="12" t="s">
        <v>1314</v>
      </c>
      <c r="B1254" s="4" t="s">
        <v>4046</v>
      </c>
      <c r="C1254" s="4" t="s">
        <v>3719</v>
      </c>
      <c r="D1254" s="5">
        <v>315</v>
      </c>
      <c r="E1254" s="148">
        <v>36342</v>
      </c>
      <c r="F1254" s="263" t="str">
        <f t="shared" si="85"/>
        <v xml:space="preserve"> </v>
      </c>
      <c r="G1254" s="13" t="s">
        <v>4019</v>
      </c>
      <c r="I1254" s="263" t="str">
        <f t="shared" si="86"/>
        <v xml:space="preserve"> </v>
      </c>
      <c r="J1254" s="38" t="str">
        <f>IF(D1254&gt;=('28 Populations and thresholds'!$I$32),"YES"," ")</f>
        <v>YES</v>
      </c>
      <c r="K1254" s="38" t="str">
        <f>IF(J1254="YES"," ",IF(D1254&gt;=('28 Populations and thresholds'!$I$32)*0.25,"YES"))</f>
        <v xml:space="preserve"> </v>
      </c>
      <c r="L1254" s="38" t="b">
        <f>OR('28 Populations and thresholds'!$J$32="CR",'28 Populations and thresholds'!$J$32="EN",'28 Populations and thresholds'!$J$32="VU")</f>
        <v>1</v>
      </c>
      <c r="M1254" s="75">
        <f>D1254/'28 Populations and thresholds'!$H$32</f>
        <v>7.6829268292682926E-2</v>
      </c>
      <c r="N1254" s="106">
        <f>'28 Populations and thresholds'!$K$32</f>
        <v>0</v>
      </c>
      <c r="O1254" s="263" t="str">
        <f t="shared" si="87"/>
        <v xml:space="preserve"> </v>
      </c>
      <c r="P1254" s="348">
        <v>7.68</v>
      </c>
      <c r="Q1254" s="38">
        <v>1</v>
      </c>
      <c r="R1254" s="106">
        <v>1</v>
      </c>
      <c r="S1254" s="263"/>
      <c r="U1254" s="263" t="str">
        <f t="shared" si="88"/>
        <v xml:space="preserve"> </v>
      </c>
    </row>
    <row r="1255" spans="1:26" x14ac:dyDescent="0.2">
      <c r="A1255" s="267" t="s">
        <v>1314</v>
      </c>
      <c r="B1255" s="268" t="s">
        <v>1304</v>
      </c>
      <c r="C1255" s="269" t="s">
        <v>3448</v>
      </c>
      <c r="D1255" s="270">
        <v>1550</v>
      </c>
      <c r="E1255" s="271">
        <v>38018</v>
      </c>
      <c r="F1255" s="263" t="str">
        <f t="shared" si="85"/>
        <v xml:space="preserve"> </v>
      </c>
      <c r="G1255" s="267" t="s">
        <v>21</v>
      </c>
      <c r="H1255" s="267" t="s">
        <v>87</v>
      </c>
      <c r="I1255" s="263" t="str">
        <f t="shared" si="86"/>
        <v xml:space="preserve"> </v>
      </c>
      <c r="J1255" s="272" t="str">
        <f>IF(D1255&gt;=('28 Populations and thresholds'!$I$147),"YES"," ")</f>
        <v>YES</v>
      </c>
      <c r="K1255" s="272" t="str">
        <f>IF(J1255="YES"," ",IF(D1255&gt;=('28 Populations and thresholds'!$I$147)*0.25,"YES"))</f>
        <v xml:space="preserve"> </v>
      </c>
      <c r="L1255" s="272" t="b">
        <f>OR('28 Populations and thresholds'!$J$147="CR",'28 Populations and thresholds'!$J$147="EN",'28 Populations and thresholds'!$J$147="VU")</f>
        <v>0</v>
      </c>
      <c r="M1255" s="273">
        <f>D1255/'28 Populations and thresholds'!$H$147</f>
        <v>1.55E-2</v>
      </c>
      <c r="N1255" s="274">
        <f>'28 Populations and thresholds'!$K$147</f>
        <v>0</v>
      </c>
      <c r="O1255" s="263" t="str">
        <f t="shared" si="87"/>
        <v xml:space="preserve"> </v>
      </c>
      <c r="P1255" s="349">
        <v>1.55</v>
      </c>
      <c r="Q1255" s="272">
        <v>1</v>
      </c>
      <c r="R1255" s="274">
        <v>0</v>
      </c>
      <c r="S1255" s="263"/>
      <c r="T1255" s="269"/>
      <c r="U1255" s="263" t="str">
        <f t="shared" si="88"/>
        <v xml:space="preserve"> </v>
      </c>
    </row>
    <row r="1256" spans="1:26" x14ac:dyDescent="0.2">
      <c r="A1256" s="143" t="s">
        <v>1314</v>
      </c>
      <c r="B1256" s="40" t="s">
        <v>1382</v>
      </c>
      <c r="C1256" s="4" t="s">
        <v>3564</v>
      </c>
      <c r="D1256" s="41">
        <v>6520</v>
      </c>
      <c r="E1256" s="47" t="s">
        <v>1333</v>
      </c>
      <c r="F1256" s="263" t="str">
        <f t="shared" si="85"/>
        <v xml:space="preserve"> </v>
      </c>
      <c r="G1256" s="143" t="s">
        <v>15</v>
      </c>
      <c r="H1256" s="143" t="s">
        <v>1315</v>
      </c>
      <c r="I1256" s="263" t="str">
        <f t="shared" si="86"/>
        <v xml:space="preserve"> </v>
      </c>
      <c r="J1256" s="38" t="str">
        <f>IF(D1256&gt;=('28 Populations and thresholds'!$I$79),"YES"," ")</f>
        <v>YES</v>
      </c>
      <c r="K1256" s="38" t="str">
        <f>IF(J1256="YES"," ",IF(D1256&gt;=('28 Populations and thresholds'!$I$79)*0.25,"YES"))</f>
        <v xml:space="preserve"> </v>
      </c>
      <c r="L1256" s="38" t="b">
        <f>OR('28 Populations and thresholds'!$J$79="CR",'28 Populations and thresholds'!$J$79="EN",'28 Populations and thresholds'!$J$79="VU")</f>
        <v>0</v>
      </c>
      <c r="M1256" s="75">
        <f>D1256/'28 Populations and thresholds'!$H$79</f>
        <v>4.3466666666666667E-2</v>
      </c>
      <c r="N1256" s="106">
        <f>'28 Populations and thresholds'!$K$79</f>
        <v>0</v>
      </c>
      <c r="O1256" s="263" t="str">
        <f t="shared" si="87"/>
        <v xml:space="preserve"> </v>
      </c>
      <c r="P1256" s="348">
        <v>4.3499999999999996</v>
      </c>
      <c r="Q1256" s="38">
        <v>1</v>
      </c>
      <c r="R1256" s="106">
        <v>0</v>
      </c>
      <c r="S1256" s="263"/>
      <c r="T1256" s="9"/>
      <c r="U1256" s="263" t="str">
        <f t="shared" si="88"/>
        <v xml:space="preserve"> </v>
      </c>
    </row>
    <row r="1257" spans="1:26" x14ac:dyDescent="0.2">
      <c r="A1257" s="275" t="s">
        <v>1314</v>
      </c>
      <c r="B1257" s="269" t="s">
        <v>4494</v>
      </c>
      <c r="C1257" s="269" t="s">
        <v>3666</v>
      </c>
      <c r="D1257" s="279">
        <v>1966</v>
      </c>
      <c r="E1257" s="281">
        <v>39022</v>
      </c>
      <c r="F1257" s="263" t="str">
        <f t="shared" si="85"/>
        <v xml:space="preserve"> </v>
      </c>
      <c r="G1257" s="275"/>
      <c r="H1257" s="269" t="s">
        <v>4415</v>
      </c>
      <c r="I1257" s="263" t="str">
        <f t="shared" si="86"/>
        <v xml:space="preserve"> </v>
      </c>
      <c r="J1257" s="272" t="str">
        <f>IF(D1257&gt;=(('28 Populations and thresholds'!$I$62)+('28 Populations and thresholds'!$I$63)+('28 Populations and thresholds'!$I$65)),"YES"," ")</f>
        <v>YES</v>
      </c>
      <c r="K1257" s="272" t="str">
        <f>IF(J1257="YES"," ",IF(D1257&gt;=(('28 Populations and thresholds'!$I$62)+('28 Populations and thresholds'!$I$63)+('28 Populations and thresholds'!$I$65))*0.25,"YES"))</f>
        <v xml:space="preserve"> </v>
      </c>
      <c r="L1257" s="272" t="b">
        <f>OR('28 Populations and thresholds'!$J$62="CR",'28 Populations and thresholds'!$J$62="EN",'28 Populations and thresholds'!$J$62="VU")</f>
        <v>0</v>
      </c>
      <c r="M1257" s="273">
        <f>D1257/(('28 Populations and thresholds'!$H$62)+('28 Populations and thresholds'!$H$63)+('28 Populations and thresholds'!$H$65))</f>
        <v>1.1234285714285714E-2</v>
      </c>
      <c r="N1257" s="274" t="str">
        <f>'28 Populations and thresholds'!$K$62</f>
        <v>DEC</v>
      </c>
      <c r="O1257" s="263" t="str">
        <f t="shared" si="87"/>
        <v xml:space="preserve"> </v>
      </c>
      <c r="P1257" s="349">
        <v>38.869999999999997</v>
      </c>
      <c r="Q1257" s="272">
        <v>3</v>
      </c>
      <c r="R1257" s="274">
        <v>1</v>
      </c>
      <c r="S1257" s="263"/>
      <c r="T1257" s="275" t="s">
        <v>4550</v>
      </c>
      <c r="U1257" s="263" t="str">
        <f t="shared" si="88"/>
        <v xml:space="preserve"> </v>
      </c>
    </row>
    <row r="1258" spans="1:26" x14ac:dyDescent="0.2">
      <c r="A1258" s="275" t="s">
        <v>1314</v>
      </c>
      <c r="B1258" s="269" t="s">
        <v>4494</v>
      </c>
      <c r="C1258" s="269" t="s">
        <v>3424</v>
      </c>
      <c r="D1258" s="279">
        <v>120</v>
      </c>
      <c r="E1258" s="281">
        <v>39022</v>
      </c>
      <c r="F1258" s="263" t="str">
        <f t="shared" si="85"/>
        <v xml:space="preserve"> </v>
      </c>
      <c r="G1258" s="275"/>
      <c r="H1258" s="269" t="s">
        <v>4415</v>
      </c>
      <c r="I1258" s="263" t="str">
        <f t="shared" si="86"/>
        <v xml:space="preserve"> </v>
      </c>
      <c r="J1258" s="272" t="str">
        <f>IF(D1258&gt;=('28 Populations and thresholds'!$I$119),"YES"," ")</f>
        <v>YES</v>
      </c>
      <c r="K1258" s="272" t="str">
        <f>IF(J1258="YES"," ",IF(D1258&gt;=('28 Populations and thresholds'!$I$119)*0.25,"YES"))</f>
        <v xml:space="preserve"> </v>
      </c>
      <c r="L1258" s="272" t="b">
        <f>OR('28 Populations and thresholds'!$J$119="CR",'28 Populations and thresholds'!$J$119="EN",'28 Populations and thresholds'!$J$119="VU")</f>
        <v>0</v>
      </c>
      <c r="M1258" s="273">
        <f>D1258/'28 Populations and thresholds'!$H$119</f>
        <v>5.454545454545455E-3</v>
      </c>
      <c r="N1258" s="274" t="str">
        <f>'28 Populations and thresholds'!$K$119</f>
        <v>DEC</v>
      </c>
      <c r="O1258" s="263" t="str">
        <f t="shared" si="87"/>
        <v xml:space="preserve"> </v>
      </c>
      <c r="P1258" s="349"/>
      <c r="Q1258" s="272"/>
      <c r="R1258" s="274"/>
      <c r="S1258" s="263"/>
      <c r="T1258" s="282"/>
      <c r="U1258" s="263" t="str">
        <f t="shared" si="88"/>
        <v xml:space="preserve"> </v>
      </c>
    </row>
    <row r="1259" spans="1:26" x14ac:dyDescent="0.2">
      <c r="A1259" s="275" t="s">
        <v>1314</v>
      </c>
      <c r="B1259" s="269" t="s">
        <v>4494</v>
      </c>
      <c r="C1259" s="269" t="s">
        <v>3398</v>
      </c>
      <c r="D1259" s="279">
        <v>186</v>
      </c>
      <c r="E1259" s="281">
        <v>39022</v>
      </c>
      <c r="F1259" s="263" t="str">
        <f t="shared" si="85"/>
        <v xml:space="preserve"> </v>
      </c>
      <c r="G1259" s="275"/>
      <c r="H1259" s="269" t="s">
        <v>4415</v>
      </c>
      <c r="I1259" s="263" t="str">
        <f t="shared" si="86"/>
        <v xml:space="preserve"> </v>
      </c>
      <c r="J1259" s="272" t="str">
        <f>IF(D1259&gt;=('28 Populations and thresholds'!$I$123),"YES"," ")</f>
        <v>YES</v>
      </c>
      <c r="K1259" s="272" t="str">
        <f>IF(J1259="YES"," ",IF(D1259&gt;=('28 Populations and thresholds'!$I$123)*0.25,"YES"))</f>
        <v xml:space="preserve"> </v>
      </c>
      <c r="L1259" s="272" t="b">
        <f>OR('28 Populations and thresholds'!$J$123="CR",'28 Populations and thresholds'!$J$123="EN",'28 Populations and thresholds'!$J$123="VU")</f>
        <v>1</v>
      </c>
      <c r="M1259" s="273">
        <f>D1259/'28 Populations and thresholds'!$H$123</f>
        <v>0.372</v>
      </c>
      <c r="N1259" s="274" t="str">
        <f>'28 Populations and thresholds'!$K$123</f>
        <v>DEC</v>
      </c>
      <c r="O1259" s="263" t="str">
        <f t="shared" si="87"/>
        <v xml:space="preserve"> </v>
      </c>
      <c r="P1259" s="349"/>
      <c r="Q1259" s="272"/>
      <c r="R1259" s="274"/>
      <c r="S1259" s="263"/>
      <c r="T1259" s="282"/>
      <c r="U1259" s="263" t="str">
        <f t="shared" si="88"/>
        <v xml:space="preserve"> </v>
      </c>
    </row>
    <row r="1260" spans="1:26" x14ac:dyDescent="0.2">
      <c r="A1260" s="324" t="s">
        <v>1314</v>
      </c>
      <c r="B1260" s="337" t="s">
        <v>3553</v>
      </c>
      <c r="C1260" s="337" t="s">
        <v>3552</v>
      </c>
      <c r="D1260" s="339">
        <v>840</v>
      </c>
      <c r="E1260" s="323">
        <v>2004</v>
      </c>
      <c r="F1260" s="263" t="str">
        <f t="shared" si="85"/>
        <v xml:space="preserve"> </v>
      </c>
      <c r="G1260" s="324" t="s">
        <v>139</v>
      </c>
      <c r="H1260" s="324" t="s">
        <v>3388</v>
      </c>
      <c r="I1260" s="263" t="str">
        <f t="shared" si="86"/>
        <v xml:space="preserve"> </v>
      </c>
      <c r="J1260" s="321" t="str">
        <f>IF(D1260&gt;=('28 Populations and thresholds'!$I$77),"YES"," ")</f>
        <v>YES</v>
      </c>
      <c r="K1260" s="321" t="str">
        <f>IF(J1260="YES"," ",IF(D1260&gt;=('28 Populations and thresholds'!$I$77)*0.25,"YES"))</f>
        <v xml:space="preserve"> </v>
      </c>
      <c r="L1260" s="321" t="b">
        <f>OR('28 Populations and thresholds'!$J$77="CR",'28 Populations and thresholds'!$J$77="EN",'28 Populations and thresholds'!$J$77="VU")</f>
        <v>0</v>
      </c>
      <c r="M1260" s="322">
        <f>D1260/'28 Populations and thresholds'!$H$77</f>
        <v>8.3999999999999995E-3</v>
      </c>
      <c r="N1260" s="323">
        <f>'28 Populations and thresholds'!$K$77</f>
        <v>0</v>
      </c>
      <c r="O1260" s="263" t="str">
        <f t="shared" si="87"/>
        <v xml:space="preserve"> </v>
      </c>
      <c r="P1260" s="386">
        <v>0.84</v>
      </c>
      <c r="Q1260" s="321">
        <v>1</v>
      </c>
      <c r="R1260" s="323">
        <v>0</v>
      </c>
      <c r="S1260" s="263"/>
      <c r="T1260" s="337"/>
      <c r="U1260" s="263" t="str">
        <f t="shared" si="88"/>
        <v xml:space="preserve"> </v>
      </c>
    </row>
    <row r="1261" spans="1:26" x14ac:dyDescent="0.2">
      <c r="A1261" s="143" t="s">
        <v>1314</v>
      </c>
      <c r="B1261" s="40" t="s">
        <v>1201</v>
      </c>
      <c r="C1261" s="4" t="s">
        <v>3770</v>
      </c>
      <c r="D1261" s="41">
        <v>3380</v>
      </c>
      <c r="E1261" s="46">
        <v>38108</v>
      </c>
      <c r="F1261" s="263" t="str">
        <f t="shared" si="85"/>
        <v xml:space="preserve"> </v>
      </c>
      <c r="G1261" s="143" t="s">
        <v>21</v>
      </c>
      <c r="H1261" s="143" t="s">
        <v>85</v>
      </c>
      <c r="I1261" s="263" t="str">
        <f t="shared" si="86"/>
        <v xml:space="preserve"> </v>
      </c>
      <c r="J1261" s="38" t="str">
        <f>IF(D1261&gt;=('28 Populations and thresholds'!$I$199),"YES"," ")</f>
        <v>YES</v>
      </c>
      <c r="K1261" s="38" t="str">
        <f>IF(J1261="YES"," ",IF(D1261&gt;=('28 Populations and thresholds'!$I$199)*0.25,"YES"))</f>
        <v xml:space="preserve"> </v>
      </c>
      <c r="L1261" s="38" t="b">
        <f>OR('28 Populations and thresholds'!$J$199="CR",'28 Populations and thresholds'!$J$199="EN",'28 Populations and thresholds'!$J$199="VU")</f>
        <v>0</v>
      </c>
      <c r="M1261" s="75">
        <f>D1261/'28 Populations and thresholds'!$H$199</f>
        <v>1.073015873015873E-2</v>
      </c>
      <c r="N1261" s="106">
        <f>'28 Populations and thresholds'!$K$199</f>
        <v>0</v>
      </c>
      <c r="O1261" s="263" t="str">
        <f t="shared" si="87"/>
        <v xml:space="preserve"> </v>
      </c>
      <c r="P1261" s="348">
        <v>1.07</v>
      </c>
      <c r="Q1261" s="38">
        <v>1</v>
      </c>
      <c r="R1261" s="106">
        <v>0</v>
      </c>
      <c r="S1261" s="263"/>
      <c r="T1261" s="9"/>
      <c r="U1261" s="263" t="str">
        <f t="shared" si="88"/>
        <v xml:space="preserve"> </v>
      </c>
    </row>
    <row r="1262" spans="1:26" x14ac:dyDescent="0.2">
      <c r="A1262" s="267" t="s">
        <v>1314</v>
      </c>
      <c r="B1262" s="268" t="s">
        <v>970</v>
      </c>
      <c r="C1262" s="268" t="s">
        <v>3795</v>
      </c>
      <c r="D1262" s="270">
        <v>66134</v>
      </c>
      <c r="E1262" s="271">
        <v>38102</v>
      </c>
      <c r="F1262" s="263" t="str">
        <f t="shared" si="85"/>
        <v xml:space="preserve"> </v>
      </c>
      <c r="G1262" s="267" t="s">
        <v>21</v>
      </c>
      <c r="H1262" s="267" t="s">
        <v>85</v>
      </c>
      <c r="I1262" s="263" t="str">
        <f t="shared" si="86"/>
        <v xml:space="preserve"> </v>
      </c>
      <c r="J1262" s="272" t="str">
        <f>IF(D1262&gt;=(('28 Populations and thresholds'!$I$176)+('28 Populations and thresholds'!$I$177)),"YES"," ")</f>
        <v>YES</v>
      </c>
      <c r="K1262" s="272" t="str">
        <f>IF(J1262="YES"," ",IF(D1262&gt;=(('28 Populations and thresholds'!$I$176)+('28 Populations and thresholds'!$I$177))*0.25,"YES"))</f>
        <v xml:space="preserve"> </v>
      </c>
      <c r="L1262" s="272" t="b">
        <f>OR('28 Populations and thresholds'!$J$176="CR",'28 Populations and thresholds'!$J$176="EN",'28 Populations and thresholds'!$J$176="VU")</f>
        <v>0</v>
      </c>
      <c r="M1262" s="273">
        <f>D1262/(('28 Populations and thresholds'!$H$176)+('28 Populations and thresholds'!$H$177))</f>
        <v>0.23703942652329749</v>
      </c>
      <c r="N1262" s="274" t="str">
        <f>'28 Populations and thresholds'!$K$176</f>
        <v>DEC</v>
      </c>
      <c r="O1262" s="263" t="str">
        <f t="shared" si="87"/>
        <v xml:space="preserve"> </v>
      </c>
      <c r="P1262" s="349">
        <v>100.15</v>
      </c>
      <c r="Q1262" s="272">
        <v>17</v>
      </c>
      <c r="R1262" s="274">
        <v>3</v>
      </c>
      <c r="S1262" s="263"/>
      <c r="T1262" s="275" t="s">
        <v>4568</v>
      </c>
      <c r="U1262" s="263" t="str">
        <f t="shared" si="88"/>
        <v xml:space="preserve"> </v>
      </c>
    </row>
    <row r="1263" spans="1:26" x14ac:dyDescent="0.2">
      <c r="A1263" s="267" t="s">
        <v>1314</v>
      </c>
      <c r="B1263" s="268" t="s">
        <v>970</v>
      </c>
      <c r="C1263" s="269" t="s">
        <v>3776</v>
      </c>
      <c r="D1263" s="270">
        <v>729</v>
      </c>
      <c r="E1263" s="271">
        <v>36282</v>
      </c>
      <c r="F1263" s="263" t="str">
        <f t="shared" si="85"/>
        <v xml:space="preserve"> </v>
      </c>
      <c r="G1263" s="267" t="s">
        <v>21</v>
      </c>
      <c r="H1263" s="267" t="s">
        <v>94</v>
      </c>
      <c r="I1263" s="263" t="str">
        <f t="shared" si="86"/>
        <v xml:space="preserve"> </v>
      </c>
      <c r="J1263" s="272" t="str">
        <f>IF(D1263&gt;=('28 Populations and thresholds'!$I$210),"YES"," ")</f>
        <v>YES</v>
      </c>
      <c r="K1263" s="272" t="str">
        <f>IF(J1263="YES"," ",IF(D1263&gt;=('28 Populations and thresholds'!$I$210)*0.25,"YES"))</f>
        <v xml:space="preserve"> </v>
      </c>
      <c r="L1263" s="272" t="b">
        <f>OR('28 Populations and thresholds'!$J$210="CR",'28 Populations and thresholds'!$J$210="EN",'28 Populations and thresholds'!$J$210="VU")</f>
        <v>0</v>
      </c>
      <c r="M1263" s="273">
        <f>D1263/'28 Populations and thresholds'!$H$210</f>
        <v>2.9159999999999998E-2</v>
      </c>
      <c r="N1263" s="274">
        <f>'28 Populations and thresholds'!$K$210</f>
        <v>0</v>
      </c>
      <c r="O1263" s="263" t="str">
        <f t="shared" si="87"/>
        <v xml:space="preserve"> </v>
      </c>
      <c r="P1263" s="349"/>
      <c r="Q1263" s="272"/>
      <c r="R1263" s="274"/>
      <c r="S1263" s="263"/>
      <c r="T1263" s="269"/>
      <c r="U1263" s="263" t="str">
        <f t="shared" si="88"/>
        <v xml:space="preserve"> </v>
      </c>
    </row>
    <row r="1264" spans="1:26" x14ac:dyDescent="0.2">
      <c r="A1264" s="267" t="s">
        <v>1314</v>
      </c>
      <c r="B1264" s="268" t="s">
        <v>970</v>
      </c>
      <c r="C1264" s="269" t="s">
        <v>3761</v>
      </c>
      <c r="D1264" s="270">
        <v>1000</v>
      </c>
      <c r="E1264" s="271">
        <v>36666</v>
      </c>
      <c r="F1264" s="263" t="str">
        <f t="shared" si="85"/>
        <v xml:space="preserve"> </v>
      </c>
      <c r="G1264" s="267" t="s">
        <v>21</v>
      </c>
      <c r="H1264" s="267" t="s">
        <v>82</v>
      </c>
      <c r="I1264" s="263" t="str">
        <f t="shared" si="86"/>
        <v xml:space="preserve"> </v>
      </c>
      <c r="J1264" s="272" t="str">
        <f>IF(D1264&gt;=('28 Populations and thresholds'!$I$187),"YES"," ")</f>
        <v>YES</v>
      </c>
      <c r="K1264" s="272" t="str">
        <f>IF(J1264="YES"," ",IF(D1264&gt;=('28 Populations and thresholds'!$I$187)*0.25,"YES"))</f>
        <v xml:space="preserve"> </v>
      </c>
      <c r="L1264" s="272" t="b">
        <f>OR('28 Populations and thresholds'!$J$187="CR",'28 Populations and thresholds'!$J$187="EN",'28 Populations and thresholds'!$J$187="VU")</f>
        <v>0</v>
      </c>
      <c r="M1264" s="273">
        <f>D1264/'28 Populations and thresholds'!$H$187</f>
        <v>0.01</v>
      </c>
      <c r="N1264" s="274">
        <f>'28 Populations and thresholds'!$K$187</f>
        <v>0</v>
      </c>
      <c r="O1264" s="263" t="str">
        <f t="shared" si="87"/>
        <v xml:space="preserve"> </v>
      </c>
      <c r="P1264" s="349"/>
      <c r="Q1264" s="272"/>
      <c r="R1264" s="274"/>
      <c r="S1264" s="263"/>
      <c r="T1264" s="269"/>
      <c r="U1264" s="263" t="str">
        <f t="shared" si="88"/>
        <v xml:space="preserve"> </v>
      </c>
    </row>
    <row r="1265" spans="1:26" x14ac:dyDescent="0.2">
      <c r="A1265" s="275" t="s">
        <v>1314</v>
      </c>
      <c r="B1265" s="268" t="s">
        <v>970</v>
      </c>
      <c r="C1265" s="277" t="s">
        <v>3482</v>
      </c>
      <c r="D1265" s="279">
        <v>43875</v>
      </c>
      <c r="E1265" s="274" t="s">
        <v>4273</v>
      </c>
      <c r="F1265" s="263" t="str">
        <f t="shared" si="85"/>
        <v xml:space="preserve"> </v>
      </c>
      <c r="G1265" s="275"/>
      <c r="H1265" s="275" t="s">
        <v>4274</v>
      </c>
      <c r="I1265" s="263" t="str">
        <f t="shared" si="86"/>
        <v xml:space="preserve"> </v>
      </c>
      <c r="J1265" s="272" t="str">
        <f>IF(D1265&gt;=(('28 Populations and thresholds'!$I$205)+('28 Populations and thresholds'!$I$206)+('28 Populations and thresholds'!$I$207)+('28 Populations and thresholds'!$I$208)),"YES"," ")</f>
        <v>YES</v>
      </c>
      <c r="K1265" s="272" t="str">
        <f>IF(J1265="YES"," ",IF(D1265&gt;=(('28 Populations and thresholds'!$I$205)+('28 Populations and thresholds'!$I$206)+('28 Populations and thresholds'!$I$207)+('28 Populations and thresholds'!$I$208))*0.25,"YES"))</f>
        <v xml:space="preserve"> </v>
      </c>
      <c r="L1265" s="272" t="b">
        <f>OR('28 Populations and thresholds'!$J$206="CR",'28 Populations and thresholds'!$J$206="EN",'28 Populations and thresholds'!$J$206="VU")</f>
        <v>0</v>
      </c>
      <c r="M1265" s="273">
        <f>D1265/(('28 Populations and thresholds'!$H$205)+('28 Populations and thresholds'!$H$206)+('28 Populations and thresholds'!$H$207)+('28 Populations and thresholds'!$H$208))</f>
        <v>1.6402482335788254E-2</v>
      </c>
      <c r="N1265" s="274" t="str">
        <f>'28 Populations and thresholds'!$K$206</f>
        <v>DEC</v>
      </c>
      <c r="O1265" s="263" t="str">
        <f t="shared" si="87"/>
        <v xml:space="preserve"> </v>
      </c>
      <c r="P1265" s="349"/>
      <c r="Q1265" s="272"/>
      <c r="R1265" s="274"/>
      <c r="S1265" s="263"/>
      <c r="T1265" s="275" t="s">
        <v>4568</v>
      </c>
      <c r="U1265" s="263" t="str">
        <f t="shared" si="88"/>
        <v xml:space="preserve"> </v>
      </c>
    </row>
    <row r="1266" spans="1:26" x14ac:dyDescent="0.2">
      <c r="A1266" s="267" t="s">
        <v>1314</v>
      </c>
      <c r="B1266" s="268" t="s">
        <v>970</v>
      </c>
      <c r="C1266" s="269" t="s">
        <v>3467</v>
      </c>
      <c r="D1266" s="270">
        <v>13136</v>
      </c>
      <c r="E1266" s="271">
        <v>38102</v>
      </c>
      <c r="F1266" s="263" t="str">
        <f t="shared" si="85"/>
        <v xml:space="preserve"> </v>
      </c>
      <c r="G1266" s="267" t="s">
        <v>21</v>
      </c>
      <c r="H1266" s="267" t="s">
        <v>85</v>
      </c>
      <c r="I1266" s="263" t="str">
        <f t="shared" si="86"/>
        <v xml:space="preserve"> </v>
      </c>
      <c r="J1266" s="272" t="str">
        <f>IF(D1266&gt;=('28 Populations and thresholds'!$I$180),"YES"," ")</f>
        <v>YES</v>
      </c>
      <c r="K1266" s="272" t="str">
        <f>IF(J1266="YES"," ",IF(D1266&gt;=('28 Populations and thresholds'!$I$180)*0.25,"YES"))</f>
        <v xml:space="preserve"> </v>
      </c>
      <c r="L1266" s="272" t="b">
        <f>OR('28 Populations and thresholds'!$J$180="CR",'28 Populations and thresholds'!$J$180="EN",'28 Populations and thresholds'!$J$180="VU")</f>
        <v>0</v>
      </c>
      <c r="M1266" s="273">
        <f>D1266/'28 Populations and thresholds'!$H$180</f>
        <v>0.13136</v>
      </c>
      <c r="N1266" s="274">
        <f>'28 Populations and thresholds'!$K$180</f>
        <v>0</v>
      </c>
      <c r="O1266" s="263" t="str">
        <f t="shared" si="87"/>
        <v xml:space="preserve"> </v>
      </c>
      <c r="P1266" s="349"/>
      <c r="Q1266" s="272"/>
      <c r="R1266" s="274"/>
      <c r="S1266" s="263"/>
      <c r="T1266" s="269"/>
      <c r="U1266" s="263" t="str">
        <f t="shared" si="88"/>
        <v xml:space="preserve"> </v>
      </c>
    </row>
    <row r="1267" spans="1:26" x14ac:dyDescent="0.2">
      <c r="A1267" s="275" t="s">
        <v>1314</v>
      </c>
      <c r="B1267" s="268" t="s">
        <v>970</v>
      </c>
      <c r="C1267" s="278" t="s">
        <v>3446</v>
      </c>
      <c r="D1267" s="279">
        <v>296</v>
      </c>
      <c r="E1267" s="274" t="s">
        <v>4273</v>
      </c>
      <c r="F1267" s="263" t="str">
        <f t="shared" si="85"/>
        <v xml:space="preserve"> </v>
      </c>
      <c r="G1267" s="275"/>
      <c r="H1267" s="275" t="s">
        <v>4274</v>
      </c>
      <c r="I1267" s="263" t="str">
        <f t="shared" si="86"/>
        <v xml:space="preserve"> </v>
      </c>
      <c r="J1267" s="272" t="str">
        <f>IF(D1267&gt;=('28 Populations and thresholds'!$I$144),"YES"," ")</f>
        <v>YES</v>
      </c>
      <c r="K1267" s="272" t="str">
        <f>IF(J1267="YES"," ",IF(D1267&gt;=('28 Populations and thresholds'!$I$144)*0.25,"YES"))</f>
        <v xml:space="preserve"> </v>
      </c>
      <c r="L1267" s="272" t="b">
        <f>OR('28 Populations and thresholds'!$J$144="CR",'28 Populations and thresholds'!$J$144="EN",'28 Populations and thresholds'!$J$144="VU")</f>
        <v>0</v>
      </c>
      <c r="M1267" s="273">
        <f>D1267/'28 Populations and thresholds'!$H$144</f>
        <v>2.9600000000000001E-2</v>
      </c>
      <c r="N1267" s="274">
        <f>'28 Populations and thresholds'!$K$144</f>
        <v>0</v>
      </c>
      <c r="O1267" s="263" t="str">
        <f t="shared" si="87"/>
        <v xml:space="preserve"> </v>
      </c>
      <c r="P1267" s="349"/>
      <c r="Q1267" s="272"/>
      <c r="R1267" s="274"/>
      <c r="S1267" s="263"/>
      <c r="T1267" s="275"/>
      <c r="U1267" s="263" t="str">
        <f t="shared" si="88"/>
        <v xml:space="preserve"> </v>
      </c>
    </row>
    <row r="1268" spans="1:26" x14ac:dyDescent="0.2">
      <c r="A1268" s="267" t="s">
        <v>1314</v>
      </c>
      <c r="B1268" s="268" t="s">
        <v>970</v>
      </c>
      <c r="C1268" s="269" t="s">
        <v>3470</v>
      </c>
      <c r="D1268" s="270">
        <v>3874</v>
      </c>
      <c r="E1268" s="271">
        <v>38102</v>
      </c>
      <c r="F1268" s="263" t="str">
        <f t="shared" si="85"/>
        <v xml:space="preserve"> </v>
      </c>
      <c r="G1268" s="267" t="s">
        <v>21</v>
      </c>
      <c r="H1268" s="267" t="s">
        <v>85</v>
      </c>
      <c r="I1268" s="263" t="str">
        <f t="shared" si="86"/>
        <v xml:space="preserve"> </v>
      </c>
      <c r="J1268" s="272" t="str">
        <f>IF(D1268&gt;=('28 Populations and thresholds'!$I$181),"YES"," ")</f>
        <v>YES</v>
      </c>
      <c r="K1268" s="272" t="str">
        <f>IF(J1268="YES"," ",IF(D1268&gt;=('28 Populations and thresholds'!$I$181)*0.25,"YES"))</f>
        <v xml:space="preserve"> </v>
      </c>
      <c r="L1268" s="272" t="b">
        <f>OR('28 Populations and thresholds'!$J$181="CR",'28 Populations and thresholds'!$J$181="EN",'28 Populations and thresholds'!$J$181="VU")</f>
        <v>1</v>
      </c>
      <c r="M1268" s="273">
        <f>D1268/'28 Populations and thresholds'!$H$181</f>
        <v>0.1210625</v>
      </c>
      <c r="N1268" s="274" t="str">
        <f>'28 Populations and thresholds'!$K$181</f>
        <v>DEC</v>
      </c>
      <c r="O1268" s="263" t="str">
        <f t="shared" si="87"/>
        <v xml:space="preserve"> </v>
      </c>
      <c r="P1268" s="349"/>
      <c r="Q1268" s="272"/>
      <c r="R1268" s="274"/>
      <c r="S1268" s="263"/>
      <c r="T1268" s="269"/>
      <c r="U1268" s="263" t="str">
        <f t="shared" si="88"/>
        <v xml:space="preserve"> </v>
      </c>
    </row>
    <row r="1269" spans="1:26" x14ac:dyDescent="0.2">
      <c r="A1269" s="267" t="s">
        <v>1314</v>
      </c>
      <c r="B1269" s="268" t="s">
        <v>970</v>
      </c>
      <c r="C1269" s="269" t="s">
        <v>3767</v>
      </c>
      <c r="D1269" s="270">
        <v>54178</v>
      </c>
      <c r="E1269" s="271">
        <v>36282</v>
      </c>
      <c r="F1269" s="263" t="str">
        <f t="shared" si="85"/>
        <v xml:space="preserve"> </v>
      </c>
      <c r="G1269" s="267" t="s">
        <v>21</v>
      </c>
      <c r="H1269" s="267" t="s">
        <v>94</v>
      </c>
      <c r="I1269" s="263" t="str">
        <f t="shared" si="86"/>
        <v xml:space="preserve"> </v>
      </c>
      <c r="J1269" s="272" t="str">
        <f>IF(D1269&gt;=('28 Populations and thresholds'!$I$195),"YES"," ")</f>
        <v>YES</v>
      </c>
      <c r="K1269" s="272" t="str">
        <f>IF(J1269="YES"," ",IF(D1269&gt;=('28 Populations and thresholds'!$I$195)*0.25,"YES"))</f>
        <v xml:space="preserve"> </v>
      </c>
      <c r="L1269" s="272" t="b">
        <f>OR('28 Populations and thresholds'!$J$195="CR",'28 Populations and thresholds'!$J$195="EN",'28 Populations and thresholds'!$J$195="VU")</f>
        <v>1</v>
      </c>
      <c r="M1269" s="273">
        <f>D1269/'28 Populations and thresholds'!$H$195</f>
        <v>0.1868206896551724</v>
      </c>
      <c r="N1269" s="274" t="str">
        <f>'28 Populations and thresholds'!$K$195</f>
        <v>DEC</v>
      </c>
      <c r="O1269" s="263" t="str">
        <f t="shared" si="87"/>
        <v xml:space="preserve"> </v>
      </c>
      <c r="P1269" s="349"/>
      <c r="Q1269" s="272"/>
      <c r="R1269" s="274"/>
      <c r="S1269" s="263"/>
      <c r="T1269" s="269"/>
      <c r="U1269" s="263" t="str">
        <f t="shared" si="88"/>
        <v xml:space="preserve"> </v>
      </c>
    </row>
    <row r="1270" spans="1:26" x14ac:dyDescent="0.2">
      <c r="A1270" s="267" t="s">
        <v>1314</v>
      </c>
      <c r="B1270" s="268" t="s">
        <v>970</v>
      </c>
      <c r="C1270" s="269" t="s">
        <v>3451</v>
      </c>
      <c r="D1270" s="270">
        <v>7232</v>
      </c>
      <c r="E1270" s="271">
        <v>36666</v>
      </c>
      <c r="F1270" s="263" t="str">
        <f t="shared" si="85"/>
        <v xml:space="preserve"> </v>
      </c>
      <c r="G1270" s="267" t="s">
        <v>21</v>
      </c>
      <c r="H1270" s="267" t="s">
        <v>94</v>
      </c>
      <c r="I1270" s="263" t="str">
        <f t="shared" si="86"/>
        <v xml:space="preserve"> </v>
      </c>
      <c r="J1270" s="272" t="str">
        <f>IF(D1270&gt;=('28 Populations and thresholds'!$I$154),"YES"," ")</f>
        <v>YES</v>
      </c>
      <c r="K1270" s="272" t="str">
        <f>IF(J1270="YES"," ",IF(D1270&gt;=('28 Populations and thresholds'!$I$154)*0.25,"YES"))</f>
        <v xml:space="preserve"> </v>
      </c>
      <c r="L1270" s="272" t="b">
        <f>OR('28 Populations and thresholds'!$J$154="CR",'28 Populations and thresholds'!$J$154="EN",'28 Populations and thresholds'!$J$154="VU")</f>
        <v>0</v>
      </c>
      <c r="M1270" s="273">
        <f>D1270/'28 Populations and thresholds'!$H$154</f>
        <v>6.9538461538461535E-2</v>
      </c>
      <c r="N1270" s="274" t="str">
        <f>'28 Populations and thresholds'!$K$154</f>
        <v>DEC</v>
      </c>
      <c r="O1270" s="263" t="str">
        <f t="shared" si="87"/>
        <v xml:space="preserve"> </v>
      </c>
      <c r="P1270" s="349"/>
      <c r="Q1270" s="272"/>
      <c r="R1270" s="274"/>
      <c r="S1270" s="263"/>
      <c r="T1270" s="269"/>
      <c r="U1270" s="263" t="str">
        <f t="shared" si="88"/>
        <v xml:space="preserve"> </v>
      </c>
    </row>
    <row r="1271" spans="1:26" x14ac:dyDescent="0.2">
      <c r="A1271" s="275" t="s">
        <v>1314</v>
      </c>
      <c r="B1271" s="268" t="s">
        <v>970</v>
      </c>
      <c r="C1271" s="278" t="s">
        <v>3452</v>
      </c>
      <c r="D1271" s="279">
        <v>1485</v>
      </c>
      <c r="E1271" s="274" t="s">
        <v>4273</v>
      </c>
      <c r="F1271" s="263" t="str">
        <f t="shared" si="85"/>
        <v xml:space="preserve"> </v>
      </c>
      <c r="G1271" s="275"/>
      <c r="H1271" s="275" t="s">
        <v>4274</v>
      </c>
      <c r="I1271" s="263" t="str">
        <f t="shared" si="86"/>
        <v xml:space="preserve"> </v>
      </c>
      <c r="J1271" s="272" t="str">
        <f>IF(D1271&gt;=('28 Populations and thresholds'!$I$158),"YES"," ")</f>
        <v>YES</v>
      </c>
      <c r="K1271" s="272" t="str">
        <f>IF(J1271="YES"," ",IF(D1271&gt;=('28 Populations and thresholds'!$I$158)*0.25,"YES"))</f>
        <v xml:space="preserve"> </v>
      </c>
      <c r="L1271" s="272" t="b">
        <f>OR('28 Populations and thresholds'!$J$158="CR",'28 Populations and thresholds'!$J$158="EN",'28 Populations and thresholds'!$J$158="VU")</f>
        <v>0</v>
      </c>
      <c r="M1271" s="273">
        <f>D1271/'28 Populations and thresholds'!$H$158</f>
        <v>1.485E-2</v>
      </c>
      <c r="N1271" s="274">
        <f>'28 Populations and thresholds'!$K$158</f>
        <v>0</v>
      </c>
      <c r="O1271" s="263" t="str">
        <f t="shared" si="87"/>
        <v xml:space="preserve"> </v>
      </c>
      <c r="P1271" s="349"/>
      <c r="Q1271" s="272"/>
      <c r="R1271" s="274"/>
      <c r="S1271" s="263"/>
      <c r="T1271" s="275"/>
      <c r="U1271" s="263" t="str">
        <f t="shared" si="88"/>
        <v xml:space="preserve"> </v>
      </c>
    </row>
    <row r="1272" spans="1:26" x14ac:dyDescent="0.2">
      <c r="A1272" s="267" t="s">
        <v>1314</v>
      </c>
      <c r="B1272" s="268" t="s">
        <v>970</v>
      </c>
      <c r="C1272" s="269" t="s">
        <v>3459</v>
      </c>
      <c r="D1272" s="270">
        <v>647</v>
      </c>
      <c r="E1272" s="271">
        <v>36666</v>
      </c>
      <c r="F1272" s="263" t="str">
        <f t="shared" si="85"/>
        <v xml:space="preserve"> </v>
      </c>
      <c r="G1272" s="267" t="s">
        <v>21</v>
      </c>
      <c r="H1272" s="267" t="s">
        <v>94</v>
      </c>
      <c r="I1272" s="263" t="str">
        <f t="shared" si="86"/>
        <v xml:space="preserve"> </v>
      </c>
      <c r="J1272" s="272" t="str">
        <f>IF(D1272&gt;=(('28 Populations and thresholds'!$I$160)+('28 Populations and thresholds'!$I$163)),"YES"," ")</f>
        <v>YES</v>
      </c>
      <c r="K1272" s="272" t="str">
        <f>IF(J1272="YES"," ",IF(D1272&gt;=(('28 Populations and thresholds'!$I$160)+('28 Populations and thresholds'!$I$163))*0.25,"YES"))</f>
        <v xml:space="preserve"> </v>
      </c>
      <c r="L1272" s="272" t="b">
        <f>OR('28 Populations and thresholds'!$J$160="CR",'28 Populations and thresholds'!$J$160="EN",'28 Populations and thresholds'!$J$160="VU")</f>
        <v>0</v>
      </c>
      <c r="M1272" s="273">
        <f>D1272/(('28 Populations and thresholds'!$H$160)+('28 Populations and thresholds'!$H$163))</f>
        <v>1.6805194805194806E-2</v>
      </c>
      <c r="N1272" s="274" t="str">
        <f>'28 Populations and thresholds'!$K$160</f>
        <v>DEC</v>
      </c>
      <c r="O1272" s="263" t="str">
        <f t="shared" si="87"/>
        <v xml:space="preserve"> </v>
      </c>
      <c r="P1272" s="349"/>
      <c r="Q1272" s="272"/>
      <c r="R1272" s="274"/>
      <c r="S1272" s="263"/>
      <c r="T1272" s="282" t="s">
        <v>4563</v>
      </c>
      <c r="U1272" s="263" t="str">
        <f t="shared" si="88"/>
        <v xml:space="preserve"> </v>
      </c>
    </row>
    <row r="1273" spans="1:26" x14ac:dyDescent="0.2">
      <c r="A1273" s="267" t="s">
        <v>1314</v>
      </c>
      <c r="B1273" s="268" t="s">
        <v>970</v>
      </c>
      <c r="C1273" s="268" t="s">
        <v>3799</v>
      </c>
      <c r="D1273" s="270">
        <v>1499</v>
      </c>
      <c r="E1273" s="271">
        <v>36282</v>
      </c>
      <c r="F1273" s="263" t="str">
        <f t="shared" si="85"/>
        <v xml:space="preserve"> </v>
      </c>
      <c r="G1273" s="267" t="s">
        <v>21</v>
      </c>
      <c r="H1273" s="267" t="s">
        <v>94</v>
      </c>
      <c r="I1273" s="263" t="str">
        <f t="shared" si="86"/>
        <v xml:space="preserve"> </v>
      </c>
      <c r="J1273" s="272" t="str">
        <f>IF(D1273&gt;=(('28 Populations and thresholds'!$I$196)+('28 Populations and thresholds'!$I$197)),"YES"," ")</f>
        <v>YES</v>
      </c>
      <c r="K1273" s="272" t="str">
        <f>IF(J1273="YES"," ",IF(D1273&gt;=(('28 Populations and thresholds'!$I$196)+('28 Populations and thresholds'!$I$197))*0.25,"YES"))</f>
        <v xml:space="preserve"> </v>
      </c>
      <c r="L1273" s="272" t="b">
        <f>OR('28 Populations and thresholds'!$J$197="CR",'28 Populations and thresholds'!$J$197="EN",'28 Populations and thresholds'!$J$197="VU")</f>
        <v>0</v>
      </c>
      <c r="M1273" s="273">
        <f>D1273/(('28 Populations and thresholds'!$H$196)+('28 Populations and thresholds'!$H$197))</f>
        <v>1.228688524590164E-2</v>
      </c>
      <c r="N1273" s="274" t="str">
        <f>'28 Populations and thresholds'!$K$196</f>
        <v>DEC</v>
      </c>
      <c r="O1273" s="263" t="str">
        <f t="shared" si="87"/>
        <v xml:space="preserve"> </v>
      </c>
      <c r="P1273" s="349"/>
      <c r="Q1273" s="272"/>
      <c r="R1273" s="274"/>
      <c r="S1273" s="263"/>
      <c r="T1273" s="275" t="s">
        <v>4568</v>
      </c>
      <c r="U1273" s="263" t="str">
        <f t="shared" si="88"/>
        <v xml:space="preserve"> </v>
      </c>
    </row>
    <row r="1274" spans="1:26" x14ac:dyDescent="0.2">
      <c r="A1274" s="267" t="s">
        <v>1314</v>
      </c>
      <c r="B1274" s="268" t="s">
        <v>970</v>
      </c>
      <c r="C1274" s="269" t="s">
        <v>3766</v>
      </c>
      <c r="D1274" s="270">
        <v>1994</v>
      </c>
      <c r="E1274" s="271">
        <v>36666</v>
      </c>
      <c r="F1274" s="263" t="str">
        <f t="shared" si="85"/>
        <v xml:space="preserve"> </v>
      </c>
      <c r="G1274" s="267" t="s">
        <v>21</v>
      </c>
      <c r="H1274" s="267" t="s">
        <v>94</v>
      </c>
      <c r="I1274" s="263" t="str">
        <f t="shared" si="86"/>
        <v xml:space="preserve"> </v>
      </c>
      <c r="J1274" s="272" t="str">
        <f>IF(D1274&gt;=('28 Populations and thresholds'!$I$194),"YES"," ")</f>
        <v>YES</v>
      </c>
      <c r="K1274" s="272" t="str">
        <f>IF(J1274="YES"," ",IF(D1274&gt;=('28 Populations and thresholds'!$I$194)*0.25,"YES"))</f>
        <v xml:space="preserve"> </v>
      </c>
      <c r="L1274" s="272" t="b">
        <f>OR('28 Populations and thresholds'!$J$194="CR",'28 Populations and thresholds'!$J$194="EN",'28 Populations and thresholds'!$J$194="VU")</f>
        <v>0</v>
      </c>
      <c r="M1274" s="273">
        <f>D1274/'28 Populations and thresholds'!$H$194</f>
        <v>6.9964912280701758E-2</v>
      </c>
      <c r="N1274" s="274" t="str">
        <f>'28 Populations and thresholds'!$K$194</f>
        <v>DEC</v>
      </c>
      <c r="O1274" s="263" t="str">
        <f t="shared" si="87"/>
        <v xml:space="preserve"> </v>
      </c>
      <c r="P1274" s="349"/>
      <c r="Q1274" s="272"/>
      <c r="R1274" s="274"/>
      <c r="S1274" s="263"/>
      <c r="T1274" s="269"/>
      <c r="U1274" s="263" t="str">
        <f t="shared" si="88"/>
        <v xml:space="preserve"> </v>
      </c>
    </row>
    <row r="1275" spans="1:26" x14ac:dyDescent="0.2">
      <c r="A1275" s="275" t="s">
        <v>1314</v>
      </c>
      <c r="B1275" s="268" t="s">
        <v>970</v>
      </c>
      <c r="C1275" s="277" t="s">
        <v>3472</v>
      </c>
      <c r="D1275" s="279">
        <v>24</v>
      </c>
      <c r="E1275" s="274" t="s">
        <v>4273</v>
      </c>
      <c r="F1275" s="263" t="str">
        <f t="shared" si="85"/>
        <v xml:space="preserve"> </v>
      </c>
      <c r="G1275" s="275"/>
      <c r="H1275" s="275" t="s">
        <v>4274</v>
      </c>
      <c r="I1275" s="263" t="str">
        <f t="shared" si="86"/>
        <v xml:space="preserve"> </v>
      </c>
      <c r="J1275" s="272" t="str">
        <f>IF(D1275&gt;=('28 Populations and thresholds'!$I$188),"YES"," ")</f>
        <v>YES</v>
      </c>
      <c r="K1275" s="272" t="str">
        <f>IF(J1275="YES"," ",IF(D1275&gt;=('28 Populations and thresholds'!$I$188)*0.25,"YES"))</f>
        <v xml:space="preserve"> </v>
      </c>
      <c r="L1275" s="272" t="b">
        <f>OR('28 Populations and thresholds'!$J$188="CR",'28 Populations and thresholds'!$J$188="EN",'28 Populations and thresholds'!$J$188="VU")</f>
        <v>1</v>
      </c>
      <c r="M1275" s="273">
        <f>D1275/'28 Populations and thresholds'!$H$188</f>
        <v>0.04</v>
      </c>
      <c r="N1275" s="274" t="str">
        <f>'28 Populations and thresholds'!$K$188</f>
        <v>DEC</v>
      </c>
      <c r="O1275" s="263" t="str">
        <f t="shared" si="87"/>
        <v xml:space="preserve"> </v>
      </c>
      <c r="P1275" s="349"/>
      <c r="Q1275" s="272"/>
      <c r="R1275" s="274"/>
      <c r="S1275" s="263"/>
      <c r="T1275" s="275"/>
      <c r="U1275" s="263" t="str">
        <f t="shared" si="88"/>
        <v xml:space="preserve"> </v>
      </c>
      <c r="W1275" s="4"/>
      <c r="X1275" s="4"/>
      <c r="Y1275" s="4"/>
      <c r="Z1275" s="4"/>
    </row>
    <row r="1276" spans="1:26" x14ac:dyDescent="0.2">
      <c r="A1276" s="267" t="s">
        <v>1314</v>
      </c>
      <c r="B1276" s="268" t="s">
        <v>970</v>
      </c>
      <c r="C1276" s="269" t="s">
        <v>3763</v>
      </c>
      <c r="D1276" s="270">
        <v>326</v>
      </c>
      <c r="E1276" s="271">
        <v>36666</v>
      </c>
      <c r="F1276" s="263" t="str">
        <f t="shared" si="85"/>
        <v xml:space="preserve"> </v>
      </c>
      <c r="G1276" s="267" t="s">
        <v>21</v>
      </c>
      <c r="H1276" s="267" t="s">
        <v>94</v>
      </c>
      <c r="I1276" s="263" t="str">
        <f t="shared" si="86"/>
        <v xml:space="preserve"> </v>
      </c>
      <c r="J1276" s="272" t="str">
        <f>IF(D1276&gt;=('28 Populations and thresholds'!$I$191),"YES"," ")</f>
        <v xml:space="preserve"> </v>
      </c>
      <c r="K1276" s="272" t="str">
        <f>IF(J1276="YES"," ",IF(D1276&gt;=('28 Populations and thresholds'!$I$191)*0.25,"YES"))</f>
        <v>YES</v>
      </c>
      <c r="L1276" s="272" t="b">
        <f>OR('28 Populations and thresholds'!$J$191="CR",'28 Populations and thresholds'!$J$191="EN",'28 Populations and thresholds'!$J$191="VU")</f>
        <v>0</v>
      </c>
      <c r="M1276" s="273">
        <f>D1276/'28 Populations and thresholds'!$H$191</f>
        <v>6.5199999999999998E-3</v>
      </c>
      <c r="N1276" s="274">
        <f>'28 Populations and thresholds'!$K$191</f>
        <v>0</v>
      </c>
      <c r="O1276" s="263" t="str">
        <f t="shared" si="87"/>
        <v xml:space="preserve"> </v>
      </c>
      <c r="P1276" s="349"/>
      <c r="Q1276" s="272"/>
      <c r="R1276" s="274"/>
      <c r="S1276" s="263"/>
      <c r="T1276" s="269"/>
      <c r="U1276" s="263" t="str">
        <f t="shared" si="88"/>
        <v xml:space="preserve"> </v>
      </c>
    </row>
    <row r="1277" spans="1:26" x14ac:dyDescent="0.2">
      <c r="A1277" s="267" t="s">
        <v>1314</v>
      </c>
      <c r="B1277" s="268" t="s">
        <v>970</v>
      </c>
      <c r="C1277" s="269" t="s">
        <v>3758</v>
      </c>
      <c r="D1277" s="270">
        <v>286</v>
      </c>
      <c r="E1277" s="271">
        <v>36282</v>
      </c>
      <c r="F1277" s="263" t="str">
        <f t="shared" si="85"/>
        <v xml:space="preserve"> </v>
      </c>
      <c r="G1277" s="267" t="s">
        <v>21</v>
      </c>
      <c r="H1277" s="267" t="s">
        <v>94</v>
      </c>
      <c r="I1277" s="263" t="str">
        <f t="shared" si="86"/>
        <v xml:space="preserve"> </v>
      </c>
      <c r="J1277" s="272" t="str">
        <f>IF(D1277&gt;=('28 Populations and thresholds'!$I$179),"YES"," ")</f>
        <v xml:space="preserve"> </v>
      </c>
      <c r="K1277" s="272" t="str">
        <f>IF(J1277="YES"," ",IF(D1277&gt;=('28 Populations and thresholds'!$I$179)*0.25,"YES"))</f>
        <v>YES</v>
      </c>
      <c r="L1277" s="272" t="b">
        <f>OR('28 Populations and thresholds'!$J$179="CR",'28 Populations and thresholds'!$J$179="EN",'28 Populations and thresholds'!$J$179="VU")</f>
        <v>0</v>
      </c>
      <c r="M1277" s="273">
        <f>D1277/'28 Populations and thresholds'!$H$179</f>
        <v>5.1999999999999998E-3</v>
      </c>
      <c r="N1277" s="274" t="str">
        <f>'28 Populations and thresholds'!$K$179</f>
        <v>DEC</v>
      </c>
      <c r="O1277" s="263" t="str">
        <f t="shared" si="87"/>
        <v xml:space="preserve"> </v>
      </c>
      <c r="P1277" s="349"/>
      <c r="Q1277" s="272"/>
      <c r="R1277" s="274"/>
      <c r="S1277" s="263"/>
      <c r="T1277" s="269"/>
      <c r="U1277" s="263" t="str">
        <f t="shared" si="88"/>
        <v xml:space="preserve"> </v>
      </c>
    </row>
    <row r="1278" spans="1:26" x14ac:dyDescent="0.2">
      <c r="A1278" s="267" t="s">
        <v>1314</v>
      </c>
      <c r="B1278" s="268" t="s">
        <v>970</v>
      </c>
      <c r="C1278" s="280" t="s">
        <v>3473</v>
      </c>
      <c r="D1278" s="270">
        <v>490</v>
      </c>
      <c r="E1278" s="271">
        <v>36282</v>
      </c>
      <c r="F1278" s="263" t="str">
        <f t="shared" si="85"/>
        <v xml:space="preserve"> </v>
      </c>
      <c r="G1278" s="267" t="s">
        <v>21</v>
      </c>
      <c r="H1278" s="267" t="s">
        <v>94</v>
      </c>
      <c r="I1278" s="263" t="str">
        <f t="shared" si="86"/>
        <v xml:space="preserve"> </v>
      </c>
      <c r="J1278" s="272" t="str">
        <f>IF(D1278&gt;=('28 Populations and thresholds'!$I$190),"YES"," ")</f>
        <v xml:space="preserve"> </v>
      </c>
      <c r="K1278" s="272" t="str">
        <f>IF(J1278="YES"," ",IF(D1278&gt;=('28 Populations and thresholds'!$I$190)*0.25,"YES"))</f>
        <v>YES</v>
      </c>
      <c r="L1278" s="272" t="b">
        <f>OR('28 Populations and thresholds'!$J$190="CR",'28 Populations and thresholds'!$J$190="EN",'28 Populations and thresholds'!$J$190="VU")</f>
        <v>0</v>
      </c>
      <c r="M1278" s="273">
        <f>D1278/'28 Populations and thresholds'!$H$190</f>
        <v>4.8999999999999998E-3</v>
      </c>
      <c r="N1278" s="274">
        <f>'28 Populations and thresholds'!$K$190</f>
        <v>0</v>
      </c>
      <c r="O1278" s="263" t="str">
        <f t="shared" si="87"/>
        <v xml:space="preserve"> </v>
      </c>
      <c r="P1278" s="349"/>
      <c r="Q1278" s="272"/>
      <c r="R1278" s="274"/>
      <c r="S1278" s="263"/>
      <c r="T1278" s="275"/>
      <c r="U1278" s="263" t="str">
        <f t="shared" si="88"/>
        <v xml:space="preserve"> </v>
      </c>
    </row>
    <row r="1279" spans="1:26" x14ac:dyDescent="0.2">
      <c r="A1279" s="143" t="s">
        <v>1314</v>
      </c>
      <c r="B1279" s="9" t="s">
        <v>1686</v>
      </c>
      <c r="C1279" s="4" t="s">
        <v>3755</v>
      </c>
      <c r="D1279" s="41">
        <v>945</v>
      </c>
      <c r="E1279" s="46">
        <v>35674</v>
      </c>
      <c r="F1279" s="263" t="str">
        <f t="shared" si="85"/>
        <v xml:space="preserve"> </v>
      </c>
      <c r="G1279" s="143" t="s">
        <v>21</v>
      </c>
      <c r="H1279" s="143" t="s">
        <v>82</v>
      </c>
      <c r="I1279" s="263" t="str">
        <f t="shared" si="86"/>
        <v xml:space="preserve"> </v>
      </c>
      <c r="J1279" s="38" t="str">
        <f>IF(D1279&gt;=('28 Populations and thresholds'!$I$174),"YES"," ")</f>
        <v>YES</v>
      </c>
      <c r="K1279" s="38" t="str">
        <f>IF(J1279="YES"," ",IF(D1279&gt;=('28 Populations and thresholds'!$I$174)*0.25,"YES"))</f>
        <v xml:space="preserve"> </v>
      </c>
      <c r="L1279" s="38" t="b">
        <f>OR('28 Populations and thresholds'!$J$174="CR",'28 Populations and thresholds'!$J$174="EN",'28 Populations and thresholds'!$J$174="VU")</f>
        <v>0</v>
      </c>
      <c r="M1279" s="75">
        <f>D1279/'28 Populations and thresholds'!$H$174</f>
        <v>4.1086956521739132E-2</v>
      </c>
      <c r="N1279" s="106" t="str">
        <f>'28 Populations and thresholds'!$K$174</f>
        <v>DEC</v>
      </c>
      <c r="O1279" s="263" t="str">
        <f t="shared" si="87"/>
        <v xml:space="preserve"> </v>
      </c>
      <c r="P1279" s="348">
        <v>417.16</v>
      </c>
      <c r="Q1279" s="38">
        <v>60</v>
      </c>
      <c r="R1279" s="106">
        <v>12</v>
      </c>
      <c r="S1279" s="263"/>
      <c r="U1279" s="263" t="str">
        <f t="shared" si="88"/>
        <v xml:space="preserve"> </v>
      </c>
    </row>
    <row r="1280" spans="1:26" x14ac:dyDescent="0.2">
      <c r="A1280" s="143" t="s">
        <v>1314</v>
      </c>
      <c r="B1280" s="9" t="s">
        <v>1686</v>
      </c>
      <c r="C1280" s="40" t="s">
        <v>3795</v>
      </c>
      <c r="D1280" s="41">
        <v>2984</v>
      </c>
      <c r="E1280" s="46">
        <v>37009</v>
      </c>
      <c r="F1280" s="263" t="str">
        <f t="shared" si="85"/>
        <v xml:space="preserve"> </v>
      </c>
      <c r="G1280" s="143" t="s">
        <v>21</v>
      </c>
      <c r="H1280" s="143" t="s">
        <v>115</v>
      </c>
      <c r="I1280" s="263" t="str">
        <f t="shared" si="86"/>
        <v xml:space="preserve"> </v>
      </c>
      <c r="J1280" s="38" t="str">
        <f>IF(D1280&gt;=(('28 Populations and thresholds'!$I$176)+('28 Populations and thresholds'!$I$177)),"YES"," ")</f>
        <v>YES</v>
      </c>
      <c r="K1280" s="38" t="str">
        <f>IF(J1280="YES"," ",IF(D1280&gt;=(('28 Populations and thresholds'!$I$176)+('28 Populations and thresholds'!$I$177))*0.25,"YES"))</f>
        <v xml:space="preserve"> </v>
      </c>
      <c r="L1280" s="38" t="b">
        <f>OR('28 Populations and thresholds'!$J$176="CR",'28 Populations and thresholds'!$J$176="EN",'28 Populations and thresholds'!$J$176="VU")</f>
        <v>0</v>
      </c>
      <c r="M1280" s="75">
        <f>D1280/(('28 Populations and thresholds'!$H$176)+('28 Populations and thresholds'!$H$177))</f>
        <v>1.0695340501792114E-2</v>
      </c>
      <c r="N1280" s="106" t="str">
        <f>'28 Populations and thresholds'!$K$176</f>
        <v>DEC</v>
      </c>
      <c r="O1280" s="263" t="str">
        <f t="shared" si="87"/>
        <v xml:space="preserve"> </v>
      </c>
      <c r="P1280" s="348"/>
      <c r="Q1280" s="38"/>
      <c r="R1280" s="106"/>
      <c r="S1280" s="263"/>
      <c r="T1280" s="12" t="s">
        <v>4568</v>
      </c>
      <c r="U1280" s="263" t="str">
        <f t="shared" si="88"/>
        <v xml:space="preserve"> </v>
      </c>
    </row>
    <row r="1281" spans="1:21" x14ac:dyDescent="0.2">
      <c r="A1281" s="143" t="s">
        <v>1314</v>
      </c>
      <c r="B1281" s="9" t="s">
        <v>1686</v>
      </c>
      <c r="C1281" s="4" t="s">
        <v>3666</v>
      </c>
      <c r="D1281" s="41">
        <v>1858</v>
      </c>
      <c r="E1281" s="47" t="s">
        <v>1325</v>
      </c>
      <c r="F1281" s="263" t="str">
        <f t="shared" ref="F1281:F1344" si="89">" "</f>
        <v xml:space="preserve"> </v>
      </c>
      <c r="G1281" s="143" t="s">
        <v>15</v>
      </c>
      <c r="H1281" s="143" t="s">
        <v>1315</v>
      </c>
      <c r="I1281" s="263" t="str">
        <f t="shared" ref="I1281:I1344" si="90">" "</f>
        <v xml:space="preserve"> </v>
      </c>
      <c r="J1281" s="38" t="str">
        <f>IF(D1281&gt;=(('28 Populations and thresholds'!$I$62)+('28 Populations and thresholds'!$I$63)+('28 Populations and thresholds'!$I$65)),"YES"," ")</f>
        <v>YES</v>
      </c>
      <c r="K1281" s="38" t="str">
        <f>IF(J1281="YES"," ",IF(D1281&gt;=(('28 Populations and thresholds'!$I$62)+('28 Populations and thresholds'!$I$63)+('28 Populations and thresholds'!$I$65))*0.25,"YES"))</f>
        <v xml:space="preserve"> </v>
      </c>
      <c r="L1281" s="38" t="b">
        <f>OR('28 Populations and thresholds'!$J$62="CR",'28 Populations and thresholds'!$J$62="EN",'28 Populations and thresholds'!$J$62="VU")</f>
        <v>0</v>
      </c>
      <c r="M1281" s="75">
        <f>D1281/(('28 Populations and thresholds'!$H$62)+('28 Populations and thresholds'!$H$63)+('28 Populations and thresholds'!$H$65))</f>
        <v>1.0617142857142858E-2</v>
      </c>
      <c r="N1281" s="106" t="str">
        <f>'28 Populations and thresholds'!$K$62</f>
        <v>DEC</v>
      </c>
      <c r="O1281" s="263" t="str">
        <f t="shared" ref="O1281:O1344" si="91">" "</f>
        <v xml:space="preserve"> </v>
      </c>
      <c r="P1281" s="348"/>
      <c r="Q1281" s="38"/>
      <c r="R1281" s="106"/>
      <c r="S1281" s="263"/>
      <c r="T1281" s="12" t="s">
        <v>4550</v>
      </c>
      <c r="U1281" s="263" t="str">
        <f t="shared" ref="U1281:U1344" si="92">" "</f>
        <v xml:space="preserve"> </v>
      </c>
    </row>
    <row r="1282" spans="1:21" x14ac:dyDescent="0.2">
      <c r="A1282" s="12" t="s">
        <v>1314</v>
      </c>
      <c r="B1282" s="9" t="s">
        <v>1686</v>
      </c>
      <c r="C1282" s="4" t="s">
        <v>1696</v>
      </c>
      <c r="D1282" s="5">
        <v>37</v>
      </c>
      <c r="E1282" s="1" t="s">
        <v>79</v>
      </c>
      <c r="F1282" s="263" t="str">
        <f t="shared" si="89"/>
        <v xml:space="preserve"> </v>
      </c>
      <c r="G1282" s="13" t="s">
        <v>139</v>
      </c>
      <c r="I1282" s="263" t="str">
        <f t="shared" si="90"/>
        <v xml:space="preserve"> </v>
      </c>
      <c r="J1282" s="38" t="str">
        <f>IF(D1282&gt;=('28 Populations and thresholds'!$I$51),"YES"," ")</f>
        <v>YES</v>
      </c>
      <c r="K1282" s="38"/>
      <c r="L1282" s="38" t="b">
        <f>OR('28 Populations and thresholds'!$J$51="CR",'28 Populations and thresholds'!$J$51="EN",'28 Populations and thresholds'!$J$51="VU")</f>
        <v>1</v>
      </c>
      <c r="M1282" s="75">
        <f>D1282/'28 Populations and thresholds'!$H$51</f>
        <v>1.3703703703703704E-2</v>
      </c>
      <c r="N1282" s="106">
        <f>'28 Populations and thresholds'!$K$51</f>
        <v>0</v>
      </c>
      <c r="O1282" s="263" t="str">
        <f t="shared" si="91"/>
        <v xml:space="preserve"> </v>
      </c>
      <c r="P1282" s="348"/>
      <c r="Q1282" s="38"/>
      <c r="R1282" s="106"/>
      <c r="S1282" s="263"/>
      <c r="U1282" s="263" t="str">
        <f t="shared" si="92"/>
        <v xml:space="preserve"> </v>
      </c>
    </row>
    <row r="1283" spans="1:21" x14ac:dyDescent="0.2">
      <c r="A1283" s="143" t="s">
        <v>1314</v>
      </c>
      <c r="B1283" s="9" t="s">
        <v>1686</v>
      </c>
      <c r="C1283" s="4" t="s">
        <v>3756</v>
      </c>
      <c r="D1283" s="41">
        <v>1686</v>
      </c>
      <c r="E1283" s="46">
        <v>34987</v>
      </c>
      <c r="F1283" s="263" t="str">
        <f t="shared" si="89"/>
        <v xml:space="preserve"> </v>
      </c>
      <c r="G1283" s="143" t="s">
        <v>21</v>
      </c>
      <c r="H1283" s="143" t="s">
        <v>821</v>
      </c>
      <c r="I1283" s="263" t="str">
        <f t="shared" si="90"/>
        <v xml:space="preserve"> </v>
      </c>
      <c r="J1283" s="38" t="str">
        <f>IF(D1283&gt;=('28 Populations and thresholds'!$I$175),"YES"," ")</f>
        <v>YES</v>
      </c>
      <c r="K1283" s="38" t="str">
        <f>IF(J1283="YES"," ",IF(D1283&gt;=('28 Populations and thresholds'!$I$175)*0.25,"YES"))</f>
        <v xml:space="preserve"> </v>
      </c>
      <c r="L1283" s="38" t="b">
        <f>OR('28 Populations and thresholds'!$J$175="CR",'28 Populations and thresholds'!$J$175="EN",'28 Populations and thresholds'!$J$175="VU")</f>
        <v>0</v>
      </c>
      <c r="M1283" s="75">
        <f>D1283/'28 Populations and thresholds'!$H$175</f>
        <v>1.2129496402877698E-2</v>
      </c>
      <c r="N1283" s="106" t="str">
        <f>'28 Populations and thresholds'!$K$175</f>
        <v>DEC</v>
      </c>
      <c r="O1283" s="263" t="str">
        <f t="shared" si="91"/>
        <v xml:space="preserve"> </v>
      </c>
      <c r="P1283" s="348"/>
      <c r="Q1283" s="38"/>
      <c r="R1283" s="106"/>
      <c r="S1283" s="263"/>
      <c r="T1283" s="9"/>
      <c r="U1283" s="263" t="str">
        <f t="shared" si="92"/>
        <v xml:space="preserve"> </v>
      </c>
    </row>
    <row r="1284" spans="1:21" x14ac:dyDescent="0.2">
      <c r="A1284" s="143" t="s">
        <v>1314</v>
      </c>
      <c r="B1284" s="9" t="s">
        <v>1686</v>
      </c>
      <c r="C1284" s="4" t="s">
        <v>3447</v>
      </c>
      <c r="D1284" s="41">
        <v>482</v>
      </c>
      <c r="E1284" s="43"/>
      <c r="F1284" s="263" t="str">
        <f t="shared" si="89"/>
        <v xml:space="preserve"> </v>
      </c>
      <c r="G1284" s="143" t="s">
        <v>21</v>
      </c>
      <c r="H1284" s="143" t="s">
        <v>82</v>
      </c>
      <c r="I1284" s="263" t="str">
        <f t="shared" si="90"/>
        <v xml:space="preserve"> </v>
      </c>
      <c r="J1284" s="38" t="str">
        <f>IF(D1284&gt;=('28 Populations and thresholds'!$I$145),"YES"," ")</f>
        <v>YES</v>
      </c>
      <c r="K1284" s="38" t="str">
        <f>IF(J1284="YES"," ",IF(D1284&gt;=('28 Populations and thresholds'!$I$145)*0.25,"YES"))</f>
        <v xml:space="preserve"> </v>
      </c>
      <c r="L1284" s="38" t="b">
        <f>OR('28 Populations and thresholds'!$J$145="CR",'28 Populations and thresholds'!$J$145="EN",'28 Populations and thresholds'!$J$145="VU")</f>
        <v>0</v>
      </c>
      <c r="M1284" s="75">
        <f>D1284/'28 Populations and thresholds'!$H$145</f>
        <v>4.8199999999999996E-3</v>
      </c>
      <c r="N1284" s="106">
        <f>'28 Populations and thresholds'!$K$145</f>
        <v>0</v>
      </c>
      <c r="O1284" s="263" t="str">
        <f t="shared" si="91"/>
        <v xml:space="preserve"> </v>
      </c>
      <c r="P1284" s="348"/>
      <c r="Q1284" s="38"/>
      <c r="R1284" s="106"/>
      <c r="S1284" s="263"/>
      <c r="T1284" s="9"/>
      <c r="U1284" s="263" t="str">
        <f t="shared" si="92"/>
        <v xml:space="preserve"> </v>
      </c>
    </row>
    <row r="1285" spans="1:21" x14ac:dyDescent="0.2">
      <c r="A1285" s="12" t="s">
        <v>1314</v>
      </c>
      <c r="B1285" s="9" t="s">
        <v>1686</v>
      </c>
      <c r="C1285" s="4" t="s">
        <v>1707</v>
      </c>
      <c r="D1285" s="5">
        <v>44694</v>
      </c>
      <c r="E1285" s="1" t="s">
        <v>178</v>
      </c>
      <c r="F1285" s="263" t="str">
        <f t="shared" si="89"/>
        <v xml:space="preserve"> </v>
      </c>
      <c r="G1285" s="13" t="s">
        <v>139</v>
      </c>
      <c r="I1285" s="263" t="str">
        <f t="shared" si="90"/>
        <v xml:space="preserve"> </v>
      </c>
      <c r="J1285" s="38" t="str">
        <f>IF(D1285&gt;=('28 Populations and thresholds'!$I$140),"YES"," ")</f>
        <v>YES</v>
      </c>
      <c r="K1285" s="38" t="str">
        <f>IF(J1285="YES"," ",IF(D1285&gt;=('28 Populations and thresholds'!$I$140)*0.25,"YES"))</f>
        <v xml:space="preserve"> </v>
      </c>
      <c r="L1285" s="38" t="b">
        <f>OR('28 Populations and thresholds'!$J$140="CR",'28 Populations and thresholds'!$J$140="EN",'28 Populations and thresholds'!$J$140="VU")</f>
        <v>0</v>
      </c>
      <c r="M1285" s="75">
        <f>D1285/'28 Populations and thresholds'!$H$140</f>
        <v>4.4693955306044697E-2</v>
      </c>
      <c r="N1285" s="106" t="str">
        <f>'28 Populations and thresholds'!$K$140</f>
        <v>DEC</v>
      </c>
      <c r="O1285" s="263" t="str">
        <f t="shared" si="91"/>
        <v xml:space="preserve"> </v>
      </c>
      <c r="P1285" s="348"/>
      <c r="Q1285" s="38"/>
      <c r="R1285" s="106"/>
      <c r="S1285" s="263"/>
      <c r="U1285" s="263" t="str">
        <f t="shared" si="92"/>
        <v xml:space="preserve"> </v>
      </c>
    </row>
    <row r="1286" spans="1:21" x14ac:dyDescent="0.2">
      <c r="A1286" s="12" t="s">
        <v>1314</v>
      </c>
      <c r="B1286" s="9" t="s">
        <v>1686</v>
      </c>
      <c r="C1286" s="4" t="s">
        <v>3424</v>
      </c>
      <c r="D1286" s="5">
        <v>725</v>
      </c>
      <c r="E1286" s="104">
        <v>2007</v>
      </c>
      <c r="F1286" s="263" t="str">
        <f t="shared" si="89"/>
        <v xml:space="preserve"> </v>
      </c>
      <c r="G1286" s="13" t="s">
        <v>139</v>
      </c>
      <c r="H1286" s="13" t="s">
        <v>3388</v>
      </c>
      <c r="I1286" s="263" t="str">
        <f t="shared" si="90"/>
        <v xml:space="preserve"> </v>
      </c>
      <c r="J1286" s="38" t="str">
        <f>IF(D1286&gt;=('28 Populations and thresholds'!$I$119),"YES"," ")</f>
        <v>YES</v>
      </c>
      <c r="K1286" s="38" t="str">
        <f>IF(J1286="YES"," ",IF(D1286&gt;=('28 Populations and thresholds'!$I$119)*0.25,"YES"))</f>
        <v xml:space="preserve"> </v>
      </c>
      <c r="L1286" s="38" t="b">
        <f>OR('28 Populations and thresholds'!$J$119="CR",'28 Populations and thresholds'!$J$119="EN",'28 Populations and thresholds'!$J$119="VU")</f>
        <v>0</v>
      </c>
      <c r="M1286" s="75">
        <f>D1286/'28 Populations and thresholds'!$H$119</f>
        <v>3.2954545454545452E-2</v>
      </c>
      <c r="N1286" s="106" t="str">
        <f>'28 Populations and thresholds'!$K$119</f>
        <v>DEC</v>
      </c>
      <c r="O1286" s="263" t="str">
        <f t="shared" si="91"/>
        <v xml:space="preserve"> </v>
      </c>
      <c r="P1286" s="348"/>
      <c r="Q1286" s="38"/>
      <c r="R1286" s="106"/>
      <c r="S1286" s="263"/>
      <c r="T1286" s="121"/>
      <c r="U1286" s="263" t="str">
        <f t="shared" si="92"/>
        <v xml:space="preserve"> </v>
      </c>
    </row>
    <row r="1287" spans="1:21" x14ac:dyDescent="0.2">
      <c r="A1287" s="143" t="s">
        <v>1314</v>
      </c>
      <c r="B1287" s="9" t="s">
        <v>1686</v>
      </c>
      <c r="C1287" s="4" t="s">
        <v>3761</v>
      </c>
      <c r="D1287" s="41">
        <v>2325</v>
      </c>
      <c r="E1287" s="46">
        <v>34987</v>
      </c>
      <c r="F1287" s="263" t="str">
        <f t="shared" si="89"/>
        <v xml:space="preserve"> </v>
      </c>
      <c r="G1287" s="143" t="s">
        <v>21</v>
      </c>
      <c r="H1287" s="143" t="s">
        <v>821</v>
      </c>
      <c r="I1287" s="263" t="str">
        <f t="shared" si="90"/>
        <v xml:space="preserve"> </v>
      </c>
      <c r="J1287" s="38" t="str">
        <f>IF(D1287&gt;=('28 Populations and thresholds'!$I$187),"YES"," ")</f>
        <v>YES</v>
      </c>
      <c r="K1287" s="38" t="str">
        <f>IF(J1287="YES"," ",IF(D1287&gt;=('28 Populations and thresholds'!$I$187)*0.25,"YES"))</f>
        <v xml:space="preserve"> </v>
      </c>
      <c r="L1287" s="38" t="b">
        <f>OR('28 Populations and thresholds'!$J$187="CR",'28 Populations and thresholds'!$J$187="EN",'28 Populations and thresholds'!$J$187="VU")</f>
        <v>0</v>
      </c>
      <c r="M1287" s="75">
        <f>D1287/'28 Populations and thresholds'!$H$187</f>
        <v>2.325E-2</v>
      </c>
      <c r="N1287" s="106">
        <f>'28 Populations and thresholds'!$K$187</f>
        <v>0</v>
      </c>
      <c r="O1287" s="263" t="str">
        <f t="shared" si="91"/>
        <v xml:space="preserve"> </v>
      </c>
      <c r="P1287" s="348"/>
      <c r="Q1287" s="38"/>
      <c r="R1287" s="106"/>
      <c r="S1287" s="263"/>
      <c r="T1287" s="9"/>
      <c r="U1287" s="263" t="str">
        <f t="shared" si="92"/>
        <v xml:space="preserve"> </v>
      </c>
    </row>
    <row r="1288" spans="1:21" x14ac:dyDescent="0.2">
      <c r="A1288" s="143" t="s">
        <v>1314</v>
      </c>
      <c r="B1288" s="9" t="s">
        <v>1686</v>
      </c>
      <c r="C1288" s="4" t="s">
        <v>3652</v>
      </c>
      <c r="D1288" s="41">
        <v>4909</v>
      </c>
      <c r="E1288" s="47" t="s">
        <v>1325</v>
      </c>
      <c r="F1288" s="263" t="str">
        <f t="shared" si="89"/>
        <v xml:space="preserve"> </v>
      </c>
      <c r="G1288" s="143" t="s">
        <v>15</v>
      </c>
      <c r="H1288" s="143" t="s">
        <v>1315</v>
      </c>
      <c r="I1288" s="263" t="str">
        <f t="shared" si="90"/>
        <v xml:space="preserve"> </v>
      </c>
      <c r="J1288" s="38" t="str">
        <f>IF(D1288&gt;=('28 Populations and thresholds'!$I$112),"YES"," ")</f>
        <v>YES</v>
      </c>
      <c r="K1288" s="38" t="str">
        <f>IF(J1288="YES"," ",IF(D1288&gt;=('28 Populations and thresholds'!$I$112)*0.25,"YES"))</f>
        <v xml:space="preserve"> </v>
      </c>
      <c r="L1288" s="38" t="b">
        <f>OR('28 Populations and thresholds'!$J$112="CR",'28 Populations and thresholds'!$J$112="EN",'28 Populations and thresholds'!$J$112="VU")</f>
        <v>0</v>
      </c>
      <c r="M1288" s="75">
        <f>D1288/'28 Populations and thresholds'!$H$112</f>
        <v>4.9090000000000002E-2</v>
      </c>
      <c r="N1288" s="106">
        <f>'28 Populations and thresholds'!$K$112</f>
        <v>0</v>
      </c>
      <c r="O1288" s="263" t="str">
        <f t="shared" si="91"/>
        <v xml:space="preserve"> </v>
      </c>
      <c r="P1288" s="348"/>
      <c r="Q1288" s="38"/>
      <c r="R1288" s="106"/>
      <c r="S1288" s="263"/>
      <c r="T1288" s="9"/>
      <c r="U1288" s="263" t="str">
        <f t="shared" si="92"/>
        <v xml:space="preserve"> </v>
      </c>
    </row>
    <row r="1289" spans="1:21" x14ac:dyDescent="0.2">
      <c r="A1289" s="143" t="s">
        <v>1314</v>
      </c>
      <c r="B1289" s="9" t="s">
        <v>1686</v>
      </c>
      <c r="C1289" s="4" t="s">
        <v>3471</v>
      </c>
      <c r="D1289" s="41">
        <v>1944</v>
      </c>
      <c r="E1289" s="46">
        <v>33563</v>
      </c>
      <c r="F1289" s="263" t="str">
        <f t="shared" si="89"/>
        <v xml:space="preserve"> </v>
      </c>
      <c r="G1289" s="143" t="s">
        <v>21</v>
      </c>
      <c r="H1289" s="143" t="s">
        <v>853</v>
      </c>
      <c r="I1289" s="263" t="str">
        <f t="shared" si="90"/>
        <v xml:space="preserve"> </v>
      </c>
      <c r="J1289" s="38" t="str">
        <f>IF(D1289&gt;=(('28 Populations and thresholds'!$I$183)+('28 Populations and thresholds'!$I$184)+('28 Populations and thresholds'!$I$185)),"YES"," ")</f>
        <v>YES</v>
      </c>
      <c r="K1289" s="38" t="str">
        <f>IF(J1289="YES"," ",IF(D1289&gt;=(('28 Populations and thresholds'!$I$183)+('28 Populations and thresholds'!$I$184)+('28 Populations and thresholds'!$I$185))*0.25,"YES"))</f>
        <v xml:space="preserve"> </v>
      </c>
      <c r="L1289" s="38" t="b">
        <f>OR('28 Populations and thresholds'!$J$183="CR",'28 Populations and thresholds'!$J$183="EN",'28 Populations and thresholds'!$J$183="VU")</f>
        <v>0</v>
      </c>
      <c r="M1289" s="75">
        <f>D1289/(('28 Populations and thresholds'!$H$183)+('28 Populations and thresholds'!$H$184)+('28 Populations and thresholds'!$H$185))</f>
        <v>6.4799999999999996E-3</v>
      </c>
      <c r="N1289" s="106">
        <f>'28 Populations and thresholds'!$K$183</f>
        <v>0</v>
      </c>
      <c r="O1289" s="263" t="str">
        <f t="shared" si="91"/>
        <v xml:space="preserve"> </v>
      </c>
      <c r="P1289" s="348"/>
      <c r="Q1289" s="38"/>
      <c r="R1289" s="106"/>
      <c r="S1289" s="263"/>
      <c r="T1289" s="12" t="s">
        <v>4568</v>
      </c>
      <c r="U1289" s="263" t="str">
        <f t="shared" si="92"/>
        <v xml:space="preserve"> </v>
      </c>
    </row>
    <row r="1290" spans="1:21" x14ac:dyDescent="0.2">
      <c r="A1290" s="143" t="s">
        <v>1314</v>
      </c>
      <c r="B1290" s="9" t="s">
        <v>1686</v>
      </c>
      <c r="C1290" s="4" t="s">
        <v>3764</v>
      </c>
      <c r="D1290" s="41">
        <v>1546</v>
      </c>
      <c r="E1290" s="46">
        <v>32994</v>
      </c>
      <c r="F1290" s="263" t="str">
        <f t="shared" si="89"/>
        <v xml:space="preserve"> </v>
      </c>
      <c r="G1290" s="143" t="s">
        <v>21</v>
      </c>
      <c r="H1290" s="143" t="s">
        <v>821</v>
      </c>
      <c r="I1290" s="263" t="str">
        <f t="shared" si="90"/>
        <v xml:space="preserve"> </v>
      </c>
      <c r="J1290" s="38" t="str">
        <f>IF(D1290&gt;=('28 Populations and thresholds'!$I$192),"YES"," ")</f>
        <v>YES</v>
      </c>
      <c r="K1290" s="38" t="str">
        <f>IF(J1290="YES"," ",IF(D1290&gt;=('28 Populations and thresholds'!$I$192)*0.25,"YES"))</f>
        <v xml:space="preserve"> </v>
      </c>
      <c r="L1290" s="38" t="b">
        <f>OR('28 Populations and thresholds'!$J$192="CR",'28 Populations and thresholds'!$J$192="EN",'28 Populations and thresholds'!$J$192="VU")</f>
        <v>0</v>
      </c>
      <c r="M1290" s="75">
        <f>D1290/'28 Populations and thresholds'!$H$192</f>
        <v>3.092E-2</v>
      </c>
      <c r="N1290" s="106">
        <f>'28 Populations and thresholds'!$K$192</f>
        <v>0</v>
      </c>
      <c r="O1290" s="263" t="str">
        <f t="shared" si="91"/>
        <v xml:space="preserve"> </v>
      </c>
      <c r="P1290" s="348"/>
      <c r="Q1290" s="38"/>
      <c r="R1290" s="106"/>
      <c r="S1290" s="263"/>
      <c r="U1290" s="263" t="str">
        <f t="shared" si="92"/>
        <v xml:space="preserve"> </v>
      </c>
    </row>
    <row r="1291" spans="1:21" x14ac:dyDescent="0.2">
      <c r="A1291" s="143" t="s">
        <v>1314</v>
      </c>
      <c r="B1291" s="9" t="s">
        <v>1686</v>
      </c>
      <c r="C1291" s="4" t="s">
        <v>3564</v>
      </c>
      <c r="D1291" s="41">
        <v>6889</v>
      </c>
      <c r="E1291" s="47" t="s">
        <v>1327</v>
      </c>
      <c r="F1291" s="263" t="str">
        <f t="shared" si="89"/>
        <v xml:space="preserve"> </v>
      </c>
      <c r="G1291" s="143" t="s">
        <v>15</v>
      </c>
      <c r="H1291" s="143" t="s">
        <v>1315</v>
      </c>
      <c r="I1291" s="263" t="str">
        <f t="shared" si="90"/>
        <v xml:space="preserve"> </v>
      </c>
      <c r="J1291" s="38" t="str">
        <f>IF(D1291&gt;=('28 Populations and thresholds'!$I$79),"YES"," ")</f>
        <v>YES</v>
      </c>
      <c r="K1291" s="38" t="str">
        <f>IF(J1291="YES"," ",IF(D1291&gt;=('28 Populations and thresholds'!$I$79)*0.25,"YES"))</f>
        <v xml:space="preserve"> </v>
      </c>
      <c r="L1291" s="38" t="b">
        <f>OR('28 Populations and thresholds'!$J$79="CR",'28 Populations and thresholds'!$J$79="EN",'28 Populations and thresholds'!$J$79="VU")</f>
        <v>0</v>
      </c>
      <c r="M1291" s="75">
        <f>D1291/'28 Populations and thresholds'!$H$79</f>
        <v>4.5926666666666664E-2</v>
      </c>
      <c r="N1291" s="106">
        <f>'28 Populations and thresholds'!$K$79</f>
        <v>0</v>
      </c>
      <c r="O1291" s="263" t="str">
        <f t="shared" si="91"/>
        <v xml:space="preserve"> </v>
      </c>
      <c r="P1291" s="348"/>
      <c r="Q1291" s="38"/>
      <c r="R1291" s="106"/>
      <c r="S1291" s="263"/>
      <c r="T1291" s="9"/>
      <c r="U1291" s="263" t="str">
        <f t="shared" si="92"/>
        <v xml:space="preserve"> </v>
      </c>
    </row>
    <row r="1292" spans="1:21" x14ac:dyDescent="0.2">
      <c r="A1292" s="143" t="s">
        <v>1314</v>
      </c>
      <c r="B1292" s="9" t="s">
        <v>1686</v>
      </c>
      <c r="C1292" s="4" t="s">
        <v>3480</v>
      </c>
      <c r="D1292" s="41">
        <v>784</v>
      </c>
      <c r="E1292" s="46">
        <v>37009</v>
      </c>
      <c r="F1292" s="263" t="str">
        <f t="shared" si="89"/>
        <v xml:space="preserve"> </v>
      </c>
      <c r="G1292" s="143" t="s">
        <v>21</v>
      </c>
      <c r="H1292" s="143" t="s">
        <v>115</v>
      </c>
      <c r="I1292" s="263" t="str">
        <f t="shared" si="90"/>
        <v xml:space="preserve"> </v>
      </c>
      <c r="J1292" s="38" t="str">
        <f>IF(D1292&gt;=('28 Populations and thresholds'!$I$203),"YES"," ")</f>
        <v xml:space="preserve"> </v>
      </c>
      <c r="K1292" s="38" t="str">
        <f>IF(J1292="YES"," ",IF(D1292&gt;=('28 Populations and thresholds'!$I$203)*0.25,"YES"))</f>
        <v>YES</v>
      </c>
      <c r="L1292" s="38" t="b">
        <f>OR('28 Populations and thresholds'!$J$203="CR",'28 Populations and thresholds'!$J$203="EN",'28 Populations and thresholds'!$J$203="VU")</f>
        <v>0</v>
      </c>
      <c r="M1292" s="75">
        <f>D1292/'28 Populations and thresholds'!$H$203</f>
        <v>5.8074074074074078E-3</v>
      </c>
      <c r="N1292" s="106" t="str">
        <f>'28 Populations and thresholds'!$K$203</f>
        <v>DEC</v>
      </c>
      <c r="O1292" s="263" t="str">
        <f t="shared" si="91"/>
        <v xml:space="preserve"> </v>
      </c>
      <c r="P1292" s="348"/>
      <c r="Q1292" s="38"/>
      <c r="R1292" s="106"/>
      <c r="S1292" s="263"/>
      <c r="T1292" s="9"/>
      <c r="U1292" s="263" t="str">
        <f t="shared" si="92"/>
        <v xml:space="preserve"> </v>
      </c>
    </row>
    <row r="1293" spans="1:21" x14ac:dyDescent="0.2">
      <c r="A1293" s="12" t="s">
        <v>1314</v>
      </c>
      <c r="B1293" s="9" t="s">
        <v>1686</v>
      </c>
      <c r="C1293" s="4" t="s">
        <v>1622</v>
      </c>
      <c r="D1293" s="5">
        <v>21</v>
      </c>
      <c r="E1293" s="148">
        <v>33239</v>
      </c>
      <c r="F1293" s="263" t="str">
        <f t="shared" si="89"/>
        <v xml:space="preserve"> </v>
      </c>
      <c r="G1293" s="13" t="s">
        <v>4019</v>
      </c>
      <c r="I1293" s="263" t="str">
        <f t="shared" si="90"/>
        <v xml:space="preserve"> </v>
      </c>
      <c r="J1293" s="38" t="str">
        <f>IF(D1293&gt;=('28 Populations and thresholds'!$I$10),"YES"," ")</f>
        <v>YES</v>
      </c>
      <c r="K1293" s="38" t="str">
        <f>IF(J1293="YES"," ",IF(D1293&gt;=('28 Populations and thresholds'!$I$10)*0.25,"YES"))</f>
        <v xml:space="preserve"> </v>
      </c>
      <c r="L1293" s="38" t="b">
        <f>OR('28 Populations and thresholds'!$J$10="CR",'28 Populations and thresholds'!$J$10="EN",'28 Populations and thresholds'!$J$10="VU")</f>
        <v>1</v>
      </c>
      <c r="M1293" s="75">
        <f>D1293/'28 Populations and thresholds'!$H$10</f>
        <v>0.42</v>
      </c>
      <c r="N1293" s="106" t="str">
        <f>'28 Populations and thresholds'!$K$10</f>
        <v>DEC</v>
      </c>
      <c r="O1293" s="263" t="str">
        <f t="shared" si="91"/>
        <v xml:space="preserve"> </v>
      </c>
      <c r="P1293" s="348"/>
      <c r="Q1293" s="38"/>
      <c r="R1293" s="106"/>
      <c r="S1293" s="263"/>
      <c r="U1293" s="263" t="str">
        <f t="shared" si="92"/>
        <v xml:space="preserve"> </v>
      </c>
    </row>
    <row r="1294" spans="1:21" x14ac:dyDescent="0.2">
      <c r="A1294" s="143" t="s">
        <v>1314</v>
      </c>
      <c r="B1294" s="9" t="s">
        <v>1686</v>
      </c>
      <c r="C1294" s="4" t="s">
        <v>3482</v>
      </c>
      <c r="D1294" s="41">
        <v>57867</v>
      </c>
      <c r="E1294" s="46">
        <v>37009</v>
      </c>
      <c r="F1294" s="263" t="str">
        <f t="shared" si="89"/>
        <v xml:space="preserve"> </v>
      </c>
      <c r="G1294" s="143" t="s">
        <v>21</v>
      </c>
      <c r="H1294" s="143" t="s">
        <v>115</v>
      </c>
      <c r="I1294" s="263" t="str">
        <f t="shared" si="90"/>
        <v xml:space="preserve"> </v>
      </c>
      <c r="J1294" s="38" t="str">
        <f>IF(D1294&gt;=(('28 Populations and thresholds'!$I$205)+('28 Populations and thresholds'!$I$206)+('28 Populations and thresholds'!$I$207)+('28 Populations and thresholds'!$I$208)),"YES"," ")</f>
        <v>YES</v>
      </c>
      <c r="K1294" s="38" t="str">
        <f>IF(J1294="YES"," ",IF(D1294&gt;=(('28 Populations and thresholds'!$I$205)+('28 Populations and thresholds'!$I$206)+('28 Populations and thresholds'!$I$207)+('28 Populations and thresholds'!$I$208))*0.25,"YES"))</f>
        <v xml:space="preserve"> </v>
      </c>
      <c r="L1294" s="38" t="b">
        <f>OR('28 Populations and thresholds'!$J$206="CR",'28 Populations and thresholds'!$J$206="EN",'28 Populations and thresholds'!$J$206="VU")</f>
        <v>0</v>
      </c>
      <c r="M1294" s="75">
        <f>D1294/(('28 Populations and thresholds'!$H$205)+('28 Populations and thresholds'!$H$206)+('28 Populations and thresholds'!$H$207)+('28 Populations and thresholds'!$H$208))</f>
        <v>2.163333208718083E-2</v>
      </c>
      <c r="N1294" s="106" t="str">
        <f>'28 Populations and thresholds'!$K$206</f>
        <v>DEC</v>
      </c>
      <c r="O1294" s="263" t="str">
        <f t="shared" si="91"/>
        <v xml:space="preserve"> </v>
      </c>
      <c r="P1294" s="348"/>
      <c r="Q1294" s="38"/>
      <c r="R1294" s="106"/>
      <c r="S1294" s="263"/>
      <c r="T1294" s="12" t="s">
        <v>4568</v>
      </c>
      <c r="U1294" s="263" t="str">
        <f t="shared" si="92"/>
        <v xml:space="preserve"> </v>
      </c>
    </row>
    <row r="1295" spans="1:21" x14ac:dyDescent="0.2">
      <c r="A1295" s="143" t="s">
        <v>1314</v>
      </c>
      <c r="B1295" s="9" t="s">
        <v>1686</v>
      </c>
      <c r="C1295" s="4" t="s">
        <v>3467</v>
      </c>
      <c r="D1295" s="5">
        <v>4427</v>
      </c>
      <c r="E1295" s="104">
        <v>2007</v>
      </c>
      <c r="F1295" s="263" t="str">
        <f t="shared" si="89"/>
        <v xml:space="preserve"> </v>
      </c>
      <c r="G1295" s="13" t="s">
        <v>139</v>
      </c>
      <c r="H1295" s="13" t="s">
        <v>3388</v>
      </c>
      <c r="I1295" s="263" t="str">
        <f t="shared" si="90"/>
        <v xml:space="preserve"> </v>
      </c>
      <c r="J1295" s="38" t="str">
        <f>IF(D1295&gt;=('28 Populations and thresholds'!$I$180),"YES"," ")</f>
        <v>YES</v>
      </c>
      <c r="K1295" s="38" t="str">
        <f>IF(J1295="YES"," ",IF(D1295&gt;=('28 Populations and thresholds'!$I$180)*0.25,"YES"))</f>
        <v xml:space="preserve"> </v>
      </c>
      <c r="L1295" s="38" t="b">
        <f>OR('28 Populations and thresholds'!$J$180="CR",'28 Populations and thresholds'!$J$180="EN",'28 Populations and thresholds'!$J$180="VU")</f>
        <v>0</v>
      </c>
      <c r="M1295" s="75">
        <f>D1295/'28 Populations and thresholds'!$H$180</f>
        <v>4.4269999999999997E-2</v>
      </c>
      <c r="N1295" s="106">
        <f>'28 Populations and thresholds'!$K$180</f>
        <v>0</v>
      </c>
      <c r="O1295" s="263" t="str">
        <f t="shared" si="91"/>
        <v xml:space="preserve"> </v>
      </c>
      <c r="P1295" s="348"/>
      <c r="Q1295" s="38"/>
      <c r="R1295" s="106"/>
      <c r="S1295" s="263"/>
      <c r="T1295" s="9"/>
      <c r="U1295" s="263" t="str">
        <f t="shared" si="92"/>
        <v xml:space="preserve"> </v>
      </c>
    </row>
    <row r="1296" spans="1:21" x14ac:dyDescent="0.2">
      <c r="A1296" s="143" t="s">
        <v>1314</v>
      </c>
      <c r="B1296" s="9" t="s">
        <v>1686</v>
      </c>
      <c r="C1296" s="4" t="s">
        <v>3446</v>
      </c>
      <c r="D1296" s="41">
        <v>200</v>
      </c>
      <c r="E1296" s="46">
        <v>32157</v>
      </c>
      <c r="F1296" s="263" t="str">
        <f t="shared" si="89"/>
        <v xml:space="preserve"> </v>
      </c>
      <c r="G1296" s="143" t="s">
        <v>21</v>
      </c>
      <c r="H1296" s="143" t="s">
        <v>718</v>
      </c>
      <c r="I1296" s="263" t="str">
        <f t="shared" si="90"/>
        <v xml:space="preserve"> </v>
      </c>
      <c r="J1296" s="38" t="str">
        <f>IF(D1296&gt;=('28 Populations and thresholds'!$I$144),"YES"," ")</f>
        <v>YES</v>
      </c>
      <c r="K1296" s="38" t="str">
        <f>IF(J1296="YES"," ",IF(D1296&gt;=('28 Populations and thresholds'!$I$144)*0.25,"YES"))</f>
        <v xml:space="preserve"> </v>
      </c>
      <c r="L1296" s="38" t="b">
        <f>OR('28 Populations and thresholds'!$J$144="CR",'28 Populations and thresholds'!$J$144="EN",'28 Populations and thresholds'!$J$144="VU")</f>
        <v>0</v>
      </c>
      <c r="M1296" s="75">
        <f>D1296/'28 Populations and thresholds'!$H$144</f>
        <v>0.02</v>
      </c>
      <c r="N1296" s="106">
        <f>'28 Populations and thresholds'!$K$144</f>
        <v>0</v>
      </c>
      <c r="O1296" s="263" t="str">
        <f t="shared" si="91"/>
        <v xml:space="preserve"> </v>
      </c>
      <c r="P1296" s="348"/>
      <c r="Q1296" s="38"/>
      <c r="R1296" s="106"/>
      <c r="S1296" s="263"/>
      <c r="T1296" s="9"/>
      <c r="U1296" s="263" t="str">
        <f t="shared" si="92"/>
        <v xml:space="preserve"> </v>
      </c>
    </row>
    <row r="1297" spans="1:26" x14ac:dyDescent="0.2">
      <c r="A1297" s="12" t="s">
        <v>1314</v>
      </c>
      <c r="B1297" s="9" t="s">
        <v>1686</v>
      </c>
      <c r="C1297" s="4" t="s">
        <v>1693</v>
      </c>
      <c r="D1297" s="5">
        <v>122</v>
      </c>
      <c r="E1297" s="1" t="s">
        <v>1598</v>
      </c>
      <c r="F1297" s="263" t="str">
        <f t="shared" si="89"/>
        <v xml:space="preserve"> </v>
      </c>
      <c r="G1297" s="13" t="s">
        <v>139</v>
      </c>
      <c r="I1297" s="263" t="str">
        <f t="shared" si="90"/>
        <v xml:space="preserve"> </v>
      </c>
      <c r="J1297" s="38" t="str">
        <f>IF(D1297&gt;=('28 Populations and thresholds'!$I$50),"YES"," ")</f>
        <v>YES</v>
      </c>
      <c r="K1297" s="38" t="str">
        <f>IF(J1297="YES"," ",IF(D1297&gt;=('28 Populations and thresholds'!$I$50)*0.25,"YES"))</f>
        <v xml:space="preserve"> </v>
      </c>
      <c r="L1297" s="38" t="b">
        <f>OR('28 Populations and thresholds'!$J$50="CR",'28 Populations and thresholds'!$J$50="EN",'28 Populations and thresholds'!$J$50="VU")</f>
        <v>0</v>
      </c>
      <c r="M1297" s="75">
        <f>D1297/'28 Populations and thresholds'!$H$50</f>
        <v>1.2200000000000001E-2</v>
      </c>
      <c r="N1297" s="106" t="str">
        <f>'28 Populations and thresholds'!$K$50</f>
        <v>DEC</v>
      </c>
      <c r="O1297" s="263" t="str">
        <f t="shared" si="91"/>
        <v xml:space="preserve"> </v>
      </c>
      <c r="P1297" s="348"/>
      <c r="Q1297" s="38"/>
      <c r="R1297" s="106"/>
      <c r="S1297" s="263"/>
      <c r="U1297" s="263" t="str">
        <f t="shared" si="92"/>
        <v xml:space="preserve"> </v>
      </c>
    </row>
    <row r="1298" spans="1:26" x14ac:dyDescent="0.2">
      <c r="A1298" s="143" t="s">
        <v>1314</v>
      </c>
      <c r="B1298" s="9" t="s">
        <v>1686</v>
      </c>
      <c r="C1298" s="4" t="s">
        <v>3589</v>
      </c>
      <c r="D1298" s="41">
        <v>15680</v>
      </c>
      <c r="E1298" s="47" t="s">
        <v>1327</v>
      </c>
      <c r="F1298" s="263" t="str">
        <f t="shared" si="89"/>
        <v xml:space="preserve"> </v>
      </c>
      <c r="G1298" s="143" t="s">
        <v>15</v>
      </c>
      <c r="H1298" s="143" t="s">
        <v>1315</v>
      </c>
      <c r="I1298" s="263" t="str">
        <f t="shared" si="90"/>
        <v xml:space="preserve"> </v>
      </c>
      <c r="J1298" s="38" t="str">
        <f>IF(D1298&gt;=('28 Populations and thresholds'!$I$84),"YES"," ")</f>
        <v>YES</v>
      </c>
      <c r="K1298" s="38" t="str">
        <f>IF(J1298="YES"," ",IF(D1298&gt;=('28 Populations and thresholds'!$I$84)*0.25,"YES"))</f>
        <v xml:space="preserve"> </v>
      </c>
      <c r="L1298" s="38" t="b">
        <f>OR('28 Populations and thresholds'!$J$84="CR",'28 Populations and thresholds'!$J$84="EN",'28 Populations and thresholds'!$J$84="VU")</f>
        <v>0</v>
      </c>
      <c r="M1298" s="75">
        <f>D1298/'28 Populations and thresholds'!$H$84</f>
        <v>1.5679999999999999E-2</v>
      </c>
      <c r="N1298" s="106" t="str">
        <f>'28 Populations and thresholds'!$K$84</f>
        <v>DEC</v>
      </c>
      <c r="O1298" s="263" t="str">
        <f t="shared" si="91"/>
        <v xml:space="preserve"> </v>
      </c>
      <c r="P1298" s="348"/>
      <c r="Q1298" s="38"/>
      <c r="R1298" s="106"/>
      <c r="S1298" s="263"/>
      <c r="T1298" s="9"/>
      <c r="U1298" s="263" t="str">
        <f t="shared" si="92"/>
        <v xml:space="preserve"> </v>
      </c>
    </row>
    <row r="1299" spans="1:26" x14ac:dyDescent="0.2">
      <c r="A1299" s="143" t="s">
        <v>1314</v>
      </c>
      <c r="B1299" s="9" t="s">
        <v>1686</v>
      </c>
      <c r="C1299" s="4" t="s">
        <v>3750</v>
      </c>
      <c r="D1299" s="41">
        <v>520</v>
      </c>
      <c r="E1299" s="46">
        <v>33244</v>
      </c>
      <c r="F1299" s="263" t="str">
        <f t="shared" si="89"/>
        <v xml:space="preserve"> </v>
      </c>
      <c r="G1299" s="143" t="s">
        <v>21</v>
      </c>
      <c r="H1299" s="143" t="s">
        <v>853</v>
      </c>
      <c r="I1299" s="263" t="str">
        <f t="shared" si="90"/>
        <v xml:space="preserve"> </v>
      </c>
      <c r="J1299" s="38" t="str">
        <f>IF(D1299&gt;=('28 Populations and thresholds'!$I$166),"YES"," ")</f>
        <v>YES</v>
      </c>
      <c r="K1299" s="38" t="str">
        <f>IF(J1299="YES"," ",IF(D1299&gt;=('28 Populations and thresholds'!$I$166)*0.25,"YES"))</f>
        <v xml:space="preserve"> </v>
      </c>
      <c r="L1299" s="38" t="b">
        <f>OR('28 Populations and thresholds'!$J$166="CR",'28 Populations and thresholds'!$J$166="EN",'28 Populations and thresholds'!$J$166="VU")</f>
        <v>0</v>
      </c>
      <c r="M1299" s="75">
        <f>D1299/'28 Populations and thresholds'!$H$166</f>
        <v>5.1999999999999995E-4</v>
      </c>
      <c r="N1299" s="106">
        <f>'28 Populations and thresholds'!$K$166</f>
        <v>0</v>
      </c>
      <c r="O1299" s="263" t="str">
        <f t="shared" si="91"/>
        <v xml:space="preserve"> </v>
      </c>
      <c r="P1299" s="348"/>
      <c r="Q1299" s="38"/>
      <c r="R1299" s="106"/>
      <c r="S1299" s="263"/>
      <c r="T1299" s="9"/>
      <c r="U1299" s="263" t="str">
        <f t="shared" si="92"/>
        <v xml:space="preserve"> </v>
      </c>
    </row>
    <row r="1300" spans="1:26" x14ac:dyDescent="0.2">
      <c r="A1300" s="143" t="s">
        <v>1314</v>
      </c>
      <c r="B1300" s="9" t="s">
        <v>1686</v>
      </c>
      <c r="C1300" s="4" t="s">
        <v>3470</v>
      </c>
      <c r="D1300" s="41">
        <v>1718</v>
      </c>
      <c r="E1300" s="46">
        <v>34516</v>
      </c>
      <c r="F1300" s="263" t="str">
        <f t="shared" si="89"/>
        <v xml:space="preserve"> </v>
      </c>
      <c r="G1300" s="143" t="s">
        <v>21</v>
      </c>
      <c r="H1300" s="143" t="s">
        <v>821</v>
      </c>
      <c r="I1300" s="263" t="str">
        <f t="shared" si="90"/>
        <v xml:space="preserve"> </v>
      </c>
      <c r="J1300" s="38" t="str">
        <f>IF(D1300&gt;=('28 Populations and thresholds'!$I$181),"YES"," ")</f>
        <v>YES</v>
      </c>
      <c r="K1300" s="38" t="str">
        <f>IF(J1300="YES"," ",IF(D1300&gt;=('28 Populations and thresholds'!$I$181)*0.25,"YES"))</f>
        <v xml:space="preserve"> </v>
      </c>
      <c r="L1300" s="38" t="b">
        <f>OR('28 Populations and thresholds'!$J$181="CR",'28 Populations and thresholds'!$J$181="EN",'28 Populations and thresholds'!$J$181="VU")</f>
        <v>1</v>
      </c>
      <c r="M1300" s="75">
        <f>D1300/'28 Populations and thresholds'!$H$181</f>
        <v>5.3687499999999999E-2</v>
      </c>
      <c r="N1300" s="106" t="str">
        <f>'28 Populations and thresholds'!$K$181</f>
        <v>DEC</v>
      </c>
      <c r="O1300" s="263" t="str">
        <f t="shared" si="91"/>
        <v xml:space="preserve"> </v>
      </c>
      <c r="P1300" s="348"/>
      <c r="Q1300" s="38"/>
      <c r="R1300" s="106"/>
      <c r="S1300" s="263"/>
      <c r="T1300" s="9"/>
      <c r="U1300" s="263" t="str">
        <f t="shared" si="92"/>
        <v xml:space="preserve"> </v>
      </c>
    </row>
    <row r="1301" spans="1:26" x14ac:dyDescent="0.2">
      <c r="A1301" s="143" t="s">
        <v>1314</v>
      </c>
      <c r="B1301" s="9" t="s">
        <v>1686</v>
      </c>
      <c r="C1301" s="4" t="s">
        <v>3762</v>
      </c>
      <c r="D1301" s="41">
        <v>1115</v>
      </c>
      <c r="E1301" s="46">
        <v>33563</v>
      </c>
      <c r="F1301" s="263" t="str">
        <f t="shared" si="89"/>
        <v xml:space="preserve"> </v>
      </c>
      <c r="G1301" s="143" t="s">
        <v>21</v>
      </c>
      <c r="H1301" s="143" t="s">
        <v>853</v>
      </c>
      <c r="I1301" s="263" t="str">
        <f t="shared" si="90"/>
        <v xml:space="preserve"> </v>
      </c>
      <c r="J1301" s="38" t="str">
        <f>IF(D1301&gt;=('28 Populations and thresholds'!$I$189),"YES"," ")</f>
        <v>YES</v>
      </c>
      <c r="K1301" s="38" t="str">
        <f>IF(J1301="YES"," ",IF(D1301&gt;=('28 Populations and thresholds'!$I$189)*0.25,"YES"))</f>
        <v xml:space="preserve"> </v>
      </c>
      <c r="L1301" s="38" t="b">
        <f>OR('28 Populations and thresholds'!$J$189="CR",'28 Populations and thresholds'!$J$189="EN",'28 Populations and thresholds'!$J$189="VU")</f>
        <v>0</v>
      </c>
      <c r="M1301" s="75">
        <f>D1301/'28 Populations and thresholds'!$H$189</f>
        <v>1.115E-2</v>
      </c>
      <c r="N1301" s="106">
        <f>'28 Populations and thresholds'!$K$189</f>
        <v>0</v>
      </c>
      <c r="O1301" s="263" t="str">
        <f t="shared" si="91"/>
        <v xml:space="preserve"> </v>
      </c>
      <c r="P1301" s="348"/>
      <c r="Q1301" s="38"/>
      <c r="R1301" s="106"/>
      <c r="S1301" s="263"/>
      <c r="U1301" s="263" t="str">
        <f t="shared" si="92"/>
        <v xml:space="preserve"> </v>
      </c>
    </row>
    <row r="1302" spans="1:26" x14ac:dyDescent="0.2">
      <c r="A1302" s="143" t="s">
        <v>1314</v>
      </c>
      <c r="B1302" s="9" t="s">
        <v>1686</v>
      </c>
      <c r="C1302" s="4" t="s">
        <v>3451</v>
      </c>
      <c r="D1302" s="41">
        <v>5295</v>
      </c>
      <c r="E1302" s="46">
        <v>37009</v>
      </c>
      <c r="F1302" s="263" t="str">
        <f t="shared" si="89"/>
        <v xml:space="preserve"> </v>
      </c>
      <c r="G1302" s="143" t="s">
        <v>21</v>
      </c>
      <c r="H1302" s="143" t="s">
        <v>115</v>
      </c>
      <c r="I1302" s="263" t="str">
        <f t="shared" si="90"/>
        <v xml:space="preserve"> </v>
      </c>
      <c r="J1302" s="38" t="str">
        <f>IF(D1302&gt;=('28 Populations and thresholds'!$I$154),"YES"," ")</f>
        <v>YES</v>
      </c>
      <c r="K1302" s="38" t="str">
        <f>IF(J1302="YES"," ",IF(D1302&gt;=('28 Populations and thresholds'!$I$154)*0.25,"YES"))</f>
        <v xml:space="preserve"> </v>
      </c>
      <c r="L1302" s="38" t="b">
        <f>OR('28 Populations and thresholds'!$J$154="CR",'28 Populations and thresholds'!$J$154="EN",'28 Populations and thresholds'!$J$154="VU")</f>
        <v>0</v>
      </c>
      <c r="M1302" s="75">
        <f>D1302/'28 Populations and thresholds'!$H$154</f>
        <v>5.0913461538461539E-2</v>
      </c>
      <c r="N1302" s="106" t="str">
        <f>'28 Populations and thresholds'!$K$154</f>
        <v>DEC</v>
      </c>
      <c r="O1302" s="263" t="str">
        <f t="shared" si="91"/>
        <v xml:space="preserve"> </v>
      </c>
      <c r="P1302" s="348"/>
      <c r="Q1302" s="38"/>
      <c r="R1302" s="106"/>
      <c r="S1302" s="263"/>
      <c r="T1302" s="9"/>
      <c r="U1302" s="263" t="str">
        <f t="shared" si="92"/>
        <v xml:space="preserve"> </v>
      </c>
    </row>
    <row r="1303" spans="1:26" x14ac:dyDescent="0.2">
      <c r="A1303" s="143" t="s">
        <v>1314</v>
      </c>
      <c r="B1303" s="9" t="s">
        <v>1686</v>
      </c>
      <c r="C1303" s="4" t="s">
        <v>3449</v>
      </c>
      <c r="D1303" s="41">
        <v>542</v>
      </c>
      <c r="E1303" s="46">
        <v>35065</v>
      </c>
      <c r="F1303" s="263" t="str">
        <f t="shared" si="89"/>
        <v xml:space="preserve"> </v>
      </c>
      <c r="G1303" s="143" t="s">
        <v>21</v>
      </c>
      <c r="H1303" s="143" t="s">
        <v>821</v>
      </c>
      <c r="I1303" s="263" t="str">
        <f t="shared" si="90"/>
        <v xml:space="preserve"> </v>
      </c>
      <c r="J1303" s="38" t="str">
        <f>IF(D1303&gt;=('28 Populations and thresholds'!$I$151),"YES"," ")</f>
        <v>YES</v>
      </c>
      <c r="K1303" s="38" t="str">
        <f>IF(J1303="YES"," ",IF(D1303&gt;=('28 Populations and thresholds'!$I$151)*0.25,"YES"))</f>
        <v xml:space="preserve"> </v>
      </c>
      <c r="L1303" s="38" t="b">
        <f>OR('28 Populations and thresholds'!$J$151="CR",'28 Populations and thresholds'!$J$151="EN",'28 Populations and thresholds'!$J$151="VU")</f>
        <v>0</v>
      </c>
      <c r="M1303" s="75">
        <f>D1303/'28 Populations and thresholds'!$H$151</f>
        <v>5.4200000000000003E-3</v>
      </c>
      <c r="N1303" s="106" t="str">
        <f>'28 Populations and thresholds'!$K$151</f>
        <v>DEC</v>
      </c>
      <c r="O1303" s="263" t="str">
        <f t="shared" si="91"/>
        <v xml:space="preserve"> </v>
      </c>
      <c r="P1303" s="348"/>
      <c r="Q1303" s="38"/>
      <c r="R1303" s="106"/>
      <c r="S1303" s="263"/>
      <c r="T1303" s="9"/>
      <c r="U1303" s="263" t="str">
        <f t="shared" si="92"/>
        <v xml:space="preserve"> </v>
      </c>
    </row>
    <row r="1304" spans="1:26" x14ac:dyDescent="0.2">
      <c r="A1304" s="143" t="s">
        <v>1314</v>
      </c>
      <c r="B1304" s="9" t="s">
        <v>1686</v>
      </c>
      <c r="C1304" s="4" t="s">
        <v>3544</v>
      </c>
      <c r="D1304" s="41">
        <v>2892</v>
      </c>
      <c r="E1304" s="47" t="s">
        <v>1325</v>
      </c>
      <c r="F1304" s="263" t="str">
        <f t="shared" si="89"/>
        <v xml:space="preserve"> </v>
      </c>
      <c r="G1304" s="143" t="s">
        <v>15</v>
      </c>
      <c r="H1304" s="143" t="s">
        <v>1315</v>
      </c>
      <c r="I1304" s="263" t="str">
        <f t="shared" si="90"/>
        <v xml:space="preserve"> </v>
      </c>
      <c r="J1304" s="38" t="str">
        <f>IF(D1304&gt;=('28 Populations and thresholds'!$I$70),"YES"," ")</f>
        <v>YES</v>
      </c>
      <c r="K1304" s="38" t="str">
        <f>IF(J1304="YES"," ",IF(D1304&gt;=('28 Populations and thresholds'!$I$70)*0.25,"YES"))</f>
        <v xml:space="preserve"> </v>
      </c>
      <c r="L1304" s="38" t="b">
        <f>OR('28 Populations and thresholds'!$J$70="CR",'28 Populations and thresholds'!$J$70="EN",'28 Populations and thresholds'!$J$70="VU")</f>
        <v>0</v>
      </c>
      <c r="M1304" s="75">
        <f>D1304/'28 Populations and thresholds'!$H$70</f>
        <v>2.8920000000000001E-2</v>
      </c>
      <c r="N1304" s="106">
        <f>'28 Populations and thresholds'!$K$70</f>
        <v>0</v>
      </c>
      <c r="O1304" s="263" t="str">
        <f t="shared" si="91"/>
        <v xml:space="preserve"> </v>
      </c>
      <c r="P1304" s="348"/>
      <c r="Q1304" s="38"/>
      <c r="R1304" s="106"/>
      <c r="S1304" s="263"/>
      <c r="T1304" s="9"/>
      <c r="U1304" s="263" t="str">
        <f t="shared" si="92"/>
        <v xml:space="preserve"> </v>
      </c>
    </row>
    <row r="1305" spans="1:26" x14ac:dyDescent="0.2">
      <c r="A1305" s="143" t="s">
        <v>1314</v>
      </c>
      <c r="B1305" s="9" t="s">
        <v>1686</v>
      </c>
      <c r="C1305" s="4" t="s">
        <v>3452</v>
      </c>
      <c r="D1305" s="41">
        <v>4890</v>
      </c>
      <c r="E1305" s="46">
        <v>33526</v>
      </c>
      <c r="F1305" s="263" t="str">
        <f t="shared" si="89"/>
        <v xml:space="preserve"> </v>
      </c>
      <c r="G1305" s="143" t="s">
        <v>21</v>
      </c>
      <c r="H1305" s="143" t="s">
        <v>821</v>
      </c>
      <c r="I1305" s="263" t="str">
        <f t="shared" si="90"/>
        <v xml:space="preserve"> </v>
      </c>
      <c r="J1305" s="38" t="str">
        <f>IF(D1305&gt;=('28 Populations and thresholds'!$I$158),"YES"," ")</f>
        <v>YES</v>
      </c>
      <c r="K1305" s="38" t="str">
        <f>IF(J1305="YES"," ",IF(D1305&gt;=('28 Populations and thresholds'!$I$158)*0.25,"YES"))</f>
        <v xml:space="preserve"> </v>
      </c>
      <c r="L1305" s="38" t="b">
        <f>OR('28 Populations and thresholds'!$J$158="CR",'28 Populations and thresholds'!$J$158="EN",'28 Populations and thresholds'!$J$158="VU")</f>
        <v>0</v>
      </c>
      <c r="M1305" s="75">
        <f>D1305/'28 Populations and thresholds'!$H$158</f>
        <v>4.8899999999999999E-2</v>
      </c>
      <c r="N1305" s="106">
        <f>'28 Populations and thresholds'!$K$158</f>
        <v>0</v>
      </c>
      <c r="O1305" s="263" t="str">
        <f t="shared" si="91"/>
        <v xml:space="preserve"> </v>
      </c>
      <c r="P1305" s="348"/>
      <c r="Q1305" s="38"/>
      <c r="R1305" s="106"/>
      <c r="S1305" s="263"/>
      <c r="T1305" s="9"/>
      <c r="U1305" s="263" t="str">
        <f t="shared" si="92"/>
        <v xml:space="preserve"> </v>
      </c>
    </row>
    <row r="1306" spans="1:26" x14ac:dyDescent="0.2">
      <c r="A1306" s="143" t="s">
        <v>1314</v>
      </c>
      <c r="B1306" s="9" t="s">
        <v>1686</v>
      </c>
      <c r="C1306" s="4" t="s">
        <v>3459</v>
      </c>
      <c r="D1306" s="41">
        <v>1787</v>
      </c>
      <c r="E1306" s="46">
        <v>33161</v>
      </c>
      <c r="F1306" s="263" t="str">
        <f t="shared" si="89"/>
        <v xml:space="preserve"> </v>
      </c>
      <c r="G1306" s="143" t="s">
        <v>21</v>
      </c>
      <c r="H1306" s="143" t="s">
        <v>821</v>
      </c>
      <c r="I1306" s="263" t="str">
        <f t="shared" si="90"/>
        <v xml:space="preserve"> </v>
      </c>
      <c r="J1306" s="38" t="str">
        <f>IF(D1306&gt;=(('28 Populations and thresholds'!$I$160)+('28 Populations and thresholds'!$I$163)),"YES"," ")</f>
        <v>YES</v>
      </c>
      <c r="K1306" s="38" t="str">
        <f>IF(J1306="YES"," ",IF(D1306&gt;=(('28 Populations and thresholds'!$I$160)+('28 Populations and thresholds'!$I$163))*0.25,"YES"))</f>
        <v xml:space="preserve"> </v>
      </c>
      <c r="L1306" s="38" t="b">
        <f>OR('28 Populations and thresholds'!$J$160="CR",'28 Populations and thresholds'!$J$160="EN",'28 Populations and thresholds'!$J$160="VU")</f>
        <v>0</v>
      </c>
      <c r="M1306" s="75">
        <f>D1306/(('28 Populations and thresholds'!$H$160)+('28 Populations and thresholds'!$H$163))</f>
        <v>4.6415584415584417E-2</v>
      </c>
      <c r="N1306" s="106" t="str">
        <f>'28 Populations and thresholds'!$K$160</f>
        <v>DEC</v>
      </c>
      <c r="O1306" s="263" t="str">
        <f t="shared" si="91"/>
        <v xml:space="preserve"> </v>
      </c>
      <c r="P1306" s="348"/>
      <c r="Q1306" s="38"/>
      <c r="R1306" s="106"/>
      <c r="S1306" s="263"/>
      <c r="T1306" s="121" t="s">
        <v>4563</v>
      </c>
      <c r="U1306" s="263" t="str">
        <f t="shared" si="92"/>
        <v xml:space="preserve"> </v>
      </c>
    </row>
    <row r="1307" spans="1:26" x14ac:dyDescent="0.2">
      <c r="A1307" s="143" t="s">
        <v>1314</v>
      </c>
      <c r="B1307" s="9" t="s">
        <v>1686</v>
      </c>
      <c r="C1307" s="4" t="s">
        <v>3748</v>
      </c>
      <c r="D1307" s="41">
        <v>4658</v>
      </c>
      <c r="E1307" s="46">
        <v>33161</v>
      </c>
      <c r="F1307" s="263" t="str">
        <f t="shared" si="89"/>
        <v xml:space="preserve"> </v>
      </c>
      <c r="G1307" s="143" t="s">
        <v>21</v>
      </c>
      <c r="H1307" s="143" t="s">
        <v>821</v>
      </c>
      <c r="I1307" s="263" t="str">
        <f t="shared" si="90"/>
        <v xml:space="preserve"> </v>
      </c>
      <c r="J1307" s="38" t="str">
        <f>IF(D1307&gt;=('28 Populations and thresholds'!$I$156),"YES"," ")</f>
        <v>YES</v>
      </c>
      <c r="K1307" s="38" t="str">
        <f>IF(J1307="YES"," ",IF(D1307&gt;=('28 Populations and thresholds'!$I$156)*0.25,"YES"))</f>
        <v xml:space="preserve"> </v>
      </c>
      <c r="L1307" s="38" t="b">
        <f>OR('28 Populations and thresholds'!$J$156="CR",'28 Populations and thresholds'!$J$156="EN",'28 Populations and thresholds'!$J$156="VU")</f>
        <v>0</v>
      </c>
      <c r="M1307" s="75">
        <f>D1307/'28 Populations and thresholds'!$H$156</f>
        <v>0.18632000000000001</v>
      </c>
      <c r="N1307" s="106">
        <f>'28 Populations and thresholds'!$K$156</f>
        <v>0</v>
      </c>
      <c r="O1307" s="263" t="str">
        <f t="shared" si="91"/>
        <v xml:space="preserve"> </v>
      </c>
      <c r="P1307" s="348"/>
      <c r="Q1307" s="38"/>
      <c r="R1307" s="106"/>
      <c r="S1307" s="263"/>
      <c r="T1307" s="9"/>
      <c r="U1307" s="263" t="str">
        <f t="shared" si="92"/>
        <v xml:space="preserve"> </v>
      </c>
    </row>
    <row r="1308" spans="1:26" x14ac:dyDescent="0.2">
      <c r="A1308" s="143" t="s">
        <v>1314</v>
      </c>
      <c r="B1308" s="9" t="s">
        <v>1686</v>
      </c>
      <c r="C1308" s="4" t="s">
        <v>3772</v>
      </c>
      <c r="D1308" s="41">
        <v>1167</v>
      </c>
      <c r="E1308" s="46">
        <v>33161</v>
      </c>
      <c r="F1308" s="263" t="str">
        <f t="shared" si="89"/>
        <v xml:space="preserve"> </v>
      </c>
      <c r="G1308" s="143" t="s">
        <v>21</v>
      </c>
      <c r="H1308" s="143" t="s">
        <v>821</v>
      </c>
      <c r="I1308" s="263" t="str">
        <f t="shared" si="90"/>
        <v xml:space="preserve"> </v>
      </c>
      <c r="J1308" s="38" t="str">
        <f>IF(D1308&gt;=('28 Populations and thresholds'!$I$201),"YES"," ")</f>
        <v>YES</v>
      </c>
      <c r="K1308" s="38" t="str">
        <f>IF(J1308="YES"," ",IF(D1308&gt;=('28 Populations and thresholds'!$I$201)*0.25,"YES"))</f>
        <v xml:space="preserve"> </v>
      </c>
      <c r="L1308" s="38" t="b">
        <f>OR('28 Populations and thresholds'!$J$201="CR",'28 Populations and thresholds'!$J$201="EN",'28 Populations and thresholds'!$J$201="VU")</f>
        <v>0</v>
      </c>
      <c r="M1308" s="75">
        <f>D1308/'28 Populations and thresholds'!$H$201</f>
        <v>4.6679999999999999E-2</v>
      </c>
      <c r="N1308" s="106">
        <f>'28 Populations and thresholds'!$K$201</f>
        <v>0</v>
      </c>
      <c r="O1308" s="263" t="str">
        <f t="shared" si="91"/>
        <v xml:space="preserve"> </v>
      </c>
      <c r="P1308" s="348"/>
      <c r="Q1308" s="38"/>
      <c r="R1308" s="106"/>
      <c r="S1308" s="263"/>
      <c r="T1308" s="9"/>
      <c r="U1308" s="263" t="str">
        <f t="shared" si="92"/>
        <v xml:space="preserve"> </v>
      </c>
    </row>
    <row r="1309" spans="1:26" x14ac:dyDescent="0.2">
      <c r="A1309" s="143" t="s">
        <v>1314</v>
      </c>
      <c r="B1309" s="9" t="s">
        <v>1686</v>
      </c>
      <c r="C1309" s="111" t="s">
        <v>3603</v>
      </c>
      <c r="D1309" s="41">
        <v>30100</v>
      </c>
      <c r="E1309" s="47" t="s">
        <v>1333</v>
      </c>
      <c r="F1309" s="263" t="str">
        <f t="shared" si="89"/>
        <v xml:space="preserve"> </v>
      </c>
      <c r="G1309" s="143" t="s">
        <v>15</v>
      </c>
      <c r="H1309" s="143" t="s">
        <v>1315</v>
      </c>
      <c r="I1309" s="263" t="str">
        <f t="shared" si="90"/>
        <v xml:space="preserve"> </v>
      </c>
      <c r="J1309" s="38" t="str">
        <f>IF(D1309&gt;=('28 Populations and thresholds'!$I$89),"YES"," ")</f>
        <v>YES</v>
      </c>
      <c r="K1309" s="38" t="str">
        <f>IF(J1309="YES"," ",IF(D1309&gt;=('28 Populations and thresholds'!$I$89)*0.25,"YES"))</f>
        <v xml:space="preserve"> </v>
      </c>
      <c r="L1309" s="38" t="b">
        <f>OR('28 Populations and thresholds'!$J$89="CR",'28 Populations and thresholds'!$J$89="EN",'28 Populations and thresholds'!$J$89="VU")</f>
        <v>0</v>
      </c>
      <c r="M1309" s="75">
        <f>D1309/'28 Populations and thresholds'!$H$89</f>
        <v>2.0066666666666667E-2</v>
      </c>
      <c r="N1309" s="106">
        <f>'28 Populations and thresholds'!$K$89</f>
        <v>0</v>
      </c>
      <c r="O1309" s="263" t="str">
        <f t="shared" si="91"/>
        <v xml:space="preserve"> </v>
      </c>
      <c r="P1309" s="348"/>
      <c r="Q1309" s="38"/>
      <c r="R1309" s="106"/>
      <c r="S1309" s="263"/>
      <c r="T1309" s="9"/>
      <c r="U1309" s="263" t="str">
        <f t="shared" si="92"/>
        <v xml:space="preserve"> </v>
      </c>
    </row>
    <row r="1310" spans="1:26" x14ac:dyDescent="0.2">
      <c r="A1310" s="143" t="s">
        <v>1314</v>
      </c>
      <c r="B1310" s="9" t="s">
        <v>1686</v>
      </c>
      <c r="C1310" s="115" t="s">
        <v>3733</v>
      </c>
      <c r="D1310" s="41">
        <v>1744</v>
      </c>
      <c r="E1310" s="47" t="s">
        <v>1333</v>
      </c>
      <c r="F1310" s="263" t="str">
        <f t="shared" si="89"/>
        <v xml:space="preserve"> </v>
      </c>
      <c r="G1310" s="143" t="s">
        <v>15</v>
      </c>
      <c r="H1310" s="143" t="s">
        <v>1315</v>
      </c>
      <c r="I1310" s="263" t="str">
        <f t="shared" si="90"/>
        <v xml:space="preserve"> </v>
      </c>
      <c r="J1310" s="38" t="str">
        <f>IF(D1310&gt;=('28 Populations and thresholds'!$I$81),"YES"," ")</f>
        <v>YES</v>
      </c>
      <c r="K1310" s="38" t="str">
        <f>IF(J1310="YES"," ",IF(D1310&gt;=('28 Populations and thresholds'!$I$81)*0.25,"YES"))</f>
        <v xml:space="preserve"> </v>
      </c>
      <c r="L1310" s="38" t="b">
        <f>OR('28 Populations and thresholds'!$J$81="CR",'28 Populations and thresholds'!$J$81="EN",'28 Populations and thresholds'!$J$81="VU")</f>
        <v>0</v>
      </c>
      <c r="M1310" s="75">
        <f>D1310/'28 Populations and thresholds'!$H$81</f>
        <v>8.72E-2</v>
      </c>
      <c r="N1310" s="106" t="str">
        <f>'28 Populations and thresholds'!$K$81</f>
        <v>DEC</v>
      </c>
      <c r="O1310" s="263" t="str">
        <f t="shared" si="91"/>
        <v xml:space="preserve"> </v>
      </c>
      <c r="P1310" s="348"/>
      <c r="Q1310" s="38"/>
      <c r="R1310" s="106"/>
      <c r="S1310" s="263"/>
      <c r="U1310" s="263" t="str">
        <f t="shared" si="92"/>
        <v xml:space="preserve"> </v>
      </c>
    </row>
    <row r="1311" spans="1:26" x14ac:dyDescent="0.2">
      <c r="A1311" s="143" t="s">
        <v>1314</v>
      </c>
      <c r="B1311" s="9" t="s">
        <v>1686</v>
      </c>
      <c r="C1311" s="4" t="s">
        <v>3760</v>
      </c>
      <c r="D1311" s="41">
        <v>9026</v>
      </c>
      <c r="E1311" s="46">
        <v>37009</v>
      </c>
      <c r="F1311" s="263" t="str">
        <f t="shared" si="89"/>
        <v xml:space="preserve"> </v>
      </c>
      <c r="G1311" s="143" t="s">
        <v>21</v>
      </c>
      <c r="H1311" s="143" t="s">
        <v>115</v>
      </c>
      <c r="I1311" s="263" t="str">
        <f t="shared" si="90"/>
        <v xml:space="preserve"> </v>
      </c>
      <c r="J1311" s="38" t="str">
        <f>IF(D1311&gt;=('28 Populations and thresholds'!$I$186),"YES"," ")</f>
        <v>YES</v>
      </c>
      <c r="K1311" s="38" t="str">
        <f>IF(J1311="YES"," ",IF(D1311&gt;=('28 Populations and thresholds'!$I$186)*0.25,"YES"))</f>
        <v xml:space="preserve"> </v>
      </c>
      <c r="L1311" s="38" t="b">
        <f>OR('28 Populations and thresholds'!$J$186="CR",'28 Populations and thresholds'!$J$186="EN",'28 Populations and thresholds'!$J$186="VU")</f>
        <v>0</v>
      </c>
      <c r="M1311" s="75">
        <f>D1311/'28 Populations and thresholds'!$H$186</f>
        <v>9.0259999999999993E-3</v>
      </c>
      <c r="N1311" s="106">
        <f>'28 Populations and thresholds'!$K$186</f>
        <v>0</v>
      </c>
      <c r="O1311" s="263" t="str">
        <f t="shared" si="91"/>
        <v xml:space="preserve"> </v>
      </c>
      <c r="P1311" s="348"/>
      <c r="Q1311" s="38"/>
      <c r="R1311" s="106"/>
      <c r="S1311" s="263"/>
      <c r="U1311" s="263" t="str">
        <f t="shared" si="92"/>
        <v xml:space="preserve"> </v>
      </c>
    </row>
    <row r="1312" spans="1:26" x14ac:dyDescent="0.2">
      <c r="A1312" s="12" t="s">
        <v>1314</v>
      </c>
      <c r="B1312" s="9" t="s">
        <v>1686</v>
      </c>
      <c r="C1312" s="4" t="s">
        <v>3778</v>
      </c>
      <c r="D1312" s="5">
        <v>1152</v>
      </c>
      <c r="E1312" s="1" t="s">
        <v>74</v>
      </c>
      <c r="F1312" s="263" t="str">
        <f t="shared" si="89"/>
        <v xml:space="preserve"> </v>
      </c>
      <c r="G1312" s="13" t="s">
        <v>139</v>
      </c>
      <c r="I1312" s="263" t="str">
        <f t="shared" si="90"/>
        <v xml:space="preserve"> </v>
      </c>
      <c r="J1312" s="38" t="str">
        <f>IF(D1312&gt;=('28 Populations and thresholds'!$I$213),"YES"," ")</f>
        <v>YES</v>
      </c>
      <c r="K1312" s="38" t="str">
        <f>IF(J1312="YES"," ",IF(D1312&gt;=('28 Populations and thresholds'!$I$213)*0.25,"YES"))</f>
        <v xml:space="preserve"> </v>
      </c>
      <c r="L1312" s="38" t="b">
        <f>OR('28 Populations and thresholds'!$J$213="CR",'28 Populations and thresholds'!$J$213="EN",'28 Populations and thresholds'!$J$213="VU")</f>
        <v>0</v>
      </c>
      <c r="M1312" s="75">
        <f>D1312/'28 Populations and thresholds'!$H$213</f>
        <v>1.1520000000000001E-2</v>
      </c>
      <c r="N1312" s="106">
        <f>'28 Populations and thresholds'!$K$213</f>
        <v>0</v>
      </c>
      <c r="O1312" s="263" t="str">
        <f t="shared" si="91"/>
        <v xml:space="preserve"> </v>
      </c>
      <c r="P1312" s="348"/>
      <c r="Q1312" s="38"/>
      <c r="R1312" s="106"/>
      <c r="S1312" s="263"/>
      <c r="U1312" s="263" t="str">
        <f t="shared" si="92"/>
        <v xml:space="preserve"> </v>
      </c>
      <c r="W1312" s="4"/>
      <c r="X1312" s="4"/>
      <c r="Y1312" s="4"/>
      <c r="Z1312" s="4"/>
    </row>
    <row r="1313" spans="1:26" x14ac:dyDescent="0.2">
      <c r="A1313" s="143" t="s">
        <v>1314</v>
      </c>
      <c r="B1313" s="9" t="s">
        <v>1686</v>
      </c>
      <c r="C1313" s="4" t="s">
        <v>3744</v>
      </c>
      <c r="D1313" s="41">
        <v>1202</v>
      </c>
      <c r="E1313" s="46">
        <v>32881</v>
      </c>
      <c r="F1313" s="263" t="str">
        <f t="shared" si="89"/>
        <v xml:space="preserve"> </v>
      </c>
      <c r="G1313" s="143" t="s">
        <v>21</v>
      </c>
      <c r="H1313" s="143" t="s">
        <v>853</v>
      </c>
      <c r="I1313" s="263" t="str">
        <f t="shared" si="90"/>
        <v xml:space="preserve"> </v>
      </c>
      <c r="J1313" s="38" t="str">
        <f>IF(D1313&gt;=('28 Populations and thresholds'!$I$150),"YES"," ")</f>
        <v>YES</v>
      </c>
      <c r="K1313" s="38" t="str">
        <f>IF(J1313="YES"," ",IF(D1313&gt;=('28 Populations and thresholds'!$I$150)*0.25,"YES"))</f>
        <v xml:space="preserve"> </v>
      </c>
      <c r="L1313" s="38" t="b">
        <f>OR('28 Populations and thresholds'!$J$150="CR",'28 Populations and thresholds'!$J$150="EN",'28 Populations and thresholds'!$J$150="VU")</f>
        <v>0</v>
      </c>
      <c r="M1313" s="75">
        <f>D1313/'28 Populations and thresholds'!$H$150</f>
        <v>1.2019999999999999E-3</v>
      </c>
      <c r="N1313" s="106">
        <f>'28 Populations and thresholds'!$K$150</f>
        <v>0</v>
      </c>
      <c r="O1313" s="263" t="str">
        <f t="shared" si="91"/>
        <v xml:space="preserve"> </v>
      </c>
      <c r="P1313" s="348"/>
      <c r="Q1313" s="38"/>
      <c r="R1313" s="106"/>
      <c r="S1313" s="263"/>
      <c r="T1313" s="9"/>
      <c r="U1313" s="263" t="str">
        <f t="shared" si="92"/>
        <v xml:space="preserve"> </v>
      </c>
    </row>
    <row r="1314" spans="1:26" x14ac:dyDescent="0.2">
      <c r="A1314" s="143" t="s">
        <v>1314</v>
      </c>
      <c r="B1314" s="9" t="s">
        <v>1686</v>
      </c>
      <c r="C1314" s="4" t="s">
        <v>3607</v>
      </c>
      <c r="D1314" s="41">
        <v>18770</v>
      </c>
      <c r="E1314" s="47" t="s">
        <v>1327</v>
      </c>
      <c r="F1314" s="263" t="str">
        <f t="shared" si="89"/>
        <v xml:space="preserve"> </v>
      </c>
      <c r="G1314" s="143" t="s">
        <v>15</v>
      </c>
      <c r="H1314" s="143" t="s">
        <v>1315</v>
      </c>
      <c r="I1314" s="263" t="str">
        <f t="shared" si="90"/>
        <v xml:space="preserve"> </v>
      </c>
      <c r="J1314" s="38" t="str">
        <f>IF(D1314&gt;=('28 Populations and thresholds'!$I$92),"YES"," ")</f>
        <v>YES</v>
      </c>
      <c r="K1314" s="38" t="str">
        <f>IF(J1314="YES"," ",IF(D1314&gt;=('28 Populations and thresholds'!$I$92)*0.25,"YES"))</f>
        <v xml:space="preserve"> </v>
      </c>
      <c r="L1314" s="38" t="b">
        <f>OR('28 Populations and thresholds'!$J$92="CR",'28 Populations and thresholds'!$J$92="EN",'28 Populations and thresholds'!$J$92="VU")</f>
        <v>0</v>
      </c>
      <c r="M1314" s="75">
        <f>D1314/'28 Populations and thresholds'!$H$92</f>
        <v>6.2566666666666673E-2</v>
      </c>
      <c r="N1314" s="106" t="str">
        <f>'28 Populations and thresholds'!$K$92</f>
        <v>DEC</v>
      </c>
      <c r="O1314" s="263" t="str">
        <f t="shared" si="91"/>
        <v xml:space="preserve"> </v>
      </c>
      <c r="P1314" s="348"/>
      <c r="Q1314" s="38"/>
      <c r="R1314" s="106"/>
      <c r="S1314" s="263"/>
      <c r="T1314" s="9"/>
      <c r="U1314" s="263" t="str">
        <f t="shared" si="92"/>
        <v xml:space="preserve"> </v>
      </c>
    </row>
    <row r="1315" spans="1:26" x14ac:dyDescent="0.2">
      <c r="A1315" s="143" t="s">
        <v>1314</v>
      </c>
      <c r="B1315" s="9" t="s">
        <v>1686</v>
      </c>
      <c r="C1315" s="4" t="s">
        <v>3616</v>
      </c>
      <c r="D1315" s="41">
        <v>14326</v>
      </c>
      <c r="E1315" s="47" t="s">
        <v>1327</v>
      </c>
      <c r="F1315" s="263" t="str">
        <f t="shared" si="89"/>
        <v xml:space="preserve"> </v>
      </c>
      <c r="G1315" s="143" t="s">
        <v>15</v>
      </c>
      <c r="H1315" s="143" t="s">
        <v>1315</v>
      </c>
      <c r="I1315" s="263" t="str">
        <f t="shared" si="90"/>
        <v xml:space="preserve"> </v>
      </c>
      <c r="J1315" s="38" t="str">
        <f>IF(D1315&gt;=('28 Populations and thresholds'!$I$94),"YES"," ")</f>
        <v>YES</v>
      </c>
      <c r="K1315" s="38" t="str">
        <f>IF(J1315="YES"," ",IF(D1315&gt;=('28 Populations and thresholds'!$I$94)*0.25,"YES"))</f>
        <v xml:space="preserve"> </v>
      </c>
      <c r="L1315" s="38" t="b">
        <f>OR('28 Populations and thresholds'!$J$94="CR",'28 Populations and thresholds'!$J$94="EN",'28 Populations and thresholds'!$J$94="VU")</f>
        <v>0</v>
      </c>
      <c r="M1315" s="75">
        <f>D1315/'28 Populations and thresholds'!$H$94</f>
        <v>2.8652E-2</v>
      </c>
      <c r="N1315" s="106">
        <f>'28 Populations and thresholds'!$K$94</f>
        <v>0</v>
      </c>
      <c r="O1315" s="263" t="str">
        <f t="shared" si="91"/>
        <v xml:space="preserve"> </v>
      </c>
      <c r="P1315" s="348"/>
      <c r="Q1315" s="38"/>
      <c r="R1315" s="106"/>
      <c r="S1315" s="263"/>
      <c r="U1315" s="263" t="str">
        <f t="shared" si="92"/>
        <v xml:space="preserve"> </v>
      </c>
    </row>
    <row r="1316" spans="1:26" x14ac:dyDescent="0.2">
      <c r="A1316" s="143" t="s">
        <v>1314</v>
      </c>
      <c r="B1316" s="9" t="s">
        <v>1686</v>
      </c>
      <c r="C1316" s="4" t="s">
        <v>3462</v>
      </c>
      <c r="D1316" s="41">
        <v>1717</v>
      </c>
      <c r="E1316" s="46">
        <v>32978</v>
      </c>
      <c r="F1316" s="263" t="str">
        <f t="shared" si="89"/>
        <v xml:space="preserve"> </v>
      </c>
      <c r="G1316" s="143" t="s">
        <v>21</v>
      </c>
      <c r="H1316" s="143" t="s">
        <v>821</v>
      </c>
      <c r="I1316" s="263" t="str">
        <f t="shared" si="90"/>
        <v xml:space="preserve"> </v>
      </c>
      <c r="J1316" s="38" t="str">
        <f>IF(D1316&gt;=('28 Populations and thresholds'!$I$165),"YES"," ")</f>
        <v>YES</v>
      </c>
      <c r="K1316" s="38" t="str">
        <f>IF(J1316="YES"," ",IF(D1316&gt;=('28 Populations and thresholds'!$I$165)*0.25,"YES"))</f>
        <v xml:space="preserve"> </v>
      </c>
      <c r="L1316" s="38" t="b">
        <f>OR('28 Populations and thresholds'!$J$165="CR",'28 Populations and thresholds'!$J$165="EN",'28 Populations and thresholds'!$J$165="VU")</f>
        <v>0</v>
      </c>
      <c r="M1316" s="75">
        <f>D1316/'28 Populations and thresholds'!$H$165</f>
        <v>1.107741935483871E-2</v>
      </c>
      <c r="N1316" s="106">
        <f>'28 Populations and thresholds'!$K$165</f>
        <v>0</v>
      </c>
      <c r="O1316" s="263" t="str">
        <f t="shared" si="91"/>
        <v xml:space="preserve"> </v>
      </c>
      <c r="P1316" s="348"/>
      <c r="Q1316" s="38"/>
      <c r="R1316" s="106"/>
      <c r="S1316" s="263"/>
      <c r="U1316" s="263" t="str">
        <f t="shared" si="92"/>
        <v xml:space="preserve"> </v>
      </c>
      <c r="W1316" s="4"/>
      <c r="X1316" s="4"/>
      <c r="Y1316" s="4"/>
    </row>
    <row r="1317" spans="1:26" x14ac:dyDescent="0.2">
      <c r="A1317" s="12" t="s">
        <v>1314</v>
      </c>
      <c r="B1317" s="9" t="s">
        <v>1686</v>
      </c>
      <c r="C1317" s="111" t="s">
        <v>3723</v>
      </c>
      <c r="D1317" s="5">
        <v>269</v>
      </c>
      <c r="E1317" s="1" t="s">
        <v>79</v>
      </c>
      <c r="F1317" s="263" t="str">
        <f t="shared" si="89"/>
        <v xml:space="preserve"> </v>
      </c>
      <c r="G1317" s="13" t="s">
        <v>139</v>
      </c>
      <c r="I1317" s="263" t="str">
        <f t="shared" si="90"/>
        <v xml:space="preserve"> </v>
      </c>
      <c r="J1317" s="38" t="str">
        <f>IF(D1317&gt;=('28 Populations and thresholds'!$I$45),"YES"," ")</f>
        <v>YES</v>
      </c>
      <c r="K1317" s="38" t="str">
        <f>IF(J1317="YES"," ",IF(D1317&gt;=('28 Populations and thresholds'!$I$45)*0.25,"YES"))</f>
        <v xml:space="preserve"> </v>
      </c>
      <c r="L1317" s="38" t="b">
        <f>OR('28 Populations and thresholds'!$J$45="CR",'28 Populations and thresholds'!$J$45="EN",'28 Populations and thresholds'!$J$45="VU")</f>
        <v>1</v>
      </c>
      <c r="M1317" s="75">
        <f>D1317/'28 Populations and thresholds'!$H$45</f>
        <v>8.9666666666666672E-2</v>
      </c>
      <c r="N1317" s="106" t="str">
        <f>'28 Populations and thresholds'!$K$45</f>
        <v>DEC</v>
      </c>
      <c r="O1317" s="263" t="str">
        <f t="shared" si="91"/>
        <v xml:space="preserve"> </v>
      </c>
      <c r="P1317" s="348"/>
      <c r="Q1317" s="38"/>
      <c r="R1317" s="106"/>
      <c r="S1317" s="263"/>
      <c r="U1317" s="263" t="str">
        <f t="shared" si="92"/>
        <v xml:space="preserve"> </v>
      </c>
      <c r="W1317" s="4"/>
      <c r="X1317" s="4"/>
      <c r="Y1317" s="4"/>
      <c r="Z1317" s="4"/>
    </row>
    <row r="1318" spans="1:26" x14ac:dyDescent="0.2">
      <c r="A1318" s="143" t="s">
        <v>1314</v>
      </c>
      <c r="B1318" s="9" t="s">
        <v>1686</v>
      </c>
      <c r="C1318" s="4" t="s">
        <v>3448</v>
      </c>
      <c r="D1318" s="41">
        <v>1498</v>
      </c>
      <c r="E1318" s="46">
        <v>33563</v>
      </c>
      <c r="F1318" s="263" t="str">
        <f t="shared" si="89"/>
        <v xml:space="preserve"> </v>
      </c>
      <c r="G1318" s="143" t="s">
        <v>21</v>
      </c>
      <c r="H1318" s="143" t="s">
        <v>853</v>
      </c>
      <c r="I1318" s="263" t="str">
        <f t="shared" si="90"/>
        <v xml:space="preserve"> </v>
      </c>
      <c r="J1318" s="38" t="str">
        <f>IF(D1318&gt;=('28 Populations and thresholds'!$I$147),"YES"," ")</f>
        <v>YES</v>
      </c>
      <c r="K1318" s="38" t="str">
        <f>IF(J1318="YES"," ",IF(D1318&gt;=('28 Populations and thresholds'!$I$147)*0.25,"YES"))</f>
        <v xml:space="preserve"> </v>
      </c>
      <c r="L1318" s="38" t="b">
        <f>OR('28 Populations and thresholds'!$J$147="CR",'28 Populations and thresholds'!$J$147="EN",'28 Populations and thresholds'!$J$147="VU")</f>
        <v>0</v>
      </c>
      <c r="M1318" s="75">
        <f>D1318/'28 Populations and thresholds'!$H$147</f>
        <v>1.498E-2</v>
      </c>
      <c r="N1318" s="106">
        <f>'28 Populations and thresholds'!$K$147</f>
        <v>0</v>
      </c>
      <c r="O1318" s="263" t="str">
        <f t="shared" si="91"/>
        <v xml:space="preserve"> </v>
      </c>
      <c r="P1318" s="348"/>
      <c r="Q1318" s="38"/>
      <c r="R1318" s="106"/>
      <c r="S1318" s="263"/>
      <c r="T1318" s="9"/>
      <c r="U1318" s="263" t="str">
        <f t="shared" si="92"/>
        <v xml:space="preserve"> </v>
      </c>
    </row>
    <row r="1319" spans="1:26" x14ac:dyDescent="0.2">
      <c r="A1319" s="143" t="s">
        <v>1314</v>
      </c>
      <c r="B1319" s="9" t="s">
        <v>1686</v>
      </c>
      <c r="C1319" s="4" t="s">
        <v>3753</v>
      </c>
      <c r="D1319" s="41">
        <v>1114</v>
      </c>
      <c r="E1319" s="46">
        <v>32881</v>
      </c>
      <c r="F1319" s="263" t="str">
        <f t="shared" si="89"/>
        <v xml:space="preserve"> </v>
      </c>
      <c r="G1319" s="143" t="s">
        <v>21</v>
      </c>
      <c r="H1319" s="143" t="s">
        <v>853</v>
      </c>
      <c r="I1319" s="263" t="str">
        <f t="shared" si="90"/>
        <v xml:space="preserve"> </v>
      </c>
      <c r="J1319" s="38" t="str">
        <f>IF(D1319&gt;=('28 Populations and thresholds'!$I$171),"YES"," ")</f>
        <v>YES</v>
      </c>
      <c r="K1319" s="38" t="str">
        <f>IF(J1319="YES"," ",IF(D1319&gt;=('28 Populations and thresholds'!$I$171)*0.25,"YES"))</f>
        <v xml:space="preserve"> </v>
      </c>
      <c r="L1319" s="38" t="b">
        <f>OR('28 Populations and thresholds'!$J$171="CR",'28 Populations and thresholds'!$J$171="EN",'28 Populations and thresholds'!$J$171="VU")</f>
        <v>0</v>
      </c>
      <c r="M1319" s="75">
        <f>D1319/'28 Populations and thresholds'!$H$171</f>
        <v>1.114E-3</v>
      </c>
      <c r="N1319" s="106">
        <f>'28 Populations and thresholds'!$K$171</f>
        <v>0</v>
      </c>
      <c r="O1319" s="263" t="str">
        <f t="shared" si="91"/>
        <v xml:space="preserve"> </v>
      </c>
      <c r="P1319" s="348"/>
      <c r="Q1319" s="38"/>
      <c r="R1319" s="106"/>
      <c r="S1319" s="263"/>
      <c r="U1319" s="263" t="str">
        <f t="shared" si="92"/>
        <v xml:space="preserve"> </v>
      </c>
    </row>
    <row r="1320" spans="1:26" x14ac:dyDescent="0.2">
      <c r="A1320" s="143" t="s">
        <v>1314</v>
      </c>
      <c r="B1320" s="9" t="s">
        <v>1686</v>
      </c>
      <c r="C1320" s="40" t="s">
        <v>3799</v>
      </c>
      <c r="D1320" s="41">
        <v>3169</v>
      </c>
      <c r="E1320" s="43"/>
      <c r="F1320" s="263" t="str">
        <f t="shared" si="89"/>
        <v xml:space="preserve"> </v>
      </c>
      <c r="G1320" s="143" t="s">
        <v>21</v>
      </c>
      <c r="H1320" s="143" t="s">
        <v>82</v>
      </c>
      <c r="I1320" s="263" t="str">
        <f t="shared" si="90"/>
        <v xml:space="preserve"> </v>
      </c>
      <c r="J1320" s="38" t="str">
        <f>IF(D1320&gt;=(('28 Populations and thresholds'!$I$196)+('28 Populations and thresholds'!$I$197)),"YES"," ")</f>
        <v>YES</v>
      </c>
      <c r="K1320" s="38" t="str">
        <f>IF(J1320="YES"," ",IF(D1320&gt;=(('28 Populations and thresholds'!$I$196)+('28 Populations and thresholds'!$I$197))*0.25,"YES"))</f>
        <v xml:space="preserve"> </v>
      </c>
      <c r="L1320" s="38" t="b">
        <f>OR('28 Populations and thresholds'!$J$197="CR",'28 Populations and thresholds'!$J$197="EN",'28 Populations and thresholds'!$J$197="VU")</f>
        <v>0</v>
      </c>
      <c r="M1320" s="75">
        <f>D1320/(('28 Populations and thresholds'!$H$196)+('28 Populations and thresholds'!$H$197))</f>
        <v>2.5975409836065572E-2</v>
      </c>
      <c r="N1320" s="106" t="str">
        <f>'28 Populations and thresholds'!$K$196</f>
        <v>DEC</v>
      </c>
      <c r="O1320" s="263" t="str">
        <f t="shared" si="91"/>
        <v xml:space="preserve"> </v>
      </c>
      <c r="P1320" s="348"/>
      <c r="Q1320" s="38"/>
      <c r="R1320" s="106"/>
      <c r="S1320" s="263"/>
      <c r="T1320" s="12" t="s">
        <v>4568</v>
      </c>
      <c r="U1320" s="263" t="str">
        <f t="shared" si="92"/>
        <v xml:space="preserve"> </v>
      </c>
    </row>
    <row r="1321" spans="1:26" x14ac:dyDescent="0.2">
      <c r="A1321" s="12" t="s">
        <v>1314</v>
      </c>
      <c r="B1321" s="4" t="s">
        <v>1686</v>
      </c>
      <c r="C1321" s="4" t="s">
        <v>3398</v>
      </c>
      <c r="D1321" s="105">
        <v>1128</v>
      </c>
      <c r="E1321" s="106">
        <v>2000</v>
      </c>
      <c r="F1321" s="263" t="str">
        <f t="shared" si="89"/>
        <v xml:space="preserve"> </v>
      </c>
      <c r="G1321" s="12" t="s">
        <v>139</v>
      </c>
      <c r="H1321" s="12" t="s">
        <v>3388</v>
      </c>
      <c r="I1321" s="263" t="str">
        <f t="shared" si="90"/>
        <v xml:space="preserve"> </v>
      </c>
      <c r="J1321" s="38" t="str">
        <f>IF(D1321&gt;=('28 Populations and thresholds'!$I$123),"YES"," ")</f>
        <v>YES</v>
      </c>
      <c r="K1321" s="38" t="str">
        <f>IF(J1321="YES"," ",IF(D1321&gt;=('28 Populations and thresholds'!$I$123)*0.25,"YES"))</f>
        <v xml:space="preserve"> </v>
      </c>
      <c r="L1321" s="38" t="b">
        <f>OR('28 Populations and thresholds'!$J$123="CR",'28 Populations and thresholds'!$J$123="EN",'28 Populations and thresholds'!$J$123="VU")</f>
        <v>1</v>
      </c>
      <c r="M1321" s="346">
        <v>1</v>
      </c>
      <c r="N1321" s="106" t="str">
        <f>'28 Populations and thresholds'!$K$123</f>
        <v>DEC</v>
      </c>
      <c r="O1321" s="263" t="str">
        <f t="shared" si="91"/>
        <v xml:space="preserve"> </v>
      </c>
      <c r="P1321" s="348"/>
      <c r="Q1321" s="38"/>
      <c r="R1321" s="106"/>
      <c r="S1321" s="263"/>
      <c r="T1321" s="120"/>
      <c r="U1321" s="263" t="str">
        <f t="shared" si="92"/>
        <v xml:space="preserve"> </v>
      </c>
    </row>
    <row r="1322" spans="1:26" x14ac:dyDescent="0.2">
      <c r="A1322" s="143" t="s">
        <v>1314</v>
      </c>
      <c r="B1322" s="9" t="s">
        <v>1686</v>
      </c>
      <c r="C1322" s="4" t="s">
        <v>3770</v>
      </c>
      <c r="D1322" s="41">
        <v>10073</v>
      </c>
      <c r="E1322" s="46">
        <v>37009</v>
      </c>
      <c r="F1322" s="263" t="str">
        <f t="shared" si="89"/>
        <v xml:space="preserve"> </v>
      </c>
      <c r="G1322" s="143" t="s">
        <v>21</v>
      </c>
      <c r="H1322" s="143" t="s">
        <v>115</v>
      </c>
      <c r="I1322" s="263" t="str">
        <f t="shared" si="90"/>
        <v xml:space="preserve"> </v>
      </c>
      <c r="J1322" s="38" t="str">
        <f>IF(D1322&gt;=('28 Populations and thresholds'!$I$199),"YES"," ")</f>
        <v>YES</v>
      </c>
      <c r="K1322" s="38" t="str">
        <f>IF(J1322="YES"," ",IF(D1322&gt;=('28 Populations and thresholds'!$I$199)*0.25,"YES"))</f>
        <v xml:space="preserve"> </v>
      </c>
      <c r="L1322" s="38" t="b">
        <f>OR('28 Populations and thresholds'!$J$199="CR",'28 Populations and thresholds'!$J$199="EN",'28 Populations and thresholds'!$J$199="VU")</f>
        <v>0</v>
      </c>
      <c r="M1322" s="75">
        <f>D1322/'28 Populations and thresholds'!$H$199</f>
        <v>3.1977777777777779E-2</v>
      </c>
      <c r="N1322" s="106">
        <f>'28 Populations and thresholds'!$K$199</f>
        <v>0</v>
      </c>
      <c r="O1322" s="263" t="str">
        <f t="shared" si="91"/>
        <v xml:space="preserve"> </v>
      </c>
      <c r="P1322" s="348"/>
      <c r="Q1322" s="38"/>
      <c r="R1322" s="106"/>
      <c r="S1322" s="263"/>
      <c r="T1322" s="9"/>
      <c r="U1322" s="263" t="str">
        <f t="shared" si="92"/>
        <v xml:space="preserve"> </v>
      </c>
    </row>
    <row r="1323" spans="1:26" x14ac:dyDescent="0.2">
      <c r="A1323" s="12" t="s">
        <v>1314</v>
      </c>
      <c r="B1323" s="9" t="s">
        <v>1686</v>
      </c>
      <c r="C1323" s="4" t="s">
        <v>1753</v>
      </c>
      <c r="D1323" s="5">
        <v>438</v>
      </c>
      <c r="E1323" s="1" t="s">
        <v>32</v>
      </c>
      <c r="F1323" s="263" t="str">
        <f t="shared" si="89"/>
        <v xml:space="preserve"> </v>
      </c>
      <c r="G1323" s="13" t="s">
        <v>139</v>
      </c>
      <c r="I1323" s="263" t="str">
        <f t="shared" si="90"/>
        <v xml:space="preserve"> </v>
      </c>
      <c r="J1323" s="38" t="str">
        <f>IF(D1323&gt;=('28 Populations and thresholds'!$I$222),"YES"," ")</f>
        <v>YES</v>
      </c>
      <c r="K1323" s="38" t="str">
        <f>IF(J1323="YES"," ",IF(D1323&gt;=('28 Populations and thresholds'!$I$222)*0.25,"YES"))</f>
        <v xml:space="preserve"> </v>
      </c>
      <c r="L1323" s="38" t="b">
        <f>OR('28 Populations and thresholds'!$J$222="CR",'28 Populations and thresholds'!$J$222="EN",'28 Populations and thresholds'!$J$222="VU")</f>
        <v>1</v>
      </c>
      <c r="M1323" s="75">
        <f>D1323/'28 Populations and thresholds'!$H$222</f>
        <v>3.6499999999999998E-2</v>
      </c>
      <c r="N1323" s="106" t="str">
        <f>'28 Populations and thresholds'!$K$222</f>
        <v>DEC</v>
      </c>
      <c r="O1323" s="263" t="str">
        <f t="shared" si="91"/>
        <v xml:space="preserve"> </v>
      </c>
      <c r="P1323" s="348"/>
      <c r="Q1323" s="38"/>
      <c r="R1323" s="106"/>
      <c r="S1323" s="263"/>
      <c r="U1323" s="263" t="str">
        <f t="shared" si="92"/>
        <v xml:space="preserve"> </v>
      </c>
    </row>
    <row r="1324" spans="1:26" x14ac:dyDescent="0.2">
      <c r="A1324" s="143" t="s">
        <v>1314</v>
      </c>
      <c r="B1324" s="9" t="s">
        <v>1686</v>
      </c>
      <c r="C1324" s="4" t="s">
        <v>3552</v>
      </c>
      <c r="D1324" s="41">
        <v>2277</v>
      </c>
      <c r="E1324" s="47" t="s">
        <v>1316</v>
      </c>
      <c r="F1324" s="263" t="str">
        <f t="shared" si="89"/>
        <v xml:space="preserve"> </v>
      </c>
      <c r="G1324" s="143" t="s">
        <v>15</v>
      </c>
      <c r="H1324" s="143" t="s">
        <v>1315</v>
      </c>
      <c r="I1324" s="263" t="str">
        <f t="shared" si="90"/>
        <v xml:space="preserve"> </v>
      </c>
      <c r="J1324" s="38" t="str">
        <f>IF(D1324&gt;=('28 Populations and thresholds'!$I$77),"YES"," ")</f>
        <v>YES</v>
      </c>
      <c r="K1324" s="38" t="str">
        <f>IF(J1324="YES"," ",IF(D1324&gt;=('28 Populations and thresholds'!$I$77)*0.25,"YES"))</f>
        <v xml:space="preserve"> </v>
      </c>
      <c r="L1324" s="38" t="b">
        <f>OR('28 Populations and thresholds'!$J$77="CR",'28 Populations and thresholds'!$J$77="EN",'28 Populations and thresholds'!$J$77="VU")</f>
        <v>0</v>
      </c>
      <c r="M1324" s="75">
        <f>D1324/'28 Populations and thresholds'!$H$77</f>
        <v>2.2769999999999999E-2</v>
      </c>
      <c r="N1324" s="106">
        <f>'28 Populations and thresholds'!$K$77</f>
        <v>0</v>
      </c>
      <c r="O1324" s="263" t="str">
        <f t="shared" si="91"/>
        <v xml:space="preserve"> </v>
      </c>
      <c r="P1324" s="348"/>
      <c r="Q1324" s="38"/>
      <c r="R1324" s="106"/>
      <c r="S1324" s="263"/>
      <c r="T1324" s="9"/>
      <c r="U1324" s="263" t="str">
        <f t="shared" si="92"/>
        <v xml:space="preserve"> </v>
      </c>
    </row>
    <row r="1325" spans="1:26" x14ac:dyDescent="0.2">
      <c r="A1325" s="143" t="s">
        <v>1314</v>
      </c>
      <c r="B1325" s="9" t="s">
        <v>1686</v>
      </c>
      <c r="C1325" s="4" t="s">
        <v>3766</v>
      </c>
      <c r="D1325" s="41">
        <v>919</v>
      </c>
      <c r="E1325" s="46">
        <v>33147</v>
      </c>
      <c r="F1325" s="263" t="str">
        <f t="shared" si="89"/>
        <v xml:space="preserve"> </v>
      </c>
      <c r="G1325" s="143" t="s">
        <v>21</v>
      </c>
      <c r="H1325" s="143" t="s">
        <v>821</v>
      </c>
      <c r="I1325" s="263" t="str">
        <f t="shared" si="90"/>
        <v xml:space="preserve"> </v>
      </c>
      <c r="J1325" s="38" t="str">
        <f>IF(D1325&gt;=('28 Populations and thresholds'!$I$194),"YES"," ")</f>
        <v>YES</v>
      </c>
      <c r="K1325" s="38" t="str">
        <f>IF(J1325="YES"," ",IF(D1325&gt;=('28 Populations and thresholds'!$I$194)*0.25,"YES"))</f>
        <v xml:space="preserve"> </v>
      </c>
      <c r="L1325" s="38" t="b">
        <f>OR('28 Populations and thresholds'!$J$194="CR",'28 Populations and thresholds'!$J$194="EN",'28 Populations and thresholds'!$J$194="VU")</f>
        <v>0</v>
      </c>
      <c r="M1325" s="75">
        <f>D1325/'28 Populations and thresholds'!$H$194</f>
        <v>3.2245614035087716E-2</v>
      </c>
      <c r="N1325" s="106" t="str">
        <f>'28 Populations and thresholds'!$K$194</f>
        <v>DEC</v>
      </c>
      <c r="O1325" s="263" t="str">
        <f t="shared" si="91"/>
        <v xml:space="preserve"> </v>
      </c>
      <c r="P1325" s="348"/>
      <c r="Q1325" s="38"/>
      <c r="R1325" s="106"/>
      <c r="S1325" s="263"/>
      <c r="T1325" s="9"/>
      <c r="U1325" s="263" t="str">
        <f t="shared" si="92"/>
        <v xml:space="preserve"> </v>
      </c>
    </row>
    <row r="1326" spans="1:26" x14ac:dyDescent="0.2">
      <c r="A1326" s="143" t="s">
        <v>1314</v>
      </c>
      <c r="B1326" s="9" t="s">
        <v>1686</v>
      </c>
      <c r="C1326" s="4" t="s">
        <v>3474</v>
      </c>
      <c r="D1326" s="41">
        <v>3095</v>
      </c>
      <c r="E1326" s="46">
        <v>32994</v>
      </c>
      <c r="F1326" s="263" t="str">
        <f t="shared" si="89"/>
        <v xml:space="preserve"> </v>
      </c>
      <c r="G1326" s="143" t="s">
        <v>21</v>
      </c>
      <c r="H1326" s="143" t="s">
        <v>821</v>
      </c>
      <c r="I1326" s="263" t="str">
        <f t="shared" si="90"/>
        <v xml:space="preserve"> </v>
      </c>
      <c r="J1326" s="38" t="str">
        <f>IF(D1326&gt;=('28 Populations and thresholds'!$I$198),"YES"," ")</f>
        <v>YES</v>
      </c>
      <c r="K1326" s="38" t="str">
        <f>IF(J1326="YES"," ",IF(D1326&gt;=('28 Populations and thresholds'!$I$198)*0.25,"YES"))</f>
        <v xml:space="preserve"> </v>
      </c>
      <c r="L1326" s="38" t="b">
        <f>OR('28 Populations and thresholds'!$J$198="CR",'28 Populations and thresholds'!$J$198="EN",'28 Populations and thresholds'!$J$198="VU")</f>
        <v>0</v>
      </c>
      <c r="M1326" s="75">
        <f>D1326/'28 Populations and thresholds'!$H$198</f>
        <v>0.14068181818181819</v>
      </c>
      <c r="N1326" s="106">
        <f>'28 Populations and thresholds'!$K$198</f>
        <v>0</v>
      </c>
      <c r="O1326" s="263" t="str">
        <f t="shared" si="91"/>
        <v xml:space="preserve"> </v>
      </c>
      <c r="P1326" s="348"/>
      <c r="Q1326" s="38"/>
      <c r="R1326" s="106"/>
      <c r="S1326" s="263"/>
      <c r="T1326" s="9"/>
      <c r="U1326" s="263" t="str">
        <f t="shared" si="92"/>
        <v xml:space="preserve"> </v>
      </c>
    </row>
    <row r="1327" spans="1:26" x14ac:dyDescent="0.2">
      <c r="A1327" s="12" t="s">
        <v>1314</v>
      </c>
      <c r="B1327" s="9" t="s">
        <v>1686</v>
      </c>
      <c r="C1327" s="111" t="s">
        <v>1732</v>
      </c>
      <c r="D1327" s="5">
        <v>2000</v>
      </c>
      <c r="E1327" s="104" t="s">
        <v>4128</v>
      </c>
      <c r="F1327" s="263" t="str">
        <f t="shared" si="89"/>
        <v xml:space="preserve"> </v>
      </c>
      <c r="G1327" s="13" t="s">
        <v>4019</v>
      </c>
      <c r="I1327" s="263" t="str">
        <f t="shared" si="90"/>
        <v xml:space="preserve"> </v>
      </c>
      <c r="J1327" s="38" t="str">
        <f>IF(D1327&gt;=('28 Populations and thresholds'!$I$221),"YES"," ")</f>
        <v>YES</v>
      </c>
      <c r="K1327" s="38" t="str">
        <f>IF(J1327="YES"," ",IF(D1327&gt;=('28 Populations and thresholds'!$I$221)*0.25,"YES"))</f>
        <v xml:space="preserve"> </v>
      </c>
      <c r="L1327" s="38" t="b">
        <f>OR('28 Populations and thresholds'!$J$221="CR",'28 Populations and thresholds'!$J$221="EN",'28 Populations and thresholds'!$J$221="VU")</f>
        <v>1</v>
      </c>
      <c r="M1327" s="75">
        <f>D1327/'28 Populations and thresholds'!$H$221</f>
        <v>0.20833333333333334</v>
      </c>
      <c r="N1327" s="106" t="str">
        <f>'28 Populations and thresholds'!$K$221</f>
        <v>DEC</v>
      </c>
      <c r="O1327" s="263" t="str">
        <f t="shared" si="91"/>
        <v xml:space="preserve"> </v>
      </c>
      <c r="P1327" s="348"/>
      <c r="Q1327" s="38"/>
      <c r="R1327" s="106"/>
      <c r="S1327" s="263"/>
      <c r="U1327" s="263" t="str">
        <f t="shared" si="92"/>
        <v xml:space="preserve"> </v>
      </c>
    </row>
    <row r="1328" spans="1:26" x14ac:dyDescent="0.2">
      <c r="A1328" s="143" t="s">
        <v>1314</v>
      </c>
      <c r="B1328" s="9" t="s">
        <v>1686</v>
      </c>
      <c r="C1328" s="111" t="s">
        <v>3773</v>
      </c>
      <c r="D1328" s="41">
        <v>3125</v>
      </c>
      <c r="E1328" s="46">
        <v>37009</v>
      </c>
      <c r="F1328" s="263" t="str">
        <f t="shared" si="89"/>
        <v xml:space="preserve"> </v>
      </c>
      <c r="G1328" s="143" t="s">
        <v>21</v>
      </c>
      <c r="H1328" s="143" t="s">
        <v>115</v>
      </c>
      <c r="I1328" s="263" t="str">
        <f t="shared" si="90"/>
        <v xml:space="preserve"> </v>
      </c>
      <c r="J1328" s="38" t="str">
        <f>IF(D1328&gt;=('28 Populations and thresholds'!$I$202),"YES"," ")</f>
        <v>YES</v>
      </c>
      <c r="K1328" s="38" t="str">
        <f>IF(J1328="YES"," ",IF(D1328&gt;=('28 Populations and thresholds'!$I$202)*0.25,"YES"))</f>
        <v xml:space="preserve"> </v>
      </c>
      <c r="L1328" s="38" t="b">
        <f>OR('28 Populations and thresholds'!$J$202="CR",'28 Populations and thresholds'!$J$202="EN",'28 Populations and thresholds'!$J$202="VU")</f>
        <v>0</v>
      </c>
      <c r="M1328" s="75">
        <f>D1328/'28 Populations and thresholds'!$H$202</f>
        <v>1.953125E-2</v>
      </c>
      <c r="N1328" s="106">
        <f>'28 Populations and thresholds'!$K$202</f>
        <v>0</v>
      </c>
      <c r="O1328" s="263" t="str">
        <f t="shared" si="91"/>
        <v xml:space="preserve"> </v>
      </c>
      <c r="P1328" s="348"/>
      <c r="Q1328" s="38"/>
      <c r="R1328" s="106"/>
      <c r="S1328" s="263"/>
      <c r="T1328" s="9"/>
      <c r="U1328" s="263" t="str">
        <f t="shared" si="92"/>
        <v xml:space="preserve"> </v>
      </c>
      <c r="W1328" s="4"/>
      <c r="X1328" s="4"/>
      <c r="Y1328" s="4"/>
      <c r="Z1328" s="4"/>
    </row>
    <row r="1329" spans="1:26" x14ac:dyDescent="0.2">
      <c r="A1329" s="143" t="s">
        <v>1314</v>
      </c>
      <c r="B1329" s="9" t="s">
        <v>1686</v>
      </c>
      <c r="C1329" s="4" t="s">
        <v>3644</v>
      </c>
      <c r="D1329" s="41">
        <v>1572</v>
      </c>
      <c r="E1329" s="47" t="s">
        <v>1325</v>
      </c>
      <c r="F1329" s="263" t="str">
        <f t="shared" si="89"/>
        <v xml:space="preserve"> </v>
      </c>
      <c r="G1329" s="143" t="s">
        <v>15</v>
      </c>
      <c r="H1329" s="143" t="s">
        <v>1315</v>
      </c>
      <c r="I1329" s="263" t="str">
        <f t="shared" si="90"/>
        <v xml:space="preserve"> </v>
      </c>
      <c r="J1329" s="38" t="str">
        <f>IF(D1329&gt;=('28 Populations and thresholds'!$I$109),"YES"," ")</f>
        <v>YES</v>
      </c>
      <c r="K1329" s="38" t="str">
        <f>IF(J1329="YES"," ",IF(D1329&gt;=('28 Populations and thresholds'!$I$109)*0.25,"YES"))</f>
        <v xml:space="preserve"> </v>
      </c>
      <c r="L1329" s="38" t="b">
        <f>OR('28 Populations and thresholds'!$J$109="CR",'28 Populations and thresholds'!$J$109="EN",'28 Populations and thresholds'!$J$109="VU")</f>
        <v>0</v>
      </c>
      <c r="M1329" s="75">
        <f>D1329/'28 Populations and thresholds'!$H$109</f>
        <v>6.2880000000000005E-2</v>
      </c>
      <c r="N1329" s="106">
        <f>'28 Populations and thresholds'!$K$109</f>
        <v>0</v>
      </c>
      <c r="O1329" s="263" t="str">
        <f t="shared" si="91"/>
        <v xml:space="preserve"> </v>
      </c>
      <c r="P1329" s="348"/>
      <c r="Q1329" s="38"/>
      <c r="R1329" s="106"/>
      <c r="S1329" s="263"/>
      <c r="T1329" s="9"/>
      <c r="U1329" s="263" t="str">
        <f t="shared" si="92"/>
        <v xml:space="preserve"> </v>
      </c>
      <c r="W1329" s="4"/>
      <c r="X1329" s="4"/>
      <c r="Y1329" s="4"/>
      <c r="Z1329" s="4"/>
    </row>
    <row r="1330" spans="1:26" x14ac:dyDescent="0.2">
      <c r="A1330" s="143" t="s">
        <v>1314</v>
      </c>
      <c r="B1330" s="9" t="s">
        <v>1686</v>
      </c>
      <c r="C1330" s="4" t="s">
        <v>3751</v>
      </c>
      <c r="D1330" s="41">
        <v>157</v>
      </c>
      <c r="E1330" s="46">
        <v>32881</v>
      </c>
      <c r="F1330" s="263" t="str">
        <f t="shared" si="89"/>
        <v xml:space="preserve"> </v>
      </c>
      <c r="G1330" s="143" t="s">
        <v>21</v>
      </c>
      <c r="H1330" s="143" t="s">
        <v>853</v>
      </c>
      <c r="I1330" s="263" t="str">
        <f t="shared" si="90"/>
        <v xml:space="preserve"> </v>
      </c>
      <c r="J1330" s="38" t="str">
        <f>IF(D1330&gt;=('28 Populations and thresholds'!$I$168),"YES"," ")</f>
        <v>YES</v>
      </c>
      <c r="K1330" s="38" t="str">
        <f>IF(J1330="YES"," ",IF(D1330&gt;=('28 Populations and thresholds'!$I$168)*0.25,"YES"))</f>
        <v xml:space="preserve"> </v>
      </c>
      <c r="L1330" s="38" t="b">
        <f>OR('28 Populations and thresholds'!$J$168="CR",'28 Populations and thresholds'!$J$168="EN",'28 Populations and thresholds'!$J$168="VU")</f>
        <v>0</v>
      </c>
      <c r="M1330" s="75">
        <f>D1330/'28 Populations and thresholds'!$H$168</f>
        <v>1.5699999999999999E-2</v>
      </c>
      <c r="N1330" s="106">
        <f>'28 Populations and thresholds'!$K$168</f>
        <v>0</v>
      </c>
      <c r="O1330" s="263" t="str">
        <f t="shared" si="91"/>
        <v xml:space="preserve"> </v>
      </c>
      <c r="P1330" s="348"/>
      <c r="Q1330" s="38"/>
      <c r="R1330" s="106"/>
      <c r="S1330" s="263"/>
      <c r="U1330" s="263" t="str">
        <f t="shared" si="92"/>
        <v xml:space="preserve"> </v>
      </c>
      <c r="W1330" s="4"/>
      <c r="X1330" s="4"/>
      <c r="Y1330" s="4"/>
      <c r="Z1330" s="4"/>
    </row>
    <row r="1331" spans="1:26" x14ac:dyDescent="0.2">
      <c r="A1331" s="143" t="s">
        <v>1314</v>
      </c>
      <c r="B1331" s="9" t="s">
        <v>1686</v>
      </c>
      <c r="C1331" s="4" t="s">
        <v>3484</v>
      </c>
      <c r="D1331" s="41">
        <v>15</v>
      </c>
      <c r="E1331" s="46">
        <v>33563</v>
      </c>
      <c r="F1331" s="263" t="str">
        <f t="shared" si="89"/>
        <v xml:space="preserve"> </v>
      </c>
      <c r="G1331" s="143" t="s">
        <v>21</v>
      </c>
      <c r="H1331" s="143" t="s">
        <v>853</v>
      </c>
      <c r="I1331" s="263" t="str">
        <f t="shared" si="90"/>
        <v xml:space="preserve"> </v>
      </c>
      <c r="J1331" s="38" t="str">
        <f>IF(D1331&gt;=('28 Populations and thresholds'!$I$209),"YES"," ")</f>
        <v>YES</v>
      </c>
      <c r="K1331" s="38" t="str">
        <f>IF(J1331="YES"," ",IF(D1331&gt;=('28 Populations and thresholds'!$I$209)*0.25,"YES"))</f>
        <v xml:space="preserve"> </v>
      </c>
      <c r="L1331" s="38" t="b">
        <f>OR('28 Populations and thresholds'!$J$209="CR",'28 Populations and thresholds'!$J$209="EN",'28 Populations and thresholds'!$J$209="VU")</f>
        <v>1</v>
      </c>
      <c r="M1331" s="75">
        <f>D1331/'28 Populations and thresholds'!$H$209</f>
        <v>3.125E-2</v>
      </c>
      <c r="N1331" s="106" t="str">
        <f>'28 Populations and thresholds'!$K$209</f>
        <v>DEC</v>
      </c>
      <c r="O1331" s="263" t="str">
        <f t="shared" si="91"/>
        <v xml:space="preserve"> </v>
      </c>
      <c r="P1331" s="348"/>
      <c r="Q1331" s="38"/>
      <c r="R1331" s="106"/>
      <c r="S1331" s="263"/>
      <c r="U1331" s="263" t="str">
        <f t="shared" si="92"/>
        <v xml:space="preserve"> </v>
      </c>
      <c r="W1331" s="4"/>
      <c r="X1331" s="4"/>
      <c r="Y1331" s="4"/>
      <c r="Z1331" s="4"/>
    </row>
    <row r="1332" spans="1:26" x14ac:dyDescent="0.2">
      <c r="A1332" s="143" t="s">
        <v>1314</v>
      </c>
      <c r="B1332" s="9" t="s">
        <v>1686</v>
      </c>
      <c r="C1332" s="4" t="s">
        <v>3472</v>
      </c>
      <c r="D1332" s="41">
        <v>35</v>
      </c>
      <c r="E1332" s="46">
        <v>32964</v>
      </c>
      <c r="F1332" s="263" t="str">
        <f t="shared" si="89"/>
        <v xml:space="preserve"> </v>
      </c>
      <c r="G1332" s="143" t="s">
        <v>21</v>
      </c>
      <c r="H1332" s="143" t="s">
        <v>821</v>
      </c>
      <c r="I1332" s="263" t="str">
        <f t="shared" si="90"/>
        <v xml:space="preserve"> </v>
      </c>
      <c r="J1332" s="38" t="str">
        <f>IF(D1332&gt;=('28 Populations and thresholds'!$I$188),"YES"," ")</f>
        <v>YES</v>
      </c>
      <c r="K1332" s="38" t="str">
        <f>IF(J1332="YES"," ",IF(D1332&gt;=('28 Populations and thresholds'!$I$188)*0.25,"YES"))</f>
        <v xml:space="preserve"> </v>
      </c>
      <c r="L1332" s="38" t="b">
        <f>OR('28 Populations and thresholds'!$J$188="CR",'28 Populations and thresholds'!$J$188="EN",'28 Populations and thresholds'!$J$188="VU")</f>
        <v>1</v>
      </c>
      <c r="M1332" s="75">
        <f>D1332/'28 Populations and thresholds'!$H$188</f>
        <v>5.8333333333333334E-2</v>
      </c>
      <c r="N1332" s="106" t="str">
        <f>'28 Populations and thresholds'!$K$188</f>
        <v>DEC</v>
      </c>
      <c r="O1332" s="263" t="str">
        <f t="shared" si="91"/>
        <v xml:space="preserve"> </v>
      </c>
      <c r="P1332" s="348"/>
      <c r="Q1332" s="38"/>
      <c r="R1332" s="106"/>
      <c r="S1332" s="263"/>
      <c r="T1332" s="9"/>
      <c r="U1332" s="263" t="str">
        <f t="shared" si="92"/>
        <v xml:space="preserve"> </v>
      </c>
      <c r="W1332" s="4"/>
      <c r="X1332" s="4"/>
      <c r="Y1332" s="4"/>
      <c r="Z1332" s="4"/>
    </row>
    <row r="1333" spans="1:26" x14ac:dyDescent="0.2">
      <c r="A1333" s="143" t="s">
        <v>1314</v>
      </c>
      <c r="B1333" s="9" t="s">
        <v>1686</v>
      </c>
      <c r="C1333" s="4" t="s">
        <v>3759</v>
      </c>
      <c r="D1333" s="41">
        <v>7150</v>
      </c>
      <c r="E1333" s="46">
        <v>34987</v>
      </c>
      <c r="F1333" s="263" t="str">
        <f t="shared" si="89"/>
        <v xml:space="preserve"> </v>
      </c>
      <c r="G1333" s="143" t="s">
        <v>21</v>
      </c>
      <c r="H1333" s="143" t="s">
        <v>821</v>
      </c>
      <c r="I1333" s="263" t="str">
        <f t="shared" si="90"/>
        <v xml:space="preserve"> </v>
      </c>
      <c r="J1333" s="38" t="str">
        <f>IF(D1333&gt;=('28 Populations and thresholds'!$I$182),"YES"," ")</f>
        <v>YES</v>
      </c>
      <c r="K1333" s="38" t="str">
        <f>IF(J1333="YES"," ",IF(D1333&gt;=('28 Populations and thresholds'!$I$182)*0.25,"YES"))</f>
        <v xml:space="preserve"> </v>
      </c>
      <c r="L1333" s="38" t="b">
        <f>OR('28 Populations and thresholds'!$J$182="CR",'28 Populations and thresholds'!$J$182="EN",'28 Populations and thresholds'!$J$182="VU")</f>
        <v>0</v>
      </c>
      <c r="M1333" s="75">
        <f>D1333/'28 Populations and thresholds'!$H$182</f>
        <v>0.28599999999999998</v>
      </c>
      <c r="N1333" s="106">
        <f>'28 Populations and thresholds'!$K$182</f>
        <v>0</v>
      </c>
      <c r="O1333" s="263" t="str">
        <f t="shared" si="91"/>
        <v xml:space="preserve"> </v>
      </c>
      <c r="P1333" s="348"/>
      <c r="Q1333" s="38"/>
      <c r="R1333" s="106"/>
      <c r="S1333" s="263"/>
      <c r="T1333" s="9"/>
      <c r="U1333" s="263" t="str">
        <f t="shared" si="92"/>
        <v xml:space="preserve"> </v>
      </c>
      <c r="W1333" s="4"/>
      <c r="X1333" s="4"/>
      <c r="Y1333" s="4"/>
      <c r="Z1333" s="4"/>
    </row>
    <row r="1334" spans="1:26" x14ac:dyDescent="0.2">
      <c r="A1334" s="143" t="s">
        <v>1314</v>
      </c>
      <c r="B1334" s="9" t="s">
        <v>1686</v>
      </c>
      <c r="C1334" s="4" t="s">
        <v>3540</v>
      </c>
      <c r="D1334" s="41">
        <v>12441</v>
      </c>
      <c r="E1334" s="47" t="s">
        <v>1333</v>
      </c>
      <c r="F1334" s="263" t="str">
        <f t="shared" si="89"/>
        <v xml:space="preserve"> </v>
      </c>
      <c r="G1334" s="143" t="s">
        <v>15</v>
      </c>
      <c r="H1334" s="143" t="s">
        <v>1315</v>
      </c>
      <c r="I1334" s="263" t="str">
        <f t="shared" si="90"/>
        <v xml:space="preserve"> </v>
      </c>
      <c r="J1334" s="38" t="str">
        <f>IF(D1334&gt;=('28 Populations and thresholds'!$I$60),"YES"," ")</f>
        <v>YES</v>
      </c>
      <c r="K1334" s="38" t="str">
        <f>IF(J1334="YES"," ",IF(D1334&gt;=('28 Populations and thresholds'!$I$60)*0.25,"YES"))</f>
        <v xml:space="preserve"> </v>
      </c>
      <c r="L1334" s="38" t="b">
        <f>OR('28 Populations and thresholds'!$J$60="CR",'28 Populations and thresholds'!$J$60="EN",'28 Populations and thresholds'!$J$60="VU")</f>
        <v>1</v>
      </c>
      <c r="M1334" s="75">
        <f>D1334/'28 Populations and thresholds'!$H$60</f>
        <v>0.1595</v>
      </c>
      <c r="N1334" s="106" t="str">
        <f>'28 Populations and thresholds'!$K$60</f>
        <v>DEC</v>
      </c>
      <c r="O1334" s="263" t="str">
        <f t="shared" si="91"/>
        <v xml:space="preserve"> </v>
      </c>
      <c r="P1334" s="348"/>
      <c r="Q1334" s="38"/>
      <c r="R1334" s="106"/>
      <c r="S1334" s="263"/>
      <c r="U1334" s="263" t="str">
        <f t="shared" si="92"/>
        <v xml:space="preserve"> </v>
      </c>
      <c r="W1334" s="4"/>
      <c r="X1334" s="4"/>
      <c r="Y1334" s="4"/>
      <c r="Z1334" s="4"/>
    </row>
    <row r="1335" spans="1:26" x14ac:dyDescent="0.2">
      <c r="A1335" s="143" t="s">
        <v>1314</v>
      </c>
      <c r="B1335" s="9" t="s">
        <v>1686</v>
      </c>
      <c r="C1335" s="111" t="s">
        <v>3771</v>
      </c>
      <c r="D1335" s="41">
        <v>1638</v>
      </c>
      <c r="E1335" s="46">
        <v>32994</v>
      </c>
      <c r="F1335" s="263" t="str">
        <f t="shared" si="89"/>
        <v xml:space="preserve"> </v>
      </c>
      <c r="G1335" s="143" t="s">
        <v>21</v>
      </c>
      <c r="H1335" s="143" t="s">
        <v>821</v>
      </c>
      <c r="I1335" s="263" t="str">
        <f t="shared" si="90"/>
        <v xml:space="preserve"> </v>
      </c>
      <c r="J1335" s="38" t="str">
        <f>IF(D1335&gt;=('28 Populations and thresholds'!$I$200),"YES"," ")</f>
        <v>YES</v>
      </c>
      <c r="K1335" s="38" t="str">
        <f>IF(J1335="YES"," ",IF(D1335&gt;=('28 Populations and thresholds'!$I$200)*0.25,"YES"))</f>
        <v xml:space="preserve"> </v>
      </c>
      <c r="L1335" s="38" t="b">
        <f>OR('28 Populations and thresholds'!$J$200="CR",'28 Populations and thresholds'!$J$200="EN",'28 Populations and thresholds'!$J$200="VU")</f>
        <v>0</v>
      </c>
      <c r="M1335" s="75">
        <f>D1335/'28 Populations and thresholds'!$H$200</f>
        <v>1.6379999999999999E-2</v>
      </c>
      <c r="N1335" s="106">
        <f>'28 Populations and thresholds'!$K$200</f>
        <v>0</v>
      </c>
      <c r="O1335" s="263" t="str">
        <f t="shared" si="91"/>
        <v xml:space="preserve"> </v>
      </c>
      <c r="P1335" s="348"/>
      <c r="Q1335" s="38"/>
      <c r="R1335" s="106"/>
      <c r="S1335" s="263"/>
      <c r="U1335" s="263" t="str">
        <f t="shared" si="92"/>
        <v xml:space="preserve"> </v>
      </c>
      <c r="W1335" s="4"/>
      <c r="X1335" s="4"/>
      <c r="Y1335" s="4"/>
      <c r="Z1335" s="4"/>
    </row>
    <row r="1336" spans="1:26" x14ac:dyDescent="0.2">
      <c r="A1336" s="143" t="s">
        <v>1314</v>
      </c>
      <c r="B1336" s="9" t="s">
        <v>1686</v>
      </c>
      <c r="C1336" s="111" t="s">
        <v>3763</v>
      </c>
      <c r="D1336" s="41">
        <v>177</v>
      </c>
      <c r="E1336" s="46">
        <v>37009</v>
      </c>
      <c r="F1336" s="263" t="str">
        <f t="shared" si="89"/>
        <v xml:space="preserve"> </v>
      </c>
      <c r="G1336" s="143" t="s">
        <v>21</v>
      </c>
      <c r="H1336" s="143" t="s">
        <v>115</v>
      </c>
      <c r="I1336" s="263" t="str">
        <f t="shared" si="90"/>
        <v xml:space="preserve"> </v>
      </c>
      <c r="J1336" s="38" t="str">
        <f>IF(D1336&gt;=('28 Populations and thresholds'!$I$191),"YES"," ")</f>
        <v xml:space="preserve"> </v>
      </c>
      <c r="K1336" s="38" t="str">
        <f>IF(J1336="YES"," ",IF(D1336&gt;=('28 Populations and thresholds'!$I$191)*0.25,"YES"))</f>
        <v>YES</v>
      </c>
      <c r="L1336" s="38" t="b">
        <f>OR('28 Populations and thresholds'!$J$191="CR",'28 Populations and thresholds'!$J$191="EN",'28 Populations and thresholds'!$J$191="VU")</f>
        <v>0</v>
      </c>
      <c r="M1336" s="75">
        <f>D1336/'28 Populations and thresholds'!$H$191</f>
        <v>3.5400000000000002E-3</v>
      </c>
      <c r="N1336" s="106">
        <f>'28 Populations and thresholds'!$K$191</f>
        <v>0</v>
      </c>
      <c r="O1336" s="263" t="str">
        <f t="shared" si="91"/>
        <v xml:space="preserve"> </v>
      </c>
      <c r="P1336" s="348"/>
      <c r="Q1336" s="38"/>
      <c r="R1336" s="106"/>
      <c r="S1336" s="263"/>
      <c r="T1336" s="9"/>
      <c r="U1336" s="263" t="str">
        <f t="shared" si="92"/>
        <v xml:space="preserve"> </v>
      </c>
    </row>
    <row r="1337" spans="1:26" x14ac:dyDescent="0.2">
      <c r="A1337" s="12" t="s">
        <v>1314</v>
      </c>
      <c r="B1337" s="65" t="s">
        <v>1686</v>
      </c>
      <c r="C1337" s="4" t="s">
        <v>3401</v>
      </c>
      <c r="D1337" s="5">
        <v>12</v>
      </c>
      <c r="E1337" s="148">
        <v>33239</v>
      </c>
      <c r="F1337" s="263" t="str">
        <f t="shared" si="89"/>
        <v xml:space="preserve"> </v>
      </c>
      <c r="H1337" s="13" t="s">
        <v>4019</v>
      </c>
      <c r="I1337" s="263" t="str">
        <f t="shared" si="90"/>
        <v xml:space="preserve"> </v>
      </c>
      <c r="J1337" s="38" t="str">
        <f>IF(D1337&gt;=('28 Populations and thresholds'!$I$117),"YES"," ")</f>
        <v>YES</v>
      </c>
      <c r="K1337" s="38" t="str">
        <f>IF(J1337="YES"," ",IF(D1337&gt;=('28 Populations and thresholds'!$I$117)*0.25,"YES"))</f>
        <v xml:space="preserve"> </v>
      </c>
      <c r="L1337" s="38" t="b">
        <f>OR('28 Populations and thresholds'!$J$117="CR",'28 Populations and thresholds'!$J$117="EN",'28 Populations and thresholds'!$J$117="VU")</f>
        <v>1</v>
      </c>
      <c r="M1337" s="75">
        <f>D1337/'28 Populations and thresholds'!$H$117</f>
        <v>8.0000000000000002E-3</v>
      </c>
      <c r="N1337" s="106">
        <f>'28 Populations and thresholds'!$K$117</f>
        <v>0</v>
      </c>
      <c r="O1337" s="263" t="str">
        <f t="shared" si="91"/>
        <v xml:space="preserve"> </v>
      </c>
      <c r="P1337" s="348"/>
      <c r="Q1337" s="38"/>
      <c r="R1337" s="106"/>
      <c r="S1337" s="263"/>
      <c r="T1337" s="121"/>
      <c r="U1337" s="263" t="str">
        <f t="shared" si="92"/>
        <v xml:space="preserve"> </v>
      </c>
    </row>
    <row r="1338" spans="1:26" x14ac:dyDescent="0.2">
      <c r="A1338" s="143" t="s">
        <v>1314</v>
      </c>
      <c r="B1338" s="4" t="s">
        <v>3686</v>
      </c>
      <c r="C1338" s="4" t="s">
        <v>3676</v>
      </c>
      <c r="D1338" s="41">
        <v>330</v>
      </c>
      <c r="E1338" s="47" t="s">
        <v>1327</v>
      </c>
      <c r="F1338" s="263" t="str">
        <f t="shared" si="89"/>
        <v xml:space="preserve"> </v>
      </c>
      <c r="G1338" s="143" t="s">
        <v>15</v>
      </c>
      <c r="H1338" s="143" t="s">
        <v>1315</v>
      </c>
      <c r="I1338" s="263" t="str">
        <f t="shared" si="90"/>
        <v xml:space="preserve"> </v>
      </c>
      <c r="J1338" s="38" t="str">
        <f>IF(D1338&gt;=('28 Populations and thresholds'!$I$96),"YES"," ")</f>
        <v>YES</v>
      </c>
      <c r="K1338" s="38" t="str">
        <f>IF(J1338="YES"," ",IF(D1338&gt;=('28 Populations and thresholds'!$I$96)*0.25,"YES"))</f>
        <v xml:space="preserve"> </v>
      </c>
      <c r="L1338" s="38" t="b">
        <f>OR('28 Populations and thresholds'!$J$96="CR",'28 Populations and thresholds'!$J$96="EN",'28 Populations and thresholds'!$J$96="VU")</f>
        <v>1</v>
      </c>
      <c r="M1338" s="75">
        <f>D1338/'28 Populations and thresholds'!$H$96</f>
        <v>0.33</v>
      </c>
      <c r="N1338" s="106" t="str">
        <f>'28 Populations and thresholds'!$K$96</f>
        <v>DEC</v>
      </c>
      <c r="O1338" s="263" t="str">
        <f t="shared" si="91"/>
        <v xml:space="preserve"> </v>
      </c>
      <c r="P1338" s="348"/>
      <c r="Q1338" s="38"/>
      <c r="R1338" s="106"/>
      <c r="S1338" s="263"/>
      <c r="T1338" s="9"/>
      <c r="U1338" s="263" t="str">
        <f t="shared" si="92"/>
        <v xml:space="preserve"> </v>
      </c>
    </row>
    <row r="1339" spans="1:26" x14ac:dyDescent="0.2">
      <c r="A1339" s="267" t="s">
        <v>1314</v>
      </c>
      <c r="B1339" s="268" t="s">
        <v>1384</v>
      </c>
      <c r="C1339" s="269" t="s">
        <v>3552</v>
      </c>
      <c r="D1339" s="270">
        <v>788</v>
      </c>
      <c r="E1339" s="294" t="s">
        <v>1332</v>
      </c>
      <c r="F1339" s="263" t="str">
        <f t="shared" si="89"/>
        <v xml:space="preserve"> </v>
      </c>
      <c r="G1339" s="267" t="s">
        <v>15</v>
      </c>
      <c r="H1339" s="267" t="s">
        <v>1315</v>
      </c>
      <c r="I1339" s="263" t="str">
        <f t="shared" si="90"/>
        <v xml:space="preserve"> </v>
      </c>
      <c r="J1339" s="272" t="str">
        <f>IF(D1339&gt;=('28 Populations and thresholds'!$I$77),"YES"," ")</f>
        <v>YES</v>
      </c>
      <c r="K1339" s="272" t="str">
        <f>IF(J1339="YES"," ",IF(D1339&gt;=('28 Populations and thresholds'!$I$77)*0.25,"YES"))</f>
        <v xml:space="preserve"> </v>
      </c>
      <c r="L1339" s="272" t="b">
        <f>OR('28 Populations and thresholds'!$J$77="CR",'28 Populations and thresholds'!$J$77="EN",'28 Populations and thresholds'!$J$77="VU")</f>
        <v>0</v>
      </c>
      <c r="M1339" s="273">
        <f>D1339/'28 Populations and thresholds'!$H$77</f>
        <v>7.8799999999999999E-3</v>
      </c>
      <c r="N1339" s="274">
        <f>'28 Populations and thresholds'!$K$77</f>
        <v>0</v>
      </c>
      <c r="O1339" s="263" t="str">
        <f t="shared" si="91"/>
        <v xml:space="preserve"> </v>
      </c>
      <c r="P1339" s="349">
        <v>0.79</v>
      </c>
      <c r="Q1339" s="272">
        <v>1</v>
      </c>
      <c r="R1339" s="274">
        <v>0</v>
      </c>
      <c r="S1339" s="263"/>
      <c r="T1339" s="269"/>
      <c r="U1339" s="263" t="str">
        <f t="shared" si="92"/>
        <v xml:space="preserve"> </v>
      </c>
    </row>
    <row r="1340" spans="1:26" x14ac:dyDescent="0.2">
      <c r="A1340" s="12" t="s">
        <v>1314</v>
      </c>
      <c r="B1340" s="9" t="s">
        <v>4477</v>
      </c>
      <c r="C1340" s="155" t="s">
        <v>3403</v>
      </c>
      <c r="D1340" s="5">
        <v>500</v>
      </c>
      <c r="E1340" s="104" t="s">
        <v>4045</v>
      </c>
      <c r="F1340" s="263" t="str">
        <f t="shared" si="89"/>
        <v xml:space="preserve"> </v>
      </c>
      <c r="H1340" s="13" t="s">
        <v>4019</v>
      </c>
      <c r="I1340" s="263" t="str">
        <f t="shared" si="90"/>
        <v xml:space="preserve"> </v>
      </c>
      <c r="J1340" s="38" t="str">
        <f>IF(D1340&gt;=(('28 Populations and thresholds'!$I$117)+('28 Populations and thresholds'!$I$118)),"YES"," ")</f>
        <v>YES</v>
      </c>
      <c r="K1340" s="38" t="str">
        <f>IF(J1340="YES"," ",IF(D1340&gt;=(('28 Populations and thresholds'!$I$117)+('28 Populations and thresholds'!$I$118))*0.25,"YES"))</f>
        <v xml:space="preserve"> </v>
      </c>
      <c r="L1340" s="38" t="b">
        <f>OR('28 Populations and thresholds'!$J$118="CR",'28 Populations and thresholds'!$J$118="EN",'28 Populations and thresholds'!$J$118="VU")</f>
        <v>1</v>
      </c>
      <c r="M1340" s="75">
        <f>D1340/(('28 Populations and thresholds'!$H$117)+('28 Populations and thresholds'!$H$118))</f>
        <v>7.6923076923076927E-2</v>
      </c>
      <c r="N1340" s="106">
        <f>'28 Populations and thresholds'!$K$118</f>
        <v>0</v>
      </c>
      <c r="O1340" s="263" t="str">
        <f t="shared" si="91"/>
        <v xml:space="preserve"> </v>
      </c>
      <c r="P1340" s="348">
        <v>7.69</v>
      </c>
      <c r="Q1340" s="38">
        <v>1</v>
      </c>
      <c r="R1340" s="106">
        <v>1</v>
      </c>
      <c r="S1340" s="263"/>
      <c r="T1340" s="12" t="s">
        <v>4568</v>
      </c>
      <c r="U1340" s="263" t="str">
        <f t="shared" si="92"/>
        <v xml:space="preserve"> </v>
      </c>
    </row>
    <row r="1341" spans="1:26" x14ac:dyDescent="0.2">
      <c r="A1341" s="267" t="s">
        <v>1314</v>
      </c>
      <c r="B1341" s="268" t="s">
        <v>1385</v>
      </c>
      <c r="C1341" s="269" t="s">
        <v>3545</v>
      </c>
      <c r="D1341" s="270">
        <v>660</v>
      </c>
      <c r="E1341" s="294" t="s">
        <v>1360</v>
      </c>
      <c r="F1341" s="263" t="str">
        <f t="shared" si="89"/>
        <v xml:space="preserve"> </v>
      </c>
      <c r="G1341" s="267" t="s">
        <v>15</v>
      </c>
      <c r="H1341" s="267" t="s">
        <v>1324</v>
      </c>
      <c r="I1341" s="263" t="str">
        <f t="shared" si="90"/>
        <v xml:space="preserve"> </v>
      </c>
      <c r="J1341" s="272" t="str">
        <f>IF(D1341&gt;=('28 Populations and thresholds'!$I$71),"YES"," ")</f>
        <v>YES</v>
      </c>
      <c r="K1341" s="272" t="str">
        <f>IF(J1341="YES"," ",IF(D1341&gt;=('28 Populations and thresholds'!$I$71)*0.25,"YES"))</f>
        <v xml:space="preserve"> </v>
      </c>
      <c r="L1341" s="272" t="b">
        <f>OR('28 Populations and thresholds'!$J$71="CR",'28 Populations and thresholds'!$J$71="EN",'28 Populations and thresholds'!$J$71="VU")</f>
        <v>0</v>
      </c>
      <c r="M1341" s="273">
        <f>D1341/'28 Populations and thresholds'!$H$71</f>
        <v>1.0999999999999999E-2</v>
      </c>
      <c r="N1341" s="274">
        <f>'28 Populations and thresholds'!$K$71</f>
        <v>0</v>
      </c>
      <c r="O1341" s="263" t="str">
        <f t="shared" si="91"/>
        <v xml:space="preserve"> </v>
      </c>
      <c r="P1341" s="349">
        <v>1.1000000000000001</v>
      </c>
      <c r="Q1341" s="272">
        <v>1</v>
      </c>
      <c r="R1341" s="274">
        <v>0</v>
      </c>
      <c r="S1341" s="263"/>
      <c r="T1341" s="275"/>
      <c r="U1341" s="263" t="str">
        <f t="shared" si="92"/>
        <v xml:space="preserve"> </v>
      </c>
    </row>
    <row r="1342" spans="1:26" x14ac:dyDescent="0.2">
      <c r="A1342" s="143" t="s">
        <v>1314</v>
      </c>
      <c r="B1342" s="40" t="s">
        <v>1386</v>
      </c>
      <c r="C1342" s="4" t="s">
        <v>3545</v>
      </c>
      <c r="D1342" s="41">
        <v>1033</v>
      </c>
      <c r="E1342" s="47" t="s">
        <v>1387</v>
      </c>
      <c r="F1342" s="263" t="str">
        <f t="shared" si="89"/>
        <v xml:space="preserve"> </v>
      </c>
      <c r="G1342" s="143" t="s">
        <v>15</v>
      </c>
      <c r="H1342" s="143" t="s">
        <v>1324</v>
      </c>
      <c r="I1342" s="263" t="str">
        <f t="shared" si="90"/>
        <v xml:space="preserve"> </v>
      </c>
      <c r="J1342" s="38" t="str">
        <f>IF(D1342&gt;=('28 Populations and thresholds'!$I$71),"YES"," ")</f>
        <v>YES</v>
      </c>
      <c r="K1342" s="38" t="str">
        <f>IF(J1342="YES"," ",IF(D1342&gt;=('28 Populations and thresholds'!$I$71)*0.25,"YES"))</f>
        <v xml:space="preserve"> </v>
      </c>
      <c r="L1342" s="38" t="b">
        <f>OR('28 Populations and thresholds'!$J$71="CR",'28 Populations and thresholds'!$J$71="EN",'28 Populations and thresholds'!$J$71="VU")</f>
        <v>0</v>
      </c>
      <c r="M1342" s="75">
        <f>D1342/'28 Populations and thresholds'!$H$71</f>
        <v>1.7216666666666668E-2</v>
      </c>
      <c r="N1342" s="106">
        <f>'28 Populations and thresholds'!$K$71</f>
        <v>0</v>
      </c>
      <c r="O1342" s="263" t="str">
        <f t="shared" si="91"/>
        <v xml:space="preserve"> </v>
      </c>
      <c r="P1342" s="348">
        <v>1.72</v>
      </c>
      <c r="Q1342" s="38">
        <v>1</v>
      </c>
      <c r="R1342" s="106">
        <v>0</v>
      </c>
      <c r="S1342" s="263"/>
      <c r="U1342" s="263" t="str">
        <f t="shared" si="92"/>
        <v xml:space="preserve"> </v>
      </c>
    </row>
    <row r="1343" spans="1:26" x14ac:dyDescent="0.2">
      <c r="A1343" s="267" t="s">
        <v>1314</v>
      </c>
      <c r="B1343" s="268" t="s">
        <v>1388</v>
      </c>
      <c r="C1343" s="269" t="s">
        <v>3545</v>
      </c>
      <c r="D1343" s="270">
        <v>6512</v>
      </c>
      <c r="E1343" s="294" t="s">
        <v>1360</v>
      </c>
      <c r="F1343" s="263" t="str">
        <f t="shared" si="89"/>
        <v xml:space="preserve"> </v>
      </c>
      <c r="G1343" s="267" t="s">
        <v>15</v>
      </c>
      <c r="H1343" s="267" t="s">
        <v>1324</v>
      </c>
      <c r="I1343" s="263" t="str">
        <f t="shared" si="90"/>
        <v xml:space="preserve"> </v>
      </c>
      <c r="J1343" s="272" t="str">
        <f>IF(D1343&gt;=('28 Populations and thresholds'!$I$71),"YES"," ")</f>
        <v>YES</v>
      </c>
      <c r="K1343" s="272" t="str">
        <f>IF(J1343="YES"," ",IF(D1343&gt;=('28 Populations and thresholds'!$I$71)*0.25,"YES"))</f>
        <v xml:space="preserve"> </v>
      </c>
      <c r="L1343" s="272" t="b">
        <f>OR('28 Populations and thresholds'!$J$71="CR",'28 Populations and thresholds'!$J$71="EN",'28 Populations and thresholds'!$J$71="VU")</f>
        <v>0</v>
      </c>
      <c r="M1343" s="273">
        <f>D1343/'28 Populations and thresholds'!$H$71</f>
        <v>0.10853333333333333</v>
      </c>
      <c r="N1343" s="274">
        <f>'28 Populations and thresholds'!$K$71</f>
        <v>0</v>
      </c>
      <c r="O1343" s="263" t="str">
        <f t="shared" si="91"/>
        <v xml:space="preserve"> </v>
      </c>
      <c r="P1343" s="349">
        <v>12.33</v>
      </c>
      <c r="Q1343" s="272">
        <v>2</v>
      </c>
      <c r="R1343" s="274">
        <v>0</v>
      </c>
      <c r="S1343" s="263"/>
      <c r="T1343" s="275"/>
      <c r="U1343" s="263" t="str">
        <f t="shared" si="92"/>
        <v xml:space="preserve"> </v>
      </c>
    </row>
    <row r="1344" spans="1:26" x14ac:dyDescent="0.2">
      <c r="A1344" s="267" t="s">
        <v>1314</v>
      </c>
      <c r="B1344" s="268" t="s">
        <v>1388</v>
      </c>
      <c r="C1344" s="269" t="s">
        <v>3552</v>
      </c>
      <c r="D1344" s="270">
        <v>1480</v>
      </c>
      <c r="E1344" s="294" t="s">
        <v>1360</v>
      </c>
      <c r="F1344" s="263" t="str">
        <f t="shared" si="89"/>
        <v xml:space="preserve"> </v>
      </c>
      <c r="G1344" s="267" t="s">
        <v>15</v>
      </c>
      <c r="H1344" s="267" t="s">
        <v>1324</v>
      </c>
      <c r="I1344" s="263" t="str">
        <f t="shared" si="90"/>
        <v xml:space="preserve"> </v>
      </c>
      <c r="J1344" s="272" t="str">
        <f>IF(D1344&gt;=('28 Populations and thresholds'!$I$77),"YES"," ")</f>
        <v>YES</v>
      </c>
      <c r="K1344" s="272" t="str">
        <f>IF(J1344="YES"," ",IF(D1344&gt;=('28 Populations and thresholds'!$I$77)*0.25,"YES"))</f>
        <v xml:space="preserve"> </v>
      </c>
      <c r="L1344" s="272" t="b">
        <f>OR('28 Populations and thresholds'!$J$77="CR",'28 Populations and thresholds'!$J$77="EN",'28 Populations and thresholds'!$J$77="VU")</f>
        <v>0</v>
      </c>
      <c r="M1344" s="273">
        <f>D1344/'28 Populations and thresholds'!$H$77</f>
        <v>1.4800000000000001E-2</v>
      </c>
      <c r="N1344" s="274">
        <f>'28 Populations and thresholds'!$K$77</f>
        <v>0</v>
      </c>
      <c r="O1344" s="263" t="str">
        <f t="shared" si="91"/>
        <v xml:space="preserve"> </v>
      </c>
      <c r="P1344" s="349"/>
      <c r="Q1344" s="272"/>
      <c r="R1344" s="274"/>
      <c r="S1344" s="263"/>
      <c r="T1344" s="269"/>
      <c r="U1344" s="263" t="str">
        <f t="shared" si="92"/>
        <v xml:space="preserve"> </v>
      </c>
    </row>
    <row r="1345" spans="1:21" x14ac:dyDescent="0.2">
      <c r="A1345" s="12" t="s">
        <v>1314</v>
      </c>
      <c r="B1345" s="4" t="s">
        <v>4047</v>
      </c>
      <c r="C1345" s="4" t="s">
        <v>3719</v>
      </c>
      <c r="D1345" s="5">
        <v>235</v>
      </c>
      <c r="E1345" s="148">
        <v>36342</v>
      </c>
      <c r="F1345" s="263" t="str">
        <f t="shared" ref="F1345:F1408" si="93">" "</f>
        <v xml:space="preserve"> </v>
      </c>
      <c r="G1345" s="13" t="s">
        <v>4019</v>
      </c>
      <c r="I1345" s="263" t="str">
        <f t="shared" ref="I1345:I1408" si="94">" "</f>
        <v xml:space="preserve"> </v>
      </c>
      <c r="J1345" s="38" t="str">
        <f>IF(D1345&gt;=('28 Populations and thresholds'!$I$32),"YES"," ")</f>
        <v>YES</v>
      </c>
      <c r="K1345" s="38" t="str">
        <f>IF(J1345="YES"," ",IF(D1345&gt;=('28 Populations and thresholds'!$I$32)*0.25,"YES"))</f>
        <v xml:space="preserve"> </v>
      </c>
      <c r="L1345" s="38" t="b">
        <f>OR('28 Populations and thresholds'!$J$32="CR",'28 Populations and thresholds'!$J$32="EN",'28 Populations and thresholds'!$J$32="VU")</f>
        <v>1</v>
      </c>
      <c r="M1345" s="75">
        <f>D1345/'28 Populations and thresholds'!$H$32</f>
        <v>5.731707317073171E-2</v>
      </c>
      <c r="N1345" s="106">
        <f>'28 Populations and thresholds'!$K$32</f>
        <v>0</v>
      </c>
      <c r="O1345" s="263" t="str">
        <f t="shared" ref="O1345:O1408" si="95">" "</f>
        <v xml:space="preserve"> </v>
      </c>
      <c r="P1345" s="348">
        <v>5.73</v>
      </c>
      <c r="Q1345" s="38">
        <v>1</v>
      </c>
      <c r="R1345" s="106">
        <v>1</v>
      </c>
      <c r="S1345" s="263"/>
      <c r="U1345" s="263" t="str">
        <f t="shared" ref="U1345:U1408" si="96">" "</f>
        <v xml:space="preserve"> </v>
      </c>
    </row>
    <row r="1346" spans="1:21" x14ac:dyDescent="0.2">
      <c r="A1346" s="275" t="s">
        <v>1314</v>
      </c>
      <c r="B1346" s="269" t="s">
        <v>4626</v>
      </c>
      <c r="C1346" s="269" t="s">
        <v>3482</v>
      </c>
      <c r="D1346" s="279">
        <v>8877</v>
      </c>
      <c r="E1346" s="281">
        <v>39083</v>
      </c>
      <c r="F1346" s="263" t="str">
        <f t="shared" si="93"/>
        <v xml:space="preserve"> </v>
      </c>
      <c r="G1346" s="275"/>
      <c r="H1346" s="269" t="s">
        <v>4415</v>
      </c>
      <c r="I1346" s="263" t="str">
        <f t="shared" si="94"/>
        <v xml:space="preserve"> </v>
      </c>
      <c r="J1346" s="272" t="str">
        <f>IF(D1346&gt;=(('28 Populations and thresholds'!$I$205)+('28 Populations and thresholds'!$I$206)+('28 Populations and thresholds'!$I$207)+('28 Populations and thresholds'!$I$208)),"YES"," ")</f>
        <v>YES</v>
      </c>
      <c r="K1346" s="272" t="str">
        <f>IF(J1346="YES"," ",IF(D1346&gt;=(('28 Populations and thresholds'!$I$205)+('28 Populations and thresholds'!$I$206)+('28 Populations and thresholds'!$I$207)+('28 Populations and thresholds'!$I$208))*0.25,"YES"))</f>
        <v xml:space="preserve"> </v>
      </c>
      <c r="L1346" s="272" t="b">
        <f>OR('28 Populations and thresholds'!$J$206="CR",'28 Populations and thresholds'!$J$206="EN",'28 Populations and thresholds'!$J$206="VU")</f>
        <v>0</v>
      </c>
      <c r="M1346" s="273">
        <f>D1346/(('28 Populations and thresholds'!$H$205)+('28 Populations and thresholds'!$H$206)+('28 Populations and thresholds'!$H$207)+('28 Populations and thresholds'!$H$208))</f>
        <v>3.3186287337844404E-3</v>
      </c>
      <c r="N1346" s="274" t="str">
        <f>'28 Populations and thresholds'!$K$206</f>
        <v>DEC</v>
      </c>
      <c r="O1346" s="263" t="str">
        <f t="shared" si="95"/>
        <v xml:space="preserve"> </v>
      </c>
      <c r="P1346" s="349">
        <v>12.99</v>
      </c>
      <c r="Q1346" s="272">
        <v>2</v>
      </c>
      <c r="R1346" s="274">
        <v>1</v>
      </c>
      <c r="S1346" s="263"/>
      <c r="T1346" s="275" t="s">
        <v>4568</v>
      </c>
      <c r="U1346" s="263" t="str">
        <f t="shared" si="96"/>
        <v xml:space="preserve"> </v>
      </c>
    </row>
    <row r="1347" spans="1:21" x14ac:dyDescent="0.2">
      <c r="A1347" s="275" t="s">
        <v>1314</v>
      </c>
      <c r="B1347" s="269" t="s">
        <v>4626</v>
      </c>
      <c r="C1347" s="269" t="s">
        <v>1732</v>
      </c>
      <c r="D1347" s="279">
        <v>1215</v>
      </c>
      <c r="E1347" s="281">
        <v>35765</v>
      </c>
      <c r="F1347" s="263" t="str">
        <f t="shared" si="93"/>
        <v xml:space="preserve"> </v>
      </c>
      <c r="G1347" s="275" t="s">
        <v>4019</v>
      </c>
      <c r="H1347" s="275"/>
      <c r="I1347" s="263" t="str">
        <f t="shared" si="94"/>
        <v xml:space="preserve"> </v>
      </c>
      <c r="J1347" s="272" t="str">
        <f>IF(D1347&gt;=('28 Populations and thresholds'!$I$221),"YES"," ")</f>
        <v>YES</v>
      </c>
      <c r="K1347" s="272" t="str">
        <f>IF(J1347="YES"," ",IF(D1347&gt;=('28 Populations and thresholds'!$I$221)*0.25,"YES"))</f>
        <v xml:space="preserve"> </v>
      </c>
      <c r="L1347" s="272" t="b">
        <f>OR('28 Populations and thresholds'!$J$221="CR",'28 Populations and thresholds'!$J$221="EN",'28 Populations and thresholds'!$J$221="VU")</f>
        <v>1</v>
      </c>
      <c r="M1347" s="273">
        <f>D1347/'28 Populations and thresholds'!$H$221</f>
        <v>0.12656249999999999</v>
      </c>
      <c r="N1347" s="274" t="str">
        <f>'28 Populations and thresholds'!$K$221</f>
        <v>DEC</v>
      </c>
      <c r="O1347" s="263" t="str">
        <f t="shared" si="95"/>
        <v xml:space="preserve"> </v>
      </c>
      <c r="P1347" s="349"/>
      <c r="Q1347" s="272"/>
      <c r="R1347" s="274"/>
      <c r="S1347" s="263"/>
      <c r="T1347" s="275"/>
      <c r="U1347" s="263" t="str">
        <f t="shared" si="96"/>
        <v xml:space="preserve"> </v>
      </c>
    </row>
    <row r="1348" spans="1:21" x14ac:dyDescent="0.2">
      <c r="A1348" s="143" t="s">
        <v>1314</v>
      </c>
      <c r="B1348" s="40" t="s">
        <v>1270</v>
      </c>
      <c r="C1348" s="4" t="s">
        <v>3452</v>
      </c>
      <c r="D1348" s="41">
        <v>2871</v>
      </c>
      <c r="E1348" s="46">
        <v>35076</v>
      </c>
      <c r="F1348" s="263" t="str">
        <f t="shared" si="93"/>
        <v xml:space="preserve"> </v>
      </c>
      <c r="G1348" s="143" t="s">
        <v>21</v>
      </c>
      <c r="H1348" s="143" t="s">
        <v>853</v>
      </c>
      <c r="I1348" s="263" t="str">
        <f t="shared" si="94"/>
        <v xml:space="preserve"> </v>
      </c>
      <c r="J1348" s="38" t="str">
        <f>IF(D1348&gt;=('28 Populations and thresholds'!$I$158),"YES"," ")</f>
        <v>YES</v>
      </c>
      <c r="K1348" s="38" t="str">
        <f>IF(J1348="YES"," ",IF(D1348&gt;=('28 Populations and thresholds'!$I$158)*0.25,"YES"))</f>
        <v xml:space="preserve"> </v>
      </c>
      <c r="L1348" s="38" t="b">
        <f>OR('28 Populations and thresholds'!$J$158="CR",'28 Populations and thresholds'!$J$158="EN",'28 Populations and thresholds'!$J$158="VU")</f>
        <v>0</v>
      </c>
      <c r="M1348" s="75">
        <f>D1348/'28 Populations and thresholds'!$H$158</f>
        <v>2.8709999999999999E-2</v>
      </c>
      <c r="N1348" s="106">
        <f>'28 Populations and thresholds'!$K$158</f>
        <v>0</v>
      </c>
      <c r="O1348" s="263" t="str">
        <f t="shared" si="95"/>
        <v xml:space="preserve"> </v>
      </c>
      <c r="P1348" s="348">
        <v>2.87</v>
      </c>
      <c r="Q1348" s="38">
        <v>1</v>
      </c>
      <c r="R1348" s="106">
        <v>0</v>
      </c>
      <c r="S1348" s="263"/>
      <c r="T1348" s="9"/>
      <c r="U1348" s="263" t="str">
        <f t="shared" si="96"/>
        <v xml:space="preserve"> </v>
      </c>
    </row>
    <row r="1349" spans="1:21" x14ac:dyDescent="0.2">
      <c r="A1349" s="267" t="s">
        <v>1314</v>
      </c>
      <c r="B1349" s="268" t="s">
        <v>1389</v>
      </c>
      <c r="C1349" s="269" t="s">
        <v>3545</v>
      </c>
      <c r="D1349" s="270">
        <v>2000</v>
      </c>
      <c r="E1349" s="294" t="s">
        <v>1336</v>
      </c>
      <c r="F1349" s="263" t="str">
        <f t="shared" si="93"/>
        <v xml:space="preserve"> </v>
      </c>
      <c r="G1349" s="267" t="s">
        <v>15</v>
      </c>
      <c r="H1349" s="267" t="s">
        <v>1335</v>
      </c>
      <c r="I1349" s="263" t="str">
        <f t="shared" si="94"/>
        <v xml:space="preserve"> </v>
      </c>
      <c r="J1349" s="272" t="str">
        <f>IF(D1349&gt;=('28 Populations and thresholds'!$I$71),"YES"," ")</f>
        <v>YES</v>
      </c>
      <c r="K1349" s="272" t="str">
        <f>IF(J1349="YES"," ",IF(D1349&gt;=('28 Populations and thresholds'!$I$71)*0.25,"YES"))</f>
        <v xml:space="preserve"> </v>
      </c>
      <c r="L1349" s="272" t="b">
        <f>OR('28 Populations and thresholds'!$J$71="CR",'28 Populations and thresholds'!$J$71="EN",'28 Populations and thresholds'!$J$71="VU")</f>
        <v>0</v>
      </c>
      <c r="M1349" s="273">
        <f>D1349/'28 Populations and thresholds'!$H$71</f>
        <v>3.3333333333333333E-2</v>
      </c>
      <c r="N1349" s="274">
        <f>'28 Populations and thresholds'!$K$71</f>
        <v>0</v>
      </c>
      <c r="O1349" s="263" t="str">
        <f t="shared" si="95"/>
        <v xml:space="preserve"> </v>
      </c>
      <c r="P1349" s="349">
        <v>3.33</v>
      </c>
      <c r="Q1349" s="272">
        <v>1</v>
      </c>
      <c r="R1349" s="274">
        <v>0</v>
      </c>
      <c r="S1349" s="263"/>
      <c r="T1349" s="275"/>
      <c r="U1349" s="263" t="str">
        <f t="shared" si="96"/>
        <v xml:space="preserve"> </v>
      </c>
    </row>
    <row r="1350" spans="1:21" x14ac:dyDescent="0.2">
      <c r="A1350" s="143" t="s">
        <v>1314</v>
      </c>
      <c r="B1350" s="40" t="s">
        <v>1074</v>
      </c>
      <c r="C1350" s="4" t="s">
        <v>3447</v>
      </c>
      <c r="D1350" s="41">
        <v>905</v>
      </c>
      <c r="E1350" s="46">
        <v>37712</v>
      </c>
      <c r="F1350" s="263" t="str">
        <f t="shared" si="93"/>
        <v xml:space="preserve"> </v>
      </c>
      <c r="G1350" s="143" t="s">
        <v>21</v>
      </c>
      <c r="H1350" s="143" t="s">
        <v>26</v>
      </c>
      <c r="I1350" s="263" t="str">
        <f t="shared" si="94"/>
        <v xml:space="preserve"> </v>
      </c>
      <c r="J1350" s="38" t="str">
        <f>IF(D1350&gt;=('28 Populations and thresholds'!$I$145),"YES"," ")</f>
        <v>YES</v>
      </c>
      <c r="K1350" s="38" t="str">
        <f>IF(J1350="YES"," ",IF(D1350&gt;=('28 Populations and thresholds'!$I$145)*0.25,"YES"))</f>
        <v xml:space="preserve"> </v>
      </c>
      <c r="L1350" s="38" t="b">
        <f>OR('28 Populations and thresholds'!$J$145="CR",'28 Populations and thresholds'!$J$145="EN",'28 Populations and thresholds'!$J$145="VU")</f>
        <v>0</v>
      </c>
      <c r="M1350" s="75">
        <f>D1350/'28 Populations and thresholds'!$H$145</f>
        <v>9.0500000000000008E-3</v>
      </c>
      <c r="N1350" s="106">
        <f>'28 Populations and thresholds'!$K$145</f>
        <v>0</v>
      </c>
      <c r="O1350" s="263" t="str">
        <f t="shared" si="95"/>
        <v xml:space="preserve"> </v>
      </c>
      <c r="P1350" s="348">
        <v>26.98</v>
      </c>
      <c r="Q1350" s="38">
        <v>5</v>
      </c>
      <c r="R1350" s="106">
        <v>2</v>
      </c>
      <c r="S1350" s="263"/>
      <c r="T1350" s="9"/>
      <c r="U1350" s="263" t="str">
        <f t="shared" si="96"/>
        <v xml:space="preserve"> </v>
      </c>
    </row>
    <row r="1351" spans="1:21" x14ac:dyDescent="0.2">
      <c r="A1351" s="12" t="s">
        <v>1314</v>
      </c>
      <c r="B1351" s="56" t="s">
        <v>1074</v>
      </c>
      <c r="C1351" s="4" t="s">
        <v>3396</v>
      </c>
      <c r="D1351" s="5">
        <v>400</v>
      </c>
      <c r="E1351" s="148">
        <v>36434</v>
      </c>
      <c r="F1351" s="263" t="str">
        <f t="shared" si="93"/>
        <v xml:space="preserve"> </v>
      </c>
      <c r="H1351" s="13" t="s">
        <v>4019</v>
      </c>
      <c r="I1351" s="263" t="str">
        <f t="shared" si="94"/>
        <v xml:space="preserve"> </v>
      </c>
      <c r="J1351" s="38" t="str">
        <f>IF(D1351&gt;=(('28 Populations and thresholds'!$I$121)+('28 Populations and thresholds'!$I$122)),"YES"," ")</f>
        <v>YES</v>
      </c>
      <c r="K1351" s="38" t="str">
        <f>IF(J1351="YES"," ",IF(D1351&gt;=(('28 Populations and thresholds'!$I$121)+('28 Populations and thresholds'!$I$122))*0.25,"YES"))</f>
        <v xml:space="preserve"> </v>
      </c>
      <c r="L1351" s="38" t="b">
        <f>OR('28 Populations and thresholds'!$J$122="CR",'28 Populations and thresholds'!$J$122="EN",'28 Populations and thresholds'!$J$122="VU")</f>
        <v>1</v>
      </c>
      <c r="M1351" s="75">
        <f>D1351/(('28 Populations and thresholds'!$H$121)+('28 Populations and thresholds'!$H$122))</f>
        <v>3.4334763948497854E-2</v>
      </c>
      <c r="N1351" s="106">
        <f>'28 Populations and thresholds'!$K$122</f>
        <v>0</v>
      </c>
      <c r="O1351" s="263" t="str">
        <f t="shared" si="95"/>
        <v xml:space="preserve"> </v>
      </c>
      <c r="P1351" s="348"/>
      <c r="Q1351" s="38"/>
      <c r="R1351" s="106"/>
      <c r="S1351" s="263"/>
      <c r="T1351" s="12" t="s">
        <v>4568</v>
      </c>
      <c r="U1351" s="263" t="str">
        <f t="shared" si="96"/>
        <v xml:space="preserve"> </v>
      </c>
    </row>
    <row r="1352" spans="1:21" x14ac:dyDescent="0.2">
      <c r="A1352" s="143" t="s">
        <v>1314</v>
      </c>
      <c r="B1352" s="40" t="s">
        <v>1074</v>
      </c>
      <c r="C1352" s="4" t="s">
        <v>3760</v>
      </c>
      <c r="D1352" s="41">
        <v>1483</v>
      </c>
      <c r="E1352" s="46">
        <v>37712</v>
      </c>
      <c r="F1352" s="263" t="str">
        <f t="shared" si="93"/>
        <v xml:space="preserve"> </v>
      </c>
      <c r="G1352" s="143" t="s">
        <v>21</v>
      </c>
      <c r="H1352" s="143" t="s">
        <v>26</v>
      </c>
      <c r="I1352" s="263" t="str">
        <f t="shared" si="94"/>
        <v xml:space="preserve"> </v>
      </c>
      <c r="J1352" s="38" t="str">
        <f>IF(D1352&gt;=('28 Populations and thresholds'!$I$186),"YES"," ")</f>
        <v>YES</v>
      </c>
      <c r="K1352" s="38" t="str">
        <f>IF(J1352="YES"," ",IF(D1352&gt;=('28 Populations and thresholds'!$I$186)*0.25,"YES"))</f>
        <v xml:space="preserve"> </v>
      </c>
      <c r="L1352" s="38" t="b">
        <f>OR('28 Populations and thresholds'!$J$186="CR",'28 Populations and thresholds'!$J$186="EN",'28 Populations and thresholds'!$J$186="VU")</f>
        <v>0</v>
      </c>
      <c r="M1352" s="75">
        <f>D1352/'28 Populations and thresholds'!$H$186</f>
        <v>1.4829999999999999E-3</v>
      </c>
      <c r="N1352" s="106">
        <f>'28 Populations and thresholds'!$K$186</f>
        <v>0</v>
      </c>
      <c r="O1352" s="263" t="str">
        <f t="shared" si="95"/>
        <v xml:space="preserve"> </v>
      </c>
      <c r="P1352" s="348"/>
      <c r="Q1352" s="38"/>
      <c r="R1352" s="106"/>
      <c r="S1352" s="263"/>
      <c r="U1352" s="263" t="str">
        <f t="shared" si="96"/>
        <v xml:space="preserve"> </v>
      </c>
    </row>
    <row r="1353" spans="1:21" x14ac:dyDescent="0.2">
      <c r="A1353" s="143" t="s">
        <v>1314</v>
      </c>
      <c r="B1353" s="40" t="s">
        <v>1074</v>
      </c>
      <c r="C1353" s="4" t="s">
        <v>3744</v>
      </c>
      <c r="D1353" s="41">
        <v>1737</v>
      </c>
      <c r="E1353" s="46">
        <v>38078</v>
      </c>
      <c r="F1353" s="263" t="str">
        <f t="shared" si="93"/>
        <v xml:space="preserve"> </v>
      </c>
      <c r="G1353" s="143" t="s">
        <v>21</v>
      </c>
      <c r="H1353" s="143" t="s">
        <v>26</v>
      </c>
      <c r="I1353" s="263" t="str">
        <f t="shared" si="94"/>
        <v xml:space="preserve"> </v>
      </c>
      <c r="J1353" s="38" t="str">
        <f>IF(D1353&gt;=('28 Populations and thresholds'!$I$150),"YES"," ")</f>
        <v>YES</v>
      </c>
      <c r="K1353" s="38" t="str">
        <f>IF(J1353="YES"," ",IF(D1353&gt;=('28 Populations and thresholds'!$I$150)*0.25,"YES"))</f>
        <v xml:space="preserve"> </v>
      </c>
      <c r="L1353" s="38" t="b">
        <f>OR('28 Populations and thresholds'!$J$150="CR",'28 Populations and thresholds'!$J$150="EN",'28 Populations and thresholds'!$J$150="VU")</f>
        <v>0</v>
      </c>
      <c r="M1353" s="75">
        <f>D1353/'28 Populations and thresholds'!$H$150</f>
        <v>1.737E-3</v>
      </c>
      <c r="N1353" s="106">
        <f>'28 Populations and thresholds'!$K$150</f>
        <v>0</v>
      </c>
      <c r="O1353" s="263" t="str">
        <f t="shared" si="95"/>
        <v xml:space="preserve"> </v>
      </c>
      <c r="P1353" s="348"/>
      <c r="Q1353" s="38"/>
      <c r="R1353" s="106"/>
      <c r="S1353" s="263"/>
      <c r="T1353" s="9"/>
      <c r="U1353" s="263" t="str">
        <f t="shared" si="96"/>
        <v xml:space="preserve"> </v>
      </c>
    </row>
    <row r="1354" spans="1:21" x14ac:dyDescent="0.2">
      <c r="A1354" s="12" t="s">
        <v>1314</v>
      </c>
      <c r="B1354" s="56" t="s">
        <v>1074</v>
      </c>
      <c r="C1354" s="4" t="s">
        <v>3400</v>
      </c>
      <c r="D1354" s="5">
        <v>346</v>
      </c>
      <c r="E1354" s="104">
        <v>1996</v>
      </c>
      <c r="F1354" s="263" t="str">
        <f t="shared" si="93"/>
        <v xml:space="preserve"> </v>
      </c>
      <c r="H1354" s="13" t="s">
        <v>4019</v>
      </c>
      <c r="I1354" s="263" t="str">
        <f t="shared" si="94"/>
        <v xml:space="preserve"> </v>
      </c>
      <c r="J1354" s="38" t="str">
        <f>IF(D1354&gt;=(('28 Populations and thresholds'!$I$123)+('28 Populations and thresholds'!$I$124)),"YES"," ")</f>
        <v>YES</v>
      </c>
      <c r="K1354" s="38" t="str">
        <f>IF(J1354="YES"," ",IF(D1354&gt;=(('28 Populations and thresholds'!$I$123)+('28 Populations and thresholds'!$I$124))*0.25,"YES"))</f>
        <v xml:space="preserve"> </v>
      </c>
      <c r="L1354" s="38" t="b">
        <f>OR('28 Populations and thresholds'!$J$124="CR",'28 Populations and thresholds'!$J$124="EN",'28 Populations and thresholds'!$J$124="VU")</f>
        <v>1</v>
      </c>
      <c r="M1354" s="75">
        <f>D1354/(('28 Populations and thresholds'!$H$123)+('28 Populations and thresholds'!$H$124))</f>
        <v>0.22322580645161291</v>
      </c>
      <c r="N1354" s="106" t="str">
        <f>'28 Populations and thresholds'!$K$123</f>
        <v>DEC</v>
      </c>
      <c r="O1354" s="263" t="str">
        <f t="shared" si="95"/>
        <v xml:space="preserve"> </v>
      </c>
      <c r="P1354" s="348"/>
      <c r="Q1354" s="38"/>
      <c r="R1354" s="106"/>
      <c r="S1354" s="263"/>
      <c r="T1354" s="12" t="s">
        <v>4568</v>
      </c>
      <c r="U1354" s="263" t="str">
        <f t="shared" si="96"/>
        <v xml:space="preserve"> </v>
      </c>
    </row>
    <row r="1355" spans="1:21" x14ac:dyDescent="0.2">
      <c r="A1355" s="275" t="s">
        <v>1314</v>
      </c>
      <c r="B1355" s="269" t="s">
        <v>4422</v>
      </c>
      <c r="C1355" s="269" t="s">
        <v>3781</v>
      </c>
      <c r="D1355" s="279">
        <v>1031</v>
      </c>
      <c r="E1355" s="281">
        <v>38749</v>
      </c>
      <c r="F1355" s="263" t="str">
        <f t="shared" si="93"/>
        <v xml:space="preserve"> </v>
      </c>
      <c r="G1355" s="275"/>
      <c r="H1355" s="275" t="s">
        <v>4415</v>
      </c>
      <c r="I1355" s="263" t="str">
        <f t="shared" si="94"/>
        <v xml:space="preserve"> </v>
      </c>
      <c r="J1355" s="272" t="str">
        <f>IF(D1355&gt;=('28 Populations and thresholds'!$I$220),"YES"," ")</f>
        <v>YES</v>
      </c>
      <c r="K1355" s="272" t="str">
        <f>IF(J1355="YES"," ",IF(D1355&gt;=('28 Populations and thresholds'!$I$220)*0.25,"YES"))</f>
        <v xml:space="preserve"> </v>
      </c>
      <c r="L1355" s="272" t="b">
        <f>OR('28 Populations and thresholds'!$J$220="CR",'28 Populations and thresholds'!$J$220="EN",'28 Populations and thresholds'!$J$220="VU")</f>
        <v>0</v>
      </c>
      <c r="M1355" s="273">
        <f>D1355/'28 Populations and thresholds'!$H$220</f>
        <v>1.0309989690010311E-3</v>
      </c>
      <c r="N1355" s="274">
        <f>'28 Populations and thresholds'!$K$220</f>
        <v>0</v>
      </c>
      <c r="O1355" s="263" t="str">
        <f t="shared" si="95"/>
        <v xml:space="preserve"> </v>
      </c>
      <c r="P1355" s="349">
        <v>0.1</v>
      </c>
      <c r="Q1355" s="272">
        <v>1</v>
      </c>
      <c r="R1355" s="274">
        <v>0</v>
      </c>
      <c r="S1355" s="263"/>
      <c r="T1355" s="275"/>
      <c r="U1355" s="263" t="str">
        <f t="shared" si="96"/>
        <v xml:space="preserve"> </v>
      </c>
    </row>
    <row r="1356" spans="1:21" x14ac:dyDescent="0.2">
      <c r="A1356" s="12" t="s">
        <v>1314</v>
      </c>
      <c r="B1356" s="4" t="s">
        <v>4263</v>
      </c>
      <c r="C1356" s="159" t="s">
        <v>1696</v>
      </c>
      <c r="D1356" s="105">
        <v>57</v>
      </c>
      <c r="E1356" s="106" t="s">
        <v>4265</v>
      </c>
      <c r="F1356" s="263" t="str">
        <f t="shared" si="93"/>
        <v xml:space="preserve"> </v>
      </c>
      <c r="G1356" s="12"/>
      <c r="H1356" s="12" t="s">
        <v>4264</v>
      </c>
      <c r="I1356" s="263" t="str">
        <f t="shared" si="94"/>
        <v xml:space="preserve"> </v>
      </c>
      <c r="J1356" s="38" t="str">
        <f>IF(D1356&gt;=('28 Populations and thresholds'!$I$51),"YES"," ")</f>
        <v>YES</v>
      </c>
      <c r="K1356" s="38"/>
      <c r="L1356" s="38" t="b">
        <f>OR('28 Populations and thresholds'!$J$51="CR",'28 Populations and thresholds'!$J$51="EN",'28 Populations and thresholds'!$J$51="VU")</f>
        <v>1</v>
      </c>
      <c r="M1356" s="75">
        <f>D1356/'28 Populations and thresholds'!$H$51</f>
        <v>2.1111111111111112E-2</v>
      </c>
      <c r="N1356" s="106">
        <f>'28 Populations and thresholds'!$K$51</f>
        <v>0</v>
      </c>
      <c r="O1356" s="263" t="str">
        <f t="shared" si="95"/>
        <v xml:space="preserve"> </v>
      </c>
      <c r="P1356" s="348">
        <v>2.11</v>
      </c>
      <c r="Q1356" s="38">
        <v>1</v>
      </c>
      <c r="R1356" s="106">
        <v>1</v>
      </c>
      <c r="S1356" s="263"/>
      <c r="U1356" s="263" t="str">
        <f t="shared" si="96"/>
        <v xml:space="preserve"> </v>
      </c>
    </row>
    <row r="1357" spans="1:21" x14ac:dyDescent="0.2">
      <c r="A1357" s="275" t="s">
        <v>1391</v>
      </c>
      <c r="B1357" s="277" t="s">
        <v>4230</v>
      </c>
      <c r="C1357" s="278" t="s">
        <v>3755</v>
      </c>
      <c r="D1357" s="279">
        <v>2370</v>
      </c>
      <c r="E1357" s="285">
        <v>38633</v>
      </c>
      <c r="F1357" s="263" t="str">
        <f t="shared" si="93"/>
        <v xml:space="preserve"> </v>
      </c>
      <c r="G1357" s="275"/>
      <c r="H1357" s="275" t="s">
        <v>4252</v>
      </c>
      <c r="I1357" s="263" t="str">
        <f t="shared" si="94"/>
        <v xml:space="preserve"> </v>
      </c>
      <c r="J1357" s="272" t="str">
        <f>IF(D1357&gt;=('28 Populations and thresholds'!$I$174),"YES"," ")</f>
        <v>YES</v>
      </c>
      <c r="K1357" s="272" t="str">
        <f>IF(J1357="YES"," ",IF(D1357&gt;=('28 Populations and thresholds'!$I$174)*0.25,"YES"))</f>
        <v xml:space="preserve"> </v>
      </c>
      <c r="L1357" s="272" t="b">
        <f>OR('28 Populations and thresholds'!$J$174="CR",'28 Populations and thresholds'!$J$174="EN",'28 Populations and thresholds'!$J$174="VU")</f>
        <v>0</v>
      </c>
      <c r="M1357" s="273">
        <f>D1357/'28 Populations and thresholds'!$H$174</f>
        <v>0.10304347826086957</v>
      </c>
      <c r="N1357" s="274" t="str">
        <f>'28 Populations and thresholds'!$K$174</f>
        <v>DEC</v>
      </c>
      <c r="O1357" s="263" t="str">
        <f t="shared" si="95"/>
        <v xml:space="preserve"> </v>
      </c>
      <c r="P1357" s="349">
        <v>25.07</v>
      </c>
      <c r="Q1357" s="272">
        <v>8</v>
      </c>
      <c r="R1357" s="274">
        <v>1</v>
      </c>
      <c r="S1357" s="263"/>
      <c r="T1357" s="275"/>
      <c r="U1357" s="263" t="str">
        <f t="shared" si="96"/>
        <v xml:space="preserve"> </v>
      </c>
    </row>
    <row r="1358" spans="1:21" x14ac:dyDescent="0.2">
      <c r="A1358" s="267" t="s">
        <v>1391</v>
      </c>
      <c r="B1358" s="277" t="s">
        <v>4230</v>
      </c>
      <c r="C1358" s="269" t="s">
        <v>3471</v>
      </c>
      <c r="D1358" s="270">
        <v>1000</v>
      </c>
      <c r="E1358" s="271">
        <v>35492</v>
      </c>
      <c r="F1358" s="263" t="str">
        <f t="shared" si="93"/>
        <v xml:space="preserve"> </v>
      </c>
      <c r="G1358" s="267" t="s">
        <v>21</v>
      </c>
      <c r="H1358" s="267" t="s">
        <v>213</v>
      </c>
      <c r="I1358" s="263" t="str">
        <f t="shared" si="94"/>
        <v xml:space="preserve"> </v>
      </c>
      <c r="J1358" s="272" t="str">
        <f>IF(D1358&gt;=(('28 Populations and thresholds'!$I$183)+('28 Populations and thresholds'!$I$184)+('28 Populations and thresholds'!$I$185)),"YES"," ")</f>
        <v>YES</v>
      </c>
      <c r="K1358" s="272" t="str">
        <f>IF(J1358="YES"," ",IF(D1358&gt;=(('28 Populations and thresholds'!$I$183)+('28 Populations and thresholds'!$I$184)+('28 Populations and thresholds'!$I$185))*0.25,"YES"))</f>
        <v xml:space="preserve"> </v>
      </c>
      <c r="L1358" s="272" t="b">
        <f>OR('28 Populations and thresholds'!$J$183="CR",'28 Populations and thresholds'!$J$183="EN",'28 Populations and thresholds'!$J$183="VU")</f>
        <v>0</v>
      </c>
      <c r="M1358" s="273">
        <f>D1358/(('28 Populations and thresholds'!$H$183)+('28 Populations and thresholds'!$H$184)+('28 Populations and thresholds'!$H$185))</f>
        <v>3.3333333333333335E-3</v>
      </c>
      <c r="N1358" s="274">
        <f>'28 Populations and thresholds'!$K$183</f>
        <v>0</v>
      </c>
      <c r="O1358" s="263" t="str">
        <f t="shared" si="95"/>
        <v xml:space="preserve"> </v>
      </c>
      <c r="P1358" s="349"/>
      <c r="Q1358" s="272"/>
      <c r="R1358" s="274"/>
      <c r="S1358" s="263"/>
      <c r="T1358" s="275" t="s">
        <v>4647</v>
      </c>
      <c r="U1358" s="263" t="str">
        <f t="shared" si="96"/>
        <v xml:space="preserve"> </v>
      </c>
    </row>
    <row r="1359" spans="1:21" x14ac:dyDescent="0.2">
      <c r="A1359" s="275" t="s">
        <v>1391</v>
      </c>
      <c r="B1359" s="277" t="s">
        <v>4230</v>
      </c>
      <c r="C1359" s="278" t="s">
        <v>3480</v>
      </c>
      <c r="D1359" s="279">
        <v>2000</v>
      </c>
      <c r="E1359" s="274" t="s">
        <v>4255</v>
      </c>
      <c r="F1359" s="263" t="str">
        <f t="shared" si="93"/>
        <v xml:space="preserve"> </v>
      </c>
      <c r="G1359" s="275"/>
      <c r="H1359" s="275" t="s">
        <v>4252</v>
      </c>
      <c r="I1359" s="263" t="str">
        <f t="shared" si="94"/>
        <v xml:space="preserve"> </v>
      </c>
      <c r="J1359" s="272" t="str">
        <f>IF(D1359&gt;=('28 Populations and thresholds'!$I$203),"YES"," ")</f>
        <v>YES</v>
      </c>
      <c r="K1359" s="272" t="str">
        <f>IF(J1359="YES"," ",IF(D1359&gt;=('28 Populations and thresholds'!$I$203)*0.25,"YES"))</f>
        <v xml:space="preserve"> </v>
      </c>
      <c r="L1359" s="272" t="b">
        <f>OR('28 Populations and thresholds'!$J$203="CR",'28 Populations and thresholds'!$J$203="EN",'28 Populations and thresholds'!$J$203="VU")</f>
        <v>0</v>
      </c>
      <c r="M1359" s="273">
        <f>D1359/'28 Populations and thresholds'!$H$203</f>
        <v>1.4814814814814815E-2</v>
      </c>
      <c r="N1359" s="274" t="str">
        <f>'28 Populations and thresholds'!$K$203</f>
        <v>DEC</v>
      </c>
      <c r="O1359" s="263" t="str">
        <f t="shared" si="95"/>
        <v xml:space="preserve"> </v>
      </c>
      <c r="P1359" s="349"/>
      <c r="Q1359" s="272"/>
      <c r="R1359" s="274"/>
      <c r="S1359" s="263"/>
      <c r="T1359" s="275"/>
      <c r="U1359" s="263" t="str">
        <f t="shared" si="96"/>
        <v xml:space="preserve"> </v>
      </c>
    </row>
    <row r="1360" spans="1:21" x14ac:dyDescent="0.2">
      <c r="A1360" s="275" t="s">
        <v>1391</v>
      </c>
      <c r="B1360" s="277" t="s">
        <v>4230</v>
      </c>
      <c r="C1360" s="278" t="s">
        <v>3467</v>
      </c>
      <c r="D1360" s="279">
        <v>2580</v>
      </c>
      <c r="E1360" s="285">
        <v>38633</v>
      </c>
      <c r="F1360" s="263" t="str">
        <f t="shared" si="93"/>
        <v xml:space="preserve"> </v>
      </c>
      <c r="G1360" s="275"/>
      <c r="H1360" s="275" t="s">
        <v>4252</v>
      </c>
      <c r="I1360" s="263" t="str">
        <f t="shared" si="94"/>
        <v xml:space="preserve"> </v>
      </c>
      <c r="J1360" s="272" t="str">
        <f>IF(D1360&gt;=('28 Populations and thresholds'!$I$180),"YES"," ")</f>
        <v>YES</v>
      </c>
      <c r="K1360" s="272" t="str">
        <f>IF(J1360="YES"," ",IF(D1360&gt;=('28 Populations and thresholds'!$I$180)*0.25,"YES"))</f>
        <v xml:space="preserve"> </v>
      </c>
      <c r="L1360" s="272" t="b">
        <f>OR('28 Populations and thresholds'!$J$180="CR",'28 Populations and thresholds'!$J$180="EN",'28 Populations and thresholds'!$J$180="VU")</f>
        <v>0</v>
      </c>
      <c r="M1360" s="273">
        <f>D1360/'28 Populations and thresholds'!$H$180</f>
        <v>2.58E-2</v>
      </c>
      <c r="N1360" s="274">
        <f>'28 Populations and thresholds'!$K$180</f>
        <v>0</v>
      </c>
      <c r="O1360" s="263" t="str">
        <f t="shared" si="95"/>
        <v xml:space="preserve"> </v>
      </c>
      <c r="P1360" s="349"/>
      <c r="Q1360" s="272"/>
      <c r="R1360" s="274"/>
      <c r="S1360" s="263"/>
      <c r="T1360" s="275"/>
      <c r="U1360" s="263" t="str">
        <f t="shared" si="96"/>
        <v xml:space="preserve"> </v>
      </c>
    </row>
    <row r="1361" spans="1:21" x14ac:dyDescent="0.2">
      <c r="A1361" s="275" t="s">
        <v>1391</v>
      </c>
      <c r="B1361" s="277" t="s">
        <v>4230</v>
      </c>
      <c r="C1361" s="278" t="s">
        <v>3470</v>
      </c>
      <c r="D1361" s="279">
        <v>800</v>
      </c>
      <c r="E1361" s="285">
        <v>39817</v>
      </c>
      <c r="F1361" s="263" t="str">
        <f t="shared" si="93"/>
        <v xml:space="preserve"> </v>
      </c>
      <c r="G1361" s="275"/>
      <c r="H1361" s="275" t="s">
        <v>4227</v>
      </c>
      <c r="I1361" s="263" t="str">
        <f t="shared" si="94"/>
        <v xml:space="preserve"> </v>
      </c>
      <c r="J1361" s="272" t="str">
        <f>IF(D1361&gt;=('28 Populations and thresholds'!$I$181),"YES"," ")</f>
        <v>YES</v>
      </c>
      <c r="K1361" s="272" t="str">
        <f>IF(J1361="YES"," ",IF(D1361&gt;=('28 Populations and thresholds'!$I$181)*0.25,"YES"))</f>
        <v xml:space="preserve"> </v>
      </c>
      <c r="L1361" s="272" t="b">
        <f>OR('28 Populations and thresholds'!$J$181="CR",'28 Populations and thresholds'!$J$181="EN",'28 Populations and thresholds'!$J$181="VU")</f>
        <v>1</v>
      </c>
      <c r="M1361" s="273">
        <f>D1361/'28 Populations and thresholds'!$H$181</f>
        <v>2.5000000000000001E-2</v>
      </c>
      <c r="N1361" s="274" t="str">
        <f>'28 Populations and thresholds'!$K$181</f>
        <v>DEC</v>
      </c>
      <c r="O1361" s="263" t="str">
        <f t="shared" si="95"/>
        <v xml:space="preserve"> </v>
      </c>
      <c r="P1361" s="349"/>
      <c r="Q1361" s="272"/>
      <c r="R1361" s="274"/>
      <c r="S1361" s="263"/>
      <c r="T1361" s="275"/>
      <c r="U1361" s="263" t="str">
        <f t="shared" si="96"/>
        <v xml:space="preserve"> </v>
      </c>
    </row>
    <row r="1362" spans="1:21" x14ac:dyDescent="0.2">
      <c r="A1362" s="275" t="s">
        <v>1391</v>
      </c>
      <c r="B1362" s="277" t="s">
        <v>4230</v>
      </c>
      <c r="C1362" s="278" t="s">
        <v>3461</v>
      </c>
      <c r="D1362" s="279">
        <v>2180</v>
      </c>
      <c r="E1362" s="285">
        <v>38633</v>
      </c>
      <c r="F1362" s="263" t="str">
        <f t="shared" si="93"/>
        <v xml:space="preserve"> </v>
      </c>
      <c r="G1362" s="275"/>
      <c r="H1362" s="275" t="s">
        <v>4252</v>
      </c>
      <c r="I1362" s="263" t="str">
        <f t="shared" si="94"/>
        <v xml:space="preserve"> </v>
      </c>
      <c r="J1362" s="272" t="str">
        <f>IF(D1362&gt;=('28 Populations and thresholds'!$I$164),"YES"," ")</f>
        <v>YES</v>
      </c>
      <c r="K1362" s="272" t="str">
        <f>IF(J1362="YES"," ",IF(D1362&gt;=('28 Populations and thresholds'!$I$164)*0.25,"YES"))</f>
        <v xml:space="preserve"> </v>
      </c>
      <c r="L1362" s="272" t="b">
        <f>OR('28 Populations and thresholds'!$J$164="CR",'28 Populations and thresholds'!$J$164="EN",'28 Populations and thresholds'!$J$164="VU")</f>
        <v>0</v>
      </c>
      <c r="M1362" s="273">
        <f>D1362/'28 Populations and thresholds'!$H$164</f>
        <v>2.7594936708860759E-2</v>
      </c>
      <c r="N1362" s="274" t="str">
        <f>'28 Populations and thresholds'!$K$164</f>
        <v>DEC</v>
      </c>
      <c r="O1362" s="263" t="str">
        <f t="shared" si="95"/>
        <v xml:space="preserve"> </v>
      </c>
      <c r="P1362" s="349"/>
      <c r="Q1362" s="272"/>
      <c r="R1362" s="274"/>
      <c r="S1362" s="263"/>
      <c r="T1362" s="269"/>
      <c r="U1362" s="263" t="str">
        <f t="shared" si="96"/>
        <v xml:space="preserve"> </v>
      </c>
    </row>
    <row r="1363" spans="1:21" x14ac:dyDescent="0.2">
      <c r="A1363" s="275" t="s">
        <v>1391</v>
      </c>
      <c r="B1363" s="277" t="s">
        <v>4230</v>
      </c>
      <c r="C1363" s="278" t="s">
        <v>3459</v>
      </c>
      <c r="D1363" s="279">
        <v>2000</v>
      </c>
      <c r="E1363" s="274" t="s">
        <v>4253</v>
      </c>
      <c r="F1363" s="263" t="str">
        <f t="shared" si="93"/>
        <v xml:space="preserve"> </v>
      </c>
      <c r="G1363" s="275"/>
      <c r="H1363" s="275" t="s">
        <v>4252</v>
      </c>
      <c r="I1363" s="263" t="str">
        <f t="shared" si="94"/>
        <v xml:space="preserve"> </v>
      </c>
      <c r="J1363" s="272" t="str">
        <f>IF(D1363&gt;=(('28 Populations and thresholds'!$I$161)+('28 Populations and thresholds'!$I$162)),"YES"," ")</f>
        <v>YES</v>
      </c>
      <c r="K1363" s="272" t="str">
        <f>IF(J1363="YES"," ",IF(D1363&gt;=(('28 Populations and thresholds'!$I$161)+('28 Populations and thresholds'!$I$162))*0.25,"YES"))</f>
        <v xml:space="preserve"> </v>
      </c>
      <c r="L1363" s="272" t="b">
        <f>OR('28 Populations and thresholds'!$J$161="CR",'28 Populations and thresholds'!$J$161="EN",'28 Populations and thresholds'!$J$161="VU")</f>
        <v>0</v>
      </c>
      <c r="M1363" s="273">
        <f>D1363/(('28 Populations and thresholds'!$H$161)+('28 Populations and thresholds'!$H$162))</f>
        <v>1.1111111111111112E-2</v>
      </c>
      <c r="N1363" s="274">
        <f>'28 Populations and thresholds'!$K$161</f>
        <v>0</v>
      </c>
      <c r="O1363" s="263" t="str">
        <f t="shared" si="95"/>
        <v xml:space="preserve"> </v>
      </c>
      <c r="P1363" s="349"/>
      <c r="Q1363" s="272"/>
      <c r="R1363" s="274"/>
      <c r="S1363" s="263"/>
      <c r="T1363" s="282" t="s">
        <v>4564</v>
      </c>
      <c r="U1363" s="263" t="str">
        <f t="shared" si="96"/>
        <v xml:space="preserve"> </v>
      </c>
    </row>
    <row r="1364" spans="1:21" x14ac:dyDescent="0.2">
      <c r="A1364" s="267" t="s">
        <v>1391</v>
      </c>
      <c r="B1364" s="277" t="s">
        <v>4230</v>
      </c>
      <c r="C1364" s="269" t="s">
        <v>3763</v>
      </c>
      <c r="D1364" s="270">
        <v>2000</v>
      </c>
      <c r="E1364" s="271">
        <v>35534</v>
      </c>
      <c r="F1364" s="263" t="str">
        <f t="shared" si="93"/>
        <v xml:space="preserve"> </v>
      </c>
      <c r="G1364" s="267" t="s">
        <v>21</v>
      </c>
      <c r="H1364" s="267" t="s">
        <v>213</v>
      </c>
      <c r="I1364" s="263" t="str">
        <f t="shared" si="94"/>
        <v xml:space="preserve"> </v>
      </c>
      <c r="J1364" s="272" t="str">
        <f>IF(D1364&gt;=('28 Populations and thresholds'!$I$191),"YES"," ")</f>
        <v>YES</v>
      </c>
      <c r="K1364" s="272" t="str">
        <f>IF(J1364="YES"," ",IF(D1364&gt;=('28 Populations and thresholds'!$I$191)*0.25,"YES"))</f>
        <v xml:space="preserve"> </v>
      </c>
      <c r="L1364" s="272" t="b">
        <f>OR('28 Populations and thresholds'!$J$191="CR",'28 Populations and thresholds'!$J$191="EN",'28 Populations and thresholds'!$J$191="VU")</f>
        <v>0</v>
      </c>
      <c r="M1364" s="273">
        <f>D1364/'28 Populations and thresholds'!$H$191</f>
        <v>0.04</v>
      </c>
      <c r="N1364" s="274">
        <f>'28 Populations and thresholds'!$K$191</f>
        <v>0</v>
      </c>
      <c r="O1364" s="263" t="str">
        <f t="shared" si="95"/>
        <v xml:space="preserve"> </v>
      </c>
      <c r="P1364" s="349"/>
      <c r="Q1364" s="272"/>
      <c r="R1364" s="274"/>
      <c r="S1364" s="263"/>
      <c r="T1364" s="268" t="s">
        <v>996</v>
      </c>
      <c r="U1364" s="263" t="str">
        <f t="shared" si="96"/>
        <v xml:space="preserve"> </v>
      </c>
    </row>
    <row r="1365" spans="1:21" x14ac:dyDescent="0.2">
      <c r="A1365" s="12" t="s">
        <v>1391</v>
      </c>
      <c r="B1365" s="64" t="s">
        <v>4254</v>
      </c>
      <c r="C1365" s="115" t="s">
        <v>3755</v>
      </c>
      <c r="D1365" s="105">
        <v>1410</v>
      </c>
      <c r="E1365" s="147">
        <v>35543</v>
      </c>
      <c r="F1365" s="263" t="str">
        <f t="shared" si="93"/>
        <v xml:space="preserve"> </v>
      </c>
      <c r="G1365" s="12"/>
      <c r="H1365" s="12" t="s">
        <v>4252</v>
      </c>
      <c r="I1365" s="263" t="str">
        <f t="shared" si="94"/>
        <v xml:space="preserve"> </v>
      </c>
      <c r="J1365" s="38" t="str">
        <f>IF(D1365&gt;=('28 Populations and thresholds'!$I$174),"YES"," ")</f>
        <v>YES</v>
      </c>
      <c r="K1365" s="38" t="str">
        <f>IF(J1365="YES"," ",IF(D1365&gt;=('28 Populations and thresholds'!$I$174)*0.25,"YES"))</f>
        <v xml:space="preserve"> </v>
      </c>
      <c r="L1365" s="38" t="b">
        <f>OR('28 Populations and thresholds'!$J$174="CR",'28 Populations and thresholds'!$J$174="EN",'28 Populations and thresholds'!$J$174="VU")</f>
        <v>0</v>
      </c>
      <c r="M1365" s="75">
        <f>D1365/'28 Populations and thresholds'!$H$174</f>
        <v>6.1304347826086958E-2</v>
      </c>
      <c r="N1365" s="106" t="str">
        <f>'28 Populations and thresholds'!$K$174</f>
        <v>DEC</v>
      </c>
      <c r="O1365" s="263" t="str">
        <f t="shared" si="95"/>
        <v xml:space="preserve"> </v>
      </c>
      <c r="P1365" s="348">
        <v>6.13</v>
      </c>
      <c r="Q1365" s="38">
        <v>1</v>
      </c>
      <c r="R1365" s="106">
        <v>0</v>
      </c>
      <c r="S1365" s="263"/>
      <c r="U1365" s="263" t="str">
        <f t="shared" si="96"/>
        <v xml:space="preserve"> </v>
      </c>
    </row>
    <row r="1366" spans="1:21" x14ac:dyDescent="0.2">
      <c r="A1366" s="267" t="s">
        <v>1391</v>
      </c>
      <c r="B1366" s="268" t="s">
        <v>1206</v>
      </c>
      <c r="C1366" s="269" t="s">
        <v>3772</v>
      </c>
      <c r="D1366" s="270">
        <v>500</v>
      </c>
      <c r="E1366" s="271">
        <v>30037</v>
      </c>
      <c r="F1366" s="263" t="str">
        <f t="shared" si="93"/>
        <v xml:space="preserve"> </v>
      </c>
      <c r="G1366" s="267" t="s">
        <v>21</v>
      </c>
      <c r="H1366" s="267" t="s">
        <v>43</v>
      </c>
      <c r="I1366" s="263" t="str">
        <f t="shared" si="94"/>
        <v xml:space="preserve"> </v>
      </c>
      <c r="J1366" s="272" t="str">
        <f>IF(D1366&gt;=('28 Populations and thresholds'!$I$201),"YES"," ")</f>
        <v>YES</v>
      </c>
      <c r="K1366" s="272" t="str">
        <f>IF(J1366="YES"," ",IF(D1366&gt;=('28 Populations and thresholds'!$I$201)*0.25,"YES"))</f>
        <v xml:space="preserve"> </v>
      </c>
      <c r="L1366" s="272" t="b">
        <f>OR('28 Populations and thresholds'!$J$201="CR",'28 Populations and thresholds'!$J$201="EN",'28 Populations and thresholds'!$J$201="VU")</f>
        <v>0</v>
      </c>
      <c r="M1366" s="273">
        <f>D1366/'28 Populations and thresholds'!$H$201</f>
        <v>0.02</v>
      </c>
      <c r="N1366" s="274">
        <f>'28 Populations and thresholds'!$K$201</f>
        <v>0</v>
      </c>
      <c r="O1366" s="263" t="str">
        <f t="shared" si="95"/>
        <v xml:space="preserve"> </v>
      </c>
      <c r="P1366" s="349">
        <v>2</v>
      </c>
      <c r="Q1366" s="272">
        <v>1</v>
      </c>
      <c r="R1366" s="274">
        <v>0</v>
      </c>
      <c r="S1366" s="263"/>
      <c r="T1366" s="269"/>
      <c r="U1366" s="263" t="str">
        <f t="shared" si="96"/>
        <v xml:space="preserve"> </v>
      </c>
    </row>
    <row r="1367" spans="1:21" x14ac:dyDescent="0.2">
      <c r="A1367" s="143" t="s">
        <v>1391</v>
      </c>
      <c r="B1367" s="40" t="s">
        <v>4648</v>
      </c>
      <c r="C1367" s="4" t="s">
        <v>3755</v>
      </c>
      <c r="D1367" s="41">
        <v>13000</v>
      </c>
      <c r="E1367" s="46">
        <v>32448</v>
      </c>
      <c r="F1367" s="263" t="str">
        <f t="shared" si="93"/>
        <v xml:space="preserve"> </v>
      </c>
      <c r="G1367" s="143" t="s">
        <v>21</v>
      </c>
      <c r="H1367" s="143" t="s">
        <v>11</v>
      </c>
      <c r="I1367" s="263" t="str">
        <f t="shared" si="94"/>
        <v xml:space="preserve"> </v>
      </c>
      <c r="J1367" s="38" t="str">
        <f>IF(D1367&gt;=('28 Populations and thresholds'!$I$174),"YES"," ")</f>
        <v>YES</v>
      </c>
      <c r="K1367" s="38" t="str">
        <f>IF(J1367="YES"," ",IF(D1367&gt;=('28 Populations and thresholds'!$I$174)*0.25,"YES"))</f>
        <v xml:space="preserve"> </v>
      </c>
      <c r="L1367" s="38" t="b">
        <f>OR('28 Populations and thresholds'!$J$174="CR",'28 Populations and thresholds'!$J$174="EN",'28 Populations and thresholds'!$J$174="VU")</f>
        <v>0</v>
      </c>
      <c r="M1367" s="75">
        <f>D1367/'28 Populations and thresholds'!$H$174</f>
        <v>0.56521739130434778</v>
      </c>
      <c r="N1367" s="106" t="str">
        <f>'28 Populations and thresholds'!$K$174</f>
        <v>DEC</v>
      </c>
      <c r="O1367" s="263" t="str">
        <f t="shared" si="95"/>
        <v xml:space="preserve"> </v>
      </c>
      <c r="P1367" s="348">
        <v>127.44</v>
      </c>
      <c r="Q1367" s="38">
        <v>13</v>
      </c>
      <c r="R1367" s="106">
        <v>2</v>
      </c>
      <c r="S1367" s="263"/>
      <c r="U1367" s="263" t="str">
        <f t="shared" si="96"/>
        <v xml:space="preserve"> </v>
      </c>
    </row>
    <row r="1368" spans="1:21" x14ac:dyDescent="0.2">
      <c r="A1368" s="143" t="s">
        <v>1391</v>
      </c>
      <c r="B1368" s="40" t="s">
        <v>4648</v>
      </c>
      <c r="C1368" s="40" t="s">
        <v>3795</v>
      </c>
      <c r="D1368" s="41">
        <v>7000</v>
      </c>
      <c r="E1368" s="46">
        <v>35065</v>
      </c>
      <c r="F1368" s="263" t="str">
        <f t="shared" si="93"/>
        <v xml:space="preserve"> </v>
      </c>
      <c r="G1368" s="143" t="s">
        <v>21</v>
      </c>
      <c r="H1368" s="143" t="s">
        <v>718</v>
      </c>
      <c r="I1368" s="263" t="str">
        <f t="shared" si="94"/>
        <v xml:space="preserve"> </v>
      </c>
      <c r="J1368" s="38" t="str">
        <f>IF(D1368&gt;=(('28 Populations and thresholds'!$I$176)+('28 Populations and thresholds'!$I$177)),"YES"," ")</f>
        <v>YES</v>
      </c>
      <c r="K1368" s="38" t="str">
        <f>IF(J1368="YES"," ",IF(D1368&gt;=(('28 Populations and thresholds'!$I$176)+('28 Populations and thresholds'!$I$177))*0.25,"YES"))</f>
        <v xml:space="preserve"> </v>
      </c>
      <c r="L1368" s="38" t="b">
        <f>OR('28 Populations and thresholds'!$J$176="CR",'28 Populations and thresholds'!$J$176="EN",'28 Populations and thresholds'!$J$176="VU")</f>
        <v>0</v>
      </c>
      <c r="M1368" s="75">
        <f>D1368/(('28 Populations and thresholds'!$H$176)+('28 Populations and thresholds'!$H$177))</f>
        <v>2.5089605734767026E-2</v>
      </c>
      <c r="N1368" s="106" t="str">
        <f>'28 Populations and thresholds'!$K$176</f>
        <v>DEC</v>
      </c>
      <c r="O1368" s="263" t="str">
        <f t="shared" si="95"/>
        <v xml:space="preserve"> </v>
      </c>
      <c r="P1368" s="348"/>
      <c r="Q1368" s="38"/>
      <c r="R1368" s="106"/>
      <c r="S1368" s="263"/>
      <c r="T1368" s="12" t="s">
        <v>4568</v>
      </c>
      <c r="U1368" s="263" t="str">
        <f t="shared" si="96"/>
        <v xml:space="preserve"> </v>
      </c>
    </row>
    <row r="1369" spans="1:21" x14ac:dyDescent="0.2">
      <c r="A1369" s="12" t="s">
        <v>1391</v>
      </c>
      <c r="B1369" s="40" t="s">
        <v>4648</v>
      </c>
      <c r="C1369" s="4" t="s">
        <v>1688</v>
      </c>
      <c r="D1369" s="5">
        <v>315</v>
      </c>
      <c r="E1369" s="1" t="s">
        <v>69</v>
      </c>
      <c r="F1369" s="263" t="str">
        <f t="shared" si="93"/>
        <v xml:space="preserve"> </v>
      </c>
      <c r="G1369" s="13" t="s">
        <v>139</v>
      </c>
      <c r="I1369" s="263" t="str">
        <f t="shared" si="94"/>
        <v xml:space="preserve"> </v>
      </c>
      <c r="J1369" s="38" t="str">
        <f>IF(D1369&gt;=('28 Populations and thresholds'!$I$47),"YES"," ")</f>
        <v>YES</v>
      </c>
      <c r="K1369" s="38" t="str">
        <f>IF(J1369="YES"," ",IF(D1369&gt;=('28 Populations and thresholds'!$I$47)*0.25,"YES"))</f>
        <v xml:space="preserve"> </v>
      </c>
      <c r="L1369" s="38" t="b">
        <f>OR('28 Populations and thresholds'!$J$47="CR",'28 Populations and thresholds'!$J$47="EN",'28 Populations and thresholds'!$J$47="VU")</f>
        <v>0</v>
      </c>
      <c r="M1369" s="75">
        <f>D1369/'28 Populations and thresholds'!$H$47</f>
        <v>3.15E-2</v>
      </c>
      <c r="N1369" s="106">
        <f>'28 Populations and thresholds'!$K$47</f>
        <v>0</v>
      </c>
      <c r="O1369" s="263" t="str">
        <f t="shared" si="95"/>
        <v xml:space="preserve"> </v>
      </c>
      <c r="P1369" s="348"/>
      <c r="Q1369" s="38"/>
      <c r="R1369" s="106"/>
      <c r="S1369" s="263"/>
      <c r="T1369" s="121"/>
      <c r="U1369" s="263" t="str">
        <f t="shared" si="96"/>
        <v xml:space="preserve"> </v>
      </c>
    </row>
    <row r="1370" spans="1:21" x14ac:dyDescent="0.2">
      <c r="A1370" s="143" t="s">
        <v>1391</v>
      </c>
      <c r="B1370" s="40" t="s">
        <v>4648</v>
      </c>
      <c r="C1370" s="4" t="s">
        <v>3756</v>
      </c>
      <c r="D1370" s="41">
        <v>30000</v>
      </c>
      <c r="E1370" s="46">
        <v>31263</v>
      </c>
      <c r="F1370" s="263" t="str">
        <f t="shared" si="93"/>
        <v xml:space="preserve"> </v>
      </c>
      <c r="G1370" s="143" t="s">
        <v>21</v>
      </c>
      <c r="H1370" s="143" t="s">
        <v>216</v>
      </c>
      <c r="I1370" s="263" t="str">
        <f t="shared" si="94"/>
        <v xml:space="preserve"> </v>
      </c>
      <c r="J1370" s="38" t="str">
        <f>IF(D1370&gt;=('28 Populations and thresholds'!$I$175),"YES"," ")</f>
        <v>YES</v>
      </c>
      <c r="K1370" s="38" t="str">
        <f>IF(J1370="YES"," ",IF(D1370&gt;=('28 Populations and thresholds'!$I$175)*0.25,"YES"))</f>
        <v xml:space="preserve"> </v>
      </c>
      <c r="L1370" s="38" t="b">
        <f>OR('28 Populations and thresholds'!$J$175="CR",'28 Populations and thresholds'!$J$175="EN",'28 Populations and thresholds'!$J$175="VU")</f>
        <v>0</v>
      </c>
      <c r="M1370" s="75">
        <f>D1370/'28 Populations and thresholds'!$H$175</f>
        <v>0.21582733812949639</v>
      </c>
      <c r="N1370" s="106" t="str">
        <f>'28 Populations and thresholds'!$K$175</f>
        <v>DEC</v>
      </c>
      <c r="O1370" s="263" t="str">
        <f t="shared" si="95"/>
        <v xml:space="preserve"> </v>
      </c>
      <c r="P1370" s="348"/>
      <c r="Q1370" s="38"/>
      <c r="R1370" s="106"/>
      <c r="S1370" s="263"/>
      <c r="T1370" s="9"/>
      <c r="U1370" s="263" t="str">
        <f t="shared" si="96"/>
        <v xml:space="preserve"> </v>
      </c>
    </row>
    <row r="1371" spans="1:21" x14ac:dyDescent="0.2">
      <c r="A1371" s="143" t="s">
        <v>1391</v>
      </c>
      <c r="B1371" s="40" t="s">
        <v>4648</v>
      </c>
      <c r="C1371" s="4" t="s">
        <v>3471</v>
      </c>
      <c r="D1371" s="41">
        <v>6000</v>
      </c>
      <c r="E1371" s="43"/>
      <c r="F1371" s="263" t="str">
        <f t="shared" si="93"/>
        <v xml:space="preserve"> </v>
      </c>
      <c r="G1371" s="143" t="s">
        <v>21</v>
      </c>
      <c r="H1371" s="143" t="s">
        <v>718</v>
      </c>
      <c r="I1371" s="263" t="str">
        <f t="shared" si="94"/>
        <v xml:space="preserve"> </v>
      </c>
      <c r="J1371" s="38" t="str">
        <f>IF(D1371&gt;=(('28 Populations and thresholds'!$I$183)+('28 Populations and thresholds'!$I$184)+('28 Populations and thresholds'!$I$185)),"YES"," ")</f>
        <v>YES</v>
      </c>
      <c r="K1371" s="38" t="str">
        <f>IF(J1371="YES"," ",IF(D1371&gt;=(('28 Populations and thresholds'!$I$183)+('28 Populations and thresholds'!$I$184)+('28 Populations and thresholds'!$I$185))*0.25,"YES"))</f>
        <v xml:space="preserve"> </v>
      </c>
      <c r="L1371" s="38" t="b">
        <f>OR('28 Populations and thresholds'!$J$183="CR",'28 Populations and thresholds'!$J$183="EN",'28 Populations and thresholds'!$J$183="VU")</f>
        <v>0</v>
      </c>
      <c r="M1371" s="75">
        <f>D1371/(('28 Populations and thresholds'!$H$183)+('28 Populations and thresholds'!$H$184)+('28 Populations and thresholds'!$H$185))</f>
        <v>0.02</v>
      </c>
      <c r="N1371" s="106">
        <f>'28 Populations and thresholds'!$K$183</f>
        <v>0</v>
      </c>
      <c r="O1371" s="263" t="str">
        <f t="shared" si="95"/>
        <v xml:space="preserve"> </v>
      </c>
      <c r="P1371" s="348"/>
      <c r="Q1371" s="38"/>
      <c r="R1371" s="106"/>
      <c r="S1371" s="263"/>
      <c r="T1371" s="12" t="s">
        <v>4568</v>
      </c>
      <c r="U1371" s="263" t="str">
        <f t="shared" si="96"/>
        <v xml:space="preserve"> </v>
      </c>
    </row>
    <row r="1372" spans="1:21" x14ac:dyDescent="0.2">
      <c r="A1372" s="143" t="s">
        <v>1391</v>
      </c>
      <c r="B1372" s="40" t="s">
        <v>4648</v>
      </c>
      <c r="C1372" s="4" t="s">
        <v>3467</v>
      </c>
      <c r="D1372" s="41">
        <v>7061</v>
      </c>
      <c r="E1372" s="46">
        <v>32417</v>
      </c>
      <c r="F1372" s="263" t="str">
        <f t="shared" si="93"/>
        <v xml:space="preserve"> </v>
      </c>
      <c r="G1372" s="143" t="s">
        <v>21</v>
      </c>
      <c r="H1372" s="143" t="s">
        <v>11</v>
      </c>
      <c r="I1372" s="263" t="str">
        <f t="shared" si="94"/>
        <v xml:space="preserve"> </v>
      </c>
      <c r="J1372" s="38" t="str">
        <f>IF(D1372&gt;=('28 Populations and thresholds'!$I$180),"YES"," ")</f>
        <v>YES</v>
      </c>
      <c r="K1372" s="38" t="str">
        <f>IF(J1372="YES"," ",IF(D1372&gt;=('28 Populations and thresholds'!$I$180)*0.25,"YES"))</f>
        <v xml:space="preserve"> </v>
      </c>
      <c r="L1372" s="38" t="b">
        <f>OR('28 Populations and thresholds'!$J$180="CR",'28 Populations and thresholds'!$J$180="EN",'28 Populations and thresholds'!$J$180="VU")</f>
        <v>0</v>
      </c>
      <c r="M1372" s="75">
        <f>D1372/'28 Populations and thresholds'!$H$180</f>
        <v>7.0610000000000006E-2</v>
      </c>
      <c r="N1372" s="106">
        <f>'28 Populations and thresholds'!$K$180</f>
        <v>0</v>
      </c>
      <c r="O1372" s="263" t="str">
        <f t="shared" si="95"/>
        <v xml:space="preserve"> </v>
      </c>
      <c r="P1372" s="348"/>
      <c r="Q1372" s="38"/>
      <c r="R1372" s="106"/>
      <c r="S1372" s="263"/>
      <c r="T1372" s="9"/>
      <c r="U1372" s="263" t="str">
        <f t="shared" si="96"/>
        <v xml:space="preserve"> </v>
      </c>
    </row>
    <row r="1373" spans="1:21" x14ac:dyDescent="0.2">
      <c r="A1373" s="143" t="s">
        <v>1391</v>
      </c>
      <c r="B1373" s="40" t="s">
        <v>4648</v>
      </c>
      <c r="C1373" s="4" t="s">
        <v>3470</v>
      </c>
      <c r="D1373" s="41">
        <v>2620</v>
      </c>
      <c r="E1373" s="46">
        <v>32417</v>
      </c>
      <c r="F1373" s="263" t="str">
        <f t="shared" si="93"/>
        <v xml:space="preserve"> </v>
      </c>
      <c r="G1373" s="143" t="s">
        <v>21</v>
      </c>
      <c r="H1373" s="143" t="s">
        <v>11</v>
      </c>
      <c r="I1373" s="263" t="str">
        <f t="shared" si="94"/>
        <v xml:space="preserve"> </v>
      </c>
      <c r="J1373" s="38" t="str">
        <f>IF(D1373&gt;=('28 Populations and thresholds'!$I$181),"YES"," ")</f>
        <v>YES</v>
      </c>
      <c r="K1373" s="38" t="str">
        <f>IF(J1373="YES"," ",IF(D1373&gt;=('28 Populations and thresholds'!$I$181)*0.25,"YES"))</f>
        <v xml:space="preserve"> </v>
      </c>
      <c r="L1373" s="38" t="b">
        <f>OR('28 Populations and thresholds'!$J$181="CR",'28 Populations and thresholds'!$J$181="EN",'28 Populations and thresholds'!$J$181="VU")</f>
        <v>1</v>
      </c>
      <c r="M1373" s="75">
        <f>D1373/'28 Populations and thresholds'!$H$181</f>
        <v>8.1875000000000003E-2</v>
      </c>
      <c r="N1373" s="106" t="str">
        <f>'28 Populations and thresholds'!$K$181</f>
        <v>DEC</v>
      </c>
      <c r="O1373" s="263" t="str">
        <f t="shared" si="95"/>
        <v xml:space="preserve"> </v>
      </c>
      <c r="P1373" s="348"/>
      <c r="Q1373" s="38"/>
      <c r="R1373" s="106"/>
      <c r="S1373" s="263"/>
      <c r="T1373" s="9"/>
      <c r="U1373" s="263" t="str">
        <f t="shared" si="96"/>
        <v xml:space="preserve"> </v>
      </c>
    </row>
    <row r="1374" spans="1:21" x14ac:dyDescent="0.2">
      <c r="A1374" s="143" t="s">
        <v>1391</v>
      </c>
      <c r="B1374" s="40" t="s">
        <v>4648</v>
      </c>
      <c r="C1374" s="4" t="s">
        <v>3461</v>
      </c>
      <c r="D1374" s="41">
        <v>2000</v>
      </c>
      <c r="E1374" s="46">
        <v>32417</v>
      </c>
      <c r="F1374" s="263" t="str">
        <f t="shared" si="93"/>
        <v xml:space="preserve"> </v>
      </c>
      <c r="G1374" s="143" t="s">
        <v>21</v>
      </c>
      <c r="H1374" s="143" t="s">
        <v>11</v>
      </c>
      <c r="I1374" s="263" t="str">
        <f t="shared" si="94"/>
        <v xml:space="preserve"> </v>
      </c>
      <c r="J1374" s="38" t="str">
        <f>IF(D1374&gt;=('28 Populations and thresholds'!$I$164),"YES"," ")</f>
        <v>YES</v>
      </c>
      <c r="K1374" s="38" t="str">
        <f>IF(J1374="YES"," ",IF(D1374&gt;=('28 Populations and thresholds'!$I$164)*0.25,"YES"))</f>
        <v xml:space="preserve"> </v>
      </c>
      <c r="L1374" s="38" t="b">
        <f>OR('28 Populations and thresholds'!$J$164="CR",'28 Populations and thresholds'!$J$164="EN",'28 Populations and thresholds'!$J$164="VU")</f>
        <v>0</v>
      </c>
      <c r="M1374" s="75">
        <f>D1374/'28 Populations and thresholds'!$H$164</f>
        <v>2.5316455696202531E-2</v>
      </c>
      <c r="N1374" s="106" t="str">
        <f>'28 Populations and thresholds'!$K$164</f>
        <v>DEC</v>
      </c>
      <c r="O1374" s="263" t="str">
        <f t="shared" si="95"/>
        <v xml:space="preserve"> </v>
      </c>
      <c r="P1374" s="348"/>
      <c r="Q1374" s="38"/>
      <c r="R1374" s="106"/>
      <c r="S1374" s="263"/>
      <c r="T1374" s="9"/>
      <c r="U1374" s="263" t="str">
        <f t="shared" si="96"/>
        <v xml:space="preserve"> </v>
      </c>
    </row>
    <row r="1375" spans="1:21" x14ac:dyDescent="0.2">
      <c r="A1375" s="143" t="s">
        <v>1391</v>
      </c>
      <c r="B1375" s="40" t="s">
        <v>4648</v>
      </c>
      <c r="C1375" s="4" t="s">
        <v>3459</v>
      </c>
      <c r="D1375" s="41">
        <v>9460</v>
      </c>
      <c r="E1375" s="43"/>
      <c r="F1375" s="263" t="str">
        <f t="shared" si="93"/>
        <v xml:space="preserve"> </v>
      </c>
      <c r="G1375" s="143" t="s">
        <v>21</v>
      </c>
      <c r="H1375" s="143" t="s">
        <v>718</v>
      </c>
      <c r="I1375" s="263" t="str">
        <f t="shared" si="94"/>
        <v xml:space="preserve"> </v>
      </c>
      <c r="J1375" s="38" t="str">
        <f>IF(D1375&gt;=(('28 Populations and thresholds'!$I$161)+('28 Populations and thresholds'!$I$162)),"YES"," ")</f>
        <v>YES</v>
      </c>
      <c r="K1375" s="38" t="str">
        <f>IF(J1375="YES"," ",IF(D1375&gt;=(('28 Populations and thresholds'!$I$161)+('28 Populations and thresholds'!$I$162))*0.25,"YES"))</f>
        <v xml:space="preserve"> </v>
      </c>
      <c r="L1375" s="38" t="b">
        <f>OR('28 Populations and thresholds'!$J$161="CR",'28 Populations and thresholds'!$J$161="EN",'28 Populations and thresholds'!$J$161="VU")</f>
        <v>0</v>
      </c>
      <c r="M1375" s="75">
        <f>D1375/(('28 Populations and thresholds'!$H$161)+('28 Populations and thresholds'!$H$162))</f>
        <v>5.2555555555555557E-2</v>
      </c>
      <c r="N1375" s="106">
        <f>'28 Populations and thresholds'!$K$161</f>
        <v>0</v>
      </c>
      <c r="O1375" s="263" t="str">
        <f t="shared" si="95"/>
        <v xml:space="preserve"> </v>
      </c>
      <c r="P1375" s="348"/>
      <c r="Q1375" s="38"/>
      <c r="R1375" s="106"/>
      <c r="S1375" s="263"/>
      <c r="T1375" s="121" t="s">
        <v>4564</v>
      </c>
      <c r="U1375" s="263" t="str">
        <f t="shared" si="96"/>
        <v xml:space="preserve"> </v>
      </c>
    </row>
    <row r="1376" spans="1:21" x14ac:dyDescent="0.2">
      <c r="A1376" s="143" t="s">
        <v>1391</v>
      </c>
      <c r="B1376" s="40" t="s">
        <v>4648</v>
      </c>
      <c r="C1376" s="4" t="s">
        <v>3766</v>
      </c>
      <c r="D1376" s="41">
        <v>560</v>
      </c>
      <c r="E1376" s="46">
        <v>32417</v>
      </c>
      <c r="F1376" s="263" t="str">
        <f t="shared" si="93"/>
        <v xml:space="preserve"> </v>
      </c>
      <c r="G1376" s="143" t="s">
        <v>21</v>
      </c>
      <c r="H1376" s="143" t="s">
        <v>11</v>
      </c>
      <c r="I1376" s="263" t="str">
        <f t="shared" si="94"/>
        <v xml:space="preserve"> </v>
      </c>
      <c r="J1376" s="38" t="str">
        <f>IF(D1376&gt;=('28 Populations and thresholds'!$I$194),"YES"," ")</f>
        <v>YES</v>
      </c>
      <c r="K1376" s="38" t="str">
        <f>IF(J1376="YES"," ",IF(D1376&gt;=('28 Populations and thresholds'!$I$194)*0.25,"YES"))</f>
        <v xml:space="preserve"> </v>
      </c>
      <c r="L1376" s="38" t="b">
        <f>OR('28 Populations and thresholds'!$J$194="CR",'28 Populations and thresholds'!$J$194="EN",'28 Populations and thresholds'!$J$194="VU")</f>
        <v>0</v>
      </c>
      <c r="M1376" s="75">
        <f>D1376/'28 Populations and thresholds'!$H$194</f>
        <v>1.9649122807017545E-2</v>
      </c>
      <c r="N1376" s="106" t="str">
        <f>'28 Populations and thresholds'!$K$194</f>
        <v>DEC</v>
      </c>
      <c r="O1376" s="263" t="str">
        <f t="shared" si="95"/>
        <v xml:space="preserve"> </v>
      </c>
      <c r="P1376" s="348"/>
      <c r="Q1376" s="38"/>
      <c r="R1376" s="106"/>
      <c r="S1376" s="263"/>
      <c r="T1376" s="9"/>
      <c r="U1376" s="263" t="str">
        <f t="shared" si="96"/>
        <v xml:space="preserve"> </v>
      </c>
    </row>
    <row r="1377" spans="1:27" s="4" customFormat="1" x14ac:dyDescent="0.2">
      <c r="A1377" s="110" t="s">
        <v>1391</v>
      </c>
      <c r="B1377" s="40" t="s">
        <v>4648</v>
      </c>
      <c r="C1377" s="4" t="s">
        <v>3472</v>
      </c>
      <c r="D1377" s="41">
        <v>21</v>
      </c>
      <c r="E1377" s="46">
        <v>32843</v>
      </c>
      <c r="F1377" s="263" t="str">
        <f t="shared" si="93"/>
        <v xml:space="preserve"> </v>
      </c>
      <c r="G1377" s="143" t="s">
        <v>21</v>
      </c>
      <c r="H1377" s="143" t="s">
        <v>11</v>
      </c>
      <c r="I1377" s="263" t="str">
        <f t="shared" si="94"/>
        <v xml:space="preserve"> </v>
      </c>
      <c r="J1377" s="38" t="str">
        <f>IF(D1377&gt;=('28 Populations and thresholds'!$I$188),"YES"," ")</f>
        <v>YES</v>
      </c>
      <c r="K1377" s="38" t="str">
        <f>IF(J1377="YES"," ",IF(D1377&gt;=('28 Populations and thresholds'!$I$188)*0.25,"YES"))</f>
        <v xml:space="preserve"> </v>
      </c>
      <c r="L1377" s="38" t="b">
        <f>OR('28 Populations and thresholds'!$J$188="CR",'28 Populations and thresholds'!$J$188="EN",'28 Populations and thresholds'!$J$188="VU")</f>
        <v>1</v>
      </c>
      <c r="M1377" s="75">
        <f>D1377/'28 Populations and thresholds'!$H$188</f>
        <v>3.5000000000000003E-2</v>
      </c>
      <c r="N1377" s="106" t="str">
        <f>'28 Populations and thresholds'!$K$188</f>
        <v>DEC</v>
      </c>
      <c r="O1377" s="263" t="str">
        <f t="shared" si="95"/>
        <v xml:space="preserve"> </v>
      </c>
      <c r="P1377" s="348"/>
      <c r="Q1377" s="38"/>
      <c r="R1377" s="106"/>
      <c r="S1377" s="263"/>
      <c r="T1377" s="9"/>
      <c r="U1377" s="263" t="str">
        <f t="shared" si="96"/>
        <v xml:space="preserve"> </v>
      </c>
      <c r="AA1377" s="9"/>
    </row>
    <row r="1378" spans="1:27" x14ac:dyDescent="0.2">
      <c r="A1378" s="143" t="s">
        <v>1391</v>
      </c>
      <c r="B1378" s="40" t="s">
        <v>4648</v>
      </c>
      <c r="C1378" s="4" t="s">
        <v>3763</v>
      </c>
      <c r="D1378" s="41">
        <v>5680</v>
      </c>
      <c r="E1378" s="46">
        <v>32448</v>
      </c>
      <c r="F1378" s="263" t="str">
        <f t="shared" si="93"/>
        <v xml:space="preserve"> </v>
      </c>
      <c r="G1378" s="143" t="s">
        <v>21</v>
      </c>
      <c r="H1378" s="143" t="s">
        <v>11</v>
      </c>
      <c r="I1378" s="263" t="str">
        <f t="shared" si="94"/>
        <v xml:space="preserve"> </v>
      </c>
      <c r="J1378" s="38" t="str">
        <f>IF(D1378&gt;=('28 Populations and thresholds'!$I$191),"YES"," ")</f>
        <v>YES</v>
      </c>
      <c r="K1378" s="38" t="str">
        <f>IF(J1378="YES"," ",IF(D1378&gt;=('28 Populations and thresholds'!$I$191)*0.25,"YES"))</f>
        <v xml:space="preserve"> </v>
      </c>
      <c r="L1378" s="38" t="b">
        <f>OR('28 Populations and thresholds'!$J$191="CR",'28 Populations and thresholds'!$J$191="EN",'28 Populations and thresholds'!$J$191="VU")</f>
        <v>0</v>
      </c>
      <c r="M1378" s="75">
        <f>D1378/'28 Populations and thresholds'!$H$191</f>
        <v>0.11360000000000001</v>
      </c>
      <c r="N1378" s="106">
        <f>'28 Populations and thresholds'!$K$191</f>
        <v>0</v>
      </c>
      <c r="O1378" s="263" t="str">
        <f t="shared" si="95"/>
        <v xml:space="preserve"> </v>
      </c>
      <c r="P1378" s="348"/>
      <c r="Q1378" s="38"/>
      <c r="R1378" s="106"/>
      <c r="S1378" s="263"/>
      <c r="T1378" s="9"/>
      <c r="U1378" s="263" t="str">
        <f t="shared" si="96"/>
        <v xml:space="preserve"> </v>
      </c>
      <c r="AA1378" s="4"/>
    </row>
    <row r="1379" spans="1:27" x14ac:dyDescent="0.2">
      <c r="A1379" s="143" t="s">
        <v>1391</v>
      </c>
      <c r="B1379" s="40" t="s">
        <v>4648</v>
      </c>
      <c r="C1379" s="111" t="s">
        <v>3758</v>
      </c>
      <c r="D1379" s="41">
        <v>1000</v>
      </c>
      <c r="E1379" s="46">
        <v>34013</v>
      </c>
      <c r="F1379" s="263" t="str">
        <f t="shared" si="93"/>
        <v xml:space="preserve"> </v>
      </c>
      <c r="G1379" s="143" t="s">
        <v>21</v>
      </c>
      <c r="H1379" s="143" t="s">
        <v>853</v>
      </c>
      <c r="I1379" s="263" t="str">
        <f t="shared" si="94"/>
        <v xml:space="preserve"> </v>
      </c>
      <c r="J1379" s="38" t="str">
        <f>IF(D1379&gt;=('28 Populations and thresholds'!$I$179),"YES"," ")</f>
        <v>YES</v>
      </c>
      <c r="K1379" s="38" t="str">
        <f>IF(J1379="YES"," ",IF(D1379&gt;=('28 Populations and thresholds'!$I$179)*0.25,"YES"))</f>
        <v xml:space="preserve"> </v>
      </c>
      <c r="L1379" s="38" t="b">
        <f>OR('28 Populations and thresholds'!$J$179="CR",'28 Populations and thresholds'!$J$179="EN",'28 Populations and thresholds'!$J$179="VU")</f>
        <v>0</v>
      </c>
      <c r="M1379" s="75">
        <f>D1379/'28 Populations and thresholds'!$H$179</f>
        <v>1.8181818181818181E-2</v>
      </c>
      <c r="N1379" s="106" t="str">
        <f>'28 Populations and thresholds'!$K$179</f>
        <v>DEC</v>
      </c>
      <c r="O1379" s="263" t="str">
        <f t="shared" si="95"/>
        <v xml:space="preserve"> </v>
      </c>
      <c r="P1379" s="348"/>
      <c r="Q1379" s="38"/>
      <c r="R1379" s="106"/>
      <c r="S1379" s="263"/>
      <c r="T1379" s="9"/>
      <c r="U1379" s="263" t="str">
        <f t="shared" si="96"/>
        <v xml:space="preserve"> </v>
      </c>
    </row>
    <row r="1380" spans="1:27" x14ac:dyDescent="0.2">
      <c r="A1380" s="267" t="s">
        <v>1391</v>
      </c>
      <c r="B1380" s="268" t="s">
        <v>1239</v>
      </c>
      <c r="C1380" s="269" t="s">
        <v>3480</v>
      </c>
      <c r="D1380" s="270">
        <v>2500</v>
      </c>
      <c r="E1380" s="271">
        <v>32884</v>
      </c>
      <c r="F1380" s="263" t="str">
        <f t="shared" si="93"/>
        <v xml:space="preserve"> </v>
      </c>
      <c r="G1380" s="267" t="s">
        <v>21</v>
      </c>
      <c r="H1380" s="267" t="s">
        <v>853</v>
      </c>
      <c r="I1380" s="263" t="str">
        <f t="shared" si="94"/>
        <v xml:space="preserve"> </v>
      </c>
      <c r="J1380" s="272" t="str">
        <f>IF(D1380&gt;=('28 Populations and thresholds'!$I$203),"YES"," ")</f>
        <v>YES</v>
      </c>
      <c r="K1380" s="272" t="str">
        <f>IF(J1380="YES"," ",IF(D1380&gt;=('28 Populations and thresholds'!$I$203)*0.25,"YES"))</f>
        <v xml:space="preserve"> </v>
      </c>
      <c r="L1380" s="272" t="b">
        <f>OR('28 Populations and thresholds'!$J$203="CR",'28 Populations and thresholds'!$J$203="EN",'28 Populations and thresholds'!$J$203="VU")</f>
        <v>0</v>
      </c>
      <c r="M1380" s="273">
        <f>D1380/'28 Populations and thresholds'!$H$203</f>
        <v>1.8518518518518517E-2</v>
      </c>
      <c r="N1380" s="274" t="str">
        <f>'28 Populations and thresholds'!$K$203</f>
        <v>DEC</v>
      </c>
      <c r="O1380" s="263" t="str">
        <f t="shared" si="95"/>
        <v xml:space="preserve"> </v>
      </c>
      <c r="P1380" s="349">
        <v>12.24</v>
      </c>
      <c r="Q1380" s="272">
        <v>2</v>
      </c>
      <c r="R1380" s="274">
        <v>0</v>
      </c>
      <c r="S1380" s="263"/>
      <c r="T1380" s="275"/>
      <c r="U1380" s="263" t="str">
        <f t="shared" si="96"/>
        <v xml:space="preserve"> </v>
      </c>
    </row>
    <row r="1381" spans="1:27" x14ac:dyDescent="0.2">
      <c r="A1381" s="267" t="s">
        <v>1391</v>
      </c>
      <c r="B1381" s="268" t="s">
        <v>1239</v>
      </c>
      <c r="C1381" s="269" t="s">
        <v>3459</v>
      </c>
      <c r="D1381" s="270">
        <v>4000</v>
      </c>
      <c r="E1381" s="271">
        <v>35079</v>
      </c>
      <c r="F1381" s="263" t="str">
        <f t="shared" si="93"/>
        <v xml:space="preserve"> </v>
      </c>
      <c r="G1381" s="267" t="s">
        <v>21</v>
      </c>
      <c r="H1381" s="267" t="s">
        <v>853</v>
      </c>
      <c r="I1381" s="263" t="str">
        <f t="shared" si="94"/>
        <v xml:space="preserve"> </v>
      </c>
      <c r="J1381" s="272" t="str">
        <f>IF(D1381&gt;=(('28 Populations and thresholds'!$I$160)+('28 Populations and thresholds'!$I$163)),"YES"," ")</f>
        <v>YES</v>
      </c>
      <c r="K1381" s="272" t="str">
        <f>IF(J1381="YES"," ",IF(D1381&gt;=(('28 Populations and thresholds'!$I$160)+('28 Populations and thresholds'!$I$163))*0.25,"YES"))</f>
        <v xml:space="preserve"> </v>
      </c>
      <c r="L1381" s="272" t="b">
        <f>OR('28 Populations and thresholds'!$J$160="CR",'28 Populations and thresholds'!$J$160="EN",'28 Populations and thresholds'!$J$160="VU")</f>
        <v>0</v>
      </c>
      <c r="M1381" s="273">
        <f>D1381/(('28 Populations and thresholds'!$H$160)+('28 Populations and thresholds'!$H$163))</f>
        <v>0.1038961038961039</v>
      </c>
      <c r="N1381" s="274" t="str">
        <f>'28 Populations and thresholds'!$K$160</f>
        <v>DEC</v>
      </c>
      <c r="O1381" s="263" t="str">
        <f t="shared" si="95"/>
        <v xml:space="preserve"> </v>
      </c>
      <c r="P1381" s="349"/>
      <c r="Q1381" s="272"/>
      <c r="R1381" s="274"/>
      <c r="S1381" s="263"/>
      <c r="T1381" s="282" t="s">
        <v>4563</v>
      </c>
      <c r="U1381" s="263" t="str">
        <f t="shared" si="96"/>
        <v xml:space="preserve"> </v>
      </c>
    </row>
    <row r="1382" spans="1:27" x14ac:dyDescent="0.2">
      <c r="A1382" s="143" t="s">
        <v>1391</v>
      </c>
      <c r="B1382" s="40" t="s">
        <v>1390</v>
      </c>
      <c r="C1382" s="4" t="s">
        <v>3612</v>
      </c>
      <c r="D1382" s="41">
        <v>10000</v>
      </c>
      <c r="E1382" s="47" t="s">
        <v>1320</v>
      </c>
      <c r="F1382" s="263" t="str">
        <f t="shared" si="93"/>
        <v xml:space="preserve"> </v>
      </c>
      <c r="G1382" s="143" t="s">
        <v>15</v>
      </c>
      <c r="H1382" s="143" t="s">
        <v>1392</v>
      </c>
      <c r="I1382" s="263" t="str">
        <f t="shared" si="94"/>
        <v xml:space="preserve"> </v>
      </c>
      <c r="J1382" s="38" t="str">
        <f>IF(D1382&gt;=('28 Populations and thresholds'!$I$93),"YES"," ")</f>
        <v>YES</v>
      </c>
      <c r="K1382" s="38" t="str">
        <f>IF(J1382="YES"," ",IF(D1382&gt;=('28 Populations and thresholds'!$I$93)*0.25,"YES"))</f>
        <v xml:space="preserve"> </v>
      </c>
      <c r="L1382" s="38" t="b">
        <f>OR('28 Populations and thresholds'!$J$93="CR",'28 Populations and thresholds'!$J$93="EN",'28 Populations and thresholds'!$J$93="VU")</f>
        <v>0</v>
      </c>
      <c r="M1382" s="75">
        <f>D1382/'28 Populations and thresholds'!$H$93</f>
        <v>0.05</v>
      </c>
      <c r="N1382" s="106" t="str">
        <f>'28 Populations and thresholds'!$K$93</f>
        <v>DEC</v>
      </c>
      <c r="O1382" s="263" t="str">
        <f t="shared" si="95"/>
        <v xml:space="preserve"> </v>
      </c>
      <c r="P1382" s="348">
        <v>6.52</v>
      </c>
      <c r="Q1382" s="38">
        <v>2</v>
      </c>
      <c r="R1382" s="106">
        <v>0</v>
      </c>
      <c r="S1382" s="263"/>
      <c r="U1382" s="263" t="str">
        <f t="shared" si="96"/>
        <v xml:space="preserve"> </v>
      </c>
    </row>
    <row r="1383" spans="1:27" x14ac:dyDescent="0.2">
      <c r="A1383" s="12" t="s">
        <v>1391</v>
      </c>
      <c r="B1383" s="40" t="s">
        <v>1390</v>
      </c>
      <c r="C1383" s="4" t="s">
        <v>1641</v>
      </c>
      <c r="D1383" s="5">
        <v>1522</v>
      </c>
      <c r="E1383" s="1" t="s">
        <v>247</v>
      </c>
      <c r="F1383" s="263" t="str">
        <f t="shared" si="93"/>
        <v xml:space="preserve"> </v>
      </c>
      <c r="G1383" s="13" t="s">
        <v>139</v>
      </c>
      <c r="I1383" s="263" t="str">
        <f t="shared" si="94"/>
        <v xml:space="preserve"> </v>
      </c>
      <c r="J1383" s="38" t="str">
        <f>IF(D1383&gt;=('28 Populations and thresholds'!$I$20),"YES"," ")</f>
        <v>YES</v>
      </c>
      <c r="K1383" s="38" t="str">
        <f>IF(J1383="YES"," ",IF(D1383&gt;=('28 Populations and thresholds'!$I$20)*0.25,"YES"))</f>
        <v xml:space="preserve"> </v>
      </c>
      <c r="L1383" s="38" t="b">
        <f>OR('28 Populations and thresholds'!$J$20="CR",'28 Populations and thresholds'!$J$20="EN",'28 Populations and thresholds'!$J$20="VU")</f>
        <v>0</v>
      </c>
      <c r="M1383" s="75">
        <f>D1383/'28 Populations and thresholds'!$H$20</f>
        <v>1.5219999999999999E-2</v>
      </c>
      <c r="N1383" s="106">
        <f>'28 Populations and thresholds'!$K$20</f>
        <v>0</v>
      </c>
      <c r="O1383" s="263" t="str">
        <f t="shared" si="95"/>
        <v xml:space="preserve"> </v>
      </c>
      <c r="P1383" s="348"/>
      <c r="Q1383" s="38"/>
      <c r="R1383" s="106"/>
      <c r="S1383" s="263"/>
      <c r="U1383" s="263" t="str">
        <f t="shared" si="96"/>
        <v xml:space="preserve"> </v>
      </c>
    </row>
    <row r="1384" spans="1:27" x14ac:dyDescent="0.2">
      <c r="A1384" s="267" t="s">
        <v>1391</v>
      </c>
      <c r="B1384" s="268" t="s">
        <v>936</v>
      </c>
      <c r="C1384" s="269" t="s">
        <v>3756</v>
      </c>
      <c r="D1384" s="270">
        <v>12800</v>
      </c>
      <c r="E1384" s="271">
        <v>31259</v>
      </c>
      <c r="F1384" s="263" t="str">
        <f t="shared" si="93"/>
        <v xml:space="preserve"> </v>
      </c>
      <c r="G1384" s="267" t="s">
        <v>21</v>
      </c>
      <c r="H1384" s="267" t="s">
        <v>216</v>
      </c>
      <c r="I1384" s="263" t="str">
        <f t="shared" si="94"/>
        <v xml:space="preserve"> </v>
      </c>
      <c r="J1384" s="272" t="str">
        <f>IF(D1384&gt;=('28 Populations and thresholds'!$I$175),"YES"," ")</f>
        <v>YES</v>
      </c>
      <c r="K1384" s="272" t="str">
        <f>IF(J1384="YES"," ",IF(D1384&gt;=('28 Populations and thresholds'!$I$175)*0.25,"YES"))</f>
        <v xml:space="preserve"> </v>
      </c>
      <c r="L1384" s="272" t="b">
        <f>OR('28 Populations and thresholds'!$J$175="CR",'28 Populations and thresholds'!$J$175="EN",'28 Populations and thresholds'!$J$175="VU")</f>
        <v>0</v>
      </c>
      <c r="M1384" s="273">
        <f>D1384/'28 Populations and thresholds'!$H$175</f>
        <v>9.2086330935251801E-2</v>
      </c>
      <c r="N1384" s="274" t="str">
        <f>'28 Populations and thresholds'!$K$175</f>
        <v>DEC</v>
      </c>
      <c r="O1384" s="263" t="str">
        <f t="shared" si="95"/>
        <v xml:space="preserve"> </v>
      </c>
      <c r="P1384" s="349">
        <v>13.37</v>
      </c>
      <c r="Q1384" s="272">
        <v>5</v>
      </c>
      <c r="R1384" s="274">
        <v>0</v>
      </c>
      <c r="S1384" s="263"/>
      <c r="T1384" s="269"/>
      <c r="U1384" s="263" t="str">
        <f t="shared" si="96"/>
        <v xml:space="preserve"> </v>
      </c>
    </row>
    <row r="1385" spans="1:27" x14ac:dyDescent="0.2">
      <c r="A1385" s="267" t="s">
        <v>1391</v>
      </c>
      <c r="B1385" s="268" t="s">
        <v>936</v>
      </c>
      <c r="C1385" s="269" t="s">
        <v>3471</v>
      </c>
      <c r="D1385" s="270">
        <v>1024</v>
      </c>
      <c r="E1385" s="271">
        <v>31259</v>
      </c>
      <c r="F1385" s="263" t="str">
        <f t="shared" si="93"/>
        <v xml:space="preserve"> </v>
      </c>
      <c r="G1385" s="267" t="s">
        <v>21</v>
      </c>
      <c r="H1385" s="267" t="s">
        <v>216</v>
      </c>
      <c r="I1385" s="263" t="str">
        <f t="shared" si="94"/>
        <v xml:space="preserve"> </v>
      </c>
      <c r="J1385" s="272" t="str">
        <f>IF(D1385&gt;=(('28 Populations and thresholds'!$I$183)+('28 Populations and thresholds'!$I$184)+('28 Populations and thresholds'!$I$185)),"YES"," ")</f>
        <v>YES</v>
      </c>
      <c r="K1385" s="272" t="str">
        <f>IF(J1385="YES"," ",IF(D1385&gt;=(('28 Populations and thresholds'!$I$183)+('28 Populations and thresholds'!$I$184)+('28 Populations and thresholds'!$I$185))*0.25,"YES"))</f>
        <v xml:space="preserve"> </v>
      </c>
      <c r="L1385" s="272" t="b">
        <f>OR('28 Populations and thresholds'!$J$183="CR",'28 Populations and thresholds'!$J$183="EN",'28 Populations and thresholds'!$J$183="VU")</f>
        <v>0</v>
      </c>
      <c r="M1385" s="273">
        <f>D1385/(('28 Populations and thresholds'!$H$183)+('28 Populations and thresholds'!$H$184)+('28 Populations and thresholds'!$H$185))</f>
        <v>3.4133333333333333E-3</v>
      </c>
      <c r="N1385" s="274">
        <f>'28 Populations and thresholds'!$K$183</f>
        <v>0</v>
      </c>
      <c r="O1385" s="263" t="str">
        <f t="shared" si="95"/>
        <v xml:space="preserve"> </v>
      </c>
      <c r="P1385" s="349"/>
      <c r="Q1385" s="272"/>
      <c r="R1385" s="274"/>
      <c r="S1385" s="263"/>
      <c r="T1385" s="275" t="s">
        <v>4568</v>
      </c>
      <c r="U1385" s="263" t="str">
        <f t="shared" si="96"/>
        <v xml:space="preserve"> </v>
      </c>
    </row>
    <row r="1386" spans="1:27" x14ac:dyDescent="0.2">
      <c r="A1386" s="267" t="s">
        <v>1391</v>
      </c>
      <c r="B1386" s="268" t="s">
        <v>936</v>
      </c>
      <c r="C1386" s="269" t="s">
        <v>3467</v>
      </c>
      <c r="D1386" s="270">
        <v>2253</v>
      </c>
      <c r="E1386" s="271">
        <v>31259</v>
      </c>
      <c r="F1386" s="263" t="str">
        <f t="shared" si="93"/>
        <v xml:space="preserve"> </v>
      </c>
      <c r="G1386" s="267" t="s">
        <v>21</v>
      </c>
      <c r="H1386" s="267" t="s">
        <v>216</v>
      </c>
      <c r="I1386" s="263" t="str">
        <f t="shared" si="94"/>
        <v xml:space="preserve"> </v>
      </c>
      <c r="J1386" s="272" t="str">
        <f>IF(D1386&gt;=('28 Populations and thresholds'!$I$180),"YES"," ")</f>
        <v>YES</v>
      </c>
      <c r="K1386" s="272" t="str">
        <f>IF(J1386="YES"," ",IF(D1386&gt;=('28 Populations and thresholds'!$I$180)*0.25,"YES"))</f>
        <v xml:space="preserve"> </v>
      </c>
      <c r="L1386" s="272" t="b">
        <f>OR('28 Populations and thresholds'!$J$180="CR",'28 Populations and thresholds'!$J$180="EN",'28 Populations and thresholds'!$J$180="VU")</f>
        <v>0</v>
      </c>
      <c r="M1386" s="273">
        <f>D1386/'28 Populations and thresholds'!$H$180</f>
        <v>2.2530000000000001E-2</v>
      </c>
      <c r="N1386" s="274">
        <f>'28 Populations and thresholds'!$K$180</f>
        <v>0</v>
      </c>
      <c r="O1386" s="263" t="str">
        <f t="shared" si="95"/>
        <v xml:space="preserve"> </v>
      </c>
      <c r="P1386" s="349"/>
      <c r="Q1386" s="272"/>
      <c r="R1386" s="274"/>
      <c r="S1386" s="263"/>
      <c r="T1386" s="269"/>
      <c r="U1386" s="263" t="str">
        <f t="shared" si="96"/>
        <v xml:space="preserve"> </v>
      </c>
    </row>
    <row r="1387" spans="1:27" x14ac:dyDescent="0.2">
      <c r="A1387" s="267" t="s">
        <v>1391</v>
      </c>
      <c r="B1387" s="268" t="s">
        <v>936</v>
      </c>
      <c r="C1387" s="280" t="s">
        <v>3763</v>
      </c>
      <c r="D1387" s="270">
        <v>783</v>
      </c>
      <c r="E1387" s="271">
        <v>31259</v>
      </c>
      <c r="F1387" s="263" t="str">
        <f t="shared" si="93"/>
        <v xml:space="preserve"> </v>
      </c>
      <c r="G1387" s="267" t="s">
        <v>21</v>
      </c>
      <c r="H1387" s="267" t="s">
        <v>216</v>
      </c>
      <c r="I1387" s="263" t="str">
        <f t="shared" si="94"/>
        <v xml:space="preserve"> </v>
      </c>
      <c r="J1387" s="272" t="str">
        <f>IF(D1387&gt;=('28 Populations and thresholds'!$I$191),"YES"," ")</f>
        <v>YES</v>
      </c>
      <c r="K1387" s="272" t="str">
        <f>IF(J1387="YES"," ",IF(D1387&gt;=('28 Populations and thresholds'!$I$191)*0.25,"YES"))</f>
        <v xml:space="preserve"> </v>
      </c>
      <c r="L1387" s="272" t="b">
        <f>OR('28 Populations and thresholds'!$J$191="CR",'28 Populations and thresholds'!$J$191="EN",'28 Populations and thresholds'!$J$191="VU")</f>
        <v>0</v>
      </c>
      <c r="M1387" s="273">
        <f>D1387/'28 Populations and thresholds'!$H$191</f>
        <v>1.566E-2</v>
      </c>
      <c r="N1387" s="274">
        <f>'28 Populations and thresholds'!$K$191</f>
        <v>0</v>
      </c>
      <c r="O1387" s="263" t="str">
        <f t="shared" si="95"/>
        <v xml:space="preserve"> </v>
      </c>
      <c r="P1387" s="349"/>
      <c r="Q1387" s="272"/>
      <c r="R1387" s="274"/>
      <c r="S1387" s="263"/>
      <c r="T1387" s="275"/>
      <c r="U1387" s="263" t="str">
        <f t="shared" si="96"/>
        <v xml:space="preserve"> </v>
      </c>
    </row>
    <row r="1388" spans="1:27" x14ac:dyDescent="0.2">
      <c r="A1388" s="143" t="s">
        <v>1391</v>
      </c>
      <c r="B1388" s="40" t="s">
        <v>1308</v>
      </c>
      <c r="C1388" s="4" t="s">
        <v>3742</v>
      </c>
      <c r="D1388" s="41">
        <v>5000</v>
      </c>
      <c r="E1388" s="46">
        <v>38149</v>
      </c>
      <c r="F1388" s="263" t="str">
        <f t="shared" si="93"/>
        <v xml:space="preserve"> </v>
      </c>
      <c r="G1388" s="143" t="s">
        <v>21</v>
      </c>
      <c r="H1388" s="143" t="s">
        <v>795</v>
      </c>
      <c r="I1388" s="263" t="str">
        <f t="shared" si="94"/>
        <v xml:space="preserve"> </v>
      </c>
      <c r="J1388" s="38" t="str">
        <f>IF(D1388&gt;=('28 Populations and thresholds'!$I$148),"YES"," ")</f>
        <v>YES</v>
      </c>
      <c r="K1388" s="38" t="str">
        <f>IF(J1388="YES"," ",IF(D1388&gt;=('28 Populations and thresholds'!$I$148)*0.25,"YES"))</f>
        <v xml:space="preserve"> </v>
      </c>
      <c r="L1388" s="38" t="b">
        <f>OR('28 Populations and thresholds'!$J$148="CR",'28 Populations and thresholds'!$J$148="EN",'28 Populations and thresholds'!$J$148="VU")</f>
        <v>0</v>
      </c>
      <c r="M1388" s="75">
        <f>D1388/'28 Populations and thresholds'!$H$148</f>
        <v>0.05</v>
      </c>
      <c r="N1388" s="106">
        <f>'28 Populations and thresholds'!$K$148</f>
        <v>0</v>
      </c>
      <c r="O1388" s="263" t="str">
        <f t="shared" si="95"/>
        <v xml:space="preserve"> </v>
      </c>
      <c r="P1388" s="348">
        <v>5</v>
      </c>
      <c r="Q1388" s="38">
        <v>1</v>
      </c>
      <c r="R1388" s="106">
        <v>0</v>
      </c>
      <c r="S1388" s="263"/>
      <c r="T1388" s="9"/>
      <c r="U1388" s="263" t="str">
        <f t="shared" si="96"/>
        <v xml:space="preserve"> </v>
      </c>
    </row>
    <row r="1389" spans="1:27" x14ac:dyDescent="0.2">
      <c r="A1389" s="275" t="s">
        <v>1391</v>
      </c>
      <c r="B1389" s="268" t="s">
        <v>4303</v>
      </c>
      <c r="C1389" s="278" t="s">
        <v>3466</v>
      </c>
      <c r="D1389" s="279">
        <v>2000</v>
      </c>
      <c r="E1389" s="285">
        <v>30643</v>
      </c>
      <c r="F1389" s="263" t="str">
        <f t="shared" si="93"/>
        <v xml:space="preserve"> </v>
      </c>
      <c r="G1389" s="275"/>
      <c r="H1389" s="275" t="s">
        <v>154</v>
      </c>
      <c r="I1389" s="263" t="str">
        <f t="shared" si="94"/>
        <v xml:space="preserve"> </v>
      </c>
      <c r="J1389" s="272" t="str">
        <f>IF(D1389&gt;=('28 Populations and thresholds'!$I$178),"YES"," ")</f>
        <v>YES</v>
      </c>
      <c r="K1389" s="272" t="str">
        <f>IF(J1389="YES"," ",IF(D1389&gt;=('28 Populations and thresholds'!$I$178)*0.25,"YES"))</f>
        <v xml:space="preserve"> </v>
      </c>
      <c r="L1389" s="272" t="b">
        <f>OR('28 Populations and thresholds'!$J$178="CR",'28 Populations and thresholds'!$J$178="EN",'28 Populations and thresholds'!$J$178="VU")</f>
        <v>0</v>
      </c>
      <c r="M1389" s="273">
        <f>D1389/'28 Populations and thresholds'!$H$178</f>
        <v>1.1111111111111112E-2</v>
      </c>
      <c r="N1389" s="274">
        <f>'28 Populations and thresholds'!$K$178</f>
        <v>0</v>
      </c>
      <c r="O1389" s="263" t="str">
        <f t="shared" si="95"/>
        <v xml:space="preserve"> </v>
      </c>
      <c r="P1389" s="349">
        <v>1.1100000000000001</v>
      </c>
      <c r="Q1389" s="272">
        <v>1</v>
      </c>
      <c r="R1389" s="274">
        <v>0</v>
      </c>
      <c r="S1389" s="263"/>
      <c r="T1389" s="269"/>
      <c r="U1389" s="263" t="str">
        <f t="shared" si="96"/>
        <v xml:space="preserve"> </v>
      </c>
    </row>
    <row r="1390" spans="1:27" x14ac:dyDescent="0.2">
      <c r="A1390" s="12" t="s">
        <v>1391</v>
      </c>
      <c r="B1390" s="64" t="s">
        <v>4229</v>
      </c>
      <c r="C1390" s="115" t="s">
        <v>3756</v>
      </c>
      <c r="D1390" s="105">
        <v>1500</v>
      </c>
      <c r="E1390" s="147">
        <v>39816</v>
      </c>
      <c r="F1390" s="263" t="str">
        <f t="shared" si="93"/>
        <v xml:space="preserve"> </v>
      </c>
      <c r="G1390" s="12"/>
      <c r="H1390" s="12" t="s">
        <v>4227</v>
      </c>
      <c r="I1390" s="263" t="str">
        <f t="shared" si="94"/>
        <v xml:space="preserve"> </v>
      </c>
      <c r="J1390" s="38" t="str">
        <f>IF(D1390&gt;=('28 Populations and thresholds'!$I$175),"YES"," ")</f>
        <v>YES</v>
      </c>
      <c r="K1390" s="38" t="str">
        <f>IF(J1390="YES"," ",IF(D1390&gt;=('28 Populations and thresholds'!$I$175)*0.25,"YES"))</f>
        <v xml:space="preserve"> </v>
      </c>
      <c r="L1390" s="38" t="b">
        <f>OR('28 Populations and thresholds'!$J$175="CR",'28 Populations and thresholds'!$J$175="EN",'28 Populations and thresholds'!$J$175="VU")</f>
        <v>0</v>
      </c>
      <c r="M1390" s="75">
        <f>D1390/'28 Populations and thresholds'!$H$175</f>
        <v>1.0791366906474821E-2</v>
      </c>
      <c r="N1390" s="106" t="str">
        <f>'28 Populations and thresholds'!$K$175</f>
        <v>DEC</v>
      </c>
      <c r="O1390" s="263" t="str">
        <f t="shared" si="95"/>
        <v xml:space="preserve"> </v>
      </c>
      <c r="P1390" s="348">
        <v>9.08</v>
      </c>
      <c r="Q1390" s="38">
        <v>4</v>
      </c>
      <c r="R1390" s="106">
        <v>0</v>
      </c>
      <c r="S1390" s="263"/>
      <c r="U1390" s="263" t="str">
        <f t="shared" si="96"/>
        <v xml:space="preserve"> </v>
      </c>
    </row>
    <row r="1391" spans="1:27" x14ac:dyDescent="0.2">
      <c r="A1391" s="12" t="s">
        <v>1391</v>
      </c>
      <c r="B1391" s="64" t="s">
        <v>4229</v>
      </c>
      <c r="C1391" s="155" t="s">
        <v>3471</v>
      </c>
      <c r="D1391" s="105">
        <v>4000</v>
      </c>
      <c r="E1391" s="147">
        <v>39816</v>
      </c>
      <c r="F1391" s="263" t="str">
        <f t="shared" si="93"/>
        <v xml:space="preserve"> </v>
      </c>
      <c r="G1391" s="12"/>
      <c r="H1391" s="12" t="s">
        <v>4227</v>
      </c>
      <c r="I1391" s="263" t="str">
        <f t="shared" si="94"/>
        <v xml:space="preserve"> </v>
      </c>
      <c r="J1391" s="38" t="str">
        <f>IF(D1391&gt;=(('28 Populations and thresholds'!$I$183)+('28 Populations and thresholds'!$I$184)+('28 Populations and thresholds'!$I$185)),"YES"," ")</f>
        <v>YES</v>
      </c>
      <c r="K1391" s="38" t="str">
        <f>IF(J1391="YES"," ",IF(D1391&gt;=(('28 Populations and thresholds'!$I$183)+('28 Populations and thresholds'!$I$184)+('28 Populations and thresholds'!$I$185))*0.25,"YES"))</f>
        <v xml:space="preserve"> </v>
      </c>
      <c r="L1391" s="38" t="b">
        <f>OR('28 Populations and thresholds'!$J$183="CR",'28 Populations and thresholds'!$J$183="EN",'28 Populations and thresholds'!$J$183="VU")</f>
        <v>0</v>
      </c>
      <c r="M1391" s="75">
        <f>D1391/(('28 Populations and thresholds'!$H$183)+('28 Populations and thresholds'!$H$184)+('28 Populations and thresholds'!$H$185))</f>
        <v>1.3333333333333334E-2</v>
      </c>
      <c r="N1391" s="106">
        <f>'28 Populations and thresholds'!$K$183</f>
        <v>0</v>
      </c>
      <c r="O1391" s="263" t="str">
        <f t="shared" si="95"/>
        <v xml:space="preserve"> </v>
      </c>
      <c r="P1391" s="348"/>
      <c r="Q1391" s="38"/>
      <c r="R1391" s="106"/>
      <c r="S1391" s="263"/>
      <c r="T1391" s="12" t="s">
        <v>4568</v>
      </c>
      <c r="U1391" s="263" t="str">
        <f t="shared" si="96"/>
        <v xml:space="preserve"> </v>
      </c>
    </row>
    <row r="1392" spans="1:27" x14ac:dyDescent="0.2">
      <c r="A1392" s="12" t="s">
        <v>1391</v>
      </c>
      <c r="B1392" s="64" t="s">
        <v>4229</v>
      </c>
      <c r="C1392" s="115" t="s">
        <v>3459</v>
      </c>
      <c r="D1392" s="105">
        <v>3000</v>
      </c>
      <c r="E1392" s="147">
        <v>39816</v>
      </c>
      <c r="F1392" s="263" t="str">
        <f t="shared" si="93"/>
        <v xml:space="preserve"> </v>
      </c>
      <c r="G1392" s="12"/>
      <c r="H1392" s="12" t="s">
        <v>4227</v>
      </c>
      <c r="I1392" s="263" t="str">
        <f t="shared" si="94"/>
        <v xml:space="preserve"> </v>
      </c>
      <c r="J1392" s="38" t="str">
        <f>IF(D1392&gt;=(('28 Populations and thresholds'!$I$161)+('28 Populations and thresholds'!$I$162)),"YES"," ")</f>
        <v>YES</v>
      </c>
      <c r="K1392" s="38" t="str">
        <f>IF(J1392="YES"," ",IF(D1392&gt;=(('28 Populations and thresholds'!$I$161)+('28 Populations and thresholds'!$I$162))*0.25,"YES"))</f>
        <v xml:space="preserve"> </v>
      </c>
      <c r="L1392" s="38" t="b">
        <f>OR('28 Populations and thresholds'!$J$161="CR",'28 Populations and thresholds'!$J$161="EN",'28 Populations and thresholds'!$J$161="VU")</f>
        <v>0</v>
      </c>
      <c r="M1392" s="75">
        <f>D1392/(('28 Populations and thresholds'!$H$161)+('28 Populations and thresholds'!$H$162))</f>
        <v>1.6666666666666666E-2</v>
      </c>
      <c r="N1392" s="106">
        <f>'28 Populations and thresholds'!$K$161</f>
        <v>0</v>
      </c>
      <c r="O1392" s="263" t="str">
        <f t="shared" si="95"/>
        <v xml:space="preserve"> </v>
      </c>
      <c r="P1392" s="348"/>
      <c r="Q1392" s="38"/>
      <c r="R1392" s="106"/>
      <c r="S1392" s="263"/>
      <c r="T1392" s="121" t="s">
        <v>4564</v>
      </c>
      <c r="U1392" s="263" t="str">
        <f t="shared" si="96"/>
        <v xml:space="preserve"> </v>
      </c>
    </row>
    <row r="1393" spans="1:21" x14ac:dyDescent="0.2">
      <c r="A1393" s="12" t="s">
        <v>1391</v>
      </c>
      <c r="B1393" s="64" t="s">
        <v>4229</v>
      </c>
      <c r="C1393" s="115" t="s">
        <v>3763</v>
      </c>
      <c r="D1393" s="105">
        <v>2500</v>
      </c>
      <c r="E1393" s="147">
        <v>39816</v>
      </c>
      <c r="F1393" s="263" t="str">
        <f t="shared" si="93"/>
        <v xml:space="preserve"> </v>
      </c>
      <c r="G1393" s="12"/>
      <c r="H1393" s="12" t="s">
        <v>4227</v>
      </c>
      <c r="I1393" s="263" t="str">
        <f t="shared" si="94"/>
        <v xml:space="preserve"> </v>
      </c>
      <c r="J1393" s="38" t="str">
        <f>IF(D1393&gt;=('28 Populations and thresholds'!$I$191),"YES"," ")</f>
        <v>YES</v>
      </c>
      <c r="K1393" s="38" t="str">
        <f>IF(J1393="YES"," ",IF(D1393&gt;=('28 Populations and thresholds'!$I$191)*0.25,"YES"))</f>
        <v xml:space="preserve"> </v>
      </c>
      <c r="L1393" s="38" t="b">
        <f>OR('28 Populations and thresholds'!$J$191="CR",'28 Populations and thresholds'!$J$191="EN",'28 Populations and thresholds'!$J$191="VU")</f>
        <v>0</v>
      </c>
      <c r="M1393" s="75">
        <f>D1393/'28 Populations and thresholds'!$H$191</f>
        <v>0.05</v>
      </c>
      <c r="N1393" s="106">
        <f>'28 Populations and thresholds'!$K$191</f>
        <v>0</v>
      </c>
      <c r="O1393" s="263" t="str">
        <f t="shared" si="95"/>
        <v xml:space="preserve"> </v>
      </c>
      <c r="P1393" s="348"/>
      <c r="Q1393" s="38"/>
      <c r="R1393" s="106"/>
      <c r="S1393" s="263"/>
      <c r="U1393" s="263" t="str">
        <f t="shared" si="96"/>
        <v xml:space="preserve"> </v>
      </c>
    </row>
    <row r="1394" spans="1:21" x14ac:dyDescent="0.2">
      <c r="A1394" s="275" t="s">
        <v>1391</v>
      </c>
      <c r="B1394" s="277" t="s">
        <v>4203</v>
      </c>
      <c r="C1394" s="278" t="s">
        <v>3474</v>
      </c>
      <c r="D1394" s="279">
        <v>432</v>
      </c>
      <c r="E1394" s="285">
        <v>38639</v>
      </c>
      <c r="F1394" s="263" t="str">
        <f t="shared" si="93"/>
        <v xml:space="preserve"> </v>
      </c>
      <c r="G1394" s="275"/>
      <c r="H1394" s="275" t="s">
        <v>4202</v>
      </c>
      <c r="I1394" s="263" t="str">
        <f t="shared" si="94"/>
        <v xml:space="preserve"> </v>
      </c>
      <c r="J1394" s="272" t="str">
        <f>IF(D1394&gt;=('28 Populations and thresholds'!$I$198),"YES"," ")</f>
        <v>YES</v>
      </c>
      <c r="K1394" s="272" t="str">
        <f>IF(J1394="YES"," ",IF(D1394&gt;=('28 Populations and thresholds'!$I$198)*0.25,"YES"))</f>
        <v xml:space="preserve"> </v>
      </c>
      <c r="L1394" s="272" t="b">
        <f>OR('28 Populations and thresholds'!$J$198="CR",'28 Populations and thresholds'!$J$198="EN",'28 Populations and thresholds'!$J$198="VU")</f>
        <v>0</v>
      </c>
      <c r="M1394" s="273">
        <f>D1394/'28 Populations and thresholds'!$H$198</f>
        <v>1.9636363636363636E-2</v>
      </c>
      <c r="N1394" s="274">
        <f>'28 Populations and thresholds'!$K$198</f>
        <v>0</v>
      </c>
      <c r="O1394" s="263" t="str">
        <f t="shared" si="95"/>
        <v xml:space="preserve"> </v>
      </c>
      <c r="P1394" s="349">
        <v>1.96</v>
      </c>
      <c r="Q1394" s="272">
        <v>1</v>
      </c>
      <c r="R1394" s="274">
        <v>0</v>
      </c>
      <c r="S1394" s="263"/>
      <c r="T1394" s="275"/>
      <c r="U1394" s="263" t="str">
        <f t="shared" si="96"/>
        <v xml:space="preserve"> </v>
      </c>
    </row>
    <row r="1395" spans="1:21" x14ac:dyDescent="0.2">
      <c r="A1395" s="12" t="s">
        <v>1391</v>
      </c>
      <c r="B1395" s="64" t="s">
        <v>4238</v>
      </c>
      <c r="C1395" s="115" t="s">
        <v>3799</v>
      </c>
      <c r="D1395" s="105">
        <v>2434</v>
      </c>
      <c r="E1395" s="147">
        <v>40465</v>
      </c>
      <c r="F1395" s="263" t="str">
        <f t="shared" si="93"/>
        <v xml:space="preserve"> </v>
      </c>
      <c r="G1395" s="12"/>
      <c r="H1395" s="12" t="s">
        <v>4237</v>
      </c>
      <c r="I1395" s="263" t="str">
        <f t="shared" si="94"/>
        <v xml:space="preserve"> </v>
      </c>
      <c r="J1395" s="38" t="str">
        <f>IF(D1395&gt;=(('28 Populations and thresholds'!$I$196)+('28 Populations and thresholds'!$I$197)),"YES"," ")</f>
        <v>YES</v>
      </c>
      <c r="K1395" s="38" t="str">
        <f>IF(J1395="YES"," ",IF(D1395&gt;=(('28 Populations and thresholds'!$I$196)+('28 Populations and thresholds'!$I$197))*0.25,"YES"))</f>
        <v xml:space="preserve"> </v>
      </c>
      <c r="L1395" s="38" t="b">
        <f>OR('28 Populations and thresholds'!$J$197="CR",'28 Populations and thresholds'!$J$197="EN",'28 Populations and thresholds'!$J$197="VU")</f>
        <v>0</v>
      </c>
      <c r="M1395" s="75">
        <f>D1395/(('28 Populations and thresholds'!$H$196)+('28 Populations and thresholds'!$H$197))</f>
        <v>1.9950819672131147E-2</v>
      </c>
      <c r="N1395" s="106" t="str">
        <f>'28 Populations and thresholds'!$K$196</f>
        <v>DEC</v>
      </c>
      <c r="O1395" s="263" t="str">
        <f t="shared" si="95"/>
        <v xml:space="preserve"> </v>
      </c>
      <c r="P1395" s="348">
        <v>2</v>
      </c>
      <c r="Q1395" s="38">
        <v>1</v>
      </c>
      <c r="R1395" s="106">
        <v>0</v>
      </c>
      <c r="S1395" s="263"/>
      <c r="T1395" s="12" t="s">
        <v>4568</v>
      </c>
      <c r="U1395" s="263" t="str">
        <f t="shared" si="96"/>
        <v xml:space="preserve"> </v>
      </c>
    </row>
    <row r="1396" spans="1:21" x14ac:dyDescent="0.2">
      <c r="A1396" s="275" t="s">
        <v>1391</v>
      </c>
      <c r="B1396" s="277" t="s">
        <v>4188</v>
      </c>
      <c r="C1396" s="278" t="s">
        <v>3755</v>
      </c>
      <c r="D1396" s="279">
        <v>6970</v>
      </c>
      <c r="E1396" s="285">
        <v>37343</v>
      </c>
      <c r="F1396" s="263" t="str">
        <f t="shared" si="93"/>
        <v xml:space="preserve"> </v>
      </c>
      <c r="G1396" s="275"/>
      <c r="H1396" s="275" t="s">
        <v>4186</v>
      </c>
      <c r="I1396" s="263" t="str">
        <f t="shared" si="94"/>
        <v xml:space="preserve"> </v>
      </c>
      <c r="J1396" s="272" t="str">
        <f>IF(D1396&gt;=('28 Populations and thresholds'!$I$174),"YES"," ")</f>
        <v>YES</v>
      </c>
      <c r="K1396" s="272" t="str">
        <f>IF(J1396="YES"," ",IF(D1396&gt;=('28 Populations and thresholds'!$I$174)*0.25,"YES"))</f>
        <v xml:space="preserve"> </v>
      </c>
      <c r="L1396" s="272" t="b">
        <f>OR('28 Populations and thresholds'!$J$174="CR",'28 Populations and thresholds'!$J$174="EN",'28 Populations and thresholds'!$J$174="VU")</f>
        <v>0</v>
      </c>
      <c r="M1396" s="273">
        <f>D1396/'28 Populations and thresholds'!$H$174</f>
        <v>0.30304347826086958</v>
      </c>
      <c r="N1396" s="274" t="str">
        <f>'28 Populations and thresholds'!$K$174</f>
        <v>DEC</v>
      </c>
      <c r="O1396" s="263" t="str">
        <f t="shared" si="95"/>
        <v xml:space="preserve"> </v>
      </c>
      <c r="P1396" s="349">
        <v>33.43</v>
      </c>
      <c r="Q1396" s="272">
        <v>3</v>
      </c>
      <c r="R1396" s="274">
        <v>0</v>
      </c>
      <c r="S1396" s="263"/>
      <c r="T1396" s="275"/>
      <c r="U1396" s="263" t="str">
        <f t="shared" si="96"/>
        <v xml:space="preserve"> </v>
      </c>
    </row>
    <row r="1397" spans="1:21" x14ac:dyDescent="0.2">
      <c r="A1397" s="275" t="s">
        <v>1391</v>
      </c>
      <c r="B1397" s="277" t="s">
        <v>4188</v>
      </c>
      <c r="C1397" s="278" t="s">
        <v>3756</v>
      </c>
      <c r="D1397" s="279">
        <v>3780</v>
      </c>
      <c r="E1397" s="285">
        <v>37343</v>
      </c>
      <c r="F1397" s="263" t="str">
        <f t="shared" si="93"/>
        <v xml:space="preserve"> </v>
      </c>
      <c r="G1397" s="275"/>
      <c r="H1397" s="275" t="s">
        <v>4186</v>
      </c>
      <c r="I1397" s="263" t="str">
        <f t="shared" si="94"/>
        <v xml:space="preserve"> </v>
      </c>
      <c r="J1397" s="272" t="str">
        <f>IF(D1397&gt;=('28 Populations and thresholds'!$I$175),"YES"," ")</f>
        <v>YES</v>
      </c>
      <c r="K1397" s="272" t="str">
        <f>IF(J1397="YES"," ",IF(D1397&gt;=('28 Populations and thresholds'!$I$175)*0.25,"YES"))</f>
        <v xml:space="preserve"> </v>
      </c>
      <c r="L1397" s="272" t="b">
        <f>OR('28 Populations and thresholds'!$J$175="CR",'28 Populations and thresholds'!$J$175="EN",'28 Populations and thresholds'!$J$175="VU")</f>
        <v>0</v>
      </c>
      <c r="M1397" s="273">
        <f>D1397/'28 Populations and thresholds'!$H$175</f>
        <v>2.7194244604316548E-2</v>
      </c>
      <c r="N1397" s="274" t="str">
        <f>'28 Populations and thresholds'!$K$175</f>
        <v>DEC</v>
      </c>
      <c r="O1397" s="263" t="str">
        <f t="shared" si="95"/>
        <v xml:space="preserve"> </v>
      </c>
      <c r="P1397" s="349"/>
      <c r="Q1397" s="272"/>
      <c r="R1397" s="274"/>
      <c r="S1397" s="263"/>
      <c r="T1397" s="275"/>
      <c r="U1397" s="263" t="str">
        <f t="shared" si="96"/>
        <v xml:space="preserve"> </v>
      </c>
    </row>
    <row r="1398" spans="1:21" x14ac:dyDescent="0.2">
      <c r="A1398" s="275" t="s">
        <v>1391</v>
      </c>
      <c r="B1398" s="277" t="s">
        <v>4188</v>
      </c>
      <c r="C1398" s="269" t="s">
        <v>3471</v>
      </c>
      <c r="D1398" s="279">
        <v>1210</v>
      </c>
      <c r="E1398" s="285">
        <v>37343</v>
      </c>
      <c r="F1398" s="263" t="str">
        <f t="shared" si="93"/>
        <v xml:space="preserve"> </v>
      </c>
      <c r="G1398" s="275"/>
      <c r="H1398" s="275" t="s">
        <v>4186</v>
      </c>
      <c r="I1398" s="263" t="str">
        <f t="shared" si="94"/>
        <v xml:space="preserve"> </v>
      </c>
      <c r="J1398" s="272" t="str">
        <f>IF(D1398&gt;=(('28 Populations and thresholds'!$I$183)+('28 Populations and thresholds'!$I$184)+('28 Populations and thresholds'!$I$185)),"YES"," ")</f>
        <v>YES</v>
      </c>
      <c r="K1398" s="272" t="str">
        <f>IF(J1398="YES"," ",IF(D1398&gt;=(('28 Populations and thresholds'!$I$183)+('28 Populations and thresholds'!$I$184)+('28 Populations and thresholds'!$I$185))*0.25,"YES"))</f>
        <v xml:space="preserve"> </v>
      </c>
      <c r="L1398" s="272" t="b">
        <f>OR('28 Populations and thresholds'!$J$183="CR",'28 Populations and thresholds'!$J$183="EN",'28 Populations and thresholds'!$J$183="VU")</f>
        <v>0</v>
      </c>
      <c r="M1398" s="273">
        <f>D1398/(('28 Populations and thresholds'!$H$183)+('28 Populations and thresholds'!$H$184)+('28 Populations and thresholds'!$H$185))</f>
        <v>4.0333333333333332E-3</v>
      </c>
      <c r="N1398" s="274">
        <f>'28 Populations and thresholds'!$K$183</f>
        <v>0</v>
      </c>
      <c r="O1398" s="263" t="str">
        <f t="shared" si="95"/>
        <v xml:space="preserve"> </v>
      </c>
      <c r="P1398" s="349"/>
      <c r="Q1398" s="272"/>
      <c r="R1398" s="274"/>
      <c r="S1398" s="263"/>
      <c r="T1398" s="275" t="s">
        <v>4568</v>
      </c>
      <c r="U1398" s="263" t="str">
        <f t="shared" si="96"/>
        <v xml:space="preserve"> </v>
      </c>
    </row>
    <row r="1399" spans="1:21" x14ac:dyDescent="0.2">
      <c r="A1399" s="12" t="s">
        <v>1391</v>
      </c>
      <c r="B1399" s="64" t="s">
        <v>4231</v>
      </c>
      <c r="C1399" s="115" t="s">
        <v>3474</v>
      </c>
      <c r="D1399" s="105">
        <v>1845</v>
      </c>
      <c r="E1399" s="147">
        <v>40180</v>
      </c>
      <c r="F1399" s="263" t="str">
        <f t="shared" si="93"/>
        <v xml:space="preserve"> </v>
      </c>
      <c r="G1399" s="12"/>
      <c r="H1399" s="12" t="s">
        <v>4232</v>
      </c>
      <c r="I1399" s="263" t="str">
        <f t="shared" si="94"/>
        <v xml:space="preserve"> </v>
      </c>
      <c r="J1399" s="38" t="str">
        <f>IF(D1399&gt;=('28 Populations and thresholds'!$I$198),"YES"," ")</f>
        <v>YES</v>
      </c>
      <c r="K1399" s="38" t="str">
        <f>IF(J1399="YES"," ",IF(D1399&gt;=('28 Populations and thresholds'!$I$198)*0.25,"YES"))</f>
        <v xml:space="preserve"> </v>
      </c>
      <c r="L1399" s="38" t="b">
        <f>OR('28 Populations and thresholds'!$J$198="CR",'28 Populations and thresholds'!$J$198="EN",'28 Populations and thresholds'!$J$198="VU")</f>
        <v>0</v>
      </c>
      <c r="M1399" s="75">
        <f>D1399/'28 Populations and thresholds'!$H$198</f>
        <v>8.3863636363636362E-2</v>
      </c>
      <c r="N1399" s="106">
        <f>'28 Populations and thresholds'!$K$198</f>
        <v>0</v>
      </c>
      <c r="O1399" s="263" t="str">
        <f t="shared" si="95"/>
        <v xml:space="preserve"> </v>
      </c>
      <c r="P1399" s="348">
        <v>8.39</v>
      </c>
      <c r="Q1399" s="38">
        <v>1</v>
      </c>
      <c r="R1399" s="106">
        <v>0</v>
      </c>
      <c r="S1399" s="263"/>
      <c r="U1399" s="263" t="str">
        <f t="shared" si="96"/>
        <v xml:space="preserve"> </v>
      </c>
    </row>
    <row r="1400" spans="1:21" x14ac:dyDescent="0.2">
      <c r="A1400" s="275" t="s">
        <v>1391</v>
      </c>
      <c r="B1400" s="269" t="s">
        <v>1658</v>
      </c>
      <c r="C1400" s="269" t="s">
        <v>1636</v>
      </c>
      <c r="D1400" s="279">
        <v>4000</v>
      </c>
      <c r="E1400" s="284" t="s">
        <v>130</v>
      </c>
      <c r="F1400" s="263" t="str">
        <f t="shared" si="93"/>
        <v xml:space="preserve"> </v>
      </c>
      <c r="G1400" s="275" t="s">
        <v>139</v>
      </c>
      <c r="H1400" s="275"/>
      <c r="I1400" s="263" t="str">
        <f t="shared" si="94"/>
        <v xml:space="preserve"> </v>
      </c>
      <c r="J1400" s="272" t="str">
        <f>IF(D1400&gt;=('28 Populations and thresholds'!$I$18),"YES"," ")</f>
        <v>YES</v>
      </c>
      <c r="K1400" s="272" t="str">
        <f>IF(J1400="YES"," ",IF(D1400&gt;=('28 Populations and thresholds'!$I$18)*0.25,"YES"))</f>
        <v xml:space="preserve"> </v>
      </c>
      <c r="L1400" s="272" t="b">
        <f>OR('28 Populations and thresholds'!$J$18="CR",'28 Populations and thresholds'!$J$18="EN",'28 Populations and thresholds'!$J$18="VU")</f>
        <v>0</v>
      </c>
      <c r="M1400" s="273">
        <f>D1400/'28 Populations and thresholds'!$H$18</f>
        <v>0.04</v>
      </c>
      <c r="N1400" s="274">
        <f>'28 Populations and thresholds'!$K$18</f>
        <v>0</v>
      </c>
      <c r="O1400" s="263" t="str">
        <f t="shared" si="95"/>
        <v xml:space="preserve"> </v>
      </c>
      <c r="P1400" s="349">
        <v>4</v>
      </c>
      <c r="Q1400" s="272">
        <v>1</v>
      </c>
      <c r="R1400" s="274">
        <v>0</v>
      </c>
      <c r="S1400" s="263"/>
      <c r="T1400" s="275"/>
      <c r="U1400" s="263" t="str">
        <f t="shared" si="96"/>
        <v xml:space="preserve"> </v>
      </c>
    </row>
    <row r="1401" spans="1:21" x14ac:dyDescent="0.2">
      <c r="A1401" s="12" t="s">
        <v>1391</v>
      </c>
      <c r="B1401" s="9" t="s">
        <v>1659</v>
      </c>
      <c r="C1401" s="4" t="s">
        <v>1636</v>
      </c>
      <c r="D1401" s="5">
        <v>2000</v>
      </c>
      <c r="E1401" s="1" t="s">
        <v>130</v>
      </c>
      <c r="F1401" s="263" t="str">
        <f t="shared" si="93"/>
        <v xml:space="preserve"> </v>
      </c>
      <c r="G1401" s="13" t="s">
        <v>139</v>
      </c>
      <c r="I1401" s="263" t="str">
        <f t="shared" si="94"/>
        <v xml:space="preserve"> </v>
      </c>
      <c r="J1401" s="38" t="str">
        <f>IF(D1401&gt;=('28 Populations and thresholds'!$I$18),"YES"," ")</f>
        <v>YES</v>
      </c>
      <c r="K1401" s="38" t="str">
        <f>IF(J1401="YES"," ",IF(D1401&gt;=('28 Populations and thresholds'!$I$18)*0.25,"YES"))</f>
        <v xml:space="preserve"> </v>
      </c>
      <c r="L1401" s="38" t="b">
        <f>OR('28 Populations and thresholds'!$J$18="CR",'28 Populations and thresholds'!$J$18="EN",'28 Populations and thresholds'!$J$18="VU")</f>
        <v>0</v>
      </c>
      <c r="M1401" s="75">
        <f>D1401/'28 Populations and thresholds'!$H$18</f>
        <v>0.02</v>
      </c>
      <c r="N1401" s="106">
        <f>'28 Populations and thresholds'!$K$18</f>
        <v>0</v>
      </c>
      <c r="O1401" s="263" t="str">
        <f t="shared" si="95"/>
        <v xml:space="preserve"> </v>
      </c>
      <c r="P1401" s="348">
        <v>2</v>
      </c>
      <c r="Q1401" s="38">
        <v>1</v>
      </c>
      <c r="R1401" s="106">
        <v>0</v>
      </c>
      <c r="S1401" s="263"/>
      <c r="U1401" s="263" t="str">
        <f t="shared" si="96"/>
        <v xml:space="preserve"> </v>
      </c>
    </row>
    <row r="1402" spans="1:21" x14ac:dyDescent="0.2">
      <c r="A1402" s="275" t="s">
        <v>1391</v>
      </c>
      <c r="B1402" s="268" t="s">
        <v>4302</v>
      </c>
      <c r="C1402" s="277" t="s">
        <v>3758</v>
      </c>
      <c r="D1402" s="279">
        <v>1050</v>
      </c>
      <c r="E1402" s="285">
        <v>30589</v>
      </c>
      <c r="F1402" s="263" t="str">
        <f t="shared" si="93"/>
        <v xml:space="preserve"> </v>
      </c>
      <c r="G1402" s="275"/>
      <c r="H1402" s="275" t="s">
        <v>154</v>
      </c>
      <c r="I1402" s="263" t="str">
        <f t="shared" si="94"/>
        <v xml:space="preserve"> </v>
      </c>
      <c r="J1402" s="272" t="str">
        <f>IF(D1402&gt;=('28 Populations and thresholds'!$I$179),"YES"," ")</f>
        <v>YES</v>
      </c>
      <c r="K1402" s="272" t="str">
        <f>IF(J1402="YES"," ",IF(D1402&gt;=('28 Populations and thresholds'!$I$179)*0.25,"YES"))</f>
        <v xml:space="preserve"> </v>
      </c>
      <c r="L1402" s="272" t="b">
        <f>OR('28 Populations and thresholds'!$J$179="CR",'28 Populations and thresholds'!$J$179="EN",'28 Populations and thresholds'!$J$179="VU")</f>
        <v>0</v>
      </c>
      <c r="M1402" s="273">
        <f>D1402/'28 Populations and thresholds'!$H$179</f>
        <v>1.9090909090909092E-2</v>
      </c>
      <c r="N1402" s="274" t="str">
        <f>'28 Populations and thresholds'!$K$179</f>
        <v>DEC</v>
      </c>
      <c r="O1402" s="263" t="str">
        <f t="shared" si="95"/>
        <v xml:space="preserve"> </v>
      </c>
      <c r="P1402" s="349">
        <v>1.91</v>
      </c>
      <c r="Q1402" s="272">
        <v>1</v>
      </c>
      <c r="R1402" s="274">
        <v>0</v>
      </c>
      <c r="S1402" s="263"/>
      <c r="T1402" s="275"/>
      <c r="U1402" s="263" t="str">
        <f t="shared" si="96"/>
        <v xml:space="preserve"> </v>
      </c>
    </row>
    <row r="1403" spans="1:21" x14ac:dyDescent="0.2">
      <c r="A1403" s="12" t="s">
        <v>1391</v>
      </c>
      <c r="B1403" s="64" t="s">
        <v>4242</v>
      </c>
      <c r="C1403" s="115" t="s">
        <v>3755</v>
      </c>
      <c r="D1403" s="105">
        <v>625</v>
      </c>
      <c r="E1403" s="147">
        <v>40146</v>
      </c>
      <c r="F1403" s="263" t="str">
        <f t="shared" si="93"/>
        <v xml:space="preserve"> </v>
      </c>
      <c r="G1403" s="12"/>
      <c r="H1403" s="12" t="s">
        <v>4243</v>
      </c>
      <c r="I1403" s="263" t="str">
        <f t="shared" si="94"/>
        <v xml:space="preserve"> </v>
      </c>
      <c r="J1403" s="38" t="str">
        <f>IF(D1403&gt;=('28 Populations and thresholds'!$I$174),"YES"," ")</f>
        <v>YES</v>
      </c>
      <c r="K1403" s="38" t="str">
        <f>IF(J1403="YES"," ",IF(D1403&gt;=('28 Populations and thresholds'!$I$174)*0.25,"YES"))</f>
        <v xml:space="preserve"> </v>
      </c>
      <c r="L1403" s="38" t="b">
        <f>OR('28 Populations and thresholds'!$J$174="CR",'28 Populations and thresholds'!$J$174="EN",'28 Populations and thresholds'!$J$174="VU")</f>
        <v>0</v>
      </c>
      <c r="M1403" s="75">
        <f>D1403/'28 Populations and thresholds'!$H$174</f>
        <v>2.717391304347826E-2</v>
      </c>
      <c r="N1403" s="106" t="str">
        <f>'28 Populations and thresholds'!$K$174</f>
        <v>DEC</v>
      </c>
      <c r="O1403" s="263" t="str">
        <f t="shared" si="95"/>
        <v xml:space="preserve"> </v>
      </c>
      <c r="P1403" s="348">
        <v>2.72</v>
      </c>
      <c r="Q1403" s="38">
        <v>1</v>
      </c>
      <c r="R1403" s="106">
        <v>0</v>
      </c>
      <c r="S1403" s="263"/>
      <c r="U1403" s="263" t="str">
        <f t="shared" si="96"/>
        <v xml:space="preserve"> </v>
      </c>
    </row>
    <row r="1404" spans="1:21" x14ac:dyDescent="0.2">
      <c r="A1404" s="275" t="s">
        <v>1391</v>
      </c>
      <c r="B1404" s="310" t="s">
        <v>4652</v>
      </c>
      <c r="C1404" s="278" t="s">
        <v>3756</v>
      </c>
      <c r="D1404" s="279">
        <v>2000</v>
      </c>
      <c r="E1404" s="285">
        <v>40603</v>
      </c>
      <c r="F1404" s="263" t="str">
        <f t="shared" si="93"/>
        <v xml:space="preserve"> </v>
      </c>
      <c r="G1404" s="275"/>
      <c r="H1404" s="275" t="s">
        <v>4259</v>
      </c>
      <c r="I1404" s="263" t="str">
        <f t="shared" si="94"/>
        <v xml:space="preserve"> </v>
      </c>
      <c r="J1404" s="272" t="str">
        <f>IF(D1404&gt;=('28 Populations and thresholds'!$I$175),"YES"," ")</f>
        <v>YES</v>
      </c>
      <c r="K1404" s="272" t="str">
        <f>IF(J1404="YES"," ",IF(D1404&gt;=('28 Populations and thresholds'!$I$175)*0.25,"YES"))</f>
        <v xml:space="preserve"> </v>
      </c>
      <c r="L1404" s="272" t="b">
        <f>OR('28 Populations and thresholds'!$J$175="CR",'28 Populations and thresholds'!$J$175="EN",'28 Populations and thresholds'!$J$175="VU")</f>
        <v>0</v>
      </c>
      <c r="M1404" s="273">
        <f>D1404/'28 Populations and thresholds'!$H$175</f>
        <v>1.4388489208633094E-2</v>
      </c>
      <c r="N1404" s="274" t="str">
        <f>'28 Populations and thresholds'!$K$175</f>
        <v>DEC</v>
      </c>
      <c r="O1404" s="263" t="str">
        <f t="shared" si="95"/>
        <v xml:space="preserve"> </v>
      </c>
      <c r="P1404" s="349">
        <v>1.44</v>
      </c>
      <c r="Q1404" s="272">
        <v>1</v>
      </c>
      <c r="R1404" s="274">
        <v>0</v>
      </c>
      <c r="S1404" s="263"/>
      <c r="T1404" s="275"/>
      <c r="U1404" s="263" t="str">
        <f t="shared" si="96"/>
        <v xml:space="preserve"> </v>
      </c>
    </row>
    <row r="1405" spans="1:21" x14ac:dyDescent="0.2">
      <c r="A1405" s="12" t="s">
        <v>1391</v>
      </c>
      <c r="B1405" s="64" t="s">
        <v>4228</v>
      </c>
      <c r="C1405" s="115" t="s">
        <v>3467</v>
      </c>
      <c r="D1405" s="105">
        <v>1417</v>
      </c>
      <c r="E1405" s="147">
        <v>39816</v>
      </c>
      <c r="F1405" s="263" t="str">
        <f t="shared" si="93"/>
        <v xml:space="preserve"> </v>
      </c>
      <c r="G1405" s="12"/>
      <c r="H1405" s="12" t="s">
        <v>4227</v>
      </c>
      <c r="I1405" s="263" t="str">
        <f t="shared" si="94"/>
        <v xml:space="preserve"> </v>
      </c>
      <c r="J1405" s="38" t="str">
        <f>IF(D1405&gt;=('28 Populations and thresholds'!$I$180),"YES"," ")</f>
        <v>YES</v>
      </c>
      <c r="K1405" s="38" t="str">
        <f>IF(J1405="YES"," ",IF(D1405&gt;=('28 Populations and thresholds'!$I$180)*0.25,"YES"))</f>
        <v xml:space="preserve"> </v>
      </c>
      <c r="L1405" s="38" t="b">
        <f>OR('28 Populations and thresholds'!$J$180="CR",'28 Populations and thresholds'!$J$180="EN",'28 Populations and thresholds'!$J$180="VU")</f>
        <v>0</v>
      </c>
      <c r="M1405" s="75">
        <f>D1405/'28 Populations and thresholds'!$H$180</f>
        <v>1.417E-2</v>
      </c>
      <c r="N1405" s="106">
        <f>'28 Populations and thresholds'!$K$180</f>
        <v>0</v>
      </c>
      <c r="O1405" s="263" t="str">
        <f t="shared" si="95"/>
        <v xml:space="preserve"> </v>
      </c>
      <c r="P1405" s="348">
        <v>3.29</v>
      </c>
      <c r="Q1405" s="38">
        <v>2</v>
      </c>
      <c r="R1405" s="106">
        <v>1</v>
      </c>
      <c r="S1405" s="263"/>
      <c r="U1405" s="263" t="str">
        <f t="shared" si="96"/>
        <v xml:space="preserve"> </v>
      </c>
    </row>
    <row r="1406" spans="1:21" x14ac:dyDescent="0.2">
      <c r="A1406" s="12" t="s">
        <v>1391</v>
      </c>
      <c r="B1406" s="64" t="s">
        <v>4228</v>
      </c>
      <c r="C1406" s="115" t="s">
        <v>3470</v>
      </c>
      <c r="D1406" s="105">
        <v>600</v>
      </c>
      <c r="E1406" s="147">
        <v>39816</v>
      </c>
      <c r="F1406" s="263" t="str">
        <f t="shared" si="93"/>
        <v xml:space="preserve"> </v>
      </c>
      <c r="G1406" s="12"/>
      <c r="H1406" s="12" t="s">
        <v>4227</v>
      </c>
      <c r="I1406" s="263" t="str">
        <f t="shared" si="94"/>
        <v xml:space="preserve"> </v>
      </c>
      <c r="J1406" s="38" t="str">
        <f>IF(D1406&gt;=('28 Populations and thresholds'!$I$181),"YES"," ")</f>
        <v>YES</v>
      </c>
      <c r="K1406" s="38" t="str">
        <f>IF(J1406="YES"," ",IF(D1406&gt;=('28 Populations and thresholds'!$I$181)*0.25,"YES"))</f>
        <v xml:space="preserve"> </v>
      </c>
      <c r="L1406" s="38" t="b">
        <f>OR('28 Populations and thresholds'!$J$181="CR",'28 Populations and thresholds'!$J$181="EN",'28 Populations and thresholds'!$J$181="VU")</f>
        <v>1</v>
      </c>
      <c r="M1406" s="75">
        <f>D1406/'28 Populations and thresholds'!$H$181</f>
        <v>1.8749999999999999E-2</v>
      </c>
      <c r="N1406" s="106" t="str">
        <f>'28 Populations and thresholds'!$K$181</f>
        <v>DEC</v>
      </c>
      <c r="O1406" s="263" t="str">
        <f t="shared" si="95"/>
        <v xml:space="preserve"> </v>
      </c>
      <c r="P1406" s="348"/>
      <c r="Q1406" s="38"/>
      <c r="R1406" s="106"/>
      <c r="S1406" s="263"/>
      <c r="U1406" s="263" t="str">
        <f t="shared" si="96"/>
        <v xml:space="preserve"> </v>
      </c>
    </row>
    <row r="1407" spans="1:21" x14ac:dyDescent="0.2">
      <c r="A1407" s="267" t="s">
        <v>1391</v>
      </c>
      <c r="B1407" s="268" t="s">
        <v>1156</v>
      </c>
      <c r="C1407" s="269" t="s">
        <v>3755</v>
      </c>
      <c r="D1407" s="270">
        <v>930</v>
      </c>
      <c r="E1407" s="271">
        <v>32891</v>
      </c>
      <c r="F1407" s="263" t="str">
        <f t="shared" si="93"/>
        <v xml:space="preserve"> </v>
      </c>
      <c r="G1407" s="267" t="s">
        <v>21</v>
      </c>
      <c r="H1407" s="267" t="s">
        <v>853</v>
      </c>
      <c r="I1407" s="263" t="str">
        <f t="shared" si="94"/>
        <v xml:space="preserve"> </v>
      </c>
      <c r="J1407" s="272" t="str">
        <f>IF(D1407&gt;=('28 Populations and thresholds'!$I$174),"YES"," ")</f>
        <v>YES</v>
      </c>
      <c r="K1407" s="272" t="str">
        <f>IF(J1407="YES"," ",IF(D1407&gt;=('28 Populations and thresholds'!$I$174)*0.25,"YES"))</f>
        <v xml:space="preserve"> </v>
      </c>
      <c r="L1407" s="272" t="b">
        <f>OR('28 Populations and thresholds'!$J$174="CR",'28 Populations and thresholds'!$J$174="EN",'28 Populations and thresholds'!$J$174="VU")</f>
        <v>0</v>
      </c>
      <c r="M1407" s="273">
        <f>D1407/'28 Populations and thresholds'!$H$174</f>
        <v>4.0434782608695652E-2</v>
      </c>
      <c r="N1407" s="274" t="str">
        <f>'28 Populations and thresholds'!$K$174</f>
        <v>DEC</v>
      </c>
      <c r="O1407" s="263" t="str">
        <f t="shared" si="95"/>
        <v xml:space="preserve"> </v>
      </c>
      <c r="P1407" s="349">
        <v>4.04</v>
      </c>
      <c r="Q1407" s="272">
        <v>1</v>
      </c>
      <c r="R1407" s="274">
        <v>0</v>
      </c>
      <c r="S1407" s="263"/>
      <c r="T1407" s="275"/>
      <c r="U1407" s="263" t="str">
        <f t="shared" si="96"/>
        <v xml:space="preserve"> </v>
      </c>
    </row>
    <row r="1408" spans="1:21" x14ac:dyDescent="0.2">
      <c r="A1408" s="143" t="s">
        <v>1391</v>
      </c>
      <c r="B1408" s="40" t="s">
        <v>1010</v>
      </c>
      <c r="C1408" s="4" t="s">
        <v>3459</v>
      </c>
      <c r="D1408" s="41">
        <v>3130</v>
      </c>
      <c r="E1408" s="43"/>
      <c r="F1408" s="263" t="str">
        <f t="shared" si="93"/>
        <v xml:space="preserve"> </v>
      </c>
      <c r="G1408" s="143" t="s">
        <v>21</v>
      </c>
      <c r="H1408" s="143" t="s">
        <v>718</v>
      </c>
      <c r="I1408" s="263" t="str">
        <f t="shared" si="94"/>
        <v xml:space="preserve"> </v>
      </c>
      <c r="J1408" s="38" t="str">
        <f>IF(D1408&gt;=(('28 Populations and thresholds'!$I$160)+('28 Populations and thresholds'!$I$163)),"YES"," ")</f>
        <v>YES</v>
      </c>
      <c r="K1408" s="38" t="str">
        <f>IF(J1408="YES"," ",IF(D1408&gt;=(('28 Populations and thresholds'!$I$160)+('28 Populations and thresholds'!$I$163))*0.25,"YES"))</f>
        <v xml:space="preserve"> </v>
      </c>
      <c r="L1408" s="38" t="b">
        <f>OR('28 Populations and thresholds'!$J$160="CR",'28 Populations and thresholds'!$J$160="EN",'28 Populations and thresholds'!$J$160="VU")</f>
        <v>0</v>
      </c>
      <c r="M1408" s="75">
        <f>D1408/(('28 Populations and thresholds'!$H$160)+('28 Populations and thresholds'!$H$163))</f>
        <v>8.1298701298701301E-2</v>
      </c>
      <c r="N1408" s="106" t="str">
        <f>'28 Populations and thresholds'!$K$160</f>
        <v>DEC</v>
      </c>
      <c r="O1408" s="263" t="str">
        <f t="shared" si="95"/>
        <v xml:space="preserve"> </v>
      </c>
      <c r="P1408" s="348">
        <v>12.9</v>
      </c>
      <c r="Q1408" s="38">
        <v>3</v>
      </c>
      <c r="R1408" s="106">
        <v>0</v>
      </c>
      <c r="S1408" s="263"/>
      <c r="T1408" s="121" t="s">
        <v>4563</v>
      </c>
      <c r="U1408" s="263" t="str">
        <f t="shared" si="96"/>
        <v xml:space="preserve"> </v>
      </c>
    </row>
    <row r="1409" spans="1:25" x14ac:dyDescent="0.2">
      <c r="A1409" s="143" t="s">
        <v>1391</v>
      </c>
      <c r="B1409" s="40" t="s">
        <v>1010</v>
      </c>
      <c r="C1409" s="4" t="s">
        <v>3466</v>
      </c>
      <c r="D1409" s="41">
        <v>4000</v>
      </c>
      <c r="E1409" s="43"/>
      <c r="F1409" s="263" t="str">
        <f t="shared" ref="F1409:F1472" si="97">" "</f>
        <v xml:space="preserve"> </v>
      </c>
      <c r="G1409" s="143" t="s">
        <v>21</v>
      </c>
      <c r="H1409" s="143" t="s">
        <v>718</v>
      </c>
      <c r="I1409" s="263" t="str">
        <f t="shared" ref="I1409:I1472" si="98">" "</f>
        <v xml:space="preserve"> </v>
      </c>
      <c r="J1409" s="38" t="str">
        <f>IF(D1409&gt;=('28 Populations and thresholds'!$I$178),"YES"," ")</f>
        <v>YES</v>
      </c>
      <c r="K1409" s="38" t="str">
        <f>IF(J1409="YES"," ",IF(D1409&gt;=('28 Populations and thresholds'!$I$178)*0.25,"YES"))</f>
        <v xml:space="preserve"> </v>
      </c>
      <c r="L1409" s="38" t="b">
        <f>OR('28 Populations and thresholds'!$J$178="CR",'28 Populations and thresholds'!$J$178="EN",'28 Populations and thresholds'!$J$178="VU")</f>
        <v>0</v>
      </c>
      <c r="M1409" s="75">
        <f>D1409/'28 Populations and thresholds'!$H$178</f>
        <v>2.2222222222222223E-2</v>
      </c>
      <c r="N1409" s="106">
        <f>'28 Populations and thresholds'!$K$178</f>
        <v>0</v>
      </c>
      <c r="O1409" s="263" t="str">
        <f t="shared" ref="O1409:O1472" si="99">" "</f>
        <v xml:space="preserve"> </v>
      </c>
      <c r="P1409" s="348"/>
      <c r="Q1409" s="38"/>
      <c r="R1409" s="106"/>
      <c r="S1409" s="263"/>
      <c r="U1409" s="263" t="str">
        <f t="shared" ref="U1409:U1472" si="100">" "</f>
        <v xml:space="preserve"> </v>
      </c>
    </row>
    <row r="1410" spans="1:25" x14ac:dyDescent="0.2">
      <c r="A1410" s="143" t="s">
        <v>1391</v>
      </c>
      <c r="B1410" s="40" t="s">
        <v>1010</v>
      </c>
      <c r="C1410" s="111" t="s">
        <v>3758</v>
      </c>
      <c r="D1410" s="41">
        <v>1400</v>
      </c>
      <c r="E1410" s="46">
        <v>30591</v>
      </c>
      <c r="F1410" s="263" t="str">
        <f t="shared" si="97"/>
        <v xml:space="preserve"> </v>
      </c>
      <c r="G1410" s="143" t="s">
        <v>21</v>
      </c>
      <c r="H1410" s="143" t="s">
        <v>733</v>
      </c>
      <c r="I1410" s="263" t="str">
        <f t="shared" si="98"/>
        <v xml:space="preserve"> </v>
      </c>
      <c r="J1410" s="38" t="str">
        <f>IF(D1410&gt;=('28 Populations and thresholds'!$I$179),"YES"," ")</f>
        <v>YES</v>
      </c>
      <c r="K1410" s="38" t="str">
        <f>IF(J1410="YES"," ",IF(D1410&gt;=('28 Populations and thresholds'!$I$179)*0.25,"YES"))</f>
        <v xml:space="preserve"> </v>
      </c>
      <c r="L1410" s="38" t="b">
        <f>OR('28 Populations and thresholds'!$J$179="CR",'28 Populations and thresholds'!$J$179="EN",'28 Populations and thresholds'!$J$179="VU")</f>
        <v>0</v>
      </c>
      <c r="M1410" s="75">
        <f>D1410/'28 Populations and thresholds'!$H$179</f>
        <v>2.5454545454545455E-2</v>
      </c>
      <c r="N1410" s="106" t="str">
        <f>'28 Populations and thresholds'!$K$179</f>
        <v>DEC</v>
      </c>
      <c r="O1410" s="263" t="str">
        <f t="shared" si="99"/>
        <v xml:space="preserve"> </v>
      </c>
      <c r="P1410" s="348"/>
      <c r="Q1410" s="38"/>
      <c r="R1410" s="106"/>
      <c r="S1410" s="263"/>
      <c r="T1410" s="9"/>
      <c r="U1410" s="263" t="str">
        <f t="shared" si="100"/>
        <v xml:space="preserve"> </v>
      </c>
    </row>
    <row r="1411" spans="1:25" x14ac:dyDescent="0.2">
      <c r="A1411" s="275" t="s">
        <v>1391</v>
      </c>
      <c r="B1411" s="277" t="s">
        <v>4189</v>
      </c>
      <c r="C1411" s="278" t="s">
        <v>3755</v>
      </c>
      <c r="D1411" s="279">
        <v>987</v>
      </c>
      <c r="E1411" s="285">
        <v>37343</v>
      </c>
      <c r="F1411" s="263" t="str">
        <f t="shared" si="97"/>
        <v xml:space="preserve"> </v>
      </c>
      <c r="G1411" s="275"/>
      <c r="H1411" s="275" t="s">
        <v>4186</v>
      </c>
      <c r="I1411" s="263" t="str">
        <f t="shared" si="98"/>
        <v xml:space="preserve"> </v>
      </c>
      <c r="J1411" s="272" t="str">
        <f>IF(D1411&gt;=('28 Populations and thresholds'!$I$174),"YES"," ")</f>
        <v>YES</v>
      </c>
      <c r="K1411" s="272" t="str">
        <f>IF(J1411="YES"," ",IF(D1411&gt;=('28 Populations and thresholds'!$I$174)*0.25,"YES"))</f>
        <v xml:space="preserve"> </v>
      </c>
      <c r="L1411" s="272" t="b">
        <f>OR('28 Populations and thresholds'!$J$174="CR",'28 Populations and thresholds'!$J$174="EN",'28 Populations and thresholds'!$J$174="VU")</f>
        <v>0</v>
      </c>
      <c r="M1411" s="273">
        <f>D1411/'28 Populations and thresholds'!$H$174</f>
        <v>4.2913043478260866E-2</v>
      </c>
      <c r="N1411" s="274" t="str">
        <f>'28 Populations and thresholds'!$K$174</f>
        <v>DEC</v>
      </c>
      <c r="O1411" s="263" t="str">
        <f t="shared" si="99"/>
        <v xml:space="preserve"> </v>
      </c>
      <c r="P1411" s="349">
        <v>4.29</v>
      </c>
      <c r="Q1411" s="272">
        <v>1</v>
      </c>
      <c r="R1411" s="274">
        <v>0</v>
      </c>
      <c r="S1411" s="263"/>
      <c r="T1411" s="275"/>
      <c r="U1411" s="263" t="str">
        <f t="shared" si="100"/>
        <v xml:space="preserve"> </v>
      </c>
    </row>
    <row r="1412" spans="1:25" x14ac:dyDescent="0.2">
      <c r="A1412" s="143" t="s">
        <v>1394</v>
      </c>
      <c r="B1412" s="40" t="s">
        <v>1250</v>
      </c>
      <c r="C1412" s="4" t="s">
        <v>3777</v>
      </c>
      <c r="D1412" s="41">
        <v>300</v>
      </c>
      <c r="E1412" s="46">
        <v>35918</v>
      </c>
      <c r="F1412" s="263" t="str">
        <f t="shared" si="97"/>
        <v xml:space="preserve"> </v>
      </c>
      <c r="G1412" s="143" t="s">
        <v>21</v>
      </c>
      <c r="H1412" s="143" t="s">
        <v>439</v>
      </c>
      <c r="I1412" s="263" t="str">
        <f t="shared" si="98"/>
        <v xml:space="preserve"> </v>
      </c>
      <c r="J1412" s="38" t="str">
        <f>IF(D1412&gt;=('28 Populations and thresholds'!$I$211),"YES"," ")</f>
        <v xml:space="preserve"> </v>
      </c>
      <c r="K1412" s="38" t="str">
        <f>IF(J1412="YES"," ",IF(D1412&gt;=('28 Populations and thresholds'!$I$211)*0.25,"YES"))</f>
        <v>YES</v>
      </c>
      <c r="L1412" s="38" t="b">
        <f>OR('28 Populations and thresholds'!$J$211="CR",'28 Populations and thresholds'!$J$211="EN",'28 Populations and thresholds'!$J$211="VU")</f>
        <v>0</v>
      </c>
      <c r="M1412" s="75">
        <f>D1412/'28 Populations and thresholds'!$H$211</f>
        <v>2.9999999999999997E-4</v>
      </c>
      <c r="N1412" s="106" t="str">
        <f>'28 Populations and thresholds'!$K$211</f>
        <v>DEC</v>
      </c>
      <c r="O1412" s="263" t="str">
        <f t="shared" si="99"/>
        <v xml:space="preserve"> </v>
      </c>
      <c r="P1412" s="348">
        <v>0.03</v>
      </c>
      <c r="Q1412" s="38">
        <v>1</v>
      </c>
      <c r="R1412" s="106">
        <v>0</v>
      </c>
      <c r="S1412" s="263"/>
      <c r="U1412" s="263" t="str">
        <f t="shared" si="100"/>
        <v xml:space="preserve"> </v>
      </c>
    </row>
    <row r="1413" spans="1:25" x14ac:dyDescent="0.2">
      <c r="A1413" s="267" t="s">
        <v>1394</v>
      </c>
      <c r="B1413" s="268" t="s">
        <v>4659</v>
      </c>
      <c r="C1413" s="280" t="s">
        <v>3522</v>
      </c>
      <c r="D1413" s="270">
        <v>6050</v>
      </c>
      <c r="E1413" s="294" t="s">
        <v>1344</v>
      </c>
      <c r="F1413" s="263" t="str">
        <f t="shared" si="97"/>
        <v xml:space="preserve"> </v>
      </c>
      <c r="G1413" s="267" t="s">
        <v>15</v>
      </c>
      <c r="H1413" s="267" t="s">
        <v>1414</v>
      </c>
      <c r="I1413" s="263" t="str">
        <f t="shared" si="98"/>
        <v xml:space="preserve"> </v>
      </c>
      <c r="J1413" s="272" t="str">
        <f>IF(D1413&gt;=('28 Populations and thresholds'!$I$58),"YES"," ")</f>
        <v>YES</v>
      </c>
      <c r="K1413" s="272" t="str">
        <f>IF(J1413="YES"," ",IF(D1413&gt;=('28 Populations and thresholds'!$I$58)*0.25,"YES"))</f>
        <v xml:space="preserve"> </v>
      </c>
      <c r="L1413" s="272" t="b">
        <f>OR('28 Populations and thresholds'!$J$58="CR",'28 Populations and thresholds'!$J$58="EN",'28 Populations and thresholds'!$J$58="VU")</f>
        <v>0</v>
      </c>
      <c r="M1413" s="273">
        <f>D1413/'28 Populations and thresholds'!$H$58</f>
        <v>0.10083333333333333</v>
      </c>
      <c r="N1413" s="274">
        <f>'28 Populations and thresholds'!$K$58</f>
        <v>0</v>
      </c>
      <c r="O1413" s="263" t="str">
        <f t="shared" si="99"/>
        <v xml:space="preserve"> </v>
      </c>
      <c r="P1413" s="349">
        <v>10.08</v>
      </c>
      <c r="Q1413" s="272">
        <v>1</v>
      </c>
      <c r="R1413" s="274">
        <v>0</v>
      </c>
      <c r="S1413" s="263"/>
      <c r="T1413" s="269"/>
      <c r="U1413" s="263" t="str">
        <f t="shared" si="100"/>
        <v xml:space="preserve"> </v>
      </c>
    </row>
    <row r="1414" spans="1:25" x14ac:dyDescent="0.2">
      <c r="A1414" s="143" t="s">
        <v>1394</v>
      </c>
      <c r="B1414" s="40" t="s">
        <v>1129</v>
      </c>
      <c r="C1414" s="4" t="s">
        <v>3765</v>
      </c>
      <c r="D1414" s="41">
        <v>126</v>
      </c>
      <c r="E1414" s="46">
        <v>36647</v>
      </c>
      <c r="F1414" s="263" t="str">
        <f t="shared" si="97"/>
        <v xml:space="preserve"> </v>
      </c>
      <c r="G1414" s="143" t="s">
        <v>21</v>
      </c>
      <c r="H1414" s="143" t="s">
        <v>897</v>
      </c>
      <c r="I1414" s="263" t="str">
        <f t="shared" si="98"/>
        <v xml:space="preserve"> </v>
      </c>
      <c r="J1414" s="38" t="str">
        <f>IF(D1414&gt;=('28 Populations and thresholds'!$I$193),"YES"," ")</f>
        <v xml:space="preserve"> </v>
      </c>
      <c r="K1414" s="38" t="str">
        <f>IF(J1414="YES"," ",IF(D1414&gt;=('28 Populations and thresholds'!$I$193)*0.25,"YES"))</f>
        <v>YES</v>
      </c>
      <c r="L1414" s="38" t="b">
        <f>OR('28 Populations and thresholds'!$J$193="CR",'28 Populations and thresholds'!$J$193="EN",'28 Populations and thresholds'!$J$193="VU")</f>
        <v>0</v>
      </c>
      <c r="M1414" s="75">
        <f>D1414/'28 Populations and thresholds'!$H$193</f>
        <v>2.8636363636363638E-3</v>
      </c>
      <c r="N1414" s="106" t="str">
        <f>'28 Populations and thresholds'!$K$193</f>
        <v>DEC</v>
      </c>
      <c r="O1414" s="263" t="str">
        <f t="shared" si="99"/>
        <v xml:space="preserve"> </v>
      </c>
      <c r="P1414" s="348">
        <v>0.28999999999999998</v>
      </c>
      <c r="Q1414" s="38">
        <v>1</v>
      </c>
      <c r="R1414" s="106">
        <v>0</v>
      </c>
      <c r="S1414" s="263"/>
      <c r="T1414" s="9"/>
      <c r="U1414" s="263" t="str">
        <f t="shared" si="100"/>
        <v xml:space="preserve"> </v>
      </c>
    </row>
    <row r="1415" spans="1:25" x14ac:dyDescent="0.2">
      <c r="A1415" s="267" t="s">
        <v>1394</v>
      </c>
      <c r="B1415" s="268" t="s">
        <v>1002</v>
      </c>
      <c r="C1415" s="268" t="s">
        <v>3795</v>
      </c>
      <c r="D1415" s="270">
        <v>900</v>
      </c>
      <c r="E1415" s="271">
        <v>37377</v>
      </c>
      <c r="F1415" s="263" t="str">
        <f t="shared" si="97"/>
        <v xml:space="preserve"> </v>
      </c>
      <c r="G1415" s="267" t="s">
        <v>21</v>
      </c>
      <c r="H1415" s="267" t="s">
        <v>894</v>
      </c>
      <c r="I1415" s="263" t="str">
        <f t="shared" si="98"/>
        <v xml:space="preserve"> </v>
      </c>
      <c r="J1415" s="272" t="str">
        <f>IF(D1415&gt;=(('28 Populations and thresholds'!$I$176)+('28 Populations and thresholds'!$I$177)),"YES"," ")</f>
        <v xml:space="preserve"> </v>
      </c>
      <c r="K1415" s="272" t="str">
        <f>IF(J1415="YES"," ",IF(D1415&gt;=(('28 Populations and thresholds'!$I$176)+('28 Populations and thresholds'!$I$177))*0.25,"YES"))</f>
        <v>YES</v>
      </c>
      <c r="L1415" s="272" t="b">
        <f>OR('28 Populations and thresholds'!$J$176="CR",'28 Populations and thresholds'!$J$176="EN",'28 Populations and thresholds'!$J$176="VU")</f>
        <v>0</v>
      </c>
      <c r="M1415" s="273">
        <f>D1415/(('28 Populations and thresholds'!$H$176)+('28 Populations and thresholds'!$H$177))</f>
        <v>3.2258064516129032E-3</v>
      </c>
      <c r="N1415" s="274" t="str">
        <f>'28 Populations and thresholds'!$K$176</f>
        <v>DEC</v>
      </c>
      <c r="O1415" s="263" t="str">
        <f t="shared" si="99"/>
        <v xml:space="preserve"> </v>
      </c>
      <c r="P1415" s="349">
        <v>3.89</v>
      </c>
      <c r="Q1415" s="272">
        <v>5</v>
      </c>
      <c r="R1415" s="274">
        <v>1</v>
      </c>
      <c r="S1415" s="263"/>
      <c r="T1415" s="275" t="s">
        <v>4568</v>
      </c>
      <c r="U1415" s="263" t="str">
        <f t="shared" si="100"/>
        <v xml:space="preserve"> </v>
      </c>
    </row>
    <row r="1416" spans="1:25" x14ac:dyDescent="0.2">
      <c r="A1416" s="267" t="s">
        <v>1394</v>
      </c>
      <c r="B1416" s="268" t="s">
        <v>1002</v>
      </c>
      <c r="C1416" s="269" t="s">
        <v>3451</v>
      </c>
      <c r="D1416" s="270">
        <v>804</v>
      </c>
      <c r="E1416" s="271">
        <v>35914</v>
      </c>
      <c r="F1416" s="263" t="str">
        <f t="shared" si="97"/>
        <v xml:space="preserve"> </v>
      </c>
      <c r="G1416" s="267" t="s">
        <v>21</v>
      </c>
      <c r="H1416" s="267" t="s">
        <v>894</v>
      </c>
      <c r="I1416" s="263" t="str">
        <f t="shared" si="98"/>
        <v xml:space="preserve"> </v>
      </c>
      <c r="J1416" s="272" t="str">
        <f>IF(D1416&gt;=('28 Populations and thresholds'!$I$154),"YES"," ")</f>
        <v xml:space="preserve"> </v>
      </c>
      <c r="K1416" s="272" t="str">
        <f>IF(J1416="YES"," ",IF(D1416&gt;=('28 Populations and thresholds'!$I$154)*0.25,"YES"))</f>
        <v>YES</v>
      </c>
      <c r="L1416" s="272" t="b">
        <f>OR('28 Populations and thresholds'!$J$154="CR",'28 Populations and thresholds'!$J$154="EN",'28 Populations and thresholds'!$J$154="VU")</f>
        <v>0</v>
      </c>
      <c r="M1416" s="273">
        <f>D1416/'28 Populations and thresholds'!$H$154</f>
        <v>7.7307692307692312E-3</v>
      </c>
      <c r="N1416" s="274" t="str">
        <f>'28 Populations and thresholds'!$K$154</f>
        <v>DEC</v>
      </c>
      <c r="O1416" s="263" t="str">
        <f t="shared" si="99"/>
        <v xml:space="preserve"> </v>
      </c>
      <c r="P1416" s="349"/>
      <c r="Q1416" s="272"/>
      <c r="R1416" s="274"/>
      <c r="S1416" s="263"/>
      <c r="T1416" s="269"/>
      <c r="U1416" s="263" t="str">
        <f t="shared" si="100"/>
        <v xml:space="preserve"> </v>
      </c>
    </row>
    <row r="1417" spans="1:25" x14ac:dyDescent="0.2">
      <c r="A1417" s="267" t="s">
        <v>1394</v>
      </c>
      <c r="B1417" s="268" t="s">
        <v>1002</v>
      </c>
      <c r="C1417" s="269" t="s">
        <v>3765</v>
      </c>
      <c r="D1417" s="270">
        <v>183</v>
      </c>
      <c r="E1417" s="271">
        <v>37377</v>
      </c>
      <c r="F1417" s="263" t="str">
        <f t="shared" si="97"/>
        <v xml:space="preserve"> </v>
      </c>
      <c r="G1417" s="267" t="s">
        <v>21</v>
      </c>
      <c r="H1417" s="267" t="s">
        <v>894</v>
      </c>
      <c r="I1417" s="263" t="str">
        <f t="shared" si="98"/>
        <v xml:space="preserve"> </v>
      </c>
      <c r="J1417" s="272" t="str">
        <f>IF(D1417&gt;=('28 Populations and thresholds'!$I$193),"YES"," ")</f>
        <v xml:space="preserve"> </v>
      </c>
      <c r="K1417" s="272" t="str">
        <f>IF(J1417="YES"," ",IF(D1417&gt;=('28 Populations and thresholds'!$I$193)*0.25,"YES"))</f>
        <v>YES</v>
      </c>
      <c r="L1417" s="272" t="b">
        <f>OR('28 Populations and thresholds'!$J$193="CR",'28 Populations and thresholds'!$J$193="EN",'28 Populations and thresholds'!$J$193="VU")</f>
        <v>0</v>
      </c>
      <c r="M1417" s="273">
        <f>D1417/'28 Populations and thresholds'!$H$193</f>
        <v>4.1590909090909092E-3</v>
      </c>
      <c r="N1417" s="274" t="str">
        <f>'28 Populations and thresholds'!$K$193</f>
        <v>DEC</v>
      </c>
      <c r="O1417" s="263" t="str">
        <f t="shared" si="99"/>
        <v xml:space="preserve"> </v>
      </c>
      <c r="P1417" s="349"/>
      <c r="Q1417" s="272"/>
      <c r="R1417" s="274"/>
      <c r="S1417" s="263"/>
      <c r="T1417" s="269"/>
      <c r="U1417" s="263" t="str">
        <f t="shared" si="100"/>
        <v xml:space="preserve"> </v>
      </c>
    </row>
    <row r="1418" spans="1:25" x14ac:dyDescent="0.2">
      <c r="A1418" s="267" t="s">
        <v>1394</v>
      </c>
      <c r="B1418" s="268" t="s">
        <v>1002</v>
      </c>
      <c r="C1418" s="269" t="s">
        <v>3766</v>
      </c>
      <c r="D1418" s="270">
        <v>100</v>
      </c>
      <c r="E1418" s="271">
        <v>36647</v>
      </c>
      <c r="F1418" s="263" t="str">
        <f t="shared" si="97"/>
        <v xml:space="preserve"> </v>
      </c>
      <c r="G1418" s="267" t="s">
        <v>21</v>
      </c>
      <c r="H1418" s="267" t="s">
        <v>897</v>
      </c>
      <c r="I1418" s="263" t="str">
        <f t="shared" si="98"/>
        <v xml:space="preserve"> </v>
      </c>
      <c r="J1418" s="272" t="str">
        <f>IF(D1418&gt;=('28 Populations and thresholds'!$I$194),"YES"," ")</f>
        <v xml:space="preserve"> </v>
      </c>
      <c r="K1418" s="272" t="str">
        <f>IF(J1418="YES"," ",IF(D1418&gt;=('28 Populations and thresholds'!$I$194)*0.25,"YES"))</f>
        <v>YES</v>
      </c>
      <c r="L1418" s="272" t="b">
        <f>OR('28 Populations and thresholds'!$J$194="CR",'28 Populations and thresholds'!$J$194="EN",'28 Populations and thresholds'!$J$194="VU")</f>
        <v>0</v>
      </c>
      <c r="M1418" s="273">
        <f>D1418/'28 Populations and thresholds'!$H$194</f>
        <v>3.5087719298245615E-3</v>
      </c>
      <c r="N1418" s="274" t="str">
        <f>'28 Populations and thresholds'!$K$194</f>
        <v>DEC</v>
      </c>
      <c r="O1418" s="263" t="str">
        <f t="shared" si="99"/>
        <v xml:space="preserve"> </v>
      </c>
      <c r="P1418" s="349"/>
      <c r="Q1418" s="272"/>
      <c r="R1418" s="274"/>
      <c r="S1418" s="263"/>
      <c r="T1418" s="269"/>
      <c r="U1418" s="263" t="str">
        <f t="shared" si="100"/>
        <v xml:space="preserve"> </v>
      </c>
    </row>
    <row r="1419" spans="1:25" x14ac:dyDescent="0.2">
      <c r="A1419" s="275" t="s">
        <v>1394</v>
      </c>
      <c r="B1419" s="269" t="s">
        <v>1002</v>
      </c>
      <c r="C1419" s="269" t="s">
        <v>1732</v>
      </c>
      <c r="D1419" s="279">
        <v>195</v>
      </c>
      <c r="E1419" s="284" t="s">
        <v>1598</v>
      </c>
      <c r="F1419" s="263" t="str">
        <f t="shared" si="97"/>
        <v xml:space="preserve"> </v>
      </c>
      <c r="G1419" s="275" t="s">
        <v>139</v>
      </c>
      <c r="H1419" s="275"/>
      <c r="I1419" s="263" t="str">
        <f t="shared" si="98"/>
        <v xml:space="preserve"> </v>
      </c>
      <c r="J1419" s="272" t="str">
        <f>IF(D1419&gt;=('28 Populations and thresholds'!$I$221),"YES"," ")</f>
        <v>YES</v>
      </c>
      <c r="K1419" s="272" t="str">
        <f>IF(J1419="YES"," ",IF(D1419&gt;=('28 Populations and thresholds'!$I$221)*0.25,"YES"))</f>
        <v xml:space="preserve"> </v>
      </c>
      <c r="L1419" s="272" t="b">
        <f>OR('28 Populations and thresholds'!$J$221="CR",'28 Populations and thresholds'!$J$221="EN",'28 Populations and thresholds'!$J$221="VU")</f>
        <v>1</v>
      </c>
      <c r="M1419" s="273">
        <f>D1419/'28 Populations and thresholds'!$H$221</f>
        <v>2.0312500000000001E-2</v>
      </c>
      <c r="N1419" s="274" t="str">
        <f>'28 Populations and thresholds'!$K$221</f>
        <v>DEC</v>
      </c>
      <c r="O1419" s="263" t="str">
        <f t="shared" si="99"/>
        <v xml:space="preserve"> </v>
      </c>
      <c r="P1419" s="349"/>
      <c r="Q1419" s="272"/>
      <c r="R1419" s="274"/>
      <c r="S1419" s="263"/>
      <c r="T1419" s="275"/>
      <c r="U1419" s="263" t="str">
        <f t="shared" si="100"/>
        <v xml:space="preserve"> </v>
      </c>
    </row>
    <row r="1420" spans="1:25" x14ac:dyDescent="0.2">
      <c r="A1420" s="324" t="s">
        <v>1394</v>
      </c>
      <c r="B1420" s="337" t="s">
        <v>4664</v>
      </c>
      <c r="C1420" s="337" t="s">
        <v>3607</v>
      </c>
      <c r="D1420" s="339">
        <v>5712</v>
      </c>
      <c r="E1420" s="323">
        <v>2002</v>
      </c>
      <c r="F1420" s="263" t="str">
        <f t="shared" si="97"/>
        <v xml:space="preserve"> </v>
      </c>
      <c r="G1420" s="324" t="s">
        <v>139</v>
      </c>
      <c r="H1420" s="324" t="s">
        <v>3388</v>
      </c>
      <c r="I1420" s="263" t="str">
        <f t="shared" si="98"/>
        <v xml:space="preserve"> </v>
      </c>
      <c r="J1420" s="321" t="str">
        <f>IF(D1420&gt;=('28 Populations and thresholds'!$I$92),"YES"," ")</f>
        <v>YES</v>
      </c>
      <c r="K1420" s="321" t="str">
        <f>IF(J1420="YES"," ",IF(D1420&gt;=('28 Populations and thresholds'!$I$92)*0.25,"YES"))</f>
        <v xml:space="preserve"> </v>
      </c>
      <c r="L1420" s="321" t="b">
        <f>OR('28 Populations and thresholds'!$J$92="CR",'28 Populations and thresholds'!$J$92="EN",'28 Populations and thresholds'!$J$92="VU")</f>
        <v>0</v>
      </c>
      <c r="M1420" s="322">
        <f>D1420/'28 Populations and thresholds'!$H$92</f>
        <v>1.9040000000000001E-2</v>
      </c>
      <c r="N1420" s="323" t="str">
        <f>'28 Populations and thresholds'!$K$92</f>
        <v>DEC</v>
      </c>
      <c r="O1420" s="263" t="str">
        <f t="shared" si="99"/>
        <v xml:space="preserve"> </v>
      </c>
      <c r="P1420" s="386">
        <v>1.9</v>
      </c>
      <c r="Q1420" s="321">
        <v>1</v>
      </c>
      <c r="R1420" s="323">
        <v>0</v>
      </c>
      <c r="S1420" s="263"/>
      <c r="T1420" s="337"/>
      <c r="U1420" s="263" t="str">
        <f t="shared" si="100"/>
        <v xml:space="preserve"> </v>
      </c>
    </row>
    <row r="1421" spans="1:25" x14ac:dyDescent="0.2">
      <c r="A1421" s="12" t="s">
        <v>1394</v>
      </c>
      <c r="B1421" s="4" t="s">
        <v>3547</v>
      </c>
      <c r="C1421" s="4" t="s">
        <v>3666</v>
      </c>
      <c r="D1421" s="105">
        <v>1849</v>
      </c>
      <c r="E1421" s="106">
        <v>2005</v>
      </c>
      <c r="F1421" s="263" t="str">
        <f t="shared" si="97"/>
        <v xml:space="preserve"> </v>
      </c>
      <c r="G1421" s="12" t="s">
        <v>139</v>
      </c>
      <c r="H1421" s="12" t="s">
        <v>3388</v>
      </c>
      <c r="I1421" s="263" t="str">
        <f t="shared" si="98"/>
        <v xml:space="preserve"> </v>
      </c>
      <c r="J1421" s="38" t="str">
        <f>IF(D1421&gt;=(('28 Populations and thresholds'!$I$61)+('28 Populations and thresholds'!$I$64)),"YES"," ")</f>
        <v>YES</v>
      </c>
      <c r="K1421" s="38" t="str">
        <f>IF(J1421="YES"," ",IF(D1421&gt;=(('28 Populations and thresholds'!$I$61)+('28 Populations and thresholds'!$I$64))*0.25,"YES"))</f>
        <v xml:space="preserve"> </v>
      </c>
      <c r="L1421" s="38" t="b">
        <f>OR('28 Populations and thresholds'!$J$61="CR",'28 Populations and thresholds'!$J$61="EN",'28 Populations and thresholds'!$J$61="VU")</f>
        <v>0</v>
      </c>
      <c r="M1421" s="75">
        <f>D1421/(('28 Populations and thresholds'!$H$61)+('28 Populations and thresholds'!$H$64))</f>
        <v>0.11005952380952382</v>
      </c>
      <c r="N1421" s="106" t="str">
        <f>'28 Populations and thresholds'!$K$61</f>
        <v>DEC</v>
      </c>
      <c r="O1421" s="263" t="str">
        <f t="shared" si="99"/>
        <v xml:space="preserve"> </v>
      </c>
      <c r="P1421" s="348">
        <v>12.74</v>
      </c>
      <c r="Q1421" s="38">
        <v>2</v>
      </c>
      <c r="R1421" s="106">
        <v>0</v>
      </c>
      <c r="S1421" s="263"/>
      <c r="T1421" s="12" t="s">
        <v>4743</v>
      </c>
      <c r="U1421" s="263" t="str">
        <f t="shared" si="100"/>
        <v xml:space="preserve"> </v>
      </c>
      <c r="V1421" s="184"/>
      <c r="W1421" s="121"/>
      <c r="X1421" s="253"/>
      <c r="Y1421" s="253"/>
    </row>
    <row r="1422" spans="1:25" x14ac:dyDescent="0.2">
      <c r="A1422" s="12" t="s">
        <v>1394</v>
      </c>
      <c r="B1422" s="4" t="s">
        <v>3547</v>
      </c>
      <c r="C1422" s="4" t="s">
        <v>3656</v>
      </c>
      <c r="D1422" s="105">
        <v>3637</v>
      </c>
      <c r="E1422" s="106">
        <v>2007</v>
      </c>
      <c r="F1422" s="263" t="str">
        <f t="shared" si="97"/>
        <v xml:space="preserve"> </v>
      </c>
      <c r="G1422" s="12" t="s">
        <v>139</v>
      </c>
      <c r="H1422" s="12" t="s">
        <v>3388</v>
      </c>
      <c r="I1422" s="263" t="str">
        <f t="shared" si="98"/>
        <v xml:space="preserve"> </v>
      </c>
      <c r="J1422" s="38" t="str">
        <f>IF(D1422&gt;=('28 Populations and thresholds'!$I$67),"YES"," ")</f>
        <v>YES</v>
      </c>
      <c r="K1422" s="38" t="str">
        <f>IF(J1422="YES"," ",IF(D1422&gt;=('28 Populations and thresholds'!$I$67)*0.25,"YES"))</f>
        <v xml:space="preserve"> </v>
      </c>
      <c r="L1422" s="38" t="b">
        <f>OR('28 Populations and thresholds'!$J$67="CR",'28 Populations and thresholds'!$J$67="EN",'28 Populations and thresholds'!$J$67="VU")</f>
        <v>0</v>
      </c>
      <c r="M1422" s="75">
        <f>D1422/'28 Populations and thresholds'!$H$67</f>
        <v>1.7319047619047619E-2</v>
      </c>
      <c r="N1422" s="106">
        <f>'28 Populations and thresholds'!$K$67</f>
        <v>0</v>
      </c>
      <c r="O1422" s="263" t="str">
        <f t="shared" si="99"/>
        <v xml:space="preserve"> </v>
      </c>
      <c r="P1422" s="348"/>
      <c r="Q1422" s="38"/>
      <c r="R1422" s="106"/>
      <c r="S1422" s="263"/>
      <c r="T1422" s="9"/>
      <c r="U1422" s="263" t="str">
        <f t="shared" si="100"/>
        <v xml:space="preserve"> </v>
      </c>
    </row>
    <row r="1423" spans="1:25" x14ac:dyDescent="0.2">
      <c r="A1423" s="267" t="s">
        <v>1394</v>
      </c>
      <c r="B1423" s="268" t="s">
        <v>1393</v>
      </c>
      <c r="C1423" s="269" t="s">
        <v>3617</v>
      </c>
      <c r="D1423" s="270">
        <v>18200</v>
      </c>
      <c r="E1423" s="294" t="s">
        <v>1344</v>
      </c>
      <c r="F1423" s="263" t="str">
        <f t="shared" si="97"/>
        <v xml:space="preserve"> </v>
      </c>
      <c r="G1423" s="267" t="s">
        <v>15</v>
      </c>
      <c r="H1423" s="267" t="s">
        <v>1395</v>
      </c>
      <c r="I1423" s="263" t="str">
        <f t="shared" si="98"/>
        <v xml:space="preserve"> </v>
      </c>
      <c r="J1423" s="272" t="str">
        <f>IF(D1423&gt;=('28 Populations and thresholds'!$I$95),"YES"," ")</f>
        <v>YES</v>
      </c>
      <c r="K1423" s="272" t="str">
        <f>IF(J1423="YES"," ",IF(D1423&gt;=('28 Populations and thresholds'!$I$95)*0.25,"YES"))</f>
        <v xml:space="preserve"> </v>
      </c>
      <c r="L1423" s="272" t="b">
        <f>OR('28 Populations and thresholds'!$J$95="CR",'28 Populations and thresholds'!$J$95="EN",'28 Populations and thresholds'!$J$95="VU")</f>
        <v>0</v>
      </c>
      <c r="M1423" s="273">
        <f>D1423/'28 Populations and thresholds'!$H$95</f>
        <v>6.0666666666666667E-2</v>
      </c>
      <c r="N1423" s="274">
        <f>'28 Populations and thresholds'!$K$95</f>
        <v>0</v>
      </c>
      <c r="O1423" s="263" t="str">
        <f t="shared" si="99"/>
        <v xml:space="preserve"> </v>
      </c>
      <c r="P1423" s="349">
        <v>6.07</v>
      </c>
      <c r="Q1423" s="272">
        <v>1</v>
      </c>
      <c r="R1423" s="274">
        <v>0</v>
      </c>
      <c r="S1423" s="263"/>
      <c r="T1423" s="269"/>
      <c r="U1423" s="263" t="str">
        <f t="shared" si="100"/>
        <v xml:space="preserve"> </v>
      </c>
    </row>
    <row r="1424" spans="1:25" x14ac:dyDescent="0.2">
      <c r="A1424" s="143" t="s">
        <v>1394</v>
      </c>
      <c r="B1424" s="40" t="s">
        <v>1035</v>
      </c>
      <c r="C1424" s="4" t="s">
        <v>3765</v>
      </c>
      <c r="D1424" s="41">
        <v>431</v>
      </c>
      <c r="E1424" s="46">
        <v>35330</v>
      </c>
      <c r="F1424" s="263" t="str">
        <f t="shared" si="97"/>
        <v xml:space="preserve"> </v>
      </c>
      <c r="G1424" s="143" t="s">
        <v>21</v>
      </c>
      <c r="H1424" s="143" t="s">
        <v>256</v>
      </c>
      <c r="I1424" s="263" t="str">
        <f t="shared" si="98"/>
        <v xml:space="preserve"> </v>
      </c>
      <c r="J1424" s="38" t="str">
        <f>IF(D1424&gt;=('28 Populations and thresholds'!$I$193),"YES"," ")</f>
        <v xml:space="preserve"> </v>
      </c>
      <c r="K1424" s="38" t="str">
        <f>IF(J1424="YES"," ",IF(D1424&gt;=('28 Populations and thresholds'!$I$193)*0.25,"YES"))</f>
        <v>YES</v>
      </c>
      <c r="L1424" s="38" t="b">
        <f>OR('28 Populations and thresholds'!$J$193="CR",'28 Populations and thresholds'!$J$193="EN",'28 Populations and thresholds'!$J$193="VU")</f>
        <v>0</v>
      </c>
      <c r="M1424" s="75">
        <f>D1424/'28 Populations and thresholds'!$H$193</f>
        <v>9.7954545454545447E-3</v>
      </c>
      <c r="N1424" s="106" t="str">
        <f>'28 Populations and thresholds'!$K$193</f>
        <v>DEC</v>
      </c>
      <c r="O1424" s="263" t="str">
        <f t="shared" si="99"/>
        <v xml:space="preserve"> </v>
      </c>
      <c r="P1424" s="348">
        <v>1.62</v>
      </c>
      <c r="Q1424" s="38">
        <v>2</v>
      </c>
      <c r="R1424" s="106">
        <v>0</v>
      </c>
      <c r="S1424" s="263"/>
      <c r="T1424" s="9"/>
      <c r="U1424" s="263" t="str">
        <f t="shared" si="100"/>
        <v xml:space="preserve"> </v>
      </c>
    </row>
    <row r="1425" spans="1:26" x14ac:dyDescent="0.2">
      <c r="A1425" s="143" t="s">
        <v>1394</v>
      </c>
      <c r="B1425" s="40" t="s">
        <v>1035</v>
      </c>
      <c r="C1425" s="111" t="s">
        <v>3758</v>
      </c>
      <c r="D1425" s="41">
        <v>352</v>
      </c>
      <c r="E1425" s="46">
        <v>35201</v>
      </c>
      <c r="F1425" s="263" t="str">
        <f t="shared" si="97"/>
        <v xml:space="preserve"> </v>
      </c>
      <c r="G1425" s="143" t="s">
        <v>21</v>
      </c>
      <c r="H1425" s="143" t="s">
        <v>256</v>
      </c>
      <c r="I1425" s="263" t="str">
        <f t="shared" si="98"/>
        <v xml:space="preserve"> </v>
      </c>
      <c r="J1425" s="38" t="str">
        <f>IF(D1425&gt;=('28 Populations and thresholds'!$I$179),"YES"," ")</f>
        <v xml:space="preserve"> </v>
      </c>
      <c r="K1425" s="38" t="str">
        <f>IF(J1425="YES"," ",IF(D1425&gt;=('28 Populations and thresholds'!$I$179)*0.25,"YES"))</f>
        <v>YES</v>
      </c>
      <c r="L1425" s="38" t="b">
        <f>OR('28 Populations and thresholds'!$J$179="CR",'28 Populations and thresholds'!$J$179="EN",'28 Populations and thresholds'!$J$179="VU")</f>
        <v>0</v>
      </c>
      <c r="M1425" s="75">
        <f>D1425/'28 Populations and thresholds'!$H$179</f>
        <v>6.4000000000000003E-3</v>
      </c>
      <c r="N1425" s="106" t="str">
        <f>'28 Populations and thresholds'!$K$179</f>
        <v>DEC</v>
      </c>
      <c r="O1425" s="263" t="str">
        <f t="shared" si="99"/>
        <v xml:space="preserve"> </v>
      </c>
      <c r="P1425" s="348"/>
      <c r="Q1425" s="38"/>
      <c r="R1425" s="106"/>
      <c r="S1425" s="263"/>
      <c r="T1425" s="9"/>
      <c r="U1425" s="263" t="str">
        <f t="shared" si="100"/>
        <v xml:space="preserve"> </v>
      </c>
    </row>
    <row r="1426" spans="1:26" x14ac:dyDescent="0.2">
      <c r="A1426" s="267" t="s">
        <v>1394</v>
      </c>
      <c r="B1426" s="268" t="s">
        <v>1396</v>
      </c>
      <c r="C1426" s="269" t="s">
        <v>3727</v>
      </c>
      <c r="D1426" s="270">
        <v>2000</v>
      </c>
      <c r="E1426" s="294" t="s">
        <v>1320</v>
      </c>
      <c r="F1426" s="263" t="str">
        <f t="shared" si="97"/>
        <v xml:space="preserve"> </v>
      </c>
      <c r="G1426" s="267" t="s">
        <v>15</v>
      </c>
      <c r="H1426" s="267" t="s">
        <v>1397</v>
      </c>
      <c r="I1426" s="263" t="str">
        <f t="shared" si="98"/>
        <v xml:space="preserve"> </v>
      </c>
      <c r="J1426" s="272" t="str">
        <f>IF(D1426&gt;=('28 Populations and thresholds'!$I$64),"YES"," ")</f>
        <v>YES</v>
      </c>
      <c r="K1426" s="272" t="str">
        <f>IF(J1426="YES"," ",IF(D1426&gt;=('28 Populations and thresholds'!$I$64)*0.25,"YES"))</f>
        <v xml:space="preserve"> </v>
      </c>
      <c r="L1426" s="272" t="b">
        <f>OR('28 Populations and thresholds'!$J$64="CR",'28 Populations and thresholds'!$J$64="EN",'28 Populations and thresholds'!$J$64="VU")</f>
        <v>0</v>
      </c>
      <c r="M1426" s="273">
        <f>D1426/('28 Populations and thresholds'!$H$64)</f>
        <v>0.29411764705882354</v>
      </c>
      <c r="N1426" s="274" t="str">
        <f>'28 Populations and thresholds'!$K$64</f>
        <v>DEC</v>
      </c>
      <c r="O1426" s="263" t="str">
        <f t="shared" si="99"/>
        <v xml:space="preserve"> </v>
      </c>
      <c r="P1426" s="349">
        <v>30.36</v>
      </c>
      <c r="Q1426" s="272">
        <v>2</v>
      </c>
      <c r="R1426" s="274">
        <v>0</v>
      </c>
      <c r="S1426" s="263"/>
      <c r="T1426" s="300"/>
      <c r="U1426" s="263" t="str">
        <f t="shared" si="100"/>
        <v xml:space="preserve"> </v>
      </c>
      <c r="V1426" s="184"/>
      <c r="W1426" s="121"/>
      <c r="X1426" s="253"/>
      <c r="Y1426" s="253"/>
    </row>
    <row r="1427" spans="1:26" x14ac:dyDescent="0.2">
      <c r="A1427" s="267" t="s">
        <v>1394</v>
      </c>
      <c r="B1427" s="268" t="s">
        <v>1396</v>
      </c>
      <c r="C1427" s="269" t="s">
        <v>3656</v>
      </c>
      <c r="D1427" s="270">
        <v>2000</v>
      </c>
      <c r="E1427" s="294" t="s">
        <v>1320</v>
      </c>
      <c r="F1427" s="263" t="str">
        <f t="shared" si="97"/>
        <v xml:space="preserve"> </v>
      </c>
      <c r="G1427" s="267" t="s">
        <v>15</v>
      </c>
      <c r="H1427" s="267" t="s">
        <v>1397</v>
      </c>
      <c r="I1427" s="263" t="str">
        <f t="shared" si="98"/>
        <v xml:space="preserve"> </v>
      </c>
      <c r="J1427" s="272" t="str">
        <f>IF(D1427&gt;=('28 Populations and thresholds'!$I$67),"YES"," ")</f>
        <v>YES</v>
      </c>
      <c r="K1427" s="272" t="str">
        <f>IF(J1427="YES"," ",IF(D1427&gt;=('28 Populations and thresholds'!$I$67)*0.25,"YES"))</f>
        <v xml:space="preserve"> </v>
      </c>
      <c r="L1427" s="272" t="b">
        <f>OR('28 Populations and thresholds'!$J$67="CR",'28 Populations and thresholds'!$J$67="EN",'28 Populations and thresholds'!$J$67="VU")</f>
        <v>0</v>
      </c>
      <c r="M1427" s="273">
        <f>D1427/'28 Populations and thresholds'!$H$67</f>
        <v>9.5238095238095247E-3</v>
      </c>
      <c r="N1427" s="274">
        <f>'28 Populations and thresholds'!$K$67</f>
        <v>0</v>
      </c>
      <c r="O1427" s="263" t="str">
        <f t="shared" si="99"/>
        <v xml:space="preserve"> </v>
      </c>
      <c r="P1427" s="349"/>
      <c r="Q1427" s="272"/>
      <c r="R1427" s="274"/>
      <c r="S1427" s="263"/>
      <c r="T1427" s="269"/>
      <c r="U1427" s="263" t="str">
        <f t="shared" si="100"/>
        <v xml:space="preserve"> </v>
      </c>
    </row>
    <row r="1428" spans="1:26" x14ac:dyDescent="0.2">
      <c r="A1428" s="143" t="s">
        <v>1394</v>
      </c>
      <c r="B1428" s="40" t="s">
        <v>1123</v>
      </c>
      <c r="C1428" s="4" t="s">
        <v>3765</v>
      </c>
      <c r="D1428" s="41">
        <v>151</v>
      </c>
      <c r="E1428" s="46">
        <v>37377</v>
      </c>
      <c r="F1428" s="263" t="str">
        <f t="shared" si="97"/>
        <v xml:space="preserve"> </v>
      </c>
      <c r="G1428" s="143" t="s">
        <v>21</v>
      </c>
      <c r="H1428" s="143" t="s">
        <v>894</v>
      </c>
      <c r="I1428" s="263" t="str">
        <f t="shared" si="98"/>
        <v xml:space="preserve"> </v>
      </c>
      <c r="J1428" s="38" t="str">
        <f>IF(D1428&gt;=('28 Populations and thresholds'!$I$193),"YES"," ")</f>
        <v xml:space="preserve"> </v>
      </c>
      <c r="K1428" s="38" t="str">
        <f>IF(J1428="YES"," ",IF(D1428&gt;=('28 Populations and thresholds'!$I$193)*0.25,"YES"))</f>
        <v>YES</v>
      </c>
      <c r="L1428" s="38" t="b">
        <f>OR('28 Populations and thresholds'!$J$193="CR",'28 Populations and thresholds'!$J$193="EN",'28 Populations and thresholds'!$J$193="VU")</f>
        <v>0</v>
      </c>
      <c r="M1428" s="75">
        <f>D1428/'28 Populations and thresholds'!$H$193</f>
        <v>3.4318181818181817E-3</v>
      </c>
      <c r="N1428" s="106" t="str">
        <f>'28 Populations and thresholds'!$K$193</f>
        <v>DEC</v>
      </c>
      <c r="O1428" s="263" t="str">
        <f t="shared" si="99"/>
        <v xml:space="preserve"> </v>
      </c>
      <c r="P1428" s="348">
        <v>2.02</v>
      </c>
      <c r="Q1428" s="38">
        <v>3</v>
      </c>
      <c r="R1428" s="106">
        <v>0</v>
      </c>
      <c r="S1428" s="263"/>
      <c r="T1428" s="9"/>
      <c r="U1428" s="263" t="str">
        <f t="shared" si="100"/>
        <v xml:space="preserve"> </v>
      </c>
    </row>
    <row r="1429" spans="1:26" x14ac:dyDescent="0.2">
      <c r="A1429" s="143" t="s">
        <v>1394</v>
      </c>
      <c r="B1429" s="40" t="s">
        <v>1123</v>
      </c>
      <c r="C1429" s="4" t="s">
        <v>3745</v>
      </c>
      <c r="D1429" s="41">
        <v>1223</v>
      </c>
      <c r="E1429" s="46">
        <v>36526</v>
      </c>
      <c r="F1429" s="263" t="str">
        <f t="shared" si="97"/>
        <v xml:space="preserve"> </v>
      </c>
      <c r="G1429" s="143" t="s">
        <v>21</v>
      </c>
      <c r="H1429" s="143" t="s">
        <v>897</v>
      </c>
      <c r="I1429" s="263" t="str">
        <f t="shared" si="98"/>
        <v xml:space="preserve"> </v>
      </c>
      <c r="J1429" s="38" t="str">
        <f>IF(D1429&gt;=('28 Populations and thresholds'!$I$152),"YES"," ")</f>
        <v>YES</v>
      </c>
      <c r="K1429" s="38" t="str">
        <f>IF(J1429="YES"," ",IF(D1429&gt;=('28 Populations and thresholds'!$I$152)*0.25,"YES"))</f>
        <v xml:space="preserve"> </v>
      </c>
      <c r="L1429" s="38" t="b">
        <f>OR('28 Populations and thresholds'!$J$152="CR",'28 Populations and thresholds'!$J$152="EN",'28 Populations and thresholds'!$J$152="VU")</f>
        <v>0</v>
      </c>
      <c r="M1429" s="75">
        <f>D1429/'28 Populations and thresholds'!$H$152</f>
        <v>1.223E-2</v>
      </c>
      <c r="N1429" s="106">
        <f>'28 Populations and thresholds'!$K$152</f>
        <v>0</v>
      </c>
      <c r="O1429" s="263" t="str">
        <f t="shared" si="99"/>
        <v xml:space="preserve"> </v>
      </c>
      <c r="P1429" s="348"/>
      <c r="Q1429" s="38"/>
      <c r="R1429" s="106"/>
      <c r="S1429" s="263"/>
      <c r="U1429" s="263" t="str">
        <f t="shared" si="100"/>
        <v xml:space="preserve"> </v>
      </c>
      <c r="W1429" s="4"/>
      <c r="X1429" s="4"/>
      <c r="Y1429" s="4"/>
      <c r="Z1429" s="4"/>
    </row>
    <row r="1430" spans="1:26" x14ac:dyDescent="0.2">
      <c r="A1430" s="143" t="s">
        <v>1394</v>
      </c>
      <c r="B1430" s="40" t="s">
        <v>1123</v>
      </c>
      <c r="C1430" s="4" t="s">
        <v>3766</v>
      </c>
      <c r="D1430" s="41">
        <v>130</v>
      </c>
      <c r="E1430" s="46">
        <v>37149</v>
      </c>
      <c r="F1430" s="263" t="str">
        <f t="shared" si="97"/>
        <v xml:space="preserve"> </v>
      </c>
      <c r="G1430" s="143" t="s">
        <v>21</v>
      </c>
      <c r="H1430" s="143" t="s">
        <v>890</v>
      </c>
      <c r="I1430" s="263" t="str">
        <f t="shared" si="98"/>
        <v xml:space="preserve"> </v>
      </c>
      <c r="J1430" s="38" t="str">
        <f>IF(D1430&gt;=('28 Populations and thresholds'!$I$194),"YES"," ")</f>
        <v xml:space="preserve"> </v>
      </c>
      <c r="K1430" s="38" t="str">
        <f>IF(J1430="YES"," ",IF(D1430&gt;=('28 Populations and thresholds'!$I$194)*0.25,"YES"))</f>
        <v>YES</v>
      </c>
      <c r="L1430" s="38" t="b">
        <f>OR('28 Populations and thresholds'!$J$194="CR",'28 Populations and thresholds'!$J$194="EN",'28 Populations and thresholds'!$J$194="VU")</f>
        <v>0</v>
      </c>
      <c r="M1430" s="75">
        <f>D1430/'28 Populations and thresholds'!$H$194</f>
        <v>4.5614035087719294E-3</v>
      </c>
      <c r="N1430" s="106" t="str">
        <f>'28 Populations and thresholds'!$K$194</f>
        <v>DEC</v>
      </c>
      <c r="O1430" s="263" t="str">
        <f t="shared" si="99"/>
        <v xml:space="preserve"> </v>
      </c>
      <c r="P1430" s="348"/>
      <c r="Q1430" s="38"/>
      <c r="R1430" s="106"/>
      <c r="S1430" s="263"/>
      <c r="T1430" s="9"/>
      <c r="U1430" s="263" t="str">
        <f t="shared" si="100"/>
        <v xml:space="preserve"> </v>
      </c>
    </row>
    <row r="1431" spans="1:26" x14ac:dyDescent="0.2">
      <c r="A1431" s="267" t="s">
        <v>1394</v>
      </c>
      <c r="B1431" s="268" t="s">
        <v>1110</v>
      </c>
      <c r="C1431" s="269" t="s">
        <v>3765</v>
      </c>
      <c r="D1431" s="270">
        <v>808</v>
      </c>
      <c r="E1431" s="271">
        <v>35688</v>
      </c>
      <c r="F1431" s="263" t="str">
        <f t="shared" si="97"/>
        <v xml:space="preserve"> </v>
      </c>
      <c r="G1431" s="267" t="s">
        <v>21</v>
      </c>
      <c r="H1431" s="267" t="s">
        <v>436</v>
      </c>
      <c r="I1431" s="263" t="str">
        <f t="shared" si="98"/>
        <v xml:space="preserve"> </v>
      </c>
      <c r="J1431" s="272" t="str">
        <f>IF(D1431&gt;=('28 Populations and thresholds'!$I$193),"YES"," ")</f>
        <v>YES</v>
      </c>
      <c r="K1431" s="272" t="str">
        <f>IF(J1431="YES"," ",IF(D1431&gt;=('28 Populations and thresholds'!$I$193)*0.25,"YES"))</f>
        <v xml:space="preserve"> </v>
      </c>
      <c r="L1431" s="272" t="b">
        <f>OR('28 Populations and thresholds'!$J$193="CR",'28 Populations and thresholds'!$J$193="EN",'28 Populations and thresholds'!$J$193="VU")</f>
        <v>0</v>
      </c>
      <c r="M1431" s="273">
        <f>D1431/'28 Populations and thresholds'!$H$193</f>
        <v>1.8363636363636363E-2</v>
      </c>
      <c r="N1431" s="274" t="str">
        <f>'28 Populations and thresholds'!$K$193</f>
        <v>DEC</v>
      </c>
      <c r="O1431" s="263" t="str">
        <f t="shared" si="99"/>
        <v xml:space="preserve"> </v>
      </c>
      <c r="P1431" s="349">
        <v>3.69</v>
      </c>
      <c r="Q1431" s="272">
        <v>3</v>
      </c>
      <c r="R1431" s="274">
        <v>0</v>
      </c>
      <c r="S1431" s="263"/>
      <c r="T1431" s="269"/>
      <c r="U1431" s="263" t="str">
        <f t="shared" si="100"/>
        <v xml:space="preserve"> </v>
      </c>
    </row>
    <row r="1432" spans="1:26" x14ac:dyDescent="0.2">
      <c r="A1432" s="267" t="s">
        <v>1394</v>
      </c>
      <c r="B1432" s="268" t="s">
        <v>1110</v>
      </c>
      <c r="C1432" s="269" t="s">
        <v>3748</v>
      </c>
      <c r="D1432" s="270">
        <v>87</v>
      </c>
      <c r="E1432" s="271">
        <v>35688</v>
      </c>
      <c r="F1432" s="263" t="str">
        <f t="shared" si="97"/>
        <v xml:space="preserve"> </v>
      </c>
      <c r="G1432" s="267" t="s">
        <v>21</v>
      </c>
      <c r="H1432" s="267" t="s">
        <v>436</v>
      </c>
      <c r="I1432" s="263" t="str">
        <f t="shared" si="98"/>
        <v xml:space="preserve"> </v>
      </c>
      <c r="J1432" s="272" t="str">
        <f>IF(D1432&gt;=('28 Populations and thresholds'!$I$156),"YES"," ")</f>
        <v xml:space="preserve"> </v>
      </c>
      <c r="K1432" s="272" t="str">
        <f>IF(J1432="YES"," ",IF(D1432&gt;=('28 Populations and thresholds'!$I$156)*0.25,"YES"))</f>
        <v>YES</v>
      </c>
      <c r="L1432" s="272" t="b">
        <f>OR('28 Populations and thresholds'!$J$156="CR",'28 Populations and thresholds'!$J$156="EN",'28 Populations and thresholds'!$J$156="VU")</f>
        <v>0</v>
      </c>
      <c r="M1432" s="273">
        <f>D1432/'28 Populations and thresholds'!$H$156</f>
        <v>3.48E-3</v>
      </c>
      <c r="N1432" s="274">
        <f>'28 Populations and thresholds'!$K$156</f>
        <v>0</v>
      </c>
      <c r="O1432" s="263" t="str">
        <f t="shared" si="99"/>
        <v xml:space="preserve"> </v>
      </c>
      <c r="P1432" s="349"/>
      <c r="Q1432" s="272"/>
      <c r="R1432" s="274"/>
      <c r="S1432" s="263"/>
      <c r="T1432" s="269"/>
      <c r="U1432" s="263" t="str">
        <f t="shared" si="100"/>
        <v xml:space="preserve"> </v>
      </c>
    </row>
    <row r="1433" spans="1:26" x14ac:dyDescent="0.2">
      <c r="A1433" s="267" t="s">
        <v>1394</v>
      </c>
      <c r="B1433" s="268" t="s">
        <v>1110</v>
      </c>
      <c r="C1433" s="269" t="s">
        <v>3766</v>
      </c>
      <c r="D1433" s="270">
        <v>430</v>
      </c>
      <c r="E1433" s="271">
        <v>37149</v>
      </c>
      <c r="F1433" s="263" t="str">
        <f t="shared" si="97"/>
        <v xml:space="preserve"> </v>
      </c>
      <c r="G1433" s="267" t="s">
        <v>21</v>
      </c>
      <c r="H1433" s="267" t="s">
        <v>890</v>
      </c>
      <c r="I1433" s="263" t="str">
        <f t="shared" si="98"/>
        <v xml:space="preserve"> </v>
      </c>
      <c r="J1433" s="272" t="str">
        <f>IF(D1433&gt;=('28 Populations and thresholds'!$I$194),"YES"," ")</f>
        <v>YES</v>
      </c>
      <c r="K1433" s="272" t="str">
        <f>IF(J1433="YES"," ",IF(D1433&gt;=('28 Populations and thresholds'!$I$194)*0.25,"YES"))</f>
        <v xml:space="preserve"> </v>
      </c>
      <c r="L1433" s="272" t="b">
        <f>OR('28 Populations and thresholds'!$J$194="CR",'28 Populations and thresholds'!$J$194="EN",'28 Populations and thresholds'!$J$194="VU")</f>
        <v>0</v>
      </c>
      <c r="M1433" s="273">
        <f>D1433/'28 Populations and thresholds'!$H$194</f>
        <v>1.5087719298245613E-2</v>
      </c>
      <c r="N1433" s="274" t="str">
        <f>'28 Populations and thresholds'!$K$194</f>
        <v>DEC</v>
      </c>
      <c r="O1433" s="263" t="str">
        <f t="shared" si="99"/>
        <v xml:space="preserve"> </v>
      </c>
      <c r="P1433" s="349"/>
      <c r="Q1433" s="272"/>
      <c r="R1433" s="274"/>
      <c r="S1433" s="263"/>
      <c r="T1433" s="269"/>
      <c r="U1433" s="263" t="str">
        <f t="shared" si="100"/>
        <v xml:space="preserve"> </v>
      </c>
    </row>
    <row r="1434" spans="1:26" x14ac:dyDescent="0.2">
      <c r="A1434" s="143" t="s">
        <v>1394</v>
      </c>
      <c r="B1434" s="40" t="s">
        <v>1398</v>
      </c>
      <c r="C1434" s="4" t="s">
        <v>3549</v>
      </c>
      <c r="D1434" s="41">
        <v>120</v>
      </c>
      <c r="E1434" s="47" t="s">
        <v>1320</v>
      </c>
      <c r="F1434" s="263" t="str">
        <f t="shared" si="97"/>
        <v xml:space="preserve"> </v>
      </c>
      <c r="G1434" s="143" t="s">
        <v>15</v>
      </c>
      <c r="H1434" s="143" t="s">
        <v>1397</v>
      </c>
      <c r="I1434" s="263" t="str">
        <f t="shared" si="98"/>
        <v xml:space="preserve"> </v>
      </c>
      <c r="J1434" s="38" t="str">
        <f>IF(D1434&gt;=('28 Populations and thresholds'!$I$76),"YES"," ")</f>
        <v>YES</v>
      </c>
      <c r="K1434" s="38" t="str">
        <f>IF(J1434="YES"," ",IF(D1434&gt;=('28 Populations and thresholds'!$I$76)*0.25,"YES"))</f>
        <v xml:space="preserve"> </v>
      </c>
      <c r="L1434" s="38" t="b">
        <f>OR('28 Populations and thresholds'!$J$76="CR",'28 Populations and thresholds'!$J$76="EN",'28 Populations and thresholds'!$J$76="VU")</f>
        <v>0</v>
      </c>
      <c r="M1434" s="75">
        <f>D1434/'28 Populations and thresholds'!$H$76</f>
        <v>0.04</v>
      </c>
      <c r="N1434" s="106">
        <f>'28 Populations and thresholds'!$K$76</f>
        <v>0</v>
      </c>
      <c r="O1434" s="263" t="str">
        <f t="shared" si="99"/>
        <v xml:space="preserve"> </v>
      </c>
      <c r="P1434" s="348">
        <v>4</v>
      </c>
      <c r="Q1434" s="38">
        <v>1</v>
      </c>
      <c r="R1434" s="106">
        <v>0</v>
      </c>
      <c r="S1434" s="263"/>
      <c r="T1434" s="120"/>
      <c r="U1434" s="263" t="str">
        <f t="shared" si="100"/>
        <v xml:space="preserve"> </v>
      </c>
    </row>
    <row r="1435" spans="1:26" x14ac:dyDescent="0.2">
      <c r="A1435" s="267" t="s">
        <v>1394</v>
      </c>
      <c r="B1435" s="268" t="s">
        <v>1041</v>
      </c>
      <c r="C1435" s="280" t="s">
        <v>3758</v>
      </c>
      <c r="D1435" s="270">
        <v>255</v>
      </c>
      <c r="E1435" s="271">
        <v>33357</v>
      </c>
      <c r="F1435" s="263" t="str">
        <f t="shared" si="97"/>
        <v xml:space="preserve"> </v>
      </c>
      <c r="G1435" s="267" t="s">
        <v>21</v>
      </c>
      <c r="H1435" s="267" t="s">
        <v>256</v>
      </c>
      <c r="I1435" s="263" t="str">
        <f t="shared" si="98"/>
        <v xml:space="preserve"> </v>
      </c>
      <c r="J1435" s="272" t="str">
        <f>IF(D1435&gt;=('28 Populations and thresholds'!$I$179),"YES"," ")</f>
        <v xml:space="preserve"> </v>
      </c>
      <c r="K1435" s="272" t="str">
        <f>IF(J1435="YES"," ",IF(D1435&gt;=('28 Populations and thresholds'!$I$179)*0.25,"YES"))</f>
        <v>YES</v>
      </c>
      <c r="L1435" s="272" t="b">
        <f>OR('28 Populations and thresholds'!$J$179="CR",'28 Populations and thresholds'!$J$179="EN",'28 Populations and thresholds'!$J$179="VU")</f>
        <v>0</v>
      </c>
      <c r="M1435" s="273">
        <f>D1435/'28 Populations and thresholds'!$H$179</f>
        <v>4.6363636363636364E-3</v>
      </c>
      <c r="N1435" s="274" t="str">
        <f>'28 Populations and thresholds'!$K$179</f>
        <v>DEC</v>
      </c>
      <c r="O1435" s="263" t="str">
        <f t="shared" si="99"/>
        <v xml:space="preserve"> </v>
      </c>
      <c r="P1435" s="349">
        <v>0.46</v>
      </c>
      <c r="Q1435" s="272">
        <v>1</v>
      </c>
      <c r="R1435" s="274">
        <v>0</v>
      </c>
      <c r="S1435" s="263"/>
      <c r="T1435" s="269"/>
      <c r="U1435" s="263" t="str">
        <f t="shared" si="100"/>
        <v xml:space="preserve"> </v>
      </c>
    </row>
    <row r="1436" spans="1:26" x14ac:dyDescent="0.2">
      <c r="A1436" s="143" t="s">
        <v>1394</v>
      </c>
      <c r="B1436" s="40" t="s">
        <v>1247</v>
      </c>
      <c r="C1436" s="4" t="s">
        <v>3777</v>
      </c>
      <c r="D1436" s="41">
        <v>1221</v>
      </c>
      <c r="E1436" s="46">
        <v>35916</v>
      </c>
      <c r="F1436" s="263" t="str">
        <f t="shared" si="97"/>
        <v xml:space="preserve"> </v>
      </c>
      <c r="G1436" s="143" t="s">
        <v>21</v>
      </c>
      <c r="H1436" s="143" t="s">
        <v>439</v>
      </c>
      <c r="I1436" s="263" t="str">
        <f t="shared" si="98"/>
        <v xml:space="preserve"> </v>
      </c>
      <c r="J1436" s="38" t="str">
        <f>IF(D1436&gt;=('28 Populations and thresholds'!$I$211),"YES"," ")</f>
        <v>YES</v>
      </c>
      <c r="K1436" s="38" t="str">
        <f>IF(J1436="YES"," ",IF(D1436&gt;=('28 Populations and thresholds'!$I$211)*0.25,"YES"))</f>
        <v xml:space="preserve"> </v>
      </c>
      <c r="L1436" s="38" t="b">
        <f>OR('28 Populations and thresholds'!$J$211="CR",'28 Populations and thresholds'!$J$211="EN",'28 Populations and thresholds'!$J$211="VU")</f>
        <v>0</v>
      </c>
      <c r="M1436" s="75">
        <f>D1436/'28 Populations and thresholds'!$H$211</f>
        <v>1.2210000000000001E-3</v>
      </c>
      <c r="N1436" s="106" t="str">
        <f>'28 Populations and thresholds'!$K$211</f>
        <v>DEC</v>
      </c>
      <c r="O1436" s="263" t="str">
        <f t="shared" si="99"/>
        <v xml:space="preserve"> </v>
      </c>
      <c r="P1436" s="348">
        <v>0.12</v>
      </c>
      <c r="Q1436" s="38">
        <v>1</v>
      </c>
      <c r="R1436" s="106">
        <v>0</v>
      </c>
      <c r="S1436" s="263"/>
      <c r="U1436" s="263" t="str">
        <f t="shared" si="100"/>
        <v xml:space="preserve"> </v>
      </c>
    </row>
    <row r="1437" spans="1:26" x14ac:dyDescent="0.2">
      <c r="A1437" s="267" t="s">
        <v>1394</v>
      </c>
      <c r="B1437" s="268" t="s">
        <v>1027</v>
      </c>
      <c r="C1437" s="269" t="s">
        <v>3761</v>
      </c>
      <c r="D1437" s="270">
        <v>475</v>
      </c>
      <c r="E1437" s="271">
        <v>37149</v>
      </c>
      <c r="F1437" s="263" t="str">
        <f t="shared" si="97"/>
        <v xml:space="preserve"> </v>
      </c>
      <c r="G1437" s="267" t="s">
        <v>21</v>
      </c>
      <c r="H1437" s="267" t="s">
        <v>890</v>
      </c>
      <c r="I1437" s="263" t="str">
        <f t="shared" si="98"/>
        <v xml:space="preserve"> </v>
      </c>
      <c r="J1437" s="272" t="str">
        <f>IF(D1437&gt;=('28 Populations and thresholds'!$I$187),"YES"," ")</f>
        <v xml:space="preserve"> </v>
      </c>
      <c r="K1437" s="272" t="str">
        <f>IF(J1437="YES"," ",IF(D1437&gt;=('28 Populations and thresholds'!$I$187)*0.25,"YES"))</f>
        <v>YES</v>
      </c>
      <c r="L1437" s="272" t="b">
        <f>OR('28 Populations and thresholds'!$J$187="CR",'28 Populations and thresholds'!$J$187="EN",'28 Populations and thresholds'!$J$187="VU")</f>
        <v>0</v>
      </c>
      <c r="M1437" s="273">
        <f>D1437/'28 Populations and thresholds'!$H$187</f>
        <v>4.7499999999999999E-3</v>
      </c>
      <c r="N1437" s="274">
        <f>'28 Populations and thresholds'!$K$187</f>
        <v>0</v>
      </c>
      <c r="O1437" s="263" t="str">
        <f t="shared" si="99"/>
        <v xml:space="preserve"> </v>
      </c>
      <c r="P1437" s="349">
        <v>14.57</v>
      </c>
      <c r="Q1437" s="272">
        <v>5</v>
      </c>
      <c r="R1437" s="274">
        <v>1</v>
      </c>
      <c r="S1437" s="263"/>
      <c r="T1437" s="269"/>
      <c r="U1437" s="263" t="str">
        <f t="shared" si="100"/>
        <v xml:space="preserve"> </v>
      </c>
    </row>
    <row r="1438" spans="1:26" x14ac:dyDescent="0.2">
      <c r="A1438" s="267" t="s">
        <v>1394</v>
      </c>
      <c r="B1438" s="268" t="s">
        <v>1027</v>
      </c>
      <c r="C1438" s="269" t="s">
        <v>3451</v>
      </c>
      <c r="D1438" s="270">
        <v>1400</v>
      </c>
      <c r="E1438" s="271">
        <v>37377</v>
      </c>
      <c r="F1438" s="263" t="str">
        <f t="shared" si="97"/>
        <v xml:space="preserve"> </v>
      </c>
      <c r="G1438" s="267" t="s">
        <v>21</v>
      </c>
      <c r="H1438" s="267" t="s">
        <v>894</v>
      </c>
      <c r="I1438" s="263" t="str">
        <f t="shared" si="98"/>
        <v xml:space="preserve"> </v>
      </c>
      <c r="J1438" s="272" t="str">
        <f>IF(D1438&gt;=('28 Populations and thresholds'!$I$154),"YES"," ")</f>
        <v>YES</v>
      </c>
      <c r="K1438" s="272" t="str">
        <f>IF(J1438="YES"," ",IF(D1438&gt;=('28 Populations and thresholds'!$I$154)*0.25,"YES"))</f>
        <v xml:space="preserve"> </v>
      </c>
      <c r="L1438" s="272" t="b">
        <f>OR('28 Populations and thresholds'!$J$154="CR",'28 Populations and thresholds'!$J$154="EN",'28 Populations and thresholds'!$J$154="VU")</f>
        <v>0</v>
      </c>
      <c r="M1438" s="273">
        <f>D1438/'28 Populations and thresholds'!$H$154</f>
        <v>1.3461538461538462E-2</v>
      </c>
      <c r="N1438" s="274" t="str">
        <f>'28 Populations and thresholds'!$K$154</f>
        <v>DEC</v>
      </c>
      <c r="O1438" s="263" t="str">
        <f t="shared" si="99"/>
        <v xml:space="preserve"> </v>
      </c>
      <c r="P1438" s="349"/>
      <c r="Q1438" s="272"/>
      <c r="R1438" s="274"/>
      <c r="S1438" s="263"/>
      <c r="T1438" s="269"/>
      <c r="U1438" s="263" t="str">
        <f t="shared" si="100"/>
        <v xml:space="preserve"> </v>
      </c>
    </row>
    <row r="1439" spans="1:26" x14ac:dyDescent="0.2">
      <c r="A1439" s="275" t="s">
        <v>1394</v>
      </c>
      <c r="B1439" s="269" t="s">
        <v>1027</v>
      </c>
      <c r="C1439" s="269" t="s">
        <v>1732</v>
      </c>
      <c r="D1439" s="279">
        <v>1030</v>
      </c>
      <c r="E1439" s="284" t="s">
        <v>207</v>
      </c>
      <c r="F1439" s="263" t="str">
        <f t="shared" si="97"/>
        <v xml:space="preserve"> </v>
      </c>
      <c r="G1439" s="275" t="s">
        <v>139</v>
      </c>
      <c r="H1439" s="275"/>
      <c r="I1439" s="263" t="str">
        <f t="shared" si="98"/>
        <v xml:space="preserve"> </v>
      </c>
      <c r="J1439" s="272" t="str">
        <f>IF(D1439&gt;=('28 Populations and thresholds'!$I$221),"YES"," ")</f>
        <v>YES</v>
      </c>
      <c r="K1439" s="272" t="str">
        <f>IF(J1439="YES"," ",IF(D1439&gt;=('28 Populations and thresholds'!$I$221)*0.25,"YES"))</f>
        <v xml:space="preserve"> </v>
      </c>
      <c r="L1439" s="272" t="b">
        <f>OR('28 Populations and thresholds'!$J$221="CR",'28 Populations and thresholds'!$J$221="EN",'28 Populations and thresholds'!$J$221="VU")</f>
        <v>1</v>
      </c>
      <c r="M1439" s="273">
        <f>D1439/'28 Populations and thresholds'!$H$221</f>
        <v>0.10729166666666666</v>
      </c>
      <c r="N1439" s="274" t="str">
        <f>'28 Populations and thresholds'!$K$221</f>
        <v>DEC</v>
      </c>
      <c r="O1439" s="263" t="str">
        <f t="shared" si="99"/>
        <v xml:space="preserve"> </v>
      </c>
      <c r="P1439" s="349"/>
      <c r="Q1439" s="272"/>
      <c r="R1439" s="274"/>
      <c r="S1439" s="263"/>
      <c r="T1439" s="275"/>
      <c r="U1439" s="263" t="str">
        <f t="shared" si="100"/>
        <v xml:space="preserve"> </v>
      </c>
    </row>
    <row r="1440" spans="1:26" x14ac:dyDescent="0.2">
      <c r="A1440" s="267" t="s">
        <v>1394</v>
      </c>
      <c r="B1440" s="268" t="s">
        <v>1027</v>
      </c>
      <c r="C1440" s="269" t="s">
        <v>3763</v>
      </c>
      <c r="D1440" s="270">
        <v>459</v>
      </c>
      <c r="E1440" s="271">
        <v>35551</v>
      </c>
      <c r="F1440" s="263" t="str">
        <f t="shared" si="97"/>
        <v xml:space="preserve"> </v>
      </c>
      <c r="G1440" s="267" t="s">
        <v>21</v>
      </c>
      <c r="H1440" s="267" t="s">
        <v>430</v>
      </c>
      <c r="I1440" s="263" t="str">
        <f t="shared" si="98"/>
        <v xml:space="preserve"> </v>
      </c>
      <c r="J1440" s="272" t="str">
        <f>IF(D1440&gt;=('28 Populations and thresholds'!$I$191),"YES"," ")</f>
        <v xml:space="preserve"> </v>
      </c>
      <c r="K1440" s="272" t="str">
        <f>IF(J1440="YES"," ",IF(D1440&gt;=('28 Populations and thresholds'!$I$191)*0.25,"YES"))</f>
        <v>YES</v>
      </c>
      <c r="L1440" s="272" t="b">
        <f>OR('28 Populations and thresholds'!$J$191="CR",'28 Populations and thresholds'!$J$191="EN",'28 Populations and thresholds'!$J$191="VU")</f>
        <v>0</v>
      </c>
      <c r="M1440" s="273">
        <f>D1440/'28 Populations and thresholds'!$H$191</f>
        <v>9.1800000000000007E-3</v>
      </c>
      <c r="N1440" s="274">
        <f>'28 Populations and thresholds'!$K$191</f>
        <v>0</v>
      </c>
      <c r="O1440" s="263" t="str">
        <f t="shared" si="99"/>
        <v xml:space="preserve"> </v>
      </c>
      <c r="P1440" s="349"/>
      <c r="Q1440" s="272"/>
      <c r="R1440" s="274"/>
      <c r="S1440" s="263"/>
      <c r="T1440" s="275"/>
      <c r="U1440" s="263" t="str">
        <f t="shared" si="100"/>
        <v xml:space="preserve"> </v>
      </c>
    </row>
    <row r="1441" spans="1:25" x14ac:dyDescent="0.2">
      <c r="A1441" s="267" t="s">
        <v>1394</v>
      </c>
      <c r="B1441" s="268" t="s">
        <v>1027</v>
      </c>
      <c r="C1441" s="280" t="s">
        <v>3758</v>
      </c>
      <c r="D1441" s="270">
        <v>607</v>
      </c>
      <c r="E1441" s="271">
        <v>37012</v>
      </c>
      <c r="F1441" s="263" t="str">
        <f t="shared" si="97"/>
        <v xml:space="preserve"> </v>
      </c>
      <c r="G1441" s="267" t="s">
        <v>21</v>
      </c>
      <c r="H1441" s="267" t="s">
        <v>890</v>
      </c>
      <c r="I1441" s="263" t="str">
        <f t="shared" si="98"/>
        <v xml:space="preserve"> </v>
      </c>
      <c r="J1441" s="272" t="str">
        <f>IF(D1441&gt;=('28 Populations and thresholds'!$I$179),"YES"," ")</f>
        <v>YES</v>
      </c>
      <c r="K1441" s="272" t="str">
        <f>IF(J1441="YES"," ",IF(D1441&gt;=('28 Populations and thresholds'!$I$179)*0.25,"YES"))</f>
        <v xml:space="preserve"> </v>
      </c>
      <c r="L1441" s="272" t="b">
        <f>OR('28 Populations and thresholds'!$J$179="CR",'28 Populations and thresholds'!$J$179="EN",'28 Populations and thresholds'!$J$179="VU")</f>
        <v>0</v>
      </c>
      <c r="M1441" s="273">
        <f>D1441/'28 Populations and thresholds'!$H$179</f>
        <v>1.1036363636363636E-2</v>
      </c>
      <c r="N1441" s="274" t="str">
        <f>'28 Populations and thresholds'!$K$179</f>
        <v>DEC</v>
      </c>
      <c r="O1441" s="263" t="str">
        <f t="shared" si="99"/>
        <v xml:space="preserve"> </v>
      </c>
      <c r="P1441" s="349"/>
      <c r="Q1441" s="272"/>
      <c r="R1441" s="274"/>
      <c r="S1441" s="263"/>
      <c r="T1441" s="269"/>
      <c r="U1441" s="263" t="str">
        <f t="shared" si="100"/>
        <v xml:space="preserve"> </v>
      </c>
    </row>
    <row r="1442" spans="1:25" x14ac:dyDescent="0.2">
      <c r="A1442" s="143" t="s">
        <v>1394</v>
      </c>
      <c r="B1442" s="40" t="s">
        <v>1126</v>
      </c>
      <c r="C1442" s="4" t="s">
        <v>3765</v>
      </c>
      <c r="D1442" s="41">
        <v>138</v>
      </c>
      <c r="E1442" s="46">
        <v>35916</v>
      </c>
      <c r="F1442" s="263" t="str">
        <f t="shared" si="97"/>
        <v xml:space="preserve"> </v>
      </c>
      <c r="G1442" s="143" t="s">
        <v>21</v>
      </c>
      <c r="H1442" s="143" t="s">
        <v>439</v>
      </c>
      <c r="I1442" s="263" t="str">
        <f t="shared" si="98"/>
        <v xml:space="preserve"> </v>
      </c>
      <c r="J1442" s="38" t="str">
        <f>IF(D1442&gt;=('28 Populations and thresholds'!$I$193),"YES"," ")</f>
        <v xml:space="preserve"> </v>
      </c>
      <c r="K1442" s="38" t="str">
        <f>IF(J1442="YES"," ",IF(D1442&gt;=('28 Populations and thresholds'!$I$193)*0.25,"YES"))</f>
        <v>YES</v>
      </c>
      <c r="L1442" s="38" t="b">
        <f>OR('28 Populations and thresholds'!$J$193="CR",'28 Populations and thresholds'!$J$193="EN",'28 Populations and thresholds'!$J$193="VU")</f>
        <v>0</v>
      </c>
      <c r="M1442" s="75">
        <f>D1442/'28 Populations and thresholds'!$H$193</f>
        <v>3.1363636363636364E-3</v>
      </c>
      <c r="N1442" s="106" t="str">
        <f>'28 Populations and thresholds'!$K$193</f>
        <v>DEC</v>
      </c>
      <c r="O1442" s="263" t="str">
        <f t="shared" si="99"/>
        <v xml:space="preserve"> </v>
      </c>
      <c r="P1442" s="348">
        <v>0.31</v>
      </c>
      <c r="Q1442" s="38">
        <v>1</v>
      </c>
      <c r="R1442" s="106">
        <v>0</v>
      </c>
      <c r="S1442" s="263"/>
      <c r="T1442" s="9"/>
      <c r="U1442" s="263" t="str">
        <f t="shared" si="100"/>
        <v xml:space="preserve"> </v>
      </c>
    </row>
    <row r="1443" spans="1:25" x14ac:dyDescent="0.2">
      <c r="A1443" s="267" t="s">
        <v>1394</v>
      </c>
      <c r="B1443" s="268" t="s">
        <v>1399</v>
      </c>
      <c r="C1443" s="269" t="s">
        <v>3725</v>
      </c>
      <c r="D1443" s="270">
        <v>1400</v>
      </c>
      <c r="E1443" s="294" t="s">
        <v>1320</v>
      </c>
      <c r="F1443" s="263" t="str">
        <f t="shared" si="97"/>
        <v xml:space="preserve"> </v>
      </c>
      <c r="G1443" s="267" t="s">
        <v>15</v>
      </c>
      <c r="H1443" s="267" t="s">
        <v>1397</v>
      </c>
      <c r="I1443" s="263" t="str">
        <f t="shared" si="98"/>
        <v xml:space="preserve"> </v>
      </c>
      <c r="J1443" s="272" t="str">
        <f>IF(D1443&gt;=('28 Populations and thresholds'!$I$61),"YES"," ")</f>
        <v>YES</v>
      </c>
      <c r="K1443" s="272" t="str">
        <f>IF(J1443="YES"," ",IF(D1443&gt;=('28 Populations and thresholds'!$I$61)*0.25,"YES"))</f>
        <v xml:space="preserve"> </v>
      </c>
      <c r="L1443" s="272" t="b">
        <f>OR('28 Populations and thresholds'!$J$61="CR",'28 Populations and thresholds'!$J$61="EN",'28 Populations and thresholds'!$J$61="VU")</f>
        <v>0</v>
      </c>
      <c r="M1443" s="273">
        <f>D1443/('28 Populations and thresholds'!$H$61)</f>
        <v>0.14000000000000001</v>
      </c>
      <c r="N1443" s="274" t="str">
        <f>'28 Populations and thresholds'!$K$61</f>
        <v>DEC</v>
      </c>
      <c r="O1443" s="263" t="str">
        <f t="shared" si="99"/>
        <v xml:space="preserve"> </v>
      </c>
      <c r="P1443" s="349">
        <v>14</v>
      </c>
      <c r="Q1443" s="272">
        <v>1</v>
      </c>
      <c r="R1443" s="274">
        <v>0</v>
      </c>
      <c r="S1443" s="263"/>
      <c r="T1443" s="300"/>
      <c r="U1443" s="263" t="str">
        <f t="shared" si="100"/>
        <v xml:space="preserve"> </v>
      </c>
      <c r="V1443" s="184"/>
      <c r="W1443" s="184"/>
      <c r="X1443" s="253"/>
      <c r="Y1443" s="253"/>
    </row>
    <row r="1444" spans="1:25" x14ac:dyDescent="0.2">
      <c r="A1444" s="143" t="s">
        <v>1394</v>
      </c>
      <c r="B1444" s="40" t="s">
        <v>1029</v>
      </c>
      <c r="C1444" s="4" t="s">
        <v>3765</v>
      </c>
      <c r="D1444" s="41">
        <v>512</v>
      </c>
      <c r="E1444" s="46">
        <v>33382</v>
      </c>
      <c r="F1444" s="263" t="str">
        <f t="shared" si="97"/>
        <v xml:space="preserve"> </v>
      </c>
      <c r="G1444" s="143" t="s">
        <v>21</v>
      </c>
      <c r="H1444" s="143" t="s">
        <v>256</v>
      </c>
      <c r="I1444" s="263" t="str">
        <f t="shared" si="98"/>
        <v xml:space="preserve"> </v>
      </c>
      <c r="J1444" s="38" t="str">
        <f>IF(D1444&gt;=('28 Populations and thresholds'!$I$193),"YES"," ")</f>
        <v>YES</v>
      </c>
      <c r="K1444" s="38" t="str">
        <f>IF(J1444="YES"," ",IF(D1444&gt;=('28 Populations and thresholds'!$I$193)*0.25,"YES"))</f>
        <v xml:space="preserve"> </v>
      </c>
      <c r="L1444" s="38" t="b">
        <f>OR('28 Populations and thresholds'!$J$193="CR",'28 Populations and thresholds'!$J$193="EN",'28 Populations and thresholds'!$J$193="VU")</f>
        <v>0</v>
      </c>
      <c r="M1444" s="75">
        <f>D1444/'28 Populations and thresholds'!$H$193</f>
        <v>1.1636363636363636E-2</v>
      </c>
      <c r="N1444" s="106" t="str">
        <f>'28 Populations and thresholds'!$K$193</f>
        <v>DEC</v>
      </c>
      <c r="O1444" s="263" t="str">
        <f t="shared" si="99"/>
        <v xml:space="preserve"> </v>
      </c>
      <c r="P1444" s="348">
        <v>3.32</v>
      </c>
      <c r="Q1444" s="38">
        <v>4</v>
      </c>
      <c r="R1444" s="106">
        <v>0</v>
      </c>
      <c r="S1444" s="263"/>
      <c r="T1444" s="9"/>
      <c r="U1444" s="263" t="str">
        <f t="shared" si="100"/>
        <v xml:space="preserve"> </v>
      </c>
    </row>
    <row r="1445" spans="1:25" x14ac:dyDescent="0.2">
      <c r="A1445" s="143" t="s">
        <v>1394</v>
      </c>
      <c r="B1445" s="40" t="s">
        <v>1029</v>
      </c>
      <c r="C1445" s="4" t="s">
        <v>3770</v>
      </c>
      <c r="D1445" s="41">
        <v>2474</v>
      </c>
      <c r="E1445" s="46">
        <v>32740</v>
      </c>
      <c r="F1445" s="263" t="str">
        <f t="shared" si="97"/>
        <v xml:space="preserve"> </v>
      </c>
      <c r="G1445" s="143" t="s">
        <v>21</v>
      </c>
      <c r="H1445" s="143" t="s">
        <v>256</v>
      </c>
      <c r="I1445" s="263" t="str">
        <f t="shared" si="98"/>
        <v xml:space="preserve"> </v>
      </c>
      <c r="J1445" s="38" t="str">
        <f>IF(D1445&gt;=('28 Populations and thresholds'!$I$199),"YES"," ")</f>
        <v xml:space="preserve"> </v>
      </c>
      <c r="K1445" s="38" t="str">
        <f>IF(J1445="YES"," ",IF(D1445&gt;=('28 Populations and thresholds'!$I$199)*0.25,"YES"))</f>
        <v>YES</v>
      </c>
      <c r="L1445" s="38" t="b">
        <f>OR('28 Populations and thresholds'!$J$199="CR",'28 Populations and thresholds'!$J$199="EN",'28 Populations and thresholds'!$J$199="VU")</f>
        <v>0</v>
      </c>
      <c r="M1445" s="75">
        <f>D1445/'28 Populations and thresholds'!$H$199</f>
        <v>7.8539682539682538E-3</v>
      </c>
      <c r="N1445" s="106">
        <f>'28 Populations and thresholds'!$K$199</f>
        <v>0</v>
      </c>
      <c r="O1445" s="263" t="str">
        <f t="shared" si="99"/>
        <v xml:space="preserve"> </v>
      </c>
      <c r="P1445" s="348"/>
      <c r="Q1445" s="38"/>
      <c r="R1445" s="106"/>
      <c r="S1445" s="263"/>
      <c r="T1445" s="9"/>
      <c r="U1445" s="263" t="str">
        <f t="shared" si="100"/>
        <v xml:space="preserve"> </v>
      </c>
    </row>
    <row r="1446" spans="1:25" x14ac:dyDescent="0.2">
      <c r="A1446" s="143" t="s">
        <v>1394</v>
      </c>
      <c r="B1446" s="40" t="s">
        <v>1029</v>
      </c>
      <c r="C1446" s="4" t="s">
        <v>3763</v>
      </c>
      <c r="D1446" s="41">
        <v>217</v>
      </c>
      <c r="E1446" s="46">
        <v>34198</v>
      </c>
      <c r="F1446" s="263" t="str">
        <f t="shared" si="97"/>
        <v xml:space="preserve"> </v>
      </c>
      <c r="G1446" s="143" t="s">
        <v>21</v>
      </c>
      <c r="H1446" s="143" t="s">
        <v>256</v>
      </c>
      <c r="I1446" s="263" t="str">
        <f t="shared" si="98"/>
        <v xml:space="preserve"> </v>
      </c>
      <c r="J1446" s="38" t="str">
        <f>IF(D1446&gt;=('28 Populations and thresholds'!$I$191),"YES"," ")</f>
        <v xml:space="preserve"> </v>
      </c>
      <c r="K1446" s="38" t="str">
        <f>IF(J1446="YES"," ",IF(D1446&gt;=('28 Populations and thresholds'!$I$191)*0.25,"YES"))</f>
        <v>YES</v>
      </c>
      <c r="L1446" s="38" t="b">
        <f>OR('28 Populations and thresholds'!$J$191="CR",'28 Populations and thresholds'!$J$191="EN",'28 Populations and thresholds'!$J$191="VU")</f>
        <v>0</v>
      </c>
      <c r="M1446" s="75">
        <f>D1446/'28 Populations and thresholds'!$H$191</f>
        <v>4.3400000000000001E-3</v>
      </c>
      <c r="N1446" s="106">
        <f>'28 Populations and thresholds'!$K$191</f>
        <v>0</v>
      </c>
      <c r="O1446" s="263" t="str">
        <f t="shared" si="99"/>
        <v xml:space="preserve"> </v>
      </c>
      <c r="P1446" s="348"/>
      <c r="Q1446" s="38"/>
      <c r="R1446" s="106"/>
      <c r="S1446" s="263"/>
      <c r="U1446" s="263" t="str">
        <f t="shared" si="100"/>
        <v xml:space="preserve"> </v>
      </c>
    </row>
    <row r="1447" spans="1:25" x14ac:dyDescent="0.2">
      <c r="A1447" s="143" t="s">
        <v>1394</v>
      </c>
      <c r="B1447" s="40" t="s">
        <v>1029</v>
      </c>
      <c r="C1447" s="111" t="s">
        <v>3758</v>
      </c>
      <c r="D1447" s="41">
        <v>515</v>
      </c>
      <c r="E1447" s="46">
        <v>34089</v>
      </c>
      <c r="F1447" s="263" t="str">
        <f t="shared" si="97"/>
        <v xml:space="preserve"> </v>
      </c>
      <c r="G1447" s="143" t="s">
        <v>21</v>
      </c>
      <c r="H1447" s="143" t="s">
        <v>256</v>
      </c>
      <c r="I1447" s="263" t="str">
        <f t="shared" si="98"/>
        <v xml:space="preserve"> </v>
      </c>
      <c r="J1447" s="38" t="str">
        <f>IF(D1447&gt;=('28 Populations and thresholds'!$I$179),"YES"," ")</f>
        <v xml:space="preserve"> </v>
      </c>
      <c r="K1447" s="38" t="str">
        <f>IF(J1447="YES"," ",IF(D1447&gt;=('28 Populations and thresholds'!$I$179)*0.25,"YES"))</f>
        <v>YES</v>
      </c>
      <c r="L1447" s="38" t="b">
        <f>OR('28 Populations and thresholds'!$J$179="CR",'28 Populations and thresholds'!$J$179="EN",'28 Populations and thresholds'!$J$179="VU")</f>
        <v>0</v>
      </c>
      <c r="M1447" s="75">
        <f>D1447/'28 Populations and thresholds'!$H$179</f>
        <v>9.3636363636363639E-3</v>
      </c>
      <c r="N1447" s="106" t="str">
        <f>'28 Populations and thresholds'!$K$179</f>
        <v>DEC</v>
      </c>
      <c r="O1447" s="263" t="str">
        <f t="shared" si="99"/>
        <v xml:space="preserve"> </v>
      </c>
      <c r="P1447" s="348"/>
      <c r="Q1447" s="38"/>
      <c r="R1447" s="106"/>
      <c r="S1447" s="263"/>
      <c r="T1447" s="9"/>
      <c r="U1447" s="263" t="str">
        <f t="shared" si="100"/>
        <v xml:space="preserve"> </v>
      </c>
    </row>
    <row r="1448" spans="1:25" x14ac:dyDescent="0.2">
      <c r="A1448" s="275" t="s">
        <v>1394</v>
      </c>
      <c r="B1448" s="269" t="s">
        <v>1058</v>
      </c>
      <c r="C1448" s="269" t="s">
        <v>1696</v>
      </c>
      <c r="D1448" s="279">
        <v>23</v>
      </c>
      <c r="E1448" s="284" t="s">
        <v>1598</v>
      </c>
      <c r="F1448" s="263" t="str">
        <f t="shared" si="97"/>
        <v xml:space="preserve"> </v>
      </c>
      <c r="G1448" s="275" t="s">
        <v>139</v>
      </c>
      <c r="H1448" s="275"/>
      <c r="I1448" s="263" t="str">
        <f t="shared" si="98"/>
        <v xml:space="preserve"> </v>
      </c>
      <c r="J1448" s="272" t="str">
        <f>IF(D1448&gt;=('28 Populations and thresholds'!$I$51),"YES"," ")</f>
        <v>YES</v>
      </c>
      <c r="K1448" s="272"/>
      <c r="L1448" s="272" t="b">
        <f>OR('28 Populations and thresholds'!$J$51="CR",'28 Populations and thresholds'!$J$51="EN",'28 Populations and thresholds'!$J$51="VU")</f>
        <v>1</v>
      </c>
      <c r="M1448" s="273">
        <f>D1448/'28 Populations and thresholds'!$H$51</f>
        <v>8.518518518518519E-3</v>
      </c>
      <c r="N1448" s="274">
        <f>'28 Populations and thresholds'!$K$51</f>
        <v>0</v>
      </c>
      <c r="O1448" s="263" t="str">
        <f t="shared" si="99"/>
        <v xml:space="preserve"> </v>
      </c>
      <c r="P1448" s="349">
        <v>1.65</v>
      </c>
      <c r="Q1448" s="272">
        <v>2</v>
      </c>
      <c r="R1448" s="274">
        <v>2</v>
      </c>
      <c r="S1448" s="263"/>
      <c r="T1448" s="275"/>
      <c r="U1448" s="263" t="str">
        <f t="shared" si="100"/>
        <v xml:space="preserve"> </v>
      </c>
    </row>
    <row r="1449" spans="1:25" x14ac:dyDescent="0.2">
      <c r="A1449" s="275" t="s">
        <v>1394</v>
      </c>
      <c r="B1449" s="268" t="s">
        <v>1058</v>
      </c>
      <c r="C1449" s="269" t="s">
        <v>3470</v>
      </c>
      <c r="D1449" s="270">
        <v>254</v>
      </c>
      <c r="E1449" s="271">
        <v>35551</v>
      </c>
      <c r="F1449" s="263" t="str">
        <f t="shared" si="97"/>
        <v xml:space="preserve"> </v>
      </c>
      <c r="G1449" s="267" t="s">
        <v>21</v>
      </c>
      <c r="H1449" s="267" t="s">
        <v>430</v>
      </c>
      <c r="I1449" s="263" t="str">
        <f t="shared" si="98"/>
        <v xml:space="preserve"> </v>
      </c>
      <c r="J1449" s="272" t="str">
        <f>IF(D1449&gt;=('28 Populations and thresholds'!$I$181),"YES"," ")</f>
        <v xml:space="preserve"> </v>
      </c>
      <c r="K1449" s="272" t="str">
        <f>IF(J1449="YES"," ",IF(D1449&gt;=('28 Populations and thresholds'!$I$181)*0.25,"YES"))</f>
        <v>YES</v>
      </c>
      <c r="L1449" s="272" t="b">
        <f>OR('28 Populations and thresholds'!$J$181="CR",'28 Populations and thresholds'!$J$181="EN",'28 Populations and thresholds'!$J$181="VU")</f>
        <v>1</v>
      </c>
      <c r="M1449" s="273">
        <f>D1449/'28 Populations and thresholds'!$H$181</f>
        <v>7.9375000000000001E-3</v>
      </c>
      <c r="N1449" s="274" t="str">
        <f>'28 Populations and thresholds'!$K$181</f>
        <v>DEC</v>
      </c>
      <c r="O1449" s="263" t="str">
        <f t="shared" si="99"/>
        <v xml:space="preserve"> </v>
      </c>
      <c r="P1449" s="349"/>
      <c r="Q1449" s="272"/>
      <c r="R1449" s="274"/>
      <c r="S1449" s="263"/>
      <c r="T1449" s="269"/>
      <c r="U1449" s="263" t="str">
        <f t="shared" si="100"/>
        <v xml:space="preserve"> </v>
      </c>
    </row>
    <row r="1450" spans="1:25" x14ac:dyDescent="0.2">
      <c r="A1450" s="12" t="s">
        <v>1394</v>
      </c>
      <c r="B1450" s="9" t="s">
        <v>4657</v>
      </c>
      <c r="C1450" s="4" t="s">
        <v>3727</v>
      </c>
      <c r="D1450" s="5">
        <v>2406</v>
      </c>
      <c r="E1450" s="104">
        <v>2008</v>
      </c>
      <c r="F1450" s="263" t="str">
        <f t="shared" si="97"/>
        <v xml:space="preserve"> </v>
      </c>
      <c r="G1450" s="13" t="s">
        <v>3957</v>
      </c>
      <c r="I1450" s="263" t="str">
        <f t="shared" si="98"/>
        <v xml:space="preserve"> </v>
      </c>
      <c r="J1450" s="38" t="str">
        <f>IF(D1450&gt;=('28 Populations and thresholds'!$I$64),"YES"," ")</f>
        <v>YES</v>
      </c>
      <c r="K1450" s="38" t="str">
        <f>IF(J1450="YES"," ",IF(D1450&gt;=('28 Populations and thresholds'!$I$64)*0.25,"YES"))</f>
        <v xml:space="preserve"> </v>
      </c>
      <c r="L1450" s="38" t="b">
        <f>OR('28 Populations and thresholds'!$J$64="CR",'28 Populations and thresholds'!$J$64="EN",'28 Populations and thresholds'!$J$64="VU")</f>
        <v>0</v>
      </c>
      <c r="M1450" s="75">
        <f>D1450/('28 Populations and thresholds'!$H$64)</f>
        <v>0.3538235294117647</v>
      </c>
      <c r="N1450" s="106" t="str">
        <f>'28 Populations and thresholds'!$K$64</f>
        <v>DEC</v>
      </c>
      <c r="O1450" s="263" t="str">
        <f t="shared" si="99"/>
        <v xml:space="preserve"> </v>
      </c>
      <c r="P1450" s="348">
        <v>155.86000000000001</v>
      </c>
      <c r="Q1450" s="38">
        <v>15</v>
      </c>
      <c r="R1450" s="106">
        <v>0</v>
      </c>
      <c r="S1450" s="263"/>
      <c r="U1450" s="263" t="str">
        <f t="shared" si="100"/>
        <v xml:space="preserve"> </v>
      </c>
    </row>
    <row r="1451" spans="1:25" x14ac:dyDescent="0.2">
      <c r="A1451" s="12" t="s">
        <v>1394</v>
      </c>
      <c r="B1451" s="9" t="s">
        <v>4657</v>
      </c>
      <c r="C1451" s="4" t="s">
        <v>3712</v>
      </c>
      <c r="D1451" s="5">
        <v>1950</v>
      </c>
      <c r="E1451" s="104">
        <v>2006</v>
      </c>
      <c r="F1451" s="263" t="str">
        <f t="shared" si="97"/>
        <v xml:space="preserve"> </v>
      </c>
      <c r="G1451" s="13" t="s">
        <v>3957</v>
      </c>
      <c r="I1451" s="263" t="str">
        <f t="shared" si="98"/>
        <v xml:space="preserve"> </v>
      </c>
      <c r="J1451" s="38" t="str">
        <f>IF(D1451&gt;=('28 Populations and thresholds'!$I$8),"YES"," ")</f>
        <v>YES</v>
      </c>
      <c r="K1451" s="38" t="str">
        <f>IF(J1451="YES"," ",IF(D1451&gt;=('28 Populations and thresholds'!$I$8)*0.25,"YES"))</f>
        <v xml:space="preserve"> </v>
      </c>
      <c r="L1451" s="38" t="b">
        <f>OR('28 Populations and thresholds'!$J$8="CR",'28 Populations and thresholds'!$J$8="EN",'28 Populations and thresholds'!$J$8="VU")</f>
        <v>0</v>
      </c>
      <c r="M1451" s="75">
        <f>D1451/'28 Populations and thresholds'!$H$8</f>
        <v>1.95E-2</v>
      </c>
      <c r="N1451" s="106">
        <f>'28 Populations and thresholds'!$K$8</f>
        <v>0</v>
      </c>
      <c r="O1451" s="263" t="str">
        <f t="shared" si="99"/>
        <v xml:space="preserve"> </v>
      </c>
      <c r="P1451" s="348"/>
      <c r="Q1451" s="38"/>
      <c r="R1451" s="106"/>
      <c r="S1451" s="263"/>
      <c r="U1451" s="263" t="str">
        <f t="shared" si="100"/>
        <v xml:space="preserve"> </v>
      </c>
    </row>
    <row r="1452" spans="1:25" x14ac:dyDescent="0.2">
      <c r="A1452" s="143" t="s">
        <v>1394</v>
      </c>
      <c r="B1452" s="9" t="s">
        <v>4657</v>
      </c>
      <c r="C1452" s="4" t="s">
        <v>3549</v>
      </c>
      <c r="D1452" s="41">
        <v>2000</v>
      </c>
      <c r="E1452" s="47" t="s">
        <v>1320</v>
      </c>
      <c r="F1452" s="263" t="str">
        <f t="shared" si="97"/>
        <v xml:space="preserve"> </v>
      </c>
      <c r="G1452" s="143" t="s">
        <v>15</v>
      </c>
      <c r="H1452" s="143" t="s">
        <v>1397</v>
      </c>
      <c r="I1452" s="263" t="str">
        <f t="shared" si="98"/>
        <v xml:space="preserve"> </v>
      </c>
      <c r="J1452" s="38" t="str">
        <f>IF(D1452&gt;=('28 Populations and thresholds'!$I$76),"YES"," ")</f>
        <v>YES</v>
      </c>
      <c r="K1452" s="38" t="str">
        <f>IF(J1452="YES"," ",IF(D1452&gt;=('28 Populations and thresholds'!$I$76)*0.25,"YES"))</f>
        <v xml:space="preserve"> </v>
      </c>
      <c r="L1452" s="38" t="b">
        <f>OR('28 Populations and thresholds'!$J$76="CR",'28 Populations and thresholds'!$J$76="EN",'28 Populations and thresholds'!$J$76="VU")</f>
        <v>0</v>
      </c>
      <c r="M1452" s="75">
        <f>D1452/'28 Populations and thresholds'!$H$76</f>
        <v>0.66666666666666663</v>
      </c>
      <c r="N1452" s="106">
        <f>'28 Populations and thresholds'!$K$76</f>
        <v>0</v>
      </c>
      <c r="O1452" s="263" t="str">
        <f t="shared" si="99"/>
        <v xml:space="preserve"> </v>
      </c>
      <c r="P1452" s="348"/>
      <c r="Q1452" s="38"/>
      <c r="R1452" s="106"/>
      <c r="S1452" s="263"/>
      <c r="T1452" s="120"/>
      <c r="U1452" s="263" t="str">
        <f t="shared" si="100"/>
        <v xml:space="preserve"> </v>
      </c>
    </row>
    <row r="1453" spans="1:25" x14ac:dyDescent="0.2">
      <c r="A1453" s="143" t="s">
        <v>1394</v>
      </c>
      <c r="B1453" s="9" t="s">
        <v>4657</v>
      </c>
      <c r="C1453" s="4" t="s">
        <v>3641</v>
      </c>
      <c r="D1453" s="41">
        <v>1517</v>
      </c>
      <c r="E1453" s="47" t="s">
        <v>1420</v>
      </c>
      <c r="F1453" s="263" t="str">
        <f t="shared" si="97"/>
        <v xml:space="preserve"> </v>
      </c>
      <c r="G1453" s="143" t="s">
        <v>15</v>
      </c>
      <c r="H1453" s="143" t="s">
        <v>1400</v>
      </c>
      <c r="I1453" s="263" t="str">
        <f t="shared" si="98"/>
        <v xml:space="preserve"> </v>
      </c>
      <c r="J1453" s="38" t="str">
        <f>IF(D1453&gt;=('28 Populations and thresholds'!$I$108),"YES"," ")</f>
        <v>YES</v>
      </c>
      <c r="K1453" s="38" t="str">
        <f>IF(J1453="YES"," ",IF(D1453&gt;=('28 Populations and thresholds'!$I$108)*0.25,"YES"))</f>
        <v xml:space="preserve"> </v>
      </c>
      <c r="L1453" s="38" t="b">
        <f>OR('28 Populations and thresholds'!$J$108="CR",'28 Populations and thresholds'!$J$108="EN",'28 Populations and thresholds'!$J$108="VU")</f>
        <v>0</v>
      </c>
      <c r="M1453" s="75">
        <f>D1453/'28 Populations and thresholds'!$H$108</f>
        <v>1.5169999999999999E-3</v>
      </c>
      <c r="N1453" s="106">
        <f>'28 Populations and thresholds'!$K$108</f>
        <v>0</v>
      </c>
      <c r="O1453" s="263" t="str">
        <f t="shared" si="99"/>
        <v xml:space="preserve"> </v>
      </c>
      <c r="P1453" s="348"/>
      <c r="Q1453" s="38"/>
      <c r="R1453" s="106"/>
      <c r="S1453" s="263"/>
      <c r="U1453" s="263" t="str">
        <f t="shared" si="100"/>
        <v xml:space="preserve"> </v>
      </c>
    </row>
    <row r="1454" spans="1:25" x14ac:dyDescent="0.2">
      <c r="A1454" s="12" t="s">
        <v>1394</v>
      </c>
      <c r="B1454" s="9" t="s">
        <v>4657</v>
      </c>
      <c r="C1454" s="4" t="s">
        <v>3589</v>
      </c>
      <c r="D1454" s="5">
        <v>20636</v>
      </c>
      <c r="E1454" s="104">
        <v>2007</v>
      </c>
      <c r="F1454" s="263" t="str">
        <f t="shared" si="97"/>
        <v xml:space="preserve"> </v>
      </c>
      <c r="G1454" s="13" t="s">
        <v>3957</v>
      </c>
      <c r="I1454" s="263" t="str">
        <f t="shared" si="98"/>
        <v xml:space="preserve"> </v>
      </c>
      <c r="J1454" s="38" t="str">
        <f>IF(D1454&gt;=('28 Populations and thresholds'!$I$84),"YES"," ")</f>
        <v>YES</v>
      </c>
      <c r="K1454" s="38" t="str">
        <f>IF(J1454="YES"," ",IF(D1454&gt;=('28 Populations and thresholds'!$I$84)*0.25,"YES"))</f>
        <v xml:space="preserve"> </v>
      </c>
      <c r="L1454" s="38" t="b">
        <f>OR('28 Populations and thresholds'!$J$84="CR",'28 Populations and thresholds'!$J$84="EN",'28 Populations and thresholds'!$J$84="VU")</f>
        <v>0</v>
      </c>
      <c r="M1454" s="75">
        <f>D1454/'28 Populations and thresholds'!$H$84</f>
        <v>2.0636000000000002E-2</v>
      </c>
      <c r="N1454" s="106" t="str">
        <f>'28 Populations and thresholds'!$K$84</f>
        <v>DEC</v>
      </c>
      <c r="O1454" s="263" t="str">
        <f t="shared" si="99"/>
        <v xml:space="preserve"> </v>
      </c>
      <c r="P1454" s="348"/>
      <c r="Q1454" s="38"/>
      <c r="R1454" s="106"/>
      <c r="S1454" s="263"/>
      <c r="T1454" s="9"/>
      <c r="U1454" s="263" t="str">
        <f t="shared" si="100"/>
        <v xml:space="preserve"> </v>
      </c>
    </row>
    <row r="1455" spans="1:25" x14ac:dyDescent="0.2">
      <c r="A1455" s="12" t="s">
        <v>1394</v>
      </c>
      <c r="B1455" s="9" t="s">
        <v>4657</v>
      </c>
      <c r="C1455" s="159" t="s">
        <v>3590</v>
      </c>
      <c r="D1455" s="5">
        <v>6077</v>
      </c>
      <c r="E1455" s="104">
        <v>2009</v>
      </c>
      <c r="F1455" s="263" t="str">
        <f t="shared" si="97"/>
        <v xml:space="preserve"> </v>
      </c>
      <c r="G1455" s="13" t="s">
        <v>3957</v>
      </c>
      <c r="I1455" s="263" t="str">
        <f t="shared" si="98"/>
        <v xml:space="preserve"> </v>
      </c>
      <c r="J1455" s="38" t="str">
        <f>IF(D1455&gt;=('28 Populations and thresholds'!$I$85),"YES"," ")</f>
        <v>YES</v>
      </c>
      <c r="K1455" s="38" t="str">
        <f>IF(J1455="YES"," ",IF(D1455&gt;=('28 Populations and thresholds'!$I$85)*0.25,"YES"))</f>
        <v xml:space="preserve"> </v>
      </c>
      <c r="L1455" s="38" t="b">
        <f>OR('28 Populations and thresholds'!$J$85="CR",'28 Populations and thresholds'!$J$85="EN",'28 Populations and thresholds'!$J$85="VU")</f>
        <v>0</v>
      </c>
      <c r="M1455" s="75">
        <f>D1455/'28 Populations and thresholds'!$H$85</f>
        <v>6.8280898876404497E-2</v>
      </c>
      <c r="N1455" s="106" t="str">
        <f>'28 Populations and thresholds'!$K$85</f>
        <v>DEC</v>
      </c>
      <c r="O1455" s="263" t="str">
        <f t="shared" si="99"/>
        <v xml:space="preserve"> </v>
      </c>
      <c r="P1455" s="348"/>
      <c r="Q1455" s="38"/>
      <c r="R1455" s="106"/>
      <c r="S1455" s="263"/>
      <c r="T1455" s="9"/>
      <c r="U1455" s="263" t="str">
        <f t="shared" si="100"/>
        <v xml:space="preserve"> </v>
      </c>
    </row>
    <row r="1456" spans="1:25" x14ac:dyDescent="0.2">
      <c r="A1456" s="12" t="s">
        <v>1394</v>
      </c>
      <c r="B1456" s="9" t="s">
        <v>4657</v>
      </c>
      <c r="C1456" s="4" t="s">
        <v>3633</v>
      </c>
      <c r="D1456" s="5">
        <v>22005</v>
      </c>
      <c r="E1456" s="104">
        <v>2008</v>
      </c>
      <c r="F1456" s="263" t="str">
        <f t="shared" si="97"/>
        <v xml:space="preserve"> </v>
      </c>
      <c r="G1456" s="13" t="s">
        <v>3957</v>
      </c>
      <c r="I1456" s="263" t="str">
        <f t="shared" si="98"/>
        <v xml:space="preserve"> </v>
      </c>
      <c r="J1456" s="38" t="str">
        <f>IF(D1456&gt;=('28 Populations and thresholds'!$I$99),"YES"," ")</f>
        <v>YES</v>
      </c>
      <c r="K1456" s="38" t="str">
        <f>IF(J1456="YES"," ",IF(D1456&gt;=('28 Populations and thresholds'!$I$99)*0.25,"YES"))</f>
        <v xml:space="preserve"> </v>
      </c>
      <c r="L1456" s="38" t="b">
        <f>OR('28 Populations and thresholds'!$J$99="CR",'28 Populations and thresholds'!$J$99="EN",'28 Populations and thresholds'!$J$99="VU")</f>
        <v>0</v>
      </c>
      <c r="M1456" s="75">
        <f>D1456/'28 Populations and thresholds'!$H$99</f>
        <v>7.3349999999999999E-2</v>
      </c>
      <c r="N1456" s="106">
        <f>'28 Populations and thresholds'!$K$99</f>
        <v>0</v>
      </c>
      <c r="O1456" s="263" t="str">
        <f t="shared" si="99"/>
        <v xml:space="preserve"> </v>
      </c>
      <c r="P1456" s="348"/>
      <c r="Q1456" s="38"/>
      <c r="R1456" s="106"/>
      <c r="S1456" s="263"/>
      <c r="T1456" s="9"/>
      <c r="U1456" s="263" t="str">
        <f t="shared" si="100"/>
        <v xml:space="preserve"> </v>
      </c>
    </row>
    <row r="1457" spans="1:25" x14ac:dyDescent="0.2">
      <c r="A1457" s="12" t="s">
        <v>1394</v>
      </c>
      <c r="B1457" s="9" t="s">
        <v>4657</v>
      </c>
      <c r="C1457" s="4" t="s">
        <v>3765</v>
      </c>
      <c r="D1457" s="5">
        <v>2490</v>
      </c>
      <c r="E1457" s="104">
        <v>2006</v>
      </c>
      <c r="F1457" s="263" t="str">
        <f t="shared" si="97"/>
        <v xml:space="preserve"> </v>
      </c>
      <c r="G1457" s="13" t="s">
        <v>3957</v>
      </c>
      <c r="I1457" s="263" t="str">
        <f t="shared" si="98"/>
        <v xml:space="preserve"> </v>
      </c>
      <c r="J1457" s="38" t="str">
        <f>IF(D1457&gt;=('28 Populations and thresholds'!$I$193),"YES"," ")</f>
        <v>YES</v>
      </c>
      <c r="K1457" s="38" t="str">
        <f>IF(J1457="YES"," ",IF(D1457&gt;=('28 Populations and thresholds'!$I$193)*0.25,"YES"))</f>
        <v xml:space="preserve"> </v>
      </c>
      <c r="L1457" s="38" t="b">
        <f>OR('28 Populations and thresholds'!$J$193="CR",'28 Populations and thresholds'!$J$193="EN",'28 Populations and thresholds'!$J$193="VU")</f>
        <v>0</v>
      </c>
      <c r="M1457" s="75">
        <f>D1457/'28 Populations and thresholds'!$H$193</f>
        <v>5.6590909090909088E-2</v>
      </c>
      <c r="N1457" s="106" t="str">
        <f>'28 Populations and thresholds'!$K$193</f>
        <v>DEC</v>
      </c>
      <c r="O1457" s="263" t="str">
        <f t="shared" si="99"/>
        <v xml:space="preserve"> </v>
      </c>
      <c r="P1457" s="348"/>
      <c r="Q1457" s="38"/>
      <c r="R1457" s="106"/>
      <c r="S1457" s="263"/>
      <c r="T1457" s="9"/>
      <c r="U1457" s="263" t="str">
        <f t="shared" si="100"/>
        <v xml:space="preserve"> </v>
      </c>
    </row>
    <row r="1458" spans="1:25" x14ac:dyDescent="0.2">
      <c r="A1458" s="12" t="s">
        <v>1394</v>
      </c>
      <c r="B1458" s="9" t="s">
        <v>4657</v>
      </c>
      <c r="C1458" s="4" t="s">
        <v>4560</v>
      </c>
      <c r="D1458" s="5">
        <v>316</v>
      </c>
      <c r="E1458" s="104">
        <v>2006</v>
      </c>
      <c r="F1458" s="263" t="str">
        <f t="shared" si="97"/>
        <v xml:space="preserve"> </v>
      </c>
      <c r="G1458" s="13" t="s">
        <v>3957</v>
      </c>
      <c r="I1458" s="263" t="str">
        <f t="shared" si="98"/>
        <v xml:space="preserve"> </v>
      </c>
      <c r="J1458" s="38" t="str">
        <f>IF(D1458&gt;=('28 Populations and thresholds'!$I$163),"YES"," ")</f>
        <v>YES</v>
      </c>
      <c r="K1458" s="38" t="str">
        <f>IF(J1458="YES"," ",IF(D1458&gt;=('28 Populations and thresholds'!$I$163)*0.25,"YES"))</f>
        <v xml:space="preserve"> </v>
      </c>
      <c r="L1458" s="38" t="b">
        <f>OR('28 Populations and thresholds'!$J$163="CR",'28 Populations and thresholds'!$J$163="EN",'28 Populations and thresholds'!$J$163="VU")</f>
        <v>0</v>
      </c>
      <c r="M1458" s="75">
        <f>D1458/'28 Populations and thresholds'!$H$163</f>
        <v>2.4307692307692308E-2</v>
      </c>
      <c r="N1458" s="106" t="str">
        <f>'28 Populations and thresholds'!$K$163</f>
        <v>DEC</v>
      </c>
      <c r="O1458" s="263" t="str">
        <f t="shared" si="99"/>
        <v xml:space="preserve"> </v>
      </c>
      <c r="P1458" s="348"/>
      <c r="Q1458" s="38"/>
      <c r="R1458" s="106"/>
      <c r="S1458" s="263"/>
      <c r="T1458" s="12" t="s">
        <v>4673</v>
      </c>
      <c r="U1458" s="263" t="str">
        <f t="shared" si="100"/>
        <v xml:space="preserve"> </v>
      </c>
    </row>
    <row r="1459" spans="1:25" x14ac:dyDescent="0.2">
      <c r="A1459" s="143" t="s">
        <v>1394</v>
      </c>
      <c r="B1459" s="9" t="s">
        <v>4657</v>
      </c>
      <c r="C1459" s="4" t="s">
        <v>3607</v>
      </c>
      <c r="D1459" s="41">
        <v>11442</v>
      </c>
      <c r="E1459" s="47" t="s">
        <v>1420</v>
      </c>
      <c r="F1459" s="263" t="str">
        <f t="shared" si="97"/>
        <v xml:space="preserve"> </v>
      </c>
      <c r="G1459" s="143" t="s">
        <v>15</v>
      </c>
      <c r="H1459" s="143" t="s">
        <v>1400</v>
      </c>
      <c r="I1459" s="263" t="str">
        <f t="shared" si="98"/>
        <v xml:space="preserve"> </v>
      </c>
      <c r="J1459" s="38" t="str">
        <f>IF(D1459&gt;=('28 Populations and thresholds'!$I$92),"YES"," ")</f>
        <v>YES</v>
      </c>
      <c r="K1459" s="38" t="str">
        <f>IF(J1459="YES"," ",IF(D1459&gt;=('28 Populations and thresholds'!$I$92)*0.25,"YES"))</f>
        <v xml:space="preserve"> </v>
      </c>
      <c r="L1459" s="38" t="b">
        <f>OR('28 Populations and thresholds'!$J$92="CR",'28 Populations and thresholds'!$J$92="EN",'28 Populations and thresholds'!$J$92="VU")</f>
        <v>0</v>
      </c>
      <c r="M1459" s="75">
        <f>D1459/'28 Populations and thresholds'!$H$92</f>
        <v>3.814E-2</v>
      </c>
      <c r="N1459" s="106" t="str">
        <f>'28 Populations and thresholds'!$K$92</f>
        <v>DEC</v>
      </c>
      <c r="O1459" s="263" t="str">
        <f t="shared" si="99"/>
        <v xml:space="preserve"> </v>
      </c>
      <c r="P1459" s="348"/>
      <c r="Q1459" s="38"/>
      <c r="R1459" s="106"/>
      <c r="S1459" s="263"/>
      <c r="T1459" s="9"/>
      <c r="U1459" s="263" t="str">
        <f t="shared" si="100"/>
        <v xml:space="preserve"> </v>
      </c>
    </row>
    <row r="1460" spans="1:25" x14ac:dyDescent="0.2">
      <c r="A1460" s="12" t="s">
        <v>1394</v>
      </c>
      <c r="B1460" s="9" t="s">
        <v>4657</v>
      </c>
      <c r="C1460" s="4" t="s">
        <v>3648</v>
      </c>
      <c r="D1460" s="5">
        <v>2372</v>
      </c>
      <c r="E1460" s="104">
        <v>2008</v>
      </c>
      <c r="F1460" s="263" t="str">
        <f t="shared" si="97"/>
        <v xml:space="preserve"> </v>
      </c>
      <c r="G1460" s="13" t="s">
        <v>3957</v>
      </c>
      <c r="I1460" s="263" t="str">
        <f t="shared" si="98"/>
        <v xml:space="preserve"> </v>
      </c>
      <c r="J1460" s="38" t="str">
        <f>IF(D1461&gt;=('28 Populations and thresholds'!$I$110),"YES"," ")</f>
        <v>YES</v>
      </c>
      <c r="K1460" s="38" t="str">
        <f>IF(J1460="YES"," ",IF(D1461&gt;=('28 Populations and thresholds'!$I$110)*0.25,"YES"))</f>
        <v xml:space="preserve"> </v>
      </c>
      <c r="L1460" s="38" t="b">
        <f>OR('28 Populations and thresholds'!$J$110="CR",'28 Populations and thresholds'!$J$110="EN",'28 Populations and thresholds'!$J$110="VU")</f>
        <v>0</v>
      </c>
      <c r="M1460" s="75">
        <f>D1461/'28 Populations and thresholds'!$H$110</f>
        <v>0.01</v>
      </c>
      <c r="N1460" s="106">
        <f>'28 Populations and thresholds'!$K$110</f>
        <v>0</v>
      </c>
      <c r="O1460" s="263" t="str">
        <f t="shared" si="99"/>
        <v xml:space="preserve"> </v>
      </c>
      <c r="P1460" s="348"/>
      <c r="Q1460" s="38"/>
      <c r="R1460" s="106"/>
      <c r="S1460" s="263"/>
      <c r="U1460" s="263" t="str">
        <f t="shared" si="100"/>
        <v xml:space="preserve"> </v>
      </c>
    </row>
    <row r="1461" spans="1:25" x14ac:dyDescent="0.2">
      <c r="A1461" s="143" t="s">
        <v>1394</v>
      </c>
      <c r="B1461" s="9" t="s">
        <v>4657</v>
      </c>
      <c r="C1461" s="4" t="s">
        <v>3777</v>
      </c>
      <c r="D1461" s="41">
        <v>1000</v>
      </c>
      <c r="E1461" s="46">
        <v>31291</v>
      </c>
      <c r="F1461" s="263" t="str">
        <f t="shared" si="97"/>
        <v xml:space="preserve"> </v>
      </c>
      <c r="G1461" s="143" t="s">
        <v>21</v>
      </c>
      <c r="H1461" s="143" t="s">
        <v>614</v>
      </c>
      <c r="I1461" s="263" t="str">
        <f t="shared" si="98"/>
        <v xml:space="preserve"> </v>
      </c>
      <c r="J1461" s="38" t="str">
        <f>IF(D1461&gt;=('28 Populations and thresholds'!$I$211),"YES"," ")</f>
        <v>YES</v>
      </c>
      <c r="K1461" s="38" t="str">
        <f>IF(J1461="YES"," ",IF(D1461&gt;=('28 Populations and thresholds'!$I$211)*0.25,"YES"))</f>
        <v xml:space="preserve"> </v>
      </c>
      <c r="L1461" s="38" t="b">
        <f>OR('28 Populations and thresholds'!$J$211="CR",'28 Populations and thresholds'!$J$211="EN",'28 Populations and thresholds'!$J$211="VU")</f>
        <v>0</v>
      </c>
      <c r="M1461" s="75">
        <f>D1461/'28 Populations and thresholds'!$H$211</f>
        <v>1E-3</v>
      </c>
      <c r="N1461" s="106" t="str">
        <f>'28 Populations and thresholds'!$K$211</f>
        <v>DEC</v>
      </c>
      <c r="O1461" s="263" t="str">
        <f t="shared" si="99"/>
        <v xml:space="preserve"> </v>
      </c>
      <c r="P1461" s="348"/>
      <c r="Q1461" s="38"/>
      <c r="R1461" s="106"/>
      <c r="S1461" s="263"/>
      <c r="U1461" s="263" t="str">
        <f t="shared" si="100"/>
        <v xml:space="preserve"> </v>
      </c>
    </row>
    <row r="1462" spans="1:25" x14ac:dyDescent="0.2">
      <c r="A1462" s="143" t="s">
        <v>1394</v>
      </c>
      <c r="B1462" s="9" t="s">
        <v>4657</v>
      </c>
      <c r="C1462" s="4" t="s">
        <v>3770</v>
      </c>
      <c r="D1462" s="41">
        <v>2712</v>
      </c>
      <c r="E1462" s="46">
        <v>36647</v>
      </c>
      <c r="F1462" s="263" t="str">
        <f t="shared" si="97"/>
        <v xml:space="preserve"> </v>
      </c>
      <c r="G1462" s="143" t="s">
        <v>21</v>
      </c>
      <c r="H1462" s="143" t="s">
        <v>897</v>
      </c>
      <c r="I1462" s="263" t="str">
        <f t="shared" si="98"/>
        <v xml:space="preserve"> </v>
      </c>
      <c r="J1462" s="38" t="str">
        <f>IF(D1462&gt;=('28 Populations and thresholds'!$I$199),"YES"," ")</f>
        <v xml:space="preserve"> </v>
      </c>
      <c r="K1462" s="38" t="str">
        <f>IF(J1462="YES"," ",IF(D1462&gt;=('28 Populations and thresholds'!$I$199)*0.25,"YES"))</f>
        <v>YES</v>
      </c>
      <c r="L1462" s="38" t="b">
        <f>OR('28 Populations and thresholds'!$J$199="CR",'28 Populations and thresholds'!$J$199="EN",'28 Populations and thresholds'!$J$199="VU")</f>
        <v>0</v>
      </c>
      <c r="M1462" s="75">
        <f>D1462/'28 Populations and thresholds'!$H$199</f>
        <v>8.60952380952381E-3</v>
      </c>
      <c r="N1462" s="106">
        <f>'28 Populations and thresholds'!$K$199</f>
        <v>0</v>
      </c>
      <c r="O1462" s="263" t="str">
        <f t="shared" si="99"/>
        <v xml:space="preserve"> </v>
      </c>
      <c r="P1462" s="348"/>
      <c r="Q1462" s="38"/>
      <c r="R1462" s="106"/>
      <c r="S1462" s="263"/>
      <c r="T1462" s="9"/>
      <c r="U1462" s="263" t="str">
        <f t="shared" si="100"/>
        <v xml:space="preserve"> </v>
      </c>
    </row>
    <row r="1463" spans="1:25" x14ac:dyDescent="0.2">
      <c r="A1463" s="12" t="s">
        <v>1394</v>
      </c>
      <c r="B1463" s="9" t="s">
        <v>4657</v>
      </c>
      <c r="C1463" s="4" t="s">
        <v>3766</v>
      </c>
      <c r="D1463" s="5">
        <v>1253</v>
      </c>
      <c r="E1463" s="104">
        <v>2009</v>
      </c>
      <c r="F1463" s="263" t="str">
        <f t="shared" si="97"/>
        <v xml:space="preserve"> </v>
      </c>
      <c r="G1463" s="13" t="s">
        <v>3957</v>
      </c>
      <c r="I1463" s="263" t="str">
        <f t="shared" si="98"/>
        <v xml:space="preserve"> </v>
      </c>
      <c r="J1463" s="38" t="str">
        <f>IF(D1463&gt;=('28 Populations and thresholds'!$I$194),"YES"," ")</f>
        <v>YES</v>
      </c>
      <c r="K1463" s="38" t="str">
        <f>IF(J1463="YES"," ",IF(D1463&gt;=('28 Populations and thresholds'!$I$194)*0.25,"YES"))</f>
        <v xml:space="preserve"> </v>
      </c>
      <c r="L1463" s="38" t="b">
        <f>OR('28 Populations and thresholds'!$J$194="CR",'28 Populations and thresholds'!$J$194="EN",'28 Populations and thresholds'!$J$194="VU")</f>
        <v>0</v>
      </c>
      <c r="M1463" s="75">
        <f>D1463/'28 Populations and thresholds'!$H$194</f>
        <v>4.3964912280701755E-2</v>
      </c>
      <c r="N1463" s="106" t="str">
        <f>'28 Populations and thresholds'!$K$194</f>
        <v>DEC</v>
      </c>
      <c r="O1463" s="263" t="str">
        <f t="shared" si="99"/>
        <v xml:space="preserve"> </v>
      </c>
      <c r="P1463" s="348"/>
      <c r="Q1463" s="38"/>
      <c r="R1463" s="106"/>
      <c r="S1463" s="263"/>
      <c r="T1463" s="9"/>
      <c r="U1463" s="263" t="str">
        <f t="shared" si="100"/>
        <v xml:space="preserve"> </v>
      </c>
    </row>
    <row r="1464" spans="1:25" x14ac:dyDescent="0.2">
      <c r="A1464" s="143" t="s">
        <v>1394</v>
      </c>
      <c r="B1464" s="9" t="s">
        <v>4657</v>
      </c>
      <c r="C1464" s="111" t="s">
        <v>3522</v>
      </c>
      <c r="D1464" s="41">
        <v>10331</v>
      </c>
      <c r="E1464" s="47" t="s">
        <v>1420</v>
      </c>
      <c r="F1464" s="263" t="str">
        <f t="shared" si="97"/>
        <v xml:space="preserve"> </v>
      </c>
      <c r="G1464" s="143" t="s">
        <v>15</v>
      </c>
      <c r="H1464" s="143" t="s">
        <v>1400</v>
      </c>
      <c r="I1464" s="263" t="str">
        <f t="shared" si="98"/>
        <v xml:space="preserve"> </v>
      </c>
      <c r="J1464" s="38" t="str">
        <f>IF(D1464&gt;=('28 Populations and thresholds'!$I$58),"YES"," ")</f>
        <v>YES</v>
      </c>
      <c r="K1464" s="38" t="str">
        <f>IF(J1464="YES"," ",IF(D1464&gt;=('28 Populations and thresholds'!$I$58)*0.25,"YES"))</f>
        <v xml:space="preserve"> </v>
      </c>
      <c r="L1464" s="38" t="b">
        <f>OR('28 Populations and thresholds'!$J$58="CR",'28 Populations and thresholds'!$J$58="EN",'28 Populations and thresholds'!$J$58="VU")</f>
        <v>0</v>
      </c>
      <c r="M1464" s="75">
        <f>D1464/'28 Populations and thresholds'!$H$58</f>
        <v>0.17218333333333333</v>
      </c>
      <c r="N1464" s="106">
        <f>'28 Populations and thresholds'!$K$58</f>
        <v>0</v>
      </c>
      <c r="O1464" s="263" t="str">
        <f t="shared" si="99"/>
        <v xml:space="preserve"> </v>
      </c>
      <c r="P1464" s="348"/>
      <c r="Q1464" s="38"/>
      <c r="R1464" s="106"/>
      <c r="S1464" s="263"/>
      <c r="T1464" s="9"/>
      <c r="U1464" s="263" t="str">
        <f t="shared" si="100"/>
        <v xml:space="preserve"> </v>
      </c>
    </row>
    <row r="1465" spans="1:25" x14ac:dyDescent="0.2">
      <c r="A1465" s="336" t="s">
        <v>1394</v>
      </c>
      <c r="B1465" s="356" t="s">
        <v>1402</v>
      </c>
      <c r="C1465" s="362" t="s">
        <v>3734</v>
      </c>
      <c r="D1465" s="357">
        <v>1685</v>
      </c>
      <c r="E1465" s="47" t="s">
        <v>1344</v>
      </c>
      <c r="F1465" s="263" t="str">
        <f t="shared" si="97"/>
        <v xml:space="preserve"> </v>
      </c>
      <c r="G1465" s="143" t="s">
        <v>15</v>
      </c>
      <c r="H1465" s="143" t="s">
        <v>1395</v>
      </c>
      <c r="I1465" s="263" t="str">
        <f t="shared" si="98"/>
        <v xml:space="preserve"> </v>
      </c>
      <c r="J1465" s="321" t="str">
        <f>IF(D1465&gt;=('28 Populations and thresholds'!$I$83),"YES"," ")</f>
        <v>YES</v>
      </c>
      <c r="K1465" s="321" t="str">
        <f>IF(J1465="YES"," ",IF(D1465&gt;=('28 Populations and thresholds'!$I$83)*0.25,"YES"))</f>
        <v xml:space="preserve"> </v>
      </c>
      <c r="L1465" s="321" t="b">
        <f>OR('28 Populations and thresholds'!$J$83="CR",'28 Populations and thresholds'!$J$83="EN",'28 Populations and thresholds'!$J$83="VU")</f>
        <v>0</v>
      </c>
      <c r="M1465" s="322">
        <f>D1465/'28 Populations and thresholds'!$H$83</f>
        <v>4.2125000000000003E-2</v>
      </c>
      <c r="N1465" s="106">
        <f>'28 Populations and thresholds'!$K$83</f>
        <v>0</v>
      </c>
      <c r="O1465" s="263" t="str">
        <f t="shared" si="99"/>
        <v xml:space="preserve"> </v>
      </c>
      <c r="P1465" s="386">
        <v>4.21</v>
      </c>
      <c r="Q1465" s="321">
        <v>1</v>
      </c>
      <c r="R1465" s="323">
        <v>0</v>
      </c>
      <c r="S1465" s="263"/>
      <c r="U1465" s="263" t="str">
        <f t="shared" si="100"/>
        <v xml:space="preserve"> </v>
      </c>
    </row>
    <row r="1466" spans="1:25" x14ac:dyDescent="0.2">
      <c r="A1466" s="267" t="s">
        <v>1394</v>
      </c>
      <c r="B1466" s="268" t="s">
        <v>1124</v>
      </c>
      <c r="C1466" s="269" t="s">
        <v>3765</v>
      </c>
      <c r="D1466" s="270">
        <v>150</v>
      </c>
      <c r="E1466" s="271">
        <v>35916</v>
      </c>
      <c r="F1466" s="263" t="str">
        <f t="shared" si="97"/>
        <v xml:space="preserve"> </v>
      </c>
      <c r="G1466" s="267" t="s">
        <v>21</v>
      </c>
      <c r="H1466" s="267" t="s">
        <v>439</v>
      </c>
      <c r="I1466" s="263" t="str">
        <f t="shared" si="98"/>
        <v xml:space="preserve"> </v>
      </c>
      <c r="J1466" s="272" t="str">
        <f>IF(D1466&gt;=('28 Populations and thresholds'!$I$193),"YES"," ")</f>
        <v xml:space="preserve"> </v>
      </c>
      <c r="K1466" s="272" t="str">
        <f>IF(J1466="YES"," ",IF(D1466&gt;=('28 Populations and thresholds'!$I$193)*0.25,"YES"))</f>
        <v>YES</v>
      </c>
      <c r="L1466" s="272" t="b">
        <f>OR('28 Populations and thresholds'!$J$193="CR",'28 Populations and thresholds'!$J$193="EN",'28 Populations and thresholds'!$J$193="VU")</f>
        <v>0</v>
      </c>
      <c r="M1466" s="273">
        <f>D1466/'28 Populations and thresholds'!$H$193</f>
        <v>3.4090909090909089E-3</v>
      </c>
      <c r="N1466" s="274" t="str">
        <f>'28 Populations and thresholds'!$K$193</f>
        <v>DEC</v>
      </c>
      <c r="O1466" s="263" t="str">
        <f t="shared" si="99"/>
        <v xml:space="preserve"> </v>
      </c>
      <c r="P1466" s="349">
        <v>2.66</v>
      </c>
      <c r="Q1466" s="272">
        <v>3</v>
      </c>
      <c r="R1466" s="274">
        <v>0</v>
      </c>
      <c r="S1466" s="263"/>
      <c r="T1466" s="269"/>
      <c r="U1466" s="263" t="str">
        <f t="shared" si="100"/>
        <v xml:space="preserve"> </v>
      </c>
    </row>
    <row r="1467" spans="1:25" x14ac:dyDescent="0.2">
      <c r="A1467" s="267" t="s">
        <v>1394</v>
      </c>
      <c r="B1467" s="268" t="s">
        <v>1124</v>
      </c>
      <c r="C1467" s="269" t="s">
        <v>3766</v>
      </c>
      <c r="D1467" s="270">
        <v>300</v>
      </c>
      <c r="E1467" s="271">
        <v>35916</v>
      </c>
      <c r="F1467" s="263" t="str">
        <f t="shared" si="97"/>
        <v xml:space="preserve"> </v>
      </c>
      <c r="G1467" s="267" t="s">
        <v>21</v>
      </c>
      <c r="H1467" s="267" t="s">
        <v>439</v>
      </c>
      <c r="I1467" s="263" t="str">
        <f t="shared" si="98"/>
        <v xml:space="preserve"> </v>
      </c>
      <c r="J1467" s="272" t="str">
        <f>IF(D1467&gt;=('28 Populations and thresholds'!$I$194),"YES"," ")</f>
        <v>YES</v>
      </c>
      <c r="K1467" s="272" t="str">
        <f>IF(J1467="YES"," ",IF(D1467&gt;=('28 Populations and thresholds'!$I$194)*0.25,"YES"))</f>
        <v xml:space="preserve"> </v>
      </c>
      <c r="L1467" s="272" t="b">
        <f>OR('28 Populations and thresholds'!$J$194="CR",'28 Populations and thresholds'!$J$194="EN",'28 Populations and thresholds'!$J$194="VU")</f>
        <v>0</v>
      </c>
      <c r="M1467" s="273">
        <f>D1467/'28 Populations and thresholds'!$H$194</f>
        <v>1.0526315789473684E-2</v>
      </c>
      <c r="N1467" s="274" t="str">
        <f>'28 Populations and thresholds'!$K$194</f>
        <v>DEC</v>
      </c>
      <c r="O1467" s="263" t="str">
        <f t="shared" si="99"/>
        <v xml:space="preserve"> </v>
      </c>
      <c r="P1467" s="349"/>
      <c r="Q1467" s="272"/>
      <c r="R1467" s="274"/>
      <c r="S1467" s="263"/>
      <c r="T1467" s="269"/>
      <c r="U1467" s="263" t="str">
        <f t="shared" si="100"/>
        <v xml:space="preserve"> </v>
      </c>
    </row>
    <row r="1468" spans="1:25" x14ac:dyDescent="0.2">
      <c r="A1468" s="267" t="s">
        <v>1394</v>
      </c>
      <c r="B1468" s="268" t="s">
        <v>1124</v>
      </c>
      <c r="C1468" s="269" t="s">
        <v>3474</v>
      </c>
      <c r="D1468" s="270">
        <v>278</v>
      </c>
      <c r="E1468" s="271">
        <v>35916</v>
      </c>
      <c r="F1468" s="263" t="str">
        <f t="shared" si="97"/>
        <v xml:space="preserve"> </v>
      </c>
      <c r="G1468" s="267" t="s">
        <v>21</v>
      </c>
      <c r="H1468" s="267" t="s">
        <v>439</v>
      </c>
      <c r="I1468" s="263" t="str">
        <f t="shared" si="98"/>
        <v xml:space="preserve"> </v>
      </c>
      <c r="J1468" s="272" t="str">
        <f>IF(D1468&gt;=('28 Populations and thresholds'!$I$198),"YES"," ")</f>
        <v>YES</v>
      </c>
      <c r="K1468" s="272" t="str">
        <f>IF(J1468="YES"," ",IF(D1468&gt;=('28 Populations and thresholds'!$I$198)*0.25,"YES"))</f>
        <v xml:space="preserve"> </v>
      </c>
      <c r="L1468" s="272" t="b">
        <f>OR('28 Populations and thresholds'!$J$198="CR",'28 Populations and thresholds'!$J$198="EN",'28 Populations and thresholds'!$J$198="VU")</f>
        <v>0</v>
      </c>
      <c r="M1468" s="273">
        <f>D1468/'28 Populations and thresholds'!$H$198</f>
        <v>1.2636363636363637E-2</v>
      </c>
      <c r="N1468" s="274">
        <f>'28 Populations and thresholds'!$K$198</f>
        <v>0</v>
      </c>
      <c r="O1468" s="263" t="str">
        <f t="shared" si="99"/>
        <v xml:space="preserve"> </v>
      </c>
      <c r="P1468" s="349"/>
      <c r="Q1468" s="272"/>
      <c r="R1468" s="274"/>
      <c r="S1468" s="263"/>
      <c r="T1468" s="269"/>
      <c r="U1468" s="263" t="str">
        <f t="shared" si="100"/>
        <v xml:space="preserve"> </v>
      </c>
    </row>
    <row r="1469" spans="1:25" x14ac:dyDescent="0.2">
      <c r="A1469" s="336" t="s">
        <v>1394</v>
      </c>
      <c r="B1469" s="356" t="s">
        <v>1403</v>
      </c>
      <c r="C1469" s="337" t="s">
        <v>3549</v>
      </c>
      <c r="D1469" s="357">
        <v>300</v>
      </c>
      <c r="E1469" s="359" t="s">
        <v>1320</v>
      </c>
      <c r="F1469" s="263" t="str">
        <f t="shared" si="97"/>
        <v xml:space="preserve"> </v>
      </c>
      <c r="G1469" s="336" t="s">
        <v>15</v>
      </c>
      <c r="H1469" s="336" t="s">
        <v>1397</v>
      </c>
      <c r="I1469" s="263" t="str">
        <f t="shared" si="98"/>
        <v xml:space="preserve"> </v>
      </c>
      <c r="J1469" s="321" t="str">
        <f>IF(D1469&gt;=('28 Populations and thresholds'!$I$76),"YES"," ")</f>
        <v>YES</v>
      </c>
      <c r="K1469" s="321" t="str">
        <f>IF(J1469="YES"," ",IF(D1469&gt;=('28 Populations and thresholds'!$I$76)*0.25,"YES"))</f>
        <v xml:space="preserve"> </v>
      </c>
      <c r="L1469" s="321" t="b">
        <f>OR('28 Populations and thresholds'!$J$76="CR",'28 Populations and thresholds'!$J$76="EN",'28 Populations and thresholds'!$J$76="VU")</f>
        <v>0</v>
      </c>
      <c r="M1469" s="322">
        <f>D1469/'28 Populations and thresholds'!$H$76</f>
        <v>0.1</v>
      </c>
      <c r="N1469" s="323">
        <f>'28 Populations and thresholds'!$K$76</f>
        <v>0</v>
      </c>
      <c r="O1469" s="263" t="str">
        <f t="shared" si="99"/>
        <v xml:space="preserve"> </v>
      </c>
      <c r="P1469" s="386">
        <v>10</v>
      </c>
      <c r="Q1469" s="321">
        <v>1</v>
      </c>
      <c r="R1469" s="323">
        <v>0</v>
      </c>
      <c r="S1469" s="263"/>
      <c r="T1469" s="360"/>
      <c r="U1469" s="263" t="str">
        <f t="shared" si="100"/>
        <v xml:space="preserve"> </v>
      </c>
    </row>
    <row r="1470" spans="1:25" x14ac:dyDescent="0.2">
      <c r="A1470" s="275" t="s">
        <v>1394</v>
      </c>
      <c r="B1470" s="269" t="s">
        <v>4654</v>
      </c>
      <c r="C1470" s="269" t="s">
        <v>3666</v>
      </c>
      <c r="D1470" s="279">
        <v>25011</v>
      </c>
      <c r="E1470" s="274">
        <v>2007</v>
      </c>
      <c r="F1470" s="263" t="str">
        <f t="shared" si="97"/>
        <v xml:space="preserve"> </v>
      </c>
      <c r="G1470" s="275" t="s">
        <v>139</v>
      </c>
      <c r="H1470" s="275" t="s">
        <v>3388</v>
      </c>
      <c r="I1470" s="263" t="str">
        <f t="shared" si="98"/>
        <v xml:space="preserve"> </v>
      </c>
      <c r="J1470" s="272" t="str">
        <f>IF(D1470&gt;=(('28 Populations and thresholds'!$I$61)+('28 Populations and thresholds'!$I$64)),"YES"," ")</f>
        <v>YES</v>
      </c>
      <c r="K1470" s="272" t="str">
        <f>IF(J1470="YES"," ",IF(D1470&gt;=(('28 Populations and thresholds'!$I$61)+('28 Populations and thresholds'!$I$64))*0.25,"YES"))</f>
        <v xml:space="preserve"> </v>
      </c>
      <c r="L1470" s="272" t="b">
        <f>OR('28 Populations and thresholds'!$J$61="CR",'28 Populations and thresholds'!$J$61="EN",'28 Populations and thresholds'!$J$61="VU")</f>
        <v>0</v>
      </c>
      <c r="M1470" s="346">
        <v>1</v>
      </c>
      <c r="N1470" s="274" t="str">
        <f>'28 Populations and thresholds'!$K$61</f>
        <v>DEC</v>
      </c>
      <c r="O1470" s="263" t="str">
        <f t="shared" si="99"/>
        <v xml:space="preserve"> </v>
      </c>
      <c r="P1470" s="349">
        <v>123.1</v>
      </c>
      <c r="Q1470" s="272">
        <v>6</v>
      </c>
      <c r="R1470" s="274">
        <v>0</v>
      </c>
      <c r="S1470" s="263"/>
      <c r="T1470" s="275" t="s">
        <v>4551</v>
      </c>
      <c r="U1470" s="263" t="str">
        <f t="shared" si="100"/>
        <v xml:space="preserve"> </v>
      </c>
      <c r="V1470" s="184"/>
      <c r="W1470" s="184"/>
      <c r="X1470" s="253"/>
      <c r="Y1470" s="253"/>
    </row>
    <row r="1471" spans="1:25" x14ac:dyDescent="0.2">
      <c r="A1471" s="267" t="s">
        <v>1394</v>
      </c>
      <c r="B1471" s="269" t="s">
        <v>4654</v>
      </c>
      <c r="C1471" s="269" t="s">
        <v>3656</v>
      </c>
      <c r="D1471" s="270">
        <v>19000</v>
      </c>
      <c r="E1471" s="294" t="s">
        <v>1320</v>
      </c>
      <c r="F1471" s="263" t="str">
        <f t="shared" si="97"/>
        <v xml:space="preserve"> </v>
      </c>
      <c r="G1471" s="267" t="s">
        <v>15</v>
      </c>
      <c r="H1471" s="267" t="s">
        <v>1397</v>
      </c>
      <c r="I1471" s="263" t="str">
        <f t="shared" si="98"/>
        <v xml:space="preserve"> </v>
      </c>
      <c r="J1471" s="272" t="str">
        <f>IF(D1471&gt;=('28 Populations and thresholds'!$I$67),"YES"," ")</f>
        <v>YES</v>
      </c>
      <c r="K1471" s="272" t="str">
        <f>IF(J1471="YES"," ",IF(D1471&gt;=('28 Populations and thresholds'!$I$67)*0.25,"YES"))</f>
        <v xml:space="preserve"> </v>
      </c>
      <c r="L1471" s="272" t="b">
        <f>OR('28 Populations and thresholds'!$J$67="CR",'28 Populations and thresholds'!$J$67="EN",'28 Populations and thresholds'!$J$67="VU")</f>
        <v>0</v>
      </c>
      <c r="M1471" s="273">
        <f>D1471/'28 Populations and thresholds'!$H$67</f>
        <v>9.0476190476190474E-2</v>
      </c>
      <c r="N1471" s="274">
        <f>'28 Populations and thresholds'!$K$67</f>
        <v>0</v>
      </c>
      <c r="O1471" s="263" t="str">
        <f t="shared" si="99"/>
        <v xml:space="preserve"> </v>
      </c>
      <c r="P1471" s="349"/>
      <c r="Q1471" s="272"/>
      <c r="R1471" s="274"/>
      <c r="S1471" s="263"/>
      <c r="T1471" s="269"/>
      <c r="U1471" s="263" t="str">
        <f t="shared" si="100"/>
        <v xml:space="preserve"> </v>
      </c>
    </row>
    <row r="1472" spans="1:25" x14ac:dyDescent="0.2">
      <c r="A1472" s="267" t="s">
        <v>1394</v>
      </c>
      <c r="B1472" s="269" t="s">
        <v>4654</v>
      </c>
      <c r="C1472" s="269" t="s">
        <v>3607</v>
      </c>
      <c r="D1472" s="270">
        <v>10848</v>
      </c>
      <c r="E1472" s="294" t="s">
        <v>1401</v>
      </c>
      <c r="F1472" s="263" t="str">
        <f t="shared" si="97"/>
        <v xml:space="preserve"> </v>
      </c>
      <c r="G1472" s="267" t="s">
        <v>15</v>
      </c>
      <c r="H1472" s="267" t="s">
        <v>1400</v>
      </c>
      <c r="I1472" s="263" t="str">
        <f t="shared" si="98"/>
        <v xml:space="preserve"> </v>
      </c>
      <c r="J1472" s="272" t="str">
        <f>IF(D1472&gt;=('28 Populations and thresholds'!$I$92),"YES"," ")</f>
        <v>YES</v>
      </c>
      <c r="K1472" s="272" t="str">
        <f>IF(J1472="YES"," ",IF(D1472&gt;=('28 Populations and thresholds'!$I$92)*0.25,"YES"))</f>
        <v xml:space="preserve"> </v>
      </c>
      <c r="L1472" s="272" t="b">
        <f>OR('28 Populations and thresholds'!$J$92="CR",'28 Populations and thresholds'!$J$92="EN",'28 Populations and thresholds'!$J$92="VU")</f>
        <v>0</v>
      </c>
      <c r="M1472" s="273">
        <f>D1472/'28 Populations and thresholds'!$H$92</f>
        <v>3.6159999999999998E-2</v>
      </c>
      <c r="N1472" s="274" t="str">
        <f>'28 Populations and thresholds'!$K$92</f>
        <v>DEC</v>
      </c>
      <c r="O1472" s="263" t="str">
        <f t="shared" si="99"/>
        <v xml:space="preserve"> </v>
      </c>
      <c r="P1472" s="349"/>
      <c r="Q1472" s="272"/>
      <c r="R1472" s="274"/>
      <c r="S1472" s="263"/>
      <c r="T1472" s="269"/>
      <c r="U1472" s="263" t="str">
        <f t="shared" si="100"/>
        <v xml:space="preserve"> </v>
      </c>
    </row>
    <row r="1473" spans="1:26" x14ac:dyDescent="0.2">
      <c r="A1473" s="267" t="s">
        <v>1394</v>
      </c>
      <c r="B1473" s="269" t="s">
        <v>4654</v>
      </c>
      <c r="C1473" s="269" t="s">
        <v>3745</v>
      </c>
      <c r="D1473" s="270">
        <v>500</v>
      </c>
      <c r="E1473" s="271">
        <v>35196</v>
      </c>
      <c r="F1473" s="263" t="str">
        <f t="shared" ref="F1473:F1536" si="101">" "</f>
        <v xml:space="preserve"> </v>
      </c>
      <c r="G1473" s="267" t="s">
        <v>21</v>
      </c>
      <c r="H1473" s="267" t="s">
        <v>256</v>
      </c>
      <c r="I1473" s="263" t="str">
        <f t="shared" ref="I1473:I1536" si="102">" "</f>
        <v xml:space="preserve"> </v>
      </c>
      <c r="J1473" s="272" t="str">
        <f>IF(D1473&gt;=('28 Populations and thresholds'!$I$152),"YES"," ")</f>
        <v xml:space="preserve"> </v>
      </c>
      <c r="K1473" s="272" t="str">
        <f>IF(J1473="YES"," ",IF(D1473&gt;=('28 Populations and thresholds'!$I$152)*0.25,"YES"))</f>
        <v>YES</v>
      </c>
      <c r="L1473" s="272" t="b">
        <f>OR('28 Populations and thresholds'!$J$152="CR",'28 Populations and thresholds'!$J$152="EN",'28 Populations and thresholds'!$J$152="VU")</f>
        <v>0</v>
      </c>
      <c r="M1473" s="273">
        <f>D1473/'28 Populations and thresholds'!$H$152</f>
        <v>5.0000000000000001E-3</v>
      </c>
      <c r="N1473" s="274">
        <f>'28 Populations and thresholds'!$K$152</f>
        <v>0</v>
      </c>
      <c r="O1473" s="263" t="str">
        <f t="shared" ref="O1473:O1536" si="103">" "</f>
        <v xml:space="preserve"> </v>
      </c>
      <c r="P1473" s="349"/>
      <c r="Q1473" s="272"/>
      <c r="R1473" s="274"/>
      <c r="S1473" s="263"/>
      <c r="T1473" s="275"/>
      <c r="U1473" s="263" t="str">
        <f t="shared" ref="U1473:U1536" si="104">" "</f>
        <v xml:space="preserve"> </v>
      </c>
      <c r="W1473" s="4"/>
      <c r="X1473" s="4"/>
      <c r="Y1473" s="4"/>
      <c r="Z1473" s="4"/>
    </row>
    <row r="1474" spans="1:26" x14ac:dyDescent="0.2">
      <c r="A1474" s="267" t="s">
        <v>1394</v>
      </c>
      <c r="B1474" s="269" t="s">
        <v>4654</v>
      </c>
      <c r="C1474" s="269" t="s">
        <v>3528</v>
      </c>
      <c r="D1474" s="270">
        <v>3568</v>
      </c>
      <c r="E1474" s="294" t="s">
        <v>1401</v>
      </c>
      <c r="F1474" s="263" t="str">
        <f t="shared" si="101"/>
        <v xml:space="preserve"> </v>
      </c>
      <c r="G1474" s="267" t="s">
        <v>15</v>
      </c>
      <c r="H1474" s="267" t="s">
        <v>1400</v>
      </c>
      <c r="I1474" s="263" t="str">
        <f t="shared" si="102"/>
        <v xml:space="preserve"> </v>
      </c>
      <c r="J1474" s="272" t="str">
        <f>IF(D1474&gt;=('28 Populations and thresholds'!$I$59),"YES"," ")</f>
        <v>YES</v>
      </c>
      <c r="K1474" s="272" t="str">
        <f>IF(J1474="YES"," ",IF(D1474&gt;=('28 Populations and thresholds'!$I$59)*0.25,"YES"))</f>
        <v xml:space="preserve"> </v>
      </c>
      <c r="L1474" s="272" t="b">
        <f>OR('28 Populations and thresholds'!$J$59="CR",'28 Populations and thresholds'!$J$59="EN",'28 Populations and thresholds'!$J$59="VU")</f>
        <v>0</v>
      </c>
      <c r="M1474" s="273">
        <f>D1474/'28 Populations and thresholds'!$H$59</f>
        <v>3.2436363636363638E-2</v>
      </c>
      <c r="N1474" s="274">
        <f>'28 Populations and thresholds'!$K$59</f>
        <v>0</v>
      </c>
      <c r="O1474" s="263" t="str">
        <f t="shared" si="103"/>
        <v xml:space="preserve"> </v>
      </c>
      <c r="P1474" s="349"/>
      <c r="Q1474" s="272"/>
      <c r="R1474" s="274"/>
      <c r="S1474" s="263"/>
      <c r="T1474" s="269"/>
      <c r="U1474" s="263" t="str">
        <f t="shared" si="104"/>
        <v xml:space="preserve"> </v>
      </c>
    </row>
    <row r="1475" spans="1:26" x14ac:dyDescent="0.2">
      <c r="A1475" s="267" t="s">
        <v>1394</v>
      </c>
      <c r="B1475" s="269" t="s">
        <v>4654</v>
      </c>
      <c r="C1475" s="269" t="s">
        <v>3522</v>
      </c>
      <c r="D1475" s="270">
        <v>4015</v>
      </c>
      <c r="E1475" s="294" t="s">
        <v>1401</v>
      </c>
      <c r="F1475" s="263" t="str">
        <f t="shared" si="101"/>
        <v xml:space="preserve"> </v>
      </c>
      <c r="G1475" s="267" t="s">
        <v>15</v>
      </c>
      <c r="H1475" s="267" t="s">
        <v>1400</v>
      </c>
      <c r="I1475" s="263" t="str">
        <f t="shared" si="102"/>
        <v xml:space="preserve"> </v>
      </c>
      <c r="J1475" s="272" t="str">
        <f>IF(D1475&gt;=('28 Populations and thresholds'!$I$58),"YES"," ")</f>
        <v>YES</v>
      </c>
      <c r="K1475" s="272" t="str">
        <f>IF(J1475="YES"," ",IF(D1475&gt;=('28 Populations and thresholds'!$I$58)*0.25,"YES"))</f>
        <v xml:space="preserve"> </v>
      </c>
      <c r="L1475" s="272" t="b">
        <f>OR('28 Populations and thresholds'!$J$58="CR",'28 Populations and thresholds'!$J$58="EN",'28 Populations and thresholds'!$J$58="VU")</f>
        <v>0</v>
      </c>
      <c r="M1475" s="273">
        <f>D1475/'28 Populations and thresholds'!$H$58</f>
        <v>6.6916666666666666E-2</v>
      </c>
      <c r="N1475" s="274">
        <f>'28 Populations and thresholds'!$K$58</f>
        <v>0</v>
      </c>
      <c r="O1475" s="263" t="str">
        <f t="shared" si="103"/>
        <v xml:space="preserve"> </v>
      </c>
      <c r="P1475" s="349"/>
      <c r="Q1475" s="272"/>
      <c r="R1475" s="274"/>
      <c r="S1475" s="263"/>
      <c r="T1475" s="269"/>
      <c r="U1475" s="263" t="str">
        <f t="shared" si="104"/>
        <v xml:space="preserve"> </v>
      </c>
    </row>
    <row r="1476" spans="1:26" x14ac:dyDescent="0.2">
      <c r="A1476" s="12" t="s">
        <v>1394</v>
      </c>
      <c r="B1476" s="40" t="s">
        <v>4663</v>
      </c>
      <c r="C1476" s="4" t="s">
        <v>1696</v>
      </c>
      <c r="D1476" s="105">
        <v>18</v>
      </c>
      <c r="E1476" s="165" t="s">
        <v>83</v>
      </c>
      <c r="F1476" s="263" t="str">
        <f t="shared" si="101"/>
        <v xml:space="preserve"> </v>
      </c>
      <c r="G1476" s="12" t="s">
        <v>139</v>
      </c>
      <c r="H1476" s="12"/>
      <c r="I1476" s="263" t="str">
        <f t="shared" si="102"/>
        <v xml:space="preserve"> </v>
      </c>
      <c r="J1476" s="38" t="s">
        <v>4558</v>
      </c>
      <c r="K1476" s="38"/>
      <c r="L1476" s="38" t="b">
        <f>OR('28 Populations and thresholds'!$J$51="CR",'28 Populations and thresholds'!$J$51="EN",'28 Populations and thresholds'!$J$51="VU")</f>
        <v>1</v>
      </c>
      <c r="M1476" s="75">
        <f>D1476/'28 Populations and thresholds'!$H$51</f>
        <v>6.6666666666666671E-3</v>
      </c>
      <c r="N1476" s="106">
        <f>'28 Populations and thresholds'!$K$51</f>
        <v>0</v>
      </c>
      <c r="O1476" s="263" t="str">
        <f t="shared" si="103"/>
        <v xml:space="preserve"> </v>
      </c>
      <c r="P1476" s="348">
        <v>7.97</v>
      </c>
      <c r="Q1476" s="38">
        <v>3</v>
      </c>
      <c r="R1476" s="106">
        <v>1</v>
      </c>
      <c r="S1476" s="263"/>
      <c r="T1476" s="12" t="s">
        <v>4662</v>
      </c>
      <c r="U1476" s="263" t="str">
        <f t="shared" si="104"/>
        <v xml:space="preserve"> </v>
      </c>
    </row>
    <row r="1477" spans="1:26" x14ac:dyDescent="0.2">
      <c r="A1477" s="12" t="s">
        <v>1394</v>
      </c>
      <c r="B1477" s="40" t="s">
        <v>4663</v>
      </c>
      <c r="C1477" s="4" t="s">
        <v>1607</v>
      </c>
      <c r="D1477" s="5">
        <v>2549</v>
      </c>
      <c r="E1477" s="1" t="s">
        <v>69</v>
      </c>
      <c r="F1477" s="263" t="str">
        <f t="shared" si="101"/>
        <v xml:space="preserve"> </v>
      </c>
      <c r="G1477" s="13" t="s">
        <v>139</v>
      </c>
      <c r="I1477" s="263" t="str">
        <f t="shared" si="102"/>
        <v xml:space="preserve"> </v>
      </c>
      <c r="J1477" s="38" t="str">
        <f>IF(D1477&gt;=('28 Populations and thresholds'!$I$6),"YES"," ")</f>
        <v>YES</v>
      </c>
      <c r="K1477" s="38" t="str">
        <f>IF(J1477="YES"," ",IF(D1477&gt;=('28 Populations and thresholds'!$I$6)*0.25,"YES"))</f>
        <v xml:space="preserve"> </v>
      </c>
      <c r="L1477" s="38" t="b">
        <f>OR('28 Populations and thresholds'!$J$6="CR",'28 Populations and thresholds'!$J$6="EN",'28 Populations and thresholds'!$J$6="VU")</f>
        <v>0</v>
      </c>
      <c r="M1477" s="75">
        <f>D1477/'28 Populations and thresholds'!$H$6</f>
        <v>5.0979999999999998E-2</v>
      </c>
      <c r="N1477" s="106">
        <f>'28 Populations and thresholds'!$K$6</f>
        <v>0</v>
      </c>
      <c r="O1477" s="263" t="str">
        <f t="shared" si="103"/>
        <v xml:space="preserve"> </v>
      </c>
      <c r="P1477" s="348"/>
      <c r="Q1477" s="38"/>
      <c r="R1477" s="106"/>
      <c r="S1477" s="263"/>
      <c r="T1477" s="12" t="s">
        <v>4661</v>
      </c>
      <c r="U1477" s="263" t="str">
        <f t="shared" si="104"/>
        <v xml:space="preserve"> </v>
      </c>
    </row>
    <row r="1478" spans="1:26" x14ac:dyDescent="0.2">
      <c r="A1478" s="143" t="s">
        <v>1394</v>
      </c>
      <c r="B1478" s="40" t="s">
        <v>4663</v>
      </c>
      <c r="C1478" s="4" t="s">
        <v>3633</v>
      </c>
      <c r="D1478" s="41">
        <v>6620</v>
      </c>
      <c r="E1478" s="47" t="s">
        <v>1404</v>
      </c>
      <c r="F1478" s="263" t="str">
        <f t="shared" si="101"/>
        <v xml:space="preserve"> </v>
      </c>
      <c r="G1478" s="143" t="s">
        <v>15</v>
      </c>
      <c r="H1478" s="143" t="s">
        <v>1400</v>
      </c>
      <c r="I1478" s="263" t="str">
        <f t="shared" si="102"/>
        <v xml:space="preserve"> </v>
      </c>
      <c r="J1478" s="38" t="str">
        <f>IF(D1478&gt;=('28 Populations and thresholds'!$I$99),"YES"," ")</f>
        <v>YES</v>
      </c>
      <c r="K1478" s="38" t="str">
        <f>IF(J1478="YES"," ",IF(D1478&gt;=('28 Populations and thresholds'!$I$99)*0.25,"YES"))</f>
        <v xml:space="preserve"> </v>
      </c>
      <c r="L1478" s="38" t="b">
        <f>OR('28 Populations and thresholds'!$J$99="CR",'28 Populations and thresholds'!$J$99="EN",'28 Populations and thresholds'!$J$99="VU")</f>
        <v>0</v>
      </c>
      <c r="M1478" s="75">
        <f>D1478/'28 Populations and thresholds'!$H$99</f>
        <v>2.2066666666666665E-2</v>
      </c>
      <c r="N1478" s="106">
        <f>'28 Populations and thresholds'!$K$99</f>
        <v>0</v>
      </c>
      <c r="O1478" s="263" t="str">
        <f t="shared" si="103"/>
        <v xml:space="preserve"> </v>
      </c>
      <c r="P1478" s="348"/>
      <c r="Q1478" s="38"/>
      <c r="R1478" s="106"/>
      <c r="S1478" s="263"/>
      <c r="T1478" s="9" t="s">
        <v>4660</v>
      </c>
      <c r="U1478" s="263" t="str">
        <f t="shared" si="104"/>
        <v xml:space="preserve"> </v>
      </c>
    </row>
    <row r="1479" spans="1:26" x14ac:dyDescent="0.2">
      <c r="A1479" s="275" t="s">
        <v>1394</v>
      </c>
      <c r="B1479" s="269" t="s">
        <v>3550</v>
      </c>
      <c r="C1479" s="269" t="s">
        <v>3549</v>
      </c>
      <c r="D1479" s="279">
        <v>722</v>
      </c>
      <c r="E1479" s="274">
        <v>2005</v>
      </c>
      <c r="F1479" s="263" t="str">
        <f t="shared" si="101"/>
        <v xml:space="preserve"> </v>
      </c>
      <c r="G1479" s="275" t="s">
        <v>139</v>
      </c>
      <c r="H1479" s="275" t="s">
        <v>3388</v>
      </c>
      <c r="I1479" s="263" t="str">
        <f t="shared" si="102"/>
        <v xml:space="preserve"> </v>
      </c>
      <c r="J1479" s="272" t="str">
        <f>IF(D1479&gt;=('28 Populations and thresholds'!$I$76),"YES"," ")</f>
        <v>YES</v>
      </c>
      <c r="K1479" s="272" t="str">
        <f>IF(J1479="YES"," ",IF(D1479&gt;=('28 Populations and thresholds'!$I$76)*0.25,"YES"))</f>
        <v xml:space="preserve"> </v>
      </c>
      <c r="L1479" s="272" t="b">
        <f>OR('28 Populations and thresholds'!$J$76="CR",'28 Populations and thresholds'!$J$76="EN",'28 Populations and thresholds'!$J$76="VU")</f>
        <v>0</v>
      </c>
      <c r="M1479" s="273">
        <f>D1479/'28 Populations and thresholds'!$H$76</f>
        <v>0.24066666666666667</v>
      </c>
      <c r="N1479" s="274">
        <f>'28 Populations and thresholds'!$K$76</f>
        <v>0</v>
      </c>
      <c r="O1479" s="263" t="str">
        <f t="shared" si="103"/>
        <v xml:space="preserve"> </v>
      </c>
      <c r="P1479" s="349">
        <v>24.07</v>
      </c>
      <c r="Q1479" s="272">
        <v>1</v>
      </c>
      <c r="R1479" s="274">
        <v>0</v>
      </c>
      <c r="S1479" s="263"/>
      <c r="T1479" s="275"/>
      <c r="U1479" s="263" t="str">
        <f t="shared" si="104"/>
        <v xml:space="preserve"> </v>
      </c>
    </row>
    <row r="1480" spans="1:26" x14ac:dyDescent="0.2">
      <c r="A1480" s="12" t="s">
        <v>1394</v>
      </c>
      <c r="B1480" s="4" t="s">
        <v>4123</v>
      </c>
      <c r="C1480" s="111" t="s">
        <v>1732</v>
      </c>
      <c r="D1480" s="5">
        <v>153</v>
      </c>
      <c r="E1480" s="148">
        <v>35827</v>
      </c>
      <c r="F1480" s="263" t="str">
        <f t="shared" si="101"/>
        <v xml:space="preserve"> </v>
      </c>
      <c r="G1480" s="13" t="s">
        <v>4019</v>
      </c>
      <c r="I1480" s="263" t="str">
        <f t="shared" si="102"/>
        <v xml:space="preserve"> </v>
      </c>
      <c r="J1480" s="38" t="str">
        <f>IF(D1480&gt;=('28 Populations and thresholds'!$I$221),"YES"," ")</f>
        <v>YES</v>
      </c>
      <c r="K1480" s="38" t="str">
        <f>IF(J1480="YES"," ",IF(D1480&gt;=('28 Populations and thresholds'!$I$221)*0.25,"YES"))</f>
        <v xml:space="preserve"> </v>
      </c>
      <c r="L1480" s="38" t="b">
        <f>OR('28 Populations and thresholds'!$J$221="CR",'28 Populations and thresholds'!$J$221="EN",'28 Populations and thresholds'!$J$221="VU")</f>
        <v>1</v>
      </c>
      <c r="M1480" s="75">
        <f>D1480/'28 Populations and thresholds'!$H$221</f>
        <v>1.59375E-2</v>
      </c>
      <c r="N1480" s="106" t="str">
        <f>'28 Populations and thresholds'!$K$221</f>
        <v>DEC</v>
      </c>
      <c r="O1480" s="263" t="str">
        <f t="shared" si="103"/>
        <v xml:space="preserve"> </v>
      </c>
      <c r="P1480" s="348">
        <v>1.59</v>
      </c>
      <c r="Q1480" s="38">
        <v>1</v>
      </c>
      <c r="R1480" s="106">
        <v>1</v>
      </c>
      <c r="S1480" s="263"/>
      <c r="U1480" s="263" t="str">
        <f t="shared" si="104"/>
        <v xml:space="preserve"> </v>
      </c>
    </row>
    <row r="1481" spans="1:26" x14ac:dyDescent="0.2">
      <c r="A1481" s="267" t="s">
        <v>1394</v>
      </c>
      <c r="B1481" s="268" t="s">
        <v>1405</v>
      </c>
      <c r="C1481" s="269" t="s">
        <v>3727</v>
      </c>
      <c r="D1481" s="270">
        <v>1330</v>
      </c>
      <c r="E1481" s="294" t="s">
        <v>1320</v>
      </c>
      <c r="F1481" s="263" t="str">
        <f t="shared" si="101"/>
        <v xml:space="preserve"> </v>
      </c>
      <c r="G1481" s="267" t="s">
        <v>15</v>
      </c>
      <c r="H1481" s="267" t="s">
        <v>1397</v>
      </c>
      <c r="I1481" s="263" t="str">
        <f t="shared" si="102"/>
        <v xml:space="preserve"> </v>
      </c>
      <c r="J1481" s="272" t="str">
        <f>IF(D1481&gt;=('28 Populations and thresholds'!$I$64),"YES"," ")</f>
        <v>YES</v>
      </c>
      <c r="K1481" s="272" t="str">
        <f>IF(J1481="YES"," ",IF(D1481&gt;=('28 Populations and thresholds'!$I$64)*0.25,"YES"))</f>
        <v xml:space="preserve"> </v>
      </c>
      <c r="L1481" s="272" t="b">
        <f>OR('28 Populations and thresholds'!$J$64="CR",'28 Populations and thresholds'!$J$64="EN",'28 Populations and thresholds'!$J$64="VU")</f>
        <v>0</v>
      </c>
      <c r="M1481" s="273">
        <f>D1481/('28 Populations and thresholds'!$H$64)</f>
        <v>0.19558823529411765</v>
      </c>
      <c r="N1481" s="274" t="str">
        <f>'28 Populations and thresholds'!$K$64</f>
        <v>DEC</v>
      </c>
      <c r="O1481" s="263" t="str">
        <f t="shared" si="103"/>
        <v xml:space="preserve"> </v>
      </c>
      <c r="P1481" s="349">
        <v>19.559999999999999</v>
      </c>
      <c r="Q1481" s="272">
        <v>1</v>
      </c>
      <c r="R1481" s="274">
        <v>0</v>
      </c>
      <c r="S1481" s="263"/>
      <c r="T1481" s="300"/>
      <c r="U1481" s="263" t="str">
        <f t="shared" si="104"/>
        <v xml:space="preserve"> </v>
      </c>
      <c r="V1481" s="184"/>
      <c r="W1481" s="184"/>
      <c r="X1481" s="253"/>
      <c r="Y1481" s="253"/>
    </row>
    <row r="1482" spans="1:26" x14ac:dyDescent="0.2">
      <c r="A1482" s="143" t="s">
        <v>1394</v>
      </c>
      <c r="B1482" s="40" t="s">
        <v>1406</v>
      </c>
      <c r="C1482" s="4" t="s">
        <v>3725</v>
      </c>
      <c r="D1482" s="41">
        <v>899</v>
      </c>
      <c r="E1482" s="47" t="s">
        <v>1408</v>
      </c>
      <c r="F1482" s="263" t="str">
        <f t="shared" si="101"/>
        <v xml:space="preserve"> </v>
      </c>
      <c r="G1482" s="143" t="s">
        <v>15</v>
      </c>
      <c r="H1482" s="143" t="s">
        <v>1407</v>
      </c>
      <c r="I1482" s="263" t="str">
        <f t="shared" si="102"/>
        <v xml:space="preserve"> </v>
      </c>
      <c r="J1482" s="38" t="str">
        <f>IF(D1482&gt;=('28 Populations and thresholds'!$I$61),"YES"," ")</f>
        <v>YES</v>
      </c>
      <c r="K1482" s="38" t="str">
        <f>IF(J1482="YES"," ",IF(D1482&gt;=('28 Populations and thresholds'!$I$61)*0.25,"YES"))</f>
        <v xml:space="preserve"> </v>
      </c>
      <c r="L1482" s="38" t="b">
        <f>OR('28 Populations and thresholds'!$J$61="CR",'28 Populations and thresholds'!$J$61="EN",'28 Populations and thresholds'!$J$61="VU")</f>
        <v>0</v>
      </c>
      <c r="M1482" s="75">
        <f>D1482/('28 Populations and thresholds'!$H$61)</f>
        <v>8.9899999999999994E-2</v>
      </c>
      <c r="N1482" s="106" t="str">
        <f>'28 Populations and thresholds'!$K$61</f>
        <v>DEC</v>
      </c>
      <c r="O1482" s="263" t="str">
        <f t="shared" si="103"/>
        <v xml:space="preserve"> </v>
      </c>
      <c r="P1482" s="348">
        <v>8.99</v>
      </c>
      <c r="Q1482" s="38">
        <v>1</v>
      </c>
      <c r="R1482" s="106">
        <v>0</v>
      </c>
      <c r="S1482" s="263"/>
      <c r="T1482" s="120"/>
      <c r="U1482" s="263" t="str">
        <f t="shared" si="104"/>
        <v xml:space="preserve"> </v>
      </c>
      <c r="V1482" s="184"/>
      <c r="W1482" s="184"/>
      <c r="X1482" s="253"/>
      <c r="Y1482" s="253"/>
    </row>
    <row r="1483" spans="1:26" x14ac:dyDescent="0.2">
      <c r="A1483" s="267" t="s">
        <v>1394</v>
      </c>
      <c r="B1483" s="268" t="s">
        <v>1409</v>
      </c>
      <c r="C1483" s="269" t="s">
        <v>3617</v>
      </c>
      <c r="D1483" s="270">
        <v>10000</v>
      </c>
      <c r="E1483" s="294" t="s">
        <v>1344</v>
      </c>
      <c r="F1483" s="263" t="str">
        <f t="shared" si="101"/>
        <v xml:space="preserve"> </v>
      </c>
      <c r="G1483" s="267" t="s">
        <v>15</v>
      </c>
      <c r="H1483" s="267" t="s">
        <v>1395</v>
      </c>
      <c r="I1483" s="263" t="str">
        <f t="shared" si="102"/>
        <v xml:space="preserve"> </v>
      </c>
      <c r="J1483" s="272" t="str">
        <f>IF(D1483&gt;=('28 Populations and thresholds'!$I$95),"YES"," ")</f>
        <v>YES</v>
      </c>
      <c r="K1483" s="272" t="str">
        <f>IF(J1483="YES"," ",IF(D1483&gt;=('28 Populations and thresholds'!$I$95)*0.25,"YES"))</f>
        <v xml:space="preserve"> </v>
      </c>
      <c r="L1483" s="272" t="b">
        <f>OR('28 Populations and thresholds'!$J$95="CR",'28 Populations and thresholds'!$J$95="EN",'28 Populations and thresholds'!$J$95="VU")</f>
        <v>0</v>
      </c>
      <c r="M1483" s="273">
        <f>D1483/'28 Populations and thresholds'!$H$95</f>
        <v>3.3333333333333333E-2</v>
      </c>
      <c r="N1483" s="274">
        <f>'28 Populations and thresholds'!$K$95</f>
        <v>0</v>
      </c>
      <c r="O1483" s="263" t="str">
        <f t="shared" si="103"/>
        <v xml:space="preserve"> </v>
      </c>
      <c r="P1483" s="349">
        <v>3.33</v>
      </c>
      <c r="Q1483" s="272">
        <v>1</v>
      </c>
      <c r="R1483" s="274">
        <v>0</v>
      </c>
      <c r="S1483" s="263"/>
      <c r="T1483" s="269"/>
      <c r="U1483" s="263" t="str">
        <f t="shared" si="104"/>
        <v xml:space="preserve"> </v>
      </c>
    </row>
    <row r="1484" spans="1:26" x14ac:dyDescent="0.2">
      <c r="A1484" s="143" t="s">
        <v>1394</v>
      </c>
      <c r="B1484" s="40" t="s">
        <v>1099</v>
      </c>
      <c r="C1484" s="4" t="s">
        <v>3763</v>
      </c>
      <c r="D1484" s="41">
        <v>203</v>
      </c>
      <c r="E1484" s="46">
        <v>32396</v>
      </c>
      <c r="F1484" s="263" t="str">
        <f t="shared" si="101"/>
        <v xml:space="preserve"> </v>
      </c>
      <c r="G1484" s="143" t="s">
        <v>21</v>
      </c>
      <c r="H1484" s="143" t="s">
        <v>256</v>
      </c>
      <c r="I1484" s="263" t="str">
        <f t="shared" si="102"/>
        <v xml:space="preserve"> </v>
      </c>
      <c r="J1484" s="38" t="str">
        <f>IF(D1484&gt;=('28 Populations and thresholds'!$I$191),"YES"," ")</f>
        <v xml:space="preserve"> </v>
      </c>
      <c r="K1484" s="38" t="str">
        <f>IF(J1484="YES"," ",IF(D1484&gt;=('28 Populations and thresholds'!$I$191)*0.25,"YES"))</f>
        <v>YES</v>
      </c>
      <c r="L1484" s="38" t="b">
        <f>OR('28 Populations and thresholds'!$J$191="CR",'28 Populations and thresholds'!$J$191="EN",'28 Populations and thresholds'!$J$191="VU")</f>
        <v>0</v>
      </c>
      <c r="M1484" s="75">
        <f>D1484/'28 Populations and thresholds'!$H$191</f>
        <v>4.0600000000000002E-3</v>
      </c>
      <c r="N1484" s="106">
        <f>'28 Populations and thresholds'!$K$191</f>
        <v>0</v>
      </c>
      <c r="O1484" s="263" t="str">
        <f t="shared" si="103"/>
        <v xml:space="preserve"> </v>
      </c>
      <c r="P1484" s="348">
        <v>0.41</v>
      </c>
      <c r="Q1484" s="38">
        <v>1</v>
      </c>
      <c r="R1484" s="106">
        <v>0</v>
      </c>
      <c r="S1484" s="263"/>
      <c r="U1484" s="263" t="str">
        <f t="shared" si="104"/>
        <v xml:space="preserve"> </v>
      </c>
    </row>
    <row r="1485" spans="1:26" x14ac:dyDescent="0.2">
      <c r="A1485" s="267" t="s">
        <v>1394</v>
      </c>
      <c r="B1485" s="268" t="s">
        <v>1036</v>
      </c>
      <c r="C1485" s="269" t="s">
        <v>3748</v>
      </c>
      <c r="D1485" s="270">
        <v>103</v>
      </c>
      <c r="E1485" s="271">
        <v>36053</v>
      </c>
      <c r="F1485" s="263" t="str">
        <f t="shared" si="101"/>
        <v xml:space="preserve"> </v>
      </c>
      <c r="G1485" s="267" t="s">
        <v>21</v>
      </c>
      <c r="H1485" s="267" t="s">
        <v>433</v>
      </c>
      <c r="I1485" s="263" t="str">
        <f t="shared" si="102"/>
        <v xml:space="preserve"> </v>
      </c>
      <c r="J1485" s="272" t="str">
        <f>IF(D1485&gt;=('28 Populations and thresholds'!$I$156),"YES"," ")</f>
        <v xml:space="preserve"> </v>
      </c>
      <c r="K1485" s="272" t="str">
        <f>IF(J1485="YES"," ",IF(D1485&gt;=('28 Populations and thresholds'!$I$156)*0.25,"YES"))</f>
        <v>YES</v>
      </c>
      <c r="L1485" s="272" t="b">
        <f>OR('28 Populations and thresholds'!$J$156="CR",'28 Populations and thresholds'!$J$156="EN",'28 Populations and thresholds'!$J$156="VU")</f>
        <v>0</v>
      </c>
      <c r="M1485" s="273">
        <f>D1485/'28 Populations and thresholds'!$H$156</f>
        <v>4.1200000000000004E-3</v>
      </c>
      <c r="N1485" s="274">
        <f>'28 Populations and thresholds'!$K$156</f>
        <v>0</v>
      </c>
      <c r="O1485" s="263" t="str">
        <f t="shared" si="103"/>
        <v xml:space="preserve"> </v>
      </c>
      <c r="P1485" s="349">
        <v>1</v>
      </c>
      <c r="Q1485" s="272">
        <v>2</v>
      </c>
      <c r="R1485" s="274">
        <v>0</v>
      </c>
      <c r="S1485" s="263"/>
      <c r="T1485" s="269"/>
      <c r="U1485" s="263" t="str">
        <f t="shared" si="104"/>
        <v xml:space="preserve"> </v>
      </c>
    </row>
    <row r="1486" spans="1:26" x14ac:dyDescent="0.2">
      <c r="A1486" s="267" t="s">
        <v>1394</v>
      </c>
      <c r="B1486" s="268" t="s">
        <v>1036</v>
      </c>
      <c r="C1486" s="280" t="s">
        <v>3758</v>
      </c>
      <c r="D1486" s="270">
        <v>326</v>
      </c>
      <c r="E1486" s="271">
        <v>35914</v>
      </c>
      <c r="F1486" s="263" t="str">
        <f t="shared" si="101"/>
        <v xml:space="preserve"> </v>
      </c>
      <c r="G1486" s="267" t="s">
        <v>21</v>
      </c>
      <c r="H1486" s="267" t="s">
        <v>439</v>
      </c>
      <c r="I1486" s="263" t="str">
        <f t="shared" si="102"/>
        <v xml:space="preserve"> </v>
      </c>
      <c r="J1486" s="272" t="str">
        <f>IF(D1486&gt;=('28 Populations and thresholds'!$I$179),"YES"," ")</f>
        <v xml:space="preserve"> </v>
      </c>
      <c r="K1486" s="272" t="str">
        <f>IF(J1486="YES"," ",IF(D1486&gt;=('28 Populations and thresholds'!$I$179)*0.25,"YES"))</f>
        <v>YES</v>
      </c>
      <c r="L1486" s="272" t="b">
        <f>OR('28 Populations and thresholds'!$J$179="CR",'28 Populations and thresholds'!$J$179="EN",'28 Populations and thresholds'!$J$179="VU")</f>
        <v>0</v>
      </c>
      <c r="M1486" s="273">
        <f>D1486/'28 Populations and thresholds'!$H$179</f>
        <v>5.9272727272727272E-3</v>
      </c>
      <c r="N1486" s="274" t="str">
        <f>'28 Populations and thresholds'!$K$179</f>
        <v>DEC</v>
      </c>
      <c r="O1486" s="263" t="str">
        <f t="shared" si="103"/>
        <v xml:space="preserve"> </v>
      </c>
      <c r="P1486" s="349"/>
      <c r="Q1486" s="272"/>
      <c r="R1486" s="274"/>
      <c r="S1486" s="263"/>
      <c r="T1486" s="269"/>
      <c r="U1486" s="263" t="str">
        <f t="shared" si="104"/>
        <v xml:space="preserve"> </v>
      </c>
    </row>
    <row r="1487" spans="1:26" x14ac:dyDescent="0.2">
      <c r="A1487" s="12" t="s">
        <v>1394</v>
      </c>
      <c r="B1487" s="9" t="s">
        <v>1698</v>
      </c>
      <c r="C1487" s="4" t="s">
        <v>1696</v>
      </c>
      <c r="D1487" s="5">
        <v>27</v>
      </c>
      <c r="E1487" s="1" t="s">
        <v>1598</v>
      </c>
      <c r="F1487" s="263" t="str">
        <f t="shared" si="101"/>
        <v xml:space="preserve"> </v>
      </c>
      <c r="G1487" s="13" t="s">
        <v>139</v>
      </c>
      <c r="I1487" s="263" t="str">
        <f t="shared" si="102"/>
        <v xml:space="preserve"> </v>
      </c>
      <c r="J1487" s="38" t="str">
        <f>IF(D1487&gt;=('28 Populations and thresholds'!$I$51),"YES"," ")</f>
        <v>YES</v>
      </c>
      <c r="K1487" s="38"/>
      <c r="L1487" s="38" t="b">
        <f>OR('28 Populations and thresholds'!$J$51="CR",'28 Populations and thresholds'!$J$51="EN",'28 Populations and thresholds'!$J$51="VU")</f>
        <v>1</v>
      </c>
      <c r="M1487" s="75">
        <f>D1487/'28 Populations and thresholds'!$H$51</f>
        <v>0.01</v>
      </c>
      <c r="N1487" s="106">
        <f>'28 Populations and thresholds'!$K$51</f>
        <v>0</v>
      </c>
      <c r="O1487" s="263" t="str">
        <f t="shared" si="103"/>
        <v xml:space="preserve"> </v>
      </c>
      <c r="P1487" s="348">
        <v>2.57</v>
      </c>
      <c r="Q1487" s="38">
        <v>2</v>
      </c>
      <c r="R1487" s="106">
        <v>2</v>
      </c>
      <c r="S1487" s="263"/>
      <c r="U1487" s="263" t="str">
        <f t="shared" si="104"/>
        <v xml:space="preserve"> </v>
      </c>
    </row>
    <row r="1488" spans="1:26" x14ac:dyDescent="0.2">
      <c r="A1488" s="12" t="s">
        <v>1394</v>
      </c>
      <c r="B1488" s="9" t="s">
        <v>1698</v>
      </c>
      <c r="C1488" s="4" t="s">
        <v>1732</v>
      </c>
      <c r="D1488" s="5">
        <v>151</v>
      </c>
      <c r="E1488" s="1" t="s">
        <v>207</v>
      </c>
      <c r="F1488" s="263" t="str">
        <f t="shared" si="101"/>
        <v xml:space="preserve"> </v>
      </c>
      <c r="G1488" s="13" t="s">
        <v>139</v>
      </c>
      <c r="I1488" s="263" t="str">
        <f t="shared" si="102"/>
        <v xml:space="preserve"> </v>
      </c>
      <c r="J1488" s="38" t="str">
        <f>IF(D1488&gt;=('28 Populations and thresholds'!$I$221),"YES"," ")</f>
        <v>YES</v>
      </c>
      <c r="K1488" s="38" t="str">
        <f>IF(J1488="YES"," ",IF(D1488&gt;=('28 Populations and thresholds'!$I$221)*0.25,"YES"))</f>
        <v xml:space="preserve"> </v>
      </c>
      <c r="L1488" s="38" t="b">
        <f>OR('28 Populations and thresholds'!$J$221="CR",'28 Populations and thresholds'!$J$221="EN",'28 Populations and thresholds'!$J$221="VU")</f>
        <v>1</v>
      </c>
      <c r="M1488" s="75">
        <f>D1488/'28 Populations and thresholds'!$H$221</f>
        <v>1.5729166666666666E-2</v>
      </c>
      <c r="N1488" s="106" t="str">
        <f>'28 Populations and thresholds'!$K$221</f>
        <v>DEC</v>
      </c>
      <c r="O1488" s="263" t="str">
        <f t="shared" si="103"/>
        <v xml:space="preserve"> </v>
      </c>
      <c r="P1488" s="348"/>
      <c r="Q1488" s="38"/>
      <c r="R1488" s="106"/>
      <c r="S1488" s="263"/>
      <c r="U1488" s="263" t="str">
        <f t="shared" si="104"/>
        <v xml:space="preserve"> </v>
      </c>
    </row>
    <row r="1489" spans="1:26" x14ac:dyDescent="0.2">
      <c r="A1489" s="275" t="s">
        <v>1394</v>
      </c>
      <c r="B1489" s="269" t="s">
        <v>3635</v>
      </c>
      <c r="C1489" s="269" t="s">
        <v>3633</v>
      </c>
      <c r="D1489" s="279">
        <v>3457</v>
      </c>
      <c r="E1489" s="274">
        <v>2005</v>
      </c>
      <c r="F1489" s="263" t="str">
        <f t="shared" si="101"/>
        <v xml:space="preserve"> </v>
      </c>
      <c r="G1489" s="275" t="s">
        <v>139</v>
      </c>
      <c r="H1489" s="275" t="s">
        <v>3388</v>
      </c>
      <c r="I1489" s="263" t="str">
        <f t="shared" si="102"/>
        <v xml:space="preserve"> </v>
      </c>
      <c r="J1489" s="272" t="str">
        <f>IF(D1489&gt;=('28 Populations and thresholds'!$I$99),"YES"," ")</f>
        <v>YES</v>
      </c>
      <c r="K1489" s="272" t="str">
        <f>IF(J1489="YES"," ",IF(D1489&gt;=('28 Populations and thresholds'!$I$99)*0.25,"YES"))</f>
        <v xml:space="preserve"> </v>
      </c>
      <c r="L1489" s="272" t="b">
        <f>OR('28 Populations and thresholds'!$J$99="CR",'28 Populations and thresholds'!$J$99="EN",'28 Populations and thresholds'!$J$99="VU")</f>
        <v>0</v>
      </c>
      <c r="M1489" s="273">
        <f>D1489/'28 Populations and thresholds'!$H$99</f>
        <v>1.1523333333333333E-2</v>
      </c>
      <c r="N1489" s="274">
        <f>'28 Populations and thresholds'!$K$99</f>
        <v>0</v>
      </c>
      <c r="O1489" s="263" t="str">
        <f t="shared" si="103"/>
        <v xml:space="preserve"> </v>
      </c>
      <c r="P1489" s="349">
        <v>1.1499999999999999</v>
      </c>
      <c r="Q1489" s="272">
        <v>1</v>
      </c>
      <c r="R1489" s="274">
        <v>0</v>
      </c>
      <c r="S1489" s="263"/>
      <c r="T1489" s="269"/>
      <c r="U1489" s="263" t="str">
        <f t="shared" si="104"/>
        <v xml:space="preserve"> </v>
      </c>
    </row>
    <row r="1490" spans="1:26" x14ac:dyDescent="0.2">
      <c r="A1490" s="12" t="s">
        <v>1394</v>
      </c>
      <c r="B1490" s="4" t="s">
        <v>3533</v>
      </c>
      <c r="C1490" s="4" t="s">
        <v>3666</v>
      </c>
      <c r="D1490" s="105">
        <v>4573</v>
      </c>
      <c r="E1490" s="106">
        <v>2005</v>
      </c>
      <c r="F1490" s="263" t="str">
        <f t="shared" si="101"/>
        <v xml:space="preserve"> </v>
      </c>
      <c r="G1490" s="12" t="s">
        <v>139</v>
      </c>
      <c r="H1490" s="12" t="s">
        <v>3388</v>
      </c>
      <c r="I1490" s="263" t="str">
        <f t="shared" si="102"/>
        <v xml:space="preserve"> </v>
      </c>
      <c r="J1490" s="38" t="str">
        <f>IF(D1490&gt;=(('28 Populations and thresholds'!$I$61)+('28 Populations and thresholds'!$I$64)),"YES"," ")</f>
        <v>YES</v>
      </c>
      <c r="K1490" s="38" t="str">
        <f>IF(J1490="YES"," ",IF(D1490&gt;=(('28 Populations and thresholds'!$I$61)+('28 Populations and thresholds'!$I$64))*0.25,"YES"))</f>
        <v xml:space="preserve"> </v>
      </c>
      <c r="L1490" s="38" t="b">
        <f>OR('28 Populations and thresholds'!$J$61="CR",'28 Populations and thresholds'!$J$61="EN",'28 Populations and thresholds'!$J$61="VU")</f>
        <v>0</v>
      </c>
      <c r="M1490" s="75">
        <f>D1490/(('28 Populations and thresholds'!$H$61)+('28 Populations and thresholds'!$H$64))</f>
        <v>0.27220238095238097</v>
      </c>
      <c r="N1490" s="106" t="str">
        <f>'28 Populations and thresholds'!$K$61</f>
        <v>DEC</v>
      </c>
      <c r="O1490" s="263" t="str">
        <f t="shared" si="103"/>
        <v xml:space="preserve"> </v>
      </c>
      <c r="P1490" s="348">
        <v>31.13</v>
      </c>
      <c r="Q1490" s="38">
        <v>2</v>
      </c>
      <c r="R1490" s="106">
        <v>0</v>
      </c>
      <c r="S1490" s="263"/>
      <c r="T1490" s="12" t="s">
        <v>4551</v>
      </c>
      <c r="U1490" s="263" t="str">
        <f t="shared" si="104"/>
        <v xml:space="preserve"> </v>
      </c>
    </row>
    <row r="1491" spans="1:26" x14ac:dyDescent="0.2">
      <c r="A1491" s="12" t="s">
        <v>1394</v>
      </c>
      <c r="B1491" s="4" t="s">
        <v>3533</v>
      </c>
      <c r="C1491" s="4" t="s">
        <v>3528</v>
      </c>
      <c r="D1491" s="5">
        <v>4297</v>
      </c>
      <c r="E1491" s="104">
        <v>2005</v>
      </c>
      <c r="F1491" s="263" t="str">
        <f t="shared" si="101"/>
        <v xml:space="preserve"> </v>
      </c>
      <c r="G1491" s="117" t="s">
        <v>139</v>
      </c>
      <c r="H1491" s="12" t="s">
        <v>3388</v>
      </c>
      <c r="I1491" s="263" t="str">
        <f t="shared" si="102"/>
        <v xml:space="preserve"> </v>
      </c>
      <c r="J1491" s="38" t="str">
        <f>IF(D1491&gt;=('28 Populations and thresholds'!$I$59),"YES"," ")</f>
        <v>YES</v>
      </c>
      <c r="K1491" s="38" t="str">
        <f>IF(J1491="YES"," ",IF(D1491&gt;=('28 Populations and thresholds'!$I$59)*0.25,"YES"))</f>
        <v xml:space="preserve"> </v>
      </c>
      <c r="L1491" s="38" t="b">
        <f>OR('28 Populations and thresholds'!$J$59="CR",'28 Populations and thresholds'!$J$59="EN",'28 Populations and thresholds'!$J$59="VU")</f>
        <v>0</v>
      </c>
      <c r="M1491" s="75">
        <f>D1491/'28 Populations and thresholds'!$H$59</f>
        <v>3.9063636363636363E-2</v>
      </c>
      <c r="N1491" s="106">
        <f>'28 Populations and thresholds'!$K$59</f>
        <v>0</v>
      </c>
      <c r="O1491" s="263" t="str">
        <f t="shared" si="103"/>
        <v xml:space="preserve"> </v>
      </c>
      <c r="P1491" s="348"/>
      <c r="Q1491" s="38"/>
      <c r="R1491" s="106"/>
      <c r="S1491" s="263"/>
      <c r="T1491" s="9"/>
      <c r="U1491" s="263" t="str">
        <f t="shared" si="104"/>
        <v xml:space="preserve"> </v>
      </c>
    </row>
    <row r="1492" spans="1:26" x14ac:dyDescent="0.2">
      <c r="A1492" s="275" t="s">
        <v>1394</v>
      </c>
      <c r="B1492" s="269" t="s">
        <v>3534</v>
      </c>
      <c r="C1492" s="280" t="s">
        <v>3528</v>
      </c>
      <c r="D1492" s="279">
        <v>3778</v>
      </c>
      <c r="E1492" s="274">
        <v>2007</v>
      </c>
      <c r="F1492" s="263" t="str">
        <f t="shared" si="101"/>
        <v xml:space="preserve"> </v>
      </c>
      <c r="G1492" s="275" t="s">
        <v>139</v>
      </c>
      <c r="H1492" s="275" t="s">
        <v>3388</v>
      </c>
      <c r="I1492" s="263" t="str">
        <f t="shared" si="102"/>
        <v xml:space="preserve"> </v>
      </c>
      <c r="J1492" s="272" t="str">
        <f>IF(D1492&gt;=('28 Populations and thresholds'!$I$59),"YES"," ")</f>
        <v>YES</v>
      </c>
      <c r="K1492" s="272" t="str">
        <f>IF(J1492="YES"," ",IF(D1492&gt;=('28 Populations and thresholds'!$I$59)*0.25,"YES"))</f>
        <v xml:space="preserve"> </v>
      </c>
      <c r="L1492" s="272" t="b">
        <f>OR('28 Populations and thresholds'!$J$59="CR",'28 Populations and thresholds'!$J$59="EN",'28 Populations and thresholds'!$J$59="VU")</f>
        <v>0</v>
      </c>
      <c r="M1492" s="273">
        <f>D1492/'28 Populations and thresholds'!$H$59</f>
        <v>3.4345454545454547E-2</v>
      </c>
      <c r="N1492" s="274">
        <f>'28 Populations and thresholds'!$K$59</f>
        <v>0</v>
      </c>
      <c r="O1492" s="263" t="str">
        <f t="shared" si="103"/>
        <v xml:space="preserve"> </v>
      </c>
      <c r="P1492" s="349">
        <v>3.43</v>
      </c>
      <c r="Q1492" s="272">
        <v>1</v>
      </c>
      <c r="R1492" s="274">
        <v>0</v>
      </c>
      <c r="S1492" s="263"/>
      <c r="T1492" s="269"/>
      <c r="U1492" s="263" t="str">
        <f t="shared" si="104"/>
        <v xml:space="preserve"> </v>
      </c>
    </row>
    <row r="1493" spans="1:26" x14ac:dyDescent="0.2">
      <c r="A1493" s="143" t="s">
        <v>1394</v>
      </c>
      <c r="B1493" s="40" t="s">
        <v>1168</v>
      </c>
      <c r="C1493" s="4" t="s">
        <v>3474</v>
      </c>
      <c r="D1493" s="41">
        <v>600</v>
      </c>
      <c r="E1493" s="46">
        <v>35688</v>
      </c>
      <c r="F1493" s="263" t="str">
        <f t="shared" si="101"/>
        <v xml:space="preserve"> </v>
      </c>
      <c r="G1493" s="143" t="s">
        <v>21</v>
      </c>
      <c r="H1493" s="143" t="s">
        <v>436</v>
      </c>
      <c r="I1493" s="263" t="str">
        <f t="shared" si="102"/>
        <v xml:space="preserve"> </v>
      </c>
      <c r="J1493" s="38" t="str">
        <f>IF(D1493&gt;=('28 Populations and thresholds'!$I$198),"YES"," ")</f>
        <v>YES</v>
      </c>
      <c r="K1493" s="38" t="str">
        <f>IF(J1493="YES"," ",IF(D1493&gt;=('28 Populations and thresholds'!$I$198)*0.25,"YES"))</f>
        <v xml:space="preserve"> </v>
      </c>
      <c r="L1493" s="38" t="b">
        <f>OR('28 Populations and thresholds'!$J$198="CR",'28 Populations and thresholds'!$J$198="EN",'28 Populations and thresholds'!$J$198="VU")</f>
        <v>0</v>
      </c>
      <c r="M1493" s="75">
        <f>D1493/'28 Populations and thresholds'!$H$198</f>
        <v>2.7272727272727271E-2</v>
      </c>
      <c r="N1493" s="106">
        <f>'28 Populations and thresholds'!$K$198</f>
        <v>0</v>
      </c>
      <c r="O1493" s="263" t="str">
        <f t="shared" si="103"/>
        <v xml:space="preserve"> </v>
      </c>
      <c r="P1493" s="348">
        <v>2.73</v>
      </c>
      <c r="Q1493" s="38">
        <v>1</v>
      </c>
      <c r="R1493" s="106">
        <v>0</v>
      </c>
      <c r="S1493" s="263"/>
      <c r="T1493" s="9"/>
      <c r="U1493" s="263" t="str">
        <f t="shared" si="104"/>
        <v xml:space="preserve"> </v>
      </c>
    </row>
    <row r="1494" spans="1:26" x14ac:dyDescent="0.2">
      <c r="A1494" s="267" t="s">
        <v>1394</v>
      </c>
      <c r="B1494" s="268" t="s">
        <v>1014</v>
      </c>
      <c r="C1494" s="280" t="s">
        <v>3474</v>
      </c>
      <c r="D1494" s="270">
        <v>294</v>
      </c>
      <c r="E1494" s="271">
        <v>36053</v>
      </c>
      <c r="F1494" s="263" t="str">
        <f t="shared" si="101"/>
        <v xml:space="preserve"> </v>
      </c>
      <c r="G1494" s="267" t="s">
        <v>21</v>
      </c>
      <c r="H1494" s="267" t="s">
        <v>433</v>
      </c>
      <c r="I1494" s="263" t="str">
        <f t="shared" si="102"/>
        <v xml:space="preserve"> </v>
      </c>
      <c r="J1494" s="272" t="str">
        <f>IF(D1494&gt;=('28 Populations and thresholds'!$I$198),"YES"," ")</f>
        <v>YES</v>
      </c>
      <c r="K1494" s="272" t="str">
        <f>IF(J1494="YES"," ",IF(D1494&gt;=('28 Populations and thresholds'!$I$198)*0.25,"YES"))</f>
        <v xml:space="preserve"> </v>
      </c>
      <c r="L1494" s="272" t="b">
        <f>OR('28 Populations and thresholds'!$J$198="CR",'28 Populations and thresholds'!$J$198="EN",'28 Populations and thresholds'!$J$198="VU")</f>
        <v>0</v>
      </c>
      <c r="M1494" s="273">
        <f>D1494/'28 Populations and thresholds'!$H$198</f>
        <v>1.3363636363636364E-2</v>
      </c>
      <c r="N1494" s="274">
        <f>'28 Populations and thresholds'!$K$198</f>
        <v>0</v>
      </c>
      <c r="O1494" s="263" t="str">
        <f t="shared" si="103"/>
        <v xml:space="preserve"> </v>
      </c>
      <c r="P1494" s="349">
        <v>8.68</v>
      </c>
      <c r="Q1494" s="272">
        <v>2</v>
      </c>
      <c r="R1494" s="274">
        <v>0</v>
      </c>
      <c r="S1494" s="263"/>
      <c r="T1494" s="269"/>
      <c r="U1494" s="263" t="str">
        <f t="shared" si="104"/>
        <v xml:space="preserve"> </v>
      </c>
    </row>
    <row r="1495" spans="1:26" x14ac:dyDescent="0.2">
      <c r="A1495" s="267" t="s">
        <v>1394</v>
      </c>
      <c r="B1495" s="268" t="s">
        <v>1014</v>
      </c>
      <c r="C1495" s="280" t="s">
        <v>3758</v>
      </c>
      <c r="D1495" s="270">
        <v>4041</v>
      </c>
      <c r="E1495" s="271">
        <v>35916</v>
      </c>
      <c r="F1495" s="263" t="str">
        <f t="shared" si="101"/>
        <v xml:space="preserve"> </v>
      </c>
      <c r="G1495" s="267" t="s">
        <v>21</v>
      </c>
      <c r="H1495" s="267" t="s">
        <v>439</v>
      </c>
      <c r="I1495" s="263" t="str">
        <f t="shared" si="102"/>
        <v xml:space="preserve"> </v>
      </c>
      <c r="J1495" s="272" t="str">
        <f>IF(D1495&gt;=('28 Populations and thresholds'!$I$179),"YES"," ")</f>
        <v>YES</v>
      </c>
      <c r="K1495" s="272" t="str">
        <f>IF(J1495="YES"," ",IF(D1495&gt;=('28 Populations and thresholds'!$I$179)*0.25,"YES"))</f>
        <v xml:space="preserve"> </v>
      </c>
      <c r="L1495" s="272" t="b">
        <f>OR('28 Populations and thresholds'!$J$179="CR",'28 Populations and thresholds'!$J$179="EN",'28 Populations and thresholds'!$J$179="VU")</f>
        <v>0</v>
      </c>
      <c r="M1495" s="273">
        <f>D1495/'28 Populations and thresholds'!$H$179</f>
        <v>7.3472727272727273E-2</v>
      </c>
      <c r="N1495" s="274" t="str">
        <f>'28 Populations and thresholds'!$K$179</f>
        <v>DEC</v>
      </c>
      <c r="O1495" s="263" t="str">
        <f t="shared" si="103"/>
        <v xml:space="preserve"> </v>
      </c>
      <c r="P1495" s="349"/>
      <c r="Q1495" s="272"/>
      <c r="R1495" s="274"/>
      <c r="S1495" s="263"/>
      <c r="T1495" s="269"/>
      <c r="U1495" s="263" t="str">
        <f t="shared" si="104"/>
        <v xml:space="preserve"> </v>
      </c>
    </row>
    <row r="1496" spans="1:26" x14ac:dyDescent="0.2">
      <c r="A1496" s="143" t="s">
        <v>1394</v>
      </c>
      <c r="B1496" s="40" t="s">
        <v>1130</v>
      </c>
      <c r="C1496" s="4" t="s">
        <v>3765</v>
      </c>
      <c r="D1496" s="41">
        <v>125</v>
      </c>
      <c r="E1496" s="46">
        <v>36647</v>
      </c>
      <c r="F1496" s="263" t="str">
        <f t="shared" si="101"/>
        <v xml:space="preserve"> </v>
      </c>
      <c r="G1496" s="143" t="s">
        <v>21</v>
      </c>
      <c r="H1496" s="143" t="s">
        <v>897</v>
      </c>
      <c r="I1496" s="263" t="str">
        <f t="shared" si="102"/>
        <v xml:space="preserve"> </v>
      </c>
      <c r="J1496" s="38" t="str">
        <f>IF(D1496&gt;=('28 Populations and thresholds'!$I$193),"YES"," ")</f>
        <v xml:space="preserve"> </v>
      </c>
      <c r="K1496" s="38" t="str">
        <f>IF(J1496="YES"," ",IF(D1496&gt;=('28 Populations and thresholds'!$I$193)*0.25,"YES"))</f>
        <v>YES</v>
      </c>
      <c r="L1496" s="38" t="b">
        <f>OR('28 Populations and thresholds'!$J$193="CR",'28 Populations and thresholds'!$J$193="EN",'28 Populations and thresholds'!$J$193="VU")</f>
        <v>0</v>
      </c>
      <c r="M1496" s="75">
        <f>D1496/'28 Populations and thresholds'!$H$193</f>
        <v>2.840909090909091E-3</v>
      </c>
      <c r="N1496" s="106" t="str">
        <f>'28 Populations and thresholds'!$K$193</f>
        <v>DEC</v>
      </c>
      <c r="O1496" s="263" t="str">
        <f t="shared" si="103"/>
        <v xml:space="preserve"> </v>
      </c>
      <c r="P1496" s="348">
        <v>0.91</v>
      </c>
      <c r="Q1496" s="38">
        <v>2</v>
      </c>
      <c r="R1496" s="106">
        <v>0</v>
      </c>
      <c r="S1496" s="263"/>
      <c r="T1496" s="9"/>
      <c r="U1496" s="263" t="str">
        <f t="shared" si="104"/>
        <v xml:space="preserve"> </v>
      </c>
    </row>
    <row r="1497" spans="1:26" x14ac:dyDescent="0.2">
      <c r="A1497" s="143" t="s">
        <v>1394</v>
      </c>
      <c r="B1497" s="40" t="s">
        <v>1130</v>
      </c>
      <c r="C1497" s="4" t="s">
        <v>3766</v>
      </c>
      <c r="D1497" s="41">
        <v>178</v>
      </c>
      <c r="E1497" s="46">
        <v>35916</v>
      </c>
      <c r="F1497" s="263" t="str">
        <f t="shared" si="101"/>
        <v xml:space="preserve"> </v>
      </c>
      <c r="G1497" s="143" t="s">
        <v>21</v>
      </c>
      <c r="H1497" s="143" t="s">
        <v>439</v>
      </c>
      <c r="I1497" s="263" t="str">
        <f t="shared" si="102"/>
        <v xml:space="preserve"> </v>
      </c>
      <c r="J1497" s="38" t="str">
        <f>IF(D1497&gt;=('28 Populations and thresholds'!$I$194),"YES"," ")</f>
        <v xml:space="preserve"> </v>
      </c>
      <c r="K1497" s="38" t="str">
        <f>IF(J1497="YES"," ",IF(D1497&gt;=('28 Populations and thresholds'!$I$194)*0.25,"YES"))</f>
        <v>YES</v>
      </c>
      <c r="L1497" s="38" t="b">
        <f>OR('28 Populations and thresholds'!$J$194="CR",'28 Populations and thresholds'!$J$194="EN",'28 Populations and thresholds'!$J$194="VU")</f>
        <v>0</v>
      </c>
      <c r="M1497" s="75">
        <f>D1497/'28 Populations and thresholds'!$H$194</f>
        <v>6.2456140350877192E-3</v>
      </c>
      <c r="N1497" s="106" t="str">
        <f>'28 Populations and thresholds'!$K$194</f>
        <v>DEC</v>
      </c>
      <c r="O1497" s="263" t="str">
        <f t="shared" si="103"/>
        <v xml:space="preserve"> </v>
      </c>
      <c r="P1497" s="348"/>
      <c r="Q1497" s="38"/>
      <c r="R1497" s="106"/>
      <c r="S1497" s="263"/>
      <c r="T1497" s="9"/>
      <c r="U1497" s="263" t="str">
        <f t="shared" si="104"/>
        <v xml:space="preserve"> </v>
      </c>
    </row>
    <row r="1498" spans="1:26" x14ac:dyDescent="0.2">
      <c r="A1498" s="275" t="s">
        <v>1394</v>
      </c>
      <c r="B1498" s="269" t="s">
        <v>1608</v>
      </c>
      <c r="C1498" s="269" t="s">
        <v>1696</v>
      </c>
      <c r="D1498" s="279">
        <v>43</v>
      </c>
      <c r="E1498" s="284" t="s">
        <v>156</v>
      </c>
      <c r="F1498" s="263" t="str">
        <f t="shared" si="101"/>
        <v xml:space="preserve"> </v>
      </c>
      <c r="G1498" s="275" t="s">
        <v>139</v>
      </c>
      <c r="H1498" s="275"/>
      <c r="I1498" s="263" t="str">
        <f t="shared" si="102"/>
        <v xml:space="preserve"> </v>
      </c>
      <c r="J1498" s="272" t="str">
        <f>IF(D1498&gt;=('28 Populations and thresholds'!$I$51),"YES"," ")</f>
        <v>YES</v>
      </c>
      <c r="K1498" s="272"/>
      <c r="L1498" s="272" t="b">
        <f>OR('28 Populations and thresholds'!$J$51="CR",'28 Populations and thresholds'!$J$51="EN",'28 Populations and thresholds'!$J$51="VU")</f>
        <v>1</v>
      </c>
      <c r="M1498" s="273">
        <f>D1498/'28 Populations and thresholds'!$H$51</f>
        <v>1.5925925925925927E-2</v>
      </c>
      <c r="N1498" s="274">
        <f>'28 Populations and thresholds'!$K$51</f>
        <v>0</v>
      </c>
      <c r="O1498" s="263" t="str">
        <f t="shared" si="103"/>
        <v xml:space="preserve"> </v>
      </c>
      <c r="P1498" s="349">
        <v>3.86</v>
      </c>
      <c r="Q1498" s="272">
        <v>3</v>
      </c>
      <c r="R1498" s="274">
        <v>1</v>
      </c>
      <c r="S1498" s="263"/>
      <c r="T1498" s="275"/>
      <c r="U1498" s="263" t="str">
        <f t="shared" si="104"/>
        <v xml:space="preserve"> </v>
      </c>
    </row>
    <row r="1499" spans="1:26" x14ac:dyDescent="0.2">
      <c r="A1499" s="275" t="s">
        <v>1394</v>
      </c>
      <c r="B1499" s="269" t="s">
        <v>1608</v>
      </c>
      <c r="C1499" s="269" t="s">
        <v>1607</v>
      </c>
      <c r="D1499" s="279">
        <v>692</v>
      </c>
      <c r="E1499" s="284" t="s">
        <v>251</v>
      </c>
      <c r="F1499" s="263" t="str">
        <f t="shared" si="101"/>
        <v xml:space="preserve"> </v>
      </c>
      <c r="G1499" s="275" t="s">
        <v>139</v>
      </c>
      <c r="H1499" s="275"/>
      <c r="I1499" s="263" t="str">
        <f t="shared" si="102"/>
        <v xml:space="preserve"> </v>
      </c>
      <c r="J1499" s="272" t="str">
        <f>IF(D1499&gt;=('28 Populations and thresholds'!$I$6),"YES"," ")</f>
        <v>YES</v>
      </c>
      <c r="K1499" s="272" t="str">
        <f>IF(J1499="YES"," ",IF(D1499&gt;=('28 Populations and thresholds'!$I$6)*0.25,"YES"))</f>
        <v xml:space="preserve"> </v>
      </c>
      <c r="L1499" s="272" t="b">
        <f>OR('28 Populations and thresholds'!$J$6="CR",'28 Populations and thresholds'!$J$6="EN",'28 Populations and thresholds'!$J$6="VU")</f>
        <v>0</v>
      </c>
      <c r="M1499" s="273">
        <f>D1499/'28 Populations and thresholds'!$H$6</f>
        <v>1.384E-2</v>
      </c>
      <c r="N1499" s="274">
        <f>'28 Populations and thresholds'!$K$6</f>
        <v>0</v>
      </c>
      <c r="O1499" s="263" t="str">
        <f t="shared" si="103"/>
        <v xml:space="preserve"> </v>
      </c>
      <c r="P1499" s="349"/>
      <c r="Q1499" s="272"/>
      <c r="R1499" s="274"/>
      <c r="S1499" s="263"/>
      <c r="T1499" s="275"/>
      <c r="U1499" s="263" t="str">
        <f t="shared" si="104"/>
        <v xml:space="preserve"> </v>
      </c>
    </row>
    <row r="1500" spans="1:26" x14ac:dyDescent="0.2">
      <c r="A1500" s="275" t="s">
        <v>1394</v>
      </c>
      <c r="B1500" s="269" t="s">
        <v>1608</v>
      </c>
      <c r="C1500" s="269" t="s">
        <v>3607</v>
      </c>
      <c r="D1500" s="279">
        <v>2653</v>
      </c>
      <c r="E1500" s="274">
        <v>2004</v>
      </c>
      <c r="F1500" s="263" t="str">
        <f t="shared" si="101"/>
        <v xml:space="preserve"> </v>
      </c>
      <c r="G1500" s="275" t="s">
        <v>139</v>
      </c>
      <c r="H1500" s="275" t="s">
        <v>3388</v>
      </c>
      <c r="I1500" s="263" t="str">
        <f t="shared" si="102"/>
        <v xml:space="preserve"> </v>
      </c>
      <c r="J1500" s="272" t="str">
        <f>IF(D1500&gt;=('28 Populations and thresholds'!$I$92),"YES"," ")</f>
        <v>YES</v>
      </c>
      <c r="K1500" s="272" t="str">
        <f>IF(J1500="YES"," ",IF(D1500&gt;=('28 Populations and thresholds'!$I$92)*0.25,"YES"))</f>
        <v xml:space="preserve"> </v>
      </c>
      <c r="L1500" s="272" t="b">
        <f>OR('28 Populations and thresholds'!$J$92="CR",'28 Populations and thresholds'!$J$92="EN",'28 Populations and thresholds'!$J$92="VU")</f>
        <v>0</v>
      </c>
      <c r="M1500" s="273">
        <f>D1500/'28 Populations and thresholds'!$H$92</f>
        <v>8.8433333333333333E-3</v>
      </c>
      <c r="N1500" s="274" t="str">
        <f>'28 Populations and thresholds'!$K$92</f>
        <v>DEC</v>
      </c>
      <c r="O1500" s="263" t="str">
        <f t="shared" si="103"/>
        <v xml:space="preserve"> </v>
      </c>
      <c r="P1500" s="349"/>
      <c r="Q1500" s="272"/>
      <c r="R1500" s="274"/>
      <c r="S1500" s="263"/>
      <c r="T1500" s="269"/>
      <c r="U1500" s="263" t="str">
        <f t="shared" si="104"/>
        <v xml:space="preserve"> </v>
      </c>
    </row>
    <row r="1501" spans="1:26" x14ac:dyDescent="0.2">
      <c r="A1501" s="143" t="s">
        <v>1394</v>
      </c>
      <c r="B1501" s="56" t="s">
        <v>2158</v>
      </c>
      <c r="C1501" s="4" t="s">
        <v>3745</v>
      </c>
      <c r="D1501" s="41">
        <v>1151</v>
      </c>
      <c r="E1501" s="46">
        <v>35916</v>
      </c>
      <c r="F1501" s="263" t="str">
        <f t="shared" si="101"/>
        <v xml:space="preserve"> </v>
      </c>
      <c r="G1501" s="143" t="s">
        <v>21</v>
      </c>
      <c r="H1501" s="143" t="s">
        <v>439</v>
      </c>
      <c r="I1501" s="263" t="str">
        <f t="shared" si="102"/>
        <v xml:space="preserve"> </v>
      </c>
      <c r="J1501" s="38" t="str">
        <f>IF(D1501&gt;=('28 Populations and thresholds'!$I$152),"YES"," ")</f>
        <v>YES</v>
      </c>
      <c r="K1501" s="38" t="str">
        <f>IF(J1501="YES"," ",IF(D1501&gt;=('28 Populations and thresholds'!$I$152)*0.25,"YES"))</f>
        <v xml:space="preserve"> </v>
      </c>
      <c r="L1501" s="38" t="b">
        <f>OR('28 Populations and thresholds'!$J$152="CR",'28 Populations and thresholds'!$J$152="EN",'28 Populations and thresholds'!$J$152="VU")</f>
        <v>0</v>
      </c>
      <c r="M1501" s="75">
        <f>D1501/'28 Populations and thresholds'!$H$152</f>
        <v>1.1509999999999999E-2</v>
      </c>
      <c r="N1501" s="106">
        <f>'28 Populations and thresholds'!$K$152</f>
        <v>0</v>
      </c>
      <c r="O1501" s="263" t="str">
        <f t="shared" si="103"/>
        <v xml:space="preserve"> </v>
      </c>
      <c r="P1501" s="348">
        <v>3.05</v>
      </c>
      <c r="Q1501" s="38">
        <v>2</v>
      </c>
      <c r="R1501" s="106">
        <v>0</v>
      </c>
      <c r="S1501" s="263"/>
      <c r="U1501" s="263" t="str">
        <f t="shared" si="104"/>
        <v xml:space="preserve"> </v>
      </c>
      <c r="W1501" s="4"/>
      <c r="X1501" s="4"/>
      <c r="Y1501" s="4"/>
      <c r="Z1501" s="4"/>
    </row>
    <row r="1502" spans="1:26" x14ac:dyDescent="0.2">
      <c r="A1502" s="143" t="s">
        <v>1394</v>
      </c>
      <c r="B1502" s="56" t="s">
        <v>2158</v>
      </c>
      <c r="C1502" s="4" t="s">
        <v>3766</v>
      </c>
      <c r="D1502" s="41">
        <v>542</v>
      </c>
      <c r="E1502" s="46">
        <v>35916</v>
      </c>
      <c r="F1502" s="263" t="str">
        <f t="shared" si="101"/>
        <v xml:space="preserve"> </v>
      </c>
      <c r="G1502" s="143" t="s">
        <v>21</v>
      </c>
      <c r="H1502" s="143" t="s">
        <v>439</v>
      </c>
      <c r="I1502" s="263" t="str">
        <f t="shared" si="102"/>
        <v xml:space="preserve"> </v>
      </c>
      <c r="J1502" s="38" t="str">
        <f>IF(D1502&gt;=('28 Populations and thresholds'!$I$194),"YES"," ")</f>
        <v>YES</v>
      </c>
      <c r="K1502" s="38" t="str">
        <f>IF(J1502="YES"," ",IF(D1502&gt;=('28 Populations and thresholds'!$I$194)*0.25,"YES"))</f>
        <v xml:space="preserve"> </v>
      </c>
      <c r="L1502" s="38" t="b">
        <f>OR('28 Populations and thresholds'!$J$194="CR",'28 Populations and thresholds'!$J$194="EN",'28 Populations and thresholds'!$J$194="VU")</f>
        <v>0</v>
      </c>
      <c r="M1502" s="75">
        <f>D1502/'28 Populations and thresholds'!$H$194</f>
        <v>1.9017543859649124E-2</v>
      </c>
      <c r="N1502" s="106" t="str">
        <f>'28 Populations and thresholds'!$K$194</f>
        <v>DEC</v>
      </c>
      <c r="O1502" s="263" t="str">
        <f t="shared" si="103"/>
        <v xml:space="preserve"> </v>
      </c>
      <c r="P1502" s="348"/>
      <c r="Q1502" s="38"/>
      <c r="R1502" s="106"/>
      <c r="S1502" s="263"/>
      <c r="T1502" s="9"/>
      <c r="U1502" s="263" t="str">
        <f t="shared" si="104"/>
        <v xml:space="preserve"> </v>
      </c>
    </row>
    <row r="1503" spans="1:26" x14ac:dyDescent="0.2">
      <c r="A1503" s="275" t="s">
        <v>1394</v>
      </c>
      <c r="B1503" s="268" t="s">
        <v>4655</v>
      </c>
      <c r="C1503" s="269" t="s">
        <v>3470</v>
      </c>
      <c r="D1503" s="270">
        <v>120</v>
      </c>
      <c r="E1503" s="271">
        <v>35319</v>
      </c>
      <c r="F1503" s="263" t="str">
        <f t="shared" si="101"/>
        <v xml:space="preserve"> </v>
      </c>
      <c r="G1503" s="267" t="s">
        <v>21</v>
      </c>
      <c r="H1503" s="267" t="s">
        <v>256</v>
      </c>
      <c r="I1503" s="263" t="str">
        <f t="shared" si="102"/>
        <v xml:space="preserve"> </v>
      </c>
      <c r="J1503" s="272" t="str">
        <f>IF(D1503&gt;=('28 Populations and thresholds'!$I$181),"YES"," ")</f>
        <v xml:space="preserve"> </v>
      </c>
      <c r="K1503" s="272" t="str">
        <f>IF(J1503="YES"," ",IF(D1503&gt;=('28 Populations and thresholds'!$I$181)*0.25,"YES"))</f>
        <v>YES</v>
      </c>
      <c r="L1503" s="272" t="b">
        <f>OR('28 Populations and thresholds'!$J$181="CR",'28 Populations and thresholds'!$J$181="EN",'28 Populations and thresholds'!$J$181="VU")</f>
        <v>1</v>
      </c>
      <c r="M1503" s="273">
        <f>D1503/'28 Populations and thresholds'!$H$181</f>
        <v>3.7499999999999999E-3</v>
      </c>
      <c r="N1503" s="274" t="str">
        <f>'28 Populations and thresholds'!$K$181</f>
        <v>DEC</v>
      </c>
      <c r="O1503" s="263" t="str">
        <f t="shared" si="103"/>
        <v xml:space="preserve"> </v>
      </c>
      <c r="P1503" s="349">
        <v>21.79</v>
      </c>
      <c r="Q1503" s="272">
        <v>7</v>
      </c>
      <c r="R1503" s="274">
        <v>3</v>
      </c>
      <c r="S1503" s="263"/>
      <c r="T1503" s="269"/>
      <c r="U1503" s="263" t="str">
        <f t="shared" si="104"/>
        <v xml:space="preserve"> </v>
      </c>
    </row>
    <row r="1504" spans="1:26" x14ac:dyDescent="0.2">
      <c r="A1504" s="267" t="s">
        <v>1394</v>
      </c>
      <c r="B1504" s="268" t="s">
        <v>4655</v>
      </c>
      <c r="C1504" s="269" t="s">
        <v>3633</v>
      </c>
      <c r="D1504" s="270">
        <v>18250</v>
      </c>
      <c r="E1504" s="294" t="s">
        <v>1344</v>
      </c>
      <c r="F1504" s="263" t="str">
        <f t="shared" si="101"/>
        <v xml:space="preserve"> </v>
      </c>
      <c r="G1504" s="267" t="s">
        <v>15</v>
      </c>
      <c r="H1504" s="267" t="s">
        <v>1395</v>
      </c>
      <c r="I1504" s="263" t="str">
        <f t="shared" si="102"/>
        <v xml:space="preserve"> </v>
      </c>
      <c r="J1504" s="272" t="str">
        <f>IF(D1504&gt;=('28 Populations and thresholds'!$I$99),"YES"," ")</f>
        <v>YES</v>
      </c>
      <c r="K1504" s="272" t="str">
        <f>IF(J1504="YES"," ",IF(D1504&gt;=('28 Populations and thresholds'!$I$99)*0.25,"YES"))</f>
        <v xml:space="preserve"> </v>
      </c>
      <c r="L1504" s="272" t="b">
        <f>OR('28 Populations and thresholds'!$J$99="CR",'28 Populations and thresholds'!$J$99="EN",'28 Populations and thresholds'!$J$99="VU")</f>
        <v>0</v>
      </c>
      <c r="M1504" s="273">
        <f>D1504/'28 Populations and thresholds'!$H$99</f>
        <v>6.0833333333333336E-2</v>
      </c>
      <c r="N1504" s="274">
        <f>'28 Populations and thresholds'!$K$99</f>
        <v>0</v>
      </c>
      <c r="O1504" s="263" t="str">
        <f t="shared" si="103"/>
        <v xml:space="preserve"> </v>
      </c>
      <c r="P1504" s="349"/>
      <c r="Q1504" s="272"/>
      <c r="R1504" s="274"/>
      <c r="S1504" s="263"/>
      <c r="T1504" s="269"/>
      <c r="U1504" s="263" t="str">
        <f t="shared" si="104"/>
        <v xml:space="preserve"> </v>
      </c>
    </row>
    <row r="1505" spans="1:26" x14ac:dyDescent="0.2">
      <c r="A1505" s="267" t="s">
        <v>1394</v>
      </c>
      <c r="B1505" s="268" t="s">
        <v>4655</v>
      </c>
      <c r="C1505" s="269" t="s">
        <v>3451</v>
      </c>
      <c r="D1505" s="270">
        <v>1130</v>
      </c>
      <c r="E1505" s="271">
        <v>35319</v>
      </c>
      <c r="F1505" s="263" t="str">
        <f t="shared" si="101"/>
        <v xml:space="preserve"> </v>
      </c>
      <c r="G1505" s="267" t="s">
        <v>21</v>
      </c>
      <c r="H1505" s="267" t="s">
        <v>256</v>
      </c>
      <c r="I1505" s="263" t="str">
        <f t="shared" si="102"/>
        <v xml:space="preserve"> </v>
      </c>
      <c r="J1505" s="272" t="str">
        <f>IF(D1505&gt;=('28 Populations and thresholds'!$I$154),"YES"," ")</f>
        <v>YES</v>
      </c>
      <c r="K1505" s="272" t="str">
        <f>IF(J1505="YES"," ",IF(D1505&gt;=('28 Populations and thresholds'!$I$154)*0.25,"YES"))</f>
        <v xml:space="preserve"> </v>
      </c>
      <c r="L1505" s="272" t="b">
        <f>OR('28 Populations and thresholds'!$J$154="CR",'28 Populations and thresholds'!$J$154="EN",'28 Populations and thresholds'!$J$154="VU")</f>
        <v>0</v>
      </c>
      <c r="M1505" s="273">
        <f>D1505/'28 Populations and thresholds'!$H$154</f>
        <v>1.0865384615384615E-2</v>
      </c>
      <c r="N1505" s="274" t="str">
        <f>'28 Populations and thresholds'!$K$154</f>
        <v>DEC</v>
      </c>
      <c r="O1505" s="263" t="str">
        <f t="shared" si="103"/>
        <v xml:space="preserve"> </v>
      </c>
      <c r="P1505" s="349"/>
      <c r="Q1505" s="272"/>
      <c r="R1505" s="274"/>
      <c r="S1505" s="263"/>
      <c r="T1505" s="269"/>
      <c r="U1505" s="263" t="str">
        <f t="shared" si="104"/>
        <v xml:space="preserve"> </v>
      </c>
    </row>
    <row r="1506" spans="1:26" x14ac:dyDescent="0.2">
      <c r="A1506" s="275" t="s">
        <v>1394</v>
      </c>
      <c r="B1506" s="268" t="s">
        <v>4655</v>
      </c>
      <c r="C1506" s="269" t="s">
        <v>1732</v>
      </c>
      <c r="D1506" s="279">
        <v>291</v>
      </c>
      <c r="E1506" s="281">
        <v>35065</v>
      </c>
      <c r="F1506" s="263" t="str">
        <f t="shared" si="101"/>
        <v xml:space="preserve"> </v>
      </c>
      <c r="G1506" s="275" t="s">
        <v>4019</v>
      </c>
      <c r="H1506" s="275"/>
      <c r="I1506" s="263" t="str">
        <f t="shared" si="102"/>
        <v xml:space="preserve"> </v>
      </c>
      <c r="J1506" s="272" t="str">
        <f>IF(D1506&gt;=('28 Populations and thresholds'!$I$221),"YES"," ")</f>
        <v>YES</v>
      </c>
      <c r="K1506" s="272" t="str">
        <f>IF(J1506="YES"," ",IF(D1506&gt;=('28 Populations and thresholds'!$I$221)*0.25,"YES"))</f>
        <v xml:space="preserve"> </v>
      </c>
      <c r="L1506" s="272" t="b">
        <f>OR('28 Populations and thresholds'!$J$221="CR",'28 Populations and thresholds'!$J$221="EN",'28 Populations and thresholds'!$J$221="VU")</f>
        <v>1</v>
      </c>
      <c r="M1506" s="273">
        <f>D1506/'28 Populations and thresholds'!$H$221</f>
        <v>3.0312499999999999E-2</v>
      </c>
      <c r="N1506" s="274" t="str">
        <f>'28 Populations and thresholds'!$K$221</f>
        <v>DEC</v>
      </c>
      <c r="O1506" s="263" t="str">
        <f t="shared" si="103"/>
        <v xml:space="preserve"> </v>
      </c>
      <c r="P1506" s="349"/>
      <c r="Q1506" s="272"/>
      <c r="R1506" s="274"/>
      <c r="S1506" s="263"/>
      <c r="T1506" s="275"/>
      <c r="U1506" s="263" t="str">
        <f t="shared" si="104"/>
        <v xml:space="preserve"> </v>
      </c>
    </row>
    <row r="1507" spans="1:26" x14ac:dyDescent="0.2">
      <c r="A1507" s="267" t="s">
        <v>1394</v>
      </c>
      <c r="B1507" s="268" t="s">
        <v>4655</v>
      </c>
      <c r="C1507" s="280" t="s">
        <v>3484</v>
      </c>
      <c r="D1507" s="270">
        <v>41</v>
      </c>
      <c r="E1507" s="276"/>
      <c r="F1507" s="263" t="str">
        <f t="shared" si="101"/>
        <v xml:space="preserve"> </v>
      </c>
      <c r="G1507" s="267" t="s">
        <v>21</v>
      </c>
      <c r="H1507" s="267" t="s">
        <v>810</v>
      </c>
      <c r="I1507" s="263" t="str">
        <f t="shared" si="102"/>
        <v xml:space="preserve"> </v>
      </c>
      <c r="J1507" s="272" t="str">
        <f>IF(D1507&gt;=('28 Populations and thresholds'!$I$209),"YES"," ")</f>
        <v>YES</v>
      </c>
      <c r="K1507" s="272" t="str">
        <f>IF(J1507="YES"," ",IF(D1507&gt;=('28 Populations and thresholds'!$I$209)*0.25,"YES"))</f>
        <v xml:space="preserve"> </v>
      </c>
      <c r="L1507" s="272" t="b">
        <f>OR('28 Populations and thresholds'!$J$209="CR",'28 Populations and thresholds'!$J$209="EN",'28 Populations and thresholds'!$J$209="VU")</f>
        <v>1</v>
      </c>
      <c r="M1507" s="273">
        <f>D1507/'28 Populations and thresholds'!$H$209</f>
        <v>8.5416666666666669E-2</v>
      </c>
      <c r="N1507" s="274" t="str">
        <f>'28 Populations and thresholds'!$K$209</f>
        <v>DEC</v>
      </c>
      <c r="O1507" s="263" t="str">
        <f t="shared" si="103"/>
        <v xml:space="preserve"> </v>
      </c>
      <c r="P1507" s="349"/>
      <c r="Q1507" s="272"/>
      <c r="R1507" s="274"/>
      <c r="S1507" s="263"/>
      <c r="T1507" s="275"/>
      <c r="U1507" s="263" t="str">
        <f t="shared" si="104"/>
        <v xml:space="preserve"> </v>
      </c>
      <c r="W1507" s="4"/>
      <c r="X1507" s="4"/>
      <c r="Y1507" s="4"/>
      <c r="Z1507" s="4"/>
    </row>
    <row r="1508" spans="1:26" x14ac:dyDescent="0.2">
      <c r="A1508" s="267" t="s">
        <v>1394</v>
      </c>
      <c r="B1508" s="268" t="s">
        <v>4655</v>
      </c>
      <c r="C1508" s="269" t="s">
        <v>3763</v>
      </c>
      <c r="D1508" s="270">
        <v>911</v>
      </c>
      <c r="E1508" s="271">
        <v>35287</v>
      </c>
      <c r="F1508" s="263" t="str">
        <f t="shared" si="101"/>
        <v xml:space="preserve"> </v>
      </c>
      <c r="G1508" s="267" t="s">
        <v>21</v>
      </c>
      <c r="H1508" s="267" t="s">
        <v>256</v>
      </c>
      <c r="I1508" s="263" t="str">
        <f t="shared" si="102"/>
        <v xml:space="preserve"> </v>
      </c>
      <c r="J1508" s="272" t="str">
        <f>IF(D1508&gt;=('28 Populations and thresholds'!$I$191),"YES"," ")</f>
        <v>YES</v>
      </c>
      <c r="K1508" s="272" t="str">
        <f>IF(J1508="YES"," ",IF(D1508&gt;=('28 Populations and thresholds'!$I$191)*0.25,"YES"))</f>
        <v xml:space="preserve"> </v>
      </c>
      <c r="L1508" s="272" t="b">
        <f>OR('28 Populations and thresholds'!$J$191="CR",'28 Populations and thresholds'!$J$191="EN",'28 Populations and thresholds'!$J$191="VU")</f>
        <v>0</v>
      </c>
      <c r="M1508" s="273">
        <f>D1508/'28 Populations and thresholds'!$H$191</f>
        <v>1.822E-2</v>
      </c>
      <c r="N1508" s="274">
        <f>'28 Populations and thresholds'!$K$191</f>
        <v>0</v>
      </c>
      <c r="O1508" s="263" t="str">
        <f t="shared" si="103"/>
        <v xml:space="preserve"> </v>
      </c>
      <c r="P1508" s="349"/>
      <c r="Q1508" s="272"/>
      <c r="R1508" s="274"/>
      <c r="S1508" s="263"/>
      <c r="T1508" s="275"/>
      <c r="U1508" s="263" t="str">
        <f t="shared" si="104"/>
        <v xml:space="preserve"> </v>
      </c>
    </row>
    <row r="1509" spans="1:26" x14ac:dyDescent="0.2">
      <c r="A1509" s="267" t="s">
        <v>1394</v>
      </c>
      <c r="B1509" s="268" t="s">
        <v>4655</v>
      </c>
      <c r="C1509" s="280" t="s">
        <v>3758</v>
      </c>
      <c r="D1509" s="270">
        <v>468</v>
      </c>
      <c r="E1509" s="271">
        <v>33372</v>
      </c>
      <c r="F1509" s="263" t="str">
        <f t="shared" si="101"/>
        <v xml:space="preserve"> </v>
      </c>
      <c r="G1509" s="267" t="s">
        <v>21</v>
      </c>
      <c r="H1509" s="267" t="s">
        <v>256</v>
      </c>
      <c r="I1509" s="263" t="str">
        <f t="shared" si="102"/>
        <v xml:space="preserve"> </v>
      </c>
      <c r="J1509" s="272" t="str">
        <f>IF(D1509&gt;=('28 Populations and thresholds'!$I$179),"YES"," ")</f>
        <v xml:space="preserve"> </v>
      </c>
      <c r="K1509" s="272" t="str">
        <f>IF(J1509="YES"," ",IF(D1509&gt;=('28 Populations and thresholds'!$I$179)*0.25,"YES"))</f>
        <v>YES</v>
      </c>
      <c r="L1509" s="272" t="b">
        <f>OR('28 Populations and thresholds'!$J$179="CR",'28 Populations and thresholds'!$J$179="EN",'28 Populations and thresholds'!$J$179="VU")</f>
        <v>0</v>
      </c>
      <c r="M1509" s="273">
        <f>D1509/'28 Populations and thresholds'!$H$179</f>
        <v>8.5090909090909089E-3</v>
      </c>
      <c r="N1509" s="274" t="str">
        <f>'28 Populations and thresholds'!$K$179</f>
        <v>DEC</v>
      </c>
      <c r="O1509" s="263" t="str">
        <f t="shared" si="103"/>
        <v xml:space="preserve"> </v>
      </c>
      <c r="P1509" s="349"/>
      <c r="Q1509" s="272"/>
      <c r="R1509" s="274"/>
      <c r="S1509" s="263"/>
      <c r="T1509" s="269"/>
      <c r="U1509" s="263" t="str">
        <f t="shared" si="104"/>
        <v xml:space="preserve"> </v>
      </c>
    </row>
    <row r="1510" spans="1:26" x14ac:dyDescent="0.2">
      <c r="A1510" s="143" t="s">
        <v>1394</v>
      </c>
      <c r="B1510" s="40" t="s">
        <v>1410</v>
      </c>
      <c r="C1510" s="4" t="s">
        <v>3633</v>
      </c>
      <c r="D1510" s="41">
        <v>5800</v>
      </c>
      <c r="E1510" s="47" t="s">
        <v>1344</v>
      </c>
      <c r="F1510" s="263" t="str">
        <f t="shared" si="101"/>
        <v xml:space="preserve"> </v>
      </c>
      <c r="G1510" s="143" t="s">
        <v>15</v>
      </c>
      <c r="H1510" s="143" t="s">
        <v>1395</v>
      </c>
      <c r="I1510" s="263" t="str">
        <f t="shared" si="102"/>
        <v xml:space="preserve"> </v>
      </c>
      <c r="J1510" s="38" t="str">
        <f>IF(D1510&gt;=('28 Populations and thresholds'!$I$99),"YES"," ")</f>
        <v>YES</v>
      </c>
      <c r="K1510" s="38" t="str">
        <f>IF(J1510="YES"," ",IF(D1510&gt;=('28 Populations and thresholds'!$I$99)*0.25,"YES"))</f>
        <v xml:space="preserve"> </v>
      </c>
      <c r="L1510" s="38" t="b">
        <f>OR('28 Populations and thresholds'!$J$99="CR",'28 Populations and thresholds'!$J$99="EN",'28 Populations and thresholds'!$J$99="VU")</f>
        <v>0</v>
      </c>
      <c r="M1510" s="75">
        <f>D1510/'28 Populations and thresholds'!$H$99</f>
        <v>1.9333333333333334E-2</v>
      </c>
      <c r="N1510" s="106">
        <f>'28 Populations and thresholds'!$K$99</f>
        <v>0</v>
      </c>
      <c r="O1510" s="263" t="str">
        <f t="shared" si="103"/>
        <v xml:space="preserve"> </v>
      </c>
      <c r="P1510" s="348">
        <v>1.93</v>
      </c>
      <c r="Q1510" s="38">
        <v>1</v>
      </c>
      <c r="R1510" s="106">
        <v>0</v>
      </c>
      <c r="S1510" s="263"/>
      <c r="T1510" s="9"/>
      <c r="U1510" s="263" t="str">
        <f t="shared" si="104"/>
        <v xml:space="preserve"> </v>
      </c>
    </row>
    <row r="1511" spans="1:26" x14ac:dyDescent="0.2">
      <c r="A1511" s="275" t="s">
        <v>1394</v>
      </c>
      <c r="B1511" s="269" t="s">
        <v>3418</v>
      </c>
      <c r="C1511" s="269" t="s">
        <v>3395</v>
      </c>
      <c r="D1511" s="279">
        <v>10468</v>
      </c>
      <c r="E1511" s="274" t="s">
        <v>3938</v>
      </c>
      <c r="F1511" s="263" t="str">
        <f t="shared" si="101"/>
        <v xml:space="preserve"> </v>
      </c>
      <c r="G1511" s="275"/>
      <c r="H1511" s="275" t="s">
        <v>4069</v>
      </c>
      <c r="I1511" s="263" t="str">
        <f t="shared" si="102"/>
        <v xml:space="preserve"> </v>
      </c>
      <c r="J1511" s="272" t="str">
        <f>IF(D1511&gt;=('28 Populations and thresholds'!$I$122),"YES"," ")</f>
        <v>YES</v>
      </c>
      <c r="K1511" s="272" t="str">
        <f>IF(J1511="YES"," ",IF(D1511&gt;=('28 Populations and thresholds'!$I$122)*0.25,"YES"))</f>
        <v xml:space="preserve"> </v>
      </c>
      <c r="L1511" s="272" t="b">
        <f>OR('28 Populations and thresholds'!$J$122="CR",'28 Populations and thresholds'!$J$122="EN",'28 Populations and thresholds'!$J$122="VU")</f>
        <v>1</v>
      </c>
      <c r="M1511" s="273">
        <f>D1511/'28 Populations and thresholds'!$H$122</f>
        <v>0.99695238095238092</v>
      </c>
      <c r="N1511" s="274">
        <f>'28 Populations and thresholds'!$K$122</f>
        <v>0</v>
      </c>
      <c r="O1511" s="263" t="str">
        <f t="shared" si="103"/>
        <v xml:space="preserve"> </v>
      </c>
      <c r="P1511" s="349">
        <v>170.8</v>
      </c>
      <c r="Q1511" s="272">
        <v>2</v>
      </c>
      <c r="R1511" s="274">
        <v>2</v>
      </c>
      <c r="S1511" s="263"/>
      <c r="T1511" s="282"/>
      <c r="U1511" s="263" t="str">
        <f t="shared" si="104"/>
        <v xml:space="preserve"> </v>
      </c>
    </row>
    <row r="1512" spans="1:26" x14ac:dyDescent="0.2">
      <c r="A1512" s="275" t="s">
        <v>1394</v>
      </c>
      <c r="B1512" s="269" t="s">
        <v>3418</v>
      </c>
      <c r="C1512" s="269" t="s">
        <v>3402</v>
      </c>
      <c r="D1512" s="279">
        <v>3555</v>
      </c>
      <c r="E1512" s="274">
        <v>2002</v>
      </c>
      <c r="F1512" s="263" t="str">
        <f t="shared" si="101"/>
        <v xml:space="preserve"> </v>
      </c>
      <c r="G1512" s="275" t="s">
        <v>139</v>
      </c>
      <c r="H1512" s="275" t="s">
        <v>3388</v>
      </c>
      <c r="I1512" s="263" t="str">
        <f t="shared" si="102"/>
        <v xml:space="preserve"> </v>
      </c>
      <c r="J1512" s="272" t="str">
        <f>IF(D1512&gt;=('28 Populations and thresholds'!$I$118),"YES"," ")</f>
        <v>YES</v>
      </c>
      <c r="K1512" s="272" t="str">
        <f>IF(J1512="YES"," ",IF(D1512&gt;=('28 Populations and thresholds'!$I$118)*0.25,"YES"))</f>
        <v xml:space="preserve"> </v>
      </c>
      <c r="L1512" s="272" t="b">
        <f>OR('28 Populations and thresholds'!$J$118="CR",'28 Populations and thresholds'!$J$118="EN",'28 Populations and thresholds'!$J$118="VU")</f>
        <v>1</v>
      </c>
      <c r="M1512" s="273">
        <f>D1512/'28 Populations and thresholds'!$H$118</f>
        <v>0.71099999999999997</v>
      </c>
      <c r="N1512" s="274">
        <f>'28 Populations and thresholds'!$K$118</f>
        <v>0</v>
      </c>
      <c r="O1512" s="263" t="str">
        <f t="shared" si="103"/>
        <v xml:space="preserve"> </v>
      </c>
      <c r="P1512" s="349"/>
      <c r="Q1512" s="272"/>
      <c r="R1512" s="274"/>
      <c r="S1512" s="263"/>
      <c r="T1512" s="282"/>
      <c r="U1512" s="263" t="str">
        <f t="shared" si="104"/>
        <v xml:space="preserve"> </v>
      </c>
    </row>
    <row r="1513" spans="1:26" x14ac:dyDescent="0.2">
      <c r="A1513" s="143" t="s">
        <v>1394</v>
      </c>
      <c r="B1513" s="40" t="s">
        <v>1128</v>
      </c>
      <c r="C1513" s="4" t="s">
        <v>3765</v>
      </c>
      <c r="D1513" s="41">
        <v>131</v>
      </c>
      <c r="E1513" s="46">
        <v>33734</v>
      </c>
      <c r="F1513" s="263" t="str">
        <f t="shared" si="101"/>
        <v xml:space="preserve"> </v>
      </c>
      <c r="G1513" s="143" t="s">
        <v>21</v>
      </c>
      <c r="H1513" s="143" t="s">
        <v>256</v>
      </c>
      <c r="I1513" s="263" t="str">
        <f t="shared" si="102"/>
        <v xml:space="preserve"> </v>
      </c>
      <c r="J1513" s="38" t="str">
        <f>IF(D1513&gt;=('28 Populations and thresholds'!$I$193),"YES"," ")</f>
        <v xml:space="preserve"> </v>
      </c>
      <c r="K1513" s="38" t="str">
        <f>IF(J1513="YES"," ",IF(D1513&gt;=('28 Populations and thresholds'!$I$193)*0.25,"YES"))</f>
        <v>YES</v>
      </c>
      <c r="L1513" s="38" t="b">
        <f>OR('28 Populations and thresholds'!$J$193="CR",'28 Populations and thresholds'!$J$193="EN",'28 Populations and thresholds'!$J$193="VU")</f>
        <v>0</v>
      </c>
      <c r="M1513" s="75">
        <f>D1513/'28 Populations and thresholds'!$H$193</f>
        <v>2.9772727272727273E-3</v>
      </c>
      <c r="N1513" s="106" t="str">
        <f>'28 Populations and thresholds'!$K$193</f>
        <v>DEC</v>
      </c>
      <c r="O1513" s="263" t="str">
        <f t="shared" si="103"/>
        <v xml:space="preserve"> </v>
      </c>
      <c r="P1513" s="348">
        <v>0.3</v>
      </c>
      <c r="Q1513" s="38">
        <v>1</v>
      </c>
      <c r="R1513" s="106">
        <v>0</v>
      </c>
      <c r="S1513" s="263"/>
      <c r="T1513" s="9"/>
      <c r="U1513" s="263" t="str">
        <f t="shared" si="104"/>
        <v xml:space="preserve"> </v>
      </c>
    </row>
    <row r="1514" spans="1:26" x14ac:dyDescent="0.2">
      <c r="A1514" s="275" t="s">
        <v>1394</v>
      </c>
      <c r="B1514" s="269" t="s">
        <v>3525</v>
      </c>
      <c r="C1514" s="269" t="s">
        <v>3666</v>
      </c>
      <c r="D1514" s="279">
        <v>1054</v>
      </c>
      <c r="E1514" s="274">
        <v>2005</v>
      </c>
      <c r="F1514" s="263" t="str">
        <f t="shared" si="101"/>
        <v xml:space="preserve"> </v>
      </c>
      <c r="G1514" s="275" t="s">
        <v>139</v>
      </c>
      <c r="H1514" s="275" t="s">
        <v>3388</v>
      </c>
      <c r="I1514" s="263" t="str">
        <f t="shared" si="102"/>
        <v xml:space="preserve"> </v>
      </c>
      <c r="J1514" s="272" t="str">
        <f>IF(D1514&gt;=(('28 Populations and thresholds'!$I$61)+('28 Populations and thresholds'!$I$64)),"YES"," ")</f>
        <v>YES</v>
      </c>
      <c r="K1514" s="272" t="str">
        <f>IF(J1514="YES"," ",IF(D1514&gt;=(('28 Populations and thresholds'!$I$61)+('28 Populations and thresholds'!$I$64))*0.25,"YES"))</f>
        <v xml:space="preserve"> </v>
      </c>
      <c r="L1514" s="272" t="b">
        <f>OR('28 Populations and thresholds'!$J$61="CR",'28 Populations and thresholds'!$J$61="EN",'28 Populations and thresholds'!$J$61="VU")</f>
        <v>0</v>
      </c>
      <c r="M1514" s="273">
        <f>D1514/(('28 Populations and thresholds'!$H$61)+('28 Populations and thresholds'!$H$64))</f>
        <v>6.2738095238095232E-2</v>
      </c>
      <c r="N1514" s="274" t="str">
        <f>'28 Populations and thresholds'!$K$61</f>
        <v>DEC</v>
      </c>
      <c r="O1514" s="263" t="str">
        <f t="shared" si="103"/>
        <v xml:space="preserve"> </v>
      </c>
      <c r="P1514" s="349">
        <v>37.950000000000003</v>
      </c>
      <c r="Q1514" s="272">
        <v>4</v>
      </c>
      <c r="R1514" s="274">
        <v>0</v>
      </c>
      <c r="S1514" s="263"/>
      <c r="T1514" s="275" t="s">
        <v>4744</v>
      </c>
      <c r="U1514" s="263" t="str">
        <f t="shared" si="104"/>
        <v xml:space="preserve"> </v>
      </c>
    </row>
    <row r="1515" spans="1:26" x14ac:dyDescent="0.2">
      <c r="A1515" s="275" t="s">
        <v>1394</v>
      </c>
      <c r="B1515" s="269" t="s">
        <v>3525</v>
      </c>
      <c r="C1515" s="269" t="s">
        <v>3656</v>
      </c>
      <c r="D1515" s="279">
        <v>60698</v>
      </c>
      <c r="E1515" s="274">
        <v>2005</v>
      </c>
      <c r="F1515" s="263" t="str">
        <f t="shared" si="101"/>
        <v xml:space="preserve"> </v>
      </c>
      <c r="G1515" s="275" t="s">
        <v>139</v>
      </c>
      <c r="H1515" s="275" t="s">
        <v>3388</v>
      </c>
      <c r="I1515" s="263" t="str">
        <f t="shared" si="102"/>
        <v xml:space="preserve"> </v>
      </c>
      <c r="J1515" s="272" t="str">
        <f>IF(D1515&gt;=('28 Populations and thresholds'!$I$67),"YES"," ")</f>
        <v>YES</v>
      </c>
      <c r="K1515" s="272" t="str">
        <f>IF(J1515="YES"," ",IF(D1515&gt;=('28 Populations and thresholds'!$I$67)*0.25,"YES"))</f>
        <v xml:space="preserve"> </v>
      </c>
      <c r="L1515" s="272" t="b">
        <f>OR('28 Populations and thresholds'!$J$67="CR",'28 Populations and thresholds'!$J$67="EN",'28 Populations and thresholds'!$J$67="VU")</f>
        <v>0</v>
      </c>
      <c r="M1515" s="273">
        <f>D1515/'28 Populations and thresholds'!$H$67</f>
        <v>0.28903809523809526</v>
      </c>
      <c r="N1515" s="274">
        <f>'28 Populations and thresholds'!$K$67</f>
        <v>0</v>
      </c>
      <c r="O1515" s="263" t="str">
        <f t="shared" si="103"/>
        <v xml:space="preserve"> </v>
      </c>
      <c r="P1515" s="349"/>
      <c r="Q1515" s="272"/>
      <c r="R1515" s="274"/>
      <c r="S1515" s="263"/>
      <c r="T1515" s="269"/>
      <c r="U1515" s="263" t="str">
        <f t="shared" si="104"/>
        <v xml:space="preserve"> </v>
      </c>
    </row>
    <row r="1516" spans="1:26" x14ac:dyDescent="0.2">
      <c r="A1516" s="275" t="s">
        <v>1394</v>
      </c>
      <c r="B1516" s="269" t="s">
        <v>3525</v>
      </c>
      <c r="C1516" s="269" t="s">
        <v>3607</v>
      </c>
      <c r="D1516" s="279">
        <v>4545</v>
      </c>
      <c r="E1516" s="274">
        <v>2007</v>
      </c>
      <c r="F1516" s="263" t="str">
        <f t="shared" si="101"/>
        <v xml:space="preserve"> </v>
      </c>
      <c r="G1516" s="275" t="s">
        <v>139</v>
      </c>
      <c r="H1516" s="275" t="s">
        <v>3388</v>
      </c>
      <c r="I1516" s="263" t="str">
        <f t="shared" si="102"/>
        <v xml:space="preserve"> </v>
      </c>
      <c r="J1516" s="272" t="str">
        <f>IF(D1516&gt;=('28 Populations and thresholds'!$I$92),"YES"," ")</f>
        <v>YES</v>
      </c>
      <c r="K1516" s="272" t="str">
        <f>IF(J1516="YES"," ",IF(D1516&gt;=('28 Populations and thresholds'!$I$92)*0.25,"YES"))</f>
        <v xml:space="preserve"> </v>
      </c>
      <c r="L1516" s="272" t="b">
        <f>OR('28 Populations and thresholds'!$J$92="CR",'28 Populations and thresholds'!$J$92="EN",'28 Populations and thresholds'!$J$92="VU")</f>
        <v>0</v>
      </c>
      <c r="M1516" s="273">
        <f>D1516/'28 Populations and thresholds'!$H$92</f>
        <v>1.515E-2</v>
      </c>
      <c r="N1516" s="274" t="str">
        <f>'28 Populations and thresholds'!$K$92</f>
        <v>DEC</v>
      </c>
      <c r="O1516" s="263" t="str">
        <f t="shared" si="103"/>
        <v xml:space="preserve"> </v>
      </c>
      <c r="P1516" s="349"/>
      <c r="Q1516" s="272"/>
      <c r="R1516" s="274"/>
      <c r="S1516" s="263"/>
      <c r="T1516" s="269"/>
      <c r="U1516" s="263" t="str">
        <f t="shared" si="104"/>
        <v xml:space="preserve"> </v>
      </c>
    </row>
    <row r="1517" spans="1:26" x14ac:dyDescent="0.2">
      <c r="A1517" s="275" t="s">
        <v>1394</v>
      </c>
      <c r="B1517" s="269" t="s">
        <v>3525</v>
      </c>
      <c r="C1517" s="269" t="s">
        <v>3522</v>
      </c>
      <c r="D1517" s="279">
        <v>753</v>
      </c>
      <c r="E1517" s="274">
        <v>2007</v>
      </c>
      <c r="F1517" s="263" t="str">
        <f t="shared" si="101"/>
        <v xml:space="preserve"> </v>
      </c>
      <c r="G1517" s="275" t="s">
        <v>139</v>
      </c>
      <c r="H1517" s="275" t="s">
        <v>3388</v>
      </c>
      <c r="I1517" s="263" t="str">
        <f t="shared" si="102"/>
        <v xml:space="preserve"> </v>
      </c>
      <c r="J1517" s="272" t="str">
        <f>IF(D1517&gt;=('28 Populations and thresholds'!$I$58),"YES"," ")</f>
        <v>YES</v>
      </c>
      <c r="K1517" s="272" t="str">
        <f>IF(J1517="YES"," ",IF(D1517&gt;=('28 Populations and thresholds'!$I$58)*0.25,"YES"))</f>
        <v xml:space="preserve"> </v>
      </c>
      <c r="L1517" s="272" t="b">
        <f>OR('28 Populations and thresholds'!$J$58="CR",'28 Populations and thresholds'!$J$58="EN",'28 Populations and thresholds'!$J$58="VU")</f>
        <v>0</v>
      </c>
      <c r="M1517" s="273">
        <f>D1517/'28 Populations and thresholds'!$H$58</f>
        <v>1.255E-2</v>
      </c>
      <c r="N1517" s="274">
        <f>'28 Populations and thresholds'!$K$58</f>
        <v>0</v>
      </c>
      <c r="O1517" s="263" t="str">
        <f t="shared" si="103"/>
        <v xml:space="preserve"> </v>
      </c>
      <c r="P1517" s="349"/>
      <c r="Q1517" s="272"/>
      <c r="R1517" s="274"/>
      <c r="S1517" s="263"/>
      <c r="T1517" s="269"/>
      <c r="U1517" s="263" t="str">
        <f t="shared" si="104"/>
        <v xml:space="preserve"> </v>
      </c>
    </row>
    <row r="1518" spans="1:26" x14ac:dyDescent="0.2">
      <c r="A1518" s="121" t="s">
        <v>1394</v>
      </c>
      <c r="B1518" s="115" t="s">
        <v>4150</v>
      </c>
      <c r="C1518" s="115" t="s">
        <v>1696</v>
      </c>
      <c r="D1518" s="105">
        <v>18</v>
      </c>
      <c r="E1518" s="169">
        <v>41275</v>
      </c>
      <c r="F1518" s="263" t="str">
        <f t="shared" si="101"/>
        <v xml:space="preserve"> </v>
      </c>
      <c r="G1518" s="121"/>
      <c r="H1518" s="121" t="s">
        <v>4147</v>
      </c>
      <c r="I1518" s="263" t="str">
        <f t="shared" si="102"/>
        <v xml:space="preserve"> </v>
      </c>
      <c r="J1518" s="38" t="s">
        <v>4558</v>
      </c>
      <c r="K1518" s="38"/>
      <c r="L1518" s="38" t="b">
        <f>OR('28 Populations and thresholds'!$J$51="CR",'28 Populations and thresholds'!$J$51="EN",'28 Populations and thresholds'!$J$51="VU")</f>
        <v>1</v>
      </c>
      <c r="M1518" s="75">
        <f>D1518/'28 Populations and thresholds'!$H$51</f>
        <v>6.6666666666666671E-3</v>
      </c>
      <c r="N1518" s="106">
        <f>'28 Populations and thresholds'!$K$51</f>
        <v>0</v>
      </c>
      <c r="O1518" s="263" t="str">
        <f t="shared" si="103"/>
        <v xml:space="preserve"> </v>
      </c>
      <c r="P1518" s="348">
        <v>0.67</v>
      </c>
      <c r="Q1518" s="38">
        <v>1</v>
      </c>
      <c r="R1518" s="106">
        <v>1</v>
      </c>
      <c r="S1518" s="263"/>
      <c r="T1518" s="12" t="s">
        <v>4572</v>
      </c>
      <c r="U1518" s="263" t="str">
        <f t="shared" si="104"/>
        <v xml:space="preserve"> </v>
      </c>
    </row>
    <row r="1519" spans="1:26" x14ac:dyDescent="0.2">
      <c r="A1519" s="267" t="s">
        <v>1394</v>
      </c>
      <c r="B1519" s="269" t="s">
        <v>4656</v>
      </c>
      <c r="C1519" s="269" t="s">
        <v>3598</v>
      </c>
      <c r="D1519" s="279">
        <v>8665</v>
      </c>
      <c r="E1519" s="274">
        <v>2003</v>
      </c>
      <c r="F1519" s="263" t="str">
        <f t="shared" si="101"/>
        <v xml:space="preserve"> </v>
      </c>
      <c r="G1519" s="275" t="s">
        <v>139</v>
      </c>
      <c r="H1519" s="275" t="s">
        <v>3388</v>
      </c>
      <c r="I1519" s="263" t="str">
        <f t="shared" si="102"/>
        <v xml:space="preserve"> </v>
      </c>
      <c r="J1519" s="272" t="str">
        <f>IF(D1519&gt;=('28 Populations and thresholds'!$I$88),"YES"," ")</f>
        <v>YES</v>
      </c>
      <c r="K1519" s="272" t="str">
        <f>IF(J1519="YES"," ",IF(D1519&gt;=('28 Populations and thresholds'!$I$88)*0.25,"YES"))</f>
        <v xml:space="preserve"> </v>
      </c>
      <c r="L1519" s="272" t="b">
        <f>OR('28 Populations and thresholds'!$J$88="CR",'28 Populations and thresholds'!$J$88="EN",'28 Populations and thresholds'!$J$88="VU")</f>
        <v>0</v>
      </c>
      <c r="M1519" s="273">
        <f>D1519/'28 Populations and thresholds'!$H$88</f>
        <v>8.6650000000000008E-3</v>
      </c>
      <c r="N1519" s="274" t="str">
        <f>'28 Populations and thresholds'!$K$88</f>
        <v>DEC</v>
      </c>
      <c r="O1519" s="263" t="str">
        <f t="shared" si="103"/>
        <v xml:space="preserve"> </v>
      </c>
      <c r="P1519" s="349">
        <v>4.1500000000000004</v>
      </c>
      <c r="Q1519" s="272">
        <v>5</v>
      </c>
      <c r="R1519" s="274">
        <v>0</v>
      </c>
      <c r="S1519" s="263"/>
      <c r="T1519" s="269"/>
      <c r="U1519" s="263" t="str">
        <f t="shared" si="104"/>
        <v xml:space="preserve"> </v>
      </c>
    </row>
    <row r="1520" spans="1:26" x14ac:dyDescent="0.2">
      <c r="A1520" s="275" t="s">
        <v>1394</v>
      </c>
      <c r="B1520" s="269" t="s">
        <v>4656</v>
      </c>
      <c r="C1520" s="269" t="s">
        <v>3589</v>
      </c>
      <c r="D1520" s="279">
        <v>7806</v>
      </c>
      <c r="E1520" s="274">
        <v>2003</v>
      </c>
      <c r="F1520" s="263" t="str">
        <f t="shared" si="101"/>
        <v xml:space="preserve"> </v>
      </c>
      <c r="G1520" s="275" t="s">
        <v>139</v>
      </c>
      <c r="H1520" s="275" t="s">
        <v>3388</v>
      </c>
      <c r="I1520" s="263" t="str">
        <f t="shared" si="102"/>
        <v xml:space="preserve"> </v>
      </c>
      <c r="J1520" s="272" t="str">
        <f>IF(D1520&gt;=('28 Populations and thresholds'!$I$84),"YES"," ")</f>
        <v>YES</v>
      </c>
      <c r="K1520" s="272" t="str">
        <f>IF(J1520="YES"," ",IF(D1520&gt;=('28 Populations and thresholds'!$I$84)*0.25,"YES"))</f>
        <v xml:space="preserve"> </v>
      </c>
      <c r="L1520" s="272" t="b">
        <f>OR('28 Populations and thresholds'!$J$84="CR",'28 Populations and thresholds'!$J$84="EN",'28 Populations and thresholds'!$J$84="VU")</f>
        <v>0</v>
      </c>
      <c r="M1520" s="273">
        <f>D1520/'28 Populations and thresholds'!$H$84</f>
        <v>7.8059999999999996E-3</v>
      </c>
      <c r="N1520" s="274" t="str">
        <f>'28 Populations and thresholds'!$K$84</f>
        <v>DEC</v>
      </c>
      <c r="O1520" s="263" t="str">
        <f t="shared" si="103"/>
        <v xml:space="preserve"> </v>
      </c>
      <c r="P1520" s="349"/>
      <c r="Q1520" s="272"/>
      <c r="R1520" s="274"/>
      <c r="S1520" s="263"/>
      <c r="T1520" s="269"/>
      <c r="U1520" s="263" t="str">
        <f t="shared" si="104"/>
        <v xml:space="preserve"> </v>
      </c>
    </row>
    <row r="1521" spans="1:26" x14ac:dyDescent="0.2">
      <c r="A1521" s="267" t="s">
        <v>1394</v>
      </c>
      <c r="B1521" s="269" t="s">
        <v>4656</v>
      </c>
      <c r="C1521" s="269" t="s">
        <v>3603</v>
      </c>
      <c r="D1521" s="270">
        <v>21409</v>
      </c>
      <c r="E1521" s="294" t="s">
        <v>1344</v>
      </c>
      <c r="F1521" s="263" t="str">
        <f t="shared" si="101"/>
        <v xml:space="preserve"> </v>
      </c>
      <c r="G1521" s="267" t="s">
        <v>15</v>
      </c>
      <c r="H1521" s="267" t="s">
        <v>1395</v>
      </c>
      <c r="I1521" s="263" t="str">
        <f t="shared" si="102"/>
        <v xml:space="preserve"> </v>
      </c>
      <c r="J1521" s="272" t="str">
        <f>IF(D1521&gt;=('28 Populations and thresholds'!$I$89),"YES"," ")</f>
        <v>YES</v>
      </c>
      <c r="K1521" s="272" t="str">
        <f>IF(J1521="YES"," ",IF(D1521&gt;=('28 Populations and thresholds'!$I$89)*0.25,"YES"))</f>
        <v xml:space="preserve"> </v>
      </c>
      <c r="L1521" s="272" t="b">
        <f>OR('28 Populations and thresholds'!$J$89="CR",'28 Populations and thresholds'!$J$89="EN",'28 Populations and thresholds'!$J$89="VU")</f>
        <v>0</v>
      </c>
      <c r="M1521" s="273">
        <f>D1521/'28 Populations and thresholds'!$H$89</f>
        <v>1.4272666666666666E-2</v>
      </c>
      <c r="N1521" s="274">
        <f>'28 Populations and thresholds'!$K$89</f>
        <v>0</v>
      </c>
      <c r="O1521" s="263" t="str">
        <f t="shared" si="103"/>
        <v xml:space="preserve"> </v>
      </c>
      <c r="P1521" s="349"/>
      <c r="Q1521" s="272"/>
      <c r="R1521" s="274"/>
      <c r="S1521" s="263"/>
      <c r="T1521" s="269"/>
      <c r="U1521" s="263" t="str">
        <f t="shared" si="104"/>
        <v xml:space="preserve"> </v>
      </c>
    </row>
    <row r="1522" spans="1:26" x14ac:dyDescent="0.2">
      <c r="A1522" s="267" t="s">
        <v>1394</v>
      </c>
      <c r="B1522" s="269" t="s">
        <v>4656</v>
      </c>
      <c r="C1522" s="280" t="s">
        <v>3758</v>
      </c>
      <c r="D1522" s="270">
        <v>426</v>
      </c>
      <c r="E1522" s="271">
        <v>35199</v>
      </c>
      <c r="F1522" s="263" t="str">
        <f t="shared" si="101"/>
        <v xml:space="preserve"> </v>
      </c>
      <c r="G1522" s="267" t="s">
        <v>21</v>
      </c>
      <c r="H1522" s="267" t="s">
        <v>256</v>
      </c>
      <c r="I1522" s="263" t="str">
        <f t="shared" si="102"/>
        <v xml:space="preserve"> </v>
      </c>
      <c r="J1522" s="272" t="str">
        <f>IF(D1522&gt;=('28 Populations and thresholds'!$I$179),"YES"," ")</f>
        <v xml:space="preserve"> </v>
      </c>
      <c r="K1522" s="272" t="str">
        <f>IF(J1522="YES"," ",IF(D1522&gt;=('28 Populations and thresholds'!$I$179)*0.25,"YES"))</f>
        <v>YES</v>
      </c>
      <c r="L1522" s="272" t="b">
        <f>OR('28 Populations and thresholds'!$J$179="CR",'28 Populations and thresholds'!$J$179="EN",'28 Populations and thresholds'!$J$179="VU")</f>
        <v>0</v>
      </c>
      <c r="M1522" s="273">
        <f>D1522/'28 Populations and thresholds'!$H$179</f>
        <v>7.7454545454545458E-3</v>
      </c>
      <c r="N1522" s="274" t="str">
        <f>'28 Populations and thresholds'!$K$179</f>
        <v>DEC</v>
      </c>
      <c r="O1522" s="263" t="str">
        <f t="shared" si="103"/>
        <v xml:space="preserve"> </v>
      </c>
      <c r="P1522" s="349"/>
      <c r="Q1522" s="272"/>
      <c r="R1522" s="274"/>
      <c r="S1522" s="263"/>
      <c r="T1522" s="269"/>
      <c r="U1522" s="263" t="str">
        <f t="shared" si="104"/>
        <v xml:space="preserve"> </v>
      </c>
    </row>
    <row r="1523" spans="1:26" x14ac:dyDescent="0.2">
      <c r="A1523" s="267" t="s">
        <v>1394</v>
      </c>
      <c r="B1523" s="269" t="s">
        <v>4656</v>
      </c>
      <c r="C1523" s="269" t="s">
        <v>3473</v>
      </c>
      <c r="D1523" s="270">
        <v>300</v>
      </c>
      <c r="E1523" s="271">
        <v>37377</v>
      </c>
      <c r="F1523" s="263" t="str">
        <f t="shared" si="101"/>
        <v xml:space="preserve"> </v>
      </c>
      <c r="G1523" s="267" t="s">
        <v>21</v>
      </c>
      <c r="H1523" s="267" t="s">
        <v>894</v>
      </c>
      <c r="I1523" s="263" t="str">
        <f t="shared" si="102"/>
        <v xml:space="preserve"> </v>
      </c>
      <c r="J1523" s="272" t="str">
        <f>IF(D1523&gt;=('28 Populations and thresholds'!$I$190),"YES"," ")</f>
        <v xml:space="preserve"> </v>
      </c>
      <c r="K1523" s="272" t="str">
        <f>IF(J1523="YES"," ",IF(D1523&gt;=('28 Populations and thresholds'!$I$190)*0.25,"YES"))</f>
        <v>YES</v>
      </c>
      <c r="L1523" s="272" t="b">
        <f>OR('28 Populations and thresholds'!$J$190="CR",'28 Populations and thresholds'!$J$190="EN",'28 Populations and thresholds'!$J$190="VU")</f>
        <v>0</v>
      </c>
      <c r="M1523" s="273">
        <f>D1523/'28 Populations and thresholds'!$H$190</f>
        <v>3.0000000000000001E-3</v>
      </c>
      <c r="N1523" s="274">
        <f>'28 Populations and thresholds'!$K$190</f>
        <v>0</v>
      </c>
      <c r="O1523" s="263" t="str">
        <f t="shared" si="103"/>
        <v xml:space="preserve"> </v>
      </c>
      <c r="P1523" s="349"/>
      <c r="Q1523" s="272"/>
      <c r="R1523" s="274"/>
      <c r="S1523" s="263"/>
      <c r="T1523" s="275"/>
      <c r="U1523" s="263" t="str">
        <f t="shared" si="104"/>
        <v xml:space="preserve"> </v>
      </c>
    </row>
    <row r="1524" spans="1:26" x14ac:dyDescent="0.2">
      <c r="A1524" s="143" t="s">
        <v>1394</v>
      </c>
      <c r="B1524" s="40" t="s">
        <v>1258</v>
      </c>
      <c r="C1524" s="4" t="s">
        <v>3745</v>
      </c>
      <c r="D1524" s="41">
        <v>256</v>
      </c>
      <c r="E1524" s="46">
        <v>35916</v>
      </c>
      <c r="F1524" s="263" t="str">
        <f t="shared" si="101"/>
        <v xml:space="preserve"> </v>
      </c>
      <c r="G1524" s="143" t="s">
        <v>21</v>
      </c>
      <c r="H1524" s="143" t="s">
        <v>439</v>
      </c>
      <c r="I1524" s="263" t="str">
        <f t="shared" si="102"/>
        <v xml:space="preserve"> </v>
      </c>
      <c r="J1524" s="38" t="str">
        <f>IF(D1524&gt;=('28 Populations and thresholds'!$I$152),"YES"," ")</f>
        <v xml:space="preserve"> </v>
      </c>
      <c r="K1524" s="38" t="str">
        <f>IF(J1524="YES"," ",IF(D1524&gt;=('28 Populations and thresholds'!$I$152)*0.25,"YES"))</f>
        <v>YES</v>
      </c>
      <c r="L1524" s="38" t="b">
        <f>OR('28 Populations and thresholds'!$J$152="CR",'28 Populations and thresholds'!$J$152="EN",'28 Populations and thresholds'!$J$152="VU")</f>
        <v>0</v>
      </c>
      <c r="M1524" s="75">
        <f>D1524/'28 Populations and thresholds'!$H$152</f>
        <v>2.5600000000000002E-3</v>
      </c>
      <c r="N1524" s="106">
        <f>'28 Populations and thresholds'!$K$152</f>
        <v>0</v>
      </c>
      <c r="O1524" s="263" t="str">
        <f t="shared" si="103"/>
        <v xml:space="preserve"> </v>
      </c>
      <c r="P1524" s="348">
        <v>0.26</v>
      </c>
      <c r="Q1524" s="38">
        <v>1</v>
      </c>
      <c r="R1524" s="106">
        <v>0</v>
      </c>
      <c r="S1524" s="263"/>
      <c r="T1524" s="9"/>
      <c r="U1524" s="263" t="str">
        <f t="shared" si="104"/>
        <v xml:space="preserve"> </v>
      </c>
      <c r="W1524" s="4"/>
      <c r="X1524" s="4"/>
      <c r="Y1524" s="4"/>
      <c r="Z1524" s="4"/>
    </row>
    <row r="1525" spans="1:26" x14ac:dyDescent="0.2">
      <c r="A1525" s="275" t="s">
        <v>1394</v>
      </c>
      <c r="B1525" s="269" t="s">
        <v>3537</v>
      </c>
      <c r="C1525" s="269" t="s">
        <v>3666</v>
      </c>
      <c r="D1525" s="279">
        <v>1367</v>
      </c>
      <c r="E1525" s="274">
        <v>2005</v>
      </c>
      <c r="F1525" s="263" t="str">
        <f t="shared" si="101"/>
        <v xml:space="preserve"> </v>
      </c>
      <c r="G1525" s="275" t="s">
        <v>139</v>
      </c>
      <c r="H1525" s="275" t="s">
        <v>3388</v>
      </c>
      <c r="I1525" s="263" t="str">
        <f t="shared" si="102"/>
        <v xml:space="preserve"> </v>
      </c>
      <c r="J1525" s="272" t="str">
        <f>IF(D1525&gt;=(('28 Populations and thresholds'!$I$61)+('28 Populations and thresholds'!$I$64)),"YES"," ")</f>
        <v>YES</v>
      </c>
      <c r="K1525" s="272" t="str">
        <f>IF(J1525="YES"," ",IF(D1525&gt;=(('28 Populations and thresholds'!$I$61)+('28 Populations and thresholds'!$I$64))*0.25,"YES"))</f>
        <v xml:space="preserve"> </v>
      </c>
      <c r="L1525" s="272" t="b">
        <f>OR('28 Populations and thresholds'!$J$61="CR",'28 Populations and thresholds'!$J$61="EN",'28 Populations and thresholds'!$J$61="VU")</f>
        <v>0</v>
      </c>
      <c r="M1525" s="273">
        <f>D1525/(('28 Populations and thresholds'!$H$61)+('28 Populations and thresholds'!$H$64))</f>
        <v>8.1369047619047619E-2</v>
      </c>
      <c r="N1525" s="274" t="str">
        <f>'28 Populations and thresholds'!$K$61</f>
        <v>DEC</v>
      </c>
      <c r="O1525" s="263" t="str">
        <f t="shared" si="103"/>
        <v xml:space="preserve"> </v>
      </c>
      <c r="P1525" s="349">
        <v>11.61</v>
      </c>
      <c r="Q1525" s="272">
        <v>3</v>
      </c>
      <c r="R1525" s="274">
        <v>0</v>
      </c>
      <c r="S1525" s="263"/>
      <c r="T1525" s="275" t="s">
        <v>4551</v>
      </c>
      <c r="U1525" s="263" t="str">
        <f t="shared" si="104"/>
        <v xml:space="preserve"> </v>
      </c>
    </row>
    <row r="1526" spans="1:26" x14ac:dyDescent="0.2">
      <c r="A1526" s="275" t="s">
        <v>1394</v>
      </c>
      <c r="B1526" s="269" t="s">
        <v>3537</v>
      </c>
      <c r="C1526" s="269" t="s">
        <v>3607</v>
      </c>
      <c r="D1526" s="279">
        <v>4500</v>
      </c>
      <c r="E1526" s="274">
        <v>2007</v>
      </c>
      <c r="F1526" s="263" t="str">
        <f t="shared" si="101"/>
        <v xml:space="preserve"> </v>
      </c>
      <c r="G1526" s="275" t="s">
        <v>139</v>
      </c>
      <c r="H1526" s="275" t="s">
        <v>3388</v>
      </c>
      <c r="I1526" s="263" t="str">
        <f t="shared" si="102"/>
        <v xml:space="preserve"> </v>
      </c>
      <c r="J1526" s="272" t="str">
        <f>IF(D1526&gt;=('28 Populations and thresholds'!$I$92),"YES"," ")</f>
        <v>YES</v>
      </c>
      <c r="K1526" s="272" t="str">
        <f>IF(J1526="YES"," ",IF(D1526&gt;=('28 Populations and thresholds'!$I$92)*0.25,"YES"))</f>
        <v xml:space="preserve"> </v>
      </c>
      <c r="L1526" s="272" t="b">
        <f>OR('28 Populations and thresholds'!$J$92="CR",'28 Populations and thresholds'!$J$92="EN",'28 Populations and thresholds'!$J$92="VU")</f>
        <v>0</v>
      </c>
      <c r="M1526" s="273">
        <f>D1526/'28 Populations and thresholds'!$H$92</f>
        <v>1.4999999999999999E-2</v>
      </c>
      <c r="N1526" s="274" t="str">
        <f>'28 Populations and thresholds'!$K$92</f>
        <v>DEC</v>
      </c>
      <c r="O1526" s="263" t="str">
        <f t="shared" si="103"/>
        <v xml:space="preserve"> </v>
      </c>
      <c r="P1526" s="349"/>
      <c r="Q1526" s="272"/>
      <c r="R1526" s="274"/>
      <c r="S1526" s="263"/>
      <c r="T1526" s="269"/>
      <c r="U1526" s="263" t="str">
        <f t="shared" si="104"/>
        <v xml:space="preserve"> </v>
      </c>
    </row>
    <row r="1527" spans="1:26" x14ac:dyDescent="0.2">
      <c r="A1527" s="275" t="s">
        <v>1394</v>
      </c>
      <c r="B1527" s="269" t="s">
        <v>3537</v>
      </c>
      <c r="C1527" s="280" t="s">
        <v>3528</v>
      </c>
      <c r="D1527" s="279">
        <v>2166</v>
      </c>
      <c r="E1527" s="274">
        <v>2005</v>
      </c>
      <c r="F1527" s="263" t="str">
        <f t="shared" si="101"/>
        <v xml:space="preserve"> </v>
      </c>
      <c r="G1527" s="275" t="s">
        <v>139</v>
      </c>
      <c r="H1527" s="275" t="s">
        <v>3388</v>
      </c>
      <c r="I1527" s="263" t="str">
        <f t="shared" si="102"/>
        <v xml:space="preserve"> </v>
      </c>
      <c r="J1527" s="272" t="str">
        <f>IF(D1527&gt;=('28 Populations and thresholds'!$I$59),"YES"," ")</f>
        <v>YES</v>
      </c>
      <c r="K1527" s="272" t="str">
        <f>IF(J1527="YES"," ",IF(D1527&gt;=('28 Populations and thresholds'!$I$59)*0.25,"YES"))</f>
        <v xml:space="preserve"> </v>
      </c>
      <c r="L1527" s="272" t="b">
        <f>OR('28 Populations and thresholds'!$J$59="CR",'28 Populations and thresholds'!$J$59="EN",'28 Populations and thresholds'!$J$59="VU")</f>
        <v>0</v>
      </c>
      <c r="M1527" s="273">
        <f>D1527/'28 Populations and thresholds'!$H$59</f>
        <v>1.9690909090909092E-2</v>
      </c>
      <c r="N1527" s="274">
        <f>'28 Populations and thresholds'!$K$59</f>
        <v>0</v>
      </c>
      <c r="O1527" s="263" t="str">
        <f t="shared" si="103"/>
        <v xml:space="preserve"> </v>
      </c>
      <c r="P1527" s="349"/>
      <c r="Q1527" s="272"/>
      <c r="R1527" s="274"/>
      <c r="S1527" s="263"/>
      <c r="T1527" s="269"/>
      <c r="U1527" s="263" t="str">
        <f t="shared" si="104"/>
        <v xml:space="preserve"> </v>
      </c>
    </row>
    <row r="1528" spans="1:26" x14ac:dyDescent="0.2">
      <c r="A1528" s="143" t="s">
        <v>1394</v>
      </c>
      <c r="B1528" s="40" t="s">
        <v>1015</v>
      </c>
      <c r="C1528" s="4" t="s">
        <v>3745</v>
      </c>
      <c r="D1528" s="41">
        <v>631</v>
      </c>
      <c r="E1528" s="46">
        <v>35197</v>
      </c>
      <c r="F1528" s="263" t="str">
        <f t="shared" si="101"/>
        <v xml:space="preserve"> </v>
      </c>
      <c r="G1528" s="143" t="s">
        <v>21</v>
      </c>
      <c r="H1528" s="143" t="s">
        <v>256</v>
      </c>
      <c r="I1528" s="263" t="str">
        <f t="shared" si="102"/>
        <v xml:space="preserve"> </v>
      </c>
      <c r="J1528" s="38" t="str">
        <f>IF(D1528&gt;=('28 Populations and thresholds'!$I$152),"YES"," ")</f>
        <v xml:space="preserve"> </v>
      </c>
      <c r="K1528" s="38" t="str">
        <f>IF(J1528="YES"," ",IF(D1528&gt;=('28 Populations and thresholds'!$I$152)*0.25,"YES"))</f>
        <v>YES</v>
      </c>
      <c r="L1528" s="38" t="b">
        <f>OR('28 Populations and thresholds'!$J$152="CR",'28 Populations and thresholds'!$J$152="EN",'28 Populations and thresholds'!$J$152="VU")</f>
        <v>0</v>
      </c>
      <c r="M1528" s="75">
        <f>D1528/'28 Populations and thresholds'!$H$152</f>
        <v>6.3099999999999996E-3</v>
      </c>
      <c r="N1528" s="106">
        <f>'28 Populations and thresholds'!$K$152</f>
        <v>0</v>
      </c>
      <c r="O1528" s="263" t="str">
        <f t="shared" si="103"/>
        <v xml:space="preserve"> </v>
      </c>
      <c r="P1528" s="348">
        <v>10.69</v>
      </c>
      <c r="Q1528" s="38">
        <v>4</v>
      </c>
      <c r="R1528" s="106">
        <v>0</v>
      </c>
      <c r="S1528" s="263"/>
      <c r="T1528" s="9"/>
      <c r="U1528" s="263" t="str">
        <f t="shared" si="104"/>
        <v xml:space="preserve"> </v>
      </c>
      <c r="W1528" s="4"/>
      <c r="X1528" s="4"/>
      <c r="Y1528" s="4"/>
      <c r="Z1528" s="4"/>
    </row>
    <row r="1529" spans="1:26" x14ac:dyDescent="0.2">
      <c r="A1529" s="143" t="s">
        <v>1394</v>
      </c>
      <c r="B1529" s="40" t="s">
        <v>1015</v>
      </c>
      <c r="C1529" s="4" t="s">
        <v>3766</v>
      </c>
      <c r="D1529" s="41">
        <v>761</v>
      </c>
      <c r="E1529" s="46">
        <v>35920</v>
      </c>
      <c r="F1529" s="263" t="str">
        <f t="shared" si="101"/>
        <v xml:space="preserve"> </v>
      </c>
      <c r="G1529" s="143" t="s">
        <v>21</v>
      </c>
      <c r="H1529" s="143" t="s">
        <v>439</v>
      </c>
      <c r="I1529" s="263" t="str">
        <f t="shared" si="102"/>
        <v xml:space="preserve"> </v>
      </c>
      <c r="J1529" s="38" t="str">
        <f>IF(D1529&gt;=('28 Populations and thresholds'!$I$194),"YES"," ")</f>
        <v>YES</v>
      </c>
      <c r="K1529" s="38" t="str">
        <f>IF(J1529="YES"," ",IF(D1529&gt;=('28 Populations and thresholds'!$I$194)*0.25,"YES"))</f>
        <v xml:space="preserve"> </v>
      </c>
      <c r="L1529" s="38" t="b">
        <f>OR('28 Populations and thresholds'!$J$194="CR",'28 Populations and thresholds'!$J$194="EN",'28 Populations and thresholds'!$J$194="VU")</f>
        <v>0</v>
      </c>
      <c r="M1529" s="75">
        <f>D1529/'28 Populations and thresholds'!$H$194</f>
        <v>2.6701754385964914E-2</v>
      </c>
      <c r="N1529" s="106" t="str">
        <f>'28 Populations and thresholds'!$K$194</f>
        <v>DEC</v>
      </c>
      <c r="O1529" s="263" t="str">
        <f t="shared" si="103"/>
        <v xml:space="preserve"> </v>
      </c>
      <c r="P1529" s="348"/>
      <c r="Q1529" s="38"/>
      <c r="R1529" s="106"/>
      <c r="S1529" s="263"/>
      <c r="U1529" s="263" t="str">
        <f t="shared" si="104"/>
        <v xml:space="preserve"> </v>
      </c>
    </row>
    <row r="1530" spans="1:26" x14ac:dyDescent="0.2">
      <c r="A1530" s="143" t="s">
        <v>1394</v>
      </c>
      <c r="B1530" s="40" t="s">
        <v>1015</v>
      </c>
      <c r="C1530" s="4" t="s">
        <v>3759</v>
      </c>
      <c r="D1530" s="41">
        <v>329</v>
      </c>
      <c r="E1530" s="46">
        <v>35183</v>
      </c>
      <c r="F1530" s="263" t="str">
        <f t="shared" si="101"/>
        <v xml:space="preserve"> </v>
      </c>
      <c r="G1530" s="143" t="s">
        <v>21</v>
      </c>
      <c r="H1530" s="143" t="s">
        <v>256</v>
      </c>
      <c r="I1530" s="263" t="str">
        <f t="shared" si="102"/>
        <v xml:space="preserve"> </v>
      </c>
      <c r="J1530" s="38" t="str">
        <f>IF(D1530&gt;=('28 Populations and thresholds'!$I$182),"YES"," ")</f>
        <v>YES</v>
      </c>
      <c r="K1530" s="38" t="str">
        <f>IF(J1530="YES"," ",IF(D1530&gt;=('28 Populations and thresholds'!$I$182)*0.25,"YES"))</f>
        <v xml:space="preserve"> </v>
      </c>
      <c r="L1530" s="38" t="b">
        <f>OR('28 Populations and thresholds'!$J$182="CR",'28 Populations and thresholds'!$J$182="EN",'28 Populations and thresholds'!$J$182="VU")</f>
        <v>0</v>
      </c>
      <c r="M1530" s="75">
        <f>D1530/'28 Populations and thresholds'!$H$182</f>
        <v>1.316E-2</v>
      </c>
      <c r="N1530" s="106">
        <f>'28 Populations and thresholds'!$K$182</f>
        <v>0</v>
      </c>
      <c r="O1530" s="263" t="str">
        <f t="shared" si="103"/>
        <v xml:space="preserve"> </v>
      </c>
      <c r="P1530" s="348"/>
      <c r="Q1530" s="38"/>
      <c r="R1530" s="106"/>
      <c r="S1530" s="263"/>
      <c r="T1530" s="9"/>
      <c r="U1530" s="263" t="str">
        <f t="shared" si="104"/>
        <v xml:space="preserve"> </v>
      </c>
      <c r="W1530" s="4"/>
      <c r="X1530" s="4"/>
      <c r="Y1530" s="4"/>
      <c r="Z1530" s="4"/>
    </row>
    <row r="1531" spans="1:26" x14ac:dyDescent="0.2">
      <c r="A1531" s="143" t="s">
        <v>1394</v>
      </c>
      <c r="B1531" s="40" t="s">
        <v>1015</v>
      </c>
      <c r="C1531" s="111" t="s">
        <v>3758</v>
      </c>
      <c r="D1531" s="41">
        <v>3340</v>
      </c>
      <c r="E1531" s="46">
        <v>37012</v>
      </c>
      <c r="F1531" s="263" t="str">
        <f t="shared" si="101"/>
        <v xml:space="preserve"> </v>
      </c>
      <c r="G1531" s="143" t="s">
        <v>21</v>
      </c>
      <c r="H1531" s="143" t="s">
        <v>890</v>
      </c>
      <c r="I1531" s="263" t="str">
        <f t="shared" si="102"/>
        <v xml:space="preserve"> </v>
      </c>
      <c r="J1531" s="38" t="str">
        <f>IF(D1531&gt;=('28 Populations and thresholds'!$I$179),"YES"," ")</f>
        <v>YES</v>
      </c>
      <c r="K1531" s="38" t="str">
        <f>IF(J1531="YES"," ",IF(D1531&gt;=('28 Populations and thresholds'!$I$179)*0.25,"YES"))</f>
        <v xml:space="preserve"> </v>
      </c>
      <c r="L1531" s="38" t="b">
        <f>OR('28 Populations and thresholds'!$J$179="CR",'28 Populations and thresholds'!$J$179="EN",'28 Populations and thresholds'!$J$179="VU")</f>
        <v>0</v>
      </c>
      <c r="M1531" s="75">
        <f>D1531/'28 Populations and thresholds'!$H$179</f>
        <v>6.0727272727272727E-2</v>
      </c>
      <c r="N1531" s="106" t="str">
        <f>'28 Populations and thresholds'!$K$179</f>
        <v>DEC</v>
      </c>
      <c r="O1531" s="263" t="str">
        <f t="shared" si="103"/>
        <v xml:space="preserve"> </v>
      </c>
      <c r="P1531" s="348"/>
      <c r="Q1531" s="38"/>
      <c r="R1531" s="106"/>
      <c r="S1531" s="263"/>
      <c r="T1531" s="9"/>
      <c r="U1531" s="263" t="str">
        <f t="shared" si="104"/>
        <v xml:space="preserve"> </v>
      </c>
    </row>
    <row r="1532" spans="1:26" x14ac:dyDescent="0.2">
      <c r="A1532" s="336" t="s">
        <v>1394</v>
      </c>
      <c r="B1532" s="356" t="s">
        <v>1033</v>
      </c>
      <c r="C1532" s="337" t="s">
        <v>3765</v>
      </c>
      <c r="D1532" s="357">
        <v>171</v>
      </c>
      <c r="E1532" s="358">
        <v>36647</v>
      </c>
      <c r="F1532" s="263" t="str">
        <f t="shared" si="101"/>
        <v xml:space="preserve"> </v>
      </c>
      <c r="G1532" s="336" t="s">
        <v>21</v>
      </c>
      <c r="H1532" s="336" t="s">
        <v>897</v>
      </c>
      <c r="I1532" s="263" t="str">
        <f t="shared" si="102"/>
        <v xml:space="preserve"> </v>
      </c>
      <c r="J1532" s="321" t="str">
        <f>IF(D1532&gt;=('28 Populations and thresholds'!$I$193),"YES"," ")</f>
        <v xml:space="preserve"> </v>
      </c>
      <c r="K1532" s="321" t="str">
        <f>IF(J1532="YES"," ",IF(D1532&gt;=('28 Populations and thresholds'!$I$193)*0.25,"YES"))</f>
        <v>YES</v>
      </c>
      <c r="L1532" s="321" t="b">
        <f>OR('28 Populations and thresholds'!$J$193="CR",'28 Populations and thresholds'!$J$193="EN",'28 Populations and thresholds'!$J$193="VU")</f>
        <v>0</v>
      </c>
      <c r="M1532" s="322">
        <f>D1532/'28 Populations and thresholds'!$H$193</f>
        <v>3.8863636363636361E-3</v>
      </c>
      <c r="N1532" s="323" t="str">
        <f>'28 Populations and thresholds'!$K$193</f>
        <v>DEC</v>
      </c>
      <c r="O1532" s="263" t="str">
        <f t="shared" si="103"/>
        <v xml:space="preserve"> </v>
      </c>
      <c r="P1532" s="386">
        <v>1.9</v>
      </c>
      <c r="Q1532" s="321">
        <v>3</v>
      </c>
      <c r="R1532" s="323">
        <v>1</v>
      </c>
      <c r="S1532" s="263"/>
      <c r="T1532" s="337"/>
      <c r="U1532" s="263" t="str">
        <f t="shared" si="104"/>
        <v xml:space="preserve"> </v>
      </c>
    </row>
    <row r="1533" spans="1:26" x14ac:dyDescent="0.2">
      <c r="A1533" s="324" t="s">
        <v>1394</v>
      </c>
      <c r="B1533" s="356" t="s">
        <v>1033</v>
      </c>
      <c r="C1533" s="337" t="s">
        <v>1732</v>
      </c>
      <c r="D1533" s="339">
        <v>80</v>
      </c>
      <c r="E1533" s="355" t="s">
        <v>207</v>
      </c>
      <c r="F1533" s="263" t="str">
        <f t="shared" si="101"/>
        <v xml:space="preserve"> </v>
      </c>
      <c r="G1533" s="324" t="s">
        <v>139</v>
      </c>
      <c r="H1533" s="324"/>
      <c r="I1533" s="263" t="str">
        <f t="shared" si="102"/>
        <v xml:space="preserve"> </v>
      </c>
      <c r="J1533" s="321" t="str">
        <f>IF(D1533&gt;=('28 Populations and thresholds'!$I$221),"YES"," ")</f>
        <v>YES</v>
      </c>
      <c r="K1533" s="321" t="str">
        <f>IF(J1533="YES"," ",IF(D1533&gt;=('28 Populations and thresholds'!$I$221)*0.25,"YES"))</f>
        <v xml:space="preserve"> </v>
      </c>
      <c r="L1533" s="321" t="b">
        <f>OR('28 Populations and thresholds'!$J$221="CR",'28 Populations and thresholds'!$J$221="EN",'28 Populations and thresholds'!$J$221="VU")</f>
        <v>1</v>
      </c>
      <c r="M1533" s="322">
        <f>D1533/'28 Populations and thresholds'!$H$221</f>
        <v>8.3333333333333332E-3</v>
      </c>
      <c r="N1533" s="323" t="str">
        <f>'28 Populations and thresholds'!$K$221</f>
        <v>DEC</v>
      </c>
      <c r="O1533" s="263" t="str">
        <f t="shared" si="103"/>
        <v xml:space="preserve"> </v>
      </c>
      <c r="P1533" s="386"/>
      <c r="Q1533" s="321"/>
      <c r="R1533" s="323"/>
      <c r="S1533" s="263"/>
      <c r="T1533" s="324"/>
      <c r="U1533" s="263" t="str">
        <f t="shared" si="104"/>
        <v xml:space="preserve"> </v>
      </c>
    </row>
    <row r="1534" spans="1:26" x14ac:dyDescent="0.2">
      <c r="A1534" s="336" t="s">
        <v>1394</v>
      </c>
      <c r="B1534" s="356" t="s">
        <v>1033</v>
      </c>
      <c r="C1534" s="351" t="s">
        <v>3758</v>
      </c>
      <c r="D1534" s="357">
        <v>371</v>
      </c>
      <c r="E1534" s="358">
        <v>35916</v>
      </c>
      <c r="F1534" s="263" t="str">
        <f t="shared" si="101"/>
        <v xml:space="preserve"> </v>
      </c>
      <c r="G1534" s="336" t="s">
        <v>21</v>
      </c>
      <c r="H1534" s="336" t="s">
        <v>439</v>
      </c>
      <c r="I1534" s="263" t="str">
        <f t="shared" si="102"/>
        <v xml:space="preserve"> </v>
      </c>
      <c r="J1534" s="321" t="str">
        <f>IF(D1534&gt;=('28 Populations and thresholds'!$I$179),"YES"," ")</f>
        <v xml:space="preserve"> </v>
      </c>
      <c r="K1534" s="321" t="str">
        <f>IF(J1534="YES"," ",IF(D1534&gt;=('28 Populations and thresholds'!$I$179)*0.25,"YES"))</f>
        <v>YES</v>
      </c>
      <c r="L1534" s="321" t="b">
        <f>OR('28 Populations and thresholds'!$J$179="CR",'28 Populations and thresholds'!$J$179="EN",'28 Populations and thresholds'!$J$179="VU")</f>
        <v>0</v>
      </c>
      <c r="M1534" s="322">
        <f>D1534/'28 Populations and thresholds'!$H$179</f>
        <v>6.7454545454545458E-3</v>
      </c>
      <c r="N1534" s="323" t="str">
        <f>'28 Populations and thresholds'!$K$179</f>
        <v>DEC</v>
      </c>
      <c r="O1534" s="263" t="str">
        <f t="shared" si="103"/>
        <v xml:space="preserve"> </v>
      </c>
      <c r="P1534" s="386"/>
      <c r="Q1534" s="321"/>
      <c r="R1534" s="323"/>
      <c r="S1534" s="263"/>
      <c r="T1534" s="337"/>
      <c r="U1534" s="263" t="str">
        <f t="shared" si="104"/>
        <v xml:space="preserve"> </v>
      </c>
    </row>
    <row r="1535" spans="1:26" x14ac:dyDescent="0.2">
      <c r="A1535" s="275" t="s">
        <v>1394</v>
      </c>
      <c r="B1535" s="269" t="s">
        <v>3658</v>
      </c>
      <c r="C1535" s="269" t="s">
        <v>3656</v>
      </c>
      <c r="D1535" s="279">
        <v>2200</v>
      </c>
      <c r="E1535" s="274">
        <v>2005</v>
      </c>
      <c r="F1535" s="263" t="str">
        <f t="shared" si="101"/>
        <v xml:space="preserve"> </v>
      </c>
      <c r="G1535" s="275" t="s">
        <v>139</v>
      </c>
      <c r="H1535" s="275" t="s">
        <v>3388</v>
      </c>
      <c r="I1535" s="263" t="str">
        <f t="shared" si="102"/>
        <v xml:space="preserve"> </v>
      </c>
      <c r="J1535" s="272" t="str">
        <f>IF(D1535&gt;=('28 Populations and thresholds'!$I$67),"YES"," ")</f>
        <v>YES</v>
      </c>
      <c r="K1535" s="272" t="str">
        <f>IF(J1535="YES"," ",IF(D1535&gt;=('28 Populations and thresholds'!$I$67)*0.25,"YES"))</f>
        <v xml:space="preserve"> </v>
      </c>
      <c r="L1535" s="272" t="b">
        <f>OR('28 Populations and thresholds'!$J$67="CR",'28 Populations and thresholds'!$J$67="EN",'28 Populations and thresholds'!$J$67="VU")</f>
        <v>0</v>
      </c>
      <c r="M1535" s="273">
        <f>D1535/'28 Populations and thresholds'!$H$67</f>
        <v>1.0476190476190476E-2</v>
      </c>
      <c r="N1535" s="274">
        <f>'28 Populations and thresholds'!$K$67</f>
        <v>0</v>
      </c>
      <c r="O1535" s="263" t="str">
        <f t="shared" si="103"/>
        <v xml:space="preserve"> </v>
      </c>
      <c r="P1535" s="349">
        <v>1.05</v>
      </c>
      <c r="Q1535" s="272">
        <v>1</v>
      </c>
      <c r="R1535" s="274">
        <v>0</v>
      </c>
      <c r="S1535" s="263"/>
      <c r="T1535" s="269"/>
      <c r="U1535" s="263" t="str">
        <f t="shared" si="104"/>
        <v xml:space="preserve"> </v>
      </c>
    </row>
    <row r="1536" spans="1:26" x14ac:dyDescent="0.2">
      <c r="A1536" s="12" t="s">
        <v>1394</v>
      </c>
      <c r="B1536" s="4" t="s">
        <v>1018</v>
      </c>
      <c r="C1536" s="4" t="s">
        <v>3633</v>
      </c>
      <c r="D1536" s="5">
        <v>37014</v>
      </c>
      <c r="E1536" s="104">
        <v>2006</v>
      </c>
      <c r="F1536" s="263" t="str">
        <f t="shared" si="101"/>
        <v xml:space="preserve"> </v>
      </c>
      <c r="G1536" s="12" t="s">
        <v>139</v>
      </c>
      <c r="H1536" s="12" t="s">
        <v>3388</v>
      </c>
      <c r="I1536" s="263" t="str">
        <f t="shared" si="102"/>
        <v xml:space="preserve"> </v>
      </c>
      <c r="J1536" s="38" t="str">
        <f>IF(D1536&gt;=('28 Populations and thresholds'!$I$99),"YES"," ")</f>
        <v>YES</v>
      </c>
      <c r="K1536" s="38" t="str">
        <f>IF(J1536="YES"," ",IF(D1536&gt;=('28 Populations and thresholds'!$I$99)*0.25,"YES"))</f>
        <v xml:space="preserve"> </v>
      </c>
      <c r="L1536" s="38" t="b">
        <f>OR('28 Populations and thresholds'!$J$99="CR",'28 Populations and thresholds'!$J$99="EN",'28 Populations and thresholds'!$J$99="VU")</f>
        <v>0</v>
      </c>
      <c r="M1536" s="75">
        <f>D1536/'28 Populations and thresholds'!$H$99</f>
        <v>0.12338</v>
      </c>
      <c r="N1536" s="106">
        <f>'28 Populations and thresholds'!$K$99</f>
        <v>0</v>
      </c>
      <c r="O1536" s="263" t="str">
        <f t="shared" si="103"/>
        <v xml:space="preserve"> </v>
      </c>
      <c r="P1536" s="348">
        <v>16.11</v>
      </c>
      <c r="Q1536" s="38">
        <v>4</v>
      </c>
      <c r="R1536" s="106">
        <v>0</v>
      </c>
      <c r="S1536" s="263"/>
      <c r="T1536" s="9"/>
      <c r="U1536" s="263" t="str">
        <f t="shared" si="104"/>
        <v xml:space="preserve"> </v>
      </c>
    </row>
    <row r="1537" spans="1:26" x14ac:dyDescent="0.2">
      <c r="A1537" s="143" t="s">
        <v>1394</v>
      </c>
      <c r="B1537" s="40" t="s">
        <v>1018</v>
      </c>
      <c r="C1537" s="4" t="s">
        <v>3765</v>
      </c>
      <c r="D1537" s="41">
        <v>214</v>
      </c>
      <c r="E1537" s="46">
        <v>35204</v>
      </c>
      <c r="F1537" s="263" t="str">
        <f t="shared" ref="F1537:F1600" si="105">" "</f>
        <v xml:space="preserve"> </v>
      </c>
      <c r="G1537" s="143" t="s">
        <v>21</v>
      </c>
      <c r="H1537" s="143" t="s">
        <v>256</v>
      </c>
      <c r="I1537" s="263" t="str">
        <f t="shared" ref="I1537:I1600" si="106">" "</f>
        <v xml:space="preserve"> </v>
      </c>
      <c r="J1537" s="38" t="str">
        <f>IF(D1537&gt;=('28 Populations and thresholds'!$I$193),"YES"," ")</f>
        <v xml:space="preserve"> </v>
      </c>
      <c r="K1537" s="38" t="str">
        <f>IF(J1537="YES"," ",IF(D1537&gt;=('28 Populations and thresholds'!$I$193)*0.25,"YES"))</f>
        <v>YES</v>
      </c>
      <c r="L1537" s="38" t="b">
        <f>OR('28 Populations and thresholds'!$J$193="CR",'28 Populations and thresholds'!$J$193="EN",'28 Populations and thresholds'!$J$193="VU")</f>
        <v>0</v>
      </c>
      <c r="M1537" s="75">
        <f>D1537/'28 Populations and thresholds'!$H$193</f>
        <v>4.8636363636363634E-3</v>
      </c>
      <c r="N1537" s="106" t="str">
        <f>'28 Populations and thresholds'!$K$193</f>
        <v>DEC</v>
      </c>
      <c r="O1537" s="263" t="str">
        <f t="shared" ref="O1537:O1600" si="107">" "</f>
        <v xml:space="preserve"> </v>
      </c>
      <c r="P1537" s="348"/>
      <c r="Q1537" s="38"/>
      <c r="R1537" s="106"/>
      <c r="S1537" s="263"/>
      <c r="T1537" s="9"/>
      <c r="U1537" s="263" t="str">
        <f t="shared" ref="U1537:U1600" si="108">" "</f>
        <v xml:space="preserve"> </v>
      </c>
    </row>
    <row r="1538" spans="1:26" x14ac:dyDescent="0.2">
      <c r="A1538" s="143" t="s">
        <v>1394</v>
      </c>
      <c r="B1538" s="40" t="s">
        <v>1018</v>
      </c>
      <c r="C1538" s="4" t="s">
        <v>3766</v>
      </c>
      <c r="D1538" s="41">
        <v>305</v>
      </c>
      <c r="E1538" s="46">
        <v>35323</v>
      </c>
      <c r="F1538" s="263" t="str">
        <f t="shared" si="105"/>
        <v xml:space="preserve"> </v>
      </c>
      <c r="G1538" s="143" t="s">
        <v>21</v>
      </c>
      <c r="H1538" s="143" t="s">
        <v>256</v>
      </c>
      <c r="I1538" s="263" t="str">
        <f t="shared" si="106"/>
        <v xml:space="preserve"> </v>
      </c>
      <c r="J1538" s="38" t="str">
        <f>IF(D1538&gt;=('28 Populations and thresholds'!$I$194),"YES"," ")</f>
        <v>YES</v>
      </c>
      <c r="K1538" s="38" t="str">
        <f>IF(J1538="YES"," ",IF(D1538&gt;=('28 Populations and thresholds'!$I$194)*0.25,"YES"))</f>
        <v xml:space="preserve"> </v>
      </c>
      <c r="L1538" s="38" t="b">
        <f>OR('28 Populations and thresholds'!$J$194="CR",'28 Populations and thresholds'!$J$194="EN",'28 Populations and thresholds'!$J$194="VU")</f>
        <v>0</v>
      </c>
      <c r="M1538" s="75">
        <f>D1538/'28 Populations and thresholds'!$H$194</f>
        <v>1.0701754385964912E-2</v>
      </c>
      <c r="N1538" s="106" t="str">
        <f>'28 Populations and thresholds'!$K$194</f>
        <v>DEC</v>
      </c>
      <c r="O1538" s="263" t="str">
        <f t="shared" si="107"/>
        <v xml:space="preserve"> </v>
      </c>
      <c r="P1538" s="348"/>
      <c r="Q1538" s="38"/>
      <c r="R1538" s="106"/>
      <c r="S1538" s="263"/>
      <c r="U1538" s="263" t="str">
        <f t="shared" si="108"/>
        <v xml:space="preserve"> </v>
      </c>
    </row>
    <row r="1539" spans="1:26" x14ac:dyDescent="0.2">
      <c r="A1539" s="143" t="s">
        <v>1394</v>
      </c>
      <c r="B1539" s="40" t="s">
        <v>1018</v>
      </c>
      <c r="C1539" s="111" t="s">
        <v>3758</v>
      </c>
      <c r="D1539" s="41">
        <v>1220</v>
      </c>
      <c r="E1539" s="46">
        <v>36647</v>
      </c>
      <c r="F1539" s="263" t="str">
        <f t="shared" si="105"/>
        <v xml:space="preserve"> </v>
      </c>
      <c r="G1539" s="143" t="s">
        <v>21</v>
      </c>
      <c r="H1539" s="143" t="s">
        <v>897</v>
      </c>
      <c r="I1539" s="263" t="str">
        <f t="shared" si="106"/>
        <v xml:space="preserve"> </v>
      </c>
      <c r="J1539" s="38" t="str">
        <f>IF(D1539&gt;=('28 Populations and thresholds'!$I$179),"YES"," ")</f>
        <v>YES</v>
      </c>
      <c r="K1539" s="38" t="str">
        <f>IF(J1539="YES"," ",IF(D1539&gt;=('28 Populations and thresholds'!$I$179)*0.25,"YES"))</f>
        <v xml:space="preserve"> </v>
      </c>
      <c r="L1539" s="38" t="b">
        <f>OR('28 Populations and thresholds'!$J$179="CR",'28 Populations and thresholds'!$J$179="EN",'28 Populations and thresholds'!$J$179="VU")</f>
        <v>0</v>
      </c>
      <c r="M1539" s="75">
        <f>D1539/'28 Populations and thresholds'!$H$179</f>
        <v>2.2181818181818181E-2</v>
      </c>
      <c r="N1539" s="106" t="str">
        <f>'28 Populations and thresholds'!$K$179</f>
        <v>DEC</v>
      </c>
      <c r="O1539" s="263" t="str">
        <f t="shared" si="107"/>
        <v xml:space="preserve"> </v>
      </c>
      <c r="P1539" s="348"/>
      <c r="Q1539" s="38"/>
      <c r="R1539" s="106"/>
      <c r="S1539" s="263"/>
      <c r="T1539" s="9"/>
      <c r="U1539" s="263" t="str">
        <f t="shared" si="108"/>
        <v xml:space="preserve"> </v>
      </c>
    </row>
    <row r="1540" spans="1:26" x14ac:dyDescent="0.2">
      <c r="A1540" s="267" t="s">
        <v>1394</v>
      </c>
      <c r="B1540" s="268" t="s">
        <v>1411</v>
      </c>
      <c r="C1540" s="269" t="s">
        <v>3633</v>
      </c>
      <c r="D1540" s="270">
        <v>3312</v>
      </c>
      <c r="E1540" s="294" t="s">
        <v>1344</v>
      </c>
      <c r="F1540" s="263" t="str">
        <f t="shared" si="105"/>
        <v xml:space="preserve"> </v>
      </c>
      <c r="G1540" s="267" t="s">
        <v>15</v>
      </c>
      <c r="H1540" s="267" t="s">
        <v>1395</v>
      </c>
      <c r="I1540" s="263" t="str">
        <f t="shared" si="106"/>
        <v xml:space="preserve"> </v>
      </c>
      <c r="J1540" s="272" t="str">
        <f>IF(D1540&gt;=('28 Populations and thresholds'!$I$99),"YES"," ")</f>
        <v>YES</v>
      </c>
      <c r="K1540" s="272" t="str">
        <f>IF(J1540="YES"," ",IF(D1540&gt;=('28 Populations and thresholds'!$I$99)*0.25,"YES"))</f>
        <v xml:space="preserve"> </v>
      </c>
      <c r="L1540" s="272" t="b">
        <f>OR('28 Populations and thresholds'!$J$99="CR",'28 Populations and thresholds'!$J$99="EN",'28 Populations and thresholds'!$J$99="VU")</f>
        <v>0</v>
      </c>
      <c r="M1540" s="273">
        <f>D1540/'28 Populations and thresholds'!$H$99</f>
        <v>1.1039999999999999E-2</v>
      </c>
      <c r="N1540" s="274">
        <f>'28 Populations and thresholds'!$K$99</f>
        <v>0</v>
      </c>
      <c r="O1540" s="263" t="str">
        <f t="shared" si="107"/>
        <v xml:space="preserve"> </v>
      </c>
      <c r="P1540" s="349">
        <v>1.1000000000000001</v>
      </c>
      <c r="Q1540" s="272">
        <v>1</v>
      </c>
      <c r="R1540" s="274">
        <v>0</v>
      </c>
      <c r="S1540" s="263"/>
      <c r="T1540" s="269"/>
      <c r="U1540" s="263" t="str">
        <f t="shared" si="108"/>
        <v xml:space="preserve"> </v>
      </c>
    </row>
    <row r="1541" spans="1:26" x14ac:dyDescent="0.2">
      <c r="A1541" s="12" t="s">
        <v>1394</v>
      </c>
      <c r="B1541" s="9" t="s">
        <v>1017</v>
      </c>
      <c r="C1541" s="4" t="s">
        <v>1732</v>
      </c>
      <c r="D1541" s="5">
        <v>266</v>
      </c>
      <c r="E1541" s="1" t="s">
        <v>1598</v>
      </c>
      <c r="F1541" s="263" t="str">
        <f t="shared" si="105"/>
        <v xml:space="preserve"> </v>
      </c>
      <c r="G1541" s="13" t="s">
        <v>139</v>
      </c>
      <c r="I1541" s="263" t="str">
        <f t="shared" si="106"/>
        <v xml:space="preserve"> </v>
      </c>
      <c r="J1541" s="38" t="str">
        <f>IF(D1541&gt;=('28 Populations and thresholds'!$I$221),"YES"," ")</f>
        <v>YES</v>
      </c>
      <c r="K1541" s="38" t="str">
        <f>IF(J1541="YES"," ",IF(D1541&gt;=('28 Populations and thresholds'!$I$221)*0.25,"YES"))</f>
        <v xml:space="preserve"> </v>
      </c>
      <c r="L1541" s="38" t="b">
        <f>OR('28 Populations and thresholds'!$J$221="CR",'28 Populations and thresholds'!$J$221="EN",'28 Populations and thresholds'!$J$221="VU")</f>
        <v>1</v>
      </c>
      <c r="M1541" s="75">
        <f>D1541/'28 Populations and thresholds'!$H$221</f>
        <v>2.7708333333333335E-2</v>
      </c>
      <c r="N1541" s="106" t="str">
        <f>'28 Populations and thresholds'!$K$221</f>
        <v>DEC</v>
      </c>
      <c r="O1541" s="263" t="str">
        <f t="shared" si="107"/>
        <v xml:space="preserve"> </v>
      </c>
      <c r="P1541" s="348">
        <v>5.46</v>
      </c>
      <c r="Q1541" s="38">
        <v>3</v>
      </c>
      <c r="R1541" s="106">
        <v>1</v>
      </c>
      <c r="S1541" s="263"/>
      <c r="U1541" s="263" t="str">
        <f t="shared" si="108"/>
        <v xml:space="preserve"> </v>
      </c>
    </row>
    <row r="1542" spans="1:26" x14ac:dyDescent="0.2">
      <c r="A1542" s="143" t="s">
        <v>1394</v>
      </c>
      <c r="B1542" s="40" t="s">
        <v>1017</v>
      </c>
      <c r="C1542" s="111" t="s">
        <v>3763</v>
      </c>
      <c r="D1542" s="41">
        <v>179</v>
      </c>
      <c r="E1542" s="46">
        <v>36784</v>
      </c>
      <c r="F1542" s="263" t="str">
        <f t="shared" si="105"/>
        <v xml:space="preserve"> </v>
      </c>
      <c r="G1542" s="143" t="s">
        <v>21</v>
      </c>
      <c r="H1542" s="143" t="s">
        <v>897</v>
      </c>
      <c r="I1542" s="263" t="str">
        <f t="shared" si="106"/>
        <v xml:space="preserve"> </v>
      </c>
      <c r="J1542" s="38" t="str">
        <f>IF(D1542&gt;=('28 Populations and thresholds'!$I$191),"YES"," ")</f>
        <v xml:space="preserve"> </v>
      </c>
      <c r="K1542" s="38" t="str">
        <f>IF(J1542="YES"," ",IF(D1542&gt;=('28 Populations and thresholds'!$I$191)*0.25,"YES"))</f>
        <v>YES</v>
      </c>
      <c r="L1542" s="38" t="b">
        <f>OR('28 Populations and thresholds'!$J$191="CR",'28 Populations and thresholds'!$J$191="EN",'28 Populations and thresholds'!$J$191="VU")</f>
        <v>0</v>
      </c>
      <c r="M1542" s="75">
        <f>D1542/'28 Populations and thresholds'!$H$191</f>
        <v>3.5799999999999998E-3</v>
      </c>
      <c r="N1542" s="106">
        <f>'28 Populations and thresholds'!$K$191</f>
        <v>0</v>
      </c>
      <c r="O1542" s="263" t="str">
        <f t="shared" si="107"/>
        <v xml:space="preserve"> </v>
      </c>
      <c r="P1542" s="348"/>
      <c r="Q1542" s="38"/>
      <c r="R1542" s="106"/>
      <c r="S1542" s="263"/>
      <c r="U1542" s="263" t="str">
        <f t="shared" si="108"/>
        <v xml:space="preserve"> </v>
      </c>
    </row>
    <row r="1543" spans="1:26" x14ac:dyDescent="0.2">
      <c r="A1543" s="143" t="s">
        <v>1394</v>
      </c>
      <c r="B1543" s="40" t="s">
        <v>1017</v>
      </c>
      <c r="C1543" s="4" t="s">
        <v>3758</v>
      </c>
      <c r="D1543" s="41">
        <v>1280</v>
      </c>
      <c r="E1543" s="46">
        <v>37377</v>
      </c>
      <c r="F1543" s="263" t="str">
        <f t="shared" si="105"/>
        <v xml:space="preserve"> </v>
      </c>
      <c r="G1543" s="143" t="s">
        <v>21</v>
      </c>
      <c r="H1543" s="143" t="s">
        <v>894</v>
      </c>
      <c r="I1543" s="263" t="str">
        <f t="shared" si="106"/>
        <v xml:space="preserve"> </v>
      </c>
      <c r="J1543" s="38" t="str">
        <f>IF(D1543&gt;=('28 Populations and thresholds'!$I$179),"YES"," ")</f>
        <v>YES</v>
      </c>
      <c r="K1543" s="38" t="str">
        <f>IF(J1543="YES"," ",IF(D1543&gt;=('28 Populations and thresholds'!$I$179)*0.25,"YES"))</f>
        <v xml:space="preserve"> </v>
      </c>
      <c r="L1543" s="38" t="b">
        <f>OR('28 Populations and thresholds'!$J$179="CR",'28 Populations and thresholds'!$J$179="EN",'28 Populations and thresholds'!$J$179="VU")</f>
        <v>0</v>
      </c>
      <c r="M1543" s="75">
        <f>D1543/'28 Populations and thresholds'!$H$179</f>
        <v>2.3272727272727271E-2</v>
      </c>
      <c r="N1543" s="106" t="str">
        <f>'28 Populations and thresholds'!$K$179</f>
        <v>DEC</v>
      </c>
      <c r="O1543" s="263" t="str">
        <f t="shared" si="107"/>
        <v xml:space="preserve"> </v>
      </c>
      <c r="P1543" s="348"/>
      <c r="Q1543" s="38"/>
      <c r="R1543" s="106"/>
      <c r="S1543" s="263"/>
      <c r="T1543" s="9"/>
      <c r="U1543" s="263" t="str">
        <f t="shared" si="108"/>
        <v xml:space="preserve"> </v>
      </c>
    </row>
    <row r="1544" spans="1:26" x14ac:dyDescent="0.2">
      <c r="A1544" s="267" t="s">
        <v>1394</v>
      </c>
      <c r="B1544" s="269" t="s">
        <v>3479</v>
      </c>
      <c r="C1544" s="269" t="s">
        <v>3474</v>
      </c>
      <c r="D1544" s="279">
        <v>430</v>
      </c>
      <c r="E1544" s="274">
        <v>2007</v>
      </c>
      <c r="F1544" s="263" t="str">
        <f t="shared" si="105"/>
        <v xml:space="preserve"> </v>
      </c>
      <c r="G1544" s="275" t="s">
        <v>139</v>
      </c>
      <c r="H1544" s="275" t="s">
        <v>3388</v>
      </c>
      <c r="I1544" s="263" t="str">
        <f t="shared" si="106"/>
        <v xml:space="preserve"> </v>
      </c>
      <c r="J1544" s="272" t="str">
        <f>IF(D1544&gt;=('28 Populations and thresholds'!$I$198),"YES"," ")</f>
        <v>YES</v>
      </c>
      <c r="K1544" s="272" t="str">
        <f>IF(J1544="YES"," ",IF(D1544&gt;=('28 Populations and thresholds'!$I$198)*0.25,"YES"))</f>
        <v xml:space="preserve"> </v>
      </c>
      <c r="L1544" s="272" t="b">
        <f>OR('28 Populations and thresholds'!$J$198="CR",'28 Populations and thresholds'!$J$198="EN",'28 Populations and thresholds'!$J$198="VU")</f>
        <v>0</v>
      </c>
      <c r="M1544" s="273">
        <f>D1544/'28 Populations and thresholds'!$H$198</f>
        <v>1.9545454545454546E-2</v>
      </c>
      <c r="N1544" s="274">
        <f>'28 Populations and thresholds'!$K$198</f>
        <v>0</v>
      </c>
      <c r="O1544" s="263" t="str">
        <f t="shared" si="107"/>
        <v xml:space="preserve"> </v>
      </c>
      <c r="P1544" s="349">
        <v>1.95</v>
      </c>
      <c r="Q1544" s="272">
        <v>1</v>
      </c>
      <c r="R1544" s="274">
        <v>0</v>
      </c>
      <c r="S1544" s="263"/>
      <c r="T1544" s="269"/>
      <c r="U1544" s="263" t="str">
        <f t="shared" si="108"/>
        <v xml:space="preserve"> </v>
      </c>
    </row>
    <row r="1545" spans="1:26" x14ac:dyDescent="0.2">
      <c r="A1545" s="143" t="s">
        <v>1394</v>
      </c>
      <c r="B1545" s="40" t="s">
        <v>1253</v>
      </c>
      <c r="C1545" s="4" t="s">
        <v>3598</v>
      </c>
      <c r="D1545" s="41">
        <v>10266</v>
      </c>
      <c r="E1545" s="47" t="s">
        <v>1401</v>
      </c>
      <c r="F1545" s="263" t="str">
        <f t="shared" si="105"/>
        <v xml:space="preserve"> </v>
      </c>
      <c r="G1545" s="143" t="s">
        <v>15</v>
      </c>
      <c r="H1545" s="143" t="s">
        <v>1400</v>
      </c>
      <c r="I1545" s="263" t="str">
        <f t="shared" si="106"/>
        <v xml:space="preserve"> </v>
      </c>
      <c r="J1545" s="38" t="str">
        <f>IF(D1545&gt;=('28 Populations and thresholds'!$I$88),"YES"," ")</f>
        <v>YES</v>
      </c>
      <c r="K1545" s="38" t="str">
        <f>IF(J1545="YES"," ",IF(D1545&gt;=('28 Populations and thresholds'!$I$88)*0.25,"YES"))</f>
        <v xml:space="preserve"> </v>
      </c>
      <c r="L1545" s="38" t="b">
        <f>OR('28 Populations and thresholds'!$J$88="CR",'28 Populations and thresholds'!$J$88="EN",'28 Populations and thresholds'!$J$88="VU")</f>
        <v>0</v>
      </c>
      <c r="M1545" s="75">
        <f>D1545/'28 Populations and thresholds'!$H$88</f>
        <v>1.0266000000000001E-2</v>
      </c>
      <c r="N1545" s="106" t="str">
        <f>'28 Populations and thresholds'!$K$88</f>
        <v>DEC</v>
      </c>
      <c r="O1545" s="263" t="str">
        <f t="shared" si="107"/>
        <v xml:space="preserve"> </v>
      </c>
      <c r="P1545" s="348">
        <v>5.31</v>
      </c>
      <c r="Q1545" s="38">
        <v>5</v>
      </c>
      <c r="R1545" s="106">
        <v>0</v>
      </c>
      <c r="S1545" s="263"/>
      <c r="T1545" s="40" t="s">
        <v>1427</v>
      </c>
      <c r="U1545" s="263" t="str">
        <f t="shared" si="108"/>
        <v xml:space="preserve"> </v>
      </c>
    </row>
    <row r="1546" spans="1:26" x14ac:dyDescent="0.2">
      <c r="A1546" s="12" t="s">
        <v>1394</v>
      </c>
      <c r="B1546" s="40" t="s">
        <v>1253</v>
      </c>
      <c r="C1546" s="111" t="s">
        <v>3589</v>
      </c>
      <c r="D1546" s="5">
        <v>8924</v>
      </c>
      <c r="E1546" s="104">
        <v>2003</v>
      </c>
      <c r="F1546" s="263" t="str">
        <f t="shared" si="105"/>
        <v xml:space="preserve"> </v>
      </c>
      <c r="G1546" s="12" t="s">
        <v>139</v>
      </c>
      <c r="H1546" s="12" t="s">
        <v>3388</v>
      </c>
      <c r="I1546" s="263" t="str">
        <f t="shared" si="106"/>
        <v xml:space="preserve"> </v>
      </c>
      <c r="J1546" s="38" t="str">
        <f>IF(D1546&gt;=('28 Populations and thresholds'!$I$84),"YES"," ")</f>
        <v>YES</v>
      </c>
      <c r="K1546" s="38" t="str">
        <f>IF(J1546="YES"," ",IF(D1546&gt;=('28 Populations and thresholds'!$I$84)*0.25,"YES"))</f>
        <v xml:space="preserve"> </v>
      </c>
      <c r="L1546" s="38" t="b">
        <f>OR('28 Populations and thresholds'!$J$84="CR",'28 Populations and thresholds'!$J$84="EN",'28 Populations and thresholds'!$J$84="VU")</f>
        <v>0</v>
      </c>
      <c r="M1546" s="75">
        <f>D1546/'28 Populations and thresholds'!$H$84</f>
        <v>8.9239999999999996E-3</v>
      </c>
      <c r="N1546" s="106" t="str">
        <f>'28 Populations and thresholds'!$K$84</f>
        <v>DEC</v>
      </c>
      <c r="O1546" s="263" t="str">
        <f t="shared" si="107"/>
        <v xml:space="preserve"> </v>
      </c>
      <c r="P1546" s="348"/>
      <c r="Q1546" s="38"/>
      <c r="R1546" s="106"/>
      <c r="S1546" s="263"/>
      <c r="T1546" s="9"/>
      <c r="U1546" s="263" t="str">
        <f t="shared" si="108"/>
        <v xml:space="preserve"> </v>
      </c>
    </row>
    <row r="1547" spans="1:26" x14ac:dyDescent="0.2">
      <c r="A1547" s="143" t="s">
        <v>1394</v>
      </c>
      <c r="B1547" s="40" t="s">
        <v>1253</v>
      </c>
      <c r="C1547" s="4" t="s">
        <v>3748</v>
      </c>
      <c r="D1547" s="41">
        <v>123</v>
      </c>
      <c r="E1547" s="46">
        <v>36784</v>
      </c>
      <c r="F1547" s="263" t="str">
        <f t="shared" si="105"/>
        <v xml:space="preserve"> </v>
      </c>
      <c r="G1547" s="143" t="s">
        <v>21</v>
      </c>
      <c r="H1547" s="143" t="s">
        <v>897</v>
      </c>
      <c r="I1547" s="263" t="str">
        <f t="shared" si="106"/>
        <v xml:space="preserve"> </v>
      </c>
      <c r="J1547" s="38" t="str">
        <f>IF(D1547&gt;=('28 Populations and thresholds'!$I$156),"YES"," ")</f>
        <v xml:space="preserve"> </v>
      </c>
      <c r="K1547" s="38" t="str">
        <f>IF(J1547="YES"," ",IF(D1547&gt;=('28 Populations and thresholds'!$I$156)*0.25,"YES"))</f>
        <v>YES</v>
      </c>
      <c r="L1547" s="38" t="b">
        <f>OR('28 Populations and thresholds'!$J$156="CR",'28 Populations and thresholds'!$J$156="EN",'28 Populations and thresholds'!$J$156="VU")</f>
        <v>0</v>
      </c>
      <c r="M1547" s="75">
        <f>D1547/'28 Populations and thresholds'!$H$156</f>
        <v>4.9199999999999999E-3</v>
      </c>
      <c r="N1547" s="106">
        <f>'28 Populations and thresholds'!$K$156</f>
        <v>0</v>
      </c>
      <c r="O1547" s="263" t="str">
        <f t="shared" si="107"/>
        <v xml:space="preserve"> </v>
      </c>
      <c r="P1547" s="348"/>
      <c r="Q1547" s="38"/>
      <c r="R1547" s="106"/>
      <c r="S1547" s="263"/>
      <c r="T1547" s="9"/>
      <c r="U1547" s="263" t="str">
        <f t="shared" si="108"/>
        <v xml:space="preserve"> </v>
      </c>
    </row>
    <row r="1548" spans="1:26" x14ac:dyDescent="0.2">
      <c r="A1548" s="12" t="s">
        <v>1394</v>
      </c>
      <c r="B1548" s="40" t="s">
        <v>1253</v>
      </c>
      <c r="C1548" s="4" t="s">
        <v>3603</v>
      </c>
      <c r="D1548" s="5">
        <v>33902</v>
      </c>
      <c r="E1548" s="104">
        <v>2002</v>
      </c>
      <c r="F1548" s="263" t="str">
        <f t="shared" si="105"/>
        <v xml:space="preserve"> </v>
      </c>
      <c r="G1548" s="12" t="s">
        <v>139</v>
      </c>
      <c r="H1548" s="12" t="s">
        <v>3388</v>
      </c>
      <c r="I1548" s="263" t="str">
        <f t="shared" si="106"/>
        <v xml:space="preserve"> </v>
      </c>
      <c r="J1548" s="38" t="str">
        <f>IF(D1548&gt;=('28 Populations and thresholds'!$I$89),"YES"," ")</f>
        <v>YES</v>
      </c>
      <c r="K1548" s="38" t="str">
        <f>IF(J1548="YES"," ",IF(D1548&gt;=('28 Populations and thresholds'!$I$89)*0.25,"YES"))</f>
        <v xml:space="preserve"> </v>
      </c>
      <c r="L1548" s="38" t="b">
        <f>OR('28 Populations and thresholds'!$J$89="CR",'28 Populations and thresholds'!$J$89="EN",'28 Populations and thresholds'!$J$89="VU")</f>
        <v>0</v>
      </c>
      <c r="M1548" s="75">
        <f>D1548/'28 Populations and thresholds'!$H$89</f>
        <v>2.2601333333333334E-2</v>
      </c>
      <c r="N1548" s="106">
        <f>'28 Populations and thresholds'!$K$89</f>
        <v>0</v>
      </c>
      <c r="O1548" s="263" t="str">
        <f t="shared" si="107"/>
        <v xml:space="preserve"> </v>
      </c>
      <c r="P1548" s="348"/>
      <c r="Q1548" s="38"/>
      <c r="R1548" s="106"/>
      <c r="S1548" s="263"/>
      <c r="T1548" s="9"/>
      <c r="U1548" s="263" t="str">
        <f t="shared" si="108"/>
        <v xml:space="preserve"> </v>
      </c>
    </row>
    <row r="1549" spans="1:26" x14ac:dyDescent="0.2">
      <c r="A1549" s="143" t="s">
        <v>1394</v>
      </c>
      <c r="B1549" s="40" t="s">
        <v>1253</v>
      </c>
      <c r="C1549" s="4" t="s">
        <v>3745</v>
      </c>
      <c r="D1549" s="41">
        <v>642</v>
      </c>
      <c r="E1549" s="46">
        <v>37012</v>
      </c>
      <c r="F1549" s="263" t="str">
        <f t="shared" si="105"/>
        <v xml:space="preserve"> </v>
      </c>
      <c r="G1549" s="143" t="s">
        <v>21</v>
      </c>
      <c r="H1549" s="143" t="s">
        <v>890</v>
      </c>
      <c r="I1549" s="263" t="str">
        <f t="shared" si="106"/>
        <v xml:space="preserve"> </v>
      </c>
      <c r="J1549" s="38" t="str">
        <f>IF(D1549&gt;=('28 Populations and thresholds'!$I$152),"YES"," ")</f>
        <v xml:space="preserve"> </v>
      </c>
      <c r="K1549" s="38" t="str">
        <f>IF(J1549="YES"," ",IF(D1549&gt;=('28 Populations and thresholds'!$I$152)*0.25,"YES"))</f>
        <v>YES</v>
      </c>
      <c r="L1549" s="38" t="b">
        <f>OR('28 Populations and thresholds'!$J$152="CR",'28 Populations and thresholds'!$J$152="EN",'28 Populations and thresholds'!$J$152="VU")</f>
        <v>0</v>
      </c>
      <c r="M1549" s="75">
        <f>D1549/'28 Populations and thresholds'!$H$152</f>
        <v>6.4200000000000004E-3</v>
      </c>
      <c r="N1549" s="106">
        <f>'28 Populations and thresholds'!$K$152</f>
        <v>0</v>
      </c>
      <c r="O1549" s="263" t="str">
        <f t="shared" si="107"/>
        <v xml:space="preserve"> </v>
      </c>
      <c r="P1549" s="348"/>
      <c r="Q1549" s="38"/>
      <c r="R1549" s="106"/>
      <c r="S1549" s="263"/>
      <c r="T1549" s="9"/>
      <c r="U1549" s="263" t="str">
        <f t="shared" si="108"/>
        <v xml:space="preserve"> </v>
      </c>
      <c r="W1549" s="4"/>
      <c r="X1549" s="4"/>
      <c r="Y1549" s="4"/>
      <c r="Z1549" s="4"/>
    </row>
    <row r="1550" spans="1:26" x14ac:dyDescent="0.2">
      <c r="A1550" s="313" t="s">
        <v>1394</v>
      </c>
      <c r="B1550" s="314" t="s">
        <v>4497</v>
      </c>
      <c r="C1550" s="315" t="s">
        <v>3656</v>
      </c>
      <c r="D1550" s="305">
        <v>3505</v>
      </c>
      <c r="E1550" s="316">
        <v>40818</v>
      </c>
      <c r="F1550" s="263" t="str">
        <f t="shared" si="105"/>
        <v xml:space="preserve"> </v>
      </c>
      <c r="G1550" s="275" t="s">
        <v>4498</v>
      </c>
      <c r="H1550" s="295"/>
      <c r="I1550" s="263" t="str">
        <f t="shared" si="106"/>
        <v xml:space="preserve"> </v>
      </c>
      <c r="J1550" s="272" t="str">
        <f>IF(D1550&gt;=('28 Populations and thresholds'!$I$67),"YES"," ")</f>
        <v>YES</v>
      </c>
      <c r="K1550" s="272" t="str">
        <f>IF(J1550="YES"," ",IF(D1550&gt;=('28 Populations and thresholds'!$I$67)*0.25,"YES"))</f>
        <v xml:space="preserve"> </v>
      </c>
      <c r="L1550" s="272" t="b">
        <f>OR('28 Populations and thresholds'!$J$67="CR",'28 Populations and thresholds'!$J$67="EN",'28 Populations and thresholds'!$J$67="VU")</f>
        <v>0</v>
      </c>
      <c r="M1550" s="273">
        <f>D1550/'28 Populations and thresholds'!$H$67</f>
        <v>1.669047619047619E-2</v>
      </c>
      <c r="N1550" s="274">
        <f>'28 Populations and thresholds'!$K$67</f>
        <v>0</v>
      </c>
      <c r="O1550" s="263" t="str">
        <f t="shared" si="107"/>
        <v xml:space="preserve"> </v>
      </c>
      <c r="P1550" s="349">
        <v>1.67</v>
      </c>
      <c r="Q1550" s="272">
        <v>1</v>
      </c>
      <c r="R1550" s="274">
        <v>0</v>
      </c>
      <c r="S1550" s="263"/>
      <c r="T1550" s="275"/>
      <c r="U1550" s="263" t="str">
        <f t="shared" si="108"/>
        <v xml:space="preserve"> </v>
      </c>
    </row>
    <row r="1551" spans="1:26" x14ac:dyDescent="0.2">
      <c r="A1551" s="12" t="s">
        <v>1394</v>
      </c>
      <c r="B1551" s="9" t="s">
        <v>3956</v>
      </c>
      <c r="C1551" s="4" t="s">
        <v>3727</v>
      </c>
      <c r="D1551" s="5">
        <v>2970</v>
      </c>
      <c r="E1551" s="104">
        <v>2008</v>
      </c>
      <c r="F1551" s="263" t="str">
        <f t="shared" si="105"/>
        <v xml:space="preserve"> </v>
      </c>
      <c r="G1551" s="13" t="s">
        <v>3958</v>
      </c>
      <c r="I1551" s="263" t="str">
        <f t="shared" si="106"/>
        <v xml:space="preserve"> </v>
      </c>
      <c r="J1551" s="38" t="str">
        <f>IF(D1551&gt;=('28 Populations and thresholds'!$I$64),"YES"," ")</f>
        <v>YES</v>
      </c>
      <c r="K1551" s="38" t="str">
        <f>IF(J1551="YES"," ",IF(D1551&gt;=('28 Populations and thresholds'!$I$64)*0.25,"YES"))</f>
        <v xml:space="preserve"> </v>
      </c>
      <c r="L1551" s="38" t="b">
        <f>OR('28 Populations and thresholds'!$J$64="CR",'28 Populations and thresholds'!$J$64="EN",'28 Populations and thresholds'!$J$64="VU")</f>
        <v>0</v>
      </c>
      <c r="M1551" s="75">
        <f>D1551/('28 Populations and thresholds'!$H$64)</f>
        <v>0.43676470588235294</v>
      </c>
      <c r="N1551" s="106" t="str">
        <f>'28 Populations and thresholds'!$K$64</f>
        <v>DEC</v>
      </c>
      <c r="O1551" s="263" t="str">
        <f t="shared" si="107"/>
        <v xml:space="preserve"> </v>
      </c>
      <c r="P1551" s="348">
        <v>51.74</v>
      </c>
      <c r="Q1551" s="38">
        <v>2</v>
      </c>
      <c r="R1551" s="106">
        <v>0</v>
      </c>
      <c r="S1551" s="263"/>
      <c r="U1551" s="263" t="str">
        <f t="shared" si="108"/>
        <v xml:space="preserve"> </v>
      </c>
    </row>
    <row r="1552" spans="1:26" x14ac:dyDescent="0.2">
      <c r="A1552" s="182" t="s">
        <v>1394</v>
      </c>
      <c r="B1552" s="181" t="s">
        <v>3956</v>
      </c>
      <c r="C1552" s="191" t="s">
        <v>3656</v>
      </c>
      <c r="D1552" s="180">
        <v>16936</v>
      </c>
      <c r="E1552" s="179">
        <v>2010</v>
      </c>
      <c r="F1552" s="263" t="str">
        <f t="shared" si="105"/>
        <v xml:space="preserve"> </v>
      </c>
      <c r="G1552" s="12" t="s">
        <v>4498</v>
      </c>
      <c r="H1552" s="12"/>
      <c r="I1552" s="263" t="str">
        <f t="shared" si="106"/>
        <v xml:space="preserve"> </v>
      </c>
      <c r="J1552" s="38" t="str">
        <f>IF(D1552&gt;=('28 Populations and thresholds'!$I$67),"YES"," ")</f>
        <v>YES</v>
      </c>
      <c r="K1552" s="38" t="str">
        <f>IF(J1552="YES"," ",IF(D1552&gt;=('28 Populations and thresholds'!$I$67)*0.25,"YES"))</f>
        <v xml:space="preserve"> </v>
      </c>
      <c r="L1552" s="38" t="b">
        <f>OR('28 Populations and thresholds'!$J$67="CR",'28 Populations and thresholds'!$J$67="EN",'28 Populations and thresholds'!$J$67="VU")</f>
        <v>0</v>
      </c>
      <c r="M1552" s="75">
        <f>D1552/'28 Populations and thresholds'!$H$67</f>
        <v>8.0647619047619051E-2</v>
      </c>
      <c r="N1552" s="106">
        <f>'28 Populations and thresholds'!$K$67</f>
        <v>0</v>
      </c>
      <c r="O1552" s="263" t="str">
        <f t="shared" si="107"/>
        <v xml:space="preserve"> </v>
      </c>
      <c r="P1552" s="348"/>
      <c r="Q1552" s="38"/>
      <c r="R1552" s="106"/>
      <c r="S1552" s="263"/>
      <c r="U1552" s="263" t="str">
        <f t="shared" si="108"/>
        <v xml:space="preserve"> </v>
      </c>
    </row>
    <row r="1553" spans="1:26" x14ac:dyDescent="0.2">
      <c r="A1553" s="267" t="s">
        <v>1394</v>
      </c>
      <c r="B1553" s="269" t="s">
        <v>3477</v>
      </c>
      <c r="C1553" s="269" t="s">
        <v>3474</v>
      </c>
      <c r="D1553" s="279">
        <v>406</v>
      </c>
      <c r="E1553" s="274">
        <v>2007</v>
      </c>
      <c r="F1553" s="263" t="str">
        <f t="shared" si="105"/>
        <v xml:space="preserve"> </v>
      </c>
      <c r="G1553" s="275" t="s">
        <v>139</v>
      </c>
      <c r="H1553" s="275" t="s">
        <v>3388</v>
      </c>
      <c r="I1553" s="263" t="str">
        <f t="shared" si="106"/>
        <v xml:space="preserve"> </v>
      </c>
      <c r="J1553" s="272" t="str">
        <f>IF(D1553&gt;=('28 Populations and thresholds'!$I$198),"YES"," ")</f>
        <v>YES</v>
      </c>
      <c r="K1553" s="272" t="str">
        <f>IF(J1553="YES"," ",IF(D1553&gt;=('28 Populations and thresholds'!$I$198)*0.25,"YES"))</f>
        <v xml:space="preserve"> </v>
      </c>
      <c r="L1553" s="272" t="b">
        <f>OR('28 Populations and thresholds'!$J$198="CR",'28 Populations and thresholds'!$J$198="EN",'28 Populations and thresholds'!$J$198="VU")</f>
        <v>0</v>
      </c>
      <c r="M1553" s="273">
        <f>D1553/'28 Populations and thresholds'!$H$198</f>
        <v>1.8454545454545456E-2</v>
      </c>
      <c r="N1553" s="274">
        <f>'28 Populations and thresholds'!$K$198</f>
        <v>0</v>
      </c>
      <c r="O1553" s="263" t="str">
        <f t="shared" si="107"/>
        <v xml:space="preserve"> </v>
      </c>
      <c r="P1553" s="349">
        <v>1.85</v>
      </c>
      <c r="Q1553" s="272">
        <v>1</v>
      </c>
      <c r="R1553" s="274">
        <v>0</v>
      </c>
      <c r="S1553" s="263"/>
      <c r="T1553" s="269"/>
      <c r="U1553" s="263" t="str">
        <f t="shared" si="108"/>
        <v xml:space="preserve"> </v>
      </c>
    </row>
    <row r="1554" spans="1:26" x14ac:dyDescent="0.2">
      <c r="A1554" s="143" t="s">
        <v>1394</v>
      </c>
      <c r="B1554" s="40" t="s">
        <v>1098</v>
      </c>
      <c r="C1554" s="4" t="s">
        <v>3765</v>
      </c>
      <c r="D1554" s="41">
        <v>185</v>
      </c>
      <c r="E1554" s="46">
        <v>34827</v>
      </c>
      <c r="F1554" s="263" t="str">
        <f t="shared" si="105"/>
        <v xml:space="preserve"> </v>
      </c>
      <c r="G1554" s="143" t="s">
        <v>21</v>
      </c>
      <c r="H1554" s="143" t="s">
        <v>256</v>
      </c>
      <c r="I1554" s="263" t="str">
        <f t="shared" si="106"/>
        <v xml:space="preserve"> </v>
      </c>
      <c r="J1554" s="38" t="str">
        <f>IF(D1554&gt;=('28 Populations and thresholds'!$I$193),"YES"," ")</f>
        <v xml:space="preserve"> </v>
      </c>
      <c r="K1554" s="38" t="str">
        <f>IF(J1554="YES"," ",IF(D1554&gt;=('28 Populations and thresholds'!$I$193)*0.25,"YES"))</f>
        <v>YES</v>
      </c>
      <c r="L1554" s="38" t="b">
        <f>OR('28 Populations and thresholds'!$J$193="CR",'28 Populations and thresholds'!$J$193="EN",'28 Populations and thresholds'!$J$193="VU")</f>
        <v>0</v>
      </c>
      <c r="M1554" s="75">
        <f>D1554/'28 Populations and thresholds'!$H$193</f>
        <v>4.2045454545454547E-3</v>
      </c>
      <c r="N1554" s="106" t="str">
        <f>'28 Populations and thresholds'!$K$193</f>
        <v>DEC</v>
      </c>
      <c r="O1554" s="263" t="str">
        <f t="shared" si="107"/>
        <v xml:space="preserve"> </v>
      </c>
      <c r="P1554" s="348">
        <v>1.02</v>
      </c>
      <c r="Q1554" s="38">
        <v>2</v>
      </c>
      <c r="R1554" s="106">
        <v>0</v>
      </c>
      <c r="S1554" s="263"/>
      <c r="T1554" s="9"/>
      <c r="U1554" s="263" t="str">
        <f t="shared" si="108"/>
        <v xml:space="preserve"> </v>
      </c>
    </row>
    <row r="1555" spans="1:26" x14ac:dyDescent="0.2">
      <c r="A1555" s="143" t="s">
        <v>1394</v>
      </c>
      <c r="B1555" s="40" t="s">
        <v>1098</v>
      </c>
      <c r="C1555" s="4" t="s">
        <v>3763</v>
      </c>
      <c r="D1555" s="41">
        <v>301</v>
      </c>
      <c r="E1555" s="46">
        <v>35303</v>
      </c>
      <c r="F1555" s="263" t="str">
        <f t="shared" si="105"/>
        <v xml:space="preserve"> </v>
      </c>
      <c r="G1555" s="143" t="s">
        <v>21</v>
      </c>
      <c r="H1555" s="143" t="s">
        <v>256</v>
      </c>
      <c r="I1555" s="263" t="str">
        <f t="shared" si="106"/>
        <v xml:space="preserve"> </v>
      </c>
      <c r="J1555" s="38" t="str">
        <f>IF(D1555&gt;=('28 Populations and thresholds'!$I$191),"YES"," ")</f>
        <v xml:space="preserve"> </v>
      </c>
      <c r="K1555" s="38" t="str">
        <f>IF(J1555="YES"," ",IF(D1555&gt;=('28 Populations and thresholds'!$I$191)*0.25,"YES"))</f>
        <v>YES</v>
      </c>
      <c r="L1555" s="38" t="b">
        <f>OR('28 Populations and thresholds'!$J$191="CR",'28 Populations and thresholds'!$J$191="EN",'28 Populations and thresholds'!$J$191="VU")</f>
        <v>0</v>
      </c>
      <c r="M1555" s="75">
        <f>D1555/'28 Populations and thresholds'!$H$191</f>
        <v>6.0200000000000002E-3</v>
      </c>
      <c r="N1555" s="106">
        <f>'28 Populations and thresholds'!$K$191</f>
        <v>0</v>
      </c>
      <c r="O1555" s="263" t="str">
        <f t="shared" si="107"/>
        <v xml:space="preserve"> </v>
      </c>
      <c r="P1555" s="348"/>
      <c r="Q1555" s="38"/>
      <c r="R1555" s="106"/>
      <c r="S1555" s="263"/>
      <c r="U1555" s="263" t="str">
        <f t="shared" si="108"/>
        <v xml:space="preserve"> </v>
      </c>
    </row>
    <row r="1556" spans="1:26" x14ac:dyDescent="0.2">
      <c r="A1556" s="267" t="s">
        <v>1394</v>
      </c>
      <c r="B1556" s="268" t="s">
        <v>1154</v>
      </c>
      <c r="C1556" s="269" t="s">
        <v>3766</v>
      </c>
      <c r="D1556" s="270">
        <v>93</v>
      </c>
      <c r="E1556" s="271">
        <v>35201</v>
      </c>
      <c r="F1556" s="263" t="str">
        <f t="shared" si="105"/>
        <v xml:space="preserve"> </v>
      </c>
      <c r="G1556" s="267" t="s">
        <v>21</v>
      </c>
      <c r="H1556" s="267" t="s">
        <v>256</v>
      </c>
      <c r="I1556" s="263" t="str">
        <f t="shared" si="106"/>
        <v xml:space="preserve"> </v>
      </c>
      <c r="J1556" s="272" t="str">
        <f>IF(D1556&gt;=('28 Populations and thresholds'!$I$194),"YES"," ")</f>
        <v xml:space="preserve"> </v>
      </c>
      <c r="K1556" s="272" t="str">
        <f>IF(J1556="YES"," ",IF(D1556&gt;=('28 Populations and thresholds'!$I$194)*0.25,"YES"))</f>
        <v>YES</v>
      </c>
      <c r="L1556" s="272" t="b">
        <f>OR('28 Populations and thresholds'!$J$194="CR",'28 Populations and thresholds'!$J$194="EN",'28 Populations and thresholds'!$J$194="VU")</f>
        <v>0</v>
      </c>
      <c r="M1556" s="273">
        <f>D1556/'28 Populations and thresholds'!$H$194</f>
        <v>3.2631578947368419E-3</v>
      </c>
      <c r="N1556" s="274" t="str">
        <f>'28 Populations and thresholds'!$K$194</f>
        <v>DEC</v>
      </c>
      <c r="O1556" s="263" t="str">
        <f t="shared" si="107"/>
        <v xml:space="preserve"> </v>
      </c>
      <c r="P1556" s="349">
        <v>0.33</v>
      </c>
      <c r="Q1556" s="272">
        <v>1</v>
      </c>
      <c r="R1556" s="274">
        <v>0</v>
      </c>
      <c r="S1556" s="263"/>
      <c r="T1556" s="275"/>
      <c r="U1556" s="263" t="str">
        <f t="shared" si="108"/>
        <v xml:space="preserve"> </v>
      </c>
    </row>
    <row r="1557" spans="1:26" x14ac:dyDescent="0.2">
      <c r="A1557" s="143" t="s">
        <v>1394</v>
      </c>
      <c r="B1557" s="40" t="s">
        <v>1174</v>
      </c>
      <c r="C1557" s="111" t="s">
        <v>3474</v>
      </c>
      <c r="D1557" s="41">
        <v>500</v>
      </c>
      <c r="E1557" s="46">
        <v>35551</v>
      </c>
      <c r="F1557" s="263" t="str">
        <f t="shared" si="105"/>
        <v xml:space="preserve"> </v>
      </c>
      <c r="G1557" s="143" t="s">
        <v>21</v>
      </c>
      <c r="H1557" s="143" t="s">
        <v>430</v>
      </c>
      <c r="I1557" s="263" t="str">
        <f t="shared" si="106"/>
        <v xml:space="preserve"> </v>
      </c>
      <c r="J1557" s="38" t="str">
        <f>IF(D1557&gt;=('28 Populations and thresholds'!$I$198),"YES"," ")</f>
        <v>YES</v>
      </c>
      <c r="K1557" s="38" t="str">
        <f>IF(J1557="YES"," ",IF(D1557&gt;=('28 Populations and thresholds'!$I$198)*0.25,"YES"))</f>
        <v xml:space="preserve"> </v>
      </c>
      <c r="L1557" s="38" t="b">
        <f>OR('28 Populations and thresholds'!$J$198="CR",'28 Populations and thresholds'!$J$198="EN",'28 Populations and thresholds'!$J$198="VU")</f>
        <v>0</v>
      </c>
      <c r="M1557" s="75">
        <f>D1557/'28 Populations and thresholds'!$H$198</f>
        <v>2.2727272727272728E-2</v>
      </c>
      <c r="N1557" s="106">
        <f>'28 Populations and thresholds'!$K$198</f>
        <v>0</v>
      </c>
      <c r="O1557" s="263" t="str">
        <f t="shared" si="107"/>
        <v xml:space="preserve"> </v>
      </c>
      <c r="P1557" s="348">
        <v>2.27</v>
      </c>
      <c r="Q1557" s="38">
        <v>1</v>
      </c>
      <c r="R1557" s="106">
        <v>0</v>
      </c>
      <c r="S1557" s="263"/>
      <c r="T1557" s="9"/>
      <c r="U1557" s="263" t="str">
        <f t="shared" si="108"/>
        <v xml:space="preserve"> </v>
      </c>
    </row>
    <row r="1558" spans="1:26" x14ac:dyDescent="0.2">
      <c r="A1558" s="267" t="s">
        <v>1394</v>
      </c>
      <c r="B1558" s="268" t="s">
        <v>1020</v>
      </c>
      <c r="C1558" s="269" t="s">
        <v>3589</v>
      </c>
      <c r="D1558" s="270">
        <v>10000</v>
      </c>
      <c r="E1558" s="294" t="s">
        <v>1401</v>
      </c>
      <c r="F1558" s="263" t="str">
        <f t="shared" si="105"/>
        <v xml:space="preserve"> </v>
      </c>
      <c r="G1558" s="267" t="s">
        <v>15</v>
      </c>
      <c r="H1558" s="267" t="s">
        <v>1400</v>
      </c>
      <c r="I1558" s="263" t="str">
        <f t="shared" si="106"/>
        <v xml:space="preserve"> </v>
      </c>
      <c r="J1558" s="272" t="str">
        <f>IF(D1558&gt;=('28 Populations and thresholds'!$I$84),"YES"," ")</f>
        <v>YES</v>
      </c>
      <c r="K1558" s="272" t="str">
        <f>IF(J1558="YES"," ",IF(D1558&gt;=('28 Populations and thresholds'!$I$84)*0.25,"YES"))</f>
        <v xml:space="preserve"> </v>
      </c>
      <c r="L1558" s="272" t="b">
        <f>OR('28 Populations and thresholds'!$J$84="CR",'28 Populations and thresholds'!$J$84="EN",'28 Populations and thresholds'!$J$84="VU")</f>
        <v>0</v>
      </c>
      <c r="M1558" s="273">
        <f>D1558/'28 Populations and thresholds'!$H$84</f>
        <v>0.01</v>
      </c>
      <c r="N1558" s="274" t="str">
        <f>'28 Populations and thresholds'!$K$84</f>
        <v>DEC</v>
      </c>
      <c r="O1558" s="263" t="str">
        <f t="shared" si="107"/>
        <v xml:space="preserve"> </v>
      </c>
      <c r="P1558" s="349">
        <v>9.83</v>
      </c>
      <c r="Q1558" s="272">
        <v>6</v>
      </c>
      <c r="R1558" s="274">
        <v>0</v>
      </c>
      <c r="S1558" s="263"/>
      <c r="T1558" s="268" t="s">
        <v>1439</v>
      </c>
      <c r="U1558" s="263" t="str">
        <f t="shared" si="108"/>
        <v xml:space="preserve"> </v>
      </c>
    </row>
    <row r="1559" spans="1:26" x14ac:dyDescent="0.2">
      <c r="A1559" s="267" t="s">
        <v>1394</v>
      </c>
      <c r="B1559" s="268" t="s">
        <v>1020</v>
      </c>
      <c r="C1559" s="269" t="s">
        <v>3607</v>
      </c>
      <c r="D1559" s="270">
        <v>10000</v>
      </c>
      <c r="E1559" s="294" t="s">
        <v>1401</v>
      </c>
      <c r="F1559" s="263" t="str">
        <f t="shared" si="105"/>
        <v xml:space="preserve"> </v>
      </c>
      <c r="G1559" s="267" t="s">
        <v>15</v>
      </c>
      <c r="H1559" s="267" t="s">
        <v>1400</v>
      </c>
      <c r="I1559" s="263" t="str">
        <f t="shared" si="106"/>
        <v xml:space="preserve"> </v>
      </c>
      <c r="J1559" s="272" t="str">
        <f>IF(D1559&gt;=('28 Populations and thresholds'!$I$92),"YES"," ")</f>
        <v>YES</v>
      </c>
      <c r="K1559" s="272" t="str">
        <f>IF(J1559="YES"," ",IF(D1559&gt;=('28 Populations and thresholds'!$I$92)*0.25,"YES"))</f>
        <v xml:space="preserve"> </v>
      </c>
      <c r="L1559" s="272" t="b">
        <f>OR('28 Populations and thresholds'!$J$92="CR",'28 Populations and thresholds'!$J$92="EN",'28 Populations and thresholds'!$J$92="VU")</f>
        <v>0</v>
      </c>
      <c r="M1559" s="273">
        <f>D1559/'28 Populations and thresholds'!$H$92</f>
        <v>3.3333333333333333E-2</v>
      </c>
      <c r="N1559" s="274" t="str">
        <f>'28 Populations and thresholds'!$K$92</f>
        <v>DEC</v>
      </c>
      <c r="O1559" s="263" t="str">
        <f t="shared" si="107"/>
        <v xml:space="preserve"> </v>
      </c>
      <c r="P1559" s="349"/>
      <c r="Q1559" s="272"/>
      <c r="R1559" s="274"/>
      <c r="S1559" s="263"/>
      <c r="T1559" s="268" t="s">
        <v>1439</v>
      </c>
      <c r="U1559" s="263" t="str">
        <f t="shared" si="108"/>
        <v xml:space="preserve"> </v>
      </c>
    </row>
    <row r="1560" spans="1:26" x14ac:dyDescent="0.2">
      <c r="A1560" s="267" t="s">
        <v>1394</v>
      </c>
      <c r="B1560" s="268" t="s">
        <v>1020</v>
      </c>
      <c r="C1560" s="269" t="s">
        <v>3745</v>
      </c>
      <c r="D1560" s="270">
        <v>250</v>
      </c>
      <c r="E1560" s="271">
        <v>36040</v>
      </c>
      <c r="F1560" s="263" t="str">
        <f t="shared" si="105"/>
        <v xml:space="preserve"> </v>
      </c>
      <c r="G1560" s="267" t="s">
        <v>21</v>
      </c>
      <c r="H1560" s="267" t="s">
        <v>433</v>
      </c>
      <c r="I1560" s="263" t="str">
        <f t="shared" si="106"/>
        <v xml:space="preserve"> </v>
      </c>
      <c r="J1560" s="272" t="str">
        <f>IF(D1560&gt;=('28 Populations and thresholds'!$I$152),"YES"," ")</f>
        <v xml:space="preserve"> </v>
      </c>
      <c r="K1560" s="272" t="str">
        <f>IF(J1560="YES"," ",IF(D1560&gt;=('28 Populations and thresholds'!$I$152)*0.25,"YES"))</f>
        <v>YES</v>
      </c>
      <c r="L1560" s="272" t="b">
        <f>OR('28 Populations and thresholds'!$J$152="CR",'28 Populations and thresholds'!$J$152="EN",'28 Populations and thresholds'!$J$152="VU")</f>
        <v>0</v>
      </c>
      <c r="M1560" s="273">
        <f>D1560/'28 Populations and thresholds'!$H$152</f>
        <v>2.5000000000000001E-3</v>
      </c>
      <c r="N1560" s="274">
        <f>'28 Populations and thresholds'!$K$152</f>
        <v>0</v>
      </c>
      <c r="O1560" s="263" t="str">
        <f t="shared" si="107"/>
        <v xml:space="preserve"> </v>
      </c>
      <c r="P1560" s="349"/>
      <c r="Q1560" s="272"/>
      <c r="R1560" s="274"/>
      <c r="S1560" s="263"/>
      <c r="T1560" s="269"/>
      <c r="U1560" s="263" t="str">
        <f t="shared" si="108"/>
        <v xml:space="preserve"> </v>
      </c>
      <c r="W1560" s="4"/>
      <c r="X1560" s="4"/>
      <c r="Y1560" s="4"/>
      <c r="Z1560" s="4"/>
    </row>
    <row r="1561" spans="1:26" x14ac:dyDescent="0.2">
      <c r="A1561" s="267" t="s">
        <v>1394</v>
      </c>
      <c r="B1561" s="268" t="s">
        <v>1020</v>
      </c>
      <c r="C1561" s="269" t="s">
        <v>3777</v>
      </c>
      <c r="D1561" s="270">
        <v>30000</v>
      </c>
      <c r="E1561" s="271">
        <v>35916</v>
      </c>
      <c r="F1561" s="263" t="str">
        <f t="shared" si="105"/>
        <v xml:space="preserve"> </v>
      </c>
      <c r="G1561" s="267" t="s">
        <v>21</v>
      </c>
      <c r="H1561" s="267" t="s">
        <v>439</v>
      </c>
      <c r="I1561" s="263" t="str">
        <f t="shared" si="106"/>
        <v xml:space="preserve"> </v>
      </c>
      <c r="J1561" s="272" t="str">
        <f>IF(D1561&gt;=('28 Populations and thresholds'!$I$211),"YES"," ")</f>
        <v>YES</v>
      </c>
      <c r="K1561" s="272" t="str">
        <f>IF(J1561="YES"," ",IF(D1561&gt;=('28 Populations and thresholds'!$I$211)*0.25,"YES"))</f>
        <v xml:space="preserve"> </v>
      </c>
      <c r="L1561" s="272" t="b">
        <f>OR('28 Populations and thresholds'!$J$211="CR",'28 Populations and thresholds'!$J$211="EN",'28 Populations and thresholds'!$J$211="VU")</f>
        <v>0</v>
      </c>
      <c r="M1561" s="273">
        <f>D1561/'28 Populations and thresholds'!$H$211</f>
        <v>0.03</v>
      </c>
      <c r="N1561" s="274" t="str">
        <f>'28 Populations and thresholds'!$K$211</f>
        <v>DEC</v>
      </c>
      <c r="O1561" s="263" t="str">
        <f t="shared" si="107"/>
        <v xml:space="preserve"> </v>
      </c>
      <c r="P1561" s="349"/>
      <c r="Q1561" s="272"/>
      <c r="R1561" s="274"/>
      <c r="S1561" s="263"/>
      <c r="T1561" s="275"/>
      <c r="U1561" s="263" t="str">
        <f t="shared" si="108"/>
        <v xml:space="preserve"> </v>
      </c>
    </row>
    <row r="1562" spans="1:26" x14ac:dyDescent="0.2">
      <c r="A1562" s="267" t="s">
        <v>1394</v>
      </c>
      <c r="B1562" s="268" t="s">
        <v>1020</v>
      </c>
      <c r="C1562" s="269" t="s">
        <v>3770</v>
      </c>
      <c r="D1562" s="270">
        <v>1522</v>
      </c>
      <c r="E1562" s="271">
        <v>36647</v>
      </c>
      <c r="F1562" s="263" t="str">
        <f t="shared" si="105"/>
        <v xml:space="preserve"> </v>
      </c>
      <c r="G1562" s="267" t="s">
        <v>21</v>
      </c>
      <c r="H1562" s="267" t="s">
        <v>897</v>
      </c>
      <c r="I1562" s="263" t="str">
        <f t="shared" si="106"/>
        <v xml:space="preserve"> </v>
      </c>
      <c r="J1562" s="272" t="str">
        <f>IF(D1562&gt;=('28 Populations and thresholds'!$I$199),"YES"," ")</f>
        <v xml:space="preserve"> </v>
      </c>
      <c r="K1562" s="272" t="str">
        <f>IF(J1562="YES"," ",IF(D1562&gt;=('28 Populations and thresholds'!$I$199)*0.25,"YES"))</f>
        <v>YES</v>
      </c>
      <c r="L1562" s="272" t="b">
        <f>OR('28 Populations and thresholds'!$J$199="CR",'28 Populations and thresholds'!$J$199="EN",'28 Populations and thresholds'!$J$199="VU")</f>
        <v>0</v>
      </c>
      <c r="M1562" s="273">
        <f>D1562/'28 Populations and thresholds'!$H$199</f>
        <v>4.8317460317460316E-3</v>
      </c>
      <c r="N1562" s="274">
        <f>'28 Populations and thresholds'!$K$199</f>
        <v>0</v>
      </c>
      <c r="O1562" s="263" t="str">
        <f t="shared" si="107"/>
        <v xml:space="preserve"> </v>
      </c>
      <c r="P1562" s="349"/>
      <c r="Q1562" s="272"/>
      <c r="R1562" s="274"/>
      <c r="S1562" s="263"/>
      <c r="T1562" s="269"/>
      <c r="U1562" s="263" t="str">
        <f t="shared" si="108"/>
        <v xml:space="preserve"> </v>
      </c>
    </row>
    <row r="1563" spans="1:26" x14ac:dyDescent="0.2">
      <c r="A1563" s="267" t="s">
        <v>1394</v>
      </c>
      <c r="B1563" s="268" t="s">
        <v>1020</v>
      </c>
      <c r="C1563" s="269" t="s">
        <v>3758</v>
      </c>
      <c r="D1563" s="270">
        <v>970</v>
      </c>
      <c r="E1563" s="271">
        <v>36784</v>
      </c>
      <c r="F1563" s="263" t="str">
        <f t="shared" si="105"/>
        <v xml:space="preserve"> </v>
      </c>
      <c r="G1563" s="267" t="s">
        <v>21</v>
      </c>
      <c r="H1563" s="267" t="s">
        <v>897</v>
      </c>
      <c r="I1563" s="263" t="str">
        <f t="shared" si="106"/>
        <v xml:space="preserve"> </v>
      </c>
      <c r="J1563" s="272" t="str">
        <f>IF(D1563&gt;=('28 Populations and thresholds'!$I$179),"YES"," ")</f>
        <v>YES</v>
      </c>
      <c r="K1563" s="272" t="str">
        <f>IF(J1563="YES"," ",IF(D1563&gt;=('28 Populations and thresholds'!$I$179)*0.25,"YES"))</f>
        <v xml:space="preserve"> </v>
      </c>
      <c r="L1563" s="272" t="b">
        <f>OR('28 Populations and thresholds'!$J$179="CR",'28 Populations and thresholds'!$J$179="EN",'28 Populations and thresholds'!$J$179="VU")</f>
        <v>0</v>
      </c>
      <c r="M1563" s="273">
        <f>D1563/'28 Populations and thresholds'!$H$179</f>
        <v>1.7636363636363638E-2</v>
      </c>
      <c r="N1563" s="274" t="str">
        <f>'28 Populations and thresholds'!$K$179</f>
        <v>DEC</v>
      </c>
      <c r="O1563" s="263" t="str">
        <f t="shared" si="107"/>
        <v xml:space="preserve"> </v>
      </c>
      <c r="P1563" s="349"/>
      <c r="Q1563" s="272"/>
      <c r="R1563" s="274"/>
      <c r="S1563" s="263"/>
      <c r="T1563" s="269"/>
      <c r="U1563" s="263" t="str">
        <f t="shared" si="108"/>
        <v xml:space="preserve"> </v>
      </c>
    </row>
    <row r="1564" spans="1:26" x14ac:dyDescent="0.2">
      <c r="A1564" s="143" t="s">
        <v>1394</v>
      </c>
      <c r="B1564" s="40" t="s">
        <v>1167</v>
      </c>
      <c r="C1564" s="4" t="s">
        <v>3474</v>
      </c>
      <c r="D1564" s="41">
        <v>881</v>
      </c>
      <c r="E1564" s="46">
        <v>35688</v>
      </c>
      <c r="F1564" s="263" t="str">
        <f t="shared" si="105"/>
        <v xml:space="preserve"> </v>
      </c>
      <c r="G1564" s="143" t="s">
        <v>21</v>
      </c>
      <c r="H1564" s="143" t="s">
        <v>436</v>
      </c>
      <c r="I1564" s="263" t="str">
        <f t="shared" si="106"/>
        <v xml:space="preserve"> </v>
      </c>
      <c r="J1564" s="38" t="str">
        <f>IF(D1564&gt;=('28 Populations and thresholds'!$I$198),"YES"," ")</f>
        <v>YES</v>
      </c>
      <c r="K1564" s="38" t="str">
        <f>IF(J1564="YES"," ",IF(D1564&gt;=('28 Populations and thresholds'!$I$198)*0.25,"YES"))</f>
        <v xml:space="preserve"> </v>
      </c>
      <c r="L1564" s="38" t="b">
        <f>OR('28 Populations and thresholds'!$J$198="CR",'28 Populations and thresholds'!$J$198="EN",'28 Populations and thresholds'!$J$198="VU")</f>
        <v>0</v>
      </c>
      <c r="M1564" s="75">
        <f>D1564/'28 Populations and thresholds'!$H$198</f>
        <v>4.0045454545454544E-2</v>
      </c>
      <c r="N1564" s="106">
        <f>'28 Populations and thresholds'!$K$198</f>
        <v>0</v>
      </c>
      <c r="O1564" s="263" t="str">
        <f t="shared" si="107"/>
        <v xml:space="preserve"> </v>
      </c>
      <c r="P1564" s="348">
        <v>4</v>
      </c>
      <c r="Q1564" s="38">
        <v>1</v>
      </c>
      <c r="R1564" s="106">
        <v>0</v>
      </c>
      <c r="S1564" s="263"/>
      <c r="T1564" s="9"/>
      <c r="U1564" s="263" t="str">
        <f t="shared" si="108"/>
        <v xml:space="preserve"> </v>
      </c>
    </row>
    <row r="1565" spans="1:26" x14ac:dyDescent="0.2">
      <c r="A1565" s="267" t="s">
        <v>1394</v>
      </c>
      <c r="B1565" s="268" t="s">
        <v>1040</v>
      </c>
      <c r="C1565" s="269" t="s">
        <v>3765</v>
      </c>
      <c r="D1565" s="270">
        <v>321</v>
      </c>
      <c r="E1565" s="271">
        <v>32638</v>
      </c>
      <c r="F1565" s="263" t="str">
        <f t="shared" si="105"/>
        <v xml:space="preserve"> </v>
      </c>
      <c r="G1565" s="267" t="s">
        <v>21</v>
      </c>
      <c r="H1565" s="267" t="s">
        <v>256</v>
      </c>
      <c r="I1565" s="263" t="str">
        <f t="shared" si="106"/>
        <v xml:space="preserve"> </v>
      </c>
      <c r="J1565" s="272" t="str">
        <f>IF(D1565&gt;=('28 Populations and thresholds'!$I$193),"YES"," ")</f>
        <v xml:space="preserve"> </v>
      </c>
      <c r="K1565" s="272" t="str">
        <f>IF(J1565="YES"," ",IF(D1565&gt;=('28 Populations and thresholds'!$I$193)*0.25,"YES"))</f>
        <v>YES</v>
      </c>
      <c r="L1565" s="272" t="b">
        <f>OR('28 Populations and thresholds'!$J$193="CR",'28 Populations and thresholds'!$J$193="EN",'28 Populations and thresholds'!$J$193="VU")</f>
        <v>0</v>
      </c>
      <c r="M1565" s="273">
        <f>D1565/'28 Populations and thresholds'!$H$193</f>
        <v>7.2954545454545451E-3</v>
      </c>
      <c r="N1565" s="274" t="str">
        <f>'28 Populations and thresholds'!$K$193</f>
        <v>DEC</v>
      </c>
      <c r="O1565" s="263" t="str">
        <f t="shared" si="107"/>
        <v xml:space="preserve"> </v>
      </c>
      <c r="P1565" s="349">
        <v>2.96</v>
      </c>
      <c r="Q1565" s="272">
        <v>4</v>
      </c>
      <c r="R1565" s="274">
        <v>1</v>
      </c>
      <c r="S1565" s="263"/>
      <c r="T1565" s="269"/>
      <c r="U1565" s="263" t="str">
        <f t="shared" si="108"/>
        <v xml:space="preserve"> </v>
      </c>
    </row>
    <row r="1566" spans="1:26" x14ac:dyDescent="0.2">
      <c r="A1566" s="275" t="s">
        <v>1394</v>
      </c>
      <c r="B1566" s="268" t="s">
        <v>1040</v>
      </c>
      <c r="C1566" s="269" t="s">
        <v>1732</v>
      </c>
      <c r="D1566" s="279">
        <v>81</v>
      </c>
      <c r="E1566" s="284" t="s">
        <v>1598</v>
      </c>
      <c r="F1566" s="263" t="str">
        <f t="shared" si="105"/>
        <v xml:space="preserve"> </v>
      </c>
      <c r="G1566" s="275" t="s">
        <v>139</v>
      </c>
      <c r="H1566" s="275"/>
      <c r="I1566" s="263" t="str">
        <f t="shared" si="106"/>
        <v xml:space="preserve"> </v>
      </c>
      <c r="J1566" s="272" t="str">
        <f>IF(D1566&gt;=('28 Populations and thresholds'!$I$221),"YES"," ")</f>
        <v>YES</v>
      </c>
      <c r="K1566" s="272" t="str">
        <f>IF(J1566="YES"," ",IF(D1566&gt;=('28 Populations and thresholds'!$I$221)*0.25,"YES"))</f>
        <v xml:space="preserve"> </v>
      </c>
      <c r="L1566" s="272" t="b">
        <f>OR('28 Populations and thresholds'!$J$221="CR",'28 Populations and thresholds'!$J$221="EN",'28 Populations and thresholds'!$J$221="VU")</f>
        <v>1</v>
      </c>
      <c r="M1566" s="273">
        <f>D1566/'28 Populations and thresholds'!$H$221</f>
        <v>8.4375000000000006E-3</v>
      </c>
      <c r="N1566" s="274" t="str">
        <f>'28 Populations and thresholds'!$K$221</f>
        <v>DEC</v>
      </c>
      <c r="O1566" s="263" t="str">
        <f t="shared" si="107"/>
        <v xml:space="preserve"> </v>
      </c>
      <c r="P1566" s="349"/>
      <c r="Q1566" s="272"/>
      <c r="R1566" s="274"/>
      <c r="S1566" s="263"/>
      <c r="T1566" s="275"/>
      <c r="U1566" s="263" t="str">
        <f t="shared" si="108"/>
        <v xml:space="preserve"> </v>
      </c>
    </row>
    <row r="1567" spans="1:26" x14ac:dyDescent="0.2">
      <c r="A1567" s="267" t="s">
        <v>1394</v>
      </c>
      <c r="B1567" s="268" t="s">
        <v>1040</v>
      </c>
      <c r="C1567" s="280" t="s">
        <v>3763</v>
      </c>
      <c r="D1567" s="270">
        <v>448</v>
      </c>
      <c r="E1567" s="271">
        <v>32745</v>
      </c>
      <c r="F1567" s="263" t="str">
        <f t="shared" si="105"/>
        <v xml:space="preserve"> </v>
      </c>
      <c r="G1567" s="267" t="s">
        <v>21</v>
      </c>
      <c r="H1567" s="267" t="s">
        <v>256</v>
      </c>
      <c r="I1567" s="263" t="str">
        <f t="shared" si="106"/>
        <v xml:space="preserve"> </v>
      </c>
      <c r="J1567" s="272" t="str">
        <f>IF(D1567&gt;=('28 Populations and thresholds'!$I$191),"YES"," ")</f>
        <v xml:space="preserve"> </v>
      </c>
      <c r="K1567" s="272" t="str">
        <f>IF(J1567="YES"," ",IF(D1567&gt;=('28 Populations and thresholds'!$I$191)*0.25,"YES"))</f>
        <v>YES</v>
      </c>
      <c r="L1567" s="272" t="b">
        <f>OR('28 Populations and thresholds'!$J$191="CR",'28 Populations and thresholds'!$J$191="EN",'28 Populations and thresholds'!$J$191="VU")</f>
        <v>0</v>
      </c>
      <c r="M1567" s="273">
        <f>D1567/'28 Populations and thresholds'!$H$191</f>
        <v>8.9599999999999992E-3</v>
      </c>
      <c r="N1567" s="274">
        <f>'28 Populations and thresholds'!$K$191</f>
        <v>0</v>
      </c>
      <c r="O1567" s="263" t="str">
        <f t="shared" si="107"/>
        <v xml:space="preserve"> </v>
      </c>
      <c r="P1567" s="349"/>
      <c r="Q1567" s="272"/>
      <c r="R1567" s="274"/>
      <c r="S1567" s="263"/>
      <c r="T1567" s="275"/>
      <c r="U1567" s="263" t="str">
        <f t="shared" si="108"/>
        <v xml:space="preserve"> </v>
      </c>
    </row>
    <row r="1568" spans="1:26" x14ac:dyDescent="0.2">
      <c r="A1568" s="267" t="s">
        <v>1394</v>
      </c>
      <c r="B1568" s="268" t="s">
        <v>1040</v>
      </c>
      <c r="C1568" s="269" t="s">
        <v>3758</v>
      </c>
      <c r="D1568" s="270">
        <v>270</v>
      </c>
      <c r="E1568" s="271">
        <v>35916</v>
      </c>
      <c r="F1568" s="263" t="str">
        <f t="shared" si="105"/>
        <v xml:space="preserve"> </v>
      </c>
      <c r="G1568" s="267" t="s">
        <v>21</v>
      </c>
      <c r="H1568" s="267" t="s">
        <v>439</v>
      </c>
      <c r="I1568" s="263" t="str">
        <f t="shared" si="106"/>
        <v xml:space="preserve"> </v>
      </c>
      <c r="J1568" s="272" t="str">
        <f>IF(D1568&gt;=('28 Populations and thresholds'!$I$179),"YES"," ")</f>
        <v xml:space="preserve"> </v>
      </c>
      <c r="K1568" s="272" t="str">
        <f>IF(J1568="YES"," ",IF(D1568&gt;=('28 Populations and thresholds'!$I$179)*0.25,"YES"))</f>
        <v>YES</v>
      </c>
      <c r="L1568" s="272" t="b">
        <f>OR('28 Populations and thresholds'!$J$179="CR",'28 Populations and thresholds'!$J$179="EN",'28 Populations and thresholds'!$J$179="VU")</f>
        <v>0</v>
      </c>
      <c r="M1568" s="273">
        <f>D1568/'28 Populations and thresholds'!$H$179</f>
        <v>4.909090909090909E-3</v>
      </c>
      <c r="N1568" s="274" t="str">
        <f>'28 Populations and thresholds'!$K$179</f>
        <v>DEC</v>
      </c>
      <c r="O1568" s="263" t="str">
        <f t="shared" si="107"/>
        <v xml:space="preserve"> </v>
      </c>
      <c r="P1568" s="349"/>
      <c r="Q1568" s="272"/>
      <c r="R1568" s="274"/>
      <c r="S1568" s="263"/>
      <c r="T1568" s="269"/>
      <c r="U1568" s="263" t="str">
        <f t="shared" si="108"/>
        <v xml:space="preserve"> </v>
      </c>
    </row>
    <row r="1569" spans="1:21" x14ac:dyDescent="0.2">
      <c r="A1569" s="121" t="s">
        <v>1394</v>
      </c>
      <c r="B1569" s="115" t="s">
        <v>4149</v>
      </c>
      <c r="C1569" s="115" t="s">
        <v>1696</v>
      </c>
      <c r="D1569" s="105">
        <v>18</v>
      </c>
      <c r="E1569" s="169">
        <v>41275</v>
      </c>
      <c r="F1569" s="263" t="str">
        <f t="shared" si="105"/>
        <v xml:space="preserve"> </v>
      </c>
      <c r="G1569" s="121"/>
      <c r="H1569" s="121" t="s">
        <v>4147</v>
      </c>
      <c r="I1569" s="263" t="str">
        <f t="shared" si="106"/>
        <v xml:space="preserve"> </v>
      </c>
      <c r="J1569" s="38" t="s">
        <v>4558</v>
      </c>
      <c r="K1569" s="38"/>
      <c r="L1569" s="38" t="b">
        <f>OR('28 Populations and thresholds'!$J$51="CR",'28 Populations and thresholds'!$J$51="EN",'28 Populations and thresholds'!$J$51="VU")</f>
        <v>1</v>
      </c>
      <c r="M1569" s="75">
        <f>D1569/'28 Populations and thresholds'!$H$51</f>
        <v>6.6666666666666671E-3</v>
      </c>
      <c r="N1569" s="106">
        <f>'28 Populations and thresholds'!$K$51</f>
        <v>0</v>
      </c>
      <c r="O1569" s="263" t="str">
        <f t="shared" si="107"/>
        <v xml:space="preserve"> </v>
      </c>
      <c r="P1569" s="348">
        <v>0.67</v>
      </c>
      <c r="Q1569" s="38">
        <v>1</v>
      </c>
      <c r="R1569" s="106">
        <v>1</v>
      </c>
      <c r="S1569" s="263"/>
      <c r="T1569" s="12" t="s">
        <v>4572</v>
      </c>
      <c r="U1569" s="263" t="str">
        <f t="shared" si="108"/>
        <v xml:space="preserve"> </v>
      </c>
    </row>
    <row r="1570" spans="1:21" x14ac:dyDescent="0.2">
      <c r="A1570" s="267" t="s">
        <v>1394</v>
      </c>
      <c r="B1570" s="268" t="s">
        <v>1266</v>
      </c>
      <c r="C1570" s="269" t="s">
        <v>3748</v>
      </c>
      <c r="D1570" s="270">
        <v>127</v>
      </c>
      <c r="E1570" s="271">
        <v>36053</v>
      </c>
      <c r="F1570" s="263" t="str">
        <f t="shared" si="105"/>
        <v xml:space="preserve"> </v>
      </c>
      <c r="G1570" s="267" t="s">
        <v>21</v>
      </c>
      <c r="H1570" s="267" t="s">
        <v>433</v>
      </c>
      <c r="I1570" s="263" t="str">
        <f t="shared" si="106"/>
        <v xml:space="preserve"> </v>
      </c>
      <c r="J1570" s="272" t="str">
        <f>IF(D1570&gt;=('28 Populations and thresholds'!$I$156),"YES"," ")</f>
        <v xml:space="preserve"> </v>
      </c>
      <c r="K1570" s="272" t="str">
        <f>IF(J1570="YES"," ",IF(D1570&gt;=('28 Populations and thresholds'!$I$156)*0.25,"YES"))</f>
        <v>YES</v>
      </c>
      <c r="L1570" s="272" t="b">
        <f>OR('28 Populations and thresholds'!$J$156="CR",'28 Populations and thresholds'!$J$156="EN",'28 Populations and thresholds'!$J$156="VU")</f>
        <v>0</v>
      </c>
      <c r="M1570" s="273">
        <f>D1570/'28 Populations and thresholds'!$H$156</f>
        <v>5.0800000000000003E-3</v>
      </c>
      <c r="N1570" s="274">
        <f>'28 Populations and thresholds'!$K$156</f>
        <v>0</v>
      </c>
      <c r="O1570" s="263" t="str">
        <f t="shared" si="107"/>
        <v xml:space="preserve"> </v>
      </c>
      <c r="P1570" s="349">
        <v>0.51</v>
      </c>
      <c r="Q1570" s="272">
        <v>1</v>
      </c>
      <c r="R1570" s="274">
        <v>0</v>
      </c>
      <c r="S1570" s="263"/>
      <c r="T1570" s="269"/>
      <c r="U1570" s="263" t="str">
        <f t="shared" si="108"/>
        <v xml:space="preserve"> </v>
      </c>
    </row>
    <row r="1571" spans="1:21" x14ac:dyDescent="0.2">
      <c r="A1571" s="143" t="s">
        <v>1394</v>
      </c>
      <c r="B1571" s="40" t="s">
        <v>1413</v>
      </c>
      <c r="C1571" s="4" t="s">
        <v>3725</v>
      </c>
      <c r="D1571" s="41">
        <v>500</v>
      </c>
      <c r="E1571" s="47" t="s">
        <v>1320</v>
      </c>
      <c r="F1571" s="263" t="str">
        <f t="shared" si="105"/>
        <v xml:space="preserve"> </v>
      </c>
      <c r="G1571" s="143" t="s">
        <v>15</v>
      </c>
      <c r="H1571" s="143" t="s">
        <v>1397</v>
      </c>
      <c r="I1571" s="263" t="str">
        <f t="shared" si="106"/>
        <v xml:space="preserve"> </v>
      </c>
      <c r="J1571" s="38" t="str">
        <f>IF(D1571&gt;=('28 Populations and thresholds'!$I$61),"YES"," ")</f>
        <v>YES</v>
      </c>
      <c r="K1571" s="38" t="str">
        <f>IF(J1571="YES"," ",IF(D1571&gt;=('28 Populations and thresholds'!$I$61)*0.25,"YES"))</f>
        <v xml:space="preserve"> </v>
      </c>
      <c r="L1571" s="38" t="b">
        <f>OR('28 Populations and thresholds'!$J$61="CR",'28 Populations and thresholds'!$J$61="EN",'28 Populations and thresholds'!$J$61="VU")</f>
        <v>0</v>
      </c>
      <c r="M1571" s="75">
        <f>D1571/('28 Populations and thresholds'!$H$61)</f>
        <v>0.05</v>
      </c>
      <c r="N1571" s="106" t="str">
        <f>'28 Populations and thresholds'!$K$61</f>
        <v>DEC</v>
      </c>
      <c r="O1571" s="263" t="str">
        <f t="shared" si="107"/>
        <v xml:space="preserve"> </v>
      </c>
      <c r="P1571" s="348">
        <v>21.47</v>
      </c>
      <c r="Q1571" s="38">
        <v>3</v>
      </c>
      <c r="R1571" s="106">
        <v>0</v>
      </c>
      <c r="S1571" s="263"/>
      <c r="T1571" s="120"/>
      <c r="U1571" s="263" t="str">
        <f t="shared" si="108"/>
        <v xml:space="preserve"> </v>
      </c>
    </row>
    <row r="1572" spans="1:21" x14ac:dyDescent="0.2">
      <c r="A1572" s="143" t="s">
        <v>1394</v>
      </c>
      <c r="B1572" s="40" t="s">
        <v>1413</v>
      </c>
      <c r="C1572" s="4" t="s">
        <v>3727</v>
      </c>
      <c r="D1572" s="41">
        <v>950</v>
      </c>
      <c r="E1572" s="47" t="s">
        <v>1320</v>
      </c>
      <c r="F1572" s="263" t="str">
        <f t="shared" si="105"/>
        <v xml:space="preserve"> </v>
      </c>
      <c r="G1572" s="143" t="s">
        <v>15</v>
      </c>
      <c r="H1572" s="143" t="s">
        <v>1397</v>
      </c>
      <c r="I1572" s="263" t="str">
        <f t="shared" si="106"/>
        <v xml:space="preserve"> </v>
      </c>
      <c r="J1572" s="38" t="str">
        <f>IF(D1572&gt;=('28 Populations and thresholds'!$I$64),"YES"," ")</f>
        <v>YES</v>
      </c>
      <c r="K1572" s="38" t="str">
        <f>IF(J1572="YES"," ",IF(D1572&gt;=('28 Populations and thresholds'!$I$64)*0.25,"YES"))</f>
        <v xml:space="preserve"> </v>
      </c>
      <c r="L1572" s="38" t="b">
        <f>OR('28 Populations and thresholds'!$J$64="CR",'28 Populations and thresholds'!$J$64="EN",'28 Populations and thresholds'!$J$64="VU")</f>
        <v>0</v>
      </c>
      <c r="M1572" s="75">
        <f>D1572/('28 Populations and thresholds'!$H$64)</f>
        <v>0.13970588235294118</v>
      </c>
      <c r="N1572" s="106" t="str">
        <f>'28 Populations and thresholds'!$K$64</f>
        <v>DEC</v>
      </c>
      <c r="O1572" s="263" t="str">
        <f t="shared" si="107"/>
        <v xml:space="preserve"> </v>
      </c>
      <c r="P1572" s="348"/>
      <c r="Q1572" s="38"/>
      <c r="R1572" s="106"/>
      <c r="S1572" s="263"/>
      <c r="T1572" s="120"/>
      <c r="U1572" s="263" t="str">
        <f t="shared" si="108"/>
        <v xml:space="preserve"> </v>
      </c>
    </row>
    <row r="1573" spans="1:21" x14ac:dyDescent="0.2">
      <c r="A1573" s="143" t="s">
        <v>1394</v>
      </c>
      <c r="B1573" s="40" t="s">
        <v>1413</v>
      </c>
      <c r="C1573" s="4" t="s">
        <v>3522</v>
      </c>
      <c r="D1573" s="41">
        <v>1500</v>
      </c>
      <c r="E1573" s="47" t="s">
        <v>1401</v>
      </c>
      <c r="F1573" s="263" t="str">
        <f t="shared" si="105"/>
        <v xml:space="preserve"> </v>
      </c>
      <c r="G1573" s="143" t="s">
        <v>15</v>
      </c>
      <c r="H1573" s="143" t="s">
        <v>1400</v>
      </c>
      <c r="I1573" s="263" t="str">
        <f t="shared" si="106"/>
        <v xml:space="preserve"> </v>
      </c>
      <c r="J1573" s="38" t="str">
        <f>IF(D1573&gt;=('28 Populations and thresholds'!$I$58),"YES"," ")</f>
        <v>YES</v>
      </c>
      <c r="K1573" s="38" t="str">
        <f>IF(J1573="YES"," ",IF(D1573&gt;=('28 Populations and thresholds'!$I$58)*0.25,"YES"))</f>
        <v xml:space="preserve"> </v>
      </c>
      <c r="L1573" s="38" t="b">
        <f>OR('28 Populations and thresholds'!$J$58="CR",'28 Populations and thresholds'!$J$58="EN",'28 Populations and thresholds'!$J$58="VU")</f>
        <v>0</v>
      </c>
      <c r="M1573" s="75">
        <f>D1573/'28 Populations and thresholds'!$H$58</f>
        <v>2.5000000000000001E-2</v>
      </c>
      <c r="N1573" s="106">
        <f>'28 Populations and thresholds'!$K$58</f>
        <v>0</v>
      </c>
      <c r="O1573" s="263" t="str">
        <f t="shared" si="107"/>
        <v xml:space="preserve"> </v>
      </c>
      <c r="P1573" s="348"/>
      <c r="Q1573" s="38"/>
      <c r="R1573" s="106"/>
      <c r="S1573" s="263"/>
      <c r="T1573" s="9"/>
      <c r="U1573" s="263" t="str">
        <f t="shared" si="108"/>
        <v xml:space="preserve"> </v>
      </c>
    </row>
    <row r="1574" spans="1:21" x14ac:dyDescent="0.2">
      <c r="A1574" s="267" t="s">
        <v>1394</v>
      </c>
      <c r="B1574" s="268" t="s">
        <v>1415</v>
      </c>
      <c r="C1574" s="269" t="s">
        <v>3656</v>
      </c>
      <c r="D1574" s="270">
        <v>5000</v>
      </c>
      <c r="E1574" s="294" t="s">
        <v>1320</v>
      </c>
      <c r="F1574" s="263" t="str">
        <f t="shared" si="105"/>
        <v xml:space="preserve"> </v>
      </c>
      <c r="G1574" s="267" t="s">
        <v>15</v>
      </c>
      <c r="H1574" s="267" t="s">
        <v>1397</v>
      </c>
      <c r="I1574" s="263" t="str">
        <f t="shared" si="106"/>
        <v xml:space="preserve"> </v>
      </c>
      <c r="J1574" s="272" t="str">
        <f>IF(D1574&gt;=('28 Populations and thresholds'!$I$67),"YES"," ")</f>
        <v>YES</v>
      </c>
      <c r="K1574" s="272" t="str">
        <f>IF(J1574="YES"," ",IF(D1574&gt;=('28 Populations and thresholds'!$I$67)*0.25,"YES"))</f>
        <v xml:space="preserve"> </v>
      </c>
      <c r="L1574" s="272" t="b">
        <f>OR('28 Populations and thresholds'!$J$67="CR",'28 Populations and thresholds'!$J$67="EN",'28 Populations and thresholds'!$J$67="VU")</f>
        <v>0</v>
      </c>
      <c r="M1574" s="273">
        <f>D1574/'28 Populations and thresholds'!$H$67</f>
        <v>2.3809523809523808E-2</v>
      </c>
      <c r="N1574" s="274">
        <f>'28 Populations and thresholds'!$K$67</f>
        <v>0</v>
      </c>
      <c r="O1574" s="263" t="str">
        <f t="shared" si="107"/>
        <v xml:space="preserve"> </v>
      </c>
      <c r="P1574" s="349">
        <v>2.38</v>
      </c>
      <c r="Q1574" s="272">
        <v>1</v>
      </c>
      <c r="R1574" s="274">
        <v>0</v>
      </c>
      <c r="S1574" s="263"/>
      <c r="T1574" s="269"/>
      <c r="U1574" s="263" t="str">
        <f t="shared" si="108"/>
        <v xml:space="preserve"> </v>
      </c>
    </row>
    <row r="1575" spans="1:21" x14ac:dyDescent="0.2">
      <c r="A1575" s="143" t="s">
        <v>1394</v>
      </c>
      <c r="B1575" s="40" t="s">
        <v>1416</v>
      </c>
      <c r="C1575" s="4" t="s">
        <v>3725</v>
      </c>
      <c r="D1575" s="41">
        <v>600</v>
      </c>
      <c r="E1575" s="47" t="s">
        <v>1320</v>
      </c>
      <c r="F1575" s="263" t="str">
        <f t="shared" si="105"/>
        <v xml:space="preserve"> </v>
      </c>
      <c r="G1575" s="143" t="s">
        <v>15</v>
      </c>
      <c r="H1575" s="143" t="s">
        <v>1397</v>
      </c>
      <c r="I1575" s="263" t="str">
        <f t="shared" si="106"/>
        <v xml:space="preserve"> </v>
      </c>
      <c r="J1575" s="38" t="str">
        <f>IF(D1575&gt;=('28 Populations and thresholds'!$I$61),"YES"," ")</f>
        <v>YES</v>
      </c>
      <c r="K1575" s="38" t="str">
        <f>IF(J1575="YES"," ",IF(D1575&gt;=('28 Populations and thresholds'!$I$61)*0.25,"YES"))</f>
        <v xml:space="preserve"> </v>
      </c>
      <c r="L1575" s="38" t="b">
        <f>OR('28 Populations and thresholds'!$J$61="CR",'28 Populations and thresholds'!$J$61="EN",'28 Populations and thresholds'!$J$61="VU")</f>
        <v>0</v>
      </c>
      <c r="M1575" s="75">
        <f>D1575/('28 Populations and thresholds'!$H$61)</f>
        <v>0.06</v>
      </c>
      <c r="N1575" s="106" t="str">
        <f>'28 Populations and thresholds'!$K$61</f>
        <v>DEC</v>
      </c>
      <c r="O1575" s="263" t="str">
        <f t="shared" si="107"/>
        <v xml:space="preserve"> </v>
      </c>
      <c r="P1575" s="348">
        <v>20.99</v>
      </c>
      <c r="Q1575" s="38">
        <v>5</v>
      </c>
      <c r="R1575" s="106">
        <v>0</v>
      </c>
      <c r="S1575" s="263"/>
      <c r="T1575" s="120"/>
      <c r="U1575" s="263" t="str">
        <f t="shared" si="108"/>
        <v xml:space="preserve"> </v>
      </c>
    </row>
    <row r="1576" spans="1:21" x14ac:dyDescent="0.2">
      <c r="A1576" s="143" t="s">
        <v>1394</v>
      </c>
      <c r="B1576" s="40" t="s">
        <v>1416</v>
      </c>
      <c r="C1576" s="4" t="s">
        <v>3617</v>
      </c>
      <c r="D1576" s="41">
        <v>25320</v>
      </c>
      <c r="E1576" s="47" t="s">
        <v>1417</v>
      </c>
      <c r="F1576" s="263" t="str">
        <f t="shared" si="105"/>
        <v xml:space="preserve"> </v>
      </c>
      <c r="G1576" s="143" t="s">
        <v>15</v>
      </c>
      <c r="H1576" s="143" t="s">
        <v>1400</v>
      </c>
      <c r="I1576" s="263" t="str">
        <f t="shared" si="106"/>
        <v xml:space="preserve"> </v>
      </c>
      <c r="J1576" s="38" t="str">
        <f>IF(D1576&gt;=('28 Populations and thresholds'!$I$95),"YES"," ")</f>
        <v>YES</v>
      </c>
      <c r="K1576" s="38" t="str">
        <f>IF(J1576="YES"," ",IF(D1576&gt;=('28 Populations and thresholds'!$I$95)*0.25,"YES"))</f>
        <v xml:space="preserve"> </v>
      </c>
      <c r="L1576" s="38" t="b">
        <f>OR('28 Populations and thresholds'!$J$95="CR",'28 Populations and thresholds'!$J$95="EN",'28 Populations and thresholds'!$J$95="VU")</f>
        <v>0</v>
      </c>
      <c r="M1576" s="75">
        <f>D1576/'28 Populations and thresholds'!$H$95</f>
        <v>8.4400000000000003E-2</v>
      </c>
      <c r="N1576" s="106">
        <f>'28 Populations and thresholds'!$K$95</f>
        <v>0</v>
      </c>
      <c r="O1576" s="263" t="str">
        <f t="shared" si="107"/>
        <v xml:space="preserve"> </v>
      </c>
      <c r="P1576" s="348"/>
      <c r="Q1576" s="38"/>
      <c r="R1576" s="106"/>
      <c r="S1576" s="263"/>
      <c r="T1576" s="9"/>
      <c r="U1576" s="263" t="str">
        <f t="shared" si="108"/>
        <v xml:space="preserve"> </v>
      </c>
    </row>
    <row r="1577" spans="1:21" x14ac:dyDescent="0.2">
      <c r="A1577" s="142" t="s">
        <v>1394</v>
      </c>
      <c r="B1577" s="39" t="s">
        <v>1416</v>
      </c>
      <c r="C1577" s="4" t="s">
        <v>3589</v>
      </c>
      <c r="D1577" s="42">
        <v>14600</v>
      </c>
      <c r="E1577" s="48" t="s">
        <v>1417</v>
      </c>
      <c r="F1577" s="263" t="str">
        <f t="shared" si="105"/>
        <v xml:space="preserve"> </v>
      </c>
      <c r="G1577" s="143" t="s">
        <v>15</v>
      </c>
      <c r="H1577" s="142" t="s">
        <v>1400</v>
      </c>
      <c r="I1577" s="263" t="str">
        <f t="shared" si="106"/>
        <v xml:space="preserve"> </v>
      </c>
      <c r="J1577" s="38" t="str">
        <f>IF(D1577&gt;=('28 Populations and thresholds'!$I$84),"YES"," ")</f>
        <v>YES</v>
      </c>
      <c r="K1577" s="38" t="str">
        <f>IF(J1577="YES"," ",IF(D1577&gt;=('28 Populations and thresholds'!$I$84)*0.25,"YES"))</f>
        <v xml:space="preserve"> </v>
      </c>
      <c r="L1577" s="38" t="b">
        <f>OR('28 Populations and thresholds'!$J$84="CR",'28 Populations and thresholds'!$J$84="EN",'28 Populations and thresholds'!$J$84="VU")</f>
        <v>0</v>
      </c>
      <c r="M1577" s="75">
        <f>D1577/'28 Populations and thresholds'!$H$84</f>
        <v>1.46E-2</v>
      </c>
      <c r="N1577" s="106" t="str">
        <f>'28 Populations and thresholds'!$K$84</f>
        <v>DEC</v>
      </c>
      <c r="O1577" s="263" t="str">
        <f t="shared" si="107"/>
        <v xml:space="preserve"> </v>
      </c>
      <c r="P1577" s="348"/>
      <c r="Q1577" s="38"/>
      <c r="R1577" s="106"/>
      <c r="S1577" s="263"/>
      <c r="T1577" s="9"/>
      <c r="U1577" s="263" t="str">
        <f t="shared" si="108"/>
        <v xml:space="preserve"> </v>
      </c>
    </row>
    <row r="1578" spans="1:21" x14ac:dyDescent="0.2">
      <c r="A1578" s="143" t="s">
        <v>1394</v>
      </c>
      <c r="B1578" s="40" t="s">
        <v>1416</v>
      </c>
      <c r="C1578" s="4" t="s">
        <v>3735</v>
      </c>
      <c r="D1578" s="41">
        <v>5960</v>
      </c>
      <c r="E1578" s="47" t="s">
        <v>1417</v>
      </c>
      <c r="F1578" s="263" t="str">
        <f t="shared" si="105"/>
        <v xml:space="preserve"> </v>
      </c>
      <c r="G1578" s="143" t="s">
        <v>15</v>
      </c>
      <c r="H1578" s="143" t="s">
        <v>1400</v>
      </c>
      <c r="I1578" s="263" t="str">
        <f t="shared" si="106"/>
        <v xml:space="preserve"> </v>
      </c>
      <c r="J1578" s="38" t="str">
        <f>IF(D1578&gt;=('28 Populations and thresholds'!$I$86),"YES"," ")</f>
        <v>YES</v>
      </c>
      <c r="K1578" s="38" t="str">
        <f>IF(J1578="YES"," ",IF(D1578&gt;=('28 Populations and thresholds'!$I$86)*0.25,"YES"))</f>
        <v xml:space="preserve"> </v>
      </c>
      <c r="L1578" s="38" t="b">
        <f>OR('28 Populations and thresholds'!$J$86="CR",'28 Populations and thresholds'!$J$86="EN",'28 Populations and thresholds'!$J$86="VU")</f>
        <v>0</v>
      </c>
      <c r="M1578" s="75">
        <f>D1578/'28 Populations and thresholds'!$H$86</f>
        <v>5.96E-3</v>
      </c>
      <c r="N1578" s="106" t="str">
        <f>'28 Populations and thresholds'!$K$86</f>
        <v>DEC</v>
      </c>
      <c r="O1578" s="263" t="str">
        <f t="shared" si="107"/>
        <v xml:space="preserve"> </v>
      </c>
      <c r="P1578" s="348"/>
      <c r="Q1578" s="38"/>
      <c r="R1578" s="106"/>
      <c r="S1578" s="263"/>
      <c r="U1578" s="263" t="str">
        <f t="shared" si="108"/>
        <v xml:space="preserve"> </v>
      </c>
    </row>
    <row r="1579" spans="1:21" x14ac:dyDescent="0.2">
      <c r="A1579" s="143" t="s">
        <v>1394</v>
      </c>
      <c r="B1579" s="40" t="s">
        <v>1416</v>
      </c>
      <c r="C1579" s="111" t="s">
        <v>3626</v>
      </c>
      <c r="D1579" s="41">
        <v>13480</v>
      </c>
      <c r="E1579" s="47" t="s">
        <v>1417</v>
      </c>
      <c r="F1579" s="263" t="str">
        <f t="shared" si="105"/>
        <v xml:space="preserve"> </v>
      </c>
      <c r="G1579" s="143" t="s">
        <v>15</v>
      </c>
      <c r="H1579" s="143" t="s">
        <v>1400</v>
      </c>
      <c r="I1579" s="263" t="str">
        <f t="shared" si="106"/>
        <v xml:space="preserve"> </v>
      </c>
      <c r="J1579" s="38" t="str">
        <f>IF(D1579&gt;=('28 Populations and thresholds'!$I$98),"YES"," ")</f>
        <v>YES</v>
      </c>
      <c r="K1579" s="38" t="str">
        <f>IF(J1579="YES"," ",IF(D1579&gt;=('28 Populations and thresholds'!$I$98)*0.25,"YES"))</f>
        <v xml:space="preserve"> </v>
      </c>
      <c r="L1579" s="38" t="b">
        <f>OR('28 Populations and thresholds'!$J$98="CR",'28 Populations and thresholds'!$J$98="EN",'28 Populations and thresholds'!$J$98="VU")</f>
        <v>0</v>
      </c>
      <c r="M1579" s="75">
        <f>D1579/'28 Populations and thresholds'!$H$98</f>
        <v>4.4933333333333332E-2</v>
      </c>
      <c r="N1579" s="106">
        <f>'28 Populations and thresholds'!$K$98</f>
        <v>0</v>
      </c>
      <c r="O1579" s="263" t="str">
        <f t="shared" si="107"/>
        <v xml:space="preserve"> </v>
      </c>
      <c r="P1579" s="348"/>
      <c r="Q1579" s="38"/>
      <c r="R1579" s="106"/>
      <c r="S1579" s="263"/>
      <c r="U1579" s="263" t="str">
        <f t="shared" si="108"/>
        <v xml:space="preserve"> </v>
      </c>
    </row>
    <row r="1580" spans="1:21" x14ac:dyDescent="0.2">
      <c r="A1580" s="267" t="s">
        <v>1394</v>
      </c>
      <c r="B1580" s="268" t="s">
        <v>1418</v>
      </c>
      <c r="C1580" s="269" t="s">
        <v>3725</v>
      </c>
      <c r="D1580" s="270">
        <v>2500</v>
      </c>
      <c r="E1580" s="294" t="s">
        <v>1320</v>
      </c>
      <c r="F1580" s="263" t="str">
        <f t="shared" si="105"/>
        <v xml:space="preserve"> </v>
      </c>
      <c r="G1580" s="267" t="s">
        <v>15</v>
      </c>
      <c r="H1580" s="267" t="s">
        <v>1397</v>
      </c>
      <c r="I1580" s="263" t="str">
        <f t="shared" si="106"/>
        <v xml:space="preserve"> </v>
      </c>
      <c r="J1580" s="272" t="str">
        <f>IF(D1580&gt;=('28 Populations and thresholds'!$I$61),"YES"," ")</f>
        <v>YES</v>
      </c>
      <c r="K1580" s="272" t="str">
        <f>IF(J1580="YES"," ",IF(D1580&gt;=('28 Populations and thresholds'!$I$61)*0.25,"YES"))</f>
        <v xml:space="preserve"> </v>
      </c>
      <c r="L1580" s="272" t="b">
        <f>OR('28 Populations and thresholds'!$J$61="CR",'28 Populations and thresholds'!$J$61="EN",'28 Populations and thresholds'!$J$61="VU")</f>
        <v>0</v>
      </c>
      <c r="M1580" s="273">
        <f>D1580/('28 Populations and thresholds'!$H$61)</f>
        <v>0.25</v>
      </c>
      <c r="N1580" s="274" t="str">
        <f>'28 Populations and thresholds'!$K$61</f>
        <v>DEC</v>
      </c>
      <c r="O1580" s="263" t="str">
        <f t="shared" si="107"/>
        <v xml:space="preserve"> </v>
      </c>
      <c r="P1580" s="349">
        <v>28.08</v>
      </c>
      <c r="Q1580" s="272">
        <v>4</v>
      </c>
      <c r="R1580" s="274">
        <v>0</v>
      </c>
      <c r="S1580" s="263"/>
      <c r="T1580" s="300"/>
      <c r="U1580" s="263" t="str">
        <f t="shared" si="108"/>
        <v xml:space="preserve"> </v>
      </c>
    </row>
    <row r="1581" spans="1:21" x14ac:dyDescent="0.2">
      <c r="A1581" s="267" t="s">
        <v>1394</v>
      </c>
      <c r="B1581" s="268" t="s">
        <v>1418</v>
      </c>
      <c r="C1581" s="269" t="s">
        <v>3656</v>
      </c>
      <c r="D1581" s="270">
        <v>1900</v>
      </c>
      <c r="E1581" s="294" t="s">
        <v>1320</v>
      </c>
      <c r="F1581" s="263" t="str">
        <f t="shared" si="105"/>
        <v xml:space="preserve"> </v>
      </c>
      <c r="G1581" s="267" t="s">
        <v>15</v>
      </c>
      <c r="H1581" s="267" t="s">
        <v>1397</v>
      </c>
      <c r="I1581" s="263" t="str">
        <f t="shared" si="106"/>
        <v xml:space="preserve"> </v>
      </c>
      <c r="J1581" s="272" t="str">
        <f>IF(D1581&gt;=('28 Populations and thresholds'!$I$67),"YES"," ")</f>
        <v>YES</v>
      </c>
      <c r="K1581" s="272" t="str">
        <f>IF(J1581="YES"," ",IF(D1581&gt;=('28 Populations and thresholds'!$I$67)*0.25,"YES"))</f>
        <v xml:space="preserve"> </v>
      </c>
      <c r="L1581" s="272" t="b">
        <f>OR('28 Populations and thresholds'!$J$67="CR",'28 Populations and thresholds'!$J$67="EN",'28 Populations and thresholds'!$J$67="VU")</f>
        <v>0</v>
      </c>
      <c r="M1581" s="273">
        <f>D1581/'28 Populations and thresholds'!$H$67</f>
        <v>9.0476190476190474E-3</v>
      </c>
      <c r="N1581" s="274">
        <f>'28 Populations and thresholds'!$K$67</f>
        <v>0</v>
      </c>
      <c r="O1581" s="263" t="str">
        <f t="shared" si="107"/>
        <v xml:space="preserve"> </v>
      </c>
      <c r="P1581" s="349"/>
      <c r="Q1581" s="272"/>
      <c r="R1581" s="274"/>
      <c r="S1581" s="263"/>
      <c r="T1581" s="269"/>
      <c r="U1581" s="263" t="str">
        <f t="shared" si="108"/>
        <v xml:space="preserve"> </v>
      </c>
    </row>
    <row r="1582" spans="1:21" x14ac:dyDescent="0.2">
      <c r="A1582" s="267" t="s">
        <v>1394</v>
      </c>
      <c r="B1582" s="268" t="s">
        <v>1418</v>
      </c>
      <c r="C1582" s="269" t="s">
        <v>3528</v>
      </c>
      <c r="D1582" s="270">
        <v>1200</v>
      </c>
      <c r="E1582" s="294" t="s">
        <v>1401</v>
      </c>
      <c r="F1582" s="263" t="str">
        <f t="shared" si="105"/>
        <v xml:space="preserve"> </v>
      </c>
      <c r="G1582" s="267" t="s">
        <v>15</v>
      </c>
      <c r="H1582" s="267" t="s">
        <v>1400</v>
      </c>
      <c r="I1582" s="263" t="str">
        <f t="shared" si="106"/>
        <v xml:space="preserve"> </v>
      </c>
      <c r="J1582" s="272" t="str">
        <f>IF(D1582&gt;=('28 Populations and thresholds'!$I$59),"YES"," ")</f>
        <v>YES</v>
      </c>
      <c r="K1582" s="272" t="str">
        <f>IF(J1582="YES"," ",IF(D1582&gt;=('28 Populations and thresholds'!$I$59)*0.25,"YES"))</f>
        <v xml:space="preserve"> </v>
      </c>
      <c r="L1582" s="272" t="b">
        <f>OR('28 Populations and thresholds'!$J$59="CR",'28 Populations and thresholds'!$J$59="EN",'28 Populations and thresholds'!$J$59="VU")</f>
        <v>0</v>
      </c>
      <c r="M1582" s="273">
        <f>D1582/'28 Populations and thresholds'!$H$59</f>
        <v>1.090909090909091E-2</v>
      </c>
      <c r="N1582" s="274">
        <f>'28 Populations and thresholds'!$K$59</f>
        <v>0</v>
      </c>
      <c r="O1582" s="263" t="str">
        <f t="shared" si="107"/>
        <v xml:space="preserve"> </v>
      </c>
      <c r="P1582" s="349"/>
      <c r="Q1582" s="272"/>
      <c r="R1582" s="274"/>
      <c r="S1582" s="263"/>
      <c r="T1582" s="269"/>
      <c r="U1582" s="263" t="str">
        <f t="shared" si="108"/>
        <v xml:space="preserve"> </v>
      </c>
    </row>
    <row r="1583" spans="1:21" x14ac:dyDescent="0.2">
      <c r="A1583" s="267" t="s">
        <v>1394</v>
      </c>
      <c r="B1583" s="268" t="s">
        <v>1418</v>
      </c>
      <c r="C1583" s="269" t="s">
        <v>3522</v>
      </c>
      <c r="D1583" s="270">
        <v>650</v>
      </c>
      <c r="E1583" s="294" t="s">
        <v>1401</v>
      </c>
      <c r="F1583" s="263" t="str">
        <f t="shared" si="105"/>
        <v xml:space="preserve"> </v>
      </c>
      <c r="G1583" s="267" t="s">
        <v>15</v>
      </c>
      <c r="H1583" s="267" t="s">
        <v>1400</v>
      </c>
      <c r="I1583" s="263" t="str">
        <f t="shared" si="106"/>
        <v xml:space="preserve"> </v>
      </c>
      <c r="J1583" s="272" t="str">
        <f>IF(D1583&gt;=('28 Populations and thresholds'!$I$58),"YES"," ")</f>
        <v>YES</v>
      </c>
      <c r="K1583" s="272" t="str">
        <f>IF(J1583="YES"," ",IF(D1583&gt;=('28 Populations and thresholds'!$I$58)*0.25,"YES"))</f>
        <v xml:space="preserve"> </v>
      </c>
      <c r="L1583" s="272" t="b">
        <f>OR('28 Populations and thresholds'!$J$58="CR",'28 Populations and thresholds'!$J$58="EN",'28 Populations and thresholds'!$J$58="VU")</f>
        <v>0</v>
      </c>
      <c r="M1583" s="273">
        <f>D1583/'28 Populations and thresholds'!$H$58</f>
        <v>1.0833333333333334E-2</v>
      </c>
      <c r="N1583" s="274">
        <f>'28 Populations and thresholds'!$K$58</f>
        <v>0</v>
      </c>
      <c r="O1583" s="263" t="str">
        <f t="shared" si="107"/>
        <v xml:space="preserve"> </v>
      </c>
      <c r="P1583" s="349"/>
      <c r="Q1583" s="272"/>
      <c r="R1583" s="274"/>
      <c r="S1583" s="263"/>
      <c r="T1583" s="269"/>
      <c r="U1583" s="263" t="str">
        <f t="shared" si="108"/>
        <v xml:space="preserve"> </v>
      </c>
    </row>
    <row r="1584" spans="1:21" x14ac:dyDescent="0.2">
      <c r="A1584" s="143" t="s">
        <v>1394</v>
      </c>
      <c r="B1584" s="40" t="s">
        <v>1419</v>
      </c>
      <c r="C1584" s="4" t="s">
        <v>3725</v>
      </c>
      <c r="D1584" s="41">
        <v>3300</v>
      </c>
      <c r="E1584" s="47" t="s">
        <v>1320</v>
      </c>
      <c r="F1584" s="263" t="str">
        <f t="shared" si="105"/>
        <v xml:space="preserve"> </v>
      </c>
      <c r="G1584" s="143" t="s">
        <v>15</v>
      </c>
      <c r="H1584" s="143" t="s">
        <v>1397</v>
      </c>
      <c r="I1584" s="263" t="str">
        <f t="shared" si="106"/>
        <v xml:space="preserve"> </v>
      </c>
      <c r="J1584" s="38" t="str">
        <f>IF(D1584&gt;=('28 Populations and thresholds'!$I$61),"YES"," ")</f>
        <v>YES</v>
      </c>
      <c r="K1584" s="38" t="str">
        <f>IF(J1584="YES"," ",IF(D1584&gt;=('28 Populations and thresholds'!$I$61)*0.25,"YES"))</f>
        <v xml:space="preserve"> </v>
      </c>
      <c r="L1584" s="38" t="b">
        <f>OR('28 Populations and thresholds'!$J$61="CR",'28 Populations and thresholds'!$J$61="EN",'28 Populations and thresholds'!$J$61="VU")</f>
        <v>0</v>
      </c>
      <c r="M1584" s="75">
        <f>D1584/('28 Populations and thresholds'!$H$61)</f>
        <v>0.33</v>
      </c>
      <c r="N1584" s="106" t="str">
        <f>'28 Populations and thresholds'!$K$61</f>
        <v>DEC</v>
      </c>
      <c r="O1584" s="263" t="str">
        <f t="shared" si="107"/>
        <v xml:space="preserve"> </v>
      </c>
      <c r="P1584" s="348">
        <v>37.549999999999997</v>
      </c>
      <c r="Q1584" s="38">
        <v>2</v>
      </c>
      <c r="R1584" s="106">
        <v>0</v>
      </c>
      <c r="S1584" s="263"/>
      <c r="T1584" s="120"/>
      <c r="U1584" s="263" t="str">
        <f t="shared" si="108"/>
        <v xml:space="preserve"> </v>
      </c>
    </row>
    <row r="1585" spans="1:26" x14ac:dyDescent="0.2">
      <c r="A1585" s="182" t="s">
        <v>1394</v>
      </c>
      <c r="B1585" s="183" t="s">
        <v>1419</v>
      </c>
      <c r="C1585" s="181" t="s">
        <v>3528</v>
      </c>
      <c r="D1585" s="180">
        <v>5000</v>
      </c>
      <c r="E1585" s="179"/>
      <c r="F1585" s="263" t="str">
        <f t="shared" si="105"/>
        <v xml:space="preserve"> </v>
      </c>
      <c r="G1585" s="12" t="s">
        <v>4498</v>
      </c>
      <c r="H1585" s="12"/>
      <c r="I1585" s="263" t="str">
        <f t="shared" si="106"/>
        <v xml:space="preserve"> </v>
      </c>
      <c r="J1585" s="38" t="str">
        <f>IF(D1585&gt;=('28 Populations and thresholds'!$I$59),"YES"," ")</f>
        <v>YES</v>
      </c>
      <c r="K1585" s="38" t="str">
        <f>IF(J1585="YES"," ",IF(D1585&gt;=('28 Populations and thresholds'!$I$59)*0.25,"YES"))</f>
        <v xml:space="preserve"> </v>
      </c>
      <c r="L1585" s="38" t="b">
        <f>OR('28 Populations and thresholds'!$J$59="CR",'28 Populations and thresholds'!$J$59="EN",'28 Populations and thresholds'!$J$59="VU")</f>
        <v>0</v>
      </c>
      <c r="M1585" s="75">
        <f>D1585/'28 Populations and thresholds'!$H$59</f>
        <v>4.5454545454545456E-2</v>
      </c>
      <c r="N1585" s="106">
        <f>'28 Populations and thresholds'!$K$59</f>
        <v>0</v>
      </c>
      <c r="O1585" s="263" t="str">
        <f t="shared" si="107"/>
        <v xml:space="preserve"> </v>
      </c>
      <c r="P1585" s="348"/>
      <c r="Q1585" s="38"/>
      <c r="R1585" s="106"/>
      <c r="S1585" s="263"/>
      <c r="U1585" s="263" t="str">
        <f t="shared" si="108"/>
        <v xml:space="preserve"> </v>
      </c>
    </row>
    <row r="1586" spans="1:26" x14ac:dyDescent="0.2">
      <c r="A1586" s="267" t="s">
        <v>1394</v>
      </c>
      <c r="B1586" s="268" t="s">
        <v>1421</v>
      </c>
      <c r="C1586" s="269" t="s">
        <v>3617</v>
      </c>
      <c r="D1586" s="270">
        <v>7074</v>
      </c>
      <c r="E1586" s="294" t="s">
        <v>1408</v>
      </c>
      <c r="F1586" s="263" t="str">
        <f t="shared" si="105"/>
        <v xml:space="preserve"> </v>
      </c>
      <c r="G1586" s="267" t="s">
        <v>15</v>
      </c>
      <c r="H1586" s="267" t="s">
        <v>1422</v>
      </c>
      <c r="I1586" s="263" t="str">
        <f t="shared" si="106"/>
        <v xml:space="preserve"> </v>
      </c>
      <c r="J1586" s="272" t="str">
        <f>IF(D1586&gt;=('28 Populations and thresholds'!$I$95),"YES"," ")</f>
        <v>YES</v>
      </c>
      <c r="K1586" s="272" t="str">
        <f>IF(J1586="YES"," ",IF(D1586&gt;=('28 Populations and thresholds'!$I$95)*0.25,"YES"))</f>
        <v xml:space="preserve"> </v>
      </c>
      <c r="L1586" s="272" t="b">
        <f>OR('28 Populations and thresholds'!$J$95="CR",'28 Populations and thresholds'!$J$95="EN",'28 Populations and thresholds'!$J$95="VU")</f>
        <v>0</v>
      </c>
      <c r="M1586" s="273">
        <f>D1586/'28 Populations and thresholds'!$H$95</f>
        <v>2.358E-2</v>
      </c>
      <c r="N1586" s="274">
        <f>'28 Populations and thresholds'!$K$95</f>
        <v>0</v>
      </c>
      <c r="O1586" s="263" t="str">
        <f t="shared" si="107"/>
        <v xml:space="preserve"> </v>
      </c>
      <c r="P1586" s="349">
        <v>4.22</v>
      </c>
      <c r="Q1586" s="272">
        <v>2</v>
      </c>
      <c r="R1586" s="274">
        <v>0</v>
      </c>
      <c r="S1586" s="263"/>
      <c r="T1586" s="269"/>
      <c r="U1586" s="263" t="str">
        <f t="shared" si="108"/>
        <v xml:space="preserve"> </v>
      </c>
    </row>
    <row r="1587" spans="1:26" x14ac:dyDescent="0.2">
      <c r="A1587" s="267" t="s">
        <v>1394</v>
      </c>
      <c r="B1587" s="268" t="s">
        <v>1421</v>
      </c>
      <c r="C1587" s="269" t="s">
        <v>3633</v>
      </c>
      <c r="D1587" s="270">
        <v>5600</v>
      </c>
      <c r="E1587" s="294" t="s">
        <v>1408</v>
      </c>
      <c r="F1587" s="263" t="str">
        <f t="shared" si="105"/>
        <v xml:space="preserve"> </v>
      </c>
      <c r="G1587" s="267" t="s">
        <v>15</v>
      </c>
      <c r="H1587" s="267" t="s">
        <v>1423</v>
      </c>
      <c r="I1587" s="263" t="str">
        <f t="shared" si="106"/>
        <v xml:space="preserve"> </v>
      </c>
      <c r="J1587" s="272" t="str">
        <f>IF(D1587&gt;=('28 Populations and thresholds'!$I$99),"YES"," ")</f>
        <v>YES</v>
      </c>
      <c r="K1587" s="272" t="str">
        <f>IF(J1587="YES"," ",IF(D1587&gt;=('28 Populations and thresholds'!$I$99)*0.25,"YES"))</f>
        <v xml:space="preserve"> </v>
      </c>
      <c r="L1587" s="272" t="b">
        <f>OR('28 Populations and thresholds'!$J$99="CR",'28 Populations and thresholds'!$J$99="EN",'28 Populations and thresholds'!$J$99="VU")</f>
        <v>0</v>
      </c>
      <c r="M1587" s="273">
        <f>D1587/'28 Populations and thresholds'!$H$99</f>
        <v>1.8666666666666668E-2</v>
      </c>
      <c r="N1587" s="274">
        <f>'28 Populations and thresholds'!$K$99</f>
        <v>0</v>
      </c>
      <c r="O1587" s="263" t="str">
        <f t="shared" si="107"/>
        <v xml:space="preserve"> </v>
      </c>
      <c r="P1587" s="349"/>
      <c r="Q1587" s="272"/>
      <c r="R1587" s="274"/>
      <c r="S1587" s="263"/>
      <c r="T1587" s="269"/>
      <c r="U1587" s="263" t="str">
        <f t="shared" si="108"/>
        <v xml:space="preserve"> </v>
      </c>
    </row>
    <row r="1588" spans="1:26" x14ac:dyDescent="0.2">
      <c r="A1588" s="143" t="s">
        <v>1394</v>
      </c>
      <c r="B1588" s="40" t="s">
        <v>1424</v>
      </c>
      <c r="C1588" s="4" t="s">
        <v>3603</v>
      </c>
      <c r="D1588" s="41">
        <v>19664</v>
      </c>
      <c r="E1588" s="47" t="s">
        <v>1344</v>
      </c>
      <c r="F1588" s="263" t="str">
        <f t="shared" si="105"/>
        <v xml:space="preserve"> </v>
      </c>
      <c r="G1588" s="143" t="s">
        <v>15</v>
      </c>
      <c r="H1588" s="143" t="s">
        <v>1395</v>
      </c>
      <c r="I1588" s="263" t="str">
        <f t="shared" si="106"/>
        <v xml:space="preserve"> </v>
      </c>
      <c r="J1588" s="38" t="str">
        <f>IF(D1588&gt;=('28 Populations and thresholds'!$I$89),"YES"," ")</f>
        <v>YES</v>
      </c>
      <c r="K1588" s="38" t="str">
        <f>IF(J1588="YES"," ",IF(D1588&gt;=('28 Populations and thresholds'!$I$89)*0.25,"YES"))</f>
        <v xml:space="preserve"> </v>
      </c>
      <c r="L1588" s="38" t="b">
        <f>OR('28 Populations and thresholds'!$J$89="CR",'28 Populations and thresholds'!$J$89="EN",'28 Populations and thresholds'!$J$89="VU")</f>
        <v>0</v>
      </c>
      <c r="M1588" s="75">
        <f>D1588/'28 Populations and thresholds'!$H$89</f>
        <v>1.3109333333333334E-2</v>
      </c>
      <c r="N1588" s="106">
        <f>'28 Populations and thresholds'!$K$89</f>
        <v>0</v>
      </c>
      <c r="O1588" s="263" t="str">
        <f t="shared" si="107"/>
        <v xml:space="preserve"> </v>
      </c>
      <c r="P1588" s="348">
        <v>7.08</v>
      </c>
      <c r="Q1588" s="38">
        <v>3</v>
      </c>
      <c r="R1588" s="106">
        <v>0</v>
      </c>
      <c r="S1588" s="263"/>
      <c r="T1588" s="9"/>
      <c r="U1588" s="263" t="str">
        <f t="shared" si="108"/>
        <v xml:space="preserve"> </v>
      </c>
    </row>
    <row r="1589" spans="1:26" x14ac:dyDescent="0.2">
      <c r="A1589" s="143" t="s">
        <v>1394</v>
      </c>
      <c r="B1589" s="40" t="s">
        <v>1424</v>
      </c>
      <c r="C1589" s="4" t="s">
        <v>3607</v>
      </c>
      <c r="D1589" s="41">
        <v>10065</v>
      </c>
      <c r="E1589" s="47" t="s">
        <v>1344</v>
      </c>
      <c r="F1589" s="263" t="str">
        <f t="shared" si="105"/>
        <v xml:space="preserve"> </v>
      </c>
      <c r="G1589" s="143" t="s">
        <v>15</v>
      </c>
      <c r="H1589" s="143" t="s">
        <v>1395</v>
      </c>
      <c r="I1589" s="263" t="str">
        <f t="shared" si="106"/>
        <v xml:space="preserve"> </v>
      </c>
      <c r="J1589" s="38" t="str">
        <f>IF(D1589&gt;=('28 Populations and thresholds'!$I$92),"YES"," ")</f>
        <v>YES</v>
      </c>
      <c r="K1589" s="38" t="str">
        <f>IF(J1589="YES"," ",IF(D1589&gt;=('28 Populations and thresholds'!$I$92)*0.25,"YES"))</f>
        <v xml:space="preserve"> </v>
      </c>
      <c r="L1589" s="38" t="b">
        <f>OR('28 Populations and thresholds'!$J$92="CR",'28 Populations and thresholds'!$J$92="EN",'28 Populations and thresholds'!$J$92="VU")</f>
        <v>0</v>
      </c>
      <c r="M1589" s="75">
        <f>D1589/'28 Populations and thresholds'!$H$92</f>
        <v>3.3550000000000003E-2</v>
      </c>
      <c r="N1589" s="106" t="str">
        <f>'28 Populations and thresholds'!$K$92</f>
        <v>DEC</v>
      </c>
      <c r="O1589" s="263" t="str">
        <f t="shared" si="107"/>
        <v xml:space="preserve"> </v>
      </c>
      <c r="P1589" s="348"/>
      <c r="Q1589" s="38"/>
      <c r="R1589" s="106"/>
      <c r="S1589" s="263"/>
      <c r="T1589" s="9"/>
      <c r="U1589" s="263" t="str">
        <f t="shared" si="108"/>
        <v xml:space="preserve"> </v>
      </c>
    </row>
    <row r="1590" spans="1:26" x14ac:dyDescent="0.2">
      <c r="A1590" s="143" t="s">
        <v>1394</v>
      </c>
      <c r="B1590" s="40" t="s">
        <v>1424</v>
      </c>
      <c r="C1590" s="4" t="s">
        <v>3528</v>
      </c>
      <c r="D1590" s="41">
        <v>2660</v>
      </c>
      <c r="E1590" s="47" t="s">
        <v>1344</v>
      </c>
      <c r="F1590" s="263" t="str">
        <f t="shared" si="105"/>
        <v xml:space="preserve"> </v>
      </c>
      <c r="G1590" s="143" t="s">
        <v>15</v>
      </c>
      <c r="H1590" s="143" t="s">
        <v>1395</v>
      </c>
      <c r="I1590" s="263" t="str">
        <f t="shared" si="106"/>
        <v xml:space="preserve"> </v>
      </c>
      <c r="J1590" s="38" t="str">
        <f>IF(D1590&gt;=('28 Populations and thresholds'!$I$59),"YES"," ")</f>
        <v>YES</v>
      </c>
      <c r="K1590" s="38" t="str">
        <f>IF(J1590="YES"," ",IF(D1590&gt;=('28 Populations and thresholds'!$I$59)*0.25,"YES"))</f>
        <v xml:space="preserve"> </v>
      </c>
      <c r="L1590" s="38" t="b">
        <f>OR('28 Populations and thresholds'!$J$59="CR",'28 Populations and thresholds'!$J$59="EN",'28 Populations and thresholds'!$J$59="VU")</f>
        <v>0</v>
      </c>
      <c r="M1590" s="75">
        <f>D1590/'28 Populations and thresholds'!$H$59</f>
        <v>2.4181818181818183E-2</v>
      </c>
      <c r="N1590" s="106">
        <f>'28 Populations and thresholds'!$K$59</f>
        <v>0</v>
      </c>
      <c r="O1590" s="263" t="str">
        <f t="shared" si="107"/>
        <v xml:space="preserve"> </v>
      </c>
      <c r="P1590" s="348"/>
      <c r="Q1590" s="38"/>
      <c r="R1590" s="106"/>
      <c r="S1590" s="263"/>
      <c r="T1590" s="9"/>
      <c r="U1590" s="263" t="str">
        <f t="shared" si="108"/>
        <v xml:space="preserve"> </v>
      </c>
    </row>
    <row r="1591" spans="1:26" x14ac:dyDescent="0.2">
      <c r="A1591" s="267" t="s">
        <v>1394</v>
      </c>
      <c r="B1591" s="268" t="s">
        <v>1425</v>
      </c>
      <c r="C1591" s="269" t="s">
        <v>3725</v>
      </c>
      <c r="D1591" s="298">
        <v>722</v>
      </c>
      <c r="E1591" s="294" t="s">
        <v>1320</v>
      </c>
      <c r="F1591" s="263" t="str">
        <f t="shared" si="105"/>
        <v xml:space="preserve"> </v>
      </c>
      <c r="G1591" s="267" t="s">
        <v>15</v>
      </c>
      <c r="H1591" s="267" t="s">
        <v>1397</v>
      </c>
      <c r="I1591" s="263" t="str">
        <f t="shared" si="106"/>
        <v xml:space="preserve"> </v>
      </c>
      <c r="J1591" s="272" t="str">
        <f>IF(D1591&gt;=('28 Populations and thresholds'!$I$61),"YES"," ")</f>
        <v>YES</v>
      </c>
      <c r="K1591" s="272" t="str">
        <f>IF(J1591="YES"," ",IF(D1591&gt;=('28 Populations and thresholds'!$I$61)*0.25,"YES"))</f>
        <v xml:space="preserve"> </v>
      </c>
      <c r="L1591" s="272" t="b">
        <f>OR('28 Populations and thresholds'!$J$61="CR",'28 Populations and thresholds'!$J$61="EN",'28 Populations and thresholds'!$J$61="VU")</f>
        <v>0</v>
      </c>
      <c r="M1591" s="273">
        <f>D1591/('28 Populations and thresholds'!$H$61)</f>
        <v>7.22E-2</v>
      </c>
      <c r="N1591" s="274" t="str">
        <f>'28 Populations and thresholds'!$K$61</f>
        <v>DEC</v>
      </c>
      <c r="O1591" s="263" t="str">
        <f t="shared" si="107"/>
        <v xml:space="preserve"> </v>
      </c>
      <c r="P1591" s="349">
        <v>7.22</v>
      </c>
      <c r="Q1591" s="272">
        <v>1</v>
      </c>
      <c r="R1591" s="274">
        <v>0</v>
      </c>
      <c r="S1591" s="263"/>
      <c r="T1591" s="300"/>
      <c r="U1591" s="263" t="str">
        <f t="shared" si="108"/>
        <v xml:space="preserve"> </v>
      </c>
    </row>
    <row r="1592" spans="1:26" x14ac:dyDescent="0.2">
      <c r="A1592" s="143" t="s">
        <v>1394</v>
      </c>
      <c r="B1592" s="40" t="s">
        <v>1426</v>
      </c>
      <c r="C1592" s="111" t="s">
        <v>3528</v>
      </c>
      <c r="D1592" s="41">
        <v>1501</v>
      </c>
      <c r="E1592" s="47" t="s">
        <v>1344</v>
      </c>
      <c r="F1592" s="263" t="str">
        <f t="shared" si="105"/>
        <v xml:space="preserve"> </v>
      </c>
      <c r="G1592" s="143" t="s">
        <v>15</v>
      </c>
      <c r="H1592" s="143" t="s">
        <v>1395</v>
      </c>
      <c r="I1592" s="263" t="str">
        <f t="shared" si="106"/>
        <v xml:space="preserve"> </v>
      </c>
      <c r="J1592" s="38" t="str">
        <f>IF(D1592&gt;=('28 Populations and thresholds'!$I$59),"YES"," ")</f>
        <v>YES</v>
      </c>
      <c r="K1592" s="38" t="str">
        <f>IF(J1592="YES"," ",IF(D1592&gt;=('28 Populations and thresholds'!$I$59)*0.25,"YES"))</f>
        <v xml:space="preserve"> </v>
      </c>
      <c r="L1592" s="38" t="b">
        <f>OR('28 Populations and thresholds'!$J$59="CR",'28 Populations and thresholds'!$J$59="EN",'28 Populations and thresholds'!$J$59="VU")</f>
        <v>0</v>
      </c>
      <c r="M1592" s="75">
        <f>D1592/'28 Populations and thresholds'!$H$59</f>
        <v>1.3645454545454546E-2</v>
      </c>
      <c r="N1592" s="106">
        <f>'28 Populations and thresholds'!$K$59</f>
        <v>0</v>
      </c>
      <c r="O1592" s="263" t="str">
        <f t="shared" si="107"/>
        <v xml:space="preserve"> </v>
      </c>
      <c r="P1592" s="348">
        <v>1.36</v>
      </c>
      <c r="Q1592" s="38">
        <v>1</v>
      </c>
      <c r="R1592" s="106">
        <v>0</v>
      </c>
      <c r="S1592" s="263"/>
      <c r="T1592" s="9"/>
      <c r="U1592" s="263" t="str">
        <f t="shared" si="108"/>
        <v xml:space="preserve"> </v>
      </c>
    </row>
    <row r="1593" spans="1:26" x14ac:dyDescent="0.2">
      <c r="A1593" s="267" t="s">
        <v>1394</v>
      </c>
      <c r="B1593" s="268" t="s">
        <v>4658</v>
      </c>
      <c r="C1593" s="269" t="s">
        <v>3727</v>
      </c>
      <c r="D1593" s="270">
        <v>2758</v>
      </c>
      <c r="E1593" s="294" t="s">
        <v>1408</v>
      </c>
      <c r="F1593" s="263" t="str">
        <f t="shared" si="105"/>
        <v xml:space="preserve"> </v>
      </c>
      <c r="G1593" s="267" t="s">
        <v>15</v>
      </c>
      <c r="H1593" s="267" t="s">
        <v>1407</v>
      </c>
      <c r="I1593" s="263" t="str">
        <f t="shared" si="106"/>
        <v xml:space="preserve"> </v>
      </c>
      <c r="J1593" s="272" t="str">
        <f>IF(D1593&gt;=('28 Populations and thresholds'!$I$64),"YES"," ")</f>
        <v>YES</v>
      </c>
      <c r="K1593" s="272" t="str">
        <f>IF(J1593="YES"," ",IF(D1593&gt;=('28 Populations and thresholds'!$I$64)*0.25,"YES"))</f>
        <v xml:space="preserve"> </v>
      </c>
      <c r="L1593" s="272" t="b">
        <f>OR('28 Populations and thresholds'!$J$64="CR",'28 Populations and thresholds'!$J$64="EN",'28 Populations and thresholds'!$J$64="VU")</f>
        <v>0</v>
      </c>
      <c r="M1593" s="273">
        <f>D1593/('28 Populations and thresholds'!$H$64)</f>
        <v>0.40558823529411764</v>
      </c>
      <c r="N1593" s="274" t="str">
        <f>'28 Populations and thresholds'!$K$64</f>
        <v>DEC</v>
      </c>
      <c r="O1593" s="263" t="str">
        <f t="shared" si="107"/>
        <v xml:space="preserve"> </v>
      </c>
      <c r="P1593" s="349">
        <v>66.83</v>
      </c>
      <c r="Q1593" s="272">
        <v>3</v>
      </c>
      <c r="R1593" s="274">
        <v>0</v>
      </c>
      <c r="S1593" s="263"/>
      <c r="T1593" s="282"/>
      <c r="U1593" s="263" t="str">
        <f t="shared" si="108"/>
        <v xml:space="preserve"> </v>
      </c>
      <c r="Z1593" s="4"/>
    </row>
    <row r="1594" spans="1:26" x14ac:dyDescent="0.2">
      <c r="A1594" s="275" t="s">
        <v>1394</v>
      </c>
      <c r="B1594" s="268" t="s">
        <v>4658</v>
      </c>
      <c r="C1594" s="269" t="s">
        <v>3656</v>
      </c>
      <c r="D1594" s="279">
        <v>51760</v>
      </c>
      <c r="E1594" s="274">
        <v>2006</v>
      </c>
      <c r="F1594" s="263" t="str">
        <f t="shared" si="105"/>
        <v xml:space="preserve"> </v>
      </c>
      <c r="G1594" s="275" t="s">
        <v>139</v>
      </c>
      <c r="H1594" s="275" t="s">
        <v>3388</v>
      </c>
      <c r="I1594" s="263" t="str">
        <f t="shared" si="106"/>
        <v xml:space="preserve"> </v>
      </c>
      <c r="J1594" s="272" t="str">
        <f>IF(D1594&gt;=('28 Populations and thresholds'!$I$67),"YES"," ")</f>
        <v>YES</v>
      </c>
      <c r="K1594" s="272" t="str">
        <f>IF(J1594="YES"," ",IF(D1594&gt;=('28 Populations and thresholds'!$I$67)*0.25,"YES"))</f>
        <v xml:space="preserve"> </v>
      </c>
      <c r="L1594" s="272" t="b">
        <f>OR('28 Populations and thresholds'!$J$67="CR",'28 Populations and thresholds'!$J$67="EN",'28 Populations and thresholds'!$J$67="VU")</f>
        <v>0</v>
      </c>
      <c r="M1594" s="273">
        <f>D1594/'28 Populations and thresholds'!$H$67</f>
        <v>0.24647619047619049</v>
      </c>
      <c r="N1594" s="274">
        <f>'28 Populations and thresholds'!$K$67</f>
        <v>0</v>
      </c>
      <c r="O1594" s="263" t="str">
        <f t="shared" si="107"/>
        <v xml:space="preserve"> </v>
      </c>
      <c r="P1594" s="349"/>
      <c r="Q1594" s="272"/>
      <c r="R1594" s="274"/>
      <c r="S1594" s="263"/>
      <c r="T1594" s="269"/>
      <c r="U1594" s="263" t="str">
        <f t="shared" si="108"/>
        <v xml:space="preserve"> </v>
      </c>
    </row>
    <row r="1595" spans="1:26" x14ac:dyDescent="0.2">
      <c r="A1595" s="267" t="s">
        <v>1394</v>
      </c>
      <c r="B1595" s="268" t="s">
        <v>4658</v>
      </c>
      <c r="C1595" s="280" t="s">
        <v>3522</v>
      </c>
      <c r="D1595" s="270">
        <v>976</v>
      </c>
      <c r="E1595" s="294" t="s">
        <v>1401</v>
      </c>
      <c r="F1595" s="263" t="str">
        <f t="shared" si="105"/>
        <v xml:space="preserve"> </v>
      </c>
      <c r="G1595" s="267" t="s">
        <v>15</v>
      </c>
      <c r="H1595" s="267" t="s">
        <v>1400</v>
      </c>
      <c r="I1595" s="263" t="str">
        <f t="shared" si="106"/>
        <v xml:space="preserve"> </v>
      </c>
      <c r="J1595" s="272" t="str">
        <f>IF(D1595&gt;=('28 Populations and thresholds'!$I$58),"YES"," ")</f>
        <v>YES</v>
      </c>
      <c r="K1595" s="272" t="str">
        <f>IF(J1595="YES"," ",IF(D1595&gt;=('28 Populations and thresholds'!$I$58)*0.25,"YES"))</f>
        <v xml:space="preserve"> </v>
      </c>
      <c r="L1595" s="272" t="b">
        <f>OR('28 Populations and thresholds'!$J$58="CR",'28 Populations and thresholds'!$J$58="EN",'28 Populations and thresholds'!$J$58="VU")</f>
        <v>0</v>
      </c>
      <c r="M1595" s="273">
        <f>D1595/'28 Populations and thresholds'!$H$58</f>
        <v>1.6266666666666665E-2</v>
      </c>
      <c r="N1595" s="274">
        <f>'28 Populations and thresholds'!$K$58</f>
        <v>0</v>
      </c>
      <c r="O1595" s="263" t="str">
        <f t="shared" si="107"/>
        <v xml:space="preserve"> </v>
      </c>
      <c r="P1595" s="349"/>
      <c r="Q1595" s="272"/>
      <c r="R1595" s="274"/>
      <c r="S1595" s="263"/>
      <c r="T1595" s="269"/>
      <c r="U1595" s="263" t="str">
        <f t="shared" si="108"/>
        <v xml:space="preserve"> </v>
      </c>
    </row>
    <row r="1596" spans="1:26" x14ac:dyDescent="0.2">
      <c r="A1596" s="143" t="s">
        <v>1394</v>
      </c>
      <c r="B1596" s="40" t="s">
        <v>1428</v>
      </c>
      <c r="C1596" s="4" t="s">
        <v>3528</v>
      </c>
      <c r="D1596" s="45">
        <v>20000</v>
      </c>
      <c r="E1596" s="47" t="s">
        <v>1320</v>
      </c>
      <c r="F1596" s="263" t="str">
        <f t="shared" si="105"/>
        <v xml:space="preserve"> </v>
      </c>
      <c r="G1596" s="143" t="s">
        <v>15</v>
      </c>
      <c r="H1596" s="143" t="s">
        <v>1429</v>
      </c>
      <c r="I1596" s="263" t="str">
        <f t="shared" si="106"/>
        <v xml:space="preserve"> </v>
      </c>
      <c r="J1596" s="38" t="str">
        <f>IF(D1596&gt;=('28 Populations and thresholds'!$I$59),"YES"," ")</f>
        <v>YES</v>
      </c>
      <c r="K1596" s="38" t="str">
        <f>IF(J1596="YES"," ",IF(D1596&gt;=('28 Populations and thresholds'!$I$59)*0.25,"YES"))</f>
        <v xml:space="preserve"> </v>
      </c>
      <c r="L1596" s="38" t="b">
        <f>OR('28 Populations and thresholds'!$J$59="CR",'28 Populations and thresholds'!$J$59="EN",'28 Populations and thresholds'!$J$59="VU")</f>
        <v>0</v>
      </c>
      <c r="M1596" s="75">
        <f>D1596/'28 Populations and thresholds'!$H$59</f>
        <v>0.18181818181818182</v>
      </c>
      <c r="N1596" s="106">
        <f>'28 Populations and thresholds'!$K$59</f>
        <v>0</v>
      </c>
      <c r="O1596" s="263" t="str">
        <f t="shared" si="107"/>
        <v xml:space="preserve"> </v>
      </c>
      <c r="P1596" s="348">
        <v>18.18</v>
      </c>
      <c r="Q1596" s="38">
        <v>1</v>
      </c>
      <c r="R1596" s="106">
        <v>0</v>
      </c>
      <c r="S1596" s="263"/>
      <c r="T1596" s="9"/>
      <c r="U1596" s="263" t="str">
        <f t="shared" si="108"/>
        <v xml:space="preserve"> </v>
      </c>
    </row>
    <row r="1597" spans="1:26" x14ac:dyDescent="0.2">
      <c r="A1597" s="313" t="s">
        <v>1394</v>
      </c>
      <c r="B1597" s="314" t="s">
        <v>1430</v>
      </c>
      <c r="C1597" s="317" t="s">
        <v>3725</v>
      </c>
      <c r="D1597" s="305">
        <v>5000</v>
      </c>
      <c r="E1597" s="306"/>
      <c r="F1597" s="263" t="str">
        <f t="shared" si="105"/>
        <v xml:space="preserve"> </v>
      </c>
      <c r="G1597" s="275" t="s">
        <v>4498</v>
      </c>
      <c r="H1597" s="275"/>
      <c r="I1597" s="263" t="str">
        <f t="shared" si="106"/>
        <v xml:space="preserve"> </v>
      </c>
      <c r="J1597" s="272" t="str">
        <f>IF(D1597&gt;=('28 Populations and thresholds'!$I$61),"YES"," ")</f>
        <v>YES</v>
      </c>
      <c r="K1597" s="272" t="str">
        <f>IF(J1597="YES"," ",IF(D1597&gt;=('28 Populations and thresholds'!$I$61)*0.25,"YES"))</f>
        <v xml:space="preserve"> </v>
      </c>
      <c r="L1597" s="272" t="b">
        <f>OR('28 Populations and thresholds'!$J$61="CR",'28 Populations and thresholds'!$J$61="EN",'28 Populations and thresholds'!$J$61="VU")</f>
        <v>0</v>
      </c>
      <c r="M1597" s="273">
        <f>D1597/('28 Populations and thresholds'!$H$61)</f>
        <v>0.5</v>
      </c>
      <c r="N1597" s="274" t="str">
        <f>'28 Populations and thresholds'!$K$61</f>
        <v>DEC</v>
      </c>
      <c r="O1597" s="263" t="str">
        <f t="shared" si="107"/>
        <v xml:space="preserve"> </v>
      </c>
      <c r="P1597" s="349">
        <v>74.55</v>
      </c>
      <c r="Q1597" s="272">
        <v>4</v>
      </c>
      <c r="R1597" s="274">
        <v>0</v>
      </c>
      <c r="S1597" s="263"/>
      <c r="T1597" s="275"/>
      <c r="U1597" s="263" t="str">
        <f t="shared" si="108"/>
        <v xml:space="preserve"> </v>
      </c>
    </row>
    <row r="1598" spans="1:26" x14ac:dyDescent="0.2">
      <c r="A1598" s="267" t="s">
        <v>1394</v>
      </c>
      <c r="B1598" s="268" t="s">
        <v>1430</v>
      </c>
      <c r="C1598" s="269" t="s">
        <v>3656</v>
      </c>
      <c r="D1598" s="270">
        <v>35000</v>
      </c>
      <c r="E1598" s="294" t="s">
        <v>1320</v>
      </c>
      <c r="F1598" s="263" t="str">
        <f t="shared" si="105"/>
        <v xml:space="preserve"> </v>
      </c>
      <c r="G1598" s="267" t="s">
        <v>15</v>
      </c>
      <c r="H1598" s="267" t="s">
        <v>1397</v>
      </c>
      <c r="I1598" s="263" t="str">
        <f t="shared" si="106"/>
        <v xml:space="preserve"> </v>
      </c>
      <c r="J1598" s="272" t="str">
        <f>IF(D1598&gt;=('28 Populations and thresholds'!$I$67),"YES"," ")</f>
        <v>YES</v>
      </c>
      <c r="K1598" s="272" t="str">
        <f>IF(J1598="YES"," ",IF(D1598&gt;=('28 Populations and thresholds'!$I$67)*0.25,"YES"))</f>
        <v xml:space="preserve"> </v>
      </c>
      <c r="L1598" s="272" t="b">
        <f>OR('28 Populations and thresholds'!$J$67="CR",'28 Populations and thresholds'!$J$67="EN",'28 Populations and thresholds'!$J$67="VU")</f>
        <v>0</v>
      </c>
      <c r="M1598" s="273">
        <f>D1598/'28 Populations and thresholds'!$H$67</f>
        <v>0.16666666666666666</v>
      </c>
      <c r="N1598" s="274">
        <f>'28 Populations and thresholds'!$K$67</f>
        <v>0</v>
      </c>
      <c r="O1598" s="263" t="str">
        <f t="shared" si="107"/>
        <v xml:space="preserve"> </v>
      </c>
      <c r="P1598" s="349"/>
      <c r="Q1598" s="272"/>
      <c r="R1598" s="274"/>
      <c r="S1598" s="263"/>
      <c r="T1598" s="269"/>
      <c r="U1598" s="263" t="str">
        <f t="shared" si="108"/>
        <v xml:space="preserve"> </v>
      </c>
    </row>
    <row r="1599" spans="1:26" x14ac:dyDescent="0.2">
      <c r="A1599" s="267" t="s">
        <v>1394</v>
      </c>
      <c r="B1599" s="268" t="s">
        <v>1430</v>
      </c>
      <c r="C1599" s="269" t="s">
        <v>3607</v>
      </c>
      <c r="D1599" s="270">
        <v>14887</v>
      </c>
      <c r="E1599" s="294" t="s">
        <v>1401</v>
      </c>
      <c r="F1599" s="263" t="str">
        <f t="shared" si="105"/>
        <v xml:space="preserve"> </v>
      </c>
      <c r="G1599" s="267" t="s">
        <v>15</v>
      </c>
      <c r="H1599" s="267" t="s">
        <v>1400</v>
      </c>
      <c r="I1599" s="263" t="str">
        <f t="shared" si="106"/>
        <v xml:space="preserve"> </v>
      </c>
      <c r="J1599" s="272" t="str">
        <f>IF(D1599&gt;=('28 Populations and thresholds'!$I$92),"YES"," ")</f>
        <v>YES</v>
      </c>
      <c r="K1599" s="272" t="str">
        <f>IF(J1599="YES"," ",IF(D1599&gt;=('28 Populations and thresholds'!$I$92)*0.25,"YES"))</f>
        <v xml:space="preserve"> </v>
      </c>
      <c r="L1599" s="272" t="b">
        <f>OR('28 Populations and thresholds'!$J$92="CR",'28 Populations and thresholds'!$J$92="EN",'28 Populations and thresholds'!$J$92="VU")</f>
        <v>0</v>
      </c>
      <c r="M1599" s="273">
        <f>D1599/'28 Populations and thresholds'!$H$92</f>
        <v>4.9623333333333332E-2</v>
      </c>
      <c r="N1599" s="274" t="str">
        <f>'28 Populations and thresholds'!$K$92</f>
        <v>DEC</v>
      </c>
      <c r="O1599" s="263" t="str">
        <f t="shared" si="107"/>
        <v xml:space="preserve"> </v>
      </c>
      <c r="P1599" s="349"/>
      <c r="Q1599" s="272"/>
      <c r="R1599" s="274"/>
      <c r="S1599" s="263"/>
      <c r="T1599" s="269"/>
      <c r="U1599" s="263" t="str">
        <f t="shared" si="108"/>
        <v xml:space="preserve"> </v>
      </c>
    </row>
    <row r="1600" spans="1:26" x14ac:dyDescent="0.2">
      <c r="A1600" s="267" t="s">
        <v>1394</v>
      </c>
      <c r="B1600" s="268" t="s">
        <v>1430</v>
      </c>
      <c r="C1600" s="280" t="s">
        <v>3528</v>
      </c>
      <c r="D1600" s="298">
        <v>3216</v>
      </c>
      <c r="E1600" s="294" t="s">
        <v>1401</v>
      </c>
      <c r="F1600" s="263" t="str">
        <f t="shared" si="105"/>
        <v xml:space="preserve"> </v>
      </c>
      <c r="G1600" s="267" t="s">
        <v>15</v>
      </c>
      <c r="H1600" s="267" t="s">
        <v>1400</v>
      </c>
      <c r="I1600" s="263" t="str">
        <f t="shared" si="106"/>
        <v xml:space="preserve"> </v>
      </c>
      <c r="J1600" s="272" t="str">
        <f>IF(D1600&gt;=('28 Populations and thresholds'!$I$59),"YES"," ")</f>
        <v>YES</v>
      </c>
      <c r="K1600" s="272" t="str">
        <f>IF(J1600="YES"," ",IF(D1600&gt;=('28 Populations and thresholds'!$I$59)*0.25,"YES"))</f>
        <v xml:space="preserve"> </v>
      </c>
      <c r="L1600" s="272" t="b">
        <f>OR('28 Populations and thresholds'!$J$59="CR",'28 Populations and thresholds'!$J$59="EN",'28 Populations and thresholds'!$J$59="VU")</f>
        <v>0</v>
      </c>
      <c r="M1600" s="273">
        <f>D1600/'28 Populations and thresholds'!$H$59</f>
        <v>2.9236363636363637E-2</v>
      </c>
      <c r="N1600" s="274">
        <f>'28 Populations and thresholds'!$K$59</f>
        <v>0</v>
      </c>
      <c r="O1600" s="263" t="str">
        <f t="shared" si="107"/>
        <v xml:space="preserve"> </v>
      </c>
      <c r="P1600" s="349"/>
      <c r="Q1600" s="272"/>
      <c r="R1600" s="274"/>
      <c r="S1600" s="263"/>
      <c r="T1600" s="269"/>
      <c r="U1600" s="263" t="str">
        <f t="shared" si="108"/>
        <v xml:space="preserve"> </v>
      </c>
    </row>
    <row r="1601" spans="1:21" x14ac:dyDescent="0.2">
      <c r="A1601" s="143" t="s">
        <v>1394</v>
      </c>
      <c r="B1601" s="40" t="s">
        <v>1431</v>
      </c>
      <c r="C1601" s="4" t="s">
        <v>3725</v>
      </c>
      <c r="D1601" s="41">
        <v>800</v>
      </c>
      <c r="E1601" s="47" t="s">
        <v>1408</v>
      </c>
      <c r="F1601" s="263" t="str">
        <f t="shared" ref="F1601:F1664" si="109">" "</f>
        <v xml:space="preserve"> </v>
      </c>
      <c r="G1601" s="143" t="s">
        <v>15</v>
      </c>
      <c r="H1601" s="143" t="s">
        <v>1407</v>
      </c>
      <c r="I1601" s="263" t="str">
        <f t="shared" ref="I1601:I1664" si="110">" "</f>
        <v xml:space="preserve"> </v>
      </c>
      <c r="J1601" s="38" t="str">
        <f>IF(D1601&gt;=('28 Populations and thresholds'!$I$61),"YES"," ")</f>
        <v>YES</v>
      </c>
      <c r="K1601" s="38" t="str">
        <f>IF(J1601="YES"," ",IF(D1601&gt;=('28 Populations and thresholds'!$I$61)*0.25,"YES"))</f>
        <v xml:space="preserve"> </v>
      </c>
      <c r="L1601" s="38" t="b">
        <f>OR('28 Populations and thresholds'!$J$61="CR",'28 Populations and thresholds'!$J$61="EN",'28 Populations and thresholds'!$J$61="VU")</f>
        <v>0</v>
      </c>
      <c r="M1601" s="75">
        <f>D1601/('28 Populations and thresholds'!$H$61)</f>
        <v>0.08</v>
      </c>
      <c r="N1601" s="106" t="str">
        <f>'28 Populations and thresholds'!$K$61</f>
        <v>DEC</v>
      </c>
      <c r="O1601" s="263" t="str">
        <f t="shared" ref="O1601:O1664" si="111">" "</f>
        <v xml:space="preserve"> </v>
      </c>
      <c r="P1601" s="348">
        <v>11.38</v>
      </c>
      <c r="Q1601" s="38">
        <v>3</v>
      </c>
      <c r="R1601" s="106">
        <v>0</v>
      </c>
      <c r="S1601" s="263"/>
      <c r="T1601" s="120"/>
      <c r="U1601" s="263" t="str">
        <f t="shared" ref="U1601:U1664" si="112">" "</f>
        <v xml:space="preserve"> </v>
      </c>
    </row>
    <row r="1602" spans="1:21" x14ac:dyDescent="0.2">
      <c r="A1602" s="143" t="s">
        <v>1394</v>
      </c>
      <c r="B1602" s="40" t="s">
        <v>1431</v>
      </c>
      <c r="C1602" s="4" t="s">
        <v>3656</v>
      </c>
      <c r="D1602" s="41">
        <v>4000</v>
      </c>
      <c r="E1602" s="47" t="s">
        <v>1408</v>
      </c>
      <c r="F1602" s="263" t="str">
        <f t="shared" si="109"/>
        <v xml:space="preserve"> </v>
      </c>
      <c r="G1602" s="143" t="s">
        <v>15</v>
      </c>
      <c r="H1602" s="143" t="s">
        <v>1407</v>
      </c>
      <c r="I1602" s="263" t="str">
        <f t="shared" si="110"/>
        <v xml:space="preserve"> </v>
      </c>
      <c r="J1602" s="38" t="str">
        <f>IF(D1602&gt;=('28 Populations and thresholds'!$I$67),"YES"," ")</f>
        <v>YES</v>
      </c>
      <c r="K1602" s="38" t="str">
        <f>IF(J1602="YES"," ",IF(D1602&gt;=('28 Populations and thresholds'!$I$67)*0.25,"YES"))</f>
        <v xml:space="preserve"> </v>
      </c>
      <c r="L1602" s="38" t="b">
        <f>OR('28 Populations and thresholds'!$J$67="CR",'28 Populations and thresholds'!$J$67="EN",'28 Populations and thresholds'!$J$67="VU")</f>
        <v>0</v>
      </c>
      <c r="M1602" s="75">
        <f>D1602/'28 Populations and thresholds'!$H$67</f>
        <v>1.9047619047619049E-2</v>
      </c>
      <c r="N1602" s="106">
        <f>'28 Populations and thresholds'!$K$67</f>
        <v>0</v>
      </c>
      <c r="O1602" s="263" t="str">
        <f t="shared" si="111"/>
        <v xml:space="preserve"> </v>
      </c>
      <c r="P1602" s="348"/>
      <c r="Q1602" s="38"/>
      <c r="R1602" s="106"/>
      <c r="S1602" s="263"/>
      <c r="T1602" s="9"/>
      <c r="U1602" s="263" t="str">
        <f t="shared" si="112"/>
        <v xml:space="preserve"> </v>
      </c>
    </row>
    <row r="1603" spans="1:21" x14ac:dyDescent="0.2">
      <c r="A1603" s="143" t="s">
        <v>1394</v>
      </c>
      <c r="B1603" s="40" t="s">
        <v>1431</v>
      </c>
      <c r="C1603" s="4" t="s">
        <v>3522</v>
      </c>
      <c r="D1603" s="41">
        <v>887</v>
      </c>
      <c r="E1603" s="47" t="s">
        <v>1344</v>
      </c>
      <c r="F1603" s="263" t="str">
        <f t="shared" si="109"/>
        <v xml:space="preserve"> </v>
      </c>
      <c r="G1603" s="143" t="s">
        <v>15</v>
      </c>
      <c r="H1603" s="143" t="s">
        <v>1395</v>
      </c>
      <c r="I1603" s="263" t="str">
        <f t="shared" si="110"/>
        <v xml:space="preserve"> </v>
      </c>
      <c r="J1603" s="38" t="str">
        <f>IF(D1603&gt;=('28 Populations and thresholds'!$I$58),"YES"," ")</f>
        <v>YES</v>
      </c>
      <c r="K1603" s="38" t="str">
        <f>IF(J1603="YES"," ",IF(D1603&gt;=('28 Populations and thresholds'!$I$58)*0.25,"YES"))</f>
        <v xml:space="preserve"> </v>
      </c>
      <c r="L1603" s="38" t="b">
        <f>OR('28 Populations and thresholds'!$J$58="CR",'28 Populations and thresholds'!$J$58="EN",'28 Populations and thresholds'!$J$58="VU")</f>
        <v>0</v>
      </c>
      <c r="M1603" s="75">
        <f>D1603/'28 Populations and thresholds'!$H$58</f>
        <v>1.4783333333333334E-2</v>
      </c>
      <c r="N1603" s="106">
        <f>'28 Populations and thresholds'!$K$58</f>
        <v>0</v>
      </c>
      <c r="O1603" s="263" t="str">
        <f t="shared" si="111"/>
        <v xml:space="preserve"> </v>
      </c>
      <c r="P1603" s="348"/>
      <c r="Q1603" s="38"/>
      <c r="R1603" s="106"/>
      <c r="S1603" s="263"/>
      <c r="T1603" s="9"/>
      <c r="U1603" s="263" t="str">
        <f t="shared" si="112"/>
        <v xml:space="preserve"> </v>
      </c>
    </row>
    <row r="1604" spans="1:21" x14ac:dyDescent="0.2">
      <c r="A1604" s="275" t="s">
        <v>1394</v>
      </c>
      <c r="B1604" s="268" t="s">
        <v>4973</v>
      </c>
      <c r="C1604" s="269" t="s">
        <v>3617</v>
      </c>
      <c r="D1604" s="279">
        <v>29039</v>
      </c>
      <c r="E1604" s="274">
        <v>2004</v>
      </c>
      <c r="F1604" s="263" t="str">
        <f t="shared" si="109"/>
        <v xml:space="preserve"> </v>
      </c>
      <c r="G1604" s="275" t="s">
        <v>139</v>
      </c>
      <c r="H1604" s="275" t="s">
        <v>3388</v>
      </c>
      <c r="I1604" s="263" t="str">
        <f t="shared" si="110"/>
        <v xml:space="preserve"> </v>
      </c>
      <c r="J1604" s="272" t="str">
        <f>IF(D1604&gt;=('28 Populations and thresholds'!$I$95),"YES"," ")</f>
        <v>YES</v>
      </c>
      <c r="K1604" s="272" t="str">
        <f>IF(J1604="YES"," ",IF(D1604&gt;=('28 Populations and thresholds'!$I$95)*0.25,"YES"))</f>
        <v xml:space="preserve"> </v>
      </c>
      <c r="L1604" s="272" t="b">
        <f>OR('28 Populations and thresholds'!$J$95="CR",'28 Populations and thresholds'!$J$95="EN",'28 Populations and thresholds'!$J$95="VU")</f>
        <v>0</v>
      </c>
      <c r="M1604" s="273">
        <f>D1604/'28 Populations and thresholds'!$H$95</f>
        <v>9.679666666666667E-2</v>
      </c>
      <c r="N1604" s="274">
        <f>'28 Populations and thresholds'!$K$95</f>
        <v>0</v>
      </c>
      <c r="O1604" s="263" t="str">
        <f t="shared" si="111"/>
        <v xml:space="preserve"> </v>
      </c>
      <c r="P1604" s="349">
        <v>25.66</v>
      </c>
      <c r="Q1604" s="272">
        <v>4</v>
      </c>
      <c r="R1604" s="274">
        <v>0</v>
      </c>
      <c r="S1604" s="263"/>
      <c r="T1604" s="269"/>
      <c r="U1604" s="263" t="str">
        <f t="shared" si="112"/>
        <v xml:space="preserve"> </v>
      </c>
    </row>
    <row r="1605" spans="1:21" x14ac:dyDescent="0.2">
      <c r="A1605" s="275" t="s">
        <v>1394</v>
      </c>
      <c r="B1605" s="268" t="s">
        <v>4973</v>
      </c>
      <c r="C1605" s="269" t="s">
        <v>3633</v>
      </c>
      <c r="D1605" s="279">
        <v>21601</v>
      </c>
      <c r="E1605" s="274">
        <v>2004</v>
      </c>
      <c r="F1605" s="263" t="str">
        <f t="shared" si="109"/>
        <v xml:space="preserve"> </v>
      </c>
      <c r="G1605" s="275" t="s">
        <v>139</v>
      </c>
      <c r="H1605" s="275" t="s">
        <v>3388</v>
      </c>
      <c r="I1605" s="263" t="str">
        <f t="shared" si="110"/>
        <v xml:space="preserve"> </v>
      </c>
      <c r="J1605" s="272" t="str">
        <f>IF(D1605&gt;=('28 Populations and thresholds'!$I$99),"YES"," ")</f>
        <v>YES</v>
      </c>
      <c r="K1605" s="272" t="str">
        <f>IF(J1605="YES"," ",IF(D1605&gt;=('28 Populations and thresholds'!$I$99)*0.25,"YES"))</f>
        <v xml:space="preserve"> </v>
      </c>
      <c r="L1605" s="272" t="b">
        <f>OR('28 Populations and thresholds'!$J$99="CR",'28 Populations and thresholds'!$J$99="EN",'28 Populations and thresholds'!$J$99="VU")</f>
        <v>0</v>
      </c>
      <c r="M1605" s="273">
        <f>D1605/'28 Populations and thresholds'!$H$99</f>
        <v>7.2003333333333336E-2</v>
      </c>
      <c r="N1605" s="274">
        <f>'28 Populations and thresholds'!$K$99</f>
        <v>0</v>
      </c>
      <c r="O1605" s="263" t="str">
        <f t="shared" si="111"/>
        <v xml:space="preserve"> </v>
      </c>
      <c r="P1605" s="349"/>
      <c r="Q1605" s="272"/>
      <c r="R1605" s="274"/>
      <c r="S1605" s="263"/>
      <c r="T1605" s="269"/>
      <c r="U1605" s="263" t="str">
        <f t="shared" si="112"/>
        <v xml:space="preserve"> </v>
      </c>
    </row>
    <row r="1606" spans="1:21" x14ac:dyDescent="0.2">
      <c r="A1606" s="267" t="s">
        <v>1394</v>
      </c>
      <c r="B1606" s="268" t="s">
        <v>4973</v>
      </c>
      <c r="C1606" s="280" t="s">
        <v>3626</v>
      </c>
      <c r="D1606" s="270">
        <v>23604</v>
      </c>
      <c r="E1606" s="294" t="s">
        <v>1344</v>
      </c>
      <c r="F1606" s="263" t="str">
        <f t="shared" si="109"/>
        <v xml:space="preserve"> </v>
      </c>
      <c r="G1606" s="267" t="s">
        <v>15</v>
      </c>
      <c r="H1606" s="267" t="s">
        <v>1432</v>
      </c>
      <c r="I1606" s="263" t="str">
        <f t="shared" si="110"/>
        <v xml:space="preserve"> </v>
      </c>
      <c r="J1606" s="272" t="str">
        <f>IF(D1606&gt;=('28 Populations and thresholds'!$I$98),"YES"," ")</f>
        <v>YES</v>
      </c>
      <c r="K1606" s="272" t="str">
        <f>IF(J1606="YES"," ",IF(D1606&gt;=('28 Populations and thresholds'!$I$98)*0.25,"YES"))</f>
        <v xml:space="preserve"> </v>
      </c>
      <c r="L1606" s="272" t="b">
        <f>OR('28 Populations and thresholds'!$J$98="CR",'28 Populations and thresholds'!$J$98="EN",'28 Populations and thresholds'!$J$98="VU")</f>
        <v>0</v>
      </c>
      <c r="M1606" s="273">
        <f>D1606/'28 Populations and thresholds'!$H$98</f>
        <v>7.868E-2</v>
      </c>
      <c r="N1606" s="274">
        <f>'28 Populations and thresholds'!$K$98</f>
        <v>0</v>
      </c>
      <c r="O1606" s="263" t="str">
        <f t="shared" si="111"/>
        <v xml:space="preserve"> </v>
      </c>
      <c r="P1606" s="349"/>
      <c r="Q1606" s="272"/>
      <c r="R1606" s="274"/>
      <c r="S1606" s="263"/>
      <c r="T1606" s="275"/>
      <c r="U1606" s="263" t="str">
        <f t="shared" si="112"/>
        <v xml:space="preserve"> </v>
      </c>
    </row>
    <row r="1607" spans="1:21" x14ac:dyDescent="0.2">
      <c r="A1607" s="267" t="s">
        <v>1394</v>
      </c>
      <c r="B1607" s="268" t="s">
        <v>4973</v>
      </c>
      <c r="C1607" s="280" t="s">
        <v>3528</v>
      </c>
      <c r="D1607" s="298">
        <v>1003</v>
      </c>
      <c r="E1607" s="294" t="s">
        <v>1344</v>
      </c>
      <c r="F1607" s="263" t="str">
        <f t="shared" si="109"/>
        <v xml:space="preserve"> </v>
      </c>
      <c r="G1607" s="267" t="s">
        <v>15</v>
      </c>
      <c r="H1607" s="267" t="s">
        <v>1395</v>
      </c>
      <c r="I1607" s="263" t="str">
        <f t="shared" si="110"/>
        <v xml:space="preserve"> </v>
      </c>
      <c r="J1607" s="272" t="str">
        <f>IF(D1607&gt;=('28 Populations and thresholds'!$I$59),"YES"," ")</f>
        <v>YES</v>
      </c>
      <c r="K1607" s="272" t="str">
        <f>IF(J1607="YES"," ",IF(D1607&gt;=('28 Populations and thresholds'!$I$59)*0.25,"YES"))</f>
        <v xml:space="preserve"> </v>
      </c>
      <c r="L1607" s="272" t="b">
        <f>OR('28 Populations and thresholds'!$J$59="CR",'28 Populations and thresholds'!$J$59="EN",'28 Populations and thresholds'!$J$59="VU")</f>
        <v>0</v>
      </c>
      <c r="M1607" s="273">
        <f>D1607/'28 Populations and thresholds'!$H$59</f>
        <v>9.1181818181818187E-3</v>
      </c>
      <c r="N1607" s="274">
        <f>'28 Populations and thresholds'!$K$59</f>
        <v>0</v>
      </c>
      <c r="O1607" s="263" t="str">
        <f t="shared" si="111"/>
        <v xml:space="preserve"> </v>
      </c>
      <c r="P1607" s="349"/>
      <c r="Q1607" s="272"/>
      <c r="R1607" s="274"/>
      <c r="S1607" s="263"/>
      <c r="T1607" s="269"/>
      <c r="U1607" s="263" t="str">
        <f t="shared" si="112"/>
        <v xml:space="preserve"> </v>
      </c>
    </row>
    <row r="1608" spans="1:21" x14ac:dyDescent="0.2">
      <c r="A1608" s="143" t="s">
        <v>1394</v>
      </c>
      <c r="B1608" s="40" t="s">
        <v>1433</v>
      </c>
      <c r="C1608" s="4" t="s">
        <v>3727</v>
      </c>
      <c r="D1608" s="41">
        <v>1000</v>
      </c>
      <c r="E1608" s="47" t="s">
        <v>1320</v>
      </c>
      <c r="F1608" s="263" t="str">
        <f t="shared" si="109"/>
        <v xml:space="preserve"> </v>
      </c>
      <c r="G1608" s="143" t="s">
        <v>15</v>
      </c>
      <c r="H1608" s="143" t="s">
        <v>1397</v>
      </c>
      <c r="I1608" s="263" t="str">
        <f t="shared" si="110"/>
        <v xml:space="preserve"> </v>
      </c>
      <c r="J1608" s="38" t="str">
        <f>IF(D1608&gt;=('28 Populations and thresholds'!$I$64),"YES"," ")</f>
        <v>YES</v>
      </c>
      <c r="K1608" s="38" t="str">
        <f>IF(J1608="YES"," ",IF(D1608&gt;=('28 Populations and thresholds'!$I$64)*0.25,"YES"))</f>
        <v xml:space="preserve"> </v>
      </c>
      <c r="L1608" s="38" t="b">
        <f>OR('28 Populations and thresholds'!$J$64="CR",'28 Populations and thresholds'!$J$64="EN",'28 Populations and thresholds'!$J$64="VU")</f>
        <v>0</v>
      </c>
      <c r="M1608" s="75">
        <f>D1608/('28 Populations and thresholds'!$H$64)</f>
        <v>0.14705882352941177</v>
      </c>
      <c r="N1608" s="106" t="str">
        <f>'28 Populations and thresholds'!$K$64</f>
        <v>DEC</v>
      </c>
      <c r="O1608" s="263" t="str">
        <f t="shared" si="111"/>
        <v xml:space="preserve"> </v>
      </c>
      <c r="P1608" s="348">
        <v>14.71</v>
      </c>
      <c r="Q1608" s="38">
        <v>1</v>
      </c>
      <c r="R1608" s="106">
        <v>0</v>
      </c>
      <c r="S1608" s="263"/>
      <c r="T1608" s="120"/>
      <c r="U1608" s="263" t="str">
        <f t="shared" si="112"/>
        <v xml:space="preserve"> </v>
      </c>
    </row>
    <row r="1609" spans="1:21" x14ac:dyDescent="0.2">
      <c r="A1609" s="275" t="s">
        <v>1394</v>
      </c>
      <c r="B1609" s="268" t="s">
        <v>1434</v>
      </c>
      <c r="C1609" s="269" t="s">
        <v>3633</v>
      </c>
      <c r="D1609" s="279">
        <v>3436</v>
      </c>
      <c r="E1609" s="274">
        <v>2002</v>
      </c>
      <c r="F1609" s="263" t="str">
        <f t="shared" si="109"/>
        <v xml:space="preserve"> </v>
      </c>
      <c r="G1609" s="275" t="s">
        <v>139</v>
      </c>
      <c r="H1609" s="275" t="s">
        <v>3388</v>
      </c>
      <c r="I1609" s="263" t="str">
        <f t="shared" si="110"/>
        <v xml:space="preserve"> </v>
      </c>
      <c r="J1609" s="272" t="str">
        <f>IF(D1609&gt;=('28 Populations and thresholds'!$I$99),"YES"," ")</f>
        <v>YES</v>
      </c>
      <c r="K1609" s="272" t="str">
        <f>IF(J1609="YES"," ",IF(D1609&gt;=('28 Populations and thresholds'!$I$99)*0.25,"YES"))</f>
        <v xml:space="preserve"> </v>
      </c>
      <c r="L1609" s="272" t="b">
        <f>OR('28 Populations and thresholds'!$J$99="CR",'28 Populations and thresholds'!$J$99="EN",'28 Populations and thresholds'!$J$99="VU")</f>
        <v>0</v>
      </c>
      <c r="M1609" s="273">
        <f>D1609/'28 Populations and thresholds'!$H$99</f>
        <v>1.1453333333333333E-2</v>
      </c>
      <c r="N1609" s="274">
        <f>'28 Populations and thresholds'!$K$99</f>
        <v>0</v>
      </c>
      <c r="O1609" s="263" t="str">
        <f t="shared" si="111"/>
        <v xml:space="preserve"> </v>
      </c>
      <c r="P1609" s="349">
        <v>3.4</v>
      </c>
      <c r="Q1609" s="272">
        <v>3</v>
      </c>
      <c r="R1609" s="274">
        <v>0</v>
      </c>
      <c r="S1609" s="263"/>
      <c r="T1609" s="269"/>
      <c r="U1609" s="263" t="str">
        <f t="shared" si="112"/>
        <v xml:space="preserve"> </v>
      </c>
    </row>
    <row r="1610" spans="1:21" x14ac:dyDescent="0.2">
      <c r="A1610" s="275" t="s">
        <v>1394</v>
      </c>
      <c r="B1610" s="268" t="s">
        <v>1434</v>
      </c>
      <c r="C1610" s="269" t="s">
        <v>3607</v>
      </c>
      <c r="D1610" s="279">
        <v>3348</v>
      </c>
      <c r="E1610" s="274">
        <v>2007</v>
      </c>
      <c r="F1610" s="263" t="str">
        <f t="shared" si="109"/>
        <v xml:space="preserve"> </v>
      </c>
      <c r="G1610" s="275" t="s">
        <v>139</v>
      </c>
      <c r="H1610" s="275" t="s">
        <v>3388</v>
      </c>
      <c r="I1610" s="263" t="str">
        <f t="shared" si="110"/>
        <v xml:space="preserve"> </v>
      </c>
      <c r="J1610" s="272" t="str">
        <f>IF(D1610&gt;=('28 Populations and thresholds'!$I$92),"YES"," ")</f>
        <v>YES</v>
      </c>
      <c r="K1610" s="272" t="str">
        <f>IF(J1610="YES"," ",IF(D1610&gt;=('28 Populations and thresholds'!$I$92)*0.25,"YES"))</f>
        <v xml:space="preserve"> </v>
      </c>
      <c r="L1610" s="272" t="b">
        <f>OR('28 Populations and thresholds'!$J$92="CR",'28 Populations and thresholds'!$J$92="EN",'28 Populations and thresholds'!$J$92="VU")</f>
        <v>0</v>
      </c>
      <c r="M1610" s="273">
        <f>D1610/'28 Populations and thresholds'!$H$92</f>
        <v>1.116E-2</v>
      </c>
      <c r="N1610" s="274" t="str">
        <f>'28 Populations and thresholds'!$K$92</f>
        <v>DEC</v>
      </c>
      <c r="O1610" s="263" t="str">
        <f t="shared" si="111"/>
        <v xml:space="preserve"> </v>
      </c>
      <c r="P1610" s="349"/>
      <c r="Q1610" s="272"/>
      <c r="R1610" s="274"/>
      <c r="S1610" s="263"/>
      <c r="T1610" s="269"/>
      <c r="U1610" s="263" t="str">
        <f t="shared" si="112"/>
        <v xml:space="preserve"> </v>
      </c>
    </row>
    <row r="1611" spans="1:21" x14ac:dyDescent="0.2">
      <c r="A1611" s="267" t="s">
        <v>1394</v>
      </c>
      <c r="B1611" s="268" t="s">
        <v>1434</v>
      </c>
      <c r="C1611" s="280" t="s">
        <v>3522</v>
      </c>
      <c r="D1611" s="270">
        <v>683</v>
      </c>
      <c r="E1611" s="294" t="s">
        <v>1401</v>
      </c>
      <c r="F1611" s="263" t="str">
        <f t="shared" si="109"/>
        <v xml:space="preserve"> </v>
      </c>
      <c r="G1611" s="267" t="s">
        <v>15</v>
      </c>
      <c r="H1611" s="267" t="s">
        <v>1400</v>
      </c>
      <c r="I1611" s="263" t="str">
        <f t="shared" si="110"/>
        <v xml:space="preserve"> </v>
      </c>
      <c r="J1611" s="272" t="str">
        <f>IF(D1611&gt;=('28 Populations and thresholds'!$I$58),"YES"," ")</f>
        <v>YES</v>
      </c>
      <c r="K1611" s="272" t="str">
        <f>IF(J1611="YES"," ",IF(D1611&gt;=('28 Populations and thresholds'!$I$58)*0.25,"YES"))</f>
        <v xml:space="preserve"> </v>
      </c>
      <c r="L1611" s="272" t="b">
        <f>OR('28 Populations and thresholds'!$J$58="CR",'28 Populations and thresholds'!$J$58="EN",'28 Populations and thresholds'!$J$58="VU")</f>
        <v>0</v>
      </c>
      <c r="M1611" s="273">
        <f>D1611/'28 Populations and thresholds'!$H$58</f>
        <v>1.1383333333333334E-2</v>
      </c>
      <c r="N1611" s="274">
        <f>'28 Populations and thresholds'!$K$58</f>
        <v>0</v>
      </c>
      <c r="O1611" s="263" t="str">
        <f t="shared" si="111"/>
        <v xml:space="preserve"> </v>
      </c>
      <c r="P1611" s="349"/>
      <c r="Q1611" s="272"/>
      <c r="R1611" s="274"/>
      <c r="S1611" s="263"/>
      <c r="T1611" s="269"/>
      <c r="U1611" s="263" t="str">
        <f t="shared" si="112"/>
        <v xml:space="preserve"> </v>
      </c>
    </row>
    <row r="1612" spans="1:21" x14ac:dyDescent="0.2">
      <c r="A1612" s="143" t="s">
        <v>1394</v>
      </c>
      <c r="B1612" s="40" t="s">
        <v>1435</v>
      </c>
      <c r="C1612" s="4" t="s">
        <v>3656</v>
      </c>
      <c r="D1612" s="41">
        <v>2000</v>
      </c>
      <c r="E1612" s="47" t="s">
        <v>1320</v>
      </c>
      <c r="F1612" s="263" t="str">
        <f t="shared" si="109"/>
        <v xml:space="preserve"> </v>
      </c>
      <c r="G1612" s="143" t="s">
        <v>15</v>
      </c>
      <c r="H1612" s="143" t="s">
        <v>1397</v>
      </c>
      <c r="I1612" s="263" t="str">
        <f t="shared" si="110"/>
        <v xml:space="preserve"> </v>
      </c>
      <c r="J1612" s="38" t="str">
        <f>IF(D1612&gt;=('28 Populations and thresholds'!$I$67),"YES"," ")</f>
        <v>YES</v>
      </c>
      <c r="K1612" s="38" t="str">
        <f>IF(J1612="YES"," ",IF(D1612&gt;=('28 Populations and thresholds'!$I$67)*0.25,"YES"))</f>
        <v xml:space="preserve"> </v>
      </c>
      <c r="L1612" s="38" t="b">
        <f>OR('28 Populations and thresholds'!$J$67="CR",'28 Populations and thresholds'!$J$67="EN",'28 Populations and thresholds'!$J$67="VU")</f>
        <v>0</v>
      </c>
      <c r="M1612" s="75">
        <f>D1612/'28 Populations and thresholds'!$H$67</f>
        <v>9.5238095238095247E-3</v>
      </c>
      <c r="N1612" s="106">
        <f>'28 Populations and thresholds'!$K$67</f>
        <v>0</v>
      </c>
      <c r="O1612" s="263" t="str">
        <f t="shared" si="111"/>
        <v xml:space="preserve"> </v>
      </c>
      <c r="P1612" s="348">
        <v>0.95</v>
      </c>
      <c r="Q1612" s="38">
        <v>1</v>
      </c>
      <c r="R1612" s="106">
        <v>0</v>
      </c>
      <c r="S1612" s="263"/>
      <c r="T1612" s="9"/>
      <c r="U1612" s="263" t="str">
        <f t="shared" si="112"/>
        <v xml:space="preserve"> </v>
      </c>
    </row>
    <row r="1613" spans="1:21" x14ac:dyDescent="0.2">
      <c r="A1613" s="267" t="s">
        <v>1394</v>
      </c>
      <c r="B1613" s="268" t="s">
        <v>1437</v>
      </c>
      <c r="C1613" s="269" t="s">
        <v>3727</v>
      </c>
      <c r="D1613" s="270">
        <v>1200</v>
      </c>
      <c r="E1613" s="294" t="s">
        <v>1320</v>
      </c>
      <c r="F1613" s="263" t="str">
        <f t="shared" si="109"/>
        <v xml:space="preserve"> </v>
      </c>
      <c r="G1613" s="267" t="s">
        <v>15</v>
      </c>
      <c r="H1613" s="267" t="s">
        <v>1397</v>
      </c>
      <c r="I1613" s="263" t="str">
        <f t="shared" si="110"/>
        <v xml:space="preserve"> </v>
      </c>
      <c r="J1613" s="272" t="str">
        <f>IF(D1613&gt;=('28 Populations and thresholds'!$I$64),"YES"," ")</f>
        <v>YES</v>
      </c>
      <c r="K1613" s="272" t="str">
        <f>IF(J1613="YES"," ",IF(D1613&gt;=('28 Populations and thresholds'!$I$64)*0.25,"YES"))</f>
        <v xml:space="preserve"> </v>
      </c>
      <c r="L1613" s="272" t="b">
        <f>OR('28 Populations and thresholds'!$J$64="CR",'28 Populations and thresholds'!$J$64="EN",'28 Populations and thresholds'!$J$64="VU")</f>
        <v>0</v>
      </c>
      <c r="M1613" s="273">
        <f>D1613/('28 Populations and thresholds'!$H$64)</f>
        <v>0.17647058823529413</v>
      </c>
      <c r="N1613" s="274" t="str">
        <f>'28 Populations and thresholds'!$K$64</f>
        <v>DEC</v>
      </c>
      <c r="O1613" s="263" t="str">
        <f t="shared" si="111"/>
        <v xml:space="preserve"> </v>
      </c>
      <c r="P1613" s="349">
        <v>17.649999999999999</v>
      </c>
      <c r="Q1613" s="272">
        <v>1</v>
      </c>
      <c r="R1613" s="274">
        <v>0</v>
      </c>
      <c r="S1613" s="263"/>
      <c r="T1613" s="300"/>
      <c r="U1613" s="263" t="str">
        <f t="shared" si="112"/>
        <v xml:space="preserve"> </v>
      </c>
    </row>
    <row r="1614" spans="1:21" x14ac:dyDescent="0.2">
      <c r="A1614" s="143" t="s">
        <v>1394</v>
      </c>
      <c r="B1614" s="40" t="s">
        <v>1438</v>
      </c>
      <c r="C1614" s="4" t="s">
        <v>3725</v>
      </c>
      <c r="D1614" s="41">
        <v>2000</v>
      </c>
      <c r="E1614" s="47" t="s">
        <v>1320</v>
      </c>
      <c r="F1614" s="263" t="str">
        <f t="shared" si="109"/>
        <v xml:space="preserve"> </v>
      </c>
      <c r="G1614" s="143" t="s">
        <v>15</v>
      </c>
      <c r="H1614" s="143" t="s">
        <v>1397</v>
      </c>
      <c r="I1614" s="263" t="str">
        <f t="shared" si="110"/>
        <v xml:space="preserve"> </v>
      </c>
      <c r="J1614" s="38" t="str">
        <f>IF(D1614&gt;=('28 Populations and thresholds'!$I$61),"YES"," ")</f>
        <v>YES</v>
      </c>
      <c r="K1614" s="38" t="str">
        <f>IF(J1614="YES"," ",IF(D1614&gt;=('28 Populations and thresholds'!$I$61)*0.25,"YES"))</f>
        <v xml:space="preserve"> </v>
      </c>
      <c r="L1614" s="38" t="b">
        <f>OR('28 Populations and thresholds'!$J$61="CR",'28 Populations and thresholds'!$J$61="EN",'28 Populations and thresholds'!$J$61="VU")</f>
        <v>0</v>
      </c>
      <c r="M1614" s="75">
        <f>D1614/('28 Populations and thresholds'!$H$61)</f>
        <v>0.2</v>
      </c>
      <c r="N1614" s="106" t="str">
        <f>'28 Populations and thresholds'!$K$61</f>
        <v>DEC</v>
      </c>
      <c r="O1614" s="263" t="str">
        <f t="shared" si="111"/>
        <v xml:space="preserve"> </v>
      </c>
      <c r="P1614" s="348">
        <v>22.84</v>
      </c>
      <c r="Q1614" s="38">
        <v>3</v>
      </c>
      <c r="R1614" s="106">
        <v>0</v>
      </c>
      <c r="S1614" s="263"/>
      <c r="T1614" s="120"/>
      <c r="U1614" s="263" t="str">
        <f t="shared" si="112"/>
        <v xml:space="preserve"> </v>
      </c>
    </row>
    <row r="1615" spans="1:21" x14ac:dyDescent="0.2">
      <c r="A1615" s="143" t="s">
        <v>1394</v>
      </c>
      <c r="B1615" s="40" t="s">
        <v>1438</v>
      </c>
      <c r="C1615" s="4" t="s">
        <v>3603</v>
      </c>
      <c r="D1615" s="41">
        <v>17415</v>
      </c>
      <c r="E1615" s="47" t="s">
        <v>1344</v>
      </c>
      <c r="F1615" s="263" t="str">
        <f t="shared" si="109"/>
        <v xml:space="preserve"> </v>
      </c>
      <c r="G1615" s="143" t="s">
        <v>15</v>
      </c>
      <c r="H1615" s="143" t="s">
        <v>1395</v>
      </c>
      <c r="I1615" s="263" t="str">
        <f t="shared" si="110"/>
        <v xml:space="preserve"> </v>
      </c>
      <c r="J1615" s="38" t="str">
        <f>IF(D1615&gt;=('28 Populations and thresholds'!$I$89),"YES"," ")</f>
        <v>YES</v>
      </c>
      <c r="K1615" s="38" t="str">
        <f>IF(J1615="YES"," ",IF(D1615&gt;=('28 Populations and thresholds'!$I$89)*0.25,"YES"))</f>
        <v xml:space="preserve"> </v>
      </c>
      <c r="L1615" s="38" t="b">
        <f>OR('28 Populations and thresholds'!$J$89="CR",'28 Populations and thresholds'!$J$89="EN",'28 Populations and thresholds'!$J$89="VU")</f>
        <v>0</v>
      </c>
      <c r="M1615" s="75">
        <f>D1615/'28 Populations and thresholds'!$H$89</f>
        <v>1.1610000000000001E-2</v>
      </c>
      <c r="N1615" s="106">
        <f>'28 Populations and thresholds'!$K$89</f>
        <v>0</v>
      </c>
      <c r="O1615" s="263" t="str">
        <f t="shared" si="111"/>
        <v xml:space="preserve"> </v>
      </c>
      <c r="P1615" s="348"/>
      <c r="Q1615" s="38"/>
      <c r="R1615" s="106"/>
      <c r="S1615" s="263"/>
      <c r="T1615" s="9"/>
      <c r="U1615" s="263" t="str">
        <f t="shared" si="112"/>
        <v xml:space="preserve"> </v>
      </c>
    </row>
    <row r="1616" spans="1:21" x14ac:dyDescent="0.2">
      <c r="A1616" s="12" t="s">
        <v>1394</v>
      </c>
      <c r="B1616" s="40" t="s">
        <v>1438</v>
      </c>
      <c r="C1616" s="111" t="s">
        <v>3528</v>
      </c>
      <c r="D1616" s="5">
        <v>1851</v>
      </c>
      <c r="E1616" s="104">
        <v>2005</v>
      </c>
      <c r="F1616" s="263" t="str">
        <f t="shared" si="109"/>
        <v xml:space="preserve"> </v>
      </c>
      <c r="G1616" s="12" t="s">
        <v>139</v>
      </c>
      <c r="H1616" s="12" t="s">
        <v>3388</v>
      </c>
      <c r="I1616" s="263" t="str">
        <f t="shared" si="110"/>
        <v xml:space="preserve"> </v>
      </c>
      <c r="J1616" s="38" t="str">
        <f>IF(D1616&gt;=('28 Populations and thresholds'!$I$59),"YES"," ")</f>
        <v>YES</v>
      </c>
      <c r="K1616" s="38" t="str">
        <f>IF(J1616="YES"," ",IF(D1616&gt;=('28 Populations and thresholds'!$I$59)*0.25,"YES"))</f>
        <v xml:space="preserve"> </v>
      </c>
      <c r="L1616" s="38" t="b">
        <f>OR('28 Populations and thresholds'!$J$59="CR",'28 Populations and thresholds'!$J$59="EN",'28 Populations and thresholds'!$J$59="VU")</f>
        <v>0</v>
      </c>
      <c r="M1616" s="75">
        <f>D1616/'28 Populations and thresholds'!$H$59</f>
        <v>1.6827272727272729E-2</v>
      </c>
      <c r="N1616" s="106">
        <f>'28 Populations and thresholds'!$K$59</f>
        <v>0</v>
      </c>
      <c r="O1616" s="263" t="str">
        <f t="shared" si="111"/>
        <v xml:space="preserve"> </v>
      </c>
      <c r="P1616" s="348"/>
      <c r="Q1616" s="38"/>
      <c r="R1616" s="106"/>
      <c r="S1616" s="263"/>
      <c r="T1616" s="9" t="s">
        <v>3536</v>
      </c>
      <c r="U1616" s="263" t="str">
        <f t="shared" si="112"/>
        <v xml:space="preserve"> </v>
      </c>
    </row>
    <row r="1617" spans="1:26" x14ac:dyDescent="0.2">
      <c r="A1617" s="267" t="s">
        <v>1394</v>
      </c>
      <c r="B1617" s="268" t="s">
        <v>4665</v>
      </c>
      <c r="C1617" s="280" t="s">
        <v>3666</v>
      </c>
      <c r="D1617" s="270">
        <v>2000</v>
      </c>
      <c r="E1617" s="294" t="s">
        <v>1320</v>
      </c>
      <c r="F1617" s="263" t="str">
        <f t="shared" si="109"/>
        <v xml:space="preserve"> </v>
      </c>
      <c r="G1617" s="267" t="s">
        <v>15</v>
      </c>
      <c r="H1617" s="267" t="s">
        <v>1397</v>
      </c>
      <c r="I1617" s="263" t="str">
        <f t="shared" si="110"/>
        <v xml:space="preserve"> </v>
      </c>
      <c r="J1617" s="272" t="str">
        <f>IF(D1617&gt;=(('28 Populations and thresholds'!$I$61)+('28 Populations and thresholds'!$I$64)),"YES"," ")</f>
        <v>YES</v>
      </c>
      <c r="K1617" s="272" t="str">
        <f>IF(J1617="YES"," ",IF(D1617&gt;=(('28 Populations and thresholds'!$I$61)+('28 Populations and thresholds'!$I$64))*0.25,"YES"))</f>
        <v xml:space="preserve"> </v>
      </c>
      <c r="L1617" s="272" t="b">
        <f>OR('28 Populations and thresholds'!$J$61="CR",'28 Populations and thresholds'!$J$61="EN",'28 Populations and thresholds'!$J$61="VU")</f>
        <v>0</v>
      </c>
      <c r="M1617" s="273">
        <f>D1617/(('28 Populations and thresholds'!$H$61)+('28 Populations and thresholds'!$H$64))</f>
        <v>0.11904761904761904</v>
      </c>
      <c r="N1617" s="274" t="str">
        <f>'28 Populations and thresholds'!$K$61</f>
        <v>DEC</v>
      </c>
      <c r="O1617" s="263" t="str">
        <f t="shared" si="111"/>
        <v xml:space="preserve"> </v>
      </c>
      <c r="P1617" s="349">
        <v>21.43</v>
      </c>
      <c r="Q1617" s="272">
        <v>2</v>
      </c>
      <c r="R1617" s="274">
        <v>0</v>
      </c>
      <c r="S1617" s="263"/>
      <c r="T1617" s="275" t="s">
        <v>4551</v>
      </c>
      <c r="U1617" s="263" t="str">
        <f t="shared" si="112"/>
        <v xml:space="preserve"> </v>
      </c>
      <c r="Z1617" s="4"/>
    </row>
    <row r="1618" spans="1:26" x14ac:dyDescent="0.2">
      <c r="A1618" s="267" t="s">
        <v>1394</v>
      </c>
      <c r="B1618" s="268" t="s">
        <v>4665</v>
      </c>
      <c r="C1618" s="269" t="s">
        <v>3656</v>
      </c>
      <c r="D1618" s="270">
        <v>20000</v>
      </c>
      <c r="E1618" s="294" t="s">
        <v>1320</v>
      </c>
      <c r="F1618" s="263" t="str">
        <f t="shared" si="109"/>
        <v xml:space="preserve"> </v>
      </c>
      <c r="G1618" s="267" t="s">
        <v>15</v>
      </c>
      <c r="H1618" s="267" t="s">
        <v>1397</v>
      </c>
      <c r="I1618" s="263" t="str">
        <f t="shared" si="110"/>
        <v xml:space="preserve"> </v>
      </c>
      <c r="J1618" s="272" t="str">
        <f>IF(D1618&gt;=('28 Populations and thresholds'!$I$67),"YES"," ")</f>
        <v>YES</v>
      </c>
      <c r="K1618" s="272" t="str">
        <f>IF(J1618="YES"," ",IF(D1618&gt;=('28 Populations and thresholds'!$I$67)*0.25,"YES"))</f>
        <v xml:space="preserve"> </v>
      </c>
      <c r="L1618" s="272" t="b">
        <f>OR('28 Populations and thresholds'!$J$67="CR",'28 Populations and thresholds'!$J$67="EN",'28 Populations and thresholds'!$J$67="VU")</f>
        <v>0</v>
      </c>
      <c r="M1618" s="273">
        <f>D1618/'28 Populations and thresholds'!$H$67</f>
        <v>9.5238095238095233E-2</v>
      </c>
      <c r="N1618" s="274">
        <f>'28 Populations and thresholds'!$K$67</f>
        <v>0</v>
      </c>
      <c r="O1618" s="263" t="str">
        <f t="shared" si="111"/>
        <v xml:space="preserve"> </v>
      </c>
      <c r="P1618" s="349"/>
      <c r="Q1618" s="272"/>
      <c r="R1618" s="274"/>
      <c r="S1618" s="263"/>
      <c r="T1618" s="269"/>
      <c r="U1618" s="263" t="str">
        <f t="shared" si="112"/>
        <v xml:space="preserve"> </v>
      </c>
    </row>
    <row r="1619" spans="1:26" x14ac:dyDescent="0.2">
      <c r="A1619" s="143" t="s">
        <v>1394</v>
      </c>
      <c r="B1619" s="40" t="s">
        <v>1440</v>
      </c>
      <c r="C1619" s="4" t="s">
        <v>3603</v>
      </c>
      <c r="D1619" s="41">
        <v>41500</v>
      </c>
      <c r="E1619" s="47" t="s">
        <v>1344</v>
      </c>
      <c r="F1619" s="263" t="str">
        <f t="shared" si="109"/>
        <v xml:space="preserve"> </v>
      </c>
      <c r="G1619" s="143" t="s">
        <v>15</v>
      </c>
      <c r="H1619" s="143" t="s">
        <v>1395</v>
      </c>
      <c r="I1619" s="263" t="str">
        <f t="shared" si="110"/>
        <v xml:space="preserve"> </v>
      </c>
      <c r="J1619" s="38" t="str">
        <f>IF(D1619&gt;=('28 Populations and thresholds'!$I$89),"YES"," ")</f>
        <v>YES</v>
      </c>
      <c r="K1619" s="38" t="str">
        <f>IF(J1619="YES"," ",IF(D1619&gt;=('28 Populations and thresholds'!$I$89)*0.25,"YES"))</f>
        <v xml:space="preserve"> </v>
      </c>
      <c r="L1619" s="38" t="b">
        <f>OR('28 Populations and thresholds'!$J$89="CR",'28 Populations and thresholds'!$J$89="EN",'28 Populations and thresholds'!$J$89="VU")</f>
        <v>0</v>
      </c>
      <c r="M1619" s="75">
        <f>D1619/'28 Populations and thresholds'!$H$89</f>
        <v>2.7666666666666666E-2</v>
      </c>
      <c r="N1619" s="106">
        <f>'28 Populations and thresholds'!$K$89</f>
        <v>0</v>
      </c>
      <c r="O1619" s="263" t="str">
        <f t="shared" si="111"/>
        <v xml:space="preserve"> </v>
      </c>
      <c r="P1619" s="348">
        <v>2.77</v>
      </c>
      <c r="Q1619" s="38">
        <v>1</v>
      </c>
      <c r="R1619" s="106">
        <v>0</v>
      </c>
      <c r="S1619" s="263"/>
      <c r="T1619" s="9"/>
      <c r="U1619" s="263" t="str">
        <f t="shared" si="112"/>
        <v xml:space="preserve"> </v>
      </c>
    </row>
    <row r="1620" spans="1:26" x14ac:dyDescent="0.2">
      <c r="A1620" s="267" t="s">
        <v>1394</v>
      </c>
      <c r="B1620" s="268" t="s">
        <v>1441</v>
      </c>
      <c r="C1620" s="269" t="s">
        <v>3727</v>
      </c>
      <c r="D1620" s="270">
        <v>2000</v>
      </c>
      <c r="E1620" s="294" t="s">
        <v>1320</v>
      </c>
      <c r="F1620" s="263" t="str">
        <f t="shared" si="109"/>
        <v xml:space="preserve"> </v>
      </c>
      <c r="G1620" s="267" t="s">
        <v>15</v>
      </c>
      <c r="H1620" s="267" t="s">
        <v>1397</v>
      </c>
      <c r="I1620" s="263" t="str">
        <f t="shared" si="110"/>
        <v xml:space="preserve"> </v>
      </c>
      <c r="J1620" s="272" t="str">
        <f>IF(D1620&gt;=(('28 Populations and thresholds'!$I$61)+('28 Populations and thresholds'!$I$64)),"YES"," ")</f>
        <v>YES</v>
      </c>
      <c r="K1620" s="272" t="str">
        <f>IF(J1620="YES"," ",IF(D1620&gt;=(('28 Populations and thresholds'!$I$61)+('28 Populations and thresholds'!$I$64))*0.25,"YES"))</f>
        <v xml:space="preserve"> </v>
      </c>
      <c r="L1620" s="272" t="b">
        <f>OR('28 Populations and thresholds'!$J$61="CR",'28 Populations and thresholds'!$J$61="EN",'28 Populations and thresholds'!$J$61="VU")</f>
        <v>0</v>
      </c>
      <c r="M1620" s="273">
        <f>D1620/(('28 Populations and thresholds'!$H$61)+('28 Populations and thresholds'!$H$64))</f>
        <v>0.11904761904761904</v>
      </c>
      <c r="N1620" s="274" t="str">
        <f>'28 Populations and thresholds'!$K$61</f>
        <v>DEC</v>
      </c>
      <c r="O1620" s="263" t="str">
        <f t="shared" si="111"/>
        <v xml:space="preserve"> </v>
      </c>
      <c r="P1620" s="349">
        <v>11.9</v>
      </c>
      <c r="Q1620" s="272">
        <v>1</v>
      </c>
      <c r="R1620" s="274">
        <v>0</v>
      </c>
      <c r="S1620" s="263"/>
      <c r="T1620" s="300"/>
      <c r="U1620" s="263" t="str">
        <f t="shared" si="112"/>
        <v xml:space="preserve"> </v>
      </c>
    </row>
    <row r="1621" spans="1:26" x14ac:dyDescent="0.2">
      <c r="A1621" s="143" t="s">
        <v>1394</v>
      </c>
      <c r="B1621" s="40" t="s">
        <v>1119</v>
      </c>
      <c r="C1621" s="4" t="s">
        <v>3765</v>
      </c>
      <c r="D1621" s="41">
        <v>307</v>
      </c>
      <c r="E1621" s="46">
        <v>36053</v>
      </c>
      <c r="F1621" s="263" t="str">
        <f t="shared" si="109"/>
        <v xml:space="preserve"> </v>
      </c>
      <c r="G1621" s="143" t="s">
        <v>21</v>
      </c>
      <c r="H1621" s="143" t="s">
        <v>433</v>
      </c>
      <c r="I1621" s="263" t="str">
        <f t="shared" si="110"/>
        <v xml:space="preserve"> </v>
      </c>
      <c r="J1621" s="38" t="str">
        <f>IF(D1621&gt;=('28 Populations and thresholds'!$I$193),"YES"," ")</f>
        <v xml:space="preserve"> </v>
      </c>
      <c r="K1621" s="38" t="str">
        <f>IF(J1621="YES"," ",IF(D1621&gt;=('28 Populations and thresholds'!$I$193)*0.25,"YES"))</f>
        <v>YES</v>
      </c>
      <c r="L1621" s="38" t="b">
        <f>OR('28 Populations and thresholds'!$J$193="CR",'28 Populations and thresholds'!$J$193="EN",'28 Populations and thresholds'!$J$193="VU")</f>
        <v>0</v>
      </c>
      <c r="M1621" s="75">
        <f>D1621/'28 Populations and thresholds'!$H$193</f>
        <v>6.9772727272727269E-3</v>
      </c>
      <c r="N1621" s="106" t="str">
        <f>'28 Populations and thresholds'!$K$193</f>
        <v>DEC</v>
      </c>
      <c r="O1621" s="263" t="str">
        <f t="shared" si="111"/>
        <v xml:space="preserve"> </v>
      </c>
      <c r="P1621" s="348">
        <v>1.22</v>
      </c>
      <c r="Q1621" s="38">
        <v>2</v>
      </c>
      <c r="R1621" s="106">
        <v>0</v>
      </c>
      <c r="S1621" s="263"/>
      <c r="T1621" s="9"/>
      <c r="U1621" s="263" t="str">
        <f t="shared" si="112"/>
        <v xml:space="preserve"> </v>
      </c>
    </row>
    <row r="1622" spans="1:26" x14ac:dyDescent="0.2">
      <c r="A1622" s="143" t="s">
        <v>1394</v>
      </c>
      <c r="B1622" s="40" t="s">
        <v>1119</v>
      </c>
      <c r="C1622" s="4" t="s">
        <v>3766</v>
      </c>
      <c r="D1622" s="41">
        <v>150</v>
      </c>
      <c r="E1622" s="46">
        <v>35688</v>
      </c>
      <c r="F1622" s="263" t="str">
        <f t="shared" si="109"/>
        <v xml:space="preserve"> </v>
      </c>
      <c r="G1622" s="143" t="s">
        <v>21</v>
      </c>
      <c r="H1622" s="143" t="s">
        <v>436</v>
      </c>
      <c r="I1622" s="263" t="str">
        <f t="shared" si="110"/>
        <v xml:space="preserve"> </v>
      </c>
      <c r="J1622" s="38" t="str">
        <f>IF(D1622&gt;=('28 Populations and thresholds'!$I$194),"YES"," ")</f>
        <v xml:space="preserve"> </v>
      </c>
      <c r="K1622" s="38" t="str">
        <f>IF(J1622="YES"," ",IF(D1622&gt;=('28 Populations and thresholds'!$I$194)*0.25,"YES"))</f>
        <v>YES</v>
      </c>
      <c r="L1622" s="38" t="b">
        <f>OR('28 Populations and thresholds'!$J$194="CR",'28 Populations and thresholds'!$J$194="EN",'28 Populations and thresholds'!$J$194="VU")</f>
        <v>0</v>
      </c>
      <c r="M1622" s="75">
        <f>D1622/'28 Populations and thresholds'!$H$194</f>
        <v>5.263157894736842E-3</v>
      </c>
      <c r="N1622" s="106" t="str">
        <f>'28 Populations and thresholds'!$K$194</f>
        <v>DEC</v>
      </c>
      <c r="O1622" s="263" t="str">
        <f t="shared" si="111"/>
        <v xml:space="preserve"> </v>
      </c>
      <c r="P1622" s="348"/>
      <c r="Q1622" s="38"/>
      <c r="R1622" s="106"/>
      <c r="S1622" s="263"/>
      <c r="T1622" s="9"/>
      <c r="U1622" s="263" t="str">
        <f t="shared" si="112"/>
        <v xml:space="preserve"> </v>
      </c>
    </row>
    <row r="1623" spans="1:26" x14ac:dyDescent="0.2">
      <c r="A1623" s="267" t="s">
        <v>1394</v>
      </c>
      <c r="B1623" s="268" t="s">
        <v>1121</v>
      </c>
      <c r="C1623" s="269" t="s">
        <v>3765</v>
      </c>
      <c r="D1623" s="270">
        <v>168</v>
      </c>
      <c r="E1623" s="271">
        <v>35301</v>
      </c>
      <c r="F1623" s="263" t="str">
        <f t="shared" si="109"/>
        <v xml:space="preserve"> </v>
      </c>
      <c r="G1623" s="267" t="s">
        <v>21</v>
      </c>
      <c r="H1623" s="267" t="s">
        <v>256</v>
      </c>
      <c r="I1623" s="263" t="str">
        <f t="shared" si="110"/>
        <v xml:space="preserve"> </v>
      </c>
      <c r="J1623" s="272" t="str">
        <f>IF(D1623&gt;=('28 Populations and thresholds'!$I$193),"YES"," ")</f>
        <v xml:space="preserve"> </v>
      </c>
      <c r="K1623" s="272" t="str">
        <f>IF(J1623="YES"," ",IF(D1623&gt;=('28 Populations and thresholds'!$I$193)*0.25,"YES"))</f>
        <v>YES</v>
      </c>
      <c r="L1623" s="272" t="b">
        <f>OR('28 Populations and thresholds'!$J$193="CR",'28 Populations and thresholds'!$J$193="EN",'28 Populations and thresholds'!$J$193="VU")</f>
        <v>0</v>
      </c>
      <c r="M1623" s="273">
        <f>D1623/'28 Populations and thresholds'!$H$193</f>
        <v>3.8181818181818182E-3</v>
      </c>
      <c r="N1623" s="274" t="str">
        <f>'28 Populations and thresholds'!$K$193</f>
        <v>DEC</v>
      </c>
      <c r="O1623" s="263" t="str">
        <f t="shared" si="111"/>
        <v xml:space="preserve"> </v>
      </c>
      <c r="P1623" s="349">
        <v>0.38</v>
      </c>
      <c r="Q1623" s="272">
        <v>1</v>
      </c>
      <c r="R1623" s="274">
        <v>0</v>
      </c>
      <c r="S1623" s="263"/>
      <c r="T1623" s="269"/>
      <c r="U1623" s="263" t="str">
        <f t="shared" si="112"/>
        <v xml:space="preserve"> </v>
      </c>
    </row>
    <row r="1624" spans="1:26" x14ac:dyDescent="0.2">
      <c r="A1624" s="143" t="s">
        <v>1394</v>
      </c>
      <c r="B1624" s="40" t="s">
        <v>1149</v>
      </c>
      <c r="C1624" s="111" t="s">
        <v>3766</v>
      </c>
      <c r="D1624" s="41">
        <v>156</v>
      </c>
      <c r="E1624" s="46">
        <v>35916</v>
      </c>
      <c r="F1624" s="263" t="str">
        <f t="shared" si="109"/>
        <v xml:space="preserve"> </v>
      </c>
      <c r="G1624" s="143" t="s">
        <v>21</v>
      </c>
      <c r="H1624" s="143" t="s">
        <v>439</v>
      </c>
      <c r="I1624" s="263" t="str">
        <f t="shared" si="110"/>
        <v xml:space="preserve"> </v>
      </c>
      <c r="J1624" s="38" t="str">
        <f>IF(D1624&gt;=('28 Populations and thresholds'!$I$194),"YES"," ")</f>
        <v xml:space="preserve"> </v>
      </c>
      <c r="K1624" s="38" t="str">
        <f>IF(J1624="YES"," ",IF(D1624&gt;=('28 Populations and thresholds'!$I$194)*0.25,"YES"))</f>
        <v>YES</v>
      </c>
      <c r="L1624" s="38" t="b">
        <f>OR('28 Populations and thresholds'!$J$194="CR",'28 Populations and thresholds'!$J$194="EN",'28 Populations and thresholds'!$J$194="VU")</f>
        <v>0</v>
      </c>
      <c r="M1624" s="75">
        <f>D1624/'28 Populations and thresholds'!$H$194</f>
        <v>5.4736842105263155E-3</v>
      </c>
      <c r="N1624" s="106" t="str">
        <f>'28 Populations and thresholds'!$K$194</f>
        <v>DEC</v>
      </c>
      <c r="O1624" s="263" t="str">
        <f t="shared" si="111"/>
        <v xml:space="preserve"> </v>
      </c>
      <c r="P1624" s="348">
        <v>0.55000000000000004</v>
      </c>
      <c r="Q1624" s="38">
        <v>1</v>
      </c>
      <c r="R1624" s="106">
        <v>0</v>
      </c>
      <c r="S1624" s="263"/>
      <c r="T1624" s="9"/>
      <c r="U1624" s="263" t="str">
        <f t="shared" si="112"/>
        <v xml:space="preserve"> </v>
      </c>
    </row>
    <row r="1625" spans="1:26" x14ac:dyDescent="0.2">
      <c r="A1625" s="267" t="s">
        <v>1394</v>
      </c>
      <c r="B1625" s="268" t="s">
        <v>1442</v>
      </c>
      <c r="C1625" s="269" t="s">
        <v>3725</v>
      </c>
      <c r="D1625" s="270">
        <v>580</v>
      </c>
      <c r="E1625" s="294" t="s">
        <v>1320</v>
      </c>
      <c r="F1625" s="263" t="str">
        <f t="shared" si="109"/>
        <v xml:space="preserve"> </v>
      </c>
      <c r="G1625" s="267" t="s">
        <v>15</v>
      </c>
      <c r="H1625" s="267" t="s">
        <v>1397</v>
      </c>
      <c r="I1625" s="263" t="str">
        <f t="shared" si="110"/>
        <v xml:space="preserve"> </v>
      </c>
      <c r="J1625" s="272" t="str">
        <f>IF(D1625&gt;=(('28 Populations and thresholds'!$I$61)+('28 Populations and thresholds'!$I$64)),"YES"," ")</f>
        <v>YES</v>
      </c>
      <c r="K1625" s="272" t="str">
        <f>IF(J1625="YES"," ",IF(D1625&gt;=(('28 Populations and thresholds'!$I$61)+('28 Populations and thresholds'!$I$64))*0.25,"YES"))</f>
        <v xml:space="preserve"> </v>
      </c>
      <c r="L1625" s="272" t="b">
        <f>OR('28 Populations and thresholds'!$J$61="CR",'28 Populations and thresholds'!$J$61="EN",'28 Populations and thresholds'!$J$61="VU")</f>
        <v>0</v>
      </c>
      <c r="M1625" s="273">
        <f>D1625/(('28 Populations and thresholds'!$H$61)+('28 Populations and thresholds'!$H$64))</f>
        <v>3.4523809523809526E-2</v>
      </c>
      <c r="N1625" s="274" t="str">
        <f>'28 Populations and thresholds'!$K$61</f>
        <v>DEC</v>
      </c>
      <c r="O1625" s="263" t="str">
        <f t="shared" si="111"/>
        <v xml:space="preserve"> </v>
      </c>
      <c r="P1625" s="349">
        <v>21.94</v>
      </c>
      <c r="Q1625" s="272">
        <v>3</v>
      </c>
      <c r="R1625" s="274">
        <v>0</v>
      </c>
      <c r="S1625" s="263"/>
      <c r="T1625" s="300"/>
      <c r="U1625" s="263" t="str">
        <f t="shared" si="112"/>
        <v xml:space="preserve"> </v>
      </c>
    </row>
    <row r="1626" spans="1:26" x14ac:dyDescent="0.2">
      <c r="A1626" s="267" t="s">
        <v>1394</v>
      </c>
      <c r="B1626" s="268" t="s">
        <v>1442</v>
      </c>
      <c r="C1626" s="269" t="s">
        <v>3607</v>
      </c>
      <c r="D1626" s="270">
        <v>50000</v>
      </c>
      <c r="E1626" s="294" t="s">
        <v>1401</v>
      </c>
      <c r="F1626" s="263" t="str">
        <f t="shared" si="109"/>
        <v xml:space="preserve"> </v>
      </c>
      <c r="G1626" s="267" t="s">
        <v>15</v>
      </c>
      <c r="H1626" s="267" t="s">
        <v>1400</v>
      </c>
      <c r="I1626" s="263" t="str">
        <f t="shared" si="110"/>
        <v xml:space="preserve"> </v>
      </c>
      <c r="J1626" s="272" t="str">
        <f>IF(D1626&gt;=('28 Populations and thresholds'!$I$92),"YES"," ")</f>
        <v>YES</v>
      </c>
      <c r="K1626" s="272" t="str">
        <f>IF(J1626="YES"," ",IF(D1626&gt;=('28 Populations and thresholds'!$I$92)*0.25,"YES"))</f>
        <v xml:space="preserve"> </v>
      </c>
      <c r="L1626" s="272" t="b">
        <f>OR('28 Populations and thresholds'!$J$92="CR",'28 Populations and thresholds'!$J$92="EN",'28 Populations and thresholds'!$J$92="VU")</f>
        <v>0</v>
      </c>
      <c r="M1626" s="273">
        <f>D1626/'28 Populations and thresholds'!$H$92</f>
        <v>0.16666666666666666</v>
      </c>
      <c r="N1626" s="274" t="str">
        <f>'28 Populations and thresholds'!$K$92</f>
        <v>DEC</v>
      </c>
      <c r="O1626" s="263" t="str">
        <f t="shared" si="111"/>
        <v xml:space="preserve"> </v>
      </c>
      <c r="P1626" s="349"/>
      <c r="Q1626" s="272"/>
      <c r="R1626" s="274"/>
      <c r="S1626" s="263"/>
      <c r="T1626" s="269"/>
      <c r="U1626" s="263" t="str">
        <f t="shared" si="112"/>
        <v xml:space="preserve"> </v>
      </c>
    </row>
    <row r="1627" spans="1:26" x14ac:dyDescent="0.2">
      <c r="A1627" s="267" t="s">
        <v>1394</v>
      </c>
      <c r="B1627" s="268" t="s">
        <v>1442</v>
      </c>
      <c r="C1627" s="280" t="s">
        <v>3528</v>
      </c>
      <c r="D1627" s="270">
        <v>2000</v>
      </c>
      <c r="E1627" s="294" t="s">
        <v>1401</v>
      </c>
      <c r="F1627" s="263" t="str">
        <f t="shared" si="109"/>
        <v xml:space="preserve"> </v>
      </c>
      <c r="G1627" s="267" t="s">
        <v>15</v>
      </c>
      <c r="H1627" s="267" t="s">
        <v>1400</v>
      </c>
      <c r="I1627" s="263" t="str">
        <f t="shared" si="110"/>
        <v xml:space="preserve"> </v>
      </c>
      <c r="J1627" s="272" t="str">
        <f>IF(D1627&gt;=('28 Populations and thresholds'!$I$59),"YES"," ")</f>
        <v>YES</v>
      </c>
      <c r="K1627" s="272" t="str">
        <f>IF(J1627="YES"," ",IF(D1627&gt;=('28 Populations and thresholds'!$I$59)*0.25,"YES"))</f>
        <v xml:space="preserve"> </v>
      </c>
      <c r="L1627" s="272" t="b">
        <f>OR('28 Populations and thresholds'!$J$59="CR",'28 Populations and thresholds'!$J$59="EN",'28 Populations and thresholds'!$J$59="VU")</f>
        <v>0</v>
      </c>
      <c r="M1627" s="273">
        <f>D1627/'28 Populations and thresholds'!$H$59</f>
        <v>1.8181818181818181E-2</v>
      </c>
      <c r="N1627" s="274">
        <f>'28 Populations and thresholds'!$K$59</f>
        <v>0</v>
      </c>
      <c r="O1627" s="263" t="str">
        <f t="shared" si="111"/>
        <v xml:space="preserve"> </v>
      </c>
      <c r="P1627" s="349"/>
      <c r="Q1627" s="272"/>
      <c r="R1627" s="274"/>
      <c r="S1627" s="263"/>
      <c r="T1627" s="269"/>
      <c r="U1627" s="263" t="str">
        <f t="shared" si="112"/>
        <v xml:space="preserve"> </v>
      </c>
    </row>
    <row r="1628" spans="1:26" x14ac:dyDescent="0.2">
      <c r="A1628" s="143" t="s">
        <v>1394</v>
      </c>
      <c r="B1628" s="40" t="s">
        <v>1113</v>
      </c>
      <c r="C1628" s="4" t="s">
        <v>3765</v>
      </c>
      <c r="D1628" s="41">
        <v>542</v>
      </c>
      <c r="E1628" s="46">
        <v>35299</v>
      </c>
      <c r="F1628" s="263" t="str">
        <f t="shared" si="109"/>
        <v xml:space="preserve"> </v>
      </c>
      <c r="G1628" s="143" t="s">
        <v>21</v>
      </c>
      <c r="H1628" s="143" t="s">
        <v>256</v>
      </c>
      <c r="I1628" s="263" t="str">
        <f t="shared" si="110"/>
        <v xml:space="preserve"> </v>
      </c>
      <c r="J1628" s="38" t="str">
        <f>IF(D1628&gt;=('28 Populations and thresholds'!$I$193),"YES"," ")</f>
        <v>YES</v>
      </c>
      <c r="K1628" s="38" t="str">
        <f>IF(J1628="YES"," ",IF(D1628&gt;=('28 Populations and thresholds'!$I$193)*0.25,"YES"))</f>
        <v xml:space="preserve"> </v>
      </c>
      <c r="L1628" s="38" t="b">
        <f>OR('28 Populations and thresholds'!$J$193="CR",'28 Populations and thresholds'!$J$193="EN",'28 Populations and thresholds'!$J$193="VU")</f>
        <v>0</v>
      </c>
      <c r="M1628" s="75">
        <f>D1628/'28 Populations and thresholds'!$H$193</f>
        <v>1.2318181818181818E-2</v>
      </c>
      <c r="N1628" s="106" t="str">
        <f>'28 Populations and thresholds'!$K$193</f>
        <v>DEC</v>
      </c>
      <c r="O1628" s="263" t="str">
        <f t="shared" si="111"/>
        <v xml:space="preserve"> </v>
      </c>
      <c r="P1628" s="348">
        <v>1.23</v>
      </c>
      <c r="Q1628" s="38">
        <v>1</v>
      </c>
      <c r="R1628" s="106">
        <v>0</v>
      </c>
      <c r="S1628" s="263"/>
      <c r="T1628" s="9"/>
      <c r="U1628" s="263" t="str">
        <f t="shared" si="112"/>
        <v xml:space="preserve"> </v>
      </c>
    </row>
    <row r="1629" spans="1:26" x14ac:dyDescent="0.2">
      <c r="A1629" s="267" t="s">
        <v>1394</v>
      </c>
      <c r="B1629" s="268" t="s">
        <v>1150</v>
      </c>
      <c r="C1629" s="269" t="s">
        <v>3766</v>
      </c>
      <c r="D1629" s="270">
        <v>144</v>
      </c>
      <c r="E1629" s="271">
        <v>35919</v>
      </c>
      <c r="F1629" s="263" t="str">
        <f t="shared" si="109"/>
        <v xml:space="preserve"> </v>
      </c>
      <c r="G1629" s="267" t="s">
        <v>21</v>
      </c>
      <c r="H1629" s="267" t="s">
        <v>439</v>
      </c>
      <c r="I1629" s="263" t="str">
        <f t="shared" si="110"/>
        <v xml:space="preserve"> </v>
      </c>
      <c r="J1629" s="272" t="str">
        <f>IF(D1629&gt;=('28 Populations and thresholds'!$I$194),"YES"," ")</f>
        <v xml:space="preserve"> </v>
      </c>
      <c r="K1629" s="272" t="str">
        <f>IF(J1629="YES"," ",IF(D1629&gt;=('28 Populations and thresholds'!$I$194)*0.25,"YES"))</f>
        <v>YES</v>
      </c>
      <c r="L1629" s="272" t="b">
        <f>OR('28 Populations and thresholds'!$J$194="CR",'28 Populations and thresholds'!$J$194="EN",'28 Populations and thresholds'!$J$194="VU")</f>
        <v>0</v>
      </c>
      <c r="M1629" s="273">
        <f>D1629/'28 Populations and thresholds'!$H$194</f>
        <v>5.0526315789473685E-3</v>
      </c>
      <c r="N1629" s="274" t="str">
        <f>'28 Populations and thresholds'!$K$194</f>
        <v>DEC</v>
      </c>
      <c r="O1629" s="263" t="str">
        <f t="shared" si="111"/>
        <v xml:space="preserve"> </v>
      </c>
      <c r="P1629" s="349">
        <v>0.51</v>
      </c>
      <c r="Q1629" s="272">
        <v>1</v>
      </c>
      <c r="R1629" s="274">
        <v>0</v>
      </c>
      <c r="S1629" s="263"/>
      <c r="T1629" s="269"/>
      <c r="U1629" s="263" t="str">
        <f t="shared" si="112"/>
        <v xml:space="preserve"> </v>
      </c>
    </row>
    <row r="1630" spans="1:26" x14ac:dyDescent="0.2">
      <c r="A1630" s="12" t="s">
        <v>1394</v>
      </c>
      <c r="B1630" s="9" t="s">
        <v>3526</v>
      </c>
      <c r="C1630" s="4" t="s">
        <v>3626</v>
      </c>
      <c r="D1630" s="5">
        <v>2900</v>
      </c>
      <c r="E1630" s="104">
        <v>2006</v>
      </c>
      <c r="F1630" s="263" t="str">
        <f t="shared" si="109"/>
        <v xml:space="preserve"> </v>
      </c>
      <c r="G1630" s="12" t="s">
        <v>139</v>
      </c>
      <c r="H1630" s="12" t="s">
        <v>3388</v>
      </c>
      <c r="I1630" s="263" t="str">
        <f t="shared" si="110"/>
        <v xml:space="preserve"> </v>
      </c>
      <c r="J1630" s="38" t="str">
        <f>IF(D1630&gt;=('28 Populations and thresholds'!$I$98),"YES"," ")</f>
        <v>YES</v>
      </c>
      <c r="K1630" s="38" t="str">
        <f>IF(J1630="YES"," ",IF(D1630&gt;=('28 Populations and thresholds'!$I$98)*0.25,"YES"))</f>
        <v xml:space="preserve"> </v>
      </c>
      <c r="L1630" s="38" t="b">
        <f>OR('28 Populations and thresholds'!$J$98="CR",'28 Populations and thresholds'!$J$98="EN",'28 Populations and thresholds'!$J$98="VU")</f>
        <v>0</v>
      </c>
      <c r="M1630" s="75">
        <f>D1630/'28 Populations and thresholds'!$H$98</f>
        <v>9.6666666666666672E-3</v>
      </c>
      <c r="N1630" s="106">
        <f>'28 Populations and thresholds'!$K$98</f>
        <v>0</v>
      </c>
      <c r="O1630" s="263" t="str">
        <f t="shared" si="111"/>
        <v xml:space="preserve"> </v>
      </c>
      <c r="P1630" s="348">
        <v>28.27</v>
      </c>
      <c r="Q1630" s="38">
        <v>4</v>
      </c>
      <c r="R1630" s="106">
        <v>0</v>
      </c>
      <c r="S1630" s="263"/>
      <c r="U1630" s="263" t="str">
        <f t="shared" si="112"/>
        <v xml:space="preserve"> </v>
      </c>
    </row>
    <row r="1631" spans="1:26" x14ac:dyDescent="0.2">
      <c r="A1631" s="143" t="s">
        <v>1394</v>
      </c>
      <c r="B1631" s="4" t="s">
        <v>3526</v>
      </c>
      <c r="C1631" s="111" t="s">
        <v>3528</v>
      </c>
      <c r="D1631" s="5">
        <v>5250</v>
      </c>
      <c r="E1631" s="104">
        <v>2005</v>
      </c>
      <c r="F1631" s="263" t="str">
        <f t="shared" si="109"/>
        <v xml:space="preserve"> </v>
      </c>
      <c r="G1631" s="12" t="s">
        <v>139</v>
      </c>
      <c r="H1631" s="12" t="s">
        <v>3388</v>
      </c>
      <c r="I1631" s="263" t="str">
        <f t="shared" si="110"/>
        <v xml:space="preserve"> </v>
      </c>
      <c r="J1631" s="38" t="str">
        <f>IF(D1631&gt;=('28 Populations and thresholds'!$I$59),"YES"," ")</f>
        <v>YES</v>
      </c>
      <c r="K1631" s="38" t="str">
        <f>IF(J1631="YES"," ",IF(D1631&gt;=('28 Populations and thresholds'!$I$59)*0.25,"YES"))</f>
        <v xml:space="preserve"> </v>
      </c>
      <c r="L1631" s="38" t="b">
        <f>OR('28 Populations and thresholds'!$J$59="CR",'28 Populations and thresholds'!$J$59="EN",'28 Populations and thresholds'!$J$59="VU")</f>
        <v>0</v>
      </c>
      <c r="M1631" s="75">
        <f>D1631/'28 Populations and thresholds'!$H$59</f>
        <v>4.7727272727272729E-2</v>
      </c>
      <c r="N1631" s="106">
        <f>'28 Populations and thresholds'!$K$59</f>
        <v>0</v>
      </c>
      <c r="O1631" s="263" t="str">
        <f t="shared" si="111"/>
        <v xml:space="preserve"> </v>
      </c>
      <c r="P1631" s="348"/>
      <c r="Q1631" s="38"/>
      <c r="R1631" s="106"/>
      <c r="S1631" s="263"/>
      <c r="T1631" s="9"/>
      <c r="U1631" s="263" t="str">
        <f t="shared" si="112"/>
        <v xml:space="preserve"> </v>
      </c>
    </row>
    <row r="1632" spans="1:26" x14ac:dyDescent="0.2">
      <c r="A1632" s="12" t="s">
        <v>1394</v>
      </c>
      <c r="B1632" s="4" t="s">
        <v>3526</v>
      </c>
      <c r="C1632" s="111" t="s">
        <v>3522</v>
      </c>
      <c r="D1632" s="5">
        <v>6700</v>
      </c>
      <c r="E1632" s="104">
        <v>2005</v>
      </c>
      <c r="F1632" s="263" t="str">
        <f t="shared" si="109"/>
        <v xml:space="preserve"> </v>
      </c>
      <c r="G1632" s="12" t="s">
        <v>139</v>
      </c>
      <c r="H1632" s="12" t="s">
        <v>3388</v>
      </c>
      <c r="I1632" s="263" t="str">
        <f t="shared" si="110"/>
        <v xml:space="preserve"> </v>
      </c>
      <c r="J1632" s="38" t="str">
        <f>IF(D1632&gt;=('28 Populations and thresholds'!$I$58),"YES"," ")</f>
        <v>YES</v>
      </c>
      <c r="K1632" s="38" t="str">
        <f>IF(J1632="YES"," ",IF(D1632&gt;=('28 Populations and thresholds'!$I$58)*0.25,"YES"))</f>
        <v xml:space="preserve"> </v>
      </c>
      <c r="L1632" s="38" t="b">
        <f>OR('28 Populations and thresholds'!$J$58="CR",'28 Populations and thresholds'!$J$58="EN",'28 Populations and thresholds'!$J$58="VU")</f>
        <v>0</v>
      </c>
      <c r="M1632" s="75">
        <f>D1632/'28 Populations and thresholds'!$H$58</f>
        <v>0.11166666666666666</v>
      </c>
      <c r="N1632" s="106">
        <f>'28 Populations and thresholds'!$K$58</f>
        <v>0</v>
      </c>
      <c r="O1632" s="263" t="str">
        <f t="shared" si="111"/>
        <v xml:space="preserve"> </v>
      </c>
      <c r="P1632" s="348"/>
      <c r="Q1632" s="38"/>
      <c r="R1632" s="106"/>
      <c r="S1632" s="263"/>
      <c r="T1632" s="9"/>
      <c r="U1632" s="263" t="str">
        <f t="shared" si="112"/>
        <v xml:space="preserve"> </v>
      </c>
    </row>
    <row r="1633" spans="1:27" s="4" customFormat="1" x14ac:dyDescent="0.2">
      <c r="A1633" s="12" t="s">
        <v>1394</v>
      </c>
      <c r="B1633" s="9" t="s">
        <v>3609</v>
      </c>
      <c r="C1633" s="4" t="s">
        <v>3607</v>
      </c>
      <c r="D1633" s="5">
        <v>34100</v>
      </c>
      <c r="E1633" s="104">
        <v>2006</v>
      </c>
      <c r="F1633" s="263" t="str">
        <f t="shared" si="109"/>
        <v xml:space="preserve"> </v>
      </c>
      <c r="G1633" s="12" t="s">
        <v>139</v>
      </c>
      <c r="H1633" s="12" t="s">
        <v>3388</v>
      </c>
      <c r="I1633" s="263" t="str">
        <f t="shared" si="110"/>
        <v xml:space="preserve"> </v>
      </c>
      <c r="J1633" s="38" t="str">
        <f>IF(D1633&gt;=('28 Populations and thresholds'!$I$92),"YES"," ")</f>
        <v>YES</v>
      </c>
      <c r="K1633" s="38" t="str">
        <f>IF(J1633="YES"," ",IF(D1633&gt;=('28 Populations and thresholds'!$I$92)*0.25,"YES"))</f>
        <v xml:space="preserve"> </v>
      </c>
      <c r="L1633" s="38" t="b">
        <f>OR('28 Populations and thresholds'!$J$92="CR",'28 Populations and thresholds'!$J$92="EN",'28 Populations and thresholds'!$J$92="VU")</f>
        <v>0</v>
      </c>
      <c r="M1633" s="75">
        <f>D1633/'28 Populations and thresholds'!$H$92</f>
        <v>0.11366666666666667</v>
      </c>
      <c r="N1633" s="106" t="str">
        <f>'28 Populations and thresholds'!$K$92</f>
        <v>DEC</v>
      </c>
      <c r="O1633" s="263" t="str">
        <f t="shared" si="111"/>
        <v xml:space="preserve"> </v>
      </c>
      <c r="P1633" s="348"/>
      <c r="Q1633" s="38"/>
      <c r="R1633" s="106"/>
      <c r="S1633" s="263"/>
      <c r="T1633" s="9"/>
      <c r="U1633" s="263" t="str">
        <f t="shared" si="112"/>
        <v xml:space="preserve"> </v>
      </c>
      <c r="W1633" s="9"/>
      <c r="X1633" s="9"/>
      <c r="Y1633" s="9"/>
      <c r="Z1633" s="9"/>
      <c r="AA1633" s="9"/>
    </row>
    <row r="1634" spans="1:27" x14ac:dyDescent="0.2">
      <c r="A1634" s="267" t="s">
        <v>1394</v>
      </c>
      <c r="B1634" s="268" t="s">
        <v>1147</v>
      </c>
      <c r="C1634" s="269" t="s">
        <v>4560</v>
      </c>
      <c r="D1634" s="270">
        <v>397</v>
      </c>
      <c r="E1634" s="271">
        <v>35551</v>
      </c>
      <c r="F1634" s="263" t="str">
        <f t="shared" si="109"/>
        <v xml:space="preserve"> </v>
      </c>
      <c r="G1634" s="267" t="s">
        <v>21</v>
      </c>
      <c r="H1634" s="267" t="s">
        <v>430</v>
      </c>
      <c r="I1634" s="263" t="str">
        <f t="shared" si="110"/>
        <v xml:space="preserve"> </v>
      </c>
      <c r="J1634" s="272" t="str">
        <f>IF(D1634&gt;=('28 Populations and thresholds'!$I$163),"YES"," ")</f>
        <v>YES</v>
      </c>
      <c r="K1634" s="272" t="str">
        <f>IF(J1634="YES"," ",IF(D1634&gt;=('28 Populations and thresholds'!$I$163)*0.25,"YES"))</f>
        <v xml:space="preserve"> </v>
      </c>
      <c r="L1634" s="272" t="b">
        <f>OR('28 Populations and thresholds'!$J$163="CR",'28 Populations and thresholds'!$J$163="EN",'28 Populations and thresholds'!$J$163="VU")</f>
        <v>0</v>
      </c>
      <c r="M1634" s="273">
        <f>D1634/'28 Populations and thresholds'!$H$163</f>
        <v>3.0538461538461539E-2</v>
      </c>
      <c r="N1634" s="274" t="str">
        <f>'28 Populations and thresholds'!$K$163</f>
        <v>DEC</v>
      </c>
      <c r="O1634" s="263" t="str">
        <f t="shared" si="111"/>
        <v xml:space="preserve"> </v>
      </c>
      <c r="P1634" s="349">
        <v>3.93</v>
      </c>
      <c r="Q1634" s="272">
        <v>2</v>
      </c>
      <c r="R1634" s="274">
        <v>0</v>
      </c>
      <c r="S1634" s="263"/>
      <c r="T1634" s="275" t="s">
        <v>4561</v>
      </c>
      <c r="U1634" s="263" t="str">
        <f t="shared" si="112"/>
        <v xml:space="preserve"> </v>
      </c>
    </row>
    <row r="1635" spans="1:27" x14ac:dyDescent="0.2">
      <c r="A1635" s="267" t="s">
        <v>1394</v>
      </c>
      <c r="B1635" s="268" t="s">
        <v>1147</v>
      </c>
      <c r="C1635" s="269" t="s">
        <v>3766</v>
      </c>
      <c r="D1635" s="270">
        <v>249</v>
      </c>
      <c r="E1635" s="271">
        <v>35202</v>
      </c>
      <c r="F1635" s="263" t="str">
        <f t="shared" si="109"/>
        <v xml:space="preserve"> </v>
      </c>
      <c r="G1635" s="267" t="s">
        <v>21</v>
      </c>
      <c r="H1635" s="267" t="s">
        <v>256</v>
      </c>
      <c r="I1635" s="263" t="str">
        <f t="shared" si="110"/>
        <v xml:space="preserve"> </v>
      </c>
      <c r="J1635" s="272" t="str">
        <f>IF(D1635&gt;=('28 Populations and thresholds'!$I$194),"YES"," ")</f>
        <v xml:space="preserve"> </v>
      </c>
      <c r="K1635" s="272" t="str">
        <f>IF(J1635="YES"," ",IF(D1635&gt;=('28 Populations and thresholds'!$I$194)*0.25,"YES"))</f>
        <v>YES</v>
      </c>
      <c r="L1635" s="272" t="b">
        <f>OR('28 Populations and thresholds'!$J$194="CR",'28 Populations and thresholds'!$J$194="EN",'28 Populations and thresholds'!$J$194="VU")</f>
        <v>0</v>
      </c>
      <c r="M1635" s="273">
        <f>D1635/'28 Populations and thresholds'!$H$194</f>
        <v>8.7368421052631574E-3</v>
      </c>
      <c r="N1635" s="274" t="str">
        <f>'28 Populations and thresholds'!$K$194</f>
        <v>DEC</v>
      </c>
      <c r="O1635" s="263" t="str">
        <f t="shared" si="111"/>
        <v xml:space="preserve"> </v>
      </c>
      <c r="P1635" s="349"/>
      <c r="Q1635" s="272"/>
      <c r="R1635" s="274"/>
      <c r="S1635" s="263"/>
      <c r="T1635" s="269"/>
      <c r="U1635" s="263" t="str">
        <f t="shared" si="112"/>
        <v xml:space="preserve"> </v>
      </c>
    </row>
    <row r="1636" spans="1:27" x14ac:dyDescent="0.2">
      <c r="A1636" s="143" t="s">
        <v>1394</v>
      </c>
      <c r="B1636" s="40" t="s">
        <v>1028</v>
      </c>
      <c r="C1636" s="4" t="s">
        <v>3748</v>
      </c>
      <c r="D1636" s="41">
        <v>100</v>
      </c>
      <c r="E1636" s="46">
        <v>35551</v>
      </c>
      <c r="F1636" s="263" t="str">
        <f t="shared" si="109"/>
        <v xml:space="preserve"> </v>
      </c>
      <c r="G1636" s="143" t="s">
        <v>21</v>
      </c>
      <c r="H1636" s="143" t="s">
        <v>430</v>
      </c>
      <c r="I1636" s="263" t="str">
        <f t="shared" si="110"/>
        <v xml:space="preserve"> </v>
      </c>
      <c r="J1636" s="38" t="str">
        <f>IF(D1636&gt;=('28 Populations and thresholds'!$I$156),"YES"," ")</f>
        <v xml:space="preserve"> </v>
      </c>
      <c r="K1636" s="38" t="str">
        <f>IF(J1636="YES"," ",IF(D1636&gt;=('28 Populations and thresholds'!$I$156)*0.25,"YES"))</f>
        <v>YES</v>
      </c>
      <c r="L1636" s="38" t="b">
        <f>OR('28 Populations and thresholds'!$J$156="CR",'28 Populations and thresholds'!$J$156="EN",'28 Populations and thresholds'!$J$156="VU")</f>
        <v>0</v>
      </c>
      <c r="M1636" s="75">
        <f>D1636/'28 Populations and thresholds'!$H$156</f>
        <v>4.0000000000000001E-3</v>
      </c>
      <c r="N1636" s="106">
        <f>'28 Populations and thresholds'!$K$156</f>
        <v>0</v>
      </c>
      <c r="O1636" s="263" t="str">
        <f t="shared" si="111"/>
        <v xml:space="preserve"> </v>
      </c>
      <c r="P1636" s="348">
        <v>1.44</v>
      </c>
      <c r="Q1636" s="38">
        <v>2</v>
      </c>
      <c r="R1636" s="106">
        <v>0</v>
      </c>
      <c r="S1636" s="263"/>
      <c r="T1636" s="9"/>
      <c r="U1636" s="263" t="str">
        <f t="shared" si="112"/>
        <v xml:space="preserve"> </v>
      </c>
    </row>
    <row r="1637" spans="1:27" x14ac:dyDescent="0.2">
      <c r="A1637" s="143" t="s">
        <v>1394</v>
      </c>
      <c r="B1637" s="40" t="s">
        <v>1028</v>
      </c>
      <c r="C1637" s="4" t="s">
        <v>3758</v>
      </c>
      <c r="D1637" s="41">
        <v>572</v>
      </c>
      <c r="E1637" s="46">
        <v>35916</v>
      </c>
      <c r="F1637" s="263" t="str">
        <f t="shared" si="109"/>
        <v xml:space="preserve"> </v>
      </c>
      <c r="G1637" s="143" t="s">
        <v>21</v>
      </c>
      <c r="H1637" s="143" t="s">
        <v>439</v>
      </c>
      <c r="I1637" s="263" t="str">
        <f t="shared" si="110"/>
        <v xml:space="preserve"> </v>
      </c>
      <c r="J1637" s="38" t="str">
        <f>IF(D1637&gt;=('28 Populations and thresholds'!$I$179),"YES"," ")</f>
        <v>YES</v>
      </c>
      <c r="K1637" s="38" t="str">
        <f>IF(J1637="YES"," ",IF(D1637&gt;=('28 Populations and thresholds'!$I$179)*0.25,"YES"))</f>
        <v xml:space="preserve"> </v>
      </c>
      <c r="L1637" s="38" t="b">
        <f>OR('28 Populations and thresholds'!$J$179="CR",'28 Populations and thresholds'!$J$179="EN",'28 Populations and thresholds'!$J$179="VU")</f>
        <v>0</v>
      </c>
      <c r="M1637" s="75">
        <f>D1637/'28 Populations and thresholds'!$H$179</f>
        <v>1.04E-2</v>
      </c>
      <c r="N1637" s="106" t="str">
        <f>'28 Populations and thresholds'!$K$179</f>
        <v>DEC</v>
      </c>
      <c r="O1637" s="263" t="str">
        <f t="shared" si="111"/>
        <v xml:space="preserve"> </v>
      </c>
      <c r="P1637" s="348"/>
      <c r="Q1637" s="38"/>
      <c r="R1637" s="106"/>
      <c r="S1637" s="263"/>
      <c r="T1637" s="9"/>
      <c r="U1637" s="263" t="str">
        <f t="shared" si="112"/>
        <v xml:space="preserve"> </v>
      </c>
    </row>
    <row r="1638" spans="1:27" x14ac:dyDescent="0.2">
      <c r="A1638" s="275" t="s">
        <v>1394</v>
      </c>
      <c r="B1638" s="269" t="s">
        <v>3634</v>
      </c>
      <c r="C1638" s="269" t="s">
        <v>3633</v>
      </c>
      <c r="D1638" s="279">
        <v>70000</v>
      </c>
      <c r="E1638" s="274">
        <v>2002</v>
      </c>
      <c r="F1638" s="263" t="str">
        <f t="shared" si="109"/>
        <v xml:space="preserve"> </v>
      </c>
      <c r="G1638" s="275" t="s">
        <v>139</v>
      </c>
      <c r="H1638" s="275" t="s">
        <v>3388</v>
      </c>
      <c r="I1638" s="263" t="str">
        <f t="shared" si="110"/>
        <v xml:space="preserve"> </v>
      </c>
      <c r="J1638" s="272" t="str">
        <f>IF(D1638&gt;=('28 Populations and thresholds'!$I$99),"YES"," ")</f>
        <v>YES</v>
      </c>
      <c r="K1638" s="272" t="str">
        <f>IF(J1638="YES"," ",IF(D1638&gt;=('28 Populations and thresholds'!$I$99)*0.25,"YES"))</f>
        <v xml:space="preserve"> </v>
      </c>
      <c r="L1638" s="272" t="b">
        <f>OR('28 Populations and thresholds'!$J$99="CR",'28 Populations and thresholds'!$J$99="EN",'28 Populations and thresholds'!$J$99="VU")</f>
        <v>0</v>
      </c>
      <c r="M1638" s="273">
        <f>D1638/'28 Populations and thresholds'!$H$99</f>
        <v>0.23333333333333334</v>
      </c>
      <c r="N1638" s="274">
        <f>'28 Populations and thresholds'!$K$99</f>
        <v>0</v>
      </c>
      <c r="O1638" s="263" t="str">
        <f t="shared" si="111"/>
        <v xml:space="preserve"> </v>
      </c>
      <c r="P1638" s="349">
        <v>24.41</v>
      </c>
      <c r="Q1638" s="272">
        <v>2</v>
      </c>
      <c r="R1638" s="274">
        <v>0</v>
      </c>
      <c r="S1638" s="263"/>
      <c r="T1638" s="269"/>
      <c r="U1638" s="263" t="str">
        <f t="shared" si="112"/>
        <v xml:space="preserve"> </v>
      </c>
    </row>
    <row r="1639" spans="1:27" x14ac:dyDescent="0.2">
      <c r="A1639" s="275" t="s">
        <v>1394</v>
      </c>
      <c r="B1639" s="269" t="s">
        <v>3634</v>
      </c>
      <c r="C1639" s="269" t="s">
        <v>3714</v>
      </c>
      <c r="D1639" s="279">
        <v>1075</v>
      </c>
      <c r="E1639" s="284" t="s">
        <v>79</v>
      </c>
      <c r="F1639" s="263" t="str">
        <f t="shared" si="109"/>
        <v xml:space="preserve"> </v>
      </c>
      <c r="G1639" s="275" t="s">
        <v>139</v>
      </c>
      <c r="H1639" s="275"/>
      <c r="I1639" s="263" t="str">
        <f t="shared" si="110"/>
        <v xml:space="preserve"> </v>
      </c>
      <c r="J1639" s="272" t="str">
        <f>IF(D1639&gt;=('28 Populations and thresholds'!$I$12),"YES"," ")</f>
        <v>YES</v>
      </c>
      <c r="K1639" s="272" t="str">
        <f>IF(J1639="YES"," ",IF(D1639&gt;=('28 Populations and thresholds'!$I$12)*0.25,"YES"))</f>
        <v xml:space="preserve"> </v>
      </c>
      <c r="L1639" s="272" t="b">
        <f>OR('28 Populations and thresholds'!$J$12="CR",'28 Populations and thresholds'!$J$12="EN",'28 Populations and thresholds'!$J$12="VU")</f>
        <v>0</v>
      </c>
      <c r="M1639" s="273">
        <f>D1639/'28 Populations and thresholds'!$H$12</f>
        <v>1.0749999999999999E-2</v>
      </c>
      <c r="N1639" s="274">
        <f>'28 Populations and thresholds'!$K$12</f>
        <v>0</v>
      </c>
      <c r="O1639" s="263" t="str">
        <f t="shared" si="111"/>
        <v xml:space="preserve"> </v>
      </c>
      <c r="P1639" s="349"/>
      <c r="Q1639" s="272"/>
      <c r="R1639" s="274"/>
      <c r="S1639" s="263"/>
      <c r="T1639" s="275"/>
      <c r="U1639" s="263" t="str">
        <f t="shared" si="112"/>
        <v xml:space="preserve"> </v>
      </c>
    </row>
    <row r="1640" spans="1:27" x14ac:dyDescent="0.2">
      <c r="A1640" s="143" t="s">
        <v>1394</v>
      </c>
      <c r="B1640" s="40" t="s">
        <v>1042</v>
      </c>
      <c r="C1640" s="111" t="s">
        <v>3758</v>
      </c>
      <c r="D1640" s="41">
        <v>250</v>
      </c>
      <c r="E1640" s="46">
        <v>37012</v>
      </c>
      <c r="F1640" s="263" t="str">
        <f t="shared" si="109"/>
        <v xml:space="preserve"> </v>
      </c>
      <c r="G1640" s="143" t="s">
        <v>21</v>
      </c>
      <c r="H1640" s="143" t="s">
        <v>890</v>
      </c>
      <c r="I1640" s="263" t="str">
        <f t="shared" si="110"/>
        <v xml:space="preserve"> </v>
      </c>
      <c r="J1640" s="38" t="str">
        <f>IF(D1640&gt;=('28 Populations and thresholds'!$I$179),"YES"," ")</f>
        <v xml:space="preserve"> </v>
      </c>
      <c r="K1640" s="38" t="str">
        <f>IF(J1640="YES"," ",IF(D1640&gt;=('28 Populations and thresholds'!$I$179)*0.25,"YES"))</f>
        <v>YES</v>
      </c>
      <c r="L1640" s="38" t="b">
        <f>OR('28 Populations and thresholds'!$J$179="CR",'28 Populations and thresholds'!$J$179="EN",'28 Populations and thresholds'!$J$179="VU")</f>
        <v>0</v>
      </c>
      <c r="M1640" s="75">
        <f>D1640/'28 Populations and thresholds'!$H$179</f>
        <v>4.5454545454545452E-3</v>
      </c>
      <c r="N1640" s="106" t="str">
        <f>'28 Populations and thresholds'!$K$179</f>
        <v>DEC</v>
      </c>
      <c r="O1640" s="263" t="str">
        <f t="shared" si="111"/>
        <v xml:space="preserve"> </v>
      </c>
      <c r="P1640" s="348">
        <v>0.45</v>
      </c>
      <c r="Q1640" s="38">
        <v>1</v>
      </c>
      <c r="R1640" s="106">
        <v>0</v>
      </c>
      <c r="S1640" s="263"/>
      <c r="T1640" s="9"/>
      <c r="U1640" s="263" t="str">
        <f t="shared" si="112"/>
        <v xml:space="preserve"> </v>
      </c>
    </row>
    <row r="1641" spans="1:27" x14ac:dyDescent="0.2">
      <c r="A1641" s="267" t="s">
        <v>1394</v>
      </c>
      <c r="B1641" s="268" t="s">
        <v>1443</v>
      </c>
      <c r="C1641" s="278" t="s">
        <v>3734</v>
      </c>
      <c r="D1641" s="270">
        <v>821</v>
      </c>
      <c r="E1641" s="294" t="s">
        <v>1344</v>
      </c>
      <c r="F1641" s="263" t="str">
        <f t="shared" si="109"/>
        <v xml:space="preserve"> </v>
      </c>
      <c r="G1641" s="267" t="s">
        <v>15</v>
      </c>
      <c r="H1641" s="267" t="s">
        <v>1395</v>
      </c>
      <c r="I1641" s="263" t="str">
        <f t="shared" si="110"/>
        <v xml:space="preserve"> </v>
      </c>
      <c r="J1641" s="272" t="str">
        <f>IF(D1641&gt;=('28 Populations and thresholds'!$I$83),"YES"," ")</f>
        <v>YES</v>
      </c>
      <c r="K1641" s="272" t="str">
        <f>IF(J1641="YES"," ",IF(D1641&gt;=('28 Populations and thresholds'!$I$83)*0.25,"YES"))</f>
        <v xml:space="preserve"> </v>
      </c>
      <c r="L1641" s="272" t="b">
        <f>OR('28 Populations and thresholds'!$J$83="CR",'28 Populations and thresholds'!$J$83="EN",'28 Populations and thresholds'!$J$83="VU")</f>
        <v>0</v>
      </c>
      <c r="M1641" s="273">
        <f>D1641/'28 Populations and thresholds'!$H$83</f>
        <v>2.0525000000000002E-2</v>
      </c>
      <c r="N1641" s="274">
        <f>'28 Populations and thresholds'!$K$83</f>
        <v>0</v>
      </c>
      <c r="O1641" s="263" t="str">
        <f t="shared" si="111"/>
        <v xml:space="preserve"> </v>
      </c>
      <c r="P1641" s="349">
        <v>2.0499999999999998</v>
      </c>
      <c r="Q1641" s="272">
        <v>1</v>
      </c>
      <c r="R1641" s="274">
        <v>0</v>
      </c>
      <c r="S1641" s="263"/>
      <c r="T1641" s="269"/>
      <c r="U1641" s="263" t="str">
        <f t="shared" si="112"/>
        <v xml:space="preserve"> </v>
      </c>
    </row>
    <row r="1642" spans="1:27" x14ac:dyDescent="0.2">
      <c r="A1642" s="143" t="s">
        <v>1394</v>
      </c>
      <c r="B1642" s="40" t="s">
        <v>1444</v>
      </c>
      <c r="C1642" s="111" t="s">
        <v>3522</v>
      </c>
      <c r="D1642" s="45">
        <v>1132</v>
      </c>
      <c r="E1642" s="47" t="s">
        <v>1344</v>
      </c>
      <c r="F1642" s="263" t="str">
        <f t="shared" si="109"/>
        <v xml:space="preserve"> </v>
      </c>
      <c r="G1642" s="143" t="s">
        <v>15</v>
      </c>
      <c r="H1642" s="143" t="s">
        <v>1395</v>
      </c>
      <c r="I1642" s="263" t="str">
        <f t="shared" si="110"/>
        <v xml:space="preserve"> </v>
      </c>
      <c r="J1642" s="38" t="str">
        <f>IF(D1642&gt;=('28 Populations and thresholds'!$I$58),"YES"," ")</f>
        <v>YES</v>
      </c>
      <c r="K1642" s="38" t="str">
        <f>IF(J1642="YES"," ",IF(D1642&gt;=('28 Populations and thresholds'!$I$58)*0.25,"YES"))</f>
        <v xml:space="preserve"> </v>
      </c>
      <c r="L1642" s="38" t="b">
        <f>OR('28 Populations and thresholds'!$J$58="CR",'28 Populations and thresholds'!$J$58="EN",'28 Populations and thresholds'!$J$58="VU")</f>
        <v>0</v>
      </c>
      <c r="M1642" s="75">
        <f>D1642/'28 Populations and thresholds'!$H$58</f>
        <v>1.8866666666666667E-2</v>
      </c>
      <c r="N1642" s="106">
        <f>'28 Populations and thresholds'!$K$58</f>
        <v>0</v>
      </c>
      <c r="O1642" s="263" t="str">
        <f t="shared" si="111"/>
        <v xml:space="preserve"> </v>
      </c>
      <c r="P1642" s="348">
        <v>1.89</v>
      </c>
      <c r="Q1642" s="38">
        <v>1</v>
      </c>
      <c r="R1642" s="106">
        <v>0</v>
      </c>
      <c r="S1642" s="263"/>
      <c r="T1642" s="9"/>
      <c r="U1642" s="263" t="str">
        <f t="shared" si="112"/>
        <v xml:space="preserve"> </v>
      </c>
    </row>
    <row r="1643" spans="1:27" x14ac:dyDescent="0.2">
      <c r="A1643" s="267" t="s">
        <v>1394</v>
      </c>
      <c r="B1643" s="268" t="s">
        <v>1169</v>
      </c>
      <c r="C1643" s="269" t="s">
        <v>3474</v>
      </c>
      <c r="D1643" s="270">
        <v>576</v>
      </c>
      <c r="E1643" s="271">
        <v>37377</v>
      </c>
      <c r="F1643" s="263" t="str">
        <f t="shared" si="109"/>
        <v xml:space="preserve"> </v>
      </c>
      <c r="G1643" s="267" t="s">
        <v>21</v>
      </c>
      <c r="H1643" s="267" t="s">
        <v>894</v>
      </c>
      <c r="I1643" s="263" t="str">
        <f t="shared" si="110"/>
        <v xml:space="preserve"> </v>
      </c>
      <c r="J1643" s="272" t="str">
        <f>IF(D1643&gt;=('28 Populations and thresholds'!$I$198),"YES"," ")</f>
        <v>YES</v>
      </c>
      <c r="K1643" s="272" t="str">
        <f>IF(J1643="YES"," ",IF(D1643&gt;=('28 Populations and thresholds'!$I$198)*0.25,"YES"))</f>
        <v xml:space="preserve"> </v>
      </c>
      <c r="L1643" s="272" t="b">
        <f>OR('28 Populations and thresholds'!$J$198="CR",'28 Populations and thresholds'!$J$198="EN",'28 Populations and thresholds'!$J$198="VU")</f>
        <v>0</v>
      </c>
      <c r="M1643" s="273">
        <f>D1643/'28 Populations and thresholds'!$H$198</f>
        <v>2.6181818181818181E-2</v>
      </c>
      <c r="N1643" s="274">
        <f>'28 Populations and thresholds'!$K$198</f>
        <v>0</v>
      </c>
      <c r="O1643" s="263" t="str">
        <f t="shared" si="111"/>
        <v xml:space="preserve"> </v>
      </c>
      <c r="P1643" s="349">
        <v>2.62</v>
      </c>
      <c r="Q1643" s="272">
        <v>1</v>
      </c>
      <c r="R1643" s="274">
        <v>0</v>
      </c>
      <c r="S1643" s="263"/>
      <c r="T1643" s="269"/>
      <c r="U1643" s="263" t="str">
        <f t="shared" si="112"/>
        <v xml:space="preserve"> </v>
      </c>
    </row>
    <row r="1644" spans="1:27" x14ac:dyDescent="0.2">
      <c r="A1644" s="12" t="s">
        <v>1394</v>
      </c>
      <c r="B1644" s="4" t="s">
        <v>3608</v>
      </c>
      <c r="C1644" s="4" t="s">
        <v>3607</v>
      </c>
      <c r="D1644" s="5">
        <v>3280</v>
      </c>
      <c r="E1644" s="104">
        <v>2002</v>
      </c>
      <c r="F1644" s="263" t="str">
        <f t="shared" si="109"/>
        <v xml:space="preserve"> </v>
      </c>
      <c r="G1644" s="12" t="s">
        <v>139</v>
      </c>
      <c r="H1644" s="12" t="s">
        <v>3388</v>
      </c>
      <c r="I1644" s="263" t="str">
        <f t="shared" si="110"/>
        <v xml:space="preserve"> </v>
      </c>
      <c r="J1644" s="38" t="str">
        <f>IF(D1644&gt;=('28 Populations and thresholds'!$I$92),"YES"," ")</f>
        <v>YES</v>
      </c>
      <c r="K1644" s="38" t="str">
        <f>IF(J1644="YES"," ",IF(D1644&gt;=('28 Populations and thresholds'!$I$92)*0.25,"YES"))</f>
        <v xml:space="preserve"> </v>
      </c>
      <c r="L1644" s="38" t="b">
        <f>OR('28 Populations and thresholds'!$J$92="CR",'28 Populations and thresholds'!$J$92="EN",'28 Populations and thresholds'!$J$92="VU")</f>
        <v>0</v>
      </c>
      <c r="M1644" s="75">
        <f>D1644/'28 Populations and thresholds'!$H$92</f>
        <v>1.0933333333333333E-2</v>
      </c>
      <c r="N1644" s="106" t="str">
        <f>'28 Populations and thresholds'!$K$92</f>
        <v>DEC</v>
      </c>
      <c r="O1644" s="263" t="str">
        <f t="shared" si="111"/>
        <v xml:space="preserve"> </v>
      </c>
      <c r="P1644" s="348">
        <v>1.0900000000000001</v>
      </c>
      <c r="Q1644" s="38">
        <v>1</v>
      </c>
      <c r="R1644" s="106">
        <v>0</v>
      </c>
      <c r="S1644" s="263"/>
      <c r="T1644" s="9"/>
      <c r="U1644" s="263" t="str">
        <f t="shared" si="112"/>
        <v xml:space="preserve"> </v>
      </c>
    </row>
    <row r="1645" spans="1:27" x14ac:dyDescent="0.2">
      <c r="A1645" s="267" t="s">
        <v>1394</v>
      </c>
      <c r="B1645" s="268" t="s">
        <v>1037</v>
      </c>
      <c r="C1645" s="269" t="s">
        <v>3758</v>
      </c>
      <c r="D1645" s="270">
        <v>300</v>
      </c>
      <c r="E1645" s="271">
        <v>35916</v>
      </c>
      <c r="F1645" s="263" t="str">
        <f t="shared" si="109"/>
        <v xml:space="preserve"> </v>
      </c>
      <c r="G1645" s="267" t="s">
        <v>21</v>
      </c>
      <c r="H1645" s="267" t="s">
        <v>439</v>
      </c>
      <c r="I1645" s="263" t="str">
        <f t="shared" si="110"/>
        <v xml:space="preserve"> </v>
      </c>
      <c r="J1645" s="272" t="str">
        <f>IF(D1645&gt;=('28 Populations and thresholds'!$I$179),"YES"," ")</f>
        <v xml:space="preserve"> </v>
      </c>
      <c r="K1645" s="272" t="str">
        <f>IF(J1645="YES"," ",IF(D1645&gt;=('28 Populations and thresholds'!$I$179)*0.25,"YES"))</f>
        <v>YES</v>
      </c>
      <c r="L1645" s="272" t="b">
        <f>OR('28 Populations and thresholds'!$J$179="CR",'28 Populations and thresholds'!$J$179="EN",'28 Populations and thresholds'!$J$179="VU")</f>
        <v>0</v>
      </c>
      <c r="M1645" s="273">
        <f>D1645/'28 Populations and thresholds'!$H$179</f>
        <v>5.454545454545455E-3</v>
      </c>
      <c r="N1645" s="274" t="str">
        <f>'28 Populations and thresholds'!$K$179</f>
        <v>DEC</v>
      </c>
      <c r="O1645" s="263" t="str">
        <f t="shared" si="111"/>
        <v xml:space="preserve"> </v>
      </c>
      <c r="P1645" s="349">
        <v>0.55000000000000004</v>
      </c>
      <c r="Q1645" s="272">
        <v>1</v>
      </c>
      <c r="R1645" s="274">
        <v>0</v>
      </c>
      <c r="S1645" s="263"/>
      <c r="T1645" s="269"/>
      <c r="U1645" s="263" t="str">
        <f t="shared" si="112"/>
        <v xml:space="preserve"> </v>
      </c>
    </row>
    <row r="1646" spans="1:27" x14ac:dyDescent="0.2">
      <c r="A1646" s="143" t="s">
        <v>1394</v>
      </c>
      <c r="B1646" s="40" t="s">
        <v>1100</v>
      </c>
      <c r="C1646" s="4" t="s">
        <v>3765</v>
      </c>
      <c r="D1646" s="41">
        <v>200</v>
      </c>
      <c r="E1646" s="46">
        <v>37377</v>
      </c>
      <c r="F1646" s="263" t="str">
        <f t="shared" si="109"/>
        <v xml:space="preserve"> </v>
      </c>
      <c r="G1646" s="143" t="s">
        <v>21</v>
      </c>
      <c r="H1646" s="143" t="s">
        <v>894</v>
      </c>
      <c r="I1646" s="263" t="str">
        <f t="shared" si="110"/>
        <v xml:space="preserve"> </v>
      </c>
      <c r="J1646" s="38" t="str">
        <f>IF(D1646&gt;=('28 Populations and thresholds'!$I$193),"YES"," ")</f>
        <v xml:space="preserve"> </v>
      </c>
      <c r="K1646" s="38" t="str">
        <f>IF(J1646="YES"," ",IF(D1646&gt;=('28 Populations and thresholds'!$I$193)*0.25,"YES"))</f>
        <v>YES</v>
      </c>
      <c r="L1646" s="38" t="b">
        <f>OR('28 Populations and thresholds'!$J$193="CR",'28 Populations and thresholds'!$J$193="EN",'28 Populations and thresholds'!$J$193="VU")</f>
        <v>0</v>
      </c>
      <c r="M1646" s="75">
        <f>D1646/'28 Populations and thresholds'!$H$193</f>
        <v>4.5454545454545452E-3</v>
      </c>
      <c r="N1646" s="106" t="str">
        <f>'28 Populations and thresholds'!$K$193</f>
        <v>DEC</v>
      </c>
      <c r="O1646" s="263" t="str">
        <f t="shared" si="111"/>
        <v xml:space="preserve"> </v>
      </c>
      <c r="P1646" s="348">
        <v>1.1200000000000001</v>
      </c>
      <c r="Q1646" s="38">
        <v>3</v>
      </c>
      <c r="R1646" s="106">
        <v>0</v>
      </c>
      <c r="S1646" s="263"/>
      <c r="T1646" s="9"/>
      <c r="U1646" s="263" t="str">
        <f t="shared" si="112"/>
        <v xml:space="preserve"> </v>
      </c>
    </row>
    <row r="1647" spans="1:27" x14ac:dyDescent="0.2">
      <c r="A1647" s="143" t="s">
        <v>1394</v>
      </c>
      <c r="B1647" s="40" t="s">
        <v>1100</v>
      </c>
      <c r="C1647" s="4" t="s">
        <v>3766</v>
      </c>
      <c r="D1647" s="41">
        <v>101</v>
      </c>
      <c r="E1647" s="46">
        <v>35916</v>
      </c>
      <c r="F1647" s="263" t="str">
        <f t="shared" si="109"/>
        <v xml:space="preserve"> </v>
      </c>
      <c r="G1647" s="143" t="s">
        <v>21</v>
      </c>
      <c r="H1647" s="143" t="s">
        <v>439</v>
      </c>
      <c r="I1647" s="263" t="str">
        <f t="shared" si="110"/>
        <v xml:space="preserve"> </v>
      </c>
      <c r="J1647" s="38" t="str">
        <f>IF(D1647&gt;=('28 Populations and thresholds'!$I$194),"YES"," ")</f>
        <v xml:space="preserve"> </v>
      </c>
      <c r="K1647" s="38" t="str">
        <f>IF(J1647="YES"," ",IF(D1647&gt;=('28 Populations and thresholds'!$I$194)*0.25,"YES"))</f>
        <v>YES</v>
      </c>
      <c r="L1647" s="38" t="b">
        <f>OR('28 Populations and thresholds'!$J$194="CR",'28 Populations and thresholds'!$J$194="EN",'28 Populations and thresholds'!$J$194="VU")</f>
        <v>0</v>
      </c>
      <c r="M1647" s="75">
        <f>D1647/'28 Populations and thresholds'!$H$194</f>
        <v>3.5438596491228071E-3</v>
      </c>
      <c r="N1647" s="106" t="str">
        <f>'28 Populations and thresholds'!$K$194</f>
        <v>DEC</v>
      </c>
      <c r="O1647" s="263" t="str">
        <f t="shared" si="111"/>
        <v xml:space="preserve"> </v>
      </c>
      <c r="P1647" s="348"/>
      <c r="Q1647" s="38"/>
      <c r="R1647" s="106"/>
      <c r="S1647" s="263"/>
      <c r="T1647" s="9"/>
      <c r="U1647" s="263" t="str">
        <f t="shared" si="112"/>
        <v xml:space="preserve"> </v>
      </c>
    </row>
    <row r="1648" spans="1:27" x14ac:dyDescent="0.2">
      <c r="A1648" s="143" t="s">
        <v>1394</v>
      </c>
      <c r="B1648" s="40" t="s">
        <v>1100</v>
      </c>
      <c r="C1648" s="111" t="s">
        <v>3763</v>
      </c>
      <c r="D1648" s="41">
        <v>155</v>
      </c>
      <c r="E1648" s="46">
        <v>37149</v>
      </c>
      <c r="F1648" s="263" t="str">
        <f t="shared" si="109"/>
        <v xml:space="preserve"> </v>
      </c>
      <c r="G1648" s="143" t="s">
        <v>21</v>
      </c>
      <c r="H1648" s="143" t="s">
        <v>890</v>
      </c>
      <c r="I1648" s="263" t="str">
        <f t="shared" si="110"/>
        <v xml:space="preserve"> </v>
      </c>
      <c r="J1648" s="38" t="str">
        <f>IF(D1648&gt;=('28 Populations and thresholds'!$I$191),"YES"," ")</f>
        <v xml:space="preserve"> </v>
      </c>
      <c r="K1648" s="38" t="str">
        <f>IF(J1648="YES"," ",IF(D1648&gt;=('28 Populations and thresholds'!$I$191)*0.25,"YES"))</f>
        <v>YES</v>
      </c>
      <c r="L1648" s="38" t="b">
        <f>OR('28 Populations and thresholds'!$J$191="CR",'28 Populations and thresholds'!$J$191="EN",'28 Populations and thresholds'!$J$191="VU")</f>
        <v>0</v>
      </c>
      <c r="M1648" s="75">
        <f>D1648/'28 Populations and thresholds'!$H$191</f>
        <v>3.0999999999999999E-3</v>
      </c>
      <c r="N1648" s="106">
        <f>'28 Populations and thresholds'!$K$191</f>
        <v>0</v>
      </c>
      <c r="O1648" s="263" t="str">
        <f t="shared" si="111"/>
        <v xml:space="preserve"> </v>
      </c>
      <c r="P1648" s="348"/>
      <c r="Q1648" s="38"/>
      <c r="R1648" s="106"/>
      <c r="S1648" s="263"/>
      <c r="U1648" s="263" t="str">
        <f t="shared" si="112"/>
        <v xml:space="preserve"> </v>
      </c>
    </row>
    <row r="1649" spans="1:26" x14ac:dyDescent="0.2">
      <c r="A1649" s="267" t="s">
        <v>1394</v>
      </c>
      <c r="B1649" s="268" t="s">
        <v>1148</v>
      </c>
      <c r="C1649" s="280" t="s">
        <v>3766</v>
      </c>
      <c r="D1649" s="270">
        <v>186</v>
      </c>
      <c r="E1649" s="271">
        <v>35916</v>
      </c>
      <c r="F1649" s="263" t="str">
        <f t="shared" si="109"/>
        <v xml:space="preserve"> </v>
      </c>
      <c r="G1649" s="267" t="s">
        <v>21</v>
      </c>
      <c r="H1649" s="267" t="s">
        <v>439</v>
      </c>
      <c r="I1649" s="263" t="str">
        <f t="shared" si="110"/>
        <v xml:space="preserve"> </v>
      </c>
      <c r="J1649" s="272" t="str">
        <f>IF(D1649&gt;=('28 Populations and thresholds'!$I$194),"YES"," ")</f>
        <v xml:space="preserve"> </v>
      </c>
      <c r="K1649" s="272" t="str">
        <f>IF(J1649="YES"," ",IF(D1649&gt;=('28 Populations and thresholds'!$I$194)*0.25,"YES"))</f>
        <v>YES</v>
      </c>
      <c r="L1649" s="272" t="b">
        <f>OR('28 Populations and thresholds'!$J$194="CR",'28 Populations and thresholds'!$J$194="EN",'28 Populations and thresholds'!$J$194="VU")</f>
        <v>0</v>
      </c>
      <c r="M1649" s="273">
        <f>D1649/'28 Populations and thresholds'!$H$194</f>
        <v>6.5263157894736839E-3</v>
      </c>
      <c r="N1649" s="274" t="str">
        <f>'28 Populations and thresholds'!$K$194</f>
        <v>DEC</v>
      </c>
      <c r="O1649" s="263" t="str">
        <f t="shared" si="111"/>
        <v xml:space="preserve"> </v>
      </c>
      <c r="P1649" s="349">
        <v>0.65</v>
      </c>
      <c r="Q1649" s="272">
        <v>1</v>
      </c>
      <c r="R1649" s="274">
        <v>0</v>
      </c>
      <c r="S1649" s="263"/>
      <c r="T1649" s="269"/>
      <c r="U1649" s="263" t="str">
        <f t="shared" si="112"/>
        <v xml:space="preserve"> </v>
      </c>
    </row>
    <row r="1650" spans="1:26" x14ac:dyDescent="0.2">
      <c r="A1650" s="143" t="s">
        <v>1394</v>
      </c>
      <c r="B1650" s="40" t="s">
        <v>1145</v>
      </c>
      <c r="C1650" s="4" t="s">
        <v>3745</v>
      </c>
      <c r="D1650" s="41">
        <v>690</v>
      </c>
      <c r="E1650" s="46">
        <v>35916</v>
      </c>
      <c r="F1650" s="263" t="str">
        <f t="shared" si="109"/>
        <v xml:space="preserve"> </v>
      </c>
      <c r="G1650" s="143" t="s">
        <v>21</v>
      </c>
      <c r="H1650" s="143" t="s">
        <v>439</v>
      </c>
      <c r="I1650" s="263" t="str">
        <f t="shared" si="110"/>
        <v xml:space="preserve"> </v>
      </c>
      <c r="J1650" s="38" t="str">
        <f>IF(D1650&gt;=('28 Populations and thresholds'!$I$152),"YES"," ")</f>
        <v xml:space="preserve"> </v>
      </c>
      <c r="K1650" s="38" t="str">
        <f>IF(J1650="YES"," ",IF(D1650&gt;=('28 Populations and thresholds'!$I$152)*0.25,"YES"))</f>
        <v>YES</v>
      </c>
      <c r="L1650" s="38" t="b">
        <f>OR('28 Populations and thresholds'!$J$152="CR",'28 Populations and thresholds'!$J$152="EN",'28 Populations and thresholds'!$J$152="VU")</f>
        <v>0</v>
      </c>
      <c r="M1650" s="75">
        <f>D1650/'28 Populations and thresholds'!$H$152</f>
        <v>6.8999999999999999E-3</v>
      </c>
      <c r="N1650" s="106">
        <f>'28 Populations and thresholds'!$K$152</f>
        <v>0</v>
      </c>
      <c r="O1650" s="263" t="str">
        <f t="shared" si="111"/>
        <v xml:space="preserve"> </v>
      </c>
      <c r="P1650" s="348">
        <v>2.2200000000000002</v>
      </c>
      <c r="Q1650" s="38">
        <v>2</v>
      </c>
      <c r="R1650" s="106">
        <v>0</v>
      </c>
      <c r="S1650" s="263"/>
      <c r="T1650" s="9"/>
      <c r="U1650" s="263" t="str">
        <f t="shared" si="112"/>
        <v xml:space="preserve"> </v>
      </c>
      <c r="W1650" s="4"/>
      <c r="X1650" s="4"/>
      <c r="Y1650" s="4"/>
      <c r="Z1650" s="4"/>
    </row>
    <row r="1651" spans="1:26" x14ac:dyDescent="0.2">
      <c r="A1651" s="143" t="s">
        <v>1394</v>
      </c>
      <c r="B1651" s="40" t="s">
        <v>1145</v>
      </c>
      <c r="C1651" s="4" t="s">
        <v>3766</v>
      </c>
      <c r="D1651" s="41">
        <v>437</v>
      </c>
      <c r="E1651" s="46">
        <v>35916</v>
      </c>
      <c r="F1651" s="263" t="str">
        <f t="shared" si="109"/>
        <v xml:space="preserve"> </v>
      </c>
      <c r="G1651" s="143" t="s">
        <v>21</v>
      </c>
      <c r="H1651" s="143" t="s">
        <v>439</v>
      </c>
      <c r="I1651" s="263" t="str">
        <f t="shared" si="110"/>
        <v xml:space="preserve"> </v>
      </c>
      <c r="J1651" s="38" t="str">
        <f>IF(D1651&gt;=('28 Populations and thresholds'!$I$194),"YES"," ")</f>
        <v>YES</v>
      </c>
      <c r="K1651" s="38" t="str">
        <f>IF(J1651="YES"," ",IF(D1651&gt;=('28 Populations and thresholds'!$I$194)*0.25,"YES"))</f>
        <v xml:space="preserve"> </v>
      </c>
      <c r="L1651" s="38" t="b">
        <f>OR('28 Populations and thresholds'!$J$194="CR",'28 Populations and thresholds'!$J$194="EN",'28 Populations and thresholds'!$J$194="VU")</f>
        <v>0</v>
      </c>
      <c r="M1651" s="75">
        <f>D1651/'28 Populations and thresholds'!$H$194</f>
        <v>1.5333333333333332E-2</v>
      </c>
      <c r="N1651" s="106" t="str">
        <f>'28 Populations and thresholds'!$K$194</f>
        <v>DEC</v>
      </c>
      <c r="O1651" s="263" t="str">
        <f t="shared" si="111"/>
        <v xml:space="preserve"> </v>
      </c>
      <c r="P1651" s="348"/>
      <c r="Q1651" s="38"/>
      <c r="R1651" s="106"/>
      <c r="S1651" s="263"/>
      <c r="T1651" s="9"/>
      <c r="U1651" s="263" t="str">
        <f t="shared" si="112"/>
        <v xml:space="preserve"> </v>
      </c>
    </row>
    <row r="1652" spans="1:26" x14ac:dyDescent="0.2">
      <c r="A1652" s="267" t="s">
        <v>1394</v>
      </c>
      <c r="B1652" s="268" t="s">
        <v>1445</v>
      </c>
      <c r="C1652" s="269" t="s">
        <v>3598</v>
      </c>
      <c r="D1652" s="270">
        <v>7050</v>
      </c>
      <c r="E1652" s="294" t="s">
        <v>1344</v>
      </c>
      <c r="F1652" s="263" t="str">
        <f t="shared" si="109"/>
        <v xml:space="preserve"> </v>
      </c>
      <c r="G1652" s="267" t="s">
        <v>15</v>
      </c>
      <c r="H1652" s="267" t="s">
        <v>1395</v>
      </c>
      <c r="I1652" s="263" t="str">
        <f t="shared" si="110"/>
        <v xml:space="preserve"> </v>
      </c>
      <c r="J1652" s="272" t="str">
        <f>IF(D1652&gt;=('28 Populations and thresholds'!$I$88),"YES"," ")</f>
        <v>YES</v>
      </c>
      <c r="K1652" s="272" t="str">
        <f>IF(J1652="YES"," ",IF(D1652&gt;=('28 Populations and thresholds'!$I$88)*0.25,"YES"))</f>
        <v xml:space="preserve"> </v>
      </c>
      <c r="L1652" s="272" t="b">
        <f>OR('28 Populations and thresholds'!$J$88="CR",'28 Populations and thresholds'!$J$88="EN",'28 Populations and thresholds'!$J$88="VU")</f>
        <v>0</v>
      </c>
      <c r="M1652" s="273">
        <f>D1652/'28 Populations and thresholds'!$H$88</f>
        <v>7.0499999999999998E-3</v>
      </c>
      <c r="N1652" s="274" t="str">
        <f>'28 Populations and thresholds'!$K$88</f>
        <v>DEC</v>
      </c>
      <c r="O1652" s="263" t="str">
        <f t="shared" si="111"/>
        <v xml:space="preserve"> </v>
      </c>
      <c r="P1652" s="349">
        <v>0.71</v>
      </c>
      <c r="Q1652" s="272">
        <v>1</v>
      </c>
      <c r="R1652" s="274">
        <v>0</v>
      </c>
      <c r="S1652" s="263"/>
      <c r="T1652" s="269"/>
      <c r="U1652" s="263" t="str">
        <f t="shared" si="112"/>
        <v xml:space="preserve"> </v>
      </c>
    </row>
    <row r="1653" spans="1:26" x14ac:dyDescent="0.2">
      <c r="A1653" s="143" t="s">
        <v>1394</v>
      </c>
      <c r="B1653" s="40" t="s">
        <v>1267</v>
      </c>
      <c r="C1653" s="4" t="s">
        <v>3748</v>
      </c>
      <c r="D1653" s="41">
        <v>77</v>
      </c>
      <c r="E1653" s="46">
        <v>36784</v>
      </c>
      <c r="F1653" s="263" t="str">
        <f t="shared" si="109"/>
        <v xml:space="preserve"> </v>
      </c>
      <c r="G1653" s="143" t="s">
        <v>21</v>
      </c>
      <c r="H1653" s="143" t="s">
        <v>897</v>
      </c>
      <c r="I1653" s="263" t="str">
        <f t="shared" si="110"/>
        <v xml:space="preserve"> </v>
      </c>
      <c r="J1653" s="38" t="str">
        <f>IF(D1653&gt;=('28 Populations and thresholds'!$I$156),"YES"," ")</f>
        <v xml:space="preserve"> </v>
      </c>
      <c r="K1653" s="38" t="str">
        <f>IF(J1653="YES"," ",IF(D1653&gt;=('28 Populations and thresholds'!$I$156)*0.25,"YES"))</f>
        <v>YES</v>
      </c>
      <c r="L1653" s="38" t="b">
        <f>OR('28 Populations and thresholds'!$J$156="CR",'28 Populations and thresholds'!$J$156="EN",'28 Populations and thresholds'!$J$156="VU")</f>
        <v>0</v>
      </c>
      <c r="M1653" s="75">
        <f>D1653/'28 Populations and thresholds'!$H$156</f>
        <v>3.0799999999999998E-3</v>
      </c>
      <c r="N1653" s="106">
        <f>'28 Populations and thresholds'!$K$156</f>
        <v>0</v>
      </c>
      <c r="O1653" s="263" t="str">
        <f t="shared" si="111"/>
        <v xml:space="preserve"> </v>
      </c>
      <c r="P1653" s="348">
        <v>0.31</v>
      </c>
      <c r="Q1653" s="38">
        <v>1</v>
      </c>
      <c r="R1653" s="106">
        <v>0</v>
      </c>
      <c r="S1653" s="263"/>
      <c r="T1653" s="9"/>
      <c r="U1653" s="263" t="str">
        <f t="shared" si="112"/>
        <v xml:space="preserve"> </v>
      </c>
    </row>
    <row r="1654" spans="1:26" x14ac:dyDescent="0.2">
      <c r="A1654" s="267" t="s">
        <v>1394</v>
      </c>
      <c r="B1654" s="268" t="s">
        <v>1446</v>
      </c>
      <c r="C1654" s="269" t="s">
        <v>3549</v>
      </c>
      <c r="D1654" s="270">
        <v>60</v>
      </c>
      <c r="E1654" s="294" t="s">
        <v>1320</v>
      </c>
      <c r="F1654" s="263" t="str">
        <f t="shared" si="109"/>
        <v xml:space="preserve"> </v>
      </c>
      <c r="G1654" s="267" t="s">
        <v>15</v>
      </c>
      <c r="H1654" s="267" t="s">
        <v>1397</v>
      </c>
      <c r="I1654" s="263" t="str">
        <f t="shared" si="110"/>
        <v xml:space="preserve"> </v>
      </c>
      <c r="J1654" s="272" t="str">
        <f>IF(D1654&gt;=('28 Populations and thresholds'!$I$76),"YES"," ")</f>
        <v>YES</v>
      </c>
      <c r="K1654" s="272" t="str">
        <f>IF(J1654="YES"," ",IF(D1654&gt;=('28 Populations and thresholds'!$I$76)*0.25,"YES"))</f>
        <v xml:space="preserve"> </v>
      </c>
      <c r="L1654" s="272" t="b">
        <f>OR('28 Populations and thresholds'!$J$76="CR",'28 Populations and thresholds'!$J$76="EN",'28 Populations and thresholds'!$J$76="VU")</f>
        <v>0</v>
      </c>
      <c r="M1654" s="273">
        <f>D1654/'28 Populations and thresholds'!$H$76</f>
        <v>0.02</v>
      </c>
      <c r="N1654" s="274">
        <f>'28 Populations and thresholds'!$K$76</f>
        <v>0</v>
      </c>
      <c r="O1654" s="263" t="str">
        <f t="shared" si="111"/>
        <v xml:space="preserve"> </v>
      </c>
      <c r="P1654" s="349">
        <v>2</v>
      </c>
      <c r="Q1654" s="272">
        <v>1</v>
      </c>
      <c r="R1654" s="274">
        <v>0</v>
      </c>
      <c r="S1654" s="263"/>
      <c r="T1654" s="300"/>
      <c r="U1654" s="263" t="str">
        <f t="shared" si="112"/>
        <v xml:space="preserve"> </v>
      </c>
    </row>
    <row r="1655" spans="1:26" x14ac:dyDescent="0.2">
      <c r="A1655" s="143" t="s">
        <v>1394</v>
      </c>
      <c r="B1655" s="40" t="s">
        <v>4579</v>
      </c>
      <c r="C1655" s="4" t="s">
        <v>3549</v>
      </c>
      <c r="D1655" s="41">
        <v>190</v>
      </c>
      <c r="E1655" s="47" t="s">
        <v>1320</v>
      </c>
      <c r="F1655" s="263" t="str">
        <f t="shared" si="109"/>
        <v xml:space="preserve"> </v>
      </c>
      <c r="G1655" s="143" t="s">
        <v>15</v>
      </c>
      <c r="H1655" s="143" t="s">
        <v>1397</v>
      </c>
      <c r="I1655" s="263" t="str">
        <f t="shared" si="110"/>
        <v xml:space="preserve"> </v>
      </c>
      <c r="J1655" s="38" t="str">
        <f>IF(D1655&gt;=('28 Populations and thresholds'!$I$76),"YES"," ")</f>
        <v>YES</v>
      </c>
      <c r="K1655" s="38" t="str">
        <f>IF(J1655="YES"," ",IF(D1655&gt;=('28 Populations and thresholds'!$I$76)*0.25,"YES"))</f>
        <v xml:space="preserve"> </v>
      </c>
      <c r="L1655" s="38" t="b">
        <f>OR('28 Populations and thresholds'!$J$76="CR",'28 Populations and thresholds'!$J$76="EN",'28 Populations and thresholds'!$J$76="VU")</f>
        <v>0</v>
      </c>
      <c r="M1655" s="75">
        <f>D1655/'28 Populations and thresholds'!$H$76</f>
        <v>6.3333333333333339E-2</v>
      </c>
      <c r="N1655" s="106">
        <f>'28 Populations and thresholds'!$K$76</f>
        <v>0</v>
      </c>
      <c r="O1655" s="263" t="str">
        <f t="shared" si="111"/>
        <v xml:space="preserve"> </v>
      </c>
      <c r="P1655" s="348">
        <v>6.33</v>
      </c>
      <c r="Q1655" s="38">
        <v>1</v>
      </c>
      <c r="R1655" s="106">
        <v>0</v>
      </c>
      <c r="S1655" s="263"/>
      <c r="T1655" s="120"/>
      <c r="U1655" s="263" t="str">
        <f t="shared" si="112"/>
        <v xml:space="preserve"> </v>
      </c>
    </row>
    <row r="1656" spans="1:26" x14ac:dyDescent="0.2">
      <c r="A1656" s="267" t="s">
        <v>1394</v>
      </c>
      <c r="B1656" s="268" t="s">
        <v>1447</v>
      </c>
      <c r="C1656" s="269" t="s">
        <v>3549</v>
      </c>
      <c r="D1656" s="270">
        <v>3500</v>
      </c>
      <c r="E1656" s="294" t="s">
        <v>1320</v>
      </c>
      <c r="F1656" s="263" t="str">
        <f t="shared" si="109"/>
        <v xml:space="preserve"> </v>
      </c>
      <c r="G1656" s="267" t="s">
        <v>15</v>
      </c>
      <c r="H1656" s="267" t="s">
        <v>1397</v>
      </c>
      <c r="I1656" s="263" t="str">
        <f t="shared" si="110"/>
        <v xml:space="preserve"> </v>
      </c>
      <c r="J1656" s="272" t="str">
        <f>IF(D1656&gt;=('28 Populations and thresholds'!$I$76),"YES"," ")</f>
        <v>YES</v>
      </c>
      <c r="K1656" s="272" t="str">
        <f>IF(J1656="YES"," ",IF(D1656&gt;=('28 Populations and thresholds'!$I$76)*0.25,"YES"))</f>
        <v xml:space="preserve"> </v>
      </c>
      <c r="L1656" s="272" t="b">
        <f>OR('28 Populations and thresholds'!$J$76="CR",'28 Populations and thresholds'!$J$76="EN",'28 Populations and thresholds'!$J$76="VU")</f>
        <v>0</v>
      </c>
      <c r="M1656" s="346">
        <v>1</v>
      </c>
      <c r="N1656" s="274">
        <f>'28 Populations and thresholds'!$K$76</f>
        <v>0</v>
      </c>
      <c r="O1656" s="263" t="str">
        <f t="shared" si="111"/>
        <v xml:space="preserve"> </v>
      </c>
      <c r="P1656" s="349">
        <v>116.51</v>
      </c>
      <c r="Q1656" s="272">
        <v>8</v>
      </c>
      <c r="R1656" s="274">
        <v>0</v>
      </c>
      <c r="S1656" s="263"/>
      <c r="T1656" s="300"/>
      <c r="U1656" s="263" t="str">
        <f t="shared" si="112"/>
        <v xml:space="preserve"> </v>
      </c>
    </row>
    <row r="1657" spans="1:26" x14ac:dyDescent="0.2">
      <c r="A1657" s="267" t="s">
        <v>1394</v>
      </c>
      <c r="B1657" s="268" t="s">
        <v>1447</v>
      </c>
      <c r="C1657" s="269" t="s">
        <v>3641</v>
      </c>
      <c r="D1657" s="270">
        <v>2360</v>
      </c>
      <c r="E1657" s="294" t="s">
        <v>1448</v>
      </c>
      <c r="F1657" s="263" t="str">
        <f t="shared" si="109"/>
        <v xml:space="preserve"> </v>
      </c>
      <c r="G1657" s="267" t="s">
        <v>15</v>
      </c>
      <c r="H1657" s="267" t="s">
        <v>1400</v>
      </c>
      <c r="I1657" s="263" t="str">
        <f t="shared" si="110"/>
        <v xml:space="preserve"> </v>
      </c>
      <c r="J1657" s="272" t="str">
        <f>IF(D1657&gt;=('28 Populations and thresholds'!$I$108),"YES"," ")</f>
        <v>YES</v>
      </c>
      <c r="K1657" s="272" t="str">
        <f>IF(J1657="YES"," ",IF(D1657&gt;=('28 Populations and thresholds'!$I$108)*0.25,"YES"))</f>
        <v xml:space="preserve"> </v>
      </c>
      <c r="L1657" s="272" t="b">
        <f>OR('28 Populations and thresholds'!$J$108="CR",'28 Populations and thresholds'!$J$108="EN",'28 Populations and thresholds'!$J$108="VU")</f>
        <v>0</v>
      </c>
      <c r="M1657" s="273">
        <f>D1657/'28 Populations and thresholds'!$H$108</f>
        <v>2.3600000000000001E-3</v>
      </c>
      <c r="N1657" s="274">
        <f>'28 Populations and thresholds'!$K$108</f>
        <v>0</v>
      </c>
      <c r="O1657" s="263" t="str">
        <f t="shared" si="111"/>
        <v xml:space="preserve"> </v>
      </c>
      <c r="P1657" s="349"/>
      <c r="Q1657" s="272"/>
      <c r="R1657" s="274"/>
      <c r="S1657" s="263"/>
      <c r="T1657" s="275"/>
      <c r="U1657" s="263" t="str">
        <f t="shared" si="112"/>
        <v xml:space="preserve"> </v>
      </c>
    </row>
    <row r="1658" spans="1:26" x14ac:dyDescent="0.2">
      <c r="A1658" s="275" t="s">
        <v>1394</v>
      </c>
      <c r="B1658" s="268" t="s">
        <v>1447</v>
      </c>
      <c r="C1658" s="269" t="s">
        <v>3652</v>
      </c>
      <c r="D1658" s="279">
        <v>796</v>
      </c>
      <c r="E1658" s="274">
        <v>2006</v>
      </c>
      <c r="F1658" s="263" t="str">
        <f t="shared" si="109"/>
        <v xml:space="preserve"> </v>
      </c>
      <c r="G1658" s="275" t="s">
        <v>139</v>
      </c>
      <c r="H1658" s="275" t="s">
        <v>3388</v>
      </c>
      <c r="I1658" s="263" t="str">
        <f t="shared" si="110"/>
        <v xml:space="preserve"> </v>
      </c>
      <c r="J1658" s="272" t="str">
        <f>IF(D1658&gt;=('28 Populations and thresholds'!$I$112),"YES"," ")</f>
        <v>YES</v>
      </c>
      <c r="K1658" s="272" t="str">
        <f>IF(J1658="YES"," ",IF(D1658&gt;=('28 Populations and thresholds'!$I$112)*0.25,"YES"))</f>
        <v xml:space="preserve"> </v>
      </c>
      <c r="L1658" s="272" t="b">
        <f>OR('28 Populations and thresholds'!$J$112="CR",'28 Populations and thresholds'!$J$112="EN",'28 Populations and thresholds'!$J$112="VU")</f>
        <v>0</v>
      </c>
      <c r="M1658" s="273">
        <f>D1658/'28 Populations and thresholds'!$H$112</f>
        <v>7.9600000000000001E-3</v>
      </c>
      <c r="N1658" s="274">
        <f>'28 Populations and thresholds'!$K$112</f>
        <v>0</v>
      </c>
      <c r="O1658" s="263" t="str">
        <f t="shared" si="111"/>
        <v xml:space="preserve"> </v>
      </c>
      <c r="P1658" s="349"/>
      <c r="Q1658" s="272"/>
      <c r="R1658" s="274"/>
      <c r="S1658" s="263"/>
      <c r="T1658" s="269"/>
      <c r="U1658" s="263" t="str">
        <f t="shared" si="112"/>
        <v xml:space="preserve"> </v>
      </c>
    </row>
    <row r="1659" spans="1:26" x14ac:dyDescent="0.2">
      <c r="A1659" s="267" t="s">
        <v>1394</v>
      </c>
      <c r="B1659" s="268" t="s">
        <v>1447</v>
      </c>
      <c r="C1659" s="269" t="s">
        <v>3589</v>
      </c>
      <c r="D1659" s="270">
        <v>11323</v>
      </c>
      <c r="E1659" s="294" t="s">
        <v>1448</v>
      </c>
      <c r="F1659" s="263" t="str">
        <f t="shared" si="109"/>
        <v xml:space="preserve"> </v>
      </c>
      <c r="G1659" s="267" t="s">
        <v>15</v>
      </c>
      <c r="H1659" s="267" t="s">
        <v>1400</v>
      </c>
      <c r="I1659" s="263" t="str">
        <f t="shared" si="110"/>
        <v xml:space="preserve"> </v>
      </c>
      <c r="J1659" s="272" t="str">
        <f>IF(D1659&gt;=('28 Populations and thresholds'!$I$84),"YES"," ")</f>
        <v>YES</v>
      </c>
      <c r="K1659" s="272" t="str">
        <f>IF(J1659="YES"," ",IF(D1659&gt;=('28 Populations and thresholds'!$I$84)*0.25,"YES"))</f>
        <v xml:space="preserve"> </v>
      </c>
      <c r="L1659" s="272" t="b">
        <f>OR('28 Populations and thresholds'!$J$84="CR",'28 Populations and thresholds'!$J$84="EN",'28 Populations and thresholds'!$J$84="VU")</f>
        <v>0</v>
      </c>
      <c r="M1659" s="273">
        <f>D1659/'28 Populations and thresholds'!$H$84</f>
        <v>1.1323E-2</v>
      </c>
      <c r="N1659" s="274" t="str">
        <f>'28 Populations and thresholds'!$K$84</f>
        <v>DEC</v>
      </c>
      <c r="O1659" s="263" t="str">
        <f t="shared" si="111"/>
        <v xml:space="preserve"> </v>
      </c>
      <c r="P1659" s="349"/>
      <c r="Q1659" s="272"/>
      <c r="R1659" s="274"/>
      <c r="S1659" s="263"/>
      <c r="T1659" s="269"/>
      <c r="U1659" s="263" t="str">
        <f t="shared" si="112"/>
        <v xml:space="preserve"> </v>
      </c>
    </row>
    <row r="1660" spans="1:26" x14ac:dyDescent="0.2">
      <c r="A1660" s="267" t="s">
        <v>1394</v>
      </c>
      <c r="B1660" s="268" t="s">
        <v>1447</v>
      </c>
      <c r="C1660" s="269" t="s">
        <v>3633</v>
      </c>
      <c r="D1660" s="270">
        <v>7842</v>
      </c>
      <c r="E1660" s="294" t="s">
        <v>1448</v>
      </c>
      <c r="F1660" s="263" t="str">
        <f t="shared" si="109"/>
        <v xml:space="preserve"> </v>
      </c>
      <c r="G1660" s="267" t="s">
        <v>15</v>
      </c>
      <c r="H1660" s="267" t="s">
        <v>1400</v>
      </c>
      <c r="I1660" s="263" t="str">
        <f t="shared" si="110"/>
        <v xml:space="preserve"> </v>
      </c>
      <c r="J1660" s="272" t="str">
        <f>IF(D1660&gt;=('28 Populations and thresholds'!$I$99),"YES"," ")</f>
        <v>YES</v>
      </c>
      <c r="K1660" s="272" t="str">
        <f>IF(J1660="YES"," ",IF(D1660&gt;=('28 Populations and thresholds'!$I$99)*0.25,"YES"))</f>
        <v xml:space="preserve"> </v>
      </c>
      <c r="L1660" s="272" t="b">
        <f>OR('28 Populations and thresholds'!$J$99="CR",'28 Populations and thresholds'!$J$99="EN",'28 Populations and thresholds'!$J$99="VU")</f>
        <v>0</v>
      </c>
      <c r="M1660" s="273">
        <f>D1660/'28 Populations and thresholds'!$H$99</f>
        <v>2.614E-2</v>
      </c>
      <c r="N1660" s="274">
        <f>'28 Populations and thresholds'!$K$99</f>
        <v>0</v>
      </c>
      <c r="O1660" s="263" t="str">
        <f t="shared" si="111"/>
        <v xml:space="preserve"> </v>
      </c>
      <c r="P1660" s="349"/>
      <c r="Q1660" s="272"/>
      <c r="R1660" s="274"/>
      <c r="S1660" s="263"/>
      <c r="T1660" s="269"/>
      <c r="U1660" s="263" t="str">
        <f t="shared" si="112"/>
        <v xml:space="preserve"> </v>
      </c>
    </row>
    <row r="1661" spans="1:26" x14ac:dyDescent="0.2">
      <c r="A1661" s="267" t="s">
        <v>1394</v>
      </c>
      <c r="B1661" s="268" t="s">
        <v>1447</v>
      </c>
      <c r="C1661" s="269" t="s">
        <v>3765</v>
      </c>
      <c r="D1661" s="270">
        <v>1924</v>
      </c>
      <c r="E1661" s="271">
        <v>37149</v>
      </c>
      <c r="F1661" s="263" t="str">
        <f t="shared" si="109"/>
        <v xml:space="preserve"> </v>
      </c>
      <c r="G1661" s="267" t="s">
        <v>21</v>
      </c>
      <c r="H1661" s="267" t="s">
        <v>890</v>
      </c>
      <c r="I1661" s="263" t="str">
        <f t="shared" si="110"/>
        <v xml:space="preserve"> </v>
      </c>
      <c r="J1661" s="272" t="str">
        <f>IF(D1661&gt;=('28 Populations and thresholds'!$I$193),"YES"," ")</f>
        <v>YES</v>
      </c>
      <c r="K1661" s="272" t="str">
        <f>IF(J1661="YES"," ",IF(D1661&gt;=('28 Populations and thresholds'!$I$193)*0.25,"YES"))</f>
        <v xml:space="preserve"> </v>
      </c>
      <c r="L1661" s="272" t="b">
        <f>OR('28 Populations and thresholds'!$J$193="CR",'28 Populations and thresholds'!$J$193="EN",'28 Populations and thresholds'!$J$193="VU")</f>
        <v>0</v>
      </c>
      <c r="M1661" s="273">
        <f>D1661/'28 Populations and thresholds'!$H$193</f>
        <v>4.3727272727272726E-2</v>
      </c>
      <c r="N1661" s="274" t="str">
        <f>'28 Populations and thresholds'!$K$193</f>
        <v>DEC</v>
      </c>
      <c r="O1661" s="263" t="str">
        <f t="shared" si="111"/>
        <v xml:space="preserve"> </v>
      </c>
      <c r="P1661" s="349"/>
      <c r="Q1661" s="272"/>
      <c r="R1661" s="274"/>
      <c r="S1661" s="263"/>
      <c r="T1661" s="268" t="s">
        <v>1107</v>
      </c>
      <c r="U1661" s="263" t="str">
        <f t="shared" si="112"/>
        <v xml:space="preserve"> </v>
      </c>
    </row>
    <row r="1662" spans="1:26" x14ac:dyDescent="0.2">
      <c r="A1662" s="267" t="s">
        <v>1394</v>
      </c>
      <c r="B1662" s="268" t="s">
        <v>1447</v>
      </c>
      <c r="C1662" s="269" t="s">
        <v>3766</v>
      </c>
      <c r="D1662" s="270">
        <v>598</v>
      </c>
      <c r="E1662" s="271">
        <v>37377</v>
      </c>
      <c r="F1662" s="263" t="str">
        <f t="shared" si="109"/>
        <v xml:space="preserve"> </v>
      </c>
      <c r="G1662" s="267" t="s">
        <v>21</v>
      </c>
      <c r="H1662" s="267" t="s">
        <v>894</v>
      </c>
      <c r="I1662" s="263" t="str">
        <f t="shared" si="110"/>
        <v xml:space="preserve"> </v>
      </c>
      <c r="J1662" s="272" t="str">
        <f>IF(D1662&gt;=('28 Populations and thresholds'!$I$194),"YES"," ")</f>
        <v>YES</v>
      </c>
      <c r="K1662" s="272" t="str">
        <f>IF(J1662="YES"," ",IF(D1662&gt;=('28 Populations and thresholds'!$I$194)*0.25,"YES"))</f>
        <v xml:space="preserve"> </v>
      </c>
      <c r="L1662" s="272" t="b">
        <f>OR('28 Populations and thresholds'!$J$194="CR",'28 Populations and thresholds'!$J$194="EN",'28 Populations and thresholds'!$J$194="VU")</f>
        <v>0</v>
      </c>
      <c r="M1662" s="273">
        <f>D1662/'28 Populations and thresholds'!$H$194</f>
        <v>2.0982456140350877E-2</v>
      </c>
      <c r="N1662" s="274" t="str">
        <f>'28 Populations and thresholds'!$K$194</f>
        <v>DEC</v>
      </c>
      <c r="O1662" s="263" t="str">
        <f t="shared" si="111"/>
        <v xml:space="preserve"> </v>
      </c>
      <c r="P1662" s="349"/>
      <c r="Q1662" s="272"/>
      <c r="R1662" s="274"/>
      <c r="S1662" s="263"/>
      <c r="T1662" s="268" t="s">
        <v>1107</v>
      </c>
      <c r="U1662" s="263" t="str">
        <f t="shared" si="112"/>
        <v xml:space="preserve"> </v>
      </c>
    </row>
    <row r="1663" spans="1:26" x14ac:dyDescent="0.2">
      <c r="A1663" s="267" t="s">
        <v>1394</v>
      </c>
      <c r="B1663" s="268" t="s">
        <v>1447</v>
      </c>
      <c r="C1663" s="280" t="s">
        <v>3522</v>
      </c>
      <c r="D1663" s="270">
        <v>3155</v>
      </c>
      <c r="E1663" s="294" t="s">
        <v>1448</v>
      </c>
      <c r="F1663" s="263" t="str">
        <f t="shared" si="109"/>
        <v xml:space="preserve"> </v>
      </c>
      <c r="G1663" s="267" t="s">
        <v>15</v>
      </c>
      <c r="H1663" s="267" t="s">
        <v>1400</v>
      </c>
      <c r="I1663" s="263" t="str">
        <f t="shared" si="110"/>
        <v xml:space="preserve"> </v>
      </c>
      <c r="J1663" s="272" t="str">
        <f>IF(D1663&gt;=('28 Populations and thresholds'!$I$58),"YES"," ")</f>
        <v>YES</v>
      </c>
      <c r="K1663" s="272" t="str">
        <f>IF(J1663="YES"," ",IF(D1663&gt;=('28 Populations and thresholds'!$I$58)*0.25,"YES"))</f>
        <v xml:space="preserve"> </v>
      </c>
      <c r="L1663" s="272" t="b">
        <f>OR('28 Populations and thresholds'!$J$58="CR",'28 Populations and thresholds'!$J$58="EN",'28 Populations and thresholds'!$J$58="VU")</f>
        <v>0</v>
      </c>
      <c r="M1663" s="273">
        <f>D1663/'28 Populations and thresholds'!$H$58</f>
        <v>5.2583333333333336E-2</v>
      </c>
      <c r="N1663" s="274">
        <f>'28 Populations and thresholds'!$K$58</f>
        <v>0</v>
      </c>
      <c r="O1663" s="263" t="str">
        <f t="shared" si="111"/>
        <v xml:space="preserve"> </v>
      </c>
      <c r="P1663" s="349"/>
      <c r="Q1663" s="272"/>
      <c r="R1663" s="274"/>
      <c r="S1663" s="263"/>
      <c r="T1663" s="269"/>
      <c r="U1663" s="263" t="str">
        <f t="shared" si="112"/>
        <v xml:space="preserve"> </v>
      </c>
    </row>
    <row r="1664" spans="1:26" x14ac:dyDescent="0.2">
      <c r="A1664" s="143" t="s">
        <v>1394</v>
      </c>
      <c r="B1664" s="40" t="s">
        <v>1118</v>
      </c>
      <c r="C1664" s="4" t="s">
        <v>3765</v>
      </c>
      <c r="D1664" s="41">
        <v>369</v>
      </c>
      <c r="E1664" s="46">
        <v>33497</v>
      </c>
      <c r="F1664" s="263" t="str">
        <f t="shared" si="109"/>
        <v xml:space="preserve"> </v>
      </c>
      <c r="G1664" s="143" t="s">
        <v>21</v>
      </c>
      <c r="H1664" s="143" t="s">
        <v>256</v>
      </c>
      <c r="I1664" s="263" t="str">
        <f t="shared" si="110"/>
        <v xml:space="preserve"> </v>
      </c>
      <c r="J1664" s="38" t="str">
        <f>IF(D1664&gt;=('28 Populations and thresholds'!$I$193),"YES"," ")</f>
        <v xml:space="preserve"> </v>
      </c>
      <c r="K1664" s="38" t="str">
        <f>IF(J1664="YES"," ",IF(D1664&gt;=('28 Populations and thresholds'!$I$193)*0.25,"YES"))</f>
        <v>YES</v>
      </c>
      <c r="L1664" s="38" t="b">
        <f>OR('28 Populations and thresholds'!$J$193="CR",'28 Populations and thresholds'!$J$193="EN",'28 Populations and thresholds'!$J$193="VU")</f>
        <v>0</v>
      </c>
      <c r="M1664" s="75">
        <f>D1664/'28 Populations and thresholds'!$H$193</f>
        <v>8.3863636363636362E-3</v>
      </c>
      <c r="N1664" s="106" t="str">
        <f>'28 Populations and thresholds'!$K$193</f>
        <v>DEC</v>
      </c>
      <c r="O1664" s="263" t="str">
        <f t="shared" si="111"/>
        <v xml:space="preserve"> </v>
      </c>
      <c r="P1664" s="348">
        <v>1.82</v>
      </c>
      <c r="Q1664" s="38">
        <v>2</v>
      </c>
      <c r="R1664" s="106">
        <v>0</v>
      </c>
      <c r="S1664" s="263"/>
      <c r="T1664" s="9"/>
      <c r="U1664" s="263" t="str">
        <f t="shared" si="112"/>
        <v xml:space="preserve"> </v>
      </c>
    </row>
    <row r="1665" spans="1:26" x14ac:dyDescent="0.2">
      <c r="A1665" s="143" t="s">
        <v>1394</v>
      </c>
      <c r="B1665" s="40" t="s">
        <v>1118</v>
      </c>
      <c r="C1665" s="4" t="s">
        <v>3452</v>
      </c>
      <c r="D1665" s="41">
        <v>980</v>
      </c>
      <c r="E1665" s="46">
        <v>33497</v>
      </c>
      <c r="F1665" s="263" t="str">
        <f t="shared" ref="F1665:F1728" si="113">" "</f>
        <v xml:space="preserve"> </v>
      </c>
      <c r="G1665" s="143" t="s">
        <v>21</v>
      </c>
      <c r="H1665" s="143" t="s">
        <v>256</v>
      </c>
      <c r="I1665" s="263" t="str">
        <f t="shared" ref="I1665:I1728" si="114">" "</f>
        <v xml:space="preserve"> </v>
      </c>
      <c r="J1665" s="38" t="str">
        <f>IF(D1665&gt;=('28 Populations and thresholds'!$I$158),"YES"," ")</f>
        <v xml:space="preserve"> </v>
      </c>
      <c r="K1665" s="38" t="str">
        <f>IF(J1665="YES"," ",IF(D1665&gt;=('28 Populations and thresholds'!$I$158)*0.25,"YES"))</f>
        <v>YES</v>
      </c>
      <c r="L1665" s="38" t="b">
        <f>OR('28 Populations and thresholds'!$J$158="CR",'28 Populations and thresholds'!$J$158="EN",'28 Populations and thresholds'!$J$158="VU")</f>
        <v>0</v>
      </c>
      <c r="M1665" s="75">
        <f>D1665/'28 Populations and thresholds'!$H$158</f>
        <v>9.7999999999999997E-3</v>
      </c>
      <c r="N1665" s="106">
        <f>'28 Populations and thresholds'!$K$158</f>
        <v>0</v>
      </c>
      <c r="O1665" s="263" t="str">
        <f t="shared" ref="O1665:O1728" si="115">" "</f>
        <v xml:space="preserve"> </v>
      </c>
      <c r="P1665" s="348"/>
      <c r="Q1665" s="38"/>
      <c r="R1665" s="106"/>
      <c r="S1665" s="263"/>
      <c r="T1665" s="9"/>
      <c r="U1665" s="263" t="str">
        <f t="shared" ref="U1665:U1728" si="116">" "</f>
        <v xml:space="preserve"> </v>
      </c>
    </row>
    <row r="1666" spans="1:26" x14ac:dyDescent="0.2">
      <c r="A1666" s="267" t="s">
        <v>1394</v>
      </c>
      <c r="B1666" s="268" t="s">
        <v>1268</v>
      </c>
      <c r="C1666" s="269" t="s">
        <v>3748</v>
      </c>
      <c r="D1666" s="270">
        <v>63</v>
      </c>
      <c r="E1666" s="271">
        <v>35916</v>
      </c>
      <c r="F1666" s="263" t="str">
        <f t="shared" si="113"/>
        <v xml:space="preserve"> </v>
      </c>
      <c r="G1666" s="267" t="s">
        <v>21</v>
      </c>
      <c r="H1666" s="267" t="s">
        <v>439</v>
      </c>
      <c r="I1666" s="263" t="str">
        <f t="shared" si="114"/>
        <v xml:space="preserve"> </v>
      </c>
      <c r="J1666" s="272" t="str">
        <f>IF(D1666&gt;=('28 Populations and thresholds'!$I$156),"YES"," ")</f>
        <v xml:space="preserve"> </v>
      </c>
      <c r="K1666" s="272" t="str">
        <f>IF(J1666="YES"," ",IF(D1666&gt;=('28 Populations and thresholds'!$I$156)*0.25,"YES"))</f>
        <v>YES</v>
      </c>
      <c r="L1666" s="272" t="b">
        <f>OR('28 Populations and thresholds'!$J$156="CR",'28 Populations and thresholds'!$J$156="EN",'28 Populations and thresholds'!$J$156="VU")</f>
        <v>0</v>
      </c>
      <c r="M1666" s="273">
        <f>D1666/'28 Populations and thresholds'!$H$156</f>
        <v>2.5200000000000001E-3</v>
      </c>
      <c r="N1666" s="274">
        <f>'28 Populations and thresholds'!$K$156</f>
        <v>0</v>
      </c>
      <c r="O1666" s="263" t="str">
        <f t="shared" si="115"/>
        <v xml:space="preserve"> </v>
      </c>
      <c r="P1666" s="349">
        <v>0.25</v>
      </c>
      <c r="Q1666" s="272">
        <v>1</v>
      </c>
      <c r="R1666" s="274">
        <v>0</v>
      </c>
      <c r="S1666" s="263"/>
      <c r="T1666" s="269"/>
      <c r="U1666" s="263" t="str">
        <f t="shared" si="116"/>
        <v xml:space="preserve"> </v>
      </c>
    </row>
    <row r="1667" spans="1:26" x14ac:dyDescent="0.2">
      <c r="A1667" s="143" t="s">
        <v>1394</v>
      </c>
      <c r="B1667" s="40" t="s">
        <v>1151</v>
      </c>
      <c r="C1667" s="4" t="s">
        <v>3766</v>
      </c>
      <c r="D1667" s="41">
        <v>134</v>
      </c>
      <c r="E1667" s="46">
        <v>35189</v>
      </c>
      <c r="F1667" s="263" t="str">
        <f t="shared" si="113"/>
        <v xml:space="preserve"> </v>
      </c>
      <c r="G1667" s="143" t="s">
        <v>21</v>
      </c>
      <c r="H1667" s="143" t="s">
        <v>256</v>
      </c>
      <c r="I1667" s="263" t="str">
        <f t="shared" si="114"/>
        <v xml:space="preserve"> </v>
      </c>
      <c r="J1667" s="38" t="str">
        <f>IF(D1667&gt;=('28 Populations and thresholds'!$I$194),"YES"," ")</f>
        <v xml:space="preserve"> </v>
      </c>
      <c r="K1667" s="38" t="str">
        <f>IF(J1667="YES"," ",IF(D1667&gt;=('28 Populations and thresholds'!$I$194)*0.25,"YES"))</f>
        <v>YES</v>
      </c>
      <c r="L1667" s="38" t="b">
        <f>OR('28 Populations and thresholds'!$J$194="CR",'28 Populations and thresholds'!$J$194="EN",'28 Populations and thresholds'!$J$194="VU")</f>
        <v>0</v>
      </c>
      <c r="M1667" s="75">
        <f>D1667/'28 Populations and thresholds'!$H$194</f>
        <v>4.7017543859649126E-3</v>
      </c>
      <c r="N1667" s="106" t="str">
        <f>'28 Populations and thresholds'!$K$194</f>
        <v>DEC</v>
      </c>
      <c r="O1667" s="263" t="str">
        <f t="shared" si="115"/>
        <v xml:space="preserve"> </v>
      </c>
      <c r="P1667" s="348">
        <v>0.47</v>
      </c>
      <c r="Q1667" s="38">
        <v>1</v>
      </c>
      <c r="R1667" s="106">
        <v>0</v>
      </c>
      <c r="S1667" s="263"/>
      <c r="T1667" s="9"/>
      <c r="U1667" s="263" t="str">
        <f t="shared" si="116"/>
        <v xml:space="preserve"> </v>
      </c>
    </row>
    <row r="1668" spans="1:26" x14ac:dyDescent="0.2">
      <c r="A1668" s="267" t="s">
        <v>1394</v>
      </c>
      <c r="B1668" s="268" t="s">
        <v>1122</v>
      </c>
      <c r="C1668" s="269" t="s">
        <v>3765</v>
      </c>
      <c r="D1668" s="270">
        <v>151</v>
      </c>
      <c r="E1668" s="271">
        <v>35551</v>
      </c>
      <c r="F1668" s="263" t="str">
        <f t="shared" si="113"/>
        <v xml:space="preserve"> </v>
      </c>
      <c r="G1668" s="267" t="s">
        <v>21</v>
      </c>
      <c r="H1668" s="267" t="s">
        <v>430</v>
      </c>
      <c r="I1668" s="263" t="str">
        <f t="shared" si="114"/>
        <v xml:space="preserve"> </v>
      </c>
      <c r="J1668" s="272" t="str">
        <f>IF(D1668&gt;=('28 Populations and thresholds'!$I$193),"YES"," ")</f>
        <v xml:space="preserve"> </v>
      </c>
      <c r="K1668" s="272" t="str">
        <f>IF(J1668="YES"," ",IF(D1668&gt;=('28 Populations and thresholds'!$I$193)*0.25,"YES"))</f>
        <v>YES</v>
      </c>
      <c r="L1668" s="272" t="b">
        <f>OR('28 Populations and thresholds'!$J$193="CR",'28 Populations and thresholds'!$J$193="EN",'28 Populations and thresholds'!$J$193="VU")</f>
        <v>0</v>
      </c>
      <c r="M1668" s="273">
        <f>D1668/'28 Populations and thresholds'!$H$193</f>
        <v>3.4318181818181817E-3</v>
      </c>
      <c r="N1668" s="274" t="str">
        <f>'28 Populations and thresholds'!$K$193</f>
        <v>DEC</v>
      </c>
      <c r="O1668" s="263" t="str">
        <f t="shared" si="115"/>
        <v xml:space="preserve"> </v>
      </c>
      <c r="P1668" s="349">
        <v>0.94</v>
      </c>
      <c r="Q1668" s="272">
        <v>2</v>
      </c>
      <c r="R1668" s="274">
        <v>0</v>
      </c>
      <c r="S1668" s="263"/>
      <c r="T1668" s="269"/>
      <c r="U1668" s="263" t="str">
        <f t="shared" si="116"/>
        <v xml:space="preserve"> </v>
      </c>
    </row>
    <row r="1669" spans="1:26" x14ac:dyDescent="0.2">
      <c r="A1669" s="267" t="s">
        <v>1394</v>
      </c>
      <c r="B1669" s="268" t="s">
        <v>1122</v>
      </c>
      <c r="C1669" s="269" t="s">
        <v>3766</v>
      </c>
      <c r="D1669" s="270">
        <v>171</v>
      </c>
      <c r="E1669" s="271">
        <v>35916</v>
      </c>
      <c r="F1669" s="263" t="str">
        <f t="shared" si="113"/>
        <v xml:space="preserve"> </v>
      </c>
      <c r="G1669" s="267" t="s">
        <v>21</v>
      </c>
      <c r="H1669" s="267" t="s">
        <v>439</v>
      </c>
      <c r="I1669" s="263" t="str">
        <f t="shared" si="114"/>
        <v xml:space="preserve"> </v>
      </c>
      <c r="J1669" s="272" t="str">
        <f>IF(D1669&gt;=('28 Populations and thresholds'!$I$194),"YES"," ")</f>
        <v xml:space="preserve"> </v>
      </c>
      <c r="K1669" s="272" t="str">
        <f>IF(J1669="YES"," ",IF(D1669&gt;=('28 Populations and thresholds'!$I$194)*0.25,"YES"))</f>
        <v>YES</v>
      </c>
      <c r="L1669" s="272" t="b">
        <f>OR('28 Populations and thresholds'!$J$194="CR",'28 Populations and thresholds'!$J$194="EN",'28 Populations and thresholds'!$J$194="VU")</f>
        <v>0</v>
      </c>
      <c r="M1669" s="273">
        <f>D1669/'28 Populations and thresholds'!$H$194</f>
        <v>6.0000000000000001E-3</v>
      </c>
      <c r="N1669" s="274" t="str">
        <f>'28 Populations and thresholds'!$K$194</f>
        <v>DEC</v>
      </c>
      <c r="O1669" s="263" t="str">
        <f t="shared" si="115"/>
        <v xml:space="preserve"> </v>
      </c>
      <c r="P1669" s="349"/>
      <c r="Q1669" s="272"/>
      <c r="R1669" s="274"/>
      <c r="S1669" s="263"/>
      <c r="T1669" s="269"/>
      <c r="U1669" s="263" t="str">
        <f t="shared" si="116"/>
        <v xml:space="preserve"> </v>
      </c>
    </row>
    <row r="1670" spans="1:26" x14ac:dyDescent="0.2">
      <c r="A1670" s="12" t="s">
        <v>1394</v>
      </c>
      <c r="B1670" s="4" t="s">
        <v>3572</v>
      </c>
      <c r="C1670" s="115" t="s">
        <v>3734</v>
      </c>
      <c r="D1670" s="5">
        <v>709</v>
      </c>
      <c r="E1670" s="104">
        <v>2006</v>
      </c>
      <c r="F1670" s="263" t="str">
        <f t="shared" si="113"/>
        <v xml:space="preserve"> </v>
      </c>
      <c r="G1670" s="12" t="s">
        <v>139</v>
      </c>
      <c r="H1670" s="12" t="s">
        <v>3388</v>
      </c>
      <c r="I1670" s="263" t="str">
        <f t="shared" si="114"/>
        <v xml:space="preserve"> </v>
      </c>
      <c r="J1670" s="38" t="str">
        <f>IF(D1670&gt;=('28 Populations and thresholds'!$I$83),"YES"," ")</f>
        <v>YES</v>
      </c>
      <c r="K1670" s="38" t="str">
        <f>IF(J1670="YES"," ",IF(D1670&gt;=('28 Populations and thresholds'!$I$83)*0.25,"YES"))</f>
        <v xml:space="preserve"> </v>
      </c>
      <c r="L1670" s="38" t="b">
        <f>OR('28 Populations and thresholds'!$J$83="CR",'28 Populations and thresholds'!$J$83="EN",'28 Populations and thresholds'!$J$83="VU")</f>
        <v>0</v>
      </c>
      <c r="M1670" s="75">
        <f>D1670/'28 Populations and thresholds'!$H$83</f>
        <v>1.7725000000000001E-2</v>
      </c>
      <c r="N1670" s="106">
        <f>'28 Populations and thresholds'!$K$83</f>
        <v>0</v>
      </c>
      <c r="O1670" s="263" t="str">
        <f t="shared" si="115"/>
        <v xml:space="preserve"> </v>
      </c>
      <c r="P1670" s="348">
        <v>1.77</v>
      </c>
      <c r="Q1670" s="38">
        <v>1</v>
      </c>
      <c r="R1670" s="106">
        <v>0</v>
      </c>
      <c r="S1670" s="263"/>
      <c r="T1670" s="9"/>
      <c r="U1670" s="263" t="str">
        <f t="shared" si="116"/>
        <v xml:space="preserve"> </v>
      </c>
    </row>
    <row r="1671" spans="1:26" x14ac:dyDescent="0.2">
      <c r="A1671" s="267" t="s">
        <v>1394</v>
      </c>
      <c r="B1671" s="268" t="s">
        <v>1256</v>
      </c>
      <c r="C1671" s="269" t="s">
        <v>3745</v>
      </c>
      <c r="D1671" s="270">
        <v>312</v>
      </c>
      <c r="E1671" s="271">
        <v>32750</v>
      </c>
      <c r="F1671" s="263" t="str">
        <f t="shared" si="113"/>
        <v xml:space="preserve"> </v>
      </c>
      <c r="G1671" s="267" t="s">
        <v>21</v>
      </c>
      <c r="H1671" s="267" t="s">
        <v>256</v>
      </c>
      <c r="I1671" s="263" t="str">
        <f t="shared" si="114"/>
        <v xml:space="preserve"> </v>
      </c>
      <c r="J1671" s="272" t="str">
        <f>IF(D1671&gt;=('28 Populations and thresholds'!$I$152),"YES"," ")</f>
        <v xml:space="preserve"> </v>
      </c>
      <c r="K1671" s="272" t="str">
        <f>IF(J1671="YES"," ",IF(D1671&gt;=('28 Populations and thresholds'!$I$152)*0.25,"YES"))</f>
        <v>YES</v>
      </c>
      <c r="L1671" s="272" t="b">
        <f>OR('28 Populations and thresholds'!$J$152="CR",'28 Populations and thresholds'!$J$152="EN",'28 Populations and thresholds'!$J$152="VU")</f>
        <v>0</v>
      </c>
      <c r="M1671" s="273">
        <f>D1671/'28 Populations and thresholds'!$H$152</f>
        <v>3.1199999999999999E-3</v>
      </c>
      <c r="N1671" s="274">
        <f>'28 Populations and thresholds'!$K$152</f>
        <v>0</v>
      </c>
      <c r="O1671" s="263" t="str">
        <f t="shared" si="115"/>
        <v xml:space="preserve"> </v>
      </c>
      <c r="P1671" s="349">
        <v>0.31</v>
      </c>
      <c r="Q1671" s="272">
        <v>1</v>
      </c>
      <c r="R1671" s="274">
        <v>0</v>
      </c>
      <c r="S1671" s="263"/>
      <c r="T1671" s="269"/>
      <c r="U1671" s="263" t="str">
        <f t="shared" si="116"/>
        <v xml:space="preserve"> </v>
      </c>
      <c r="W1671" s="4"/>
      <c r="X1671" s="4"/>
      <c r="Y1671" s="4"/>
      <c r="Z1671" s="4"/>
    </row>
    <row r="1672" spans="1:26" x14ac:dyDescent="0.2">
      <c r="A1672" s="143" t="s">
        <v>1394</v>
      </c>
      <c r="B1672" s="40" t="s">
        <v>1030</v>
      </c>
      <c r="C1672" s="4" t="s">
        <v>3758</v>
      </c>
      <c r="D1672" s="41">
        <v>470</v>
      </c>
      <c r="E1672" s="46">
        <v>36647</v>
      </c>
      <c r="F1672" s="263" t="str">
        <f t="shared" si="113"/>
        <v xml:space="preserve"> </v>
      </c>
      <c r="G1672" s="143" t="s">
        <v>21</v>
      </c>
      <c r="H1672" s="143" t="s">
        <v>897</v>
      </c>
      <c r="I1672" s="263" t="str">
        <f t="shared" si="114"/>
        <v xml:space="preserve"> </v>
      </c>
      <c r="J1672" s="38" t="str">
        <f>IF(D1672&gt;=('28 Populations and thresholds'!$I$179),"YES"," ")</f>
        <v xml:space="preserve"> </v>
      </c>
      <c r="K1672" s="38" t="str">
        <f>IF(J1672="YES"," ",IF(D1672&gt;=('28 Populations and thresholds'!$I$179)*0.25,"YES"))</f>
        <v>YES</v>
      </c>
      <c r="L1672" s="38" t="b">
        <f>OR('28 Populations and thresholds'!$J$179="CR",'28 Populations and thresholds'!$J$179="EN",'28 Populations and thresholds'!$J$179="VU")</f>
        <v>0</v>
      </c>
      <c r="M1672" s="75">
        <f>D1672/'28 Populations and thresholds'!$H$179</f>
        <v>8.5454545454545453E-3</v>
      </c>
      <c r="N1672" s="106" t="str">
        <f>'28 Populations and thresholds'!$K$179</f>
        <v>DEC</v>
      </c>
      <c r="O1672" s="263" t="str">
        <f t="shared" si="115"/>
        <v xml:space="preserve"> </v>
      </c>
      <c r="P1672" s="348">
        <v>0.85</v>
      </c>
      <c r="Q1672" s="38">
        <v>1</v>
      </c>
      <c r="R1672" s="106">
        <v>0</v>
      </c>
      <c r="S1672" s="263"/>
      <c r="T1672" s="9"/>
      <c r="U1672" s="263" t="str">
        <f t="shared" si="116"/>
        <v xml:space="preserve"> </v>
      </c>
    </row>
    <row r="1673" spans="1:26" x14ac:dyDescent="0.2">
      <c r="A1673" s="267" t="s">
        <v>1394</v>
      </c>
      <c r="B1673" s="268" t="s">
        <v>1202</v>
      </c>
      <c r="C1673" s="269" t="s">
        <v>3748</v>
      </c>
      <c r="D1673" s="270">
        <v>298</v>
      </c>
      <c r="E1673" s="271">
        <v>37149</v>
      </c>
      <c r="F1673" s="263" t="str">
        <f t="shared" si="113"/>
        <v xml:space="preserve"> </v>
      </c>
      <c r="G1673" s="267" t="s">
        <v>21</v>
      </c>
      <c r="H1673" s="267" t="s">
        <v>890</v>
      </c>
      <c r="I1673" s="263" t="str">
        <f t="shared" si="114"/>
        <v xml:space="preserve"> </v>
      </c>
      <c r="J1673" s="272" t="str">
        <f>IF(D1673&gt;=('28 Populations and thresholds'!$I$156),"YES"," ")</f>
        <v>YES</v>
      </c>
      <c r="K1673" s="272" t="str">
        <f>IF(J1673="YES"," ",IF(D1673&gt;=('28 Populations and thresholds'!$I$156)*0.25,"YES"))</f>
        <v xml:space="preserve"> </v>
      </c>
      <c r="L1673" s="272" t="b">
        <f>OR('28 Populations and thresholds'!$J$156="CR",'28 Populations and thresholds'!$J$156="EN",'28 Populations and thresholds'!$J$156="VU")</f>
        <v>0</v>
      </c>
      <c r="M1673" s="273">
        <f>D1673/'28 Populations and thresholds'!$H$156</f>
        <v>1.192E-2</v>
      </c>
      <c r="N1673" s="274">
        <f>'28 Populations and thresholds'!$K$156</f>
        <v>0</v>
      </c>
      <c r="O1673" s="263" t="str">
        <f t="shared" si="115"/>
        <v xml:space="preserve"> </v>
      </c>
      <c r="P1673" s="349">
        <v>1.65</v>
      </c>
      <c r="Q1673" s="272">
        <v>2</v>
      </c>
      <c r="R1673" s="274">
        <v>0</v>
      </c>
      <c r="S1673" s="263"/>
      <c r="T1673" s="269"/>
      <c r="U1673" s="263" t="str">
        <f t="shared" si="116"/>
        <v xml:space="preserve"> </v>
      </c>
    </row>
    <row r="1674" spans="1:26" x14ac:dyDescent="0.2">
      <c r="A1674" s="267" t="s">
        <v>1394</v>
      </c>
      <c r="B1674" s="268" t="s">
        <v>1202</v>
      </c>
      <c r="C1674" s="269" t="s">
        <v>3770</v>
      </c>
      <c r="D1674" s="270">
        <v>1450</v>
      </c>
      <c r="E1674" s="271">
        <v>37012</v>
      </c>
      <c r="F1674" s="263" t="str">
        <f t="shared" si="113"/>
        <v xml:space="preserve"> </v>
      </c>
      <c r="G1674" s="267" t="s">
        <v>21</v>
      </c>
      <c r="H1674" s="267" t="s">
        <v>890</v>
      </c>
      <c r="I1674" s="263" t="str">
        <f t="shared" si="114"/>
        <v xml:space="preserve"> </v>
      </c>
      <c r="J1674" s="272" t="str">
        <f>IF(D1674&gt;=('28 Populations and thresholds'!$I$199),"YES"," ")</f>
        <v xml:space="preserve"> </v>
      </c>
      <c r="K1674" s="272" t="str">
        <f>IF(J1674="YES"," ",IF(D1674&gt;=('28 Populations and thresholds'!$I$199)*0.25,"YES"))</f>
        <v>YES</v>
      </c>
      <c r="L1674" s="272" t="b">
        <f>OR('28 Populations and thresholds'!$J$199="CR",'28 Populations and thresholds'!$J$199="EN",'28 Populations and thresholds'!$J$199="VU")</f>
        <v>0</v>
      </c>
      <c r="M1674" s="273">
        <f>D1674/'28 Populations and thresholds'!$H$199</f>
        <v>4.603174603174603E-3</v>
      </c>
      <c r="N1674" s="274">
        <f>'28 Populations and thresholds'!$K$199</f>
        <v>0</v>
      </c>
      <c r="O1674" s="263" t="str">
        <f t="shared" si="115"/>
        <v xml:space="preserve"> </v>
      </c>
      <c r="P1674" s="349"/>
      <c r="Q1674" s="272"/>
      <c r="R1674" s="274"/>
      <c r="S1674" s="263"/>
      <c r="T1674" s="269"/>
      <c r="U1674" s="263" t="str">
        <f t="shared" si="116"/>
        <v xml:space="preserve"> </v>
      </c>
    </row>
    <row r="1675" spans="1:26" x14ac:dyDescent="0.2">
      <c r="A1675" s="143" t="s">
        <v>1394</v>
      </c>
      <c r="B1675" s="40" t="s">
        <v>1449</v>
      </c>
      <c r="C1675" s="4" t="s">
        <v>3725</v>
      </c>
      <c r="D1675" s="41">
        <v>2600</v>
      </c>
      <c r="E1675" s="47" t="s">
        <v>1320</v>
      </c>
      <c r="F1675" s="263" t="str">
        <f t="shared" si="113"/>
        <v xml:space="preserve"> </v>
      </c>
      <c r="G1675" s="143" t="s">
        <v>15</v>
      </c>
      <c r="H1675" s="143" t="s">
        <v>1397</v>
      </c>
      <c r="I1675" s="263" t="str">
        <f t="shared" si="114"/>
        <v xml:space="preserve"> </v>
      </c>
      <c r="J1675" s="38" t="str">
        <f>IF(D1675&gt;=(('28 Populations and thresholds'!$I$61)+('28 Populations and thresholds'!$I$64)),"YES"," ")</f>
        <v>YES</v>
      </c>
      <c r="K1675" s="38" t="str">
        <f>IF(J1675="YES"," ",IF(D1675&gt;=(('28 Populations and thresholds'!$I$61)+('28 Populations and thresholds'!$I$64))*0.25,"YES"))</f>
        <v xml:space="preserve"> </v>
      </c>
      <c r="L1675" s="38" t="b">
        <f>OR('28 Populations and thresholds'!$J$61="CR",'28 Populations and thresholds'!$J$61="EN",'28 Populations and thresholds'!$J$61="VU")</f>
        <v>0</v>
      </c>
      <c r="M1675" s="75">
        <f>D1675/(('28 Populations and thresholds'!$H$61)+('28 Populations and thresholds'!$H$64))</f>
        <v>0.15476190476190477</v>
      </c>
      <c r="N1675" s="106" t="str">
        <f>'28 Populations and thresholds'!$K$61</f>
        <v>DEC</v>
      </c>
      <c r="O1675" s="263" t="str">
        <f t="shared" si="115"/>
        <v xml:space="preserve"> </v>
      </c>
      <c r="P1675" s="348">
        <v>47.91</v>
      </c>
      <c r="Q1675" s="38">
        <v>5</v>
      </c>
      <c r="R1675" s="106">
        <v>0</v>
      </c>
      <c r="S1675" s="263"/>
      <c r="T1675" s="120"/>
      <c r="U1675" s="263" t="str">
        <f t="shared" si="116"/>
        <v xml:space="preserve"> </v>
      </c>
    </row>
    <row r="1676" spans="1:26" x14ac:dyDescent="0.2">
      <c r="A1676" s="143" t="s">
        <v>1394</v>
      </c>
      <c r="B1676" s="40" t="s">
        <v>1449</v>
      </c>
      <c r="C1676" s="4" t="s">
        <v>3727</v>
      </c>
      <c r="D1676" s="41">
        <v>1000</v>
      </c>
      <c r="E1676" s="47" t="s">
        <v>1320</v>
      </c>
      <c r="F1676" s="263" t="str">
        <f t="shared" si="113"/>
        <v xml:space="preserve"> </v>
      </c>
      <c r="G1676" s="143" t="s">
        <v>15</v>
      </c>
      <c r="H1676" s="143" t="s">
        <v>1397</v>
      </c>
      <c r="I1676" s="263" t="str">
        <f t="shared" si="114"/>
        <v xml:space="preserve"> </v>
      </c>
      <c r="J1676" s="38" t="str">
        <f>IF(D1676&gt;=('28 Populations and thresholds'!$I$64),"YES"," ")</f>
        <v>YES</v>
      </c>
      <c r="K1676" s="38" t="str">
        <f>IF(J1676="YES"," ",IF(D1676&gt;=('28 Populations and thresholds'!$I$64)*0.25,"YES"))</f>
        <v xml:space="preserve"> </v>
      </c>
      <c r="L1676" s="38" t="b">
        <f>OR('28 Populations and thresholds'!$J$64="CR",'28 Populations and thresholds'!$J$64="EN",'28 Populations and thresholds'!$J$64="VU")</f>
        <v>0</v>
      </c>
      <c r="M1676" s="75">
        <f>D1676/('28 Populations and thresholds'!$H$64)</f>
        <v>0.14705882352941177</v>
      </c>
      <c r="N1676" s="106" t="str">
        <f>'28 Populations and thresholds'!$K$64</f>
        <v>DEC</v>
      </c>
      <c r="O1676" s="263" t="str">
        <f t="shared" si="115"/>
        <v xml:space="preserve"> </v>
      </c>
      <c r="P1676" s="348"/>
      <c r="Q1676" s="38"/>
      <c r="R1676" s="106"/>
      <c r="S1676" s="263"/>
      <c r="T1676" s="120"/>
      <c r="U1676" s="263" t="str">
        <f t="shared" si="116"/>
        <v xml:space="preserve"> </v>
      </c>
    </row>
    <row r="1677" spans="1:26" x14ac:dyDescent="0.2">
      <c r="A1677" s="143" t="s">
        <v>1394</v>
      </c>
      <c r="B1677" s="40" t="s">
        <v>1449</v>
      </c>
      <c r="C1677" s="4" t="s">
        <v>3656</v>
      </c>
      <c r="D1677" s="41">
        <v>21000</v>
      </c>
      <c r="E1677" s="47" t="s">
        <v>1320</v>
      </c>
      <c r="F1677" s="263" t="str">
        <f t="shared" si="113"/>
        <v xml:space="preserve"> </v>
      </c>
      <c r="G1677" s="143" t="s">
        <v>15</v>
      </c>
      <c r="H1677" s="143" t="s">
        <v>1397</v>
      </c>
      <c r="I1677" s="263" t="str">
        <f t="shared" si="114"/>
        <v xml:space="preserve"> </v>
      </c>
      <c r="J1677" s="38" t="str">
        <f>IF(D1677&gt;=('28 Populations and thresholds'!$I$67),"YES"," ")</f>
        <v>YES</v>
      </c>
      <c r="K1677" s="38" t="str">
        <f>IF(J1677="YES"," ",IF(D1677&gt;=('28 Populations and thresholds'!$I$67)*0.25,"YES"))</f>
        <v xml:space="preserve"> </v>
      </c>
      <c r="L1677" s="38" t="b">
        <f>OR('28 Populations and thresholds'!$J$67="CR",'28 Populations and thresholds'!$J$67="EN",'28 Populations and thresholds'!$J$67="VU")</f>
        <v>0</v>
      </c>
      <c r="M1677" s="75">
        <f>D1677/'28 Populations and thresholds'!$H$67</f>
        <v>0.1</v>
      </c>
      <c r="N1677" s="106">
        <f>'28 Populations and thresholds'!$K$67</f>
        <v>0</v>
      </c>
      <c r="O1677" s="263" t="str">
        <f t="shared" si="115"/>
        <v xml:space="preserve"> </v>
      </c>
      <c r="P1677" s="348"/>
      <c r="Q1677" s="38"/>
      <c r="R1677" s="106"/>
      <c r="S1677" s="263"/>
      <c r="T1677" s="9"/>
      <c r="U1677" s="263" t="str">
        <f t="shared" si="116"/>
        <v xml:space="preserve"> </v>
      </c>
    </row>
    <row r="1678" spans="1:26" x14ac:dyDescent="0.2">
      <c r="A1678" s="143" t="s">
        <v>1394</v>
      </c>
      <c r="B1678" s="40" t="s">
        <v>1449</v>
      </c>
      <c r="C1678" s="4" t="s">
        <v>3607</v>
      </c>
      <c r="D1678" s="41">
        <v>15000</v>
      </c>
      <c r="E1678" s="47" t="s">
        <v>1401</v>
      </c>
      <c r="F1678" s="263" t="str">
        <f t="shared" si="113"/>
        <v xml:space="preserve"> </v>
      </c>
      <c r="G1678" s="143" t="s">
        <v>15</v>
      </c>
      <c r="H1678" s="143" t="s">
        <v>1400</v>
      </c>
      <c r="I1678" s="263" t="str">
        <f t="shared" si="114"/>
        <v xml:space="preserve"> </v>
      </c>
      <c r="J1678" s="38" t="str">
        <f>IF(D1678&gt;=('28 Populations and thresholds'!$I$92),"YES"," ")</f>
        <v>YES</v>
      </c>
      <c r="K1678" s="38" t="str">
        <f>IF(J1678="YES"," ",IF(D1678&gt;=('28 Populations and thresholds'!$I$92)*0.25,"YES"))</f>
        <v xml:space="preserve"> </v>
      </c>
      <c r="L1678" s="38" t="b">
        <f>OR('28 Populations and thresholds'!$J$92="CR",'28 Populations and thresholds'!$J$92="EN",'28 Populations and thresholds'!$J$92="VU")</f>
        <v>0</v>
      </c>
      <c r="M1678" s="75">
        <f>D1678/'28 Populations and thresholds'!$H$92</f>
        <v>0.05</v>
      </c>
      <c r="N1678" s="106" t="str">
        <f>'28 Populations and thresholds'!$K$92</f>
        <v>DEC</v>
      </c>
      <c r="O1678" s="263" t="str">
        <f t="shared" si="115"/>
        <v xml:space="preserve"> </v>
      </c>
      <c r="P1678" s="348"/>
      <c r="Q1678" s="38"/>
      <c r="R1678" s="106"/>
      <c r="S1678" s="263"/>
      <c r="T1678" s="9"/>
      <c r="U1678" s="263" t="str">
        <f t="shared" si="116"/>
        <v xml:space="preserve"> </v>
      </c>
    </row>
    <row r="1679" spans="1:26" s="4" customFormat="1" x14ac:dyDescent="0.2">
      <c r="A1679" s="143" t="s">
        <v>1394</v>
      </c>
      <c r="B1679" s="40" t="s">
        <v>1449</v>
      </c>
      <c r="C1679" s="111" t="s">
        <v>3528</v>
      </c>
      <c r="D1679" s="41">
        <v>3000</v>
      </c>
      <c r="E1679" s="47" t="s">
        <v>1401</v>
      </c>
      <c r="F1679" s="263" t="str">
        <f t="shared" si="113"/>
        <v xml:space="preserve"> </v>
      </c>
      <c r="G1679" s="143" t="s">
        <v>15</v>
      </c>
      <c r="H1679" s="143" t="s">
        <v>1400</v>
      </c>
      <c r="I1679" s="263" t="str">
        <f t="shared" si="114"/>
        <v xml:space="preserve"> </v>
      </c>
      <c r="J1679" s="38" t="str">
        <f>IF(D1679&gt;=('28 Populations and thresholds'!$I$59),"YES"," ")</f>
        <v>YES</v>
      </c>
      <c r="K1679" s="38" t="str">
        <f>IF(J1679="YES"," ",IF(D1679&gt;=('28 Populations and thresholds'!$I$59)*0.25,"YES"))</f>
        <v xml:space="preserve"> </v>
      </c>
      <c r="L1679" s="38" t="b">
        <f>OR('28 Populations and thresholds'!$J$59="CR",'28 Populations and thresholds'!$J$59="EN",'28 Populations and thresholds'!$J$59="VU")</f>
        <v>0</v>
      </c>
      <c r="M1679" s="75">
        <f>D1679/'28 Populations and thresholds'!$H$59</f>
        <v>2.7272727272727271E-2</v>
      </c>
      <c r="N1679" s="106">
        <f>'28 Populations and thresholds'!$K$59</f>
        <v>0</v>
      </c>
      <c r="O1679" s="263" t="str">
        <f t="shared" si="115"/>
        <v xml:space="preserve"> </v>
      </c>
      <c r="P1679" s="348"/>
      <c r="Q1679" s="38"/>
      <c r="R1679" s="106"/>
      <c r="S1679" s="263"/>
      <c r="T1679" s="9"/>
      <c r="U1679" s="263" t="str">
        <f t="shared" si="116"/>
        <v xml:space="preserve"> </v>
      </c>
      <c r="W1679" s="9"/>
      <c r="X1679" s="9"/>
      <c r="Y1679" s="9"/>
      <c r="Z1679" s="9"/>
    </row>
    <row r="1680" spans="1:26" s="4" customFormat="1" x14ac:dyDescent="0.2">
      <c r="A1680" s="275" t="s">
        <v>1394</v>
      </c>
      <c r="B1680" s="269" t="s">
        <v>3657</v>
      </c>
      <c r="C1680" s="269" t="s">
        <v>3656</v>
      </c>
      <c r="D1680" s="279">
        <v>2500</v>
      </c>
      <c r="E1680" s="274">
        <v>2007</v>
      </c>
      <c r="F1680" s="263" t="str">
        <f t="shared" si="113"/>
        <v xml:space="preserve"> </v>
      </c>
      <c r="G1680" s="275" t="s">
        <v>139</v>
      </c>
      <c r="H1680" s="275" t="s">
        <v>3388</v>
      </c>
      <c r="I1680" s="263" t="str">
        <f t="shared" si="114"/>
        <v xml:space="preserve"> </v>
      </c>
      <c r="J1680" s="272" t="str">
        <f>IF(D1680&gt;=('28 Populations and thresholds'!$I$67),"YES"," ")</f>
        <v>YES</v>
      </c>
      <c r="K1680" s="272" t="str">
        <f>IF(J1680="YES"," ",IF(D1680&gt;=('28 Populations and thresholds'!$I$67)*0.25,"YES"))</f>
        <v xml:space="preserve"> </v>
      </c>
      <c r="L1680" s="272" t="b">
        <f>OR('28 Populations and thresholds'!$J$67="CR",'28 Populations and thresholds'!$J$67="EN",'28 Populations and thresholds'!$J$67="VU")</f>
        <v>0</v>
      </c>
      <c r="M1680" s="273">
        <f>D1680/'28 Populations and thresholds'!$H$67</f>
        <v>1.1904761904761904E-2</v>
      </c>
      <c r="N1680" s="274">
        <f>'28 Populations and thresholds'!$K$67</f>
        <v>0</v>
      </c>
      <c r="O1680" s="263" t="str">
        <f t="shared" si="115"/>
        <v xml:space="preserve"> </v>
      </c>
      <c r="P1680" s="349">
        <v>1.19</v>
      </c>
      <c r="Q1680" s="272">
        <v>1</v>
      </c>
      <c r="R1680" s="274">
        <v>0</v>
      </c>
      <c r="S1680" s="263"/>
      <c r="T1680" s="269"/>
      <c r="U1680" s="263" t="str">
        <f t="shared" si="116"/>
        <v xml:space="preserve"> </v>
      </c>
      <c r="W1680" s="9"/>
      <c r="X1680" s="9"/>
      <c r="Y1680" s="9"/>
      <c r="Z1680" s="9"/>
    </row>
    <row r="1681" spans="1:27" s="4" customFormat="1" x14ac:dyDescent="0.2">
      <c r="A1681" s="143" t="s">
        <v>1394</v>
      </c>
      <c r="B1681" s="40" t="s">
        <v>1450</v>
      </c>
      <c r="C1681" s="4" t="s">
        <v>3607</v>
      </c>
      <c r="D1681" s="41">
        <v>8829</v>
      </c>
      <c r="E1681" s="47" t="s">
        <v>1344</v>
      </c>
      <c r="F1681" s="263" t="str">
        <f t="shared" si="113"/>
        <v xml:space="preserve"> </v>
      </c>
      <c r="G1681" s="143" t="s">
        <v>15</v>
      </c>
      <c r="H1681" s="143" t="s">
        <v>1395</v>
      </c>
      <c r="I1681" s="263" t="str">
        <f t="shared" si="114"/>
        <v xml:space="preserve"> </v>
      </c>
      <c r="J1681" s="38" t="str">
        <f>IF(D1681&gt;=('28 Populations and thresholds'!$I$92),"YES"," ")</f>
        <v>YES</v>
      </c>
      <c r="K1681" s="38" t="str">
        <f>IF(J1681="YES"," ",IF(D1681&gt;=('28 Populations and thresholds'!$I$92)*0.25,"YES"))</f>
        <v xml:space="preserve"> </v>
      </c>
      <c r="L1681" s="38" t="b">
        <f>OR('28 Populations and thresholds'!$J$92="CR",'28 Populations and thresholds'!$J$92="EN",'28 Populations and thresholds'!$J$92="VU")</f>
        <v>0</v>
      </c>
      <c r="M1681" s="75">
        <f>D1681/'28 Populations and thresholds'!$H$92</f>
        <v>2.9430000000000001E-2</v>
      </c>
      <c r="N1681" s="106" t="str">
        <f>'28 Populations and thresholds'!$K$92</f>
        <v>DEC</v>
      </c>
      <c r="O1681" s="263" t="str">
        <f t="shared" si="115"/>
        <v xml:space="preserve"> </v>
      </c>
      <c r="P1681" s="348">
        <v>3.8</v>
      </c>
      <c r="Q1681" s="38">
        <v>2</v>
      </c>
      <c r="R1681" s="106">
        <v>0</v>
      </c>
      <c r="S1681" s="263"/>
      <c r="T1681" s="9"/>
      <c r="U1681" s="263" t="str">
        <f t="shared" si="116"/>
        <v xml:space="preserve"> </v>
      </c>
      <c r="W1681" s="9"/>
      <c r="X1681" s="9"/>
      <c r="Y1681" s="9"/>
      <c r="Z1681" s="9"/>
    </row>
    <row r="1682" spans="1:27" s="4" customFormat="1" x14ac:dyDescent="0.2">
      <c r="A1682" s="143" t="s">
        <v>1394</v>
      </c>
      <c r="B1682" s="40" t="s">
        <v>1450</v>
      </c>
      <c r="C1682" s="111" t="s">
        <v>3528</v>
      </c>
      <c r="D1682" s="41">
        <v>938</v>
      </c>
      <c r="E1682" s="47" t="s">
        <v>1344</v>
      </c>
      <c r="F1682" s="263" t="str">
        <f t="shared" si="113"/>
        <v xml:space="preserve"> </v>
      </c>
      <c r="G1682" s="143" t="s">
        <v>15</v>
      </c>
      <c r="H1682" s="143" t="s">
        <v>1395</v>
      </c>
      <c r="I1682" s="263" t="str">
        <f t="shared" si="114"/>
        <v xml:space="preserve"> </v>
      </c>
      <c r="J1682" s="38" t="str">
        <f>IF(D1682&gt;=('28 Populations and thresholds'!$I$59),"YES"," ")</f>
        <v>YES</v>
      </c>
      <c r="K1682" s="38" t="str">
        <f>IF(J1682="YES"," ",IF(D1682&gt;=('28 Populations and thresholds'!$I$59)*0.25,"YES"))</f>
        <v xml:space="preserve"> </v>
      </c>
      <c r="L1682" s="38" t="b">
        <f>OR('28 Populations and thresholds'!$J$59="CR",'28 Populations and thresholds'!$J$59="EN",'28 Populations and thresholds'!$J$59="VU")</f>
        <v>0</v>
      </c>
      <c r="M1682" s="75">
        <f>D1682/'28 Populations and thresholds'!$H$59</f>
        <v>8.5272727272727271E-3</v>
      </c>
      <c r="N1682" s="106">
        <f>'28 Populations and thresholds'!$K$59</f>
        <v>0</v>
      </c>
      <c r="O1682" s="263" t="str">
        <f t="shared" si="115"/>
        <v xml:space="preserve"> </v>
      </c>
      <c r="P1682" s="348"/>
      <c r="Q1682" s="38"/>
      <c r="R1682" s="106"/>
      <c r="S1682" s="263"/>
      <c r="T1682" s="9"/>
      <c r="U1682" s="263" t="str">
        <f t="shared" si="116"/>
        <v xml:space="preserve"> </v>
      </c>
      <c r="W1682" s="9"/>
      <c r="X1682" s="9"/>
      <c r="Y1682" s="9"/>
      <c r="Z1682" s="9"/>
    </row>
    <row r="1683" spans="1:27" s="4" customFormat="1" x14ac:dyDescent="0.2">
      <c r="A1683" s="267" t="s">
        <v>1394</v>
      </c>
      <c r="B1683" s="268" t="s">
        <v>1451</v>
      </c>
      <c r="C1683" s="280" t="s">
        <v>3528</v>
      </c>
      <c r="D1683" s="270">
        <v>1227</v>
      </c>
      <c r="E1683" s="294" t="s">
        <v>1344</v>
      </c>
      <c r="F1683" s="263" t="str">
        <f t="shared" si="113"/>
        <v xml:space="preserve"> </v>
      </c>
      <c r="G1683" s="267" t="s">
        <v>15</v>
      </c>
      <c r="H1683" s="267" t="s">
        <v>1395</v>
      </c>
      <c r="I1683" s="263" t="str">
        <f t="shared" si="114"/>
        <v xml:space="preserve"> </v>
      </c>
      <c r="J1683" s="272" t="str">
        <f>IF(D1683&gt;=('28 Populations and thresholds'!$I$59),"YES"," ")</f>
        <v>YES</v>
      </c>
      <c r="K1683" s="272" t="str">
        <f>IF(J1683="YES"," ",IF(D1683&gt;=('28 Populations and thresholds'!$I$59)*0.25,"YES"))</f>
        <v xml:space="preserve"> </v>
      </c>
      <c r="L1683" s="272" t="b">
        <f>OR('28 Populations and thresholds'!$J$59="CR",'28 Populations and thresholds'!$J$59="EN",'28 Populations and thresholds'!$J$59="VU")</f>
        <v>0</v>
      </c>
      <c r="M1683" s="273">
        <f>D1683/'28 Populations and thresholds'!$H$59</f>
        <v>1.1154545454545455E-2</v>
      </c>
      <c r="N1683" s="274">
        <f>'28 Populations and thresholds'!$K$59</f>
        <v>0</v>
      </c>
      <c r="O1683" s="263" t="str">
        <f t="shared" si="115"/>
        <v xml:space="preserve"> </v>
      </c>
      <c r="P1683" s="349">
        <v>1.1200000000000001</v>
      </c>
      <c r="Q1683" s="272">
        <v>1</v>
      </c>
      <c r="R1683" s="274">
        <v>0</v>
      </c>
      <c r="S1683" s="263"/>
      <c r="T1683" s="269"/>
      <c r="U1683" s="263" t="str">
        <f t="shared" si="116"/>
        <v xml:space="preserve"> </v>
      </c>
      <c r="W1683" s="9"/>
      <c r="X1683" s="9"/>
      <c r="Y1683" s="9"/>
      <c r="Z1683" s="9"/>
    </row>
    <row r="1684" spans="1:27" s="4" customFormat="1" x14ac:dyDescent="0.2">
      <c r="A1684" s="143" t="s">
        <v>1394</v>
      </c>
      <c r="B1684" s="40" t="s">
        <v>1452</v>
      </c>
      <c r="C1684" s="111" t="s">
        <v>3528</v>
      </c>
      <c r="D1684" s="41">
        <v>949</v>
      </c>
      <c r="E1684" s="47" t="s">
        <v>1344</v>
      </c>
      <c r="F1684" s="263" t="str">
        <f t="shared" si="113"/>
        <v xml:space="preserve"> </v>
      </c>
      <c r="G1684" s="143" t="s">
        <v>15</v>
      </c>
      <c r="H1684" s="143" t="s">
        <v>1395</v>
      </c>
      <c r="I1684" s="263" t="str">
        <f t="shared" si="114"/>
        <v xml:space="preserve"> </v>
      </c>
      <c r="J1684" s="38" t="str">
        <f>IF(D1684&gt;=('28 Populations and thresholds'!$I$59),"YES"," ")</f>
        <v>YES</v>
      </c>
      <c r="K1684" s="38" t="str">
        <f>IF(J1684="YES"," ",IF(D1684&gt;=('28 Populations and thresholds'!$I$59)*0.25,"YES"))</f>
        <v xml:space="preserve"> </v>
      </c>
      <c r="L1684" s="38" t="b">
        <f>OR('28 Populations and thresholds'!$J$59="CR",'28 Populations and thresholds'!$J$59="EN",'28 Populations and thresholds'!$J$59="VU")</f>
        <v>0</v>
      </c>
      <c r="M1684" s="75">
        <f>D1684/'28 Populations and thresholds'!$H$59</f>
        <v>8.6272727272727265E-3</v>
      </c>
      <c r="N1684" s="106">
        <f>'28 Populations and thresholds'!$K$59</f>
        <v>0</v>
      </c>
      <c r="O1684" s="263" t="str">
        <f t="shared" si="115"/>
        <v xml:space="preserve"> </v>
      </c>
      <c r="P1684" s="348">
        <v>0.86</v>
      </c>
      <c r="Q1684" s="38">
        <v>1</v>
      </c>
      <c r="R1684" s="106">
        <v>0</v>
      </c>
      <c r="S1684" s="263"/>
      <c r="T1684" s="9"/>
      <c r="U1684" s="263" t="str">
        <f t="shared" si="116"/>
        <v xml:space="preserve"> </v>
      </c>
      <c r="W1684" s="9"/>
      <c r="X1684" s="9"/>
      <c r="Y1684" s="9"/>
      <c r="Z1684" s="9"/>
    </row>
    <row r="1685" spans="1:27" x14ac:dyDescent="0.2">
      <c r="A1685" s="267" t="s">
        <v>1394</v>
      </c>
      <c r="B1685" s="268" t="s">
        <v>1453</v>
      </c>
      <c r="C1685" s="269" t="s">
        <v>3522</v>
      </c>
      <c r="D1685" s="270">
        <v>979</v>
      </c>
      <c r="E1685" s="294" t="s">
        <v>1344</v>
      </c>
      <c r="F1685" s="263" t="str">
        <f t="shared" si="113"/>
        <v xml:space="preserve"> </v>
      </c>
      <c r="G1685" s="267" t="s">
        <v>15</v>
      </c>
      <c r="H1685" s="267" t="s">
        <v>1395</v>
      </c>
      <c r="I1685" s="263" t="str">
        <f t="shared" si="114"/>
        <v xml:space="preserve"> </v>
      </c>
      <c r="J1685" s="272" t="str">
        <f>IF(D1685&gt;=('28 Populations and thresholds'!$I$58),"YES"," ")</f>
        <v>YES</v>
      </c>
      <c r="K1685" s="272" t="str">
        <f>IF(J1685="YES"," ",IF(D1685&gt;=('28 Populations and thresholds'!$I$58)*0.25,"YES"))</f>
        <v xml:space="preserve"> </v>
      </c>
      <c r="L1685" s="272" t="b">
        <f>OR('28 Populations and thresholds'!$J$58="CR",'28 Populations and thresholds'!$J$58="EN",'28 Populations and thresholds'!$J$58="VU")</f>
        <v>0</v>
      </c>
      <c r="M1685" s="273">
        <f>D1685/'28 Populations and thresholds'!$H$58</f>
        <v>1.6316666666666667E-2</v>
      </c>
      <c r="N1685" s="274">
        <f>'28 Populations and thresholds'!$K$58</f>
        <v>0</v>
      </c>
      <c r="O1685" s="263" t="str">
        <f t="shared" si="115"/>
        <v xml:space="preserve"> </v>
      </c>
      <c r="P1685" s="349">
        <v>1.63</v>
      </c>
      <c r="Q1685" s="272">
        <v>1</v>
      </c>
      <c r="R1685" s="274">
        <v>0</v>
      </c>
      <c r="S1685" s="263"/>
      <c r="T1685" s="269"/>
      <c r="U1685" s="263" t="str">
        <f t="shared" si="116"/>
        <v xml:space="preserve"> </v>
      </c>
    </row>
    <row r="1686" spans="1:27" x14ac:dyDescent="0.2">
      <c r="A1686" s="143" t="s">
        <v>1394</v>
      </c>
      <c r="B1686" s="40" t="s">
        <v>1454</v>
      </c>
      <c r="C1686" s="4" t="s">
        <v>3589</v>
      </c>
      <c r="D1686" s="41">
        <v>6643</v>
      </c>
      <c r="E1686" s="47" t="s">
        <v>1344</v>
      </c>
      <c r="F1686" s="263" t="str">
        <f t="shared" si="113"/>
        <v xml:space="preserve"> </v>
      </c>
      <c r="G1686" s="143" t="s">
        <v>15</v>
      </c>
      <c r="H1686" s="143" t="s">
        <v>1395</v>
      </c>
      <c r="I1686" s="263" t="str">
        <f t="shared" si="114"/>
        <v xml:space="preserve"> </v>
      </c>
      <c r="J1686" s="38" t="str">
        <f>IF(D1686&gt;=('28 Populations and thresholds'!$I$84),"YES"," ")</f>
        <v>YES</v>
      </c>
      <c r="K1686" s="38" t="str">
        <f>IF(J1686="YES"," ",IF(D1686&gt;=('28 Populations and thresholds'!$I$84)*0.25,"YES"))</f>
        <v xml:space="preserve"> </v>
      </c>
      <c r="L1686" s="38" t="b">
        <f>OR('28 Populations and thresholds'!$J$84="CR",'28 Populations and thresholds'!$J$84="EN",'28 Populations and thresholds'!$J$84="VU")</f>
        <v>0</v>
      </c>
      <c r="M1686" s="75">
        <f>D1686/'28 Populations and thresholds'!$H$84</f>
        <v>6.6429999999999996E-3</v>
      </c>
      <c r="N1686" s="106" t="str">
        <f>'28 Populations and thresholds'!$K$84</f>
        <v>DEC</v>
      </c>
      <c r="O1686" s="263" t="str">
        <f t="shared" si="115"/>
        <v xml:space="preserve"> </v>
      </c>
      <c r="P1686" s="348">
        <v>0.66</v>
      </c>
      <c r="Q1686" s="38">
        <v>1</v>
      </c>
      <c r="R1686" s="106">
        <v>0</v>
      </c>
      <c r="S1686" s="263"/>
      <c r="T1686" s="9"/>
      <c r="U1686" s="263" t="str">
        <f t="shared" si="116"/>
        <v xml:space="preserve"> </v>
      </c>
    </row>
    <row r="1687" spans="1:27" x14ac:dyDescent="0.2">
      <c r="A1687" s="267" t="s">
        <v>1394</v>
      </c>
      <c r="B1687" s="268" t="s">
        <v>1248</v>
      </c>
      <c r="C1687" s="269" t="s">
        <v>3777</v>
      </c>
      <c r="D1687" s="270">
        <v>1000</v>
      </c>
      <c r="E1687" s="271">
        <v>35916</v>
      </c>
      <c r="F1687" s="263" t="str">
        <f t="shared" si="113"/>
        <v xml:space="preserve"> </v>
      </c>
      <c r="G1687" s="267" t="s">
        <v>21</v>
      </c>
      <c r="H1687" s="267" t="s">
        <v>439</v>
      </c>
      <c r="I1687" s="263" t="str">
        <f t="shared" si="114"/>
        <v xml:space="preserve"> </v>
      </c>
      <c r="J1687" s="272" t="str">
        <f>IF(D1687&gt;=('28 Populations and thresholds'!$I$211),"YES"," ")</f>
        <v>YES</v>
      </c>
      <c r="K1687" s="272" t="str">
        <f>IF(J1687="YES"," ",IF(D1687&gt;=('28 Populations and thresholds'!$I$211)*0.25,"YES"))</f>
        <v xml:space="preserve"> </v>
      </c>
      <c r="L1687" s="272" t="b">
        <f>OR('28 Populations and thresholds'!$J$211="CR",'28 Populations and thresholds'!$J$211="EN",'28 Populations and thresholds'!$J$211="VU")</f>
        <v>0</v>
      </c>
      <c r="M1687" s="273">
        <f>D1687/'28 Populations and thresholds'!$H$211</f>
        <v>1E-3</v>
      </c>
      <c r="N1687" s="274" t="str">
        <f>'28 Populations and thresholds'!$K$211</f>
        <v>DEC</v>
      </c>
      <c r="O1687" s="263" t="str">
        <f t="shared" si="115"/>
        <v xml:space="preserve"> </v>
      </c>
      <c r="P1687" s="349">
        <v>0.1</v>
      </c>
      <c r="Q1687" s="272">
        <v>1</v>
      </c>
      <c r="R1687" s="274">
        <v>0</v>
      </c>
      <c r="S1687" s="263"/>
      <c r="T1687" s="275"/>
      <c r="U1687" s="263" t="str">
        <f t="shared" si="116"/>
        <v xml:space="preserve"> </v>
      </c>
    </row>
    <row r="1688" spans="1:27" x14ac:dyDescent="0.2">
      <c r="A1688" s="143" t="s">
        <v>1394</v>
      </c>
      <c r="B1688" s="9" t="s">
        <v>3601</v>
      </c>
      <c r="C1688" s="4" t="s">
        <v>3725</v>
      </c>
      <c r="D1688" s="41">
        <v>2000</v>
      </c>
      <c r="E1688" s="47" t="s">
        <v>1320</v>
      </c>
      <c r="F1688" s="263" t="str">
        <f t="shared" si="113"/>
        <v xml:space="preserve"> </v>
      </c>
      <c r="G1688" s="143" t="s">
        <v>15</v>
      </c>
      <c r="H1688" s="143" t="s">
        <v>1397</v>
      </c>
      <c r="I1688" s="263" t="str">
        <f t="shared" si="114"/>
        <v xml:space="preserve"> </v>
      </c>
      <c r="J1688" s="38" t="str">
        <f>IF(D1688&gt;=('28 Populations and thresholds'!$I$61),"YES"," ")</f>
        <v>YES</v>
      </c>
      <c r="K1688" s="38" t="str">
        <f>IF(J1688="YES"," ",IF(D1688&gt;=('28 Populations and thresholds'!$I$61)*0.25,"YES"))</f>
        <v xml:space="preserve"> </v>
      </c>
      <c r="L1688" s="38" t="b">
        <f>OR('28 Populations and thresholds'!$J$61="CR",'28 Populations and thresholds'!$J$61="EN",'28 Populations and thresholds'!$J$61="VU")</f>
        <v>0</v>
      </c>
      <c r="M1688" s="75">
        <f>D1688/('28 Populations and thresholds'!$H$61)</f>
        <v>0.2</v>
      </c>
      <c r="N1688" s="106" t="str">
        <f>'28 Populations and thresholds'!$K$61</f>
        <v>DEC</v>
      </c>
      <c r="O1688" s="263" t="str">
        <f t="shared" si="115"/>
        <v xml:space="preserve"> </v>
      </c>
      <c r="P1688" s="348">
        <v>25.03</v>
      </c>
      <c r="Q1688" s="38">
        <v>3</v>
      </c>
      <c r="R1688" s="106">
        <v>0</v>
      </c>
      <c r="S1688" s="263"/>
      <c r="T1688" s="120"/>
      <c r="U1688" s="263" t="str">
        <f t="shared" si="116"/>
        <v xml:space="preserve"> </v>
      </c>
    </row>
    <row r="1689" spans="1:27" x14ac:dyDescent="0.2">
      <c r="A1689" s="143" t="s">
        <v>1394</v>
      </c>
      <c r="B1689" s="9" t="s">
        <v>3601</v>
      </c>
      <c r="C1689" s="4" t="s">
        <v>3598</v>
      </c>
      <c r="D1689" s="5">
        <v>8052</v>
      </c>
      <c r="E1689" s="104">
        <v>2006</v>
      </c>
      <c r="F1689" s="263" t="str">
        <f t="shared" si="113"/>
        <v xml:space="preserve"> </v>
      </c>
      <c r="G1689" s="12" t="s">
        <v>139</v>
      </c>
      <c r="H1689" s="12" t="s">
        <v>3388</v>
      </c>
      <c r="I1689" s="263" t="str">
        <f t="shared" si="114"/>
        <v xml:space="preserve"> </v>
      </c>
      <c r="J1689" s="38" t="str">
        <f>IF(D1689&gt;=('28 Populations and thresholds'!$I$88),"YES"," ")</f>
        <v>YES</v>
      </c>
      <c r="K1689" s="38" t="str">
        <f>IF(J1689="YES"," ",IF(D1689&gt;=('28 Populations and thresholds'!$I$88)*0.25,"YES"))</f>
        <v xml:space="preserve"> </v>
      </c>
      <c r="L1689" s="38" t="b">
        <f>OR('28 Populations and thresholds'!$J$88="CR",'28 Populations and thresholds'!$J$88="EN",'28 Populations and thresholds'!$J$88="VU")</f>
        <v>0</v>
      </c>
      <c r="M1689" s="75">
        <f>D1689/'28 Populations and thresholds'!$H$88</f>
        <v>8.0520000000000001E-3</v>
      </c>
      <c r="N1689" s="106" t="str">
        <f>'28 Populations and thresholds'!$K$88</f>
        <v>DEC</v>
      </c>
      <c r="O1689" s="263" t="str">
        <f t="shared" si="115"/>
        <v xml:space="preserve"> </v>
      </c>
      <c r="P1689" s="348"/>
      <c r="Q1689" s="38"/>
      <c r="R1689" s="106"/>
      <c r="S1689" s="263"/>
      <c r="T1689" s="9"/>
      <c r="U1689" s="263" t="str">
        <f t="shared" si="116"/>
        <v xml:space="preserve"> </v>
      </c>
    </row>
    <row r="1690" spans="1:27" x14ac:dyDescent="0.2">
      <c r="A1690" s="12" t="s">
        <v>1394</v>
      </c>
      <c r="B1690" s="4" t="s">
        <v>3535</v>
      </c>
      <c r="C1690" s="111" t="s">
        <v>3528</v>
      </c>
      <c r="D1690" s="5">
        <v>4643</v>
      </c>
      <c r="E1690" s="104">
        <v>2006</v>
      </c>
      <c r="F1690" s="263" t="str">
        <f t="shared" si="113"/>
        <v xml:space="preserve"> </v>
      </c>
      <c r="G1690" s="12" t="s">
        <v>139</v>
      </c>
      <c r="H1690" s="12" t="s">
        <v>3388</v>
      </c>
      <c r="I1690" s="263" t="str">
        <f t="shared" si="114"/>
        <v xml:space="preserve"> </v>
      </c>
      <c r="J1690" s="38" t="str">
        <f>IF(D1690&gt;=('28 Populations and thresholds'!$I$59),"YES"," ")</f>
        <v>YES</v>
      </c>
      <c r="K1690" s="38" t="str">
        <f>IF(J1690="YES"," ",IF(D1690&gt;=('28 Populations and thresholds'!$I$59)*0.25,"YES"))</f>
        <v xml:space="preserve"> </v>
      </c>
      <c r="L1690" s="38" t="b">
        <f>OR('28 Populations and thresholds'!$J$59="CR",'28 Populations and thresholds'!$J$59="EN",'28 Populations and thresholds'!$J$59="VU")</f>
        <v>0</v>
      </c>
      <c r="M1690" s="75">
        <f>D1690/'28 Populations and thresholds'!$H$59</f>
        <v>4.2209090909090911E-2</v>
      </c>
      <c r="N1690" s="106">
        <f>'28 Populations and thresholds'!$K$59</f>
        <v>0</v>
      </c>
      <c r="O1690" s="263" t="str">
        <f t="shared" si="115"/>
        <v xml:space="preserve"> </v>
      </c>
      <c r="P1690" s="348"/>
      <c r="Q1690" s="38"/>
      <c r="R1690" s="106"/>
      <c r="S1690" s="263"/>
      <c r="T1690" s="9"/>
      <c r="U1690" s="263" t="str">
        <f t="shared" si="116"/>
        <v xml:space="preserve"> </v>
      </c>
    </row>
    <row r="1691" spans="1:27" x14ac:dyDescent="0.2">
      <c r="A1691" s="267" t="s">
        <v>1394</v>
      </c>
      <c r="B1691" s="268" t="s">
        <v>1455</v>
      </c>
      <c r="C1691" s="278" t="s">
        <v>3734</v>
      </c>
      <c r="D1691" s="270">
        <v>470</v>
      </c>
      <c r="E1691" s="294" t="s">
        <v>1344</v>
      </c>
      <c r="F1691" s="263" t="str">
        <f t="shared" si="113"/>
        <v xml:space="preserve"> </v>
      </c>
      <c r="G1691" s="267" t="s">
        <v>15</v>
      </c>
      <c r="H1691" s="267" t="s">
        <v>1395</v>
      </c>
      <c r="I1691" s="263" t="str">
        <f t="shared" si="114"/>
        <v xml:space="preserve"> </v>
      </c>
      <c r="J1691" s="272" t="str">
        <f>IF(D1691&gt;=('28 Populations and thresholds'!$I$83),"YES"," ")</f>
        <v>YES</v>
      </c>
      <c r="K1691" s="272" t="str">
        <f>IF(J1691="YES"," ",IF(D1691&gt;=('28 Populations and thresholds'!$I$83)*0.25,"YES"))</f>
        <v xml:space="preserve"> </v>
      </c>
      <c r="L1691" s="272" t="b">
        <f>OR('28 Populations and thresholds'!$J$83="CR",'28 Populations and thresholds'!$J$83="EN",'28 Populations and thresholds'!$J$83="VU")</f>
        <v>0</v>
      </c>
      <c r="M1691" s="273">
        <f>D1691/'28 Populations and thresholds'!$H$83</f>
        <v>1.175E-2</v>
      </c>
      <c r="N1691" s="274">
        <f>'28 Populations and thresholds'!$K$83</f>
        <v>0</v>
      </c>
      <c r="O1691" s="263" t="str">
        <f t="shared" si="115"/>
        <v xml:space="preserve"> </v>
      </c>
      <c r="P1691" s="349">
        <v>1.18</v>
      </c>
      <c r="Q1691" s="272">
        <v>1</v>
      </c>
      <c r="R1691" s="274">
        <v>0</v>
      </c>
      <c r="S1691" s="263"/>
      <c r="T1691" s="269"/>
      <c r="U1691" s="263" t="str">
        <f t="shared" si="116"/>
        <v xml:space="preserve"> </v>
      </c>
    </row>
    <row r="1692" spans="1:27" x14ac:dyDescent="0.2">
      <c r="A1692" s="12" t="s">
        <v>1394</v>
      </c>
      <c r="B1692" s="40" t="s">
        <v>1127</v>
      </c>
      <c r="C1692" s="4" t="s">
        <v>3446</v>
      </c>
      <c r="D1692" s="5">
        <v>141</v>
      </c>
      <c r="E1692" s="104">
        <v>2007</v>
      </c>
      <c r="F1692" s="263" t="str">
        <f t="shared" si="113"/>
        <v xml:space="preserve"> </v>
      </c>
      <c r="G1692" s="13" t="s">
        <v>139</v>
      </c>
      <c r="H1692" s="13" t="s">
        <v>3388</v>
      </c>
      <c r="I1692" s="263" t="str">
        <f t="shared" si="114"/>
        <v xml:space="preserve"> </v>
      </c>
      <c r="J1692" s="38" t="str">
        <f>IF(D1692&gt;=('28 Populations and thresholds'!$I$144),"YES"," ")</f>
        <v>YES</v>
      </c>
      <c r="K1692" s="38" t="str">
        <f>IF(J1692="YES"," ",IF(D1692&gt;=('28 Populations and thresholds'!$I$144)*0.25,"YES"))</f>
        <v xml:space="preserve"> </v>
      </c>
      <c r="L1692" s="38" t="b">
        <f>OR('28 Populations and thresholds'!$J$144="CR",'28 Populations and thresholds'!$J$144="EN",'28 Populations and thresholds'!$J$144="VU")</f>
        <v>0</v>
      </c>
      <c r="M1692" s="75">
        <f>D1692/'28 Populations and thresholds'!$H$144</f>
        <v>1.41E-2</v>
      </c>
      <c r="N1692" s="106">
        <f>'28 Populations and thresholds'!$K$144</f>
        <v>0</v>
      </c>
      <c r="O1692" s="263" t="str">
        <f t="shared" si="115"/>
        <v xml:space="preserve"> </v>
      </c>
      <c r="P1692" s="348">
        <v>38.08</v>
      </c>
      <c r="Q1692" s="38">
        <v>5</v>
      </c>
      <c r="R1692" s="106">
        <v>0</v>
      </c>
      <c r="S1692" s="263"/>
      <c r="T1692" s="9"/>
      <c r="U1692" s="263" t="str">
        <f t="shared" si="116"/>
        <v xml:space="preserve"> </v>
      </c>
    </row>
    <row r="1693" spans="1:27" s="4" customFormat="1" x14ac:dyDescent="0.2">
      <c r="A1693" s="143" t="s">
        <v>1394</v>
      </c>
      <c r="B1693" s="40" t="s">
        <v>1127</v>
      </c>
      <c r="C1693" s="4" t="s">
        <v>3633</v>
      </c>
      <c r="D1693" s="45">
        <v>100000</v>
      </c>
      <c r="E1693" s="47" t="s">
        <v>1401</v>
      </c>
      <c r="F1693" s="263" t="str">
        <f t="shared" si="113"/>
        <v xml:space="preserve"> </v>
      </c>
      <c r="G1693" s="143" t="s">
        <v>15</v>
      </c>
      <c r="H1693" s="143" t="s">
        <v>1400</v>
      </c>
      <c r="I1693" s="263" t="str">
        <f t="shared" si="114"/>
        <v xml:space="preserve"> </v>
      </c>
      <c r="J1693" s="38" t="str">
        <f>IF(D1693&gt;=('28 Populations and thresholds'!$I$99),"YES"," ")</f>
        <v>YES</v>
      </c>
      <c r="K1693" s="38" t="str">
        <f>IF(J1693="YES"," ",IF(D1693&gt;=('28 Populations and thresholds'!$I$99)*0.25,"YES"))</f>
        <v xml:space="preserve"> </v>
      </c>
      <c r="L1693" s="38" t="b">
        <f>OR('28 Populations and thresholds'!$J$99="CR",'28 Populations and thresholds'!$J$99="EN",'28 Populations and thresholds'!$J$99="VU")</f>
        <v>0</v>
      </c>
      <c r="M1693" s="75">
        <f>D1693/'28 Populations and thresholds'!$H$99</f>
        <v>0.33333333333333331</v>
      </c>
      <c r="N1693" s="106">
        <f>'28 Populations and thresholds'!$K$99</f>
        <v>0</v>
      </c>
      <c r="O1693" s="263" t="str">
        <f t="shared" si="115"/>
        <v xml:space="preserve"> </v>
      </c>
      <c r="P1693" s="348"/>
      <c r="Q1693" s="38"/>
      <c r="R1693" s="106"/>
      <c r="S1693" s="263"/>
      <c r="T1693" s="12"/>
      <c r="U1693" s="263" t="str">
        <f t="shared" si="116"/>
        <v xml:space="preserve"> </v>
      </c>
      <c r="W1693" s="9"/>
      <c r="X1693" s="9"/>
      <c r="Y1693" s="9"/>
      <c r="Z1693" s="9"/>
      <c r="AA1693" s="9"/>
    </row>
    <row r="1694" spans="1:27" x14ac:dyDescent="0.2">
      <c r="A1694" s="143" t="s">
        <v>1394</v>
      </c>
      <c r="B1694" s="40" t="s">
        <v>1127</v>
      </c>
      <c r="C1694" s="4" t="s">
        <v>3765</v>
      </c>
      <c r="D1694" s="41">
        <v>137</v>
      </c>
      <c r="E1694" s="46">
        <v>35688</v>
      </c>
      <c r="F1694" s="263" t="str">
        <f t="shared" si="113"/>
        <v xml:space="preserve"> </v>
      </c>
      <c r="G1694" s="143" t="s">
        <v>21</v>
      </c>
      <c r="H1694" s="143" t="s">
        <v>436</v>
      </c>
      <c r="I1694" s="263" t="str">
        <f t="shared" si="114"/>
        <v xml:space="preserve"> </v>
      </c>
      <c r="J1694" s="38" t="str">
        <f>IF(D1694&gt;=('28 Populations and thresholds'!$I$193),"YES"," ")</f>
        <v xml:space="preserve"> </v>
      </c>
      <c r="K1694" s="38" t="str">
        <f>IF(J1694="YES"," ",IF(D1694&gt;=('28 Populations and thresholds'!$I$193)*0.25,"YES"))</f>
        <v>YES</v>
      </c>
      <c r="L1694" s="38" t="b">
        <f>OR('28 Populations and thresholds'!$J$193="CR",'28 Populations and thresholds'!$J$193="EN",'28 Populations and thresholds'!$J$193="VU")</f>
        <v>0</v>
      </c>
      <c r="M1694" s="75">
        <f>D1694/'28 Populations and thresholds'!$H$193</f>
        <v>3.1136363636363636E-3</v>
      </c>
      <c r="N1694" s="106" t="str">
        <f>'28 Populations and thresholds'!$K$193</f>
        <v>DEC</v>
      </c>
      <c r="O1694" s="263" t="str">
        <f t="shared" si="115"/>
        <v xml:space="preserve"> </v>
      </c>
      <c r="P1694" s="348"/>
      <c r="Q1694" s="38"/>
      <c r="R1694" s="106"/>
      <c r="S1694" s="263"/>
      <c r="T1694" s="9"/>
      <c r="U1694" s="263" t="str">
        <f t="shared" si="116"/>
        <v xml:space="preserve"> </v>
      </c>
      <c r="AA1694" s="4"/>
    </row>
    <row r="1695" spans="1:27" x14ac:dyDescent="0.2">
      <c r="A1695" s="143" t="s">
        <v>1394</v>
      </c>
      <c r="B1695" s="40" t="s">
        <v>1127</v>
      </c>
      <c r="C1695" s="4" t="s">
        <v>3766</v>
      </c>
      <c r="D1695" s="41">
        <v>553</v>
      </c>
      <c r="E1695" s="46">
        <v>35916</v>
      </c>
      <c r="F1695" s="263" t="str">
        <f t="shared" si="113"/>
        <v xml:space="preserve"> </v>
      </c>
      <c r="G1695" s="143" t="s">
        <v>21</v>
      </c>
      <c r="H1695" s="143" t="s">
        <v>439</v>
      </c>
      <c r="I1695" s="263" t="str">
        <f t="shared" si="114"/>
        <v xml:space="preserve"> </v>
      </c>
      <c r="J1695" s="38" t="str">
        <f>IF(D1695&gt;=('28 Populations and thresholds'!$I$194),"YES"," ")</f>
        <v>YES</v>
      </c>
      <c r="K1695" s="38" t="str">
        <f>IF(J1695="YES"," ",IF(D1695&gt;=('28 Populations and thresholds'!$I$194)*0.25,"YES"))</f>
        <v xml:space="preserve"> </v>
      </c>
      <c r="L1695" s="38" t="b">
        <f>OR('28 Populations and thresholds'!$J$194="CR",'28 Populations and thresholds'!$J$194="EN",'28 Populations and thresholds'!$J$194="VU")</f>
        <v>0</v>
      </c>
      <c r="M1695" s="75">
        <f>D1695/'28 Populations and thresholds'!$H$194</f>
        <v>1.9403508771929825E-2</v>
      </c>
      <c r="N1695" s="106" t="str">
        <f>'28 Populations and thresholds'!$K$194</f>
        <v>DEC</v>
      </c>
      <c r="O1695" s="263" t="str">
        <f t="shared" si="115"/>
        <v xml:space="preserve"> </v>
      </c>
      <c r="P1695" s="348"/>
      <c r="Q1695" s="38"/>
      <c r="R1695" s="106"/>
      <c r="S1695" s="263"/>
      <c r="T1695" s="9"/>
      <c r="U1695" s="263" t="str">
        <f t="shared" si="116"/>
        <v xml:space="preserve"> </v>
      </c>
    </row>
    <row r="1696" spans="1:27" x14ac:dyDescent="0.2">
      <c r="A1696" s="143" t="s">
        <v>1394</v>
      </c>
      <c r="B1696" s="40" t="s">
        <v>1127</v>
      </c>
      <c r="C1696" s="4" t="s">
        <v>3474</v>
      </c>
      <c r="D1696" s="41">
        <v>238</v>
      </c>
      <c r="E1696" s="46">
        <v>36495</v>
      </c>
      <c r="F1696" s="263" t="str">
        <f t="shared" si="113"/>
        <v xml:space="preserve"> </v>
      </c>
      <c r="G1696" s="143" t="s">
        <v>21</v>
      </c>
      <c r="H1696" s="143" t="s">
        <v>897</v>
      </c>
      <c r="I1696" s="263" t="str">
        <f t="shared" si="114"/>
        <v xml:space="preserve"> </v>
      </c>
      <c r="J1696" s="38" t="str">
        <f>IF(D1696&gt;=('28 Populations and thresholds'!$I$198),"YES"," ")</f>
        <v>YES</v>
      </c>
      <c r="K1696" s="38" t="str">
        <f>IF(J1696="YES"," ",IF(D1696&gt;=('28 Populations and thresholds'!$I$198)*0.25,"YES"))</f>
        <v xml:space="preserve"> </v>
      </c>
      <c r="L1696" s="38" t="b">
        <f>OR('28 Populations and thresholds'!$J$198="CR",'28 Populations and thresholds'!$J$198="EN",'28 Populations and thresholds'!$J$198="VU")</f>
        <v>0</v>
      </c>
      <c r="M1696" s="75">
        <f>D1696/'28 Populations and thresholds'!$H$198</f>
        <v>1.0818181818181819E-2</v>
      </c>
      <c r="N1696" s="106">
        <f>'28 Populations and thresholds'!$K$198</f>
        <v>0</v>
      </c>
      <c r="O1696" s="263" t="str">
        <f t="shared" si="115"/>
        <v xml:space="preserve"> </v>
      </c>
      <c r="P1696" s="348"/>
      <c r="Q1696" s="38"/>
      <c r="R1696" s="106"/>
      <c r="S1696" s="263"/>
      <c r="T1696" s="9"/>
      <c r="U1696" s="263" t="str">
        <f t="shared" si="116"/>
        <v xml:space="preserve"> </v>
      </c>
    </row>
    <row r="1697" spans="1:26" x14ac:dyDescent="0.2">
      <c r="A1697" s="267" t="s">
        <v>1394</v>
      </c>
      <c r="B1697" s="268" t="s">
        <v>1456</v>
      </c>
      <c r="C1697" s="269" t="s">
        <v>3725</v>
      </c>
      <c r="D1697" s="270">
        <v>1500</v>
      </c>
      <c r="E1697" s="294" t="s">
        <v>1320</v>
      </c>
      <c r="F1697" s="263" t="str">
        <f t="shared" si="113"/>
        <v xml:space="preserve"> </v>
      </c>
      <c r="G1697" s="267" t="s">
        <v>15</v>
      </c>
      <c r="H1697" s="267" t="s">
        <v>1397</v>
      </c>
      <c r="I1697" s="263" t="str">
        <f t="shared" si="114"/>
        <v xml:space="preserve"> </v>
      </c>
      <c r="J1697" s="272" t="str">
        <f>IF(D1697&gt;=(('28 Populations and thresholds'!$I$61)+('28 Populations and thresholds'!$I$64)),"YES"," ")</f>
        <v>YES</v>
      </c>
      <c r="K1697" s="272" t="str">
        <f>IF(J1697="YES"," ",IF(D1697&gt;=(('28 Populations and thresholds'!$I$61)+('28 Populations and thresholds'!$I$64))*0.25,"YES"))</f>
        <v xml:space="preserve"> </v>
      </c>
      <c r="L1697" s="272" t="b">
        <f>OR('28 Populations and thresholds'!$J$61="CR",'28 Populations and thresholds'!$J$61="EN",'28 Populations and thresholds'!$J$61="VU")</f>
        <v>0</v>
      </c>
      <c r="M1697" s="273">
        <f>D1697/(('28 Populations and thresholds'!$H$61)+('28 Populations and thresholds'!$H$64))</f>
        <v>8.9285714285714288E-2</v>
      </c>
      <c r="N1697" s="274" t="str">
        <f>'28 Populations and thresholds'!$K$61</f>
        <v>DEC</v>
      </c>
      <c r="O1697" s="263" t="str">
        <f t="shared" si="115"/>
        <v xml:space="preserve"> </v>
      </c>
      <c r="P1697" s="349">
        <v>8.93</v>
      </c>
      <c r="Q1697" s="272">
        <v>1</v>
      </c>
      <c r="R1697" s="274">
        <v>0</v>
      </c>
      <c r="S1697" s="263"/>
      <c r="T1697" s="300"/>
      <c r="U1697" s="263" t="str">
        <f t="shared" si="116"/>
        <v xml:space="preserve"> </v>
      </c>
    </row>
    <row r="1698" spans="1:26" x14ac:dyDescent="0.2">
      <c r="A1698" s="143" t="s">
        <v>1394</v>
      </c>
      <c r="B1698" s="40" t="s">
        <v>1125</v>
      </c>
      <c r="C1698" s="4" t="s">
        <v>3765</v>
      </c>
      <c r="D1698" s="41">
        <v>142</v>
      </c>
      <c r="E1698" s="46">
        <v>35287</v>
      </c>
      <c r="F1698" s="263" t="str">
        <f t="shared" si="113"/>
        <v xml:space="preserve"> </v>
      </c>
      <c r="G1698" s="143" t="s">
        <v>21</v>
      </c>
      <c r="H1698" s="143" t="s">
        <v>256</v>
      </c>
      <c r="I1698" s="263" t="str">
        <f t="shared" si="114"/>
        <v xml:space="preserve"> </v>
      </c>
      <c r="J1698" s="38" t="str">
        <f>IF(D1698&gt;=('28 Populations and thresholds'!$I$193),"YES"," ")</f>
        <v xml:space="preserve"> </v>
      </c>
      <c r="K1698" s="38" t="str">
        <f>IF(J1698="YES"," ",IF(D1698&gt;=('28 Populations and thresholds'!$I$193)*0.25,"YES"))</f>
        <v>YES</v>
      </c>
      <c r="L1698" s="38" t="b">
        <f>OR('28 Populations and thresholds'!$J$193="CR",'28 Populations and thresholds'!$J$193="EN",'28 Populations and thresholds'!$J$193="VU")</f>
        <v>0</v>
      </c>
      <c r="M1698" s="75">
        <f>D1698/'28 Populations and thresholds'!$H$193</f>
        <v>3.2272727272727271E-3</v>
      </c>
      <c r="N1698" s="106" t="str">
        <f>'28 Populations and thresholds'!$K$193</f>
        <v>DEC</v>
      </c>
      <c r="O1698" s="263" t="str">
        <f t="shared" si="115"/>
        <v xml:space="preserve"> </v>
      </c>
      <c r="P1698" s="348">
        <v>0.32</v>
      </c>
      <c r="Q1698" s="38">
        <v>1</v>
      </c>
      <c r="R1698" s="106">
        <v>0</v>
      </c>
      <c r="S1698" s="263"/>
      <c r="T1698" s="9"/>
      <c r="U1698" s="263" t="str">
        <f t="shared" si="116"/>
        <v xml:space="preserve"> </v>
      </c>
    </row>
    <row r="1699" spans="1:26" x14ac:dyDescent="0.2">
      <c r="A1699" s="267" t="s">
        <v>1394</v>
      </c>
      <c r="B1699" s="268" t="s">
        <v>1153</v>
      </c>
      <c r="C1699" s="269" t="s">
        <v>3766</v>
      </c>
      <c r="D1699" s="270">
        <v>98</v>
      </c>
      <c r="E1699" s="271">
        <v>34090</v>
      </c>
      <c r="F1699" s="263" t="str">
        <f t="shared" si="113"/>
        <v xml:space="preserve"> </v>
      </c>
      <c r="G1699" s="267" t="s">
        <v>21</v>
      </c>
      <c r="H1699" s="267" t="s">
        <v>256</v>
      </c>
      <c r="I1699" s="263" t="str">
        <f t="shared" si="114"/>
        <v xml:space="preserve"> </v>
      </c>
      <c r="J1699" s="272" t="str">
        <f>IF(D1699&gt;=('28 Populations and thresholds'!$I$194),"YES"," ")</f>
        <v xml:space="preserve"> </v>
      </c>
      <c r="K1699" s="272" t="str">
        <f>IF(J1699="YES"," ",IF(D1699&gt;=('28 Populations and thresholds'!$I$194)*0.25,"YES"))</f>
        <v>YES</v>
      </c>
      <c r="L1699" s="272" t="b">
        <f>OR('28 Populations and thresholds'!$J$194="CR",'28 Populations and thresholds'!$J$194="EN",'28 Populations and thresholds'!$J$194="VU")</f>
        <v>0</v>
      </c>
      <c r="M1699" s="273">
        <f>D1699/'28 Populations and thresholds'!$H$194</f>
        <v>3.4385964912280703E-3</v>
      </c>
      <c r="N1699" s="274" t="str">
        <f>'28 Populations and thresholds'!$K$194</f>
        <v>DEC</v>
      </c>
      <c r="O1699" s="263" t="str">
        <f t="shared" si="115"/>
        <v xml:space="preserve"> </v>
      </c>
      <c r="P1699" s="349">
        <v>0.34</v>
      </c>
      <c r="Q1699" s="272">
        <v>1</v>
      </c>
      <c r="R1699" s="274">
        <v>0</v>
      </c>
      <c r="S1699" s="263"/>
      <c r="T1699" s="269"/>
      <c r="U1699" s="263" t="str">
        <f t="shared" si="116"/>
        <v xml:space="preserve"> </v>
      </c>
    </row>
    <row r="1700" spans="1:26" x14ac:dyDescent="0.2">
      <c r="A1700" s="143" t="s">
        <v>1394</v>
      </c>
      <c r="B1700" s="40" t="s">
        <v>1459</v>
      </c>
      <c r="C1700" s="115" t="s">
        <v>3734</v>
      </c>
      <c r="D1700" s="41">
        <v>2467</v>
      </c>
      <c r="E1700" s="47" t="s">
        <v>1344</v>
      </c>
      <c r="F1700" s="263" t="str">
        <f t="shared" si="113"/>
        <v xml:space="preserve"> </v>
      </c>
      <c r="G1700" s="143" t="s">
        <v>15</v>
      </c>
      <c r="H1700" s="143" t="s">
        <v>1395</v>
      </c>
      <c r="I1700" s="263" t="str">
        <f t="shared" si="114"/>
        <v xml:space="preserve"> </v>
      </c>
      <c r="J1700" s="38" t="str">
        <f>IF(D1700&gt;=('28 Populations and thresholds'!$I$83),"YES"," ")</f>
        <v>YES</v>
      </c>
      <c r="K1700" s="38" t="str">
        <f>IF(J1700="YES"," ",IF(D1700&gt;=('28 Populations and thresholds'!$I$83)*0.25,"YES"))</f>
        <v xml:space="preserve"> </v>
      </c>
      <c r="L1700" s="38" t="b">
        <f>OR('28 Populations and thresholds'!$J$83="CR",'28 Populations and thresholds'!$J$83="EN",'28 Populations and thresholds'!$J$83="VU")</f>
        <v>0</v>
      </c>
      <c r="M1700" s="75">
        <f>D1700/'28 Populations and thresholds'!$H$83</f>
        <v>6.1675000000000001E-2</v>
      </c>
      <c r="N1700" s="106">
        <f>'28 Populations and thresholds'!$K$83</f>
        <v>0</v>
      </c>
      <c r="O1700" s="263" t="str">
        <f t="shared" si="115"/>
        <v xml:space="preserve"> </v>
      </c>
      <c r="P1700" s="348">
        <v>6.17</v>
      </c>
      <c r="Q1700" s="38">
        <v>1</v>
      </c>
      <c r="R1700" s="106">
        <v>0</v>
      </c>
      <c r="S1700" s="263"/>
      <c r="T1700" s="9"/>
      <c r="U1700" s="263" t="str">
        <f t="shared" si="116"/>
        <v xml:space="preserve"> </v>
      </c>
    </row>
    <row r="1701" spans="1:26" x14ac:dyDescent="0.2">
      <c r="A1701" s="267" t="s">
        <v>1394</v>
      </c>
      <c r="B1701" s="268" t="s">
        <v>1257</v>
      </c>
      <c r="C1701" s="269" t="s">
        <v>3745</v>
      </c>
      <c r="D1701" s="270">
        <v>311</v>
      </c>
      <c r="E1701" s="271">
        <v>35916</v>
      </c>
      <c r="F1701" s="263" t="str">
        <f t="shared" si="113"/>
        <v xml:space="preserve"> </v>
      </c>
      <c r="G1701" s="267" t="s">
        <v>21</v>
      </c>
      <c r="H1701" s="267" t="s">
        <v>439</v>
      </c>
      <c r="I1701" s="263" t="str">
        <f t="shared" si="114"/>
        <v xml:space="preserve"> </v>
      </c>
      <c r="J1701" s="272" t="str">
        <f>IF(D1701&gt;=('28 Populations and thresholds'!$I$152),"YES"," ")</f>
        <v xml:space="preserve"> </v>
      </c>
      <c r="K1701" s="272" t="str">
        <f>IF(J1701="YES"," ",IF(D1701&gt;=('28 Populations and thresholds'!$I$152)*0.25,"YES"))</f>
        <v>YES</v>
      </c>
      <c r="L1701" s="272" t="b">
        <f>OR('28 Populations and thresholds'!$J$152="CR",'28 Populations and thresholds'!$J$152="EN",'28 Populations and thresholds'!$J$152="VU")</f>
        <v>0</v>
      </c>
      <c r="M1701" s="273">
        <f>D1701/'28 Populations and thresholds'!$H$152</f>
        <v>3.1099999999999999E-3</v>
      </c>
      <c r="N1701" s="274">
        <f>'28 Populations and thresholds'!$K$152</f>
        <v>0</v>
      </c>
      <c r="O1701" s="263" t="str">
        <f t="shared" si="115"/>
        <v xml:space="preserve"> </v>
      </c>
      <c r="P1701" s="349">
        <v>0.31</v>
      </c>
      <c r="Q1701" s="272">
        <v>1</v>
      </c>
      <c r="R1701" s="274">
        <v>0</v>
      </c>
      <c r="S1701" s="263"/>
      <c r="T1701" s="269"/>
      <c r="U1701" s="263" t="str">
        <f t="shared" si="116"/>
        <v xml:space="preserve"> </v>
      </c>
      <c r="W1701" s="4"/>
      <c r="X1701" s="4"/>
      <c r="Y1701" s="4"/>
      <c r="Z1701" s="4"/>
    </row>
    <row r="1702" spans="1:26" x14ac:dyDescent="0.2">
      <c r="A1702" s="12" t="s">
        <v>1394</v>
      </c>
      <c r="B1702" s="9" t="s">
        <v>1609</v>
      </c>
      <c r="C1702" s="4" t="s">
        <v>1607</v>
      </c>
      <c r="D1702" s="5">
        <v>774</v>
      </c>
      <c r="E1702" s="1" t="s">
        <v>247</v>
      </c>
      <c r="F1702" s="263" t="str">
        <f t="shared" si="113"/>
        <v xml:space="preserve"> </v>
      </c>
      <c r="G1702" s="13" t="s">
        <v>139</v>
      </c>
      <c r="I1702" s="263" t="str">
        <f t="shared" si="114"/>
        <v xml:space="preserve"> </v>
      </c>
      <c r="J1702" s="38" t="str">
        <f>IF(D1702&gt;=('28 Populations and thresholds'!$I$6),"YES"," ")</f>
        <v>YES</v>
      </c>
      <c r="K1702" s="38" t="str">
        <f>IF(J1702="YES"," ",IF(D1702&gt;=('28 Populations and thresholds'!$I$6)*0.25,"YES"))</f>
        <v xml:space="preserve"> </v>
      </c>
      <c r="L1702" s="38" t="b">
        <f>OR('28 Populations and thresholds'!$J$6="CR",'28 Populations and thresholds'!$J$6="EN",'28 Populations and thresholds'!$J$6="VU")</f>
        <v>0</v>
      </c>
      <c r="M1702" s="75">
        <f>D1702/'28 Populations and thresholds'!$H$6</f>
        <v>1.5480000000000001E-2</v>
      </c>
      <c r="N1702" s="106">
        <f>'28 Populations and thresholds'!$K$6</f>
        <v>0</v>
      </c>
      <c r="O1702" s="263" t="str">
        <f t="shared" si="115"/>
        <v xml:space="preserve"> </v>
      </c>
      <c r="P1702" s="348">
        <v>16.14</v>
      </c>
      <c r="Q1702" s="38">
        <v>4</v>
      </c>
      <c r="R1702" s="106">
        <v>0</v>
      </c>
      <c r="S1702" s="263"/>
      <c r="U1702" s="263" t="str">
        <f t="shared" si="116"/>
        <v xml:space="preserve"> </v>
      </c>
    </row>
    <row r="1703" spans="1:26" x14ac:dyDescent="0.2">
      <c r="A1703" s="143" t="s">
        <v>1394</v>
      </c>
      <c r="B1703" s="9" t="s">
        <v>1609</v>
      </c>
      <c r="C1703" s="4" t="s">
        <v>3633</v>
      </c>
      <c r="D1703" s="45">
        <v>17461</v>
      </c>
      <c r="E1703" s="47" t="s">
        <v>1344</v>
      </c>
      <c r="F1703" s="263" t="str">
        <f t="shared" si="113"/>
        <v xml:space="preserve"> </v>
      </c>
      <c r="G1703" s="143" t="s">
        <v>15</v>
      </c>
      <c r="H1703" s="143" t="s">
        <v>1432</v>
      </c>
      <c r="I1703" s="263" t="str">
        <f t="shared" si="114"/>
        <v xml:space="preserve"> </v>
      </c>
      <c r="J1703" s="38" t="str">
        <f>IF(D1703&gt;=('28 Populations and thresholds'!$I$99),"YES"," ")</f>
        <v>YES</v>
      </c>
      <c r="K1703" s="38" t="str">
        <f>IF(J1703="YES"," ",IF(D1703&gt;=('28 Populations and thresholds'!$I$99)*0.25,"YES"))</f>
        <v xml:space="preserve"> </v>
      </c>
      <c r="L1703" s="38" t="b">
        <f>OR('28 Populations and thresholds'!$J$99="CR",'28 Populations and thresholds'!$J$99="EN",'28 Populations and thresholds'!$J$99="VU")</f>
        <v>0</v>
      </c>
      <c r="M1703" s="75">
        <f>D1703/'28 Populations and thresholds'!$H$99</f>
        <v>5.8203333333333336E-2</v>
      </c>
      <c r="N1703" s="106">
        <f>'28 Populations and thresholds'!$K$99</f>
        <v>0</v>
      </c>
      <c r="O1703" s="263" t="str">
        <f t="shared" si="115"/>
        <v xml:space="preserve"> </v>
      </c>
      <c r="P1703" s="348"/>
      <c r="Q1703" s="38"/>
      <c r="R1703" s="106"/>
      <c r="S1703" s="263"/>
      <c r="T1703" s="9"/>
      <c r="U1703" s="263" t="str">
        <f t="shared" si="116"/>
        <v xml:space="preserve"> </v>
      </c>
    </row>
    <row r="1704" spans="1:26" x14ac:dyDescent="0.2">
      <c r="A1704" s="12" t="s">
        <v>1394</v>
      </c>
      <c r="B1704" s="4" t="s">
        <v>1609</v>
      </c>
      <c r="C1704" s="4" t="s">
        <v>3656</v>
      </c>
      <c r="D1704" s="105">
        <v>3672</v>
      </c>
      <c r="E1704" s="106">
        <v>2007</v>
      </c>
      <c r="F1704" s="263" t="str">
        <f t="shared" si="113"/>
        <v xml:space="preserve"> </v>
      </c>
      <c r="G1704" s="12" t="s">
        <v>139</v>
      </c>
      <c r="H1704" s="12" t="s">
        <v>3388</v>
      </c>
      <c r="I1704" s="263" t="str">
        <f t="shared" si="114"/>
        <v xml:space="preserve"> </v>
      </c>
      <c r="J1704" s="38" t="str">
        <f>IF(D1704&gt;=('28 Populations and thresholds'!$I$67),"YES"," ")</f>
        <v>YES</v>
      </c>
      <c r="K1704" s="38" t="str">
        <f>IF(J1704="YES"," ",IF(D1704&gt;=('28 Populations and thresholds'!$I$67)*0.25,"YES"))</f>
        <v xml:space="preserve"> </v>
      </c>
      <c r="L1704" s="38" t="b">
        <f>OR('28 Populations and thresholds'!$J$67="CR",'28 Populations and thresholds'!$J$67="EN",'28 Populations and thresholds'!$J$67="VU")</f>
        <v>0</v>
      </c>
      <c r="M1704" s="75">
        <f>D1704/'28 Populations and thresholds'!$H$67</f>
        <v>1.7485714285714285E-2</v>
      </c>
      <c r="N1704" s="106">
        <f>'28 Populations and thresholds'!$K$67</f>
        <v>0</v>
      </c>
      <c r="O1704" s="263" t="str">
        <f t="shared" si="115"/>
        <v xml:space="preserve"> </v>
      </c>
      <c r="P1704" s="348"/>
      <c r="Q1704" s="38"/>
      <c r="R1704" s="106"/>
      <c r="S1704" s="263"/>
      <c r="T1704" s="9"/>
      <c r="U1704" s="263" t="str">
        <f t="shared" si="116"/>
        <v xml:space="preserve"> </v>
      </c>
    </row>
    <row r="1705" spans="1:26" x14ac:dyDescent="0.2">
      <c r="A1705" s="143" t="s">
        <v>1394</v>
      </c>
      <c r="B1705" s="9" t="s">
        <v>1609</v>
      </c>
      <c r="C1705" s="111" t="s">
        <v>3626</v>
      </c>
      <c r="D1705" s="41">
        <v>21062</v>
      </c>
      <c r="E1705" s="47" t="s">
        <v>1344</v>
      </c>
      <c r="F1705" s="263" t="str">
        <f t="shared" si="113"/>
        <v xml:space="preserve"> </v>
      </c>
      <c r="G1705" s="143" t="s">
        <v>15</v>
      </c>
      <c r="H1705" s="143" t="s">
        <v>1432</v>
      </c>
      <c r="I1705" s="263" t="str">
        <f t="shared" si="114"/>
        <v xml:space="preserve"> </v>
      </c>
      <c r="J1705" s="38" t="str">
        <f>IF(D1705&gt;=('28 Populations and thresholds'!$I$98),"YES"," ")</f>
        <v>YES</v>
      </c>
      <c r="K1705" s="38" t="str">
        <f>IF(J1705="YES"," ",IF(D1705&gt;=('28 Populations and thresholds'!$I$98)*0.25,"YES"))</f>
        <v xml:space="preserve"> </v>
      </c>
      <c r="L1705" s="38" t="b">
        <f>OR('28 Populations and thresholds'!$J$98="CR",'28 Populations and thresholds'!$J$98="EN",'28 Populations and thresholds'!$J$98="VU")</f>
        <v>0</v>
      </c>
      <c r="M1705" s="75">
        <f>D1705/'28 Populations and thresholds'!$H$98</f>
        <v>7.0206666666666667E-2</v>
      </c>
      <c r="N1705" s="106">
        <f>'28 Populations and thresholds'!$K$98</f>
        <v>0</v>
      </c>
      <c r="O1705" s="263" t="str">
        <f t="shared" si="115"/>
        <v xml:space="preserve"> </v>
      </c>
      <c r="P1705" s="348"/>
      <c r="Q1705" s="38"/>
      <c r="R1705" s="106"/>
      <c r="S1705" s="263"/>
      <c r="U1705" s="263" t="str">
        <f t="shared" si="116"/>
        <v xml:space="preserve"> </v>
      </c>
    </row>
    <row r="1706" spans="1:26" x14ac:dyDescent="0.2">
      <c r="A1706" s="267" t="s">
        <v>1394</v>
      </c>
      <c r="B1706" s="269" t="s">
        <v>3478</v>
      </c>
      <c r="C1706" s="269" t="s">
        <v>3474</v>
      </c>
      <c r="D1706" s="279">
        <v>285</v>
      </c>
      <c r="E1706" s="274">
        <v>2007</v>
      </c>
      <c r="F1706" s="263" t="str">
        <f t="shared" si="113"/>
        <v xml:space="preserve"> </v>
      </c>
      <c r="G1706" s="275" t="s">
        <v>139</v>
      </c>
      <c r="H1706" s="275" t="s">
        <v>3388</v>
      </c>
      <c r="I1706" s="263" t="str">
        <f t="shared" si="114"/>
        <v xml:space="preserve"> </v>
      </c>
      <c r="J1706" s="272" t="str">
        <f>IF(D1706&gt;=('28 Populations and thresholds'!$I$198),"YES"," ")</f>
        <v>YES</v>
      </c>
      <c r="K1706" s="272" t="str">
        <f>IF(J1706="YES"," ",IF(D1706&gt;=('28 Populations and thresholds'!$I$198)*0.25,"YES"))</f>
        <v xml:space="preserve"> </v>
      </c>
      <c r="L1706" s="272" t="b">
        <f>OR('28 Populations and thresholds'!$J$198="CR",'28 Populations and thresholds'!$J$198="EN",'28 Populations and thresholds'!$J$198="VU")</f>
        <v>0</v>
      </c>
      <c r="M1706" s="273">
        <f>D1706/'28 Populations and thresholds'!$H$198</f>
        <v>1.2954545454545455E-2</v>
      </c>
      <c r="N1706" s="274">
        <f>'28 Populations and thresholds'!$K$198</f>
        <v>0</v>
      </c>
      <c r="O1706" s="263" t="str">
        <f t="shared" si="115"/>
        <v xml:space="preserve"> </v>
      </c>
      <c r="P1706" s="349">
        <v>1.3</v>
      </c>
      <c r="Q1706" s="272">
        <v>1</v>
      </c>
      <c r="R1706" s="274">
        <v>0</v>
      </c>
      <c r="S1706" s="263"/>
      <c r="T1706" s="269"/>
      <c r="U1706" s="263" t="str">
        <f t="shared" si="116"/>
        <v xml:space="preserve"> </v>
      </c>
    </row>
    <row r="1707" spans="1:26" x14ac:dyDescent="0.2">
      <c r="A1707" s="143" t="s">
        <v>1394</v>
      </c>
      <c r="B1707" s="40" t="s">
        <v>1460</v>
      </c>
      <c r="C1707" s="4" t="s">
        <v>3522</v>
      </c>
      <c r="D1707" s="41">
        <v>767</v>
      </c>
      <c r="E1707" s="47" t="s">
        <v>1344</v>
      </c>
      <c r="F1707" s="263" t="str">
        <f t="shared" si="113"/>
        <v xml:space="preserve"> </v>
      </c>
      <c r="G1707" s="143" t="s">
        <v>15</v>
      </c>
      <c r="H1707" s="143" t="s">
        <v>1395</v>
      </c>
      <c r="I1707" s="263" t="str">
        <f t="shared" si="114"/>
        <v xml:space="preserve"> </v>
      </c>
      <c r="J1707" s="38" t="str">
        <f>IF(D1707&gt;=('28 Populations and thresholds'!$I$58),"YES"," ")</f>
        <v>YES</v>
      </c>
      <c r="K1707" s="38" t="str">
        <f>IF(J1707="YES"," ",IF(D1707&gt;=('28 Populations and thresholds'!$I$58)*0.25,"YES"))</f>
        <v xml:space="preserve"> </v>
      </c>
      <c r="L1707" s="38" t="b">
        <f>OR('28 Populations and thresholds'!$J$58="CR",'28 Populations and thresholds'!$J$58="EN",'28 Populations and thresholds'!$J$58="VU")</f>
        <v>0</v>
      </c>
      <c r="M1707" s="75">
        <f>D1707/'28 Populations and thresholds'!$H$58</f>
        <v>1.2783333333333334E-2</v>
      </c>
      <c r="N1707" s="106">
        <f>'28 Populations and thresholds'!$K$58</f>
        <v>0</v>
      </c>
      <c r="O1707" s="263" t="str">
        <f t="shared" si="115"/>
        <v xml:space="preserve"> </v>
      </c>
      <c r="P1707" s="348">
        <v>1.28</v>
      </c>
      <c r="Q1707" s="38">
        <v>1</v>
      </c>
      <c r="R1707" s="106">
        <v>0</v>
      </c>
      <c r="S1707" s="263"/>
      <c r="U1707" s="263" t="str">
        <f t="shared" si="116"/>
        <v xml:space="preserve"> </v>
      </c>
    </row>
    <row r="1708" spans="1:26" x14ac:dyDescent="0.2">
      <c r="A1708" s="275" t="s">
        <v>1394</v>
      </c>
      <c r="B1708" s="269" t="s">
        <v>4124</v>
      </c>
      <c r="C1708" s="269" t="s">
        <v>1732</v>
      </c>
      <c r="D1708" s="279">
        <v>112</v>
      </c>
      <c r="E1708" s="281">
        <v>35065</v>
      </c>
      <c r="F1708" s="263" t="str">
        <f t="shared" si="113"/>
        <v xml:space="preserve"> </v>
      </c>
      <c r="G1708" s="275" t="s">
        <v>4019</v>
      </c>
      <c r="H1708" s="275"/>
      <c r="I1708" s="263" t="str">
        <f t="shared" si="114"/>
        <v xml:space="preserve"> </v>
      </c>
      <c r="J1708" s="272" t="str">
        <f>IF(D1708&gt;=('28 Populations and thresholds'!$I$221),"YES"," ")</f>
        <v>YES</v>
      </c>
      <c r="K1708" s="272" t="str">
        <f>IF(J1708="YES"," ",IF(D1708&gt;=('28 Populations and thresholds'!$I$221)*0.25,"YES"))</f>
        <v xml:space="preserve"> </v>
      </c>
      <c r="L1708" s="272" t="b">
        <f>OR('28 Populations and thresholds'!$J$221="CR",'28 Populations and thresholds'!$J$221="EN",'28 Populations and thresholds'!$J$221="VU")</f>
        <v>1</v>
      </c>
      <c r="M1708" s="273">
        <f>D1708/'28 Populations and thresholds'!$H$221</f>
        <v>1.1666666666666667E-2</v>
      </c>
      <c r="N1708" s="274" t="str">
        <f>'28 Populations and thresholds'!$K$221</f>
        <v>DEC</v>
      </c>
      <c r="O1708" s="263" t="str">
        <f t="shared" si="115"/>
        <v xml:space="preserve"> </v>
      </c>
      <c r="P1708" s="349">
        <v>1.17</v>
      </c>
      <c r="Q1708" s="272">
        <v>1</v>
      </c>
      <c r="R1708" s="274">
        <v>1</v>
      </c>
      <c r="S1708" s="263"/>
      <c r="T1708" s="275"/>
      <c r="U1708" s="263" t="str">
        <f t="shared" si="116"/>
        <v xml:space="preserve"> </v>
      </c>
    </row>
    <row r="1709" spans="1:26" x14ac:dyDescent="0.2">
      <c r="A1709" s="143" t="s">
        <v>1394</v>
      </c>
      <c r="B1709" s="40" t="s">
        <v>1031</v>
      </c>
      <c r="C1709" s="4" t="s">
        <v>3633</v>
      </c>
      <c r="D1709" s="45">
        <v>55000</v>
      </c>
      <c r="E1709" s="47" t="s">
        <v>1320</v>
      </c>
      <c r="F1709" s="263" t="str">
        <f t="shared" si="113"/>
        <v xml:space="preserve"> </v>
      </c>
      <c r="G1709" s="143" t="s">
        <v>15</v>
      </c>
      <c r="H1709" s="143" t="s">
        <v>718</v>
      </c>
      <c r="I1709" s="263" t="str">
        <f t="shared" si="114"/>
        <v xml:space="preserve"> </v>
      </c>
      <c r="J1709" s="38" t="str">
        <f>IF(D1709&gt;=('28 Populations and thresholds'!$I$99),"YES"," ")</f>
        <v>YES</v>
      </c>
      <c r="K1709" s="38" t="str">
        <f>IF(J1709="YES"," ",IF(D1709&gt;=('28 Populations and thresholds'!$I$99)*0.25,"YES"))</f>
        <v xml:space="preserve"> </v>
      </c>
      <c r="L1709" s="38" t="b">
        <f>OR('28 Populations and thresholds'!$J$99="CR",'28 Populations and thresholds'!$J$99="EN",'28 Populations and thresholds'!$J$99="VU")</f>
        <v>0</v>
      </c>
      <c r="M1709" s="75">
        <f>D1709/'28 Populations and thresholds'!$H$99</f>
        <v>0.18333333333333332</v>
      </c>
      <c r="N1709" s="106">
        <f>'28 Populations and thresholds'!$K$99</f>
        <v>0</v>
      </c>
      <c r="O1709" s="263" t="str">
        <f t="shared" si="115"/>
        <v xml:space="preserve"> </v>
      </c>
      <c r="P1709" s="348">
        <v>22.14</v>
      </c>
      <c r="Q1709" s="38">
        <v>7</v>
      </c>
      <c r="R1709" s="106">
        <v>0</v>
      </c>
      <c r="S1709" s="263"/>
      <c r="U1709" s="263" t="str">
        <f t="shared" si="116"/>
        <v xml:space="preserve"> </v>
      </c>
    </row>
    <row r="1710" spans="1:26" x14ac:dyDescent="0.2">
      <c r="A1710" s="143" t="s">
        <v>1394</v>
      </c>
      <c r="B1710" s="40" t="s">
        <v>1031</v>
      </c>
      <c r="C1710" s="4" t="s">
        <v>3449</v>
      </c>
      <c r="D1710" s="41">
        <v>355</v>
      </c>
      <c r="E1710" s="46">
        <v>35551</v>
      </c>
      <c r="F1710" s="263" t="str">
        <f t="shared" si="113"/>
        <v xml:space="preserve"> </v>
      </c>
      <c r="G1710" s="143" t="s">
        <v>21</v>
      </c>
      <c r="H1710" s="143" t="s">
        <v>430</v>
      </c>
      <c r="I1710" s="263" t="str">
        <f t="shared" si="114"/>
        <v xml:space="preserve"> </v>
      </c>
      <c r="J1710" s="38" t="str">
        <f>IF(D1710&gt;=('28 Populations and thresholds'!$I$151),"YES"," ")</f>
        <v>YES</v>
      </c>
      <c r="K1710" s="38" t="str">
        <f>IF(J1710="YES"," ",IF(D1710&gt;=('28 Populations and thresholds'!$I$151)*0.25,"YES"))</f>
        <v xml:space="preserve"> </v>
      </c>
      <c r="L1710" s="38" t="b">
        <f>OR('28 Populations and thresholds'!$J$151="CR",'28 Populations and thresholds'!$J$151="EN",'28 Populations and thresholds'!$J$151="VU")</f>
        <v>0</v>
      </c>
      <c r="M1710" s="75">
        <f>D1710/'28 Populations and thresholds'!$H$151</f>
        <v>3.5500000000000002E-3</v>
      </c>
      <c r="N1710" s="106" t="str">
        <f>'28 Populations and thresholds'!$K$151</f>
        <v>DEC</v>
      </c>
      <c r="O1710" s="263" t="str">
        <f t="shared" si="115"/>
        <v xml:space="preserve"> </v>
      </c>
      <c r="P1710" s="348"/>
      <c r="Q1710" s="38"/>
      <c r="R1710" s="106"/>
      <c r="S1710" s="263"/>
      <c r="T1710" s="9"/>
      <c r="U1710" s="263" t="str">
        <f t="shared" si="116"/>
        <v xml:space="preserve"> </v>
      </c>
    </row>
    <row r="1711" spans="1:26" x14ac:dyDescent="0.2">
      <c r="A1711" s="143" t="s">
        <v>1394</v>
      </c>
      <c r="B1711" s="40" t="s">
        <v>1031</v>
      </c>
      <c r="C1711" s="4" t="s">
        <v>3765</v>
      </c>
      <c r="D1711" s="41">
        <v>403</v>
      </c>
      <c r="E1711" s="46">
        <v>37012</v>
      </c>
      <c r="F1711" s="263" t="str">
        <f t="shared" si="113"/>
        <v xml:space="preserve"> </v>
      </c>
      <c r="G1711" s="143" t="s">
        <v>21</v>
      </c>
      <c r="H1711" s="143" t="s">
        <v>890</v>
      </c>
      <c r="I1711" s="263" t="str">
        <f t="shared" si="114"/>
        <v xml:space="preserve"> </v>
      </c>
      <c r="J1711" s="38" t="str">
        <f>IF(D1711&gt;=('28 Populations and thresholds'!$I$193),"YES"," ")</f>
        <v xml:space="preserve"> </v>
      </c>
      <c r="K1711" s="38" t="str">
        <f>IF(J1711="YES"," ",IF(D1711&gt;=('28 Populations and thresholds'!$I$193)*0.25,"YES"))</f>
        <v>YES</v>
      </c>
      <c r="L1711" s="38" t="b">
        <f>OR('28 Populations and thresholds'!$J$193="CR",'28 Populations and thresholds'!$J$193="EN",'28 Populations and thresholds'!$J$193="VU")</f>
        <v>0</v>
      </c>
      <c r="M1711" s="75">
        <f>D1711/'28 Populations and thresholds'!$H$193</f>
        <v>9.1590909090909084E-3</v>
      </c>
      <c r="N1711" s="106" t="str">
        <f>'28 Populations and thresholds'!$K$193</f>
        <v>DEC</v>
      </c>
      <c r="O1711" s="263" t="str">
        <f t="shared" si="115"/>
        <v xml:space="preserve"> </v>
      </c>
      <c r="P1711" s="348"/>
      <c r="Q1711" s="38"/>
      <c r="R1711" s="106"/>
      <c r="S1711" s="263"/>
      <c r="T1711" s="9"/>
      <c r="U1711" s="263" t="str">
        <f t="shared" si="116"/>
        <v xml:space="preserve"> </v>
      </c>
    </row>
    <row r="1712" spans="1:26" x14ac:dyDescent="0.2">
      <c r="A1712" s="143" t="s">
        <v>1394</v>
      </c>
      <c r="B1712" s="40" t="s">
        <v>1031</v>
      </c>
      <c r="C1712" s="4" t="s">
        <v>3748</v>
      </c>
      <c r="D1712" s="41">
        <v>105</v>
      </c>
      <c r="E1712" s="46">
        <v>35551</v>
      </c>
      <c r="F1712" s="263" t="str">
        <f t="shared" si="113"/>
        <v xml:space="preserve"> </v>
      </c>
      <c r="G1712" s="143" t="s">
        <v>21</v>
      </c>
      <c r="H1712" s="143" t="s">
        <v>430</v>
      </c>
      <c r="I1712" s="263" t="str">
        <f t="shared" si="114"/>
        <v xml:space="preserve"> </v>
      </c>
      <c r="J1712" s="38" t="str">
        <f>IF(D1712&gt;=('28 Populations and thresholds'!$I$156),"YES"," ")</f>
        <v xml:space="preserve"> </v>
      </c>
      <c r="K1712" s="38" t="str">
        <f>IF(J1712="YES"," ",IF(D1712&gt;=('28 Populations and thresholds'!$I$156)*0.25,"YES"))</f>
        <v>YES</v>
      </c>
      <c r="L1712" s="38" t="b">
        <f>OR('28 Populations and thresholds'!$J$156="CR",'28 Populations and thresholds'!$J$156="EN",'28 Populations and thresholds'!$J$156="VU")</f>
        <v>0</v>
      </c>
      <c r="M1712" s="75">
        <f>D1712/'28 Populations and thresholds'!$H$156</f>
        <v>4.1999999999999997E-3</v>
      </c>
      <c r="N1712" s="106">
        <f>'28 Populations and thresholds'!$K$156</f>
        <v>0</v>
      </c>
      <c r="O1712" s="263" t="str">
        <f t="shared" si="115"/>
        <v xml:space="preserve"> </v>
      </c>
      <c r="P1712" s="348"/>
      <c r="Q1712" s="38"/>
      <c r="R1712" s="106"/>
      <c r="S1712" s="263"/>
      <c r="T1712" s="9"/>
      <c r="U1712" s="263" t="str">
        <f t="shared" si="116"/>
        <v xml:space="preserve"> </v>
      </c>
    </row>
    <row r="1713" spans="1:26" x14ac:dyDescent="0.2">
      <c r="A1713" s="143" t="s">
        <v>1394</v>
      </c>
      <c r="B1713" s="40" t="s">
        <v>1031</v>
      </c>
      <c r="C1713" s="4" t="s">
        <v>3770</v>
      </c>
      <c r="D1713" s="41">
        <v>1659</v>
      </c>
      <c r="E1713" s="46">
        <v>35204</v>
      </c>
      <c r="F1713" s="263" t="str">
        <f t="shared" si="113"/>
        <v xml:space="preserve"> </v>
      </c>
      <c r="G1713" s="143" t="s">
        <v>21</v>
      </c>
      <c r="H1713" s="143" t="s">
        <v>256</v>
      </c>
      <c r="I1713" s="263" t="str">
        <f t="shared" si="114"/>
        <v xml:space="preserve"> </v>
      </c>
      <c r="J1713" s="38" t="str">
        <f>IF(D1713&gt;=('28 Populations and thresholds'!$I$199),"YES"," ")</f>
        <v xml:space="preserve"> </v>
      </c>
      <c r="K1713" s="38" t="str">
        <f>IF(J1713="YES"," ",IF(D1713&gt;=('28 Populations and thresholds'!$I$199)*0.25,"YES"))</f>
        <v>YES</v>
      </c>
      <c r="L1713" s="38" t="b">
        <f>OR('28 Populations and thresholds'!$J$199="CR",'28 Populations and thresholds'!$J$199="EN",'28 Populations and thresholds'!$J$199="VU")</f>
        <v>0</v>
      </c>
      <c r="M1713" s="75">
        <f>D1713/'28 Populations and thresholds'!$H$199</f>
        <v>5.2666666666666669E-3</v>
      </c>
      <c r="N1713" s="106">
        <f>'28 Populations and thresholds'!$K$199</f>
        <v>0</v>
      </c>
      <c r="O1713" s="263" t="str">
        <f t="shared" si="115"/>
        <v xml:space="preserve"> </v>
      </c>
      <c r="P1713" s="348"/>
      <c r="Q1713" s="38"/>
      <c r="R1713" s="106"/>
      <c r="S1713" s="263"/>
      <c r="T1713" s="9"/>
      <c r="U1713" s="263" t="str">
        <f t="shared" si="116"/>
        <v xml:space="preserve"> </v>
      </c>
    </row>
    <row r="1714" spans="1:26" x14ac:dyDescent="0.2">
      <c r="A1714" s="143" t="s">
        <v>1394</v>
      </c>
      <c r="B1714" s="40" t="s">
        <v>1031</v>
      </c>
      <c r="C1714" s="4" t="s">
        <v>3766</v>
      </c>
      <c r="D1714" s="41">
        <v>239</v>
      </c>
      <c r="E1714" s="46">
        <v>36647</v>
      </c>
      <c r="F1714" s="263" t="str">
        <f t="shared" si="113"/>
        <v xml:space="preserve"> </v>
      </c>
      <c r="G1714" s="143" t="s">
        <v>21</v>
      </c>
      <c r="H1714" s="143" t="s">
        <v>897</v>
      </c>
      <c r="I1714" s="263" t="str">
        <f t="shared" si="114"/>
        <v xml:space="preserve"> </v>
      </c>
      <c r="J1714" s="38" t="str">
        <f>IF(D1714&gt;=('28 Populations and thresholds'!$I$194),"YES"," ")</f>
        <v xml:space="preserve"> </v>
      </c>
      <c r="K1714" s="38" t="str">
        <f>IF(J1714="YES"," ",IF(D1714&gt;=('28 Populations and thresholds'!$I$194)*0.25,"YES"))</f>
        <v>YES</v>
      </c>
      <c r="L1714" s="38" t="b">
        <f>OR('28 Populations and thresholds'!$J$194="CR",'28 Populations and thresholds'!$J$194="EN",'28 Populations and thresholds'!$J$194="VU")</f>
        <v>0</v>
      </c>
      <c r="M1714" s="75">
        <f>D1714/'28 Populations and thresholds'!$H$194</f>
        <v>8.3859649122807016E-3</v>
      </c>
      <c r="N1714" s="106" t="str">
        <f>'28 Populations and thresholds'!$K$194</f>
        <v>DEC</v>
      </c>
      <c r="O1714" s="263" t="str">
        <f t="shared" si="115"/>
        <v xml:space="preserve"> </v>
      </c>
      <c r="P1714" s="348"/>
      <c r="Q1714" s="38"/>
      <c r="R1714" s="106"/>
      <c r="S1714" s="263"/>
      <c r="T1714" s="9"/>
      <c r="U1714" s="263" t="str">
        <f t="shared" si="116"/>
        <v xml:space="preserve"> </v>
      </c>
    </row>
    <row r="1715" spans="1:26" x14ac:dyDescent="0.2">
      <c r="A1715" s="143" t="s">
        <v>1394</v>
      </c>
      <c r="B1715" s="40" t="s">
        <v>1031</v>
      </c>
      <c r="C1715" s="111" t="s">
        <v>3758</v>
      </c>
      <c r="D1715" s="41">
        <v>415</v>
      </c>
      <c r="E1715" s="46">
        <v>37012</v>
      </c>
      <c r="F1715" s="263" t="str">
        <f t="shared" si="113"/>
        <v xml:space="preserve"> </v>
      </c>
      <c r="G1715" s="143" t="s">
        <v>21</v>
      </c>
      <c r="H1715" s="143" t="s">
        <v>890</v>
      </c>
      <c r="I1715" s="263" t="str">
        <f t="shared" si="114"/>
        <v xml:space="preserve"> </v>
      </c>
      <c r="J1715" s="38" t="str">
        <f>IF(D1715&gt;=('28 Populations and thresholds'!$I$179),"YES"," ")</f>
        <v xml:space="preserve"> </v>
      </c>
      <c r="K1715" s="38" t="str">
        <f>IF(J1715="YES"," ",IF(D1715&gt;=('28 Populations and thresholds'!$I$179)*0.25,"YES"))</f>
        <v>YES</v>
      </c>
      <c r="L1715" s="38" t="b">
        <f>OR('28 Populations and thresholds'!$J$179="CR",'28 Populations and thresholds'!$J$179="EN",'28 Populations and thresholds'!$J$179="VU")</f>
        <v>0</v>
      </c>
      <c r="M1715" s="75">
        <f>D1715/'28 Populations and thresholds'!$H$179</f>
        <v>7.5454545454545453E-3</v>
      </c>
      <c r="N1715" s="106" t="str">
        <f>'28 Populations and thresholds'!$K$179</f>
        <v>DEC</v>
      </c>
      <c r="O1715" s="263" t="str">
        <f t="shared" si="115"/>
        <v xml:space="preserve"> </v>
      </c>
      <c r="P1715" s="348"/>
      <c r="Q1715" s="38"/>
      <c r="R1715" s="106"/>
      <c r="S1715" s="263"/>
      <c r="T1715" s="9"/>
      <c r="U1715" s="263" t="str">
        <f t="shared" si="116"/>
        <v xml:space="preserve"> </v>
      </c>
    </row>
    <row r="1716" spans="1:26" x14ac:dyDescent="0.2">
      <c r="A1716" s="336" t="s">
        <v>1394</v>
      </c>
      <c r="B1716" s="356" t="s">
        <v>1120</v>
      </c>
      <c r="C1716" s="337" t="s">
        <v>3765</v>
      </c>
      <c r="D1716" s="357">
        <v>224</v>
      </c>
      <c r="E1716" s="358">
        <v>36053</v>
      </c>
      <c r="F1716" s="263" t="str">
        <f t="shared" si="113"/>
        <v xml:space="preserve"> </v>
      </c>
      <c r="G1716" s="336" t="s">
        <v>21</v>
      </c>
      <c r="H1716" s="336" t="s">
        <v>433</v>
      </c>
      <c r="I1716" s="263" t="str">
        <f t="shared" si="114"/>
        <v xml:space="preserve"> </v>
      </c>
      <c r="J1716" s="321" t="str">
        <f>IF(D1716&gt;=('28 Populations and thresholds'!$I$193),"YES"," ")</f>
        <v xml:space="preserve"> </v>
      </c>
      <c r="K1716" s="321" t="str">
        <f>IF(J1716="YES"," ",IF(D1716&gt;=('28 Populations and thresholds'!$I$193)*0.25,"YES"))</f>
        <v>YES</v>
      </c>
      <c r="L1716" s="321" t="b">
        <f>OR('28 Populations and thresholds'!$J$193="CR",'28 Populations and thresholds'!$J$193="EN",'28 Populations and thresholds'!$J$193="VU")</f>
        <v>0</v>
      </c>
      <c r="M1716" s="322">
        <f>D1716/'28 Populations and thresholds'!$H$193</f>
        <v>5.0909090909090913E-3</v>
      </c>
      <c r="N1716" s="323" t="str">
        <f>'28 Populations and thresholds'!$K$193</f>
        <v>DEC</v>
      </c>
      <c r="O1716" s="263" t="str">
        <f t="shared" si="115"/>
        <v xml:space="preserve"> </v>
      </c>
      <c r="P1716" s="386">
        <v>8.77</v>
      </c>
      <c r="Q1716" s="321">
        <v>4</v>
      </c>
      <c r="R1716" s="323">
        <v>0</v>
      </c>
      <c r="S1716" s="263"/>
      <c r="T1716" s="337"/>
      <c r="U1716" s="263" t="str">
        <f t="shared" si="116"/>
        <v xml:space="preserve"> </v>
      </c>
    </row>
    <row r="1717" spans="1:26" x14ac:dyDescent="0.2">
      <c r="A1717" s="336" t="s">
        <v>1394</v>
      </c>
      <c r="B1717" s="356" t="s">
        <v>1120</v>
      </c>
      <c r="C1717" s="337" t="s">
        <v>4560</v>
      </c>
      <c r="D1717" s="357">
        <v>900</v>
      </c>
      <c r="E1717" s="358">
        <v>35916</v>
      </c>
      <c r="F1717" s="263" t="str">
        <f t="shared" si="113"/>
        <v xml:space="preserve"> </v>
      </c>
      <c r="G1717" s="336" t="s">
        <v>21</v>
      </c>
      <c r="H1717" s="336" t="s">
        <v>439</v>
      </c>
      <c r="I1717" s="263" t="str">
        <f t="shared" si="114"/>
        <v xml:space="preserve"> </v>
      </c>
      <c r="J1717" s="321" t="str">
        <f>IF(D1717&gt;=('28 Populations and thresholds'!$I$163),"YES"," ")</f>
        <v>YES</v>
      </c>
      <c r="K1717" s="321" t="str">
        <f>IF(J1717="YES"," ",IF(D1717&gt;=('28 Populations and thresholds'!$I$163)*0.25,"YES"))</f>
        <v xml:space="preserve"> </v>
      </c>
      <c r="L1717" s="321" t="b">
        <f>OR('28 Populations and thresholds'!$J$163="CR",'28 Populations and thresholds'!$J$163="EN",'28 Populations and thresholds'!$J$163="VU")</f>
        <v>0</v>
      </c>
      <c r="M1717" s="322">
        <f>D1717/'28 Populations and thresholds'!$H$163</f>
        <v>6.9230769230769235E-2</v>
      </c>
      <c r="N1717" s="323" t="str">
        <f>'28 Populations and thresholds'!$K$163</f>
        <v>DEC</v>
      </c>
      <c r="O1717" s="263" t="str">
        <f t="shared" si="115"/>
        <v xml:space="preserve"> </v>
      </c>
      <c r="P1717" s="386"/>
      <c r="Q1717" s="321"/>
      <c r="R1717" s="323"/>
      <c r="S1717" s="263"/>
      <c r="T1717" s="324" t="s">
        <v>4561</v>
      </c>
      <c r="U1717" s="263" t="str">
        <f t="shared" si="116"/>
        <v xml:space="preserve"> </v>
      </c>
    </row>
    <row r="1718" spans="1:26" x14ac:dyDescent="0.2">
      <c r="A1718" s="336" t="s">
        <v>1394</v>
      </c>
      <c r="B1718" s="356" t="s">
        <v>1120</v>
      </c>
      <c r="C1718" s="337" t="s">
        <v>3745</v>
      </c>
      <c r="D1718" s="357">
        <v>867</v>
      </c>
      <c r="E1718" s="358">
        <v>35916</v>
      </c>
      <c r="F1718" s="263" t="str">
        <f t="shared" si="113"/>
        <v xml:space="preserve"> </v>
      </c>
      <c r="G1718" s="336" t="s">
        <v>21</v>
      </c>
      <c r="H1718" s="336" t="s">
        <v>439</v>
      </c>
      <c r="I1718" s="263" t="str">
        <f t="shared" si="114"/>
        <v xml:space="preserve"> </v>
      </c>
      <c r="J1718" s="321" t="str">
        <f>IF(D1718&gt;=('28 Populations and thresholds'!$I$152),"YES"," ")</f>
        <v xml:space="preserve"> </v>
      </c>
      <c r="K1718" s="321" t="str">
        <f>IF(J1718="YES"," ",IF(D1718&gt;=('28 Populations and thresholds'!$I$152)*0.25,"YES"))</f>
        <v>YES</v>
      </c>
      <c r="L1718" s="321" t="b">
        <f>OR('28 Populations and thresholds'!$J$152="CR",'28 Populations and thresholds'!$J$152="EN",'28 Populations and thresholds'!$J$152="VU")</f>
        <v>0</v>
      </c>
      <c r="M1718" s="322">
        <f>D1718/'28 Populations and thresholds'!$H$152</f>
        <v>8.6700000000000006E-3</v>
      </c>
      <c r="N1718" s="323">
        <f>'28 Populations and thresholds'!$K$152</f>
        <v>0</v>
      </c>
      <c r="O1718" s="263" t="str">
        <f t="shared" si="115"/>
        <v xml:space="preserve"> </v>
      </c>
      <c r="P1718" s="386"/>
      <c r="Q1718" s="321"/>
      <c r="R1718" s="323"/>
      <c r="S1718" s="263"/>
      <c r="T1718" s="337"/>
      <c r="U1718" s="263" t="str">
        <f t="shared" si="116"/>
        <v xml:space="preserve"> </v>
      </c>
      <c r="W1718" s="4"/>
      <c r="X1718" s="4"/>
      <c r="Y1718" s="4"/>
      <c r="Z1718" s="4"/>
    </row>
    <row r="1719" spans="1:26" x14ac:dyDescent="0.2">
      <c r="A1719" s="336" t="s">
        <v>1394</v>
      </c>
      <c r="B1719" s="356" t="s">
        <v>1120</v>
      </c>
      <c r="C1719" s="337" t="s">
        <v>3766</v>
      </c>
      <c r="D1719" s="357">
        <v>133</v>
      </c>
      <c r="E1719" s="358">
        <v>36053</v>
      </c>
      <c r="F1719" s="263" t="str">
        <f t="shared" si="113"/>
        <v xml:space="preserve"> </v>
      </c>
      <c r="G1719" s="336" t="s">
        <v>21</v>
      </c>
      <c r="H1719" s="336" t="s">
        <v>433</v>
      </c>
      <c r="I1719" s="263" t="str">
        <f t="shared" si="114"/>
        <v xml:space="preserve"> </v>
      </c>
      <c r="J1719" s="321" t="str">
        <f>IF(D1719&gt;=('28 Populations and thresholds'!$I$194),"YES"," ")</f>
        <v xml:space="preserve"> </v>
      </c>
      <c r="K1719" s="321" t="str">
        <f>IF(J1719="YES"," ",IF(D1719&gt;=('28 Populations and thresholds'!$I$194)*0.25,"YES"))</f>
        <v>YES</v>
      </c>
      <c r="L1719" s="321" t="b">
        <f>OR('28 Populations and thresholds'!$J$194="CR",'28 Populations and thresholds'!$J$194="EN",'28 Populations and thresholds'!$J$194="VU")</f>
        <v>0</v>
      </c>
      <c r="M1719" s="322">
        <f>D1719/'28 Populations and thresholds'!$H$194</f>
        <v>4.6666666666666671E-3</v>
      </c>
      <c r="N1719" s="323" t="str">
        <f>'28 Populations and thresholds'!$K$194</f>
        <v>DEC</v>
      </c>
      <c r="O1719" s="263" t="str">
        <f t="shared" si="115"/>
        <v xml:space="preserve"> </v>
      </c>
      <c r="P1719" s="386"/>
      <c r="Q1719" s="321"/>
      <c r="R1719" s="323"/>
      <c r="S1719" s="263"/>
      <c r="T1719" s="337"/>
      <c r="U1719" s="263" t="str">
        <f t="shared" si="116"/>
        <v xml:space="preserve"> </v>
      </c>
    </row>
    <row r="1720" spans="1:26" x14ac:dyDescent="0.2">
      <c r="A1720" s="275" t="s">
        <v>1394</v>
      </c>
      <c r="B1720" s="269" t="s">
        <v>1699</v>
      </c>
      <c r="C1720" s="269" t="s">
        <v>1696</v>
      </c>
      <c r="D1720" s="279">
        <v>35</v>
      </c>
      <c r="E1720" s="284" t="s">
        <v>1598</v>
      </c>
      <c r="F1720" s="263" t="str">
        <f t="shared" si="113"/>
        <v xml:space="preserve"> </v>
      </c>
      <c r="G1720" s="275" t="s">
        <v>139</v>
      </c>
      <c r="H1720" s="275"/>
      <c r="I1720" s="263" t="str">
        <f t="shared" si="114"/>
        <v xml:space="preserve"> </v>
      </c>
      <c r="J1720" s="272" t="str">
        <f>IF(D1720&gt;=('28 Populations and thresholds'!$I$51),"YES"," ")</f>
        <v>YES</v>
      </c>
      <c r="K1720" s="272"/>
      <c r="L1720" s="272" t="b">
        <f>OR('28 Populations and thresholds'!$J$51="CR",'28 Populations and thresholds'!$J$51="EN",'28 Populations and thresholds'!$J$51="VU")</f>
        <v>1</v>
      </c>
      <c r="M1720" s="273">
        <f>D1720/'28 Populations and thresholds'!$H$51</f>
        <v>1.2962962962962963E-2</v>
      </c>
      <c r="N1720" s="274">
        <f>'28 Populations and thresholds'!$K$51</f>
        <v>0</v>
      </c>
      <c r="O1720" s="263" t="str">
        <f t="shared" si="115"/>
        <v xml:space="preserve"> </v>
      </c>
      <c r="P1720" s="349">
        <v>7.72</v>
      </c>
      <c r="Q1720" s="272">
        <v>5</v>
      </c>
      <c r="R1720" s="274">
        <v>2</v>
      </c>
      <c r="S1720" s="263"/>
      <c r="T1720" s="275"/>
      <c r="U1720" s="263" t="str">
        <f t="shared" si="116"/>
        <v xml:space="preserve"> </v>
      </c>
    </row>
    <row r="1721" spans="1:26" x14ac:dyDescent="0.2">
      <c r="A1721" s="267" t="s">
        <v>1394</v>
      </c>
      <c r="B1721" s="269" t="s">
        <v>1699</v>
      </c>
      <c r="C1721" s="269" t="s">
        <v>3765</v>
      </c>
      <c r="D1721" s="270">
        <v>216</v>
      </c>
      <c r="E1721" s="271">
        <v>36053</v>
      </c>
      <c r="F1721" s="263" t="str">
        <f t="shared" si="113"/>
        <v xml:space="preserve"> </v>
      </c>
      <c r="G1721" s="267" t="s">
        <v>21</v>
      </c>
      <c r="H1721" s="267" t="s">
        <v>433</v>
      </c>
      <c r="I1721" s="263" t="str">
        <f t="shared" si="114"/>
        <v xml:space="preserve"> </v>
      </c>
      <c r="J1721" s="272" t="str">
        <f>IF(D1721&gt;=('28 Populations and thresholds'!$I$193),"YES"," ")</f>
        <v xml:space="preserve"> </v>
      </c>
      <c r="K1721" s="272" t="str">
        <f>IF(J1721="YES"," ",IF(D1721&gt;=('28 Populations and thresholds'!$I$193)*0.25,"YES"))</f>
        <v>YES</v>
      </c>
      <c r="L1721" s="272" t="b">
        <f>OR('28 Populations and thresholds'!$J$193="CR",'28 Populations and thresholds'!$J$193="EN",'28 Populations and thresholds'!$J$193="VU")</f>
        <v>0</v>
      </c>
      <c r="M1721" s="273">
        <f>D1721/'28 Populations and thresholds'!$H$193</f>
        <v>4.909090909090909E-3</v>
      </c>
      <c r="N1721" s="274" t="str">
        <f>'28 Populations and thresholds'!$K$193</f>
        <v>DEC</v>
      </c>
      <c r="O1721" s="263" t="str">
        <f t="shared" si="115"/>
        <v xml:space="preserve"> </v>
      </c>
      <c r="P1721" s="349"/>
      <c r="Q1721" s="272"/>
      <c r="R1721" s="274"/>
      <c r="S1721" s="263"/>
      <c r="T1721" s="269"/>
      <c r="U1721" s="263" t="str">
        <f t="shared" si="116"/>
        <v xml:space="preserve"> </v>
      </c>
    </row>
    <row r="1722" spans="1:26" x14ac:dyDescent="0.2">
      <c r="A1722" s="275" t="s">
        <v>1394</v>
      </c>
      <c r="B1722" s="269" t="s">
        <v>1699</v>
      </c>
      <c r="C1722" s="269" t="s">
        <v>1732</v>
      </c>
      <c r="D1722" s="279">
        <v>418</v>
      </c>
      <c r="E1722" s="284" t="s">
        <v>1598</v>
      </c>
      <c r="F1722" s="263" t="str">
        <f t="shared" si="113"/>
        <v xml:space="preserve"> </v>
      </c>
      <c r="G1722" s="275" t="s">
        <v>139</v>
      </c>
      <c r="H1722" s="275"/>
      <c r="I1722" s="263" t="str">
        <f t="shared" si="114"/>
        <v xml:space="preserve"> </v>
      </c>
      <c r="J1722" s="272" t="str">
        <f>IF(D1722&gt;=('28 Populations and thresholds'!$I$221),"YES"," ")</f>
        <v>YES</v>
      </c>
      <c r="K1722" s="272" t="str">
        <f>IF(J1722="YES"," ",IF(D1722&gt;=('28 Populations and thresholds'!$I$221)*0.25,"YES"))</f>
        <v xml:space="preserve"> </v>
      </c>
      <c r="L1722" s="272" t="b">
        <f>OR('28 Populations and thresholds'!$J$221="CR",'28 Populations and thresholds'!$J$221="EN",'28 Populations and thresholds'!$J$221="VU")</f>
        <v>1</v>
      </c>
      <c r="M1722" s="273">
        <f>D1722/'28 Populations and thresholds'!$H$221</f>
        <v>4.3541666666666666E-2</v>
      </c>
      <c r="N1722" s="274" t="str">
        <f>'28 Populations and thresholds'!$K$221</f>
        <v>DEC</v>
      </c>
      <c r="O1722" s="263" t="str">
        <f t="shared" si="115"/>
        <v xml:space="preserve"> </v>
      </c>
      <c r="P1722" s="349"/>
      <c r="Q1722" s="272"/>
      <c r="R1722" s="274"/>
      <c r="S1722" s="263"/>
      <c r="T1722" s="275"/>
      <c r="U1722" s="263" t="str">
        <f t="shared" si="116"/>
        <v xml:space="preserve"> </v>
      </c>
    </row>
    <row r="1723" spans="1:26" x14ac:dyDescent="0.2">
      <c r="A1723" s="267" t="s">
        <v>1394</v>
      </c>
      <c r="B1723" s="269" t="s">
        <v>1699</v>
      </c>
      <c r="C1723" s="280" t="s">
        <v>3763</v>
      </c>
      <c r="D1723" s="270">
        <v>468</v>
      </c>
      <c r="E1723" s="271">
        <v>36053</v>
      </c>
      <c r="F1723" s="263" t="str">
        <f t="shared" si="113"/>
        <v xml:space="preserve"> </v>
      </c>
      <c r="G1723" s="267" t="s">
        <v>21</v>
      </c>
      <c r="H1723" s="267" t="s">
        <v>433</v>
      </c>
      <c r="I1723" s="263" t="str">
        <f t="shared" si="114"/>
        <v xml:space="preserve"> </v>
      </c>
      <c r="J1723" s="272" t="str">
        <f>IF(D1723&gt;=('28 Populations and thresholds'!$I$191),"YES"," ")</f>
        <v xml:space="preserve"> </v>
      </c>
      <c r="K1723" s="272" t="str">
        <f>IF(J1723="YES"," ",IF(D1723&gt;=('28 Populations and thresholds'!$I$191)*0.25,"YES"))</f>
        <v>YES</v>
      </c>
      <c r="L1723" s="272" t="b">
        <f>OR('28 Populations and thresholds'!$J$191="CR",'28 Populations and thresholds'!$J$191="EN",'28 Populations and thresholds'!$J$191="VU")</f>
        <v>0</v>
      </c>
      <c r="M1723" s="273">
        <f>D1723/'28 Populations and thresholds'!$H$191</f>
        <v>9.3600000000000003E-3</v>
      </c>
      <c r="N1723" s="274">
        <f>'28 Populations and thresholds'!$K$191</f>
        <v>0</v>
      </c>
      <c r="O1723" s="263" t="str">
        <f t="shared" si="115"/>
        <v xml:space="preserve"> </v>
      </c>
      <c r="P1723" s="349"/>
      <c r="Q1723" s="272"/>
      <c r="R1723" s="274"/>
      <c r="S1723" s="263"/>
      <c r="T1723" s="275"/>
      <c r="U1723" s="263" t="str">
        <f t="shared" si="116"/>
        <v xml:space="preserve"> </v>
      </c>
    </row>
    <row r="1724" spans="1:26" x14ac:dyDescent="0.2">
      <c r="A1724" s="267" t="s">
        <v>1394</v>
      </c>
      <c r="B1724" s="269" t="s">
        <v>1699</v>
      </c>
      <c r="C1724" s="280" t="s">
        <v>3758</v>
      </c>
      <c r="D1724" s="270">
        <v>353</v>
      </c>
      <c r="E1724" s="271">
        <v>36647</v>
      </c>
      <c r="F1724" s="263" t="str">
        <f t="shared" si="113"/>
        <v xml:space="preserve"> </v>
      </c>
      <c r="G1724" s="267" t="s">
        <v>21</v>
      </c>
      <c r="H1724" s="267" t="s">
        <v>897</v>
      </c>
      <c r="I1724" s="263" t="str">
        <f t="shared" si="114"/>
        <v xml:space="preserve"> </v>
      </c>
      <c r="J1724" s="272" t="str">
        <f>IF(D1724&gt;=('28 Populations and thresholds'!$I$179),"YES"," ")</f>
        <v xml:space="preserve"> </v>
      </c>
      <c r="K1724" s="272" t="str">
        <f>IF(J1724="YES"," ",IF(D1724&gt;=('28 Populations and thresholds'!$I$179)*0.25,"YES"))</f>
        <v>YES</v>
      </c>
      <c r="L1724" s="272" t="b">
        <f>OR('28 Populations and thresholds'!$J$179="CR",'28 Populations and thresholds'!$J$179="EN",'28 Populations and thresholds'!$J$179="VU")</f>
        <v>0</v>
      </c>
      <c r="M1724" s="273">
        <f>D1724/'28 Populations and thresholds'!$H$179</f>
        <v>6.4181818181818185E-3</v>
      </c>
      <c r="N1724" s="274" t="str">
        <f>'28 Populations and thresholds'!$K$179</f>
        <v>DEC</v>
      </c>
      <c r="O1724" s="263" t="str">
        <f t="shared" si="115"/>
        <v xml:space="preserve"> </v>
      </c>
      <c r="P1724" s="349"/>
      <c r="Q1724" s="272"/>
      <c r="R1724" s="274"/>
      <c r="S1724" s="263"/>
      <c r="T1724" s="269"/>
      <c r="U1724" s="263" t="str">
        <f t="shared" si="116"/>
        <v xml:space="preserve"> </v>
      </c>
    </row>
    <row r="1725" spans="1:26" x14ac:dyDescent="0.2">
      <c r="A1725" s="12" t="s">
        <v>1394</v>
      </c>
      <c r="B1725" s="9" t="s">
        <v>1738</v>
      </c>
      <c r="C1725" s="111" t="s">
        <v>1732</v>
      </c>
      <c r="D1725" s="5">
        <v>337</v>
      </c>
      <c r="E1725" s="1" t="s">
        <v>1598</v>
      </c>
      <c r="F1725" s="263" t="str">
        <f t="shared" si="113"/>
        <v xml:space="preserve"> </v>
      </c>
      <c r="G1725" s="13" t="s">
        <v>139</v>
      </c>
      <c r="I1725" s="263" t="str">
        <f t="shared" si="114"/>
        <v xml:space="preserve"> </v>
      </c>
      <c r="J1725" s="38" t="str">
        <f>IF(D1725&gt;=('28 Populations and thresholds'!$I$221),"YES"," ")</f>
        <v>YES</v>
      </c>
      <c r="K1725" s="38" t="str">
        <f>IF(J1725="YES"," ",IF(D1725&gt;=('28 Populations and thresholds'!$I$221)*0.25,"YES"))</f>
        <v xml:space="preserve"> </v>
      </c>
      <c r="L1725" s="38" t="b">
        <f>OR('28 Populations and thresholds'!$J$221="CR",'28 Populations and thresholds'!$J$221="EN",'28 Populations and thresholds'!$J$221="VU")</f>
        <v>1</v>
      </c>
      <c r="M1725" s="75">
        <f>D1725/'28 Populations and thresholds'!$H$221</f>
        <v>3.5104166666666665E-2</v>
      </c>
      <c r="N1725" s="106" t="str">
        <f>'28 Populations and thresholds'!$K$221</f>
        <v>DEC</v>
      </c>
      <c r="O1725" s="263" t="str">
        <f t="shared" si="115"/>
        <v xml:space="preserve"> </v>
      </c>
      <c r="P1725" s="348">
        <v>3.51</v>
      </c>
      <c r="Q1725" s="38">
        <v>1</v>
      </c>
      <c r="R1725" s="106">
        <v>1</v>
      </c>
      <c r="S1725" s="263"/>
      <c r="U1725" s="263" t="str">
        <f t="shared" si="116"/>
        <v xml:space="preserve"> </v>
      </c>
    </row>
    <row r="1726" spans="1:26" x14ac:dyDescent="0.2">
      <c r="A1726" s="275" t="s">
        <v>1394</v>
      </c>
      <c r="B1726" s="268" t="s">
        <v>1026</v>
      </c>
      <c r="C1726" s="269" t="s">
        <v>3470</v>
      </c>
      <c r="D1726" s="270">
        <v>105</v>
      </c>
      <c r="E1726" s="271">
        <v>35916</v>
      </c>
      <c r="F1726" s="263" t="str">
        <f t="shared" si="113"/>
        <v xml:space="preserve"> </v>
      </c>
      <c r="G1726" s="267" t="s">
        <v>21</v>
      </c>
      <c r="H1726" s="267" t="s">
        <v>439</v>
      </c>
      <c r="I1726" s="263" t="str">
        <f t="shared" si="114"/>
        <v xml:space="preserve"> </v>
      </c>
      <c r="J1726" s="272" t="str">
        <f>IF(D1726&gt;=('28 Populations and thresholds'!$I$181),"YES"," ")</f>
        <v xml:space="preserve"> </v>
      </c>
      <c r="K1726" s="272" t="str">
        <f>IF(J1726="YES"," ",IF(D1726&gt;=('28 Populations and thresholds'!$I$181)*0.25,"YES"))</f>
        <v>YES</v>
      </c>
      <c r="L1726" s="272" t="b">
        <f>OR('28 Populations and thresholds'!$J$181="CR",'28 Populations and thresholds'!$J$181="EN",'28 Populations and thresholds'!$J$181="VU")</f>
        <v>1</v>
      </c>
      <c r="M1726" s="273">
        <f>D1726/'28 Populations and thresholds'!$H$181</f>
        <v>3.2812499999999999E-3</v>
      </c>
      <c r="N1726" s="274" t="str">
        <f>'28 Populations and thresholds'!$K$181</f>
        <v>DEC</v>
      </c>
      <c r="O1726" s="263" t="str">
        <f t="shared" si="115"/>
        <v xml:space="preserve"> </v>
      </c>
      <c r="P1726" s="349">
        <v>10.15</v>
      </c>
      <c r="Q1726" s="272">
        <v>5</v>
      </c>
      <c r="R1726" s="274">
        <v>2</v>
      </c>
      <c r="S1726" s="263"/>
      <c r="T1726" s="269"/>
      <c r="U1726" s="263" t="str">
        <f t="shared" si="116"/>
        <v xml:space="preserve"> </v>
      </c>
    </row>
    <row r="1727" spans="1:26" x14ac:dyDescent="0.2">
      <c r="A1727" s="275" t="s">
        <v>1394</v>
      </c>
      <c r="B1727" s="268" t="s">
        <v>1026</v>
      </c>
      <c r="C1727" s="269" t="s">
        <v>3633</v>
      </c>
      <c r="D1727" s="279">
        <v>12058</v>
      </c>
      <c r="E1727" s="274">
        <v>2001</v>
      </c>
      <c r="F1727" s="263" t="str">
        <f t="shared" si="113"/>
        <v xml:space="preserve"> </v>
      </c>
      <c r="G1727" s="275" t="s">
        <v>139</v>
      </c>
      <c r="H1727" s="275" t="s">
        <v>3388</v>
      </c>
      <c r="I1727" s="263" t="str">
        <f t="shared" si="114"/>
        <v xml:space="preserve"> </v>
      </c>
      <c r="J1727" s="272" t="str">
        <f>IF(D1727&gt;=('28 Populations and thresholds'!$I$99),"YES"," ")</f>
        <v>YES</v>
      </c>
      <c r="K1727" s="272" t="str">
        <f>IF(J1727="YES"," ",IF(D1727&gt;=('28 Populations and thresholds'!$I$99)*0.25,"YES"))</f>
        <v xml:space="preserve"> </v>
      </c>
      <c r="L1727" s="272" t="b">
        <f>OR('28 Populations and thresholds'!$J$99="CR",'28 Populations and thresholds'!$J$99="EN",'28 Populations and thresholds'!$J$99="VU")</f>
        <v>0</v>
      </c>
      <c r="M1727" s="273">
        <f>D1727/'28 Populations and thresholds'!$H$99</f>
        <v>4.0193333333333331E-2</v>
      </c>
      <c r="N1727" s="274">
        <f>'28 Populations and thresholds'!$K$99</f>
        <v>0</v>
      </c>
      <c r="O1727" s="263" t="str">
        <f t="shared" si="115"/>
        <v xml:space="preserve"> </v>
      </c>
      <c r="P1727" s="349"/>
      <c r="Q1727" s="272"/>
      <c r="R1727" s="274"/>
      <c r="S1727" s="263"/>
      <c r="T1727" s="275"/>
      <c r="U1727" s="263" t="str">
        <f t="shared" si="116"/>
        <v xml:space="preserve"> </v>
      </c>
    </row>
    <row r="1728" spans="1:26" x14ac:dyDescent="0.2">
      <c r="A1728" s="267" t="s">
        <v>1394</v>
      </c>
      <c r="B1728" s="268" t="s">
        <v>1026</v>
      </c>
      <c r="C1728" s="269" t="s">
        <v>3765</v>
      </c>
      <c r="D1728" s="270">
        <v>278</v>
      </c>
      <c r="E1728" s="271">
        <v>35916</v>
      </c>
      <c r="F1728" s="263" t="str">
        <f t="shared" si="113"/>
        <v xml:space="preserve"> </v>
      </c>
      <c r="G1728" s="267" t="s">
        <v>21</v>
      </c>
      <c r="H1728" s="267" t="s">
        <v>439</v>
      </c>
      <c r="I1728" s="263" t="str">
        <f t="shared" si="114"/>
        <v xml:space="preserve"> </v>
      </c>
      <c r="J1728" s="272" t="str">
        <f>IF(D1728&gt;=('28 Populations and thresholds'!$I$193),"YES"," ")</f>
        <v xml:space="preserve"> </v>
      </c>
      <c r="K1728" s="272" t="str">
        <f>IF(J1728="YES"," ",IF(D1728&gt;=('28 Populations and thresholds'!$I$193)*0.25,"YES"))</f>
        <v>YES</v>
      </c>
      <c r="L1728" s="272" t="b">
        <f>OR('28 Populations and thresholds'!$J$193="CR",'28 Populations and thresholds'!$J$193="EN",'28 Populations and thresholds'!$J$193="VU")</f>
        <v>0</v>
      </c>
      <c r="M1728" s="273">
        <f>D1728/'28 Populations and thresholds'!$H$193</f>
        <v>6.3181818181818183E-3</v>
      </c>
      <c r="N1728" s="274" t="str">
        <f>'28 Populations and thresholds'!$K$193</f>
        <v>DEC</v>
      </c>
      <c r="O1728" s="263" t="str">
        <f t="shared" si="115"/>
        <v xml:space="preserve"> </v>
      </c>
      <c r="P1728" s="349"/>
      <c r="Q1728" s="272"/>
      <c r="R1728" s="274"/>
      <c r="S1728" s="263"/>
      <c r="T1728" s="269"/>
      <c r="U1728" s="263" t="str">
        <f t="shared" si="116"/>
        <v xml:space="preserve"> </v>
      </c>
    </row>
    <row r="1729" spans="1:26" x14ac:dyDescent="0.2">
      <c r="A1729" s="275" t="s">
        <v>1394</v>
      </c>
      <c r="B1729" s="268" t="s">
        <v>1026</v>
      </c>
      <c r="C1729" s="269" t="s">
        <v>1732</v>
      </c>
      <c r="D1729" s="279">
        <v>387</v>
      </c>
      <c r="E1729" s="284" t="s">
        <v>207</v>
      </c>
      <c r="F1729" s="263" t="str">
        <f t="shared" ref="F1729:F1792" si="117">" "</f>
        <v xml:space="preserve"> </v>
      </c>
      <c r="G1729" s="275" t="s">
        <v>139</v>
      </c>
      <c r="H1729" s="275"/>
      <c r="I1729" s="263" t="str">
        <f t="shared" ref="I1729:I1792" si="118">" "</f>
        <v xml:space="preserve"> </v>
      </c>
      <c r="J1729" s="272" t="str">
        <f>IF(D1729&gt;=('28 Populations and thresholds'!$I$221),"YES"," ")</f>
        <v>YES</v>
      </c>
      <c r="K1729" s="272" t="str">
        <f>IF(J1729="YES"," ",IF(D1729&gt;=('28 Populations and thresholds'!$I$221)*0.25,"YES"))</f>
        <v xml:space="preserve"> </v>
      </c>
      <c r="L1729" s="272" t="b">
        <f>OR('28 Populations and thresholds'!$J$221="CR",'28 Populations and thresholds'!$J$221="EN",'28 Populations and thresholds'!$J$221="VU")</f>
        <v>1</v>
      </c>
      <c r="M1729" s="273">
        <f>D1729/'28 Populations and thresholds'!$H$221</f>
        <v>4.0312500000000001E-2</v>
      </c>
      <c r="N1729" s="274" t="str">
        <f>'28 Populations and thresholds'!$K$221</f>
        <v>DEC</v>
      </c>
      <c r="O1729" s="263" t="str">
        <f t="shared" ref="O1729:O1792" si="119">" "</f>
        <v xml:space="preserve"> </v>
      </c>
      <c r="P1729" s="349"/>
      <c r="Q1729" s="272"/>
      <c r="R1729" s="274"/>
      <c r="S1729" s="263"/>
      <c r="T1729" s="275"/>
      <c r="U1729" s="263" t="str">
        <f t="shared" ref="U1729:U1792" si="120">" "</f>
        <v xml:space="preserve"> </v>
      </c>
    </row>
    <row r="1730" spans="1:26" x14ac:dyDescent="0.2">
      <c r="A1730" s="267" t="s">
        <v>1394</v>
      </c>
      <c r="B1730" s="268" t="s">
        <v>1026</v>
      </c>
      <c r="C1730" s="280" t="s">
        <v>3758</v>
      </c>
      <c r="D1730" s="270">
        <v>625</v>
      </c>
      <c r="E1730" s="271">
        <v>35191</v>
      </c>
      <c r="F1730" s="263" t="str">
        <f t="shared" si="117"/>
        <v xml:space="preserve"> </v>
      </c>
      <c r="G1730" s="267" t="s">
        <v>21</v>
      </c>
      <c r="H1730" s="267" t="s">
        <v>256</v>
      </c>
      <c r="I1730" s="263" t="str">
        <f t="shared" si="118"/>
        <v xml:space="preserve"> </v>
      </c>
      <c r="J1730" s="272" t="str">
        <f>IF(D1730&gt;=('28 Populations and thresholds'!$I$179),"YES"," ")</f>
        <v>YES</v>
      </c>
      <c r="K1730" s="272" t="str">
        <f>IF(J1730="YES"," ",IF(D1730&gt;=('28 Populations and thresholds'!$I$179)*0.25,"YES"))</f>
        <v xml:space="preserve"> </v>
      </c>
      <c r="L1730" s="272" t="b">
        <f>OR('28 Populations and thresholds'!$J$179="CR",'28 Populations and thresholds'!$J$179="EN",'28 Populations and thresholds'!$J$179="VU")</f>
        <v>0</v>
      </c>
      <c r="M1730" s="273">
        <f>D1730/'28 Populations and thresholds'!$H$179</f>
        <v>1.1363636363636364E-2</v>
      </c>
      <c r="N1730" s="274" t="str">
        <f>'28 Populations and thresholds'!$K$179</f>
        <v>DEC</v>
      </c>
      <c r="O1730" s="263" t="str">
        <f t="shared" si="119"/>
        <v xml:space="preserve"> </v>
      </c>
      <c r="P1730" s="349"/>
      <c r="Q1730" s="272"/>
      <c r="R1730" s="274"/>
      <c r="S1730" s="263"/>
      <c r="T1730" s="269"/>
      <c r="U1730" s="263" t="str">
        <f t="shared" si="120"/>
        <v xml:space="preserve"> </v>
      </c>
    </row>
    <row r="1731" spans="1:26" x14ac:dyDescent="0.2">
      <c r="A1731" s="12" t="s">
        <v>1394</v>
      </c>
      <c r="B1731" s="4" t="s">
        <v>4578</v>
      </c>
      <c r="C1731" s="4" t="s">
        <v>3549</v>
      </c>
      <c r="D1731" s="5">
        <v>273</v>
      </c>
      <c r="E1731" s="104">
        <v>2006</v>
      </c>
      <c r="F1731" s="263" t="str">
        <f t="shared" si="117"/>
        <v xml:space="preserve"> </v>
      </c>
      <c r="G1731" s="12" t="s">
        <v>139</v>
      </c>
      <c r="H1731" s="12" t="s">
        <v>3388</v>
      </c>
      <c r="I1731" s="263" t="str">
        <f t="shared" si="118"/>
        <v xml:space="preserve"> </v>
      </c>
      <c r="J1731" s="38" t="str">
        <f>IF(D1731&gt;=('28 Populations and thresholds'!$I$76),"YES"," ")</f>
        <v>YES</v>
      </c>
      <c r="K1731" s="38" t="str">
        <f>IF(J1731="YES"," ",IF(D1731&gt;=('28 Populations and thresholds'!$I$76)*0.25,"YES"))</f>
        <v xml:space="preserve"> </v>
      </c>
      <c r="L1731" s="38" t="b">
        <f>OR('28 Populations and thresholds'!$J$76="CR",'28 Populations and thresholds'!$J$76="EN",'28 Populations and thresholds'!$J$76="VU")</f>
        <v>0</v>
      </c>
      <c r="M1731" s="75">
        <f>D1731/'28 Populations and thresholds'!$H$76</f>
        <v>9.0999999999999998E-2</v>
      </c>
      <c r="N1731" s="106">
        <f>'28 Populations and thresholds'!$K$76</f>
        <v>0</v>
      </c>
      <c r="O1731" s="263" t="str">
        <f t="shared" si="119"/>
        <v xml:space="preserve"> </v>
      </c>
      <c r="P1731" s="348">
        <v>10.15</v>
      </c>
      <c r="Q1731" s="38">
        <v>2</v>
      </c>
      <c r="R1731" s="106">
        <v>0</v>
      </c>
      <c r="S1731" s="263"/>
      <c r="U1731" s="263" t="str">
        <f t="shared" si="120"/>
        <v xml:space="preserve"> </v>
      </c>
    </row>
    <row r="1732" spans="1:26" x14ac:dyDescent="0.2">
      <c r="A1732" s="12" t="s">
        <v>1394</v>
      </c>
      <c r="B1732" s="4" t="s">
        <v>4578</v>
      </c>
      <c r="C1732" s="111" t="s">
        <v>3522</v>
      </c>
      <c r="D1732" s="5">
        <v>629</v>
      </c>
      <c r="E1732" s="104">
        <v>2005</v>
      </c>
      <c r="F1732" s="263" t="str">
        <f t="shared" si="117"/>
        <v xml:space="preserve"> </v>
      </c>
      <c r="G1732" s="117" t="s">
        <v>139</v>
      </c>
      <c r="H1732" s="12" t="s">
        <v>3388</v>
      </c>
      <c r="I1732" s="263" t="str">
        <f t="shared" si="118"/>
        <v xml:space="preserve"> </v>
      </c>
      <c r="J1732" s="38" t="str">
        <f>IF(D1732&gt;=('28 Populations and thresholds'!$I$58),"YES"," ")</f>
        <v>YES</v>
      </c>
      <c r="K1732" s="38" t="str">
        <f>IF(J1732="YES"," ",IF(D1732&gt;=('28 Populations and thresholds'!$I$58)*0.25,"YES"))</f>
        <v xml:space="preserve"> </v>
      </c>
      <c r="L1732" s="38" t="b">
        <f>OR('28 Populations and thresholds'!$J$58="CR",'28 Populations and thresholds'!$J$58="EN",'28 Populations and thresholds'!$J$58="VU")</f>
        <v>0</v>
      </c>
      <c r="M1732" s="75">
        <f>D1732/'28 Populations and thresholds'!$H$58</f>
        <v>1.0483333333333334E-2</v>
      </c>
      <c r="N1732" s="106">
        <f>'28 Populations and thresholds'!$K$58</f>
        <v>0</v>
      </c>
      <c r="O1732" s="263" t="str">
        <f t="shared" si="119"/>
        <v xml:space="preserve"> </v>
      </c>
      <c r="P1732" s="348"/>
      <c r="Q1732" s="38"/>
      <c r="R1732" s="106"/>
      <c r="S1732" s="263"/>
      <c r="U1732" s="263" t="str">
        <f t="shared" si="120"/>
        <v xml:space="preserve"> </v>
      </c>
    </row>
    <row r="1733" spans="1:26" x14ac:dyDescent="0.2">
      <c r="A1733" s="275" t="s">
        <v>1394</v>
      </c>
      <c r="B1733" s="269" t="s">
        <v>4577</v>
      </c>
      <c r="C1733" s="269" t="s">
        <v>3549</v>
      </c>
      <c r="D1733" s="279">
        <v>68</v>
      </c>
      <c r="E1733" s="274">
        <v>2005</v>
      </c>
      <c r="F1733" s="263" t="str">
        <f t="shared" si="117"/>
        <v xml:space="preserve"> </v>
      </c>
      <c r="G1733" s="275" t="s">
        <v>139</v>
      </c>
      <c r="H1733" s="275" t="s">
        <v>3388</v>
      </c>
      <c r="I1733" s="263" t="str">
        <f t="shared" si="118"/>
        <v xml:space="preserve"> </v>
      </c>
      <c r="J1733" s="272" t="str">
        <f>IF(D1733&gt;=('28 Populations and thresholds'!$I$76),"YES"," ")</f>
        <v>YES</v>
      </c>
      <c r="K1733" s="272" t="str">
        <f>IF(J1733="YES"," ",IF(D1733&gt;=('28 Populations and thresholds'!$I$76)*0.25,"YES"))</f>
        <v xml:space="preserve"> </v>
      </c>
      <c r="L1733" s="272" t="b">
        <f>OR('28 Populations and thresholds'!$J$76="CR",'28 Populations and thresholds'!$J$76="EN",'28 Populations and thresholds'!$J$76="VU")</f>
        <v>0</v>
      </c>
      <c r="M1733" s="273">
        <f>D1733/'28 Populations and thresholds'!$H$76</f>
        <v>2.2666666666666668E-2</v>
      </c>
      <c r="N1733" s="274">
        <f>'28 Populations and thresholds'!$K$76</f>
        <v>0</v>
      </c>
      <c r="O1733" s="263" t="str">
        <f t="shared" si="119"/>
        <v xml:space="preserve"> </v>
      </c>
      <c r="P1733" s="349">
        <v>2.27</v>
      </c>
      <c r="Q1733" s="272">
        <v>1</v>
      </c>
      <c r="R1733" s="274">
        <v>0</v>
      </c>
      <c r="S1733" s="263"/>
      <c r="T1733" s="275"/>
      <c r="U1733" s="263" t="str">
        <f t="shared" si="120"/>
        <v xml:space="preserve"> </v>
      </c>
    </row>
    <row r="1734" spans="1:26" x14ac:dyDescent="0.2">
      <c r="A1734" s="143" t="s">
        <v>1394</v>
      </c>
      <c r="B1734" s="40" t="s">
        <v>1177</v>
      </c>
      <c r="C1734" s="4" t="s">
        <v>3474</v>
      </c>
      <c r="D1734" s="41">
        <v>430</v>
      </c>
      <c r="E1734" s="46">
        <v>35916</v>
      </c>
      <c r="F1734" s="263" t="str">
        <f t="shared" si="117"/>
        <v xml:space="preserve"> </v>
      </c>
      <c r="G1734" s="143" t="s">
        <v>21</v>
      </c>
      <c r="H1734" s="143" t="s">
        <v>439</v>
      </c>
      <c r="I1734" s="263" t="str">
        <f t="shared" si="118"/>
        <v xml:space="preserve"> </v>
      </c>
      <c r="J1734" s="38" t="str">
        <f>IF(D1734&gt;=('28 Populations and thresholds'!$I$198),"YES"," ")</f>
        <v>YES</v>
      </c>
      <c r="K1734" s="38" t="str">
        <f>IF(J1734="YES"," ",IF(D1734&gt;=('28 Populations and thresholds'!$I$198)*0.25,"YES"))</f>
        <v xml:space="preserve"> </v>
      </c>
      <c r="L1734" s="38" t="b">
        <f>OR('28 Populations and thresholds'!$J$198="CR",'28 Populations and thresholds'!$J$198="EN",'28 Populations and thresholds'!$J$198="VU")</f>
        <v>0</v>
      </c>
      <c r="M1734" s="75">
        <f>D1734/'28 Populations and thresholds'!$H$198</f>
        <v>1.9545454545454546E-2</v>
      </c>
      <c r="N1734" s="106">
        <f>'28 Populations and thresholds'!$K$198</f>
        <v>0</v>
      </c>
      <c r="O1734" s="263" t="str">
        <f t="shared" si="119"/>
        <v xml:space="preserve"> </v>
      </c>
      <c r="P1734" s="348">
        <v>1.95</v>
      </c>
      <c r="Q1734" s="38">
        <v>1</v>
      </c>
      <c r="R1734" s="106">
        <v>0</v>
      </c>
      <c r="S1734" s="263"/>
      <c r="T1734" s="9"/>
      <c r="U1734" s="263" t="str">
        <f t="shared" si="120"/>
        <v xml:space="preserve"> </v>
      </c>
    </row>
    <row r="1735" spans="1:26" x14ac:dyDescent="0.2">
      <c r="A1735" s="267" t="s">
        <v>1394</v>
      </c>
      <c r="B1735" s="268" t="s">
        <v>1114</v>
      </c>
      <c r="C1735" s="269" t="s">
        <v>3765</v>
      </c>
      <c r="D1735" s="270">
        <v>532</v>
      </c>
      <c r="E1735" s="271">
        <v>35207</v>
      </c>
      <c r="F1735" s="263" t="str">
        <f t="shared" si="117"/>
        <v xml:space="preserve"> </v>
      </c>
      <c r="G1735" s="267" t="s">
        <v>21</v>
      </c>
      <c r="H1735" s="267" t="s">
        <v>256</v>
      </c>
      <c r="I1735" s="263" t="str">
        <f t="shared" si="118"/>
        <v xml:space="preserve"> </v>
      </c>
      <c r="J1735" s="272" t="str">
        <f>IF(D1735&gt;=('28 Populations and thresholds'!$I$193),"YES"," ")</f>
        <v>YES</v>
      </c>
      <c r="K1735" s="272" t="str">
        <f>IF(J1735="YES"," ",IF(D1735&gt;=('28 Populations and thresholds'!$I$193)*0.25,"YES"))</f>
        <v xml:space="preserve"> </v>
      </c>
      <c r="L1735" s="272" t="b">
        <f>OR('28 Populations and thresholds'!$J$193="CR",'28 Populations and thresholds'!$J$193="EN",'28 Populations and thresholds'!$J$193="VU")</f>
        <v>0</v>
      </c>
      <c r="M1735" s="273">
        <f>D1735/'28 Populations and thresholds'!$H$193</f>
        <v>1.2090909090909091E-2</v>
      </c>
      <c r="N1735" s="274" t="str">
        <f>'28 Populations and thresholds'!$K$193</f>
        <v>DEC</v>
      </c>
      <c r="O1735" s="263" t="str">
        <f t="shared" si="119"/>
        <v xml:space="preserve"> </v>
      </c>
      <c r="P1735" s="349">
        <v>3.63</v>
      </c>
      <c r="Q1735" s="272">
        <v>4</v>
      </c>
      <c r="R1735" s="274">
        <v>0</v>
      </c>
      <c r="S1735" s="263"/>
      <c r="T1735" s="275"/>
      <c r="U1735" s="263" t="str">
        <f t="shared" si="120"/>
        <v xml:space="preserve"> </v>
      </c>
    </row>
    <row r="1736" spans="1:26" x14ac:dyDescent="0.2">
      <c r="A1736" s="267" t="s">
        <v>1394</v>
      </c>
      <c r="B1736" s="268" t="s">
        <v>1114</v>
      </c>
      <c r="C1736" s="269" t="s">
        <v>3748</v>
      </c>
      <c r="D1736" s="270">
        <v>103</v>
      </c>
      <c r="E1736" s="271">
        <v>36053</v>
      </c>
      <c r="F1736" s="263" t="str">
        <f t="shared" si="117"/>
        <v xml:space="preserve"> </v>
      </c>
      <c r="G1736" s="267" t="s">
        <v>21</v>
      </c>
      <c r="H1736" s="267" t="s">
        <v>433</v>
      </c>
      <c r="I1736" s="263" t="str">
        <f t="shared" si="118"/>
        <v xml:space="preserve"> </v>
      </c>
      <c r="J1736" s="272" t="str">
        <f>IF(D1736&gt;=('28 Populations and thresholds'!$I$156),"YES"," ")</f>
        <v xml:space="preserve"> </v>
      </c>
      <c r="K1736" s="272" t="str">
        <f>IF(J1736="YES"," ",IF(D1736&gt;=('28 Populations and thresholds'!$I$156)*0.25,"YES"))</f>
        <v>YES</v>
      </c>
      <c r="L1736" s="272" t="b">
        <f>OR('28 Populations and thresholds'!$J$156="CR",'28 Populations and thresholds'!$J$156="EN",'28 Populations and thresholds'!$J$156="VU")</f>
        <v>0</v>
      </c>
      <c r="M1736" s="273">
        <f>D1736/'28 Populations and thresholds'!$H$156</f>
        <v>4.1200000000000004E-3</v>
      </c>
      <c r="N1736" s="274">
        <f>'28 Populations and thresholds'!$K$156</f>
        <v>0</v>
      </c>
      <c r="O1736" s="263" t="str">
        <f t="shared" si="119"/>
        <v xml:space="preserve"> </v>
      </c>
      <c r="P1736" s="349"/>
      <c r="Q1736" s="272"/>
      <c r="R1736" s="274"/>
      <c r="S1736" s="263"/>
      <c r="T1736" s="269"/>
      <c r="U1736" s="263" t="str">
        <f t="shared" si="120"/>
        <v xml:space="preserve"> </v>
      </c>
    </row>
    <row r="1737" spans="1:26" x14ac:dyDescent="0.2">
      <c r="A1737" s="267" t="s">
        <v>1394</v>
      </c>
      <c r="B1737" s="268" t="s">
        <v>1114</v>
      </c>
      <c r="C1737" s="269" t="s">
        <v>3777</v>
      </c>
      <c r="D1737" s="270">
        <v>2159</v>
      </c>
      <c r="E1737" s="271">
        <v>35916</v>
      </c>
      <c r="F1737" s="263" t="str">
        <f t="shared" si="117"/>
        <v xml:space="preserve"> </v>
      </c>
      <c r="G1737" s="267" t="s">
        <v>21</v>
      </c>
      <c r="H1737" s="267" t="s">
        <v>439</v>
      </c>
      <c r="I1737" s="263" t="str">
        <f t="shared" si="118"/>
        <v xml:space="preserve"> </v>
      </c>
      <c r="J1737" s="272" t="str">
        <f>IF(D1737&gt;=('28 Populations and thresholds'!$I$211),"YES"," ")</f>
        <v>YES</v>
      </c>
      <c r="K1737" s="272" t="str">
        <f>IF(J1737="YES"," ",IF(D1737&gt;=('28 Populations and thresholds'!$I$211)*0.25,"YES"))</f>
        <v xml:space="preserve"> </v>
      </c>
      <c r="L1737" s="272" t="b">
        <f>OR('28 Populations and thresholds'!$J$211="CR",'28 Populations and thresholds'!$J$211="EN",'28 Populations and thresholds'!$J$211="VU")</f>
        <v>0</v>
      </c>
      <c r="M1737" s="273">
        <f>D1737/'28 Populations and thresholds'!$H$211</f>
        <v>2.1589999999999999E-3</v>
      </c>
      <c r="N1737" s="274" t="str">
        <f>'28 Populations and thresholds'!$K$211</f>
        <v>DEC</v>
      </c>
      <c r="O1737" s="263" t="str">
        <f t="shared" si="119"/>
        <v xml:space="preserve"> </v>
      </c>
      <c r="P1737" s="349"/>
      <c r="Q1737" s="272"/>
      <c r="R1737" s="274"/>
      <c r="S1737" s="263"/>
      <c r="T1737" s="275"/>
      <c r="U1737" s="263" t="str">
        <f t="shared" si="120"/>
        <v xml:space="preserve"> </v>
      </c>
    </row>
    <row r="1738" spans="1:26" x14ac:dyDescent="0.2">
      <c r="A1738" s="267" t="s">
        <v>1394</v>
      </c>
      <c r="B1738" s="268" t="s">
        <v>1114</v>
      </c>
      <c r="C1738" s="269" t="s">
        <v>3474</v>
      </c>
      <c r="D1738" s="270">
        <v>395</v>
      </c>
      <c r="E1738" s="271">
        <v>37377</v>
      </c>
      <c r="F1738" s="263" t="str">
        <f t="shared" si="117"/>
        <v xml:space="preserve"> </v>
      </c>
      <c r="G1738" s="267" t="s">
        <v>21</v>
      </c>
      <c r="H1738" s="267" t="s">
        <v>894</v>
      </c>
      <c r="I1738" s="263" t="str">
        <f t="shared" si="118"/>
        <v xml:space="preserve"> </v>
      </c>
      <c r="J1738" s="272" t="str">
        <f>IF(D1738&gt;=('28 Populations and thresholds'!$I$198),"YES"," ")</f>
        <v>YES</v>
      </c>
      <c r="K1738" s="272" t="str">
        <f>IF(J1738="YES"," ",IF(D1738&gt;=('28 Populations and thresholds'!$I$198)*0.25,"YES"))</f>
        <v xml:space="preserve"> </v>
      </c>
      <c r="L1738" s="272" t="b">
        <f>OR('28 Populations and thresholds'!$J$198="CR",'28 Populations and thresholds'!$J$198="EN",'28 Populations and thresholds'!$J$198="VU")</f>
        <v>0</v>
      </c>
      <c r="M1738" s="273">
        <f>D1738/'28 Populations and thresholds'!$H$198</f>
        <v>1.7954545454545456E-2</v>
      </c>
      <c r="N1738" s="274">
        <f>'28 Populations and thresholds'!$K$198</f>
        <v>0</v>
      </c>
      <c r="O1738" s="263" t="str">
        <f t="shared" si="119"/>
        <v xml:space="preserve"> </v>
      </c>
      <c r="P1738" s="349"/>
      <c r="Q1738" s="272"/>
      <c r="R1738" s="274"/>
      <c r="S1738" s="263"/>
      <c r="T1738" s="269"/>
      <c r="U1738" s="263" t="str">
        <f t="shared" si="120"/>
        <v xml:space="preserve"> </v>
      </c>
    </row>
    <row r="1739" spans="1:26" x14ac:dyDescent="0.2">
      <c r="A1739" s="143" t="s">
        <v>1394</v>
      </c>
      <c r="B1739" s="40" t="s">
        <v>1461</v>
      </c>
      <c r="C1739" s="115" t="s">
        <v>3734</v>
      </c>
      <c r="D1739" s="41">
        <v>607</v>
      </c>
      <c r="E1739" s="47" t="s">
        <v>1316</v>
      </c>
      <c r="F1739" s="263" t="str">
        <f t="shared" si="117"/>
        <v xml:space="preserve"> </v>
      </c>
      <c r="G1739" s="143" t="s">
        <v>15</v>
      </c>
      <c r="H1739" s="143" t="s">
        <v>1462</v>
      </c>
      <c r="I1739" s="263" t="str">
        <f t="shared" si="118"/>
        <v xml:space="preserve"> </v>
      </c>
      <c r="J1739" s="38" t="str">
        <f>IF(D1739&gt;=('28 Populations and thresholds'!$I$83),"YES"," ")</f>
        <v>YES</v>
      </c>
      <c r="K1739" s="38" t="str">
        <f>IF(J1739="YES"," ",IF(D1739&gt;=('28 Populations and thresholds'!$I$83)*0.25,"YES"))</f>
        <v xml:space="preserve"> </v>
      </c>
      <c r="L1739" s="38" t="b">
        <f>OR('28 Populations and thresholds'!$J$83="CR",'28 Populations and thresholds'!$J$83="EN",'28 Populations and thresholds'!$J$83="VU")</f>
        <v>0</v>
      </c>
      <c r="M1739" s="75">
        <f>D1739/'28 Populations and thresholds'!$H$83</f>
        <v>1.5174999999999999E-2</v>
      </c>
      <c r="N1739" s="106">
        <f>'28 Populations and thresholds'!$K$83</f>
        <v>0</v>
      </c>
      <c r="O1739" s="263" t="str">
        <f t="shared" si="119"/>
        <v xml:space="preserve"> </v>
      </c>
      <c r="P1739" s="348">
        <v>1.52</v>
      </c>
      <c r="Q1739" s="38">
        <v>1</v>
      </c>
      <c r="R1739" s="106">
        <v>0</v>
      </c>
      <c r="S1739" s="263"/>
      <c r="T1739" s="9"/>
      <c r="U1739" s="263" t="str">
        <f t="shared" si="120"/>
        <v xml:space="preserve"> </v>
      </c>
    </row>
    <row r="1740" spans="1:26" x14ac:dyDescent="0.2">
      <c r="A1740" s="282" t="s">
        <v>1394</v>
      </c>
      <c r="B1740" s="278" t="s">
        <v>4144</v>
      </c>
      <c r="C1740" s="278" t="s">
        <v>1696</v>
      </c>
      <c r="D1740" s="279">
        <v>18</v>
      </c>
      <c r="E1740" s="307">
        <v>41275</v>
      </c>
      <c r="F1740" s="263" t="str">
        <f t="shared" si="117"/>
        <v xml:space="preserve"> </v>
      </c>
      <c r="G1740" s="282"/>
      <c r="H1740" s="282" t="s">
        <v>4147</v>
      </c>
      <c r="I1740" s="263" t="str">
        <f t="shared" si="118"/>
        <v xml:space="preserve"> </v>
      </c>
      <c r="J1740" s="272" t="s">
        <v>4558</v>
      </c>
      <c r="K1740" s="272"/>
      <c r="L1740" s="272" t="b">
        <f>OR('28 Populations and thresholds'!$J$51="CR",'28 Populations and thresholds'!$J$51="EN",'28 Populations and thresholds'!$J$51="VU")</f>
        <v>1</v>
      </c>
      <c r="M1740" s="273">
        <f>D1740/'28 Populations and thresholds'!$H$51</f>
        <v>6.6666666666666671E-3</v>
      </c>
      <c r="N1740" s="274">
        <f>'28 Populations and thresholds'!$K$51</f>
        <v>0</v>
      </c>
      <c r="O1740" s="263" t="str">
        <f t="shared" si="119"/>
        <v xml:space="preserve"> </v>
      </c>
      <c r="P1740" s="349">
        <v>0.67</v>
      </c>
      <c r="Q1740" s="272">
        <v>1</v>
      </c>
      <c r="R1740" s="274">
        <v>1</v>
      </c>
      <c r="S1740" s="263"/>
      <c r="T1740" s="275" t="s">
        <v>4148</v>
      </c>
      <c r="U1740" s="263" t="str">
        <f t="shared" si="120"/>
        <v xml:space="preserve"> </v>
      </c>
    </row>
    <row r="1741" spans="1:26" x14ac:dyDescent="0.2">
      <c r="A1741" s="143" t="s">
        <v>1394</v>
      </c>
      <c r="B1741" s="40" t="s">
        <v>1255</v>
      </c>
      <c r="C1741" s="4" t="s">
        <v>3745</v>
      </c>
      <c r="D1741" s="41">
        <v>401</v>
      </c>
      <c r="E1741" s="46">
        <v>35909</v>
      </c>
      <c r="F1741" s="263" t="str">
        <f t="shared" si="117"/>
        <v xml:space="preserve"> </v>
      </c>
      <c r="G1741" s="143" t="s">
        <v>21</v>
      </c>
      <c r="H1741" s="143" t="s">
        <v>439</v>
      </c>
      <c r="I1741" s="263" t="str">
        <f t="shared" si="118"/>
        <v xml:space="preserve"> </v>
      </c>
      <c r="J1741" s="38" t="str">
        <f>IF(D1741&gt;=('28 Populations and thresholds'!$I$152),"YES"," ")</f>
        <v xml:space="preserve"> </v>
      </c>
      <c r="K1741" s="38" t="str">
        <f>IF(J1741="YES"," ",IF(D1741&gt;=('28 Populations and thresholds'!$I$152)*0.25,"YES"))</f>
        <v>YES</v>
      </c>
      <c r="L1741" s="38" t="b">
        <f>OR('28 Populations and thresholds'!$J$152="CR",'28 Populations and thresholds'!$J$152="EN",'28 Populations and thresholds'!$J$152="VU")</f>
        <v>0</v>
      </c>
      <c r="M1741" s="75">
        <f>D1741/'28 Populations and thresholds'!$H$152</f>
        <v>4.0099999999999997E-3</v>
      </c>
      <c r="N1741" s="106">
        <f>'28 Populations and thresholds'!$K$152</f>
        <v>0</v>
      </c>
      <c r="O1741" s="263" t="str">
        <f t="shared" si="119"/>
        <v xml:space="preserve"> </v>
      </c>
      <c r="P1741" s="348">
        <v>0.4</v>
      </c>
      <c r="Q1741" s="38">
        <v>1</v>
      </c>
      <c r="R1741" s="106">
        <v>0</v>
      </c>
      <c r="S1741" s="263"/>
      <c r="T1741" s="9"/>
      <c r="U1741" s="263" t="str">
        <f t="shared" si="120"/>
        <v xml:space="preserve"> </v>
      </c>
      <c r="W1741" s="4"/>
      <c r="X1741" s="4"/>
      <c r="Y1741" s="4"/>
      <c r="Z1741" s="4"/>
    </row>
    <row r="1742" spans="1:26" x14ac:dyDescent="0.2">
      <c r="A1742" s="267" t="s">
        <v>1394</v>
      </c>
      <c r="B1742" s="268" t="s">
        <v>1254</v>
      </c>
      <c r="C1742" s="269" t="s">
        <v>3745</v>
      </c>
      <c r="D1742" s="270">
        <v>500</v>
      </c>
      <c r="E1742" s="271">
        <v>37377</v>
      </c>
      <c r="F1742" s="263" t="str">
        <f t="shared" si="117"/>
        <v xml:space="preserve"> </v>
      </c>
      <c r="G1742" s="267" t="s">
        <v>21</v>
      </c>
      <c r="H1742" s="267" t="s">
        <v>894</v>
      </c>
      <c r="I1742" s="263" t="str">
        <f t="shared" si="118"/>
        <v xml:space="preserve"> </v>
      </c>
      <c r="J1742" s="272" t="str">
        <f>IF(D1742&gt;=('28 Populations and thresholds'!$I$152),"YES"," ")</f>
        <v xml:space="preserve"> </v>
      </c>
      <c r="K1742" s="272" t="str">
        <f>IF(J1742="YES"," ",IF(D1742&gt;=('28 Populations and thresholds'!$I$152)*0.25,"YES"))</f>
        <v>YES</v>
      </c>
      <c r="L1742" s="272" t="b">
        <f>OR('28 Populations and thresholds'!$J$152="CR",'28 Populations and thresholds'!$J$152="EN",'28 Populations and thresholds'!$J$152="VU")</f>
        <v>0</v>
      </c>
      <c r="M1742" s="273">
        <f>D1742/'28 Populations and thresholds'!$H$152</f>
        <v>5.0000000000000001E-3</v>
      </c>
      <c r="N1742" s="274">
        <f>'28 Populations and thresholds'!$K$152</f>
        <v>0</v>
      </c>
      <c r="O1742" s="263" t="str">
        <f t="shared" si="119"/>
        <v xml:space="preserve"> </v>
      </c>
      <c r="P1742" s="349">
        <v>0.5</v>
      </c>
      <c r="Q1742" s="272">
        <v>1</v>
      </c>
      <c r="R1742" s="274">
        <v>0</v>
      </c>
      <c r="S1742" s="263"/>
      <c r="T1742" s="269"/>
      <c r="U1742" s="263" t="str">
        <f t="shared" si="120"/>
        <v xml:space="preserve"> </v>
      </c>
      <c r="W1742" s="4"/>
      <c r="X1742" s="4"/>
      <c r="Y1742" s="4"/>
      <c r="Z1742" s="4"/>
    </row>
    <row r="1743" spans="1:26" x14ac:dyDescent="0.2">
      <c r="A1743" s="12" t="s">
        <v>1394</v>
      </c>
      <c r="B1743" s="9" t="s">
        <v>1633</v>
      </c>
      <c r="C1743" s="4" t="s">
        <v>3714</v>
      </c>
      <c r="D1743" s="5">
        <v>2207</v>
      </c>
      <c r="E1743" s="1" t="s">
        <v>79</v>
      </c>
      <c r="F1743" s="263" t="str">
        <f t="shared" si="117"/>
        <v xml:space="preserve"> </v>
      </c>
      <c r="G1743" s="13" t="s">
        <v>139</v>
      </c>
      <c r="I1743" s="263" t="str">
        <f t="shared" si="118"/>
        <v xml:space="preserve"> </v>
      </c>
      <c r="J1743" s="38" t="str">
        <f>IF(D1743&gt;=('28 Populations and thresholds'!$I$12),"YES"," ")</f>
        <v>YES</v>
      </c>
      <c r="K1743" s="38" t="str">
        <f>IF(J1743="YES"," ",IF(D1743&gt;=('28 Populations and thresholds'!$I$12)*0.25,"YES"))</f>
        <v xml:space="preserve"> </v>
      </c>
      <c r="L1743" s="38" t="b">
        <f>OR('28 Populations and thresholds'!$J$12="CR",'28 Populations and thresholds'!$J$12="EN",'28 Populations and thresholds'!$J$12="VU")</f>
        <v>0</v>
      </c>
      <c r="M1743" s="75">
        <f>D1743/'28 Populations and thresholds'!$H$12</f>
        <v>2.2069999999999999E-2</v>
      </c>
      <c r="N1743" s="106">
        <f>'28 Populations and thresholds'!$K$12</f>
        <v>0</v>
      </c>
      <c r="O1743" s="263" t="str">
        <f t="shared" si="119"/>
        <v xml:space="preserve"> </v>
      </c>
      <c r="P1743" s="348">
        <v>2.21</v>
      </c>
      <c r="Q1743" s="38">
        <v>1</v>
      </c>
      <c r="R1743" s="106">
        <v>0</v>
      </c>
      <c r="S1743" s="263"/>
      <c r="U1743" s="263" t="str">
        <f t="shared" si="120"/>
        <v xml:space="preserve"> </v>
      </c>
    </row>
    <row r="1744" spans="1:26" x14ac:dyDescent="0.2">
      <c r="A1744" s="267" t="s">
        <v>1394</v>
      </c>
      <c r="B1744" s="268" t="s">
        <v>1021</v>
      </c>
      <c r="C1744" s="269" t="s">
        <v>3748</v>
      </c>
      <c r="D1744" s="270">
        <v>103</v>
      </c>
      <c r="E1744" s="271">
        <v>35551</v>
      </c>
      <c r="F1744" s="263" t="str">
        <f t="shared" si="117"/>
        <v xml:space="preserve"> </v>
      </c>
      <c r="G1744" s="267" t="s">
        <v>21</v>
      </c>
      <c r="H1744" s="267" t="s">
        <v>430</v>
      </c>
      <c r="I1744" s="263" t="str">
        <f t="shared" si="118"/>
        <v xml:space="preserve"> </v>
      </c>
      <c r="J1744" s="272" t="str">
        <f>IF(D1744&gt;=('28 Populations and thresholds'!$I$156),"YES"," ")</f>
        <v xml:space="preserve"> </v>
      </c>
      <c r="K1744" s="272" t="str">
        <f>IF(J1744="YES"," ",IF(D1744&gt;=('28 Populations and thresholds'!$I$156)*0.25,"YES"))</f>
        <v>YES</v>
      </c>
      <c r="L1744" s="272" t="b">
        <f>OR('28 Populations and thresholds'!$J$156="CR",'28 Populations and thresholds'!$J$156="EN",'28 Populations and thresholds'!$J$156="VU")</f>
        <v>0</v>
      </c>
      <c r="M1744" s="273">
        <f>D1744/'28 Populations and thresholds'!$H$156</f>
        <v>4.1200000000000004E-3</v>
      </c>
      <c r="N1744" s="274">
        <f>'28 Populations and thresholds'!$K$156</f>
        <v>0</v>
      </c>
      <c r="O1744" s="263" t="str">
        <f t="shared" si="119"/>
        <v xml:space="preserve"> </v>
      </c>
      <c r="P1744" s="349">
        <v>3.31</v>
      </c>
      <c r="Q1744" s="272">
        <v>3</v>
      </c>
      <c r="R1744" s="274">
        <v>0</v>
      </c>
      <c r="S1744" s="263"/>
      <c r="T1744" s="269"/>
      <c r="U1744" s="263" t="str">
        <f t="shared" si="120"/>
        <v xml:space="preserve"> </v>
      </c>
    </row>
    <row r="1745" spans="1:26" x14ac:dyDescent="0.2">
      <c r="A1745" s="267" t="s">
        <v>1394</v>
      </c>
      <c r="B1745" s="268" t="s">
        <v>1021</v>
      </c>
      <c r="C1745" s="269" t="s">
        <v>3745</v>
      </c>
      <c r="D1745" s="270">
        <v>1209</v>
      </c>
      <c r="E1745" s="271">
        <v>36647</v>
      </c>
      <c r="F1745" s="263" t="str">
        <f t="shared" si="117"/>
        <v xml:space="preserve"> </v>
      </c>
      <c r="G1745" s="267" t="s">
        <v>21</v>
      </c>
      <c r="H1745" s="267" t="s">
        <v>897</v>
      </c>
      <c r="I1745" s="263" t="str">
        <f t="shared" si="118"/>
        <v xml:space="preserve"> </v>
      </c>
      <c r="J1745" s="272" t="str">
        <f>IF(D1745&gt;=('28 Populations and thresholds'!$I$152),"YES"," ")</f>
        <v>YES</v>
      </c>
      <c r="K1745" s="272" t="str">
        <f>IF(J1745="YES"," ",IF(D1745&gt;=('28 Populations and thresholds'!$I$152)*0.25,"YES"))</f>
        <v xml:space="preserve"> </v>
      </c>
      <c r="L1745" s="272" t="b">
        <f>OR('28 Populations and thresholds'!$J$152="CR",'28 Populations and thresholds'!$J$152="EN",'28 Populations and thresholds'!$J$152="VU")</f>
        <v>0</v>
      </c>
      <c r="M1745" s="273">
        <f>D1745/'28 Populations and thresholds'!$H$152</f>
        <v>1.209E-2</v>
      </c>
      <c r="N1745" s="274">
        <f>'28 Populations and thresholds'!$K$152</f>
        <v>0</v>
      </c>
      <c r="O1745" s="263" t="str">
        <f t="shared" si="119"/>
        <v xml:space="preserve"> </v>
      </c>
      <c r="P1745" s="349"/>
      <c r="Q1745" s="272"/>
      <c r="R1745" s="274"/>
      <c r="S1745" s="263"/>
      <c r="T1745" s="269"/>
      <c r="U1745" s="263" t="str">
        <f t="shared" si="120"/>
        <v xml:space="preserve"> </v>
      </c>
      <c r="W1745" s="4"/>
      <c r="X1745" s="4"/>
      <c r="Y1745" s="4"/>
      <c r="Z1745" s="4"/>
    </row>
    <row r="1746" spans="1:26" x14ac:dyDescent="0.2">
      <c r="A1746" s="267" t="s">
        <v>1394</v>
      </c>
      <c r="B1746" s="268" t="s">
        <v>1021</v>
      </c>
      <c r="C1746" s="280" t="s">
        <v>3758</v>
      </c>
      <c r="D1746" s="270">
        <v>928</v>
      </c>
      <c r="E1746" s="271">
        <v>35190</v>
      </c>
      <c r="F1746" s="263" t="str">
        <f t="shared" si="117"/>
        <v xml:space="preserve"> </v>
      </c>
      <c r="G1746" s="267" t="s">
        <v>21</v>
      </c>
      <c r="H1746" s="267" t="s">
        <v>256</v>
      </c>
      <c r="I1746" s="263" t="str">
        <f t="shared" si="118"/>
        <v xml:space="preserve"> </v>
      </c>
      <c r="J1746" s="272" t="str">
        <f>IF(D1746&gt;=('28 Populations and thresholds'!$I$179),"YES"," ")</f>
        <v>YES</v>
      </c>
      <c r="K1746" s="272" t="str">
        <f>IF(J1746="YES"," ",IF(D1746&gt;=('28 Populations and thresholds'!$I$179)*0.25,"YES"))</f>
        <v xml:space="preserve"> </v>
      </c>
      <c r="L1746" s="272" t="b">
        <f>OR('28 Populations and thresholds'!$J$179="CR",'28 Populations and thresholds'!$J$179="EN",'28 Populations and thresholds'!$J$179="VU")</f>
        <v>0</v>
      </c>
      <c r="M1746" s="273">
        <f>D1746/'28 Populations and thresholds'!$H$179</f>
        <v>1.6872727272727272E-2</v>
      </c>
      <c r="N1746" s="274" t="str">
        <f>'28 Populations and thresholds'!$K$179</f>
        <v>DEC</v>
      </c>
      <c r="O1746" s="263" t="str">
        <f t="shared" si="119"/>
        <v xml:space="preserve"> </v>
      </c>
      <c r="P1746" s="349"/>
      <c r="Q1746" s="272"/>
      <c r="R1746" s="274"/>
      <c r="S1746" s="263"/>
      <c r="T1746" s="269"/>
      <c r="U1746" s="263" t="str">
        <f t="shared" si="120"/>
        <v xml:space="preserve"> </v>
      </c>
    </row>
    <row r="1747" spans="1:26" x14ac:dyDescent="0.2">
      <c r="A1747" s="143" t="s">
        <v>1394</v>
      </c>
      <c r="B1747" s="40" t="s">
        <v>1463</v>
      </c>
      <c r="C1747" s="4" t="s">
        <v>3633</v>
      </c>
      <c r="D1747" s="41">
        <v>6585</v>
      </c>
      <c r="E1747" s="47" t="s">
        <v>1401</v>
      </c>
      <c r="F1747" s="263" t="str">
        <f t="shared" si="117"/>
        <v xml:space="preserve"> </v>
      </c>
      <c r="G1747" s="143" t="s">
        <v>15</v>
      </c>
      <c r="H1747" s="143" t="s">
        <v>1400</v>
      </c>
      <c r="I1747" s="263" t="str">
        <f t="shared" si="118"/>
        <v xml:space="preserve"> </v>
      </c>
      <c r="J1747" s="38" t="str">
        <f>IF(D1747&gt;=('28 Populations and thresholds'!$I$99),"YES"," ")</f>
        <v>YES</v>
      </c>
      <c r="K1747" s="38" t="str">
        <f>IF(J1747="YES"," ",IF(D1747&gt;=('28 Populations and thresholds'!$I$99)*0.25,"YES"))</f>
        <v xml:space="preserve"> </v>
      </c>
      <c r="L1747" s="38" t="b">
        <f>OR('28 Populations and thresholds'!$J$99="CR",'28 Populations and thresholds'!$J$99="EN",'28 Populations and thresholds'!$J$99="VU")</f>
        <v>0</v>
      </c>
      <c r="M1747" s="75">
        <f>D1747/'28 Populations and thresholds'!$H$99</f>
        <v>2.1950000000000001E-2</v>
      </c>
      <c r="N1747" s="106">
        <f>'28 Populations and thresholds'!$K$99</f>
        <v>0</v>
      </c>
      <c r="O1747" s="263" t="str">
        <f t="shared" si="119"/>
        <v xml:space="preserve"> </v>
      </c>
      <c r="P1747" s="348">
        <v>2.2000000000000002</v>
      </c>
      <c r="Q1747" s="38">
        <v>1</v>
      </c>
      <c r="R1747" s="106">
        <v>0</v>
      </c>
      <c r="S1747" s="263"/>
      <c r="U1747" s="263" t="str">
        <f t="shared" si="120"/>
        <v xml:space="preserve"> </v>
      </c>
    </row>
    <row r="1748" spans="1:26" x14ac:dyDescent="0.2">
      <c r="A1748" s="336" t="s">
        <v>1394</v>
      </c>
      <c r="B1748" s="356" t="s">
        <v>1464</v>
      </c>
      <c r="C1748" s="337" t="s">
        <v>3633</v>
      </c>
      <c r="D1748" s="357">
        <v>49013</v>
      </c>
      <c r="E1748" s="359" t="s">
        <v>1465</v>
      </c>
      <c r="F1748" s="263" t="str">
        <f t="shared" si="117"/>
        <v xml:space="preserve"> </v>
      </c>
      <c r="G1748" s="336" t="s">
        <v>15</v>
      </c>
      <c r="H1748" s="336" t="s">
        <v>1400</v>
      </c>
      <c r="I1748" s="263" t="str">
        <f t="shared" si="118"/>
        <v xml:space="preserve"> </v>
      </c>
      <c r="J1748" s="321" t="str">
        <f>IF(D1748&gt;=('28 Populations and thresholds'!$I$99),"YES"," ")</f>
        <v>YES</v>
      </c>
      <c r="K1748" s="321" t="str">
        <f>IF(J1748="YES"," ",IF(D1748&gt;=('28 Populations and thresholds'!$I$99)*0.25,"YES"))</f>
        <v xml:space="preserve"> </v>
      </c>
      <c r="L1748" s="321" t="b">
        <f>OR('28 Populations and thresholds'!$J$99="CR",'28 Populations and thresholds'!$J$99="EN",'28 Populations and thresholds'!$J$99="VU")</f>
        <v>0</v>
      </c>
      <c r="M1748" s="322">
        <f>D1748/'28 Populations and thresholds'!$H$99</f>
        <v>0.16337666666666667</v>
      </c>
      <c r="N1748" s="323">
        <f>'28 Populations and thresholds'!$K$99</f>
        <v>0</v>
      </c>
      <c r="O1748" s="263" t="str">
        <f t="shared" si="119"/>
        <v xml:space="preserve"> </v>
      </c>
      <c r="P1748" s="386">
        <v>16.34</v>
      </c>
      <c r="Q1748" s="321">
        <v>1</v>
      </c>
      <c r="R1748" s="323">
        <v>0</v>
      </c>
      <c r="S1748" s="263"/>
      <c r="T1748" s="324"/>
      <c r="U1748" s="263" t="str">
        <f t="shared" si="120"/>
        <v xml:space="preserve"> </v>
      </c>
    </row>
    <row r="1749" spans="1:26" x14ac:dyDescent="0.2">
      <c r="A1749" s="267" t="s">
        <v>1394</v>
      </c>
      <c r="B1749" s="268" t="s">
        <v>1064</v>
      </c>
      <c r="C1749" s="269" t="s">
        <v>3474</v>
      </c>
      <c r="D1749" s="270">
        <v>700</v>
      </c>
      <c r="E1749" s="271">
        <v>35288</v>
      </c>
      <c r="F1749" s="263" t="str">
        <f t="shared" si="117"/>
        <v xml:space="preserve"> </v>
      </c>
      <c r="G1749" s="267" t="s">
        <v>21</v>
      </c>
      <c r="H1749" s="267" t="s">
        <v>256</v>
      </c>
      <c r="I1749" s="263" t="str">
        <f t="shared" si="118"/>
        <v xml:space="preserve"> </v>
      </c>
      <c r="J1749" s="272" t="str">
        <f>IF(D1749&gt;=('28 Populations and thresholds'!$I$198),"YES"," ")</f>
        <v>YES</v>
      </c>
      <c r="K1749" s="272" t="str">
        <f>IF(J1749="YES"," ",IF(D1749&gt;=('28 Populations and thresholds'!$I$198)*0.25,"YES"))</f>
        <v xml:space="preserve"> </v>
      </c>
      <c r="L1749" s="272" t="b">
        <f>OR('28 Populations and thresholds'!$J$198="CR",'28 Populations and thresholds'!$J$198="EN",'28 Populations and thresholds'!$J$198="VU")</f>
        <v>0</v>
      </c>
      <c r="M1749" s="273">
        <f>D1749/'28 Populations and thresholds'!$H$198</f>
        <v>3.1818181818181815E-2</v>
      </c>
      <c r="N1749" s="274">
        <f>'28 Populations and thresholds'!$K$198</f>
        <v>0</v>
      </c>
      <c r="O1749" s="263" t="str">
        <f t="shared" si="119"/>
        <v xml:space="preserve"> </v>
      </c>
      <c r="P1749" s="349">
        <v>4.22</v>
      </c>
      <c r="Q1749" s="272">
        <v>2</v>
      </c>
      <c r="R1749" s="274">
        <v>0</v>
      </c>
      <c r="S1749" s="263"/>
      <c r="T1749" s="269"/>
      <c r="U1749" s="263" t="str">
        <f t="shared" si="120"/>
        <v xml:space="preserve"> </v>
      </c>
    </row>
    <row r="1750" spans="1:26" x14ac:dyDescent="0.2">
      <c r="A1750" s="267" t="s">
        <v>1394</v>
      </c>
      <c r="B1750" s="268" t="s">
        <v>1064</v>
      </c>
      <c r="C1750" s="269" t="s">
        <v>3759</v>
      </c>
      <c r="D1750" s="270">
        <v>260</v>
      </c>
      <c r="E1750" s="271">
        <v>33727</v>
      </c>
      <c r="F1750" s="263" t="str">
        <f t="shared" si="117"/>
        <v xml:space="preserve"> </v>
      </c>
      <c r="G1750" s="267" t="s">
        <v>21</v>
      </c>
      <c r="H1750" s="267" t="s">
        <v>256</v>
      </c>
      <c r="I1750" s="263" t="str">
        <f t="shared" si="118"/>
        <v xml:space="preserve"> </v>
      </c>
      <c r="J1750" s="272" t="str">
        <f>IF(D1750&gt;=('28 Populations and thresholds'!$I$182),"YES"," ")</f>
        <v>YES</v>
      </c>
      <c r="K1750" s="272" t="str">
        <f>IF(J1750="YES"," ",IF(D1750&gt;=('28 Populations and thresholds'!$I$182)*0.25,"YES"))</f>
        <v xml:space="preserve"> </v>
      </c>
      <c r="L1750" s="272" t="b">
        <f>OR('28 Populations and thresholds'!$J$182="CR",'28 Populations and thresholds'!$J$182="EN",'28 Populations and thresholds'!$J$182="VU")</f>
        <v>0</v>
      </c>
      <c r="M1750" s="273">
        <f>D1750/'28 Populations and thresholds'!$H$182</f>
        <v>1.04E-2</v>
      </c>
      <c r="N1750" s="274">
        <f>'28 Populations and thresholds'!$K$182</f>
        <v>0</v>
      </c>
      <c r="O1750" s="263" t="str">
        <f t="shared" si="119"/>
        <v xml:space="preserve"> </v>
      </c>
      <c r="P1750" s="349"/>
      <c r="Q1750" s="272"/>
      <c r="R1750" s="274"/>
      <c r="S1750" s="263"/>
      <c r="T1750" s="275"/>
      <c r="U1750" s="263" t="str">
        <f t="shared" si="120"/>
        <v xml:space="preserve"> </v>
      </c>
      <c r="W1750" s="4"/>
      <c r="X1750" s="4"/>
      <c r="Y1750" s="4"/>
      <c r="Z1750" s="4"/>
    </row>
    <row r="1751" spans="1:26" x14ac:dyDescent="0.2">
      <c r="A1751" s="143" t="s">
        <v>1394</v>
      </c>
      <c r="B1751" s="40" t="s">
        <v>4674</v>
      </c>
      <c r="C1751" s="4" t="s">
        <v>3765</v>
      </c>
      <c r="D1751" s="41">
        <v>189</v>
      </c>
      <c r="E1751" s="46">
        <v>35551</v>
      </c>
      <c r="F1751" s="263" t="str">
        <f t="shared" si="117"/>
        <v xml:space="preserve"> </v>
      </c>
      <c r="G1751" s="143" t="s">
        <v>21</v>
      </c>
      <c r="H1751" s="143" t="s">
        <v>430</v>
      </c>
      <c r="I1751" s="263" t="str">
        <f t="shared" si="118"/>
        <v xml:space="preserve"> </v>
      </c>
      <c r="J1751" s="38" t="str">
        <f>IF(D1751&gt;=('28 Populations and thresholds'!$I$193),"YES"," ")</f>
        <v xml:space="preserve"> </v>
      </c>
      <c r="K1751" s="38" t="str">
        <f>IF(J1751="YES"," ",IF(D1751&gt;=('28 Populations and thresholds'!$I$193)*0.25,"YES"))</f>
        <v>YES</v>
      </c>
      <c r="L1751" s="38" t="b">
        <f>OR('28 Populations and thresholds'!$J$193="CR",'28 Populations and thresholds'!$J$193="EN",'28 Populations and thresholds'!$J$193="VU")</f>
        <v>0</v>
      </c>
      <c r="M1751" s="75">
        <f>D1751/'28 Populations and thresholds'!$H$193</f>
        <v>4.2954545454545459E-3</v>
      </c>
      <c r="N1751" s="106" t="str">
        <f>'28 Populations and thresholds'!$K$193</f>
        <v>DEC</v>
      </c>
      <c r="O1751" s="263" t="str">
        <f t="shared" si="119"/>
        <v xml:space="preserve"> </v>
      </c>
      <c r="P1751" s="348">
        <v>0.99</v>
      </c>
      <c r="Q1751" s="38">
        <v>2</v>
      </c>
      <c r="R1751" s="106">
        <v>0</v>
      </c>
      <c r="S1751" s="263"/>
      <c r="U1751" s="263" t="str">
        <f t="shared" si="120"/>
        <v xml:space="preserve"> </v>
      </c>
    </row>
    <row r="1752" spans="1:26" x14ac:dyDescent="0.2">
      <c r="A1752" s="143" t="s">
        <v>1394</v>
      </c>
      <c r="B1752" s="40" t="s">
        <v>4674</v>
      </c>
      <c r="C1752" s="4" t="s">
        <v>3766</v>
      </c>
      <c r="D1752" s="41">
        <v>159</v>
      </c>
      <c r="E1752" s="46">
        <v>35551</v>
      </c>
      <c r="F1752" s="263" t="str">
        <f t="shared" si="117"/>
        <v xml:space="preserve"> </v>
      </c>
      <c r="G1752" s="143" t="s">
        <v>21</v>
      </c>
      <c r="H1752" s="143" t="s">
        <v>430</v>
      </c>
      <c r="I1752" s="263" t="str">
        <f t="shared" si="118"/>
        <v xml:space="preserve"> </v>
      </c>
      <c r="J1752" s="38" t="str">
        <f>IF(D1752&gt;=('28 Populations and thresholds'!$I$194),"YES"," ")</f>
        <v xml:space="preserve"> </v>
      </c>
      <c r="K1752" s="38" t="str">
        <f>IF(J1752="YES"," ",IF(D1752&gt;=('28 Populations and thresholds'!$I$194)*0.25,"YES"))</f>
        <v>YES</v>
      </c>
      <c r="L1752" s="38" t="b">
        <f>OR('28 Populations and thresholds'!$J$194="CR",'28 Populations and thresholds'!$J$194="EN",'28 Populations and thresholds'!$J$194="VU")</f>
        <v>0</v>
      </c>
      <c r="M1752" s="75">
        <f>D1752/'28 Populations and thresholds'!$H$194</f>
        <v>5.5789473684210522E-3</v>
      </c>
      <c r="N1752" s="106" t="str">
        <f>'28 Populations and thresholds'!$K$194</f>
        <v>DEC</v>
      </c>
      <c r="O1752" s="263" t="str">
        <f t="shared" si="119"/>
        <v xml:space="preserve"> </v>
      </c>
      <c r="P1752" s="348"/>
      <c r="Q1752" s="38"/>
      <c r="R1752" s="106"/>
      <c r="S1752" s="263"/>
      <c r="T1752" s="9"/>
      <c r="U1752" s="263" t="str">
        <f t="shared" si="120"/>
        <v xml:space="preserve"> </v>
      </c>
    </row>
    <row r="1753" spans="1:26" x14ac:dyDescent="0.2">
      <c r="A1753" s="275" t="s">
        <v>1394</v>
      </c>
      <c r="B1753" s="269" t="s">
        <v>3536</v>
      </c>
      <c r="C1753" s="280" t="s">
        <v>3528</v>
      </c>
      <c r="D1753" s="279">
        <v>1851</v>
      </c>
      <c r="E1753" s="274">
        <v>2005</v>
      </c>
      <c r="F1753" s="263" t="str">
        <f t="shared" si="117"/>
        <v xml:space="preserve"> </v>
      </c>
      <c r="G1753" s="275" t="s">
        <v>139</v>
      </c>
      <c r="H1753" s="275" t="s">
        <v>3388</v>
      </c>
      <c r="I1753" s="263" t="str">
        <f t="shared" si="118"/>
        <v xml:space="preserve"> </v>
      </c>
      <c r="J1753" s="272" t="str">
        <f>IF(D1753&gt;=('28 Populations and thresholds'!$I$59),"YES"," ")</f>
        <v>YES</v>
      </c>
      <c r="K1753" s="272" t="str">
        <f>IF(J1753="YES"," ",IF(D1753&gt;=('28 Populations and thresholds'!$I$59)*0.25,"YES"))</f>
        <v xml:space="preserve"> </v>
      </c>
      <c r="L1753" s="272" t="b">
        <f>OR('28 Populations and thresholds'!$J$59="CR",'28 Populations and thresholds'!$J$59="EN",'28 Populations and thresholds'!$J$59="VU")</f>
        <v>0</v>
      </c>
      <c r="M1753" s="273">
        <f>D1753/'28 Populations and thresholds'!$H$59</f>
        <v>1.6827272727272729E-2</v>
      </c>
      <c r="N1753" s="274">
        <f>'28 Populations and thresholds'!$K$59</f>
        <v>0</v>
      </c>
      <c r="O1753" s="263" t="str">
        <f t="shared" si="119"/>
        <v xml:space="preserve"> </v>
      </c>
      <c r="P1753" s="349">
        <v>1.68</v>
      </c>
      <c r="Q1753" s="272">
        <v>1</v>
      </c>
      <c r="R1753" s="274">
        <v>0</v>
      </c>
      <c r="S1753" s="263"/>
      <c r="T1753" s="269"/>
      <c r="U1753" s="263" t="str">
        <f t="shared" si="120"/>
        <v xml:space="preserve"> </v>
      </c>
    </row>
    <row r="1754" spans="1:26" x14ac:dyDescent="0.2">
      <c r="A1754" s="143" t="s">
        <v>1394</v>
      </c>
      <c r="B1754" s="40" t="s">
        <v>1152</v>
      </c>
      <c r="C1754" s="4" t="s">
        <v>4560</v>
      </c>
      <c r="D1754" s="41">
        <v>445</v>
      </c>
      <c r="E1754" s="46">
        <v>35551</v>
      </c>
      <c r="F1754" s="263" t="str">
        <f t="shared" si="117"/>
        <v xml:space="preserve"> </v>
      </c>
      <c r="G1754" s="143" t="s">
        <v>21</v>
      </c>
      <c r="H1754" s="143" t="s">
        <v>430</v>
      </c>
      <c r="I1754" s="263" t="str">
        <f t="shared" si="118"/>
        <v xml:space="preserve"> </v>
      </c>
      <c r="J1754" s="38" t="str">
        <f>IF(D1754&gt;=('28 Populations and thresholds'!$I$163),"YES"," ")</f>
        <v>YES</v>
      </c>
      <c r="K1754" s="38" t="str">
        <f>IF(J1754="YES"," ",IF(D1754&gt;=('28 Populations and thresholds'!$I$163)*0.25,"YES"))</f>
        <v xml:space="preserve"> </v>
      </c>
      <c r="L1754" s="38" t="b">
        <f>OR('28 Populations and thresholds'!$J$163="CR",'28 Populations and thresholds'!$J$163="EN",'28 Populations and thresholds'!$J$163="VU")</f>
        <v>0</v>
      </c>
      <c r="M1754" s="75">
        <f>D1754/'28 Populations and thresholds'!$H$163</f>
        <v>3.4230769230769231E-2</v>
      </c>
      <c r="N1754" s="106" t="str">
        <f>'28 Populations and thresholds'!$K$163</f>
        <v>DEC</v>
      </c>
      <c r="O1754" s="263" t="str">
        <f t="shared" si="119"/>
        <v xml:space="preserve"> </v>
      </c>
      <c r="P1754" s="348">
        <v>4.24</v>
      </c>
      <c r="Q1754" s="38">
        <v>3</v>
      </c>
      <c r="R1754" s="106">
        <v>0</v>
      </c>
      <c r="S1754" s="263"/>
      <c r="T1754" s="12" t="s">
        <v>4561</v>
      </c>
      <c r="U1754" s="263" t="str">
        <f t="shared" si="120"/>
        <v xml:space="preserve"> </v>
      </c>
    </row>
    <row r="1755" spans="1:26" x14ac:dyDescent="0.2">
      <c r="A1755" s="143" t="s">
        <v>1394</v>
      </c>
      <c r="B1755" s="40" t="s">
        <v>1152</v>
      </c>
      <c r="C1755" s="4" t="s">
        <v>3748</v>
      </c>
      <c r="D1755" s="41">
        <v>98</v>
      </c>
      <c r="E1755" s="46">
        <v>36053</v>
      </c>
      <c r="F1755" s="263" t="str">
        <f t="shared" si="117"/>
        <v xml:space="preserve"> </v>
      </c>
      <c r="G1755" s="143" t="s">
        <v>21</v>
      </c>
      <c r="H1755" s="143" t="s">
        <v>433</v>
      </c>
      <c r="I1755" s="263" t="str">
        <f t="shared" si="118"/>
        <v xml:space="preserve"> </v>
      </c>
      <c r="J1755" s="38" t="str">
        <f>IF(D1755&gt;=('28 Populations and thresholds'!$I$156),"YES"," ")</f>
        <v xml:space="preserve"> </v>
      </c>
      <c r="K1755" s="38" t="str">
        <f>IF(J1755="YES"," ",IF(D1755&gt;=('28 Populations and thresholds'!$I$156)*0.25,"YES"))</f>
        <v>YES</v>
      </c>
      <c r="L1755" s="38" t="b">
        <f>OR('28 Populations and thresholds'!$J$156="CR",'28 Populations and thresholds'!$J$156="EN",'28 Populations and thresholds'!$J$156="VU")</f>
        <v>0</v>
      </c>
      <c r="M1755" s="75">
        <f>D1755/'28 Populations and thresholds'!$H$156</f>
        <v>3.9199999999999999E-3</v>
      </c>
      <c r="N1755" s="106">
        <f>'28 Populations and thresholds'!$K$156</f>
        <v>0</v>
      </c>
      <c r="O1755" s="263" t="str">
        <f t="shared" si="119"/>
        <v xml:space="preserve"> </v>
      </c>
      <c r="P1755" s="348"/>
      <c r="Q1755" s="38"/>
      <c r="R1755" s="106"/>
      <c r="S1755" s="263"/>
      <c r="U1755" s="263" t="str">
        <f t="shared" si="120"/>
        <v xml:space="preserve"> </v>
      </c>
    </row>
    <row r="1756" spans="1:26" x14ac:dyDescent="0.2">
      <c r="A1756" s="143" t="s">
        <v>1394</v>
      </c>
      <c r="B1756" s="40" t="s">
        <v>1152</v>
      </c>
      <c r="C1756" s="4" t="s">
        <v>3766</v>
      </c>
      <c r="D1756" s="41">
        <v>121</v>
      </c>
      <c r="E1756" s="46">
        <v>35183</v>
      </c>
      <c r="F1756" s="263" t="str">
        <f t="shared" si="117"/>
        <v xml:space="preserve"> </v>
      </c>
      <c r="G1756" s="143" t="s">
        <v>21</v>
      </c>
      <c r="H1756" s="143" t="s">
        <v>433</v>
      </c>
      <c r="I1756" s="263" t="str">
        <f t="shared" si="118"/>
        <v xml:space="preserve"> </v>
      </c>
      <c r="J1756" s="38" t="str">
        <f>IF(D1756&gt;=('28 Populations and thresholds'!$I$194),"YES"," ")</f>
        <v xml:space="preserve"> </v>
      </c>
      <c r="K1756" s="38" t="str">
        <f>IF(J1756="YES"," ",IF(D1756&gt;=('28 Populations and thresholds'!$I$194)*0.25,"YES"))</f>
        <v>YES</v>
      </c>
      <c r="L1756" s="38" t="b">
        <f>OR('28 Populations and thresholds'!$J$194="CR",'28 Populations and thresholds'!$J$194="EN",'28 Populations and thresholds'!$J$194="VU")</f>
        <v>0</v>
      </c>
      <c r="M1756" s="75">
        <f>D1756/'28 Populations and thresholds'!$H$194</f>
        <v>4.2456140350877192E-3</v>
      </c>
      <c r="N1756" s="106" t="str">
        <f>'28 Populations and thresholds'!$K$194</f>
        <v>DEC</v>
      </c>
      <c r="O1756" s="263" t="str">
        <f t="shared" si="119"/>
        <v xml:space="preserve"> </v>
      </c>
      <c r="P1756" s="348"/>
      <c r="Q1756" s="38"/>
      <c r="R1756" s="106"/>
      <c r="S1756" s="263"/>
      <c r="U1756" s="263" t="str">
        <f t="shared" si="120"/>
        <v xml:space="preserve"> </v>
      </c>
    </row>
    <row r="1757" spans="1:26" x14ac:dyDescent="0.2">
      <c r="A1757" s="267" t="s">
        <v>1394</v>
      </c>
      <c r="B1757" s="268" t="s">
        <v>1249</v>
      </c>
      <c r="C1757" s="269" t="s">
        <v>3777</v>
      </c>
      <c r="D1757" s="270">
        <v>600</v>
      </c>
      <c r="E1757" s="271">
        <v>32648</v>
      </c>
      <c r="F1757" s="263" t="str">
        <f t="shared" si="117"/>
        <v xml:space="preserve"> </v>
      </c>
      <c r="G1757" s="267" t="s">
        <v>21</v>
      </c>
      <c r="H1757" s="267" t="s">
        <v>256</v>
      </c>
      <c r="I1757" s="263" t="str">
        <f t="shared" si="118"/>
        <v xml:space="preserve"> </v>
      </c>
      <c r="J1757" s="272" t="str">
        <f>IF(D1757&gt;=('28 Populations and thresholds'!$I$211),"YES"," ")</f>
        <v xml:space="preserve"> </v>
      </c>
      <c r="K1757" s="272" t="str">
        <f>IF(J1757="YES"," ",IF(D1757&gt;=('28 Populations and thresholds'!$I$211)*0.25,"YES"))</f>
        <v>YES</v>
      </c>
      <c r="L1757" s="272" t="b">
        <f>OR('28 Populations and thresholds'!$J$211="CR",'28 Populations and thresholds'!$J$211="EN",'28 Populations and thresholds'!$J$211="VU")</f>
        <v>0</v>
      </c>
      <c r="M1757" s="273">
        <f>D1757/'28 Populations and thresholds'!$H$211</f>
        <v>5.9999999999999995E-4</v>
      </c>
      <c r="N1757" s="274" t="str">
        <f>'28 Populations and thresholds'!$K$211</f>
        <v>DEC</v>
      </c>
      <c r="O1757" s="263" t="str">
        <f t="shared" si="119"/>
        <v xml:space="preserve"> </v>
      </c>
      <c r="P1757" s="349">
        <v>0.06</v>
      </c>
      <c r="Q1757" s="272">
        <v>1</v>
      </c>
      <c r="R1757" s="274">
        <v>0</v>
      </c>
      <c r="S1757" s="263"/>
      <c r="T1757" s="275"/>
      <c r="U1757" s="263" t="str">
        <f t="shared" si="120"/>
        <v xml:space="preserve"> </v>
      </c>
    </row>
    <row r="1758" spans="1:26" x14ac:dyDescent="0.2">
      <c r="A1758" s="143" t="s">
        <v>1394</v>
      </c>
      <c r="B1758" s="40" t="s">
        <v>1131</v>
      </c>
      <c r="C1758" s="4" t="s">
        <v>3765</v>
      </c>
      <c r="D1758" s="41">
        <v>125</v>
      </c>
      <c r="E1758" s="46">
        <v>35285</v>
      </c>
      <c r="F1758" s="263" t="str">
        <f t="shared" si="117"/>
        <v xml:space="preserve"> </v>
      </c>
      <c r="G1758" s="143" t="s">
        <v>21</v>
      </c>
      <c r="H1758" s="143" t="s">
        <v>256</v>
      </c>
      <c r="I1758" s="263" t="str">
        <f t="shared" si="118"/>
        <v xml:space="preserve"> </v>
      </c>
      <c r="J1758" s="38" t="str">
        <f>IF(D1758&gt;=('28 Populations and thresholds'!$I$193),"YES"," ")</f>
        <v xml:space="preserve"> </v>
      </c>
      <c r="K1758" s="38" t="str">
        <f>IF(J1758="YES"," ",IF(D1758&gt;=('28 Populations and thresholds'!$I$193)*0.25,"YES"))</f>
        <v>YES</v>
      </c>
      <c r="L1758" s="38" t="b">
        <f>OR('28 Populations and thresholds'!$J$193="CR",'28 Populations and thresholds'!$J$193="EN",'28 Populations and thresholds'!$J$193="VU")</f>
        <v>0</v>
      </c>
      <c r="M1758" s="75">
        <f>D1758/'28 Populations and thresholds'!$H$193</f>
        <v>2.840909090909091E-3</v>
      </c>
      <c r="N1758" s="106" t="str">
        <f>'28 Populations and thresholds'!$K$193</f>
        <v>DEC</v>
      </c>
      <c r="O1758" s="263" t="str">
        <f t="shared" si="119"/>
        <v xml:space="preserve"> </v>
      </c>
      <c r="P1758" s="348">
        <v>0.28000000000000003</v>
      </c>
      <c r="Q1758" s="38">
        <v>1</v>
      </c>
      <c r="R1758" s="106">
        <v>0</v>
      </c>
      <c r="S1758" s="263"/>
      <c r="U1758" s="263" t="str">
        <f t="shared" si="120"/>
        <v xml:space="preserve"> </v>
      </c>
    </row>
    <row r="1759" spans="1:26" x14ac:dyDescent="0.2">
      <c r="A1759" s="267" t="s">
        <v>1394</v>
      </c>
      <c r="B1759" s="268" t="s">
        <v>1023</v>
      </c>
      <c r="C1759" s="269" t="s">
        <v>3765</v>
      </c>
      <c r="D1759" s="270">
        <v>204</v>
      </c>
      <c r="E1759" s="271">
        <v>35551</v>
      </c>
      <c r="F1759" s="263" t="str">
        <f t="shared" si="117"/>
        <v xml:space="preserve"> </v>
      </c>
      <c r="G1759" s="267" t="s">
        <v>21</v>
      </c>
      <c r="H1759" s="267" t="s">
        <v>430</v>
      </c>
      <c r="I1759" s="263" t="str">
        <f t="shared" si="118"/>
        <v xml:space="preserve"> </v>
      </c>
      <c r="J1759" s="272" t="str">
        <f>IF(D1759&gt;=('28 Populations and thresholds'!$I$193),"YES"," ")</f>
        <v xml:space="preserve"> </v>
      </c>
      <c r="K1759" s="272" t="str">
        <f>IF(J1759="YES"," ",IF(D1759&gt;=('28 Populations and thresholds'!$I$193)*0.25,"YES"))</f>
        <v>YES</v>
      </c>
      <c r="L1759" s="272" t="b">
        <f>OR('28 Populations and thresholds'!$J$193="CR",'28 Populations and thresholds'!$J$193="EN",'28 Populations and thresholds'!$J$193="VU")</f>
        <v>0</v>
      </c>
      <c r="M1759" s="273">
        <f>D1759/'28 Populations and thresholds'!$H$193</f>
        <v>4.6363636363636364E-3</v>
      </c>
      <c r="N1759" s="274" t="str">
        <f>'28 Populations and thresholds'!$K$193</f>
        <v>DEC</v>
      </c>
      <c r="O1759" s="263" t="str">
        <f t="shared" si="119"/>
        <v xml:space="preserve"> </v>
      </c>
      <c r="P1759" s="349">
        <v>3.82</v>
      </c>
      <c r="Q1759" s="272">
        <v>4</v>
      </c>
      <c r="R1759" s="274">
        <v>1</v>
      </c>
      <c r="S1759" s="263"/>
      <c r="T1759" s="275"/>
      <c r="U1759" s="263" t="str">
        <f t="shared" si="120"/>
        <v xml:space="preserve"> </v>
      </c>
    </row>
    <row r="1760" spans="1:26" x14ac:dyDescent="0.2">
      <c r="A1760" s="275" t="s">
        <v>1394</v>
      </c>
      <c r="B1760" s="269" t="s">
        <v>1023</v>
      </c>
      <c r="C1760" s="269" t="s">
        <v>1732</v>
      </c>
      <c r="D1760" s="279">
        <v>110</v>
      </c>
      <c r="E1760" s="284" t="s">
        <v>207</v>
      </c>
      <c r="F1760" s="263" t="str">
        <f t="shared" si="117"/>
        <v xml:space="preserve"> </v>
      </c>
      <c r="G1760" s="275" t="s">
        <v>139</v>
      </c>
      <c r="H1760" s="275"/>
      <c r="I1760" s="263" t="str">
        <f t="shared" si="118"/>
        <v xml:space="preserve"> </v>
      </c>
      <c r="J1760" s="272" t="str">
        <f>IF(D1760&gt;=('28 Populations and thresholds'!$I$221),"YES"," ")</f>
        <v>YES</v>
      </c>
      <c r="K1760" s="272" t="str">
        <f>IF(J1760="YES"," ",IF(D1760&gt;=('28 Populations and thresholds'!$I$221)*0.25,"YES"))</f>
        <v xml:space="preserve"> </v>
      </c>
      <c r="L1760" s="272" t="b">
        <f>OR('28 Populations and thresholds'!$J$221="CR",'28 Populations and thresholds'!$J$221="EN",'28 Populations and thresholds'!$J$221="VU")</f>
        <v>1</v>
      </c>
      <c r="M1760" s="273">
        <f>D1760/'28 Populations and thresholds'!$H$221</f>
        <v>1.1458333333333333E-2</v>
      </c>
      <c r="N1760" s="274" t="str">
        <f>'28 Populations and thresholds'!$K$221</f>
        <v>DEC</v>
      </c>
      <c r="O1760" s="263" t="str">
        <f t="shared" si="119"/>
        <v xml:space="preserve"> </v>
      </c>
      <c r="P1760" s="349"/>
      <c r="Q1760" s="272"/>
      <c r="R1760" s="274"/>
      <c r="S1760" s="263"/>
      <c r="T1760" s="275"/>
      <c r="U1760" s="263" t="str">
        <f t="shared" si="120"/>
        <v xml:space="preserve"> </v>
      </c>
    </row>
    <row r="1761" spans="1:21" x14ac:dyDescent="0.2">
      <c r="A1761" s="267" t="s">
        <v>1394</v>
      </c>
      <c r="B1761" s="268" t="s">
        <v>1023</v>
      </c>
      <c r="C1761" s="280" t="s">
        <v>3763</v>
      </c>
      <c r="D1761" s="270">
        <v>342</v>
      </c>
      <c r="E1761" s="271">
        <v>36053</v>
      </c>
      <c r="F1761" s="263" t="str">
        <f t="shared" si="117"/>
        <v xml:space="preserve"> </v>
      </c>
      <c r="G1761" s="267" t="s">
        <v>21</v>
      </c>
      <c r="H1761" s="267" t="s">
        <v>433</v>
      </c>
      <c r="I1761" s="263" t="str">
        <f t="shared" si="118"/>
        <v xml:space="preserve"> </v>
      </c>
      <c r="J1761" s="272" t="str">
        <f>IF(D1761&gt;=('28 Populations and thresholds'!$I$191),"YES"," ")</f>
        <v xml:space="preserve"> </v>
      </c>
      <c r="K1761" s="272" t="str">
        <f>IF(J1761="YES"," ",IF(D1761&gt;=('28 Populations and thresholds'!$I$191)*0.25,"YES"))</f>
        <v>YES</v>
      </c>
      <c r="L1761" s="272" t="b">
        <f>OR('28 Populations and thresholds'!$J$191="CR",'28 Populations and thresholds'!$J$191="EN",'28 Populations and thresholds'!$J$191="VU")</f>
        <v>0</v>
      </c>
      <c r="M1761" s="273">
        <f>D1761/'28 Populations and thresholds'!$H$191</f>
        <v>6.8399999999999997E-3</v>
      </c>
      <c r="N1761" s="274">
        <f>'28 Populations and thresholds'!$K$191</f>
        <v>0</v>
      </c>
      <c r="O1761" s="263" t="str">
        <f t="shared" si="119"/>
        <v xml:space="preserve"> </v>
      </c>
      <c r="P1761" s="349"/>
      <c r="Q1761" s="272"/>
      <c r="R1761" s="274"/>
      <c r="S1761" s="263"/>
      <c r="T1761" s="275"/>
      <c r="U1761" s="263" t="str">
        <f t="shared" si="120"/>
        <v xml:space="preserve"> </v>
      </c>
    </row>
    <row r="1762" spans="1:21" x14ac:dyDescent="0.2">
      <c r="A1762" s="267" t="s">
        <v>1394</v>
      </c>
      <c r="B1762" s="268" t="s">
        <v>1023</v>
      </c>
      <c r="C1762" s="269" t="s">
        <v>3758</v>
      </c>
      <c r="D1762" s="270">
        <v>839</v>
      </c>
      <c r="E1762" s="271">
        <v>35916</v>
      </c>
      <c r="F1762" s="263" t="str">
        <f t="shared" si="117"/>
        <v xml:space="preserve"> </v>
      </c>
      <c r="G1762" s="267" t="s">
        <v>21</v>
      </c>
      <c r="H1762" s="267" t="s">
        <v>439</v>
      </c>
      <c r="I1762" s="263" t="str">
        <f t="shared" si="118"/>
        <v xml:space="preserve"> </v>
      </c>
      <c r="J1762" s="272" t="str">
        <f>IF(D1762&gt;=('28 Populations and thresholds'!$I$179),"YES"," ")</f>
        <v>YES</v>
      </c>
      <c r="K1762" s="272" t="str">
        <f>IF(J1762="YES"," ",IF(D1762&gt;=('28 Populations and thresholds'!$I$179)*0.25,"YES"))</f>
        <v xml:space="preserve"> </v>
      </c>
      <c r="L1762" s="272" t="b">
        <f>OR('28 Populations and thresholds'!$J$179="CR",'28 Populations and thresholds'!$J$179="EN",'28 Populations and thresholds'!$J$179="VU")</f>
        <v>0</v>
      </c>
      <c r="M1762" s="273">
        <f>D1762/'28 Populations and thresholds'!$H$179</f>
        <v>1.5254545454545455E-2</v>
      </c>
      <c r="N1762" s="274" t="str">
        <f>'28 Populations and thresholds'!$K$179</f>
        <v>DEC</v>
      </c>
      <c r="O1762" s="263" t="str">
        <f t="shared" si="119"/>
        <v xml:space="preserve"> </v>
      </c>
      <c r="P1762" s="349"/>
      <c r="Q1762" s="272"/>
      <c r="R1762" s="274"/>
      <c r="S1762" s="263"/>
      <c r="T1762" s="269"/>
      <c r="U1762" s="263" t="str">
        <f t="shared" si="120"/>
        <v xml:space="preserve"> </v>
      </c>
    </row>
    <row r="1763" spans="1:21" x14ac:dyDescent="0.2">
      <c r="A1763" s="12" t="s">
        <v>1394</v>
      </c>
      <c r="B1763" s="9" t="s">
        <v>1080</v>
      </c>
      <c r="C1763" s="4" t="s">
        <v>1696</v>
      </c>
      <c r="D1763" s="5">
        <v>52</v>
      </c>
      <c r="E1763" s="1" t="s">
        <v>1598</v>
      </c>
      <c r="F1763" s="263" t="str">
        <f t="shared" si="117"/>
        <v xml:space="preserve"> </v>
      </c>
      <c r="G1763" s="13" t="s">
        <v>139</v>
      </c>
      <c r="I1763" s="263" t="str">
        <f t="shared" si="118"/>
        <v xml:space="preserve"> </v>
      </c>
      <c r="J1763" s="38" t="str">
        <f>IF(D1763&gt;=('28 Populations and thresholds'!$I$51),"YES"," ")</f>
        <v>YES</v>
      </c>
      <c r="K1763" s="38" t="str">
        <f>IF(J1763="YES"," ",IF(D1763&gt;=('28 Populations and thresholds'!$I$51)*0.25,"YES"))</f>
        <v xml:space="preserve"> </v>
      </c>
      <c r="L1763" s="38" t="b">
        <f>OR('28 Populations and thresholds'!$J$51="CR",'28 Populations and thresholds'!$J$51="EN",'28 Populations and thresholds'!$J$51="VU")</f>
        <v>1</v>
      </c>
      <c r="M1763" s="75">
        <f>D1763/'28 Populations and thresholds'!$H$51</f>
        <v>1.9259259259259261E-2</v>
      </c>
      <c r="N1763" s="106">
        <f>'28 Populations and thresholds'!$K$51</f>
        <v>0</v>
      </c>
      <c r="O1763" s="263" t="str">
        <f t="shared" si="119"/>
        <v xml:space="preserve"> </v>
      </c>
      <c r="P1763" s="348">
        <v>4.2</v>
      </c>
      <c r="Q1763" s="38">
        <v>5</v>
      </c>
      <c r="R1763" s="106">
        <v>1</v>
      </c>
      <c r="S1763" s="263"/>
      <c r="U1763" s="263" t="str">
        <f t="shared" si="120"/>
        <v xml:space="preserve"> </v>
      </c>
    </row>
    <row r="1764" spans="1:21" x14ac:dyDescent="0.2">
      <c r="A1764" s="143" t="s">
        <v>1394</v>
      </c>
      <c r="B1764" s="40" t="s">
        <v>1080</v>
      </c>
      <c r="C1764" s="4" t="s">
        <v>3765</v>
      </c>
      <c r="D1764" s="41">
        <v>182</v>
      </c>
      <c r="E1764" s="46">
        <v>37012</v>
      </c>
      <c r="F1764" s="263" t="str">
        <f t="shared" si="117"/>
        <v xml:space="preserve"> </v>
      </c>
      <c r="G1764" s="143" t="s">
        <v>21</v>
      </c>
      <c r="H1764" s="143" t="s">
        <v>890</v>
      </c>
      <c r="I1764" s="263" t="str">
        <f t="shared" si="118"/>
        <v xml:space="preserve"> </v>
      </c>
      <c r="J1764" s="38" t="str">
        <f>IF(D1764&gt;=('28 Populations and thresholds'!$I$193),"YES"," ")</f>
        <v xml:space="preserve"> </v>
      </c>
      <c r="K1764" s="38" t="str">
        <f>IF(J1764="YES"," ",IF(D1764&gt;=('28 Populations and thresholds'!$I$193)*0.25,"YES"))</f>
        <v>YES</v>
      </c>
      <c r="L1764" s="38" t="b">
        <f>OR('28 Populations and thresholds'!$J$193="CR",'28 Populations and thresholds'!$J$193="EN",'28 Populations and thresholds'!$J$193="VU")</f>
        <v>0</v>
      </c>
      <c r="M1764" s="75">
        <f>D1764/'28 Populations and thresholds'!$H$193</f>
        <v>4.1363636363636359E-3</v>
      </c>
      <c r="N1764" s="106" t="str">
        <f>'28 Populations and thresholds'!$K$193</f>
        <v>DEC</v>
      </c>
      <c r="O1764" s="263" t="str">
        <f t="shared" si="119"/>
        <v xml:space="preserve"> </v>
      </c>
      <c r="P1764" s="348"/>
      <c r="Q1764" s="38"/>
      <c r="R1764" s="106"/>
      <c r="S1764" s="263"/>
      <c r="U1764" s="263" t="str">
        <f t="shared" si="120"/>
        <v xml:space="preserve"> </v>
      </c>
    </row>
    <row r="1765" spans="1:21" x14ac:dyDescent="0.2">
      <c r="A1765" s="143" t="s">
        <v>1394</v>
      </c>
      <c r="B1765" s="40" t="s">
        <v>1080</v>
      </c>
      <c r="C1765" s="4" t="s">
        <v>3770</v>
      </c>
      <c r="D1765" s="41">
        <v>1050</v>
      </c>
      <c r="E1765" s="46">
        <v>36784</v>
      </c>
      <c r="F1765" s="263" t="str">
        <f t="shared" si="117"/>
        <v xml:space="preserve"> </v>
      </c>
      <c r="G1765" s="143" t="s">
        <v>21</v>
      </c>
      <c r="H1765" s="143" t="s">
        <v>897</v>
      </c>
      <c r="I1765" s="263" t="str">
        <f t="shared" si="118"/>
        <v xml:space="preserve"> </v>
      </c>
      <c r="J1765" s="38" t="str">
        <f>IF(D1765&gt;=('28 Populations and thresholds'!$I$199),"YES"," ")</f>
        <v xml:space="preserve"> </v>
      </c>
      <c r="K1765" s="38" t="str">
        <f>IF(J1765="YES"," ",IF(D1765&gt;=('28 Populations and thresholds'!$I$199)*0.25,"YES"))</f>
        <v>YES</v>
      </c>
      <c r="L1765" s="38" t="b">
        <f>OR('28 Populations and thresholds'!$J$199="CR",'28 Populations and thresholds'!$J$199="EN",'28 Populations and thresholds'!$J$199="VU")</f>
        <v>0</v>
      </c>
      <c r="M1765" s="75">
        <f>D1765/'28 Populations and thresholds'!$H$199</f>
        <v>3.3333333333333335E-3</v>
      </c>
      <c r="N1765" s="106">
        <f>'28 Populations and thresholds'!$K$199</f>
        <v>0</v>
      </c>
      <c r="O1765" s="263" t="str">
        <f t="shared" si="119"/>
        <v xml:space="preserve"> </v>
      </c>
      <c r="P1765" s="348"/>
      <c r="Q1765" s="38"/>
      <c r="R1765" s="106"/>
      <c r="S1765" s="263"/>
      <c r="T1765" s="9"/>
      <c r="U1765" s="263" t="str">
        <f t="shared" si="120"/>
        <v xml:space="preserve"> </v>
      </c>
    </row>
    <row r="1766" spans="1:21" x14ac:dyDescent="0.2">
      <c r="A1766" s="143" t="s">
        <v>1394</v>
      </c>
      <c r="B1766" s="40" t="s">
        <v>1080</v>
      </c>
      <c r="C1766" s="111" t="s">
        <v>3474</v>
      </c>
      <c r="D1766" s="41">
        <v>241</v>
      </c>
      <c r="E1766" s="46">
        <v>36161</v>
      </c>
      <c r="F1766" s="263" t="str">
        <f t="shared" si="117"/>
        <v xml:space="preserve"> </v>
      </c>
      <c r="G1766" s="143" t="s">
        <v>21</v>
      </c>
      <c r="H1766" s="143" t="s">
        <v>897</v>
      </c>
      <c r="I1766" s="263" t="str">
        <f t="shared" si="118"/>
        <v xml:space="preserve"> </v>
      </c>
      <c r="J1766" s="38" t="str">
        <f>IF(D1766&gt;=('28 Populations and thresholds'!$I$198),"YES"," ")</f>
        <v>YES</v>
      </c>
      <c r="K1766" s="38" t="str">
        <f>IF(J1766="YES"," ",IF(D1766&gt;=('28 Populations and thresholds'!$I$198)*0.25,"YES"))</f>
        <v xml:space="preserve"> </v>
      </c>
      <c r="L1766" s="38" t="b">
        <f>OR('28 Populations and thresholds'!$J$198="CR",'28 Populations and thresholds'!$J$198="EN",'28 Populations and thresholds'!$J$198="VU")</f>
        <v>0</v>
      </c>
      <c r="M1766" s="75">
        <f>D1766/'28 Populations and thresholds'!$H$198</f>
        <v>1.0954545454545455E-2</v>
      </c>
      <c r="N1766" s="106">
        <f>'28 Populations and thresholds'!$K$198</f>
        <v>0</v>
      </c>
      <c r="O1766" s="263" t="str">
        <f t="shared" si="119"/>
        <v xml:space="preserve"> </v>
      </c>
      <c r="P1766" s="348"/>
      <c r="Q1766" s="38"/>
      <c r="R1766" s="106"/>
      <c r="S1766" s="263"/>
      <c r="T1766" s="9"/>
      <c r="U1766" s="263" t="str">
        <f t="shared" si="120"/>
        <v xml:space="preserve"> </v>
      </c>
    </row>
    <row r="1767" spans="1:21" x14ac:dyDescent="0.2">
      <c r="A1767" s="143" t="s">
        <v>1394</v>
      </c>
      <c r="B1767" s="40" t="s">
        <v>1080</v>
      </c>
      <c r="C1767" s="111" t="s">
        <v>3763</v>
      </c>
      <c r="D1767" s="41">
        <v>216</v>
      </c>
      <c r="E1767" s="46">
        <v>37149</v>
      </c>
      <c r="F1767" s="263" t="str">
        <f t="shared" si="117"/>
        <v xml:space="preserve"> </v>
      </c>
      <c r="G1767" s="143" t="s">
        <v>21</v>
      </c>
      <c r="H1767" s="143" t="s">
        <v>890</v>
      </c>
      <c r="I1767" s="263" t="str">
        <f t="shared" si="118"/>
        <v xml:space="preserve"> </v>
      </c>
      <c r="J1767" s="38" t="str">
        <f>IF(D1767&gt;=('28 Populations and thresholds'!$I$191),"YES"," ")</f>
        <v xml:space="preserve"> </v>
      </c>
      <c r="K1767" s="38" t="str">
        <f>IF(J1767="YES"," ",IF(D1767&gt;=('28 Populations and thresholds'!$I$191)*0.25,"YES"))</f>
        <v>YES</v>
      </c>
      <c r="L1767" s="38" t="b">
        <f>OR('28 Populations and thresholds'!$J$191="CR",'28 Populations and thresholds'!$J$191="EN",'28 Populations and thresholds'!$J$191="VU")</f>
        <v>0</v>
      </c>
      <c r="M1767" s="75">
        <f>D1767/'28 Populations and thresholds'!$H$191</f>
        <v>4.3200000000000001E-3</v>
      </c>
      <c r="N1767" s="106">
        <f>'28 Populations and thresholds'!$K$191</f>
        <v>0</v>
      </c>
      <c r="O1767" s="263" t="str">
        <f t="shared" si="119"/>
        <v xml:space="preserve"> </v>
      </c>
      <c r="P1767" s="348"/>
      <c r="Q1767" s="38"/>
      <c r="R1767" s="106"/>
      <c r="S1767" s="263"/>
      <c r="U1767" s="263" t="str">
        <f t="shared" si="120"/>
        <v xml:space="preserve"> </v>
      </c>
    </row>
    <row r="1768" spans="1:21" x14ac:dyDescent="0.2">
      <c r="A1768" s="267" t="s">
        <v>1394</v>
      </c>
      <c r="B1768" s="268" t="s">
        <v>1034</v>
      </c>
      <c r="C1768" s="269" t="s">
        <v>3633</v>
      </c>
      <c r="D1768" s="270">
        <v>4000</v>
      </c>
      <c r="E1768" s="294" t="s">
        <v>1344</v>
      </c>
      <c r="F1768" s="263" t="str">
        <f t="shared" si="117"/>
        <v xml:space="preserve"> </v>
      </c>
      <c r="G1768" s="267" t="s">
        <v>15</v>
      </c>
      <c r="H1768" s="267" t="s">
        <v>1395</v>
      </c>
      <c r="I1768" s="263" t="str">
        <f t="shared" si="118"/>
        <v xml:space="preserve"> </v>
      </c>
      <c r="J1768" s="272" t="str">
        <f>IF(D1768&gt;=('28 Populations and thresholds'!$I$99),"YES"," ")</f>
        <v>YES</v>
      </c>
      <c r="K1768" s="272" t="str">
        <f>IF(J1768="YES"," ",IF(D1768&gt;=('28 Populations and thresholds'!$I$99)*0.25,"YES"))</f>
        <v xml:space="preserve"> </v>
      </c>
      <c r="L1768" s="272" t="b">
        <f>OR('28 Populations and thresholds'!$J$99="CR",'28 Populations and thresholds'!$J$99="EN",'28 Populations and thresholds'!$J$99="VU")</f>
        <v>0</v>
      </c>
      <c r="M1768" s="273">
        <f>D1768/'28 Populations and thresholds'!$H$99</f>
        <v>1.3333333333333334E-2</v>
      </c>
      <c r="N1768" s="274">
        <f>'28 Populations and thresholds'!$K$99</f>
        <v>0</v>
      </c>
      <c r="O1768" s="263" t="str">
        <f t="shared" si="119"/>
        <v xml:space="preserve"> </v>
      </c>
      <c r="P1768" s="349">
        <v>3.2</v>
      </c>
      <c r="Q1768" s="272">
        <v>3</v>
      </c>
      <c r="R1768" s="274">
        <v>0</v>
      </c>
      <c r="S1768" s="263"/>
      <c r="T1768" s="269"/>
      <c r="U1768" s="263" t="str">
        <f t="shared" si="120"/>
        <v xml:space="preserve"> </v>
      </c>
    </row>
    <row r="1769" spans="1:21" x14ac:dyDescent="0.2">
      <c r="A1769" s="267" t="s">
        <v>1394</v>
      </c>
      <c r="B1769" s="268" t="s">
        <v>1034</v>
      </c>
      <c r="C1769" s="269" t="s">
        <v>3449</v>
      </c>
      <c r="D1769" s="270">
        <v>1222</v>
      </c>
      <c r="E1769" s="271">
        <v>32404</v>
      </c>
      <c r="F1769" s="263" t="str">
        <f t="shared" si="117"/>
        <v xml:space="preserve"> </v>
      </c>
      <c r="G1769" s="267" t="s">
        <v>21</v>
      </c>
      <c r="H1769" s="267" t="s">
        <v>256</v>
      </c>
      <c r="I1769" s="263" t="str">
        <f t="shared" si="118"/>
        <v xml:space="preserve"> </v>
      </c>
      <c r="J1769" s="272" t="str">
        <f>IF(D1769&gt;=('28 Populations and thresholds'!$I$151),"YES"," ")</f>
        <v>YES</v>
      </c>
      <c r="K1769" s="272" t="str">
        <f>IF(J1769="YES"," ",IF(D1769&gt;=('28 Populations and thresholds'!$I$151)*0.25,"YES"))</f>
        <v xml:space="preserve"> </v>
      </c>
      <c r="L1769" s="272" t="b">
        <f>OR('28 Populations and thresholds'!$J$151="CR",'28 Populations and thresholds'!$J$151="EN",'28 Populations and thresholds'!$J$151="VU")</f>
        <v>0</v>
      </c>
      <c r="M1769" s="273">
        <f>D1769/'28 Populations and thresholds'!$H$151</f>
        <v>1.222E-2</v>
      </c>
      <c r="N1769" s="274" t="str">
        <f>'28 Populations and thresholds'!$K$151</f>
        <v>DEC</v>
      </c>
      <c r="O1769" s="263" t="str">
        <f t="shared" si="119"/>
        <v xml:space="preserve"> </v>
      </c>
      <c r="P1769" s="349"/>
      <c r="Q1769" s="272"/>
      <c r="R1769" s="274"/>
      <c r="S1769" s="263"/>
      <c r="T1769" s="269"/>
      <c r="U1769" s="263" t="str">
        <f t="shared" si="120"/>
        <v xml:space="preserve"> </v>
      </c>
    </row>
    <row r="1770" spans="1:21" x14ac:dyDescent="0.2">
      <c r="A1770" s="267" t="s">
        <v>1394</v>
      </c>
      <c r="B1770" s="268" t="s">
        <v>1034</v>
      </c>
      <c r="C1770" s="280" t="s">
        <v>3758</v>
      </c>
      <c r="D1770" s="270">
        <v>354</v>
      </c>
      <c r="E1770" s="271">
        <v>36647</v>
      </c>
      <c r="F1770" s="263" t="str">
        <f t="shared" si="117"/>
        <v xml:space="preserve"> </v>
      </c>
      <c r="G1770" s="267" t="s">
        <v>21</v>
      </c>
      <c r="H1770" s="267" t="s">
        <v>897</v>
      </c>
      <c r="I1770" s="263" t="str">
        <f t="shared" si="118"/>
        <v xml:space="preserve"> </v>
      </c>
      <c r="J1770" s="272" t="str">
        <f>IF(D1770&gt;=('28 Populations and thresholds'!$I$179),"YES"," ")</f>
        <v xml:space="preserve"> </v>
      </c>
      <c r="K1770" s="272" t="str">
        <f>IF(J1770="YES"," ",IF(D1770&gt;=('28 Populations and thresholds'!$I$179)*0.25,"YES"))</f>
        <v>YES</v>
      </c>
      <c r="L1770" s="272" t="b">
        <f>OR('28 Populations and thresholds'!$J$179="CR",'28 Populations and thresholds'!$J$179="EN",'28 Populations and thresholds'!$J$179="VU")</f>
        <v>0</v>
      </c>
      <c r="M1770" s="273">
        <f>D1770/'28 Populations and thresholds'!$H$179</f>
        <v>6.4363636363636368E-3</v>
      </c>
      <c r="N1770" s="274" t="str">
        <f>'28 Populations and thresholds'!$K$179</f>
        <v>DEC</v>
      </c>
      <c r="O1770" s="263" t="str">
        <f t="shared" si="119"/>
        <v xml:space="preserve"> </v>
      </c>
      <c r="P1770" s="349"/>
      <c r="Q1770" s="272"/>
      <c r="R1770" s="274"/>
      <c r="S1770" s="263"/>
      <c r="T1770" s="269"/>
      <c r="U1770" s="263" t="str">
        <f t="shared" si="120"/>
        <v xml:space="preserve"> </v>
      </c>
    </row>
    <row r="1771" spans="1:21" x14ac:dyDescent="0.2">
      <c r="A1771" s="143" t="s">
        <v>1394</v>
      </c>
      <c r="B1771" s="40" t="s">
        <v>1293</v>
      </c>
      <c r="C1771" s="4" t="s">
        <v>3449</v>
      </c>
      <c r="D1771" s="41">
        <v>283</v>
      </c>
      <c r="E1771" s="46">
        <v>35551</v>
      </c>
      <c r="F1771" s="263" t="str">
        <f t="shared" si="117"/>
        <v xml:space="preserve"> </v>
      </c>
      <c r="G1771" s="143" t="s">
        <v>21</v>
      </c>
      <c r="H1771" s="143" t="s">
        <v>430</v>
      </c>
      <c r="I1771" s="263" t="str">
        <f t="shared" si="118"/>
        <v xml:space="preserve"> </v>
      </c>
      <c r="J1771" s="38" t="str">
        <f>IF(D1771&gt;=('28 Populations and thresholds'!$I$151),"YES"," ")</f>
        <v>YES</v>
      </c>
      <c r="K1771" s="38" t="str">
        <f>IF(J1771="YES"," ",IF(D1771&gt;=('28 Populations and thresholds'!$I$151)*0.25,"YES"))</f>
        <v xml:space="preserve"> </v>
      </c>
      <c r="L1771" s="38" t="b">
        <f>OR('28 Populations and thresholds'!$J$151="CR",'28 Populations and thresholds'!$J$151="EN",'28 Populations and thresholds'!$J$151="VU")</f>
        <v>0</v>
      </c>
      <c r="M1771" s="75">
        <f>D1771/'28 Populations and thresholds'!$H$151</f>
        <v>2.8300000000000001E-3</v>
      </c>
      <c r="N1771" s="106" t="str">
        <f>'28 Populations and thresholds'!$K$151</f>
        <v>DEC</v>
      </c>
      <c r="O1771" s="263" t="str">
        <f t="shared" si="119"/>
        <v xml:space="preserve"> </v>
      </c>
      <c r="P1771" s="348">
        <v>0.28000000000000003</v>
      </c>
      <c r="Q1771" s="38">
        <v>1</v>
      </c>
      <c r="R1771" s="106">
        <v>0</v>
      </c>
      <c r="S1771" s="263"/>
      <c r="T1771" s="9"/>
      <c r="U1771" s="263" t="str">
        <f t="shared" si="120"/>
        <v xml:space="preserve"> </v>
      </c>
    </row>
    <row r="1772" spans="1:21" x14ac:dyDescent="0.2">
      <c r="A1772" s="267" t="s">
        <v>1394</v>
      </c>
      <c r="B1772" s="268" t="s">
        <v>1022</v>
      </c>
      <c r="C1772" s="269" t="s">
        <v>3765</v>
      </c>
      <c r="D1772" s="270">
        <v>336</v>
      </c>
      <c r="E1772" s="271">
        <v>37149</v>
      </c>
      <c r="F1772" s="263" t="str">
        <f t="shared" si="117"/>
        <v xml:space="preserve"> </v>
      </c>
      <c r="G1772" s="267" t="s">
        <v>21</v>
      </c>
      <c r="H1772" s="267" t="s">
        <v>890</v>
      </c>
      <c r="I1772" s="263" t="str">
        <f t="shared" si="118"/>
        <v xml:space="preserve"> </v>
      </c>
      <c r="J1772" s="272" t="str">
        <f>IF(D1772&gt;=('28 Populations and thresholds'!$I$193),"YES"," ")</f>
        <v xml:space="preserve"> </v>
      </c>
      <c r="K1772" s="272" t="str">
        <f>IF(J1772="YES"," ",IF(D1772&gt;=('28 Populations and thresholds'!$I$193)*0.25,"YES"))</f>
        <v>YES</v>
      </c>
      <c r="L1772" s="272" t="b">
        <f>OR('28 Populations and thresholds'!$J$193="CR",'28 Populations and thresholds'!$J$193="EN",'28 Populations and thresholds'!$J$193="VU")</f>
        <v>0</v>
      </c>
      <c r="M1772" s="273">
        <f>D1772/'28 Populations and thresholds'!$H$193</f>
        <v>7.6363636363636364E-3</v>
      </c>
      <c r="N1772" s="274" t="str">
        <f>'28 Populations and thresholds'!$K$193</f>
        <v>DEC</v>
      </c>
      <c r="O1772" s="263" t="str">
        <f t="shared" si="119"/>
        <v xml:space="preserve"> </v>
      </c>
      <c r="P1772" s="349">
        <v>7.53</v>
      </c>
      <c r="Q1772" s="272">
        <v>5</v>
      </c>
      <c r="R1772" s="274">
        <v>0</v>
      </c>
      <c r="S1772" s="263"/>
      <c r="T1772" s="275"/>
      <c r="U1772" s="263" t="str">
        <f t="shared" si="120"/>
        <v xml:space="preserve"> </v>
      </c>
    </row>
    <row r="1773" spans="1:21" x14ac:dyDescent="0.2">
      <c r="A1773" s="267" t="s">
        <v>1394</v>
      </c>
      <c r="B1773" s="268" t="s">
        <v>1022</v>
      </c>
      <c r="C1773" s="269" t="s">
        <v>3452</v>
      </c>
      <c r="D1773" s="270">
        <v>1424</v>
      </c>
      <c r="E1773" s="271">
        <v>32404</v>
      </c>
      <c r="F1773" s="263" t="str">
        <f t="shared" si="117"/>
        <v xml:space="preserve"> </v>
      </c>
      <c r="G1773" s="267" t="s">
        <v>21</v>
      </c>
      <c r="H1773" s="267" t="s">
        <v>256</v>
      </c>
      <c r="I1773" s="263" t="str">
        <f t="shared" si="118"/>
        <v xml:space="preserve"> </v>
      </c>
      <c r="J1773" s="272" t="str">
        <f>IF(D1773&gt;=('28 Populations and thresholds'!$I$158),"YES"," ")</f>
        <v>YES</v>
      </c>
      <c r="K1773" s="272" t="str">
        <f>IF(J1773="YES"," ",IF(D1773&gt;=('28 Populations and thresholds'!$I$158)*0.25,"YES"))</f>
        <v xml:space="preserve"> </v>
      </c>
      <c r="L1773" s="272" t="b">
        <f>OR('28 Populations and thresholds'!$J$158="CR",'28 Populations and thresholds'!$J$158="EN",'28 Populations and thresholds'!$J$158="VU")</f>
        <v>0</v>
      </c>
      <c r="M1773" s="273">
        <f>D1773/'28 Populations and thresholds'!$H$158</f>
        <v>1.4239999999999999E-2</v>
      </c>
      <c r="N1773" s="274">
        <f>'28 Populations and thresholds'!$K$158</f>
        <v>0</v>
      </c>
      <c r="O1773" s="263" t="str">
        <f t="shared" si="119"/>
        <v xml:space="preserve"> </v>
      </c>
      <c r="P1773" s="349"/>
      <c r="Q1773" s="272"/>
      <c r="R1773" s="274"/>
      <c r="S1773" s="263"/>
      <c r="T1773" s="269"/>
      <c r="U1773" s="263" t="str">
        <f t="shared" si="120"/>
        <v xml:space="preserve"> </v>
      </c>
    </row>
    <row r="1774" spans="1:21" x14ac:dyDescent="0.2">
      <c r="A1774" s="267" t="s">
        <v>1394</v>
      </c>
      <c r="B1774" s="268" t="s">
        <v>1022</v>
      </c>
      <c r="C1774" s="269" t="s">
        <v>4560</v>
      </c>
      <c r="D1774" s="270">
        <v>372</v>
      </c>
      <c r="E1774" s="271">
        <v>33723</v>
      </c>
      <c r="F1774" s="263" t="str">
        <f t="shared" si="117"/>
        <v xml:space="preserve"> </v>
      </c>
      <c r="G1774" s="267" t="s">
        <v>21</v>
      </c>
      <c r="H1774" s="267" t="s">
        <v>256</v>
      </c>
      <c r="I1774" s="263" t="str">
        <f t="shared" si="118"/>
        <v xml:space="preserve"> </v>
      </c>
      <c r="J1774" s="272" t="str">
        <f>IF(D1774&gt;=('28 Populations and thresholds'!$I$163),"YES"," ")</f>
        <v>YES</v>
      </c>
      <c r="K1774" s="272" t="str">
        <f>IF(J1774="YES"," ",IF(D1774&gt;=('28 Populations and thresholds'!$I$163)*0.25,"YES"))</f>
        <v xml:space="preserve"> </v>
      </c>
      <c r="L1774" s="272" t="b">
        <f>OR('28 Populations and thresholds'!$J$163="CR",'28 Populations and thresholds'!$J$163="EN",'28 Populations and thresholds'!$J$163="VU")</f>
        <v>0</v>
      </c>
      <c r="M1774" s="273">
        <f>D1774/'28 Populations and thresholds'!$H$163</f>
        <v>2.8615384615384615E-2</v>
      </c>
      <c r="N1774" s="274" t="str">
        <f>'28 Populations and thresholds'!$K$163</f>
        <v>DEC</v>
      </c>
      <c r="O1774" s="263" t="str">
        <f t="shared" si="119"/>
        <v xml:space="preserve"> </v>
      </c>
      <c r="P1774" s="349"/>
      <c r="Q1774" s="272"/>
      <c r="R1774" s="274"/>
      <c r="S1774" s="263"/>
      <c r="T1774" s="275" t="s">
        <v>4561</v>
      </c>
      <c r="U1774" s="263" t="str">
        <f t="shared" si="120"/>
        <v xml:space="preserve"> </v>
      </c>
    </row>
    <row r="1775" spans="1:21" x14ac:dyDescent="0.2">
      <c r="A1775" s="267" t="s">
        <v>1394</v>
      </c>
      <c r="B1775" s="268" t="s">
        <v>1022</v>
      </c>
      <c r="C1775" s="269" t="s">
        <v>3766</v>
      </c>
      <c r="D1775" s="270">
        <v>243</v>
      </c>
      <c r="E1775" s="271">
        <v>37012</v>
      </c>
      <c r="F1775" s="263" t="str">
        <f t="shared" si="117"/>
        <v xml:space="preserve"> </v>
      </c>
      <c r="G1775" s="267" t="s">
        <v>21</v>
      </c>
      <c r="H1775" s="267" t="s">
        <v>890</v>
      </c>
      <c r="I1775" s="263" t="str">
        <f t="shared" si="118"/>
        <v xml:space="preserve"> </v>
      </c>
      <c r="J1775" s="272" t="str">
        <f>IF(D1775&gt;=('28 Populations and thresholds'!$I$194),"YES"," ")</f>
        <v xml:space="preserve"> </v>
      </c>
      <c r="K1775" s="272" t="str">
        <f>IF(J1775="YES"," ",IF(D1775&gt;=('28 Populations and thresholds'!$I$194)*0.25,"YES"))</f>
        <v>YES</v>
      </c>
      <c r="L1775" s="272" t="b">
        <f>OR('28 Populations and thresholds'!$J$194="CR",'28 Populations and thresholds'!$J$194="EN",'28 Populations and thresholds'!$J$194="VU")</f>
        <v>0</v>
      </c>
      <c r="M1775" s="273">
        <f>D1775/'28 Populations and thresholds'!$H$194</f>
        <v>8.5263157894736839E-3</v>
      </c>
      <c r="N1775" s="274" t="str">
        <f>'28 Populations and thresholds'!$K$194</f>
        <v>DEC</v>
      </c>
      <c r="O1775" s="263" t="str">
        <f t="shared" si="119"/>
        <v xml:space="preserve"> </v>
      </c>
      <c r="P1775" s="349"/>
      <c r="Q1775" s="272"/>
      <c r="R1775" s="274"/>
      <c r="S1775" s="263"/>
      <c r="T1775" s="275"/>
      <c r="U1775" s="263" t="str">
        <f t="shared" si="120"/>
        <v xml:space="preserve"> </v>
      </c>
    </row>
    <row r="1776" spans="1:21" x14ac:dyDescent="0.2">
      <c r="A1776" s="267" t="s">
        <v>1394</v>
      </c>
      <c r="B1776" s="268" t="s">
        <v>1022</v>
      </c>
      <c r="C1776" s="280" t="s">
        <v>3758</v>
      </c>
      <c r="D1776" s="270">
        <v>894</v>
      </c>
      <c r="E1776" s="271">
        <v>35201</v>
      </c>
      <c r="F1776" s="263" t="str">
        <f t="shared" si="117"/>
        <v xml:space="preserve"> </v>
      </c>
      <c r="G1776" s="267" t="s">
        <v>21</v>
      </c>
      <c r="H1776" s="267" t="s">
        <v>256</v>
      </c>
      <c r="I1776" s="263" t="str">
        <f t="shared" si="118"/>
        <v xml:space="preserve"> </v>
      </c>
      <c r="J1776" s="272" t="str">
        <f>IF(D1776&gt;=('28 Populations and thresholds'!$I$179),"YES"," ")</f>
        <v>YES</v>
      </c>
      <c r="K1776" s="272" t="str">
        <f>IF(J1776="YES"," ",IF(D1776&gt;=('28 Populations and thresholds'!$I$179)*0.25,"YES"))</f>
        <v xml:space="preserve"> </v>
      </c>
      <c r="L1776" s="272" t="b">
        <f>OR('28 Populations and thresholds'!$J$179="CR",'28 Populations and thresholds'!$J$179="EN",'28 Populations and thresholds'!$J$179="VU")</f>
        <v>0</v>
      </c>
      <c r="M1776" s="273">
        <f>D1776/'28 Populations and thresholds'!$H$179</f>
        <v>1.6254545454545456E-2</v>
      </c>
      <c r="N1776" s="274" t="str">
        <f>'28 Populations and thresholds'!$K$179</f>
        <v>DEC</v>
      </c>
      <c r="O1776" s="263" t="str">
        <f t="shared" si="119"/>
        <v xml:space="preserve"> </v>
      </c>
      <c r="P1776" s="349"/>
      <c r="Q1776" s="272"/>
      <c r="R1776" s="274"/>
      <c r="S1776" s="263"/>
      <c r="T1776" s="269"/>
      <c r="U1776" s="263" t="str">
        <f t="shared" si="120"/>
        <v xml:space="preserve"> </v>
      </c>
    </row>
    <row r="1777" spans="1:26" x14ac:dyDescent="0.2">
      <c r="A1777" s="143" t="s">
        <v>1394</v>
      </c>
      <c r="B1777" s="40" t="s">
        <v>1141</v>
      </c>
      <c r="C1777" s="4" t="s">
        <v>3745</v>
      </c>
      <c r="D1777" s="41">
        <v>379</v>
      </c>
      <c r="E1777" s="46">
        <v>32628</v>
      </c>
      <c r="F1777" s="263" t="str">
        <f t="shared" si="117"/>
        <v xml:space="preserve"> </v>
      </c>
      <c r="G1777" s="143" t="s">
        <v>21</v>
      </c>
      <c r="H1777" s="143" t="s">
        <v>256</v>
      </c>
      <c r="I1777" s="263" t="str">
        <f t="shared" si="118"/>
        <v xml:space="preserve"> </v>
      </c>
      <c r="J1777" s="38" t="str">
        <f>IF(D1777&gt;=('28 Populations and thresholds'!$I$152),"YES"," ")</f>
        <v xml:space="preserve"> </v>
      </c>
      <c r="K1777" s="38" t="str">
        <f>IF(J1777="YES"," ",IF(D1777&gt;=('28 Populations and thresholds'!$I$152)*0.25,"YES"))</f>
        <v>YES</v>
      </c>
      <c r="L1777" s="38" t="b">
        <f>OR('28 Populations and thresholds'!$J$152="CR",'28 Populations and thresholds'!$J$152="EN",'28 Populations and thresholds'!$J$152="VU")</f>
        <v>0</v>
      </c>
      <c r="M1777" s="75">
        <f>D1777/'28 Populations and thresholds'!$H$152</f>
        <v>3.79E-3</v>
      </c>
      <c r="N1777" s="106">
        <f>'28 Populations and thresholds'!$K$152</f>
        <v>0</v>
      </c>
      <c r="O1777" s="263" t="str">
        <f t="shared" si="119"/>
        <v xml:space="preserve"> </v>
      </c>
      <c r="P1777" s="348">
        <v>2.02</v>
      </c>
      <c r="Q1777" s="38">
        <v>2</v>
      </c>
      <c r="R1777" s="106">
        <v>0</v>
      </c>
      <c r="S1777" s="263"/>
      <c r="T1777" s="9"/>
      <c r="U1777" s="263" t="str">
        <f t="shared" si="120"/>
        <v xml:space="preserve"> </v>
      </c>
      <c r="W1777" s="4"/>
      <c r="X1777" s="4"/>
      <c r="Y1777" s="4"/>
      <c r="Z1777" s="4"/>
    </row>
    <row r="1778" spans="1:26" x14ac:dyDescent="0.2">
      <c r="A1778" s="143" t="s">
        <v>1394</v>
      </c>
      <c r="B1778" s="40" t="s">
        <v>1141</v>
      </c>
      <c r="C1778" s="4" t="s">
        <v>3766</v>
      </c>
      <c r="D1778" s="41">
        <v>467</v>
      </c>
      <c r="E1778" s="46">
        <v>32628</v>
      </c>
      <c r="F1778" s="263" t="str">
        <f t="shared" si="117"/>
        <v xml:space="preserve"> </v>
      </c>
      <c r="G1778" s="143" t="s">
        <v>21</v>
      </c>
      <c r="H1778" s="143" t="s">
        <v>256</v>
      </c>
      <c r="I1778" s="263" t="str">
        <f t="shared" si="118"/>
        <v xml:space="preserve"> </v>
      </c>
      <c r="J1778" s="38" t="str">
        <f>IF(D1778&gt;=('28 Populations and thresholds'!$I$194),"YES"," ")</f>
        <v>YES</v>
      </c>
      <c r="K1778" s="38" t="str">
        <f>IF(J1778="YES"," ",IF(D1778&gt;=('28 Populations and thresholds'!$I$194)*0.25,"YES"))</f>
        <v xml:space="preserve"> </v>
      </c>
      <c r="L1778" s="38" t="b">
        <f>OR('28 Populations and thresholds'!$J$194="CR",'28 Populations and thresholds'!$J$194="EN",'28 Populations and thresholds'!$J$194="VU")</f>
        <v>0</v>
      </c>
      <c r="M1778" s="75">
        <f>D1778/'28 Populations and thresholds'!$H$194</f>
        <v>1.6385964912280702E-2</v>
      </c>
      <c r="N1778" s="106" t="str">
        <f>'28 Populations and thresholds'!$K$194</f>
        <v>DEC</v>
      </c>
      <c r="O1778" s="263" t="str">
        <f t="shared" si="119"/>
        <v xml:space="preserve"> </v>
      </c>
      <c r="P1778" s="348"/>
      <c r="Q1778" s="38"/>
      <c r="R1778" s="106"/>
      <c r="S1778" s="263"/>
      <c r="U1778" s="263" t="str">
        <f t="shared" si="120"/>
        <v xml:space="preserve"> </v>
      </c>
    </row>
    <row r="1779" spans="1:26" x14ac:dyDescent="0.2">
      <c r="A1779" s="275" t="s">
        <v>1394</v>
      </c>
      <c r="B1779" s="269" t="s">
        <v>3618</v>
      </c>
      <c r="C1779" s="269" t="s">
        <v>3617</v>
      </c>
      <c r="D1779" s="279">
        <v>9164</v>
      </c>
      <c r="E1779" s="274">
        <v>2001</v>
      </c>
      <c r="F1779" s="263" t="str">
        <f t="shared" si="117"/>
        <v xml:space="preserve"> </v>
      </c>
      <c r="G1779" s="275" t="s">
        <v>139</v>
      </c>
      <c r="H1779" s="275" t="s">
        <v>3388</v>
      </c>
      <c r="I1779" s="263" t="str">
        <f t="shared" si="118"/>
        <v xml:space="preserve"> </v>
      </c>
      <c r="J1779" s="272" t="str">
        <f>IF(D1779&gt;=('28 Populations and thresholds'!$I$95),"YES"," ")</f>
        <v>YES</v>
      </c>
      <c r="K1779" s="272" t="str">
        <f>IF(J1779="YES"," ",IF(D1779&gt;=('28 Populations and thresholds'!$I$95)*0.25,"YES"))</f>
        <v xml:space="preserve"> </v>
      </c>
      <c r="L1779" s="272" t="b">
        <f>OR('28 Populations and thresholds'!$J$95="CR",'28 Populations and thresholds'!$J$95="EN",'28 Populations and thresholds'!$J$95="VU")</f>
        <v>0</v>
      </c>
      <c r="M1779" s="273">
        <f>D1779/'28 Populations and thresholds'!$H$95</f>
        <v>3.0546666666666666E-2</v>
      </c>
      <c r="N1779" s="274">
        <f>'28 Populations and thresholds'!$K$95</f>
        <v>0</v>
      </c>
      <c r="O1779" s="263" t="str">
        <f t="shared" si="119"/>
        <v xml:space="preserve"> </v>
      </c>
      <c r="P1779" s="349">
        <v>3.05</v>
      </c>
      <c r="Q1779" s="272">
        <v>1</v>
      </c>
      <c r="R1779" s="274">
        <v>0</v>
      </c>
      <c r="S1779" s="263"/>
      <c r="T1779" s="269"/>
      <c r="U1779" s="263" t="str">
        <f t="shared" si="120"/>
        <v xml:space="preserve"> </v>
      </c>
    </row>
    <row r="1780" spans="1:26" x14ac:dyDescent="0.2">
      <c r="A1780" s="143" t="s">
        <v>1394</v>
      </c>
      <c r="B1780" s="40" t="s">
        <v>1025</v>
      </c>
      <c r="C1780" s="4" t="s">
        <v>3745</v>
      </c>
      <c r="D1780" s="41">
        <v>1500</v>
      </c>
      <c r="E1780" s="46">
        <v>35916</v>
      </c>
      <c r="F1780" s="263" t="str">
        <f t="shared" si="117"/>
        <v xml:space="preserve"> </v>
      </c>
      <c r="G1780" s="143" t="s">
        <v>21</v>
      </c>
      <c r="H1780" s="143" t="s">
        <v>439</v>
      </c>
      <c r="I1780" s="263" t="str">
        <f t="shared" si="118"/>
        <v xml:space="preserve"> </v>
      </c>
      <c r="J1780" s="38" t="str">
        <f>IF(D1780&gt;=('28 Populations and thresholds'!$I$152),"YES"," ")</f>
        <v>YES</v>
      </c>
      <c r="K1780" s="38" t="str">
        <f>IF(J1780="YES"," ",IF(D1780&gt;=('28 Populations and thresholds'!$I$152)*0.25,"YES"))</f>
        <v xml:space="preserve"> </v>
      </c>
      <c r="L1780" s="38" t="b">
        <f>OR('28 Populations and thresholds'!$J$152="CR",'28 Populations and thresholds'!$J$152="EN",'28 Populations and thresholds'!$J$152="VU")</f>
        <v>0</v>
      </c>
      <c r="M1780" s="75">
        <f>D1780/'28 Populations and thresholds'!$H$152</f>
        <v>1.4999999999999999E-2</v>
      </c>
      <c r="N1780" s="106">
        <f>'28 Populations and thresholds'!$K$152</f>
        <v>0</v>
      </c>
      <c r="O1780" s="263" t="str">
        <f t="shared" si="119"/>
        <v xml:space="preserve"> </v>
      </c>
      <c r="P1780" s="348">
        <v>3.02</v>
      </c>
      <c r="Q1780" s="38">
        <v>3</v>
      </c>
      <c r="R1780" s="106">
        <v>0</v>
      </c>
      <c r="S1780" s="263"/>
      <c r="T1780" s="9"/>
      <c r="U1780" s="263" t="str">
        <f t="shared" si="120"/>
        <v xml:space="preserve"> </v>
      </c>
      <c r="W1780" s="4"/>
      <c r="X1780" s="4"/>
      <c r="Y1780" s="4"/>
      <c r="Z1780" s="4"/>
    </row>
    <row r="1781" spans="1:26" x14ac:dyDescent="0.2">
      <c r="A1781" s="143" t="s">
        <v>1394</v>
      </c>
      <c r="B1781" s="40" t="s">
        <v>1025</v>
      </c>
      <c r="C1781" s="4" t="s">
        <v>3766</v>
      </c>
      <c r="D1781" s="41">
        <v>93</v>
      </c>
      <c r="E1781" s="46">
        <v>37149</v>
      </c>
      <c r="F1781" s="263" t="str">
        <f t="shared" si="117"/>
        <v xml:space="preserve"> </v>
      </c>
      <c r="G1781" s="143" t="s">
        <v>21</v>
      </c>
      <c r="H1781" s="143" t="s">
        <v>890</v>
      </c>
      <c r="I1781" s="263" t="str">
        <f t="shared" si="118"/>
        <v xml:space="preserve"> </v>
      </c>
      <c r="J1781" s="38" t="str">
        <f>IF(D1781&gt;=('28 Populations and thresholds'!$I$194),"YES"," ")</f>
        <v xml:space="preserve"> </v>
      </c>
      <c r="K1781" s="38" t="str">
        <f>IF(J1781="YES"," ",IF(D1781&gt;=('28 Populations and thresholds'!$I$194)*0.25,"YES"))</f>
        <v>YES</v>
      </c>
      <c r="L1781" s="38" t="b">
        <f>OR('28 Populations and thresholds'!$J$194="CR",'28 Populations and thresholds'!$J$194="EN",'28 Populations and thresholds'!$J$194="VU")</f>
        <v>0</v>
      </c>
      <c r="M1781" s="75">
        <f>D1781/'28 Populations and thresholds'!$H$194</f>
        <v>3.2631578947368419E-3</v>
      </c>
      <c r="N1781" s="106" t="str">
        <f>'28 Populations and thresholds'!$K$194</f>
        <v>DEC</v>
      </c>
      <c r="O1781" s="263" t="str">
        <f t="shared" si="119"/>
        <v xml:space="preserve"> </v>
      </c>
      <c r="P1781" s="348"/>
      <c r="Q1781" s="38"/>
      <c r="R1781" s="106"/>
      <c r="S1781" s="263"/>
      <c r="U1781" s="263" t="str">
        <f t="shared" si="120"/>
        <v xml:space="preserve"> </v>
      </c>
    </row>
    <row r="1782" spans="1:26" x14ac:dyDescent="0.2">
      <c r="A1782" s="143" t="s">
        <v>1394</v>
      </c>
      <c r="B1782" s="40" t="s">
        <v>1025</v>
      </c>
      <c r="C1782" s="4" t="s">
        <v>3758</v>
      </c>
      <c r="D1782" s="41">
        <v>657</v>
      </c>
      <c r="E1782" s="46">
        <v>35916</v>
      </c>
      <c r="F1782" s="263" t="str">
        <f t="shared" si="117"/>
        <v xml:space="preserve"> </v>
      </c>
      <c r="G1782" s="143" t="s">
        <v>21</v>
      </c>
      <c r="H1782" s="143" t="s">
        <v>439</v>
      </c>
      <c r="I1782" s="263" t="str">
        <f t="shared" si="118"/>
        <v xml:space="preserve"> </v>
      </c>
      <c r="J1782" s="38" t="str">
        <f>IF(D1782&gt;=('28 Populations and thresholds'!$I$179),"YES"," ")</f>
        <v>YES</v>
      </c>
      <c r="K1782" s="38" t="str">
        <f>IF(J1782="YES"," ",IF(D1782&gt;=('28 Populations and thresholds'!$I$179)*0.25,"YES"))</f>
        <v xml:space="preserve"> </v>
      </c>
      <c r="L1782" s="38" t="b">
        <f>OR('28 Populations and thresholds'!$J$179="CR",'28 Populations and thresholds'!$J$179="EN",'28 Populations and thresholds'!$J$179="VU")</f>
        <v>0</v>
      </c>
      <c r="M1782" s="75">
        <f>D1782/'28 Populations and thresholds'!$H$179</f>
        <v>1.1945454545454546E-2</v>
      </c>
      <c r="N1782" s="106" t="str">
        <f>'28 Populations and thresholds'!$K$179</f>
        <v>DEC</v>
      </c>
      <c r="O1782" s="263" t="str">
        <f t="shared" si="119"/>
        <v xml:space="preserve"> </v>
      </c>
      <c r="P1782" s="348"/>
      <c r="Q1782" s="38"/>
      <c r="R1782" s="106"/>
      <c r="S1782" s="263"/>
      <c r="U1782" s="263" t="str">
        <f t="shared" si="120"/>
        <v xml:space="preserve"> </v>
      </c>
    </row>
    <row r="1783" spans="1:26" x14ac:dyDescent="0.2">
      <c r="A1783" s="275" t="s">
        <v>1643</v>
      </c>
      <c r="B1783" s="269" t="s">
        <v>1645</v>
      </c>
      <c r="C1783" s="269" t="s">
        <v>3719</v>
      </c>
      <c r="D1783" s="279">
        <v>109</v>
      </c>
      <c r="E1783" s="284" t="s">
        <v>1598</v>
      </c>
      <c r="F1783" s="263" t="str">
        <f t="shared" si="117"/>
        <v xml:space="preserve"> </v>
      </c>
      <c r="G1783" s="275" t="s">
        <v>139</v>
      </c>
      <c r="H1783" s="275"/>
      <c r="I1783" s="263" t="str">
        <f t="shared" si="118"/>
        <v xml:space="preserve"> </v>
      </c>
      <c r="J1783" s="272" t="str">
        <f>IF(D1783&gt;=('28 Populations and thresholds'!$I$32),"YES"," ")</f>
        <v>YES</v>
      </c>
      <c r="K1783" s="272" t="str">
        <f>IF(J1783="YES"," ",IF(D1783&gt;=('28 Populations and thresholds'!$I$32)*0.25,"YES"))</f>
        <v xml:space="preserve"> </v>
      </c>
      <c r="L1783" s="272" t="b">
        <f>OR('28 Populations and thresholds'!$J$32="CR",'28 Populations and thresholds'!$J$32="EN",'28 Populations and thresholds'!$J$32="VU")</f>
        <v>1</v>
      </c>
      <c r="M1783" s="273">
        <f>D1783/'28 Populations and thresholds'!$H$32</f>
        <v>2.6585365853658536E-2</v>
      </c>
      <c r="N1783" s="274">
        <f>'28 Populations and thresholds'!$K$32</f>
        <v>0</v>
      </c>
      <c r="O1783" s="263" t="str">
        <f t="shared" si="119"/>
        <v xml:space="preserve"> </v>
      </c>
      <c r="P1783" s="349">
        <v>8.75</v>
      </c>
      <c r="Q1783" s="272">
        <v>4</v>
      </c>
      <c r="R1783" s="274">
        <v>1</v>
      </c>
      <c r="S1783" s="263"/>
      <c r="T1783" s="275"/>
      <c r="U1783" s="263" t="str">
        <f t="shared" si="120"/>
        <v xml:space="preserve"> </v>
      </c>
    </row>
    <row r="1784" spans="1:26" x14ac:dyDescent="0.2">
      <c r="A1784" s="275" t="s">
        <v>1643</v>
      </c>
      <c r="B1784" s="292" t="s">
        <v>1645</v>
      </c>
      <c r="C1784" s="269" t="s">
        <v>3471</v>
      </c>
      <c r="D1784" s="279">
        <v>2000</v>
      </c>
      <c r="E1784" s="285">
        <v>40843</v>
      </c>
      <c r="F1784" s="263" t="str">
        <f t="shared" si="117"/>
        <v xml:space="preserve"> </v>
      </c>
      <c r="G1784" s="275"/>
      <c r="H1784" s="269" t="s">
        <v>4483</v>
      </c>
      <c r="I1784" s="263" t="str">
        <f t="shared" si="118"/>
        <v xml:space="preserve"> </v>
      </c>
      <c r="J1784" s="272" t="str">
        <f>IF(D1784&gt;=(('28 Populations and thresholds'!$I$183)+('28 Populations and thresholds'!$I$184)+('28 Populations and thresholds'!$I$185)),"YES"," ")</f>
        <v>YES</v>
      </c>
      <c r="K1784" s="272" t="str">
        <f>IF(J1784="YES"," ",IF(D1784&gt;=(('28 Populations and thresholds'!$I$183)+('28 Populations and thresholds'!$I$184)+('28 Populations and thresholds'!$I$185))*0.25,"YES"))</f>
        <v xml:space="preserve"> </v>
      </c>
      <c r="L1784" s="272" t="b">
        <f>OR('28 Populations and thresholds'!$J$183="CR",'28 Populations and thresholds'!$J$183="EN",'28 Populations and thresholds'!$J$183="VU")</f>
        <v>0</v>
      </c>
      <c r="M1784" s="273">
        <f>D1784/(('28 Populations and thresholds'!$H$183)+('28 Populations and thresholds'!$H$184)+('28 Populations and thresholds'!$H$185))</f>
        <v>6.6666666666666671E-3</v>
      </c>
      <c r="N1784" s="274">
        <f>'28 Populations and thresholds'!$K$183</f>
        <v>0</v>
      </c>
      <c r="O1784" s="263" t="str">
        <f t="shared" si="119"/>
        <v xml:space="preserve"> </v>
      </c>
      <c r="P1784" s="349"/>
      <c r="Q1784" s="272"/>
      <c r="R1784" s="274"/>
      <c r="S1784" s="263"/>
      <c r="T1784" s="275" t="s">
        <v>4568</v>
      </c>
      <c r="U1784" s="263" t="str">
        <f t="shared" si="120"/>
        <v xml:space="preserve"> </v>
      </c>
    </row>
    <row r="1785" spans="1:26" x14ac:dyDescent="0.2">
      <c r="A1785" s="275" t="s">
        <v>1643</v>
      </c>
      <c r="B1785" s="269" t="s">
        <v>1645</v>
      </c>
      <c r="C1785" s="278" t="s">
        <v>3461</v>
      </c>
      <c r="D1785" s="279">
        <v>1040</v>
      </c>
      <c r="E1785" s="284" t="s">
        <v>3389</v>
      </c>
      <c r="F1785" s="263" t="str">
        <f t="shared" si="117"/>
        <v xml:space="preserve"> </v>
      </c>
      <c r="G1785" s="275" t="s">
        <v>4410</v>
      </c>
      <c r="H1785" s="275"/>
      <c r="I1785" s="263" t="str">
        <f t="shared" si="118"/>
        <v xml:space="preserve"> </v>
      </c>
      <c r="J1785" s="272" t="str">
        <f>IF(D1785&gt;=('28 Populations and thresholds'!$I$164),"YES"," ")</f>
        <v>YES</v>
      </c>
      <c r="K1785" s="272" t="str">
        <f>IF(J1785="YES"," ",IF(D1785&gt;=('28 Populations and thresholds'!$I$164)*0.25,"YES"))</f>
        <v xml:space="preserve"> </v>
      </c>
      <c r="L1785" s="272" t="b">
        <f>OR('28 Populations and thresholds'!$J$164="CR",'28 Populations and thresholds'!$J$164="EN",'28 Populations and thresholds'!$J$164="VU")</f>
        <v>0</v>
      </c>
      <c r="M1785" s="273">
        <f>D1785/'28 Populations and thresholds'!$H$164</f>
        <v>1.3164556962025316E-2</v>
      </c>
      <c r="N1785" s="274" t="str">
        <f>'28 Populations and thresholds'!$K$164</f>
        <v>DEC</v>
      </c>
      <c r="O1785" s="263" t="str">
        <f t="shared" si="119"/>
        <v xml:space="preserve"> </v>
      </c>
      <c r="P1785" s="349"/>
      <c r="Q1785" s="272"/>
      <c r="R1785" s="274"/>
      <c r="S1785" s="263"/>
      <c r="T1785" s="269"/>
      <c r="U1785" s="263" t="str">
        <f t="shared" si="120"/>
        <v xml:space="preserve"> </v>
      </c>
    </row>
    <row r="1786" spans="1:26" x14ac:dyDescent="0.2">
      <c r="A1786" s="275" t="s">
        <v>1643</v>
      </c>
      <c r="B1786" s="318" t="s">
        <v>1645</v>
      </c>
      <c r="C1786" s="269" t="s">
        <v>3763</v>
      </c>
      <c r="D1786" s="279">
        <v>2056</v>
      </c>
      <c r="E1786" s="285">
        <v>40843</v>
      </c>
      <c r="F1786" s="263" t="str">
        <f t="shared" si="117"/>
        <v xml:space="preserve"> </v>
      </c>
      <c r="G1786" s="275"/>
      <c r="H1786" s="269" t="s">
        <v>4483</v>
      </c>
      <c r="I1786" s="263" t="str">
        <f t="shared" si="118"/>
        <v xml:space="preserve"> </v>
      </c>
      <c r="J1786" s="272" t="str">
        <f>IF(D1786&gt;=('28 Populations and thresholds'!$I$191),"YES"," ")</f>
        <v>YES</v>
      </c>
      <c r="K1786" s="272" t="str">
        <f>IF(J1786="YES"," ",IF(D1786&gt;=('28 Populations and thresholds'!$I$191)*0.25,"YES"))</f>
        <v xml:space="preserve"> </v>
      </c>
      <c r="L1786" s="272" t="b">
        <f>OR('28 Populations and thresholds'!$J$191="CR",'28 Populations and thresholds'!$J$191="EN",'28 Populations and thresholds'!$J$191="VU")</f>
        <v>0</v>
      </c>
      <c r="M1786" s="273">
        <f>D1786/'28 Populations and thresholds'!$H$191</f>
        <v>4.1119999999999997E-2</v>
      </c>
      <c r="N1786" s="274">
        <f>'28 Populations and thresholds'!$K$191</f>
        <v>0</v>
      </c>
      <c r="O1786" s="263" t="str">
        <f t="shared" si="119"/>
        <v xml:space="preserve"> </v>
      </c>
      <c r="P1786" s="349"/>
      <c r="Q1786" s="272"/>
      <c r="R1786" s="274"/>
      <c r="S1786" s="263"/>
      <c r="T1786" s="269"/>
      <c r="U1786" s="263" t="str">
        <f t="shared" si="120"/>
        <v xml:space="preserve"> </v>
      </c>
    </row>
    <row r="1787" spans="1:26" x14ac:dyDescent="0.2">
      <c r="A1787" s="143" t="s">
        <v>1643</v>
      </c>
      <c r="B1787" s="40" t="s">
        <v>1252</v>
      </c>
      <c r="C1787" s="4" t="s">
        <v>3459</v>
      </c>
      <c r="D1787" s="41">
        <v>3500</v>
      </c>
      <c r="E1787" s="46">
        <v>33250</v>
      </c>
      <c r="F1787" s="263" t="str">
        <f t="shared" si="117"/>
        <v xml:space="preserve"> </v>
      </c>
      <c r="G1787" s="143" t="s">
        <v>21</v>
      </c>
      <c r="H1787" s="143" t="s">
        <v>853</v>
      </c>
      <c r="I1787" s="263" t="str">
        <f t="shared" si="118"/>
        <v xml:space="preserve"> </v>
      </c>
      <c r="J1787" s="38" t="str">
        <f>IF(D1787&gt;=(('28 Populations and thresholds'!$I$161)+('28 Populations and thresholds'!$I$162)),"YES"," ")</f>
        <v>YES</v>
      </c>
      <c r="K1787" s="38" t="str">
        <f>IF(J1787="YES"," ",IF(D1787&gt;=(('28 Populations and thresholds'!$I$161)+('28 Populations and thresholds'!$I$162))*0.25,"YES"))</f>
        <v xml:space="preserve"> </v>
      </c>
      <c r="L1787" s="38" t="b">
        <f>OR('28 Populations and thresholds'!$J$161="CR",'28 Populations and thresholds'!$J$161="EN",'28 Populations and thresholds'!$J$161="VU")</f>
        <v>0</v>
      </c>
      <c r="M1787" s="75">
        <f>D1787/(('28 Populations and thresholds'!$H$161)+('28 Populations and thresholds'!$H$162))</f>
        <v>1.9444444444444445E-2</v>
      </c>
      <c r="N1787" s="106">
        <f>'28 Populations and thresholds'!$K$161</f>
        <v>0</v>
      </c>
      <c r="O1787" s="263" t="str">
        <f t="shared" si="119"/>
        <v xml:space="preserve"> </v>
      </c>
      <c r="P1787" s="348">
        <v>3.06</v>
      </c>
      <c r="Q1787" s="38">
        <v>2</v>
      </c>
      <c r="R1787" s="106">
        <v>0</v>
      </c>
      <c r="S1787" s="263"/>
      <c r="T1787" s="121" t="s">
        <v>4564</v>
      </c>
      <c r="U1787" s="263" t="str">
        <f t="shared" si="120"/>
        <v xml:space="preserve"> </v>
      </c>
    </row>
    <row r="1788" spans="1:26" x14ac:dyDescent="0.2">
      <c r="A1788" s="143" t="s">
        <v>1643</v>
      </c>
      <c r="B1788" s="40" t="s">
        <v>1252</v>
      </c>
      <c r="C1788" s="4" t="s">
        <v>3745</v>
      </c>
      <c r="D1788" s="41">
        <v>1114</v>
      </c>
      <c r="E1788" s="46">
        <v>32881</v>
      </c>
      <c r="F1788" s="263" t="str">
        <f t="shared" si="117"/>
        <v xml:space="preserve"> </v>
      </c>
      <c r="G1788" s="143" t="s">
        <v>21</v>
      </c>
      <c r="H1788" s="143" t="s">
        <v>853</v>
      </c>
      <c r="I1788" s="263" t="str">
        <f t="shared" si="118"/>
        <v xml:space="preserve"> </v>
      </c>
      <c r="J1788" s="38" t="str">
        <f>IF(D1788&gt;=('28 Populations and thresholds'!$I$152),"YES"," ")</f>
        <v>YES</v>
      </c>
      <c r="K1788" s="38" t="str">
        <f>IF(J1788="YES"," ",IF(D1788&gt;=('28 Populations and thresholds'!$I$152)*0.25,"YES"))</f>
        <v xml:space="preserve"> </v>
      </c>
      <c r="L1788" s="38" t="b">
        <f>OR('28 Populations and thresholds'!$J$152="CR",'28 Populations and thresholds'!$J$152="EN",'28 Populations and thresholds'!$J$152="VU")</f>
        <v>0</v>
      </c>
      <c r="M1788" s="75">
        <f>D1788/'28 Populations and thresholds'!$H$152</f>
        <v>1.1140000000000001E-2</v>
      </c>
      <c r="N1788" s="106">
        <f>'28 Populations and thresholds'!$K$152</f>
        <v>0</v>
      </c>
      <c r="O1788" s="263" t="str">
        <f t="shared" si="119"/>
        <v xml:space="preserve"> </v>
      </c>
      <c r="P1788" s="348"/>
      <c r="Q1788" s="38"/>
      <c r="R1788" s="106"/>
      <c r="S1788" s="263"/>
      <c r="T1788" s="9"/>
      <c r="U1788" s="263" t="str">
        <f t="shared" si="120"/>
        <v xml:space="preserve"> </v>
      </c>
      <c r="W1788" s="4"/>
      <c r="X1788" s="4"/>
      <c r="Y1788" s="4"/>
      <c r="Z1788" s="4"/>
    </row>
    <row r="1789" spans="1:26" s="4" customFormat="1" x14ac:dyDescent="0.2">
      <c r="A1789" s="267" t="s">
        <v>1643</v>
      </c>
      <c r="B1789" s="292" t="s">
        <v>2261</v>
      </c>
      <c r="C1789" s="269" t="s">
        <v>3761</v>
      </c>
      <c r="D1789" s="270">
        <v>610</v>
      </c>
      <c r="E1789" s="271">
        <v>32914</v>
      </c>
      <c r="F1789" s="263" t="str">
        <f t="shared" si="117"/>
        <v xml:space="preserve"> </v>
      </c>
      <c r="G1789" s="267" t="s">
        <v>21</v>
      </c>
      <c r="H1789" s="267" t="s">
        <v>853</v>
      </c>
      <c r="I1789" s="263" t="str">
        <f t="shared" si="118"/>
        <v xml:space="preserve"> </v>
      </c>
      <c r="J1789" s="272" t="str">
        <f>IF(D1789&gt;=('28 Populations and thresholds'!$I$187),"YES"," ")</f>
        <v xml:space="preserve"> </v>
      </c>
      <c r="K1789" s="272" t="str">
        <f>IF(J1789="YES"," ",IF(D1789&gt;=('28 Populations and thresholds'!$I$187)*0.25,"YES"))</f>
        <v>YES</v>
      </c>
      <c r="L1789" s="272" t="b">
        <f>OR('28 Populations and thresholds'!$J$187="CR",'28 Populations and thresholds'!$J$187="EN",'28 Populations and thresholds'!$J$187="VU")</f>
        <v>0</v>
      </c>
      <c r="M1789" s="273">
        <f>D1789/'28 Populations and thresholds'!$H$187</f>
        <v>6.1000000000000004E-3</v>
      </c>
      <c r="N1789" s="274">
        <f>'28 Populations and thresholds'!$K$187</f>
        <v>0</v>
      </c>
      <c r="O1789" s="263" t="str">
        <f t="shared" si="119"/>
        <v xml:space="preserve"> </v>
      </c>
      <c r="P1789" s="349">
        <v>40.93</v>
      </c>
      <c r="Q1789" s="272">
        <v>12</v>
      </c>
      <c r="R1789" s="274">
        <v>1</v>
      </c>
      <c r="S1789" s="263"/>
      <c r="T1789" s="269"/>
      <c r="U1789" s="263" t="str">
        <f t="shared" si="120"/>
        <v xml:space="preserve"> </v>
      </c>
      <c r="W1789" s="9"/>
      <c r="X1789" s="9"/>
      <c r="Y1789" s="9"/>
      <c r="Z1789" s="9"/>
    </row>
    <row r="1790" spans="1:26" s="4" customFormat="1" x14ac:dyDescent="0.2">
      <c r="A1790" s="275" t="s">
        <v>1643</v>
      </c>
      <c r="B1790" s="292" t="s">
        <v>2261</v>
      </c>
      <c r="C1790" s="296" t="s">
        <v>3471</v>
      </c>
      <c r="D1790" s="279">
        <v>3500</v>
      </c>
      <c r="E1790" s="281">
        <v>39692</v>
      </c>
      <c r="F1790" s="263" t="str">
        <f t="shared" si="117"/>
        <v xml:space="preserve"> </v>
      </c>
      <c r="G1790" s="275"/>
      <c r="H1790" s="275" t="s">
        <v>3922</v>
      </c>
      <c r="I1790" s="263" t="str">
        <f t="shared" si="118"/>
        <v xml:space="preserve"> </v>
      </c>
      <c r="J1790" s="272" t="str">
        <f>IF(D1790&gt;=(('28 Populations and thresholds'!$I$183)+('28 Populations and thresholds'!$I$184)+('28 Populations and thresholds'!$I$185)),"YES"," ")</f>
        <v>YES</v>
      </c>
      <c r="K1790" s="272" t="str">
        <f>IF(J1790="YES"," ",IF(D1790&gt;=(('28 Populations and thresholds'!$I$183)+('28 Populations and thresholds'!$I$184)+('28 Populations and thresholds'!$I$185))*0.25,"YES"))</f>
        <v xml:space="preserve"> </v>
      </c>
      <c r="L1790" s="272" t="b">
        <f>OR('28 Populations and thresholds'!$J$183="CR",'28 Populations and thresholds'!$J$183="EN",'28 Populations and thresholds'!$J$183="VU")</f>
        <v>0</v>
      </c>
      <c r="M1790" s="273">
        <f>D1790/(('28 Populations and thresholds'!$H$183)+('28 Populations and thresholds'!$H$184)+('28 Populations and thresholds'!$H$185))</f>
        <v>1.1666666666666667E-2</v>
      </c>
      <c r="N1790" s="274">
        <f>'28 Populations and thresholds'!$K$183</f>
        <v>0</v>
      </c>
      <c r="O1790" s="263" t="str">
        <f t="shared" si="119"/>
        <v xml:space="preserve"> </v>
      </c>
      <c r="P1790" s="349"/>
      <c r="Q1790" s="272"/>
      <c r="R1790" s="274"/>
      <c r="S1790" s="263"/>
      <c r="T1790" s="275" t="s">
        <v>4569</v>
      </c>
      <c r="U1790" s="263" t="str">
        <f t="shared" si="120"/>
        <v xml:space="preserve"> </v>
      </c>
      <c r="W1790" s="9"/>
      <c r="X1790" s="9"/>
      <c r="Y1790" s="9"/>
      <c r="Z1790" s="9"/>
    </row>
    <row r="1791" spans="1:26" s="4" customFormat="1" x14ac:dyDescent="0.2">
      <c r="A1791" s="267" t="s">
        <v>1643</v>
      </c>
      <c r="B1791" s="292" t="s">
        <v>2261</v>
      </c>
      <c r="C1791" s="269" t="s">
        <v>3480</v>
      </c>
      <c r="D1791" s="270">
        <v>2290</v>
      </c>
      <c r="E1791" s="271">
        <v>33538</v>
      </c>
      <c r="F1791" s="263" t="str">
        <f t="shared" si="117"/>
        <v xml:space="preserve"> </v>
      </c>
      <c r="G1791" s="267" t="s">
        <v>21</v>
      </c>
      <c r="H1791" s="267" t="s">
        <v>482</v>
      </c>
      <c r="I1791" s="263" t="str">
        <f t="shared" si="118"/>
        <v xml:space="preserve"> </v>
      </c>
      <c r="J1791" s="272" t="str">
        <f>IF(D1791&gt;=('28 Populations and thresholds'!$I$203),"YES"," ")</f>
        <v>YES</v>
      </c>
      <c r="K1791" s="272" t="str">
        <f>IF(J1791="YES"," ",IF(D1791&gt;=('28 Populations and thresholds'!$I$203)*0.25,"YES"))</f>
        <v xml:space="preserve"> </v>
      </c>
      <c r="L1791" s="272" t="b">
        <f>OR('28 Populations and thresholds'!$J$203="CR",'28 Populations and thresholds'!$J$203="EN",'28 Populations and thresholds'!$J$203="VU")</f>
        <v>0</v>
      </c>
      <c r="M1791" s="273">
        <f>D1791/'28 Populations and thresholds'!$H$203</f>
        <v>1.6962962962962964E-2</v>
      </c>
      <c r="N1791" s="274" t="str">
        <f>'28 Populations and thresholds'!$K$203</f>
        <v>DEC</v>
      </c>
      <c r="O1791" s="263" t="str">
        <f t="shared" si="119"/>
        <v xml:space="preserve"> </v>
      </c>
      <c r="P1791" s="349"/>
      <c r="Q1791" s="272"/>
      <c r="R1791" s="274"/>
      <c r="S1791" s="263"/>
      <c r="T1791" s="275"/>
      <c r="U1791" s="263" t="str">
        <f t="shared" si="120"/>
        <v xml:space="preserve"> </v>
      </c>
      <c r="W1791" s="9"/>
      <c r="X1791" s="9"/>
      <c r="Y1791" s="9"/>
      <c r="Z1791" s="9"/>
    </row>
    <row r="1792" spans="1:26" s="4" customFormat="1" x14ac:dyDescent="0.2">
      <c r="A1792" s="275" t="s">
        <v>1643</v>
      </c>
      <c r="B1792" s="292" t="s">
        <v>2261</v>
      </c>
      <c r="C1792" s="269" t="s">
        <v>3467</v>
      </c>
      <c r="D1792" s="279">
        <v>4900</v>
      </c>
      <c r="E1792" s="281">
        <v>39783</v>
      </c>
      <c r="F1792" s="263" t="str">
        <f t="shared" si="117"/>
        <v xml:space="preserve"> </v>
      </c>
      <c r="G1792" s="275"/>
      <c r="H1792" s="275" t="s">
        <v>3922</v>
      </c>
      <c r="I1792" s="263" t="str">
        <f t="shared" si="118"/>
        <v xml:space="preserve"> </v>
      </c>
      <c r="J1792" s="272" t="str">
        <f>IF(D1792&gt;=('28 Populations and thresholds'!$I$180),"YES"," ")</f>
        <v>YES</v>
      </c>
      <c r="K1792" s="272" t="str">
        <f>IF(J1792="YES"," ",IF(D1792&gt;=('28 Populations and thresholds'!$I$180)*0.25,"YES"))</f>
        <v xml:space="preserve"> </v>
      </c>
      <c r="L1792" s="272" t="b">
        <f>OR('28 Populations and thresholds'!$J$180="CR",'28 Populations and thresholds'!$J$180="EN",'28 Populations and thresholds'!$J$180="VU")</f>
        <v>0</v>
      </c>
      <c r="M1792" s="273">
        <f>D1792/'28 Populations and thresholds'!$H$180</f>
        <v>4.9000000000000002E-2</v>
      </c>
      <c r="N1792" s="274">
        <f>'28 Populations and thresholds'!$K$180</f>
        <v>0</v>
      </c>
      <c r="O1792" s="263" t="str">
        <f t="shared" si="119"/>
        <v xml:space="preserve"> </v>
      </c>
      <c r="P1792" s="349"/>
      <c r="Q1792" s="272"/>
      <c r="R1792" s="274"/>
      <c r="S1792" s="263"/>
      <c r="T1792" s="269"/>
      <c r="U1792" s="263" t="str">
        <f t="shared" si="120"/>
        <v xml:space="preserve"> </v>
      </c>
      <c r="W1792" s="9"/>
      <c r="X1792" s="9"/>
      <c r="Y1792" s="9"/>
      <c r="Z1792" s="9"/>
    </row>
    <row r="1793" spans="1:26" s="4" customFormat="1" x14ac:dyDescent="0.2">
      <c r="A1793" s="275" t="s">
        <v>1643</v>
      </c>
      <c r="B1793" s="292" t="s">
        <v>2261</v>
      </c>
      <c r="C1793" s="269" t="s">
        <v>3461</v>
      </c>
      <c r="D1793" s="279">
        <v>2500</v>
      </c>
      <c r="E1793" s="281">
        <v>39448</v>
      </c>
      <c r="F1793" s="263" t="str">
        <f t="shared" ref="F1793:F1856" si="121">" "</f>
        <v xml:space="preserve"> </v>
      </c>
      <c r="G1793" s="275"/>
      <c r="H1793" s="275" t="s">
        <v>3922</v>
      </c>
      <c r="I1793" s="263" t="str">
        <f t="shared" ref="I1793:I1856" si="122">" "</f>
        <v xml:space="preserve"> </v>
      </c>
      <c r="J1793" s="272" t="str">
        <f>IF(D1793&gt;=('28 Populations and thresholds'!$I$164),"YES"," ")</f>
        <v>YES</v>
      </c>
      <c r="K1793" s="272" t="str">
        <f>IF(J1793="YES"," ",IF(D1793&gt;=('28 Populations and thresholds'!$I$164)*0.25,"YES"))</f>
        <v xml:space="preserve"> </v>
      </c>
      <c r="L1793" s="272" t="b">
        <f>OR('28 Populations and thresholds'!$J$164="CR",'28 Populations and thresholds'!$J$164="EN",'28 Populations and thresholds'!$J$164="VU")</f>
        <v>0</v>
      </c>
      <c r="M1793" s="273">
        <f>D1793/'28 Populations and thresholds'!$H$164</f>
        <v>3.1645569620253167E-2</v>
      </c>
      <c r="N1793" s="274" t="str">
        <f>'28 Populations and thresholds'!$K$164</f>
        <v>DEC</v>
      </c>
      <c r="O1793" s="263" t="str">
        <f t="shared" ref="O1793:O1856" si="123">" "</f>
        <v xml:space="preserve"> </v>
      </c>
      <c r="P1793" s="349"/>
      <c r="Q1793" s="272"/>
      <c r="R1793" s="274"/>
      <c r="S1793" s="263"/>
      <c r="T1793" s="269"/>
      <c r="U1793" s="263" t="str">
        <f t="shared" ref="U1793:U1856" si="124">" "</f>
        <v xml:space="preserve"> </v>
      </c>
      <c r="W1793" s="9"/>
      <c r="X1793" s="9"/>
      <c r="Y1793" s="9"/>
      <c r="Z1793" s="9"/>
    </row>
    <row r="1794" spans="1:26" s="4" customFormat="1" x14ac:dyDescent="0.2">
      <c r="A1794" s="275" t="s">
        <v>1643</v>
      </c>
      <c r="B1794" s="292" t="s">
        <v>2261</v>
      </c>
      <c r="C1794" s="278" t="s">
        <v>3451</v>
      </c>
      <c r="D1794" s="279">
        <v>1147</v>
      </c>
      <c r="E1794" s="274" t="s">
        <v>4308</v>
      </c>
      <c r="F1794" s="263" t="str">
        <f t="shared" si="121"/>
        <v xml:space="preserve"> </v>
      </c>
      <c r="G1794" s="275"/>
      <c r="H1794" s="275" t="s">
        <v>4307</v>
      </c>
      <c r="I1794" s="263" t="str">
        <f t="shared" si="122"/>
        <v xml:space="preserve"> </v>
      </c>
      <c r="J1794" s="272" t="str">
        <f>IF(D1794&gt;=('28 Populations and thresholds'!$I$154),"YES"," ")</f>
        <v>YES</v>
      </c>
      <c r="K1794" s="272" t="str">
        <f>IF(J1794="YES"," ",IF(D1794&gt;=('28 Populations and thresholds'!$I$154)*0.25,"YES"))</f>
        <v xml:space="preserve"> </v>
      </c>
      <c r="L1794" s="272" t="b">
        <f>OR('28 Populations and thresholds'!$J$154="CR",'28 Populations and thresholds'!$J$154="EN",'28 Populations and thresholds'!$J$154="VU")</f>
        <v>0</v>
      </c>
      <c r="M1794" s="273">
        <f>D1794/'28 Populations and thresholds'!$H$154</f>
        <v>1.1028846153846155E-2</v>
      </c>
      <c r="N1794" s="274" t="str">
        <f>'28 Populations and thresholds'!$K$154</f>
        <v>DEC</v>
      </c>
      <c r="O1794" s="263" t="str">
        <f t="shared" si="123"/>
        <v xml:space="preserve"> </v>
      </c>
      <c r="P1794" s="349"/>
      <c r="Q1794" s="272"/>
      <c r="R1794" s="274"/>
      <c r="S1794" s="263"/>
      <c r="T1794" s="275"/>
      <c r="U1794" s="263" t="str">
        <f t="shared" si="124"/>
        <v xml:space="preserve"> </v>
      </c>
      <c r="W1794" s="9"/>
      <c r="X1794" s="9"/>
      <c r="Y1794" s="9"/>
      <c r="Z1794" s="9"/>
    </row>
    <row r="1795" spans="1:26" s="4" customFormat="1" x14ac:dyDescent="0.2">
      <c r="A1795" s="275" t="s">
        <v>1643</v>
      </c>
      <c r="B1795" s="292" t="s">
        <v>2261</v>
      </c>
      <c r="C1795" s="296" t="s">
        <v>1754</v>
      </c>
      <c r="D1795" s="279">
        <v>1975</v>
      </c>
      <c r="E1795" s="285">
        <v>33669</v>
      </c>
      <c r="F1795" s="263" t="str">
        <f t="shared" si="121"/>
        <v xml:space="preserve"> </v>
      </c>
      <c r="G1795" s="275" t="s">
        <v>4410</v>
      </c>
      <c r="H1795" s="275"/>
      <c r="I1795" s="263" t="str">
        <f t="shared" si="122"/>
        <v xml:space="preserve"> </v>
      </c>
      <c r="J1795" s="272" t="str">
        <f>IF(D1795&gt;=('28 Populations and thresholds'!$I$224),"YES"," ")</f>
        <v>YES</v>
      </c>
      <c r="K1795" s="272" t="str">
        <f>IF(J1795="YES"," ",IF(D1795&gt;=('28 Populations and thresholds'!$I$224)*0.25,"YES"))</f>
        <v xml:space="preserve"> </v>
      </c>
      <c r="L1795" s="272" t="b">
        <f>OR('28 Populations and thresholds'!$J$224="CR",'28 Populations and thresholds'!$J$224="EN",'28 Populations and thresholds'!$J$224="VU")</f>
        <v>0</v>
      </c>
      <c r="M1795" s="273">
        <f>D1795/'28 Populations and thresholds'!$H$224</f>
        <v>1.975E-2</v>
      </c>
      <c r="N1795" s="274">
        <f>'28 Populations and thresholds'!$K$224</f>
        <v>0</v>
      </c>
      <c r="O1795" s="263" t="str">
        <f t="shared" si="123"/>
        <v xml:space="preserve"> </v>
      </c>
      <c r="P1795" s="349"/>
      <c r="Q1795" s="272"/>
      <c r="R1795" s="274"/>
      <c r="S1795" s="263"/>
      <c r="T1795" s="275" t="s">
        <v>4570</v>
      </c>
      <c r="U1795" s="263" t="str">
        <f t="shared" si="124"/>
        <v xml:space="preserve"> </v>
      </c>
      <c r="W1795" s="9"/>
      <c r="X1795" s="9"/>
      <c r="Y1795" s="9"/>
      <c r="Z1795" s="9"/>
    </row>
    <row r="1796" spans="1:26" s="4" customFormat="1" x14ac:dyDescent="0.2">
      <c r="A1796" s="275" t="s">
        <v>1643</v>
      </c>
      <c r="B1796" s="292" t="s">
        <v>2261</v>
      </c>
      <c r="C1796" s="269" t="s">
        <v>3749</v>
      </c>
      <c r="D1796" s="279">
        <v>4000</v>
      </c>
      <c r="E1796" s="281">
        <v>39783</v>
      </c>
      <c r="F1796" s="263" t="str">
        <f t="shared" si="121"/>
        <v xml:space="preserve"> </v>
      </c>
      <c r="G1796" s="275"/>
      <c r="H1796" s="275" t="s">
        <v>3922</v>
      </c>
      <c r="I1796" s="263" t="str">
        <f t="shared" si="122"/>
        <v xml:space="preserve"> </v>
      </c>
      <c r="J1796" s="272" t="str">
        <f>IF(D1796&gt;=('28 Populations and thresholds'!$I$162),"YES"," ")</f>
        <v>YES</v>
      </c>
      <c r="K1796" s="272" t="str">
        <f>IF(J1796="YES"," ",IF(D1796&gt;=('28 Populations and thresholds'!$I$162)*0.25,"YES"))</f>
        <v xml:space="preserve"> </v>
      </c>
      <c r="L1796" s="272" t="b">
        <f>OR('28 Populations and thresholds'!$J$162="CR",'28 Populations and thresholds'!$J$162="EN",'28 Populations and thresholds'!$J$162="VU")</f>
        <v>0</v>
      </c>
      <c r="M1796" s="273">
        <f>D1796/'28 Populations and thresholds'!$H$162</f>
        <v>0.13333333333333333</v>
      </c>
      <c r="N1796" s="274">
        <f>'28 Populations and thresholds'!$K$162</f>
        <v>0</v>
      </c>
      <c r="O1796" s="263" t="str">
        <f t="shared" si="123"/>
        <v xml:space="preserve"> </v>
      </c>
      <c r="P1796" s="349"/>
      <c r="Q1796" s="272"/>
      <c r="R1796" s="274"/>
      <c r="S1796" s="263"/>
      <c r="T1796" s="275" t="s">
        <v>4559</v>
      </c>
      <c r="U1796" s="263" t="str">
        <f t="shared" si="124"/>
        <v xml:space="preserve"> </v>
      </c>
      <c r="W1796" s="9"/>
      <c r="X1796" s="9"/>
      <c r="Y1796" s="9"/>
      <c r="Z1796" s="9"/>
    </row>
    <row r="1797" spans="1:26" s="4" customFormat="1" x14ac:dyDescent="0.2">
      <c r="A1797" s="275" t="s">
        <v>1643</v>
      </c>
      <c r="B1797" s="292" t="s">
        <v>2261</v>
      </c>
      <c r="C1797" s="280" t="s">
        <v>3472</v>
      </c>
      <c r="D1797" s="279">
        <v>35</v>
      </c>
      <c r="E1797" s="281">
        <v>39783</v>
      </c>
      <c r="F1797" s="263" t="str">
        <f t="shared" si="121"/>
        <v xml:space="preserve"> </v>
      </c>
      <c r="G1797" s="275"/>
      <c r="H1797" s="275" t="s">
        <v>3922</v>
      </c>
      <c r="I1797" s="263" t="str">
        <f t="shared" si="122"/>
        <v xml:space="preserve"> </v>
      </c>
      <c r="J1797" s="272" t="str">
        <f>IF(D1797&gt;=('28 Populations and thresholds'!$I$188),"YES"," ")</f>
        <v>YES</v>
      </c>
      <c r="K1797" s="272" t="str">
        <f>IF(J1797="YES"," ",IF(D1797&gt;=('28 Populations and thresholds'!$I$188)*0.25,"YES"))</f>
        <v xml:space="preserve"> </v>
      </c>
      <c r="L1797" s="272" t="b">
        <f>OR('28 Populations and thresholds'!$J$188="CR",'28 Populations and thresholds'!$J$188="EN",'28 Populations and thresholds'!$J$188="VU")</f>
        <v>1</v>
      </c>
      <c r="M1797" s="273">
        <f>D1797/'28 Populations and thresholds'!$H$188</f>
        <v>5.8333333333333334E-2</v>
      </c>
      <c r="N1797" s="274" t="str">
        <f>'28 Populations and thresholds'!$K$188</f>
        <v>DEC</v>
      </c>
      <c r="O1797" s="263" t="str">
        <f t="shared" si="123"/>
        <v xml:space="preserve"> </v>
      </c>
      <c r="P1797" s="349"/>
      <c r="Q1797" s="272"/>
      <c r="R1797" s="274"/>
      <c r="S1797" s="263"/>
      <c r="T1797" s="269"/>
      <c r="U1797" s="263" t="str">
        <f t="shared" si="124"/>
        <v xml:space="preserve"> </v>
      </c>
    </row>
    <row r="1798" spans="1:26" s="4" customFormat="1" x14ac:dyDescent="0.2">
      <c r="A1798" s="267" t="s">
        <v>1643</v>
      </c>
      <c r="B1798" s="292" t="s">
        <v>2261</v>
      </c>
      <c r="C1798" s="280" t="s">
        <v>3763</v>
      </c>
      <c r="D1798" s="270">
        <v>2100</v>
      </c>
      <c r="E1798" s="271">
        <v>33242</v>
      </c>
      <c r="F1798" s="263" t="str">
        <f t="shared" si="121"/>
        <v xml:space="preserve"> </v>
      </c>
      <c r="G1798" s="267" t="s">
        <v>21</v>
      </c>
      <c r="H1798" s="267" t="s">
        <v>853</v>
      </c>
      <c r="I1798" s="263" t="str">
        <f t="shared" si="122"/>
        <v xml:space="preserve"> </v>
      </c>
      <c r="J1798" s="272" t="str">
        <f>IF(D1798&gt;=('28 Populations and thresholds'!$I$191),"YES"," ")</f>
        <v>YES</v>
      </c>
      <c r="K1798" s="272" t="str">
        <f>IF(J1798="YES"," ",IF(D1798&gt;=('28 Populations and thresholds'!$I$191)*0.25,"YES"))</f>
        <v xml:space="preserve"> </v>
      </c>
      <c r="L1798" s="272" t="b">
        <f>OR('28 Populations and thresholds'!$J$191="CR",'28 Populations and thresholds'!$J$191="EN",'28 Populations and thresholds'!$J$191="VU")</f>
        <v>0</v>
      </c>
      <c r="M1798" s="273">
        <f>D1798/'28 Populations and thresholds'!$H$191</f>
        <v>4.2000000000000003E-2</v>
      </c>
      <c r="N1798" s="274">
        <f>'28 Populations and thresholds'!$K$191</f>
        <v>0</v>
      </c>
      <c r="O1798" s="263" t="str">
        <f t="shared" si="123"/>
        <v xml:space="preserve"> </v>
      </c>
      <c r="P1798" s="349"/>
      <c r="Q1798" s="272"/>
      <c r="R1798" s="274"/>
      <c r="S1798" s="263"/>
      <c r="T1798" s="275"/>
      <c r="U1798" s="263" t="str">
        <f t="shared" si="124"/>
        <v xml:space="preserve"> </v>
      </c>
      <c r="W1798" s="9"/>
      <c r="X1798" s="9"/>
      <c r="Y1798" s="9"/>
      <c r="Z1798" s="9"/>
    </row>
    <row r="1799" spans="1:26" s="4" customFormat="1" x14ac:dyDescent="0.2">
      <c r="A1799" s="275" t="s">
        <v>1643</v>
      </c>
      <c r="B1799" s="292" t="s">
        <v>2261</v>
      </c>
      <c r="C1799" s="269" t="s">
        <v>3758</v>
      </c>
      <c r="D1799" s="279">
        <v>1500</v>
      </c>
      <c r="E1799" s="274" t="s">
        <v>3923</v>
      </c>
      <c r="F1799" s="263" t="str">
        <f t="shared" si="121"/>
        <v xml:space="preserve"> </v>
      </c>
      <c r="G1799" s="275"/>
      <c r="H1799" s="275" t="s">
        <v>3922</v>
      </c>
      <c r="I1799" s="263" t="str">
        <f t="shared" si="122"/>
        <v xml:space="preserve"> </v>
      </c>
      <c r="J1799" s="272" t="str">
        <f>IF(D1799&gt;=('28 Populations and thresholds'!$I$179),"YES"," ")</f>
        <v>YES</v>
      </c>
      <c r="K1799" s="272" t="str">
        <f>IF(J1799="YES"," ",IF(D1799&gt;=('28 Populations and thresholds'!$I$179)*0.25,"YES"))</f>
        <v xml:space="preserve"> </v>
      </c>
      <c r="L1799" s="272" t="b">
        <f>OR('28 Populations and thresholds'!$J$179="CR",'28 Populations and thresholds'!$J$179="EN",'28 Populations and thresholds'!$J$179="VU")</f>
        <v>0</v>
      </c>
      <c r="M1799" s="273">
        <f>D1799/'28 Populations and thresholds'!$H$179</f>
        <v>2.7272727272727271E-2</v>
      </c>
      <c r="N1799" s="274" t="str">
        <f>'28 Populations and thresholds'!$K$179</f>
        <v>DEC</v>
      </c>
      <c r="O1799" s="263" t="str">
        <f t="shared" si="123"/>
        <v xml:space="preserve"> </v>
      </c>
      <c r="P1799" s="349"/>
      <c r="Q1799" s="272"/>
      <c r="R1799" s="274"/>
      <c r="S1799" s="263"/>
      <c r="T1799" s="275"/>
      <c r="U1799" s="263" t="str">
        <f t="shared" si="124"/>
        <v xml:space="preserve"> </v>
      </c>
      <c r="W1799" s="9"/>
      <c r="X1799" s="9"/>
      <c r="Y1799" s="9"/>
      <c r="Z1799" s="9"/>
    </row>
    <row r="1800" spans="1:26" s="4" customFormat="1" x14ac:dyDescent="0.2">
      <c r="A1800" s="275" t="s">
        <v>1643</v>
      </c>
      <c r="B1800" s="292" t="s">
        <v>2261</v>
      </c>
      <c r="C1800" s="277" t="s">
        <v>3792</v>
      </c>
      <c r="D1800" s="279">
        <v>2200</v>
      </c>
      <c r="E1800" s="285">
        <v>33709</v>
      </c>
      <c r="F1800" s="263" t="str">
        <f t="shared" si="121"/>
        <v xml:space="preserve"> </v>
      </c>
      <c r="G1800" s="275" t="s">
        <v>4410</v>
      </c>
      <c r="H1800" s="275"/>
      <c r="I1800" s="263" t="str">
        <f t="shared" si="122"/>
        <v xml:space="preserve"> </v>
      </c>
      <c r="J1800" s="272" t="str">
        <f>IF(D1800&gt;=('28 Populations and thresholds'!$I$254),"YES"," ")</f>
        <v>YES</v>
      </c>
      <c r="K1800" s="272" t="str">
        <f>IF(J1800="YES"," ",IF(D1800&gt;=('28 Populations and thresholds'!$I$254)*0.25,"YES"))</f>
        <v xml:space="preserve"> </v>
      </c>
      <c r="L1800" s="272" t="b">
        <f>OR('28 Populations and thresholds'!$J$254="CR",'28 Populations and thresholds'!$J$254="EN",'28 Populations and thresholds'!$J$254="VU")</f>
        <v>0</v>
      </c>
      <c r="M1800" s="273">
        <f>D1800/'28 Populations and thresholds'!$H$254</f>
        <v>2.2000000000000001E-3</v>
      </c>
      <c r="N1800" s="274">
        <f>'28 Populations and thresholds'!$K$254</f>
        <v>0</v>
      </c>
      <c r="O1800" s="263" t="str">
        <f t="shared" si="123"/>
        <v xml:space="preserve"> </v>
      </c>
      <c r="P1800" s="349"/>
      <c r="Q1800" s="272"/>
      <c r="R1800" s="274"/>
      <c r="S1800" s="263"/>
      <c r="T1800" s="275"/>
      <c r="U1800" s="263" t="str">
        <f t="shared" si="124"/>
        <v xml:space="preserve"> </v>
      </c>
      <c r="W1800" s="9"/>
      <c r="X1800" s="9"/>
      <c r="Y1800" s="9"/>
      <c r="Z1800" s="9"/>
    </row>
    <row r="1801" spans="1:26" x14ac:dyDescent="0.2">
      <c r="A1801" s="12" t="s">
        <v>1643</v>
      </c>
      <c r="B1801" s="72" t="s">
        <v>3460</v>
      </c>
      <c r="C1801" s="115" t="s">
        <v>3718</v>
      </c>
      <c r="D1801" s="105">
        <v>900</v>
      </c>
      <c r="E1801" s="165" t="s">
        <v>3389</v>
      </c>
      <c r="F1801" s="263" t="str">
        <f t="shared" si="121"/>
        <v xml:space="preserve"> </v>
      </c>
      <c r="G1801" s="12" t="s">
        <v>4410</v>
      </c>
      <c r="H1801" s="12"/>
      <c r="I1801" s="263" t="str">
        <f t="shared" si="122"/>
        <v xml:space="preserve"> </v>
      </c>
      <c r="J1801" s="38" t="str">
        <f>IF(D1801&gt;=('28 Populations and thresholds'!$I$25),"YES"," ")</f>
        <v>YES</v>
      </c>
      <c r="K1801" s="38" t="str">
        <f>IF(J1801="YES"," ",IF(D1801&gt;=('28 Populations and thresholds'!$I$250)*0.25,"YES"))</f>
        <v xml:space="preserve"> </v>
      </c>
      <c r="L1801" s="38" t="b">
        <f>OR('28 Populations and thresholds'!$J$25="CR",'28 Populations and thresholds'!$J$25="EN",'28 Populations and thresholds'!$J$25="VU")</f>
        <v>0</v>
      </c>
      <c r="M1801" s="75">
        <f>D1801/'28 Populations and thresholds'!$H$25</f>
        <v>8.9999999999999998E-4</v>
      </c>
      <c r="N1801" s="106">
        <f>'28 Populations and thresholds'!$K$25</f>
        <v>0</v>
      </c>
      <c r="O1801" s="263" t="str">
        <f t="shared" si="123"/>
        <v xml:space="preserve"> </v>
      </c>
      <c r="P1801" s="348">
        <v>14.56</v>
      </c>
      <c r="Q1801" s="38">
        <v>7</v>
      </c>
      <c r="R1801" s="106">
        <v>1</v>
      </c>
      <c r="S1801" s="263"/>
      <c r="U1801" s="263" t="str">
        <f t="shared" si="124"/>
        <v xml:space="preserve"> </v>
      </c>
    </row>
    <row r="1802" spans="1:26" x14ac:dyDescent="0.2">
      <c r="A1802" s="12" t="s">
        <v>1643</v>
      </c>
      <c r="B1802" s="72" t="s">
        <v>3460</v>
      </c>
      <c r="C1802" s="155" t="s">
        <v>3471</v>
      </c>
      <c r="D1802" s="105">
        <v>800</v>
      </c>
      <c r="E1802" s="172" t="s">
        <v>4176</v>
      </c>
      <c r="F1802" s="263" t="str">
        <f t="shared" si="121"/>
        <v xml:space="preserve"> </v>
      </c>
      <c r="G1802" s="12"/>
      <c r="H1802" s="12" t="s">
        <v>4174</v>
      </c>
      <c r="I1802" s="263" t="str">
        <f t="shared" si="122"/>
        <v xml:space="preserve"> </v>
      </c>
      <c r="J1802" s="38" t="str">
        <f>IF(D1802&gt;=(('28 Populations and thresholds'!$I$183)+('28 Populations and thresholds'!$I$184)+('28 Populations and thresholds'!$I$185)),"YES"," ")</f>
        <v>YES</v>
      </c>
      <c r="K1802" s="38" t="str">
        <f>IF(J1802="YES"," ",IF(D1802&gt;=(('28 Populations and thresholds'!$I$183)+('28 Populations and thresholds'!$I$184)+('28 Populations and thresholds'!$I$185))*0.25,"YES"))</f>
        <v xml:space="preserve"> </v>
      </c>
      <c r="L1802" s="38" t="b">
        <f>OR('28 Populations and thresholds'!$J$183="CR",'28 Populations and thresholds'!$J$183="EN",'28 Populations and thresholds'!$J$183="VU")</f>
        <v>0</v>
      </c>
      <c r="M1802" s="75">
        <f>D1802/(('28 Populations and thresholds'!$H$183)+('28 Populations and thresholds'!$H$184)+('28 Populations and thresholds'!$H$185))</f>
        <v>2.6666666666666666E-3</v>
      </c>
      <c r="N1802" s="106">
        <f>'28 Populations and thresholds'!$K$183</f>
        <v>0</v>
      </c>
      <c r="O1802" s="263" t="str">
        <f t="shared" si="123"/>
        <v xml:space="preserve"> </v>
      </c>
      <c r="P1802" s="348"/>
      <c r="Q1802" s="38"/>
      <c r="R1802" s="106"/>
      <c r="S1802" s="263"/>
      <c r="T1802" s="12" t="s">
        <v>4568</v>
      </c>
      <c r="U1802" s="263" t="str">
        <f t="shared" si="124"/>
        <v xml:space="preserve"> </v>
      </c>
    </row>
    <row r="1803" spans="1:26" x14ac:dyDescent="0.2">
      <c r="A1803" s="12" t="s">
        <v>1643</v>
      </c>
      <c r="B1803" s="72" t="s">
        <v>3460</v>
      </c>
      <c r="C1803" s="115" t="s">
        <v>3461</v>
      </c>
      <c r="D1803" s="105">
        <v>1650</v>
      </c>
      <c r="E1803" s="172" t="s">
        <v>4176</v>
      </c>
      <c r="F1803" s="263" t="str">
        <f t="shared" si="121"/>
        <v xml:space="preserve"> </v>
      </c>
      <c r="G1803" s="12"/>
      <c r="H1803" s="12" t="s">
        <v>4174</v>
      </c>
      <c r="I1803" s="263" t="str">
        <f t="shared" si="122"/>
        <v xml:space="preserve"> </v>
      </c>
      <c r="J1803" s="38" t="str">
        <f>IF(D1803&gt;=('28 Populations and thresholds'!$I$164),"YES"," ")</f>
        <v>YES</v>
      </c>
      <c r="K1803" s="38" t="str">
        <f>IF(J1803="YES"," ",IF(D1803&gt;=('28 Populations and thresholds'!$I$164)*0.25,"YES"))</f>
        <v xml:space="preserve"> </v>
      </c>
      <c r="L1803" s="38" t="b">
        <f>OR('28 Populations and thresholds'!$J$164="CR",'28 Populations and thresholds'!$J$164="EN",'28 Populations and thresholds'!$J$164="VU")</f>
        <v>0</v>
      </c>
      <c r="M1803" s="75">
        <f>D1803/'28 Populations and thresholds'!$H$164</f>
        <v>2.0886075949367089E-2</v>
      </c>
      <c r="N1803" s="106" t="str">
        <f>'28 Populations and thresholds'!$K$164</f>
        <v>DEC</v>
      </c>
      <c r="O1803" s="263" t="str">
        <f t="shared" si="123"/>
        <v xml:space="preserve"> </v>
      </c>
      <c r="P1803" s="348"/>
      <c r="Q1803" s="38"/>
      <c r="R1803" s="106"/>
      <c r="S1803" s="263"/>
      <c r="T1803" s="9"/>
      <c r="U1803" s="263" t="str">
        <f t="shared" si="124"/>
        <v xml:space="preserve"> </v>
      </c>
    </row>
    <row r="1804" spans="1:26" x14ac:dyDescent="0.2">
      <c r="A1804" s="12" t="s">
        <v>1643</v>
      </c>
      <c r="B1804" s="4" t="s">
        <v>3460</v>
      </c>
      <c r="C1804" s="4" t="s">
        <v>3459</v>
      </c>
      <c r="D1804" s="5">
        <v>5000</v>
      </c>
      <c r="E1804" s="104">
        <v>2007</v>
      </c>
      <c r="F1804" s="263" t="str">
        <f t="shared" si="121"/>
        <v xml:space="preserve"> </v>
      </c>
      <c r="G1804" s="13" t="s">
        <v>139</v>
      </c>
      <c r="H1804" s="13" t="s">
        <v>3388</v>
      </c>
      <c r="I1804" s="263" t="str">
        <f t="shared" si="122"/>
        <v xml:space="preserve"> </v>
      </c>
      <c r="J1804" s="38" t="str">
        <f>IF(D1804&gt;=(('28 Populations and thresholds'!$I$161)+('28 Populations and thresholds'!$I$162)),"YES"," ")</f>
        <v>YES</v>
      </c>
      <c r="K1804" s="38" t="str">
        <f>IF(J1804="YES"," ",IF(D1804&gt;=(('28 Populations and thresholds'!$I$161)+('28 Populations and thresholds'!$I$162))*0.25,"YES"))</f>
        <v xml:space="preserve"> </v>
      </c>
      <c r="L1804" s="38" t="b">
        <f>OR('28 Populations and thresholds'!$J$161="CR",'28 Populations and thresholds'!$J$161="EN",'28 Populations and thresholds'!$J$161="VU")</f>
        <v>0</v>
      </c>
      <c r="M1804" s="75">
        <f>D1804/(('28 Populations and thresholds'!$H$161)+('28 Populations and thresholds'!$H$162))</f>
        <v>2.7777777777777776E-2</v>
      </c>
      <c r="N1804" s="106">
        <f>'28 Populations and thresholds'!$K$161</f>
        <v>0</v>
      </c>
      <c r="O1804" s="263" t="str">
        <f t="shared" si="123"/>
        <v xml:space="preserve"> </v>
      </c>
      <c r="P1804" s="348"/>
      <c r="Q1804" s="38"/>
      <c r="R1804" s="106"/>
      <c r="S1804" s="263"/>
      <c r="T1804" s="121" t="s">
        <v>4564</v>
      </c>
      <c r="U1804" s="263" t="str">
        <f t="shared" si="124"/>
        <v xml:space="preserve"> </v>
      </c>
    </row>
    <row r="1805" spans="1:26" x14ac:dyDescent="0.2">
      <c r="A1805" s="12" t="s">
        <v>1643</v>
      </c>
      <c r="B1805" s="72" t="s">
        <v>3460</v>
      </c>
      <c r="C1805" s="115" t="s">
        <v>3745</v>
      </c>
      <c r="D1805" s="105">
        <v>2000</v>
      </c>
      <c r="E1805" s="172" t="s">
        <v>4176</v>
      </c>
      <c r="F1805" s="263" t="str">
        <f t="shared" si="121"/>
        <v xml:space="preserve"> </v>
      </c>
      <c r="G1805" s="12"/>
      <c r="H1805" s="12" t="s">
        <v>4174</v>
      </c>
      <c r="I1805" s="263" t="str">
        <f t="shared" si="122"/>
        <v xml:space="preserve"> </v>
      </c>
      <c r="J1805" s="38" t="str">
        <f>IF(D1805&gt;=('28 Populations and thresholds'!$I$152),"YES"," ")</f>
        <v>YES</v>
      </c>
      <c r="K1805" s="38" t="str">
        <f>IF(J1805="YES"," ",IF(D1805&gt;=('28 Populations and thresholds'!$I$152)*0.25,"YES"))</f>
        <v xml:space="preserve"> </v>
      </c>
      <c r="L1805" s="38" t="b">
        <f>OR('28 Populations and thresholds'!$J$152="CR",'28 Populations and thresholds'!$J$152="EN",'28 Populations and thresholds'!$J$152="VU")</f>
        <v>0</v>
      </c>
      <c r="M1805" s="75">
        <f>D1805/'28 Populations and thresholds'!$H$152</f>
        <v>0.02</v>
      </c>
      <c r="N1805" s="106">
        <f>'28 Populations and thresholds'!$K$152</f>
        <v>0</v>
      </c>
      <c r="O1805" s="263" t="str">
        <f t="shared" si="123"/>
        <v xml:space="preserve"> </v>
      </c>
      <c r="P1805" s="348"/>
      <c r="Q1805" s="38"/>
      <c r="R1805" s="106"/>
      <c r="S1805" s="263"/>
      <c r="U1805" s="263" t="str">
        <f t="shared" si="124"/>
        <v xml:space="preserve"> </v>
      </c>
      <c r="W1805" s="4"/>
      <c r="X1805" s="4"/>
      <c r="Y1805" s="4"/>
      <c r="Z1805" s="4"/>
    </row>
    <row r="1806" spans="1:26" x14ac:dyDescent="0.2">
      <c r="A1806" s="12" t="s">
        <v>1643</v>
      </c>
      <c r="B1806" s="72" t="s">
        <v>3460</v>
      </c>
      <c r="C1806" s="64" t="s">
        <v>3472</v>
      </c>
      <c r="D1806" s="105">
        <v>38</v>
      </c>
      <c r="E1806" s="172" t="s">
        <v>4176</v>
      </c>
      <c r="F1806" s="263" t="str">
        <f t="shared" si="121"/>
        <v xml:space="preserve"> </v>
      </c>
      <c r="G1806" s="12"/>
      <c r="H1806" s="12" t="s">
        <v>4174</v>
      </c>
      <c r="I1806" s="263" t="str">
        <f t="shared" si="122"/>
        <v xml:space="preserve"> </v>
      </c>
      <c r="J1806" s="38" t="str">
        <f>IF(D1806&gt;=('28 Populations and thresholds'!$I$188),"YES"," ")</f>
        <v>YES</v>
      </c>
      <c r="K1806" s="38" t="str">
        <f>IF(J1806="YES"," ",IF(D1806&gt;=('28 Populations and thresholds'!$I$188)*0.25,"YES"))</f>
        <v xml:space="preserve"> </v>
      </c>
      <c r="L1806" s="38" t="b">
        <f>OR('28 Populations and thresholds'!$J$188="CR",'28 Populations and thresholds'!$J$188="EN",'28 Populations and thresholds'!$J$188="VU")</f>
        <v>1</v>
      </c>
      <c r="M1806" s="75">
        <f>D1806/'28 Populations and thresholds'!$H$188</f>
        <v>6.3333333333333339E-2</v>
      </c>
      <c r="N1806" s="106" t="str">
        <f>'28 Populations and thresholds'!$K$188</f>
        <v>DEC</v>
      </c>
      <c r="O1806" s="263" t="str">
        <f t="shared" si="123"/>
        <v xml:space="preserve"> </v>
      </c>
      <c r="P1806" s="348"/>
      <c r="Q1806" s="38"/>
      <c r="R1806" s="106"/>
      <c r="S1806" s="263"/>
      <c r="U1806" s="263" t="str">
        <f t="shared" si="124"/>
        <v xml:space="preserve"> </v>
      </c>
      <c r="W1806" s="4"/>
      <c r="X1806" s="4"/>
      <c r="Y1806" s="4"/>
      <c r="Z1806" s="4"/>
    </row>
    <row r="1807" spans="1:26" x14ac:dyDescent="0.2">
      <c r="A1807" s="12" t="s">
        <v>1643</v>
      </c>
      <c r="B1807" s="72" t="s">
        <v>3460</v>
      </c>
      <c r="C1807" s="111" t="s">
        <v>3758</v>
      </c>
      <c r="D1807" s="105">
        <v>550</v>
      </c>
      <c r="E1807" s="172" t="s">
        <v>4176</v>
      </c>
      <c r="F1807" s="263" t="str">
        <f t="shared" si="121"/>
        <v xml:space="preserve"> </v>
      </c>
      <c r="G1807" s="12"/>
      <c r="H1807" s="12" t="s">
        <v>4174</v>
      </c>
      <c r="I1807" s="263" t="str">
        <f t="shared" si="122"/>
        <v xml:space="preserve"> </v>
      </c>
      <c r="J1807" s="38" t="str">
        <f>IF(D1807&gt;=('28 Populations and thresholds'!$I$179),"YES"," ")</f>
        <v>YES</v>
      </c>
      <c r="K1807" s="38" t="str">
        <f>IF(J1807="YES"," ",IF(D1807&gt;=('28 Populations and thresholds'!$I$179)*0.25,"YES"))</f>
        <v xml:space="preserve"> </v>
      </c>
      <c r="L1807" s="38" t="b">
        <f>OR('28 Populations and thresholds'!$J$179="CR",'28 Populations and thresholds'!$J$179="EN",'28 Populations and thresholds'!$J$179="VU")</f>
        <v>0</v>
      </c>
      <c r="M1807" s="75">
        <f>D1807/'28 Populations and thresholds'!$H$179</f>
        <v>0.01</v>
      </c>
      <c r="N1807" s="106" t="str">
        <f>'28 Populations and thresholds'!$K$179</f>
        <v>DEC</v>
      </c>
      <c r="O1807" s="263" t="str">
        <f t="shared" si="123"/>
        <v xml:space="preserve"> </v>
      </c>
      <c r="P1807" s="348"/>
      <c r="Q1807" s="38"/>
      <c r="R1807" s="106"/>
      <c r="S1807" s="263"/>
      <c r="U1807" s="263" t="str">
        <f t="shared" si="124"/>
        <v xml:space="preserve"> </v>
      </c>
    </row>
    <row r="1808" spans="1:26" x14ac:dyDescent="0.2">
      <c r="A1808" s="267" t="s">
        <v>1643</v>
      </c>
      <c r="B1808" s="268" t="s">
        <v>1068</v>
      </c>
      <c r="C1808" s="269" t="s">
        <v>3471</v>
      </c>
      <c r="D1808" s="270">
        <v>1005</v>
      </c>
      <c r="E1808" s="271">
        <v>32517</v>
      </c>
      <c r="F1808" s="263" t="str">
        <f t="shared" si="121"/>
        <v xml:space="preserve"> </v>
      </c>
      <c r="G1808" s="267" t="s">
        <v>21</v>
      </c>
      <c r="H1808" s="267" t="s">
        <v>853</v>
      </c>
      <c r="I1808" s="263" t="str">
        <f t="shared" si="122"/>
        <v xml:space="preserve"> </v>
      </c>
      <c r="J1808" s="272" t="str">
        <f>IF(D1808&gt;=(('28 Populations and thresholds'!$I$183)+('28 Populations and thresholds'!$I$184)+('28 Populations and thresholds'!$I$185)),"YES"," ")</f>
        <v>YES</v>
      </c>
      <c r="K1808" s="272" t="str">
        <f>IF(J1808="YES"," ",IF(D1808&gt;=(('28 Populations and thresholds'!$I$183)+('28 Populations and thresholds'!$I$184)+('28 Populations and thresholds'!$I$185))*0.25,"YES"))</f>
        <v xml:space="preserve"> </v>
      </c>
      <c r="L1808" s="272" t="b">
        <f>OR('28 Populations and thresholds'!$J$183="CR",'28 Populations and thresholds'!$J$183="EN",'28 Populations and thresholds'!$J$183="VU")</f>
        <v>0</v>
      </c>
      <c r="M1808" s="273">
        <f>D1808/(('28 Populations and thresholds'!$H$183)+('28 Populations and thresholds'!$H$184)+('28 Populations and thresholds'!$H$185))</f>
        <v>3.3500000000000001E-3</v>
      </c>
      <c r="N1808" s="274">
        <f>'28 Populations and thresholds'!$K$183</f>
        <v>0</v>
      </c>
      <c r="O1808" s="263" t="str">
        <f t="shared" si="123"/>
        <v xml:space="preserve"> </v>
      </c>
      <c r="P1808" s="349">
        <v>0.68</v>
      </c>
      <c r="Q1808" s="272">
        <v>2</v>
      </c>
      <c r="R1808" s="274">
        <v>0</v>
      </c>
      <c r="S1808" s="263"/>
      <c r="T1808" s="275" t="s">
        <v>4568</v>
      </c>
      <c r="U1808" s="263" t="str">
        <f t="shared" si="124"/>
        <v xml:space="preserve"> </v>
      </c>
    </row>
    <row r="1809" spans="1:21" x14ac:dyDescent="0.2">
      <c r="A1809" s="267" t="s">
        <v>1643</v>
      </c>
      <c r="B1809" s="268" t="s">
        <v>1068</v>
      </c>
      <c r="C1809" s="269" t="s">
        <v>3760</v>
      </c>
      <c r="D1809" s="270">
        <v>3490</v>
      </c>
      <c r="E1809" s="271">
        <v>32517</v>
      </c>
      <c r="F1809" s="263" t="str">
        <f t="shared" si="121"/>
        <v xml:space="preserve"> </v>
      </c>
      <c r="G1809" s="267" t="s">
        <v>21</v>
      </c>
      <c r="H1809" s="267" t="s">
        <v>853</v>
      </c>
      <c r="I1809" s="263" t="str">
        <f t="shared" si="122"/>
        <v xml:space="preserve"> </v>
      </c>
      <c r="J1809" s="272" t="str">
        <f>IF(D1809&gt;=('28 Populations and thresholds'!$I$186),"YES"," ")</f>
        <v>YES</v>
      </c>
      <c r="K1809" s="272" t="str">
        <f>IF(J1809="YES"," ",IF(D1809&gt;=('28 Populations and thresholds'!$I$186)*0.25,"YES"))</f>
        <v xml:space="preserve"> </v>
      </c>
      <c r="L1809" s="272" t="b">
        <f>OR('28 Populations and thresholds'!$J$186="CR",'28 Populations and thresholds'!$J$186="EN",'28 Populations and thresholds'!$J$186="VU")</f>
        <v>0</v>
      </c>
      <c r="M1809" s="273">
        <f>D1809/'28 Populations and thresholds'!$H$186</f>
        <v>3.49E-3</v>
      </c>
      <c r="N1809" s="274">
        <f>'28 Populations and thresholds'!$K$186</f>
        <v>0</v>
      </c>
      <c r="O1809" s="263" t="str">
        <f t="shared" si="123"/>
        <v xml:space="preserve"> </v>
      </c>
      <c r="P1809" s="349"/>
      <c r="Q1809" s="272"/>
      <c r="R1809" s="274"/>
      <c r="S1809" s="263"/>
      <c r="T1809" s="275"/>
      <c r="U1809" s="263" t="str">
        <f t="shared" si="124"/>
        <v xml:space="preserve"> </v>
      </c>
    </row>
    <row r="1810" spans="1:21" x14ac:dyDescent="0.2">
      <c r="A1810" s="12" t="s">
        <v>1643</v>
      </c>
      <c r="B1810" s="9" t="s">
        <v>1759</v>
      </c>
      <c r="C1810" s="4" t="s">
        <v>3719</v>
      </c>
      <c r="D1810" s="5">
        <v>32</v>
      </c>
      <c r="E1810" s="104" t="s">
        <v>4426</v>
      </c>
      <c r="F1810" s="263" t="str">
        <f t="shared" si="121"/>
        <v xml:space="preserve"> </v>
      </c>
      <c r="H1810" s="13" t="s">
        <v>4425</v>
      </c>
      <c r="I1810" s="263" t="str">
        <f t="shared" si="122"/>
        <v xml:space="preserve"> </v>
      </c>
      <c r="J1810" s="38" t="str">
        <f>IF(D1810&gt;=('28 Populations and thresholds'!$I$32),"YES"," ")</f>
        <v>YES</v>
      </c>
      <c r="K1810" s="38" t="str">
        <f>IF(J1810="YES"," ",IF(D1810&gt;=('28 Populations and thresholds'!$I$32)*0.25,"YES"))</f>
        <v xml:space="preserve"> </v>
      </c>
      <c r="L1810" s="38" t="b">
        <f>OR('28 Populations and thresholds'!$J$32="CR",'28 Populations and thresholds'!$J$32="EN",'28 Populations and thresholds'!$J$32="VU")</f>
        <v>1</v>
      </c>
      <c r="M1810" s="75">
        <f>D1810/'28 Populations and thresholds'!$H$32</f>
        <v>7.8048780487804878E-3</v>
      </c>
      <c r="N1810" s="106">
        <f>'28 Populations and thresholds'!$K$32</f>
        <v>0</v>
      </c>
      <c r="O1810" s="263" t="str">
        <f t="shared" si="123"/>
        <v xml:space="preserve"> </v>
      </c>
      <c r="P1810" s="348">
        <v>1.31</v>
      </c>
      <c r="Q1810" s="38">
        <v>2</v>
      </c>
      <c r="R1810" s="106">
        <v>1</v>
      </c>
      <c r="S1810" s="263"/>
      <c r="U1810" s="263" t="str">
        <f t="shared" si="124"/>
        <v xml:space="preserve"> </v>
      </c>
    </row>
    <row r="1811" spans="1:21" x14ac:dyDescent="0.2">
      <c r="A1811" s="12" t="s">
        <v>1643</v>
      </c>
      <c r="B1811" s="9" t="s">
        <v>1759</v>
      </c>
      <c r="C1811" s="4" t="s">
        <v>1757</v>
      </c>
      <c r="D1811" s="5">
        <v>1065</v>
      </c>
      <c r="E1811" s="1" t="s">
        <v>156</v>
      </c>
      <c r="F1811" s="263" t="str">
        <f t="shared" si="121"/>
        <v xml:space="preserve"> </v>
      </c>
      <c r="G1811" s="13" t="s">
        <v>139</v>
      </c>
      <c r="I1811" s="263" t="str">
        <f t="shared" si="122"/>
        <v xml:space="preserve"> </v>
      </c>
      <c r="J1811" s="38" t="str">
        <f>IF(D1811&gt;=(('28 Populations and thresholds'!$I$241)+('28 Populations and thresholds'!$I$242)),"YES"," ")</f>
        <v>YES</v>
      </c>
      <c r="K1811" s="38" t="str">
        <f>IF(J1811="YES"," ",IF(D1811&gt;=(('28 Populations and thresholds'!$I$241)+('28 Populations and thresholds'!$I$242))*0.25,"YES"))</f>
        <v xml:space="preserve"> </v>
      </c>
      <c r="L1811" s="38" t="b">
        <f>OR('28 Populations and thresholds'!$J$241="CR",'28 Populations and thresholds'!$J$241="EN",'28 Populations and thresholds'!$J$241="VU")</f>
        <v>0</v>
      </c>
      <c r="M1811" s="75">
        <f>D1811/(('28 Populations and thresholds'!$H$241)+('28 Populations and thresholds'!$H$242))</f>
        <v>5.3249999999999999E-3</v>
      </c>
      <c r="N1811" s="106">
        <f>'28 Populations and thresholds'!$K$241</f>
        <v>0</v>
      </c>
      <c r="O1811" s="263" t="str">
        <f t="shared" si="123"/>
        <v xml:space="preserve"> </v>
      </c>
      <c r="P1811" s="348"/>
      <c r="Q1811" s="38"/>
      <c r="R1811" s="106"/>
      <c r="S1811" s="263"/>
      <c r="T1811" s="12" t="s">
        <v>4568</v>
      </c>
      <c r="U1811" s="263" t="str">
        <f t="shared" si="124"/>
        <v xml:space="preserve"> </v>
      </c>
    </row>
    <row r="1812" spans="1:21" x14ac:dyDescent="0.2">
      <c r="A1812" s="267" t="s">
        <v>1643</v>
      </c>
      <c r="B1812" s="268" t="s">
        <v>1075</v>
      </c>
      <c r="C1812" s="269" t="s">
        <v>3776</v>
      </c>
      <c r="D1812" s="270">
        <v>360</v>
      </c>
      <c r="E1812" s="271">
        <v>32513</v>
      </c>
      <c r="F1812" s="263" t="str">
        <f t="shared" si="121"/>
        <v xml:space="preserve"> </v>
      </c>
      <c r="G1812" s="267" t="s">
        <v>21</v>
      </c>
      <c r="H1812" s="267" t="s">
        <v>853</v>
      </c>
      <c r="I1812" s="263" t="str">
        <f t="shared" si="122"/>
        <v xml:space="preserve"> </v>
      </c>
      <c r="J1812" s="272" t="str">
        <f>IF(D1812&gt;=('28 Populations and thresholds'!$I$210),"YES"," ")</f>
        <v>YES</v>
      </c>
      <c r="K1812" s="272" t="str">
        <f>IF(J1812="YES"," ",IF(D1812&gt;=('28 Populations and thresholds'!$I$210)*0.25,"YES"))</f>
        <v xml:space="preserve"> </v>
      </c>
      <c r="L1812" s="272" t="b">
        <f>OR('28 Populations and thresholds'!$J$210="CR",'28 Populations and thresholds'!$J$210="EN",'28 Populations and thresholds'!$J$210="VU")</f>
        <v>0</v>
      </c>
      <c r="M1812" s="273">
        <f>D1812/'28 Populations and thresholds'!$H$210</f>
        <v>1.44E-2</v>
      </c>
      <c r="N1812" s="274">
        <f>'28 Populations and thresholds'!$K$210</f>
        <v>0</v>
      </c>
      <c r="O1812" s="263" t="str">
        <f t="shared" si="123"/>
        <v xml:space="preserve"> </v>
      </c>
      <c r="P1812" s="349">
        <v>3.58</v>
      </c>
      <c r="Q1812" s="272">
        <v>4</v>
      </c>
      <c r="R1812" s="274">
        <v>0</v>
      </c>
      <c r="S1812" s="263"/>
      <c r="T1812" s="269"/>
      <c r="U1812" s="263" t="str">
        <f t="shared" si="124"/>
        <v xml:space="preserve"> </v>
      </c>
    </row>
    <row r="1813" spans="1:21" x14ac:dyDescent="0.2">
      <c r="A1813" s="267" t="s">
        <v>1643</v>
      </c>
      <c r="B1813" s="268" t="s">
        <v>1075</v>
      </c>
      <c r="C1813" s="269" t="s">
        <v>3459</v>
      </c>
      <c r="D1813" s="270">
        <v>1605</v>
      </c>
      <c r="E1813" s="271">
        <v>32513</v>
      </c>
      <c r="F1813" s="263" t="str">
        <f t="shared" si="121"/>
        <v xml:space="preserve"> </v>
      </c>
      <c r="G1813" s="267" t="s">
        <v>21</v>
      </c>
      <c r="H1813" s="267" t="s">
        <v>853</v>
      </c>
      <c r="I1813" s="263" t="str">
        <f t="shared" si="122"/>
        <v xml:space="preserve"> </v>
      </c>
      <c r="J1813" s="272" t="str">
        <f>IF(D1813&gt;=(('28 Populations and thresholds'!$I$161)+('28 Populations and thresholds'!$I$162)),"YES"," ")</f>
        <v>YES</v>
      </c>
      <c r="K1813" s="272" t="str">
        <f>IF(J1813="YES"," ",IF(D1813&gt;=(('28 Populations and thresholds'!$I$161)+('28 Populations and thresholds'!$I$162))*0.25,"YES"))</f>
        <v xml:space="preserve"> </v>
      </c>
      <c r="L1813" s="272" t="b">
        <f>OR('28 Populations and thresholds'!$J$161="CR",'28 Populations and thresholds'!$J$161="EN",'28 Populations and thresholds'!$J$161="VU")</f>
        <v>0</v>
      </c>
      <c r="M1813" s="273">
        <f>D1813/(('28 Populations and thresholds'!$H$161)+('28 Populations and thresholds'!$H$162))</f>
        <v>8.9166666666666665E-3</v>
      </c>
      <c r="N1813" s="274">
        <f>'28 Populations and thresholds'!$K$161</f>
        <v>0</v>
      </c>
      <c r="O1813" s="263" t="str">
        <f t="shared" si="123"/>
        <v xml:space="preserve"> </v>
      </c>
      <c r="P1813" s="349"/>
      <c r="Q1813" s="272"/>
      <c r="R1813" s="274"/>
      <c r="S1813" s="263"/>
      <c r="T1813" s="282" t="s">
        <v>4564</v>
      </c>
      <c r="U1813" s="263" t="str">
        <f t="shared" si="124"/>
        <v xml:space="preserve"> </v>
      </c>
    </row>
    <row r="1814" spans="1:21" x14ac:dyDescent="0.2">
      <c r="A1814" s="267" t="s">
        <v>1643</v>
      </c>
      <c r="B1814" s="268" t="s">
        <v>1075</v>
      </c>
      <c r="C1814" s="269" t="s">
        <v>3760</v>
      </c>
      <c r="D1814" s="270">
        <v>1286</v>
      </c>
      <c r="E1814" s="271">
        <v>32513</v>
      </c>
      <c r="F1814" s="263" t="str">
        <f t="shared" si="121"/>
        <v xml:space="preserve"> </v>
      </c>
      <c r="G1814" s="267" t="s">
        <v>21</v>
      </c>
      <c r="H1814" s="267" t="s">
        <v>853</v>
      </c>
      <c r="I1814" s="263" t="str">
        <f t="shared" si="122"/>
        <v xml:space="preserve"> </v>
      </c>
      <c r="J1814" s="272" t="str">
        <f>IF(D1814&gt;=('28 Populations and thresholds'!$I$186),"YES"," ")</f>
        <v>YES</v>
      </c>
      <c r="K1814" s="272" t="str">
        <f>IF(J1814="YES"," ",IF(D1814&gt;=('28 Populations and thresholds'!$I$186)*0.25,"YES"))</f>
        <v xml:space="preserve"> </v>
      </c>
      <c r="L1814" s="272" t="b">
        <f>OR('28 Populations and thresholds'!$J$186="CR",'28 Populations and thresholds'!$J$186="EN",'28 Populations and thresholds'!$J$186="VU")</f>
        <v>0</v>
      </c>
      <c r="M1814" s="273">
        <f>D1814/'28 Populations and thresholds'!$H$186</f>
        <v>1.286E-3</v>
      </c>
      <c r="N1814" s="274">
        <f>'28 Populations and thresholds'!$K$186</f>
        <v>0</v>
      </c>
      <c r="O1814" s="263" t="str">
        <f t="shared" si="123"/>
        <v xml:space="preserve"> </v>
      </c>
      <c r="P1814" s="349"/>
      <c r="Q1814" s="272"/>
      <c r="R1814" s="274"/>
      <c r="S1814" s="263"/>
      <c r="T1814" s="275"/>
      <c r="U1814" s="263" t="str">
        <f t="shared" si="124"/>
        <v xml:space="preserve"> </v>
      </c>
    </row>
    <row r="1815" spans="1:21" x14ac:dyDescent="0.2">
      <c r="A1815" s="267" t="s">
        <v>1643</v>
      </c>
      <c r="B1815" s="268" t="s">
        <v>1075</v>
      </c>
      <c r="C1815" s="280" t="s">
        <v>3763</v>
      </c>
      <c r="D1815" s="270">
        <v>558</v>
      </c>
      <c r="E1815" s="271">
        <v>32513</v>
      </c>
      <c r="F1815" s="263" t="str">
        <f t="shared" si="121"/>
        <v xml:space="preserve"> </v>
      </c>
      <c r="G1815" s="267" t="s">
        <v>21</v>
      </c>
      <c r="H1815" s="267" t="s">
        <v>853</v>
      </c>
      <c r="I1815" s="263" t="str">
        <f t="shared" si="122"/>
        <v xml:space="preserve"> </v>
      </c>
      <c r="J1815" s="272" t="str">
        <f>IF(D1815&gt;=('28 Populations and thresholds'!$I$191),"YES"," ")</f>
        <v>YES</v>
      </c>
      <c r="K1815" s="272" t="str">
        <f>IF(J1815="YES"," ",IF(D1815&gt;=('28 Populations and thresholds'!$I$191)*0.25,"YES"))</f>
        <v xml:space="preserve"> </v>
      </c>
      <c r="L1815" s="272" t="b">
        <f>OR('28 Populations and thresholds'!$J$191="CR",'28 Populations and thresholds'!$J$191="EN",'28 Populations and thresholds'!$J$191="VU")</f>
        <v>0</v>
      </c>
      <c r="M1815" s="273">
        <f>D1815/'28 Populations and thresholds'!$H$191</f>
        <v>1.116E-2</v>
      </c>
      <c r="N1815" s="274">
        <f>'28 Populations and thresholds'!$K$191</f>
        <v>0</v>
      </c>
      <c r="O1815" s="263" t="str">
        <f t="shared" si="123"/>
        <v xml:space="preserve"> </v>
      </c>
      <c r="P1815" s="349"/>
      <c r="Q1815" s="272"/>
      <c r="R1815" s="274"/>
      <c r="S1815" s="263"/>
      <c r="T1815" s="275"/>
      <c r="U1815" s="263" t="str">
        <f t="shared" si="124"/>
        <v xml:space="preserve"> </v>
      </c>
    </row>
    <row r="1816" spans="1:21" x14ac:dyDescent="0.2">
      <c r="A1816" s="143" t="s">
        <v>1643</v>
      </c>
      <c r="B1816" s="40" t="s">
        <v>1072</v>
      </c>
      <c r="C1816" s="4" t="s">
        <v>3760</v>
      </c>
      <c r="D1816" s="41">
        <v>2000</v>
      </c>
      <c r="E1816" s="46">
        <v>33254</v>
      </c>
      <c r="F1816" s="263" t="str">
        <f t="shared" si="121"/>
        <v xml:space="preserve"> </v>
      </c>
      <c r="G1816" s="143" t="s">
        <v>21</v>
      </c>
      <c r="H1816" s="143" t="s">
        <v>853</v>
      </c>
      <c r="I1816" s="263" t="str">
        <f t="shared" si="122"/>
        <v xml:space="preserve"> </v>
      </c>
      <c r="J1816" s="38" t="str">
        <f>IF(D1816&gt;=('28 Populations and thresholds'!$I$186),"YES"," ")</f>
        <v>YES</v>
      </c>
      <c r="K1816" s="38" t="str">
        <f>IF(J1816="YES"," ",IF(D1816&gt;=('28 Populations and thresholds'!$I$186)*0.25,"YES"))</f>
        <v xml:space="preserve"> </v>
      </c>
      <c r="L1816" s="38" t="b">
        <f>OR('28 Populations and thresholds'!$J$186="CR",'28 Populations and thresholds'!$J$186="EN",'28 Populations and thresholds'!$J$186="VU")</f>
        <v>0</v>
      </c>
      <c r="M1816" s="75">
        <f>D1816/'28 Populations and thresholds'!$H$186</f>
        <v>2E-3</v>
      </c>
      <c r="N1816" s="106">
        <f>'28 Populations and thresholds'!$K$186</f>
        <v>0</v>
      </c>
      <c r="O1816" s="263" t="str">
        <f t="shared" si="123"/>
        <v xml:space="preserve"> </v>
      </c>
      <c r="P1816" s="348">
        <v>0.2</v>
      </c>
      <c r="Q1816" s="38">
        <v>1</v>
      </c>
      <c r="R1816" s="106">
        <v>0</v>
      </c>
      <c r="S1816" s="263"/>
      <c r="U1816" s="263" t="str">
        <f t="shared" si="124"/>
        <v xml:space="preserve"> </v>
      </c>
    </row>
    <row r="1817" spans="1:21" x14ac:dyDescent="0.2">
      <c r="A1817" s="275" t="s">
        <v>1643</v>
      </c>
      <c r="B1817" s="269" t="s">
        <v>1646</v>
      </c>
      <c r="C1817" s="269" t="s">
        <v>3719</v>
      </c>
      <c r="D1817" s="279">
        <v>56</v>
      </c>
      <c r="E1817" s="284" t="s">
        <v>156</v>
      </c>
      <c r="F1817" s="263" t="str">
        <f t="shared" si="121"/>
        <v xml:space="preserve"> </v>
      </c>
      <c r="G1817" s="275" t="s">
        <v>139</v>
      </c>
      <c r="H1817" s="275"/>
      <c r="I1817" s="263" t="str">
        <f t="shared" si="122"/>
        <v xml:space="preserve"> </v>
      </c>
      <c r="J1817" s="272" t="str">
        <f>IF(D1817&gt;=('28 Populations and thresholds'!$I$32),"YES"," ")</f>
        <v>YES</v>
      </c>
      <c r="K1817" s="272" t="str">
        <f>IF(J1817="YES"," ",IF(D1817&gt;=('28 Populations and thresholds'!$I$32)*0.25,"YES"))</f>
        <v xml:space="preserve"> </v>
      </c>
      <c r="L1817" s="272" t="b">
        <f>OR('28 Populations and thresholds'!$J$32="CR",'28 Populations and thresholds'!$J$32="EN",'28 Populations and thresholds'!$J$32="VU")</f>
        <v>1</v>
      </c>
      <c r="M1817" s="273">
        <f>D1817/'28 Populations and thresholds'!$H$32</f>
        <v>1.3658536585365854E-2</v>
      </c>
      <c r="N1817" s="274">
        <f>'28 Populations and thresholds'!$K$32</f>
        <v>0</v>
      </c>
      <c r="O1817" s="263" t="str">
        <f t="shared" si="123"/>
        <v xml:space="preserve"> </v>
      </c>
      <c r="P1817" s="349">
        <v>1.37</v>
      </c>
      <c r="Q1817" s="272">
        <v>1</v>
      </c>
      <c r="R1817" s="274">
        <v>1</v>
      </c>
      <c r="S1817" s="263"/>
      <c r="T1817" s="275"/>
      <c r="U1817" s="263" t="str">
        <f t="shared" si="124"/>
        <v xml:space="preserve"> </v>
      </c>
    </row>
    <row r="1818" spans="1:21" x14ac:dyDescent="0.2">
      <c r="A1818" s="12" t="s">
        <v>1643</v>
      </c>
      <c r="B1818" s="40" t="s">
        <v>1069</v>
      </c>
      <c r="C1818" s="4" t="s">
        <v>3719</v>
      </c>
      <c r="D1818" s="5">
        <v>419</v>
      </c>
      <c r="E1818" s="1" t="s">
        <v>74</v>
      </c>
      <c r="F1818" s="263" t="str">
        <f t="shared" si="121"/>
        <v xml:space="preserve"> </v>
      </c>
      <c r="G1818" s="13" t="s">
        <v>139</v>
      </c>
      <c r="I1818" s="263" t="str">
        <f t="shared" si="122"/>
        <v xml:space="preserve"> </v>
      </c>
      <c r="J1818" s="38" t="str">
        <f>IF(D1818&gt;=('28 Populations and thresholds'!$I$32),"YES"," ")</f>
        <v>YES</v>
      </c>
      <c r="K1818" s="38" t="str">
        <f>IF(J1818="YES"," ",IF(D1818&gt;=('28 Populations and thresholds'!$I$32)*0.25,"YES"))</f>
        <v xml:space="preserve"> </v>
      </c>
      <c r="L1818" s="38" t="b">
        <f>OR('28 Populations and thresholds'!$J$32="CR",'28 Populations and thresholds'!$J$32="EN",'28 Populations and thresholds'!$J$32="VU")</f>
        <v>1</v>
      </c>
      <c r="M1818" s="75">
        <f>D1818/'28 Populations and thresholds'!$H$32</f>
        <v>0.10219512195121951</v>
      </c>
      <c r="N1818" s="106">
        <f>'28 Populations and thresholds'!$K$32</f>
        <v>0</v>
      </c>
      <c r="O1818" s="263" t="str">
        <f t="shared" si="123"/>
        <v xml:space="preserve"> </v>
      </c>
      <c r="P1818" s="348">
        <v>15.49</v>
      </c>
      <c r="Q1818" s="38">
        <v>5</v>
      </c>
      <c r="R1818" s="106">
        <v>1</v>
      </c>
      <c r="S1818" s="263"/>
      <c r="U1818" s="263" t="str">
        <f t="shared" si="124"/>
        <v xml:space="preserve"> </v>
      </c>
    </row>
    <row r="1819" spans="1:21" x14ac:dyDescent="0.2">
      <c r="A1819" s="143" t="s">
        <v>1643</v>
      </c>
      <c r="B1819" s="40" t="s">
        <v>1069</v>
      </c>
      <c r="C1819" s="4" t="s">
        <v>3471</v>
      </c>
      <c r="D1819" s="41">
        <v>835</v>
      </c>
      <c r="E1819" s="46">
        <v>38732</v>
      </c>
      <c r="F1819" s="263" t="str">
        <f t="shared" si="121"/>
        <v xml:space="preserve"> </v>
      </c>
      <c r="G1819" s="143" t="s">
        <v>21</v>
      </c>
      <c r="H1819" s="143" t="s">
        <v>519</v>
      </c>
      <c r="I1819" s="263" t="str">
        <f t="shared" si="122"/>
        <v xml:space="preserve"> </v>
      </c>
      <c r="J1819" s="38" t="str">
        <f>IF(D1819&gt;=(('28 Populations and thresholds'!$I$183)+('28 Populations and thresholds'!$I$184)+('28 Populations and thresholds'!$I$185)),"YES"," ")</f>
        <v>YES</v>
      </c>
      <c r="K1819" s="38" t="str">
        <f>IF(J1819="YES"," ",IF(D1819&gt;=(('28 Populations and thresholds'!$I$183)+('28 Populations and thresholds'!$I$184)+('28 Populations and thresholds'!$I$185))*0.25,"YES"))</f>
        <v xml:space="preserve"> </v>
      </c>
      <c r="L1819" s="38" t="b">
        <f>OR('28 Populations and thresholds'!$J$183="CR",'28 Populations and thresholds'!$J$183="EN",'28 Populations and thresholds'!$J$183="VU")</f>
        <v>0</v>
      </c>
      <c r="M1819" s="75">
        <f>D1819/(('28 Populations and thresholds'!$H$183)+('28 Populations and thresholds'!$H$184)+('28 Populations and thresholds'!$H$185))</f>
        <v>2.7833333333333334E-3</v>
      </c>
      <c r="N1819" s="106">
        <f>'28 Populations and thresholds'!$K$183</f>
        <v>0</v>
      </c>
      <c r="O1819" s="263" t="str">
        <f t="shared" si="123"/>
        <v xml:space="preserve"> </v>
      </c>
      <c r="P1819" s="348"/>
      <c r="Q1819" s="38"/>
      <c r="R1819" s="106"/>
      <c r="S1819" s="263"/>
      <c r="T1819" s="12" t="s">
        <v>4568</v>
      </c>
      <c r="U1819" s="263" t="str">
        <f t="shared" si="124"/>
        <v xml:space="preserve"> </v>
      </c>
    </row>
    <row r="1820" spans="1:21" x14ac:dyDescent="0.2">
      <c r="A1820" s="12" t="s">
        <v>1643</v>
      </c>
      <c r="B1820" s="40" t="s">
        <v>1069</v>
      </c>
      <c r="C1820" s="155" t="s">
        <v>1754</v>
      </c>
      <c r="D1820" s="5">
        <v>512</v>
      </c>
      <c r="E1820" s="104" t="s">
        <v>4426</v>
      </c>
      <c r="F1820" s="263" t="str">
        <f t="shared" si="121"/>
        <v xml:space="preserve"> </v>
      </c>
      <c r="H1820" s="13" t="s">
        <v>4425</v>
      </c>
      <c r="I1820" s="263" t="str">
        <f t="shared" si="122"/>
        <v xml:space="preserve"> </v>
      </c>
      <c r="J1820" s="38" t="str">
        <f>IF(D1820&gt;=('28 Populations and thresholds'!$I$224),"YES"," ")</f>
        <v>YES</v>
      </c>
      <c r="K1820" s="38" t="str">
        <f>IF(J1820="YES"," ",IF(D1820&gt;=('28 Populations and thresholds'!$I$224)*0.25,"YES"))</f>
        <v xml:space="preserve"> </v>
      </c>
      <c r="L1820" s="38" t="b">
        <f>OR('28 Populations and thresholds'!$J$224="CR",'28 Populations and thresholds'!$J$224="EN",'28 Populations and thresholds'!$J$224="VU")</f>
        <v>0</v>
      </c>
      <c r="M1820" s="75">
        <f>D1820/'28 Populations and thresholds'!$H$224</f>
        <v>5.1200000000000004E-3</v>
      </c>
      <c r="N1820" s="106">
        <f>'28 Populations and thresholds'!$K$224</f>
        <v>0</v>
      </c>
      <c r="O1820" s="263" t="str">
        <f t="shared" si="123"/>
        <v xml:space="preserve"> </v>
      </c>
      <c r="P1820" s="348"/>
      <c r="Q1820" s="38"/>
      <c r="R1820" s="106"/>
      <c r="S1820" s="263"/>
      <c r="T1820" s="12" t="s">
        <v>4568</v>
      </c>
      <c r="U1820" s="263" t="str">
        <f t="shared" si="124"/>
        <v xml:space="preserve"> </v>
      </c>
    </row>
    <row r="1821" spans="1:21" x14ac:dyDescent="0.2">
      <c r="A1821" s="143" t="s">
        <v>1643</v>
      </c>
      <c r="B1821" s="40" t="s">
        <v>1069</v>
      </c>
      <c r="C1821" s="111" t="s">
        <v>3763</v>
      </c>
      <c r="D1821" s="41">
        <v>1445</v>
      </c>
      <c r="E1821" s="46">
        <v>38732</v>
      </c>
      <c r="F1821" s="263" t="str">
        <f t="shared" si="121"/>
        <v xml:space="preserve"> </v>
      </c>
      <c r="G1821" s="143" t="s">
        <v>21</v>
      </c>
      <c r="H1821" s="143" t="s">
        <v>519</v>
      </c>
      <c r="I1821" s="263" t="str">
        <f t="shared" si="122"/>
        <v xml:space="preserve"> </v>
      </c>
      <c r="J1821" s="38" t="str">
        <f>IF(D1821&gt;=('28 Populations and thresholds'!$I$191),"YES"," ")</f>
        <v>YES</v>
      </c>
      <c r="K1821" s="38" t="str">
        <f>IF(J1821="YES"," ",IF(D1821&gt;=('28 Populations and thresholds'!$I$191)*0.25,"YES"))</f>
        <v xml:space="preserve"> </v>
      </c>
      <c r="L1821" s="38" t="b">
        <f>OR('28 Populations and thresholds'!$J$191="CR",'28 Populations and thresholds'!$J$191="EN",'28 Populations and thresholds'!$J$191="VU")</f>
        <v>0</v>
      </c>
      <c r="M1821" s="75">
        <f>D1821/'28 Populations and thresholds'!$H$191</f>
        <v>2.8899999999999999E-2</v>
      </c>
      <c r="N1821" s="106">
        <f>'28 Populations and thresholds'!$K$191</f>
        <v>0</v>
      </c>
      <c r="O1821" s="263" t="str">
        <f t="shared" si="123"/>
        <v xml:space="preserve"> </v>
      </c>
      <c r="P1821" s="348"/>
      <c r="Q1821" s="38"/>
      <c r="R1821" s="106"/>
      <c r="S1821" s="263"/>
      <c r="U1821" s="263" t="str">
        <f t="shared" si="124"/>
        <v xml:space="preserve"> </v>
      </c>
    </row>
    <row r="1822" spans="1:21" x14ac:dyDescent="0.2">
      <c r="A1822" s="12" t="s">
        <v>1643</v>
      </c>
      <c r="B1822" s="40" t="s">
        <v>1069</v>
      </c>
      <c r="C1822" s="111" t="s">
        <v>3758</v>
      </c>
      <c r="D1822" s="5">
        <v>875</v>
      </c>
      <c r="E1822" s="104" t="s">
        <v>4426</v>
      </c>
      <c r="F1822" s="263" t="str">
        <f t="shared" si="121"/>
        <v xml:space="preserve"> </v>
      </c>
      <c r="H1822" s="13" t="s">
        <v>4425</v>
      </c>
      <c r="I1822" s="263" t="str">
        <f t="shared" si="122"/>
        <v xml:space="preserve"> </v>
      </c>
      <c r="J1822" s="38" t="str">
        <f>IF(D1822&gt;=('28 Populations and thresholds'!$I$179),"YES"," ")</f>
        <v>YES</v>
      </c>
      <c r="K1822" s="38" t="str">
        <f>IF(J1822="YES"," ",IF(D1822&gt;=('28 Populations and thresholds'!$I$179)*0.25,"YES"))</f>
        <v xml:space="preserve"> </v>
      </c>
      <c r="L1822" s="38" t="b">
        <f>OR('28 Populations and thresholds'!$J$179="CR",'28 Populations and thresholds'!$J$179="EN",'28 Populations and thresholds'!$J$179="VU")</f>
        <v>0</v>
      </c>
      <c r="M1822" s="75">
        <f>D1822/'28 Populations and thresholds'!$H$179</f>
        <v>1.5909090909090907E-2</v>
      </c>
      <c r="N1822" s="106" t="str">
        <f>'28 Populations and thresholds'!$K$179</f>
        <v>DEC</v>
      </c>
      <c r="O1822" s="263" t="str">
        <f t="shared" si="123"/>
        <v xml:space="preserve"> </v>
      </c>
      <c r="P1822" s="348"/>
      <c r="Q1822" s="38"/>
      <c r="R1822" s="106"/>
      <c r="S1822" s="263"/>
      <c r="U1822" s="263" t="str">
        <f t="shared" si="124"/>
        <v xml:space="preserve"> </v>
      </c>
    </row>
    <row r="1823" spans="1:21" x14ac:dyDescent="0.2">
      <c r="A1823" s="275" t="s">
        <v>1643</v>
      </c>
      <c r="B1823" s="292" t="s">
        <v>4487</v>
      </c>
      <c r="C1823" s="269" t="s">
        <v>3717</v>
      </c>
      <c r="D1823" s="279">
        <v>900</v>
      </c>
      <c r="E1823" s="285">
        <v>40581</v>
      </c>
      <c r="F1823" s="263" t="str">
        <f t="shared" si="121"/>
        <v xml:space="preserve"> </v>
      </c>
      <c r="G1823" s="275"/>
      <c r="H1823" s="269" t="s">
        <v>4483</v>
      </c>
      <c r="I1823" s="263" t="str">
        <f t="shared" si="122"/>
        <v xml:space="preserve"> </v>
      </c>
      <c r="J1823" s="272" t="str">
        <f>IF(D1823&gt;=('28 Populations and thresholds'!$I$16),"YES"," ")</f>
        <v>YES</v>
      </c>
      <c r="K1823" s="272" t="str">
        <f>IF(J1823="YES"," ",IF(D1823&gt;=('28 Populations and thresholds'!$I$16)*0.25,"YES"))</f>
        <v xml:space="preserve"> </v>
      </c>
      <c r="L1823" s="272" t="b">
        <f>OR('28 Populations and thresholds'!$J$16="CR",'28 Populations and thresholds'!$J$16="EN",'28 Populations and thresholds'!$J$16="VU")</f>
        <v>0</v>
      </c>
      <c r="M1823" s="273">
        <f>D1823/'28 Populations and thresholds'!$H$16</f>
        <v>8.9999999999999993E-3</v>
      </c>
      <c r="N1823" s="274" t="str">
        <f>'28 Populations and thresholds'!$K$16</f>
        <v>DEC</v>
      </c>
      <c r="O1823" s="263" t="str">
        <f t="shared" si="123"/>
        <v xml:space="preserve"> </v>
      </c>
      <c r="P1823" s="349">
        <v>0.9</v>
      </c>
      <c r="Q1823" s="272">
        <v>1</v>
      </c>
      <c r="R1823" s="274">
        <v>0</v>
      </c>
      <c r="S1823" s="263"/>
      <c r="T1823" s="269"/>
      <c r="U1823" s="263" t="str">
        <f t="shared" si="124"/>
        <v xml:space="preserve"> </v>
      </c>
    </row>
    <row r="1824" spans="1:21" x14ac:dyDescent="0.2">
      <c r="A1824" s="12" t="s">
        <v>1643</v>
      </c>
      <c r="B1824" s="9" t="s">
        <v>1758</v>
      </c>
      <c r="C1824" s="4" t="s">
        <v>1757</v>
      </c>
      <c r="D1824" s="5">
        <v>1450</v>
      </c>
      <c r="E1824" s="1" t="s">
        <v>240</v>
      </c>
      <c r="F1824" s="263" t="str">
        <f t="shared" si="121"/>
        <v xml:space="preserve"> </v>
      </c>
      <c r="G1824" s="13" t="s">
        <v>139</v>
      </c>
      <c r="I1824" s="263" t="str">
        <f t="shared" si="122"/>
        <v xml:space="preserve"> </v>
      </c>
      <c r="J1824" s="38" t="str">
        <f>IF(D1824&gt;=(('28 Populations and thresholds'!$I$241)+('28 Populations and thresholds'!$I$242)),"YES"," ")</f>
        <v>YES</v>
      </c>
      <c r="K1824" s="38" t="str">
        <f>IF(J1824="YES"," ",IF(D1824&gt;=(('28 Populations and thresholds'!$I$241)+('28 Populations and thresholds'!$I$242))*0.25,"YES"))</f>
        <v xml:space="preserve"> </v>
      </c>
      <c r="L1824" s="38" t="b">
        <f>OR('28 Populations and thresholds'!$J$241="CR",'28 Populations and thresholds'!$J$241="EN",'28 Populations and thresholds'!$J$241="VU")</f>
        <v>0</v>
      </c>
      <c r="M1824" s="75">
        <f>D1824/(('28 Populations and thresholds'!$H$241)+('28 Populations and thresholds'!$H$242))</f>
        <v>7.2500000000000004E-3</v>
      </c>
      <c r="N1824" s="106">
        <f>'28 Populations and thresholds'!$K$241</f>
        <v>0</v>
      </c>
      <c r="O1824" s="263" t="str">
        <f t="shared" si="123"/>
        <v xml:space="preserve"> </v>
      </c>
      <c r="P1824" s="348">
        <v>1.79</v>
      </c>
      <c r="Q1824" s="38">
        <v>2</v>
      </c>
      <c r="R1824" s="106">
        <v>0</v>
      </c>
      <c r="S1824" s="263"/>
      <c r="T1824" s="12" t="s">
        <v>4568</v>
      </c>
      <c r="U1824" s="263" t="str">
        <f t="shared" si="124"/>
        <v xml:space="preserve"> </v>
      </c>
    </row>
    <row r="1825" spans="1:26" x14ac:dyDescent="0.2">
      <c r="A1825" s="12" t="s">
        <v>1643</v>
      </c>
      <c r="B1825" s="9" t="s">
        <v>1647</v>
      </c>
      <c r="C1825" s="4" t="s">
        <v>1637</v>
      </c>
      <c r="D1825" s="5">
        <v>10653</v>
      </c>
      <c r="E1825" s="1" t="s">
        <v>40</v>
      </c>
      <c r="F1825" s="263" t="str">
        <f t="shared" si="121"/>
        <v xml:space="preserve"> </v>
      </c>
      <c r="G1825" s="13" t="s">
        <v>139</v>
      </c>
      <c r="I1825" s="263" t="str">
        <f t="shared" si="122"/>
        <v xml:space="preserve"> </v>
      </c>
      <c r="J1825" s="38" t="str">
        <f>IF(D1825&gt;=('28 Populations and thresholds'!$I$33),"YES"," ")</f>
        <v>YES</v>
      </c>
      <c r="K1825" s="38" t="str">
        <f>IF(J1825="YES"," ",IF(D1825&gt;=('28 Populations and thresholds'!$I$33)*0.25,"YES"))</f>
        <v xml:space="preserve"> </v>
      </c>
      <c r="L1825" s="38" t="b">
        <f>OR('28 Populations and thresholds'!$J$33="CR",'28 Populations and thresholds'!$J$33="EN",'28 Populations and thresholds'!$J$33="VU")</f>
        <v>0</v>
      </c>
      <c r="M1825" s="75">
        <f>D1825/'28 Populations and thresholds'!$H$33</f>
        <v>1.0652999999999999E-2</v>
      </c>
      <c r="N1825" s="106">
        <f>'28 Populations and thresholds'!$K$33</f>
        <v>0</v>
      </c>
      <c r="O1825" s="263" t="str">
        <f t="shared" si="123"/>
        <v xml:space="preserve"> </v>
      </c>
      <c r="P1825" s="348"/>
      <c r="Q1825" s="38"/>
      <c r="R1825" s="106"/>
      <c r="S1825" s="263"/>
      <c r="U1825" s="263" t="str">
        <f t="shared" si="124"/>
        <v xml:space="preserve"> </v>
      </c>
    </row>
    <row r="1826" spans="1:26" x14ac:dyDescent="0.2">
      <c r="A1826" s="267" t="s">
        <v>1643</v>
      </c>
      <c r="B1826" s="268" t="s">
        <v>950</v>
      </c>
      <c r="C1826" s="269" t="s">
        <v>3756</v>
      </c>
      <c r="D1826" s="270">
        <v>2356</v>
      </c>
      <c r="E1826" s="271">
        <v>31747</v>
      </c>
      <c r="F1826" s="263" t="str">
        <f t="shared" si="121"/>
        <v xml:space="preserve"> </v>
      </c>
      <c r="G1826" s="267" t="s">
        <v>21</v>
      </c>
      <c r="H1826" s="267" t="s">
        <v>614</v>
      </c>
      <c r="I1826" s="263" t="str">
        <f t="shared" si="122"/>
        <v xml:space="preserve"> </v>
      </c>
      <c r="J1826" s="272" t="str">
        <f>IF(D1826&gt;=('28 Populations and thresholds'!$I$175),"YES"," ")</f>
        <v>YES</v>
      </c>
      <c r="K1826" s="272" t="str">
        <f>IF(J1826="YES"," ",IF(D1826&gt;=('28 Populations and thresholds'!$I$175)*0.25,"YES"))</f>
        <v xml:space="preserve"> </v>
      </c>
      <c r="L1826" s="272" t="b">
        <f>OR('28 Populations and thresholds'!$J$175="CR",'28 Populations and thresholds'!$J$175="EN",'28 Populations and thresholds'!$J$175="VU")</f>
        <v>0</v>
      </c>
      <c r="M1826" s="273">
        <f>D1826/'28 Populations and thresholds'!$H$175</f>
        <v>1.6949640287769786E-2</v>
      </c>
      <c r="N1826" s="274" t="str">
        <f>'28 Populations and thresholds'!$K$175</f>
        <v>DEC</v>
      </c>
      <c r="O1826" s="263" t="str">
        <f t="shared" si="123"/>
        <v xml:space="preserve"> </v>
      </c>
      <c r="P1826" s="349">
        <v>1.69</v>
      </c>
      <c r="Q1826" s="272">
        <v>1</v>
      </c>
      <c r="R1826" s="274">
        <v>0</v>
      </c>
      <c r="S1826" s="263"/>
      <c r="T1826" s="269"/>
      <c r="U1826" s="263" t="str">
        <f t="shared" si="124"/>
        <v xml:space="preserve"> </v>
      </c>
    </row>
    <row r="1827" spans="1:26" x14ac:dyDescent="0.2">
      <c r="A1827" s="110" t="s">
        <v>1643</v>
      </c>
      <c r="B1827" s="40" t="s">
        <v>1084</v>
      </c>
      <c r="C1827" s="4" t="s">
        <v>3472</v>
      </c>
      <c r="D1827" s="41">
        <v>19</v>
      </c>
      <c r="E1827" s="46">
        <v>32500</v>
      </c>
      <c r="F1827" s="263" t="str">
        <f t="shared" si="121"/>
        <v xml:space="preserve"> </v>
      </c>
      <c r="G1827" s="143" t="s">
        <v>21</v>
      </c>
      <c r="H1827" s="143" t="s">
        <v>853</v>
      </c>
      <c r="I1827" s="263" t="str">
        <f t="shared" si="122"/>
        <v xml:space="preserve"> </v>
      </c>
      <c r="J1827" s="38" t="str">
        <f>IF(D1827&gt;=('28 Populations and thresholds'!$I$188),"YES"," ")</f>
        <v>YES</v>
      </c>
      <c r="K1827" s="38" t="str">
        <f>IF(J1827="YES"," ",IF(D1827&gt;=('28 Populations and thresholds'!$I$188)*0.25,"YES"))</f>
        <v xml:space="preserve"> </v>
      </c>
      <c r="L1827" s="38" t="b">
        <f>OR('28 Populations and thresholds'!$J$188="CR",'28 Populations and thresholds'!$J$188="EN",'28 Populations and thresholds'!$J$188="VU")</f>
        <v>1</v>
      </c>
      <c r="M1827" s="75">
        <f>D1827/'28 Populations and thresholds'!$H$188</f>
        <v>3.1666666666666669E-2</v>
      </c>
      <c r="N1827" s="106" t="str">
        <f>'28 Populations and thresholds'!$K$188</f>
        <v>DEC</v>
      </c>
      <c r="O1827" s="263" t="str">
        <f t="shared" si="123"/>
        <v xml:space="preserve"> </v>
      </c>
      <c r="P1827" s="348">
        <v>3.17</v>
      </c>
      <c r="Q1827" s="38">
        <v>1</v>
      </c>
      <c r="R1827" s="106">
        <v>1</v>
      </c>
      <c r="S1827" s="263"/>
      <c r="T1827" s="9"/>
      <c r="U1827" s="263" t="str">
        <f t="shared" si="124"/>
        <v xml:space="preserve"> </v>
      </c>
      <c r="W1827" s="4"/>
      <c r="X1827" s="4"/>
      <c r="Y1827" s="4"/>
      <c r="Z1827" s="4"/>
    </row>
    <row r="1828" spans="1:26" x14ac:dyDescent="0.2">
      <c r="A1828" s="267" t="s">
        <v>1643</v>
      </c>
      <c r="B1828" s="268" t="s">
        <v>1093</v>
      </c>
      <c r="C1828" s="269" t="s">
        <v>3772</v>
      </c>
      <c r="D1828" s="270">
        <v>2230</v>
      </c>
      <c r="E1828" s="271">
        <v>30926</v>
      </c>
      <c r="F1828" s="263" t="str">
        <f t="shared" si="121"/>
        <v xml:space="preserve"> </v>
      </c>
      <c r="G1828" s="267" t="s">
        <v>21</v>
      </c>
      <c r="H1828" s="267" t="s">
        <v>614</v>
      </c>
      <c r="I1828" s="263" t="str">
        <f t="shared" si="122"/>
        <v xml:space="preserve"> </v>
      </c>
      <c r="J1828" s="272" t="str">
        <f>IF(D1828&gt;=('28 Populations and thresholds'!$I$201),"YES"," ")</f>
        <v>YES</v>
      </c>
      <c r="K1828" s="272" t="str">
        <f>IF(J1828="YES"," ",IF(D1828&gt;=('28 Populations and thresholds'!$I$201)*0.25,"YES"))</f>
        <v xml:space="preserve"> </v>
      </c>
      <c r="L1828" s="272" t="b">
        <f>OR('28 Populations and thresholds'!$J$201="CR",'28 Populations and thresholds'!$J$201="EN",'28 Populations and thresholds'!$J$201="VU")</f>
        <v>0</v>
      </c>
      <c r="M1828" s="273">
        <f>D1828/'28 Populations and thresholds'!$H$201</f>
        <v>8.9200000000000002E-2</v>
      </c>
      <c r="N1828" s="274">
        <f>'28 Populations and thresholds'!$K$201</f>
        <v>0</v>
      </c>
      <c r="O1828" s="263" t="str">
        <f t="shared" si="123"/>
        <v xml:space="preserve"> </v>
      </c>
      <c r="P1828" s="349">
        <v>11.47</v>
      </c>
      <c r="Q1828" s="272">
        <v>2</v>
      </c>
      <c r="R1828" s="274">
        <v>0</v>
      </c>
      <c r="S1828" s="263"/>
      <c r="T1828" s="269"/>
      <c r="U1828" s="263" t="str">
        <f t="shared" si="124"/>
        <v xml:space="preserve"> </v>
      </c>
    </row>
    <row r="1829" spans="1:26" x14ac:dyDescent="0.2">
      <c r="A1829" s="267" t="s">
        <v>1643</v>
      </c>
      <c r="B1829" s="268" t="s">
        <v>1093</v>
      </c>
      <c r="C1829" s="269" t="s">
        <v>3473</v>
      </c>
      <c r="D1829" s="270">
        <v>2551</v>
      </c>
      <c r="E1829" s="271">
        <v>30926</v>
      </c>
      <c r="F1829" s="263" t="str">
        <f t="shared" si="121"/>
        <v xml:space="preserve"> </v>
      </c>
      <c r="G1829" s="267" t="s">
        <v>21</v>
      </c>
      <c r="H1829" s="267" t="s">
        <v>614</v>
      </c>
      <c r="I1829" s="263" t="str">
        <f t="shared" si="122"/>
        <v xml:space="preserve"> </v>
      </c>
      <c r="J1829" s="272" t="str">
        <f>IF(D1829&gt;=('28 Populations and thresholds'!$I$190),"YES"," ")</f>
        <v>YES</v>
      </c>
      <c r="K1829" s="272" t="str">
        <f>IF(J1829="YES"," ",IF(D1829&gt;=('28 Populations and thresholds'!$I$190)*0.25,"YES"))</f>
        <v xml:space="preserve"> </v>
      </c>
      <c r="L1829" s="272" t="b">
        <f>OR('28 Populations and thresholds'!$J$190="CR",'28 Populations and thresholds'!$J$190="EN",'28 Populations and thresholds'!$J$190="VU")</f>
        <v>0</v>
      </c>
      <c r="M1829" s="273">
        <f>D1829/'28 Populations and thresholds'!$H$190</f>
        <v>2.5510000000000001E-2</v>
      </c>
      <c r="N1829" s="274">
        <f>'28 Populations and thresholds'!$K$190</f>
        <v>0</v>
      </c>
      <c r="O1829" s="263" t="str">
        <f t="shared" si="123"/>
        <v xml:space="preserve"> </v>
      </c>
      <c r="P1829" s="349"/>
      <c r="Q1829" s="272"/>
      <c r="R1829" s="274"/>
      <c r="S1829" s="263"/>
      <c r="T1829" s="275"/>
      <c r="U1829" s="263" t="str">
        <f t="shared" si="124"/>
        <v xml:space="preserve"> </v>
      </c>
    </row>
    <row r="1830" spans="1:26" x14ac:dyDescent="0.2">
      <c r="A1830" s="143" t="s">
        <v>1643</v>
      </c>
      <c r="B1830" s="40" t="s">
        <v>1048</v>
      </c>
      <c r="C1830" s="4" t="s">
        <v>3755</v>
      </c>
      <c r="D1830" s="41">
        <v>470</v>
      </c>
      <c r="E1830" s="46">
        <v>31291</v>
      </c>
      <c r="F1830" s="263" t="str">
        <f t="shared" si="121"/>
        <v xml:space="preserve"> </v>
      </c>
      <c r="G1830" s="143" t="s">
        <v>21</v>
      </c>
      <c r="H1830" s="143" t="s">
        <v>271</v>
      </c>
      <c r="I1830" s="263" t="str">
        <f t="shared" si="122"/>
        <v xml:space="preserve"> </v>
      </c>
      <c r="J1830" s="38" t="str">
        <f>IF(D1830&gt;=('28 Populations and thresholds'!$I$174),"YES"," ")</f>
        <v>YES</v>
      </c>
      <c r="K1830" s="38" t="str">
        <f>IF(J1830="YES"," ",IF(D1830&gt;=('28 Populations and thresholds'!$I$174)*0.25,"YES"))</f>
        <v xml:space="preserve"> </v>
      </c>
      <c r="L1830" s="38" t="b">
        <f>OR('28 Populations and thresholds'!$J$174="CR",'28 Populations and thresholds'!$J$174="EN",'28 Populations and thresholds'!$J$174="VU")</f>
        <v>0</v>
      </c>
      <c r="M1830" s="75">
        <f>D1830/'28 Populations and thresholds'!$H$174</f>
        <v>2.0434782608695651E-2</v>
      </c>
      <c r="N1830" s="106" t="str">
        <f>'28 Populations and thresholds'!$K$174</f>
        <v>DEC</v>
      </c>
      <c r="O1830" s="263" t="str">
        <f t="shared" si="123"/>
        <v xml:space="preserve"> </v>
      </c>
      <c r="P1830" s="348">
        <v>25.3</v>
      </c>
      <c r="Q1830" s="38">
        <v>10</v>
      </c>
      <c r="R1830" s="106">
        <v>1</v>
      </c>
      <c r="S1830" s="263"/>
      <c r="U1830" s="263" t="str">
        <f t="shared" si="124"/>
        <v xml:space="preserve"> </v>
      </c>
    </row>
    <row r="1831" spans="1:26" x14ac:dyDescent="0.2">
      <c r="A1831" s="143" t="s">
        <v>1643</v>
      </c>
      <c r="B1831" s="40" t="s">
        <v>1048</v>
      </c>
      <c r="C1831" s="4" t="s">
        <v>3776</v>
      </c>
      <c r="D1831" s="41">
        <v>1206</v>
      </c>
      <c r="E1831" s="46">
        <v>31517</v>
      </c>
      <c r="F1831" s="263" t="str">
        <f t="shared" si="121"/>
        <v xml:space="preserve"> </v>
      </c>
      <c r="G1831" s="143" t="s">
        <v>21</v>
      </c>
      <c r="H1831" s="143" t="s">
        <v>383</v>
      </c>
      <c r="I1831" s="263" t="str">
        <f t="shared" si="122"/>
        <v xml:space="preserve"> </v>
      </c>
      <c r="J1831" s="38" t="str">
        <f>IF(D1831&gt;=('28 Populations and thresholds'!$I$210),"YES"," ")</f>
        <v>YES</v>
      </c>
      <c r="K1831" s="38" t="str">
        <f>IF(J1831="YES"," ",IF(D1831&gt;=('28 Populations and thresholds'!$I$210)*0.25,"YES"))</f>
        <v xml:space="preserve"> </v>
      </c>
      <c r="L1831" s="38" t="b">
        <f>OR('28 Populations and thresholds'!$J$210="CR",'28 Populations and thresholds'!$J$210="EN",'28 Populations and thresholds'!$J$210="VU")</f>
        <v>0</v>
      </c>
      <c r="M1831" s="75">
        <f>D1831/'28 Populations and thresholds'!$H$210</f>
        <v>4.8239999999999998E-2</v>
      </c>
      <c r="N1831" s="106">
        <f>'28 Populations and thresholds'!$K$210</f>
        <v>0</v>
      </c>
      <c r="O1831" s="263" t="str">
        <f t="shared" si="123"/>
        <v xml:space="preserve"> </v>
      </c>
      <c r="P1831" s="348"/>
      <c r="Q1831" s="38"/>
      <c r="R1831" s="106"/>
      <c r="S1831" s="263"/>
      <c r="T1831" s="9"/>
      <c r="U1831" s="263" t="str">
        <f t="shared" si="124"/>
        <v xml:space="preserve"> </v>
      </c>
    </row>
    <row r="1832" spans="1:26" x14ac:dyDescent="0.2">
      <c r="A1832" s="143" t="s">
        <v>1643</v>
      </c>
      <c r="B1832" s="40" t="s">
        <v>1048</v>
      </c>
      <c r="C1832" s="4" t="s">
        <v>3761</v>
      </c>
      <c r="D1832" s="41">
        <v>862</v>
      </c>
      <c r="E1832" s="46">
        <v>31517</v>
      </c>
      <c r="F1832" s="263" t="str">
        <f t="shared" si="121"/>
        <v xml:space="preserve"> </v>
      </c>
      <c r="G1832" s="143" t="s">
        <v>21</v>
      </c>
      <c r="H1832" s="143" t="s">
        <v>383</v>
      </c>
      <c r="I1832" s="263" t="str">
        <f t="shared" si="122"/>
        <v xml:space="preserve"> </v>
      </c>
      <c r="J1832" s="38" t="str">
        <f>IF(D1832&gt;=('28 Populations and thresholds'!$I$187),"YES"," ")</f>
        <v xml:space="preserve"> </v>
      </c>
      <c r="K1832" s="38" t="str">
        <f>IF(J1832="YES"," ",IF(D1832&gt;=('28 Populations and thresholds'!$I$187)*0.25,"YES"))</f>
        <v>YES</v>
      </c>
      <c r="L1832" s="38" t="b">
        <f>OR('28 Populations and thresholds'!$J$187="CR",'28 Populations and thresholds'!$J$187="EN",'28 Populations and thresholds'!$J$187="VU")</f>
        <v>0</v>
      </c>
      <c r="M1832" s="75">
        <f>D1832/'28 Populations and thresholds'!$H$187</f>
        <v>8.6199999999999992E-3</v>
      </c>
      <c r="N1832" s="106">
        <f>'28 Populations and thresholds'!$K$187</f>
        <v>0</v>
      </c>
      <c r="O1832" s="263" t="str">
        <f t="shared" si="123"/>
        <v xml:space="preserve"> </v>
      </c>
      <c r="P1832" s="348"/>
      <c r="Q1832" s="38"/>
      <c r="R1832" s="106"/>
      <c r="S1832" s="263"/>
      <c r="T1832" s="9"/>
      <c r="U1832" s="263" t="str">
        <f t="shared" si="124"/>
        <v xml:space="preserve"> </v>
      </c>
    </row>
    <row r="1833" spans="1:26" x14ac:dyDescent="0.2">
      <c r="A1833" s="143" t="s">
        <v>1643</v>
      </c>
      <c r="B1833" s="40" t="s">
        <v>1048</v>
      </c>
      <c r="C1833" s="4" t="s">
        <v>3471</v>
      </c>
      <c r="D1833" s="41">
        <v>3789</v>
      </c>
      <c r="E1833" s="46">
        <v>31291</v>
      </c>
      <c r="F1833" s="263" t="str">
        <f t="shared" si="121"/>
        <v xml:space="preserve"> </v>
      </c>
      <c r="G1833" s="143" t="s">
        <v>21</v>
      </c>
      <c r="H1833" s="143" t="s">
        <v>614</v>
      </c>
      <c r="I1833" s="263" t="str">
        <f t="shared" si="122"/>
        <v xml:space="preserve"> </v>
      </c>
      <c r="J1833" s="38" t="str">
        <f>IF(D1833&gt;=(('28 Populations and thresholds'!$I$183)+('28 Populations and thresholds'!$I$184)+('28 Populations and thresholds'!$I$185)),"YES"," ")</f>
        <v>YES</v>
      </c>
      <c r="K1833" s="38" t="str">
        <f>IF(J1833="YES"," ",IF(D1833&gt;=(('28 Populations and thresholds'!$I$183)+('28 Populations and thresholds'!$I$184)+('28 Populations and thresholds'!$I$185))*0.25,"YES"))</f>
        <v xml:space="preserve"> </v>
      </c>
      <c r="L1833" s="38" t="b">
        <f>OR('28 Populations and thresholds'!$J$183="CR",'28 Populations and thresholds'!$J$183="EN",'28 Populations and thresholds'!$J$183="VU")</f>
        <v>0</v>
      </c>
      <c r="M1833" s="75">
        <f>D1833/(('28 Populations and thresholds'!$H$183)+('28 Populations and thresholds'!$H$184)+('28 Populations and thresholds'!$H$185))</f>
        <v>1.2630000000000001E-2</v>
      </c>
      <c r="N1833" s="106">
        <f>'28 Populations and thresholds'!$K$183</f>
        <v>0</v>
      </c>
      <c r="O1833" s="263" t="str">
        <f t="shared" si="123"/>
        <v xml:space="preserve"> </v>
      </c>
      <c r="P1833" s="348"/>
      <c r="Q1833" s="38"/>
      <c r="R1833" s="106"/>
      <c r="S1833" s="263"/>
      <c r="T1833" s="12" t="s">
        <v>4568</v>
      </c>
      <c r="U1833" s="263" t="str">
        <f t="shared" si="124"/>
        <v xml:space="preserve"> </v>
      </c>
    </row>
    <row r="1834" spans="1:26" x14ac:dyDescent="0.2">
      <c r="A1834" s="12" t="s">
        <v>1643</v>
      </c>
      <c r="B1834" s="40" t="s">
        <v>1048</v>
      </c>
      <c r="C1834" s="115" t="s">
        <v>3786</v>
      </c>
      <c r="D1834" s="105">
        <v>3900</v>
      </c>
      <c r="E1834" s="172">
        <v>31503</v>
      </c>
      <c r="F1834" s="263" t="str">
        <f t="shared" si="121"/>
        <v xml:space="preserve"> </v>
      </c>
      <c r="G1834" s="12" t="s">
        <v>4410</v>
      </c>
      <c r="H1834" s="12"/>
      <c r="I1834" s="263" t="str">
        <f t="shared" si="122"/>
        <v xml:space="preserve"> </v>
      </c>
      <c r="J1834" s="38" t="str">
        <f>IF(D1834&gt;=('28 Populations and thresholds'!$I$238),"YES"," ")</f>
        <v>YES</v>
      </c>
      <c r="K1834" s="38" t="str">
        <f>IF(J1834="YES"," ",IF(D1834&gt;=('28 Populations and thresholds'!$I$238)*0.25,"YES"))</f>
        <v xml:space="preserve"> </v>
      </c>
      <c r="L1834" s="38" t="b">
        <f>OR('28 Populations and thresholds'!$J$238="CR",'28 Populations and thresholds'!$J$238="EN",'28 Populations and thresholds'!$J$238="VU")</f>
        <v>0</v>
      </c>
      <c r="M1834" s="75">
        <f>D1834/'28 Populations and thresholds'!$H$238</f>
        <v>5.5714285714285716E-2</v>
      </c>
      <c r="N1834" s="106">
        <f>'28 Populations and thresholds'!$K$238</f>
        <v>0</v>
      </c>
      <c r="O1834" s="263" t="str">
        <f t="shared" si="123"/>
        <v xml:space="preserve"> </v>
      </c>
      <c r="P1834" s="348"/>
      <c r="Q1834" s="38"/>
      <c r="R1834" s="106"/>
      <c r="S1834" s="263"/>
      <c r="T1834" s="12" t="s">
        <v>4567</v>
      </c>
      <c r="U1834" s="263" t="str">
        <f t="shared" si="124"/>
        <v xml:space="preserve"> </v>
      </c>
    </row>
    <row r="1835" spans="1:26" x14ac:dyDescent="0.2">
      <c r="A1835" s="143" t="s">
        <v>1643</v>
      </c>
      <c r="B1835" s="40" t="s">
        <v>1048</v>
      </c>
      <c r="C1835" s="4" t="s">
        <v>3470</v>
      </c>
      <c r="D1835" s="41">
        <v>411</v>
      </c>
      <c r="E1835" s="46">
        <v>31517</v>
      </c>
      <c r="F1835" s="263" t="str">
        <f t="shared" si="121"/>
        <v xml:space="preserve"> </v>
      </c>
      <c r="G1835" s="143" t="s">
        <v>21</v>
      </c>
      <c r="H1835" s="143" t="s">
        <v>383</v>
      </c>
      <c r="I1835" s="263" t="str">
        <f t="shared" si="122"/>
        <v xml:space="preserve"> </v>
      </c>
      <c r="J1835" s="38" t="str">
        <f>IF(D1835&gt;=('28 Populations and thresholds'!$I$181),"YES"," ")</f>
        <v>YES</v>
      </c>
      <c r="K1835" s="38" t="str">
        <f>IF(J1835="YES"," ",IF(D1835&gt;=('28 Populations and thresholds'!$I$181)*0.25,"YES"))</f>
        <v xml:space="preserve"> </v>
      </c>
      <c r="L1835" s="38" t="b">
        <f>OR('28 Populations and thresholds'!$J$181="CR",'28 Populations and thresholds'!$J$181="EN",'28 Populations and thresholds'!$J$181="VU")</f>
        <v>1</v>
      </c>
      <c r="M1835" s="75">
        <f>D1835/'28 Populations and thresholds'!$H$181</f>
        <v>1.2843749999999999E-2</v>
      </c>
      <c r="N1835" s="106" t="str">
        <f>'28 Populations and thresholds'!$K$181</f>
        <v>DEC</v>
      </c>
      <c r="O1835" s="263" t="str">
        <f t="shared" si="123"/>
        <v xml:space="preserve"> </v>
      </c>
      <c r="P1835" s="348"/>
      <c r="Q1835" s="38"/>
      <c r="R1835" s="106"/>
      <c r="S1835" s="263"/>
      <c r="T1835" s="9"/>
      <c r="U1835" s="263" t="str">
        <f t="shared" si="124"/>
        <v xml:space="preserve"> </v>
      </c>
    </row>
    <row r="1836" spans="1:26" x14ac:dyDescent="0.2">
      <c r="A1836" s="143" t="s">
        <v>1643</v>
      </c>
      <c r="B1836" s="40" t="s">
        <v>1048</v>
      </c>
      <c r="C1836" s="4" t="s">
        <v>3461</v>
      </c>
      <c r="D1836" s="41">
        <v>3137</v>
      </c>
      <c r="E1836" s="46">
        <v>31291</v>
      </c>
      <c r="F1836" s="263" t="str">
        <f t="shared" si="121"/>
        <v xml:space="preserve"> </v>
      </c>
      <c r="G1836" s="143" t="s">
        <v>21</v>
      </c>
      <c r="H1836" s="143" t="s">
        <v>614</v>
      </c>
      <c r="I1836" s="263" t="str">
        <f t="shared" si="122"/>
        <v xml:space="preserve"> </v>
      </c>
      <c r="J1836" s="38" t="str">
        <f>IF(D1836&gt;=('28 Populations and thresholds'!$I$164),"YES"," ")</f>
        <v>YES</v>
      </c>
      <c r="K1836" s="38" t="str">
        <f>IF(J1836="YES"," ",IF(D1836&gt;=('28 Populations and thresholds'!$I$164)*0.25,"YES"))</f>
        <v xml:space="preserve"> </v>
      </c>
      <c r="L1836" s="38" t="b">
        <f>OR('28 Populations and thresholds'!$J$164="CR",'28 Populations and thresholds'!$J$164="EN",'28 Populations and thresholds'!$J$164="VU")</f>
        <v>0</v>
      </c>
      <c r="M1836" s="75">
        <f>D1836/'28 Populations and thresholds'!$H$164</f>
        <v>3.9708860759493668E-2</v>
      </c>
      <c r="N1836" s="106" t="str">
        <f>'28 Populations and thresholds'!$K$164</f>
        <v>DEC</v>
      </c>
      <c r="O1836" s="263" t="str">
        <f t="shared" si="123"/>
        <v xml:space="preserve"> </v>
      </c>
      <c r="P1836" s="348"/>
      <c r="Q1836" s="38"/>
      <c r="R1836" s="106"/>
      <c r="S1836" s="263"/>
      <c r="T1836" s="9"/>
      <c r="U1836" s="263" t="str">
        <f t="shared" si="124"/>
        <v xml:space="preserve"> </v>
      </c>
    </row>
    <row r="1837" spans="1:26" x14ac:dyDescent="0.2">
      <c r="A1837" s="12" t="s">
        <v>1643</v>
      </c>
      <c r="B1837" s="40" t="s">
        <v>1048</v>
      </c>
      <c r="C1837" s="115" t="s">
        <v>1757</v>
      </c>
      <c r="D1837" s="105">
        <v>3350</v>
      </c>
      <c r="E1837" s="172">
        <v>31503</v>
      </c>
      <c r="F1837" s="263" t="str">
        <f t="shared" si="121"/>
        <v xml:space="preserve"> </v>
      </c>
      <c r="G1837" s="12" t="s">
        <v>4410</v>
      </c>
      <c r="H1837" s="12"/>
      <c r="I1837" s="263" t="str">
        <f t="shared" si="122"/>
        <v xml:space="preserve"> </v>
      </c>
      <c r="J1837" s="38" t="str">
        <f>IF(D1837&gt;=(('28 Populations and thresholds'!$I$241)+('28 Populations and thresholds'!$I$242)),"YES"," ")</f>
        <v>YES</v>
      </c>
      <c r="K1837" s="38" t="str">
        <f>IF(J1837="YES"," ",IF(D1837&gt;=(('28 Populations and thresholds'!$I$241)+('28 Populations and thresholds'!$I$242))*0.25,"YES"))</f>
        <v xml:space="preserve"> </v>
      </c>
      <c r="L1837" s="38" t="b">
        <f>OR('28 Populations and thresholds'!$J$241="CR",'28 Populations and thresholds'!$J$241="EN",'28 Populations and thresholds'!$J$241="VU")</f>
        <v>0</v>
      </c>
      <c r="M1837" s="75">
        <f>D1837/(('28 Populations and thresholds'!$H$241)+('28 Populations and thresholds'!$H$242))</f>
        <v>1.6750000000000001E-2</v>
      </c>
      <c r="N1837" s="106">
        <f>'28 Populations and thresholds'!$K$241</f>
        <v>0</v>
      </c>
      <c r="O1837" s="263" t="str">
        <f t="shared" si="123"/>
        <v xml:space="preserve"> </v>
      </c>
      <c r="P1837" s="348"/>
      <c r="Q1837" s="38"/>
      <c r="R1837" s="106"/>
      <c r="S1837" s="263"/>
      <c r="T1837" s="12" t="s">
        <v>4568</v>
      </c>
      <c r="U1837" s="263" t="str">
        <f t="shared" si="124"/>
        <v xml:space="preserve"> </v>
      </c>
    </row>
    <row r="1838" spans="1:26" x14ac:dyDescent="0.2">
      <c r="A1838" s="143" t="s">
        <v>1643</v>
      </c>
      <c r="B1838" s="40" t="s">
        <v>1048</v>
      </c>
      <c r="C1838" s="4" t="s">
        <v>3763</v>
      </c>
      <c r="D1838" s="41">
        <v>1772</v>
      </c>
      <c r="E1838" s="46">
        <v>31517</v>
      </c>
      <c r="F1838" s="263" t="str">
        <f t="shared" si="121"/>
        <v xml:space="preserve"> </v>
      </c>
      <c r="G1838" s="143" t="s">
        <v>21</v>
      </c>
      <c r="H1838" s="143" t="s">
        <v>383</v>
      </c>
      <c r="I1838" s="263" t="str">
        <f t="shared" si="122"/>
        <v xml:space="preserve"> </v>
      </c>
      <c r="J1838" s="38" t="str">
        <f>IF(D1838&gt;=('28 Populations and thresholds'!$I$191),"YES"," ")</f>
        <v>YES</v>
      </c>
      <c r="K1838" s="38" t="str">
        <f>IF(J1838="YES"," ",IF(D1838&gt;=('28 Populations and thresholds'!$I$191)*0.25,"YES"))</f>
        <v xml:space="preserve"> </v>
      </c>
      <c r="L1838" s="38" t="b">
        <f>OR('28 Populations and thresholds'!$J$191="CR",'28 Populations and thresholds'!$J$191="EN",'28 Populations and thresholds'!$J$191="VU")</f>
        <v>0</v>
      </c>
      <c r="M1838" s="75">
        <f>D1838/'28 Populations and thresholds'!$H$191</f>
        <v>3.5439999999999999E-2</v>
      </c>
      <c r="N1838" s="106">
        <f>'28 Populations and thresholds'!$K$191</f>
        <v>0</v>
      </c>
      <c r="O1838" s="263" t="str">
        <f t="shared" si="123"/>
        <v xml:space="preserve"> </v>
      </c>
      <c r="P1838" s="348"/>
      <c r="Q1838" s="38"/>
      <c r="R1838" s="106"/>
      <c r="S1838" s="263"/>
      <c r="U1838" s="263" t="str">
        <f t="shared" si="124"/>
        <v xml:space="preserve"> </v>
      </c>
    </row>
    <row r="1839" spans="1:26" x14ac:dyDescent="0.2">
      <c r="A1839" s="12" t="s">
        <v>1643</v>
      </c>
      <c r="B1839" s="40" t="s">
        <v>1048</v>
      </c>
      <c r="C1839" s="115" t="s">
        <v>3792</v>
      </c>
      <c r="D1839" s="105">
        <v>2650</v>
      </c>
      <c r="E1839" s="172">
        <v>31503</v>
      </c>
      <c r="F1839" s="263" t="str">
        <f t="shared" si="121"/>
        <v xml:space="preserve"> </v>
      </c>
      <c r="G1839" s="12" t="s">
        <v>4410</v>
      </c>
      <c r="H1839" s="12"/>
      <c r="I1839" s="263" t="str">
        <f t="shared" si="122"/>
        <v xml:space="preserve"> </v>
      </c>
      <c r="J1839" s="38" t="str">
        <f>IF(D1839&gt;=('28 Populations and thresholds'!$I$254),"YES"," ")</f>
        <v>YES</v>
      </c>
      <c r="K1839" s="38" t="str">
        <f>IF(J1839="YES"," ",IF(D1839&gt;=('28 Populations and thresholds'!$I$254)*0.25,"YES"))</f>
        <v xml:space="preserve"> </v>
      </c>
      <c r="L1839" s="38" t="b">
        <f>OR('28 Populations and thresholds'!$J$254="CR",'28 Populations and thresholds'!$J$254="EN",'28 Populations and thresholds'!$J$254="VU")</f>
        <v>0</v>
      </c>
      <c r="M1839" s="75">
        <f>D1839/'28 Populations and thresholds'!$H$254</f>
        <v>2.65E-3</v>
      </c>
      <c r="N1839" s="106">
        <f>'28 Populations and thresholds'!$K$254</f>
        <v>0</v>
      </c>
      <c r="O1839" s="263" t="str">
        <f t="shared" si="123"/>
        <v xml:space="preserve"> </v>
      </c>
      <c r="P1839" s="348"/>
      <c r="Q1839" s="38"/>
      <c r="R1839" s="106"/>
      <c r="S1839" s="263"/>
      <c r="U1839" s="263" t="str">
        <f t="shared" si="124"/>
        <v xml:space="preserve"> </v>
      </c>
    </row>
    <row r="1840" spans="1:26" x14ac:dyDescent="0.2">
      <c r="A1840" s="275" t="s">
        <v>1643</v>
      </c>
      <c r="B1840" s="268" t="s">
        <v>1047</v>
      </c>
      <c r="C1840" s="269" t="s">
        <v>3719</v>
      </c>
      <c r="D1840" s="279">
        <v>72</v>
      </c>
      <c r="E1840" s="284" t="s">
        <v>207</v>
      </c>
      <c r="F1840" s="263" t="str">
        <f t="shared" si="121"/>
        <v xml:space="preserve"> </v>
      </c>
      <c r="G1840" s="275" t="s">
        <v>139</v>
      </c>
      <c r="H1840" s="275"/>
      <c r="I1840" s="263" t="str">
        <f t="shared" si="122"/>
        <v xml:space="preserve"> </v>
      </c>
      <c r="J1840" s="272" t="str">
        <f>IF(D1840&gt;=('28 Populations and thresholds'!$I$32),"YES"," ")</f>
        <v>YES</v>
      </c>
      <c r="K1840" s="272" t="str">
        <f>IF(J1840="YES"," ",IF(D1840&gt;=('28 Populations and thresholds'!$I$32)*0.25,"YES"))</f>
        <v xml:space="preserve"> </v>
      </c>
      <c r="L1840" s="272" t="b">
        <f>OR('28 Populations and thresholds'!$J$32="CR",'28 Populations and thresholds'!$J$32="EN",'28 Populations and thresholds'!$J$32="VU")</f>
        <v>1</v>
      </c>
      <c r="M1840" s="273">
        <f>D1840/'28 Populations and thresholds'!$H$32</f>
        <v>1.7560975609756099E-2</v>
      </c>
      <c r="N1840" s="274">
        <f>'28 Populations and thresholds'!$K$32</f>
        <v>0</v>
      </c>
      <c r="O1840" s="263" t="str">
        <f t="shared" si="123"/>
        <v xml:space="preserve"> </v>
      </c>
      <c r="P1840" s="349">
        <v>20.95</v>
      </c>
      <c r="Q1840" s="272">
        <v>9</v>
      </c>
      <c r="R1840" s="274">
        <v>1</v>
      </c>
      <c r="S1840" s="263"/>
      <c r="T1840" s="275"/>
      <c r="U1840" s="263" t="str">
        <f t="shared" si="124"/>
        <v xml:space="preserve"> </v>
      </c>
    </row>
    <row r="1841" spans="1:26" x14ac:dyDescent="0.2">
      <c r="A1841" s="267" t="s">
        <v>1643</v>
      </c>
      <c r="B1841" s="268" t="s">
        <v>1047</v>
      </c>
      <c r="C1841" s="269" t="s">
        <v>3471</v>
      </c>
      <c r="D1841" s="270">
        <v>1500</v>
      </c>
      <c r="E1841" s="271">
        <v>33985</v>
      </c>
      <c r="F1841" s="263" t="str">
        <f t="shared" si="121"/>
        <v xml:space="preserve"> </v>
      </c>
      <c r="G1841" s="267" t="s">
        <v>21</v>
      </c>
      <c r="H1841" s="267" t="s">
        <v>853</v>
      </c>
      <c r="I1841" s="263" t="str">
        <f t="shared" si="122"/>
        <v xml:space="preserve"> </v>
      </c>
      <c r="J1841" s="272" t="str">
        <f>IF(D1841&gt;=(('28 Populations and thresholds'!$I$183)+('28 Populations and thresholds'!$I$184)+('28 Populations and thresholds'!$I$185)),"YES"," ")</f>
        <v>YES</v>
      </c>
      <c r="K1841" s="272" t="str">
        <f>IF(J1841="YES"," ",IF(D1841&gt;=(('28 Populations and thresholds'!$I$183)+('28 Populations and thresholds'!$I$184)+('28 Populations and thresholds'!$I$185))*0.25,"YES"))</f>
        <v xml:space="preserve"> </v>
      </c>
      <c r="L1841" s="272" t="b">
        <f>OR('28 Populations and thresholds'!$J$183="CR",'28 Populations and thresholds'!$J$183="EN",'28 Populations and thresholds'!$J$183="VU")</f>
        <v>0</v>
      </c>
      <c r="M1841" s="273">
        <f>D1841/(('28 Populations and thresholds'!$H$183)+('28 Populations and thresholds'!$H$184)+('28 Populations and thresholds'!$H$185))</f>
        <v>5.0000000000000001E-3</v>
      </c>
      <c r="N1841" s="274">
        <f>'28 Populations and thresholds'!$K$183</f>
        <v>0</v>
      </c>
      <c r="O1841" s="263" t="str">
        <f t="shared" si="123"/>
        <v xml:space="preserve"> </v>
      </c>
      <c r="P1841" s="349"/>
      <c r="Q1841" s="272"/>
      <c r="R1841" s="274"/>
      <c r="S1841" s="263"/>
      <c r="T1841" s="275" t="s">
        <v>4568</v>
      </c>
      <c r="U1841" s="263" t="str">
        <f t="shared" si="124"/>
        <v xml:space="preserve"> </v>
      </c>
    </row>
    <row r="1842" spans="1:26" x14ac:dyDescent="0.2">
      <c r="A1842" s="275" t="s">
        <v>1643</v>
      </c>
      <c r="B1842" s="268" t="s">
        <v>1047</v>
      </c>
      <c r="C1842" s="278" t="s">
        <v>3786</v>
      </c>
      <c r="D1842" s="279">
        <v>1000</v>
      </c>
      <c r="E1842" s="285">
        <v>32897</v>
      </c>
      <c r="F1842" s="263" t="str">
        <f t="shared" si="121"/>
        <v xml:space="preserve"> </v>
      </c>
      <c r="G1842" s="275" t="s">
        <v>4410</v>
      </c>
      <c r="H1842" s="275"/>
      <c r="I1842" s="263" t="str">
        <f t="shared" si="122"/>
        <v xml:space="preserve"> </v>
      </c>
      <c r="J1842" s="272" t="str">
        <f>IF(D1842&gt;=('28 Populations and thresholds'!$I$238),"YES"," ")</f>
        <v>YES</v>
      </c>
      <c r="K1842" s="272" t="str">
        <f>IF(J1842="YES"," ",IF(D1842&gt;=('28 Populations and thresholds'!$I$238)*0.25,"YES"))</f>
        <v xml:space="preserve"> </v>
      </c>
      <c r="L1842" s="272" t="b">
        <f>OR('28 Populations and thresholds'!$J$238="CR",'28 Populations and thresholds'!$J$238="EN",'28 Populations and thresholds'!$J$238="VU")</f>
        <v>0</v>
      </c>
      <c r="M1842" s="273">
        <f>D1842/'28 Populations and thresholds'!$H$238</f>
        <v>1.4285714285714285E-2</v>
      </c>
      <c r="N1842" s="274">
        <f>'28 Populations and thresholds'!$K$238</f>
        <v>0</v>
      </c>
      <c r="O1842" s="263" t="str">
        <f t="shared" si="123"/>
        <v xml:space="preserve"> </v>
      </c>
      <c r="P1842" s="349"/>
      <c r="Q1842" s="272"/>
      <c r="R1842" s="274"/>
      <c r="S1842" s="263"/>
      <c r="T1842" s="275" t="s">
        <v>4567</v>
      </c>
      <c r="U1842" s="263" t="str">
        <f t="shared" si="124"/>
        <v xml:space="preserve"> </v>
      </c>
    </row>
    <row r="1843" spans="1:26" x14ac:dyDescent="0.2">
      <c r="A1843" s="267" t="s">
        <v>1643</v>
      </c>
      <c r="B1843" s="268" t="s">
        <v>1047</v>
      </c>
      <c r="C1843" s="269" t="s">
        <v>3480</v>
      </c>
      <c r="D1843" s="270">
        <v>4000</v>
      </c>
      <c r="E1843" s="271">
        <v>32914</v>
      </c>
      <c r="F1843" s="263" t="str">
        <f t="shared" si="121"/>
        <v xml:space="preserve"> </v>
      </c>
      <c r="G1843" s="267" t="s">
        <v>21</v>
      </c>
      <c r="H1843" s="267" t="s">
        <v>853</v>
      </c>
      <c r="I1843" s="263" t="str">
        <f t="shared" si="122"/>
        <v xml:space="preserve"> </v>
      </c>
      <c r="J1843" s="272" t="str">
        <f>IF(D1843&gt;=('28 Populations and thresholds'!$I$203),"YES"," ")</f>
        <v>YES</v>
      </c>
      <c r="K1843" s="272" t="str">
        <f>IF(J1843="YES"," ",IF(D1843&gt;=('28 Populations and thresholds'!$I$203)*0.25,"YES"))</f>
        <v xml:space="preserve"> </v>
      </c>
      <c r="L1843" s="272" t="b">
        <f>OR('28 Populations and thresholds'!$J$203="CR",'28 Populations and thresholds'!$J$203="EN",'28 Populations and thresholds'!$J$203="VU")</f>
        <v>0</v>
      </c>
      <c r="M1843" s="273">
        <f>D1843/'28 Populations and thresholds'!$H$203</f>
        <v>2.9629629629629631E-2</v>
      </c>
      <c r="N1843" s="274" t="str">
        <f>'28 Populations and thresholds'!$K$203</f>
        <v>DEC</v>
      </c>
      <c r="O1843" s="263" t="str">
        <f t="shared" si="123"/>
        <v xml:space="preserve"> </v>
      </c>
      <c r="P1843" s="349"/>
      <c r="Q1843" s="272"/>
      <c r="R1843" s="274"/>
      <c r="S1843" s="263"/>
      <c r="T1843" s="275"/>
      <c r="U1843" s="263" t="str">
        <f t="shared" si="124"/>
        <v xml:space="preserve"> </v>
      </c>
    </row>
    <row r="1844" spans="1:26" x14ac:dyDescent="0.2">
      <c r="A1844" s="267" t="s">
        <v>1643</v>
      </c>
      <c r="B1844" s="268" t="s">
        <v>1047</v>
      </c>
      <c r="C1844" s="280" t="s">
        <v>3461</v>
      </c>
      <c r="D1844" s="270">
        <v>4000</v>
      </c>
      <c r="E1844" s="271">
        <v>32914</v>
      </c>
      <c r="F1844" s="263" t="str">
        <f t="shared" si="121"/>
        <v xml:space="preserve"> </v>
      </c>
      <c r="G1844" s="267" t="s">
        <v>21</v>
      </c>
      <c r="H1844" s="267" t="s">
        <v>853</v>
      </c>
      <c r="I1844" s="263" t="str">
        <f t="shared" si="122"/>
        <v xml:space="preserve"> </v>
      </c>
      <c r="J1844" s="272" t="str">
        <f>IF(D1844&gt;=('28 Populations and thresholds'!$I$164),"YES"," ")</f>
        <v>YES</v>
      </c>
      <c r="K1844" s="272" t="str">
        <f>IF(J1844="YES"," ",IF(D1844&gt;=('28 Populations and thresholds'!$I$164)*0.25,"YES"))</f>
        <v xml:space="preserve"> </v>
      </c>
      <c r="L1844" s="272" t="b">
        <f>OR('28 Populations and thresholds'!$J$164="CR",'28 Populations and thresholds'!$J$164="EN",'28 Populations and thresholds'!$J$164="VU")</f>
        <v>0</v>
      </c>
      <c r="M1844" s="273">
        <f>D1844/'28 Populations and thresholds'!$H$164</f>
        <v>5.0632911392405063E-2</v>
      </c>
      <c r="N1844" s="274" t="str">
        <f>'28 Populations and thresholds'!$K$164</f>
        <v>DEC</v>
      </c>
      <c r="O1844" s="263" t="str">
        <f t="shared" si="123"/>
        <v xml:space="preserve"> </v>
      </c>
      <c r="P1844" s="349"/>
      <c r="Q1844" s="272"/>
      <c r="R1844" s="274"/>
      <c r="S1844" s="263"/>
      <c r="T1844" s="269"/>
      <c r="U1844" s="263" t="str">
        <f t="shared" si="124"/>
        <v xml:space="preserve"> </v>
      </c>
    </row>
    <row r="1845" spans="1:26" x14ac:dyDescent="0.2">
      <c r="A1845" s="275" t="s">
        <v>1643</v>
      </c>
      <c r="B1845" s="268" t="s">
        <v>1047</v>
      </c>
      <c r="C1845" s="296" t="s">
        <v>1754</v>
      </c>
      <c r="D1845" s="279">
        <v>2000</v>
      </c>
      <c r="E1845" s="285">
        <v>32897</v>
      </c>
      <c r="F1845" s="263" t="str">
        <f t="shared" si="121"/>
        <v xml:space="preserve"> </v>
      </c>
      <c r="G1845" s="275" t="s">
        <v>4410</v>
      </c>
      <c r="H1845" s="275"/>
      <c r="I1845" s="263" t="str">
        <f t="shared" si="122"/>
        <v xml:space="preserve"> </v>
      </c>
      <c r="J1845" s="272" t="str">
        <f>IF(D1845&gt;=('28 Populations and thresholds'!$I$224),"YES"," ")</f>
        <v>YES</v>
      </c>
      <c r="K1845" s="272" t="str">
        <f>IF(J1845="YES"," ",IF(D1845&gt;=('28 Populations and thresholds'!$I$224)*0.25,"YES"))</f>
        <v xml:space="preserve"> </v>
      </c>
      <c r="L1845" s="272" t="b">
        <f>OR('28 Populations and thresholds'!$J$224="CR",'28 Populations and thresholds'!$J$224="EN",'28 Populations and thresholds'!$J$224="VU")</f>
        <v>0</v>
      </c>
      <c r="M1845" s="273">
        <f>D1845/'28 Populations and thresholds'!$H$224</f>
        <v>0.02</v>
      </c>
      <c r="N1845" s="274">
        <f>'28 Populations and thresholds'!$K$224</f>
        <v>0</v>
      </c>
      <c r="O1845" s="263" t="str">
        <f t="shared" si="123"/>
        <v xml:space="preserve"> </v>
      </c>
      <c r="P1845" s="349"/>
      <c r="Q1845" s="272"/>
      <c r="R1845" s="274"/>
      <c r="S1845" s="263"/>
      <c r="T1845" s="275" t="s">
        <v>4568</v>
      </c>
      <c r="U1845" s="263" t="str">
        <f t="shared" si="124"/>
        <v xml:space="preserve"> </v>
      </c>
    </row>
    <row r="1846" spans="1:26" x14ac:dyDescent="0.2">
      <c r="A1846" s="275" t="s">
        <v>1643</v>
      </c>
      <c r="B1846" s="268" t="s">
        <v>1047</v>
      </c>
      <c r="C1846" s="278" t="s">
        <v>3782</v>
      </c>
      <c r="D1846" s="279">
        <v>1000</v>
      </c>
      <c r="E1846" s="285">
        <v>32897</v>
      </c>
      <c r="F1846" s="263" t="str">
        <f t="shared" si="121"/>
        <v xml:space="preserve"> </v>
      </c>
      <c r="G1846" s="275" t="s">
        <v>4410</v>
      </c>
      <c r="H1846" s="275"/>
      <c r="I1846" s="263" t="str">
        <f t="shared" si="122"/>
        <v xml:space="preserve"> </v>
      </c>
      <c r="J1846" s="272" t="str">
        <f>IF(D1846&gt;=('28 Populations and thresholds'!$I$227),"YES"," ")</f>
        <v>YES</v>
      </c>
      <c r="K1846" s="272" t="str">
        <f>IF(J1846="YES"," ",IF(D1846&gt;=('28 Populations and thresholds'!$I$227)*0.25,"YES"))</f>
        <v xml:space="preserve"> </v>
      </c>
      <c r="L1846" s="272" t="b">
        <f>OR('28 Populations and thresholds'!$J$227="CR",'28 Populations and thresholds'!$J$227="EN",'28 Populations and thresholds'!$J$227="VU")</f>
        <v>0</v>
      </c>
      <c r="M1846" s="273">
        <f>D1846/'28 Populations and thresholds'!$H$227</f>
        <v>0.01</v>
      </c>
      <c r="N1846" s="274">
        <f>'28 Populations and thresholds'!$K$227</f>
        <v>0</v>
      </c>
      <c r="O1846" s="263" t="str">
        <f t="shared" si="123"/>
        <v xml:space="preserve"> </v>
      </c>
      <c r="P1846" s="349"/>
      <c r="Q1846" s="272"/>
      <c r="R1846" s="274"/>
      <c r="S1846" s="263"/>
      <c r="T1846" s="275"/>
      <c r="U1846" s="263" t="str">
        <f t="shared" si="124"/>
        <v xml:space="preserve"> </v>
      </c>
    </row>
    <row r="1847" spans="1:26" x14ac:dyDescent="0.2">
      <c r="A1847" s="267" t="s">
        <v>1643</v>
      </c>
      <c r="B1847" s="268" t="s">
        <v>1047</v>
      </c>
      <c r="C1847" s="280" t="s">
        <v>3763</v>
      </c>
      <c r="D1847" s="270">
        <v>2303</v>
      </c>
      <c r="E1847" s="271">
        <v>31329</v>
      </c>
      <c r="F1847" s="263" t="str">
        <f t="shared" si="121"/>
        <v xml:space="preserve"> </v>
      </c>
      <c r="G1847" s="267" t="s">
        <v>21</v>
      </c>
      <c r="H1847" s="267" t="s">
        <v>614</v>
      </c>
      <c r="I1847" s="263" t="str">
        <f t="shared" si="122"/>
        <v xml:space="preserve"> </v>
      </c>
      <c r="J1847" s="272" t="str">
        <f>IF(D1847&gt;=('28 Populations and thresholds'!$I$191),"YES"," ")</f>
        <v>YES</v>
      </c>
      <c r="K1847" s="272" t="str">
        <f>IF(J1847="YES"," ",IF(D1847&gt;=('28 Populations and thresholds'!$I$191)*0.25,"YES"))</f>
        <v xml:space="preserve"> </v>
      </c>
      <c r="L1847" s="272" t="b">
        <f>OR('28 Populations and thresholds'!$J$191="CR",'28 Populations and thresholds'!$J$191="EN",'28 Populations and thresholds'!$J$191="VU")</f>
        <v>0</v>
      </c>
      <c r="M1847" s="273">
        <f>D1847/'28 Populations and thresholds'!$H$191</f>
        <v>4.6059999999999997E-2</v>
      </c>
      <c r="N1847" s="274">
        <f>'28 Populations and thresholds'!$K$191</f>
        <v>0</v>
      </c>
      <c r="O1847" s="263" t="str">
        <f t="shared" si="123"/>
        <v xml:space="preserve"> </v>
      </c>
      <c r="P1847" s="349"/>
      <c r="Q1847" s="272"/>
      <c r="R1847" s="274"/>
      <c r="S1847" s="263"/>
      <c r="T1847" s="275"/>
      <c r="U1847" s="263" t="str">
        <f t="shared" si="124"/>
        <v xml:space="preserve"> </v>
      </c>
    </row>
    <row r="1848" spans="1:26" x14ac:dyDescent="0.2">
      <c r="A1848" s="275" t="s">
        <v>1643</v>
      </c>
      <c r="B1848" s="268" t="s">
        <v>1047</v>
      </c>
      <c r="C1848" s="277" t="s">
        <v>3758</v>
      </c>
      <c r="D1848" s="279">
        <v>900</v>
      </c>
      <c r="E1848" s="274">
        <v>1990</v>
      </c>
      <c r="F1848" s="263" t="str">
        <f t="shared" si="121"/>
        <v xml:space="preserve"> </v>
      </c>
      <c r="G1848" s="275" t="s">
        <v>4410</v>
      </c>
      <c r="H1848" s="275"/>
      <c r="I1848" s="263" t="str">
        <f t="shared" si="122"/>
        <v xml:space="preserve"> </v>
      </c>
      <c r="J1848" s="272" t="str">
        <f>IF(D1848&gt;=('28 Populations and thresholds'!$I$179),"YES"," ")</f>
        <v>YES</v>
      </c>
      <c r="K1848" s="272" t="str">
        <f>IF(J1848="YES"," ",IF(D1848&gt;=('28 Populations and thresholds'!$I$179)*0.25,"YES"))</f>
        <v xml:space="preserve"> </v>
      </c>
      <c r="L1848" s="272" t="b">
        <f>OR('28 Populations and thresholds'!$J$179="CR",'28 Populations and thresholds'!$J$179="EN",'28 Populations and thresholds'!$J$179="VU")</f>
        <v>0</v>
      </c>
      <c r="M1848" s="273">
        <f>D1848/'28 Populations and thresholds'!$H$179</f>
        <v>1.6363636363636365E-2</v>
      </c>
      <c r="N1848" s="274" t="str">
        <f>'28 Populations and thresholds'!$K$179</f>
        <v>DEC</v>
      </c>
      <c r="O1848" s="263" t="str">
        <f t="shared" si="123"/>
        <v xml:space="preserve"> </v>
      </c>
      <c r="P1848" s="349"/>
      <c r="Q1848" s="272"/>
      <c r="R1848" s="274"/>
      <c r="S1848" s="263"/>
      <c r="T1848" s="275"/>
      <c r="U1848" s="263" t="str">
        <f t="shared" si="124"/>
        <v xml:space="preserve"> </v>
      </c>
    </row>
    <row r="1849" spans="1:26" x14ac:dyDescent="0.2">
      <c r="A1849" s="12" t="s">
        <v>1643</v>
      </c>
      <c r="B1849" s="266" t="s">
        <v>4407</v>
      </c>
      <c r="C1849" s="115" t="s">
        <v>3719</v>
      </c>
      <c r="D1849" s="105">
        <v>30</v>
      </c>
      <c r="E1849" s="172">
        <v>37895</v>
      </c>
      <c r="F1849" s="263" t="str">
        <f t="shared" si="121"/>
        <v xml:space="preserve"> </v>
      </c>
      <c r="G1849" s="12" t="s">
        <v>4410</v>
      </c>
      <c r="H1849" s="12"/>
      <c r="I1849" s="263" t="str">
        <f t="shared" si="122"/>
        <v xml:space="preserve"> </v>
      </c>
      <c r="J1849" s="38" t="str">
        <f>IF(D1849&gt;=('28 Populations and thresholds'!$I$32),"YES"," ")</f>
        <v>YES</v>
      </c>
      <c r="K1849" s="38" t="str">
        <f>IF(J1849="YES"," ",IF(D1849&gt;=('28 Populations and thresholds'!$I$32)*0.25,"YES"))</f>
        <v xml:space="preserve"> </v>
      </c>
      <c r="L1849" s="38" t="b">
        <f>OR('28 Populations and thresholds'!$J$32="CR",'28 Populations and thresholds'!$J$32="EN",'28 Populations and thresholds'!$J$32="VU")</f>
        <v>1</v>
      </c>
      <c r="M1849" s="75">
        <f>D1849/'28 Populations and thresholds'!$H$32</f>
        <v>7.3170731707317077E-3</v>
      </c>
      <c r="N1849" s="106">
        <f>'28 Populations and thresholds'!$K$32</f>
        <v>0</v>
      </c>
      <c r="O1849" s="263" t="str">
        <f t="shared" si="123"/>
        <v xml:space="preserve"> </v>
      </c>
      <c r="P1849" s="348">
        <v>0.73</v>
      </c>
      <c r="Q1849" s="38">
        <v>1</v>
      </c>
      <c r="R1849" s="106">
        <v>1</v>
      </c>
      <c r="S1849" s="263"/>
      <c r="U1849" s="263" t="str">
        <f t="shared" si="124"/>
        <v xml:space="preserve"> </v>
      </c>
    </row>
    <row r="1850" spans="1:26" x14ac:dyDescent="0.2">
      <c r="A1850" s="275" t="s">
        <v>1643</v>
      </c>
      <c r="B1850" s="292" t="s">
        <v>4486</v>
      </c>
      <c r="C1850" s="269" t="s">
        <v>3470</v>
      </c>
      <c r="D1850" s="279">
        <v>660</v>
      </c>
      <c r="E1850" s="285">
        <v>40594</v>
      </c>
      <c r="F1850" s="263" t="str">
        <f t="shared" si="121"/>
        <v xml:space="preserve"> </v>
      </c>
      <c r="G1850" s="275"/>
      <c r="H1850" s="269" t="s">
        <v>4483</v>
      </c>
      <c r="I1850" s="263" t="str">
        <f t="shared" si="122"/>
        <v xml:space="preserve"> </v>
      </c>
      <c r="J1850" s="272" t="str">
        <f>IF(D1850&gt;=('28 Populations and thresholds'!$I$181),"YES"," ")</f>
        <v>YES</v>
      </c>
      <c r="K1850" s="272" t="str">
        <f>IF(J1850="YES"," ",IF(D1850&gt;=('28 Populations and thresholds'!$I$181)*0.25,"YES"))</f>
        <v xml:space="preserve"> </v>
      </c>
      <c r="L1850" s="272" t="b">
        <f>OR('28 Populations and thresholds'!$J$181="CR",'28 Populations and thresholds'!$J$181="EN",'28 Populations and thresholds'!$J$181="VU")</f>
        <v>1</v>
      </c>
      <c r="M1850" s="273">
        <f>D1850/'28 Populations and thresholds'!$H$181</f>
        <v>2.0625000000000001E-2</v>
      </c>
      <c r="N1850" s="274" t="str">
        <f>'28 Populations and thresholds'!$K$181</f>
        <v>DEC</v>
      </c>
      <c r="O1850" s="263" t="str">
        <f t="shared" si="123"/>
        <v xml:space="preserve"> </v>
      </c>
      <c r="P1850" s="349">
        <v>2.06</v>
      </c>
      <c r="Q1850" s="272">
        <v>1</v>
      </c>
      <c r="R1850" s="274">
        <v>1</v>
      </c>
      <c r="S1850" s="263"/>
      <c r="T1850" s="269"/>
      <c r="U1850" s="263" t="str">
        <f t="shared" si="124"/>
        <v xml:space="preserve"> </v>
      </c>
    </row>
    <row r="1851" spans="1:26" x14ac:dyDescent="0.2">
      <c r="A1851" s="110" t="s">
        <v>1643</v>
      </c>
      <c r="B1851" s="39" t="s">
        <v>4676</v>
      </c>
      <c r="C1851" s="4" t="s">
        <v>3472</v>
      </c>
      <c r="D1851" s="108">
        <v>14</v>
      </c>
      <c r="E1851" s="109">
        <v>2006</v>
      </c>
      <c r="F1851" s="263" t="str">
        <f t="shared" si="121"/>
        <v xml:space="preserve"> </v>
      </c>
      <c r="G1851" s="12" t="s">
        <v>139</v>
      </c>
      <c r="H1851" s="12" t="s">
        <v>3388</v>
      </c>
      <c r="I1851" s="263" t="str">
        <f t="shared" si="122"/>
        <v xml:space="preserve"> </v>
      </c>
      <c r="J1851" s="38" t="str">
        <f>IF(D1851&gt;=('28 Populations and thresholds'!$I$188),"YES"," ")</f>
        <v>YES</v>
      </c>
      <c r="K1851" s="38" t="str">
        <f>IF(J1851="YES"," ",IF(D1851&gt;=('28 Populations and thresholds'!$I$188)*0.25,"YES"))</f>
        <v xml:space="preserve"> </v>
      </c>
      <c r="L1851" s="38" t="b">
        <f>OR('28 Populations and thresholds'!$J$188="CR",'28 Populations and thresholds'!$J$188="EN",'28 Populations and thresholds'!$J$188="VU")</f>
        <v>1</v>
      </c>
      <c r="M1851" s="75">
        <f>D1851/'28 Populations and thresholds'!$H$188</f>
        <v>2.3333333333333334E-2</v>
      </c>
      <c r="N1851" s="106" t="str">
        <f>'28 Populations and thresholds'!$K$188</f>
        <v>DEC</v>
      </c>
      <c r="O1851" s="263" t="str">
        <f t="shared" si="123"/>
        <v xml:space="preserve"> </v>
      </c>
      <c r="P1851" s="348">
        <v>2.33</v>
      </c>
      <c r="Q1851" s="38">
        <v>1</v>
      </c>
      <c r="R1851" s="106">
        <v>1</v>
      </c>
      <c r="S1851" s="263"/>
      <c r="T1851" s="9"/>
      <c r="U1851" s="263" t="str">
        <f t="shared" si="124"/>
        <v xml:space="preserve"> </v>
      </c>
      <c r="W1851" s="4"/>
      <c r="X1851" s="4"/>
      <c r="Y1851" s="4"/>
      <c r="Z1851" s="4"/>
    </row>
    <row r="1852" spans="1:26" x14ac:dyDescent="0.2">
      <c r="A1852" s="267" t="s">
        <v>1643</v>
      </c>
      <c r="B1852" s="269" t="s">
        <v>4677</v>
      </c>
      <c r="C1852" s="269" t="s">
        <v>3471</v>
      </c>
      <c r="D1852" s="279">
        <v>1800</v>
      </c>
      <c r="E1852" s="274">
        <v>2007</v>
      </c>
      <c r="F1852" s="263" t="str">
        <f t="shared" si="121"/>
        <v xml:space="preserve"> </v>
      </c>
      <c r="G1852" s="275" t="s">
        <v>139</v>
      </c>
      <c r="H1852" s="275" t="s">
        <v>3388</v>
      </c>
      <c r="I1852" s="263" t="str">
        <f t="shared" si="122"/>
        <v xml:space="preserve"> </v>
      </c>
      <c r="J1852" s="272" t="str">
        <f>IF(D1852&gt;=(('28 Populations and thresholds'!$I$183)+('28 Populations and thresholds'!$I$184)+('28 Populations and thresholds'!$I$185)),"YES"," ")</f>
        <v>YES</v>
      </c>
      <c r="K1852" s="272" t="str">
        <f>IF(J1852="YES"," ",IF(D1852&gt;=(('28 Populations and thresholds'!$I$183)+('28 Populations and thresholds'!$I$184)+('28 Populations and thresholds'!$I$185))*0.25,"YES"))</f>
        <v xml:space="preserve"> </v>
      </c>
      <c r="L1852" s="272" t="b">
        <f>OR('28 Populations and thresholds'!$J$183="CR",'28 Populations and thresholds'!$J$183="EN",'28 Populations and thresholds'!$J$183="VU")</f>
        <v>0</v>
      </c>
      <c r="M1852" s="273">
        <f>D1852/(('28 Populations and thresholds'!$H$183)+('28 Populations and thresholds'!$H$184)+('28 Populations and thresholds'!$H$185))</f>
        <v>6.0000000000000001E-3</v>
      </c>
      <c r="N1852" s="274">
        <f>'28 Populations and thresholds'!$K$183</f>
        <v>0</v>
      </c>
      <c r="O1852" s="263" t="str">
        <f t="shared" si="123"/>
        <v xml:space="preserve"> </v>
      </c>
      <c r="P1852" s="349">
        <v>13.1</v>
      </c>
      <c r="Q1852" s="272">
        <v>2</v>
      </c>
      <c r="R1852" s="274">
        <v>1</v>
      </c>
      <c r="S1852" s="263"/>
      <c r="T1852" s="275" t="s">
        <v>4568</v>
      </c>
      <c r="U1852" s="263" t="str">
        <f t="shared" si="124"/>
        <v xml:space="preserve"> </v>
      </c>
    </row>
    <row r="1853" spans="1:26" x14ac:dyDescent="0.2">
      <c r="A1853" s="311" t="s">
        <v>1643</v>
      </c>
      <c r="B1853" s="269" t="s">
        <v>4677</v>
      </c>
      <c r="C1853" s="269" t="s">
        <v>3472</v>
      </c>
      <c r="D1853" s="310">
        <v>75</v>
      </c>
      <c r="E1853" s="312">
        <v>2007</v>
      </c>
      <c r="F1853" s="263" t="str">
        <f t="shared" si="121"/>
        <v xml:space="preserve"> </v>
      </c>
      <c r="G1853" s="275" t="s">
        <v>139</v>
      </c>
      <c r="H1853" s="275" t="s">
        <v>3388</v>
      </c>
      <c r="I1853" s="263" t="str">
        <f t="shared" si="122"/>
        <v xml:space="preserve"> </v>
      </c>
      <c r="J1853" s="272" t="str">
        <f>IF(D1853&gt;=('28 Populations and thresholds'!$I$188),"YES"," ")</f>
        <v>YES</v>
      </c>
      <c r="K1853" s="272" t="str">
        <f>IF(J1853="YES"," ",IF(D1853&gt;=('28 Populations and thresholds'!$I$188)*0.25,"YES"))</f>
        <v xml:space="preserve"> </v>
      </c>
      <c r="L1853" s="272" t="b">
        <f>OR('28 Populations and thresholds'!$J$188="CR",'28 Populations and thresholds'!$J$188="EN",'28 Populations and thresholds'!$J$188="VU")</f>
        <v>1</v>
      </c>
      <c r="M1853" s="273">
        <f>D1853/'28 Populations and thresholds'!$H$188</f>
        <v>0.125</v>
      </c>
      <c r="N1853" s="274" t="str">
        <f>'28 Populations and thresholds'!$K$188</f>
        <v>DEC</v>
      </c>
      <c r="O1853" s="263" t="str">
        <f t="shared" si="123"/>
        <v xml:space="preserve"> </v>
      </c>
      <c r="P1853" s="349"/>
      <c r="Q1853" s="272"/>
      <c r="R1853" s="274"/>
      <c r="S1853" s="263"/>
      <c r="T1853" s="269"/>
      <c r="U1853" s="263" t="str">
        <f t="shared" si="124"/>
        <v xml:space="preserve"> </v>
      </c>
      <c r="W1853" s="4"/>
      <c r="X1853" s="4"/>
      <c r="Y1853" s="4"/>
      <c r="Z1853" s="4"/>
    </row>
    <row r="1854" spans="1:26" x14ac:dyDescent="0.2">
      <c r="A1854" s="143" t="s">
        <v>1643</v>
      </c>
      <c r="B1854" s="40" t="s">
        <v>1102</v>
      </c>
      <c r="C1854" s="4" t="s">
        <v>3764</v>
      </c>
      <c r="D1854" s="41">
        <v>2030</v>
      </c>
      <c r="E1854" s="46">
        <v>30926</v>
      </c>
      <c r="F1854" s="263" t="str">
        <f t="shared" si="121"/>
        <v xml:space="preserve"> </v>
      </c>
      <c r="G1854" s="143" t="s">
        <v>21</v>
      </c>
      <c r="H1854" s="143" t="s">
        <v>614</v>
      </c>
      <c r="I1854" s="263" t="str">
        <f t="shared" si="122"/>
        <v xml:space="preserve"> </v>
      </c>
      <c r="J1854" s="38" t="str">
        <f>IF(D1854&gt;=('28 Populations and thresholds'!$I$192),"YES"," ")</f>
        <v>YES</v>
      </c>
      <c r="K1854" s="38" t="str">
        <f>IF(J1854="YES"," ",IF(D1854&gt;=('28 Populations and thresholds'!$I$192)*0.25,"YES"))</f>
        <v xml:space="preserve"> </v>
      </c>
      <c r="L1854" s="38" t="b">
        <f>OR('28 Populations and thresholds'!$J$192="CR",'28 Populations and thresholds'!$J$192="EN",'28 Populations and thresholds'!$J$192="VU")</f>
        <v>0</v>
      </c>
      <c r="M1854" s="75">
        <f>D1854/'28 Populations and thresholds'!$H$192</f>
        <v>4.0599999999999997E-2</v>
      </c>
      <c r="N1854" s="106">
        <f>'28 Populations and thresholds'!$K$192</f>
        <v>0</v>
      </c>
      <c r="O1854" s="263" t="str">
        <f t="shared" si="123"/>
        <v xml:space="preserve"> </v>
      </c>
      <c r="P1854" s="348">
        <v>4.0599999999999996</v>
      </c>
      <c r="Q1854" s="38">
        <v>1</v>
      </c>
      <c r="R1854" s="106">
        <v>0</v>
      </c>
      <c r="S1854" s="263"/>
      <c r="U1854" s="263" t="str">
        <f t="shared" si="124"/>
        <v xml:space="preserve"> </v>
      </c>
    </row>
    <row r="1855" spans="1:26" x14ac:dyDescent="0.2">
      <c r="A1855" s="275" t="s">
        <v>1643</v>
      </c>
      <c r="B1855" s="268" t="s">
        <v>4678</v>
      </c>
      <c r="C1855" s="278" t="s">
        <v>3472</v>
      </c>
      <c r="D1855" s="279">
        <v>11</v>
      </c>
      <c r="E1855" s="285">
        <v>32614</v>
      </c>
      <c r="F1855" s="263" t="str">
        <f t="shared" si="121"/>
        <v xml:space="preserve"> </v>
      </c>
      <c r="G1855" s="275" t="s">
        <v>4410</v>
      </c>
      <c r="H1855" s="275"/>
      <c r="I1855" s="263" t="str">
        <f t="shared" si="122"/>
        <v xml:space="preserve"> </v>
      </c>
      <c r="J1855" s="272" t="str">
        <f>IF(D1855&gt;=('28 Populations and thresholds'!$I$188),"YES"," ")</f>
        <v>YES</v>
      </c>
      <c r="K1855" s="272" t="str">
        <f>IF(J1855="YES"," ",IF(D1855&gt;=('28 Populations and thresholds'!$I$188)*0.25,"YES"))</f>
        <v xml:space="preserve"> </v>
      </c>
      <c r="L1855" s="272" t="b">
        <f>OR('28 Populations and thresholds'!$J$188="CR",'28 Populations and thresholds'!$J$188="EN",'28 Populations and thresholds'!$J$188="VU")</f>
        <v>1</v>
      </c>
      <c r="M1855" s="273">
        <f>D1855/'28 Populations and thresholds'!$H$188</f>
        <v>1.8333333333333333E-2</v>
      </c>
      <c r="N1855" s="274" t="str">
        <f>'28 Populations and thresholds'!$K$188</f>
        <v>DEC</v>
      </c>
      <c r="O1855" s="263" t="str">
        <f t="shared" si="123"/>
        <v xml:space="preserve"> </v>
      </c>
      <c r="P1855" s="349">
        <v>3.83</v>
      </c>
      <c r="Q1855" s="272">
        <v>2</v>
      </c>
      <c r="R1855" s="274">
        <v>1</v>
      </c>
      <c r="S1855" s="263"/>
      <c r="T1855" s="275"/>
      <c r="U1855" s="263" t="str">
        <f t="shared" si="124"/>
        <v xml:space="preserve"> </v>
      </c>
      <c r="W1855" s="4"/>
      <c r="X1855" s="4"/>
      <c r="Y1855" s="4"/>
      <c r="Z1855" s="4"/>
    </row>
    <row r="1856" spans="1:26" x14ac:dyDescent="0.2">
      <c r="A1856" s="275" t="s">
        <v>1643</v>
      </c>
      <c r="B1856" s="268" t="s">
        <v>4678</v>
      </c>
      <c r="C1856" s="278" t="s">
        <v>3763</v>
      </c>
      <c r="D1856" s="279">
        <v>1000</v>
      </c>
      <c r="E1856" s="285">
        <v>32614</v>
      </c>
      <c r="F1856" s="263" t="str">
        <f t="shared" si="121"/>
        <v xml:space="preserve"> </v>
      </c>
      <c r="G1856" s="275" t="s">
        <v>4410</v>
      </c>
      <c r="H1856" s="275"/>
      <c r="I1856" s="263" t="str">
        <f t="shared" si="122"/>
        <v xml:space="preserve"> </v>
      </c>
      <c r="J1856" s="272" t="str">
        <f>IF(D1856&gt;=('28 Populations and thresholds'!$I$191),"YES"," ")</f>
        <v>YES</v>
      </c>
      <c r="K1856" s="272" t="str">
        <f>IF(J1856="YES"," ",IF(D1856&gt;=('28 Populations and thresholds'!$I$191)*0.25,"YES"))</f>
        <v xml:space="preserve"> </v>
      </c>
      <c r="L1856" s="272" t="b">
        <f>OR('28 Populations and thresholds'!$J$191="CR",'28 Populations and thresholds'!$J$191="EN",'28 Populations and thresholds'!$J$191="VU")</f>
        <v>0</v>
      </c>
      <c r="M1856" s="273">
        <f>D1856/'28 Populations and thresholds'!$H$191</f>
        <v>0.02</v>
      </c>
      <c r="N1856" s="274">
        <f>'28 Populations and thresholds'!$K$191</f>
        <v>0</v>
      </c>
      <c r="O1856" s="263" t="str">
        <f t="shared" si="123"/>
        <v xml:space="preserve"> </v>
      </c>
      <c r="P1856" s="349"/>
      <c r="Q1856" s="272"/>
      <c r="R1856" s="274"/>
      <c r="S1856" s="263"/>
      <c r="T1856" s="275"/>
      <c r="U1856" s="263" t="str">
        <f t="shared" si="124"/>
        <v xml:space="preserve"> </v>
      </c>
    </row>
    <row r="1857" spans="1:26" x14ac:dyDescent="0.2">
      <c r="A1857" s="12" t="s">
        <v>1643</v>
      </c>
      <c r="B1857" s="2" t="s">
        <v>1642</v>
      </c>
      <c r="C1857" s="4" t="s">
        <v>1641</v>
      </c>
      <c r="D1857" s="5">
        <v>1500</v>
      </c>
      <c r="E1857" s="1" t="s">
        <v>156</v>
      </c>
      <c r="F1857" s="263" t="str">
        <f t="shared" ref="F1857:F1920" si="125">" "</f>
        <v xml:space="preserve"> </v>
      </c>
      <c r="G1857" s="13" t="s">
        <v>139</v>
      </c>
      <c r="I1857" s="263" t="str">
        <f t="shared" ref="I1857:I1920" si="126">" "</f>
        <v xml:space="preserve"> </v>
      </c>
      <c r="J1857" s="38" t="str">
        <f>IF(D1857&gt;=('28 Populations and thresholds'!$I$20),"YES"," ")</f>
        <v>YES</v>
      </c>
      <c r="K1857" s="38" t="str">
        <f>IF(J1857="YES"," ",IF(D1857&gt;=('28 Populations and thresholds'!$I$20)*0.25,"YES"))</f>
        <v xml:space="preserve"> </v>
      </c>
      <c r="L1857" s="38" t="b">
        <f>OR('28 Populations and thresholds'!$J$20="CR",'28 Populations and thresholds'!$J$20="EN",'28 Populations and thresholds'!$J$20="VU")</f>
        <v>0</v>
      </c>
      <c r="M1857" s="75">
        <f>D1857/'28 Populations and thresholds'!$H$20</f>
        <v>1.4999999999999999E-2</v>
      </c>
      <c r="N1857" s="106">
        <f>'28 Populations and thresholds'!$K$20</f>
        <v>0</v>
      </c>
      <c r="O1857" s="263" t="str">
        <f t="shared" ref="O1857:O1920" si="127">" "</f>
        <v xml:space="preserve"> </v>
      </c>
      <c r="P1857" s="348">
        <v>1.5</v>
      </c>
      <c r="Q1857" s="38">
        <v>1</v>
      </c>
      <c r="R1857" s="106">
        <v>0</v>
      </c>
      <c r="S1857" s="263"/>
      <c r="T1857" s="120"/>
      <c r="U1857" s="263" t="str">
        <f t="shared" ref="U1857:U1920" si="128">" "</f>
        <v xml:space="preserve"> </v>
      </c>
    </row>
    <row r="1858" spans="1:26" x14ac:dyDescent="0.2">
      <c r="A1858" s="275" t="s">
        <v>1479</v>
      </c>
      <c r="B1858" s="277" t="s">
        <v>4451</v>
      </c>
      <c r="C1858" s="269" t="s">
        <v>3712</v>
      </c>
      <c r="D1858" s="279">
        <v>894</v>
      </c>
      <c r="E1858" s="281">
        <v>38596</v>
      </c>
      <c r="F1858" s="263" t="str">
        <f t="shared" si="125"/>
        <v xml:space="preserve"> </v>
      </c>
      <c r="G1858" s="275"/>
      <c r="H1858" s="275" t="s">
        <v>4446</v>
      </c>
      <c r="I1858" s="263" t="str">
        <f t="shared" si="126"/>
        <v xml:space="preserve"> </v>
      </c>
      <c r="J1858" s="272" t="str">
        <f>IF(D1858&gt;=('28 Populations and thresholds'!$I$8),"YES"," ")</f>
        <v>YES</v>
      </c>
      <c r="K1858" s="272" t="str">
        <f>IF(J1858="YES"," ",IF(D1858&gt;=('28 Populations and thresholds'!$I$8)*0.25,"YES"))</f>
        <v xml:space="preserve"> </v>
      </c>
      <c r="L1858" s="272" t="b">
        <f>OR('28 Populations and thresholds'!$J$8="CR",'28 Populations and thresholds'!$J$8="EN",'28 Populations and thresholds'!$J$8="VU")</f>
        <v>0</v>
      </c>
      <c r="M1858" s="273">
        <f>D1858/'28 Populations and thresholds'!$H$8</f>
        <v>8.94E-3</v>
      </c>
      <c r="N1858" s="274">
        <f>'28 Populations and thresholds'!$K$8</f>
        <v>0</v>
      </c>
      <c r="O1858" s="263" t="str">
        <f t="shared" si="127"/>
        <v xml:space="preserve"> </v>
      </c>
      <c r="P1858" s="349">
        <v>0.89</v>
      </c>
      <c r="Q1858" s="272">
        <v>1</v>
      </c>
      <c r="R1858" s="274">
        <v>0</v>
      </c>
      <c r="S1858" s="263"/>
      <c r="T1858" s="275"/>
      <c r="U1858" s="263" t="str">
        <f t="shared" si="128"/>
        <v xml:space="preserve"> </v>
      </c>
    </row>
    <row r="1859" spans="1:26" x14ac:dyDescent="0.2">
      <c r="A1859" s="12" t="s">
        <v>1479</v>
      </c>
      <c r="B1859" s="64" t="s">
        <v>4449</v>
      </c>
      <c r="C1859" s="4" t="s">
        <v>3617</v>
      </c>
      <c r="D1859" s="5">
        <v>5000</v>
      </c>
      <c r="E1859" s="104" t="s">
        <v>3389</v>
      </c>
      <c r="F1859" s="263" t="str">
        <f t="shared" si="125"/>
        <v xml:space="preserve"> </v>
      </c>
      <c r="H1859" s="13" t="s">
        <v>4461</v>
      </c>
      <c r="I1859" s="263" t="str">
        <f t="shared" si="126"/>
        <v xml:space="preserve"> </v>
      </c>
      <c r="J1859" s="38" t="str">
        <f>IF(D1859&gt;=('28 Populations and thresholds'!$I$95),"YES"," ")</f>
        <v>YES</v>
      </c>
      <c r="K1859" s="38" t="str">
        <f>IF(J1859="YES"," ",IF(D1859&gt;=('28 Populations and thresholds'!$I$95)*0.25,"YES"))</f>
        <v xml:space="preserve"> </v>
      </c>
      <c r="L1859" s="38" t="b">
        <f>OR('28 Populations and thresholds'!$J$95="CR",'28 Populations and thresholds'!$J$95="EN",'28 Populations and thresholds'!$J$95="VU")</f>
        <v>0</v>
      </c>
      <c r="M1859" s="75">
        <f>D1859/'28 Populations and thresholds'!$H$95</f>
        <v>1.6666666666666666E-2</v>
      </c>
      <c r="N1859" s="106">
        <f>'28 Populations and thresholds'!$K$95</f>
        <v>0</v>
      </c>
      <c r="O1859" s="263" t="str">
        <f t="shared" si="127"/>
        <v xml:space="preserve"> </v>
      </c>
      <c r="P1859" s="348">
        <v>140.5</v>
      </c>
      <c r="Q1859" s="38">
        <v>8</v>
      </c>
      <c r="R1859" s="106">
        <v>1</v>
      </c>
      <c r="S1859" s="263"/>
      <c r="U1859" s="263" t="str">
        <f t="shared" si="128"/>
        <v xml:space="preserve"> </v>
      </c>
    </row>
    <row r="1860" spans="1:26" x14ac:dyDescent="0.2">
      <c r="A1860" s="12" t="s">
        <v>1479</v>
      </c>
      <c r="B1860" s="64" t="s">
        <v>4449</v>
      </c>
      <c r="C1860" s="4" t="s">
        <v>1625</v>
      </c>
      <c r="D1860" s="105">
        <v>160000</v>
      </c>
      <c r="E1860" s="148">
        <v>37803</v>
      </c>
      <c r="F1860" s="263" t="str">
        <f t="shared" si="125"/>
        <v xml:space="preserve"> </v>
      </c>
      <c r="H1860" s="13" t="s">
        <v>4461</v>
      </c>
      <c r="I1860" s="263" t="str">
        <f t="shared" si="126"/>
        <v xml:space="preserve"> </v>
      </c>
      <c r="J1860" s="38" t="str">
        <f>IF(D1860&gt;=('28 Populations and thresholds'!$I$11),"YES"," ")</f>
        <v>YES</v>
      </c>
      <c r="K1860" s="38" t="str">
        <f>IF(J1860="YES"," ",IF(D1860&gt;=('28 Populations and thresholds'!$I$11)*0.25,"YES"))</f>
        <v xml:space="preserve"> </v>
      </c>
      <c r="L1860" s="38" t="b">
        <f>OR('28 Populations and thresholds'!$J$11="CR",'28 Populations and thresholds'!$J$11="EN",'28 Populations and thresholds'!$J$11="VU")</f>
        <v>0</v>
      </c>
      <c r="M1860" s="346">
        <v>1</v>
      </c>
      <c r="N1860" s="106">
        <f>'28 Populations and thresholds'!$K$11</f>
        <v>0</v>
      </c>
      <c r="O1860" s="263" t="str">
        <f t="shared" si="127"/>
        <v xml:space="preserve"> </v>
      </c>
      <c r="P1860" s="348"/>
      <c r="Q1860" s="38"/>
      <c r="R1860" s="106"/>
      <c r="S1860" s="263"/>
      <c r="T1860" s="12" t="s">
        <v>4580</v>
      </c>
      <c r="U1860" s="263" t="str">
        <f t="shared" si="128"/>
        <v xml:space="preserve"> </v>
      </c>
    </row>
    <row r="1861" spans="1:26" x14ac:dyDescent="0.2">
      <c r="A1861" s="12" t="s">
        <v>1479</v>
      </c>
      <c r="B1861" s="64" t="s">
        <v>4449</v>
      </c>
      <c r="C1861" s="4" t="s">
        <v>1607</v>
      </c>
      <c r="D1861" s="5">
        <v>2182</v>
      </c>
      <c r="E1861" s="148">
        <v>38231</v>
      </c>
      <c r="F1861" s="263" t="str">
        <f t="shared" si="125"/>
        <v xml:space="preserve"> </v>
      </c>
      <c r="H1861" s="13" t="s">
        <v>4446</v>
      </c>
      <c r="I1861" s="263" t="str">
        <f t="shared" si="126"/>
        <v xml:space="preserve"> </v>
      </c>
      <c r="J1861" s="38" t="str">
        <f>IF(D1861&gt;=('28 Populations and thresholds'!$I$6),"YES"," ")</f>
        <v>YES</v>
      </c>
      <c r="K1861" s="38" t="str">
        <f>IF(J1861="YES"," ",IF(D1861&gt;=('28 Populations and thresholds'!$I$6)*0.25,"YES"))</f>
        <v xml:space="preserve"> </v>
      </c>
      <c r="L1861" s="38" t="b">
        <f>OR('28 Populations and thresholds'!$J$6="CR",'28 Populations and thresholds'!$J$6="EN",'28 Populations and thresholds'!$J$6="VU")</f>
        <v>0</v>
      </c>
      <c r="M1861" s="75">
        <f>D1861/'28 Populations and thresholds'!$H$6</f>
        <v>4.3639999999999998E-2</v>
      </c>
      <c r="N1861" s="106">
        <f>'28 Populations and thresholds'!$K$6</f>
        <v>0</v>
      </c>
      <c r="O1861" s="263" t="str">
        <f t="shared" si="127"/>
        <v xml:space="preserve"> </v>
      </c>
      <c r="P1861" s="348"/>
      <c r="Q1861" s="38"/>
      <c r="R1861" s="106"/>
      <c r="S1861" s="263"/>
      <c r="U1861" s="263" t="str">
        <f t="shared" si="128"/>
        <v xml:space="preserve"> </v>
      </c>
    </row>
    <row r="1862" spans="1:26" x14ac:dyDescent="0.2">
      <c r="A1862" s="12" t="s">
        <v>1479</v>
      </c>
      <c r="B1862" s="64" t="s">
        <v>4449</v>
      </c>
      <c r="C1862" s="4" t="s">
        <v>3716</v>
      </c>
      <c r="D1862" s="5">
        <v>1000</v>
      </c>
      <c r="E1862" s="104" t="s">
        <v>3389</v>
      </c>
      <c r="F1862" s="263" t="str">
        <f t="shared" si="125"/>
        <v xml:space="preserve"> </v>
      </c>
      <c r="H1862" s="13" t="s">
        <v>4461</v>
      </c>
      <c r="I1862" s="263" t="str">
        <f t="shared" si="126"/>
        <v xml:space="preserve"> </v>
      </c>
      <c r="J1862" s="38" t="str">
        <f>IF(D1862&gt;=('28 Populations and thresholds'!$I$15),"YES"," ")</f>
        <v>YES</v>
      </c>
      <c r="K1862" s="38" t="str">
        <f>IF(J1862="YES"," ",IF(D1862&gt;=('28 Populations and thresholds'!$I$15)*0.25,"YES"))</f>
        <v xml:space="preserve"> </v>
      </c>
      <c r="L1862" s="38" t="b">
        <f>OR('28 Populations and thresholds'!$J$15="CR",'28 Populations and thresholds'!$J$15="EN",'28 Populations and thresholds'!$J$15="VU")</f>
        <v>0</v>
      </c>
      <c r="M1862" s="75">
        <f>D1862/'28 Populations and thresholds'!$H$15</f>
        <v>1E-3</v>
      </c>
      <c r="N1862" s="106">
        <f>'28 Populations and thresholds'!$K$15</f>
        <v>0</v>
      </c>
      <c r="O1862" s="263" t="str">
        <f t="shared" si="127"/>
        <v xml:space="preserve"> </v>
      </c>
      <c r="P1862" s="348"/>
      <c r="Q1862" s="38"/>
      <c r="R1862" s="106"/>
      <c r="S1862" s="263"/>
      <c r="U1862" s="263" t="str">
        <f t="shared" si="128"/>
        <v xml:space="preserve"> </v>
      </c>
    </row>
    <row r="1863" spans="1:26" x14ac:dyDescent="0.2">
      <c r="A1863" s="12" t="s">
        <v>1479</v>
      </c>
      <c r="B1863" s="64" t="s">
        <v>4449</v>
      </c>
      <c r="C1863" s="4" t="s">
        <v>3521</v>
      </c>
      <c r="D1863" s="5">
        <v>10</v>
      </c>
      <c r="E1863" s="148">
        <v>38231</v>
      </c>
      <c r="F1863" s="263" t="str">
        <f t="shared" si="125"/>
        <v xml:space="preserve"> </v>
      </c>
      <c r="H1863" s="13" t="s">
        <v>4446</v>
      </c>
      <c r="I1863" s="263" t="str">
        <f t="shared" si="126"/>
        <v xml:space="preserve"> </v>
      </c>
      <c r="J1863" s="38" t="str">
        <f>IF(D1863&gt;=('28 Populations and thresholds'!$I$57),"YES"," ")</f>
        <v>YES</v>
      </c>
      <c r="K1863" s="38" t="str">
        <f>IF(J1863="YES"," ",IF(D1863&gt;=('28 Populations and thresholds'!$I$57)*0.25,"YES"))</f>
        <v xml:space="preserve"> </v>
      </c>
      <c r="L1863" s="38" t="b">
        <f>OR('28 Populations and thresholds'!$J$57="CR",'28 Populations and thresholds'!$J$57="EN",'28 Populations and thresholds'!$J$57="VU")</f>
        <v>0</v>
      </c>
      <c r="M1863" s="75">
        <f>D1863/'28 Populations and thresholds'!$H$57</f>
        <v>3.3333333333333335E-3</v>
      </c>
      <c r="N1863" s="106">
        <f>'28 Populations and thresholds'!$K$57</f>
        <v>0</v>
      </c>
      <c r="O1863" s="263" t="str">
        <f t="shared" si="127"/>
        <v xml:space="preserve"> </v>
      </c>
      <c r="P1863" s="348"/>
      <c r="Q1863" s="38"/>
      <c r="R1863" s="106"/>
      <c r="S1863" s="263"/>
      <c r="U1863" s="263" t="str">
        <f t="shared" si="128"/>
        <v xml:space="preserve"> </v>
      </c>
    </row>
    <row r="1864" spans="1:26" x14ac:dyDescent="0.2">
      <c r="A1864" s="12" t="s">
        <v>1479</v>
      </c>
      <c r="B1864" s="64" t="s">
        <v>4449</v>
      </c>
      <c r="C1864" s="4" t="s">
        <v>3744</v>
      </c>
      <c r="D1864" s="5">
        <v>1260</v>
      </c>
      <c r="E1864" s="104" t="s">
        <v>3389</v>
      </c>
      <c r="F1864" s="263" t="str">
        <f t="shared" si="125"/>
        <v xml:space="preserve"> </v>
      </c>
      <c r="H1864" s="13" t="s">
        <v>4461</v>
      </c>
      <c r="I1864" s="263" t="str">
        <f t="shared" si="126"/>
        <v xml:space="preserve"> </v>
      </c>
      <c r="J1864" s="38" t="str">
        <f>IF(D1864&gt;=('28 Populations and thresholds'!$I$150),"YES"," ")</f>
        <v>YES</v>
      </c>
      <c r="K1864" s="38" t="str">
        <f>IF(J1864="YES"," ",IF(D1864&gt;=('28 Populations and thresholds'!$I$150)*0.25,"YES"))</f>
        <v xml:space="preserve"> </v>
      </c>
      <c r="L1864" s="38" t="b">
        <f>OR('28 Populations and thresholds'!$J$150="CR",'28 Populations and thresholds'!$J$150="EN",'28 Populations and thresholds'!$J$150="VU")</f>
        <v>0</v>
      </c>
      <c r="M1864" s="75">
        <f>D1864/'28 Populations and thresholds'!$H$150</f>
        <v>1.2600000000000001E-3</v>
      </c>
      <c r="N1864" s="106">
        <f>'28 Populations and thresholds'!$K$150</f>
        <v>0</v>
      </c>
      <c r="O1864" s="263" t="str">
        <f t="shared" si="127"/>
        <v xml:space="preserve"> </v>
      </c>
      <c r="P1864" s="348"/>
      <c r="Q1864" s="38"/>
      <c r="R1864" s="106"/>
      <c r="S1864" s="263"/>
      <c r="U1864" s="263" t="str">
        <f t="shared" si="128"/>
        <v xml:space="preserve"> </v>
      </c>
    </row>
    <row r="1865" spans="1:26" x14ac:dyDescent="0.2">
      <c r="A1865" s="12" t="s">
        <v>1479</v>
      </c>
      <c r="B1865" s="64" t="s">
        <v>4449</v>
      </c>
      <c r="C1865" s="4" t="s">
        <v>3552</v>
      </c>
      <c r="D1865" s="5">
        <v>500</v>
      </c>
      <c r="E1865" s="104" t="s">
        <v>3389</v>
      </c>
      <c r="F1865" s="263" t="str">
        <f t="shared" si="125"/>
        <v xml:space="preserve"> </v>
      </c>
      <c r="H1865" s="13" t="s">
        <v>4461</v>
      </c>
      <c r="I1865" s="263" t="str">
        <f t="shared" si="126"/>
        <v xml:space="preserve"> </v>
      </c>
      <c r="J1865" s="38" t="str">
        <f>IF(D1865&gt;=('28 Populations and thresholds'!$I$77),"YES"," ")</f>
        <v>YES</v>
      </c>
      <c r="K1865" s="38" t="str">
        <f>IF(J1865="YES"," ",IF(D1865&gt;=('28 Populations and thresholds'!$I$77)*0.25,"YES"))</f>
        <v xml:space="preserve"> </v>
      </c>
      <c r="L1865" s="38" t="b">
        <f>OR('28 Populations and thresholds'!$J$77="CR",'28 Populations and thresholds'!$J$77="EN",'28 Populations and thresholds'!$J$77="VU")</f>
        <v>0</v>
      </c>
      <c r="M1865" s="75">
        <f>D1865/'28 Populations and thresholds'!$H$77</f>
        <v>5.0000000000000001E-3</v>
      </c>
      <c r="N1865" s="106">
        <f>'28 Populations and thresholds'!$K$77</f>
        <v>0</v>
      </c>
      <c r="O1865" s="263" t="str">
        <f t="shared" si="127"/>
        <v xml:space="preserve"> </v>
      </c>
      <c r="P1865" s="348"/>
      <c r="Q1865" s="38"/>
      <c r="R1865" s="106"/>
      <c r="S1865" s="263"/>
      <c r="U1865" s="263" t="str">
        <f t="shared" si="128"/>
        <v xml:space="preserve"> </v>
      </c>
    </row>
    <row r="1866" spans="1:26" x14ac:dyDescent="0.2">
      <c r="A1866" s="12" t="s">
        <v>1479</v>
      </c>
      <c r="B1866" s="64" t="s">
        <v>4449</v>
      </c>
      <c r="C1866" s="4" t="s">
        <v>3540</v>
      </c>
      <c r="D1866" s="5">
        <v>26056</v>
      </c>
      <c r="E1866" s="148">
        <v>37803</v>
      </c>
      <c r="F1866" s="263" t="str">
        <f t="shared" si="125"/>
        <v xml:space="preserve"> </v>
      </c>
      <c r="H1866" s="13" t="s">
        <v>4461</v>
      </c>
      <c r="I1866" s="263" t="str">
        <f t="shared" si="126"/>
        <v xml:space="preserve"> </v>
      </c>
      <c r="J1866" s="38" t="str">
        <f>IF(D1866&gt;=('28 Populations and thresholds'!$I$60),"YES"," ")</f>
        <v>YES</v>
      </c>
      <c r="K1866" s="38" t="str">
        <f>IF(J1866="YES"," ",IF(D1866&gt;=('28 Populations and thresholds'!$I$60)*0.25,"YES"))</f>
        <v xml:space="preserve"> </v>
      </c>
      <c r="L1866" s="38" t="b">
        <f>OR('28 Populations and thresholds'!$J$60="CR",'28 Populations and thresholds'!$J$60="EN",'28 Populations and thresholds'!$J$60="VU")</f>
        <v>1</v>
      </c>
      <c r="M1866" s="75">
        <f>D1866/'28 Populations and thresholds'!$H$60</f>
        <v>0.33405128205128204</v>
      </c>
      <c r="N1866" s="106" t="str">
        <f>'28 Populations and thresholds'!$K$60</f>
        <v>DEC</v>
      </c>
      <c r="O1866" s="263" t="str">
        <f t="shared" si="127"/>
        <v xml:space="preserve"> </v>
      </c>
      <c r="P1866" s="348"/>
      <c r="Q1866" s="38"/>
      <c r="R1866" s="106"/>
      <c r="S1866" s="263"/>
      <c r="U1866" s="263" t="str">
        <f t="shared" si="128"/>
        <v xml:space="preserve"> </v>
      </c>
      <c r="W1866" s="4"/>
      <c r="X1866" s="4"/>
      <c r="Y1866" s="4"/>
      <c r="Z1866" s="4"/>
    </row>
    <row r="1867" spans="1:26" x14ac:dyDescent="0.2">
      <c r="A1867" s="275" t="s">
        <v>1479</v>
      </c>
      <c r="B1867" s="269" t="s">
        <v>3835</v>
      </c>
      <c r="C1867" s="269" t="s">
        <v>3759</v>
      </c>
      <c r="D1867" s="279">
        <v>2500</v>
      </c>
      <c r="E1867" s="284">
        <v>41134</v>
      </c>
      <c r="F1867" s="263" t="str">
        <f t="shared" si="125"/>
        <v xml:space="preserve"> </v>
      </c>
      <c r="G1867" s="275"/>
      <c r="H1867" s="275" t="s">
        <v>3834</v>
      </c>
      <c r="I1867" s="263" t="str">
        <f t="shared" si="126"/>
        <v xml:space="preserve"> </v>
      </c>
      <c r="J1867" s="272" t="str">
        <f>IF(D1867&gt;=('28 Populations and thresholds'!$I$182),"YES"," ")</f>
        <v>YES</v>
      </c>
      <c r="K1867" s="272" t="str">
        <f>IF(J1867="YES"," ",IF(D1867&gt;=('28 Populations and thresholds'!$I$182)*0.25,"YES"))</f>
        <v xml:space="preserve"> </v>
      </c>
      <c r="L1867" s="272" t="b">
        <f>OR('28 Populations and thresholds'!$J$182="CR",'28 Populations and thresholds'!$J$182="EN",'28 Populations and thresholds'!$J$182="VU")</f>
        <v>0</v>
      </c>
      <c r="M1867" s="273">
        <f>D1867/'28 Populations and thresholds'!$H$182</f>
        <v>0.1</v>
      </c>
      <c r="N1867" s="274">
        <f>'28 Populations and thresholds'!$K$182</f>
        <v>0</v>
      </c>
      <c r="O1867" s="263" t="str">
        <f t="shared" si="127"/>
        <v xml:space="preserve"> </v>
      </c>
      <c r="P1867" s="349">
        <v>10</v>
      </c>
      <c r="Q1867" s="272">
        <v>1</v>
      </c>
      <c r="R1867" s="274">
        <v>0</v>
      </c>
      <c r="S1867" s="263"/>
      <c r="T1867" s="275" t="s">
        <v>4549</v>
      </c>
      <c r="U1867" s="263" t="str">
        <f t="shared" si="128"/>
        <v xml:space="preserve"> </v>
      </c>
      <c r="W1867" s="4"/>
      <c r="X1867" s="4"/>
      <c r="Y1867" s="4"/>
      <c r="Z1867" s="4"/>
    </row>
    <row r="1868" spans="1:26" x14ac:dyDescent="0.2">
      <c r="A1868" s="143" t="s">
        <v>1479</v>
      </c>
      <c r="B1868" s="40" t="s">
        <v>1483</v>
      </c>
      <c r="C1868" s="4" t="s">
        <v>3545</v>
      </c>
      <c r="D1868" s="41">
        <v>560</v>
      </c>
      <c r="E1868" s="47" t="s">
        <v>1482</v>
      </c>
      <c r="F1868" s="263" t="str">
        <f t="shared" si="125"/>
        <v xml:space="preserve"> </v>
      </c>
      <c r="G1868" s="143" t="s">
        <v>15</v>
      </c>
      <c r="H1868" s="143" t="s">
        <v>1481</v>
      </c>
      <c r="I1868" s="263" t="str">
        <f t="shared" si="126"/>
        <v xml:space="preserve"> </v>
      </c>
      <c r="J1868" s="38" t="str">
        <f>IF(D1868&gt;=('28 Populations and thresholds'!$I$71),"YES"," ")</f>
        <v>YES</v>
      </c>
      <c r="K1868" s="38" t="str">
        <f>IF(J1868="YES"," ",IF(D1868&gt;=('28 Populations and thresholds'!$I$71)*0.25,"YES"))</f>
        <v xml:space="preserve"> </v>
      </c>
      <c r="L1868" s="38" t="b">
        <f>OR('28 Populations and thresholds'!$J$71="CR",'28 Populations and thresholds'!$J$71="EN",'28 Populations and thresholds'!$J$71="VU")</f>
        <v>0</v>
      </c>
      <c r="M1868" s="75">
        <f>D1868/'28 Populations and thresholds'!$H$71</f>
        <v>9.3333333333333341E-3</v>
      </c>
      <c r="N1868" s="106">
        <f>'28 Populations and thresholds'!$K$71</f>
        <v>0</v>
      </c>
      <c r="O1868" s="263" t="str">
        <f t="shared" si="127"/>
        <v xml:space="preserve"> </v>
      </c>
      <c r="P1868" s="348">
        <v>1.05</v>
      </c>
      <c r="Q1868" s="38">
        <v>2</v>
      </c>
      <c r="R1868" s="106">
        <v>0</v>
      </c>
      <c r="S1868" s="263"/>
      <c r="U1868" s="263" t="str">
        <f t="shared" si="128"/>
        <v xml:space="preserve"> </v>
      </c>
    </row>
    <row r="1869" spans="1:26" x14ac:dyDescent="0.2">
      <c r="A1869" s="143" t="s">
        <v>1479</v>
      </c>
      <c r="B1869" s="40" t="s">
        <v>1483</v>
      </c>
      <c r="C1869" s="4" t="s">
        <v>3641</v>
      </c>
      <c r="D1869" s="41">
        <v>1200</v>
      </c>
      <c r="E1869" s="47" t="s">
        <v>1482</v>
      </c>
      <c r="F1869" s="263" t="str">
        <f t="shared" si="125"/>
        <v xml:space="preserve"> </v>
      </c>
      <c r="G1869" s="143" t="s">
        <v>15</v>
      </c>
      <c r="H1869" s="143" t="s">
        <v>1481</v>
      </c>
      <c r="I1869" s="263" t="str">
        <f t="shared" si="126"/>
        <v xml:space="preserve"> </v>
      </c>
      <c r="J1869" s="38" t="str">
        <f>IF(D1869&gt;=('28 Populations and thresholds'!$I$108),"YES"," ")</f>
        <v>YES</v>
      </c>
      <c r="K1869" s="38" t="str">
        <f>IF(J1869="YES"," ",IF(D1869&gt;=('28 Populations and thresholds'!$I$108)*0.25,"YES"))</f>
        <v xml:space="preserve"> </v>
      </c>
      <c r="L1869" s="38" t="b">
        <f>OR('28 Populations and thresholds'!$J$108="CR",'28 Populations and thresholds'!$J$108="EN",'28 Populations and thresholds'!$J$108="VU")</f>
        <v>0</v>
      </c>
      <c r="M1869" s="75">
        <f>D1869/'28 Populations and thresholds'!$H$108</f>
        <v>1.1999999999999999E-3</v>
      </c>
      <c r="N1869" s="106">
        <f>'28 Populations and thresholds'!$K$108</f>
        <v>0</v>
      </c>
      <c r="O1869" s="263" t="str">
        <f t="shared" si="127"/>
        <v xml:space="preserve"> </v>
      </c>
      <c r="P1869" s="348"/>
      <c r="Q1869" s="38"/>
      <c r="R1869" s="106"/>
      <c r="S1869" s="263"/>
      <c r="U1869" s="263" t="str">
        <f t="shared" si="128"/>
        <v xml:space="preserve"> </v>
      </c>
    </row>
    <row r="1870" spans="1:26" x14ac:dyDescent="0.2">
      <c r="A1870" s="275" t="s">
        <v>1479</v>
      </c>
      <c r="B1870" s="277" t="s">
        <v>4453</v>
      </c>
      <c r="C1870" s="269" t="s">
        <v>1607</v>
      </c>
      <c r="D1870" s="279">
        <v>527</v>
      </c>
      <c r="E1870" s="281">
        <v>38231</v>
      </c>
      <c r="F1870" s="263" t="str">
        <f t="shared" si="125"/>
        <v xml:space="preserve"> </v>
      </c>
      <c r="G1870" s="275"/>
      <c r="H1870" s="275" t="s">
        <v>4446</v>
      </c>
      <c r="I1870" s="263" t="str">
        <f t="shared" si="126"/>
        <v xml:space="preserve"> </v>
      </c>
      <c r="J1870" s="272" t="str">
        <f>IF(D1870&gt;=('28 Populations and thresholds'!$I$6),"YES"," ")</f>
        <v>YES</v>
      </c>
      <c r="K1870" s="272" t="str">
        <f>IF(J1870="YES"," ",IF(D1870&gt;=('28 Populations and thresholds'!$I$6)*0.25,"YES"))</f>
        <v xml:space="preserve"> </v>
      </c>
      <c r="L1870" s="272" t="b">
        <f>OR('28 Populations and thresholds'!$J$6="CR",'28 Populations and thresholds'!$J$6="EN",'28 Populations and thresholds'!$J$6="VU")</f>
        <v>0</v>
      </c>
      <c r="M1870" s="273">
        <f>D1870/'28 Populations and thresholds'!$H$6</f>
        <v>1.0540000000000001E-2</v>
      </c>
      <c r="N1870" s="274">
        <f>'28 Populations and thresholds'!$K$6</f>
        <v>0</v>
      </c>
      <c r="O1870" s="263" t="str">
        <f t="shared" si="127"/>
        <v xml:space="preserve"> </v>
      </c>
      <c r="P1870" s="349">
        <v>13.49</v>
      </c>
      <c r="Q1870" s="272">
        <v>4</v>
      </c>
      <c r="R1870" s="274">
        <v>1</v>
      </c>
      <c r="S1870" s="263"/>
      <c r="T1870" s="275"/>
      <c r="U1870" s="263" t="str">
        <f t="shared" si="128"/>
        <v xml:space="preserve"> </v>
      </c>
    </row>
    <row r="1871" spans="1:26" s="4" customFormat="1" x14ac:dyDescent="0.2">
      <c r="A1871" s="275" t="s">
        <v>1479</v>
      </c>
      <c r="B1871" s="277" t="s">
        <v>4453</v>
      </c>
      <c r="C1871" s="269" t="s">
        <v>3779</v>
      </c>
      <c r="D1871" s="279">
        <v>2088</v>
      </c>
      <c r="E1871" s="281">
        <v>38108</v>
      </c>
      <c r="F1871" s="263" t="str">
        <f t="shared" si="125"/>
        <v xml:space="preserve"> </v>
      </c>
      <c r="G1871" s="275"/>
      <c r="H1871" s="275" t="s">
        <v>4446</v>
      </c>
      <c r="I1871" s="263" t="str">
        <f t="shared" si="126"/>
        <v xml:space="preserve"> </v>
      </c>
      <c r="J1871" s="272" t="str">
        <f>IF(D1871&gt;=('28 Populations and thresholds'!$I$217),"YES"," ")</f>
        <v>YES</v>
      </c>
      <c r="K1871" s="272" t="str">
        <f>IF(J1871="YES"," ",IF(D1871&gt;=('28 Populations and thresholds'!$I$217)*0.25,"YES"))</f>
        <v xml:space="preserve"> </v>
      </c>
      <c r="L1871" s="272" t="b">
        <f>OR('28 Populations and thresholds'!$J$217="CR",'28 Populations and thresholds'!$J$217="EN",'28 Populations and thresholds'!$J$217="VU")</f>
        <v>0</v>
      </c>
      <c r="M1871" s="273">
        <f>D1871/'28 Populations and thresholds'!$H$217</f>
        <v>3.1636363636363636E-2</v>
      </c>
      <c r="N1871" s="274">
        <f>'28 Populations and thresholds'!$K$217</f>
        <v>0</v>
      </c>
      <c r="O1871" s="263" t="str">
        <f t="shared" si="127"/>
        <v xml:space="preserve"> </v>
      </c>
      <c r="P1871" s="349"/>
      <c r="Q1871" s="272"/>
      <c r="R1871" s="274"/>
      <c r="S1871" s="263"/>
      <c r="T1871" s="275"/>
      <c r="U1871" s="263" t="str">
        <f t="shared" si="128"/>
        <v xml:space="preserve"> </v>
      </c>
      <c r="W1871" s="9"/>
      <c r="X1871" s="9"/>
      <c r="Y1871" s="9"/>
      <c r="Z1871" s="9"/>
    </row>
    <row r="1872" spans="1:26" s="4" customFormat="1" x14ac:dyDescent="0.2">
      <c r="A1872" s="275" t="s">
        <v>1479</v>
      </c>
      <c r="B1872" s="277" t="s">
        <v>4453</v>
      </c>
      <c r="C1872" s="269" t="s">
        <v>3552</v>
      </c>
      <c r="D1872" s="279">
        <v>4032</v>
      </c>
      <c r="E1872" s="281">
        <v>38169</v>
      </c>
      <c r="F1872" s="263" t="str">
        <f t="shared" si="125"/>
        <v xml:space="preserve"> </v>
      </c>
      <c r="G1872" s="275"/>
      <c r="H1872" s="275" t="s">
        <v>4446</v>
      </c>
      <c r="I1872" s="263" t="str">
        <f t="shared" si="126"/>
        <v xml:space="preserve"> </v>
      </c>
      <c r="J1872" s="272" t="str">
        <f>IF(D1872&gt;=('28 Populations and thresholds'!$I$77),"YES"," ")</f>
        <v>YES</v>
      </c>
      <c r="K1872" s="272" t="str">
        <f>IF(J1872="YES"," ",IF(D1872&gt;=('28 Populations and thresholds'!$I$77)*0.25,"YES"))</f>
        <v xml:space="preserve"> </v>
      </c>
      <c r="L1872" s="272" t="b">
        <f>OR('28 Populations and thresholds'!$J$77="CR",'28 Populations and thresholds'!$J$77="EN",'28 Populations and thresholds'!$J$77="VU")</f>
        <v>0</v>
      </c>
      <c r="M1872" s="273">
        <f>D1872/'28 Populations and thresholds'!$H$77</f>
        <v>4.0320000000000002E-2</v>
      </c>
      <c r="N1872" s="274">
        <f>'28 Populations and thresholds'!$K$77</f>
        <v>0</v>
      </c>
      <c r="O1872" s="263" t="str">
        <f t="shared" si="127"/>
        <v xml:space="preserve"> </v>
      </c>
      <c r="P1872" s="349"/>
      <c r="Q1872" s="272"/>
      <c r="R1872" s="274"/>
      <c r="S1872" s="263"/>
      <c r="T1872" s="275"/>
      <c r="U1872" s="263" t="str">
        <f t="shared" si="128"/>
        <v xml:space="preserve"> </v>
      </c>
      <c r="W1872" s="9"/>
      <c r="X1872" s="9"/>
      <c r="Y1872" s="9"/>
      <c r="Z1872" s="9"/>
    </row>
    <row r="1873" spans="1:26" s="4" customFormat="1" x14ac:dyDescent="0.2">
      <c r="A1873" s="275" t="s">
        <v>1479</v>
      </c>
      <c r="B1873" s="277" t="s">
        <v>4453</v>
      </c>
      <c r="C1873" s="269" t="s">
        <v>3540</v>
      </c>
      <c r="D1873" s="279">
        <v>4086</v>
      </c>
      <c r="E1873" s="274" t="s">
        <v>4456</v>
      </c>
      <c r="F1873" s="263" t="str">
        <f t="shared" si="125"/>
        <v xml:space="preserve"> </v>
      </c>
      <c r="G1873" s="275"/>
      <c r="H1873" s="275" t="s">
        <v>4446</v>
      </c>
      <c r="I1873" s="263" t="str">
        <f t="shared" si="126"/>
        <v xml:space="preserve"> </v>
      </c>
      <c r="J1873" s="272" t="str">
        <f>IF(D1873&gt;=('28 Populations and thresholds'!$I$60),"YES"," ")</f>
        <v>YES</v>
      </c>
      <c r="K1873" s="272" t="str">
        <f>IF(J1873="YES"," ",IF(D1873&gt;=('28 Populations and thresholds'!$I$60)*0.25,"YES"))</f>
        <v xml:space="preserve"> </v>
      </c>
      <c r="L1873" s="272" t="b">
        <f>OR('28 Populations and thresholds'!$J$60="CR",'28 Populations and thresholds'!$J$60="EN",'28 Populations and thresholds'!$J$60="VU")</f>
        <v>1</v>
      </c>
      <c r="M1873" s="273">
        <f>D1873/'28 Populations and thresholds'!$H$60</f>
        <v>5.2384615384615384E-2</v>
      </c>
      <c r="N1873" s="274" t="str">
        <f>'28 Populations and thresholds'!$K$60</f>
        <v>DEC</v>
      </c>
      <c r="O1873" s="263" t="str">
        <f t="shared" si="127"/>
        <v xml:space="preserve"> </v>
      </c>
      <c r="P1873" s="349"/>
      <c r="Q1873" s="272"/>
      <c r="R1873" s="274"/>
      <c r="S1873" s="263"/>
      <c r="T1873" s="275"/>
      <c r="U1873" s="263" t="str">
        <f t="shared" si="128"/>
        <v xml:space="preserve"> </v>
      </c>
    </row>
    <row r="1874" spans="1:26" s="4" customFormat="1" x14ac:dyDescent="0.2">
      <c r="A1874" s="12" t="s">
        <v>1479</v>
      </c>
      <c r="B1874" s="129" t="s">
        <v>2282</v>
      </c>
      <c r="C1874" s="4" t="s">
        <v>3666</v>
      </c>
      <c r="D1874" s="5">
        <v>1934</v>
      </c>
      <c r="E1874" s="104" t="s">
        <v>3389</v>
      </c>
      <c r="F1874" s="263" t="str">
        <f t="shared" si="125"/>
        <v xml:space="preserve"> </v>
      </c>
      <c r="G1874" s="13"/>
      <c r="H1874" s="13" t="s">
        <v>4461</v>
      </c>
      <c r="I1874" s="263" t="str">
        <f t="shared" si="126"/>
        <v xml:space="preserve"> </v>
      </c>
      <c r="J1874" s="38" t="str">
        <f>IF(D1874&gt;=(('28 Populations and thresholds'!$I$62)+('28 Populations and thresholds'!$I$63)+('28 Populations and thresholds'!$I$65)),"YES"," ")</f>
        <v>YES</v>
      </c>
      <c r="K1874" s="38" t="str">
        <f>IF(J1874="YES"," ",IF(D1874&gt;=(('28 Populations and thresholds'!$I$62)+('28 Populations and thresholds'!$I$63)+('28 Populations and thresholds'!$I$65))*0.25,"YES"))</f>
        <v xml:space="preserve"> </v>
      </c>
      <c r="L1874" s="38" t="b">
        <f>OR('28 Populations and thresholds'!$J$62="CR",'28 Populations and thresholds'!$J$62="EN",'28 Populations and thresholds'!$J$62="VU")</f>
        <v>0</v>
      </c>
      <c r="M1874" s="75">
        <f>D1874/(('28 Populations and thresholds'!$H$62)+('28 Populations and thresholds'!$H$63)+('28 Populations and thresholds'!$H$65))</f>
        <v>1.1051428571428571E-2</v>
      </c>
      <c r="N1874" s="106" t="str">
        <f>'28 Populations and thresholds'!$K$62</f>
        <v>DEC</v>
      </c>
      <c r="O1874" s="263" t="str">
        <f t="shared" si="127"/>
        <v xml:space="preserve"> </v>
      </c>
      <c r="P1874" s="348">
        <v>16.670000000000002</v>
      </c>
      <c r="Q1874" s="38">
        <v>8</v>
      </c>
      <c r="R1874" s="106">
        <v>2</v>
      </c>
      <c r="S1874" s="263"/>
      <c r="T1874" s="12" t="s">
        <v>4550</v>
      </c>
      <c r="U1874" s="263" t="str">
        <f t="shared" si="128"/>
        <v xml:space="preserve"> </v>
      </c>
      <c r="W1874" s="9"/>
      <c r="X1874" s="9"/>
      <c r="Y1874" s="9"/>
    </row>
    <row r="1875" spans="1:26" s="4" customFormat="1" x14ac:dyDescent="0.2">
      <c r="A1875" s="12" t="s">
        <v>1479</v>
      </c>
      <c r="B1875" s="129" t="s">
        <v>2282</v>
      </c>
      <c r="C1875" s="4" t="s">
        <v>1677</v>
      </c>
      <c r="D1875" s="5">
        <v>15</v>
      </c>
      <c r="E1875" s="104" t="s">
        <v>3389</v>
      </c>
      <c r="F1875" s="263" t="str">
        <f t="shared" si="125"/>
        <v xml:space="preserve"> </v>
      </c>
      <c r="G1875" s="13"/>
      <c r="H1875" s="13" t="s">
        <v>4461</v>
      </c>
      <c r="I1875" s="263" t="str">
        <f t="shared" si="126"/>
        <v xml:space="preserve"> </v>
      </c>
      <c r="J1875" s="38" t="str">
        <f>IF(D1875&gt;=('28 Populations and thresholds'!$I$44),"YES"," ")</f>
        <v>YES</v>
      </c>
      <c r="K1875" s="38" t="str">
        <f>IF(J1875="YES"," ",IF(D1875&gt;=('28 Populations and thresholds'!$I$44)*0.25,"YES"))</f>
        <v xml:space="preserve"> </v>
      </c>
      <c r="L1875" s="38" t="b">
        <f>OR('28 Populations and thresholds'!$J$44="CR",'28 Populations and thresholds'!$J$44="EN",'28 Populations and thresholds'!$J$44="VU")</f>
        <v>0</v>
      </c>
      <c r="M1875" s="75">
        <f>D1875/'28 Populations and thresholds'!$H$44</f>
        <v>0.03</v>
      </c>
      <c r="N1875" s="106">
        <f>'28 Populations and thresholds'!$K$44</f>
        <v>0</v>
      </c>
      <c r="O1875" s="263" t="str">
        <f t="shared" si="127"/>
        <v xml:space="preserve"> </v>
      </c>
      <c r="P1875" s="348"/>
      <c r="Q1875" s="38"/>
      <c r="R1875" s="106"/>
      <c r="S1875" s="263"/>
      <c r="T1875" s="12"/>
      <c r="U1875" s="263" t="str">
        <f t="shared" si="128"/>
        <v xml:space="preserve"> </v>
      </c>
      <c r="W1875" s="9"/>
      <c r="X1875" s="9"/>
      <c r="Y1875" s="9"/>
      <c r="Z1875" s="9"/>
    </row>
    <row r="1876" spans="1:26" s="4" customFormat="1" x14ac:dyDescent="0.2">
      <c r="A1876" s="12" t="s">
        <v>1479</v>
      </c>
      <c r="B1876" s="129" t="s">
        <v>2282</v>
      </c>
      <c r="C1876" s="4" t="s">
        <v>3387</v>
      </c>
      <c r="D1876" s="5">
        <v>361</v>
      </c>
      <c r="E1876" s="104" t="s">
        <v>3389</v>
      </c>
      <c r="F1876" s="263" t="str">
        <f t="shared" si="125"/>
        <v xml:space="preserve"> </v>
      </c>
      <c r="G1876" s="13"/>
      <c r="H1876" s="13" t="s">
        <v>4461</v>
      </c>
      <c r="I1876" s="263" t="str">
        <f t="shared" si="126"/>
        <v xml:space="preserve"> </v>
      </c>
      <c r="J1876" s="38" t="str">
        <f>IF(D1876&gt;=(('28 Populations and thresholds'!$I$119)+('28 Populations and thresholds'!$I$120)),"YES"," ")</f>
        <v>YES</v>
      </c>
      <c r="K1876" s="38" t="str">
        <f>IF(J1876="YES"," ",IF(D1876&gt;=(('28 Populations and thresholds'!$I$119)+('28 Populations and thresholds'!$I$120))*0.25,"YES"))</f>
        <v xml:space="preserve"> </v>
      </c>
      <c r="L1876" s="38" t="b">
        <f>OR('28 Populations and thresholds'!$J$119="CR",'28 Populations and thresholds'!$J$119="EN",'28 Populations and thresholds'!$J$119="VU")</f>
        <v>0</v>
      </c>
      <c r="M1876" s="75">
        <f>D1876/(('28 Populations and thresholds'!$H$119)+('28 Populations and thresholds'!$H$120))</f>
        <v>1.5695652173913045E-2</v>
      </c>
      <c r="N1876" s="106" t="str">
        <f>'28 Populations and thresholds'!$K$119</f>
        <v>DEC</v>
      </c>
      <c r="O1876" s="263" t="str">
        <f t="shared" si="127"/>
        <v xml:space="preserve"> </v>
      </c>
      <c r="P1876" s="348"/>
      <c r="Q1876" s="38"/>
      <c r="R1876" s="106"/>
      <c r="S1876" s="263"/>
      <c r="T1876" s="12" t="s">
        <v>4568</v>
      </c>
      <c r="U1876" s="263" t="str">
        <f t="shared" si="128"/>
        <v xml:space="preserve"> </v>
      </c>
      <c r="W1876" s="9"/>
      <c r="X1876" s="9"/>
      <c r="Y1876" s="9"/>
      <c r="Z1876" s="9"/>
    </row>
    <row r="1877" spans="1:26" s="4" customFormat="1" x14ac:dyDescent="0.2">
      <c r="A1877" s="12" t="s">
        <v>1479</v>
      </c>
      <c r="B1877" s="129" t="s">
        <v>2282</v>
      </c>
      <c r="C1877" s="4" t="s">
        <v>3426</v>
      </c>
      <c r="D1877" s="5">
        <v>1000</v>
      </c>
      <c r="E1877" s="104" t="s">
        <v>3389</v>
      </c>
      <c r="F1877" s="263" t="str">
        <f t="shared" si="125"/>
        <v xml:space="preserve"> </v>
      </c>
      <c r="G1877" s="13"/>
      <c r="H1877" s="13" t="s">
        <v>4461</v>
      </c>
      <c r="I1877" s="263" t="str">
        <f t="shared" si="126"/>
        <v xml:space="preserve"> </v>
      </c>
      <c r="J1877" s="38" t="str">
        <f>IF(D1877&gt;=('28 Populations and thresholds'!$I$113),"YES"," ")</f>
        <v>YES</v>
      </c>
      <c r="K1877" s="38" t="str">
        <f>IF(J1877="YES"," ",IF(D1877&gt;=('28 Populations and thresholds'!$I$113)*0.25,"YES"))</f>
        <v xml:space="preserve"> </v>
      </c>
      <c r="L1877" s="38" t="b">
        <f>OR('28 Populations and thresholds'!$J$113="CR",'28 Populations and thresholds'!$J$113="EN",'28 Populations and thresholds'!$J$113="VU")</f>
        <v>0</v>
      </c>
      <c r="M1877" s="75">
        <f>D1877/'28 Populations and thresholds'!$H$113</f>
        <v>0.01</v>
      </c>
      <c r="N1877" s="106">
        <f>'28 Populations and thresholds'!$K$113</f>
        <v>0</v>
      </c>
      <c r="O1877" s="263" t="str">
        <f t="shared" si="127"/>
        <v xml:space="preserve"> </v>
      </c>
      <c r="P1877" s="348"/>
      <c r="Q1877" s="38"/>
      <c r="R1877" s="106"/>
      <c r="S1877" s="263"/>
      <c r="T1877" s="121"/>
      <c r="U1877" s="263" t="str">
        <f t="shared" si="128"/>
        <v xml:space="preserve"> </v>
      </c>
      <c r="W1877" s="9"/>
      <c r="X1877" s="9"/>
      <c r="Y1877" s="9"/>
      <c r="Z1877" s="9"/>
    </row>
    <row r="1878" spans="1:26" s="4" customFormat="1" x14ac:dyDescent="0.2">
      <c r="A1878" s="12" t="s">
        <v>1479</v>
      </c>
      <c r="B1878" s="129" t="s">
        <v>2282</v>
      </c>
      <c r="C1878" s="4" t="s">
        <v>1607</v>
      </c>
      <c r="D1878" s="5">
        <v>250</v>
      </c>
      <c r="E1878" s="104" t="s">
        <v>3389</v>
      </c>
      <c r="F1878" s="263" t="str">
        <f t="shared" si="125"/>
        <v xml:space="preserve"> </v>
      </c>
      <c r="G1878" s="13"/>
      <c r="H1878" s="13" t="s">
        <v>4461</v>
      </c>
      <c r="I1878" s="263" t="str">
        <f t="shared" si="126"/>
        <v xml:space="preserve"> </v>
      </c>
      <c r="J1878" s="38" t="str">
        <f>IF(D1878&gt;=('28 Populations and thresholds'!$I$6),"YES"," ")</f>
        <v>YES</v>
      </c>
      <c r="K1878" s="38" t="str">
        <f>IF(J1878="YES"," ",IF(D1878&gt;=('28 Populations and thresholds'!$I$6)*0.25,"YES"))</f>
        <v xml:space="preserve"> </v>
      </c>
      <c r="L1878" s="38" t="b">
        <f>OR('28 Populations and thresholds'!$J$6="CR",'28 Populations and thresholds'!$J$6="EN",'28 Populations and thresholds'!$J$6="VU")</f>
        <v>0</v>
      </c>
      <c r="M1878" s="75">
        <f>D1878/'28 Populations and thresholds'!$H$6</f>
        <v>5.0000000000000001E-3</v>
      </c>
      <c r="N1878" s="106">
        <f>'28 Populations and thresholds'!$K$6</f>
        <v>0</v>
      </c>
      <c r="O1878" s="263" t="str">
        <f t="shared" si="127"/>
        <v xml:space="preserve"> </v>
      </c>
      <c r="P1878" s="348"/>
      <c r="Q1878" s="38"/>
      <c r="R1878" s="106"/>
      <c r="S1878" s="263"/>
      <c r="T1878" s="12"/>
      <c r="U1878" s="263" t="str">
        <f t="shared" si="128"/>
        <v xml:space="preserve"> </v>
      </c>
      <c r="W1878" s="9"/>
      <c r="X1878" s="9"/>
      <c r="Y1878" s="9"/>
      <c r="Z1878" s="9"/>
    </row>
    <row r="1879" spans="1:26" s="4" customFormat="1" x14ac:dyDescent="0.2">
      <c r="A1879" s="12" t="s">
        <v>1479</v>
      </c>
      <c r="B1879" s="129" t="s">
        <v>2282</v>
      </c>
      <c r="C1879" s="4" t="s">
        <v>3552</v>
      </c>
      <c r="D1879" s="5">
        <v>1570</v>
      </c>
      <c r="E1879" s="104" t="s">
        <v>3389</v>
      </c>
      <c r="F1879" s="263" t="str">
        <f t="shared" si="125"/>
        <v xml:space="preserve"> </v>
      </c>
      <c r="G1879" s="13"/>
      <c r="H1879" s="13" t="s">
        <v>4461</v>
      </c>
      <c r="I1879" s="263" t="str">
        <f t="shared" si="126"/>
        <v xml:space="preserve"> </v>
      </c>
      <c r="J1879" s="38" t="str">
        <f>IF(D1879&gt;=('28 Populations and thresholds'!$I$77),"YES"," ")</f>
        <v>YES</v>
      </c>
      <c r="K1879" s="38" t="str">
        <f>IF(J1879="YES"," ",IF(D1879&gt;=('28 Populations and thresholds'!$I$77)*0.25,"YES"))</f>
        <v xml:space="preserve"> </v>
      </c>
      <c r="L1879" s="38" t="b">
        <f>OR('28 Populations and thresholds'!$J$77="CR",'28 Populations and thresholds'!$J$77="EN",'28 Populations and thresholds'!$J$77="VU")</f>
        <v>0</v>
      </c>
      <c r="M1879" s="75">
        <f>D1879/'28 Populations and thresholds'!$H$77</f>
        <v>1.5699999999999999E-2</v>
      </c>
      <c r="N1879" s="106">
        <f>'28 Populations and thresholds'!$K$77</f>
        <v>0</v>
      </c>
      <c r="O1879" s="263" t="str">
        <f t="shared" si="127"/>
        <v xml:space="preserve"> </v>
      </c>
      <c r="P1879" s="348"/>
      <c r="Q1879" s="38"/>
      <c r="R1879" s="106"/>
      <c r="S1879" s="263"/>
      <c r="T1879" s="12"/>
      <c r="U1879" s="263" t="str">
        <f t="shared" si="128"/>
        <v xml:space="preserve"> </v>
      </c>
      <c r="W1879" s="9"/>
      <c r="X1879" s="9"/>
      <c r="Y1879" s="9"/>
      <c r="Z1879" s="9"/>
    </row>
    <row r="1880" spans="1:26" s="4" customFormat="1" x14ac:dyDescent="0.2">
      <c r="A1880" s="12" t="s">
        <v>1479</v>
      </c>
      <c r="B1880" s="129" t="s">
        <v>2282</v>
      </c>
      <c r="C1880" s="4" t="s">
        <v>3540</v>
      </c>
      <c r="D1880" s="5">
        <v>600</v>
      </c>
      <c r="E1880" s="104" t="s">
        <v>3389</v>
      </c>
      <c r="F1880" s="263" t="str">
        <f t="shared" si="125"/>
        <v xml:space="preserve"> </v>
      </c>
      <c r="G1880" s="13"/>
      <c r="H1880" s="13" t="s">
        <v>4461</v>
      </c>
      <c r="I1880" s="263" t="str">
        <f t="shared" si="126"/>
        <v xml:space="preserve"> </v>
      </c>
      <c r="J1880" s="38" t="str">
        <f>IF(D1880&gt;=('28 Populations and thresholds'!$I$60),"YES"," ")</f>
        <v>YES</v>
      </c>
      <c r="K1880" s="38" t="str">
        <f>IF(J1880="YES"," ",IF(D1880&gt;=('28 Populations and thresholds'!$I$60)*0.25,"YES"))</f>
        <v xml:space="preserve"> </v>
      </c>
      <c r="L1880" s="38" t="b">
        <f>OR('28 Populations and thresholds'!$J$60="CR",'28 Populations and thresholds'!$J$60="EN",'28 Populations and thresholds'!$J$60="VU")</f>
        <v>1</v>
      </c>
      <c r="M1880" s="75">
        <f>D1880/'28 Populations and thresholds'!$H$60</f>
        <v>7.6923076923076927E-3</v>
      </c>
      <c r="N1880" s="106" t="str">
        <f>'28 Populations and thresholds'!$K$60</f>
        <v>DEC</v>
      </c>
      <c r="O1880" s="263" t="str">
        <f t="shared" si="127"/>
        <v xml:space="preserve"> </v>
      </c>
      <c r="P1880" s="348"/>
      <c r="Q1880" s="38"/>
      <c r="R1880" s="106"/>
      <c r="S1880" s="263"/>
      <c r="T1880" s="12"/>
      <c r="U1880" s="263" t="str">
        <f t="shared" si="128"/>
        <v xml:space="preserve"> </v>
      </c>
    </row>
    <row r="1881" spans="1:26" s="4" customFormat="1" x14ac:dyDescent="0.2">
      <c r="A1881" s="12" t="s">
        <v>1479</v>
      </c>
      <c r="B1881" s="129" t="s">
        <v>2282</v>
      </c>
      <c r="C1881" s="155" t="s">
        <v>3403</v>
      </c>
      <c r="D1881" s="5">
        <v>465</v>
      </c>
      <c r="E1881" s="104" t="s">
        <v>3389</v>
      </c>
      <c r="F1881" s="263" t="str">
        <f t="shared" si="125"/>
        <v xml:space="preserve"> </v>
      </c>
      <c r="G1881" s="13"/>
      <c r="H1881" s="13" t="s">
        <v>4461</v>
      </c>
      <c r="I1881" s="263" t="str">
        <f t="shared" si="126"/>
        <v xml:space="preserve"> </v>
      </c>
      <c r="J1881" s="38" t="str">
        <f>IF(D1881&gt;=(('28 Populations and thresholds'!$I$117)+('28 Populations and thresholds'!$I$118)),"YES"," ")</f>
        <v>YES</v>
      </c>
      <c r="K1881" s="38" t="str">
        <f>IF(J1881="YES"," ",IF(D1881&gt;=(('28 Populations and thresholds'!$I$117)+('28 Populations and thresholds'!$I$118))*0.25,"YES"))</f>
        <v xml:space="preserve"> </v>
      </c>
      <c r="L1881" s="38" t="b">
        <f>OR('28 Populations and thresholds'!$J$118="CR",'28 Populations and thresholds'!$J$118="EN",'28 Populations and thresholds'!$J$118="VU")</f>
        <v>1</v>
      </c>
      <c r="M1881" s="75">
        <f>D1881/(('28 Populations and thresholds'!$H$117)+('28 Populations and thresholds'!$H$118))</f>
        <v>7.1538461538461537E-2</v>
      </c>
      <c r="N1881" s="106">
        <f>'28 Populations and thresholds'!$K$118</f>
        <v>0</v>
      </c>
      <c r="O1881" s="263" t="str">
        <f t="shared" si="127"/>
        <v xml:space="preserve"> </v>
      </c>
      <c r="P1881" s="348"/>
      <c r="Q1881" s="38"/>
      <c r="R1881" s="106"/>
      <c r="S1881" s="263"/>
      <c r="T1881" s="12" t="s">
        <v>4568</v>
      </c>
      <c r="U1881" s="263" t="str">
        <f t="shared" si="128"/>
        <v xml:space="preserve"> </v>
      </c>
      <c r="W1881" s="9"/>
      <c r="X1881" s="9"/>
      <c r="Y1881" s="9"/>
      <c r="Z1881" s="9"/>
    </row>
    <row r="1882" spans="1:26" s="4" customFormat="1" x14ac:dyDescent="0.2">
      <c r="A1882" s="275" t="s">
        <v>1479</v>
      </c>
      <c r="B1882" s="277" t="s">
        <v>4459</v>
      </c>
      <c r="C1882" s="269" t="s">
        <v>1607</v>
      </c>
      <c r="D1882" s="279">
        <v>250</v>
      </c>
      <c r="E1882" s="274" t="s">
        <v>3389</v>
      </c>
      <c r="F1882" s="263" t="str">
        <f t="shared" si="125"/>
        <v xml:space="preserve"> </v>
      </c>
      <c r="G1882" s="275"/>
      <c r="H1882" s="275" t="s">
        <v>4461</v>
      </c>
      <c r="I1882" s="263" t="str">
        <f t="shared" si="126"/>
        <v xml:space="preserve"> </v>
      </c>
      <c r="J1882" s="272" t="str">
        <f>IF(D1882&gt;=('28 Populations and thresholds'!$I$6),"YES"," ")</f>
        <v>YES</v>
      </c>
      <c r="K1882" s="272" t="str">
        <f>IF(J1882="YES"," ",IF(D1882&gt;=('28 Populations and thresholds'!$I$6)*0.25,"YES"))</f>
        <v xml:space="preserve"> </v>
      </c>
      <c r="L1882" s="272" t="b">
        <f>OR('28 Populations and thresholds'!$J$6="CR",'28 Populations and thresholds'!$J$6="EN",'28 Populations and thresholds'!$J$6="VU")</f>
        <v>0</v>
      </c>
      <c r="M1882" s="273">
        <f>D1882/'28 Populations and thresholds'!$H$6</f>
        <v>5.0000000000000001E-3</v>
      </c>
      <c r="N1882" s="274">
        <f>'28 Populations and thresholds'!$K$6</f>
        <v>0</v>
      </c>
      <c r="O1882" s="263" t="str">
        <f t="shared" si="127"/>
        <v xml:space="preserve"> </v>
      </c>
      <c r="P1882" s="349">
        <v>1</v>
      </c>
      <c r="Q1882" s="272">
        <v>2</v>
      </c>
      <c r="R1882" s="274">
        <v>0</v>
      </c>
      <c r="S1882" s="263"/>
      <c r="T1882" s="275"/>
      <c r="U1882" s="263" t="str">
        <f t="shared" si="128"/>
        <v xml:space="preserve"> </v>
      </c>
      <c r="W1882" s="9"/>
      <c r="X1882" s="9"/>
      <c r="Y1882" s="9"/>
      <c r="Z1882" s="9"/>
    </row>
    <row r="1883" spans="1:26" s="4" customFormat="1" x14ac:dyDescent="0.2">
      <c r="A1883" s="275" t="s">
        <v>1479</v>
      </c>
      <c r="B1883" s="277" t="s">
        <v>4459</v>
      </c>
      <c r="C1883" s="269" t="s">
        <v>3552</v>
      </c>
      <c r="D1883" s="279">
        <v>500</v>
      </c>
      <c r="E1883" s="274" t="s">
        <v>3389</v>
      </c>
      <c r="F1883" s="263" t="str">
        <f t="shared" si="125"/>
        <v xml:space="preserve"> </v>
      </c>
      <c r="G1883" s="275"/>
      <c r="H1883" s="275" t="s">
        <v>4461</v>
      </c>
      <c r="I1883" s="263" t="str">
        <f t="shared" si="126"/>
        <v xml:space="preserve"> </v>
      </c>
      <c r="J1883" s="272" t="str">
        <f>IF(D1883&gt;=('28 Populations and thresholds'!$I$77),"YES"," ")</f>
        <v>YES</v>
      </c>
      <c r="K1883" s="272" t="str">
        <f>IF(J1883="YES"," ",IF(D1883&gt;=('28 Populations and thresholds'!$I$77)*0.25,"YES"))</f>
        <v xml:space="preserve"> </v>
      </c>
      <c r="L1883" s="272" t="b">
        <f>OR('28 Populations and thresholds'!$J$77="CR",'28 Populations and thresholds'!$J$77="EN",'28 Populations and thresholds'!$J$77="VU")</f>
        <v>0</v>
      </c>
      <c r="M1883" s="273">
        <f>D1883/'28 Populations and thresholds'!$H$77</f>
        <v>5.0000000000000001E-3</v>
      </c>
      <c r="N1883" s="274">
        <f>'28 Populations and thresholds'!$K$77</f>
        <v>0</v>
      </c>
      <c r="O1883" s="263" t="str">
        <f t="shared" si="127"/>
        <v xml:space="preserve"> </v>
      </c>
      <c r="P1883" s="349"/>
      <c r="Q1883" s="272"/>
      <c r="R1883" s="274"/>
      <c r="S1883" s="263"/>
      <c r="T1883" s="275"/>
      <c r="U1883" s="263" t="str">
        <f t="shared" si="128"/>
        <v xml:space="preserve"> </v>
      </c>
      <c r="W1883" s="9"/>
      <c r="X1883" s="9"/>
      <c r="Y1883" s="9"/>
      <c r="Z1883" s="9"/>
    </row>
    <row r="1884" spans="1:26" s="4" customFormat="1" x14ac:dyDescent="0.2">
      <c r="A1884" s="12" t="s">
        <v>1479</v>
      </c>
      <c r="B1884" s="9" t="s">
        <v>3390</v>
      </c>
      <c r="C1884" s="4" t="s">
        <v>3540</v>
      </c>
      <c r="D1884" s="5">
        <v>1000</v>
      </c>
      <c r="E1884" s="104" t="s">
        <v>3389</v>
      </c>
      <c r="F1884" s="263" t="str">
        <f t="shared" si="125"/>
        <v xml:space="preserve"> </v>
      </c>
      <c r="G1884" s="13"/>
      <c r="H1884" s="13" t="s">
        <v>4461</v>
      </c>
      <c r="I1884" s="263" t="str">
        <f t="shared" si="126"/>
        <v xml:space="preserve"> </v>
      </c>
      <c r="J1884" s="38" t="str">
        <f>IF(D1884&gt;=('28 Populations and thresholds'!$I$60),"YES"," ")</f>
        <v>YES</v>
      </c>
      <c r="K1884" s="38" t="str">
        <f>IF(J1884="YES"," ",IF(D1884&gt;=('28 Populations and thresholds'!$I$60)*0.25,"YES"))</f>
        <v xml:space="preserve"> </v>
      </c>
      <c r="L1884" s="38" t="b">
        <f>OR('28 Populations and thresholds'!$J$60="CR",'28 Populations and thresholds'!$J$60="EN",'28 Populations and thresholds'!$J$60="VU")</f>
        <v>1</v>
      </c>
      <c r="M1884" s="75">
        <f>D1884/'28 Populations and thresholds'!$H$60</f>
        <v>1.282051282051282E-2</v>
      </c>
      <c r="N1884" s="106" t="str">
        <f>'28 Populations and thresholds'!$K$60</f>
        <v>DEC</v>
      </c>
      <c r="O1884" s="263" t="str">
        <f t="shared" si="127"/>
        <v xml:space="preserve"> </v>
      </c>
      <c r="P1884" s="348">
        <v>4.72</v>
      </c>
      <c r="Q1884" s="38">
        <v>2</v>
      </c>
      <c r="R1884" s="106">
        <v>2</v>
      </c>
      <c r="S1884" s="263"/>
      <c r="T1884" s="12"/>
      <c r="U1884" s="263" t="str">
        <f t="shared" si="128"/>
        <v xml:space="preserve"> </v>
      </c>
    </row>
    <row r="1885" spans="1:26" s="4" customFormat="1" x14ac:dyDescent="0.2">
      <c r="A1885" s="12" t="s">
        <v>1479</v>
      </c>
      <c r="B1885" s="60" t="s">
        <v>2285</v>
      </c>
      <c r="C1885" s="4" t="s">
        <v>3396</v>
      </c>
      <c r="D1885" s="5">
        <v>400</v>
      </c>
      <c r="E1885" s="104" t="s">
        <v>4078</v>
      </c>
      <c r="F1885" s="263" t="str">
        <f t="shared" si="125"/>
        <v xml:space="preserve"> </v>
      </c>
      <c r="G1885" s="13"/>
      <c r="H1885" s="13" t="s">
        <v>4019</v>
      </c>
      <c r="I1885" s="263" t="str">
        <f t="shared" si="126"/>
        <v xml:space="preserve"> </v>
      </c>
      <c r="J1885" s="38" t="str">
        <f>IF(D1885&gt;=(('28 Populations and thresholds'!$I$121)+('28 Populations and thresholds'!$I$122)),"YES"," ")</f>
        <v>YES</v>
      </c>
      <c r="K1885" s="38" t="str">
        <f>IF(J1885="YES"," ",IF(D1885&gt;=(('28 Populations and thresholds'!$I$121)+('28 Populations and thresholds'!$I$122))*0.25,"YES"))</f>
        <v xml:space="preserve"> </v>
      </c>
      <c r="L1885" s="38" t="b">
        <f>OR('28 Populations and thresholds'!$J$122="CR",'28 Populations and thresholds'!$J$122="EN",'28 Populations and thresholds'!$J$122="VU")</f>
        <v>1</v>
      </c>
      <c r="M1885" s="75">
        <f>D1885/(('28 Populations and thresholds'!$H$121)+('28 Populations and thresholds'!$H$122))</f>
        <v>3.4334763948497854E-2</v>
      </c>
      <c r="N1885" s="106">
        <f>'28 Populations and thresholds'!$K$122</f>
        <v>0</v>
      </c>
      <c r="O1885" s="263" t="str">
        <f t="shared" si="127"/>
        <v xml:space="preserve"> </v>
      </c>
      <c r="P1885" s="348"/>
      <c r="Q1885" s="38"/>
      <c r="R1885" s="106"/>
      <c r="S1885" s="263"/>
      <c r="T1885" s="12" t="s">
        <v>4568</v>
      </c>
      <c r="U1885" s="263" t="str">
        <f t="shared" si="128"/>
        <v xml:space="preserve"> </v>
      </c>
      <c r="W1885" s="9"/>
      <c r="X1885" s="9"/>
      <c r="Y1885" s="9"/>
      <c r="Z1885" s="9"/>
    </row>
    <row r="1886" spans="1:26" x14ac:dyDescent="0.2">
      <c r="A1886" s="275" t="s">
        <v>1479</v>
      </c>
      <c r="B1886" s="277" t="s">
        <v>4454</v>
      </c>
      <c r="C1886" s="269" t="s">
        <v>3426</v>
      </c>
      <c r="D1886" s="279">
        <v>1264</v>
      </c>
      <c r="E1886" s="274">
        <v>2004</v>
      </c>
      <c r="F1886" s="263" t="str">
        <f t="shared" si="125"/>
        <v xml:space="preserve"> </v>
      </c>
      <c r="G1886" s="275"/>
      <c r="H1886" s="275" t="s">
        <v>4446</v>
      </c>
      <c r="I1886" s="263" t="str">
        <f t="shared" si="126"/>
        <v xml:space="preserve"> </v>
      </c>
      <c r="J1886" s="272" t="str">
        <f>IF(D1886&gt;=('28 Populations and thresholds'!$I$113),"YES"," ")</f>
        <v>YES</v>
      </c>
      <c r="K1886" s="272" t="str">
        <f>IF(J1886="YES"," ",IF(D1886&gt;=('28 Populations and thresholds'!$I$113)*0.25,"YES"))</f>
        <v xml:space="preserve"> </v>
      </c>
      <c r="L1886" s="272" t="b">
        <f>OR('28 Populations and thresholds'!$J$113="CR",'28 Populations and thresholds'!$J$113="EN",'28 Populations and thresholds'!$J$113="VU")</f>
        <v>0</v>
      </c>
      <c r="M1886" s="273">
        <f>D1886/'28 Populations and thresholds'!$H$113</f>
        <v>1.264E-2</v>
      </c>
      <c r="N1886" s="274">
        <f>'28 Populations and thresholds'!$K$113</f>
        <v>0</v>
      </c>
      <c r="O1886" s="263" t="str">
        <f t="shared" si="127"/>
        <v xml:space="preserve"> </v>
      </c>
      <c r="P1886" s="349">
        <v>3.93</v>
      </c>
      <c r="Q1886" s="272">
        <v>2</v>
      </c>
      <c r="R1886" s="274">
        <v>1</v>
      </c>
      <c r="S1886" s="263"/>
      <c r="T1886" s="282"/>
      <c r="U1886" s="263" t="str">
        <f t="shared" si="128"/>
        <v xml:space="preserve"> </v>
      </c>
    </row>
    <row r="1887" spans="1:26" s="4" customFormat="1" x14ac:dyDescent="0.2">
      <c r="A1887" s="275" t="s">
        <v>1479</v>
      </c>
      <c r="B1887" s="277" t="s">
        <v>4454</v>
      </c>
      <c r="C1887" s="296" t="s">
        <v>3403</v>
      </c>
      <c r="D1887" s="279">
        <v>173</v>
      </c>
      <c r="E1887" s="274">
        <v>2004</v>
      </c>
      <c r="F1887" s="263" t="str">
        <f t="shared" si="125"/>
        <v xml:space="preserve"> </v>
      </c>
      <c r="G1887" s="275"/>
      <c r="H1887" s="275" t="s">
        <v>4446</v>
      </c>
      <c r="I1887" s="263" t="str">
        <f t="shared" si="126"/>
        <v xml:space="preserve"> </v>
      </c>
      <c r="J1887" s="272" t="str">
        <f>IF(D1887&gt;=(('28 Populations and thresholds'!$I$117)+('28 Populations and thresholds'!$I$118)),"YES"," ")</f>
        <v>YES</v>
      </c>
      <c r="K1887" s="272" t="str">
        <f>IF(J1887="YES"," ",IF(D1887&gt;=(('28 Populations and thresholds'!$I$117)+('28 Populations and thresholds'!$I$118))*0.25,"YES"))</f>
        <v xml:space="preserve"> </v>
      </c>
      <c r="L1887" s="272" t="b">
        <f>OR('28 Populations and thresholds'!$J$118="CR",'28 Populations and thresholds'!$J$118="EN",'28 Populations and thresholds'!$J$118="VU")</f>
        <v>1</v>
      </c>
      <c r="M1887" s="273">
        <f>D1887/(('28 Populations and thresholds'!$H$117)+('28 Populations and thresholds'!$H$118))</f>
        <v>2.6615384615384614E-2</v>
      </c>
      <c r="N1887" s="274">
        <f>'28 Populations and thresholds'!$K$118</f>
        <v>0</v>
      </c>
      <c r="O1887" s="263" t="str">
        <f t="shared" si="127"/>
        <v xml:space="preserve"> </v>
      </c>
      <c r="P1887" s="349"/>
      <c r="Q1887" s="272"/>
      <c r="R1887" s="274"/>
      <c r="S1887" s="263"/>
      <c r="T1887" s="275" t="s">
        <v>4568</v>
      </c>
      <c r="U1887" s="263" t="str">
        <f t="shared" si="128"/>
        <v xml:space="preserve"> </v>
      </c>
      <c r="W1887" s="9"/>
      <c r="X1887" s="9"/>
      <c r="Y1887" s="9"/>
      <c r="Z1887" s="9"/>
    </row>
    <row r="1888" spans="1:26" s="4" customFormat="1" x14ac:dyDescent="0.2">
      <c r="A1888" s="143" t="s">
        <v>1479</v>
      </c>
      <c r="B1888" s="40" t="s">
        <v>1484</v>
      </c>
      <c r="C1888" s="4" t="s">
        <v>3540</v>
      </c>
      <c r="D1888" s="41">
        <v>1000</v>
      </c>
      <c r="E1888" s="47" t="s">
        <v>1482</v>
      </c>
      <c r="F1888" s="263" t="str">
        <f t="shared" si="125"/>
        <v xml:space="preserve"> </v>
      </c>
      <c r="G1888" s="143" t="s">
        <v>15</v>
      </c>
      <c r="H1888" s="143" t="s">
        <v>1481</v>
      </c>
      <c r="I1888" s="263" t="str">
        <f t="shared" si="126"/>
        <v xml:space="preserve"> </v>
      </c>
      <c r="J1888" s="38" t="str">
        <f>IF(D1888&gt;=('28 Populations and thresholds'!$I$60),"YES"," ")</f>
        <v>YES</v>
      </c>
      <c r="K1888" s="38" t="str">
        <f>IF(J1888="YES"," ",IF(D1888&gt;=('28 Populations and thresholds'!$I$60)*0.25,"YES"))</f>
        <v xml:space="preserve"> </v>
      </c>
      <c r="L1888" s="38" t="b">
        <f>OR('28 Populations and thresholds'!$J$60="CR",'28 Populations and thresholds'!$J$60="EN",'28 Populations and thresholds'!$J$60="VU")</f>
        <v>1</v>
      </c>
      <c r="M1888" s="75">
        <f>D1888/'28 Populations and thresholds'!$H$60</f>
        <v>1.282051282051282E-2</v>
      </c>
      <c r="N1888" s="106" t="str">
        <f>'28 Populations and thresholds'!$K$60</f>
        <v>DEC</v>
      </c>
      <c r="O1888" s="263" t="str">
        <f t="shared" si="127"/>
        <v xml:space="preserve"> </v>
      </c>
      <c r="P1888" s="348">
        <v>1.28</v>
      </c>
      <c r="Q1888" s="38">
        <v>1</v>
      </c>
      <c r="R1888" s="106">
        <v>1</v>
      </c>
      <c r="S1888" s="263"/>
      <c r="T1888" s="12"/>
      <c r="U1888" s="263" t="str">
        <f t="shared" si="128"/>
        <v xml:space="preserve"> </v>
      </c>
    </row>
    <row r="1889" spans="1:26" s="4" customFormat="1" x14ac:dyDescent="0.2">
      <c r="A1889" s="267" t="s">
        <v>1479</v>
      </c>
      <c r="B1889" s="268" t="s">
        <v>1485</v>
      </c>
      <c r="C1889" s="269" t="s">
        <v>3521</v>
      </c>
      <c r="D1889" s="270">
        <v>22</v>
      </c>
      <c r="E1889" s="294">
        <v>1962</v>
      </c>
      <c r="F1889" s="263" t="str">
        <f t="shared" si="125"/>
        <v xml:space="preserve"> </v>
      </c>
      <c r="G1889" s="267" t="s">
        <v>15</v>
      </c>
      <c r="H1889" s="267" t="s">
        <v>1486</v>
      </c>
      <c r="I1889" s="263" t="str">
        <f t="shared" si="126"/>
        <v xml:space="preserve"> </v>
      </c>
      <c r="J1889" s="272" t="str">
        <f>IF(D1889&gt;=('28 Populations and thresholds'!$I$57),"YES"," ")</f>
        <v>YES</v>
      </c>
      <c r="K1889" s="272" t="str">
        <f>IF(J1889="YES"," ",IF(D1889&gt;=('28 Populations and thresholds'!$I$57)*0.25,"YES"))</f>
        <v xml:space="preserve"> </v>
      </c>
      <c r="L1889" s="272" t="b">
        <f>OR('28 Populations and thresholds'!$J$57="CR",'28 Populations and thresholds'!$J$57="EN",'28 Populations and thresholds'!$J$57="VU")</f>
        <v>0</v>
      </c>
      <c r="M1889" s="273">
        <f>D1889/'28 Populations and thresholds'!$H$57</f>
        <v>7.3333333333333332E-3</v>
      </c>
      <c r="N1889" s="274">
        <f>'28 Populations and thresholds'!$K$57</f>
        <v>0</v>
      </c>
      <c r="O1889" s="263" t="str">
        <f t="shared" si="127"/>
        <v xml:space="preserve"> </v>
      </c>
      <c r="P1889" s="349">
        <v>0.73</v>
      </c>
      <c r="Q1889" s="272">
        <v>1</v>
      </c>
      <c r="R1889" s="274">
        <v>0</v>
      </c>
      <c r="S1889" s="263"/>
      <c r="T1889" s="269"/>
      <c r="U1889" s="263" t="str">
        <f t="shared" si="128"/>
        <v xml:space="preserve"> </v>
      </c>
      <c r="W1889" s="9"/>
      <c r="X1889" s="9"/>
      <c r="Y1889" s="9"/>
      <c r="Z1889" s="9"/>
    </row>
    <row r="1890" spans="1:26" s="4" customFormat="1" x14ac:dyDescent="0.2">
      <c r="A1890" s="12" t="s">
        <v>1479</v>
      </c>
      <c r="B1890" s="60" t="s">
        <v>2291</v>
      </c>
      <c r="C1890" s="4" t="s">
        <v>3712</v>
      </c>
      <c r="D1890" s="5">
        <v>310</v>
      </c>
      <c r="E1890" s="148">
        <v>38231</v>
      </c>
      <c r="F1890" s="263" t="str">
        <f t="shared" si="125"/>
        <v xml:space="preserve"> </v>
      </c>
      <c r="G1890" s="13"/>
      <c r="H1890" s="13" t="s">
        <v>4446</v>
      </c>
      <c r="I1890" s="263" t="str">
        <f t="shared" si="126"/>
        <v xml:space="preserve"> </v>
      </c>
      <c r="J1890" s="38" t="str">
        <f>IF(D1890&gt;=('28 Populations and thresholds'!$I$8),"YES"," ")</f>
        <v>YES</v>
      </c>
      <c r="K1890" s="38" t="str">
        <f>IF(J1890="YES"," ",IF(D1890&gt;=('28 Populations and thresholds'!$I$8)*0.25,"YES"))</f>
        <v xml:space="preserve"> </v>
      </c>
      <c r="L1890" s="38" t="b">
        <f>OR('28 Populations and thresholds'!$J$8="CR",'28 Populations and thresholds'!$J$8="EN",'28 Populations and thresholds'!$J$8="VU")</f>
        <v>0</v>
      </c>
      <c r="M1890" s="75">
        <f>D1890/'28 Populations and thresholds'!$H$8</f>
        <v>3.0999999999999999E-3</v>
      </c>
      <c r="N1890" s="106">
        <f>'28 Populations and thresholds'!$K$8</f>
        <v>0</v>
      </c>
      <c r="O1890" s="263" t="str">
        <f t="shared" si="127"/>
        <v xml:space="preserve"> </v>
      </c>
      <c r="P1890" s="348">
        <v>0.31</v>
      </c>
      <c r="Q1890" s="38">
        <v>1</v>
      </c>
      <c r="R1890" s="106">
        <v>0</v>
      </c>
      <c r="S1890" s="263"/>
      <c r="T1890" s="12"/>
      <c r="U1890" s="263" t="str">
        <f t="shared" si="128"/>
        <v xml:space="preserve"> </v>
      </c>
      <c r="W1890" s="9"/>
      <c r="X1890" s="9"/>
      <c r="Y1890" s="9"/>
      <c r="Z1890" s="9"/>
    </row>
    <row r="1891" spans="1:26" s="4" customFormat="1" x14ac:dyDescent="0.2">
      <c r="A1891" s="267" t="s">
        <v>1479</v>
      </c>
      <c r="B1891" s="268" t="s">
        <v>1487</v>
      </c>
      <c r="C1891" s="269" t="s">
        <v>3545</v>
      </c>
      <c r="D1891" s="270">
        <v>2100</v>
      </c>
      <c r="E1891" s="294" t="s">
        <v>1482</v>
      </c>
      <c r="F1891" s="263" t="str">
        <f t="shared" si="125"/>
        <v xml:space="preserve"> </v>
      </c>
      <c r="G1891" s="267" t="s">
        <v>15</v>
      </c>
      <c r="H1891" s="267" t="s">
        <v>1481</v>
      </c>
      <c r="I1891" s="263" t="str">
        <f t="shared" si="126"/>
        <v xml:space="preserve"> </v>
      </c>
      <c r="J1891" s="272" t="str">
        <f>IF(D1891&gt;=('28 Populations and thresholds'!$I$71),"YES"," ")</f>
        <v>YES</v>
      </c>
      <c r="K1891" s="272" t="str">
        <f>IF(J1891="YES"," ",IF(D1891&gt;=('28 Populations and thresholds'!$I$71)*0.25,"YES"))</f>
        <v xml:space="preserve"> </v>
      </c>
      <c r="L1891" s="272" t="b">
        <f>OR('28 Populations and thresholds'!$J$71="CR",'28 Populations and thresholds'!$J$71="EN",'28 Populations and thresholds'!$J$71="VU")</f>
        <v>0</v>
      </c>
      <c r="M1891" s="273">
        <f>D1891/'28 Populations and thresholds'!$H$71</f>
        <v>3.5000000000000003E-2</v>
      </c>
      <c r="N1891" s="274">
        <f>'28 Populations and thresholds'!$K$71</f>
        <v>0</v>
      </c>
      <c r="O1891" s="263" t="str">
        <f t="shared" si="127"/>
        <v xml:space="preserve"> </v>
      </c>
      <c r="P1891" s="349">
        <v>3.5</v>
      </c>
      <c r="Q1891" s="272">
        <v>1</v>
      </c>
      <c r="R1891" s="274">
        <v>0</v>
      </c>
      <c r="S1891" s="263"/>
      <c r="T1891" s="275"/>
      <c r="U1891" s="263" t="str">
        <f t="shared" si="128"/>
        <v xml:space="preserve"> </v>
      </c>
      <c r="W1891" s="9"/>
      <c r="X1891" s="9"/>
      <c r="Y1891" s="9"/>
      <c r="Z1891" s="9"/>
    </row>
    <row r="1892" spans="1:26" s="4" customFormat="1" x14ac:dyDescent="0.2">
      <c r="A1892" s="178" t="s">
        <v>1479</v>
      </c>
      <c r="B1892" s="186" t="s">
        <v>2295</v>
      </c>
      <c r="C1892" s="192" t="s">
        <v>4517</v>
      </c>
      <c r="D1892" s="180">
        <v>100</v>
      </c>
      <c r="E1892" s="179"/>
      <c r="F1892" s="263" t="str">
        <f t="shared" si="125"/>
        <v xml:space="preserve"> </v>
      </c>
      <c r="G1892" s="12" t="s">
        <v>4498</v>
      </c>
      <c r="H1892" s="181"/>
      <c r="I1892" s="263" t="str">
        <f t="shared" si="126"/>
        <v xml:space="preserve"> </v>
      </c>
      <c r="J1892" s="38" t="str">
        <f>IF(D1892&gt;=(('28 Populations and thresholds'!$I$117)+('28 Populations and thresholds'!$I$118)),"YES"," ")</f>
        <v>YES</v>
      </c>
      <c r="K1892" s="38" t="str">
        <f>IF(J1892="YES"," ",IF(D1892&gt;=(('28 Populations and thresholds'!$I$117)+('28 Populations and thresholds'!$I$118))*0.25,"YES"))</f>
        <v xml:space="preserve"> </v>
      </c>
      <c r="L1892" s="38" t="b">
        <f>OR('28 Populations and thresholds'!$J$118="CR",'28 Populations and thresholds'!$J$118="EN",'28 Populations and thresholds'!$J$118="VU")</f>
        <v>1</v>
      </c>
      <c r="M1892" s="75">
        <f>D1892/(('28 Populations and thresholds'!$H$117)+('28 Populations and thresholds'!$H$118))</f>
        <v>1.5384615384615385E-2</v>
      </c>
      <c r="N1892" s="106">
        <f>'28 Populations and thresholds'!$K$118</f>
        <v>0</v>
      </c>
      <c r="O1892" s="263" t="str">
        <f t="shared" si="127"/>
        <v xml:space="preserve"> </v>
      </c>
      <c r="P1892" s="348">
        <v>1.54</v>
      </c>
      <c r="Q1892" s="38">
        <v>1</v>
      </c>
      <c r="R1892" s="106">
        <v>1</v>
      </c>
      <c r="S1892" s="263"/>
      <c r="T1892" s="12" t="s">
        <v>4568</v>
      </c>
      <c r="U1892" s="263" t="str">
        <f t="shared" si="128"/>
        <v xml:space="preserve"> </v>
      </c>
      <c r="W1892" s="9"/>
      <c r="X1892" s="9"/>
      <c r="Y1892" s="9"/>
      <c r="Z1892" s="9"/>
    </row>
    <row r="1893" spans="1:26" s="4" customFormat="1" x14ac:dyDescent="0.2">
      <c r="A1893" s="275" t="s">
        <v>1479</v>
      </c>
      <c r="B1893" s="293" t="s">
        <v>4457</v>
      </c>
      <c r="C1893" s="269" t="s">
        <v>3712</v>
      </c>
      <c r="D1893" s="279">
        <v>7334</v>
      </c>
      <c r="E1893" s="281">
        <v>38231</v>
      </c>
      <c r="F1893" s="263" t="str">
        <f t="shared" si="125"/>
        <v xml:space="preserve"> </v>
      </c>
      <c r="G1893" s="275"/>
      <c r="H1893" s="275" t="s">
        <v>4446</v>
      </c>
      <c r="I1893" s="263" t="str">
        <f t="shared" si="126"/>
        <v xml:space="preserve"> </v>
      </c>
      <c r="J1893" s="272" t="str">
        <f>IF(D1893&gt;=('28 Populations and thresholds'!$I$8),"YES"," ")</f>
        <v>YES</v>
      </c>
      <c r="K1893" s="272" t="str">
        <f>IF(J1893="YES"," ",IF(D1893&gt;=('28 Populations and thresholds'!$I$8)*0.25,"YES"))</f>
        <v xml:space="preserve"> </v>
      </c>
      <c r="L1893" s="272" t="b">
        <f>OR('28 Populations and thresholds'!$J$8="CR",'28 Populations and thresholds'!$J$8="EN",'28 Populations and thresholds'!$J$8="VU")</f>
        <v>0</v>
      </c>
      <c r="M1893" s="273">
        <f>D1893/'28 Populations and thresholds'!$H$8</f>
        <v>7.3340000000000002E-2</v>
      </c>
      <c r="N1893" s="274">
        <f>'28 Populations and thresholds'!$K$8</f>
        <v>0</v>
      </c>
      <c r="O1893" s="263" t="str">
        <f t="shared" si="127"/>
        <v xml:space="preserve"> </v>
      </c>
      <c r="P1893" s="349">
        <v>35.39</v>
      </c>
      <c r="Q1893" s="272">
        <v>6</v>
      </c>
      <c r="R1893" s="274">
        <v>3</v>
      </c>
      <c r="S1893" s="263"/>
      <c r="T1893" s="275"/>
      <c r="U1893" s="263" t="str">
        <f t="shared" si="128"/>
        <v xml:space="preserve"> </v>
      </c>
      <c r="W1893" s="9"/>
      <c r="X1893" s="9"/>
      <c r="Y1893" s="9"/>
      <c r="Z1893" s="9"/>
    </row>
    <row r="1894" spans="1:26" s="4" customFormat="1" x14ac:dyDescent="0.2">
      <c r="A1894" s="275" t="s">
        <v>1479</v>
      </c>
      <c r="B1894" s="293" t="s">
        <v>4457</v>
      </c>
      <c r="C1894" s="269" t="s">
        <v>3641</v>
      </c>
      <c r="D1894" s="279">
        <v>1484</v>
      </c>
      <c r="E1894" s="281">
        <v>38231</v>
      </c>
      <c r="F1894" s="263" t="str">
        <f t="shared" si="125"/>
        <v xml:space="preserve"> </v>
      </c>
      <c r="G1894" s="275"/>
      <c r="H1894" s="275" t="s">
        <v>4446</v>
      </c>
      <c r="I1894" s="263" t="str">
        <f t="shared" si="126"/>
        <v xml:space="preserve"> </v>
      </c>
      <c r="J1894" s="272" t="str">
        <f>IF(D1894&gt;=('28 Populations and thresholds'!$I$108),"YES"," ")</f>
        <v>YES</v>
      </c>
      <c r="K1894" s="272" t="str">
        <f>IF(J1894="YES"," ",IF(D1894&gt;=('28 Populations and thresholds'!$I$108)*0.25,"YES"))</f>
        <v xml:space="preserve"> </v>
      </c>
      <c r="L1894" s="272" t="b">
        <f>OR('28 Populations and thresholds'!$J$108="CR",'28 Populations and thresholds'!$J$108="EN",'28 Populations and thresholds'!$J$108="VU")</f>
        <v>0</v>
      </c>
      <c r="M1894" s="273">
        <f>D1894/'28 Populations and thresholds'!$H$108</f>
        <v>1.4840000000000001E-3</v>
      </c>
      <c r="N1894" s="274">
        <f>'28 Populations and thresholds'!$K$108</f>
        <v>0</v>
      </c>
      <c r="O1894" s="263" t="str">
        <f t="shared" si="127"/>
        <v xml:space="preserve"> </v>
      </c>
      <c r="P1894" s="349"/>
      <c r="Q1894" s="272"/>
      <c r="R1894" s="274"/>
      <c r="S1894" s="263"/>
      <c r="T1894" s="275"/>
      <c r="U1894" s="263" t="str">
        <f t="shared" si="128"/>
        <v xml:space="preserve"> </v>
      </c>
      <c r="W1894" s="9"/>
      <c r="X1894" s="9"/>
      <c r="Y1894" s="9"/>
      <c r="Z1894" s="9"/>
    </row>
    <row r="1895" spans="1:26" s="4" customFormat="1" x14ac:dyDescent="0.2">
      <c r="A1895" s="275" t="s">
        <v>1479</v>
      </c>
      <c r="B1895" s="293" t="s">
        <v>4457</v>
      </c>
      <c r="C1895" s="269" t="s">
        <v>3396</v>
      </c>
      <c r="D1895" s="279">
        <v>1891</v>
      </c>
      <c r="E1895" s="274">
        <v>1994</v>
      </c>
      <c r="F1895" s="263" t="str">
        <f t="shared" si="125"/>
        <v xml:space="preserve"> </v>
      </c>
      <c r="G1895" s="275"/>
      <c r="H1895" s="275" t="s">
        <v>4019</v>
      </c>
      <c r="I1895" s="263" t="str">
        <f t="shared" si="126"/>
        <v xml:space="preserve"> </v>
      </c>
      <c r="J1895" s="272" t="str">
        <f>IF(D1895&gt;=(('28 Populations and thresholds'!$I$121)+('28 Populations and thresholds'!$I$122)),"YES"," ")</f>
        <v>YES</v>
      </c>
      <c r="K1895" s="272" t="str">
        <f>IF(J1895="YES"," ",IF(D1895&gt;=(('28 Populations and thresholds'!$I$121)+('28 Populations and thresholds'!$I$122))*0.25,"YES"))</f>
        <v xml:space="preserve"> </v>
      </c>
      <c r="L1895" s="272" t="b">
        <f>OR('28 Populations and thresholds'!$J$122="CR",'28 Populations and thresholds'!$J$122="EN",'28 Populations and thresholds'!$J$122="VU")</f>
        <v>1</v>
      </c>
      <c r="M1895" s="273">
        <f>D1895/(('28 Populations and thresholds'!$H$121)+('28 Populations and thresholds'!$H$122))</f>
        <v>0.16231759656652361</v>
      </c>
      <c r="N1895" s="274">
        <f>'28 Populations and thresholds'!$K$122</f>
        <v>0</v>
      </c>
      <c r="O1895" s="263" t="str">
        <f t="shared" si="127"/>
        <v xml:space="preserve"> </v>
      </c>
      <c r="P1895" s="349"/>
      <c r="Q1895" s="272"/>
      <c r="R1895" s="274"/>
      <c r="S1895" s="263"/>
      <c r="T1895" s="275" t="s">
        <v>4568</v>
      </c>
      <c r="U1895" s="263" t="str">
        <f t="shared" si="128"/>
        <v xml:space="preserve"> </v>
      </c>
      <c r="W1895" s="9"/>
      <c r="X1895" s="9"/>
      <c r="Y1895" s="9"/>
      <c r="Z1895" s="9"/>
    </row>
    <row r="1896" spans="1:26" s="4" customFormat="1" x14ac:dyDescent="0.2">
      <c r="A1896" s="275" t="s">
        <v>1479</v>
      </c>
      <c r="B1896" s="293" t="s">
        <v>4457</v>
      </c>
      <c r="C1896" s="269" t="s">
        <v>3552</v>
      </c>
      <c r="D1896" s="279">
        <v>5250</v>
      </c>
      <c r="E1896" s="281">
        <v>38200</v>
      </c>
      <c r="F1896" s="263" t="str">
        <f t="shared" si="125"/>
        <v xml:space="preserve"> </v>
      </c>
      <c r="G1896" s="275"/>
      <c r="H1896" s="275" t="s">
        <v>4446</v>
      </c>
      <c r="I1896" s="263" t="str">
        <f t="shared" si="126"/>
        <v xml:space="preserve"> </v>
      </c>
      <c r="J1896" s="272" t="str">
        <f>IF(D1896&gt;=('28 Populations and thresholds'!$I$77),"YES"," ")</f>
        <v>YES</v>
      </c>
      <c r="K1896" s="272" t="str">
        <f>IF(J1896="YES"," ",IF(D1896&gt;=('28 Populations and thresholds'!$I$77)*0.25,"YES"))</f>
        <v xml:space="preserve"> </v>
      </c>
      <c r="L1896" s="272" t="b">
        <f>OR('28 Populations and thresholds'!$J$77="CR",'28 Populations and thresholds'!$J$77="EN",'28 Populations and thresholds'!$J$77="VU")</f>
        <v>0</v>
      </c>
      <c r="M1896" s="273">
        <f>D1896/'28 Populations and thresholds'!$H$77</f>
        <v>5.2499999999999998E-2</v>
      </c>
      <c r="N1896" s="274">
        <f>'28 Populations and thresholds'!$K$77</f>
        <v>0</v>
      </c>
      <c r="O1896" s="263" t="str">
        <f t="shared" si="127"/>
        <v xml:space="preserve"> </v>
      </c>
      <c r="P1896" s="349"/>
      <c r="Q1896" s="272"/>
      <c r="R1896" s="274"/>
      <c r="S1896" s="263"/>
      <c r="T1896" s="275"/>
      <c r="U1896" s="263" t="str">
        <f t="shared" si="128"/>
        <v xml:space="preserve"> </v>
      </c>
      <c r="W1896" s="9"/>
      <c r="X1896" s="9"/>
      <c r="Y1896" s="9"/>
      <c r="Z1896" s="9"/>
    </row>
    <row r="1897" spans="1:26" s="4" customFormat="1" x14ac:dyDescent="0.2">
      <c r="A1897" s="267" t="s">
        <v>1479</v>
      </c>
      <c r="B1897" s="293" t="s">
        <v>4457</v>
      </c>
      <c r="C1897" s="269" t="s">
        <v>3540</v>
      </c>
      <c r="D1897" s="270">
        <v>2600</v>
      </c>
      <c r="E1897" s="294" t="s">
        <v>1488</v>
      </c>
      <c r="F1897" s="263" t="str">
        <f t="shared" si="125"/>
        <v xml:space="preserve"> </v>
      </c>
      <c r="G1897" s="267" t="s">
        <v>15</v>
      </c>
      <c r="H1897" s="267" t="s">
        <v>1486</v>
      </c>
      <c r="I1897" s="263" t="str">
        <f t="shared" si="126"/>
        <v xml:space="preserve"> </v>
      </c>
      <c r="J1897" s="272" t="str">
        <f>IF(D1897&gt;=('28 Populations and thresholds'!$I$60),"YES"," ")</f>
        <v>YES</v>
      </c>
      <c r="K1897" s="272" t="str">
        <f>IF(J1897="YES"," ",IF(D1897&gt;=('28 Populations and thresholds'!$I$60)*0.25,"YES"))</f>
        <v xml:space="preserve"> </v>
      </c>
      <c r="L1897" s="272" t="b">
        <f>OR('28 Populations and thresholds'!$J$60="CR",'28 Populations and thresholds'!$J$60="EN",'28 Populations and thresholds'!$J$60="VU")</f>
        <v>1</v>
      </c>
      <c r="M1897" s="273">
        <f>D1897/'28 Populations and thresholds'!$H$60</f>
        <v>3.3333333333333333E-2</v>
      </c>
      <c r="N1897" s="274" t="str">
        <f>'28 Populations and thresholds'!$K$60</f>
        <v>DEC</v>
      </c>
      <c r="O1897" s="263" t="str">
        <f t="shared" si="127"/>
        <v xml:space="preserve"> </v>
      </c>
      <c r="P1897" s="349"/>
      <c r="Q1897" s="272"/>
      <c r="R1897" s="274"/>
      <c r="S1897" s="263"/>
      <c r="T1897" s="275"/>
      <c r="U1897" s="263" t="str">
        <f t="shared" si="128"/>
        <v xml:space="preserve"> </v>
      </c>
    </row>
    <row r="1898" spans="1:26" s="4" customFormat="1" x14ac:dyDescent="0.2">
      <c r="A1898" s="275" t="s">
        <v>1479</v>
      </c>
      <c r="B1898" s="293" t="s">
        <v>4457</v>
      </c>
      <c r="C1898" s="296" t="s">
        <v>3403</v>
      </c>
      <c r="D1898" s="279">
        <v>201</v>
      </c>
      <c r="E1898" s="274">
        <v>2004</v>
      </c>
      <c r="F1898" s="263" t="str">
        <f t="shared" si="125"/>
        <v xml:space="preserve"> </v>
      </c>
      <c r="G1898" s="275"/>
      <c r="H1898" s="275" t="s">
        <v>4446</v>
      </c>
      <c r="I1898" s="263" t="str">
        <f t="shared" si="126"/>
        <v xml:space="preserve"> </v>
      </c>
      <c r="J1898" s="272" t="str">
        <f>IF(D1898&gt;=(('28 Populations and thresholds'!$I$117)+('28 Populations and thresholds'!$I$118)),"YES"," ")</f>
        <v>YES</v>
      </c>
      <c r="K1898" s="272" t="str">
        <f>IF(J1898="YES"," ",IF(D1898&gt;=(('28 Populations and thresholds'!$I$117)+('28 Populations and thresholds'!$I$118))*0.25,"YES"))</f>
        <v xml:space="preserve"> </v>
      </c>
      <c r="L1898" s="272" t="b">
        <f>OR('28 Populations and thresholds'!$J$118="CR",'28 Populations and thresholds'!$J$118="EN",'28 Populations and thresholds'!$J$118="VU")</f>
        <v>1</v>
      </c>
      <c r="M1898" s="273">
        <f>D1898/(('28 Populations and thresholds'!$H$117)+('28 Populations and thresholds'!$H$118))</f>
        <v>3.0923076923076925E-2</v>
      </c>
      <c r="N1898" s="274">
        <f>'28 Populations and thresholds'!$K$118</f>
        <v>0</v>
      </c>
      <c r="O1898" s="263" t="str">
        <f t="shared" si="127"/>
        <v xml:space="preserve"> </v>
      </c>
      <c r="P1898" s="349"/>
      <c r="Q1898" s="272"/>
      <c r="R1898" s="274"/>
      <c r="S1898" s="263"/>
      <c r="T1898" s="275" t="s">
        <v>4568</v>
      </c>
      <c r="U1898" s="263" t="str">
        <f t="shared" si="128"/>
        <v xml:space="preserve"> </v>
      </c>
      <c r="W1898" s="9"/>
      <c r="X1898" s="9"/>
      <c r="Y1898" s="9"/>
      <c r="Z1898" s="9"/>
    </row>
    <row r="1899" spans="1:26" s="4" customFormat="1" x14ac:dyDescent="0.2">
      <c r="A1899" s="12" t="s">
        <v>1489</v>
      </c>
      <c r="B1899" s="4" t="s">
        <v>3440</v>
      </c>
      <c r="C1899" s="4" t="s">
        <v>3425</v>
      </c>
      <c r="D1899" s="5">
        <v>129</v>
      </c>
      <c r="E1899" s="104">
        <v>2004</v>
      </c>
      <c r="F1899" s="263" t="str">
        <f t="shared" si="125"/>
        <v xml:space="preserve"> </v>
      </c>
      <c r="G1899" s="13" t="s">
        <v>139</v>
      </c>
      <c r="H1899" s="13" t="s">
        <v>3388</v>
      </c>
      <c r="I1899" s="263" t="str">
        <f t="shared" si="126"/>
        <v xml:space="preserve"> </v>
      </c>
      <c r="J1899" s="38" t="str">
        <f>IF(D1899&gt;=('28 Populations and thresholds'!$I$120),"YES"," ")</f>
        <v>YES</v>
      </c>
      <c r="K1899" s="38" t="str">
        <f>IF(J1899="YES"," ",IF(D1899&gt;=('28 Populations and thresholds'!$I$120)*0.25,"YES"))</f>
        <v xml:space="preserve"> </v>
      </c>
      <c r="L1899" s="38" t="b">
        <f>OR('28 Populations and thresholds'!$J$120="CR",'28 Populations and thresholds'!$J$120="EN",'28 Populations and thresholds'!$J$120="VU")</f>
        <v>0</v>
      </c>
      <c r="M1899" s="75">
        <f>D1899/'28 Populations and thresholds'!$H$120</f>
        <v>0.129</v>
      </c>
      <c r="N1899" s="106" t="str">
        <f>'28 Populations and thresholds'!$K$120</f>
        <v>DEC</v>
      </c>
      <c r="O1899" s="263" t="str">
        <f t="shared" si="127"/>
        <v xml:space="preserve"> </v>
      </c>
      <c r="P1899" s="348">
        <v>12.9</v>
      </c>
      <c r="Q1899" s="38">
        <v>1</v>
      </c>
      <c r="R1899" s="106">
        <v>0</v>
      </c>
      <c r="S1899" s="263"/>
      <c r="T1899" s="12"/>
      <c r="U1899" s="263" t="str">
        <f t="shared" si="128"/>
        <v xml:space="preserve"> </v>
      </c>
      <c r="W1899" s="9"/>
      <c r="X1899" s="9"/>
      <c r="Y1899" s="9"/>
      <c r="Z1899" s="9"/>
    </row>
    <row r="1900" spans="1:26" s="4" customFormat="1" x14ac:dyDescent="0.2">
      <c r="A1900" s="275" t="s">
        <v>1489</v>
      </c>
      <c r="B1900" s="269" t="s">
        <v>3436</v>
      </c>
      <c r="C1900" s="269" t="s">
        <v>3425</v>
      </c>
      <c r="D1900" s="279">
        <v>87</v>
      </c>
      <c r="E1900" s="274">
        <v>2004</v>
      </c>
      <c r="F1900" s="263" t="str">
        <f t="shared" si="125"/>
        <v xml:space="preserve"> </v>
      </c>
      <c r="G1900" s="275" t="s">
        <v>139</v>
      </c>
      <c r="H1900" s="275" t="s">
        <v>3388</v>
      </c>
      <c r="I1900" s="263" t="str">
        <f t="shared" si="126"/>
        <v xml:space="preserve"> </v>
      </c>
      <c r="J1900" s="272" t="str">
        <f>IF(D1900&gt;=('28 Populations and thresholds'!$I$120),"YES"," ")</f>
        <v>YES</v>
      </c>
      <c r="K1900" s="272" t="str">
        <f>IF(J1900="YES"," ",IF(D1900&gt;=('28 Populations and thresholds'!$I$120)*0.25,"YES"))</f>
        <v xml:space="preserve"> </v>
      </c>
      <c r="L1900" s="272" t="b">
        <f>OR('28 Populations and thresholds'!$J$120="CR",'28 Populations and thresholds'!$J$120="EN",'28 Populations and thresholds'!$J$120="VU")</f>
        <v>0</v>
      </c>
      <c r="M1900" s="273">
        <f>D1900/'28 Populations and thresholds'!$H$120</f>
        <v>8.6999999999999994E-2</v>
      </c>
      <c r="N1900" s="274" t="str">
        <f>'28 Populations and thresholds'!$K$120</f>
        <v>DEC</v>
      </c>
      <c r="O1900" s="263" t="str">
        <f t="shared" si="127"/>
        <v xml:space="preserve"> </v>
      </c>
      <c r="P1900" s="349">
        <v>16.78</v>
      </c>
      <c r="Q1900" s="272">
        <v>4</v>
      </c>
      <c r="R1900" s="274">
        <v>0</v>
      </c>
      <c r="S1900" s="263"/>
      <c r="T1900" s="275"/>
      <c r="U1900" s="263" t="str">
        <f t="shared" si="128"/>
        <v xml:space="preserve"> </v>
      </c>
      <c r="W1900" s="9"/>
      <c r="X1900" s="9"/>
      <c r="Y1900" s="9"/>
      <c r="Z1900" s="9"/>
    </row>
    <row r="1901" spans="1:26" s="4" customFormat="1" x14ac:dyDescent="0.2">
      <c r="A1901" s="275" t="s">
        <v>1489</v>
      </c>
      <c r="B1901" s="269" t="s">
        <v>3436</v>
      </c>
      <c r="C1901" s="269" t="s">
        <v>3607</v>
      </c>
      <c r="D1901" s="279">
        <v>4385</v>
      </c>
      <c r="E1901" s="274">
        <v>2004</v>
      </c>
      <c r="F1901" s="263" t="str">
        <f t="shared" si="125"/>
        <v xml:space="preserve"> </v>
      </c>
      <c r="G1901" s="275" t="s">
        <v>139</v>
      </c>
      <c r="H1901" s="275" t="s">
        <v>3388</v>
      </c>
      <c r="I1901" s="263" t="str">
        <f t="shared" si="126"/>
        <v xml:space="preserve"> </v>
      </c>
      <c r="J1901" s="272" t="str">
        <f>IF(D1901&gt;=('28 Populations and thresholds'!$I$92),"YES"," ")</f>
        <v>YES</v>
      </c>
      <c r="K1901" s="272" t="str">
        <f>IF(J1901="YES"," ",IF(D1901&gt;=('28 Populations and thresholds'!$I$92)*0.25,"YES"))</f>
        <v xml:space="preserve"> </v>
      </c>
      <c r="L1901" s="272" t="b">
        <f>OR('28 Populations and thresholds'!$J$92="CR",'28 Populations and thresholds'!$J$92="EN",'28 Populations and thresholds'!$J$92="VU")</f>
        <v>0</v>
      </c>
      <c r="M1901" s="273">
        <f>D1901/'28 Populations and thresholds'!$H$92</f>
        <v>1.4616666666666667E-2</v>
      </c>
      <c r="N1901" s="274" t="str">
        <f>'28 Populations and thresholds'!$K$92</f>
        <v>DEC</v>
      </c>
      <c r="O1901" s="263" t="str">
        <f t="shared" si="127"/>
        <v xml:space="preserve"> </v>
      </c>
      <c r="P1901" s="349"/>
      <c r="Q1901" s="272"/>
      <c r="R1901" s="274"/>
      <c r="S1901" s="263"/>
      <c r="T1901" s="269"/>
      <c r="U1901" s="263" t="str">
        <f t="shared" si="128"/>
        <v xml:space="preserve"> </v>
      </c>
      <c r="W1901" s="9"/>
      <c r="X1901" s="9"/>
      <c r="Y1901" s="9"/>
      <c r="Z1901" s="9"/>
    </row>
    <row r="1902" spans="1:26" s="4" customFormat="1" x14ac:dyDescent="0.2">
      <c r="A1902" s="275" t="s">
        <v>1489</v>
      </c>
      <c r="B1902" s="269" t="s">
        <v>3555</v>
      </c>
      <c r="C1902" s="269" t="s">
        <v>3552</v>
      </c>
      <c r="D1902" s="279">
        <v>2974</v>
      </c>
      <c r="E1902" s="274">
        <v>2004</v>
      </c>
      <c r="F1902" s="263" t="str">
        <f t="shared" si="125"/>
        <v xml:space="preserve"> </v>
      </c>
      <c r="G1902" s="275" t="s">
        <v>139</v>
      </c>
      <c r="H1902" s="275" t="s">
        <v>3388</v>
      </c>
      <c r="I1902" s="263" t="str">
        <f t="shared" si="126"/>
        <v xml:space="preserve"> </v>
      </c>
      <c r="J1902" s="272" t="str">
        <f>IF(D1902&gt;=('28 Populations and thresholds'!$I$77),"YES"," ")</f>
        <v>YES</v>
      </c>
      <c r="K1902" s="272" t="str">
        <f>IF(J1902="YES"," ",IF(D1902&gt;=('28 Populations and thresholds'!$I$77)*0.25,"YES"))</f>
        <v xml:space="preserve"> </v>
      </c>
      <c r="L1902" s="272" t="b">
        <f>OR('28 Populations and thresholds'!$J$77="CR",'28 Populations and thresholds'!$J$77="EN",'28 Populations and thresholds'!$J$77="VU")</f>
        <v>0</v>
      </c>
      <c r="M1902" s="273">
        <f>D1902/'28 Populations and thresholds'!$H$77</f>
        <v>2.9739999999999999E-2</v>
      </c>
      <c r="N1902" s="274">
        <f>'28 Populations and thresholds'!$K$77</f>
        <v>0</v>
      </c>
      <c r="O1902" s="263" t="str">
        <f t="shared" si="127"/>
        <v xml:space="preserve"> </v>
      </c>
      <c r="P1902" s="349"/>
      <c r="Q1902" s="272"/>
      <c r="R1902" s="274"/>
      <c r="S1902" s="263"/>
      <c r="T1902" s="275"/>
      <c r="U1902" s="263" t="str">
        <f t="shared" si="128"/>
        <v xml:space="preserve"> </v>
      </c>
      <c r="W1902" s="9"/>
      <c r="X1902" s="9"/>
      <c r="Y1902" s="9"/>
      <c r="Z1902" s="9"/>
    </row>
    <row r="1903" spans="1:26" s="4" customFormat="1" x14ac:dyDescent="0.2">
      <c r="A1903" s="275" t="s">
        <v>1489</v>
      </c>
      <c r="B1903" s="269" t="s">
        <v>3436</v>
      </c>
      <c r="C1903" s="280" t="s">
        <v>3604</v>
      </c>
      <c r="D1903" s="279">
        <v>3641</v>
      </c>
      <c r="E1903" s="274">
        <v>2005</v>
      </c>
      <c r="F1903" s="263" t="str">
        <f t="shared" si="125"/>
        <v xml:space="preserve"> </v>
      </c>
      <c r="G1903" s="275" t="s">
        <v>139</v>
      </c>
      <c r="H1903" s="275" t="s">
        <v>3388</v>
      </c>
      <c r="I1903" s="263" t="str">
        <f t="shared" si="126"/>
        <v xml:space="preserve"> </v>
      </c>
      <c r="J1903" s="272" t="str">
        <f>IF(D1903&gt;=('28 Populations and thresholds'!$I$90),"YES"," ")</f>
        <v>YES</v>
      </c>
      <c r="K1903" s="272" t="str">
        <f>IF(J1903="YES"," ",IF(D1903&gt;=('28 Populations and thresholds'!$I$90)*0.25,"YES"))</f>
        <v xml:space="preserve"> </v>
      </c>
      <c r="L1903" s="272" t="b">
        <f>OR('28 Populations and thresholds'!$J$90="CR",'28 Populations and thresholds'!$J$90="EN",'28 Populations and thresholds'!$J$90="VU")</f>
        <v>0</v>
      </c>
      <c r="M1903" s="273">
        <f>D1903/'28 Populations and thresholds'!$H$90</f>
        <v>3.6409999999999998E-2</v>
      </c>
      <c r="N1903" s="274">
        <f>'28 Populations and thresholds'!$K$90</f>
        <v>0</v>
      </c>
      <c r="O1903" s="263" t="str">
        <f t="shared" si="127"/>
        <v xml:space="preserve"> </v>
      </c>
      <c r="P1903" s="349"/>
      <c r="Q1903" s="272"/>
      <c r="R1903" s="274"/>
      <c r="S1903" s="263"/>
      <c r="T1903" s="275" t="s">
        <v>4548</v>
      </c>
      <c r="U1903" s="263" t="str">
        <f t="shared" si="128"/>
        <v xml:space="preserve"> </v>
      </c>
    </row>
    <row r="1904" spans="1:26" s="4" customFormat="1" x14ac:dyDescent="0.2">
      <c r="A1904" s="12" t="s">
        <v>1489</v>
      </c>
      <c r="B1904" s="4" t="s">
        <v>3935</v>
      </c>
      <c r="C1904" s="4" t="s">
        <v>1688</v>
      </c>
      <c r="D1904" s="5">
        <v>133</v>
      </c>
      <c r="E1904" s="104" t="s">
        <v>3938</v>
      </c>
      <c r="F1904" s="263" t="str">
        <f t="shared" si="125"/>
        <v xml:space="preserve"> </v>
      </c>
      <c r="G1904" s="13"/>
      <c r="H1904" s="13" t="s">
        <v>3932</v>
      </c>
      <c r="I1904" s="263" t="str">
        <f t="shared" si="126"/>
        <v xml:space="preserve"> </v>
      </c>
      <c r="J1904" s="38" t="str">
        <f>IF(D1904&gt;=('28 Populations and thresholds'!$I$47),"YES"," ")</f>
        <v>YES</v>
      </c>
      <c r="K1904" s="38" t="str">
        <f>IF(J1904="YES"," ",IF(D1904&gt;=('28 Populations and thresholds'!$I$47)*0.25,"YES"))</f>
        <v xml:space="preserve"> </v>
      </c>
      <c r="L1904" s="38" t="b">
        <f>OR('28 Populations and thresholds'!$J$47="CR",'28 Populations and thresholds'!$J$47="EN",'28 Populations and thresholds'!$J$47="VU")</f>
        <v>0</v>
      </c>
      <c r="M1904" s="75">
        <f>D1904/'28 Populations and thresholds'!$H$47</f>
        <v>1.3299999999999999E-2</v>
      </c>
      <c r="N1904" s="106">
        <f>'28 Populations and thresholds'!$K$47</f>
        <v>0</v>
      </c>
      <c r="O1904" s="263" t="str">
        <f t="shared" si="127"/>
        <v xml:space="preserve"> </v>
      </c>
      <c r="P1904" s="348">
        <v>117.51</v>
      </c>
      <c r="Q1904" s="38">
        <v>23</v>
      </c>
      <c r="R1904" s="106">
        <v>1</v>
      </c>
      <c r="S1904" s="263"/>
      <c r="T1904" s="12"/>
      <c r="U1904" s="263" t="str">
        <f t="shared" si="128"/>
        <v xml:space="preserve"> </v>
      </c>
      <c r="W1904" s="9"/>
      <c r="X1904" s="9"/>
      <c r="Y1904" s="9"/>
      <c r="Z1904" s="9"/>
    </row>
    <row r="1905" spans="1:26" s="4" customFormat="1" x14ac:dyDescent="0.2">
      <c r="A1905" s="12" t="s">
        <v>1489</v>
      </c>
      <c r="B1905" s="4" t="s">
        <v>3935</v>
      </c>
      <c r="C1905" s="4" t="s">
        <v>3756</v>
      </c>
      <c r="D1905" s="5">
        <v>3405</v>
      </c>
      <c r="E1905" s="104" t="s">
        <v>3938</v>
      </c>
      <c r="F1905" s="263" t="str">
        <f t="shared" si="125"/>
        <v xml:space="preserve"> </v>
      </c>
      <c r="G1905" s="13"/>
      <c r="H1905" s="13" t="s">
        <v>3932</v>
      </c>
      <c r="I1905" s="263" t="str">
        <f t="shared" si="126"/>
        <v xml:space="preserve"> </v>
      </c>
      <c r="J1905" s="38" t="str">
        <f>IF(D1905&gt;=('28 Populations and thresholds'!$I$175),"YES"," ")</f>
        <v>YES</v>
      </c>
      <c r="K1905" s="38" t="str">
        <f>IF(J1905="YES"," ",IF(D1905&gt;=('28 Populations and thresholds'!$I$175)*0.25,"YES"))</f>
        <v xml:space="preserve"> </v>
      </c>
      <c r="L1905" s="38" t="b">
        <f>OR('28 Populations and thresholds'!$J$175="CR",'28 Populations and thresholds'!$J$175="EN",'28 Populations and thresholds'!$J$175="VU")</f>
        <v>0</v>
      </c>
      <c r="M1905" s="75">
        <f>D1905/'28 Populations and thresholds'!$H$175</f>
        <v>2.4496402877697842E-2</v>
      </c>
      <c r="N1905" s="106" t="str">
        <f>'28 Populations and thresholds'!$K$175</f>
        <v>DEC</v>
      </c>
      <c r="O1905" s="263" t="str">
        <f t="shared" si="127"/>
        <v xml:space="preserve"> </v>
      </c>
      <c r="P1905" s="348"/>
      <c r="Q1905" s="38"/>
      <c r="R1905" s="106"/>
      <c r="S1905" s="263"/>
      <c r="T1905" s="9"/>
      <c r="U1905" s="263" t="str">
        <f t="shared" si="128"/>
        <v xml:space="preserve"> </v>
      </c>
      <c r="W1905" s="9"/>
      <c r="X1905" s="9"/>
      <c r="Y1905" s="9"/>
      <c r="Z1905" s="9"/>
    </row>
    <row r="1906" spans="1:26" s="4" customFormat="1" x14ac:dyDescent="0.2">
      <c r="A1906" s="12" t="s">
        <v>1489</v>
      </c>
      <c r="B1906" s="4" t="s">
        <v>3935</v>
      </c>
      <c r="C1906" s="4" t="s">
        <v>3776</v>
      </c>
      <c r="D1906" s="5">
        <v>4000</v>
      </c>
      <c r="E1906" s="104" t="s">
        <v>3939</v>
      </c>
      <c r="F1906" s="263" t="str">
        <f t="shared" si="125"/>
        <v xml:space="preserve"> </v>
      </c>
      <c r="G1906" s="13"/>
      <c r="H1906" s="13" t="s">
        <v>3932</v>
      </c>
      <c r="I1906" s="263" t="str">
        <f t="shared" si="126"/>
        <v xml:space="preserve"> </v>
      </c>
      <c r="J1906" s="38" t="str">
        <f>IF(D1906&gt;=('28 Populations and thresholds'!$I$210),"YES"," ")</f>
        <v>YES</v>
      </c>
      <c r="K1906" s="38" t="str">
        <f>IF(J1906="YES"," ",IF(D1906&gt;=('28 Populations and thresholds'!$I$210)*0.25,"YES"))</f>
        <v xml:space="preserve"> </v>
      </c>
      <c r="L1906" s="38" t="b">
        <f>OR('28 Populations and thresholds'!$J$210="CR",'28 Populations and thresholds'!$J$210="EN",'28 Populations and thresholds'!$J$210="VU")</f>
        <v>0</v>
      </c>
      <c r="M1906" s="75">
        <f>D1906/'28 Populations and thresholds'!$H$210</f>
        <v>0.16</v>
      </c>
      <c r="N1906" s="106">
        <f>'28 Populations and thresholds'!$K$210</f>
        <v>0</v>
      </c>
      <c r="O1906" s="263" t="str">
        <f t="shared" si="127"/>
        <v xml:space="preserve"> </v>
      </c>
      <c r="P1906" s="348"/>
      <c r="Q1906" s="38"/>
      <c r="R1906" s="106"/>
      <c r="S1906" s="263"/>
      <c r="T1906" s="9"/>
      <c r="U1906" s="263" t="str">
        <f t="shared" si="128"/>
        <v xml:space="preserve"> </v>
      </c>
      <c r="W1906" s="9"/>
      <c r="X1906" s="9"/>
      <c r="Y1906" s="9"/>
      <c r="Z1906" s="9"/>
    </row>
    <row r="1907" spans="1:26" s="4" customFormat="1" x14ac:dyDescent="0.2">
      <c r="A1907" s="12" t="s">
        <v>1489</v>
      </c>
      <c r="B1907" s="4" t="s">
        <v>3935</v>
      </c>
      <c r="C1907" s="4" t="s">
        <v>3761</v>
      </c>
      <c r="D1907" s="5">
        <v>1776</v>
      </c>
      <c r="E1907" s="104" t="s">
        <v>3938</v>
      </c>
      <c r="F1907" s="263" t="str">
        <f t="shared" si="125"/>
        <v xml:space="preserve"> </v>
      </c>
      <c r="G1907" s="13"/>
      <c r="H1907" s="13" t="s">
        <v>3932</v>
      </c>
      <c r="I1907" s="263" t="str">
        <f t="shared" si="126"/>
        <v xml:space="preserve"> </v>
      </c>
      <c r="J1907" s="38" t="str">
        <f>IF(D1907&gt;=('28 Populations and thresholds'!$I$187),"YES"," ")</f>
        <v>YES</v>
      </c>
      <c r="K1907" s="38" t="str">
        <f>IF(J1907="YES"," ",IF(D1907&gt;=('28 Populations and thresholds'!$I$187)*0.25,"YES"))</f>
        <v xml:space="preserve"> </v>
      </c>
      <c r="L1907" s="38" t="b">
        <f>OR('28 Populations and thresholds'!$J$187="CR",'28 Populations and thresholds'!$J$187="EN",'28 Populations and thresholds'!$J$187="VU")</f>
        <v>0</v>
      </c>
      <c r="M1907" s="75">
        <f>D1907/'28 Populations and thresholds'!$H$187</f>
        <v>1.7760000000000001E-2</v>
      </c>
      <c r="N1907" s="106">
        <f>'28 Populations and thresholds'!$K$187</f>
        <v>0</v>
      </c>
      <c r="O1907" s="263" t="str">
        <f t="shared" si="127"/>
        <v xml:space="preserve"> </v>
      </c>
      <c r="P1907" s="348"/>
      <c r="Q1907" s="38"/>
      <c r="R1907" s="106"/>
      <c r="S1907" s="263"/>
      <c r="T1907" s="9"/>
      <c r="U1907" s="263" t="str">
        <f t="shared" si="128"/>
        <v xml:space="preserve"> </v>
      </c>
      <c r="W1907" s="9"/>
      <c r="X1907" s="9"/>
      <c r="Y1907" s="9"/>
      <c r="Z1907" s="9"/>
    </row>
    <row r="1908" spans="1:26" s="4" customFormat="1" x14ac:dyDescent="0.2">
      <c r="A1908" s="12" t="s">
        <v>1489</v>
      </c>
      <c r="B1908" s="4" t="s">
        <v>3935</v>
      </c>
      <c r="C1908" s="4" t="s">
        <v>3471</v>
      </c>
      <c r="D1908" s="5">
        <v>4617</v>
      </c>
      <c r="E1908" s="104" t="s">
        <v>3938</v>
      </c>
      <c r="F1908" s="263" t="str">
        <f t="shared" si="125"/>
        <v xml:space="preserve"> </v>
      </c>
      <c r="G1908" s="13"/>
      <c r="H1908" s="13" t="s">
        <v>3932</v>
      </c>
      <c r="I1908" s="263" t="str">
        <f t="shared" si="126"/>
        <v xml:space="preserve"> </v>
      </c>
      <c r="J1908" s="38" t="str">
        <f>IF(D1908&gt;=(('28 Populations and thresholds'!$I$183)+('28 Populations and thresholds'!$I$184)+('28 Populations and thresholds'!$I$185)),"YES"," ")</f>
        <v>YES</v>
      </c>
      <c r="K1908" s="38" t="str">
        <f>IF(J1908="YES"," ",IF(D1908&gt;=(('28 Populations and thresholds'!$I$183)+('28 Populations and thresholds'!$I$184)+('28 Populations and thresholds'!$I$185))*0.25,"YES"))</f>
        <v xml:space="preserve"> </v>
      </c>
      <c r="L1908" s="38" t="b">
        <f>OR('28 Populations and thresholds'!$J$183="CR",'28 Populations and thresholds'!$J$183="EN",'28 Populations and thresholds'!$J$183="VU")</f>
        <v>0</v>
      </c>
      <c r="M1908" s="75">
        <f>D1908/(('28 Populations and thresholds'!$H$183)+('28 Populations and thresholds'!$H$184)+('28 Populations and thresholds'!$H$185))</f>
        <v>1.5389999999999999E-2</v>
      </c>
      <c r="N1908" s="106">
        <f>'28 Populations and thresholds'!$K$183</f>
        <v>0</v>
      </c>
      <c r="O1908" s="263" t="str">
        <f t="shared" si="127"/>
        <v xml:space="preserve"> </v>
      </c>
      <c r="P1908" s="348"/>
      <c r="Q1908" s="38"/>
      <c r="R1908" s="106"/>
      <c r="S1908" s="263"/>
      <c r="T1908" s="12" t="s">
        <v>4568</v>
      </c>
      <c r="U1908" s="263" t="str">
        <f t="shared" si="128"/>
        <v xml:space="preserve"> </v>
      </c>
      <c r="W1908" s="9"/>
      <c r="X1908" s="9"/>
      <c r="Y1908" s="9"/>
      <c r="Z1908" s="9"/>
    </row>
    <row r="1909" spans="1:26" s="4" customFormat="1" x14ac:dyDescent="0.2">
      <c r="A1909" s="12" t="s">
        <v>1489</v>
      </c>
      <c r="B1909" s="4" t="s">
        <v>3935</v>
      </c>
      <c r="C1909" s="4" t="s">
        <v>3480</v>
      </c>
      <c r="D1909" s="5">
        <v>6762</v>
      </c>
      <c r="E1909" s="104" t="s">
        <v>3938</v>
      </c>
      <c r="F1909" s="263" t="str">
        <f t="shared" si="125"/>
        <v xml:space="preserve"> </v>
      </c>
      <c r="G1909" s="13"/>
      <c r="H1909" s="13" t="s">
        <v>3932</v>
      </c>
      <c r="I1909" s="263" t="str">
        <f t="shared" si="126"/>
        <v xml:space="preserve"> </v>
      </c>
      <c r="J1909" s="38" t="str">
        <f>IF(D1909&gt;=('28 Populations and thresholds'!$I$203),"YES"," ")</f>
        <v>YES</v>
      </c>
      <c r="K1909" s="38" t="str">
        <f>IF(J1909="YES"," ",IF(D1909&gt;=('28 Populations and thresholds'!$I$203)*0.25,"YES"))</f>
        <v xml:space="preserve"> </v>
      </c>
      <c r="L1909" s="38" t="b">
        <f>OR('28 Populations and thresholds'!$J$203="CR",'28 Populations and thresholds'!$J$203="EN",'28 Populations and thresholds'!$J$203="VU")</f>
        <v>0</v>
      </c>
      <c r="M1909" s="75">
        <f>D1909/'28 Populations and thresholds'!$H$203</f>
        <v>5.0088888888888891E-2</v>
      </c>
      <c r="N1909" s="106" t="str">
        <f>'28 Populations and thresholds'!$K$203</f>
        <v>DEC</v>
      </c>
      <c r="O1909" s="263" t="str">
        <f t="shared" si="127"/>
        <v xml:space="preserve"> </v>
      </c>
      <c r="P1909" s="348"/>
      <c r="Q1909" s="38"/>
      <c r="R1909" s="106"/>
      <c r="S1909" s="263"/>
      <c r="T1909" s="12"/>
      <c r="U1909" s="263" t="str">
        <f t="shared" si="128"/>
        <v xml:space="preserve"> </v>
      </c>
      <c r="W1909" s="9"/>
      <c r="X1909" s="9"/>
      <c r="Y1909" s="9"/>
      <c r="Z1909" s="9"/>
    </row>
    <row r="1910" spans="1:26" s="4" customFormat="1" x14ac:dyDescent="0.2">
      <c r="A1910" s="12" t="s">
        <v>1489</v>
      </c>
      <c r="B1910" s="4" t="s">
        <v>3935</v>
      </c>
      <c r="C1910" s="4" t="s">
        <v>3467</v>
      </c>
      <c r="D1910" s="5">
        <v>2141</v>
      </c>
      <c r="E1910" s="104" t="s">
        <v>3938</v>
      </c>
      <c r="F1910" s="263" t="str">
        <f t="shared" si="125"/>
        <v xml:space="preserve"> </v>
      </c>
      <c r="G1910" s="13"/>
      <c r="H1910" s="13" t="s">
        <v>3932</v>
      </c>
      <c r="I1910" s="263" t="str">
        <f t="shared" si="126"/>
        <v xml:space="preserve"> </v>
      </c>
      <c r="J1910" s="38" t="str">
        <f>IF(D1910&gt;=('28 Populations and thresholds'!$I$180),"YES"," ")</f>
        <v>YES</v>
      </c>
      <c r="K1910" s="38" t="str">
        <f>IF(J1910="YES"," ",IF(D1910&gt;=('28 Populations and thresholds'!$I$180)*0.25,"YES"))</f>
        <v xml:space="preserve"> </v>
      </c>
      <c r="L1910" s="38" t="b">
        <f>OR('28 Populations and thresholds'!$J$180="CR",'28 Populations and thresholds'!$J$180="EN",'28 Populations and thresholds'!$J$180="VU")</f>
        <v>0</v>
      </c>
      <c r="M1910" s="75">
        <f>D1910/'28 Populations and thresholds'!$H$180</f>
        <v>2.1409999999999998E-2</v>
      </c>
      <c r="N1910" s="106">
        <f>'28 Populations and thresholds'!$K$180</f>
        <v>0</v>
      </c>
      <c r="O1910" s="263" t="str">
        <f t="shared" si="127"/>
        <v xml:space="preserve"> </v>
      </c>
      <c r="P1910" s="348"/>
      <c r="Q1910" s="38"/>
      <c r="R1910" s="106"/>
      <c r="S1910" s="263"/>
      <c r="T1910" s="9"/>
      <c r="U1910" s="263" t="str">
        <f t="shared" si="128"/>
        <v xml:space="preserve"> </v>
      </c>
      <c r="W1910" s="9"/>
      <c r="X1910" s="9"/>
      <c r="Y1910" s="9"/>
      <c r="Z1910" s="9"/>
    </row>
    <row r="1911" spans="1:26" s="4" customFormat="1" x14ac:dyDescent="0.2">
      <c r="A1911" s="12" t="s">
        <v>1489</v>
      </c>
      <c r="B1911" s="4" t="s">
        <v>3935</v>
      </c>
      <c r="C1911" s="4" t="s">
        <v>3717</v>
      </c>
      <c r="D1911" s="5">
        <v>285</v>
      </c>
      <c r="E1911" s="104" t="s">
        <v>3938</v>
      </c>
      <c r="F1911" s="263" t="str">
        <f t="shared" si="125"/>
        <v xml:space="preserve"> </v>
      </c>
      <c r="G1911" s="13"/>
      <c r="H1911" s="13" t="s">
        <v>3932</v>
      </c>
      <c r="I1911" s="263" t="str">
        <f t="shared" si="126"/>
        <v xml:space="preserve"> </v>
      </c>
      <c r="J1911" s="38" t="str">
        <f>IF(D1911&gt;=('28 Populations and thresholds'!$I$16),"YES"," ")</f>
        <v>YES</v>
      </c>
      <c r="K1911" s="38" t="str">
        <f>IF(J1911="YES"," ",IF(D1911&gt;=('28 Populations and thresholds'!$I$16)*0.25,"YES"))</f>
        <v xml:space="preserve"> </v>
      </c>
      <c r="L1911" s="38" t="b">
        <f>OR('28 Populations and thresholds'!$J$16="CR",'28 Populations and thresholds'!$J$16="EN",'28 Populations and thresholds'!$J$16="VU")</f>
        <v>0</v>
      </c>
      <c r="M1911" s="75">
        <f>D1911/'28 Populations and thresholds'!$H$16</f>
        <v>2.8500000000000001E-3</v>
      </c>
      <c r="N1911" s="106" t="str">
        <f>'28 Populations and thresholds'!$K$16</f>
        <v>DEC</v>
      </c>
      <c r="O1911" s="263" t="str">
        <f t="shared" si="127"/>
        <v xml:space="preserve"> </v>
      </c>
      <c r="P1911" s="348"/>
      <c r="Q1911" s="38"/>
      <c r="R1911" s="106"/>
      <c r="S1911" s="263"/>
      <c r="T1911" s="12"/>
      <c r="U1911" s="263" t="str">
        <f t="shared" si="128"/>
        <v xml:space="preserve"> </v>
      </c>
      <c r="W1911" s="9"/>
      <c r="X1911" s="9"/>
      <c r="Y1911" s="9"/>
      <c r="Z1911" s="9"/>
    </row>
    <row r="1912" spans="1:26" s="4" customFormat="1" x14ac:dyDescent="0.2">
      <c r="A1912" s="12" t="s">
        <v>1489</v>
      </c>
      <c r="B1912" s="4" t="s">
        <v>3935</v>
      </c>
      <c r="C1912" s="4" t="s">
        <v>3461</v>
      </c>
      <c r="D1912" s="5">
        <v>1320</v>
      </c>
      <c r="E1912" s="104" t="s">
        <v>3937</v>
      </c>
      <c r="F1912" s="263" t="str">
        <f t="shared" si="125"/>
        <v xml:space="preserve"> </v>
      </c>
      <c r="G1912" s="13"/>
      <c r="H1912" s="13" t="s">
        <v>3932</v>
      </c>
      <c r="I1912" s="263" t="str">
        <f t="shared" si="126"/>
        <v xml:space="preserve"> </v>
      </c>
      <c r="J1912" s="38" t="str">
        <f>IF(D1912&gt;=('28 Populations and thresholds'!$I$164),"YES"," ")</f>
        <v>YES</v>
      </c>
      <c r="K1912" s="38" t="str">
        <f>IF(J1912="YES"," ",IF(D1912&gt;=('28 Populations and thresholds'!$I$164)*0.25,"YES"))</f>
        <v xml:space="preserve"> </v>
      </c>
      <c r="L1912" s="38" t="b">
        <f>OR('28 Populations and thresholds'!$J$164="CR",'28 Populations and thresholds'!$J$164="EN",'28 Populations and thresholds'!$J$164="VU")</f>
        <v>0</v>
      </c>
      <c r="M1912" s="75">
        <f>D1912/'28 Populations and thresholds'!$H$164</f>
        <v>1.6708860759493672E-2</v>
      </c>
      <c r="N1912" s="106" t="str">
        <f>'28 Populations and thresholds'!$K$164</f>
        <v>DEC</v>
      </c>
      <c r="O1912" s="263" t="str">
        <f t="shared" si="127"/>
        <v xml:space="preserve"> </v>
      </c>
      <c r="P1912" s="348"/>
      <c r="Q1912" s="38"/>
      <c r="R1912" s="106"/>
      <c r="S1912" s="263"/>
      <c r="T1912" s="9"/>
      <c r="U1912" s="263" t="str">
        <f t="shared" si="128"/>
        <v xml:space="preserve"> </v>
      </c>
      <c r="W1912" s="9"/>
      <c r="X1912" s="9"/>
      <c r="Y1912" s="9"/>
      <c r="Z1912" s="9"/>
    </row>
    <row r="1913" spans="1:26" s="4" customFormat="1" x14ac:dyDescent="0.2">
      <c r="A1913" s="12" t="s">
        <v>1489</v>
      </c>
      <c r="B1913" s="4" t="s">
        <v>3935</v>
      </c>
      <c r="C1913" s="155" t="s">
        <v>1754</v>
      </c>
      <c r="D1913" s="5">
        <v>125</v>
      </c>
      <c r="E1913" s="1" t="s">
        <v>3938</v>
      </c>
      <c r="F1913" s="263" t="str">
        <f t="shared" si="125"/>
        <v xml:space="preserve"> </v>
      </c>
      <c r="G1913" s="13"/>
      <c r="H1913" s="13" t="s">
        <v>3932</v>
      </c>
      <c r="I1913" s="263" t="str">
        <f t="shared" si="126"/>
        <v xml:space="preserve"> </v>
      </c>
      <c r="J1913" s="38" t="str">
        <f>IF(D1913&gt;=('28 Populations and thresholds'!$I$224),"YES"," ")</f>
        <v>YES</v>
      </c>
      <c r="K1913" s="38" t="str">
        <f>IF(J1913="YES"," ",IF(D1913&gt;=('28 Populations and thresholds'!$I$224)*0.25,"YES"))</f>
        <v xml:space="preserve"> </v>
      </c>
      <c r="L1913" s="38" t="b">
        <f>OR('28 Populations and thresholds'!$J$224="CR",'28 Populations and thresholds'!$J$224="EN",'28 Populations and thresholds'!$J$224="VU")</f>
        <v>0</v>
      </c>
      <c r="M1913" s="75">
        <f>D1913/'28 Populations and thresholds'!$H$224</f>
        <v>1.25E-3</v>
      </c>
      <c r="N1913" s="106">
        <f>'28 Populations and thresholds'!$K$224</f>
        <v>0</v>
      </c>
      <c r="O1913" s="263" t="str">
        <f t="shared" si="127"/>
        <v xml:space="preserve"> </v>
      </c>
      <c r="P1913" s="348"/>
      <c r="Q1913" s="38"/>
      <c r="R1913" s="106"/>
      <c r="S1913" s="263"/>
      <c r="T1913" s="12" t="s">
        <v>4568</v>
      </c>
      <c r="U1913" s="263" t="str">
        <f t="shared" si="128"/>
        <v xml:space="preserve"> </v>
      </c>
      <c r="W1913" s="9"/>
      <c r="X1913" s="9"/>
      <c r="Y1913" s="9"/>
      <c r="Z1913" s="9"/>
    </row>
    <row r="1914" spans="1:26" s="4" customFormat="1" x14ac:dyDescent="0.2">
      <c r="A1914" s="12" t="s">
        <v>1489</v>
      </c>
      <c r="B1914" s="4" t="s">
        <v>3935</v>
      </c>
      <c r="C1914" s="4" t="s">
        <v>1636</v>
      </c>
      <c r="D1914" s="5">
        <v>370</v>
      </c>
      <c r="E1914" s="104" t="s">
        <v>3936</v>
      </c>
      <c r="F1914" s="263" t="str">
        <f t="shared" si="125"/>
        <v xml:space="preserve"> </v>
      </c>
      <c r="G1914" s="13"/>
      <c r="H1914" s="13" t="s">
        <v>3932</v>
      </c>
      <c r="I1914" s="263" t="str">
        <f t="shared" si="126"/>
        <v xml:space="preserve"> </v>
      </c>
      <c r="J1914" s="38" t="str">
        <f>IF(D1914&gt;=('28 Populations and thresholds'!$I$18),"YES"," ")</f>
        <v>YES</v>
      </c>
      <c r="K1914" s="38" t="str">
        <f>IF(J1914="YES"," ",IF(D1914&gt;=('28 Populations and thresholds'!$I$18)*0.25,"YES"))</f>
        <v xml:space="preserve"> </v>
      </c>
      <c r="L1914" s="38" t="b">
        <f>OR('28 Populations and thresholds'!$J$18="CR",'28 Populations and thresholds'!$J$18="EN",'28 Populations and thresholds'!$J$18="VU")</f>
        <v>0</v>
      </c>
      <c r="M1914" s="75">
        <f>D1914/'28 Populations and thresholds'!$H$18</f>
        <v>3.7000000000000002E-3</v>
      </c>
      <c r="N1914" s="106">
        <f>'28 Populations and thresholds'!$K$18</f>
        <v>0</v>
      </c>
      <c r="O1914" s="263" t="str">
        <f t="shared" si="127"/>
        <v xml:space="preserve"> </v>
      </c>
      <c r="P1914" s="348"/>
      <c r="Q1914" s="38"/>
      <c r="R1914" s="106"/>
      <c r="S1914" s="263"/>
      <c r="T1914" s="12"/>
      <c r="U1914" s="263" t="str">
        <f t="shared" si="128"/>
        <v xml:space="preserve"> </v>
      </c>
      <c r="W1914" s="9"/>
      <c r="X1914" s="9"/>
      <c r="Y1914" s="9"/>
      <c r="Z1914" s="9"/>
    </row>
    <row r="1915" spans="1:26" s="4" customFormat="1" x14ac:dyDescent="0.2">
      <c r="A1915" s="12" t="s">
        <v>1489</v>
      </c>
      <c r="B1915" s="4" t="s">
        <v>3935</v>
      </c>
      <c r="C1915" s="4" t="s">
        <v>3452</v>
      </c>
      <c r="D1915" s="5">
        <v>8131</v>
      </c>
      <c r="E1915" s="104" t="s">
        <v>3938</v>
      </c>
      <c r="F1915" s="263" t="str">
        <f t="shared" si="125"/>
        <v xml:space="preserve"> </v>
      </c>
      <c r="G1915" s="13"/>
      <c r="H1915" s="13" t="s">
        <v>3932</v>
      </c>
      <c r="I1915" s="263" t="str">
        <f t="shared" si="126"/>
        <v xml:space="preserve"> </v>
      </c>
      <c r="J1915" s="38" t="str">
        <f>IF(D1915&gt;=('28 Populations and thresholds'!$I$158),"YES"," ")</f>
        <v>YES</v>
      </c>
      <c r="K1915" s="38" t="str">
        <f>IF(J1915="YES"," ",IF(D1915&gt;=('28 Populations and thresholds'!$I$158)*0.25,"YES"))</f>
        <v xml:space="preserve"> </v>
      </c>
      <c r="L1915" s="38" t="b">
        <f>OR('28 Populations and thresholds'!$J$158="CR",'28 Populations and thresholds'!$J$158="EN",'28 Populations and thresholds'!$J$158="VU")</f>
        <v>0</v>
      </c>
      <c r="M1915" s="75">
        <f>D1915/'28 Populations and thresholds'!$H$158</f>
        <v>8.1309999999999993E-2</v>
      </c>
      <c r="N1915" s="106">
        <f>'28 Populations and thresholds'!$K$158</f>
        <v>0</v>
      </c>
      <c r="O1915" s="263" t="str">
        <f t="shared" si="127"/>
        <v xml:space="preserve"> </v>
      </c>
      <c r="P1915" s="348"/>
      <c r="Q1915" s="38"/>
      <c r="R1915" s="106"/>
      <c r="S1915" s="263"/>
      <c r="T1915" s="9"/>
      <c r="U1915" s="263" t="str">
        <f t="shared" si="128"/>
        <v xml:space="preserve"> </v>
      </c>
      <c r="W1915" s="9"/>
      <c r="X1915" s="9"/>
      <c r="Y1915" s="9"/>
      <c r="Z1915" s="9"/>
    </row>
    <row r="1916" spans="1:26" s="4" customFormat="1" x14ac:dyDescent="0.2">
      <c r="A1916" s="12" t="s">
        <v>1489</v>
      </c>
      <c r="B1916" s="4" t="s">
        <v>3935</v>
      </c>
      <c r="C1916" s="4" t="s">
        <v>3456</v>
      </c>
      <c r="D1916" s="5">
        <v>18032</v>
      </c>
      <c r="E1916" s="104" t="s">
        <v>3938</v>
      </c>
      <c r="F1916" s="263" t="str">
        <f t="shared" si="125"/>
        <v xml:space="preserve"> </v>
      </c>
      <c r="G1916" s="13"/>
      <c r="H1916" s="13" t="s">
        <v>3932</v>
      </c>
      <c r="I1916" s="263" t="str">
        <f t="shared" si="126"/>
        <v xml:space="preserve"> </v>
      </c>
      <c r="J1916" s="38" t="str">
        <f>IF(D1916&gt;=('28 Populations and thresholds'!$I$161),"YES"," ")</f>
        <v>YES</v>
      </c>
      <c r="K1916" s="38" t="str">
        <f>IF(J1916="YES"," ",IF(D1916&gt;=('28 Populations and thresholds'!$I$161)*0.25,"YES"))</f>
        <v xml:space="preserve"> </v>
      </c>
      <c r="L1916" s="38" t="b">
        <f>OR('28 Populations and thresholds'!$J$161="CR",'28 Populations and thresholds'!$J$161="EN",'28 Populations and thresholds'!$J$161="VU")</f>
        <v>0</v>
      </c>
      <c r="M1916" s="75">
        <f>D1916/'28 Populations and thresholds'!$H$161</f>
        <v>0.12021333333333334</v>
      </c>
      <c r="N1916" s="106">
        <f>'28 Populations and thresholds'!$K$161</f>
        <v>0</v>
      </c>
      <c r="O1916" s="263" t="str">
        <f t="shared" si="127"/>
        <v xml:space="preserve"> </v>
      </c>
      <c r="P1916" s="348"/>
      <c r="Q1916" s="38"/>
      <c r="R1916" s="106"/>
      <c r="S1916" s="263"/>
      <c r="T1916" s="12" t="s">
        <v>4562</v>
      </c>
      <c r="U1916" s="263" t="str">
        <f t="shared" si="128"/>
        <v xml:space="preserve"> </v>
      </c>
      <c r="W1916" s="9"/>
      <c r="X1916" s="9"/>
      <c r="Y1916" s="9"/>
      <c r="Z1916" s="9"/>
    </row>
    <row r="1917" spans="1:26" s="4" customFormat="1" x14ac:dyDescent="0.2">
      <c r="A1917" s="12" t="s">
        <v>1489</v>
      </c>
      <c r="B1917" s="4" t="s">
        <v>3935</v>
      </c>
      <c r="C1917" s="4" t="s">
        <v>3519</v>
      </c>
      <c r="D1917" s="5">
        <v>2400</v>
      </c>
      <c r="E1917" s="104" t="s">
        <v>3936</v>
      </c>
      <c r="F1917" s="263" t="str">
        <f t="shared" si="125"/>
        <v xml:space="preserve"> </v>
      </c>
      <c r="G1917" s="13"/>
      <c r="H1917" s="13" t="s">
        <v>3932</v>
      </c>
      <c r="I1917" s="263" t="str">
        <f t="shared" si="126"/>
        <v xml:space="preserve"> </v>
      </c>
      <c r="J1917" s="38" t="str">
        <f>IF(D1917&gt;=('28 Populations and thresholds'!$I$56),"YES"," ")</f>
        <v>YES</v>
      </c>
      <c r="K1917" s="38" t="str">
        <f>IF(J1917="YES"," ",IF(D1917&gt;=('28 Populations and thresholds'!$I$56)*0.25,"YES"))</f>
        <v xml:space="preserve"> </v>
      </c>
      <c r="L1917" s="38" t="b">
        <f>OR('28 Populations and thresholds'!$J$56="CR",'28 Populations and thresholds'!$J$56="EN",'28 Populations and thresholds'!$J$56="VU")</f>
        <v>0</v>
      </c>
      <c r="M1917" s="75">
        <f>D1917/'28 Populations and thresholds'!$H$56</f>
        <v>2.3999999999999998E-3</v>
      </c>
      <c r="N1917" s="106" t="str">
        <f>'28 Populations and thresholds'!$K$56</f>
        <v>DEC</v>
      </c>
      <c r="O1917" s="263" t="str">
        <f t="shared" si="127"/>
        <v xml:space="preserve"> </v>
      </c>
      <c r="P1917" s="348"/>
      <c r="Q1917" s="38"/>
      <c r="R1917" s="106"/>
      <c r="S1917" s="263"/>
      <c r="T1917" s="12"/>
      <c r="U1917" s="263" t="str">
        <f t="shared" si="128"/>
        <v xml:space="preserve"> </v>
      </c>
      <c r="W1917" s="9"/>
      <c r="X1917" s="9"/>
      <c r="Y1917" s="9"/>
      <c r="Z1917" s="9"/>
    </row>
    <row r="1918" spans="1:26" s="4" customFormat="1" x14ac:dyDescent="0.2">
      <c r="A1918" s="12" t="s">
        <v>1489</v>
      </c>
      <c r="B1918" s="4" t="s">
        <v>3935</v>
      </c>
      <c r="C1918" s="4" t="s">
        <v>3800</v>
      </c>
      <c r="D1918" s="5">
        <v>606</v>
      </c>
      <c r="E1918" s="104" t="s">
        <v>3938</v>
      </c>
      <c r="F1918" s="263" t="str">
        <f t="shared" si="125"/>
        <v xml:space="preserve"> </v>
      </c>
      <c r="G1918" s="13"/>
      <c r="H1918" s="13" t="s">
        <v>3932</v>
      </c>
      <c r="I1918" s="263" t="str">
        <f t="shared" si="126"/>
        <v xml:space="preserve"> </v>
      </c>
      <c r="J1918" s="38" t="str">
        <f>IF(D1918&gt;=('28 Populations and thresholds'!$I$156),"YES"," ")</f>
        <v>YES</v>
      </c>
      <c r="K1918" s="38" t="str">
        <f>IF(J1918="YES"," ",IF(D1918&gt;=('28 Populations and thresholds'!$I$156)*0.25,"YES"))</f>
        <v xml:space="preserve"> </v>
      </c>
      <c r="L1918" s="38" t="b">
        <f>OR('28 Populations and thresholds'!$J$156="CR",'28 Populations and thresholds'!$J$156="EN",'28 Populations and thresholds'!$J$156="VU")</f>
        <v>0</v>
      </c>
      <c r="M1918" s="75">
        <f>D1918/'28 Populations and thresholds'!$H$156</f>
        <v>2.4240000000000001E-2</v>
      </c>
      <c r="N1918" s="106">
        <f>'28 Populations and thresholds'!$K$156</f>
        <v>0</v>
      </c>
      <c r="O1918" s="263" t="str">
        <f t="shared" si="127"/>
        <v xml:space="preserve"> </v>
      </c>
      <c r="P1918" s="348"/>
      <c r="Q1918" s="38"/>
      <c r="R1918" s="106"/>
      <c r="S1918" s="263"/>
      <c r="T1918" s="12" t="s">
        <v>4568</v>
      </c>
      <c r="U1918" s="263" t="str">
        <f t="shared" si="128"/>
        <v xml:space="preserve"> </v>
      </c>
      <c r="W1918" s="9"/>
      <c r="X1918" s="9"/>
      <c r="Y1918" s="9"/>
      <c r="Z1918" s="9"/>
    </row>
    <row r="1919" spans="1:26" s="4" customFormat="1" x14ac:dyDescent="0.2">
      <c r="A1919" s="12" t="s">
        <v>1489</v>
      </c>
      <c r="B1919" s="4" t="s">
        <v>3935</v>
      </c>
      <c r="C1919" s="4" t="s">
        <v>3745</v>
      </c>
      <c r="D1919" s="5">
        <v>7726</v>
      </c>
      <c r="E1919" s="104" t="s">
        <v>3938</v>
      </c>
      <c r="F1919" s="263" t="str">
        <f t="shared" si="125"/>
        <v xml:space="preserve"> </v>
      </c>
      <c r="G1919" s="13"/>
      <c r="H1919" s="13" t="s">
        <v>3932</v>
      </c>
      <c r="I1919" s="263" t="str">
        <f t="shared" si="126"/>
        <v xml:space="preserve"> </v>
      </c>
      <c r="J1919" s="38" t="str">
        <f>IF(D1919&gt;=('28 Populations and thresholds'!$I$152),"YES"," ")</f>
        <v>YES</v>
      </c>
      <c r="K1919" s="38" t="str">
        <f>IF(J1919="YES"," ",IF(D1919&gt;=('28 Populations and thresholds'!$I$152)*0.25,"YES"))</f>
        <v xml:space="preserve"> </v>
      </c>
      <c r="L1919" s="38" t="b">
        <f>OR('28 Populations and thresholds'!$J$152="CR",'28 Populations and thresholds'!$J$152="EN",'28 Populations and thresholds'!$J$152="VU")</f>
        <v>0</v>
      </c>
      <c r="M1919" s="75">
        <f>D1919/'28 Populations and thresholds'!$H$152</f>
        <v>7.7259999999999995E-2</v>
      </c>
      <c r="N1919" s="106">
        <f>'28 Populations and thresholds'!$K$152</f>
        <v>0</v>
      </c>
      <c r="O1919" s="263" t="str">
        <f t="shared" si="127"/>
        <v xml:space="preserve"> </v>
      </c>
      <c r="P1919" s="348"/>
      <c r="Q1919" s="38"/>
      <c r="R1919" s="106"/>
      <c r="S1919" s="263"/>
      <c r="T1919" s="9"/>
      <c r="U1919" s="263" t="str">
        <f t="shared" si="128"/>
        <v xml:space="preserve"> </v>
      </c>
    </row>
    <row r="1920" spans="1:26" x14ac:dyDescent="0.2">
      <c r="A1920" s="12" t="s">
        <v>1489</v>
      </c>
      <c r="B1920" s="4" t="s">
        <v>3935</v>
      </c>
      <c r="C1920" s="4" t="s">
        <v>1672</v>
      </c>
      <c r="D1920" s="5">
        <v>140</v>
      </c>
      <c r="E1920" s="104" t="s">
        <v>3937</v>
      </c>
      <c r="F1920" s="263" t="str">
        <f t="shared" si="125"/>
        <v xml:space="preserve"> </v>
      </c>
      <c r="H1920" s="13" t="s">
        <v>3932</v>
      </c>
      <c r="I1920" s="263" t="str">
        <f t="shared" si="126"/>
        <v xml:space="preserve"> </v>
      </c>
      <c r="J1920" s="38" t="str">
        <f>IF(D1920&gt;=('28 Populations and thresholds'!$I$42),"YES"," ")</f>
        <v>YES</v>
      </c>
      <c r="K1920" s="38" t="str">
        <f>IF(J1920="YES"," ",IF(D1920&gt;=('28 Populations and thresholds'!$I$42)*0.25,"YES"))</f>
        <v xml:space="preserve"> </v>
      </c>
      <c r="L1920" s="38" t="b">
        <f>OR('28 Populations and thresholds'!$J$42="CR",'28 Populations and thresholds'!$J$42="EN",'28 Populations and thresholds'!$J$42="VU")</f>
        <v>0</v>
      </c>
      <c r="M1920" s="75">
        <f>D1920/'28 Populations and thresholds'!$H$42</f>
        <v>1.4E-2</v>
      </c>
      <c r="N1920" s="106" t="str">
        <f>'28 Populations and thresholds'!$K$42</f>
        <v>DEC</v>
      </c>
      <c r="O1920" s="263" t="str">
        <f t="shared" si="127"/>
        <v xml:space="preserve"> </v>
      </c>
      <c r="P1920" s="348"/>
      <c r="Q1920" s="38"/>
      <c r="R1920" s="106"/>
      <c r="S1920" s="263"/>
      <c r="U1920" s="263" t="str">
        <f t="shared" si="128"/>
        <v xml:space="preserve"> </v>
      </c>
    </row>
    <row r="1921" spans="1:26" x14ac:dyDescent="0.2">
      <c r="A1921" s="12" t="s">
        <v>1489</v>
      </c>
      <c r="B1921" s="4" t="s">
        <v>3935</v>
      </c>
      <c r="C1921" s="4" t="s">
        <v>3770</v>
      </c>
      <c r="D1921" s="5">
        <v>6353</v>
      </c>
      <c r="E1921" s="104" t="s">
        <v>3938</v>
      </c>
      <c r="F1921" s="263" t="str">
        <f t="shared" ref="F1921:F1984" si="129">" "</f>
        <v xml:space="preserve"> </v>
      </c>
      <c r="H1921" s="13" t="s">
        <v>3932</v>
      </c>
      <c r="I1921" s="263" t="str">
        <f t="shared" ref="I1921:I1984" si="130">" "</f>
        <v xml:space="preserve"> </v>
      </c>
      <c r="J1921" s="38" t="str">
        <f>IF(D1921&gt;=('28 Populations and thresholds'!$I$199),"YES"," ")</f>
        <v>YES</v>
      </c>
      <c r="K1921" s="38" t="str">
        <f>IF(J1921="YES"," ",IF(D1921&gt;=('28 Populations and thresholds'!$I$199)*0.25,"YES"))</f>
        <v xml:space="preserve"> </v>
      </c>
      <c r="L1921" s="38" t="b">
        <f>OR('28 Populations and thresholds'!$J$199="CR",'28 Populations and thresholds'!$J$199="EN",'28 Populations and thresholds'!$J$199="VU")</f>
        <v>0</v>
      </c>
      <c r="M1921" s="75">
        <f>D1921/'28 Populations and thresholds'!$H$199</f>
        <v>2.0168253968253967E-2</v>
      </c>
      <c r="N1921" s="106">
        <f>'28 Populations and thresholds'!$K$199</f>
        <v>0</v>
      </c>
      <c r="O1921" s="263" t="str">
        <f t="shared" ref="O1921:O1984" si="131">" "</f>
        <v xml:space="preserve"> </v>
      </c>
      <c r="P1921" s="348"/>
      <c r="Q1921" s="38"/>
      <c r="R1921" s="106"/>
      <c r="S1921" s="263"/>
      <c r="T1921" s="9"/>
      <c r="U1921" s="263" t="str">
        <f t="shared" ref="U1921:U1984" si="132">" "</f>
        <v xml:space="preserve"> </v>
      </c>
    </row>
    <row r="1922" spans="1:26" x14ac:dyDescent="0.2">
      <c r="A1922" s="12" t="s">
        <v>1489</v>
      </c>
      <c r="B1922" s="4" t="s">
        <v>3935</v>
      </c>
      <c r="C1922" s="4" t="s">
        <v>3552</v>
      </c>
      <c r="D1922" s="5">
        <v>950</v>
      </c>
      <c r="E1922" s="104" t="s">
        <v>3937</v>
      </c>
      <c r="F1922" s="263" t="str">
        <f t="shared" si="129"/>
        <v xml:space="preserve"> </v>
      </c>
      <c r="H1922" s="13" t="s">
        <v>3932</v>
      </c>
      <c r="I1922" s="263" t="str">
        <f t="shared" si="130"/>
        <v xml:space="preserve"> </v>
      </c>
      <c r="J1922" s="38" t="str">
        <f>IF(D1922&gt;=('28 Populations and thresholds'!$I$77),"YES"," ")</f>
        <v>YES</v>
      </c>
      <c r="K1922" s="38" t="str">
        <f>IF(J1922="YES"," ",IF(D1922&gt;=('28 Populations and thresholds'!$I$77)*0.25,"YES"))</f>
        <v xml:space="preserve"> </v>
      </c>
      <c r="L1922" s="38" t="b">
        <f>OR('28 Populations and thresholds'!$J$77="CR",'28 Populations and thresholds'!$J$77="EN",'28 Populations and thresholds'!$J$77="VU")</f>
        <v>0</v>
      </c>
      <c r="M1922" s="75">
        <f>D1922/'28 Populations and thresholds'!$H$77</f>
        <v>9.4999999999999998E-3</v>
      </c>
      <c r="N1922" s="106">
        <f>'28 Populations and thresholds'!$K$77</f>
        <v>0</v>
      </c>
      <c r="O1922" s="263" t="str">
        <f t="shared" si="131"/>
        <v xml:space="preserve"> </v>
      </c>
      <c r="P1922" s="348"/>
      <c r="Q1922" s="38"/>
      <c r="R1922" s="106"/>
      <c r="S1922" s="263"/>
      <c r="U1922" s="263" t="str">
        <f t="shared" si="132"/>
        <v xml:space="preserve"> </v>
      </c>
    </row>
    <row r="1923" spans="1:26" x14ac:dyDescent="0.2">
      <c r="A1923" s="12" t="s">
        <v>1489</v>
      </c>
      <c r="B1923" s="4" t="s">
        <v>3935</v>
      </c>
      <c r="C1923" s="111" t="s">
        <v>3484</v>
      </c>
      <c r="D1923" s="5">
        <v>199</v>
      </c>
      <c r="E1923" s="104" t="s">
        <v>3936</v>
      </c>
      <c r="F1923" s="263" t="str">
        <f t="shared" si="129"/>
        <v xml:space="preserve"> </v>
      </c>
      <c r="H1923" s="13" t="s">
        <v>3932</v>
      </c>
      <c r="I1923" s="263" t="str">
        <f t="shared" si="130"/>
        <v xml:space="preserve"> </v>
      </c>
      <c r="J1923" s="38" t="str">
        <f>IF(D1923&gt;=('28 Populations and thresholds'!$I$209),"YES"," ")</f>
        <v>YES</v>
      </c>
      <c r="K1923" s="38" t="str">
        <f>IF(J1923="YES"," ",IF(D1923&gt;=('28 Populations and thresholds'!$I$209)*0.25,"YES"))</f>
        <v xml:space="preserve"> </v>
      </c>
      <c r="L1923" s="38" t="b">
        <f>OR('28 Populations and thresholds'!$J$209="CR",'28 Populations and thresholds'!$J$209="EN",'28 Populations and thresholds'!$J$209="VU")</f>
        <v>1</v>
      </c>
      <c r="M1923" s="75">
        <f>D1923/'28 Populations and thresholds'!$H$209</f>
        <v>0.41458333333333336</v>
      </c>
      <c r="N1923" s="106" t="str">
        <f>'28 Populations and thresholds'!$K$209</f>
        <v>DEC</v>
      </c>
      <c r="O1923" s="263" t="str">
        <f t="shared" si="131"/>
        <v xml:space="preserve"> </v>
      </c>
      <c r="P1923" s="348"/>
      <c r="Q1923" s="38"/>
      <c r="R1923" s="106"/>
      <c r="S1923" s="263"/>
      <c r="U1923" s="263" t="str">
        <f t="shared" si="132"/>
        <v xml:space="preserve"> </v>
      </c>
      <c r="W1923" s="4"/>
      <c r="X1923" s="4"/>
      <c r="Y1923" s="4"/>
      <c r="Z1923" s="4"/>
    </row>
    <row r="1924" spans="1:26" x14ac:dyDescent="0.2">
      <c r="A1924" s="12" t="s">
        <v>1489</v>
      </c>
      <c r="B1924" s="4" t="s">
        <v>3935</v>
      </c>
      <c r="C1924" s="111" t="s">
        <v>3759</v>
      </c>
      <c r="D1924" s="5">
        <v>1312</v>
      </c>
      <c r="E1924" s="104" t="s">
        <v>3938</v>
      </c>
      <c r="F1924" s="263" t="str">
        <f t="shared" si="129"/>
        <v xml:space="preserve"> </v>
      </c>
      <c r="H1924" s="13" t="s">
        <v>3932</v>
      </c>
      <c r="I1924" s="263" t="str">
        <f t="shared" si="130"/>
        <v xml:space="preserve"> </v>
      </c>
      <c r="J1924" s="38" t="str">
        <f>IF(D1924&gt;=('28 Populations and thresholds'!$I$182),"YES"," ")</f>
        <v>YES</v>
      </c>
      <c r="K1924" s="38" t="str">
        <f>IF(J1924="YES"," ",IF(D1924&gt;=('28 Populations and thresholds'!$I$182)*0.25,"YES"))</f>
        <v xml:space="preserve"> </v>
      </c>
      <c r="L1924" s="38" t="b">
        <f>OR('28 Populations and thresholds'!$J$182="CR",'28 Populations and thresholds'!$J$182="EN",'28 Populations and thresholds'!$J$182="VU")</f>
        <v>0</v>
      </c>
      <c r="M1924" s="75">
        <f>D1924/'28 Populations and thresholds'!$H$182</f>
        <v>5.2479999999999999E-2</v>
      </c>
      <c r="N1924" s="106">
        <f>'28 Populations and thresholds'!$K$182</f>
        <v>0</v>
      </c>
      <c r="O1924" s="263" t="str">
        <f t="shared" si="131"/>
        <v xml:space="preserve"> </v>
      </c>
      <c r="P1924" s="348"/>
      <c r="Q1924" s="38"/>
      <c r="R1924" s="106"/>
      <c r="S1924" s="263"/>
      <c r="U1924" s="263" t="str">
        <f t="shared" si="132"/>
        <v xml:space="preserve"> </v>
      </c>
      <c r="W1924" s="4"/>
      <c r="X1924" s="4"/>
      <c r="Y1924" s="4"/>
      <c r="Z1924" s="4"/>
    </row>
    <row r="1925" spans="1:26" x14ac:dyDescent="0.2">
      <c r="A1925" s="12" t="s">
        <v>1489</v>
      </c>
      <c r="B1925" s="4" t="s">
        <v>3935</v>
      </c>
      <c r="C1925" s="111" t="s">
        <v>3758</v>
      </c>
      <c r="D1925" s="5">
        <v>1597</v>
      </c>
      <c r="E1925" s="104" t="s">
        <v>3937</v>
      </c>
      <c r="F1925" s="263" t="str">
        <f t="shared" si="129"/>
        <v xml:space="preserve"> </v>
      </c>
      <c r="G1925" s="113"/>
      <c r="H1925" s="13" t="s">
        <v>3932</v>
      </c>
      <c r="I1925" s="263" t="str">
        <f t="shared" si="130"/>
        <v xml:space="preserve"> </v>
      </c>
      <c r="J1925" s="38" t="str">
        <f>IF(D1925&gt;=('28 Populations and thresholds'!$I$179),"YES"," ")</f>
        <v>YES</v>
      </c>
      <c r="K1925" s="38" t="str">
        <f>IF(J1925="YES"," ",IF(D1925&gt;=('28 Populations and thresholds'!$I$179)*0.25,"YES"))</f>
        <v xml:space="preserve"> </v>
      </c>
      <c r="L1925" s="38" t="b">
        <f>OR('28 Populations and thresholds'!$J$179="CR",'28 Populations and thresholds'!$J$179="EN",'28 Populations and thresholds'!$J$179="VU")</f>
        <v>0</v>
      </c>
      <c r="M1925" s="75">
        <f>D1925/'28 Populations and thresholds'!$H$179</f>
        <v>2.9036363636363638E-2</v>
      </c>
      <c r="N1925" s="106" t="str">
        <f>'28 Populations and thresholds'!$K$179</f>
        <v>DEC</v>
      </c>
      <c r="O1925" s="263" t="str">
        <f t="shared" si="131"/>
        <v xml:space="preserve"> </v>
      </c>
      <c r="P1925" s="348"/>
      <c r="Q1925" s="38"/>
      <c r="R1925" s="106"/>
      <c r="S1925" s="263"/>
      <c r="U1925" s="263" t="str">
        <f t="shared" si="132"/>
        <v xml:space="preserve"> </v>
      </c>
    </row>
    <row r="1926" spans="1:26" x14ac:dyDescent="0.2">
      <c r="A1926" s="12" t="s">
        <v>1489</v>
      </c>
      <c r="B1926" s="4" t="s">
        <v>3935</v>
      </c>
      <c r="C1926" s="111" t="s">
        <v>3792</v>
      </c>
      <c r="D1926" s="5">
        <v>3000</v>
      </c>
      <c r="E1926" s="104" t="s">
        <v>3939</v>
      </c>
      <c r="F1926" s="263" t="str">
        <f t="shared" si="129"/>
        <v xml:space="preserve"> </v>
      </c>
      <c r="H1926" s="13" t="s">
        <v>3932</v>
      </c>
      <c r="I1926" s="263" t="str">
        <f t="shared" si="130"/>
        <v xml:space="preserve"> </v>
      </c>
      <c r="J1926" s="38" t="str">
        <f>IF(D1926&gt;=('28 Populations and thresholds'!$I$254),"YES"," ")</f>
        <v>YES</v>
      </c>
      <c r="K1926" s="38" t="str">
        <f>IF(J1926="YES"," ",IF(D1926&gt;=('28 Populations and thresholds'!$I$254)*0.25,"YES"))</f>
        <v xml:space="preserve"> </v>
      </c>
      <c r="L1926" s="38" t="b">
        <f>OR('28 Populations and thresholds'!$J$254="CR",'28 Populations and thresholds'!$J$254="EN",'28 Populations and thresholds'!$J$254="VU")</f>
        <v>0</v>
      </c>
      <c r="M1926" s="75">
        <f>D1926/'28 Populations and thresholds'!$H$254</f>
        <v>3.0000000000000001E-3</v>
      </c>
      <c r="N1926" s="106">
        <f>'28 Populations and thresholds'!$K$254</f>
        <v>0</v>
      </c>
      <c r="O1926" s="263" t="str">
        <f t="shared" si="131"/>
        <v xml:space="preserve"> </v>
      </c>
      <c r="P1926" s="348"/>
      <c r="Q1926" s="38"/>
      <c r="R1926" s="106"/>
      <c r="S1926" s="263"/>
      <c r="U1926" s="263" t="str">
        <f t="shared" si="132"/>
        <v xml:space="preserve"> </v>
      </c>
    </row>
    <row r="1927" spans="1:26" x14ac:dyDescent="0.2">
      <c r="A1927" s="275" t="s">
        <v>1489</v>
      </c>
      <c r="B1927" s="277" t="s">
        <v>4685</v>
      </c>
      <c r="C1927" s="280" t="s">
        <v>1688</v>
      </c>
      <c r="D1927" s="279">
        <v>44</v>
      </c>
      <c r="E1927" s="274" t="s">
        <v>4388</v>
      </c>
      <c r="F1927" s="263" t="str">
        <f t="shared" si="129"/>
        <v xml:space="preserve"> </v>
      </c>
      <c r="G1927" s="275"/>
      <c r="H1927" s="275" t="s">
        <v>4385</v>
      </c>
      <c r="I1927" s="263" t="str">
        <f t="shared" si="130"/>
        <v xml:space="preserve"> </v>
      </c>
      <c r="J1927" s="272" t="str">
        <f>IF(D1927&gt;=('28 Populations and thresholds'!$I$47),"YES"," ")</f>
        <v>YES</v>
      </c>
      <c r="K1927" s="272" t="str">
        <f>IF(J1927="YES"," ",IF(D1927&gt;=('28 Populations and thresholds'!$I$47)*0.25,"YES"))</f>
        <v xml:space="preserve"> </v>
      </c>
      <c r="L1927" s="272" t="b">
        <f>OR('28 Populations and thresholds'!$J$47="CR",'28 Populations and thresholds'!$J$47="EN",'28 Populations and thresholds'!$J$47="VU")</f>
        <v>0</v>
      </c>
      <c r="M1927" s="273">
        <f>D1927/'28 Populations and thresholds'!$H$47</f>
        <v>4.4000000000000003E-3</v>
      </c>
      <c r="N1927" s="274">
        <f>'28 Populations and thresholds'!$K$47</f>
        <v>0</v>
      </c>
      <c r="O1927" s="263" t="str">
        <f t="shared" si="131"/>
        <v xml:space="preserve"> </v>
      </c>
      <c r="P1927" s="349">
        <v>1.44</v>
      </c>
      <c r="Q1927" s="272">
        <v>2</v>
      </c>
      <c r="R1927" s="274">
        <v>0</v>
      </c>
      <c r="S1927" s="263"/>
      <c r="T1927" s="275"/>
      <c r="U1927" s="263" t="str">
        <f t="shared" si="132"/>
        <v xml:space="preserve"> </v>
      </c>
    </row>
    <row r="1928" spans="1:26" x14ac:dyDescent="0.2">
      <c r="A1928" s="275" t="s">
        <v>1489</v>
      </c>
      <c r="B1928" s="277" t="s">
        <v>4685</v>
      </c>
      <c r="C1928" s="280" t="s">
        <v>3552</v>
      </c>
      <c r="D1928" s="279">
        <v>1000</v>
      </c>
      <c r="E1928" s="274" t="s">
        <v>4388</v>
      </c>
      <c r="F1928" s="263" t="str">
        <f t="shared" si="129"/>
        <v xml:space="preserve"> </v>
      </c>
      <c r="G1928" s="275"/>
      <c r="H1928" s="275" t="s">
        <v>4385</v>
      </c>
      <c r="I1928" s="263" t="str">
        <f t="shared" si="130"/>
        <v xml:space="preserve"> </v>
      </c>
      <c r="J1928" s="272" t="str">
        <f>IF(D1928&gt;=('28 Populations and thresholds'!$I$77),"YES"," ")</f>
        <v>YES</v>
      </c>
      <c r="K1928" s="272" t="str">
        <f>IF(J1928="YES"," ",IF(D1928&gt;=('28 Populations and thresholds'!$I$77)*0.25,"YES"))</f>
        <v xml:space="preserve"> </v>
      </c>
      <c r="L1928" s="272" t="b">
        <f>OR('28 Populations and thresholds'!$J$77="CR",'28 Populations and thresholds'!$J$77="EN",'28 Populations and thresholds'!$J$77="VU")</f>
        <v>0</v>
      </c>
      <c r="M1928" s="273">
        <f>D1928/'28 Populations and thresholds'!$H$77</f>
        <v>0.01</v>
      </c>
      <c r="N1928" s="274">
        <f>'28 Populations and thresholds'!$K$77</f>
        <v>0</v>
      </c>
      <c r="O1928" s="263" t="str">
        <f t="shared" si="131"/>
        <v xml:space="preserve"> </v>
      </c>
      <c r="P1928" s="349"/>
      <c r="Q1928" s="272"/>
      <c r="R1928" s="274"/>
      <c r="S1928" s="263"/>
      <c r="T1928" s="275"/>
      <c r="U1928" s="263" t="str">
        <f t="shared" si="132"/>
        <v xml:space="preserve"> </v>
      </c>
    </row>
    <row r="1929" spans="1:26" x14ac:dyDescent="0.2">
      <c r="A1929" s="12" t="s">
        <v>1489</v>
      </c>
      <c r="B1929" s="54" t="s">
        <v>4686</v>
      </c>
      <c r="C1929" s="111" t="s">
        <v>1688</v>
      </c>
      <c r="D1929" s="105">
        <v>57</v>
      </c>
      <c r="E1929" s="147">
        <v>40607</v>
      </c>
      <c r="F1929" s="263" t="str">
        <f t="shared" si="129"/>
        <v xml:space="preserve"> </v>
      </c>
      <c r="G1929" s="12"/>
      <c r="H1929" s="12" t="s">
        <v>4385</v>
      </c>
      <c r="I1929" s="263" t="str">
        <f t="shared" si="130"/>
        <v xml:space="preserve"> </v>
      </c>
      <c r="J1929" s="38" t="str">
        <f>IF(D1929&gt;=('28 Populations and thresholds'!$I$47),"YES"," ")</f>
        <v>YES</v>
      </c>
      <c r="K1929" s="38" t="str">
        <f>IF(J1929="YES"," ",IF(D1929&gt;=('28 Populations and thresholds'!$I$47)*0.25,"YES"))</f>
        <v xml:space="preserve"> </v>
      </c>
      <c r="L1929" s="38" t="b">
        <f>OR('28 Populations and thresholds'!$J$47="CR",'28 Populations and thresholds'!$J$47="EN",'28 Populations and thresholds'!$J$47="VU")</f>
        <v>0</v>
      </c>
      <c r="M1929" s="75">
        <f>D1929/'28 Populations and thresholds'!$H$47</f>
        <v>5.7000000000000002E-3</v>
      </c>
      <c r="N1929" s="106">
        <f>'28 Populations and thresholds'!$K$47</f>
        <v>0</v>
      </c>
      <c r="O1929" s="263" t="str">
        <f t="shared" si="131"/>
        <v xml:space="preserve"> </v>
      </c>
      <c r="P1929" s="348">
        <v>0.56999999999999995</v>
      </c>
      <c r="Q1929" s="38">
        <v>1</v>
      </c>
      <c r="R1929" s="106">
        <v>0</v>
      </c>
      <c r="S1929" s="263"/>
      <c r="U1929" s="263" t="str">
        <f t="shared" si="132"/>
        <v xml:space="preserve"> </v>
      </c>
    </row>
    <row r="1930" spans="1:26" x14ac:dyDescent="0.2">
      <c r="A1930" s="275" t="s">
        <v>1489</v>
      </c>
      <c r="B1930" s="277" t="s">
        <v>4683</v>
      </c>
      <c r="C1930" s="280" t="s">
        <v>1688</v>
      </c>
      <c r="D1930" s="279">
        <v>79</v>
      </c>
      <c r="E1930" s="274" t="s">
        <v>4389</v>
      </c>
      <c r="F1930" s="263" t="str">
        <f t="shared" si="129"/>
        <v xml:space="preserve"> </v>
      </c>
      <c r="G1930" s="275"/>
      <c r="H1930" s="275" t="s">
        <v>4385</v>
      </c>
      <c r="I1930" s="263" t="str">
        <f t="shared" si="130"/>
        <v xml:space="preserve"> </v>
      </c>
      <c r="J1930" s="272" t="str">
        <f>IF(D1930&gt;=('28 Populations and thresholds'!$I$47),"YES"," ")</f>
        <v>YES</v>
      </c>
      <c r="K1930" s="272" t="str">
        <f>IF(J1930="YES"," ",IF(D1930&gt;=('28 Populations and thresholds'!$I$47)*0.25,"YES"))</f>
        <v xml:space="preserve"> </v>
      </c>
      <c r="L1930" s="272" t="b">
        <f>OR('28 Populations and thresholds'!$J$47="CR",'28 Populations and thresholds'!$J$47="EN",'28 Populations and thresholds'!$J$47="VU")</f>
        <v>0</v>
      </c>
      <c r="M1930" s="273">
        <f>D1930/'28 Populations and thresholds'!$H$47</f>
        <v>7.9000000000000008E-3</v>
      </c>
      <c r="N1930" s="274">
        <f>'28 Populations and thresholds'!$K$47</f>
        <v>0</v>
      </c>
      <c r="O1930" s="263" t="str">
        <f t="shared" si="131"/>
        <v xml:space="preserve"> </v>
      </c>
      <c r="P1930" s="349">
        <v>1.22</v>
      </c>
      <c r="Q1930" s="272">
        <v>2</v>
      </c>
      <c r="R1930" s="274">
        <v>0</v>
      </c>
      <c r="S1930" s="263"/>
      <c r="T1930" s="275"/>
      <c r="U1930" s="263" t="str">
        <f t="shared" si="132"/>
        <v xml:space="preserve"> </v>
      </c>
    </row>
    <row r="1931" spans="1:26" x14ac:dyDescent="0.2">
      <c r="A1931" s="275" t="s">
        <v>1489</v>
      </c>
      <c r="B1931" s="277" t="s">
        <v>4683</v>
      </c>
      <c r="C1931" s="280" t="s">
        <v>3471</v>
      </c>
      <c r="D1931" s="279">
        <v>1300</v>
      </c>
      <c r="E1931" s="274" t="s">
        <v>4389</v>
      </c>
      <c r="F1931" s="263" t="str">
        <f t="shared" si="129"/>
        <v xml:space="preserve"> </v>
      </c>
      <c r="G1931" s="275"/>
      <c r="H1931" s="275" t="s">
        <v>4385</v>
      </c>
      <c r="I1931" s="263" t="str">
        <f t="shared" si="130"/>
        <v xml:space="preserve"> </v>
      </c>
      <c r="J1931" s="272" t="str">
        <f>IF(D1931&gt;=(('28 Populations and thresholds'!$I$183)+('28 Populations and thresholds'!$I$184)+('28 Populations and thresholds'!$I$185)),"YES"," ")</f>
        <v>YES</v>
      </c>
      <c r="K1931" s="272" t="str">
        <f>IF(J1931="YES"," ",IF(D1931&gt;=(('28 Populations and thresholds'!$I$183)+('28 Populations and thresholds'!$I$184)+('28 Populations and thresholds'!$I$185))*0.25,"YES"))</f>
        <v xml:space="preserve"> </v>
      </c>
      <c r="L1931" s="272" t="b">
        <f>OR('28 Populations and thresholds'!$J$183="CR",'28 Populations and thresholds'!$J$183="EN",'28 Populations and thresholds'!$J$183="VU")</f>
        <v>0</v>
      </c>
      <c r="M1931" s="273">
        <f>D1931/(('28 Populations and thresholds'!$H$183)+('28 Populations and thresholds'!$H$184)+('28 Populations and thresholds'!$H$185))</f>
        <v>4.3333333333333331E-3</v>
      </c>
      <c r="N1931" s="274">
        <f>'28 Populations and thresholds'!$K$183</f>
        <v>0</v>
      </c>
      <c r="O1931" s="263" t="str">
        <f t="shared" si="131"/>
        <v xml:space="preserve"> </v>
      </c>
      <c r="P1931" s="349"/>
      <c r="Q1931" s="272"/>
      <c r="R1931" s="274"/>
      <c r="S1931" s="263"/>
      <c r="T1931" s="275" t="s">
        <v>4568</v>
      </c>
      <c r="U1931" s="263" t="str">
        <f t="shared" si="132"/>
        <v xml:space="preserve"> </v>
      </c>
    </row>
    <row r="1932" spans="1:26" x14ac:dyDescent="0.2">
      <c r="A1932" s="12" t="s">
        <v>1489</v>
      </c>
      <c r="B1932" s="4" t="s">
        <v>3432</v>
      </c>
      <c r="C1932" s="4" t="s">
        <v>3425</v>
      </c>
      <c r="D1932" s="5">
        <v>275</v>
      </c>
      <c r="E1932" s="104">
        <v>2004</v>
      </c>
      <c r="F1932" s="263" t="str">
        <f t="shared" si="129"/>
        <v xml:space="preserve"> </v>
      </c>
      <c r="G1932" s="13" t="s">
        <v>139</v>
      </c>
      <c r="H1932" s="13" t="s">
        <v>3388</v>
      </c>
      <c r="I1932" s="263" t="str">
        <f t="shared" si="130"/>
        <v xml:space="preserve"> </v>
      </c>
      <c r="J1932" s="38" t="str">
        <f>IF(D1932&gt;=('28 Populations and thresholds'!$I$120),"YES"," ")</f>
        <v>YES</v>
      </c>
      <c r="K1932" s="38" t="str">
        <f>IF(J1932="YES"," ",IF(D1932&gt;=('28 Populations and thresholds'!$I$120)*0.25,"YES"))</f>
        <v xml:space="preserve"> </v>
      </c>
      <c r="L1932" s="38" t="b">
        <f>OR('28 Populations and thresholds'!$J$120="CR",'28 Populations and thresholds'!$J$120="EN",'28 Populations and thresholds'!$J$120="VU")</f>
        <v>0</v>
      </c>
      <c r="M1932" s="75">
        <f>D1932/'28 Populations and thresholds'!$H$120</f>
        <v>0.27500000000000002</v>
      </c>
      <c r="N1932" s="106" t="str">
        <f>'28 Populations and thresholds'!$K$120</f>
        <v>DEC</v>
      </c>
      <c r="O1932" s="263" t="str">
        <f t="shared" si="131"/>
        <v xml:space="preserve"> </v>
      </c>
      <c r="P1932" s="348">
        <v>28.35</v>
      </c>
      <c r="Q1932" s="38">
        <v>2</v>
      </c>
      <c r="R1932" s="106">
        <v>0</v>
      </c>
      <c r="S1932" s="263"/>
      <c r="U1932" s="263" t="str">
        <f t="shared" si="132"/>
        <v xml:space="preserve"> </v>
      </c>
    </row>
    <row r="1933" spans="1:26" x14ac:dyDescent="0.2">
      <c r="A1933" s="12" t="s">
        <v>1489</v>
      </c>
      <c r="B1933" s="4" t="s">
        <v>3432</v>
      </c>
      <c r="C1933" s="4" t="s">
        <v>3552</v>
      </c>
      <c r="D1933" s="5">
        <v>850</v>
      </c>
      <c r="E1933" s="104">
        <v>2006</v>
      </c>
      <c r="F1933" s="263" t="str">
        <f t="shared" si="129"/>
        <v xml:space="preserve"> </v>
      </c>
      <c r="G1933" s="12" t="s">
        <v>139</v>
      </c>
      <c r="H1933" s="12" t="s">
        <v>3388</v>
      </c>
      <c r="I1933" s="263" t="str">
        <f t="shared" si="130"/>
        <v xml:space="preserve"> </v>
      </c>
      <c r="J1933" s="38" t="str">
        <f>IF(D1933&gt;=('28 Populations and thresholds'!$I$77),"YES"," ")</f>
        <v>YES</v>
      </c>
      <c r="K1933" s="38" t="str">
        <f>IF(J1933="YES"," ",IF(D1933&gt;=('28 Populations and thresholds'!$I$77)*0.25,"YES"))</f>
        <v xml:space="preserve"> </v>
      </c>
      <c r="L1933" s="38" t="b">
        <f>OR('28 Populations and thresholds'!$J$77="CR",'28 Populations and thresholds'!$J$77="EN",'28 Populations and thresholds'!$J$77="VU")</f>
        <v>0</v>
      </c>
      <c r="M1933" s="75">
        <f>D1933/'28 Populations and thresholds'!$H$77</f>
        <v>8.5000000000000006E-3</v>
      </c>
      <c r="N1933" s="106">
        <f>'28 Populations and thresholds'!$K$77</f>
        <v>0</v>
      </c>
      <c r="O1933" s="263" t="str">
        <f t="shared" si="131"/>
        <v xml:space="preserve"> </v>
      </c>
      <c r="P1933" s="348"/>
      <c r="Q1933" s="38"/>
      <c r="R1933" s="106"/>
      <c r="S1933" s="263"/>
      <c r="U1933" s="263" t="str">
        <f t="shared" si="132"/>
        <v xml:space="preserve"> </v>
      </c>
    </row>
    <row r="1934" spans="1:26" x14ac:dyDescent="0.2">
      <c r="A1934" s="275" t="s">
        <v>1489</v>
      </c>
      <c r="B1934" s="269" t="s">
        <v>3415</v>
      </c>
      <c r="C1934" s="269" t="s">
        <v>3676</v>
      </c>
      <c r="D1934" s="279">
        <v>1000</v>
      </c>
      <c r="E1934" s="274">
        <v>1997</v>
      </c>
      <c r="F1934" s="263" t="str">
        <f t="shared" si="129"/>
        <v xml:space="preserve"> </v>
      </c>
      <c r="G1934" s="275" t="s">
        <v>139</v>
      </c>
      <c r="H1934" s="275" t="s">
        <v>3388</v>
      </c>
      <c r="I1934" s="263" t="str">
        <f t="shared" si="130"/>
        <v xml:space="preserve"> </v>
      </c>
      <c r="J1934" s="272" t="str">
        <f>IF(D1934&gt;=('28 Populations and thresholds'!$I$96),"YES"," ")</f>
        <v>YES</v>
      </c>
      <c r="K1934" s="272" t="str">
        <f>IF(J1934="YES"," ",IF(D1934&gt;=('28 Populations and thresholds'!$I$96)*0.25,"YES"))</f>
        <v xml:space="preserve"> </v>
      </c>
      <c r="L1934" s="272" t="b">
        <f>OR('28 Populations and thresholds'!$J$96="CR",'28 Populations and thresholds'!$J$96="EN",'28 Populations and thresholds'!$J$96="VU")</f>
        <v>1</v>
      </c>
      <c r="M1934" s="273">
        <f>D1934/'28 Populations and thresholds'!$H$96</f>
        <v>1</v>
      </c>
      <c r="N1934" s="274" t="str">
        <f>'28 Populations and thresholds'!$K$96</f>
        <v>DEC</v>
      </c>
      <c r="O1934" s="263" t="str">
        <f t="shared" si="131"/>
        <v xml:space="preserve"> </v>
      </c>
      <c r="P1934" s="349">
        <v>144.31</v>
      </c>
      <c r="Q1934" s="272">
        <v>6</v>
      </c>
      <c r="R1934" s="274">
        <v>2</v>
      </c>
      <c r="S1934" s="263"/>
      <c r="T1934" s="269"/>
      <c r="U1934" s="263" t="str">
        <f t="shared" si="132"/>
        <v xml:space="preserve"> </v>
      </c>
    </row>
    <row r="1935" spans="1:26" x14ac:dyDescent="0.2">
      <c r="A1935" s="275" t="s">
        <v>1489</v>
      </c>
      <c r="B1935" s="269" t="s">
        <v>3415</v>
      </c>
      <c r="C1935" s="269" t="s">
        <v>3425</v>
      </c>
      <c r="D1935" s="279">
        <v>370</v>
      </c>
      <c r="E1935" s="274">
        <v>2004</v>
      </c>
      <c r="F1935" s="263" t="str">
        <f t="shared" si="129"/>
        <v xml:space="preserve"> </v>
      </c>
      <c r="G1935" s="275" t="s">
        <v>139</v>
      </c>
      <c r="H1935" s="275" t="s">
        <v>3388</v>
      </c>
      <c r="I1935" s="263" t="str">
        <f t="shared" si="130"/>
        <v xml:space="preserve"> </v>
      </c>
      <c r="J1935" s="272" t="str">
        <f>IF(D1935&gt;=('28 Populations and thresholds'!$I$120),"YES"," ")</f>
        <v>YES</v>
      </c>
      <c r="K1935" s="272" t="str">
        <f>IF(J1935="YES"," ",IF(D1935&gt;=('28 Populations and thresholds'!$I$120)*0.25,"YES"))</f>
        <v xml:space="preserve"> </v>
      </c>
      <c r="L1935" s="272" t="b">
        <f>OR('28 Populations and thresholds'!$J$120="CR",'28 Populations and thresholds'!$J$120="EN",'28 Populations and thresholds'!$J$120="VU")</f>
        <v>0</v>
      </c>
      <c r="M1935" s="273">
        <f>D1935/'28 Populations and thresholds'!$H$120</f>
        <v>0.37</v>
      </c>
      <c r="N1935" s="274" t="str">
        <f>'28 Populations and thresholds'!$K$120</f>
        <v>DEC</v>
      </c>
      <c r="O1935" s="263" t="str">
        <f t="shared" si="131"/>
        <v xml:space="preserve"> </v>
      </c>
      <c r="P1935" s="349"/>
      <c r="Q1935" s="272"/>
      <c r="R1935" s="274"/>
      <c r="S1935" s="263"/>
      <c r="T1935" s="275"/>
      <c r="U1935" s="263" t="str">
        <f t="shared" si="132"/>
        <v xml:space="preserve"> </v>
      </c>
    </row>
    <row r="1936" spans="1:26" x14ac:dyDescent="0.2">
      <c r="A1936" s="275" t="s">
        <v>1489</v>
      </c>
      <c r="B1936" s="280" t="s">
        <v>3415</v>
      </c>
      <c r="C1936" s="269" t="s">
        <v>3413</v>
      </c>
      <c r="D1936" s="279">
        <v>12</v>
      </c>
      <c r="E1936" s="274">
        <v>2002</v>
      </c>
      <c r="F1936" s="263" t="str">
        <f t="shared" si="129"/>
        <v xml:space="preserve"> </v>
      </c>
      <c r="G1936" s="275" t="s">
        <v>139</v>
      </c>
      <c r="H1936" s="275" t="s">
        <v>3388</v>
      </c>
      <c r="I1936" s="263" t="str">
        <f t="shared" si="130"/>
        <v xml:space="preserve"> </v>
      </c>
      <c r="J1936" s="272" t="str">
        <f>IF(D1936&gt;=('28 Populations and thresholds'!$I$116),"YES"," ")</f>
        <v>YES</v>
      </c>
      <c r="K1936" s="272" t="str">
        <f>IF(J1936="YES"," ",IF(D1936&gt;=('28 Populations and thresholds'!$I$116)*0.25,"YES"))</f>
        <v xml:space="preserve"> </v>
      </c>
      <c r="L1936" s="272" t="b">
        <f>OR('28 Populations and thresholds'!$J$116="CR",'28 Populations and thresholds'!$J$116="EN",'28 Populations and thresholds'!$J$116="VU")</f>
        <v>1</v>
      </c>
      <c r="M1936" s="273">
        <f>D1936/'28 Populations and thresholds'!$H$116</f>
        <v>1.4999999999999999E-2</v>
      </c>
      <c r="N1936" s="274" t="str">
        <f>'28 Populations and thresholds'!$K$116</f>
        <v>DEC</v>
      </c>
      <c r="O1936" s="263" t="str">
        <f t="shared" si="131"/>
        <v xml:space="preserve"> </v>
      </c>
      <c r="P1936" s="349"/>
      <c r="Q1936" s="272"/>
      <c r="R1936" s="274"/>
      <c r="S1936" s="263"/>
      <c r="T1936" s="275"/>
      <c r="U1936" s="263" t="str">
        <f t="shared" si="132"/>
        <v xml:space="preserve"> </v>
      </c>
    </row>
    <row r="1937" spans="1:26" x14ac:dyDescent="0.2">
      <c r="A1937" s="275" t="s">
        <v>1489</v>
      </c>
      <c r="B1937" s="269" t="s">
        <v>3415</v>
      </c>
      <c r="C1937" s="280" t="s">
        <v>3604</v>
      </c>
      <c r="D1937" s="279">
        <v>1564</v>
      </c>
      <c r="E1937" s="274">
        <v>2002</v>
      </c>
      <c r="F1937" s="263" t="str">
        <f t="shared" si="129"/>
        <v xml:space="preserve"> </v>
      </c>
      <c r="G1937" s="275" t="s">
        <v>139</v>
      </c>
      <c r="H1937" s="275" t="s">
        <v>3388</v>
      </c>
      <c r="I1937" s="263" t="str">
        <f t="shared" si="130"/>
        <v xml:space="preserve"> </v>
      </c>
      <c r="J1937" s="272" t="str">
        <f>IF(D1937&gt;=('28 Populations and thresholds'!$I$90),"YES"," ")</f>
        <v>YES</v>
      </c>
      <c r="K1937" s="272" t="str">
        <f>IF(J1937="YES"," ",IF(D1937&gt;=('28 Populations and thresholds'!$I$90)*0.25,"YES"))</f>
        <v xml:space="preserve"> </v>
      </c>
      <c r="L1937" s="272" t="b">
        <f>OR('28 Populations and thresholds'!$J$90="CR",'28 Populations and thresholds'!$J$90="EN",'28 Populations and thresholds'!$J$90="VU")</f>
        <v>0</v>
      </c>
      <c r="M1937" s="273">
        <f>D1937/'28 Populations and thresholds'!$H$90</f>
        <v>1.5640000000000001E-2</v>
      </c>
      <c r="N1937" s="274">
        <f>'28 Populations and thresholds'!$K$90</f>
        <v>0</v>
      </c>
      <c r="O1937" s="263" t="str">
        <f t="shared" si="131"/>
        <v xml:space="preserve"> </v>
      </c>
      <c r="P1937" s="349"/>
      <c r="Q1937" s="272"/>
      <c r="R1937" s="274"/>
      <c r="S1937" s="263"/>
      <c r="T1937" s="275" t="s">
        <v>4548</v>
      </c>
      <c r="U1937" s="263" t="str">
        <f t="shared" si="132"/>
        <v xml:space="preserve"> </v>
      </c>
      <c r="W1937" s="4"/>
      <c r="X1937" s="4"/>
      <c r="Y1937" s="4"/>
      <c r="Z1937" s="4"/>
    </row>
    <row r="1938" spans="1:26" x14ac:dyDescent="0.2">
      <c r="A1938" s="275" t="s">
        <v>1489</v>
      </c>
      <c r="B1938" s="269" t="s">
        <v>3415</v>
      </c>
      <c r="C1938" s="280" t="s">
        <v>3626</v>
      </c>
      <c r="D1938" s="279">
        <v>3275</v>
      </c>
      <c r="E1938" s="274">
        <v>2006</v>
      </c>
      <c r="F1938" s="263" t="str">
        <f t="shared" si="129"/>
        <v xml:space="preserve"> </v>
      </c>
      <c r="G1938" s="275" t="s">
        <v>139</v>
      </c>
      <c r="H1938" s="275" t="s">
        <v>3388</v>
      </c>
      <c r="I1938" s="263" t="str">
        <f t="shared" si="130"/>
        <v xml:space="preserve"> </v>
      </c>
      <c r="J1938" s="272" t="str">
        <f>IF(D1938&gt;=('28 Populations and thresholds'!$I$98),"YES"," ")</f>
        <v>YES</v>
      </c>
      <c r="K1938" s="272" t="str">
        <f>IF(J1938="YES"," ",IF(D1938&gt;=('28 Populations and thresholds'!$I$98)*0.25,"YES"))</f>
        <v xml:space="preserve"> </v>
      </c>
      <c r="L1938" s="272" t="b">
        <f>OR('28 Populations and thresholds'!$J$98="CR",'28 Populations and thresholds'!$J$98="EN",'28 Populations and thresholds'!$J$98="VU")</f>
        <v>0</v>
      </c>
      <c r="M1938" s="273">
        <f>D1938/'28 Populations and thresholds'!$H$98</f>
        <v>1.0916666666666667E-2</v>
      </c>
      <c r="N1938" s="274">
        <f>'28 Populations and thresholds'!$K$98</f>
        <v>0</v>
      </c>
      <c r="O1938" s="263" t="str">
        <f t="shared" si="131"/>
        <v xml:space="preserve"> </v>
      </c>
      <c r="P1938" s="349"/>
      <c r="Q1938" s="272"/>
      <c r="R1938" s="274"/>
      <c r="S1938" s="263"/>
      <c r="T1938" s="275"/>
      <c r="U1938" s="263" t="str">
        <f t="shared" si="132"/>
        <v xml:space="preserve"> </v>
      </c>
    </row>
    <row r="1939" spans="1:26" x14ac:dyDescent="0.2">
      <c r="A1939" s="275" t="s">
        <v>1489</v>
      </c>
      <c r="B1939" s="269" t="s">
        <v>3624</v>
      </c>
      <c r="C1939" s="269" t="s">
        <v>3622</v>
      </c>
      <c r="D1939" s="279">
        <v>3158</v>
      </c>
      <c r="E1939" s="274">
        <v>2002</v>
      </c>
      <c r="F1939" s="263" t="str">
        <f t="shared" si="129"/>
        <v xml:space="preserve"> </v>
      </c>
      <c r="G1939" s="275" t="s">
        <v>139</v>
      </c>
      <c r="H1939" s="275" t="s">
        <v>3388</v>
      </c>
      <c r="I1939" s="263" t="str">
        <f t="shared" si="130"/>
        <v xml:space="preserve"> </v>
      </c>
      <c r="J1939" s="272" t="str">
        <f>IF(D1939&gt;=('28 Populations and thresholds'!$I$97),"YES"," ")</f>
        <v>YES</v>
      </c>
      <c r="K1939" s="272" t="str">
        <f>IF(J1939="YES"," ",IF(D1939&gt;=('28 Populations and thresholds'!$I$97)*0.25,"YES"))</f>
        <v xml:space="preserve"> </v>
      </c>
      <c r="L1939" s="272" t="b">
        <f>OR('28 Populations and thresholds'!$J$97="CR",'28 Populations and thresholds'!$J$97="EN",'28 Populations and thresholds'!$J$97="VU")</f>
        <v>0</v>
      </c>
      <c r="M1939" s="273">
        <f>D1939/'28 Populations and thresholds'!$H$97</f>
        <v>3.1579999999999997E-2</v>
      </c>
      <c r="N1939" s="274" t="str">
        <f>'28 Populations and thresholds'!$K$97</f>
        <v>DEC</v>
      </c>
      <c r="O1939" s="263" t="str">
        <f t="shared" si="131"/>
        <v xml:space="preserve"> </v>
      </c>
      <c r="P1939" s="349"/>
      <c r="Q1939" s="272"/>
      <c r="R1939" s="274"/>
      <c r="S1939" s="263"/>
      <c r="T1939" s="269"/>
      <c r="U1939" s="263" t="str">
        <f t="shared" si="132"/>
        <v xml:space="preserve"> </v>
      </c>
    </row>
    <row r="1940" spans="1:26" x14ac:dyDescent="0.2">
      <c r="A1940" s="12" t="s">
        <v>1489</v>
      </c>
      <c r="B1940" s="4" t="s">
        <v>4687</v>
      </c>
      <c r="C1940" s="4" t="s">
        <v>3676</v>
      </c>
      <c r="D1940" s="5">
        <v>300</v>
      </c>
      <c r="E1940" s="104">
        <v>1992</v>
      </c>
      <c r="F1940" s="263" t="str">
        <f t="shared" si="129"/>
        <v xml:space="preserve"> </v>
      </c>
      <c r="G1940" s="12" t="s">
        <v>139</v>
      </c>
      <c r="H1940" s="12" t="s">
        <v>3388</v>
      </c>
      <c r="I1940" s="263" t="str">
        <f t="shared" si="130"/>
        <v xml:space="preserve"> </v>
      </c>
      <c r="J1940" s="38" t="str">
        <f>IF(D1940&gt;=('28 Populations and thresholds'!$I$96),"YES"," ")</f>
        <v>YES</v>
      </c>
      <c r="K1940" s="38" t="str">
        <f>IF(J1940="YES"," ",IF(D1940&gt;=('28 Populations and thresholds'!$I$96)*0.25,"YES"))</f>
        <v xml:space="preserve"> </v>
      </c>
      <c r="L1940" s="38" t="b">
        <f>OR('28 Populations and thresholds'!$J$96="CR",'28 Populations and thresholds'!$J$96="EN",'28 Populations and thresholds'!$J$96="VU")</f>
        <v>1</v>
      </c>
      <c r="M1940" s="75">
        <f>D1940/'28 Populations and thresholds'!$H$96</f>
        <v>0.3</v>
      </c>
      <c r="N1940" s="106" t="str">
        <f>'28 Populations and thresholds'!$K$96</f>
        <v>DEC</v>
      </c>
      <c r="O1940" s="263" t="str">
        <f t="shared" si="131"/>
        <v xml:space="preserve"> </v>
      </c>
      <c r="P1940" s="348">
        <v>32.21</v>
      </c>
      <c r="Q1940" s="38">
        <v>3</v>
      </c>
      <c r="R1940" s="106">
        <v>1</v>
      </c>
      <c r="S1940" s="263"/>
      <c r="T1940" s="9"/>
      <c r="U1940" s="263" t="str">
        <f t="shared" si="132"/>
        <v xml:space="preserve"> </v>
      </c>
    </row>
    <row r="1941" spans="1:26" x14ac:dyDescent="0.2">
      <c r="A1941" s="12" t="s">
        <v>1489</v>
      </c>
      <c r="B1941" s="4" t="s">
        <v>4687</v>
      </c>
      <c r="C1941" s="4" t="s">
        <v>3447</v>
      </c>
      <c r="D1941" s="41">
        <v>611</v>
      </c>
      <c r="E1941" s="46">
        <v>33286</v>
      </c>
      <c r="F1941" s="263" t="str">
        <f t="shared" si="129"/>
        <v xml:space="preserve"> </v>
      </c>
      <c r="G1941" s="143" t="s">
        <v>21</v>
      </c>
      <c r="H1941" s="143" t="s">
        <v>853</v>
      </c>
      <c r="I1941" s="263" t="str">
        <f t="shared" si="130"/>
        <v xml:space="preserve"> </v>
      </c>
      <c r="J1941" s="38" t="str">
        <f>IF(D1941&gt;=('28 Populations and thresholds'!$I$145),"YES"," ")</f>
        <v>YES</v>
      </c>
      <c r="K1941" s="38" t="str">
        <f>IF(J1941="YES"," ",IF(D1941&gt;=('28 Populations and thresholds'!$I$145)*0.25,"YES"))</f>
        <v xml:space="preserve"> </v>
      </c>
      <c r="L1941" s="38" t="b">
        <f>OR('28 Populations and thresholds'!$J$145="CR",'28 Populations and thresholds'!$J$145="EN",'28 Populations and thresholds'!$J$145="VU")</f>
        <v>0</v>
      </c>
      <c r="M1941" s="75">
        <f>D1941/'28 Populations and thresholds'!$H$145</f>
        <v>6.11E-3</v>
      </c>
      <c r="N1941" s="106">
        <f>'28 Populations and thresholds'!$K$145</f>
        <v>0</v>
      </c>
      <c r="O1941" s="263" t="str">
        <f t="shared" si="131"/>
        <v xml:space="preserve"> </v>
      </c>
      <c r="P1941" s="348"/>
      <c r="Q1941" s="38"/>
      <c r="R1941" s="106"/>
      <c r="S1941" s="263"/>
      <c r="T1941" s="9"/>
      <c r="U1941" s="263" t="str">
        <f t="shared" si="132"/>
        <v xml:space="preserve"> </v>
      </c>
    </row>
    <row r="1942" spans="1:26" x14ac:dyDescent="0.2">
      <c r="A1942" s="12" t="s">
        <v>1489</v>
      </c>
      <c r="B1942" s="4" t="s">
        <v>4687</v>
      </c>
      <c r="C1942" s="111" t="s">
        <v>3604</v>
      </c>
      <c r="D1942" s="5">
        <v>1600</v>
      </c>
      <c r="E1942" s="104">
        <v>1990</v>
      </c>
      <c r="F1942" s="263" t="str">
        <f t="shared" si="129"/>
        <v xml:space="preserve"> </v>
      </c>
      <c r="G1942" s="12" t="s">
        <v>139</v>
      </c>
      <c r="H1942" s="12" t="s">
        <v>3388</v>
      </c>
      <c r="I1942" s="263" t="str">
        <f t="shared" si="130"/>
        <v xml:space="preserve"> </v>
      </c>
      <c r="J1942" s="38" t="str">
        <f>IF(D1942&gt;=('28 Populations and thresholds'!$I$90),"YES"," ")</f>
        <v>YES</v>
      </c>
      <c r="K1942" s="38" t="str">
        <f>IF(J1942="YES"," ",IF(D1942&gt;=('28 Populations and thresholds'!$I$90)*0.25,"YES"))</f>
        <v xml:space="preserve"> </v>
      </c>
      <c r="L1942" s="38" t="b">
        <f>OR('28 Populations and thresholds'!$J$90="CR",'28 Populations and thresholds'!$J$90="EN",'28 Populations and thresholds'!$J$90="VU")</f>
        <v>0</v>
      </c>
      <c r="M1942" s="75">
        <f>D1942/'28 Populations and thresholds'!$H$90</f>
        <v>1.6E-2</v>
      </c>
      <c r="N1942" s="106"/>
      <c r="O1942" s="263" t="str">
        <f t="shared" si="131"/>
        <v xml:space="preserve"> </v>
      </c>
      <c r="P1942" s="348"/>
      <c r="Q1942" s="38"/>
      <c r="R1942" s="106"/>
      <c r="S1942" s="263"/>
      <c r="T1942" s="12" t="s">
        <v>4548</v>
      </c>
      <c r="U1942" s="263" t="str">
        <f t="shared" si="132"/>
        <v xml:space="preserve"> </v>
      </c>
      <c r="W1942" s="4"/>
      <c r="X1942" s="4"/>
      <c r="Y1942" s="4"/>
      <c r="Z1942" s="4"/>
    </row>
    <row r="1943" spans="1:26" x14ac:dyDescent="0.2">
      <c r="A1943" s="267" t="s">
        <v>1489</v>
      </c>
      <c r="B1943" s="268" t="s">
        <v>1490</v>
      </c>
      <c r="C1943" s="269" t="s">
        <v>3552</v>
      </c>
      <c r="D1943" s="270">
        <v>561</v>
      </c>
      <c r="E1943" s="294" t="s">
        <v>1316</v>
      </c>
      <c r="F1943" s="263" t="str">
        <f t="shared" si="129"/>
        <v xml:space="preserve"> </v>
      </c>
      <c r="G1943" s="267" t="s">
        <v>15</v>
      </c>
      <c r="H1943" s="267" t="s">
        <v>1315</v>
      </c>
      <c r="I1943" s="263" t="str">
        <f t="shared" si="130"/>
        <v xml:space="preserve"> </v>
      </c>
      <c r="J1943" s="272" t="str">
        <f>IF(D1943&gt;=('28 Populations and thresholds'!$I$77),"YES"," ")</f>
        <v>YES</v>
      </c>
      <c r="K1943" s="272" t="str">
        <f>IF(J1943="YES"," ",IF(D1943&gt;=('28 Populations and thresholds'!$I$77)*0.25,"YES"))</f>
        <v xml:space="preserve"> </v>
      </c>
      <c r="L1943" s="272" t="b">
        <f>OR('28 Populations and thresholds'!$J$77="CR",'28 Populations and thresholds'!$J$77="EN",'28 Populations and thresholds'!$J$77="VU")</f>
        <v>0</v>
      </c>
      <c r="M1943" s="273">
        <f>D1943/'28 Populations and thresholds'!$H$77</f>
        <v>5.6100000000000004E-3</v>
      </c>
      <c r="N1943" s="274">
        <f>'28 Populations and thresholds'!$K$77</f>
        <v>0</v>
      </c>
      <c r="O1943" s="263" t="str">
        <f t="shared" si="131"/>
        <v xml:space="preserve"> </v>
      </c>
      <c r="P1943" s="349">
        <v>0.56000000000000005</v>
      </c>
      <c r="Q1943" s="272">
        <v>1</v>
      </c>
      <c r="R1943" s="274">
        <v>0</v>
      </c>
      <c r="S1943" s="263"/>
      <c r="T1943" s="275"/>
      <c r="U1943" s="263" t="str">
        <f t="shared" si="132"/>
        <v xml:space="preserve"> </v>
      </c>
    </row>
    <row r="1944" spans="1:26" x14ac:dyDescent="0.2">
      <c r="A1944" s="12" t="s">
        <v>1489</v>
      </c>
      <c r="B1944" s="40" t="s">
        <v>4681</v>
      </c>
      <c r="C1944" s="4" t="s">
        <v>1718</v>
      </c>
      <c r="D1944" s="5">
        <v>3246</v>
      </c>
      <c r="E1944" s="1" t="s">
        <v>156</v>
      </c>
      <c r="F1944" s="263" t="str">
        <f t="shared" si="129"/>
        <v xml:space="preserve"> </v>
      </c>
      <c r="G1944" s="13" t="s">
        <v>139</v>
      </c>
      <c r="I1944" s="263" t="str">
        <f t="shared" si="130"/>
        <v xml:space="preserve"> </v>
      </c>
      <c r="J1944" s="38" t="str">
        <f>IF(D1944&gt;=('28 Populations and thresholds'!$I$219),"YES"," ")</f>
        <v>YES</v>
      </c>
      <c r="K1944" s="38" t="str">
        <f>IF(J1944="YES"," ",IF(D1944&gt;=('28 Populations and thresholds'!$I$219)*0.25,"YES"))</f>
        <v xml:space="preserve"> </v>
      </c>
      <c r="L1944" s="38" t="b">
        <f>OR('28 Populations and thresholds'!$J$219="CR",'28 Populations and thresholds'!$J$219="EN",'28 Populations and thresholds'!$J$219="VU")</f>
        <v>0</v>
      </c>
      <c r="M1944" s="75">
        <f>D1944/'28 Populations and thresholds'!$H$219</f>
        <v>1.6230000000000001E-2</v>
      </c>
      <c r="N1944" s="106">
        <f>'28 Populations and thresholds'!$K$219</f>
        <v>0</v>
      </c>
      <c r="O1944" s="263" t="str">
        <f t="shared" si="131"/>
        <v xml:space="preserve"> </v>
      </c>
      <c r="P1944" s="348">
        <v>18.850000000000001</v>
      </c>
      <c r="Q1944" s="38">
        <v>9</v>
      </c>
      <c r="R1944" s="106">
        <v>1</v>
      </c>
      <c r="S1944" s="263"/>
      <c r="U1944" s="263" t="str">
        <f t="shared" si="132"/>
        <v xml:space="preserve"> </v>
      </c>
    </row>
    <row r="1945" spans="1:26" x14ac:dyDescent="0.2">
      <c r="A1945" s="12" t="s">
        <v>1489</v>
      </c>
      <c r="B1945" s="40" t="s">
        <v>4681</v>
      </c>
      <c r="C1945" s="4" t="s">
        <v>3471</v>
      </c>
      <c r="D1945" s="41">
        <v>2872</v>
      </c>
      <c r="E1945" s="46">
        <v>38749</v>
      </c>
      <c r="F1945" s="263" t="str">
        <f t="shared" si="129"/>
        <v xml:space="preserve"> </v>
      </c>
      <c r="G1945" s="143" t="s">
        <v>21</v>
      </c>
      <c r="H1945" s="143" t="s">
        <v>622</v>
      </c>
      <c r="I1945" s="263" t="str">
        <f t="shared" si="130"/>
        <v xml:space="preserve"> </v>
      </c>
      <c r="J1945" s="38" t="str">
        <f>IF(D1945&gt;=(('28 Populations and thresholds'!$I$183)+('28 Populations and thresholds'!$I$184)+('28 Populations and thresholds'!$I$185)),"YES"," ")</f>
        <v>YES</v>
      </c>
      <c r="K1945" s="38" t="str">
        <f>IF(J1945="YES"," ",IF(D1945&gt;=(('28 Populations and thresholds'!$I$183)+('28 Populations and thresholds'!$I$184)+('28 Populations and thresholds'!$I$185))*0.25,"YES"))</f>
        <v xml:space="preserve"> </v>
      </c>
      <c r="L1945" s="38" t="b">
        <f>OR('28 Populations and thresholds'!$J$183="CR",'28 Populations and thresholds'!$J$183="EN",'28 Populations and thresholds'!$J$183="VU")</f>
        <v>0</v>
      </c>
      <c r="M1945" s="75">
        <f>D1945/(('28 Populations and thresholds'!$H$183)+('28 Populations and thresholds'!$H$184)+('28 Populations and thresholds'!$H$185))</f>
        <v>9.573333333333333E-3</v>
      </c>
      <c r="N1945" s="106">
        <f>'28 Populations and thresholds'!$K$183</f>
        <v>0</v>
      </c>
      <c r="O1945" s="263" t="str">
        <f t="shared" si="131"/>
        <v xml:space="preserve"> </v>
      </c>
      <c r="P1945" s="348"/>
      <c r="Q1945" s="38"/>
      <c r="R1945" s="106"/>
      <c r="S1945" s="263"/>
      <c r="T1945" s="12" t="s">
        <v>4568</v>
      </c>
      <c r="U1945" s="263" t="str">
        <f t="shared" si="132"/>
        <v xml:space="preserve"> </v>
      </c>
    </row>
    <row r="1946" spans="1:26" x14ac:dyDescent="0.2">
      <c r="A1946" s="143" t="s">
        <v>1489</v>
      </c>
      <c r="B1946" s="40" t="s">
        <v>4681</v>
      </c>
      <c r="C1946" s="4" t="s">
        <v>3456</v>
      </c>
      <c r="D1946" s="41">
        <v>6162</v>
      </c>
      <c r="E1946" s="46">
        <v>38749</v>
      </c>
      <c r="F1946" s="263" t="str">
        <f t="shared" si="129"/>
        <v xml:space="preserve"> </v>
      </c>
      <c r="G1946" s="143" t="s">
        <v>21</v>
      </c>
      <c r="H1946" s="143" t="s">
        <v>622</v>
      </c>
      <c r="I1946" s="263" t="str">
        <f t="shared" si="130"/>
        <v xml:space="preserve"> </v>
      </c>
      <c r="J1946" s="38" t="str">
        <f>IF(D1946&gt;=('28 Populations and thresholds'!$I$161),"YES"," ")</f>
        <v>YES</v>
      </c>
      <c r="K1946" s="38" t="str">
        <f>IF(J1946="YES"," ",IF(D1946&gt;=('28 Populations and thresholds'!$I$161)*0.25,"YES"))</f>
        <v xml:space="preserve"> </v>
      </c>
      <c r="L1946" s="38" t="b">
        <f>OR('28 Populations and thresholds'!$J$161="CR",'28 Populations and thresholds'!$J$161="EN",'28 Populations and thresholds'!$J$161="VU")</f>
        <v>0</v>
      </c>
      <c r="M1946" s="75">
        <f>D1946/'28 Populations and thresholds'!$H$161</f>
        <v>4.1079999999999998E-2</v>
      </c>
      <c r="N1946" s="106">
        <f>'28 Populations and thresholds'!$K$161</f>
        <v>0</v>
      </c>
      <c r="O1946" s="263" t="str">
        <f t="shared" si="131"/>
        <v xml:space="preserve"> </v>
      </c>
      <c r="P1946" s="348"/>
      <c r="Q1946" s="38"/>
      <c r="R1946" s="106"/>
      <c r="S1946" s="263"/>
      <c r="T1946" s="12" t="s">
        <v>4562</v>
      </c>
      <c r="U1946" s="263" t="str">
        <f t="shared" si="132"/>
        <v xml:space="preserve"> </v>
      </c>
    </row>
    <row r="1947" spans="1:26" x14ac:dyDescent="0.2">
      <c r="A1947" s="143" t="s">
        <v>1489</v>
      </c>
      <c r="B1947" s="40" t="s">
        <v>4681</v>
      </c>
      <c r="C1947" s="4" t="s">
        <v>3747</v>
      </c>
      <c r="D1947" s="41">
        <v>369</v>
      </c>
      <c r="E1947" s="46">
        <v>38749</v>
      </c>
      <c r="F1947" s="263" t="str">
        <f t="shared" si="129"/>
        <v xml:space="preserve"> </v>
      </c>
      <c r="G1947" s="143" t="s">
        <v>21</v>
      </c>
      <c r="H1947" s="143" t="s">
        <v>622</v>
      </c>
      <c r="I1947" s="263" t="str">
        <f t="shared" si="130"/>
        <v xml:space="preserve"> </v>
      </c>
      <c r="J1947" s="38" t="str">
        <f>IF(D1947&gt;=('28 Populations and thresholds'!$I$155),"YES"," ")</f>
        <v>YES</v>
      </c>
      <c r="K1947" s="38" t="str">
        <f>IF(J1947="YES"," ",IF(D1947&gt;=('28 Populations and thresholds'!$I$155)*0.25,"YES"))</f>
        <v xml:space="preserve"> </v>
      </c>
      <c r="L1947" s="38" t="b">
        <f>OR('28 Populations and thresholds'!$J$155="CR",'28 Populations and thresholds'!$J$155="EN",'28 Populations and thresholds'!$J$155="VU")</f>
        <v>0</v>
      </c>
      <c r="M1947" s="75">
        <f>D1947/'28 Populations and thresholds'!$H$155</f>
        <v>1.4760000000000001E-2</v>
      </c>
      <c r="N1947" s="106" t="str">
        <f>'28 Populations and thresholds'!$K$155</f>
        <v>DEC</v>
      </c>
      <c r="O1947" s="263" t="str">
        <f t="shared" si="131"/>
        <v xml:space="preserve"> </v>
      </c>
      <c r="P1947" s="348"/>
      <c r="Q1947" s="38"/>
      <c r="R1947" s="106"/>
      <c r="S1947" s="263"/>
      <c r="U1947" s="263" t="str">
        <f t="shared" si="132"/>
        <v xml:space="preserve"> </v>
      </c>
    </row>
    <row r="1948" spans="1:26" x14ac:dyDescent="0.2">
      <c r="A1948" s="143" t="s">
        <v>1489</v>
      </c>
      <c r="B1948" s="40" t="s">
        <v>4681</v>
      </c>
      <c r="C1948" s="4" t="s">
        <v>3772</v>
      </c>
      <c r="D1948" s="41">
        <v>394</v>
      </c>
      <c r="E1948" s="46">
        <v>38749</v>
      </c>
      <c r="F1948" s="263" t="str">
        <f t="shared" si="129"/>
        <v xml:space="preserve"> </v>
      </c>
      <c r="G1948" s="143" t="s">
        <v>21</v>
      </c>
      <c r="H1948" s="143" t="s">
        <v>622</v>
      </c>
      <c r="I1948" s="263" t="str">
        <f t="shared" si="130"/>
        <v xml:space="preserve"> </v>
      </c>
      <c r="J1948" s="38" t="str">
        <f>IF(D1948&gt;=('28 Populations and thresholds'!$I$201),"YES"," ")</f>
        <v>YES</v>
      </c>
      <c r="K1948" s="38" t="str">
        <f>IF(J1948="YES"," ",IF(D1948&gt;=('28 Populations and thresholds'!$I$201)*0.25,"YES"))</f>
        <v xml:space="preserve"> </v>
      </c>
      <c r="L1948" s="38" t="b">
        <f>OR('28 Populations and thresholds'!$J$201="CR",'28 Populations and thresholds'!$J$201="EN",'28 Populations and thresholds'!$J$201="VU")</f>
        <v>0</v>
      </c>
      <c r="M1948" s="75">
        <f>D1948/'28 Populations and thresholds'!$H$201</f>
        <v>1.576E-2</v>
      </c>
      <c r="N1948" s="106">
        <f>'28 Populations and thresholds'!$K$201</f>
        <v>0</v>
      </c>
      <c r="O1948" s="263" t="str">
        <f t="shared" si="131"/>
        <v xml:space="preserve"> </v>
      </c>
      <c r="P1948" s="348"/>
      <c r="Q1948" s="38"/>
      <c r="R1948" s="106"/>
      <c r="S1948" s="263"/>
      <c r="T1948" s="9"/>
      <c r="U1948" s="263" t="str">
        <f t="shared" si="132"/>
        <v xml:space="preserve"> </v>
      </c>
    </row>
    <row r="1949" spans="1:26" x14ac:dyDescent="0.2">
      <c r="A1949" s="110" t="s">
        <v>1489</v>
      </c>
      <c r="B1949" s="40" t="s">
        <v>4681</v>
      </c>
      <c r="C1949" s="4" t="s">
        <v>3472</v>
      </c>
      <c r="D1949" s="108">
        <v>14</v>
      </c>
      <c r="E1949" s="109">
        <v>2006</v>
      </c>
      <c r="F1949" s="263" t="str">
        <f t="shared" si="129"/>
        <v xml:space="preserve"> </v>
      </c>
      <c r="G1949" s="12" t="s">
        <v>139</v>
      </c>
      <c r="H1949" s="12" t="s">
        <v>3388</v>
      </c>
      <c r="I1949" s="263" t="str">
        <f t="shared" si="130"/>
        <v xml:space="preserve"> </v>
      </c>
      <c r="J1949" s="38" t="str">
        <f>IF(D1949&gt;=('28 Populations and thresholds'!$I$188),"YES"," ")</f>
        <v>YES</v>
      </c>
      <c r="K1949" s="38" t="str">
        <f>IF(J1949="YES"," ",IF(D1949&gt;=('28 Populations and thresholds'!$I$188)*0.25,"YES"))</f>
        <v xml:space="preserve"> </v>
      </c>
      <c r="L1949" s="38" t="b">
        <f>OR('28 Populations and thresholds'!$J$188="CR",'28 Populations and thresholds'!$J$188="EN",'28 Populations and thresholds'!$J$188="VU")</f>
        <v>1</v>
      </c>
      <c r="M1949" s="75">
        <f>D1949/'28 Populations and thresholds'!$H$188</f>
        <v>2.3333333333333334E-2</v>
      </c>
      <c r="N1949" s="106" t="str">
        <f>'28 Populations and thresholds'!$K$188</f>
        <v>DEC</v>
      </c>
      <c r="O1949" s="263" t="str">
        <f t="shared" si="131"/>
        <v xml:space="preserve"> </v>
      </c>
      <c r="P1949" s="348"/>
      <c r="Q1949" s="38"/>
      <c r="R1949" s="106"/>
      <c r="S1949" s="263"/>
      <c r="T1949" s="9"/>
      <c r="U1949" s="263" t="str">
        <f t="shared" si="132"/>
        <v xml:space="preserve"> </v>
      </c>
      <c r="W1949" s="4"/>
      <c r="X1949" s="4"/>
      <c r="Y1949" s="4"/>
      <c r="Z1949" s="4"/>
    </row>
    <row r="1950" spans="1:26" x14ac:dyDescent="0.2">
      <c r="A1950" s="143" t="s">
        <v>1489</v>
      </c>
      <c r="B1950" s="40" t="s">
        <v>4681</v>
      </c>
      <c r="C1950" s="111" t="s">
        <v>3758</v>
      </c>
      <c r="D1950" s="41">
        <v>1025</v>
      </c>
      <c r="E1950" s="46">
        <v>38749</v>
      </c>
      <c r="F1950" s="263" t="str">
        <f t="shared" si="129"/>
        <v xml:space="preserve"> </v>
      </c>
      <c r="G1950" s="143" t="s">
        <v>21</v>
      </c>
      <c r="H1950" s="143" t="s">
        <v>622</v>
      </c>
      <c r="I1950" s="263" t="str">
        <f t="shared" si="130"/>
        <v xml:space="preserve"> </v>
      </c>
      <c r="J1950" s="38" t="str">
        <f>IF(D1950&gt;=('28 Populations and thresholds'!$I$179),"YES"," ")</f>
        <v>YES</v>
      </c>
      <c r="K1950" s="38" t="str">
        <f>IF(J1950="YES"," ",IF(D1950&gt;=('28 Populations and thresholds'!$I$179)*0.25,"YES"))</f>
        <v xml:space="preserve"> </v>
      </c>
      <c r="L1950" s="38" t="b">
        <f>OR('28 Populations and thresholds'!$J$179="CR",'28 Populations and thresholds'!$J$179="EN",'28 Populations and thresholds'!$J$179="VU")</f>
        <v>0</v>
      </c>
      <c r="M1950" s="75">
        <f>D1950/'28 Populations and thresholds'!$H$179</f>
        <v>1.8636363636363635E-2</v>
      </c>
      <c r="N1950" s="106" t="str">
        <f>'28 Populations and thresholds'!$K$179</f>
        <v>DEC</v>
      </c>
      <c r="O1950" s="263" t="str">
        <f t="shared" si="131"/>
        <v xml:space="preserve"> </v>
      </c>
      <c r="P1950" s="348"/>
      <c r="Q1950" s="38"/>
      <c r="R1950" s="106"/>
      <c r="S1950" s="263"/>
      <c r="U1950" s="263" t="str">
        <f t="shared" si="132"/>
        <v xml:space="preserve"> </v>
      </c>
    </row>
    <row r="1951" spans="1:26" x14ac:dyDescent="0.2">
      <c r="A1951" s="12" t="s">
        <v>1489</v>
      </c>
      <c r="B1951" s="40" t="s">
        <v>4693</v>
      </c>
      <c r="C1951" s="4" t="s">
        <v>1688</v>
      </c>
      <c r="D1951" s="5">
        <v>103</v>
      </c>
      <c r="E1951" s="1" t="s">
        <v>69</v>
      </c>
      <c r="F1951" s="263" t="str">
        <f t="shared" si="129"/>
        <v xml:space="preserve"> </v>
      </c>
      <c r="G1951" s="13" t="s">
        <v>139</v>
      </c>
      <c r="I1951" s="263" t="str">
        <f t="shared" si="130"/>
        <v xml:space="preserve"> </v>
      </c>
      <c r="J1951" s="38" t="str">
        <f>IF(D1951&gt;=('28 Populations and thresholds'!$I$47),"YES"," ")</f>
        <v>YES</v>
      </c>
      <c r="K1951" s="38" t="str">
        <f>IF(J1951="YES"," ",IF(D1951&gt;=('28 Populations and thresholds'!$I$47)*0.25,"YES"))</f>
        <v xml:space="preserve"> </v>
      </c>
      <c r="L1951" s="38" t="b">
        <f>OR('28 Populations and thresholds'!$J$47="CR",'28 Populations and thresholds'!$J$47="EN",'28 Populations and thresholds'!$J$47="VU")</f>
        <v>0</v>
      </c>
      <c r="M1951" s="75">
        <f>D1951/'28 Populations and thresholds'!$H$47</f>
        <v>1.03E-2</v>
      </c>
      <c r="N1951" s="106">
        <f>'28 Populations and thresholds'!$K$47</f>
        <v>0</v>
      </c>
      <c r="O1951" s="263" t="str">
        <f t="shared" si="131"/>
        <v xml:space="preserve"> </v>
      </c>
      <c r="P1951" s="348"/>
      <c r="Q1951" s="38"/>
      <c r="R1951" s="106"/>
      <c r="S1951" s="263"/>
      <c r="T1951" s="121"/>
      <c r="U1951" s="263" t="str">
        <f t="shared" si="132"/>
        <v xml:space="preserve"> </v>
      </c>
    </row>
    <row r="1952" spans="1:26" x14ac:dyDescent="0.2">
      <c r="A1952" s="143" t="s">
        <v>1489</v>
      </c>
      <c r="B1952" s="40" t="s">
        <v>4693</v>
      </c>
      <c r="C1952" s="4" t="s">
        <v>3452</v>
      </c>
      <c r="D1952" s="41">
        <v>3879</v>
      </c>
      <c r="E1952" s="46">
        <v>38749</v>
      </c>
      <c r="F1952" s="263" t="str">
        <f t="shared" si="129"/>
        <v xml:space="preserve"> </v>
      </c>
      <c r="G1952" s="143" t="s">
        <v>21</v>
      </c>
      <c r="H1952" s="143" t="s">
        <v>622</v>
      </c>
      <c r="I1952" s="263" t="str">
        <f t="shared" si="130"/>
        <v xml:space="preserve"> </v>
      </c>
      <c r="J1952" s="38" t="str">
        <f>IF(D1952&gt;=('28 Populations and thresholds'!$I$158),"YES"," ")</f>
        <v>YES</v>
      </c>
      <c r="K1952" s="38" t="str">
        <f>IF(J1952="YES"," ",IF(D1952&gt;=('28 Populations and thresholds'!$I$158)*0.25,"YES"))</f>
        <v xml:space="preserve"> </v>
      </c>
      <c r="L1952" s="38" t="b">
        <f>OR('28 Populations and thresholds'!$J$158="CR",'28 Populations and thresholds'!$J$158="EN",'28 Populations and thresholds'!$J$158="VU")</f>
        <v>0</v>
      </c>
      <c r="M1952" s="75">
        <f>D1952/'28 Populations and thresholds'!$H$158</f>
        <v>3.8789999999999998E-2</v>
      </c>
      <c r="N1952" s="106">
        <f>'28 Populations and thresholds'!$K$158</f>
        <v>0</v>
      </c>
      <c r="O1952" s="263" t="str">
        <f t="shared" si="131"/>
        <v xml:space="preserve"> </v>
      </c>
      <c r="P1952" s="348"/>
      <c r="Q1952" s="38"/>
      <c r="R1952" s="106"/>
      <c r="S1952" s="263"/>
      <c r="T1952" s="9"/>
      <c r="U1952" s="263" t="str">
        <f t="shared" si="132"/>
        <v xml:space="preserve"> </v>
      </c>
    </row>
    <row r="1953" spans="1:26" x14ac:dyDescent="0.2">
      <c r="A1953" s="275" t="s">
        <v>1489</v>
      </c>
      <c r="B1953" s="269" t="s">
        <v>3554</v>
      </c>
      <c r="C1953" s="269" t="s">
        <v>3552</v>
      </c>
      <c r="D1953" s="279">
        <v>1260</v>
      </c>
      <c r="E1953" s="274">
        <v>2000</v>
      </c>
      <c r="F1953" s="263" t="str">
        <f t="shared" si="129"/>
        <v xml:space="preserve"> </v>
      </c>
      <c r="G1953" s="275" t="s">
        <v>139</v>
      </c>
      <c r="H1953" s="275" t="s">
        <v>3388</v>
      </c>
      <c r="I1953" s="263" t="str">
        <f t="shared" si="130"/>
        <v xml:space="preserve"> </v>
      </c>
      <c r="J1953" s="272" t="str">
        <f>IF(D1953&gt;=('28 Populations and thresholds'!$I$77),"YES"," ")</f>
        <v>YES</v>
      </c>
      <c r="K1953" s="272" t="str">
        <f>IF(J1953="YES"," ",IF(D1953&gt;=('28 Populations and thresholds'!$I$77)*0.25,"YES"))</f>
        <v xml:space="preserve"> </v>
      </c>
      <c r="L1953" s="272" t="b">
        <f>OR('28 Populations and thresholds'!$J$77="CR",'28 Populations and thresholds'!$J$77="EN",'28 Populations and thresholds'!$J$77="VU")</f>
        <v>0</v>
      </c>
      <c r="M1953" s="273">
        <f>D1953/'28 Populations and thresholds'!$H$77</f>
        <v>1.26E-2</v>
      </c>
      <c r="N1953" s="274">
        <f>'28 Populations and thresholds'!$K$77</f>
        <v>0</v>
      </c>
      <c r="O1953" s="263" t="str">
        <f t="shared" si="131"/>
        <v xml:space="preserve"> </v>
      </c>
      <c r="P1953" s="349">
        <v>1.26</v>
      </c>
      <c r="Q1953" s="272">
        <v>1</v>
      </c>
      <c r="R1953" s="274">
        <v>0</v>
      </c>
      <c r="S1953" s="263"/>
      <c r="T1953" s="275"/>
      <c r="U1953" s="263" t="str">
        <f t="shared" si="132"/>
        <v xml:space="preserve"> </v>
      </c>
    </row>
    <row r="1954" spans="1:26" s="4" customFormat="1" x14ac:dyDescent="0.2">
      <c r="A1954" s="336" t="s">
        <v>1489</v>
      </c>
      <c r="B1954" s="337" t="s">
        <v>4728</v>
      </c>
      <c r="C1954" s="338" t="s">
        <v>3552</v>
      </c>
      <c r="D1954" s="339">
        <v>1052</v>
      </c>
      <c r="E1954" s="323">
        <v>2006</v>
      </c>
      <c r="F1954" s="263" t="str">
        <f t="shared" si="129"/>
        <v xml:space="preserve"> </v>
      </c>
      <c r="G1954" s="324" t="s">
        <v>139</v>
      </c>
      <c r="H1954" s="324" t="s">
        <v>3388</v>
      </c>
      <c r="I1954" s="263" t="str">
        <f t="shared" si="130"/>
        <v xml:space="preserve"> </v>
      </c>
      <c r="J1954" s="321" t="str">
        <f>IF(D1954&gt;=('28 Populations and thresholds'!$I$77),"YES"," ")</f>
        <v>YES</v>
      </c>
      <c r="K1954" s="321" t="str">
        <f>IF(J1954="YES"," ",IF(D1954&gt;=('28 Populations and thresholds'!$I$77)*0.25,"YES"))</f>
        <v xml:space="preserve"> </v>
      </c>
      <c r="L1954" s="321" t="b">
        <f>OR('28 Populations and thresholds'!$J$77="CR",'28 Populations and thresholds'!$J$77="EN",'28 Populations and thresholds'!$J$77="VU")</f>
        <v>0</v>
      </c>
      <c r="M1954" s="322">
        <f>D1954/'28 Populations and thresholds'!$H$77</f>
        <v>1.052E-2</v>
      </c>
      <c r="N1954" s="323">
        <f>'28 Populations and thresholds'!$K$77</f>
        <v>0</v>
      </c>
      <c r="O1954" s="263" t="str">
        <f t="shared" si="131"/>
        <v xml:space="preserve"> </v>
      </c>
      <c r="P1954" s="386">
        <v>1.05</v>
      </c>
      <c r="Q1954" s="321">
        <v>1</v>
      </c>
      <c r="R1954" s="323">
        <v>0</v>
      </c>
      <c r="S1954" s="263"/>
      <c r="T1954" s="337" t="s">
        <v>4727</v>
      </c>
      <c r="U1954" s="263" t="str">
        <f t="shared" si="132"/>
        <v xml:space="preserve"> </v>
      </c>
      <c r="W1954" s="9"/>
      <c r="X1954" s="9"/>
      <c r="Y1954" s="9"/>
      <c r="Z1954" s="9"/>
    </row>
    <row r="1955" spans="1:26" x14ac:dyDescent="0.2">
      <c r="A1955" s="143" t="s">
        <v>1489</v>
      </c>
      <c r="B1955" s="40" t="s">
        <v>4688</v>
      </c>
      <c r="C1955" s="4" t="s">
        <v>3552</v>
      </c>
      <c r="D1955" s="41">
        <v>550</v>
      </c>
      <c r="E1955" s="47" t="s">
        <v>1333</v>
      </c>
      <c r="F1955" s="263" t="str">
        <f t="shared" si="129"/>
        <v xml:space="preserve"> </v>
      </c>
      <c r="G1955" s="143" t="s">
        <v>15</v>
      </c>
      <c r="H1955" s="143" t="s">
        <v>1315</v>
      </c>
      <c r="I1955" s="263" t="str">
        <f t="shared" si="130"/>
        <v xml:space="preserve"> </v>
      </c>
      <c r="J1955" s="38" t="str">
        <f>IF(D1955&gt;=('28 Populations and thresholds'!$I$77),"YES"," ")</f>
        <v>YES</v>
      </c>
      <c r="K1955" s="38" t="str">
        <f>IF(J1955="YES"," ",IF(D1955&gt;=('28 Populations and thresholds'!$I$77)*0.25,"YES"))</f>
        <v xml:space="preserve"> </v>
      </c>
      <c r="L1955" s="38" t="b">
        <f>OR('28 Populations and thresholds'!$J$77="CR",'28 Populations and thresholds'!$J$77="EN",'28 Populations and thresholds'!$J$77="VU")</f>
        <v>0</v>
      </c>
      <c r="M1955" s="75">
        <f>D1955/'28 Populations and thresholds'!$H$77</f>
        <v>5.4999999999999997E-3</v>
      </c>
      <c r="N1955" s="106">
        <f>'28 Populations and thresholds'!$K$77</f>
        <v>0</v>
      </c>
      <c r="O1955" s="263" t="str">
        <f t="shared" si="131"/>
        <v xml:space="preserve"> </v>
      </c>
      <c r="P1955" s="348">
        <v>0.55000000000000004</v>
      </c>
      <c r="Q1955" s="38">
        <v>1</v>
      </c>
      <c r="R1955" s="106">
        <v>0</v>
      </c>
      <c r="S1955" s="263"/>
      <c r="U1955" s="263" t="str">
        <f t="shared" si="132"/>
        <v xml:space="preserve"> </v>
      </c>
    </row>
    <row r="1956" spans="1:26" x14ac:dyDescent="0.2">
      <c r="A1956" s="267" t="s">
        <v>1489</v>
      </c>
      <c r="B1956" s="268" t="s">
        <v>4689</v>
      </c>
      <c r="C1956" s="269" t="s">
        <v>3552</v>
      </c>
      <c r="D1956" s="270">
        <v>894</v>
      </c>
      <c r="E1956" s="294" t="s">
        <v>1327</v>
      </c>
      <c r="F1956" s="263" t="str">
        <f t="shared" si="129"/>
        <v xml:space="preserve"> </v>
      </c>
      <c r="G1956" s="267" t="s">
        <v>15</v>
      </c>
      <c r="H1956" s="267" t="s">
        <v>1315</v>
      </c>
      <c r="I1956" s="263" t="str">
        <f t="shared" si="130"/>
        <v xml:space="preserve"> </v>
      </c>
      <c r="J1956" s="272" t="str">
        <f>IF(D1956&gt;=('28 Populations and thresholds'!$I$77),"YES"," ")</f>
        <v>YES</v>
      </c>
      <c r="K1956" s="272" t="str">
        <f>IF(J1956="YES"," ",IF(D1956&gt;=('28 Populations and thresholds'!$I$77)*0.25,"YES"))</f>
        <v xml:space="preserve"> </v>
      </c>
      <c r="L1956" s="272" t="b">
        <f>OR('28 Populations and thresholds'!$J$77="CR",'28 Populations and thresholds'!$J$77="EN",'28 Populations and thresholds'!$J$77="VU")</f>
        <v>0</v>
      </c>
      <c r="M1956" s="273">
        <f>D1956/'28 Populations and thresholds'!$H$77</f>
        <v>8.94E-3</v>
      </c>
      <c r="N1956" s="274">
        <f>'28 Populations and thresholds'!$K$77</f>
        <v>0</v>
      </c>
      <c r="O1956" s="263" t="str">
        <f t="shared" si="131"/>
        <v xml:space="preserve"> </v>
      </c>
      <c r="P1956" s="349">
        <v>0.89</v>
      </c>
      <c r="Q1956" s="272">
        <v>1</v>
      </c>
      <c r="R1956" s="274">
        <v>0</v>
      </c>
      <c r="S1956" s="263"/>
      <c r="T1956" s="275"/>
      <c r="U1956" s="263" t="str">
        <f t="shared" si="132"/>
        <v xml:space="preserve"> </v>
      </c>
    </row>
    <row r="1957" spans="1:26" x14ac:dyDescent="0.2">
      <c r="A1957" s="12" t="s">
        <v>1489</v>
      </c>
      <c r="B1957" s="9" t="s">
        <v>1683</v>
      </c>
      <c r="C1957" s="4" t="s">
        <v>3545</v>
      </c>
      <c r="D1957" s="5">
        <v>4464</v>
      </c>
      <c r="E1957" s="104">
        <v>2000</v>
      </c>
      <c r="F1957" s="263" t="str">
        <f t="shared" si="129"/>
        <v xml:space="preserve"> </v>
      </c>
      <c r="G1957" s="12" t="s">
        <v>139</v>
      </c>
      <c r="H1957" s="12" t="s">
        <v>3388</v>
      </c>
      <c r="I1957" s="263" t="str">
        <f t="shared" si="130"/>
        <v xml:space="preserve"> </v>
      </c>
      <c r="J1957" s="38" t="str">
        <f>IF(D1957&gt;=('28 Populations and thresholds'!$I$71),"YES"," ")</f>
        <v>YES</v>
      </c>
      <c r="K1957" s="38" t="str">
        <f>IF(J1957="YES"," ",IF(D1957&gt;=('28 Populations and thresholds'!$I$71)*0.25,"YES"))</f>
        <v xml:space="preserve"> </v>
      </c>
      <c r="L1957" s="38" t="b">
        <f>OR('28 Populations and thresholds'!$J$71="CR",'28 Populations and thresholds'!$J$71="EN",'28 Populations and thresholds'!$J$71="VU")</f>
        <v>0</v>
      </c>
      <c r="M1957" s="75">
        <f>D1957/'28 Populations and thresholds'!$H$71</f>
        <v>7.4399999999999994E-2</v>
      </c>
      <c r="N1957" s="106">
        <f>'28 Populations and thresholds'!$K$71</f>
        <v>0</v>
      </c>
      <c r="O1957" s="263" t="str">
        <f t="shared" si="131"/>
        <v xml:space="preserve"> </v>
      </c>
      <c r="P1957" s="348">
        <v>171.35</v>
      </c>
      <c r="Q1957" s="38">
        <v>5</v>
      </c>
      <c r="R1957" s="106">
        <v>0</v>
      </c>
      <c r="S1957" s="263"/>
      <c r="U1957" s="263" t="str">
        <f t="shared" si="132"/>
        <v xml:space="preserve"> </v>
      </c>
    </row>
    <row r="1958" spans="1:26" x14ac:dyDescent="0.2">
      <c r="A1958" s="12" t="s">
        <v>1489</v>
      </c>
      <c r="B1958" s="9" t="s">
        <v>1683</v>
      </c>
      <c r="C1958" s="4" t="s">
        <v>1677</v>
      </c>
      <c r="D1958" s="5">
        <v>287</v>
      </c>
      <c r="E1958" s="1" t="s">
        <v>32</v>
      </c>
      <c r="F1958" s="263" t="str">
        <f t="shared" si="129"/>
        <v xml:space="preserve"> </v>
      </c>
      <c r="G1958" s="13" t="s">
        <v>139</v>
      </c>
      <c r="I1958" s="263" t="str">
        <f t="shared" si="130"/>
        <v xml:space="preserve"> </v>
      </c>
      <c r="J1958" s="38" t="str">
        <f>IF(D1958&gt;=('28 Populations and thresholds'!$I$44),"YES"," ")</f>
        <v>YES</v>
      </c>
      <c r="K1958" s="38" t="str">
        <f>IF(J1958="YES"," ",IF(D1958&gt;=('28 Populations and thresholds'!$I$44)*0.25,"YES"))</f>
        <v xml:space="preserve"> </v>
      </c>
      <c r="L1958" s="38" t="b">
        <f>OR('28 Populations and thresholds'!$J$44="CR",'28 Populations and thresholds'!$J$44="EN",'28 Populations and thresholds'!$J$44="VU")</f>
        <v>0</v>
      </c>
      <c r="M1958" s="75">
        <f>D1958/'28 Populations and thresholds'!$H$44</f>
        <v>0.57399999999999995</v>
      </c>
      <c r="N1958" s="106">
        <f>'28 Populations and thresholds'!$K$44</f>
        <v>0</v>
      </c>
      <c r="O1958" s="263" t="str">
        <f t="shared" si="131"/>
        <v xml:space="preserve"> </v>
      </c>
      <c r="P1958" s="348"/>
      <c r="Q1958" s="38"/>
      <c r="R1958" s="106"/>
      <c r="S1958" s="263"/>
      <c r="T1958" s="121"/>
      <c r="U1958" s="263" t="str">
        <f t="shared" si="132"/>
        <v xml:space="preserve"> </v>
      </c>
    </row>
    <row r="1959" spans="1:26" x14ac:dyDescent="0.2">
      <c r="A1959" s="12" t="s">
        <v>1489</v>
      </c>
      <c r="B1959" s="4" t="s">
        <v>1683</v>
      </c>
      <c r="C1959" s="4" t="s">
        <v>3425</v>
      </c>
      <c r="D1959" s="105">
        <v>2719</v>
      </c>
      <c r="E1959" s="106">
        <v>2000</v>
      </c>
      <c r="F1959" s="263" t="str">
        <f t="shared" si="129"/>
        <v xml:space="preserve"> </v>
      </c>
      <c r="G1959" s="12" t="s">
        <v>139</v>
      </c>
      <c r="H1959" s="12" t="s">
        <v>3388</v>
      </c>
      <c r="I1959" s="263" t="str">
        <f t="shared" si="130"/>
        <v xml:space="preserve"> </v>
      </c>
      <c r="J1959" s="38" t="str">
        <f>IF(D1959&gt;=('28 Populations and thresholds'!$I$120),"YES"," ")</f>
        <v>YES</v>
      </c>
      <c r="K1959" s="38" t="str">
        <f>IF(J1959="YES"," ",IF(D1959&gt;=('28 Populations and thresholds'!$I$120)*0.25,"YES"))</f>
        <v xml:space="preserve"> </v>
      </c>
      <c r="L1959" s="38" t="b">
        <f>OR('28 Populations and thresholds'!$J$120="CR",'28 Populations and thresholds'!$J$120="EN",'28 Populations and thresholds'!$J$120="VU")</f>
        <v>0</v>
      </c>
      <c r="M1959" s="346">
        <v>1</v>
      </c>
      <c r="N1959" s="106" t="str">
        <f>'28 Populations and thresholds'!$K$120</f>
        <v>DEC</v>
      </c>
      <c r="O1959" s="263" t="str">
        <f t="shared" si="131"/>
        <v xml:space="preserve"> </v>
      </c>
      <c r="P1959" s="348"/>
      <c r="Q1959" s="38"/>
      <c r="R1959" s="106"/>
      <c r="S1959" s="263"/>
      <c r="T1959" s="120"/>
      <c r="U1959" s="263" t="str">
        <f t="shared" si="132"/>
        <v xml:space="preserve"> </v>
      </c>
      <c r="W1959" s="4"/>
      <c r="X1959" s="4"/>
      <c r="Y1959" s="4"/>
      <c r="Z1959" s="4"/>
    </row>
    <row r="1960" spans="1:26" x14ac:dyDescent="0.2">
      <c r="A1960" s="12" t="s">
        <v>1489</v>
      </c>
      <c r="B1960" s="9" t="s">
        <v>1683</v>
      </c>
      <c r="C1960" s="4" t="s">
        <v>3544</v>
      </c>
      <c r="D1960" s="5">
        <v>1958</v>
      </c>
      <c r="E1960" s="104">
        <v>2007</v>
      </c>
      <c r="F1960" s="263" t="str">
        <f t="shared" si="129"/>
        <v xml:space="preserve"> </v>
      </c>
      <c r="G1960" s="12" t="s">
        <v>139</v>
      </c>
      <c r="H1960" s="12" t="s">
        <v>3388</v>
      </c>
      <c r="I1960" s="263" t="str">
        <f t="shared" si="130"/>
        <v xml:space="preserve"> </v>
      </c>
      <c r="J1960" s="38" t="str">
        <f>IF(D1960&gt;=('28 Populations and thresholds'!$I$70),"YES"," ")</f>
        <v>YES</v>
      </c>
      <c r="K1960" s="38" t="str">
        <f>IF(J1960="YES"," ",IF(D1960&gt;=('28 Populations and thresholds'!$I$70)*0.25,"YES"))</f>
        <v xml:space="preserve"> </v>
      </c>
      <c r="L1960" s="38" t="b">
        <f>OR('28 Populations and thresholds'!$J$70="CR",'28 Populations and thresholds'!$J$70="EN",'28 Populations and thresholds'!$J$70="VU")</f>
        <v>0</v>
      </c>
      <c r="M1960" s="75">
        <f>D1960/'28 Populations and thresholds'!$H$70</f>
        <v>1.958E-2</v>
      </c>
      <c r="N1960" s="106">
        <f>'28 Populations and thresholds'!$K$70</f>
        <v>0</v>
      </c>
      <c r="O1960" s="263" t="str">
        <f t="shared" si="131"/>
        <v xml:space="preserve"> </v>
      </c>
      <c r="P1960" s="348"/>
      <c r="Q1960" s="38"/>
      <c r="R1960" s="106"/>
      <c r="S1960" s="263"/>
      <c r="T1960" s="9"/>
      <c r="U1960" s="263" t="str">
        <f t="shared" si="132"/>
        <v xml:space="preserve"> </v>
      </c>
    </row>
    <row r="1961" spans="1:26" x14ac:dyDescent="0.2">
      <c r="A1961" s="12" t="s">
        <v>1489</v>
      </c>
      <c r="B1961" s="111" t="s">
        <v>1683</v>
      </c>
      <c r="C1961" s="111" t="s">
        <v>3552</v>
      </c>
      <c r="D1961" s="5">
        <v>4552</v>
      </c>
      <c r="E1961" s="104">
        <v>2000</v>
      </c>
      <c r="F1961" s="263" t="str">
        <f t="shared" si="129"/>
        <v xml:space="preserve"> </v>
      </c>
      <c r="G1961" s="12" t="s">
        <v>139</v>
      </c>
      <c r="H1961" s="12" t="s">
        <v>3388</v>
      </c>
      <c r="I1961" s="263" t="str">
        <f t="shared" si="130"/>
        <v xml:space="preserve"> </v>
      </c>
      <c r="J1961" s="38" t="str">
        <f>IF(D1961&gt;=('28 Populations and thresholds'!$I$77),"YES"," ")</f>
        <v>YES</v>
      </c>
      <c r="K1961" s="38" t="str">
        <f>IF(J1961="YES"," ",IF(D1961&gt;=('28 Populations and thresholds'!$I$77)*0.25,"YES"))</f>
        <v xml:space="preserve"> </v>
      </c>
      <c r="L1961" s="38" t="b">
        <f>OR('28 Populations and thresholds'!$J$77="CR",'28 Populations and thresholds'!$J$77="EN",'28 Populations and thresholds'!$J$77="VU")</f>
        <v>0</v>
      </c>
      <c r="M1961" s="75">
        <f>D1961/'28 Populations and thresholds'!$H$77</f>
        <v>4.5519999999999998E-2</v>
      </c>
      <c r="N1961" s="106">
        <f>'28 Populations and thresholds'!$K$77</f>
        <v>0</v>
      </c>
      <c r="O1961" s="263" t="str">
        <f t="shared" si="131"/>
        <v xml:space="preserve"> </v>
      </c>
      <c r="P1961" s="348"/>
      <c r="Q1961" s="38"/>
      <c r="R1961" s="106"/>
      <c r="S1961" s="263"/>
      <c r="U1961" s="263" t="str">
        <f t="shared" si="132"/>
        <v xml:space="preserve"> </v>
      </c>
    </row>
    <row r="1962" spans="1:26" x14ac:dyDescent="0.2">
      <c r="A1962" s="275" t="s">
        <v>1489</v>
      </c>
      <c r="B1962" s="269" t="s">
        <v>4690</v>
      </c>
      <c r="C1962" s="269" t="s">
        <v>1688</v>
      </c>
      <c r="D1962" s="279">
        <v>100</v>
      </c>
      <c r="E1962" s="284" t="s">
        <v>40</v>
      </c>
      <c r="F1962" s="263" t="str">
        <f t="shared" si="129"/>
        <v xml:space="preserve"> </v>
      </c>
      <c r="G1962" s="275" t="s">
        <v>139</v>
      </c>
      <c r="H1962" s="275"/>
      <c r="I1962" s="263" t="str">
        <f t="shared" si="130"/>
        <v xml:space="preserve"> </v>
      </c>
      <c r="J1962" s="272" t="str">
        <f>IF(D1962&gt;=('28 Populations and thresholds'!$I$47),"YES"," ")</f>
        <v>YES</v>
      </c>
      <c r="K1962" s="272" t="str">
        <f>IF(J1962="YES"," ",IF(D1962&gt;=('28 Populations and thresholds'!$I$47)*0.25,"YES"))</f>
        <v xml:space="preserve"> </v>
      </c>
      <c r="L1962" s="272" t="b">
        <f>OR('28 Populations and thresholds'!$J$47="CR",'28 Populations and thresholds'!$J$47="EN",'28 Populations and thresholds'!$J$47="VU")</f>
        <v>0</v>
      </c>
      <c r="M1962" s="273">
        <f>D1962/'28 Populations and thresholds'!$H$47</f>
        <v>0.01</v>
      </c>
      <c r="N1962" s="274">
        <f>'28 Populations and thresholds'!$K$47</f>
        <v>0</v>
      </c>
      <c r="O1962" s="263" t="str">
        <f t="shared" si="131"/>
        <v xml:space="preserve"> </v>
      </c>
      <c r="P1962" s="349">
        <v>1</v>
      </c>
      <c r="Q1962" s="272">
        <v>1</v>
      </c>
      <c r="R1962" s="274">
        <v>0</v>
      </c>
      <c r="S1962" s="263"/>
      <c r="T1962" s="282"/>
      <c r="U1962" s="263" t="str">
        <f t="shared" si="132"/>
        <v xml:space="preserve"> </v>
      </c>
    </row>
    <row r="1963" spans="1:26" x14ac:dyDescent="0.2">
      <c r="A1963" s="12" t="s">
        <v>1489</v>
      </c>
      <c r="B1963" s="9" t="s">
        <v>3605</v>
      </c>
      <c r="C1963" s="4" t="s">
        <v>3552</v>
      </c>
      <c r="D1963" s="5">
        <v>982</v>
      </c>
      <c r="E1963" s="104">
        <v>2006</v>
      </c>
      <c r="F1963" s="263" t="str">
        <f t="shared" si="129"/>
        <v xml:space="preserve"> </v>
      </c>
      <c r="G1963" s="12" t="s">
        <v>139</v>
      </c>
      <c r="H1963" s="12" t="s">
        <v>3388</v>
      </c>
      <c r="I1963" s="263" t="str">
        <f t="shared" si="130"/>
        <v xml:space="preserve"> </v>
      </c>
      <c r="J1963" s="38" t="str">
        <f>IF(D1963&gt;=('28 Populations and thresholds'!$I$77),"YES"," ")</f>
        <v>YES</v>
      </c>
      <c r="K1963" s="38" t="str">
        <f>IF(J1963="YES"," ",IF(D1963&gt;=('28 Populations and thresholds'!$I$77)*0.25,"YES"))</f>
        <v xml:space="preserve"> </v>
      </c>
      <c r="L1963" s="38" t="b">
        <f>OR('28 Populations and thresholds'!$J$77="CR",'28 Populations and thresholds'!$J$77="EN",'28 Populations and thresholds'!$J$77="VU")</f>
        <v>0</v>
      </c>
      <c r="M1963" s="75">
        <f>D1963/'28 Populations and thresholds'!$H$77</f>
        <v>9.8200000000000006E-3</v>
      </c>
      <c r="N1963" s="106">
        <f>'28 Populations and thresholds'!$K$77</f>
        <v>0</v>
      </c>
      <c r="O1963" s="263" t="str">
        <f t="shared" si="131"/>
        <v xml:space="preserve"> </v>
      </c>
      <c r="P1963" s="348">
        <v>2.19</v>
      </c>
      <c r="Q1963" s="38">
        <v>2</v>
      </c>
      <c r="R1963" s="106">
        <v>0</v>
      </c>
      <c r="S1963" s="263"/>
      <c r="U1963" s="263" t="str">
        <f t="shared" si="132"/>
        <v xml:space="preserve"> </v>
      </c>
    </row>
    <row r="1964" spans="1:26" x14ac:dyDescent="0.2">
      <c r="A1964" s="12" t="s">
        <v>1489</v>
      </c>
      <c r="B1964" s="9" t="s">
        <v>3605</v>
      </c>
      <c r="C1964" s="111" t="s">
        <v>3604</v>
      </c>
      <c r="D1964" s="5">
        <v>1206</v>
      </c>
      <c r="E1964" s="104">
        <v>2006</v>
      </c>
      <c r="F1964" s="263" t="str">
        <f t="shared" si="129"/>
        <v xml:space="preserve"> </v>
      </c>
      <c r="G1964" s="12" t="s">
        <v>139</v>
      </c>
      <c r="H1964" s="12" t="s">
        <v>3388</v>
      </c>
      <c r="I1964" s="263" t="str">
        <f t="shared" si="130"/>
        <v xml:space="preserve"> </v>
      </c>
      <c r="J1964" s="38" t="str">
        <f>IF(D1964&gt;=('28 Populations and thresholds'!$I$90),"YES"," ")</f>
        <v>YES</v>
      </c>
      <c r="K1964" s="38" t="str">
        <f>IF(J1964="YES"," ",IF(D1964&gt;=('28 Populations and thresholds'!$I$90)*0.25,"YES"))</f>
        <v xml:space="preserve"> </v>
      </c>
      <c r="L1964" s="38" t="b">
        <f>OR('28 Populations and thresholds'!$J$90="CR",'28 Populations and thresholds'!$J$90="EN",'28 Populations and thresholds'!$J$90="VU")</f>
        <v>0</v>
      </c>
      <c r="M1964" s="75">
        <f>D1964/'28 Populations and thresholds'!$H$90</f>
        <v>1.206E-2</v>
      </c>
      <c r="N1964" s="106">
        <f>'28 Populations and thresholds'!$K$90</f>
        <v>0</v>
      </c>
      <c r="O1964" s="263" t="str">
        <f t="shared" si="131"/>
        <v xml:space="preserve"> </v>
      </c>
      <c r="P1964" s="348"/>
      <c r="Q1964" s="38"/>
      <c r="R1964" s="106"/>
      <c r="S1964" s="263"/>
      <c r="T1964" s="12" t="s">
        <v>4548</v>
      </c>
      <c r="U1964" s="263" t="str">
        <f t="shared" si="132"/>
        <v xml:space="preserve"> </v>
      </c>
      <c r="W1964" s="4"/>
      <c r="X1964" s="4"/>
      <c r="Y1964" s="4"/>
      <c r="Z1964" s="4"/>
    </row>
    <row r="1965" spans="1:26" x14ac:dyDescent="0.2">
      <c r="A1965" s="267" t="s">
        <v>1489</v>
      </c>
      <c r="B1965" s="268" t="s">
        <v>4691</v>
      </c>
      <c r="C1965" s="269" t="s">
        <v>3552</v>
      </c>
      <c r="D1965" s="270">
        <v>850</v>
      </c>
      <c r="E1965" s="294" t="s">
        <v>1333</v>
      </c>
      <c r="F1965" s="263" t="str">
        <f t="shared" si="129"/>
        <v xml:space="preserve"> </v>
      </c>
      <c r="G1965" s="267" t="s">
        <v>15</v>
      </c>
      <c r="H1965" s="267" t="s">
        <v>1315</v>
      </c>
      <c r="I1965" s="263" t="str">
        <f t="shared" si="130"/>
        <v xml:space="preserve"> </v>
      </c>
      <c r="J1965" s="272" t="str">
        <f>IF(D1965&gt;=('28 Populations and thresholds'!$I$77),"YES"," ")</f>
        <v>YES</v>
      </c>
      <c r="K1965" s="272" t="str">
        <f>IF(J1965="YES"," ",IF(D1965&gt;=('28 Populations and thresholds'!$I$77)*0.25,"YES"))</f>
        <v xml:space="preserve"> </v>
      </c>
      <c r="L1965" s="272" t="b">
        <f>OR('28 Populations and thresholds'!$J$77="CR",'28 Populations and thresholds'!$J$77="EN",'28 Populations and thresholds'!$J$77="VU")</f>
        <v>0</v>
      </c>
      <c r="M1965" s="273">
        <f>D1965/'28 Populations and thresholds'!$H$77</f>
        <v>8.5000000000000006E-3</v>
      </c>
      <c r="N1965" s="274">
        <f>'28 Populations and thresholds'!$K$77</f>
        <v>0</v>
      </c>
      <c r="O1965" s="263" t="str">
        <f t="shared" si="131"/>
        <v xml:space="preserve"> </v>
      </c>
      <c r="P1965" s="349">
        <v>0.85</v>
      </c>
      <c r="Q1965" s="272">
        <v>1</v>
      </c>
      <c r="R1965" s="274">
        <v>0</v>
      </c>
      <c r="S1965" s="263"/>
      <c r="T1965" s="275"/>
      <c r="U1965" s="263" t="str">
        <f t="shared" si="132"/>
        <v xml:space="preserve"> </v>
      </c>
    </row>
    <row r="1966" spans="1:26" x14ac:dyDescent="0.2">
      <c r="A1966" s="12" t="s">
        <v>1489</v>
      </c>
      <c r="B1966" s="4" t="s">
        <v>4692</v>
      </c>
      <c r="C1966" s="4" t="s">
        <v>3425</v>
      </c>
      <c r="D1966" s="5">
        <v>200</v>
      </c>
      <c r="E1966" s="104">
        <v>1991</v>
      </c>
      <c r="F1966" s="263" t="str">
        <f t="shared" si="129"/>
        <v xml:space="preserve"> </v>
      </c>
      <c r="G1966" s="13" t="s">
        <v>139</v>
      </c>
      <c r="H1966" s="13" t="s">
        <v>3388</v>
      </c>
      <c r="I1966" s="263" t="str">
        <f t="shared" si="130"/>
        <v xml:space="preserve"> </v>
      </c>
      <c r="J1966" s="38" t="str">
        <f>IF(D1966&gt;=('28 Populations and thresholds'!$I$120),"YES"," ")</f>
        <v>YES</v>
      </c>
      <c r="K1966" s="38" t="str">
        <f>IF(J1966="YES"," ",IF(D1966&gt;=('28 Populations and thresholds'!$I$120)*0.25,"YES"))</f>
        <v xml:space="preserve"> </v>
      </c>
      <c r="L1966" s="38" t="b">
        <f>OR('28 Populations and thresholds'!$J$120="CR",'28 Populations and thresholds'!$J$120="EN",'28 Populations and thresholds'!$J$120="VU")</f>
        <v>0</v>
      </c>
      <c r="M1966" s="75">
        <f>D1966/'28 Populations and thresholds'!$H$120</f>
        <v>0.2</v>
      </c>
      <c r="N1966" s="106" t="str">
        <f>'28 Populations and thresholds'!$K$120</f>
        <v>DEC</v>
      </c>
      <c r="O1966" s="263" t="str">
        <f t="shared" si="131"/>
        <v xml:space="preserve"> </v>
      </c>
      <c r="P1966" s="348">
        <v>20</v>
      </c>
      <c r="Q1966" s="38">
        <v>1</v>
      </c>
      <c r="R1966" s="106">
        <v>0</v>
      </c>
      <c r="S1966" s="263"/>
      <c r="U1966" s="263" t="str">
        <f t="shared" si="132"/>
        <v xml:space="preserve"> </v>
      </c>
    </row>
    <row r="1967" spans="1:26" x14ac:dyDescent="0.2">
      <c r="A1967" s="267" t="s">
        <v>1489</v>
      </c>
      <c r="B1967" s="268" t="s">
        <v>1491</v>
      </c>
      <c r="C1967" s="269" t="s">
        <v>3552</v>
      </c>
      <c r="D1967" s="270">
        <v>2500</v>
      </c>
      <c r="E1967" s="294" t="s">
        <v>1327</v>
      </c>
      <c r="F1967" s="263" t="str">
        <f t="shared" si="129"/>
        <v xml:space="preserve"> </v>
      </c>
      <c r="G1967" s="267" t="s">
        <v>15</v>
      </c>
      <c r="H1967" s="267" t="s">
        <v>1315</v>
      </c>
      <c r="I1967" s="263" t="str">
        <f t="shared" si="130"/>
        <v xml:space="preserve"> </v>
      </c>
      <c r="J1967" s="272" t="str">
        <f>IF(D1967&gt;=('28 Populations and thresholds'!$I$77),"YES"," ")</f>
        <v>YES</v>
      </c>
      <c r="K1967" s="272" t="str">
        <f>IF(J1967="YES"," ",IF(D1967&gt;=('28 Populations and thresholds'!$I$77)*0.25,"YES"))</f>
        <v xml:space="preserve"> </v>
      </c>
      <c r="L1967" s="272" t="b">
        <f>OR('28 Populations and thresholds'!$J$77="CR",'28 Populations and thresholds'!$J$77="EN",'28 Populations and thresholds'!$J$77="VU")</f>
        <v>0</v>
      </c>
      <c r="M1967" s="273">
        <f>D1967/'28 Populations and thresholds'!$H$77</f>
        <v>2.5000000000000001E-2</v>
      </c>
      <c r="N1967" s="274">
        <f>'28 Populations and thresholds'!$K$77</f>
        <v>0</v>
      </c>
      <c r="O1967" s="263" t="str">
        <f t="shared" si="131"/>
        <v xml:space="preserve"> </v>
      </c>
      <c r="P1967" s="349">
        <v>2.5</v>
      </c>
      <c r="Q1967" s="272">
        <v>1</v>
      </c>
      <c r="R1967" s="274">
        <v>0</v>
      </c>
      <c r="S1967" s="263"/>
      <c r="T1967" s="275"/>
      <c r="U1967" s="263" t="str">
        <f t="shared" si="132"/>
        <v xml:space="preserve"> </v>
      </c>
    </row>
    <row r="1968" spans="1:26" x14ac:dyDescent="0.2">
      <c r="A1968" s="12" t="s">
        <v>1489</v>
      </c>
      <c r="B1968" s="4" t="s">
        <v>3697</v>
      </c>
      <c r="C1968" s="4" t="s">
        <v>3676</v>
      </c>
      <c r="D1968" s="5">
        <v>60</v>
      </c>
      <c r="E1968" s="104">
        <v>2001</v>
      </c>
      <c r="F1968" s="263" t="str">
        <f t="shared" si="129"/>
        <v xml:space="preserve"> </v>
      </c>
      <c r="G1968" s="12" t="s">
        <v>139</v>
      </c>
      <c r="H1968" s="12" t="s">
        <v>3388</v>
      </c>
      <c r="I1968" s="263" t="str">
        <f t="shared" si="130"/>
        <v xml:space="preserve"> </v>
      </c>
      <c r="J1968" s="38" t="str">
        <f>IF(D1968&gt;=('28 Populations and thresholds'!$I$96),"YES"," ")</f>
        <v>YES</v>
      </c>
      <c r="K1968" s="38" t="str">
        <f>IF(J1968="YES"," ",IF(D1968&gt;=('28 Populations and thresholds'!$I$96)*0.25,"YES"))</f>
        <v xml:space="preserve"> </v>
      </c>
      <c r="L1968" s="38" t="b">
        <f>OR('28 Populations and thresholds'!$J$96="CR",'28 Populations and thresholds'!$J$96="EN",'28 Populations and thresholds'!$J$96="VU")</f>
        <v>1</v>
      </c>
      <c r="M1968" s="75">
        <f>D1968/'28 Populations and thresholds'!$H$96</f>
        <v>0.06</v>
      </c>
      <c r="N1968" s="106" t="str">
        <f>'28 Populations and thresholds'!$K$96</f>
        <v>DEC</v>
      </c>
      <c r="O1968" s="263" t="str">
        <f t="shared" si="131"/>
        <v xml:space="preserve"> </v>
      </c>
      <c r="P1968" s="348">
        <v>6</v>
      </c>
      <c r="Q1968" s="38">
        <v>1</v>
      </c>
      <c r="R1968" s="106">
        <v>1</v>
      </c>
      <c r="S1968" s="263"/>
      <c r="T1968" s="9"/>
      <c r="U1968" s="263" t="str">
        <f t="shared" si="132"/>
        <v xml:space="preserve"> </v>
      </c>
    </row>
    <row r="1969" spans="1:26" x14ac:dyDescent="0.2">
      <c r="A1969" s="267" t="s">
        <v>1489</v>
      </c>
      <c r="B1969" s="268" t="s">
        <v>1492</v>
      </c>
      <c r="C1969" s="269" t="s">
        <v>3519</v>
      </c>
      <c r="D1969" s="270">
        <v>5466</v>
      </c>
      <c r="E1969" s="294" t="s">
        <v>1316</v>
      </c>
      <c r="F1969" s="263" t="str">
        <f t="shared" si="129"/>
        <v xml:space="preserve"> </v>
      </c>
      <c r="G1969" s="267" t="s">
        <v>15</v>
      </c>
      <c r="H1969" s="267" t="s">
        <v>1315</v>
      </c>
      <c r="I1969" s="263" t="str">
        <f t="shared" si="130"/>
        <v xml:space="preserve"> </v>
      </c>
      <c r="J1969" s="272" t="str">
        <f>IF(D1969&gt;=('28 Populations and thresholds'!$I$56),"YES"," ")</f>
        <v>YES</v>
      </c>
      <c r="K1969" s="272" t="str">
        <f>IF(J1969="YES"," ",IF(D1969&gt;=('28 Populations and thresholds'!$I$56)*0.25,"YES"))</f>
        <v xml:space="preserve"> </v>
      </c>
      <c r="L1969" s="272" t="b">
        <f>OR('28 Populations and thresholds'!$J$56="CR",'28 Populations and thresholds'!$J$56="EN",'28 Populations and thresholds'!$J$56="VU")</f>
        <v>0</v>
      </c>
      <c r="M1969" s="273">
        <f>D1969/'28 Populations and thresholds'!$H$56</f>
        <v>5.4660000000000004E-3</v>
      </c>
      <c r="N1969" s="274" t="str">
        <f>'28 Populations and thresholds'!$K$56</f>
        <v>DEC</v>
      </c>
      <c r="O1969" s="263" t="str">
        <f t="shared" si="131"/>
        <v xml:space="preserve"> </v>
      </c>
      <c r="P1969" s="349">
        <v>0.55000000000000004</v>
      </c>
      <c r="Q1969" s="272">
        <v>1</v>
      </c>
      <c r="R1969" s="274">
        <v>0</v>
      </c>
      <c r="S1969" s="263"/>
      <c r="T1969" s="275"/>
      <c r="U1969" s="263" t="str">
        <f t="shared" si="132"/>
        <v xml:space="preserve"> </v>
      </c>
    </row>
    <row r="1970" spans="1:26" x14ac:dyDescent="0.2">
      <c r="A1970" s="12" t="s">
        <v>1489</v>
      </c>
      <c r="B1970" s="40" t="s">
        <v>1302</v>
      </c>
      <c r="C1970" s="4" t="s">
        <v>3447</v>
      </c>
      <c r="D1970" s="41">
        <v>265</v>
      </c>
      <c r="E1970" s="46">
        <v>34390</v>
      </c>
      <c r="F1970" s="263" t="str">
        <f t="shared" si="129"/>
        <v xml:space="preserve"> </v>
      </c>
      <c r="G1970" s="143" t="s">
        <v>21</v>
      </c>
      <c r="H1970" s="143" t="s">
        <v>853</v>
      </c>
      <c r="I1970" s="263" t="str">
        <f t="shared" si="130"/>
        <v xml:space="preserve"> </v>
      </c>
      <c r="J1970" s="38" t="str">
        <f>IF(D1970&gt;=('28 Populations and thresholds'!$I$145),"YES"," ")</f>
        <v>YES</v>
      </c>
      <c r="K1970" s="38" t="str">
        <f>IF(J1970="YES"," ",IF(D1970&gt;=('28 Populations and thresholds'!$I$145)*0.25,"YES"))</f>
        <v xml:space="preserve"> </v>
      </c>
      <c r="L1970" s="38" t="b">
        <f>OR('28 Populations and thresholds'!$J$145="CR",'28 Populations and thresholds'!$J$145="EN",'28 Populations and thresholds'!$J$145="VU")</f>
        <v>0</v>
      </c>
      <c r="M1970" s="75">
        <f>D1970/'28 Populations and thresholds'!$H$145</f>
        <v>2.65E-3</v>
      </c>
      <c r="N1970" s="106">
        <f>'28 Populations and thresholds'!$K$145</f>
        <v>0</v>
      </c>
      <c r="O1970" s="263" t="str">
        <f t="shared" si="131"/>
        <v xml:space="preserve"> </v>
      </c>
      <c r="P1970" s="348">
        <v>0.27</v>
      </c>
      <c r="Q1970" s="38">
        <v>1</v>
      </c>
      <c r="R1970" s="106">
        <v>0</v>
      </c>
      <c r="S1970" s="263"/>
      <c r="T1970" s="9"/>
      <c r="U1970" s="263" t="str">
        <f t="shared" si="132"/>
        <v xml:space="preserve"> </v>
      </c>
    </row>
    <row r="1971" spans="1:26" x14ac:dyDescent="0.2">
      <c r="A1971" s="275" t="s">
        <v>1489</v>
      </c>
      <c r="B1971" s="269" t="s">
        <v>2311</v>
      </c>
      <c r="C1971" s="269" t="s">
        <v>1688</v>
      </c>
      <c r="D1971" s="279">
        <v>208</v>
      </c>
      <c r="E1971" s="284" t="s">
        <v>40</v>
      </c>
      <c r="F1971" s="263" t="str">
        <f t="shared" si="129"/>
        <v xml:space="preserve"> </v>
      </c>
      <c r="G1971" s="275" t="s">
        <v>139</v>
      </c>
      <c r="H1971" s="275"/>
      <c r="I1971" s="263" t="str">
        <f t="shared" si="130"/>
        <v xml:space="preserve"> </v>
      </c>
      <c r="J1971" s="272" t="str">
        <f>IF(D1971&gt;=('28 Populations and thresholds'!$I$47),"YES"," ")</f>
        <v>YES</v>
      </c>
      <c r="K1971" s="272" t="str">
        <f>IF(J1971="YES"," ",IF(D1971&gt;=('28 Populations and thresholds'!$I$47)*0.25,"YES"))</f>
        <v xml:space="preserve"> </v>
      </c>
      <c r="L1971" s="272" t="b">
        <f>OR('28 Populations and thresholds'!$J$47="CR",'28 Populations and thresholds'!$J$47="EN",'28 Populations and thresholds'!$J$47="VU")</f>
        <v>0</v>
      </c>
      <c r="M1971" s="273">
        <f>D1971/'28 Populations and thresholds'!$H$47</f>
        <v>2.0799999999999999E-2</v>
      </c>
      <c r="N1971" s="274">
        <f>'28 Populations and thresholds'!$K$47</f>
        <v>0</v>
      </c>
      <c r="O1971" s="263" t="str">
        <f t="shared" si="131"/>
        <v xml:space="preserve"> </v>
      </c>
      <c r="P1971" s="349">
        <v>14.02</v>
      </c>
      <c r="Q1971" s="272">
        <v>3</v>
      </c>
      <c r="R1971" s="274">
        <v>0</v>
      </c>
      <c r="S1971" s="263"/>
      <c r="T1971" s="282"/>
      <c r="U1971" s="263" t="str">
        <f t="shared" si="132"/>
        <v xml:space="preserve"> </v>
      </c>
    </row>
    <row r="1972" spans="1:26" x14ac:dyDescent="0.2">
      <c r="A1972" s="267" t="s">
        <v>1489</v>
      </c>
      <c r="B1972" s="269" t="s">
        <v>2311</v>
      </c>
      <c r="C1972" s="268" t="s">
        <v>3800</v>
      </c>
      <c r="D1972" s="270">
        <v>781</v>
      </c>
      <c r="E1972" s="271">
        <v>34376</v>
      </c>
      <c r="F1972" s="263" t="str">
        <f t="shared" si="129"/>
        <v xml:space="preserve"> </v>
      </c>
      <c r="G1972" s="267" t="s">
        <v>21</v>
      </c>
      <c r="H1972" s="267" t="s">
        <v>853</v>
      </c>
      <c r="I1972" s="263" t="str">
        <f t="shared" si="130"/>
        <v xml:space="preserve"> </v>
      </c>
      <c r="J1972" s="272" t="str">
        <f>IF(D1972&gt;=(('28 Populations and thresholds'!$I$156)+('28 Populations and thresholds'!$I$157)),"YES"," ")</f>
        <v>YES</v>
      </c>
      <c r="K1972" s="272" t="str">
        <f>IF(J1972="YES"," ",IF(D1972&gt;=(('28 Populations and thresholds'!$I$156)+('28 Populations and thresholds'!$I$157))*0.25,"YES"))</f>
        <v xml:space="preserve"> </v>
      </c>
      <c r="L1972" s="272" t="b">
        <f>OR('28 Populations and thresholds'!$J$156="CR",'28 Populations and thresholds'!$J$156="EN",'28 Populations and thresholds'!$J$156="VU")</f>
        <v>0</v>
      </c>
      <c r="M1972" s="273">
        <f>D1972/(('28 Populations and thresholds'!$H$156)+('28 Populations and thresholds'!$H$157))</f>
        <v>6.2480000000000001E-3</v>
      </c>
      <c r="N1972" s="274">
        <f>'28 Populations and thresholds'!$K$156</f>
        <v>0</v>
      </c>
      <c r="O1972" s="263" t="str">
        <f t="shared" si="131"/>
        <v xml:space="preserve"> </v>
      </c>
      <c r="P1972" s="349"/>
      <c r="Q1972" s="272"/>
      <c r="R1972" s="274"/>
      <c r="S1972" s="263"/>
      <c r="T1972" s="275" t="s">
        <v>4568</v>
      </c>
      <c r="U1972" s="263" t="str">
        <f t="shared" si="132"/>
        <v xml:space="preserve"> </v>
      </c>
    </row>
    <row r="1973" spans="1:26" x14ac:dyDescent="0.2">
      <c r="A1973" s="267" t="s">
        <v>1489</v>
      </c>
      <c r="B1973" s="269" t="s">
        <v>2311</v>
      </c>
      <c r="C1973" s="269" t="s">
        <v>3552</v>
      </c>
      <c r="D1973" s="270">
        <v>11316</v>
      </c>
      <c r="E1973" s="294" t="s">
        <v>1354</v>
      </c>
      <c r="F1973" s="263" t="str">
        <f t="shared" si="129"/>
        <v xml:space="preserve"> </v>
      </c>
      <c r="G1973" s="267" t="s">
        <v>15</v>
      </c>
      <c r="H1973" s="267" t="s">
        <v>1315</v>
      </c>
      <c r="I1973" s="263" t="str">
        <f t="shared" si="130"/>
        <v xml:space="preserve"> </v>
      </c>
      <c r="J1973" s="272" t="str">
        <f>IF(D1973&gt;=('28 Populations and thresholds'!$I$77),"YES"," ")</f>
        <v>YES</v>
      </c>
      <c r="K1973" s="272" t="str">
        <f>IF(J1973="YES"," ",IF(D1973&gt;=('28 Populations and thresholds'!$I$77)*0.25,"YES"))</f>
        <v xml:space="preserve"> </v>
      </c>
      <c r="L1973" s="272" t="b">
        <f>OR('28 Populations and thresholds'!$J$77="CR",'28 Populations and thresholds'!$J$77="EN",'28 Populations and thresholds'!$J$77="VU")</f>
        <v>0</v>
      </c>
      <c r="M1973" s="273">
        <f>D1973/'28 Populations and thresholds'!$H$77</f>
        <v>0.11316</v>
      </c>
      <c r="N1973" s="274">
        <f>'28 Populations and thresholds'!$K$77</f>
        <v>0</v>
      </c>
      <c r="O1973" s="263" t="str">
        <f t="shared" si="131"/>
        <v xml:space="preserve"> </v>
      </c>
      <c r="P1973" s="349"/>
      <c r="Q1973" s="272"/>
      <c r="R1973" s="274"/>
      <c r="S1973" s="263"/>
      <c r="T1973" s="275"/>
      <c r="U1973" s="263" t="str">
        <f t="shared" si="132"/>
        <v xml:space="preserve"> </v>
      </c>
    </row>
    <row r="1974" spans="1:26" x14ac:dyDescent="0.2">
      <c r="A1974" s="12" t="s">
        <v>1489</v>
      </c>
      <c r="B1974" s="4" t="s">
        <v>3437</v>
      </c>
      <c r="C1974" s="4" t="s">
        <v>3425</v>
      </c>
      <c r="D1974" s="105">
        <v>121</v>
      </c>
      <c r="E1974" s="106">
        <v>2002</v>
      </c>
      <c r="F1974" s="263" t="str">
        <f t="shared" si="129"/>
        <v xml:space="preserve"> </v>
      </c>
      <c r="G1974" s="12" t="s">
        <v>139</v>
      </c>
      <c r="H1974" s="12" t="s">
        <v>3388</v>
      </c>
      <c r="I1974" s="263" t="str">
        <f t="shared" si="130"/>
        <v xml:space="preserve"> </v>
      </c>
      <c r="J1974" s="38" t="str">
        <f>IF(D1974&gt;=('28 Populations and thresholds'!$I$120),"YES"," ")</f>
        <v>YES</v>
      </c>
      <c r="K1974" s="38" t="str">
        <f>IF(J1974="YES"," ",IF(D1974&gt;=('28 Populations and thresholds'!$I$120)*0.25,"YES"))</f>
        <v xml:space="preserve"> </v>
      </c>
      <c r="L1974" s="38" t="b">
        <f>OR('28 Populations and thresholds'!$J$120="CR",'28 Populations and thresholds'!$J$120="EN",'28 Populations and thresholds'!$J$120="VU")</f>
        <v>0</v>
      </c>
      <c r="M1974" s="75">
        <f>D1974/'28 Populations and thresholds'!$H$120</f>
        <v>0.121</v>
      </c>
      <c r="N1974" s="106" t="str">
        <f>'28 Populations and thresholds'!$K$120</f>
        <v>DEC</v>
      </c>
      <c r="O1974" s="263" t="str">
        <f t="shared" si="131"/>
        <v xml:space="preserve"> </v>
      </c>
      <c r="P1974" s="348">
        <v>12.1</v>
      </c>
      <c r="Q1974" s="38">
        <v>1</v>
      </c>
      <c r="R1974" s="106">
        <v>0</v>
      </c>
      <c r="S1974" s="263"/>
      <c r="U1974" s="263" t="str">
        <f t="shared" si="132"/>
        <v xml:space="preserve"> </v>
      </c>
      <c r="W1974" s="4"/>
      <c r="X1974" s="4"/>
      <c r="Y1974" s="4"/>
      <c r="Z1974" s="4"/>
    </row>
    <row r="1975" spans="1:26" x14ac:dyDescent="0.2">
      <c r="A1975" s="267" t="s">
        <v>1489</v>
      </c>
      <c r="B1975" s="269" t="s">
        <v>1690</v>
      </c>
      <c r="C1975" s="269" t="s">
        <v>3676</v>
      </c>
      <c r="D1975" s="270">
        <v>134</v>
      </c>
      <c r="E1975" s="294" t="s">
        <v>1327</v>
      </c>
      <c r="F1975" s="263" t="str">
        <f t="shared" si="129"/>
        <v xml:space="preserve"> </v>
      </c>
      <c r="G1975" s="267" t="s">
        <v>15</v>
      </c>
      <c r="H1975" s="267" t="s">
        <v>1315</v>
      </c>
      <c r="I1975" s="263" t="str">
        <f t="shared" si="130"/>
        <v xml:space="preserve"> </v>
      </c>
      <c r="J1975" s="272" t="str">
        <f>IF(D1975&gt;=('28 Populations and thresholds'!$I$96),"YES"," ")</f>
        <v>YES</v>
      </c>
      <c r="K1975" s="272" t="str">
        <f>IF(J1975="YES"," ",IF(D1975&gt;=('28 Populations and thresholds'!$I$96)*0.25,"YES"))</f>
        <v xml:space="preserve"> </v>
      </c>
      <c r="L1975" s="272" t="b">
        <f>OR('28 Populations and thresholds'!$J$96="CR",'28 Populations and thresholds'!$J$96="EN",'28 Populations and thresholds'!$J$96="VU")</f>
        <v>1</v>
      </c>
      <c r="M1975" s="273">
        <f>D1975/'28 Populations and thresholds'!$H$96</f>
        <v>0.13400000000000001</v>
      </c>
      <c r="N1975" s="274" t="str">
        <f>'28 Populations and thresholds'!$K$96</f>
        <v>DEC</v>
      </c>
      <c r="O1975" s="263" t="str">
        <f t="shared" si="131"/>
        <v xml:space="preserve"> </v>
      </c>
      <c r="P1975" s="349">
        <v>47.1</v>
      </c>
      <c r="Q1975" s="272">
        <v>5</v>
      </c>
      <c r="R1975" s="274">
        <v>1</v>
      </c>
      <c r="S1975" s="263"/>
      <c r="T1975" s="269"/>
      <c r="U1975" s="263" t="str">
        <f t="shared" si="132"/>
        <v xml:space="preserve"> </v>
      </c>
    </row>
    <row r="1976" spans="1:26" x14ac:dyDescent="0.2">
      <c r="A1976" s="275" t="s">
        <v>1489</v>
      </c>
      <c r="B1976" s="269" t="s">
        <v>1690</v>
      </c>
      <c r="C1976" s="269" t="s">
        <v>1688</v>
      </c>
      <c r="D1976" s="279">
        <v>3000</v>
      </c>
      <c r="E1976" s="284" t="s">
        <v>40</v>
      </c>
      <c r="F1976" s="263" t="str">
        <f t="shared" si="129"/>
        <v xml:space="preserve"> </v>
      </c>
      <c r="G1976" s="275" t="s">
        <v>139</v>
      </c>
      <c r="H1976" s="275"/>
      <c r="I1976" s="263" t="str">
        <f t="shared" si="130"/>
        <v xml:space="preserve"> </v>
      </c>
      <c r="J1976" s="272" t="str">
        <f>IF(D1976&gt;=('28 Populations and thresholds'!$I$47),"YES"," ")</f>
        <v>YES</v>
      </c>
      <c r="K1976" s="272" t="str">
        <f>IF(J1976="YES"," ",IF(D1976&gt;=('28 Populations and thresholds'!$I$47)*0.25,"YES"))</f>
        <v xml:space="preserve"> </v>
      </c>
      <c r="L1976" s="272" t="b">
        <f>OR('28 Populations and thresholds'!$J$47="CR",'28 Populations and thresholds'!$J$47="EN",'28 Populations and thresholds'!$J$47="VU")</f>
        <v>0</v>
      </c>
      <c r="M1976" s="273">
        <f>D1976/'28 Populations and thresholds'!$H$47</f>
        <v>0.3</v>
      </c>
      <c r="N1976" s="274">
        <f>'28 Populations and thresholds'!$K$47</f>
        <v>0</v>
      </c>
      <c r="O1976" s="263" t="str">
        <f t="shared" si="131"/>
        <v xml:space="preserve"> </v>
      </c>
      <c r="P1976" s="349"/>
      <c r="Q1976" s="272"/>
      <c r="R1976" s="274"/>
      <c r="S1976" s="263"/>
      <c r="T1976" s="282"/>
      <c r="U1976" s="263" t="str">
        <f t="shared" si="132"/>
        <v xml:space="preserve"> </v>
      </c>
    </row>
    <row r="1977" spans="1:26" x14ac:dyDescent="0.2">
      <c r="A1977" s="275" t="s">
        <v>1489</v>
      </c>
      <c r="B1977" s="269" t="s">
        <v>1690</v>
      </c>
      <c r="C1977" s="269" t="s">
        <v>1707</v>
      </c>
      <c r="D1977" s="279">
        <v>15000</v>
      </c>
      <c r="E1977" s="284" t="s">
        <v>40</v>
      </c>
      <c r="F1977" s="263" t="str">
        <f t="shared" si="129"/>
        <v xml:space="preserve"> </v>
      </c>
      <c r="G1977" s="275" t="s">
        <v>139</v>
      </c>
      <c r="H1977" s="275"/>
      <c r="I1977" s="263" t="str">
        <f t="shared" si="130"/>
        <v xml:space="preserve"> </v>
      </c>
      <c r="J1977" s="272" t="str">
        <f>IF(D1977&gt;=('28 Populations and thresholds'!$I$140),"YES"," ")</f>
        <v>YES</v>
      </c>
      <c r="K1977" s="272" t="str">
        <f>IF(J1977="YES"," ",IF(D1977&gt;=('28 Populations and thresholds'!$I$140)*0.25,"YES"))</f>
        <v xml:space="preserve"> </v>
      </c>
      <c r="L1977" s="272" t="b">
        <f>OR('28 Populations and thresholds'!$J$140="CR",'28 Populations and thresholds'!$J$140="EN",'28 Populations and thresholds'!$J$140="VU")</f>
        <v>0</v>
      </c>
      <c r="M1977" s="273">
        <f>D1977/'28 Populations and thresholds'!$H$140</f>
        <v>1.4999985000015001E-2</v>
      </c>
      <c r="N1977" s="274" t="str">
        <f>'28 Populations and thresholds'!$K$140</f>
        <v>DEC</v>
      </c>
      <c r="O1977" s="263" t="str">
        <f t="shared" si="131"/>
        <v xml:space="preserve"> </v>
      </c>
      <c r="P1977" s="349"/>
      <c r="Q1977" s="272"/>
      <c r="R1977" s="274"/>
      <c r="S1977" s="263"/>
      <c r="T1977" s="275"/>
      <c r="U1977" s="263" t="str">
        <f t="shared" si="132"/>
        <v xml:space="preserve"> </v>
      </c>
    </row>
    <row r="1978" spans="1:26" x14ac:dyDescent="0.2">
      <c r="A1978" s="275" t="s">
        <v>1489</v>
      </c>
      <c r="B1978" s="269" t="s">
        <v>1690</v>
      </c>
      <c r="C1978" s="269" t="s">
        <v>1691</v>
      </c>
      <c r="D1978" s="279">
        <v>300</v>
      </c>
      <c r="E1978" s="284" t="s">
        <v>83</v>
      </c>
      <c r="F1978" s="263" t="str">
        <f t="shared" si="129"/>
        <v xml:space="preserve"> </v>
      </c>
      <c r="G1978" s="275" t="s">
        <v>139</v>
      </c>
      <c r="H1978" s="275"/>
      <c r="I1978" s="263" t="str">
        <f t="shared" si="130"/>
        <v xml:space="preserve"> </v>
      </c>
      <c r="J1978" s="272" t="str">
        <f>IF(D1978&gt;=('28 Populations and thresholds'!$I$49),"YES"," ")</f>
        <v>YES</v>
      </c>
      <c r="K1978" s="272" t="str">
        <f>IF(J1978="YES"," ",IF(D1978&gt;=('28 Populations and thresholds'!$I$49)*0.25,"YES"))</f>
        <v xml:space="preserve"> </v>
      </c>
      <c r="L1978" s="272" t="b">
        <f>OR('28 Populations and thresholds'!$J$49="CR",'28 Populations and thresholds'!$J$49="EN",'28 Populations and thresholds'!$J$49="VU")</f>
        <v>0</v>
      </c>
      <c r="M1978" s="273">
        <f>D1978/'28 Populations and thresholds'!$H$49</f>
        <v>1.2E-2</v>
      </c>
      <c r="N1978" s="274" t="str">
        <f>'28 Populations and thresholds'!$K$49</f>
        <v>DEC</v>
      </c>
      <c r="O1978" s="263" t="str">
        <f t="shared" si="131"/>
        <v xml:space="preserve"> </v>
      </c>
      <c r="P1978" s="349"/>
      <c r="Q1978" s="272"/>
      <c r="R1978" s="274"/>
      <c r="S1978" s="263"/>
      <c r="T1978" s="275"/>
      <c r="U1978" s="263" t="str">
        <f t="shared" si="132"/>
        <v xml:space="preserve"> </v>
      </c>
    </row>
    <row r="1979" spans="1:26" x14ac:dyDescent="0.2">
      <c r="A1979" s="275" t="s">
        <v>1489</v>
      </c>
      <c r="B1979" s="269" t="s">
        <v>1690</v>
      </c>
      <c r="C1979" s="280" t="s">
        <v>3604</v>
      </c>
      <c r="D1979" s="279">
        <v>1000</v>
      </c>
      <c r="E1979" s="274">
        <v>2002</v>
      </c>
      <c r="F1979" s="263" t="str">
        <f t="shared" si="129"/>
        <v xml:space="preserve"> </v>
      </c>
      <c r="G1979" s="275" t="s">
        <v>139</v>
      </c>
      <c r="H1979" s="275" t="s">
        <v>3388</v>
      </c>
      <c r="I1979" s="263" t="str">
        <f t="shared" si="130"/>
        <v xml:space="preserve"> </v>
      </c>
      <c r="J1979" s="272" t="str">
        <f>IF(D1979&gt;=('28 Populations and thresholds'!$I$90),"YES"," ")</f>
        <v>YES</v>
      </c>
      <c r="K1979" s="272" t="str">
        <f>IF(J1979="YES"," ",IF(D1979&gt;=('28 Populations and thresholds'!$I$90)*0.25,"YES"))</f>
        <v xml:space="preserve"> </v>
      </c>
      <c r="L1979" s="272" t="b">
        <f>OR('28 Populations and thresholds'!$J$90="CR",'28 Populations and thresholds'!$J$90="EN",'28 Populations and thresholds'!$J$90="VU")</f>
        <v>0</v>
      </c>
      <c r="M1979" s="273">
        <f>D1979/'28 Populations and thresholds'!$H$90</f>
        <v>0.01</v>
      </c>
      <c r="N1979" s="274">
        <f>'28 Populations and thresholds'!$K$90</f>
        <v>0</v>
      </c>
      <c r="O1979" s="263" t="str">
        <f t="shared" si="131"/>
        <v xml:space="preserve"> </v>
      </c>
      <c r="P1979" s="349"/>
      <c r="Q1979" s="272"/>
      <c r="R1979" s="274"/>
      <c r="S1979" s="263"/>
      <c r="T1979" s="275" t="s">
        <v>4548</v>
      </c>
      <c r="U1979" s="263" t="str">
        <f t="shared" si="132"/>
        <v xml:space="preserve"> </v>
      </c>
      <c r="W1979" s="4"/>
      <c r="X1979" s="4"/>
      <c r="Y1979" s="4"/>
      <c r="Z1979" s="4"/>
    </row>
    <row r="1980" spans="1:26" x14ac:dyDescent="0.2">
      <c r="A1980" s="12" t="s">
        <v>1489</v>
      </c>
      <c r="B1980" s="4" t="s">
        <v>1727</v>
      </c>
      <c r="C1980" s="4" t="s">
        <v>3676</v>
      </c>
      <c r="D1980" s="5">
        <v>150</v>
      </c>
      <c r="E1980" s="104">
        <v>1995</v>
      </c>
      <c r="F1980" s="263" t="str">
        <f t="shared" si="129"/>
        <v xml:space="preserve"> </v>
      </c>
      <c r="G1980" s="12" t="s">
        <v>139</v>
      </c>
      <c r="H1980" s="12" t="s">
        <v>3388</v>
      </c>
      <c r="I1980" s="263" t="str">
        <f t="shared" si="130"/>
        <v xml:space="preserve"> </v>
      </c>
      <c r="J1980" s="38" t="str">
        <f>IF(D1980&gt;=('28 Populations and thresholds'!$I$96),"YES"," ")</f>
        <v>YES</v>
      </c>
      <c r="K1980" s="38" t="str">
        <f>IF(J1980="YES"," ",IF(D1980&gt;=('28 Populations and thresholds'!$I$96)*0.25,"YES"))</f>
        <v xml:space="preserve"> </v>
      </c>
      <c r="L1980" s="38" t="b">
        <f>OR('28 Populations and thresholds'!$J$96="CR",'28 Populations and thresholds'!$J$96="EN",'28 Populations and thresholds'!$J$96="VU")</f>
        <v>1</v>
      </c>
      <c r="M1980" s="75">
        <f>D1980/'28 Populations and thresholds'!$H$96</f>
        <v>0.15</v>
      </c>
      <c r="N1980" s="106" t="str">
        <f>'28 Populations and thresholds'!$K$96</f>
        <v>DEC</v>
      </c>
      <c r="O1980" s="263" t="str">
        <f t="shared" si="131"/>
        <v xml:space="preserve"> </v>
      </c>
      <c r="P1980" s="348">
        <v>16</v>
      </c>
      <c r="Q1980" s="38">
        <v>2</v>
      </c>
      <c r="R1980" s="106">
        <v>1</v>
      </c>
      <c r="S1980" s="263"/>
      <c r="T1980" s="9"/>
      <c r="U1980" s="263" t="str">
        <f t="shared" si="132"/>
        <v xml:space="preserve"> </v>
      </c>
    </row>
    <row r="1981" spans="1:26" x14ac:dyDescent="0.2">
      <c r="A1981" s="12" t="s">
        <v>1489</v>
      </c>
      <c r="B1981" s="9" t="s">
        <v>1727</v>
      </c>
      <c r="C1981" s="4" t="s">
        <v>1718</v>
      </c>
      <c r="D1981" s="5">
        <v>2000</v>
      </c>
      <c r="E1981" s="1" t="s">
        <v>79</v>
      </c>
      <c r="F1981" s="263" t="str">
        <f t="shared" si="129"/>
        <v xml:space="preserve"> </v>
      </c>
      <c r="G1981" s="13" t="s">
        <v>139</v>
      </c>
      <c r="I1981" s="263" t="str">
        <f t="shared" si="130"/>
        <v xml:space="preserve"> </v>
      </c>
      <c r="J1981" s="38" t="str">
        <f>IF(D1981&gt;=('28 Populations and thresholds'!$I$219),"YES"," ")</f>
        <v>YES</v>
      </c>
      <c r="K1981" s="38" t="str">
        <f>IF(J1981="YES"," ",IF(D1981&gt;=('28 Populations and thresholds'!$I$219)*0.25,"YES"))</f>
        <v xml:space="preserve"> </v>
      </c>
      <c r="L1981" s="38" t="b">
        <f>OR('28 Populations and thresholds'!$J$219="CR",'28 Populations and thresholds'!$J$219="EN",'28 Populations and thresholds'!$J$219="VU")</f>
        <v>0</v>
      </c>
      <c r="M1981" s="75">
        <f>D1981/'28 Populations and thresholds'!$H$219</f>
        <v>0.01</v>
      </c>
      <c r="N1981" s="106">
        <f>'28 Populations and thresholds'!$K$219</f>
        <v>0</v>
      </c>
      <c r="O1981" s="263" t="str">
        <f t="shared" si="131"/>
        <v xml:space="preserve"> </v>
      </c>
      <c r="P1981" s="348"/>
      <c r="Q1981" s="38"/>
      <c r="R1981" s="106"/>
      <c r="S1981" s="263"/>
      <c r="U1981" s="263" t="str">
        <f t="shared" si="132"/>
        <v xml:space="preserve"> </v>
      </c>
    </row>
    <row r="1982" spans="1:26" x14ac:dyDescent="0.2">
      <c r="A1982" s="275" t="s">
        <v>1489</v>
      </c>
      <c r="B1982" s="269" t="s">
        <v>3433</v>
      </c>
      <c r="C1982" s="269" t="s">
        <v>3425</v>
      </c>
      <c r="D1982" s="279">
        <v>813</v>
      </c>
      <c r="E1982" s="274">
        <v>2000</v>
      </c>
      <c r="F1982" s="263" t="str">
        <f t="shared" si="129"/>
        <v xml:space="preserve"> </v>
      </c>
      <c r="G1982" s="275" t="s">
        <v>139</v>
      </c>
      <c r="H1982" s="275" t="s">
        <v>3388</v>
      </c>
      <c r="I1982" s="263" t="str">
        <f t="shared" si="130"/>
        <v xml:space="preserve"> </v>
      </c>
      <c r="J1982" s="272" t="str">
        <f>IF(D1982&gt;=('28 Populations and thresholds'!$I$120),"YES"," ")</f>
        <v>YES</v>
      </c>
      <c r="K1982" s="272" t="str">
        <f>IF(J1982="YES"," ",IF(D1982&gt;=('28 Populations and thresholds'!$I$120)*0.25,"YES"))</f>
        <v xml:space="preserve"> </v>
      </c>
      <c r="L1982" s="272" t="b">
        <f>OR('28 Populations and thresholds'!$J$120="CR",'28 Populations and thresholds'!$J$120="EN",'28 Populations and thresholds'!$J$120="VU")</f>
        <v>0</v>
      </c>
      <c r="M1982" s="273">
        <f>D1982/'28 Populations and thresholds'!$H$120</f>
        <v>0.81299999999999994</v>
      </c>
      <c r="N1982" s="274" t="str">
        <f>'28 Populations and thresholds'!$K$120</f>
        <v>DEC</v>
      </c>
      <c r="O1982" s="263" t="str">
        <f t="shared" si="131"/>
        <v xml:space="preserve"> </v>
      </c>
      <c r="P1982" s="349">
        <v>81.3</v>
      </c>
      <c r="Q1982" s="272">
        <v>1</v>
      </c>
      <c r="R1982" s="274">
        <v>0</v>
      </c>
      <c r="S1982" s="263"/>
      <c r="T1982" s="275"/>
      <c r="U1982" s="263" t="str">
        <f t="shared" si="132"/>
        <v xml:space="preserve"> </v>
      </c>
      <c r="W1982" s="4"/>
      <c r="X1982" s="4"/>
      <c r="Y1982" s="4"/>
      <c r="Z1982" s="4"/>
    </row>
    <row r="1983" spans="1:26" x14ac:dyDescent="0.2">
      <c r="A1983" s="143" t="s">
        <v>1489</v>
      </c>
      <c r="B1983" s="40" t="s">
        <v>1493</v>
      </c>
      <c r="C1983" s="4" t="s">
        <v>3676</v>
      </c>
      <c r="D1983" s="41">
        <v>150</v>
      </c>
      <c r="E1983" s="47" t="s">
        <v>1341</v>
      </c>
      <c r="F1983" s="263" t="str">
        <f t="shared" si="129"/>
        <v xml:space="preserve"> </v>
      </c>
      <c r="G1983" s="143" t="s">
        <v>15</v>
      </c>
      <c r="H1983" s="143" t="s">
        <v>1315</v>
      </c>
      <c r="I1983" s="263" t="str">
        <f t="shared" si="130"/>
        <v xml:space="preserve"> </v>
      </c>
      <c r="J1983" s="38" t="str">
        <f>IF(D1983&gt;=('28 Populations and thresholds'!$I$96),"YES"," ")</f>
        <v>YES</v>
      </c>
      <c r="K1983" s="38" t="str">
        <f>IF(J1983="YES"," ",IF(D1983&gt;=('28 Populations and thresholds'!$I$96)*0.25,"YES"))</f>
        <v xml:space="preserve"> </v>
      </c>
      <c r="L1983" s="38" t="b">
        <f>OR('28 Populations and thresholds'!$J$96="CR",'28 Populations and thresholds'!$J$96="EN",'28 Populations and thresholds'!$J$96="VU")</f>
        <v>1</v>
      </c>
      <c r="M1983" s="75">
        <f>D1983/'28 Populations and thresholds'!$H$96</f>
        <v>0.15</v>
      </c>
      <c r="N1983" s="106" t="str">
        <f>'28 Populations and thresholds'!$K$96</f>
        <v>DEC</v>
      </c>
      <c r="O1983" s="263" t="str">
        <f t="shared" si="131"/>
        <v xml:space="preserve"> </v>
      </c>
      <c r="P1983" s="348">
        <v>15.8</v>
      </c>
      <c r="Q1983" s="38">
        <v>2</v>
      </c>
      <c r="R1983" s="106">
        <v>1</v>
      </c>
      <c r="S1983" s="263"/>
      <c r="T1983" s="9"/>
      <c r="U1983" s="263" t="str">
        <f t="shared" si="132"/>
        <v xml:space="preserve"> </v>
      </c>
    </row>
    <row r="1984" spans="1:26" x14ac:dyDescent="0.2">
      <c r="A1984" s="143" t="s">
        <v>1489</v>
      </c>
      <c r="B1984" s="40" t="s">
        <v>1493</v>
      </c>
      <c r="C1984" s="4" t="s">
        <v>3519</v>
      </c>
      <c r="D1984" s="41">
        <v>8000</v>
      </c>
      <c r="E1984" s="47" t="s">
        <v>1341</v>
      </c>
      <c r="F1984" s="263" t="str">
        <f t="shared" si="129"/>
        <v xml:space="preserve"> </v>
      </c>
      <c r="G1984" s="143" t="s">
        <v>15</v>
      </c>
      <c r="H1984" s="143" t="s">
        <v>1315</v>
      </c>
      <c r="I1984" s="263" t="str">
        <f t="shared" si="130"/>
        <v xml:space="preserve"> </v>
      </c>
      <c r="J1984" s="38" t="str">
        <f>IF(D1984&gt;=('28 Populations and thresholds'!$I$56),"YES"," ")</f>
        <v>YES</v>
      </c>
      <c r="K1984" s="38" t="str">
        <f>IF(J1984="YES"," ",IF(D1984&gt;=('28 Populations and thresholds'!$I$56)*0.25,"YES"))</f>
        <v xml:space="preserve"> </v>
      </c>
      <c r="L1984" s="38" t="b">
        <f>OR('28 Populations and thresholds'!$J$56="CR",'28 Populations and thresholds'!$J$56="EN",'28 Populations and thresholds'!$J$56="VU")</f>
        <v>0</v>
      </c>
      <c r="M1984" s="75">
        <f>D1984/'28 Populations and thresholds'!$H$56</f>
        <v>8.0000000000000002E-3</v>
      </c>
      <c r="N1984" s="106" t="str">
        <f>'28 Populations and thresholds'!$K$56</f>
        <v>DEC</v>
      </c>
      <c r="O1984" s="263" t="str">
        <f t="shared" si="131"/>
        <v xml:space="preserve"> </v>
      </c>
      <c r="P1984" s="348"/>
      <c r="Q1984" s="38"/>
      <c r="R1984" s="106"/>
      <c r="S1984" s="263"/>
      <c r="U1984" s="263" t="str">
        <f t="shared" si="132"/>
        <v xml:space="preserve"> </v>
      </c>
    </row>
    <row r="1985" spans="1:26" x14ac:dyDescent="0.2">
      <c r="A1985" s="267" t="s">
        <v>1489</v>
      </c>
      <c r="B1985" s="268" t="s">
        <v>1494</v>
      </c>
      <c r="C1985" s="269" t="s">
        <v>3552</v>
      </c>
      <c r="D1985" s="270">
        <v>1018</v>
      </c>
      <c r="E1985" s="294" t="s">
        <v>1354</v>
      </c>
      <c r="F1985" s="263" t="str">
        <f t="shared" ref="F1985:F2048" si="133">" "</f>
        <v xml:space="preserve"> </v>
      </c>
      <c r="G1985" s="267" t="s">
        <v>15</v>
      </c>
      <c r="H1985" s="267" t="s">
        <v>1315</v>
      </c>
      <c r="I1985" s="263" t="str">
        <f t="shared" ref="I1985:I2048" si="134">" "</f>
        <v xml:space="preserve"> </v>
      </c>
      <c r="J1985" s="272" t="str">
        <f>IF(D1985&gt;=('28 Populations and thresholds'!$I$77),"YES"," ")</f>
        <v>YES</v>
      </c>
      <c r="K1985" s="272" t="str">
        <f>IF(J1985="YES"," ",IF(D1985&gt;=('28 Populations and thresholds'!$I$77)*0.25,"YES"))</f>
        <v xml:space="preserve"> </v>
      </c>
      <c r="L1985" s="272" t="b">
        <f>OR('28 Populations and thresholds'!$J$77="CR",'28 Populations and thresholds'!$J$77="EN",'28 Populations and thresholds'!$J$77="VU")</f>
        <v>0</v>
      </c>
      <c r="M1985" s="273">
        <f>D1985/'28 Populations and thresholds'!$H$77</f>
        <v>1.018E-2</v>
      </c>
      <c r="N1985" s="274">
        <f>'28 Populations and thresholds'!$K$77</f>
        <v>0</v>
      </c>
      <c r="O1985" s="263" t="str">
        <f t="shared" ref="O1985:O2048" si="135">" "</f>
        <v xml:space="preserve"> </v>
      </c>
      <c r="P1985" s="349">
        <v>4.8499999999999996</v>
      </c>
      <c r="Q1985" s="272">
        <v>2</v>
      </c>
      <c r="R1985" s="274">
        <v>0</v>
      </c>
      <c r="S1985" s="263"/>
      <c r="T1985" s="275"/>
      <c r="U1985" s="263" t="str">
        <f t="shared" ref="U1985:U2048" si="136">" "</f>
        <v xml:space="preserve"> </v>
      </c>
    </row>
    <row r="1986" spans="1:26" x14ac:dyDescent="0.2">
      <c r="A1986" s="275" t="s">
        <v>1489</v>
      </c>
      <c r="B1986" s="293" t="s">
        <v>1494</v>
      </c>
      <c r="C1986" s="280" t="s">
        <v>3604</v>
      </c>
      <c r="D1986" s="279">
        <v>3832</v>
      </c>
      <c r="E1986" s="274">
        <v>1994</v>
      </c>
      <c r="F1986" s="263" t="str">
        <f t="shared" si="133"/>
        <v xml:space="preserve"> </v>
      </c>
      <c r="G1986" s="275" t="s">
        <v>139</v>
      </c>
      <c r="H1986" s="275" t="s">
        <v>3388</v>
      </c>
      <c r="I1986" s="263" t="str">
        <f t="shared" si="134"/>
        <v xml:space="preserve"> </v>
      </c>
      <c r="J1986" s="272" t="str">
        <f>IF(D1986&gt;=('28 Populations and thresholds'!$I$90),"YES"," ")</f>
        <v>YES</v>
      </c>
      <c r="K1986" s="272" t="str">
        <f>IF(J1986="YES"," ",IF(D1986&gt;=('28 Populations and thresholds'!$I$90)*0.25,"YES"))</f>
        <v xml:space="preserve"> </v>
      </c>
      <c r="L1986" s="272" t="b">
        <f>OR('28 Populations and thresholds'!$J$90="CR",'28 Populations and thresholds'!$J$90="EN",'28 Populations and thresholds'!$J$90="VU")</f>
        <v>0</v>
      </c>
      <c r="M1986" s="273">
        <f>D1986/'28 Populations and thresholds'!$H$90</f>
        <v>3.832E-2</v>
      </c>
      <c r="N1986" s="274"/>
      <c r="O1986" s="263" t="str">
        <f t="shared" si="135"/>
        <v xml:space="preserve"> </v>
      </c>
      <c r="P1986" s="349"/>
      <c r="Q1986" s="272"/>
      <c r="R1986" s="274"/>
      <c r="S1986" s="263"/>
      <c r="T1986" s="275" t="s">
        <v>4548</v>
      </c>
      <c r="U1986" s="263" t="str">
        <f t="shared" si="136"/>
        <v xml:space="preserve"> </v>
      </c>
      <c r="W1986" s="4"/>
      <c r="X1986" s="4"/>
      <c r="Y1986" s="4"/>
      <c r="Z1986" s="4"/>
    </row>
    <row r="1987" spans="1:26" x14ac:dyDescent="0.2">
      <c r="A1987" s="12" t="s">
        <v>1489</v>
      </c>
      <c r="B1987" s="9" t="s">
        <v>1689</v>
      </c>
      <c r="C1987" s="4" t="s">
        <v>1688</v>
      </c>
      <c r="D1987" s="5">
        <v>162</v>
      </c>
      <c r="E1987" s="1" t="s">
        <v>240</v>
      </c>
      <c r="F1987" s="263" t="str">
        <f t="shared" si="133"/>
        <v xml:space="preserve"> </v>
      </c>
      <c r="G1987" s="13" t="s">
        <v>139</v>
      </c>
      <c r="I1987" s="263" t="str">
        <f t="shared" si="134"/>
        <v xml:space="preserve"> </v>
      </c>
      <c r="J1987" s="38" t="str">
        <f>IF(D1987&gt;=('28 Populations and thresholds'!$I$47),"YES"," ")</f>
        <v>YES</v>
      </c>
      <c r="K1987" s="38" t="str">
        <f>IF(J1987="YES"," ",IF(D1987&gt;=('28 Populations and thresholds'!$I$47)*0.25,"YES"))</f>
        <v xml:space="preserve"> </v>
      </c>
      <c r="L1987" s="38" t="b">
        <f>OR('28 Populations and thresholds'!$J$47="CR",'28 Populations and thresholds'!$J$47="EN",'28 Populations and thresholds'!$J$47="VU")</f>
        <v>0</v>
      </c>
      <c r="M1987" s="75">
        <f>D1987/'28 Populations and thresholds'!$H$47</f>
        <v>1.6199999999999999E-2</v>
      </c>
      <c r="N1987" s="106">
        <f>'28 Populations and thresholds'!$K$47</f>
        <v>0</v>
      </c>
      <c r="O1987" s="263" t="str">
        <f t="shared" si="135"/>
        <v xml:space="preserve"> </v>
      </c>
      <c r="P1987" s="348">
        <v>5.36</v>
      </c>
      <c r="Q1987" s="38">
        <v>4</v>
      </c>
      <c r="R1987" s="106">
        <v>0</v>
      </c>
      <c r="S1987" s="263"/>
      <c r="T1987" s="121"/>
      <c r="U1987" s="263" t="str">
        <f t="shared" si="136"/>
        <v xml:space="preserve"> </v>
      </c>
    </row>
    <row r="1988" spans="1:26" x14ac:dyDescent="0.2">
      <c r="A1988" s="12" t="s">
        <v>1489</v>
      </c>
      <c r="B1988" s="9" t="s">
        <v>1689</v>
      </c>
      <c r="C1988" s="4" t="s">
        <v>3461</v>
      </c>
      <c r="D1988" s="41">
        <v>1500</v>
      </c>
      <c r="E1988" s="46">
        <v>35078</v>
      </c>
      <c r="F1988" s="263" t="str">
        <f t="shared" si="133"/>
        <v xml:space="preserve"> </v>
      </c>
      <c r="G1988" s="143" t="s">
        <v>21</v>
      </c>
      <c r="H1988" s="143" t="s">
        <v>853</v>
      </c>
      <c r="I1988" s="263" t="str">
        <f t="shared" si="134"/>
        <v xml:space="preserve"> </v>
      </c>
      <c r="J1988" s="38" t="str">
        <f>IF(D1988&gt;=('28 Populations and thresholds'!$I$164),"YES"," ")</f>
        <v>YES</v>
      </c>
      <c r="K1988" s="38" t="str">
        <f>IF(J1988="YES"," ",IF(D1988&gt;=('28 Populations and thresholds'!$I$164)*0.25,"YES"))</f>
        <v xml:space="preserve"> </v>
      </c>
      <c r="L1988" s="38" t="b">
        <f>OR('28 Populations and thresholds'!$J$164="CR",'28 Populations and thresholds'!$J$164="EN",'28 Populations and thresholds'!$J$164="VU")</f>
        <v>0</v>
      </c>
      <c r="M1988" s="75">
        <f>D1988/'28 Populations and thresholds'!$H$164</f>
        <v>1.8987341772151899E-2</v>
      </c>
      <c r="N1988" s="106" t="str">
        <f>'28 Populations and thresholds'!$K$164</f>
        <v>DEC</v>
      </c>
      <c r="O1988" s="263" t="str">
        <f t="shared" si="135"/>
        <v xml:space="preserve"> </v>
      </c>
      <c r="P1988" s="348"/>
      <c r="Q1988" s="38"/>
      <c r="R1988" s="106"/>
      <c r="S1988" s="263"/>
      <c r="T1988" s="9"/>
      <c r="U1988" s="263" t="str">
        <f t="shared" si="136"/>
        <v xml:space="preserve"> </v>
      </c>
    </row>
    <row r="1989" spans="1:26" x14ac:dyDescent="0.2">
      <c r="A1989" s="143" t="s">
        <v>1489</v>
      </c>
      <c r="B1989" s="9" t="s">
        <v>1689</v>
      </c>
      <c r="C1989" s="4" t="s">
        <v>3519</v>
      </c>
      <c r="D1989" s="41">
        <v>6328</v>
      </c>
      <c r="E1989" s="47" t="s">
        <v>1316</v>
      </c>
      <c r="F1989" s="263" t="str">
        <f t="shared" si="133"/>
        <v xml:space="preserve"> </v>
      </c>
      <c r="G1989" s="143" t="s">
        <v>15</v>
      </c>
      <c r="H1989" s="143" t="s">
        <v>1315</v>
      </c>
      <c r="I1989" s="263" t="str">
        <f t="shared" si="134"/>
        <v xml:space="preserve"> </v>
      </c>
      <c r="J1989" s="38" t="str">
        <f>IF(D1989&gt;=('28 Populations and thresholds'!$I$56),"YES"," ")</f>
        <v>YES</v>
      </c>
      <c r="K1989" s="38" t="str">
        <f>IF(J1989="YES"," ",IF(D1989&gt;=('28 Populations and thresholds'!$I$56)*0.25,"YES"))</f>
        <v xml:space="preserve"> </v>
      </c>
      <c r="L1989" s="38" t="b">
        <f>OR('28 Populations and thresholds'!$J$56="CR",'28 Populations and thresholds'!$J$56="EN",'28 Populations and thresholds'!$J$56="VU")</f>
        <v>0</v>
      </c>
      <c r="M1989" s="75">
        <f>D1989/'28 Populations and thresholds'!$H$56</f>
        <v>6.3280000000000003E-3</v>
      </c>
      <c r="N1989" s="106" t="str">
        <f>'28 Populations and thresholds'!$K$56</f>
        <v>DEC</v>
      </c>
      <c r="O1989" s="263" t="str">
        <f t="shared" si="135"/>
        <v xml:space="preserve"> </v>
      </c>
      <c r="P1989" s="348"/>
      <c r="Q1989" s="38"/>
      <c r="R1989" s="106"/>
      <c r="S1989" s="263"/>
      <c r="U1989" s="263" t="str">
        <f t="shared" si="136"/>
        <v xml:space="preserve"> </v>
      </c>
    </row>
    <row r="1990" spans="1:26" x14ac:dyDescent="0.2">
      <c r="A1990" s="12" t="s">
        <v>1489</v>
      </c>
      <c r="B1990" s="65" t="s">
        <v>1689</v>
      </c>
      <c r="C1990" s="111" t="s">
        <v>3604</v>
      </c>
      <c r="D1990" s="5">
        <v>1213</v>
      </c>
      <c r="E1990" s="104">
        <v>1993</v>
      </c>
      <c r="F1990" s="263" t="str">
        <f t="shared" si="133"/>
        <v xml:space="preserve"> </v>
      </c>
      <c r="G1990" s="12" t="s">
        <v>139</v>
      </c>
      <c r="H1990" s="12" t="s">
        <v>3388</v>
      </c>
      <c r="I1990" s="263" t="str">
        <f t="shared" si="134"/>
        <v xml:space="preserve"> </v>
      </c>
      <c r="J1990" s="38" t="str">
        <f>IF(D1990&gt;=('28 Populations and thresholds'!$I$90),"YES"," ")</f>
        <v>YES</v>
      </c>
      <c r="K1990" s="38" t="str">
        <f>IF(J1990="YES"," ",IF(D1990&gt;=('28 Populations and thresholds'!$I$90)*0.25,"YES"))</f>
        <v xml:space="preserve"> </v>
      </c>
      <c r="L1990" s="38" t="b">
        <f>OR('28 Populations and thresholds'!$J$90="CR",'28 Populations and thresholds'!$J$90="EN",'28 Populations and thresholds'!$J$90="VU")</f>
        <v>0</v>
      </c>
      <c r="M1990" s="75">
        <f>D1990/'28 Populations and thresholds'!$H$90</f>
        <v>1.213E-2</v>
      </c>
      <c r="N1990" s="106"/>
      <c r="O1990" s="263" t="str">
        <f t="shared" si="135"/>
        <v xml:space="preserve"> </v>
      </c>
      <c r="P1990" s="348"/>
      <c r="Q1990" s="38"/>
      <c r="R1990" s="106"/>
      <c r="S1990" s="263"/>
      <c r="T1990" s="12" t="s">
        <v>4548</v>
      </c>
      <c r="U1990" s="263" t="str">
        <f t="shared" si="136"/>
        <v xml:space="preserve"> </v>
      </c>
      <c r="W1990" s="4"/>
      <c r="X1990" s="4"/>
      <c r="Y1990" s="4"/>
      <c r="Z1990" s="4"/>
    </row>
    <row r="1991" spans="1:26" x14ac:dyDescent="0.2">
      <c r="A1991" s="267" t="s">
        <v>1489</v>
      </c>
      <c r="B1991" s="269" t="s">
        <v>4682</v>
      </c>
      <c r="C1991" s="269" t="s">
        <v>3676</v>
      </c>
      <c r="D1991" s="270">
        <v>512</v>
      </c>
      <c r="E1991" s="294" t="s">
        <v>1316</v>
      </c>
      <c r="F1991" s="263" t="str">
        <f t="shared" si="133"/>
        <v xml:space="preserve"> </v>
      </c>
      <c r="G1991" s="267" t="s">
        <v>15</v>
      </c>
      <c r="H1991" s="267" t="s">
        <v>1315</v>
      </c>
      <c r="I1991" s="263" t="str">
        <f t="shared" si="134"/>
        <v xml:space="preserve"> </v>
      </c>
      <c r="J1991" s="272" t="str">
        <f>IF(D1991&gt;=('28 Populations and thresholds'!$I$96),"YES"," ")</f>
        <v>YES</v>
      </c>
      <c r="K1991" s="272" t="str">
        <f>IF(J1991="YES"," ",IF(D1991&gt;=('28 Populations and thresholds'!$I$96)*0.25,"YES"))</f>
        <v xml:space="preserve"> </v>
      </c>
      <c r="L1991" s="272" t="b">
        <f>OR('28 Populations and thresholds'!$J$96="CR",'28 Populations and thresholds'!$J$96="EN",'28 Populations and thresholds'!$J$96="VU")</f>
        <v>1</v>
      </c>
      <c r="M1991" s="273">
        <f>D1991/'28 Populations and thresholds'!$H$96</f>
        <v>0.51200000000000001</v>
      </c>
      <c r="N1991" s="274" t="str">
        <f>'28 Populations and thresholds'!$K$96</f>
        <v>DEC</v>
      </c>
      <c r="O1991" s="263" t="str">
        <f t="shared" si="135"/>
        <v xml:space="preserve"> </v>
      </c>
      <c r="P1991" s="349">
        <v>54.2</v>
      </c>
      <c r="Q1991" s="272">
        <v>2</v>
      </c>
      <c r="R1991" s="274">
        <v>1</v>
      </c>
      <c r="S1991" s="263"/>
      <c r="T1991" s="269"/>
      <c r="U1991" s="263" t="str">
        <f t="shared" si="136"/>
        <v xml:space="preserve"> </v>
      </c>
    </row>
    <row r="1992" spans="1:26" x14ac:dyDescent="0.2">
      <c r="A1992" s="275" t="s">
        <v>1489</v>
      </c>
      <c r="B1992" s="269" t="s">
        <v>4682</v>
      </c>
      <c r="C1992" s="269" t="s">
        <v>1636</v>
      </c>
      <c r="D1992" s="279">
        <v>3000</v>
      </c>
      <c r="E1992" s="284" t="s">
        <v>40</v>
      </c>
      <c r="F1992" s="263" t="str">
        <f t="shared" si="133"/>
        <v xml:space="preserve"> </v>
      </c>
      <c r="G1992" s="275" t="s">
        <v>139</v>
      </c>
      <c r="H1992" s="275"/>
      <c r="I1992" s="263" t="str">
        <f t="shared" si="134"/>
        <v xml:space="preserve"> </v>
      </c>
      <c r="J1992" s="272" t="str">
        <f>IF(D1992&gt;=('28 Populations and thresholds'!$I$18),"YES"," ")</f>
        <v>YES</v>
      </c>
      <c r="K1992" s="272" t="str">
        <f>IF(J1992="YES"," ",IF(D1992&gt;=('28 Populations and thresholds'!$I$18)*0.25,"YES"))</f>
        <v xml:space="preserve"> </v>
      </c>
      <c r="L1992" s="272" t="b">
        <f>OR('28 Populations and thresholds'!$J$18="CR",'28 Populations and thresholds'!$J$18="EN",'28 Populations and thresholds'!$J$18="VU")</f>
        <v>0</v>
      </c>
      <c r="M1992" s="273">
        <f>D1992/'28 Populations and thresholds'!$H$18</f>
        <v>0.03</v>
      </c>
      <c r="N1992" s="274">
        <f>'28 Populations and thresholds'!$K$18</f>
        <v>0</v>
      </c>
      <c r="O1992" s="263" t="str">
        <f t="shared" si="135"/>
        <v xml:space="preserve"> </v>
      </c>
      <c r="P1992" s="349"/>
      <c r="Q1992" s="272"/>
      <c r="R1992" s="274"/>
      <c r="S1992" s="263"/>
      <c r="T1992" s="275"/>
      <c r="U1992" s="263" t="str">
        <f t="shared" si="136"/>
        <v xml:space="preserve"> </v>
      </c>
    </row>
    <row r="1993" spans="1:26" x14ac:dyDescent="0.2">
      <c r="A1993" s="12" t="s">
        <v>1489</v>
      </c>
      <c r="B1993" s="4" t="s">
        <v>3438</v>
      </c>
      <c r="C1993" s="4" t="s">
        <v>3425</v>
      </c>
      <c r="D1993" s="105">
        <v>229</v>
      </c>
      <c r="E1993" s="106">
        <v>1998</v>
      </c>
      <c r="F1993" s="263" t="str">
        <f t="shared" si="133"/>
        <v xml:space="preserve"> </v>
      </c>
      <c r="G1993" s="12" t="s">
        <v>139</v>
      </c>
      <c r="H1993" s="12" t="s">
        <v>3388</v>
      </c>
      <c r="I1993" s="263" t="str">
        <f t="shared" si="134"/>
        <v xml:space="preserve"> </v>
      </c>
      <c r="J1993" s="38" t="str">
        <f>IF(D1993&gt;=('28 Populations and thresholds'!$I$120),"YES"," ")</f>
        <v>YES</v>
      </c>
      <c r="K1993" s="38" t="str">
        <f>IF(J1993="YES"," ",IF(D1993&gt;=('28 Populations and thresholds'!$I$120)*0.25,"YES"))</f>
        <v xml:space="preserve"> </v>
      </c>
      <c r="L1993" s="38" t="b">
        <f>OR('28 Populations and thresholds'!$J$120="CR",'28 Populations and thresholds'!$J$120="EN",'28 Populations and thresholds'!$J$120="VU")</f>
        <v>0</v>
      </c>
      <c r="M1993" s="75">
        <f>D1993/'28 Populations and thresholds'!$H$120</f>
        <v>0.22900000000000001</v>
      </c>
      <c r="N1993" s="106" t="str">
        <f>'28 Populations and thresholds'!$K$120</f>
        <v>DEC</v>
      </c>
      <c r="O1993" s="263" t="str">
        <f t="shared" si="135"/>
        <v xml:space="preserve"> </v>
      </c>
      <c r="P1993" s="348">
        <v>22.9</v>
      </c>
      <c r="Q1993" s="38">
        <v>1</v>
      </c>
      <c r="R1993" s="106">
        <v>0</v>
      </c>
      <c r="S1993" s="263"/>
      <c r="U1993" s="263" t="str">
        <f t="shared" si="136"/>
        <v xml:space="preserve"> </v>
      </c>
      <c r="W1993" s="4"/>
      <c r="X1993" s="4"/>
      <c r="Y1993" s="4"/>
      <c r="Z1993" s="4"/>
    </row>
    <row r="1994" spans="1:26" x14ac:dyDescent="0.2">
      <c r="A1994" s="275" t="s">
        <v>1489</v>
      </c>
      <c r="B1994" s="269" t="s">
        <v>3434</v>
      </c>
      <c r="C1994" s="269" t="s">
        <v>3425</v>
      </c>
      <c r="D1994" s="279">
        <v>893</v>
      </c>
      <c r="E1994" s="274">
        <v>2006</v>
      </c>
      <c r="F1994" s="263" t="str">
        <f t="shared" si="133"/>
        <v xml:space="preserve"> </v>
      </c>
      <c r="G1994" s="275" t="s">
        <v>139</v>
      </c>
      <c r="H1994" s="275" t="s">
        <v>3388</v>
      </c>
      <c r="I1994" s="263" t="str">
        <f t="shared" si="134"/>
        <v xml:space="preserve"> </v>
      </c>
      <c r="J1994" s="272" t="str">
        <f>IF(D1994&gt;=('28 Populations and thresholds'!$I$120),"YES"," ")</f>
        <v>YES</v>
      </c>
      <c r="K1994" s="272" t="str">
        <f>IF(J1994="YES"," ",IF(D1994&gt;=('28 Populations and thresholds'!$I$120)*0.25,"YES"))</f>
        <v xml:space="preserve"> </v>
      </c>
      <c r="L1994" s="272" t="b">
        <f>OR('28 Populations and thresholds'!$J$120="CR",'28 Populations and thresholds'!$J$120="EN",'28 Populations and thresholds'!$J$120="VU")</f>
        <v>0</v>
      </c>
      <c r="M1994" s="273">
        <f>D1994/'28 Populations and thresholds'!$H$120</f>
        <v>0.89300000000000002</v>
      </c>
      <c r="N1994" s="274" t="str">
        <f>'28 Populations and thresholds'!$K$120</f>
        <v>DEC</v>
      </c>
      <c r="O1994" s="263" t="str">
        <f t="shared" si="135"/>
        <v xml:space="preserve"> </v>
      </c>
      <c r="P1994" s="349">
        <v>89.3</v>
      </c>
      <c r="Q1994" s="272">
        <v>1</v>
      </c>
      <c r="R1994" s="274">
        <v>0</v>
      </c>
      <c r="S1994" s="263"/>
      <c r="T1994" s="275"/>
      <c r="U1994" s="263" t="str">
        <f t="shared" si="136"/>
        <v xml:space="preserve"> </v>
      </c>
      <c r="W1994" s="4"/>
      <c r="X1994" s="4"/>
      <c r="Y1994" s="4"/>
      <c r="Z1994" s="4"/>
    </row>
    <row r="1995" spans="1:26" x14ac:dyDescent="0.2">
      <c r="A1995" s="12" t="s">
        <v>1489</v>
      </c>
      <c r="B1995" s="9" t="s">
        <v>4546</v>
      </c>
      <c r="C1995" s="111" t="s">
        <v>3604</v>
      </c>
      <c r="D1995" s="5">
        <v>1500</v>
      </c>
      <c r="E1995" s="104">
        <v>1991</v>
      </c>
      <c r="F1995" s="263" t="str">
        <f t="shared" si="133"/>
        <v xml:space="preserve"> </v>
      </c>
      <c r="G1995" s="12" t="s">
        <v>139</v>
      </c>
      <c r="H1995" s="12" t="s">
        <v>3388</v>
      </c>
      <c r="I1995" s="263" t="str">
        <f t="shared" si="134"/>
        <v xml:space="preserve"> </v>
      </c>
      <c r="J1995" s="38" t="str">
        <f>IF(D1995&gt;=('28 Populations and thresholds'!$I$90),"YES"," ")</f>
        <v>YES</v>
      </c>
      <c r="K1995" s="38" t="str">
        <f>IF(J1995="YES"," ",IF(D1995&gt;=('28 Populations and thresholds'!$I$90)*0.25,"YES"))</f>
        <v xml:space="preserve"> </v>
      </c>
      <c r="L1995" s="38" t="b">
        <f>OR('28 Populations and thresholds'!$J$90="CR",'28 Populations and thresholds'!$J$90="EN",'28 Populations and thresholds'!$J$90="VU")</f>
        <v>0</v>
      </c>
      <c r="M1995" s="75">
        <f>D1995/'28 Populations and thresholds'!$H$90</f>
        <v>1.4999999999999999E-2</v>
      </c>
      <c r="N1995" s="106"/>
      <c r="O1995" s="263" t="str">
        <f t="shared" si="135"/>
        <v xml:space="preserve"> </v>
      </c>
      <c r="P1995" s="348">
        <v>1.5</v>
      </c>
      <c r="Q1995" s="38">
        <v>1</v>
      </c>
      <c r="R1995" s="106">
        <v>0</v>
      </c>
      <c r="S1995" s="263"/>
      <c r="T1995" s="12" t="s">
        <v>4548</v>
      </c>
      <c r="U1995" s="263" t="str">
        <f t="shared" si="136"/>
        <v xml:space="preserve"> </v>
      </c>
      <c r="W1995" s="4"/>
      <c r="X1995" s="4"/>
      <c r="Y1995" s="4"/>
      <c r="Z1995" s="4"/>
    </row>
    <row r="1996" spans="1:26" x14ac:dyDescent="0.2">
      <c r="A1996" s="275" t="s">
        <v>1489</v>
      </c>
      <c r="B1996" s="269" t="s">
        <v>1692</v>
      </c>
      <c r="C1996" s="269" t="s">
        <v>1691</v>
      </c>
      <c r="D1996" s="279">
        <v>1800</v>
      </c>
      <c r="E1996" s="284" t="s">
        <v>121</v>
      </c>
      <c r="F1996" s="263" t="str">
        <f t="shared" si="133"/>
        <v xml:space="preserve"> </v>
      </c>
      <c r="G1996" s="275" t="s">
        <v>139</v>
      </c>
      <c r="H1996" s="275"/>
      <c r="I1996" s="263" t="str">
        <f t="shared" si="134"/>
        <v xml:space="preserve"> </v>
      </c>
      <c r="J1996" s="272" t="str">
        <f>IF(D1996&gt;=('28 Populations and thresholds'!$I$49),"YES"," ")</f>
        <v>YES</v>
      </c>
      <c r="K1996" s="272" t="str">
        <f>IF(J1996="YES"," ",IF(D1996&gt;=('28 Populations and thresholds'!$I$49)*0.25,"YES"))</f>
        <v xml:space="preserve"> </v>
      </c>
      <c r="L1996" s="272" t="b">
        <f>OR('28 Populations and thresholds'!$J$49="CR",'28 Populations and thresholds'!$J$49="EN",'28 Populations and thresholds'!$J$49="VU")</f>
        <v>0</v>
      </c>
      <c r="M1996" s="273">
        <f>D1996/'28 Populations and thresholds'!$H$49</f>
        <v>7.1999999999999995E-2</v>
      </c>
      <c r="N1996" s="274" t="str">
        <f>'28 Populations and thresholds'!$K$49</f>
        <v>DEC</v>
      </c>
      <c r="O1996" s="263" t="str">
        <f t="shared" si="135"/>
        <v xml:space="preserve"> </v>
      </c>
      <c r="P1996" s="349">
        <v>7.2</v>
      </c>
      <c r="Q1996" s="272">
        <v>1</v>
      </c>
      <c r="R1996" s="274">
        <v>0</v>
      </c>
      <c r="S1996" s="263"/>
      <c r="T1996" s="275"/>
      <c r="U1996" s="263" t="str">
        <f t="shared" si="136"/>
        <v xml:space="preserve"> </v>
      </c>
    </row>
    <row r="1997" spans="1:26" x14ac:dyDescent="0.2">
      <c r="A1997" s="12" t="s">
        <v>1489</v>
      </c>
      <c r="B1997" s="4" t="s">
        <v>3435</v>
      </c>
      <c r="C1997" s="4" t="s">
        <v>3425</v>
      </c>
      <c r="D1997" s="105">
        <v>1378</v>
      </c>
      <c r="E1997" s="106">
        <v>2005</v>
      </c>
      <c r="F1997" s="263" t="str">
        <f t="shared" si="133"/>
        <v xml:space="preserve"> </v>
      </c>
      <c r="G1997" s="12" t="s">
        <v>139</v>
      </c>
      <c r="H1997" s="12" t="s">
        <v>3388</v>
      </c>
      <c r="I1997" s="263" t="str">
        <f t="shared" si="134"/>
        <v xml:space="preserve"> </v>
      </c>
      <c r="J1997" s="38" t="str">
        <f>IF(D1997&gt;=('28 Populations and thresholds'!$I$120),"YES"," ")</f>
        <v>YES</v>
      </c>
      <c r="K1997" s="38" t="str">
        <f>IF(J1997="YES"," ",IF(D1997&gt;=('28 Populations and thresholds'!$I$120)*0.25,"YES"))</f>
        <v xml:space="preserve"> </v>
      </c>
      <c r="L1997" s="38" t="b">
        <f>OR('28 Populations and thresholds'!$J$120="CR",'28 Populations and thresholds'!$J$120="EN",'28 Populations and thresholds'!$J$120="VU")</f>
        <v>0</v>
      </c>
      <c r="M1997" s="346">
        <v>1</v>
      </c>
      <c r="N1997" s="106" t="str">
        <f>'28 Populations and thresholds'!$K$120</f>
        <v>DEC</v>
      </c>
      <c r="O1997" s="263" t="str">
        <f t="shared" si="135"/>
        <v xml:space="preserve"> </v>
      </c>
      <c r="P1997" s="348">
        <v>100</v>
      </c>
      <c r="Q1997" s="38">
        <v>1</v>
      </c>
      <c r="R1997" s="106">
        <v>0</v>
      </c>
      <c r="S1997" s="263"/>
      <c r="T1997" s="120"/>
      <c r="U1997" s="263" t="str">
        <f t="shared" si="136"/>
        <v xml:space="preserve"> </v>
      </c>
      <c r="W1997" s="4"/>
      <c r="X1997" s="4"/>
      <c r="Y1997" s="4"/>
      <c r="Z1997" s="4"/>
    </row>
    <row r="1998" spans="1:26" x14ac:dyDescent="0.2">
      <c r="A1998" s="275" t="s">
        <v>1489</v>
      </c>
      <c r="B1998" s="269" t="s">
        <v>3439</v>
      </c>
      <c r="C1998" s="269" t="s">
        <v>3425</v>
      </c>
      <c r="D1998" s="279">
        <v>476</v>
      </c>
      <c r="E1998" s="274">
        <v>2005</v>
      </c>
      <c r="F1998" s="263" t="str">
        <f t="shared" si="133"/>
        <v xml:space="preserve"> </v>
      </c>
      <c r="G1998" s="275" t="s">
        <v>139</v>
      </c>
      <c r="H1998" s="275" t="s">
        <v>3388</v>
      </c>
      <c r="I1998" s="263" t="str">
        <f t="shared" si="134"/>
        <v xml:space="preserve"> </v>
      </c>
      <c r="J1998" s="272" t="str">
        <f>IF(D1998&gt;=('28 Populations and thresholds'!$I$120),"YES"," ")</f>
        <v>YES</v>
      </c>
      <c r="K1998" s="272" t="str">
        <f>IF(J1998="YES"," ",IF(D1998&gt;=('28 Populations and thresholds'!$I$120)*0.25,"YES"))</f>
        <v xml:space="preserve"> </v>
      </c>
      <c r="L1998" s="272" t="b">
        <f>OR('28 Populations and thresholds'!$J$120="CR",'28 Populations and thresholds'!$J$120="EN",'28 Populations and thresholds'!$J$120="VU")</f>
        <v>0</v>
      </c>
      <c r="M1998" s="273">
        <f>D1998/'28 Populations and thresholds'!$H$120</f>
        <v>0.47599999999999998</v>
      </c>
      <c r="N1998" s="274" t="str">
        <f>'28 Populations and thresholds'!$K$120</f>
        <v>DEC</v>
      </c>
      <c r="O1998" s="263" t="str">
        <f t="shared" si="135"/>
        <v xml:space="preserve"> </v>
      </c>
      <c r="P1998" s="349">
        <v>47.6</v>
      </c>
      <c r="Q1998" s="272">
        <v>1</v>
      </c>
      <c r="R1998" s="274">
        <v>0</v>
      </c>
      <c r="S1998" s="263"/>
      <c r="T1998" s="275"/>
      <c r="U1998" s="263" t="str">
        <f t="shared" si="136"/>
        <v xml:space="preserve"> </v>
      </c>
    </row>
    <row r="1999" spans="1:26" x14ac:dyDescent="0.2">
      <c r="A1999" s="12" t="s">
        <v>2328</v>
      </c>
      <c r="B1999" s="64" t="s">
        <v>4195</v>
      </c>
      <c r="C1999" s="115" t="s">
        <v>3464</v>
      </c>
      <c r="D1999" s="105">
        <v>2052</v>
      </c>
      <c r="E1999" s="147">
        <v>33904</v>
      </c>
      <c r="F1999" s="263" t="str">
        <f t="shared" si="133"/>
        <v xml:space="preserve"> </v>
      </c>
      <c r="G1999" s="12"/>
      <c r="H1999" s="32" t="s">
        <v>4194</v>
      </c>
      <c r="I1999" s="263" t="str">
        <f t="shared" si="134"/>
        <v xml:space="preserve"> </v>
      </c>
      <c r="J1999" s="38" t="str">
        <f>IF(D1999&gt;=('28 Populations and thresholds'!$I$177),"YES"," ")</f>
        <v>YES</v>
      </c>
      <c r="K1999" s="38" t="str">
        <f>IF(J1999="YES"," ",IF(D1999&gt;=('28 Populations and thresholds'!$I$177)*0.25,"YES"))</f>
        <v xml:space="preserve"> </v>
      </c>
      <c r="L1999" s="38" t="b">
        <f>OR('28 Populations and thresholds'!$J$177="CR",'28 Populations and thresholds'!$J$177="EN",'28 Populations and thresholds'!$J$177="VU")</f>
        <v>0</v>
      </c>
      <c r="M1999" s="75">
        <f>D1999/('28 Populations and thresholds'!$H$177)</f>
        <v>1.5428571428571429E-2</v>
      </c>
      <c r="N1999" s="106" t="str">
        <f>'28 Populations and thresholds'!$K$177</f>
        <v>DEC</v>
      </c>
      <c r="O1999" s="263" t="str">
        <f t="shared" si="135"/>
        <v xml:space="preserve"> </v>
      </c>
      <c r="P1999" s="348">
        <v>1.54</v>
      </c>
      <c r="Q1999" s="38">
        <v>1</v>
      </c>
      <c r="R1999" s="106">
        <v>0</v>
      </c>
      <c r="S1999" s="263"/>
      <c r="U1999" s="263" t="str">
        <f t="shared" si="136"/>
        <v xml:space="preserve"> </v>
      </c>
    </row>
    <row r="2000" spans="1:26" x14ac:dyDescent="0.2">
      <c r="A2000" s="267" t="s">
        <v>2328</v>
      </c>
      <c r="B2000" s="268" t="s">
        <v>973</v>
      </c>
      <c r="C2000" s="268" t="s">
        <v>3464</v>
      </c>
      <c r="D2000" s="270">
        <v>17181</v>
      </c>
      <c r="E2000" s="276"/>
      <c r="F2000" s="263" t="str">
        <f t="shared" si="133"/>
        <v xml:space="preserve"> </v>
      </c>
      <c r="G2000" s="267" t="s">
        <v>21</v>
      </c>
      <c r="H2000" s="267" t="s">
        <v>702</v>
      </c>
      <c r="I2000" s="263" t="str">
        <f t="shared" si="134"/>
        <v xml:space="preserve"> </v>
      </c>
      <c r="J2000" s="272" t="str">
        <f>IF(D2000&gt;=('28 Populations and thresholds'!$I$177),"YES"," ")</f>
        <v>YES</v>
      </c>
      <c r="K2000" s="272" t="str">
        <f>IF(J2000="YES"," ",IF(D2000&gt;=('28 Populations and thresholds'!$I$177)*0.25,"YES"))</f>
        <v xml:space="preserve"> </v>
      </c>
      <c r="L2000" s="272" t="b">
        <f>OR('28 Populations and thresholds'!$J$177="CR",'28 Populations and thresholds'!$J$177="EN",'28 Populations and thresholds'!$J$177="VU")</f>
        <v>0</v>
      </c>
      <c r="M2000" s="273">
        <f>D2000/('28 Populations and thresholds'!$H$177)</f>
        <v>0.12918045112781956</v>
      </c>
      <c r="N2000" s="274" t="str">
        <f>'28 Populations and thresholds'!$K$177</f>
        <v>DEC</v>
      </c>
      <c r="O2000" s="263" t="str">
        <f t="shared" si="135"/>
        <v xml:space="preserve"> </v>
      </c>
      <c r="P2000" s="349">
        <v>62.47</v>
      </c>
      <c r="Q2000" s="272">
        <v>4</v>
      </c>
      <c r="R2000" s="274">
        <v>0</v>
      </c>
      <c r="S2000" s="263"/>
      <c r="T2000" s="275"/>
      <c r="U2000" s="263" t="str">
        <f t="shared" si="136"/>
        <v xml:space="preserve"> </v>
      </c>
    </row>
    <row r="2001" spans="1:21" x14ac:dyDescent="0.2">
      <c r="A2001" s="267" t="s">
        <v>2328</v>
      </c>
      <c r="B2001" s="268" t="s">
        <v>973</v>
      </c>
      <c r="C2001" s="269" t="s">
        <v>3455</v>
      </c>
      <c r="D2001" s="270">
        <v>1442</v>
      </c>
      <c r="E2001" s="276"/>
      <c r="F2001" s="263" t="str">
        <f t="shared" si="133"/>
        <v xml:space="preserve"> </v>
      </c>
      <c r="G2001" s="267" t="s">
        <v>21</v>
      </c>
      <c r="H2001" s="267" t="s">
        <v>702</v>
      </c>
      <c r="I2001" s="263" t="str">
        <f t="shared" si="134"/>
        <v xml:space="preserve"> </v>
      </c>
      <c r="J2001" s="272" t="str">
        <f>IF(D2001&gt;=('28 Populations and thresholds'!$I$159),"YES"," ")</f>
        <v>YES</v>
      </c>
      <c r="K2001" s="272" t="str">
        <f>IF(J2001="YES"," ",IF(D2001&gt;=('28 Populations and thresholds'!$I$159)*0.25,"YES"))</f>
        <v xml:space="preserve"> </v>
      </c>
      <c r="L2001" s="272" t="b">
        <f>OR('28 Populations and thresholds'!$J$159="CR",'28 Populations and thresholds'!$J$159="EN",'28 Populations and thresholds'!$J$159="VU")</f>
        <v>0</v>
      </c>
      <c r="M2001" s="273">
        <f>D2001/'28 Populations and thresholds'!$H$159</f>
        <v>2.8840000000000001E-2</v>
      </c>
      <c r="N2001" s="274" t="str">
        <f>'28 Populations and thresholds'!$K$159</f>
        <v>DEC</v>
      </c>
      <c r="O2001" s="263" t="str">
        <f t="shared" si="135"/>
        <v xml:space="preserve"> </v>
      </c>
      <c r="P2001" s="349"/>
      <c r="Q2001" s="272"/>
      <c r="R2001" s="274"/>
      <c r="S2001" s="263"/>
      <c r="T2001" s="269"/>
      <c r="U2001" s="263" t="str">
        <f t="shared" si="136"/>
        <v xml:space="preserve"> </v>
      </c>
    </row>
    <row r="2002" spans="1:21" x14ac:dyDescent="0.2">
      <c r="A2002" s="267" t="s">
        <v>2328</v>
      </c>
      <c r="B2002" s="268" t="s">
        <v>973</v>
      </c>
      <c r="C2002" s="268" t="s">
        <v>3769</v>
      </c>
      <c r="D2002" s="270">
        <v>24227</v>
      </c>
      <c r="E2002" s="276"/>
      <c r="F2002" s="263" t="str">
        <f t="shared" si="133"/>
        <v xml:space="preserve"> </v>
      </c>
      <c r="G2002" s="267" t="s">
        <v>21</v>
      </c>
      <c r="H2002" s="267" t="s">
        <v>702</v>
      </c>
      <c r="I2002" s="263" t="str">
        <f t="shared" si="134"/>
        <v xml:space="preserve"> </v>
      </c>
      <c r="J2002" s="272" t="str">
        <f>IF(D2002&gt;=('28 Populations and thresholds'!$I$197),"YES"," ")</f>
        <v>YES</v>
      </c>
      <c r="K2002" s="272" t="str">
        <f>IF(J2002="YES"," ",IF(D2002&gt;=('28 Populations and thresholds'!$I$197)*0.25,"YES"))</f>
        <v xml:space="preserve"> </v>
      </c>
      <c r="L2002" s="272" t="b">
        <f>OR('28 Populations and thresholds'!$J$197="CR",'28 Populations and thresholds'!$J$197="EN",'28 Populations and thresholds'!$J$197="VU")</f>
        <v>0</v>
      </c>
      <c r="M2002" s="273">
        <f>D2002/'28 Populations and thresholds'!$H$197</f>
        <v>0.40378333333333333</v>
      </c>
      <c r="N2002" s="274" t="str">
        <f>'28 Populations and thresholds'!$K$197</f>
        <v>DEC</v>
      </c>
      <c r="O2002" s="263" t="str">
        <f t="shared" si="135"/>
        <v xml:space="preserve"> </v>
      </c>
      <c r="P2002" s="349"/>
      <c r="Q2002" s="272"/>
      <c r="R2002" s="274"/>
      <c r="S2002" s="263"/>
      <c r="T2002" s="275" t="s">
        <v>4697</v>
      </c>
      <c r="U2002" s="263" t="str">
        <f t="shared" si="136"/>
        <v xml:space="preserve"> </v>
      </c>
    </row>
    <row r="2003" spans="1:21" x14ac:dyDescent="0.2">
      <c r="A2003" s="267" t="s">
        <v>2328</v>
      </c>
      <c r="B2003" s="268" t="s">
        <v>973</v>
      </c>
      <c r="C2003" s="269" t="s">
        <v>3766</v>
      </c>
      <c r="D2003" s="270">
        <v>1792</v>
      </c>
      <c r="E2003" s="276"/>
      <c r="F2003" s="263" t="str">
        <f t="shared" si="133"/>
        <v xml:space="preserve"> </v>
      </c>
      <c r="G2003" s="267" t="s">
        <v>21</v>
      </c>
      <c r="H2003" s="267" t="s">
        <v>702</v>
      </c>
      <c r="I2003" s="263" t="str">
        <f t="shared" si="134"/>
        <v xml:space="preserve"> </v>
      </c>
      <c r="J2003" s="272" t="str">
        <f>IF(D2003&gt;=('28 Populations and thresholds'!$I$194),"YES"," ")</f>
        <v>YES</v>
      </c>
      <c r="K2003" s="272" t="str">
        <f>IF(J2003="YES"," ",IF(D2003&gt;=('28 Populations and thresholds'!$I$194)*0.25,"YES"))</f>
        <v xml:space="preserve"> </v>
      </c>
      <c r="L2003" s="272" t="b">
        <f>OR('28 Populations and thresholds'!$J$194="CR",'28 Populations and thresholds'!$J$194="EN",'28 Populations and thresholds'!$J$194="VU")</f>
        <v>0</v>
      </c>
      <c r="M2003" s="273">
        <f>D2003/'28 Populations and thresholds'!$H$194</f>
        <v>6.2877192982456143E-2</v>
      </c>
      <c r="N2003" s="274" t="str">
        <f>'28 Populations and thresholds'!$K$194</f>
        <v>DEC</v>
      </c>
      <c r="O2003" s="263" t="str">
        <f t="shared" si="135"/>
        <v xml:space="preserve"> </v>
      </c>
      <c r="P2003" s="349"/>
      <c r="Q2003" s="272"/>
      <c r="R2003" s="274"/>
      <c r="S2003" s="263"/>
      <c r="T2003" s="275"/>
      <c r="U2003" s="263" t="str">
        <f t="shared" si="136"/>
        <v xml:space="preserve"> </v>
      </c>
    </row>
    <row r="2004" spans="1:21" x14ac:dyDescent="0.2">
      <c r="A2004" s="143" t="s">
        <v>2328</v>
      </c>
      <c r="B2004" s="40" t="s">
        <v>977</v>
      </c>
      <c r="C2004" s="40" t="s">
        <v>3464</v>
      </c>
      <c r="D2004" s="41">
        <v>12264</v>
      </c>
      <c r="E2004" s="43"/>
      <c r="F2004" s="263" t="str">
        <f t="shared" si="133"/>
        <v xml:space="preserve"> </v>
      </c>
      <c r="G2004" s="143" t="s">
        <v>21</v>
      </c>
      <c r="H2004" s="143" t="s">
        <v>702</v>
      </c>
      <c r="I2004" s="263" t="str">
        <f t="shared" si="134"/>
        <v xml:space="preserve"> </v>
      </c>
      <c r="J2004" s="38" t="str">
        <f>IF(D2004&gt;=('28 Populations and thresholds'!$I$177),"YES"," ")</f>
        <v>YES</v>
      </c>
      <c r="K2004" s="38" t="str">
        <f>IF(J2004="YES"," ",IF(D2004&gt;=('28 Populations and thresholds'!$I$177)*0.25,"YES"))</f>
        <v xml:space="preserve"> </v>
      </c>
      <c r="L2004" s="38" t="b">
        <f>OR('28 Populations and thresholds'!$J$177="CR",'28 Populations and thresholds'!$J$177="EN",'28 Populations and thresholds'!$J$177="VU")</f>
        <v>0</v>
      </c>
      <c r="M2004" s="75">
        <f>D2004/('28 Populations and thresholds'!$H$177)</f>
        <v>9.2210526315789479E-2</v>
      </c>
      <c r="N2004" s="106" t="str">
        <f>'28 Populations and thresholds'!$K$177</f>
        <v>DEC</v>
      </c>
      <c r="O2004" s="263" t="str">
        <f t="shared" si="135"/>
        <v xml:space="preserve"> </v>
      </c>
      <c r="P2004" s="348">
        <v>22.25</v>
      </c>
      <c r="Q2004" s="38">
        <v>2</v>
      </c>
      <c r="R2004" s="106">
        <v>0</v>
      </c>
      <c r="S2004" s="263"/>
      <c r="U2004" s="263" t="str">
        <f t="shared" si="136"/>
        <v xml:space="preserve"> </v>
      </c>
    </row>
    <row r="2005" spans="1:21" x14ac:dyDescent="0.2">
      <c r="A2005" s="143" t="s">
        <v>2328</v>
      </c>
      <c r="B2005" s="40" t="s">
        <v>977</v>
      </c>
      <c r="C2005" s="40" t="s">
        <v>3769</v>
      </c>
      <c r="D2005" s="41">
        <v>7819</v>
      </c>
      <c r="E2005" s="43"/>
      <c r="F2005" s="263" t="str">
        <f t="shared" si="133"/>
        <v xml:space="preserve"> </v>
      </c>
      <c r="G2005" s="143" t="s">
        <v>21</v>
      </c>
      <c r="H2005" s="143" t="s">
        <v>729</v>
      </c>
      <c r="I2005" s="263" t="str">
        <f t="shared" si="134"/>
        <v xml:space="preserve"> </v>
      </c>
      <c r="J2005" s="38" t="str">
        <f>IF(D2005&gt;=('28 Populations and thresholds'!$I$197),"YES"," ")</f>
        <v>YES</v>
      </c>
      <c r="K2005" s="38" t="str">
        <f>IF(J2005="YES"," ",IF(D2005&gt;=('28 Populations and thresholds'!$I$197)*0.25,"YES"))</f>
        <v xml:space="preserve"> </v>
      </c>
      <c r="L2005" s="38" t="b">
        <f>OR('28 Populations and thresholds'!$J$197="CR",'28 Populations and thresholds'!$J$197="EN",'28 Populations and thresholds'!$J$197="VU")</f>
        <v>0</v>
      </c>
      <c r="M2005" s="75">
        <f>D2005/'28 Populations and thresholds'!$H$197</f>
        <v>0.13031666666666666</v>
      </c>
      <c r="N2005" s="106" t="str">
        <f>'28 Populations and thresholds'!$K$197</f>
        <v>DEC</v>
      </c>
      <c r="O2005" s="263" t="str">
        <f t="shared" si="135"/>
        <v xml:space="preserve"> </v>
      </c>
      <c r="P2005" s="348"/>
      <c r="Q2005" s="38"/>
      <c r="R2005" s="106"/>
      <c r="S2005" s="263"/>
      <c r="T2005" s="12" t="s">
        <v>4697</v>
      </c>
      <c r="U2005" s="263" t="str">
        <f t="shared" si="136"/>
        <v xml:space="preserve"> </v>
      </c>
    </row>
    <row r="2006" spans="1:21" x14ac:dyDescent="0.2">
      <c r="A2006" s="267" t="s">
        <v>2328</v>
      </c>
      <c r="B2006" s="268" t="s">
        <v>1162</v>
      </c>
      <c r="C2006" s="268" t="s">
        <v>3769</v>
      </c>
      <c r="D2006" s="270">
        <v>2855</v>
      </c>
      <c r="E2006" s="276"/>
      <c r="F2006" s="263" t="str">
        <f t="shared" si="133"/>
        <v xml:space="preserve"> </v>
      </c>
      <c r="G2006" s="267" t="s">
        <v>21</v>
      </c>
      <c r="H2006" s="267" t="s">
        <v>702</v>
      </c>
      <c r="I2006" s="263" t="str">
        <f t="shared" si="134"/>
        <v xml:space="preserve"> </v>
      </c>
      <c r="J2006" s="272" t="str">
        <f>IF(D2006&gt;=('28 Populations and thresholds'!$I$197),"YES"," ")</f>
        <v>YES</v>
      </c>
      <c r="K2006" s="272" t="str">
        <f>IF(J2006="YES"," ",IF(D2006&gt;=('28 Populations and thresholds'!$I$197)*0.25,"YES"))</f>
        <v xml:space="preserve"> </v>
      </c>
      <c r="L2006" s="272" t="b">
        <f>OR('28 Populations and thresholds'!$J$197="CR",'28 Populations and thresholds'!$J$197="EN",'28 Populations and thresholds'!$J$197="VU")</f>
        <v>0</v>
      </c>
      <c r="M2006" s="273">
        <f>D2006/'28 Populations and thresholds'!$H$197</f>
        <v>4.7583333333333332E-2</v>
      </c>
      <c r="N2006" s="274" t="str">
        <f>'28 Populations and thresholds'!$K$197</f>
        <v>DEC</v>
      </c>
      <c r="O2006" s="263" t="str">
        <f t="shared" si="135"/>
        <v xml:space="preserve"> </v>
      </c>
      <c r="P2006" s="349">
        <v>4.76</v>
      </c>
      <c r="Q2006" s="272">
        <v>1</v>
      </c>
      <c r="R2006" s="274">
        <v>0</v>
      </c>
      <c r="S2006" s="263"/>
      <c r="T2006" s="275" t="s">
        <v>4697</v>
      </c>
      <c r="U2006" s="263" t="str">
        <f t="shared" si="136"/>
        <v xml:space="preserve"> </v>
      </c>
    </row>
    <row r="2007" spans="1:21" x14ac:dyDescent="0.2">
      <c r="A2007" s="143" t="s">
        <v>2328</v>
      </c>
      <c r="B2007" s="40" t="s">
        <v>1136</v>
      </c>
      <c r="C2007" s="111" t="s">
        <v>3766</v>
      </c>
      <c r="D2007" s="41">
        <v>1150</v>
      </c>
      <c r="E2007" s="43"/>
      <c r="F2007" s="263" t="str">
        <f t="shared" si="133"/>
        <v xml:space="preserve"> </v>
      </c>
      <c r="G2007" s="143" t="s">
        <v>21</v>
      </c>
      <c r="H2007" s="143" t="s">
        <v>702</v>
      </c>
      <c r="I2007" s="263" t="str">
        <f t="shared" si="134"/>
        <v xml:space="preserve"> </v>
      </c>
      <c r="J2007" s="38" t="str">
        <f>IF(D2007&gt;=('28 Populations and thresholds'!$I$194),"YES"," ")</f>
        <v>YES</v>
      </c>
      <c r="K2007" s="38" t="str">
        <f>IF(J2007="YES"," ",IF(D2007&gt;=('28 Populations and thresholds'!$I$194)*0.25,"YES"))</f>
        <v xml:space="preserve"> </v>
      </c>
      <c r="L2007" s="38" t="b">
        <f>OR('28 Populations and thresholds'!$J$194="CR",'28 Populations and thresholds'!$J$194="EN",'28 Populations and thresholds'!$J$194="VU")</f>
        <v>0</v>
      </c>
      <c r="M2007" s="75">
        <f>D2007/'28 Populations and thresholds'!$H$194</f>
        <v>4.0350877192982457E-2</v>
      </c>
      <c r="N2007" s="106" t="str">
        <f>'28 Populations and thresholds'!$K$194</f>
        <v>DEC</v>
      </c>
      <c r="O2007" s="263" t="str">
        <f t="shared" si="135"/>
        <v xml:space="preserve"> </v>
      </c>
      <c r="P2007" s="348">
        <v>4.04</v>
      </c>
      <c r="Q2007" s="38">
        <v>1</v>
      </c>
      <c r="R2007" s="106">
        <v>0</v>
      </c>
      <c r="S2007" s="263"/>
      <c r="U2007" s="263" t="str">
        <f t="shared" si="136"/>
        <v xml:space="preserve"> </v>
      </c>
    </row>
    <row r="2008" spans="1:21" x14ac:dyDescent="0.2">
      <c r="A2008" s="267" t="s">
        <v>2328</v>
      </c>
      <c r="B2008" s="268" t="s">
        <v>974</v>
      </c>
      <c r="C2008" s="268" t="s">
        <v>3464</v>
      </c>
      <c r="D2008" s="270">
        <v>14507</v>
      </c>
      <c r="E2008" s="276"/>
      <c r="F2008" s="263" t="str">
        <f t="shared" si="133"/>
        <v xml:space="preserve"> </v>
      </c>
      <c r="G2008" s="267" t="s">
        <v>21</v>
      </c>
      <c r="H2008" s="267" t="s">
        <v>702</v>
      </c>
      <c r="I2008" s="263" t="str">
        <f t="shared" si="134"/>
        <v xml:space="preserve"> </v>
      </c>
      <c r="J2008" s="272" t="str">
        <f>IF(D2008&gt;=('28 Populations and thresholds'!$I$177),"YES"," ")</f>
        <v>YES</v>
      </c>
      <c r="K2008" s="272" t="str">
        <f>IF(J2008="YES"," ",IF(D2008&gt;=('28 Populations and thresholds'!$I$177)*0.25,"YES"))</f>
        <v xml:space="preserve"> </v>
      </c>
      <c r="L2008" s="272" t="b">
        <f>OR('28 Populations and thresholds'!$J$177="CR",'28 Populations and thresholds'!$J$177="EN",'28 Populations and thresholds'!$J$177="VU")</f>
        <v>0</v>
      </c>
      <c r="M2008" s="273">
        <f>D2008/('28 Populations and thresholds'!$H$177)</f>
        <v>0.10907518796992481</v>
      </c>
      <c r="N2008" s="274" t="str">
        <f>'28 Populations and thresholds'!$K$177</f>
        <v>DEC</v>
      </c>
      <c r="O2008" s="263" t="str">
        <f t="shared" si="135"/>
        <v xml:space="preserve"> </v>
      </c>
      <c r="P2008" s="349">
        <v>43.31</v>
      </c>
      <c r="Q2008" s="272">
        <v>4</v>
      </c>
      <c r="R2008" s="274">
        <v>0</v>
      </c>
      <c r="S2008" s="263"/>
      <c r="T2008" s="275"/>
      <c r="U2008" s="263" t="str">
        <f t="shared" si="136"/>
        <v xml:space="preserve"> </v>
      </c>
    </row>
    <row r="2009" spans="1:21" x14ac:dyDescent="0.2">
      <c r="A2009" s="267" t="s">
        <v>2328</v>
      </c>
      <c r="B2009" s="268" t="s">
        <v>974</v>
      </c>
      <c r="C2009" s="269" t="s">
        <v>3455</v>
      </c>
      <c r="D2009" s="270">
        <v>1026</v>
      </c>
      <c r="E2009" s="276"/>
      <c r="F2009" s="263" t="str">
        <f t="shared" si="133"/>
        <v xml:space="preserve"> </v>
      </c>
      <c r="G2009" s="267" t="s">
        <v>21</v>
      </c>
      <c r="H2009" s="267" t="s">
        <v>702</v>
      </c>
      <c r="I2009" s="263" t="str">
        <f t="shared" si="134"/>
        <v xml:space="preserve"> </v>
      </c>
      <c r="J2009" s="272" t="str">
        <f>IF(D2009&gt;=('28 Populations and thresholds'!$I$159),"YES"," ")</f>
        <v>YES</v>
      </c>
      <c r="K2009" s="272" t="str">
        <f>IF(J2009="YES"," ",IF(D2009&gt;=('28 Populations and thresholds'!$I$159)*0.25,"YES"))</f>
        <v xml:space="preserve"> </v>
      </c>
      <c r="L2009" s="272" t="b">
        <f>OR('28 Populations and thresholds'!$J$159="CR",'28 Populations and thresholds'!$J$159="EN",'28 Populations and thresholds'!$J$159="VU")</f>
        <v>0</v>
      </c>
      <c r="M2009" s="273">
        <f>D2009/'28 Populations and thresholds'!$H$159</f>
        <v>2.052E-2</v>
      </c>
      <c r="N2009" s="274" t="str">
        <f>'28 Populations and thresholds'!$K$159</f>
        <v>DEC</v>
      </c>
      <c r="O2009" s="263" t="str">
        <f t="shared" si="135"/>
        <v xml:space="preserve"> </v>
      </c>
      <c r="P2009" s="349"/>
      <c r="Q2009" s="272"/>
      <c r="R2009" s="274"/>
      <c r="S2009" s="263"/>
      <c r="T2009" s="269"/>
      <c r="U2009" s="263" t="str">
        <f t="shared" si="136"/>
        <v xml:space="preserve"> </v>
      </c>
    </row>
    <row r="2010" spans="1:21" x14ac:dyDescent="0.2">
      <c r="A2010" s="267" t="s">
        <v>2328</v>
      </c>
      <c r="B2010" s="268" t="s">
        <v>974</v>
      </c>
      <c r="C2010" s="268" t="s">
        <v>3769</v>
      </c>
      <c r="D2010" s="270">
        <v>16910</v>
      </c>
      <c r="E2010" s="276"/>
      <c r="F2010" s="263" t="str">
        <f t="shared" si="133"/>
        <v xml:space="preserve"> </v>
      </c>
      <c r="G2010" s="267" t="s">
        <v>21</v>
      </c>
      <c r="H2010" s="267" t="s">
        <v>702</v>
      </c>
      <c r="I2010" s="263" t="str">
        <f t="shared" si="134"/>
        <v xml:space="preserve"> </v>
      </c>
      <c r="J2010" s="272" t="str">
        <f>IF(D2010&gt;=('28 Populations and thresholds'!$I$197),"YES"," ")</f>
        <v>YES</v>
      </c>
      <c r="K2010" s="272" t="str">
        <f>IF(J2010="YES"," ",IF(D2010&gt;=('28 Populations and thresholds'!$I$197)*0.25,"YES"))</f>
        <v xml:space="preserve"> </v>
      </c>
      <c r="L2010" s="272" t="b">
        <f>OR('28 Populations and thresholds'!$J$197="CR",'28 Populations and thresholds'!$J$197="EN",'28 Populations and thresholds'!$J$197="VU")</f>
        <v>0</v>
      </c>
      <c r="M2010" s="273">
        <f>D2010/'28 Populations and thresholds'!$H$197</f>
        <v>0.28183333333333332</v>
      </c>
      <c r="N2010" s="274" t="str">
        <f>'28 Populations and thresholds'!$K$197</f>
        <v>DEC</v>
      </c>
      <c r="O2010" s="263" t="str">
        <f t="shared" si="135"/>
        <v xml:space="preserve"> </v>
      </c>
      <c r="P2010" s="349"/>
      <c r="Q2010" s="272"/>
      <c r="R2010" s="274"/>
      <c r="S2010" s="263"/>
      <c r="T2010" s="275" t="s">
        <v>4697</v>
      </c>
      <c r="U2010" s="263" t="str">
        <f t="shared" si="136"/>
        <v xml:space="preserve"> </v>
      </c>
    </row>
    <row r="2011" spans="1:21" x14ac:dyDescent="0.2">
      <c r="A2011" s="267" t="s">
        <v>2328</v>
      </c>
      <c r="B2011" s="268" t="s">
        <v>974</v>
      </c>
      <c r="C2011" s="269" t="s">
        <v>3766</v>
      </c>
      <c r="D2011" s="270">
        <v>618</v>
      </c>
      <c r="E2011" s="276"/>
      <c r="F2011" s="263" t="str">
        <f t="shared" si="133"/>
        <v xml:space="preserve"> </v>
      </c>
      <c r="G2011" s="267" t="s">
        <v>21</v>
      </c>
      <c r="H2011" s="267" t="s">
        <v>702</v>
      </c>
      <c r="I2011" s="263" t="str">
        <f t="shared" si="134"/>
        <v xml:space="preserve"> </v>
      </c>
      <c r="J2011" s="272" t="str">
        <f>IF(D2011&gt;=('28 Populations and thresholds'!$I$194),"YES"," ")</f>
        <v>YES</v>
      </c>
      <c r="K2011" s="272" t="str">
        <f>IF(J2011="YES"," ",IF(D2011&gt;=('28 Populations and thresholds'!$I$194)*0.25,"YES"))</f>
        <v xml:space="preserve"> </v>
      </c>
      <c r="L2011" s="272" t="b">
        <f>OR('28 Populations and thresholds'!$J$194="CR",'28 Populations and thresholds'!$J$194="EN",'28 Populations and thresholds'!$J$194="VU")</f>
        <v>0</v>
      </c>
      <c r="M2011" s="273">
        <f>D2011/'28 Populations and thresholds'!$H$194</f>
        <v>2.1684210526315788E-2</v>
      </c>
      <c r="N2011" s="274" t="str">
        <f>'28 Populations and thresholds'!$K$194</f>
        <v>DEC</v>
      </c>
      <c r="O2011" s="263" t="str">
        <f t="shared" si="135"/>
        <v xml:space="preserve"> </v>
      </c>
      <c r="P2011" s="349"/>
      <c r="Q2011" s="272"/>
      <c r="R2011" s="274"/>
      <c r="S2011" s="263"/>
      <c r="T2011" s="275"/>
      <c r="U2011" s="263" t="str">
        <f t="shared" si="136"/>
        <v xml:space="preserve"> </v>
      </c>
    </row>
    <row r="2012" spans="1:21" x14ac:dyDescent="0.2">
      <c r="A2012" s="143" t="s">
        <v>2328</v>
      </c>
      <c r="B2012" s="40" t="s">
        <v>988</v>
      </c>
      <c r="C2012" s="40" t="s">
        <v>3464</v>
      </c>
      <c r="D2012" s="41">
        <v>5350</v>
      </c>
      <c r="E2012" s="43"/>
      <c r="F2012" s="263" t="str">
        <f t="shared" si="133"/>
        <v xml:space="preserve"> </v>
      </c>
      <c r="G2012" s="143" t="s">
        <v>21</v>
      </c>
      <c r="H2012" s="143" t="s">
        <v>702</v>
      </c>
      <c r="I2012" s="263" t="str">
        <f t="shared" si="134"/>
        <v xml:space="preserve"> </v>
      </c>
      <c r="J2012" s="38" t="str">
        <f>IF(D2012&gt;=('28 Populations and thresholds'!$I$177),"YES"," ")</f>
        <v>YES</v>
      </c>
      <c r="K2012" s="38" t="str">
        <f>IF(J2012="YES"," ",IF(D2012&gt;=('28 Populations and thresholds'!$I$177)*0.25,"YES"))</f>
        <v xml:space="preserve"> </v>
      </c>
      <c r="L2012" s="38" t="b">
        <f>OR('28 Populations and thresholds'!$J$177="CR",'28 Populations and thresholds'!$J$177="EN",'28 Populations and thresholds'!$J$177="VU")</f>
        <v>0</v>
      </c>
      <c r="M2012" s="75">
        <f>D2012/('28 Populations and thresholds'!$H$177)</f>
        <v>4.0225563909774435E-2</v>
      </c>
      <c r="N2012" s="106" t="str">
        <f>'28 Populations and thresholds'!$K$177</f>
        <v>DEC</v>
      </c>
      <c r="O2012" s="263" t="str">
        <f t="shared" si="135"/>
        <v xml:space="preserve"> </v>
      </c>
      <c r="P2012" s="348">
        <v>5.1100000000000003</v>
      </c>
      <c r="Q2012" s="38">
        <v>2</v>
      </c>
      <c r="R2012" s="106">
        <v>0</v>
      </c>
      <c r="S2012" s="263"/>
      <c r="U2012" s="263" t="str">
        <f t="shared" si="136"/>
        <v xml:space="preserve"> </v>
      </c>
    </row>
    <row r="2013" spans="1:21" x14ac:dyDescent="0.2">
      <c r="A2013" s="143" t="s">
        <v>2328</v>
      </c>
      <c r="B2013" s="40" t="s">
        <v>988</v>
      </c>
      <c r="C2013" s="4" t="s">
        <v>3455</v>
      </c>
      <c r="D2013" s="41">
        <v>543</v>
      </c>
      <c r="E2013" s="43"/>
      <c r="F2013" s="263" t="str">
        <f t="shared" si="133"/>
        <v xml:space="preserve"> </v>
      </c>
      <c r="G2013" s="143" t="s">
        <v>21</v>
      </c>
      <c r="H2013" s="143" t="s">
        <v>702</v>
      </c>
      <c r="I2013" s="263" t="str">
        <f t="shared" si="134"/>
        <v xml:space="preserve"> </v>
      </c>
      <c r="J2013" s="38" t="str">
        <f>IF(D2013&gt;=('28 Populations and thresholds'!$I$159),"YES"," ")</f>
        <v>YES</v>
      </c>
      <c r="K2013" s="38" t="str">
        <f>IF(J2013="YES"," ",IF(D2013&gt;=('28 Populations and thresholds'!$I$159)*0.25,"YES"))</f>
        <v xml:space="preserve"> </v>
      </c>
      <c r="L2013" s="38" t="b">
        <f>OR('28 Populations and thresholds'!$J$159="CR",'28 Populations and thresholds'!$J$159="EN",'28 Populations and thresholds'!$J$159="VU")</f>
        <v>0</v>
      </c>
      <c r="M2013" s="75">
        <f>D2013/'28 Populations and thresholds'!$H$159</f>
        <v>1.086E-2</v>
      </c>
      <c r="N2013" s="106" t="str">
        <f>'28 Populations and thresholds'!$K$159</f>
        <v>DEC</v>
      </c>
      <c r="O2013" s="263" t="str">
        <f t="shared" si="135"/>
        <v xml:space="preserve"> </v>
      </c>
      <c r="P2013" s="348"/>
      <c r="Q2013" s="38"/>
      <c r="R2013" s="106"/>
      <c r="S2013" s="263"/>
      <c r="T2013" s="9"/>
      <c r="U2013" s="263" t="str">
        <f t="shared" si="136"/>
        <v xml:space="preserve"> </v>
      </c>
    </row>
    <row r="2014" spans="1:21" x14ac:dyDescent="0.2">
      <c r="A2014" s="267" t="s">
        <v>2328</v>
      </c>
      <c r="B2014" s="268" t="s">
        <v>1277</v>
      </c>
      <c r="C2014" s="269" t="s">
        <v>3455</v>
      </c>
      <c r="D2014" s="270">
        <v>2502</v>
      </c>
      <c r="E2014" s="276"/>
      <c r="F2014" s="263" t="str">
        <f t="shared" si="133"/>
        <v xml:space="preserve"> </v>
      </c>
      <c r="G2014" s="267" t="s">
        <v>21</v>
      </c>
      <c r="H2014" s="267" t="s">
        <v>702</v>
      </c>
      <c r="I2014" s="263" t="str">
        <f t="shared" si="134"/>
        <v xml:space="preserve"> </v>
      </c>
      <c r="J2014" s="272" t="str">
        <f>IF(D2014&gt;=('28 Populations and thresholds'!$I$159),"YES"," ")</f>
        <v>YES</v>
      </c>
      <c r="K2014" s="272" t="str">
        <f>IF(J2014="YES"," ",IF(D2014&gt;=('28 Populations and thresholds'!$I$159)*0.25,"YES"))</f>
        <v xml:space="preserve"> </v>
      </c>
      <c r="L2014" s="272" t="b">
        <f>OR('28 Populations and thresholds'!$J$159="CR",'28 Populations and thresholds'!$J$159="EN",'28 Populations and thresholds'!$J$159="VU")</f>
        <v>0</v>
      </c>
      <c r="M2014" s="273">
        <f>D2014/'28 Populations and thresholds'!$H$159</f>
        <v>5.0040000000000001E-2</v>
      </c>
      <c r="N2014" s="274" t="str">
        <f>'28 Populations and thresholds'!$K$159</f>
        <v>DEC</v>
      </c>
      <c r="O2014" s="263" t="str">
        <f t="shared" si="135"/>
        <v xml:space="preserve"> </v>
      </c>
      <c r="P2014" s="349">
        <v>5</v>
      </c>
      <c r="Q2014" s="272">
        <v>1</v>
      </c>
      <c r="R2014" s="274">
        <v>0</v>
      </c>
      <c r="S2014" s="263"/>
      <c r="T2014" s="269"/>
      <c r="U2014" s="263" t="str">
        <f t="shared" si="136"/>
        <v xml:space="preserve"> </v>
      </c>
    </row>
    <row r="2015" spans="1:21" x14ac:dyDescent="0.2">
      <c r="A2015" s="143" t="s">
        <v>2328</v>
      </c>
      <c r="B2015" s="40" t="s">
        <v>972</v>
      </c>
      <c r="C2015" s="40" t="s">
        <v>3464</v>
      </c>
      <c r="D2015" s="41">
        <v>22571</v>
      </c>
      <c r="E2015" s="43"/>
      <c r="F2015" s="263" t="str">
        <f t="shared" si="133"/>
        <v xml:space="preserve"> </v>
      </c>
      <c r="G2015" s="143" t="s">
        <v>21</v>
      </c>
      <c r="H2015" s="143" t="s">
        <v>702</v>
      </c>
      <c r="I2015" s="263" t="str">
        <f t="shared" si="134"/>
        <v xml:space="preserve"> </v>
      </c>
      <c r="J2015" s="38" t="str">
        <f>IF(D2015&gt;=('28 Populations and thresholds'!$I$177),"YES"," ")</f>
        <v>YES</v>
      </c>
      <c r="K2015" s="38" t="str">
        <f>IF(J2015="YES"," ",IF(D2015&gt;=('28 Populations and thresholds'!$I$177)*0.25,"YES"))</f>
        <v xml:space="preserve"> </v>
      </c>
      <c r="L2015" s="38" t="b">
        <f>OR('28 Populations and thresholds'!$J$177="CR",'28 Populations and thresholds'!$J$177="EN",'28 Populations and thresholds'!$J$177="VU")</f>
        <v>0</v>
      </c>
      <c r="M2015" s="75">
        <f>D2015/('28 Populations and thresholds'!$H$177)</f>
        <v>0.16970676691729322</v>
      </c>
      <c r="N2015" s="106" t="str">
        <f>'28 Populations and thresholds'!$K$177</f>
        <v>DEC</v>
      </c>
      <c r="O2015" s="263" t="str">
        <f t="shared" si="135"/>
        <v xml:space="preserve"> </v>
      </c>
      <c r="P2015" s="348">
        <v>59.05</v>
      </c>
      <c r="Q2015" s="38">
        <v>4</v>
      </c>
      <c r="R2015" s="106">
        <v>0</v>
      </c>
      <c r="S2015" s="263"/>
      <c r="U2015" s="263" t="str">
        <f t="shared" si="136"/>
        <v xml:space="preserve"> </v>
      </c>
    </row>
    <row r="2016" spans="1:21" x14ac:dyDescent="0.2">
      <c r="A2016" s="143" t="s">
        <v>2328</v>
      </c>
      <c r="B2016" s="40" t="s">
        <v>972</v>
      </c>
      <c r="C2016" s="4" t="s">
        <v>3455</v>
      </c>
      <c r="D2016" s="41">
        <v>939</v>
      </c>
      <c r="E2016" s="43"/>
      <c r="F2016" s="263" t="str">
        <f t="shared" si="133"/>
        <v xml:space="preserve"> </v>
      </c>
      <c r="G2016" s="143" t="s">
        <v>21</v>
      </c>
      <c r="H2016" s="143" t="s">
        <v>702</v>
      </c>
      <c r="I2016" s="263" t="str">
        <f t="shared" si="134"/>
        <v xml:space="preserve"> </v>
      </c>
      <c r="J2016" s="38" t="str">
        <f>IF(D2016&gt;=('28 Populations and thresholds'!$I$159),"YES"," ")</f>
        <v>YES</v>
      </c>
      <c r="K2016" s="38" t="str">
        <f>IF(J2016="YES"," ",IF(D2016&gt;=('28 Populations and thresholds'!$I$159)*0.25,"YES"))</f>
        <v xml:space="preserve"> </v>
      </c>
      <c r="L2016" s="38" t="b">
        <f>OR('28 Populations and thresholds'!$J$159="CR",'28 Populations and thresholds'!$J$159="EN",'28 Populations and thresholds'!$J$159="VU")</f>
        <v>0</v>
      </c>
      <c r="M2016" s="75">
        <f>D2016/'28 Populations and thresholds'!$H$159</f>
        <v>1.8780000000000002E-2</v>
      </c>
      <c r="N2016" s="106" t="str">
        <f>'28 Populations and thresholds'!$K$159</f>
        <v>DEC</v>
      </c>
      <c r="O2016" s="263" t="str">
        <f t="shared" si="135"/>
        <v xml:space="preserve"> </v>
      </c>
      <c r="P2016" s="348"/>
      <c r="Q2016" s="38"/>
      <c r="R2016" s="106"/>
      <c r="S2016" s="263"/>
      <c r="T2016" s="9"/>
      <c r="U2016" s="263" t="str">
        <f t="shared" si="136"/>
        <v xml:space="preserve"> </v>
      </c>
    </row>
    <row r="2017" spans="1:21" x14ac:dyDescent="0.2">
      <c r="A2017" s="143" t="s">
        <v>2328</v>
      </c>
      <c r="B2017" s="40" t="s">
        <v>972</v>
      </c>
      <c r="C2017" s="40" t="s">
        <v>3769</v>
      </c>
      <c r="D2017" s="41">
        <v>22433</v>
      </c>
      <c r="E2017" s="43"/>
      <c r="F2017" s="263" t="str">
        <f t="shared" si="133"/>
        <v xml:space="preserve"> </v>
      </c>
      <c r="G2017" s="143" t="s">
        <v>21</v>
      </c>
      <c r="H2017" s="143" t="s">
        <v>702</v>
      </c>
      <c r="I2017" s="263" t="str">
        <f t="shared" si="134"/>
        <v xml:space="preserve"> </v>
      </c>
      <c r="J2017" s="38" t="str">
        <f>IF(D2017&gt;=('28 Populations and thresholds'!$I$197),"YES"," ")</f>
        <v>YES</v>
      </c>
      <c r="K2017" s="38" t="str">
        <f>IF(J2017="YES"," ",IF(D2017&gt;=('28 Populations and thresholds'!$I$197)*0.25,"YES"))</f>
        <v xml:space="preserve"> </v>
      </c>
      <c r="L2017" s="38" t="b">
        <f>OR('28 Populations and thresholds'!$J$197="CR",'28 Populations and thresholds'!$J$197="EN",'28 Populations and thresholds'!$J$197="VU")</f>
        <v>0</v>
      </c>
      <c r="M2017" s="75">
        <f>D2017/'28 Populations and thresholds'!$H$197</f>
        <v>0.37388333333333335</v>
      </c>
      <c r="N2017" s="106" t="str">
        <f>'28 Populations and thresholds'!$K$197</f>
        <v>DEC</v>
      </c>
      <c r="O2017" s="263" t="str">
        <f t="shared" si="135"/>
        <v xml:space="preserve"> </v>
      </c>
      <c r="P2017" s="348"/>
      <c r="Q2017" s="38"/>
      <c r="R2017" s="106"/>
      <c r="S2017" s="263"/>
      <c r="T2017" s="12" t="s">
        <v>4697</v>
      </c>
      <c r="U2017" s="263" t="str">
        <f t="shared" si="136"/>
        <v xml:space="preserve"> </v>
      </c>
    </row>
    <row r="2018" spans="1:21" x14ac:dyDescent="0.2">
      <c r="A2018" s="143" t="s">
        <v>2328</v>
      </c>
      <c r="B2018" s="40" t="s">
        <v>972</v>
      </c>
      <c r="C2018" s="111" t="s">
        <v>3766</v>
      </c>
      <c r="D2018" s="41">
        <v>803</v>
      </c>
      <c r="E2018" s="43"/>
      <c r="F2018" s="263" t="str">
        <f t="shared" si="133"/>
        <v xml:space="preserve"> </v>
      </c>
      <c r="G2018" s="143" t="s">
        <v>21</v>
      </c>
      <c r="H2018" s="143" t="s">
        <v>702</v>
      </c>
      <c r="I2018" s="263" t="str">
        <f t="shared" si="134"/>
        <v xml:space="preserve"> </v>
      </c>
      <c r="J2018" s="38" t="str">
        <f>IF(D2018&gt;=('28 Populations and thresholds'!$I$194),"YES"," ")</f>
        <v>YES</v>
      </c>
      <c r="K2018" s="38" t="str">
        <f>IF(J2018="YES"," ",IF(D2018&gt;=('28 Populations and thresholds'!$I$194)*0.25,"YES"))</f>
        <v xml:space="preserve"> </v>
      </c>
      <c r="L2018" s="38" t="b">
        <f>OR('28 Populations and thresholds'!$J$194="CR",'28 Populations and thresholds'!$J$194="EN",'28 Populations and thresholds'!$J$194="VU")</f>
        <v>0</v>
      </c>
      <c r="M2018" s="75">
        <f>D2018/'28 Populations and thresholds'!$H$194</f>
        <v>2.8175438596491229E-2</v>
      </c>
      <c r="N2018" s="106" t="str">
        <f>'28 Populations and thresholds'!$K$194</f>
        <v>DEC</v>
      </c>
      <c r="O2018" s="263" t="str">
        <f t="shared" si="135"/>
        <v xml:space="preserve"> </v>
      </c>
      <c r="P2018" s="348"/>
      <c r="Q2018" s="38"/>
      <c r="R2018" s="106"/>
      <c r="S2018" s="263"/>
      <c r="U2018" s="263" t="str">
        <f t="shared" si="136"/>
        <v xml:space="preserve"> </v>
      </c>
    </row>
    <row r="2019" spans="1:21" x14ac:dyDescent="0.2">
      <c r="A2019" s="267" t="s">
        <v>2328</v>
      </c>
      <c r="B2019" s="268" t="s">
        <v>1146</v>
      </c>
      <c r="C2019" s="269" t="s">
        <v>3766</v>
      </c>
      <c r="D2019" s="270">
        <v>434</v>
      </c>
      <c r="E2019" s="276"/>
      <c r="F2019" s="263" t="str">
        <f t="shared" si="133"/>
        <v xml:space="preserve"> </v>
      </c>
      <c r="G2019" s="267" t="s">
        <v>21</v>
      </c>
      <c r="H2019" s="267" t="s">
        <v>702</v>
      </c>
      <c r="I2019" s="263" t="str">
        <f t="shared" si="134"/>
        <v xml:space="preserve"> </v>
      </c>
      <c r="J2019" s="272" t="str">
        <f>IF(D2019&gt;=('28 Populations and thresholds'!$I$194),"YES"," ")</f>
        <v>YES</v>
      </c>
      <c r="K2019" s="272" t="str">
        <f>IF(J2019="YES"," ",IF(D2019&gt;=('28 Populations and thresholds'!$I$194)*0.25,"YES"))</f>
        <v xml:space="preserve"> </v>
      </c>
      <c r="L2019" s="272" t="b">
        <f>OR('28 Populations and thresholds'!$J$194="CR",'28 Populations and thresholds'!$J$194="EN",'28 Populations and thresholds'!$J$194="VU")</f>
        <v>0</v>
      </c>
      <c r="M2019" s="273">
        <f>D2019/'28 Populations and thresholds'!$H$194</f>
        <v>1.5228070175438596E-2</v>
      </c>
      <c r="N2019" s="274" t="str">
        <f>'28 Populations and thresholds'!$K$194</f>
        <v>DEC</v>
      </c>
      <c r="O2019" s="263" t="str">
        <f t="shared" si="135"/>
        <v xml:space="preserve"> </v>
      </c>
      <c r="P2019" s="349">
        <v>1.52</v>
      </c>
      <c r="Q2019" s="272">
        <v>1</v>
      </c>
      <c r="R2019" s="274">
        <v>0</v>
      </c>
      <c r="S2019" s="263"/>
      <c r="T2019" s="275"/>
      <c r="U2019" s="263" t="str">
        <f t="shared" si="136"/>
        <v xml:space="preserve"> </v>
      </c>
    </row>
    <row r="2020" spans="1:21" x14ac:dyDescent="0.2">
      <c r="A2020" s="143" t="s">
        <v>2328</v>
      </c>
      <c r="B2020" s="40" t="s">
        <v>991</v>
      </c>
      <c r="C2020" s="40" t="s">
        <v>3464</v>
      </c>
      <c r="D2020" s="41">
        <v>5000</v>
      </c>
      <c r="E2020" s="43"/>
      <c r="F2020" s="263" t="str">
        <f t="shared" si="133"/>
        <v xml:space="preserve"> </v>
      </c>
      <c r="G2020" s="143" t="s">
        <v>21</v>
      </c>
      <c r="H2020" s="143" t="s">
        <v>702</v>
      </c>
      <c r="I2020" s="263" t="str">
        <f t="shared" si="134"/>
        <v xml:space="preserve"> </v>
      </c>
      <c r="J2020" s="38" t="str">
        <f>IF(D2020&gt;=('28 Populations and thresholds'!$I$177),"YES"," ")</f>
        <v>YES</v>
      </c>
      <c r="K2020" s="38" t="str">
        <f>IF(J2020="YES"," ",IF(D2020&gt;=('28 Populations and thresholds'!$I$177)*0.25,"YES"))</f>
        <v xml:space="preserve"> </v>
      </c>
      <c r="L2020" s="38" t="b">
        <f>OR('28 Populations and thresholds'!$J$177="CR",'28 Populations and thresholds'!$J$177="EN",'28 Populations and thresholds'!$J$177="VU")</f>
        <v>0</v>
      </c>
      <c r="M2020" s="75">
        <f>D2020/('28 Populations and thresholds'!$H$177)</f>
        <v>3.7593984962406013E-2</v>
      </c>
      <c r="N2020" s="106" t="str">
        <f>'28 Populations and thresholds'!$K$177</f>
        <v>DEC</v>
      </c>
      <c r="O2020" s="263" t="str">
        <f t="shared" si="135"/>
        <v xml:space="preserve"> </v>
      </c>
      <c r="P2020" s="348">
        <v>5.1100000000000003</v>
      </c>
      <c r="Q2020" s="38">
        <v>2</v>
      </c>
      <c r="R2020" s="106">
        <v>0</v>
      </c>
      <c r="S2020" s="263"/>
      <c r="U2020" s="263" t="str">
        <f t="shared" si="136"/>
        <v xml:space="preserve"> </v>
      </c>
    </row>
    <row r="2021" spans="1:21" x14ac:dyDescent="0.2">
      <c r="A2021" s="143" t="s">
        <v>2328</v>
      </c>
      <c r="B2021" s="40" t="s">
        <v>991</v>
      </c>
      <c r="C2021" s="4" t="s">
        <v>3455</v>
      </c>
      <c r="D2021" s="41">
        <v>676</v>
      </c>
      <c r="E2021" s="43"/>
      <c r="F2021" s="263" t="str">
        <f t="shared" si="133"/>
        <v xml:space="preserve"> </v>
      </c>
      <c r="G2021" s="143" t="s">
        <v>21</v>
      </c>
      <c r="H2021" s="143" t="s">
        <v>702</v>
      </c>
      <c r="I2021" s="263" t="str">
        <f t="shared" si="134"/>
        <v xml:space="preserve"> </v>
      </c>
      <c r="J2021" s="38" t="str">
        <f>IF(D2021&gt;=('28 Populations and thresholds'!$I$159),"YES"," ")</f>
        <v>YES</v>
      </c>
      <c r="K2021" s="38" t="str">
        <f>IF(J2021="YES"," ",IF(D2021&gt;=('28 Populations and thresholds'!$I$159)*0.25,"YES"))</f>
        <v xml:space="preserve"> </v>
      </c>
      <c r="L2021" s="38" t="b">
        <f>OR('28 Populations and thresholds'!$J$159="CR",'28 Populations and thresholds'!$J$159="EN",'28 Populations and thresholds'!$J$159="VU")</f>
        <v>0</v>
      </c>
      <c r="M2021" s="75">
        <f>D2021/'28 Populations and thresholds'!$H$159</f>
        <v>1.3520000000000001E-2</v>
      </c>
      <c r="N2021" s="106" t="str">
        <f>'28 Populations and thresholds'!$K$159</f>
        <v>DEC</v>
      </c>
      <c r="O2021" s="263" t="str">
        <f t="shared" si="135"/>
        <v xml:space="preserve"> </v>
      </c>
      <c r="P2021" s="348"/>
      <c r="Q2021" s="38"/>
      <c r="R2021" s="106"/>
      <c r="S2021" s="263"/>
      <c r="T2021" s="9"/>
      <c r="U2021" s="263" t="str">
        <f t="shared" si="136"/>
        <v xml:space="preserve"> </v>
      </c>
    </row>
    <row r="2022" spans="1:21" x14ac:dyDescent="0.2">
      <c r="A2022" s="267" t="s">
        <v>2328</v>
      </c>
      <c r="B2022" s="268" t="s">
        <v>989</v>
      </c>
      <c r="C2022" s="268" t="s">
        <v>3464</v>
      </c>
      <c r="D2022" s="270">
        <v>5200</v>
      </c>
      <c r="E2022" s="276"/>
      <c r="F2022" s="263" t="str">
        <f t="shared" si="133"/>
        <v xml:space="preserve"> </v>
      </c>
      <c r="G2022" s="267" t="s">
        <v>21</v>
      </c>
      <c r="H2022" s="267" t="s">
        <v>702</v>
      </c>
      <c r="I2022" s="263" t="str">
        <f t="shared" si="134"/>
        <v xml:space="preserve"> </v>
      </c>
      <c r="J2022" s="272" t="str">
        <f>IF(D2022&gt;=('28 Populations and thresholds'!$I$177),"YES"," ")</f>
        <v>YES</v>
      </c>
      <c r="K2022" s="272" t="str">
        <f>IF(J2022="YES"," ",IF(D2022&gt;=('28 Populations and thresholds'!$I$177)*0.25,"YES"))</f>
        <v xml:space="preserve"> </v>
      </c>
      <c r="L2022" s="272" t="b">
        <f>OR('28 Populations and thresholds'!$J$177="CR",'28 Populations and thresholds'!$J$177="EN",'28 Populations and thresholds'!$J$177="VU")</f>
        <v>0</v>
      </c>
      <c r="M2022" s="273">
        <f>D2022/('28 Populations and thresholds'!$H$177)</f>
        <v>3.9097744360902256E-2</v>
      </c>
      <c r="N2022" s="274" t="str">
        <f>'28 Populations and thresholds'!$K$177</f>
        <v>DEC</v>
      </c>
      <c r="O2022" s="263" t="str">
        <f t="shared" si="135"/>
        <v xml:space="preserve"> </v>
      </c>
      <c r="P2022" s="349">
        <v>34.43</v>
      </c>
      <c r="Q2022" s="272">
        <v>4</v>
      </c>
      <c r="R2022" s="274">
        <v>0</v>
      </c>
      <c r="S2022" s="263"/>
      <c r="T2022" s="275"/>
      <c r="U2022" s="263" t="str">
        <f t="shared" si="136"/>
        <v xml:space="preserve"> </v>
      </c>
    </row>
    <row r="2023" spans="1:21" x14ac:dyDescent="0.2">
      <c r="A2023" s="267" t="s">
        <v>2328</v>
      </c>
      <c r="B2023" s="268" t="s">
        <v>989</v>
      </c>
      <c r="C2023" s="269" t="s">
        <v>3455</v>
      </c>
      <c r="D2023" s="270">
        <v>1380</v>
      </c>
      <c r="E2023" s="276"/>
      <c r="F2023" s="263" t="str">
        <f t="shared" si="133"/>
        <v xml:space="preserve"> </v>
      </c>
      <c r="G2023" s="267" t="s">
        <v>21</v>
      </c>
      <c r="H2023" s="267" t="s">
        <v>702</v>
      </c>
      <c r="I2023" s="263" t="str">
        <f t="shared" si="134"/>
        <v xml:space="preserve"> </v>
      </c>
      <c r="J2023" s="272" t="str">
        <f>IF(D2023&gt;=('28 Populations and thresholds'!$I$159),"YES"," ")</f>
        <v>YES</v>
      </c>
      <c r="K2023" s="272" t="str">
        <f>IF(J2023="YES"," ",IF(D2023&gt;=('28 Populations and thresholds'!$I$159)*0.25,"YES"))</f>
        <v xml:space="preserve"> </v>
      </c>
      <c r="L2023" s="272" t="b">
        <f>OR('28 Populations and thresholds'!$J$159="CR",'28 Populations and thresholds'!$J$159="EN",'28 Populations and thresholds'!$J$159="VU")</f>
        <v>0</v>
      </c>
      <c r="M2023" s="273">
        <f>D2023/'28 Populations and thresholds'!$H$159</f>
        <v>2.76E-2</v>
      </c>
      <c r="N2023" s="274" t="str">
        <f>'28 Populations and thresholds'!$K$159</f>
        <v>DEC</v>
      </c>
      <c r="O2023" s="263" t="str">
        <f t="shared" si="135"/>
        <v xml:space="preserve"> </v>
      </c>
      <c r="P2023" s="349"/>
      <c r="Q2023" s="272"/>
      <c r="R2023" s="274"/>
      <c r="S2023" s="263"/>
      <c r="T2023" s="269"/>
      <c r="U2023" s="263" t="str">
        <f t="shared" si="136"/>
        <v xml:space="preserve"> </v>
      </c>
    </row>
    <row r="2024" spans="1:21" x14ac:dyDescent="0.2">
      <c r="A2024" s="267" t="s">
        <v>2328</v>
      </c>
      <c r="B2024" s="268" t="s">
        <v>989</v>
      </c>
      <c r="C2024" s="268" t="s">
        <v>3769</v>
      </c>
      <c r="D2024" s="270">
        <v>13500</v>
      </c>
      <c r="E2024" s="276"/>
      <c r="F2024" s="263" t="str">
        <f t="shared" si="133"/>
        <v xml:space="preserve"> </v>
      </c>
      <c r="G2024" s="267" t="s">
        <v>21</v>
      </c>
      <c r="H2024" s="267" t="s">
        <v>702</v>
      </c>
      <c r="I2024" s="263" t="str">
        <f t="shared" si="134"/>
        <v xml:space="preserve"> </v>
      </c>
      <c r="J2024" s="272" t="str">
        <f>IF(D2024&gt;=('28 Populations and thresholds'!$I$197),"YES"," ")</f>
        <v>YES</v>
      </c>
      <c r="K2024" s="272" t="str">
        <f>IF(J2024="YES"," ",IF(D2024&gt;=('28 Populations and thresholds'!$I$197)*0.25,"YES"))</f>
        <v xml:space="preserve"> </v>
      </c>
      <c r="L2024" s="272" t="b">
        <f>OR('28 Populations and thresholds'!$J$197="CR",'28 Populations and thresholds'!$J$197="EN",'28 Populations and thresholds'!$J$197="VU")</f>
        <v>0</v>
      </c>
      <c r="M2024" s="273">
        <f>D2024/'28 Populations and thresholds'!$H$197</f>
        <v>0.22500000000000001</v>
      </c>
      <c r="N2024" s="274" t="str">
        <f>'28 Populations and thresholds'!$K$197</f>
        <v>DEC</v>
      </c>
      <c r="O2024" s="263" t="str">
        <f t="shared" si="135"/>
        <v xml:space="preserve"> </v>
      </c>
      <c r="P2024" s="349"/>
      <c r="Q2024" s="272"/>
      <c r="R2024" s="274"/>
      <c r="S2024" s="263"/>
      <c r="T2024" s="275" t="s">
        <v>4697</v>
      </c>
      <c r="U2024" s="263" t="str">
        <f t="shared" si="136"/>
        <v xml:space="preserve"> </v>
      </c>
    </row>
    <row r="2025" spans="1:21" x14ac:dyDescent="0.2">
      <c r="A2025" s="267" t="s">
        <v>2328</v>
      </c>
      <c r="B2025" s="268" t="s">
        <v>989</v>
      </c>
      <c r="C2025" s="269" t="s">
        <v>3766</v>
      </c>
      <c r="D2025" s="270">
        <v>1500</v>
      </c>
      <c r="E2025" s="276"/>
      <c r="F2025" s="263" t="str">
        <f t="shared" si="133"/>
        <v xml:space="preserve"> </v>
      </c>
      <c r="G2025" s="267" t="s">
        <v>21</v>
      </c>
      <c r="H2025" s="267" t="s">
        <v>702</v>
      </c>
      <c r="I2025" s="263" t="str">
        <f t="shared" si="134"/>
        <v xml:space="preserve"> </v>
      </c>
      <c r="J2025" s="272" t="str">
        <f>IF(D2025&gt;=('28 Populations and thresholds'!$I$194),"YES"," ")</f>
        <v>YES</v>
      </c>
      <c r="K2025" s="272" t="str">
        <f>IF(J2025="YES"," ",IF(D2025&gt;=('28 Populations and thresholds'!$I$194)*0.25,"YES"))</f>
        <v xml:space="preserve"> </v>
      </c>
      <c r="L2025" s="272" t="b">
        <f>OR('28 Populations and thresholds'!$J$194="CR",'28 Populations and thresholds'!$J$194="EN",'28 Populations and thresholds'!$J$194="VU")</f>
        <v>0</v>
      </c>
      <c r="M2025" s="273">
        <f>D2025/'28 Populations and thresholds'!$H$194</f>
        <v>5.2631578947368418E-2</v>
      </c>
      <c r="N2025" s="274" t="str">
        <f>'28 Populations and thresholds'!$K$194</f>
        <v>DEC</v>
      </c>
      <c r="O2025" s="263" t="str">
        <f t="shared" si="135"/>
        <v xml:space="preserve"> </v>
      </c>
      <c r="P2025" s="349"/>
      <c r="Q2025" s="272"/>
      <c r="R2025" s="274"/>
      <c r="S2025" s="263"/>
      <c r="T2025" s="275"/>
      <c r="U2025" s="263" t="str">
        <f t="shared" si="136"/>
        <v xml:space="preserve"> </v>
      </c>
    </row>
    <row r="2026" spans="1:21" x14ac:dyDescent="0.2">
      <c r="A2026" s="143" t="s">
        <v>2328</v>
      </c>
      <c r="B2026" s="40" t="s">
        <v>984</v>
      </c>
      <c r="C2026" s="40" t="s">
        <v>3464</v>
      </c>
      <c r="D2026" s="41">
        <v>7850</v>
      </c>
      <c r="E2026" s="43"/>
      <c r="F2026" s="263" t="str">
        <f t="shared" si="133"/>
        <v xml:space="preserve"> </v>
      </c>
      <c r="G2026" s="143" t="s">
        <v>21</v>
      </c>
      <c r="H2026" s="143" t="s">
        <v>702</v>
      </c>
      <c r="I2026" s="263" t="str">
        <f t="shared" si="134"/>
        <v xml:space="preserve"> </v>
      </c>
      <c r="J2026" s="38" t="str">
        <f>IF(D2026&gt;=('28 Populations and thresholds'!$I$177),"YES"," ")</f>
        <v>YES</v>
      </c>
      <c r="K2026" s="38" t="str">
        <f>IF(J2026="YES"," ",IF(D2026&gt;=('28 Populations and thresholds'!$I$177)*0.25,"YES"))</f>
        <v xml:space="preserve"> </v>
      </c>
      <c r="L2026" s="38" t="b">
        <f>OR('28 Populations and thresholds'!$J$177="CR",'28 Populations and thresholds'!$J$177="EN",'28 Populations and thresholds'!$J$177="VU")</f>
        <v>0</v>
      </c>
      <c r="M2026" s="75">
        <f>D2026/('28 Populations and thresholds'!$H$177)</f>
        <v>5.9022556390977442E-2</v>
      </c>
      <c r="N2026" s="106" t="str">
        <f>'28 Populations and thresholds'!$K$177</f>
        <v>DEC</v>
      </c>
      <c r="O2026" s="263" t="str">
        <f t="shared" si="135"/>
        <v xml:space="preserve"> </v>
      </c>
      <c r="P2026" s="348">
        <v>11.37</v>
      </c>
      <c r="Q2026" s="38">
        <v>3</v>
      </c>
      <c r="R2026" s="106">
        <v>0</v>
      </c>
      <c r="S2026" s="263"/>
      <c r="U2026" s="263" t="str">
        <f t="shared" si="136"/>
        <v xml:space="preserve"> </v>
      </c>
    </row>
    <row r="2027" spans="1:21" x14ac:dyDescent="0.2">
      <c r="A2027" s="143" t="s">
        <v>2328</v>
      </c>
      <c r="B2027" s="40" t="s">
        <v>984</v>
      </c>
      <c r="C2027" s="40" t="s">
        <v>3769</v>
      </c>
      <c r="D2027" s="41">
        <v>2500</v>
      </c>
      <c r="E2027" s="43"/>
      <c r="F2027" s="263" t="str">
        <f t="shared" si="133"/>
        <v xml:space="preserve"> </v>
      </c>
      <c r="G2027" s="143" t="s">
        <v>21</v>
      </c>
      <c r="H2027" s="143" t="s">
        <v>702</v>
      </c>
      <c r="I2027" s="263" t="str">
        <f t="shared" si="134"/>
        <v xml:space="preserve"> </v>
      </c>
      <c r="J2027" s="38" t="str">
        <f>IF(D2027&gt;=('28 Populations and thresholds'!$I$197),"YES"," ")</f>
        <v>YES</v>
      </c>
      <c r="K2027" s="38" t="str">
        <f>IF(J2027="YES"," ",IF(D2027&gt;=('28 Populations and thresholds'!$I$197)*0.25,"YES"))</f>
        <v xml:space="preserve"> </v>
      </c>
      <c r="L2027" s="38" t="b">
        <f>OR('28 Populations and thresholds'!$J$197="CR",'28 Populations and thresholds'!$J$197="EN",'28 Populations and thresholds'!$J$197="VU")</f>
        <v>0</v>
      </c>
      <c r="M2027" s="75">
        <f>D2027/'28 Populations and thresholds'!$H$197</f>
        <v>4.1666666666666664E-2</v>
      </c>
      <c r="N2027" s="106" t="str">
        <f>'28 Populations and thresholds'!$K$197</f>
        <v>DEC</v>
      </c>
      <c r="O2027" s="263" t="str">
        <f t="shared" si="135"/>
        <v xml:space="preserve"> </v>
      </c>
      <c r="P2027" s="348"/>
      <c r="Q2027" s="38"/>
      <c r="R2027" s="106"/>
      <c r="S2027" s="263"/>
      <c r="T2027" s="12" t="s">
        <v>4697</v>
      </c>
      <c r="U2027" s="263" t="str">
        <f t="shared" si="136"/>
        <v xml:space="preserve"> </v>
      </c>
    </row>
    <row r="2028" spans="1:21" x14ac:dyDescent="0.2">
      <c r="A2028" s="143" t="s">
        <v>2328</v>
      </c>
      <c r="B2028" s="40" t="s">
        <v>984</v>
      </c>
      <c r="C2028" s="4" t="s">
        <v>3766</v>
      </c>
      <c r="D2028" s="41">
        <v>372</v>
      </c>
      <c r="E2028" s="43"/>
      <c r="F2028" s="263" t="str">
        <f t="shared" si="133"/>
        <v xml:space="preserve"> </v>
      </c>
      <c r="G2028" s="143" t="s">
        <v>21</v>
      </c>
      <c r="H2028" s="143" t="s">
        <v>702</v>
      </c>
      <c r="I2028" s="263" t="str">
        <f t="shared" si="134"/>
        <v xml:space="preserve"> </v>
      </c>
      <c r="J2028" s="38" t="str">
        <f>IF(D2028&gt;=('28 Populations and thresholds'!$I$194),"YES"," ")</f>
        <v>YES</v>
      </c>
      <c r="K2028" s="38" t="str">
        <f>IF(J2028="YES"," ",IF(D2028&gt;=('28 Populations and thresholds'!$I$194)*0.25,"YES"))</f>
        <v xml:space="preserve"> </v>
      </c>
      <c r="L2028" s="38" t="b">
        <f>OR('28 Populations and thresholds'!$J$194="CR",'28 Populations and thresholds'!$J$194="EN",'28 Populations and thresholds'!$J$194="VU")</f>
        <v>0</v>
      </c>
      <c r="M2028" s="75">
        <f>D2028/'28 Populations and thresholds'!$H$194</f>
        <v>1.3052631578947368E-2</v>
      </c>
      <c r="N2028" s="106" t="str">
        <f>'28 Populations and thresholds'!$K$194</f>
        <v>DEC</v>
      </c>
      <c r="O2028" s="263" t="str">
        <f t="shared" si="135"/>
        <v xml:space="preserve"> </v>
      </c>
      <c r="P2028" s="348"/>
      <c r="Q2028" s="38"/>
      <c r="R2028" s="106"/>
      <c r="S2028" s="263"/>
      <c r="U2028" s="263" t="str">
        <f t="shared" si="136"/>
        <v xml:space="preserve"> </v>
      </c>
    </row>
    <row r="2029" spans="1:21" x14ac:dyDescent="0.2">
      <c r="A2029" s="267" t="s">
        <v>2328</v>
      </c>
      <c r="B2029" s="268" t="s">
        <v>987</v>
      </c>
      <c r="C2029" s="268" t="s">
        <v>3464</v>
      </c>
      <c r="D2029" s="270">
        <v>6900</v>
      </c>
      <c r="E2029" s="276"/>
      <c r="F2029" s="263" t="str">
        <f t="shared" si="133"/>
        <v xml:space="preserve"> </v>
      </c>
      <c r="G2029" s="267" t="s">
        <v>21</v>
      </c>
      <c r="H2029" s="267" t="s">
        <v>702</v>
      </c>
      <c r="I2029" s="263" t="str">
        <f t="shared" si="134"/>
        <v xml:space="preserve"> </v>
      </c>
      <c r="J2029" s="272" t="str">
        <f>IF(D2029&gt;=('28 Populations and thresholds'!$I$177),"YES"," ")</f>
        <v>YES</v>
      </c>
      <c r="K2029" s="272" t="str">
        <f>IF(J2029="YES"," ",IF(D2029&gt;=('28 Populations and thresholds'!$I$177)*0.25,"YES"))</f>
        <v xml:space="preserve"> </v>
      </c>
      <c r="L2029" s="272" t="b">
        <f>OR('28 Populations and thresholds'!$J$177="CR",'28 Populations and thresholds'!$J$177="EN",'28 Populations and thresholds'!$J$177="VU")</f>
        <v>0</v>
      </c>
      <c r="M2029" s="273">
        <f>D2029/('28 Populations and thresholds'!$H$177)</f>
        <v>5.1879699248120303E-2</v>
      </c>
      <c r="N2029" s="274" t="str">
        <f>'28 Populations and thresholds'!$K$177</f>
        <v>DEC</v>
      </c>
      <c r="O2029" s="263" t="str">
        <f t="shared" si="135"/>
        <v xml:space="preserve"> </v>
      </c>
      <c r="P2029" s="349">
        <v>8.08</v>
      </c>
      <c r="Q2029" s="272">
        <v>3</v>
      </c>
      <c r="R2029" s="274">
        <v>0</v>
      </c>
      <c r="S2029" s="263"/>
      <c r="T2029" s="275"/>
      <c r="U2029" s="263" t="str">
        <f t="shared" si="136"/>
        <v xml:space="preserve"> </v>
      </c>
    </row>
    <row r="2030" spans="1:21" x14ac:dyDescent="0.2">
      <c r="A2030" s="267" t="s">
        <v>2328</v>
      </c>
      <c r="B2030" s="268" t="s">
        <v>987</v>
      </c>
      <c r="C2030" s="269" t="s">
        <v>3455</v>
      </c>
      <c r="D2030" s="270">
        <v>743</v>
      </c>
      <c r="E2030" s="276"/>
      <c r="F2030" s="263" t="str">
        <f t="shared" si="133"/>
        <v xml:space="preserve"> </v>
      </c>
      <c r="G2030" s="267" t="s">
        <v>21</v>
      </c>
      <c r="H2030" s="267" t="s">
        <v>702</v>
      </c>
      <c r="I2030" s="263" t="str">
        <f t="shared" si="134"/>
        <v xml:space="preserve"> </v>
      </c>
      <c r="J2030" s="272" t="str">
        <f>IF(D2030&gt;=('28 Populations and thresholds'!$I$159),"YES"," ")</f>
        <v>YES</v>
      </c>
      <c r="K2030" s="272" t="str">
        <f>IF(J2030="YES"," ",IF(D2030&gt;=('28 Populations and thresholds'!$I$159)*0.25,"YES"))</f>
        <v xml:space="preserve"> </v>
      </c>
      <c r="L2030" s="272" t="b">
        <f>OR('28 Populations and thresholds'!$J$159="CR",'28 Populations and thresholds'!$J$159="EN",'28 Populations and thresholds'!$J$159="VU")</f>
        <v>0</v>
      </c>
      <c r="M2030" s="273">
        <f>D2030/'28 Populations and thresholds'!$H$159</f>
        <v>1.486E-2</v>
      </c>
      <c r="N2030" s="274" t="str">
        <f>'28 Populations and thresholds'!$K$159</f>
        <v>DEC</v>
      </c>
      <c r="O2030" s="263" t="str">
        <f t="shared" si="135"/>
        <v xml:space="preserve"> </v>
      </c>
      <c r="P2030" s="349"/>
      <c r="Q2030" s="272"/>
      <c r="R2030" s="274"/>
      <c r="S2030" s="263"/>
      <c r="T2030" s="269"/>
      <c r="U2030" s="263" t="str">
        <f t="shared" si="136"/>
        <v xml:space="preserve"> </v>
      </c>
    </row>
    <row r="2031" spans="1:21" x14ac:dyDescent="0.2">
      <c r="A2031" s="267" t="s">
        <v>2328</v>
      </c>
      <c r="B2031" s="268" t="s">
        <v>987</v>
      </c>
      <c r="C2031" s="269" t="s">
        <v>3766</v>
      </c>
      <c r="D2031" s="270">
        <v>402</v>
      </c>
      <c r="E2031" s="276"/>
      <c r="F2031" s="263" t="str">
        <f t="shared" si="133"/>
        <v xml:space="preserve"> </v>
      </c>
      <c r="G2031" s="267" t="s">
        <v>21</v>
      </c>
      <c r="H2031" s="267" t="s">
        <v>702</v>
      </c>
      <c r="I2031" s="263" t="str">
        <f t="shared" si="134"/>
        <v xml:space="preserve"> </v>
      </c>
      <c r="J2031" s="272" t="str">
        <f>IF(D2031&gt;=('28 Populations and thresholds'!$I$194),"YES"," ")</f>
        <v>YES</v>
      </c>
      <c r="K2031" s="272" t="str">
        <f>IF(J2031="YES"," ",IF(D2031&gt;=('28 Populations and thresholds'!$I$194)*0.25,"YES"))</f>
        <v xml:space="preserve"> </v>
      </c>
      <c r="L2031" s="272" t="b">
        <f>OR('28 Populations and thresholds'!$J$194="CR",'28 Populations and thresholds'!$J$194="EN",'28 Populations and thresholds'!$J$194="VU")</f>
        <v>0</v>
      </c>
      <c r="M2031" s="273">
        <f>D2031/'28 Populations and thresholds'!$H$194</f>
        <v>1.4105263157894737E-2</v>
      </c>
      <c r="N2031" s="274" t="str">
        <f>'28 Populations and thresholds'!$K$194</f>
        <v>DEC</v>
      </c>
      <c r="O2031" s="263" t="str">
        <f t="shared" si="135"/>
        <v xml:space="preserve"> </v>
      </c>
      <c r="P2031" s="349"/>
      <c r="Q2031" s="272"/>
      <c r="R2031" s="274"/>
      <c r="S2031" s="263"/>
      <c r="T2031" s="275"/>
      <c r="U2031" s="263" t="str">
        <f t="shared" si="136"/>
        <v xml:space="preserve"> </v>
      </c>
    </row>
    <row r="2032" spans="1:21" x14ac:dyDescent="0.2">
      <c r="A2032" s="143" t="s">
        <v>2328</v>
      </c>
      <c r="B2032" s="40" t="s">
        <v>985</v>
      </c>
      <c r="C2032" s="40" t="s">
        <v>3464</v>
      </c>
      <c r="D2032" s="41">
        <v>7245</v>
      </c>
      <c r="E2032" s="43"/>
      <c r="F2032" s="263" t="str">
        <f t="shared" si="133"/>
        <v xml:space="preserve"> </v>
      </c>
      <c r="G2032" s="143" t="s">
        <v>21</v>
      </c>
      <c r="H2032" s="143" t="s">
        <v>702</v>
      </c>
      <c r="I2032" s="263" t="str">
        <f t="shared" si="134"/>
        <v xml:space="preserve"> </v>
      </c>
      <c r="J2032" s="38" t="str">
        <f>IF(D2032&gt;=('28 Populations and thresholds'!$I$177),"YES"," ")</f>
        <v>YES</v>
      </c>
      <c r="K2032" s="38" t="str">
        <f>IF(J2032="YES"," ",IF(D2032&gt;=('28 Populations and thresholds'!$I$177)*0.25,"YES"))</f>
        <v xml:space="preserve"> </v>
      </c>
      <c r="L2032" s="38" t="b">
        <f>OR('28 Populations and thresholds'!$J$177="CR",'28 Populations and thresholds'!$J$177="EN",'28 Populations and thresholds'!$J$177="VU")</f>
        <v>0</v>
      </c>
      <c r="M2032" s="75">
        <f>D2032/('28 Populations and thresholds'!$H$177)</f>
        <v>5.4473684210526313E-2</v>
      </c>
      <c r="N2032" s="106" t="str">
        <f>'28 Populations and thresholds'!$K$177</f>
        <v>DEC</v>
      </c>
      <c r="O2032" s="263" t="str">
        <f t="shared" si="135"/>
        <v xml:space="preserve"> </v>
      </c>
      <c r="P2032" s="348">
        <v>13.82</v>
      </c>
      <c r="Q2032" s="38">
        <v>3</v>
      </c>
      <c r="R2032" s="106">
        <v>0</v>
      </c>
      <c r="S2032" s="263"/>
      <c r="U2032" s="263" t="str">
        <f t="shared" si="136"/>
        <v xml:space="preserve"> </v>
      </c>
    </row>
    <row r="2033" spans="1:26" x14ac:dyDescent="0.2">
      <c r="A2033" s="143" t="s">
        <v>2328</v>
      </c>
      <c r="B2033" s="40" t="s">
        <v>985</v>
      </c>
      <c r="C2033" s="4" t="s">
        <v>3455</v>
      </c>
      <c r="D2033" s="41">
        <v>689</v>
      </c>
      <c r="E2033" s="43"/>
      <c r="F2033" s="263" t="str">
        <f t="shared" si="133"/>
        <v xml:space="preserve"> </v>
      </c>
      <c r="G2033" s="143" t="s">
        <v>21</v>
      </c>
      <c r="H2033" s="143" t="s">
        <v>702</v>
      </c>
      <c r="I2033" s="263" t="str">
        <f t="shared" si="134"/>
        <v xml:space="preserve"> </v>
      </c>
      <c r="J2033" s="38" t="str">
        <f>IF(D2033&gt;=('28 Populations and thresholds'!$I$159),"YES"," ")</f>
        <v>YES</v>
      </c>
      <c r="K2033" s="38" t="str">
        <f>IF(J2033="YES"," ",IF(D2033&gt;=('28 Populations and thresholds'!$I$159)*0.25,"YES"))</f>
        <v xml:space="preserve"> </v>
      </c>
      <c r="L2033" s="38" t="b">
        <f>OR('28 Populations and thresholds'!$J$159="CR",'28 Populations and thresholds'!$J$159="EN",'28 Populations and thresholds'!$J$159="VU")</f>
        <v>0</v>
      </c>
      <c r="M2033" s="75">
        <f>D2033/'28 Populations and thresholds'!$H$159</f>
        <v>1.3780000000000001E-2</v>
      </c>
      <c r="N2033" s="106" t="str">
        <f>'28 Populations and thresholds'!$K$159</f>
        <v>DEC</v>
      </c>
      <c r="O2033" s="263" t="str">
        <f t="shared" si="135"/>
        <v xml:space="preserve"> </v>
      </c>
      <c r="P2033" s="348"/>
      <c r="Q2033" s="38"/>
      <c r="R2033" s="106"/>
      <c r="S2033" s="263"/>
      <c r="T2033" s="9"/>
      <c r="U2033" s="263" t="str">
        <f t="shared" si="136"/>
        <v xml:space="preserve"> </v>
      </c>
    </row>
    <row r="2034" spans="1:26" x14ac:dyDescent="0.2">
      <c r="A2034" s="143" t="s">
        <v>2328</v>
      </c>
      <c r="B2034" s="40" t="s">
        <v>985</v>
      </c>
      <c r="C2034" s="40" t="s">
        <v>3769</v>
      </c>
      <c r="D2034" s="41">
        <v>4198</v>
      </c>
      <c r="E2034" s="43"/>
      <c r="F2034" s="263" t="str">
        <f t="shared" si="133"/>
        <v xml:space="preserve"> </v>
      </c>
      <c r="G2034" s="143" t="s">
        <v>21</v>
      </c>
      <c r="H2034" s="143" t="s">
        <v>702</v>
      </c>
      <c r="I2034" s="263" t="str">
        <f t="shared" si="134"/>
        <v xml:space="preserve"> </v>
      </c>
      <c r="J2034" s="38" t="str">
        <f>IF(D2034&gt;=('28 Populations and thresholds'!$I$197),"YES"," ")</f>
        <v>YES</v>
      </c>
      <c r="K2034" s="38" t="str">
        <f>IF(J2034="YES"," ",IF(D2034&gt;=('28 Populations and thresholds'!$I$197)*0.25,"YES"))</f>
        <v xml:space="preserve"> </v>
      </c>
      <c r="L2034" s="38" t="b">
        <f>OR('28 Populations and thresholds'!$J$197="CR",'28 Populations and thresholds'!$J$197="EN",'28 Populations and thresholds'!$J$197="VU")</f>
        <v>0</v>
      </c>
      <c r="M2034" s="75">
        <f>D2034/'28 Populations and thresholds'!$H$197</f>
        <v>6.9966666666666663E-2</v>
      </c>
      <c r="N2034" s="106" t="str">
        <f>'28 Populations and thresholds'!$K$197</f>
        <v>DEC</v>
      </c>
      <c r="O2034" s="263" t="str">
        <f t="shared" si="135"/>
        <v xml:space="preserve"> </v>
      </c>
      <c r="P2034" s="348"/>
      <c r="Q2034" s="38"/>
      <c r="R2034" s="106"/>
      <c r="S2034" s="263"/>
      <c r="T2034" s="12" t="s">
        <v>4697</v>
      </c>
      <c r="U2034" s="263" t="str">
        <f t="shared" si="136"/>
        <v xml:space="preserve"> </v>
      </c>
    </row>
    <row r="2035" spans="1:26" x14ac:dyDescent="0.2">
      <c r="A2035" s="275" t="s">
        <v>2332</v>
      </c>
      <c r="B2035" s="301" t="s">
        <v>2331</v>
      </c>
      <c r="C2035" s="269" t="s">
        <v>3399</v>
      </c>
      <c r="D2035" s="279">
        <v>200</v>
      </c>
      <c r="E2035" s="274" t="s">
        <v>4081</v>
      </c>
      <c r="F2035" s="263" t="str">
        <f t="shared" si="133"/>
        <v xml:space="preserve"> </v>
      </c>
      <c r="G2035" s="275"/>
      <c r="H2035" s="275" t="s">
        <v>4019</v>
      </c>
      <c r="I2035" s="263" t="str">
        <f t="shared" si="134"/>
        <v xml:space="preserve"> </v>
      </c>
      <c r="J2035" s="272" t="str">
        <f>IF(D2035&gt;=('28 Populations and thresholds'!$I$124),"YES"," ")</f>
        <v>YES</v>
      </c>
      <c r="K2035" s="272" t="str">
        <f>IF(J2035="YES"," ",IF(D2035&gt;=('28 Populations and thresholds'!$I$124)*0.25,"YES"))</f>
        <v xml:space="preserve"> </v>
      </c>
      <c r="L2035" s="272" t="b">
        <f>OR('28 Populations and thresholds'!$J$124="CR",'28 Populations and thresholds'!$J$124="EN",'28 Populations and thresholds'!$J$124="VU")</f>
        <v>1</v>
      </c>
      <c r="M2035" s="273">
        <f>D2035/'28 Populations and thresholds'!$H$124</f>
        <v>0.19047619047619047</v>
      </c>
      <c r="N2035" s="274">
        <f>'28 Populations and thresholds'!$K$124</f>
        <v>0</v>
      </c>
      <c r="O2035" s="263" t="str">
        <f t="shared" si="135"/>
        <v xml:space="preserve"> </v>
      </c>
      <c r="P2035" s="349">
        <v>19.05</v>
      </c>
      <c r="Q2035" s="272">
        <v>1</v>
      </c>
      <c r="R2035" s="274">
        <v>1</v>
      </c>
      <c r="S2035" s="263"/>
      <c r="T2035" s="282"/>
      <c r="U2035" s="263" t="str">
        <f t="shared" si="136"/>
        <v xml:space="preserve"> </v>
      </c>
    </row>
    <row r="2036" spans="1:26" x14ac:dyDescent="0.2">
      <c r="A2036" s="12" t="s">
        <v>2332</v>
      </c>
      <c r="B2036" s="74" t="s">
        <v>4034</v>
      </c>
      <c r="C2036" s="4" t="s">
        <v>3719</v>
      </c>
      <c r="D2036" s="5">
        <v>150</v>
      </c>
      <c r="E2036" s="104">
        <v>1996</v>
      </c>
      <c r="F2036" s="263" t="str">
        <f t="shared" si="133"/>
        <v xml:space="preserve"> </v>
      </c>
      <c r="G2036" s="13" t="s">
        <v>4019</v>
      </c>
      <c r="I2036" s="263" t="str">
        <f t="shared" si="134"/>
        <v xml:space="preserve"> </v>
      </c>
      <c r="J2036" s="38" t="str">
        <f>IF(D2036&gt;=('28 Populations and thresholds'!$I$32),"YES"," ")</f>
        <v>YES</v>
      </c>
      <c r="K2036" s="38" t="str">
        <f>IF(J2036="YES"," ",IF(D2036&gt;=('28 Populations and thresholds'!$I$32)*0.25,"YES"))</f>
        <v xml:space="preserve"> </v>
      </c>
      <c r="L2036" s="38" t="b">
        <f>OR('28 Populations and thresholds'!$J$32="CR",'28 Populations and thresholds'!$J$32="EN",'28 Populations and thresholds'!$J$32="VU")</f>
        <v>1</v>
      </c>
      <c r="M2036" s="75">
        <f>D2036/'28 Populations and thresholds'!$H$32</f>
        <v>3.6585365853658534E-2</v>
      </c>
      <c r="N2036" s="106">
        <f>'28 Populations and thresholds'!$K$32</f>
        <v>0</v>
      </c>
      <c r="O2036" s="263" t="str">
        <f t="shared" si="135"/>
        <v xml:space="preserve"> </v>
      </c>
      <c r="P2036" s="348">
        <v>3.66</v>
      </c>
      <c r="Q2036" s="38">
        <v>1</v>
      </c>
      <c r="R2036" s="106">
        <v>1</v>
      </c>
      <c r="S2036" s="263"/>
      <c r="U2036" s="263" t="str">
        <f t="shared" si="136"/>
        <v xml:space="preserve"> </v>
      </c>
    </row>
    <row r="2037" spans="1:26" x14ac:dyDescent="0.2">
      <c r="A2037" s="267" t="s">
        <v>2332</v>
      </c>
      <c r="B2037" s="268" t="s">
        <v>1466</v>
      </c>
      <c r="C2037" s="269" t="s">
        <v>3659</v>
      </c>
      <c r="D2037" s="270">
        <v>2000</v>
      </c>
      <c r="E2037" s="294" t="s">
        <v>1378</v>
      </c>
      <c r="F2037" s="263" t="str">
        <f t="shared" si="133"/>
        <v xml:space="preserve"> </v>
      </c>
      <c r="G2037" s="267" t="s">
        <v>15</v>
      </c>
      <c r="H2037" s="267" t="s">
        <v>1467</v>
      </c>
      <c r="I2037" s="263" t="str">
        <f t="shared" si="134"/>
        <v xml:space="preserve"> </v>
      </c>
      <c r="J2037" s="272" t="str">
        <f>IF(D2037&gt;=('28 Populations and thresholds'!$I$68),"YES"," ")</f>
        <v>YES</v>
      </c>
      <c r="K2037" s="272" t="str">
        <f>IF(J2037="YES"," ",IF(D2037&gt;=('28 Populations and thresholds'!$I$68)*0.25,"YES"))</f>
        <v xml:space="preserve"> </v>
      </c>
      <c r="L2037" s="272" t="b">
        <f>OR('28 Populations and thresholds'!$J$68="CR",'28 Populations and thresholds'!$J$68="EN",'28 Populations and thresholds'!$J$68="VU")</f>
        <v>0</v>
      </c>
      <c r="M2037" s="273">
        <f>D2037/'28 Populations and thresholds'!$H$68</f>
        <v>0.02</v>
      </c>
      <c r="N2037" s="274">
        <f>'28 Populations and thresholds'!$K$68</f>
        <v>0</v>
      </c>
      <c r="O2037" s="263" t="str">
        <f t="shared" si="135"/>
        <v xml:space="preserve"> </v>
      </c>
      <c r="P2037" s="349">
        <v>4.5599999999999996</v>
      </c>
      <c r="Q2037" s="272">
        <v>2</v>
      </c>
      <c r="R2037" s="274">
        <v>1</v>
      </c>
      <c r="S2037" s="263"/>
      <c r="T2037" s="269"/>
      <c r="U2037" s="263" t="str">
        <f t="shared" si="136"/>
        <v xml:space="preserve"> </v>
      </c>
    </row>
    <row r="2038" spans="1:26" x14ac:dyDescent="0.2">
      <c r="A2038" s="267" t="s">
        <v>2332</v>
      </c>
      <c r="B2038" s="268" t="s">
        <v>1466</v>
      </c>
      <c r="C2038" s="269" t="s">
        <v>3540</v>
      </c>
      <c r="D2038" s="270">
        <v>2000</v>
      </c>
      <c r="E2038" s="294" t="s">
        <v>1378</v>
      </c>
      <c r="F2038" s="263" t="str">
        <f t="shared" si="133"/>
        <v xml:space="preserve"> </v>
      </c>
      <c r="G2038" s="267" t="s">
        <v>15</v>
      </c>
      <c r="H2038" s="267" t="s">
        <v>1467</v>
      </c>
      <c r="I2038" s="263" t="str">
        <f t="shared" si="134"/>
        <v xml:space="preserve"> </v>
      </c>
      <c r="J2038" s="272" t="str">
        <f>IF(D2038&gt;=('28 Populations and thresholds'!$I$60),"YES"," ")</f>
        <v>YES</v>
      </c>
      <c r="K2038" s="272" t="str">
        <f>IF(J2038="YES"," ",IF(D2038&gt;=('28 Populations and thresholds'!$I$60)*0.25,"YES"))</f>
        <v xml:space="preserve"> </v>
      </c>
      <c r="L2038" s="272" t="b">
        <f>OR('28 Populations and thresholds'!$J$60="CR",'28 Populations and thresholds'!$J$60="EN",'28 Populations and thresholds'!$J$60="VU")</f>
        <v>1</v>
      </c>
      <c r="M2038" s="273">
        <f>D2038/'28 Populations and thresholds'!$H$60</f>
        <v>2.564102564102564E-2</v>
      </c>
      <c r="N2038" s="274" t="str">
        <f>'28 Populations and thresholds'!$K$60</f>
        <v>DEC</v>
      </c>
      <c r="O2038" s="263" t="str">
        <f t="shared" si="135"/>
        <v xml:space="preserve"> </v>
      </c>
      <c r="P2038" s="349"/>
      <c r="Q2038" s="272"/>
      <c r="R2038" s="274"/>
      <c r="S2038" s="263"/>
      <c r="T2038" s="275"/>
      <c r="U2038" s="263" t="str">
        <f t="shared" si="136"/>
        <v xml:space="preserve"> </v>
      </c>
      <c r="W2038" s="4"/>
      <c r="X2038" s="4"/>
      <c r="Y2038" s="4"/>
      <c r="Z2038" s="4"/>
    </row>
    <row r="2039" spans="1:26" x14ac:dyDescent="0.2">
      <c r="A2039" s="12" t="s">
        <v>2332</v>
      </c>
      <c r="B2039" s="74" t="s">
        <v>4032</v>
      </c>
      <c r="C2039" s="4" t="s">
        <v>3719</v>
      </c>
      <c r="D2039" s="5">
        <v>150</v>
      </c>
      <c r="E2039" s="104">
        <v>1996</v>
      </c>
      <c r="F2039" s="263" t="str">
        <f t="shared" si="133"/>
        <v xml:space="preserve"> </v>
      </c>
      <c r="G2039" s="13" t="s">
        <v>4019</v>
      </c>
      <c r="I2039" s="263" t="str">
        <f t="shared" si="134"/>
        <v xml:space="preserve"> </v>
      </c>
      <c r="J2039" s="38" t="str">
        <f>IF(D2039&gt;=('28 Populations and thresholds'!$I$32),"YES"," ")</f>
        <v>YES</v>
      </c>
      <c r="K2039" s="38" t="str">
        <f>IF(J2039="YES"," ",IF(D2039&gt;=('28 Populations and thresholds'!$I$32)*0.25,"YES"))</f>
        <v xml:space="preserve"> </v>
      </c>
      <c r="L2039" s="38" t="b">
        <f>OR('28 Populations and thresholds'!$J$32="CR",'28 Populations and thresholds'!$J$32="EN",'28 Populations and thresholds'!$J$32="VU")</f>
        <v>1</v>
      </c>
      <c r="M2039" s="75">
        <f>D2039/'28 Populations and thresholds'!$H$32</f>
        <v>3.6585365853658534E-2</v>
      </c>
      <c r="N2039" s="106">
        <f>'28 Populations and thresholds'!$K$32</f>
        <v>0</v>
      </c>
      <c r="O2039" s="263" t="str">
        <f t="shared" si="135"/>
        <v xml:space="preserve"> </v>
      </c>
      <c r="P2039" s="348">
        <v>3.66</v>
      </c>
      <c r="Q2039" s="38">
        <v>1</v>
      </c>
      <c r="R2039" s="106">
        <v>1</v>
      </c>
      <c r="S2039" s="263"/>
      <c r="U2039" s="263" t="str">
        <f t="shared" si="136"/>
        <v xml:space="preserve"> </v>
      </c>
    </row>
    <row r="2040" spans="1:26" x14ac:dyDescent="0.2">
      <c r="A2040" s="267" t="s">
        <v>2332</v>
      </c>
      <c r="B2040" s="301" t="s">
        <v>2335</v>
      </c>
      <c r="C2040" s="269" t="s">
        <v>3659</v>
      </c>
      <c r="D2040" s="298">
        <v>1600</v>
      </c>
      <c r="E2040" s="294" t="s">
        <v>1378</v>
      </c>
      <c r="F2040" s="263" t="str">
        <f t="shared" si="133"/>
        <v xml:space="preserve"> </v>
      </c>
      <c r="G2040" s="267" t="s">
        <v>15</v>
      </c>
      <c r="H2040" s="267" t="s">
        <v>1467</v>
      </c>
      <c r="I2040" s="263" t="str">
        <f t="shared" si="134"/>
        <v xml:space="preserve"> </v>
      </c>
      <c r="J2040" s="272" t="str">
        <f>IF(D2040&gt;=('28 Populations and thresholds'!$I$68),"YES"," ")</f>
        <v>YES</v>
      </c>
      <c r="K2040" s="272" t="str">
        <f>IF(J2040="YES"," ",IF(D2040&gt;=('28 Populations and thresholds'!$I$68)*0.25,"YES"))</f>
        <v xml:space="preserve"> </v>
      </c>
      <c r="L2040" s="272" t="b">
        <f>OR('28 Populations and thresholds'!$J$68="CR",'28 Populations and thresholds'!$J$68="EN",'28 Populations and thresholds'!$J$68="VU")</f>
        <v>0</v>
      </c>
      <c r="M2040" s="273">
        <f>D2040/'28 Populations and thresholds'!$H$68</f>
        <v>1.6E-2</v>
      </c>
      <c r="N2040" s="274">
        <f>'28 Populations and thresholds'!$K$68</f>
        <v>0</v>
      </c>
      <c r="O2040" s="263" t="str">
        <f t="shared" si="135"/>
        <v xml:space="preserve"> </v>
      </c>
      <c r="P2040" s="349">
        <v>16.18</v>
      </c>
      <c r="Q2040" s="272">
        <v>3</v>
      </c>
      <c r="R2040" s="274">
        <v>2</v>
      </c>
      <c r="S2040" s="263"/>
      <c r="T2040" s="269"/>
      <c r="U2040" s="263" t="str">
        <f t="shared" si="136"/>
        <v xml:space="preserve"> </v>
      </c>
    </row>
    <row r="2041" spans="1:26" x14ac:dyDescent="0.2">
      <c r="A2041" s="275" t="s">
        <v>2332</v>
      </c>
      <c r="B2041" s="301" t="s">
        <v>2335</v>
      </c>
      <c r="C2041" s="269" t="s">
        <v>3399</v>
      </c>
      <c r="D2041" s="279">
        <v>54</v>
      </c>
      <c r="E2041" s="281">
        <v>34029</v>
      </c>
      <c r="F2041" s="263" t="str">
        <f t="shared" si="133"/>
        <v xml:space="preserve"> </v>
      </c>
      <c r="G2041" s="275"/>
      <c r="H2041" s="275" t="s">
        <v>4019</v>
      </c>
      <c r="I2041" s="263" t="str">
        <f t="shared" si="134"/>
        <v xml:space="preserve"> </v>
      </c>
      <c r="J2041" s="272" t="str">
        <f>IF(D2041&gt;=('28 Populations and thresholds'!$I$124),"YES"," ")</f>
        <v>YES</v>
      </c>
      <c r="K2041" s="272" t="str">
        <f>IF(J2041="YES"," ",IF(D2041&gt;=('28 Populations and thresholds'!$I$124)*0.25,"YES"))</f>
        <v xml:space="preserve"> </v>
      </c>
      <c r="L2041" s="272" t="b">
        <f>OR('28 Populations and thresholds'!$J$124="CR",'28 Populations and thresholds'!$J$124="EN",'28 Populations and thresholds'!$J$124="VU")</f>
        <v>1</v>
      </c>
      <c r="M2041" s="273">
        <f>D2041/'28 Populations and thresholds'!$H$124</f>
        <v>5.1428571428571428E-2</v>
      </c>
      <c r="N2041" s="274">
        <f>'28 Populations and thresholds'!$K$124</f>
        <v>0</v>
      </c>
      <c r="O2041" s="263" t="str">
        <f t="shared" si="135"/>
        <v xml:space="preserve"> </v>
      </c>
      <c r="P2041" s="349"/>
      <c r="Q2041" s="272"/>
      <c r="R2041" s="274"/>
      <c r="S2041" s="263"/>
      <c r="T2041" s="282"/>
      <c r="U2041" s="263" t="str">
        <f t="shared" si="136"/>
        <v xml:space="preserve"> </v>
      </c>
    </row>
    <row r="2042" spans="1:26" x14ac:dyDescent="0.2">
      <c r="A2042" s="275" t="s">
        <v>2332</v>
      </c>
      <c r="B2042" s="301" t="s">
        <v>2335</v>
      </c>
      <c r="C2042" s="280" t="s">
        <v>3402</v>
      </c>
      <c r="D2042" s="279">
        <v>472</v>
      </c>
      <c r="E2042" s="281">
        <v>34029</v>
      </c>
      <c r="F2042" s="263" t="str">
        <f t="shared" si="133"/>
        <v xml:space="preserve"> </v>
      </c>
      <c r="G2042" s="275"/>
      <c r="H2042" s="275" t="s">
        <v>4019</v>
      </c>
      <c r="I2042" s="263" t="str">
        <f t="shared" si="134"/>
        <v xml:space="preserve"> </v>
      </c>
      <c r="J2042" s="272" t="str">
        <f>IF(D2042&gt;=('28 Populations and thresholds'!$I$118),"YES"," ")</f>
        <v>YES</v>
      </c>
      <c r="K2042" s="272" t="str">
        <f>IF(J2042="YES"," ",IF(D2042&gt;=('28 Populations and thresholds'!$I$118)*0.25,"YES"))</f>
        <v xml:space="preserve"> </v>
      </c>
      <c r="L2042" s="272" t="b">
        <f>OR('28 Populations and thresholds'!$J$118="CR",'28 Populations and thresholds'!$J$118="EN",'28 Populations and thresholds'!$J$118="VU")</f>
        <v>1</v>
      </c>
      <c r="M2042" s="273">
        <f>D2042/'28 Populations and thresholds'!$H$118</f>
        <v>9.4399999999999998E-2</v>
      </c>
      <c r="N2042" s="274">
        <f>'28 Populations and thresholds'!$K$118</f>
        <v>0</v>
      </c>
      <c r="O2042" s="263" t="str">
        <f t="shared" si="135"/>
        <v xml:space="preserve"> </v>
      </c>
      <c r="P2042" s="349"/>
      <c r="Q2042" s="272"/>
      <c r="R2042" s="274"/>
      <c r="S2042" s="263"/>
      <c r="T2042" s="282"/>
      <c r="U2042" s="263" t="str">
        <f t="shared" si="136"/>
        <v xml:space="preserve"> </v>
      </c>
    </row>
    <row r="2043" spans="1:26" x14ac:dyDescent="0.2">
      <c r="A2043" s="143" t="s">
        <v>2332</v>
      </c>
      <c r="B2043" s="40" t="s">
        <v>1051</v>
      </c>
      <c r="C2043" s="4" t="s">
        <v>3470</v>
      </c>
      <c r="D2043" s="41">
        <v>1890</v>
      </c>
      <c r="E2043" s="43"/>
      <c r="F2043" s="263" t="str">
        <f t="shared" si="133"/>
        <v xml:space="preserve"> </v>
      </c>
      <c r="G2043" s="143" t="s">
        <v>21</v>
      </c>
      <c r="H2043" s="143" t="s">
        <v>82</v>
      </c>
      <c r="I2043" s="263" t="str">
        <f t="shared" si="134"/>
        <v xml:space="preserve"> </v>
      </c>
      <c r="J2043" s="38" t="str">
        <f>IF(D2043&gt;=('28 Populations and thresholds'!$I$181),"YES"," ")</f>
        <v>YES</v>
      </c>
      <c r="K2043" s="38" t="str">
        <f>IF(J2043="YES"," ",IF(D2043&gt;=('28 Populations and thresholds'!$I$181)*0.25,"YES"))</f>
        <v xml:space="preserve"> </v>
      </c>
      <c r="L2043" s="38" t="b">
        <f>OR('28 Populations and thresholds'!$J$181="CR",'28 Populations and thresholds'!$J$181="EN",'28 Populations and thresholds'!$J$181="VU")</f>
        <v>1</v>
      </c>
      <c r="M2043" s="75">
        <f>D2043/'28 Populations and thresholds'!$H$181</f>
        <v>5.9062499999999997E-2</v>
      </c>
      <c r="N2043" s="106" t="str">
        <f>'28 Populations and thresholds'!$K$181</f>
        <v>DEC</v>
      </c>
      <c r="O2043" s="263" t="str">
        <f t="shared" si="135"/>
        <v xml:space="preserve"> </v>
      </c>
      <c r="P2043" s="348">
        <v>52.81</v>
      </c>
      <c r="Q2043" s="38">
        <v>4</v>
      </c>
      <c r="R2043" s="106">
        <v>4</v>
      </c>
      <c r="S2043" s="263"/>
      <c r="T2043" s="9"/>
      <c r="U2043" s="263" t="str">
        <f t="shared" si="136"/>
        <v xml:space="preserve"> </v>
      </c>
    </row>
    <row r="2044" spans="1:26" x14ac:dyDescent="0.2">
      <c r="A2044" s="12" t="s">
        <v>2332</v>
      </c>
      <c r="B2044" s="56" t="s">
        <v>1051</v>
      </c>
      <c r="C2044" s="4" t="s">
        <v>3395</v>
      </c>
      <c r="D2044" s="5">
        <v>2500</v>
      </c>
      <c r="E2044" s="104" t="s">
        <v>4479</v>
      </c>
      <c r="F2044" s="263" t="str">
        <f t="shared" si="133"/>
        <v xml:space="preserve"> </v>
      </c>
      <c r="H2044" s="13" t="s">
        <v>4019</v>
      </c>
      <c r="I2044" s="263" t="str">
        <f t="shared" si="134"/>
        <v xml:space="preserve"> </v>
      </c>
      <c r="J2044" s="38" t="str">
        <f>IF(D2044&gt;=('28 Populations and thresholds'!$I$122),"YES"," ")</f>
        <v>YES</v>
      </c>
      <c r="K2044" s="38" t="str">
        <f>IF(J2044="YES"," ",IF(D2044&gt;=('28 Populations and thresholds'!$I$122)*0.25,"YES"))</f>
        <v xml:space="preserve"> </v>
      </c>
      <c r="L2044" s="38" t="b">
        <f>OR('28 Populations and thresholds'!$J$122="CR",'28 Populations and thresholds'!$J$122="EN",'28 Populations and thresholds'!$J$122="VU")</f>
        <v>1</v>
      </c>
      <c r="M2044" s="75">
        <f>D2044/'28 Populations and thresholds'!$H$122</f>
        <v>0.23809523809523808</v>
      </c>
      <c r="N2044" s="106">
        <f>'28 Populations and thresholds'!$K$122</f>
        <v>0</v>
      </c>
      <c r="O2044" s="263" t="str">
        <f t="shared" si="135"/>
        <v xml:space="preserve"> </v>
      </c>
      <c r="P2044" s="348"/>
      <c r="Q2044" s="38"/>
      <c r="R2044" s="106"/>
      <c r="S2044" s="263"/>
      <c r="T2044" s="121"/>
      <c r="U2044" s="263" t="str">
        <f t="shared" si="136"/>
        <v xml:space="preserve"> </v>
      </c>
    </row>
    <row r="2045" spans="1:26" x14ac:dyDescent="0.2">
      <c r="A2045" s="12" t="s">
        <v>2332</v>
      </c>
      <c r="B2045" s="56" t="s">
        <v>1051</v>
      </c>
      <c r="C2045" s="4" t="s">
        <v>3399</v>
      </c>
      <c r="D2045" s="5">
        <v>135</v>
      </c>
      <c r="E2045" s="148">
        <v>34029</v>
      </c>
      <c r="F2045" s="263" t="str">
        <f t="shared" si="133"/>
        <v xml:space="preserve"> </v>
      </c>
      <c r="H2045" s="13" t="s">
        <v>4019</v>
      </c>
      <c r="I2045" s="263" t="str">
        <f t="shared" si="134"/>
        <v xml:space="preserve"> </v>
      </c>
      <c r="J2045" s="38" t="str">
        <f>IF(D2045&gt;=('28 Populations and thresholds'!$I$124),"YES"," ")</f>
        <v>YES</v>
      </c>
      <c r="K2045" s="38" t="str">
        <f>IF(J2045="YES"," ",IF(D2045&gt;=('28 Populations and thresholds'!$I$124)*0.25,"YES"))</f>
        <v xml:space="preserve"> </v>
      </c>
      <c r="L2045" s="38" t="b">
        <f>OR('28 Populations and thresholds'!$J$124="CR",'28 Populations and thresholds'!$J$124="EN",'28 Populations and thresholds'!$J$124="VU")</f>
        <v>1</v>
      </c>
      <c r="M2045" s="75">
        <f>D2045/'28 Populations and thresholds'!$H$124</f>
        <v>0.12857142857142856</v>
      </c>
      <c r="N2045" s="106">
        <f>'28 Populations and thresholds'!$K$124</f>
        <v>0</v>
      </c>
      <c r="O2045" s="263" t="str">
        <f t="shared" si="135"/>
        <v xml:space="preserve"> </v>
      </c>
      <c r="P2045" s="348"/>
      <c r="Q2045" s="38"/>
      <c r="R2045" s="106"/>
      <c r="S2045" s="263"/>
      <c r="T2045" s="121"/>
      <c r="U2045" s="263" t="str">
        <f t="shared" si="136"/>
        <v xml:space="preserve"> </v>
      </c>
    </row>
    <row r="2046" spans="1:26" x14ac:dyDescent="0.2">
      <c r="A2046" s="12" t="s">
        <v>2332</v>
      </c>
      <c r="B2046" s="56" t="s">
        <v>1051</v>
      </c>
      <c r="C2046" s="111" t="s">
        <v>3402</v>
      </c>
      <c r="D2046" s="5">
        <v>512</v>
      </c>
      <c r="E2046" s="148">
        <v>34029</v>
      </c>
      <c r="F2046" s="263" t="str">
        <f t="shared" si="133"/>
        <v xml:space="preserve"> </v>
      </c>
      <c r="H2046" s="13" t="s">
        <v>4019</v>
      </c>
      <c r="I2046" s="263" t="str">
        <f t="shared" si="134"/>
        <v xml:space="preserve"> </v>
      </c>
      <c r="J2046" s="38" t="str">
        <f>IF(D2046&gt;=('28 Populations and thresholds'!$I$118),"YES"," ")</f>
        <v>YES</v>
      </c>
      <c r="K2046" s="38" t="str">
        <f>IF(J2046="YES"," ",IF(D2046&gt;=('28 Populations and thresholds'!$I$118)*0.25,"YES"))</f>
        <v xml:space="preserve"> </v>
      </c>
      <c r="L2046" s="38" t="b">
        <f>OR('28 Populations and thresholds'!$J$118="CR",'28 Populations and thresholds'!$J$118="EN",'28 Populations and thresholds'!$J$118="VU")</f>
        <v>1</v>
      </c>
      <c r="M2046" s="75">
        <f>D2046/'28 Populations and thresholds'!$H$118</f>
        <v>0.1024</v>
      </c>
      <c r="N2046" s="106">
        <f>'28 Populations and thresholds'!$K$118</f>
        <v>0</v>
      </c>
      <c r="O2046" s="263" t="str">
        <f t="shared" si="135"/>
        <v xml:space="preserve"> </v>
      </c>
      <c r="P2046" s="348"/>
      <c r="Q2046" s="38"/>
      <c r="R2046" s="106"/>
      <c r="S2046" s="263"/>
      <c r="U2046" s="263" t="str">
        <f t="shared" si="136"/>
        <v xml:space="preserve"> </v>
      </c>
    </row>
    <row r="2047" spans="1:26" x14ac:dyDescent="0.2">
      <c r="A2047" s="275" t="s">
        <v>2332</v>
      </c>
      <c r="B2047" s="325" t="s">
        <v>4035</v>
      </c>
      <c r="C2047" s="269" t="s">
        <v>3719</v>
      </c>
      <c r="D2047" s="279">
        <v>255</v>
      </c>
      <c r="E2047" s="274">
        <v>1996</v>
      </c>
      <c r="F2047" s="263" t="str">
        <f t="shared" si="133"/>
        <v xml:space="preserve"> </v>
      </c>
      <c r="G2047" s="275" t="s">
        <v>4019</v>
      </c>
      <c r="H2047" s="275"/>
      <c r="I2047" s="263" t="str">
        <f t="shared" si="134"/>
        <v xml:space="preserve"> </v>
      </c>
      <c r="J2047" s="272" t="str">
        <f>IF(D2047&gt;=('28 Populations and thresholds'!$I$32),"YES"," ")</f>
        <v>YES</v>
      </c>
      <c r="K2047" s="272" t="str">
        <f>IF(J2047="YES"," ",IF(D2047&gt;=('28 Populations and thresholds'!$I$32)*0.25,"YES"))</f>
        <v xml:space="preserve"> </v>
      </c>
      <c r="L2047" s="272" t="b">
        <f>OR('28 Populations and thresholds'!$J$32="CR",'28 Populations and thresholds'!$J$32="EN",'28 Populations and thresholds'!$J$32="VU")</f>
        <v>1</v>
      </c>
      <c r="M2047" s="273">
        <f>D2047/'28 Populations and thresholds'!$H$32</f>
        <v>6.2195121951219512E-2</v>
      </c>
      <c r="N2047" s="274">
        <f>'28 Populations and thresholds'!$K$32</f>
        <v>0</v>
      </c>
      <c r="O2047" s="263" t="str">
        <f t="shared" si="135"/>
        <v xml:space="preserve"> </v>
      </c>
      <c r="P2047" s="349">
        <v>6.22</v>
      </c>
      <c r="Q2047" s="272">
        <v>1</v>
      </c>
      <c r="R2047" s="274">
        <v>1</v>
      </c>
      <c r="S2047" s="263"/>
      <c r="T2047" s="275"/>
      <c r="U2047" s="263" t="str">
        <f t="shared" si="136"/>
        <v xml:space="preserve"> </v>
      </c>
    </row>
    <row r="2048" spans="1:26" x14ac:dyDescent="0.2">
      <c r="A2048" s="12" t="s">
        <v>2332</v>
      </c>
      <c r="B2048" s="9" t="s">
        <v>4467</v>
      </c>
      <c r="C2048" s="4" t="s">
        <v>3399</v>
      </c>
      <c r="D2048" s="5">
        <v>39</v>
      </c>
      <c r="E2048" s="104" t="s">
        <v>4025</v>
      </c>
      <c r="F2048" s="263" t="str">
        <f t="shared" si="133"/>
        <v xml:space="preserve"> </v>
      </c>
      <c r="H2048" s="13" t="s">
        <v>4019</v>
      </c>
      <c r="I2048" s="263" t="str">
        <f t="shared" si="134"/>
        <v xml:space="preserve"> </v>
      </c>
      <c r="J2048" s="38" t="str">
        <f>IF(D2048&gt;=('28 Populations and thresholds'!$I$124),"YES"," ")</f>
        <v>YES</v>
      </c>
      <c r="K2048" s="38" t="str">
        <f>IF(J2048="YES"," ",IF(D2048&gt;=('28 Populations and thresholds'!$I$124)*0.25,"YES"))</f>
        <v xml:space="preserve"> </v>
      </c>
      <c r="L2048" s="38" t="b">
        <f>OR('28 Populations and thresholds'!$J$124="CR",'28 Populations and thresholds'!$J$124="EN",'28 Populations and thresholds'!$J$124="VU")</f>
        <v>1</v>
      </c>
      <c r="M2048" s="75">
        <f>D2048/'28 Populations and thresholds'!$H$124</f>
        <v>3.7142857142857144E-2</v>
      </c>
      <c r="N2048" s="106">
        <f>'28 Populations and thresholds'!$K$124</f>
        <v>0</v>
      </c>
      <c r="O2048" s="263" t="str">
        <f t="shared" si="135"/>
        <v xml:space="preserve"> </v>
      </c>
      <c r="P2048" s="348">
        <v>3.71</v>
      </c>
      <c r="Q2048" s="38">
        <v>1</v>
      </c>
      <c r="R2048" s="106">
        <v>1</v>
      </c>
      <c r="S2048" s="263"/>
      <c r="T2048" s="121"/>
      <c r="U2048" s="263" t="str">
        <f t="shared" si="136"/>
        <v xml:space="preserve"> </v>
      </c>
    </row>
    <row r="2049" spans="1:26" x14ac:dyDescent="0.2">
      <c r="A2049" s="275" t="s">
        <v>2332</v>
      </c>
      <c r="B2049" s="301" t="s">
        <v>2340</v>
      </c>
      <c r="C2049" s="269" t="s">
        <v>3399</v>
      </c>
      <c r="D2049" s="279">
        <v>70</v>
      </c>
      <c r="E2049" s="274" t="s">
        <v>4081</v>
      </c>
      <c r="F2049" s="263" t="str">
        <f t="shared" ref="F2049:F2112" si="137">" "</f>
        <v xml:space="preserve"> </v>
      </c>
      <c r="G2049" s="275"/>
      <c r="H2049" s="275" t="s">
        <v>4019</v>
      </c>
      <c r="I2049" s="263" t="str">
        <f t="shared" ref="I2049:I2112" si="138">" "</f>
        <v xml:space="preserve"> </v>
      </c>
      <c r="J2049" s="272" t="str">
        <f>IF(D2049&gt;=('28 Populations and thresholds'!$I$124),"YES"," ")</f>
        <v>YES</v>
      </c>
      <c r="K2049" s="272" t="str">
        <f>IF(J2049="YES"," ",IF(D2049&gt;=('28 Populations and thresholds'!$I$124)*0.25,"YES"))</f>
        <v xml:space="preserve"> </v>
      </c>
      <c r="L2049" s="272" t="b">
        <f>OR('28 Populations and thresholds'!$J$124="CR",'28 Populations and thresholds'!$J$124="EN",'28 Populations and thresholds'!$J$124="VU")</f>
        <v>1</v>
      </c>
      <c r="M2049" s="273">
        <f>D2049/'28 Populations and thresholds'!$H$124</f>
        <v>6.6666666666666666E-2</v>
      </c>
      <c r="N2049" s="274">
        <f>'28 Populations and thresholds'!$K$124</f>
        <v>0</v>
      </c>
      <c r="O2049" s="263" t="str">
        <f t="shared" ref="O2049:O2112" si="139">" "</f>
        <v xml:space="preserve"> </v>
      </c>
      <c r="P2049" s="349">
        <v>6.67</v>
      </c>
      <c r="Q2049" s="272">
        <v>1</v>
      </c>
      <c r="R2049" s="274">
        <v>1</v>
      </c>
      <c r="S2049" s="263"/>
      <c r="T2049" s="275"/>
      <c r="U2049" s="263" t="str">
        <f t="shared" ref="U2049:U2112" si="140">" "</f>
        <v xml:space="preserve"> </v>
      </c>
    </row>
    <row r="2050" spans="1:26" x14ac:dyDescent="0.2">
      <c r="A2050" s="12" t="s">
        <v>2332</v>
      </c>
      <c r="B2050" s="74" t="s">
        <v>4033</v>
      </c>
      <c r="C2050" s="4" t="s">
        <v>3719</v>
      </c>
      <c r="D2050" s="5">
        <v>110</v>
      </c>
      <c r="E2050" s="104">
        <v>1996</v>
      </c>
      <c r="F2050" s="263" t="str">
        <f t="shared" si="137"/>
        <v xml:space="preserve"> </v>
      </c>
      <c r="G2050" s="13" t="s">
        <v>4019</v>
      </c>
      <c r="I2050" s="263" t="str">
        <f t="shared" si="138"/>
        <v xml:space="preserve"> </v>
      </c>
      <c r="J2050" s="38" t="str">
        <f>IF(D2050&gt;=('28 Populations and thresholds'!$I$32),"YES"," ")</f>
        <v>YES</v>
      </c>
      <c r="K2050" s="38" t="str">
        <f>IF(J2050="YES"," ",IF(D2050&gt;=('28 Populations and thresholds'!$I$32)*0.25,"YES"))</f>
        <v xml:space="preserve"> </v>
      </c>
      <c r="L2050" s="38" t="b">
        <f>OR('28 Populations and thresholds'!$J$32="CR",'28 Populations and thresholds'!$J$32="EN",'28 Populations and thresholds'!$J$32="VU")</f>
        <v>1</v>
      </c>
      <c r="M2050" s="75">
        <f>D2050/'28 Populations and thresholds'!$H$32</f>
        <v>2.6829268292682926E-2</v>
      </c>
      <c r="N2050" s="106">
        <f>'28 Populations and thresholds'!$K$32</f>
        <v>0</v>
      </c>
      <c r="O2050" s="263" t="str">
        <f t="shared" si="139"/>
        <v xml:space="preserve"> </v>
      </c>
      <c r="P2050" s="348">
        <v>2.68</v>
      </c>
      <c r="Q2050" s="38">
        <v>1</v>
      </c>
      <c r="R2050" s="106">
        <v>1</v>
      </c>
      <c r="S2050" s="263"/>
      <c r="U2050" s="263" t="str">
        <f t="shared" si="140"/>
        <v xml:space="preserve"> </v>
      </c>
    </row>
    <row r="2051" spans="1:26" x14ac:dyDescent="0.2">
      <c r="A2051" s="275" t="s">
        <v>2332</v>
      </c>
      <c r="B2051" s="269" t="s">
        <v>4037</v>
      </c>
      <c r="C2051" s="269" t="s">
        <v>3719</v>
      </c>
      <c r="D2051" s="279">
        <v>600</v>
      </c>
      <c r="E2051" s="274">
        <v>1995</v>
      </c>
      <c r="F2051" s="263" t="str">
        <f t="shared" si="137"/>
        <v xml:space="preserve"> </v>
      </c>
      <c r="G2051" s="275" t="s">
        <v>4019</v>
      </c>
      <c r="H2051" s="275"/>
      <c r="I2051" s="263" t="str">
        <f t="shared" si="138"/>
        <v xml:space="preserve"> </v>
      </c>
      <c r="J2051" s="272" t="str">
        <f>IF(D2051&gt;=('28 Populations and thresholds'!$I$32),"YES"," ")</f>
        <v>YES</v>
      </c>
      <c r="K2051" s="272" t="str">
        <f>IF(J2051="YES"," ",IF(D2051&gt;=('28 Populations and thresholds'!$I$32)*0.25,"YES"))</f>
        <v xml:space="preserve"> </v>
      </c>
      <c r="L2051" s="272" t="b">
        <f>OR('28 Populations and thresholds'!$J$32="CR",'28 Populations and thresholds'!$J$32="EN",'28 Populations and thresholds'!$J$32="VU")</f>
        <v>1</v>
      </c>
      <c r="M2051" s="273">
        <f>D2051/'28 Populations and thresholds'!$H$32</f>
        <v>0.14634146341463414</v>
      </c>
      <c r="N2051" s="274">
        <f>'28 Populations and thresholds'!$K$32</f>
        <v>0</v>
      </c>
      <c r="O2051" s="263" t="str">
        <f t="shared" si="139"/>
        <v xml:space="preserve"> </v>
      </c>
      <c r="P2051" s="349">
        <v>14.63</v>
      </c>
      <c r="Q2051" s="272">
        <v>1</v>
      </c>
      <c r="R2051" s="274">
        <v>1</v>
      </c>
      <c r="S2051" s="263"/>
      <c r="T2051" s="275"/>
      <c r="U2051" s="263" t="str">
        <f t="shared" si="140"/>
        <v xml:space="preserve"> </v>
      </c>
    </row>
    <row r="2052" spans="1:26" x14ac:dyDescent="0.2">
      <c r="A2052" s="121" t="s">
        <v>2332</v>
      </c>
      <c r="B2052" s="115" t="s">
        <v>4153</v>
      </c>
      <c r="C2052" s="115" t="s">
        <v>1696</v>
      </c>
      <c r="D2052" s="105">
        <v>150</v>
      </c>
      <c r="E2052" s="170">
        <v>41170</v>
      </c>
      <c r="F2052" s="263" t="str">
        <f t="shared" si="137"/>
        <v xml:space="preserve"> </v>
      </c>
      <c r="G2052" s="121"/>
      <c r="H2052" s="121" t="s">
        <v>4158</v>
      </c>
      <c r="I2052" s="263" t="str">
        <f t="shared" si="138"/>
        <v xml:space="preserve"> </v>
      </c>
      <c r="J2052" s="38" t="str">
        <f>IF(D2052&gt;=('28 Populations and thresholds'!$I$51),"YES"," ")</f>
        <v>YES</v>
      </c>
      <c r="K2052" s="38" t="str">
        <f>IF(J2052="YES"," ",IF(D2052&gt;=('28 Populations and thresholds'!$I$51)*0.25,"YES"))</f>
        <v xml:space="preserve"> </v>
      </c>
      <c r="L2052" s="38" t="b">
        <f>OR('28 Populations and thresholds'!$J$51="CR",'28 Populations and thresholds'!$J$51="EN",'28 Populations and thresholds'!$J$51="VU")</f>
        <v>1</v>
      </c>
      <c r="M2052" s="75">
        <f>D2052/'28 Populations and thresholds'!$H$51</f>
        <v>5.5555555555555552E-2</v>
      </c>
      <c r="N2052" s="106">
        <f>'28 Populations and thresholds'!$K$51</f>
        <v>0</v>
      </c>
      <c r="O2052" s="263" t="str">
        <f t="shared" si="139"/>
        <v xml:space="preserve"> </v>
      </c>
      <c r="P2052" s="348">
        <v>5.56</v>
      </c>
      <c r="Q2052" s="38">
        <v>1</v>
      </c>
      <c r="R2052" s="106">
        <v>1</v>
      </c>
      <c r="S2052" s="263"/>
      <c r="U2052" s="263" t="str">
        <f t="shared" si="140"/>
        <v xml:space="preserve"> </v>
      </c>
    </row>
    <row r="2053" spans="1:26" x14ac:dyDescent="0.2">
      <c r="A2053" s="275" t="s">
        <v>2342</v>
      </c>
      <c r="B2053" s="268" t="s">
        <v>4698</v>
      </c>
      <c r="C2053" s="278" t="s">
        <v>3470</v>
      </c>
      <c r="D2053" s="279">
        <v>350</v>
      </c>
      <c r="E2053" s="285">
        <v>36822</v>
      </c>
      <c r="F2053" s="263" t="str">
        <f t="shared" si="137"/>
        <v xml:space="preserve"> </v>
      </c>
      <c r="G2053" s="275"/>
      <c r="H2053" s="275" t="s">
        <v>154</v>
      </c>
      <c r="I2053" s="263" t="str">
        <f t="shared" si="138"/>
        <v xml:space="preserve"> </v>
      </c>
      <c r="J2053" s="272" t="str">
        <f>IF(D2053&gt;=('28 Populations and thresholds'!$I$181),"YES"," ")</f>
        <v>YES</v>
      </c>
      <c r="K2053" s="272" t="str">
        <f>IF(J2053="YES"," ",IF(D2053&gt;=('28 Populations and thresholds'!$I$181)*0.25,"YES"))</f>
        <v xml:space="preserve"> </v>
      </c>
      <c r="L2053" s="272" t="b">
        <f>OR('28 Populations and thresholds'!$J$181="CR",'28 Populations and thresholds'!$J$181="EN",'28 Populations and thresholds'!$J$181="VU")</f>
        <v>1</v>
      </c>
      <c r="M2053" s="273">
        <f>D2053/'28 Populations and thresholds'!$H$181</f>
        <v>1.0937499999999999E-2</v>
      </c>
      <c r="N2053" s="274" t="str">
        <f>'28 Populations and thresholds'!$K$181</f>
        <v>DEC</v>
      </c>
      <c r="O2053" s="263" t="str">
        <f t="shared" si="139"/>
        <v xml:space="preserve"> </v>
      </c>
      <c r="P2053" s="349">
        <v>1.0900000000000001</v>
      </c>
      <c r="Q2053" s="272">
        <v>1</v>
      </c>
      <c r="R2053" s="274">
        <v>1</v>
      </c>
      <c r="S2053" s="263"/>
      <c r="T2053" s="275"/>
      <c r="U2053" s="263" t="str">
        <f t="shared" si="140"/>
        <v xml:space="preserve"> </v>
      </c>
    </row>
    <row r="2054" spans="1:26" x14ac:dyDescent="0.2">
      <c r="A2054" s="143" t="s">
        <v>2342</v>
      </c>
      <c r="B2054" s="40" t="s">
        <v>1057</v>
      </c>
      <c r="C2054" s="4" t="s">
        <v>3470</v>
      </c>
      <c r="D2054" s="41">
        <v>343</v>
      </c>
      <c r="E2054" s="46">
        <v>36605</v>
      </c>
      <c r="F2054" s="263" t="str">
        <f t="shared" si="137"/>
        <v xml:space="preserve"> </v>
      </c>
      <c r="G2054" s="143" t="s">
        <v>21</v>
      </c>
      <c r="H2054" s="143" t="s">
        <v>844</v>
      </c>
      <c r="I2054" s="263" t="str">
        <f t="shared" si="138"/>
        <v xml:space="preserve"> </v>
      </c>
      <c r="J2054" s="38" t="str">
        <f>IF(D2054&gt;=('28 Populations and thresholds'!$I$181),"YES"," ")</f>
        <v>YES</v>
      </c>
      <c r="K2054" s="38" t="str">
        <f>IF(J2054="YES"," ",IF(D2054&gt;=('28 Populations and thresholds'!$I$181)*0.25,"YES"))</f>
        <v xml:space="preserve"> </v>
      </c>
      <c r="L2054" s="38" t="b">
        <f>OR('28 Populations and thresholds'!$J$181="CR",'28 Populations and thresholds'!$J$181="EN",'28 Populations and thresholds'!$J$181="VU")</f>
        <v>1</v>
      </c>
      <c r="M2054" s="75">
        <f>D2054/'28 Populations and thresholds'!$H$181</f>
        <v>1.0718750000000001E-2</v>
      </c>
      <c r="N2054" s="106" t="str">
        <f>'28 Populations and thresholds'!$K$181</f>
        <v>DEC</v>
      </c>
      <c r="O2054" s="263" t="str">
        <f t="shared" si="139"/>
        <v xml:space="preserve"> </v>
      </c>
      <c r="P2054" s="348">
        <v>5.25</v>
      </c>
      <c r="Q2054" s="38">
        <v>3</v>
      </c>
      <c r="R2054" s="106">
        <v>1</v>
      </c>
      <c r="S2054" s="263"/>
      <c r="T2054" s="9"/>
      <c r="U2054" s="263" t="str">
        <f t="shared" si="140"/>
        <v xml:space="preserve"> </v>
      </c>
    </row>
    <row r="2055" spans="1:26" x14ac:dyDescent="0.2">
      <c r="A2055" s="143" t="s">
        <v>2342</v>
      </c>
      <c r="B2055" s="40" t="s">
        <v>1057</v>
      </c>
      <c r="C2055" s="4" t="s">
        <v>3461</v>
      </c>
      <c r="D2055" s="41">
        <v>1700</v>
      </c>
      <c r="E2055" s="46">
        <v>36605</v>
      </c>
      <c r="F2055" s="263" t="str">
        <f t="shared" si="137"/>
        <v xml:space="preserve"> </v>
      </c>
      <c r="G2055" s="143" t="s">
        <v>21</v>
      </c>
      <c r="H2055" s="143" t="s">
        <v>844</v>
      </c>
      <c r="I2055" s="263" t="str">
        <f t="shared" si="138"/>
        <v xml:space="preserve"> </v>
      </c>
      <c r="J2055" s="38" t="str">
        <f>IF(D2055&gt;=('28 Populations and thresholds'!$I$164),"YES"," ")</f>
        <v>YES</v>
      </c>
      <c r="K2055" s="38" t="str">
        <f>IF(J2055="YES"," ",IF(D2055&gt;=('28 Populations and thresholds'!$I$164)*0.25,"YES"))</f>
        <v xml:space="preserve"> </v>
      </c>
      <c r="L2055" s="38" t="b">
        <f>OR('28 Populations and thresholds'!$J$164="CR",'28 Populations and thresholds'!$J$164="EN",'28 Populations and thresholds'!$J$164="VU")</f>
        <v>0</v>
      </c>
      <c r="M2055" s="75">
        <f>D2055/'28 Populations and thresholds'!$H$164</f>
        <v>2.1518987341772152E-2</v>
      </c>
      <c r="N2055" s="106" t="str">
        <f>'28 Populations and thresholds'!$K$164</f>
        <v>DEC</v>
      </c>
      <c r="O2055" s="263" t="str">
        <f t="shared" si="139"/>
        <v xml:space="preserve"> </v>
      </c>
      <c r="P2055" s="348"/>
      <c r="Q2055" s="38"/>
      <c r="R2055" s="106"/>
      <c r="S2055" s="263"/>
      <c r="T2055" s="9"/>
      <c r="U2055" s="263" t="str">
        <f t="shared" si="140"/>
        <v xml:space="preserve"> </v>
      </c>
    </row>
    <row r="2056" spans="1:26" x14ac:dyDescent="0.2">
      <c r="A2056" s="143" t="s">
        <v>2342</v>
      </c>
      <c r="B2056" s="40" t="s">
        <v>1057</v>
      </c>
      <c r="C2056" s="111" t="s">
        <v>3763</v>
      </c>
      <c r="D2056" s="41">
        <v>1015</v>
      </c>
      <c r="E2056" s="46">
        <v>36605</v>
      </c>
      <c r="F2056" s="263" t="str">
        <f t="shared" si="137"/>
        <v xml:space="preserve"> </v>
      </c>
      <c r="G2056" s="143" t="s">
        <v>21</v>
      </c>
      <c r="H2056" s="143" t="s">
        <v>844</v>
      </c>
      <c r="I2056" s="263" t="str">
        <f t="shared" si="138"/>
        <v xml:space="preserve"> </v>
      </c>
      <c r="J2056" s="38" t="str">
        <f>IF(D2056&gt;=('28 Populations and thresholds'!$I$191),"YES"," ")</f>
        <v>YES</v>
      </c>
      <c r="K2056" s="38" t="str">
        <f>IF(J2056="YES"," ",IF(D2056&gt;=('28 Populations and thresholds'!$I$191)*0.25,"YES"))</f>
        <v xml:space="preserve"> </v>
      </c>
      <c r="L2056" s="38" t="b">
        <f>OR('28 Populations and thresholds'!$J$191="CR",'28 Populations and thresholds'!$J$191="EN",'28 Populations and thresholds'!$J$191="VU")</f>
        <v>0</v>
      </c>
      <c r="M2056" s="75">
        <f>D2056/'28 Populations and thresholds'!$H$191</f>
        <v>2.0299999999999999E-2</v>
      </c>
      <c r="N2056" s="106">
        <f>'28 Populations and thresholds'!$K$191</f>
        <v>0</v>
      </c>
      <c r="O2056" s="263" t="str">
        <f t="shared" si="139"/>
        <v xml:space="preserve"> </v>
      </c>
      <c r="P2056" s="348"/>
      <c r="Q2056" s="38"/>
      <c r="R2056" s="106"/>
      <c r="S2056" s="263"/>
      <c r="U2056" s="263" t="str">
        <f t="shared" si="140"/>
        <v xml:space="preserve"> </v>
      </c>
    </row>
    <row r="2057" spans="1:26" x14ac:dyDescent="0.2">
      <c r="A2057" s="267" t="s">
        <v>2342</v>
      </c>
      <c r="B2057" s="268" t="s">
        <v>1246</v>
      </c>
      <c r="C2057" s="269" t="s">
        <v>3777</v>
      </c>
      <c r="D2057" s="270">
        <v>4500</v>
      </c>
      <c r="E2057" s="271">
        <v>29129</v>
      </c>
      <c r="F2057" s="263" t="str">
        <f t="shared" si="137"/>
        <v xml:space="preserve"> </v>
      </c>
      <c r="G2057" s="267" t="s">
        <v>21</v>
      </c>
      <c r="H2057" s="267" t="s">
        <v>718</v>
      </c>
      <c r="I2057" s="263" t="str">
        <f t="shared" si="138"/>
        <v xml:space="preserve"> </v>
      </c>
      <c r="J2057" s="272" t="str">
        <f>IF(D2057&gt;=('28 Populations and thresholds'!$I$211),"YES"," ")</f>
        <v>YES</v>
      </c>
      <c r="K2057" s="272" t="str">
        <f>IF(J2057="YES"," ",IF(D2057&gt;=('28 Populations and thresholds'!$I$211)*0.25,"YES"))</f>
        <v xml:space="preserve"> </v>
      </c>
      <c r="L2057" s="272" t="b">
        <f>OR('28 Populations and thresholds'!$J$211="CR",'28 Populations and thresholds'!$J$211="EN",'28 Populations and thresholds'!$J$211="VU")</f>
        <v>0</v>
      </c>
      <c r="M2057" s="273">
        <f>D2057/'28 Populations and thresholds'!$H$211</f>
        <v>4.4999999999999997E-3</v>
      </c>
      <c r="N2057" s="274" t="str">
        <f>'28 Populations and thresholds'!$K$211</f>
        <v>DEC</v>
      </c>
      <c r="O2057" s="263" t="str">
        <f t="shared" si="139"/>
        <v xml:space="preserve"> </v>
      </c>
      <c r="P2057" s="349">
        <v>0.45</v>
      </c>
      <c r="Q2057" s="272">
        <v>1</v>
      </c>
      <c r="R2057" s="274">
        <v>0</v>
      </c>
      <c r="S2057" s="263"/>
      <c r="T2057" s="275"/>
      <c r="U2057" s="263" t="str">
        <f t="shared" si="140"/>
        <v xml:space="preserve"> </v>
      </c>
    </row>
    <row r="2058" spans="1:26" x14ac:dyDescent="0.2">
      <c r="A2058" s="143" t="s">
        <v>2342</v>
      </c>
      <c r="B2058" s="40" t="s">
        <v>1008</v>
      </c>
      <c r="C2058" s="4" t="s">
        <v>3742</v>
      </c>
      <c r="D2058" s="41">
        <v>20000</v>
      </c>
      <c r="E2058" s="46">
        <v>34881</v>
      </c>
      <c r="F2058" s="263" t="str">
        <f t="shared" si="137"/>
        <v xml:space="preserve"> </v>
      </c>
      <c r="G2058" s="143" t="s">
        <v>21</v>
      </c>
      <c r="H2058" s="143" t="s">
        <v>154</v>
      </c>
      <c r="I2058" s="263" t="str">
        <f t="shared" si="138"/>
        <v xml:space="preserve"> </v>
      </c>
      <c r="J2058" s="38" t="str">
        <f>IF(D2058&gt;=('28 Populations and thresholds'!$I$148),"YES"," ")</f>
        <v>YES</v>
      </c>
      <c r="K2058" s="38" t="str">
        <f>IF(J2058="YES"," ",IF(D2058&gt;=('28 Populations and thresholds'!$I$148)*0.25,"YES"))</f>
        <v xml:space="preserve"> </v>
      </c>
      <c r="L2058" s="38" t="b">
        <f>OR('28 Populations and thresholds'!$J$148="CR",'28 Populations and thresholds'!$J$148="EN",'28 Populations and thresholds'!$J$148="VU")</f>
        <v>0</v>
      </c>
      <c r="M2058" s="75">
        <f>D2058/'28 Populations and thresholds'!$H$148</f>
        <v>0.2</v>
      </c>
      <c r="N2058" s="106">
        <f>'28 Populations and thresholds'!$K$148</f>
        <v>0</v>
      </c>
      <c r="O2058" s="263" t="str">
        <f t="shared" si="139"/>
        <v xml:space="preserve"> </v>
      </c>
      <c r="P2058" s="348">
        <v>25.56</v>
      </c>
      <c r="Q2058" s="38">
        <v>2</v>
      </c>
      <c r="R2058" s="106">
        <v>0</v>
      </c>
      <c r="S2058" s="263"/>
      <c r="T2058" s="9"/>
      <c r="U2058" s="263" t="str">
        <f t="shared" si="140"/>
        <v xml:space="preserve"> </v>
      </c>
    </row>
    <row r="2059" spans="1:26" x14ac:dyDescent="0.2">
      <c r="A2059" s="143" t="s">
        <v>2342</v>
      </c>
      <c r="B2059" s="40" t="s">
        <v>1008</v>
      </c>
      <c r="C2059" s="4" t="s">
        <v>3466</v>
      </c>
      <c r="D2059" s="41">
        <v>10000</v>
      </c>
      <c r="E2059" s="46">
        <v>31352</v>
      </c>
      <c r="F2059" s="263" t="str">
        <f t="shared" si="137"/>
        <v xml:space="preserve"> </v>
      </c>
      <c r="G2059" s="143" t="s">
        <v>21</v>
      </c>
      <c r="H2059" s="143" t="s">
        <v>176</v>
      </c>
      <c r="I2059" s="263" t="str">
        <f t="shared" si="138"/>
        <v xml:space="preserve"> </v>
      </c>
      <c r="J2059" s="38" t="str">
        <f>IF(D2059&gt;=('28 Populations and thresholds'!$I$178),"YES"," ")</f>
        <v>YES</v>
      </c>
      <c r="K2059" s="38" t="str">
        <f>IF(J2059="YES"," ",IF(D2059&gt;=('28 Populations and thresholds'!$I$178)*0.25,"YES"))</f>
        <v xml:space="preserve"> </v>
      </c>
      <c r="L2059" s="38" t="b">
        <f>OR('28 Populations and thresholds'!$J$178="CR",'28 Populations and thresholds'!$J$178="EN",'28 Populations and thresholds'!$J$178="VU")</f>
        <v>0</v>
      </c>
      <c r="M2059" s="75">
        <f>D2059/'28 Populations and thresholds'!$H$178</f>
        <v>5.5555555555555552E-2</v>
      </c>
      <c r="N2059" s="106">
        <f>'28 Populations and thresholds'!$K$178</f>
        <v>0</v>
      </c>
      <c r="O2059" s="263" t="str">
        <f t="shared" si="139"/>
        <v xml:space="preserve"> </v>
      </c>
      <c r="P2059" s="348">
        <v>5.56</v>
      </c>
      <c r="Q2059" s="38"/>
      <c r="R2059" s="106"/>
      <c r="S2059" s="263"/>
      <c r="U2059" s="263" t="str">
        <f t="shared" si="140"/>
        <v xml:space="preserve"> </v>
      </c>
    </row>
    <row r="2060" spans="1:26" x14ac:dyDescent="0.2">
      <c r="A2060" s="267" t="s">
        <v>1496</v>
      </c>
      <c r="B2060" s="268" t="s">
        <v>1265</v>
      </c>
      <c r="C2060" s="269" t="s">
        <v>3748</v>
      </c>
      <c r="D2060" s="270">
        <v>253</v>
      </c>
      <c r="E2060" s="271">
        <v>32887</v>
      </c>
      <c r="F2060" s="263" t="str">
        <f t="shared" si="137"/>
        <v xml:space="preserve"> </v>
      </c>
      <c r="G2060" s="267" t="s">
        <v>21</v>
      </c>
      <c r="H2060" s="267" t="s">
        <v>853</v>
      </c>
      <c r="I2060" s="263" t="str">
        <f t="shared" si="138"/>
        <v xml:space="preserve"> </v>
      </c>
      <c r="J2060" s="272" t="str">
        <f>IF(D2060&gt;=('28 Populations and thresholds'!$I$156),"YES"," ")</f>
        <v>YES</v>
      </c>
      <c r="K2060" s="272" t="str">
        <f>IF(J2060="YES"," ",IF(D2060&gt;=('28 Populations and thresholds'!$I$156)*0.25,"YES"))</f>
        <v xml:space="preserve"> </v>
      </c>
      <c r="L2060" s="272" t="b">
        <f>OR('28 Populations and thresholds'!$J$156="CR",'28 Populations and thresholds'!$J$156="EN",'28 Populations and thresholds'!$J$156="VU")</f>
        <v>0</v>
      </c>
      <c r="M2060" s="273">
        <f>D2060/'28 Populations and thresholds'!$H$156</f>
        <v>1.0120000000000001E-2</v>
      </c>
      <c r="N2060" s="274">
        <f>'28 Populations and thresholds'!$K$156</f>
        <v>0</v>
      </c>
      <c r="O2060" s="263" t="str">
        <f t="shared" si="139"/>
        <v xml:space="preserve"> </v>
      </c>
      <c r="P2060" s="349">
        <v>1.01</v>
      </c>
      <c r="Q2060" s="272">
        <v>1</v>
      </c>
      <c r="R2060" s="274">
        <v>0</v>
      </c>
      <c r="S2060" s="263"/>
      <c r="T2060" s="275" t="s">
        <v>4583</v>
      </c>
      <c r="U2060" s="263" t="str">
        <f t="shared" si="140"/>
        <v xml:space="preserve"> </v>
      </c>
      <c r="W2060" s="4"/>
      <c r="X2060" s="4"/>
      <c r="Y2060" s="4"/>
      <c r="Z2060" s="4"/>
    </row>
    <row r="2061" spans="1:26" x14ac:dyDescent="0.2">
      <c r="A2061" s="12" t="s">
        <v>1496</v>
      </c>
      <c r="B2061" s="9" t="s">
        <v>1668</v>
      </c>
      <c r="C2061" s="4" t="s">
        <v>3719</v>
      </c>
      <c r="D2061" s="5">
        <v>69</v>
      </c>
      <c r="E2061" s="1" t="s">
        <v>79</v>
      </c>
      <c r="F2061" s="263" t="str">
        <f t="shared" si="137"/>
        <v xml:space="preserve"> </v>
      </c>
      <c r="G2061" s="13" t="s">
        <v>139</v>
      </c>
      <c r="I2061" s="263" t="str">
        <f t="shared" si="138"/>
        <v xml:space="preserve"> </v>
      </c>
      <c r="J2061" s="38" t="str">
        <f>IF(D2061&gt;=('28 Populations and thresholds'!$I$32),"YES"," ")</f>
        <v>YES</v>
      </c>
      <c r="K2061" s="38" t="str">
        <f>IF(J2061="YES"," ",IF(D2061&gt;=('28 Populations and thresholds'!$I$32)*0.25,"YES"))</f>
        <v xml:space="preserve"> </v>
      </c>
      <c r="L2061" s="38" t="b">
        <f>OR('28 Populations and thresholds'!$J$32="CR",'28 Populations and thresholds'!$J$32="EN",'28 Populations and thresholds'!$J$32="VU")</f>
        <v>1</v>
      </c>
      <c r="M2061" s="75">
        <f>D2061/'28 Populations and thresholds'!$H$32</f>
        <v>1.6829268292682928E-2</v>
      </c>
      <c r="N2061" s="106">
        <f>'28 Populations and thresholds'!$K$32</f>
        <v>0</v>
      </c>
      <c r="O2061" s="263" t="str">
        <f t="shared" si="139"/>
        <v xml:space="preserve"> </v>
      </c>
      <c r="P2061" s="348">
        <v>1.68</v>
      </c>
      <c r="Q2061" s="38">
        <v>1</v>
      </c>
      <c r="R2061" s="106">
        <v>1</v>
      </c>
      <c r="S2061" s="263"/>
      <c r="U2061" s="263" t="str">
        <f t="shared" si="140"/>
        <v xml:space="preserve"> </v>
      </c>
    </row>
    <row r="2062" spans="1:26" x14ac:dyDescent="0.2">
      <c r="A2062" s="275" t="s">
        <v>1496</v>
      </c>
      <c r="B2062" s="269" t="s">
        <v>1665</v>
      </c>
      <c r="C2062" s="269" t="s">
        <v>3719</v>
      </c>
      <c r="D2062" s="279">
        <v>84</v>
      </c>
      <c r="E2062" s="284" t="s">
        <v>130</v>
      </c>
      <c r="F2062" s="263" t="str">
        <f t="shared" si="137"/>
        <v xml:space="preserve"> </v>
      </c>
      <c r="G2062" s="275" t="s">
        <v>139</v>
      </c>
      <c r="H2062" s="275"/>
      <c r="I2062" s="263" t="str">
        <f t="shared" si="138"/>
        <v xml:space="preserve"> </v>
      </c>
      <c r="J2062" s="272" t="str">
        <f>IF(D2062&gt;=('28 Populations and thresholds'!$I$32),"YES"," ")</f>
        <v>YES</v>
      </c>
      <c r="K2062" s="272" t="str">
        <f>IF(J2062="YES"," ",IF(D2062&gt;=('28 Populations and thresholds'!$I$32)*0.25,"YES"))</f>
        <v xml:space="preserve"> </v>
      </c>
      <c r="L2062" s="272" t="b">
        <f>OR('28 Populations and thresholds'!$J$32="CR",'28 Populations and thresholds'!$J$32="EN",'28 Populations and thresholds'!$J$32="VU")</f>
        <v>1</v>
      </c>
      <c r="M2062" s="273">
        <f>D2062/'28 Populations and thresholds'!$H$32</f>
        <v>2.0487804878048781E-2</v>
      </c>
      <c r="N2062" s="274">
        <f>'28 Populations and thresholds'!$K$32</f>
        <v>0</v>
      </c>
      <c r="O2062" s="263" t="str">
        <f t="shared" si="139"/>
        <v xml:space="preserve"> </v>
      </c>
      <c r="P2062" s="349">
        <v>2.0499999999999998</v>
      </c>
      <c r="Q2062" s="272">
        <v>1</v>
      </c>
      <c r="R2062" s="274">
        <v>1</v>
      </c>
      <c r="S2062" s="263"/>
      <c r="T2062" s="275"/>
      <c r="U2062" s="263" t="str">
        <f t="shared" si="140"/>
        <v xml:space="preserve"> </v>
      </c>
    </row>
    <row r="2063" spans="1:26" x14ac:dyDescent="0.2">
      <c r="A2063" s="12" t="s">
        <v>1496</v>
      </c>
      <c r="B2063" s="9" t="s">
        <v>1661</v>
      </c>
      <c r="C2063" s="4" t="s">
        <v>3719</v>
      </c>
      <c r="D2063" s="5">
        <v>191</v>
      </c>
      <c r="E2063" s="1" t="s">
        <v>79</v>
      </c>
      <c r="F2063" s="263" t="str">
        <f t="shared" si="137"/>
        <v xml:space="preserve"> </v>
      </c>
      <c r="G2063" s="13" t="s">
        <v>139</v>
      </c>
      <c r="I2063" s="263" t="str">
        <f t="shared" si="138"/>
        <v xml:space="preserve"> </v>
      </c>
      <c r="J2063" s="38" t="str">
        <f>IF(D2063&gt;=('28 Populations and thresholds'!$I$32),"YES"," ")</f>
        <v>YES</v>
      </c>
      <c r="K2063" s="38" t="str">
        <f>IF(J2063="YES"," ",IF(D2063&gt;=('28 Populations and thresholds'!$I$32)*0.25,"YES"))</f>
        <v xml:space="preserve"> </v>
      </c>
      <c r="L2063" s="38" t="b">
        <f>OR('28 Populations and thresholds'!$J$32="CR",'28 Populations and thresholds'!$J$32="EN",'28 Populations and thresholds'!$J$32="VU")</f>
        <v>1</v>
      </c>
      <c r="M2063" s="75">
        <f>D2063/'28 Populations and thresholds'!$H$32</f>
        <v>4.6585365853658536E-2</v>
      </c>
      <c r="N2063" s="106">
        <f>'28 Populations and thresholds'!$K$32</f>
        <v>0</v>
      </c>
      <c r="O2063" s="263" t="str">
        <f t="shared" si="139"/>
        <v xml:space="preserve"> </v>
      </c>
      <c r="P2063" s="348">
        <v>4.66</v>
      </c>
      <c r="Q2063" s="38">
        <v>1</v>
      </c>
      <c r="R2063" s="106">
        <v>1</v>
      </c>
      <c r="S2063" s="263"/>
      <c r="U2063" s="263" t="str">
        <f t="shared" si="140"/>
        <v xml:space="preserve"> </v>
      </c>
    </row>
    <row r="2064" spans="1:26" x14ac:dyDescent="0.2">
      <c r="A2064" s="267" t="s">
        <v>1496</v>
      </c>
      <c r="B2064" s="268" t="s">
        <v>1272</v>
      </c>
      <c r="C2064" s="269" t="s">
        <v>3452</v>
      </c>
      <c r="D2064" s="270">
        <v>1408</v>
      </c>
      <c r="E2064" s="271">
        <v>33984</v>
      </c>
      <c r="F2064" s="263" t="str">
        <f t="shared" si="137"/>
        <v xml:space="preserve"> </v>
      </c>
      <c r="G2064" s="267" t="s">
        <v>21</v>
      </c>
      <c r="H2064" s="267" t="s">
        <v>853</v>
      </c>
      <c r="I2064" s="263" t="str">
        <f t="shared" si="138"/>
        <v xml:space="preserve"> </v>
      </c>
      <c r="J2064" s="272" t="str">
        <f>IF(D2064&gt;=('28 Populations and thresholds'!$I$158),"YES"," ")</f>
        <v>YES</v>
      </c>
      <c r="K2064" s="272" t="str">
        <f>IF(J2064="YES"," ",IF(D2064&gt;=('28 Populations and thresholds'!$I$158)*0.25,"YES"))</f>
        <v xml:space="preserve"> </v>
      </c>
      <c r="L2064" s="272" t="b">
        <f>OR('28 Populations and thresholds'!$J$158="CR",'28 Populations and thresholds'!$J$158="EN",'28 Populations and thresholds'!$J$158="VU")</f>
        <v>0</v>
      </c>
      <c r="M2064" s="273">
        <f>D2064/'28 Populations and thresholds'!$H$158</f>
        <v>1.4080000000000001E-2</v>
      </c>
      <c r="N2064" s="274">
        <f>'28 Populations and thresholds'!$K$158</f>
        <v>0</v>
      </c>
      <c r="O2064" s="263" t="str">
        <f t="shared" si="139"/>
        <v xml:space="preserve"> </v>
      </c>
      <c r="P2064" s="349">
        <v>1.41</v>
      </c>
      <c r="Q2064" s="272">
        <v>1</v>
      </c>
      <c r="R2064" s="274">
        <v>0</v>
      </c>
      <c r="S2064" s="263"/>
      <c r="T2064" s="269"/>
      <c r="U2064" s="263" t="str">
        <f t="shared" si="140"/>
        <v xml:space="preserve"> </v>
      </c>
    </row>
    <row r="2065" spans="1:21" x14ac:dyDescent="0.2">
      <c r="A2065" s="12" t="s">
        <v>1496</v>
      </c>
      <c r="B2065" s="9" t="s">
        <v>3613</v>
      </c>
      <c r="C2065" s="4" t="s">
        <v>3612</v>
      </c>
      <c r="D2065" s="5">
        <v>2585</v>
      </c>
      <c r="E2065" s="104">
        <v>2007</v>
      </c>
      <c r="F2065" s="263" t="str">
        <f t="shared" si="137"/>
        <v xml:space="preserve"> </v>
      </c>
      <c r="G2065" s="12" t="s">
        <v>139</v>
      </c>
      <c r="H2065" s="12" t="s">
        <v>3388</v>
      </c>
      <c r="I2065" s="263" t="str">
        <f t="shared" si="138"/>
        <v xml:space="preserve"> </v>
      </c>
      <c r="J2065" s="38" t="str">
        <f>IF(D2065&gt;=('28 Populations and thresholds'!$I$93),"YES"," ")</f>
        <v>YES</v>
      </c>
      <c r="K2065" s="38" t="str">
        <f>IF(J2065="YES"," ",IF(D2065&gt;=('28 Populations and thresholds'!$I$93)*0.25,"YES"))</f>
        <v xml:space="preserve"> </v>
      </c>
      <c r="L2065" s="38" t="b">
        <f>OR('28 Populations and thresholds'!$J$93="CR",'28 Populations and thresholds'!$J$93="EN",'28 Populations and thresholds'!$J$93="VU")</f>
        <v>0</v>
      </c>
      <c r="M2065" s="75">
        <f>D2065/'28 Populations and thresholds'!$H$93</f>
        <v>1.2925000000000001E-2</v>
      </c>
      <c r="N2065" s="106" t="str">
        <f>'28 Populations and thresholds'!$K$93</f>
        <v>DEC</v>
      </c>
      <c r="O2065" s="263" t="str">
        <f t="shared" si="139"/>
        <v xml:space="preserve"> </v>
      </c>
      <c r="P2065" s="348">
        <v>1.29</v>
      </c>
      <c r="Q2065" s="38">
        <v>1</v>
      </c>
      <c r="R2065" s="106">
        <v>0</v>
      </c>
      <c r="S2065" s="263"/>
      <c r="U2065" s="263" t="str">
        <f t="shared" si="140"/>
        <v xml:space="preserve"> </v>
      </c>
    </row>
    <row r="2066" spans="1:21" x14ac:dyDescent="0.2">
      <c r="A2066" s="267" t="s">
        <v>1496</v>
      </c>
      <c r="B2066" s="268" t="s">
        <v>1111</v>
      </c>
      <c r="C2066" s="269" t="s">
        <v>3765</v>
      </c>
      <c r="D2066" s="270">
        <v>710</v>
      </c>
      <c r="E2066" s="271">
        <v>31890</v>
      </c>
      <c r="F2066" s="263" t="str">
        <f t="shared" si="137"/>
        <v xml:space="preserve"> </v>
      </c>
      <c r="G2066" s="267" t="s">
        <v>21</v>
      </c>
      <c r="H2066" s="267" t="s">
        <v>614</v>
      </c>
      <c r="I2066" s="263" t="str">
        <f t="shared" si="138"/>
        <v xml:space="preserve"> </v>
      </c>
      <c r="J2066" s="272" t="str">
        <f>IF(D2066&gt;=('28 Populations and thresholds'!$I$193),"YES"," ")</f>
        <v>YES</v>
      </c>
      <c r="K2066" s="272" t="str">
        <f>IF(J2066="YES"," ",IF(D2066&gt;=('28 Populations and thresholds'!$I$193)*0.25,"YES"))</f>
        <v xml:space="preserve"> </v>
      </c>
      <c r="L2066" s="272" t="b">
        <f>OR('28 Populations and thresholds'!$J$193="CR",'28 Populations and thresholds'!$J$193="EN",'28 Populations and thresholds'!$J$193="VU")</f>
        <v>0</v>
      </c>
      <c r="M2066" s="273">
        <f>D2066/'28 Populations and thresholds'!$H$193</f>
        <v>1.6136363636363636E-2</v>
      </c>
      <c r="N2066" s="274" t="str">
        <f>'28 Populations and thresholds'!$K$193</f>
        <v>DEC</v>
      </c>
      <c r="O2066" s="263" t="str">
        <f t="shared" si="139"/>
        <v xml:space="preserve"> </v>
      </c>
      <c r="P2066" s="349">
        <v>1.61</v>
      </c>
      <c r="Q2066" s="272">
        <v>1</v>
      </c>
      <c r="R2066" s="274">
        <v>0</v>
      </c>
      <c r="S2066" s="263"/>
      <c r="T2066" s="275"/>
      <c r="U2066" s="263" t="str">
        <f t="shared" si="140"/>
        <v xml:space="preserve"> </v>
      </c>
    </row>
    <row r="2067" spans="1:21" x14ac:dyDescent="0.2">
      <c r="A2067" s="12" t="s">
        <v>1496</v>
      </c>
      <c r="B2067" s="9" t="s">
        <v>1660</v>
      </c>
      <c r="C2067" s="4" t="s">
        <v>3719</v>
      </c>
      <c r="D2067" s="5">
        <v>380</v>
      </c>
      <c r="E2067" s="1" t="s">
        <v>74</v>
      </c>
      <c r="F2067" s="263" t="str">
        <f t="shared" si="137"/>
        <v xml:space="preserve"> </v>
      </c>
      <c r="G2067" s="13" t="s">
        <v>139</v>
      </c>
      <c r="I2067" s="263" t="str">
        <f t="shared" si="138"/>
        <v xml:space="preserve"> </v>
      </c>
      <c r="J2067" s="38" t="str">
        <f>IF(D2067&gt;=('28 Populations and thresholds'!$I$32),"YES"," ")</f>
        <v>YES</v>
      </c>
      <c r="K2067" s="38" t="str">
        <f>IF(J2067="YES"," ",IF(D2067&gt;=('28 Populations and thresholds'!$I$32)*0.25,"YES"))</f>
        <v xml:space="preserve"> </v>
      </c>
      <c r="L2067" s="38" t="b">
        <f>OR('28 Populations and thresholds'!$J$32="CR",'28 Populations and thresholds'!$J$32="EN",'28 Populations and thresholds'!$J$32="VU")</f>
        <v>1</v>
      </c>
      <c r="M2067" s="75">
        <f>D2067/'28 Populations and thresholds'!$H$32</f>
        <v>9.2682926829268292E-2</v>
      </c>
      <c r="N2067" s="106">
        <f>'28 Populations and thresholds'!$K$32</f>
        <v>0</v>
      </c>
      <c r="O2067" s="263" t="str">
        <f t="shared" si="139"/>
        <v xml:space="preserve"> </v>
      </c>
      <c r="P2067" s="348">
        <v>9.27</v>
      </c>
      <c r="Q2067" s="38">
        <v>1</v>
      </c>
      <c r="R2067" s="106">
        <v>1</v>
      </c>
      <c r="S2067" s="263"/>
      <c r="U2067" s="263" t="str">
        <f t="shared" si="140"/>
        <v xml:space="preserve"> </v>
      </c>
    </row>
    <row r="2068" spans="1:21" x14ac:dyDescent="0.2">
      <c r="A2068" s="275" t="s">
        <v>1496</v>
      </c>
      <c r="B2068" s="269" t="s">
        <v>4057</v>
      </c>
      <c r="C2068" s="269" t="s">
        <v>3719</v>
      </c>
      <c r="D2068" s="279">
        <v>1600</v>
      </c>
      <c r="E2068" s="274">
        <v>1991</v>
      </c>
      <c r="F2068" s="263" t="str">
        <f t="shared" si="137"/>
        <v xml:space="preserve"> </v>
      </c>
      <c r="G2068" s="275" t="s">
        <v>4019</v>
      </c>
      <c r="H2068" s="275"/>
      <c r="I2068" s="263" t="str">
        <f t="shared" si="138"/>
        <v xml:space="preserve"> </v>
      </c>
      <c r="J2068" s="272" t="str">
        <f>IF(D2068&gt;=('28 Populations and thresholds'!$I$32),"YES"," ")</f>
        <v>YES</v>
      </c>
      <c r="K2068" s="272" t="str">
        <f>IF(J2068="YES"," ",IF(D2068&gt;=('28 Populations and thresholds'!$I$32)*0.25,"YES"))</f>
        <v xml:space="preserve"> </v>
      </c>
      <c r="L2068" s="272" t="b">
        <f>OR('28 Populations and thresholds'!$J$32="CR",'28 Populations and thresholds'!$J$32="EN",'28 Populations and thresholds'!$J$32="VU")</f>
        <v>1</v>
      </c>
      <c r="M2068" s="273">
        <f>D2068/'28 Populations and thresholds'!$H$32</f>
        <v>0.3902439024390244</v>
      </c>
      <c r="N2068" s="274">
        <f>'28 Populations and thresholds'!$K$32</f>
        <v>0</v>
      </c>
      <c r="O2068" s="263" t="str">
        <f t="shared" si="139"/>
        <v xml:space="preserve"> </v>
      </c>
      <c r="P2068" s="349">
        <v>39.020000000000003</v>
      </c>
      <c r="Q2068" s="272">
        <v>1</v>
      </c>
      <c r="R2068" s="274">
        <v>1</v>
      </c>
      <c r="S2068" s="263"/>
      <c r="T2068" s="275"/>
      <c r="U2068" s="263" t="str">
        <f t="shared" si="140"/>
        <v xml:space="preserve"> </v>
      </c>
    </row>
    <row r="2069" spans="1:21" x14ac:dyDescent="0.2">
      <c r="A2069" s="12" t="s">
        <v>1496</v>
      </c>
      <c r="B2069" s="4" t="s">
        <v>3627</v>
      </c>
      <c r="C2069" s="111" t="s">
        <v>3626</v>
      </c>
      <c r="D2069" s="5">
        <v>4922</v>
      </c>
      <c r="E2069" s="104">
        <v>2000</v>
      </c>
      <c r="F2069" s="263" t="str">
        <f t="shared" si="137"/>
        <v xml:space="preserve"> </v>
      </c>
      <c r="G2069" s="12" t="s">
        <v>139</v>
      </c>
      <c r="H2069" s="12" t="s">
        <v>3388</v>
      </c>
      <c r="I2069" s="263" t="str">
        <f t="shared" si="138"/>
        <v xml:space="preserve"> </v>
      </c>
      <c r="J2069" s="38" t="str">
        <f>IF(D2069&gt;=('28 Populations and thresholds'!$I$98),"YES"," ")</f>
        <v>YES</v>
      </c>
      <c r="K2069" s="38" t="str">
        <f>IF(J2069="YES"," ",IF(D2069&gt;=('28 Populations and thresholds'!$I$98)*0.25,"YES"))</f>
        <v xml:space="preserve"> </v>
      </c>
      <c r="L2069" s="38" t="b">
        <f>OR('28 Populations and thresholds'!$J$98="CR",'28 Populations and thresholds'!$J$98="EN",'28 Populations and thresholds'!$J$98="VU")</f>
        <v>0</v>
      </c>
      <c r="M2069" s="75">
        <f>D2069/'28 Populations and thresholds'!$H$98</f>
        <v>1.6406666666666667E-2</v>
      </c>
      <c r="N2069" s="106">
        <f>'28 Populations and thresholds'!$K$98</f>
        <v>0</v>
      </c>
      <c r="O2069" s="263" t="str">
        <f t="shared" si="139"/>
        <v xml:space="preserve"> </v>
      </c>
      <c r="P2069" s="348">
        <v>1.64</v>
      </c>
      <c r="Q2069" s="38">
        <v>1</v>
      </c>
      <c r="R2069" s="106">
        <v>0</v>
      </c>
      <c r="S2069" s="263"/>
      <c r="U2069" s="263" t="str">
        <f t="shared" si="140"/>
        <v xml:space="preserve"> </v>
      </c>
    </row>
    <row r="2070" spans="1:21" x14ac:dyDescent="0.2">
      <c r="A2070" s="275" t="s">
        <v>1496</v>
      </c>
      <c r="B2070" s="269" t="s">
        <v>4702</v>
      </c>
      <c r="C2070" s="269" t="s">
        <v>3719</v>
      </c>
      <c r="D2070" s="279">
        <v>635</v>
      </c>
      <c r="E2070" s="274" t="s">
        <v>4056</v>
      </c>
      <c r="F2070" s="263" t="str">
        <f t="shared" si="137"/>
        <v xml:space="preserve"> </v>
      </c>
      <c r="G2070" s="275" t="s">
        <v>4019</v>
      </c>
      <c r="H2070" s="275"/>
      <c r="I2070" s="263" t="str">
        <f t="shared" si="138"/>
        <v xml:space="preserve"> </v>
      </c>
      <c r="J2070" s="272" t="str">
        <f>IF(D2070&gt;=('28 Populations and thresholds'!$I$32),"YES"," ")</f>
        <v>YES</v>
      </c>
      <c r="K2070" s="272" t="str">
        <f>IF(J2070="YES"," ",IF(D2070&gt;=('28 Populations and thresholds'!$I$32)*0.25,"YES"))</f>
        <v xml:space="preserve"> </v>
      </c>
      <c r="L2070" s="272" t="b">
        <f>OR('28 Populations and thresholds'!$J$32="CR",'28 Populations and thresholds'!$J$32="EN",'28 Populations and thresholds'!$J$32="VU")</f>
        <v>1</v>
      </c>
      <c r="M2070" s="273">
        <f>D2070/'28 Populations and thresholds'!$H$32</f>
        <v>0.1548780487804878</v>
      </c>
      <c r="N2070" s="274">
        <f>'28 Populations and thresholds'!$K$32</f>
        <v>0</v>
      </c>
      <c r="O2070" s="263" t="str">
        <f t="shared" si="139"/>
        <v xml:space="preserve"> </v>
      </c>
      <c r="P2070" s="349">
        <v>15.49</v>
      </c>
      <c r="Q2070" s="272">
        <v>1</v>
      </c>
      <c r="R2070" s="274">
        <v>1</v>
      </c>
      <c r="S2070" s="263"/>
      <c r="T2070" s="275"/>
      <c r="U2070" s="263" t="str">
        <f t="shared" si="140"/>
        <v xml:space="preserve"> </v>
      </c>
    </row>
    <row r="2071" spans="1:21" x14ac:dyDescent="0.2">
      <c r="A2071" s="12" t="s">
        <v>1496</v>
      </c>
      <c r="B2071" s="9" t="s">
        <v>1666</v>
      </c>
      <c r="C2071" s="4" t="s">
        <v>3719</v>
      </c>
      <c r="D2071" s="5">
        <v>75</v>
      </c>
      <c r="E2071" s="1" t="s">
        <v>79</v>
      </c>
      <c r="F2071" s="263" t="str">
        <f t="shared" si="137"/>
        <v xml:space="preserve"> </v>
      </c>
      <c r="G2071" s="13" t="s">
        <v>139</v>
      </c>
      <c r="I2071" s="263" t="str">
        <f t="shared" si="138"/>
        <v xml:space="preserve"> </v>
      </c>
      <c r="J2071" s="38" t="str">
        <f>IF(D2071&gt;=('28 Populations and thresholds'!$I$32),"YES"," ")</f>
        <v>YES</v>
      </c>
      <c r="K2071" s="38" t="str">
        <f>IF(J2071="YES"," ",IF(D2071&gt;=('28 Populations and thresholds'!$I$32)*0.25,"YES"))</f>
        <v xml:space="preserve"> </v>
      </c>
      <c r="L2071" s="38" t="b">
        <f>OR('28 Populations and thresholds'!$J$32="CR",'28 Populations and thresholds'!$J$32="EN",'28 Populations and thresholds'!$J$32="VU")</f>
        <v>1</v>
      </c>
      <c r="M2071" s="75">
        <f>D2071/'28 Populations and thresholds'!$H$32</f>
        <v>1.8292682926829267E-2</v>
      </c>
      <c r="N2071" s="106">
        <f>'28 Populations and thresholds'!$K$32</f>
        <v>0</v>
      </c>
      <c r="O2071" s="263" t="str">
        <f t="shared" si="139"/>
        <v xml:space="preserve"> </v>
      </c>
      <c r="P2071" s="348">
        <v>1.83</v>
      </c>
      <c r="Q2071" s="38">
        <v>1</v>
      </c>
      <c r="R2071" s="106">
        <v>1</v>
      </c>
      <c r="S2071" s="263"/>
      <c r="U2071" s="263" t="str">
        <f t="shared" si="140"/>
        <v xml:space="preserve"> </v>
      </c>
    </row>
    <row r="2072" spans="1:21" x14ac:dyDescent="0.2">
      <c r="A2072" s="275" t="s">
        <v>1496</v>
      </c>
      <c r="B2072" s="269" t="s">
        <v>3629</v>
      </c>
      <c r="C2072" s="280" t="s">
        <v>3626</v>
      </c>
      <c r="D2072" s="279">
        <v>11050</v>
      </c>
      <c r="E2072" s="274">
        <v>2007</v>
      </c>
      <c r="F2072" s="263" t="str">
        <f t="shared" si="137"/>
        <v xml:space="preserve"> </v>
      </c>
      <c r="G2072" s="275" t="s">
        <v>139</v>
      </c>
      <c r="H2072" s="275" t="s">
        <v>3388</v>
      </c>
      <c r="I2072" s="263" t="str">
        <f t="shared" si="138"/>
        <v xml:space="preserve"> </v>
      </c>
      <c r="J2072" s="272" t="str">
        <f>IF(D2072&gt;=('28 Populations and thresholds'!$I$98),"YES"," ")</f>
        <v>YES</v>
      </c>
      <c r="K2072" s="272" t="str">
        <f>IF(J2072="YES"," ",IF(D2072&gt;=('28 Populations and thresholds'!$I$98)*0.25,"YES"))</f>
        <v xml:space="preserve"> </v>
      </c>
      <c r="L2072" s="272" t="b">
        <f>OR('28 Populations and thresholds'!$J$98="CR",'28 Populations and thresholds'!$J$98="EN",'28 Populations and thresholds'!$J$98="VU")</f>
        <v>0</v>
      </c>
      <c r="M2072" s="273">
        <f>D2072/'28 Populations and thresholds'!$H$98</f>
        <v>3.6833333333333336E-2</v>
      </c>
      <c r="N2072" s="274">
        <f>'28 Populations and thresholds'!$K$98</f>
        <v>0</v>
      </c>
      <c r="O2072" s="263" t="str">
        <f t="shared" si="139"/>
        <v xml:space="preserve"> </v>
      </c>
      <c r="P2072" s="349">
        <v>3.68</v>
      </c>
      <c r="Q2072" s="272">
        <v>1</v>
      </c>
      <c r="R2072" s="274">
        <v>0</v>
      </c>
      <c r="S2072" s="263"/>
      <c r="T2072" s="275"/>
      <c r="U2072" s="263" t="str">
        <f t="shared" si="140"/>
        <v xml:space="preserve"> </v>
      </c>
    </row>
    <row r="2073" spans="1:21" x14ac:dyDescent="0.2">
      <c r="A2073" s="12" t="s">
        <v>1496</v>
      </c>
      <c r="B2073" s="9" t="s">
        <v>1669</v>
      </c>
      <c r="C2073" s="4" t="s">
        <v>3719</v>
      </c>
      <c r="D2073" s="5">
        <v>57</v>
      </c>
      <c r="E2073" s="1" t="s">
        <v>83</v>
      </c>
      <c r="F2073" s="263" t="str">
        <f t="shared" si="137"/>
        <v xml:space="preserve"> </v>
      </c>
      <c r="G2073" s="13" t="s">
        <v>139</v>
      </c>
      <c r="I2073" s="263" t="str">
        <f t="shared" si="138"/>
        <v xml:space="preserve"> </v>
      </c>
      <c r="J2073" s="38" t="str">
        <f>IF(D2073&gt;=('28 Populations and thresholds'!$I$32),"YES"," ")</f>
        <v>YES</v>
      </c>
      <c r="K2073" s="38" t="str">
        <f>IF(J2073="YES"," ",IF(D2073&gt;=('28 Populations and thresholds'!$I$32)*0.25,"YES"))</f>
        <v xml:space="preserve"> </v>
      </c>
      <c r="L2073" s="38" t="b">
        <f>OR('28 Populations and thresholds'!$J$32="CR",'28 Populations and thresholds'!$J$32="EN",'28 Populations and thresholds'!$J$32="VU")</f>
        <v>1</v>
      </c>
      <c r="M2073" s="75">
        <f>D2073/'28 Populations and thresholds'!$H$32</f>
        <v>1.3902439024390244E-2</v>
      </c>
      <c r="N2073" s="106">
        <f>'28 Populations and thresholds'!$K$32</f>
        <v>0</v>
      </c>
      <c r="O2073" s="263" t="str">
        <f t="shared" si="139"/>
        <v xml:space="preserve"> </v>
      </c>
      <c r="P2073" s="348">
        <v>1.39</v>
      </c>
      <c r="Q2073" s="38">
        <v>1</v>
      </c>
      <c r="R2073" s="106">
        <v>1</v>
      </c>
      <c r="S2073" s="263"/>
      <c r="U2073" s="263" t="str">
        <f t="shared" si="140"/>
        <v xml:space="preserve"> </v>
      </c>
    </row>
    <row r="2074" spans="1:21" x14ac:dyDescent="0.2">
      <c r="A2074" s="267" t="s">
        <v>1496</v>
      </c>
      <c r="B2074" s="268" t="s">
        <v>1067</v>
      </c>
      <c r="C2074" s="269" t="s">
        <v>3447</v>
      </c>
      <c r="D2074" s="270">
        <v>450</v>
      </c>
      <c r="E2074" s="271">
        <v>32889</v>
      </c>
      <c r="F2074" s="263" t="str">
        <f t="shared" si="137"/>
        <v xml:space="preserve"> </v>
      </c>
      <c r="G2074" s="267" t="s">
        <v>21</v>
      </c>
      <c r="H2074" s="267" t="s">
        <v>853</v>
      </c>
      <c r="I2074" s="263" t="str">
        <f t="shared" si="138"/>
        <v xml:space="preserve"> </v>
      </c>
      <c r="J2074" s="272" t="str">
        <f>IF(D2074&gt;=('28 Populations and thresholds'!$I$145),"YES"," ")</f>
        <v>YES</v>
      </c>
      <c r="K2074" s="272" t="str">
        <f>IF(J2074="YES"," ",IF(D2074&gt;=('28 Populations and thresholds'!$I$145)*0.25,"YES"))</f>
        <v xml:space="preserve"> </v>
      </c>
      <c r="L2074" s="272" t="b">
        <f>OR('28 Populations and thresholds'!$J$145="CR",'28 Populations and thresholds'!$J$145="EN",'28 Populations and thresholds'!$J$145="VU")</f>
        <v>0</v>
      </c>
      <c r="M2074" s="273">
        <f>D2074/'28 Populations and thresholds'!$H$145</f>
        <v>4.4999999999999997E-3</v>
      </c>
      <c r="N2074" s="274">
        <f>'28 Populations and thresholds'!$K$145</f>
        <v>0</v>
      </c>
      <c r="O2074" s="263" t="str">
        <f t="shared" si="139"/>
        <v xml:space="preserve"> </v>
      </c>
      <c r="P2074" s="349">
        <v>19.149999999999999</v>
      </c>
      <c r="Q2074" s="272">
        <v>11</v>
      </c>
      <c r="R2074" s="274">
        <v>0</v>
      </c>
      <c r="S2074" s="263"/>
      <c r="T2074" s="269"/>
      <c r="U2074" s="263" t="str">
        <f t="shared" si="140"/>
        <v xml:space="preserve"> </v>
      </c>
    </row>
    <row r="2075" spans="1:21" x14ac:dyDescent="0.2">
      <c r="A2075" s="267" t="s">
        <v>1496</v>
      </c>
      <c r="B2075" s="268" t="s">
        <v>1067</v>
      </c>
      <c r="C2075" s="269" t="s">
        <v>3471</v>
      </c>
      <c r="D2075" s="270">
        <v>1369</v>
      </c>
      <c r="E2075" s="271">
        <v>32889</v>
      </c>
      <c r="F2075" s="263" t="str">
        <f t="shared" si="137"/>
        <v xml:space="preserve"> </v>
      </c>
      <c r="G2075" s="267" t="s">
        <v>21</v>
      </c>
      <c r="H2075" s="267" t="s">
        <v>853</v>
      </c>
      <c r="I2075" s="263" t="str">
        <f t="shared" si="138"/>
        <v xml:space="preserve"> </v>
      </c>
      <c r="J2075" s="272" t="str">
        <f>IF(D2075&gt;=(('28 Populations and thresholds'!$I$183)+('28 Populations and thresholds'!$I$184)+('28 Populations and thresholds'!$I$185)),"YES"," ")</f>
        <v>YES</v>
      </c>
      <c r="K2075" s="272" t="str">
        <f>IF(J2075="YES"," ",IF(D2075&gt;=(('28 Populations and thresholds'!$I$183)+('28 Populations and thresholds'!$I$184)+('28 Populations and thresholds'!$I$185))*0.25,"YES"))</f>
        <v xml:space="preserve"> </v>
      </c>
      <c r="L2075" s="272" t="b">
        <f>OR('28 Populations and thresholds'!$J$183="CR",'28 Populations and thresholds'!$J$183="EN",'28 Populations and thresholds'!$J$183="VU")</f>
        <v>0</v>
      </c>
      <c r="M2075" s="273">
        <f>D2075/(('28 Populations and thresholds'!$H$183)+('28 Populations and thresholds'!$H$184)+('28 Populations and thresholds'!$H$185))</f>
        <v>4.5633333333333333E-3</v>
      </c>
      <c r="N2075" s="274">
        <f>'28 Populations and thresholds'!$K$183</f>
        <v>0</v>
      </c>
      <c r="O2075" s="263" t="str">
        <f t="shared" si="139"/>
        <v xml:space="preserve"> </v>
      </c>
      <c r="P2075" s="349"/>
      <c r="Q2075" s="272"/>
      <c r="R2075" s="274"/>
      <c r="S2075" s="263"/>
      <c r="T2075" s="275" t="s">
        <v>4568</v>
      </c>
      <c r="U2075" s="263" t="str">
        <f t="shared" si="140"/>
        <v xml:space="preserve"> </v>
      </c>
    </row>
    <row r="2076" spans="1:21" x14ac:dyDescent="0.2">
      <c r="A2076" s="267" t="s">
        <v>1496</v>
      </c>
      <c r="B2076" s="268" t="s">
        <v>1067</v>
      </c>
      <c r="C2076" s="269" t="s">
        <v>3764</v>
      </c>
      <c r="D2076" s="270">
        <v>500</v>
      </c>
      <c r="E2076" s="271">
        <v>32902</v>
      </c>
      <c r="F2076" s="263" t="str">
        <f t="shared" si="137"/>
        <v xml:space="preserve"> </v>
      </c>
      <c r="G2076" s="267" t="s">
        <v>21</v>
      </c>
      <c r="H2076" s="267" t="s">
        <v>853</v>
      </c>
      <c r="I2076" s="263" t="str">
        <f t="shared" si="138"/>
        <v xml:space="preserve"> </v>
      </c>
      <c r="J2076" s="272" t="str">
        <f>IF(D2076&gt;=('28 Populations and thresholds'!$I$192),"YES"," ")</f>
        <v>YES</v>
      </c>
      <c r="K2076" s="272" t="str">
        <f>IF(J2076="YES"," ",IF(D2076&gt;=('28 Populations and thresholds'!$I$192)*0.25,"YES"))</f>
        <v xml:space="preserve"> </v>
      </c>
      <c r="L2076" s="272" t="b">
        <f>OR('28 Populations and thresholds'!$J$192="CR",'28 Populations and thresholds'!$J$192="EN",'28 Populations and thresholds'!$J$192="VU")</f>
        <v>0</v>
      </c>
      <c r="M2076" s="273">
        <f>D2076/'28 Populations and thresholds'!$H$192</f>
        <v>0.01</v>
      </c>
      <c r="N2076" s="274">
        <f>'28 Populations and thresholds'!$K$192</f>
        <v>0</v>
      </c>
      <c r="O2076" s="263" t="str">
        <f t="shared" si="139"/>
        <v xml:space="preserve"> </v>
      </c>
      <c r="P2076" s="349"/>
      <c r="Q2076" s="272"/>
      <c r="R2076" s="274"/>
      <c r="S2076" s="263"/>
      <c r="T2076" s="275"/>
      <c r="U2076" s="263" t="str">
        <f t="shared" si="140"/>
        <v xml:space="preserve"> </v>
      </c>
    </row>
    <row r="2077" spans="1:21" x14ac:dyDescent="0.2">
      <c r="A2077" s="267" t="s">
        <v>1496</v>
      </c>
      <c r="B2077" s="268" t="s">
        <v>1067</v>
      </c>
      <c r="C2077" s="269" t="s">
        <v>3480</v>
      </c>
      <c r="D2077" s="270">
        <v>1278</v>
      </c>
      <c r="E2077" s="271">
        <v>31871</v>
      </c>
      <c r="F2077" s="263" t="str">
        <f t="shared" si="137"/>
        <v xml:space="preserve"> </v>
      </c>
      <c r="G2077" s="267" t="s">
        <v>21</v>
      </c>
      <c r="H2077" s="267" t="s">
        <v>614</v>
      </c>
      <c r="I2077" s="263" t="str">
        <f t="shared" si="138"/>
        <v xml:space="preserve"> </v>
      </c>
      <c r="J2077" s="272" t="str">
        <f>IF(D2077&gt;=('28 Populations and thresholds'!$I$203),"YES"," ")</f>
        <v xml:space="preserve"> </v>
      </c>
      <c r="K2077" s="272" t="str">
        <f>IF(J2077="YES"," ",IF(D2077&gt;=('28 Populations and thresholds'!$I$203)*0.25,"YES"))</f>
        <v>YES</v>
      </c>
      <c r="L2077" s="272" t="b">
        <f>OR('28 Populations and thresholds'!$J$203="CR",'28 Populations and thresholds'!$J$203="EN",'28 Populations and thresholds'!$J$203="VU")</f>
        <v>0</v>
      </c>
      <c r="M2077" s="273">
        <f>D2077/'28 Populations and thresholds'!$H$203</f>
        <v>9.4666666666666666E-3</v>
      </c>
      <c r="N2077" s="274" t="str">
        <f>'28 Populations and thresholds'!$K$203</f>
        <v>DEC</v>
      </c>
      <c r="O2077" s="263" t="str">
        <f t="shared" si="139"/>
        <v xml:space="preserve"> </v>
      </c>
      <c r="P2077" s="349"/>
      <c r="Q2077" s="272"/>
      <c r="R2077" s="274"/>
      <c r="S2077" s="263"/>
      <c r="T2077" s="275"/>
      <c r="U2077" s="263" t="str">
        <f t="shared" si="140"/>
        <v xml:space="preserve"> </v>
      </c>
    </row>
    <row r="2078" spans="1:21" x14ac:dyDescent="0.2">
      <c r="A2078" s="267" t="s">
        <v>1496</v>
      </c>
      <c r="B2078" s="268" t="s">
        <v>1067</v>
      </c>
      <c r="C2078" s="269" t="s">
        <v>3461</v>
      </c>
      <c r="D2078" s="270">
        <v>2464</v>
      </c>
      <c r="E2078" s="271">
        <v>32889</v>
      </c>
      <c r="F2078" s="263" t="str">
        <f t="shared" si="137"/>
        <v xml:space="preserve"> </v>
      </c>
      <c r="G2078" s="267" t="s">
        <v>21</v>
      </c>
      <c r="H2078" s="267" t="s">
        <v>853</v>
      </c>
      <c r="I2078" s="263" t="str">
        <f t="shared" si="138"/>
        <v xml:space="preserve"> </v>
      </c>
      <c r="J2078" s="272" t="str">
        <f>IF(D2078&gt;=('28 Populations and thresholds'!$I$164),"YES"," ")</f>
        <v>YES</v>
      </c>
      <c r="K2078" s="272" t="str">
        <f>IF(J2078="YES"," ",IF(D2078&gt;=('28 Populations and thresholds'!$I$164)*0.25,"YES"))</f>
        <v xml:space="preserve"> </v>
      </c>
      <c r="L2078" s="272" t="b">
        <f>OR('28 Populations and thresholds'!$J$164="CR",'28 Populations and thresholds'!$J$164="EN",'28 Populations and thresholds'!$J$164="VU")</f>
        <v>0</v>
      </c>
      <c r="M2078" s="273">
        <f>D2078/'28 Populations and thresholds'!$H$164</f>
        <v>3.118987341772152E-2</v>
      </c>
      <c r="N2078" s="274" t="str">
        <f>'28 Populations and thresholds'!$K$164</f>
        <v>DEC</v>
      </c>
      <c r="O2078" s="263" t="str">
        <f t="shared" si="139"/>
        <v xml:space="preserve"> </v>
      </c>
      <c r="P2078" s="349"/>
      <c r="Q2078" s="272"/>
      <c r="R2078" s="274"/>
      <c r="S2078" s="263"/>
      <c r="T2078" s="269"/>
      <c r="U2078" s="263" t="str">
        <f t="shared" si="140"/>
        <v xml:space="preserve"> </v>
      </c>
    </row>
    <row r="2079" spans="1:21" x14ac:dyDescent="0.2">
      <c r="A2079" s="267" t="s">
        <v>1496</v>
      </c>
      <c r="B2079" s="268" t="s">
        <v>1067</v>
      </c>
      <c r="C2079" s="269" t="s">
        <v>3765</v>
      </c>
      <c r="D2079" s="270">
        <v>500</v>
      </c>
      <c r="E2079" s="271">
        <v>34359</v>
      </c>
      <c r="F2079" s="263" t="str">
        <f t="shared" si="137"/>
        <v xml:space="preserve"> </v>
      </c>
      <c r="G2079" s="267" t="s">
        <v>21</v>
      </c>
      <c r="H2079" s="267" t="s">
        <v>853</v>
      </c>
      <c r="I2079" s="263" t="str">
        <f t="shared" si="138"/>
        <v xml:space="preserve"> </v>
      </c>
      <c r="J2079" s="272" t="str">
        <f>IF(D2079&gt;=('28 Populations and thresholds'!$I$193),"YES"," ")</f>
        <v>YES</v>
      </c>
      <c r="K2079" s="272" t="str">
        <f>IF(J2079="YES"," ",IF(D2079&gt;=('28 Populations and thresholds'!$I$193)*0.25,"YES"))</f>
        <v xml:space="preserve"> </v>
      </c>
      <c r="L2079" s="272" t="b">
        <f>OR('28 Populations and thresholds'!$J$193="CR",'28 Populations and thresholds'!$J$193="EN",'28 Populations and thresholds'!$J$193="VU")</f>
        <v>0</v>
      </c>
      <c r="M2079" s="273">
        <f>D2079/'28 Populations and thresholds'!$H$193</f>
        <v>1.1363636363636364E-2</v>
      </c>
      <c r="N2079" s="274" t="str">
        <f>'28 Populations and thresholds'!$K$193</f>
        <v>DEC</v>
      </c>
      <c r="O2079" s="263" t="str">
        <f t="shared" si="139"/>
        <v xml:space="preserve"> </v>
      </c>
      <c r="P2079" s="349"/>
      <c r="Q2079" s="272"/>
      <c r="R2079" s="274"/>
      <c r="S2079" s="263"/>
      <c r="T2079" s="275"/>
      <c r="U2079" s="263" t="str">
        <f t="shared" si="140"/>
        <v xml:space="preserve"> </v>
      </c>
    </row>
    <row r="2080" spans="1:21" x14ac:dyDescent="0.2">
      <c r="A2080" s="267" t="s">
        <v>1496</v>
      </c>
      <c r="B2080" s="268" t="s">
        <v>1067</v>
      </c>
      <c r="C2080" s="269" t="s">
        <v>3452</v>
      </c>
      <c r="D2080" s="270">
        <v>3000</v>
      </c>
      <c r="E2080" s="271">
        <v>34359</v>
      </c>
      <c r="F2080" s="263" t="str">
        <f t="shared" si="137"/>
        <v xml:space="preserve"> </v>
      </c>
      <c r="G2080" s="267" t="s">
        <v>21</v>
      </c>
      <c r="H2080" s="267" t="s">
        <v>853</v>
      </c>
      <c r="I2080" s="263" t="str">
        <f t="shared" si="138"/>
        <v xml:space="preserve"> </v>
      </c>
      <c r="J2080" s="272" t="str">
        <f>IF(D2080&gt;=('28 Populations and thresholds'!$I$158),"YES"," ")</f>
        <v>YES</v>
      </c>
      <c r="K2080" s="272" t="str">
        <f>IF(J2080="YES"," ",IF(D2080&gt;=('28 Populations and thresholds'!$I$158)*0.25,"YES"))</f>
        <v xml:space="preserve"> </v>
      </c>
      <c r="L2080" s="272" t="b">
        <f>OR('28 Populations and thresholds'!$J$158="CR",'28 Populations and thresholds'!$J$158="EN",'28 Populations and thresholds'!$J$158="VU")</f>
        <v>0</v>
      </c>
      <c r="M2080" s="273">
        <f>D2080/'28 Populations and thresholds'!$H$158</f>
        <v>0.03</v>
      </c>
      <c r="N2080" s="274">
        <f>'28 Populations and thresholds'!$K$158</f>
        <v>0</v>
      </c>
      <c r="O2080" s="263" t="str">
        <f t="shared" si="139"/>
        <v xml:space="preserve"> </v>
      </c>
      <c r="P2080" s="349"/>
      <c r="Q2080" s="272"/>
      <c r="R2080" s="274"/>
      <c r="S2080" s="263"/>
      <c r="T2080" s="269"/>
      <c r="U2080" s="263" t="str">
        <f t="shared" si="140"/>
        <v xml:space="preserve"> </v>
      </c>
    </row>
    <row r="2081" spans="1:26" x14ac:dyDescent="0.2">
      <c r="A2081" s="267" t="s">
        <v>1496</v>
      </c>
      <c r="B2081" s="268" t="s">
        <v>1067</v>
      </c>
      <c r="C2081" s="269" t="s">
        <v>3459</v>
      </c>
      <c r="D2081" s="270">
        <v>2000</v>
      </c>
      <c r="E2081" s="271">
        <v>32891</v>
      </c>
      <c r="F2081" s="263" t="str">
        <f t="shared" si="137"/>
        <v xml:space="preserve"> </v>
      </c>
      <c r="G2081" s="267" t="s">
        <v>21</v>
      </c>
      <c r="H2081" s="267" t="s">
        <v>853</v>
      </c>
      <c r="I2081" s="263" t="str">
        <f t="shared" si="138"/>
        <v xml:space="preserve"> </v>
      </c>
      <c r="J2081" s="272" t="str">
        <f>IF(D2081&gt;=(('28 Populations and thresholds'!$I$160)+('28 Populations and thresholds'!$I$163)),"YES"," ")</f>
        <v>YES</v>
      </c>
      <c r="K2081" s="272" t="str">
        <f>IF(J2081="YES"," ",IF(D2081&gt;=(('28 Populations and thresholds'!$I$160)+('28 Populations and thresholds'!$I$163))*0.25,"YES"))</f>
        <v xml:space="preserve"> </v>
      </c>
      <c r="L2081" s="272" t="b">
        <f>OR('28 Populations and thresholds'!$J$160="CR",'28 Populations and thresholds'!$J$160="EN",'28 Populations and thresholds'!$J$160="VU")</f>
        <v>0</v>
      </c>
      <c r="M2081" s="273">
        <f>D2081/(('28 Populations and thresholds'!$H$160)+('28 Populations and thresholds'!$H$163))</f>
        <v>5.1948051948051951E-2</v>
      </c>
      <c r="N2081" s="274" t="str">
        <f>'28 Populations and thresholds'!$K$160</f>
        <v>DEC</v>
      </c>
      <c r="O2081" s="263" t="str">
        <f t="shared" si="139"/>
        <v xml:space="preserve"> </v>
      </c>
      <c r="P2081" s="349"/>
      <c r="Q2081" s="272"/>
      <c r="R2081" s="274"/>
      <c r="S2081" s="263"/>
      <c r="T2081" s="282" t="s">
        <v>4563</v>
      </c>
      <c r="U2081" s="263" t="str">
        <f t="shared" si="140"/>
        <v xml:space="preserve"> </v>
      </c>
    </row>
    <row r="2082" spans="1:26" x14ac:dyDescent="0.2">
      <c r="A2082" s="267" t="s">
        <v>1496</v>
      </c>
      <c r="B2082" s="268" t="s">
        <v>1067</v>
      </c>
      <c r="C2082" s="269" t="s">
        <v>3748</v>
      </c>
      <c r="D2082" s="270">
        <v>400</v>
      </c>
      <c r="E2082" s="271">
        <v>32902</v>
      </c>
      <c r="F2082" s="263" t="str">
        <f t="shared" si="137"/>
        <v xml:space="preserve"> </v>
      </c>
      <c r="G2082" s="267" t="s">
        <v>21</v>
      </c>
      <c r="H2082" s="267" t="s">
        <v>853</v>
      </c>
      <c r="I2082" s="263" t="str">
        <f t="shared" si="138"/>
        <v xml:space="preserve"> </v>
      </c>
      <c r="J2082" s="272" t="str">
        <f>IF(D2082&gt;=('28 Populations and thresholds'!$I$156),"YES"," ")</f>
        <v>YES</v>
      </c>
      <c r="K2082" s="272" t="str">
        <f>IF(J2082="YES"," ",IF(D2082&gt;=('28 Populations and thresholds'!$I$156)*0.25,"YES"))</f>
        <v xml:space="preserve"> </v>
      </c>
      <c r="L2082" s="272" t="b">
        <f>OR('28 Populations and thresholds'!$J$156="CR",'28 Populations and thresholds'!$J$156="EN",'28 Populations and thresholds'!$J$156="VU")</f>
        <v>0</v>
      </c>
      <c r="M2082" s="273">
        <f>D2082/'28 Populations and thresholds'!$H$156</f>
        <v>1.6E-2</v>
      </c>
      <c r="N2082" s="274">
        <f>'28 Populations and thresholds'!$K$156</f>
        <v>0</v>
      </c>
      <c r="O2082" s="263" t="str">
        <f t="shared" si="139"/>
        <v xml:space="preserve"> </v>
      </c>
      <c r="P2082" s="349"/>
      <c r="Q2082" s="272"/>
      <c r="R2082" s="274"/>
      <c r="S2082" s="263"/>
      <c r="T2082" s="275" t="s">
        <v>4583</v>
      </c>
      <c r="U2082" s="263" t="str">
        <f t="shared" si="140"/>
        <v xml:space="preserve"> </v>
      </c>
      <c r="W2082" s="4"/>
      <c r="X2082" s="4"/>
      <c r="Y2082" s="4"/>
      <c r="Z2082" s="4"/>
    </row>
    <row r="2083" spans="1:26" x14ac:dyDescent="0.2">
      <c r="A2083" s="267" t="s">
        <v>1496</v>
      </c>
      <c r="B2083" s="268" t="s">
        <v>1067</v>
      </c>
      <c r="C2083" s="269" t="s">
        <v>3760</v>
      </c>
      <c r="D2083" s="270">
        <v>1500</v>
      </c>
      <c r="E2083" s="271">
        <v>32902</v>
      </c>
      <c r="F2083" s="263" t="str">
        <f t="shared" si="137"/>
        <v xml:space="preserve"> </v>
      </c>
      <c r="G2083" s="267" t="s">
        <v>21</v>
      </c>
      <c r="H2083" s="267" t="s">
        <v>853</v>
      </c>
      <c r="I2083" s="263" t="str">
        <f t="shared" si="138"/>
        <v xml:space="preserve"> </v>
      </c>
      <c r="J2083" s="272" t="str">
        <f>IF(D2083&gt;=('28 Populations and thresholds'!$I$186),"YES"," ")</f>
        <v>YES</v>
      </c>
      <c r="K2083" s="272" t="str">
        <f>IF(J2083="YES"," ",IF(D2083&gt;=('28 Populations and thresholds'!$I$186)*0.25,"YES"))</f>
        <v xml:space="preserve"> </v>
      </c>
      <c r="L2083" s="272" t="b">
        <f>OR('28 Populations and thresholds'!$J$186="CR",'28 Populations and thresholds'!$J$186="EN",'28 Populations and thresholds'!$J$186="VU")</f>
        <v>0</v>
      </c>
      <c r="M2083" s="273">
        <f>D2083/'28 Populations and thresholds'!$H$186</f>
        <v>1.5E-3</v>
      </c>
      <c r="N2083" s="274">
        <f>'28 Populations and thresholds'!$K$186</f>
        <v>0</v>
      </c>
      <c r="O2083" s="263" t="str">
        <f t="shared" si="139"/>
        <v xml:space="preserve"> </v>
      </c>
      <c r="P2083" s="349"/>
      <c r="Q2083" s="272"/>
      <c r="R2083" s="274"/>
      <c r="S2083" s="263"/>
      <c r="T2083" s="275"/>
      <c r="U2083" s="263" t="str">
        <f t="shared" si="140"/>
        <v xml:space="preserve"> </v>
      </c>
    </row>
    <row r="2084" spans="1:26" x14ac:dyDescent="0.2">
      <c r="A2084" s="267" t="s">
        <v>1496</v>
      </c>
      <c r="B2084" s="268" t="s">
        <v>1067</v>
      </c>
      <c r="C2084" s="269" t="s">
        <v>3745</v>
      </c>
      <c r="D2084" s="270">
        <v>2100</v>
      </c>
      <c r="E2084" s="271">
        <v>32902</v>
      </c>
      <c r="F2084" s="263" t="str">
        <f t="shared" si="137"/>
        <v xml:space="preserve"> </v>
      </c>
      <c r="G2084" s="267" t="s">
        <v>21</v>
      </c>
      <c r="H2084" s="267" t="s">
        <v>853</v>
      </c>
      <c r="I2084" s="263" t="str">
        <f t="shared" si="138"/>
        <v xml:space="preserve"> </v>
      </c>
      <c r="J2084" s="272" t="str">
        <f>IF(D2084&gt;=('28 Populations and thresholds'!$I$152),"YES"," ")</f>
        <v>YES</v>
      </c>
      <c r="K2084" s="272" t="str">
        <f>IF(J2084="YES"," ",IF(D2084&gt;=('28 Populations and thresholds'!$I$152)*0.25,"YES"))</f>
        <v xml:space="preserve"> </v>
      </c>
      <c r="L2084" s="272" t="b">
        <f>OR('28 Populations and thresholds'!$J$152="CR",'28 Populations and thresholds'!$J$152="EN",'28 Populations and thresholds'!$J$152="VU")</f>
        <v>0</v>
      </c>
      <c r="M2084" s="273">
        <f>D2084/'28 Populations and thresholds'!$H$152</f>
        <v>2.1000000000000001E-2</v>
      </c>
      <c r="N2084" s="274">
        <f>'28 Populations and thresholds'!$K$152</f>
        <v>0</v>
      </c>
      <c r="O2084" s="263" t="str">
        <f t="shared" si="139"/>
        <v xml:space="preserve"> </v>
      </c>
      <c r="P2084" s="349"/>
      <c r="Q2084" s="272"/>
      <c r="R2084" s="274"/>
      <c r="S2084" s="263"/>
      <c r="T2084" s="275"/>
      <c r="U2084" s="263" t="str">
        <f t="shared" si="140"/>
        <v xml:space="preserve"> </v>
      </c>
      <c r="W2084" s="4"/>
      <c r="X2084" s="4"/>
      <c r="Y2084" s="4"/>
      <c r="Z2084" s="4"/>
    </row>
    <row r="2085" spans="1:26" x14ac:dyDescent="0.2">
      <c r="A2085" s="12" t="s">
        <v>1496</v>
      </c>
      <c r="B2085" s="4" t="s">
        <v>1495</v>
      </c>
      <c r="C2085" s="4" t="s">
        <v>3626</v>
      </c>
      <c r="D2085" s="5">
        <v>12500</v>
      </c>
      <c r="E2085" s="104">
        <v>2005</v>
      </c>
      <c r="F2085" s="263" t="str">
        <f t="shared" si="137"/>
        <v xml:space="preserve"> </v>
      </c>
      <c r="G2085" s="12" t="s">
        <v>139</v>
      </c>
      <c r="H2085" s="12" t="s">
        <v>3388</v>
      </c>
      <c r="I2085" s="263" t="str">
        <f t="shared" si="138"/>
        <v xml:space="preserve"> </v>
      </c>
      <c r="J2085" s="38" t="str">
        <f>IF(D2085&gt;=('28 Populations and thresholds'!$I$98),"YES"," ")</f>
        <v>YES</v>
      </c>
      <c r="K2085" s="38" t="str">
        <f>IF(J2085="YES"," ",IF(D2085&gt;=('28 Populations and thresholds'!$I$98)*0.25,"YES"))</f>
        <v xml:space="preserve"> </v>
      </c>
      <c r="L2085" s="38" t="b">
        <f>OR('28 Populations and thresholds'!$J$98="CR",'28 Populations and thresholds'!$J$98="EN",'28 Populations and thresholds'!$J$98="VU")</f>
        <v>0</v>
      </c>
      <c r="M2085" s="75">
        <f>D2085/'28 Populations and thresholds'!$H$98</f>
        <v>4.1666666666666664E-2</v>
      </c>
      <c r="N2085" s="106">
        <f>'28 Populations and thresholds'!$K$98</f>
        <v>0</v>
      </c>
      <c r="O2085" s="263" t="str">
        <f t="shared" si="139"/>
        <v xml:space="preserve"> </v>
      </c>
      <c r="P2085" s="348">
        <v>4.17</v>
      </c>
      <c r="Q2085" s="38">
        <v>1</v>
      </c>
      <c r="R2085" s="106">
        <v>0</v>
      </c>
      <c r="S2085" s="263"/>
      <c r="U2085" s="263" t="str">
        <f t="shared" si="140"/>
        <v xml:space="preserve"> </v>
      </c>
    </row>
    <row r="2086" spans="1:26" x14ac:dyDescent="0.2">
      <c r="A2086" s="313" t="s">
        <v>1496</v>
      </c>
      <c r="B2086" s="326" t="s">
        <v>4703</v>
      </c>
      <c r="C2086" s="313" t="s">
        <v>3719</v>
      </c>
      <c r="D2086" s="327">
        <v>172</v>
      </c>
      <c r="E2086" s="328">
        <v>32813</v>
      </c>
      <c r="F2086" s="263" t="str">
        <f t="shared" si="137"/>
        <v xml:space="preserve"> </v>
      </c>
      <c r="G2086" s="275" t="s">
        <v>4498</v>
      </c>
      <c r="H2086" s="326" t="s">
        <v>4515</v>
      </c>
      <c r="I2086" s="263" t="str">
        <f t="shared" si="138"/>
        <v xml:space="preserve"> </v>
      </c>
      <c r="J2086" s="272" t="str">
        <f>IF(D2086&gt;=('28 Populations and thresholds'!$I$32),"YES"," ")</f>
        <v>YES</v>
      </c>
      <c r="K2086" s="272" t="str">
        <f>IF(J2086="YES"," ",IF(D2086&gt;=('28 Populations and thresholds'!$I$32)*0.25,"YES"))</f>
        <v xml:space="preserve"> </v>
      </c>
      <c r="L2086" s="272" t="b">
        <f>OR('28 Populations and thresholds'!$J$32="CR",'28 Populations and thresholds'!$J$32="EN",'28 Populations and thresholds'!$J$32="VU")</f>
        <v>1</v>
      </c>
      <c r="M2086" s="273">
        <f>D2086/'28 Populations and thresholds'!$H$32</f>
        <v>4.1951219512195125E-2</v>
      </c>
      <c r="N2086" s="274">
        <f>'28 Populations and thresholds'!$K$32</f>
        <v>0</v>
      </c>
      <c r="O2086" s="263" t="str">
        <f t="shared" si="139"/>
        <v xml:space="preserve"> </v>
      </c>
      <c r="P2086" s="349">
        <v>12.7</v>
      </c>
      <c r="Q2086" s="272">
        <v>5</v>
      </c>
      <c r="R2086" s="274">
        <v>1</v>
      </c>
      <c r="S2086" s="263"/>
      <c r="T2086" s="275"/>
      <c r="U2086" s="263" t="str">
        <f t="shared" si="140"/>
        <v xml:space="preserve"> </v>
      </c>
    </row>
    <row r="2087" spans="1:26" x14ac:dyDescent="0.2">
      <c r="A2087" s="313" t="s">
        <v>1496</v>
      </c>
      <c r="B2087" s="326" t="s">
        <v>4703</v>
      </c>
      <c r="C2087" s="329" t="s">
        <v>3471</v>
      </c>
      <c r="D2087" s="327">
        <v>900</v>
      </c>
      <c r="E2087" s="328">
        <v>32568</v>
      </c>
      <c r="F2087" s="263" t="str">
        <f t="shared" si="137"/>
        <v xml:space="preserve"> </v>
      </c>
      <c r="G2087" s="275" t="s">
        <v>4498</v>
      </c>
      <c r="H2087" s="326" t="s">
        <v>4515</v>
      </c>
      <c r="I2087" s="263" t="str">
        <f t="shared" si="138"/>
        <v xml:space="preserve"> </v>
      </c>
      <c r="J2087" s="272" t="str">
        <f>IF(D2087&gt;=(('28 Populations and thresholds'!$I$183)+('28 Populations and thresholds'!$I$184)+('28 Populations and thresholds'!$I$185)),"YES"," ")</f>
        <v>YES</v>
      </c>
      <c r="K2087" s="272" t="str">
        <f>IF(J2087="YES"," ",IF(D2087&gt;=(('28 Populations and thresholds'!$I$183)+('28 Populations and thresholds'!$I$184)+('28 Populations and thresholds'!$I$185))*0.25,"YES"))</f>
        <v xml:space="preserve"> </v>
      </c>
      <c r="L2087" s="272" t="b">
        <f>OR('28 Populations and thresholds'!$J$183="CR",'28 Populations and thresholds'!$J$183="EN",'28 Populations and thresholds'!$J$183="VU")</f>
        <v>0</v>
      </c>
      <c r="M2087" s="273">
        <f>D2087/(('28 Populations and thresholds'!$H$183)+('28 Populations and thresholds'!$H$184)+('28 Populations and thresholds'!$H$185))</f>
        <v>3.0000000000000001E-3</v>
      </c>
      <c r="N2087" s="274">
        <f>'28 Populations and thresholds'!$K$183</f>
        <v>0</v>
      </c>
      <c r="O2087" s="263" t="str">
        <f t="shared" si="139"/>
        <v xml:space="preserve"> </v>
      </c>
      <c r="P2087" s="349"/>
      <c r="Q2087" s="272"/>
      <c r="R2087" s="274"/>
      <c r="S2087" s="263"/>
      <c r="T2087" s="275" t="s">
        <v>4568</v>
      </c>
      <c r="U2087" s="263" t="str">
        <f t="shared" si="140"/>
        <v xml:space="preserve"> </v>
      </c>
    </row>
    <row r="2088" spans="1:26" ht="15" customHeight="1" x14ac:dyDescent="0.2">
      <c r="A2088" s="267" t="s">
        <v>1496</v>
      </c>
      <c r="B2088" s="326" t="s">
        <v>4703</v>
      </c>
      <c r="C2088" s="280" t="s">
        <v>3461</v>
      </c>
      <c r="D2088" s="270">
        <v>2000</v>
      </c>
      <c r="E2088" s="271">
        <v>31902</v>
      </c>
      <c r="F2088" s="263" t="str">
        <f t="shared" si="137"/>
        <v xml:space="preserve"> </v>
      </c>
      <c r="G2088" s="267" t="s">
        <v>21</v>
      </c>
      <c r="H2088" s="267" t="s">
        <v>614</v>
      </c>
      <c r="I2088" s="263" t="str">
        <f t="shared" si="138"/>
        <v xml:space="preserve"> </v>
      </c>
      <c r="J2088" s="272" t="str">
        <f>IF(D2088&gt;=('28 Populations and thresholds'!$I$164),"YES"," ")</f>
        <v>YES</v>
      </c>
      <c r="K2088" s="272" t="str">
        <f>IF(J2088="YES"," ",IF(D2088&gt;=('28 Populations and thresholds'!$I$164)*0.25,"YES"))</f>
        <v xml:space="preserve"> </v>
      </c>
      <c r="L2088" s="272" t="b">
        <f>OR('28 Populations and thresholds'!$J$164="CR",'28 Populations and thresholds'!$J$164="EN",'28 Populations and thresholds'!$J$164="VU")</f>
        <v>0</v>
      </c>
      <c r="M2088" s="273">
        <f>D2088/'28 Populations and thresholds'!$H$164</f>
        <v>2.5316455696202531E-2</v>
      </c>
      <c r="N2088" s="274" t="str">
        <f>'28 Populations and thresholds'!$K$164</f>
        <v>DEC</v>
      </c>
      <c r="O2088" s="263" t="str">
        <f t="shared" si="139"/>
        <v xml:space="preserve"> </v>
      </c>
      <c r="P2088" s="349"/>
      <c r="Q2088" s="272"/>
      <c r="R2088" s="274"/>
      <c r="S2088" s="263"/>
      <c r="T2088" s="275"/>
      <c r="U2088" s="263" t="str">
        <f t="shared" si="140"/>
        <v xml:space="preserve"> </v>
      </c>
    </row>
    <row r="2089" spans="1:26" ht="15" customHeight="1" x14ac:dyDescent="0.2">
      <c r="A2089" s="313" t="s">
        <v>1496</v>
      </c>
      <c r="B2089" s="326" t="s">
        <v>4703</v>
      </c>
      <c r="C2089" s="315" t="s">
        <v>3459</v>
      </c>
      <c r="D2089" s="327">
        <v>1940</v>
      </c>
      <c r="E2089" s="328">
        <v>32782</v>
      </c>
      <c r="F2089" s="263" t="str">
        <f t="shared" si="137"/>
        <v xml:space="preserve"> </v>
      </c>
      <c r="G2089" s="275" t="s">
        <v>4498</v>
      </c>
      <c r="H2089" s="326" t="s">
        <v>4515</v>
      </c>
      <c r="I2089" s="263" t="str">
        <f t="shared" si="138"/>
        <v xml:space="preserve"> </v>
      </c>
      <c r="J2089" s="272" t="str">
        <f>IF(D2089&gt;=(('28 Populations and thresholds'!$I$160)+('28 Populations and thresholds'!$I$163)),"YES"," ")</f>
        <v>YES</v>
      </c>
      <c r="K2089" s="272" t="str">
        <f>IF(J2089="YES"," ",IF(D2089&gt;=(('28 Populations and thresholds'!$I$160)+('28 Populations and thresholds'!$I$163))*0.25,"YES"))</f>
        <v xml:space="preserve"> </v>
      </c>
      <c r="L2089" s="272" t="b">
        <f>OR('28 Populations and thresholds'!$J$160="CR",'28 Populations and thresholds'!$J$160="EN",'28 Populations and thresholds'!$J$160="VU")</f>
        <v>0</v>
      </c>
      <c r="M2089" s="273">
        <f>D2089/(('28 Populations and thresholds'!$H$160)+('28 Populations and thresholds'!$H$163))</f>
        <v>5.0389610389610387E-2</v>
      </c>
      <c r="N2089" s="274" t="str">
        <f>'28 Populations and thresholds'!$K$160</f>
        <v>DEC</v>
      </c>
      <c r="O2089" s="263" t="str">
        <f t="shared" si="139"/>
        <v xml:space="preserve"> </v>
      </c>
      <c r="P2089" s="349"/>
      <c r="Q2089" s="272"/>
      <c r="R2089" s="274"/>
      <c r="S2089" s="263"/>
      <c r="T2089" s="282" t="s">
        <v>4563</v>
      </c>
      <c r="U2089" s="263" t="str">
        <f t="shared" si="140"/>
        <v xml:space="preserve"> </v>
      </c>
    </row>
    <row r="2090" spans="1:26" x14ac:dyDescent="0.2">
      <c r="A2090" s="267" t="s">
        <v>1496</v>
      </c>
      <c r="B2090" s="326" t="s">
        <v>4703</v>
      </c>
      <c r="C2090" s="269" t="s">
        <v>3770</v>
      </c>
      <c r="D2090" s="270">
        <v>2000</v>
      </c>
      <c r="E2090" s="271">
        <v>31902</v>
      </c>
      <c r="F2090" s="263" t="str">
        <f t="shared" si="137"/>
        <v xml:space="preserve"> </v>
      </c>
      <c r="G2090" s="267" t="s">
        <v>21</v>
      </c>
      <c r="H2090" s="267" t="s">
        <v>614</v>
      </c>
      <c r="I2090" s="263" t="str">
        <f t="shared" si="138"/>
        <v xml:space="preserve"> </v>
      </c>
      <c r="J2090" s="272" t="str">
        <f>IF(D2090&gt;=('28 Populations and thresholds'!$I$199),"YES"," ")</f>
        <v xml:space="preserve"> </v>
      </c>
      <c r="K2090" s="272" t="str">
        <f>IF(J2090="YES"," ",IF(D2090&gt;=('28 Populations and thresholds'!$I$199)*0.25,"YES"))</f>
        <v>YES</v>
      </c>
      <c r="L2090" s="272" t="b">
        <f>OR('28 Populations and thresholds'!$J$199="CR",'28 Populations and thresholds'!$J$199="EN",'28 Populations and thresholds'!$J$199="VU")</f>
        <v>0</v>
      </c>
      <c r="M2090" s="273">
        <f>D2090/'28 Populations and thresholds'!$H$199</f>
        <v>6.3492063492063492E-3</v>
      </c>
      <c r="N2090" s="274">
        <f>'28 Populations and thresholds'!$K$199</f>
        <v>0</v>
      </c>
      <c r="O2090" s="263" t="str">
        <f t="shared" si="139"/>
        <v xml:space="preserve"> </v>
      </c>
      <c r="P2090" s="349"/>
      <c r="Q2090" s="272"/>
      <c r="R2090" s="274"/>
      <c r="S2090" s="263"/>
      <c r="T2090" s="269"/>
      <c r="U2090" s="263" t="str">
        <f t="shared" si="140"/>
        <v xml:space="preserve"> </v>
      </c>
    </row>
    <row r="2091" spans="1:26" x14ac:dyDescent="0.2">
      <c r="A2091" s="143" t="s">
        <v>1496</v>
      </c>
      <c r="B2091" s="40" t="s">
        <v>1264</v>
      </c>
      <c r="C2091" s="4" t="s">
        <v>3748</v>
      </c>
      <c r="D2091" s="41">
        <v>300</v>
      </c>
      <c r="E2091" s="46">
        <v>33257</v>
      </c>
      <c r="F2091" s="263" t="str">
        <f t="shared" si="137"/>
        <v xml:space="preserve"> </v>
      </c>
      <c r="G2091" s="143" t="s">
        <v>21</v>
      </c>
      <c r="H2091" s="143" t="s">
        <v>853</v>
      </c>
      <c r="I2091" s="263" t="str">
        <f t="shared" si="138"/>
        <v xml:space="preserve"> </v>
      </c>
      <c r="J2091" s="38" t="str">
        <f>IF(D2091&gt;=('28 Populations and thresholds'!$I$156),"YES"," ")</f>
        <v>YES</v>
      </c>
      <c r="K2091" s="38" t="str">
        <f>IF(J2091="YES"," ",IF(D2091&gt;=('28 Populations and thresholds'!$I$156)*0.25,"YES"))</f>
        <v xml:space="preserve"> </v>
      </c>
      <c r="L2091" s="38" t="b">
        <f>OR('28 Populations and thresholds'!$J$156="CR",'28 Populations and thresholds'!$J$156="EN",'28 Populations and thresholds'!$J$156="VU")</f>
        <v>0</v>
      </c>
      <c r="M2091" s="75">
        <f>D2091/'28 Populations and thresholds'!$H$156</f>
        <v>1.2E-2</v>
      </c>
      <c r="N2091" s="106">
        <f>'28 Populations and thresholds'!$K$156</f>
        <v>0</v>
      </c>
      <c r="O2091" s="263" t="str">
        <f t="shared" si="139"/>
        <v xml:space="preserve"> </v>
      </c>
      <c r="P2091" s="348">
        <v>2.81</v>
      </c>
      <c r="Q2091" s="38">
        <v>2</v>
      </c>
      <c r="R2091" s="106">
        <v>1</v>
      </c>
      <c r="S2091" s="263"/>
      <c r="T2091" s="12" t="s">
        <v>4583</v>
      </c>
      <c r="U2091" s="263" t="str">
        <f t="shared" si="140"/>
        <v xml:space="preserve"> </v>
      </c>
      <c r="W2091" s="4"/>
      <c r="X2091" s="4"/>
      <c r="Y2091" s="4"/>
      <c r="Z2091" s="4"/>
    </row>
    <row r="2092" spans="1:26" x14ac:dyDescent="0.2">
      <c r="A2092" s="12" t="s">
        <v>1496</v>
      </c>
      <c r="B2092" s="9" t="s">
        <v>1667</v>
      </c>
      <c r="C2092" s="4" t="s">
        <v>3719</v>
      </c>
      <c r="D2092" s="5">
        <v>66</v>
      </c>
      <c r="E2092" s="1" t="s">
        <v>178</v>
      </c>
      <c r="F2092" s="263" t="str">
        <f t="shared" si="137"/>
        <v xml:space="preserve"> </v>
      </c>
      <c r="G2092" s="13" t="s">
        <v>139</v>
      </c>
      <c r="I2092" s="263" t="str">
        <f t="shared" si="138"/>
        <v xml:space="preserve"> </v>
      </c>
      <c r="J2092" s="38" t="str">
        <f>IF(D2092&gt;=('28 Populations and thresholds'!$I$32),"YES"," ")</f>
        <v>YES</v>
      </c>
      <c r="K2092" s="38" t="str">
        <f>IF(J2092="YES"," ",IF(D2092&gt;=('28 Populations and thresholds'!$I$32)*0.25,"YES"))</f>
        <v xml:space="preserve"> </v>
      </c>
      <c r="L2092" s="38" t="b">
        <f>OR('28 Populations and thresholds'!$J$32="CR",'28 Populations and thresholds'!$J$32="EN",'28 Populations and thresholds'!$J$32="VU")</f>
        <v>1</v>
      </c>
      <c r="M2092" s="75">
        <f>D2092/'28 Populations and thresholds'!$H$32</f>
        <v>1.6097560975609757E-2</v>
      </c>
      <c r="N2092" s="106">
        <f>'28 Populations and thresholds'!$K$32</f>
        <v>0</v>
      </c>
      <c r="O2092" s="263" t="str">
        <f t="shared" si="139"/>
        <v xml:space="preserve"> </v>
      </c>
      <c r="P2092" s="348"/>
      <c r="Q2092" s="38"/>
      <c r="R2092" s="106"/>
      <c r="S2092" s="263"/>
      <c r="U2092" s="263" t="str">
        <f t="shared" si="140"/>
        <v xml:space="preserve"> </v>
      </c>
    </row>
    <row r="2093" spans="1:26" x14ac:dyDescent="0.2">
      <c r="A2093" s="275" t="s">
        <v>1496</v>
      </c>
      <c r="B2093" s="269" t="s">
        <v>4060</v>
      </c>
      <c r="C2093" s="280" t="s">
        <v>3719</v>
      </c>
      <c r="D2093" s="279">
        <v>200</v>
      </c>
      <c r="E2093" s="281">
        <v>33512</v>
      </c>
      <c r="F2093" s="263" t="str">
        <f t="shared" si="137"/>
        <v xml:space="preserve"> </v>
      </c>
      <c r="G2093" s="275" t="s">
        <v>4019</v>
      </c>
      <c r="H2093" s="275"/>
      <c r="I2093" s="263" t="str">
        <f t="shared" si="138"/>
        <v xml:space="preserve"> </v>
      </c>
      <c r="J2093" s="272" t="str">
        <f>IF(D2093&gt;=('28 Populations and thresholds'!$I$32),"YES"," ")</f>
        <v>YES</v>
      </c>
      <c r="K2093" s="272" t="str">
        <f>IF(J2093="YES"," ",IF(D2093&gt;=('28 Populations and thresholds'!$I$32)*0.25,"YES"))</f>
        <v xml:space="preserve"> </v>
      </c>
      <c r="L2093" s="272" t="b">
        <f>OR('28 Populations and thresholds'!$J$32="CR",'28 Populations and thresholds'!$J$32="EN",'28 Populations and thresholds'!$J$32="VU")</f>
        <v>1</v>
      </c>
      <c r="M2093" s="273">
        <f>D2093/'28 Populations and thresholds'!$H$32</f>
        <v>4.878048780487805E-2</v>
      </c>
      <c r="N2093" s="274">
        <f>'28 Populations and thresholds'!$K$32</f>
        <v>0</v>
      </c>
      <c r="O2093" s="263" t="str">
        <f t="shared" si="139"/>
        <v xml:space="preserve"> </v>
      </c>
      <c r="P2093" s="349">
        <v>4.88</v>
      </c>
      <c r="Q2093" s="272">
        <v>1</v>
      </c>
      <c r="R2093" s="274">
        <v>1</v>
      </c>
      <c r="S2093" s="263"/>
      <c r="T2093" s="275"/>
      <c r="U2093" s="263" t="str">
        <f t="shared" si="140"/>
        <v xml:space="preserve"> </v>
      </c>
    </row>
    <row r="2094" spans="1:26" x14ac:dyDescent="0.2">
      <c r="A2094" s="12" t="s">
        <v>1496</v>
      </c>
      <c r="B2094" s="4" t="s">
        <v>4058</v>
      </c>
      <c r="C2094" s="4" t="s">
        <v>3719</v>
      </c>
      <c r="D2094" s="5">
        <v>41</v>
      </c>
      <c r="E2094" s="148">
        <v>31868</v>
      </c>
      <c r="F2094" s="263" t="str">
        <f t="shared" si="137"/>
        <v xml:space="preserve"> </v>
      </c>
      <c r="G2094" s="13" t="s">
        <v>4019</v>
      </c>
      <c r="I2094" s="263" t="str">
        <f t="shared" si="138"/>
        <v xml:space="preserve"> </v>
      </c>
      <c r="J2094" s="38" t="str">
        <f>IF(D2094&gt;=('28 Populations and thresholds'!$I$32),"YES"," ")</f>
        <v>YES</v>
      </c>
      <c r="K2094" s="38" t="str">
        <f>IF(J2094="YES"," ",IF(D2094&gt;=('28 Populations and thresholds'!$I$32)*0.25,"YES"))</f>
        <v xml:space="preserve"> </v>
      </c>
      <c r="L2094" s="38" t="b">
        <f>OR('28 Populations and thresholds'!$J$32="CR",'28 Populations and thresholds'!$J$32="EN",'28 Populations and thresholds'!$J$32="VU")</f>
        <v>1</v>
      </c>
      <c r="M2094" s="75">
        <f>D2094/'28 Populations and thresholds'!$H$32</f>
        <v>0.01</v>
      </c>
      <c r="N2094" s="106">
        <f>'28 Populations and thresholds'!$K$32</f>
        <v>0</v>
      </c>
      <c r="O2094" s="263" t="str">
        <f t="shared" si="139"/>
        <v xml:space="preserve"> </v>
      </c>
      <c r="P2094" s="348">
        <v>1</v>
      </c>
      <c r="Q2094" s="38">
        <v>1</v>
      </c>
      <c r="R2094" s="106">
        <v>1</v>
      </c>
      <c r="S2094" s="263"/>
      <c r="U2094" s="263" t="str">
        <f t="shared" si="140"/>
        <v xml:space="preserve"> </v>
      </c>
    </row>
    <row r="2095" spans="1:26" x14ac:dyDescent="0.2">
      <c r="A2095" s="267" t="s">
        <v>1496</v>
      </c>
      <c r="B2095" s="268" t="s">
        <v>1103</v>
      </c>
      <c r="C2095" s="269" t="s">
        <v>3764</v>
      </c>
      <c r="D2095" s="270">
        <v>1000</v>
      </c>
      <c r="E2095" s="271">
        <v>33989</v>
      </c>
      <c r="F2095" s="263" t="str">
        <f t="shared" si="137"/>
        <v xml:space="preserve"> </v>
      </c>
      <c r="G2095" s="267" t="s">
        <v>21</v>
      </c>
      <c r="H2095" s="267" t="s">
        <v>853</v>
      </c>
      <c r="I2095" s="263" t="str">
        <f t="shared" si="138"/>
        <v xml:space="preserve"> </v>
      </c>
      <c r="J2095" s="272" t="str">
        <f>IF(D2095&gt;=('28 Populations and thresholds'!$I$192),"YES"," ")</f>
        <v>YES</v>
      </c>
      <c r="K2095" s="272" t="str">
        <f>IF(J2095="YES"," ",IF(D2095&gt;=('28 Populations and thresholds'!$I$192)*0.25,"YES"))</f>
        <v xml:space="preserve"> </v>
      </c>
      <c r="L2095" s="272" t="b">
        <f>OR('28 Populations and thresholds'!$J$192="CR",'28 Populations and thresholds'!$J$192="EN",'28 Populations and thresholds'!$J$192="VU")</f>
        <v>0</v>
      </c>
      <c r="M2095" s="273">
        <f>D2095/'28 Populations and thresholds'!$H$192</f>
        <v>0.02</v>
      </c>
      <c r="N2095" s="274">
        <f>'28 Populations and thresholds'!$K$192</f>
        <v>0</v>
      </c>
      <c r="O2095" s="263" t="str">
        <f t="shared" si="139"/>
        <v xml:space="preserve"> </v>
      </c>
      <c r="P2095" s="349">
        <v>2</v>
      </c>
      <c r="Q2095" s="272">
        <v>1</v>
      </c>
      <c r="R2095" s="274">
        <v>0</v>
      </c>
      <c r="S2095" s="263"/>
      <c r="T2095" s="269"/>
      <c r="U2095" s="263" t="str">
        <f t="shared" si="140"/>
        <v xml:space="preserve"> </v>
      </c>
    </row>
    <row r="2096" spans="1:26" x14ac:dyDescent="0.2">
      <c r="A2096" s="12" t="s">
        <v>1496</v>
      </c>
      <c r="B2096" s="9" t="s">
        <v>1663</v>
      </c>
      <c r="C2096" s="4" t="s">
        <v>3719</v>
      </c>
      <c r="D2096" s="5">
        <v>94</v>
      </c>
      <c r="E2096" s="1" t="s">
        <v>1598</v>
      </c>
      <c r="F2096" s="263" t="str">
        <f t="shared" si="137"/>
        <v xml:space="preserve"> </v>
      </c>
      <c r="G2096" s="13" t="s">
        <v>139</v>
      </c>
      <c r="I2096" s="263" t="str">
        <f t="shared" si="138"/>
        <v xml:space="preserve"> </v>
      </c>
      <c r="J2096" s="38" t="str">
        <f>IF(D2096&gt;=('28 Populations and thresholds'!$I$32),"YES"," ")</f>
        <v>YES</v>
      </c>
      <c r="K2096" s="38" t="str">
        <f>IF(J2096="YES"," ",IF(D2096&gt;=('28 Populations and thresholds'!$I$32)*0.25,"YES"))</f>
        <v xml:space="preserve"> </v>
      </c>
      <c r="L2096" s="38" t="b">
        <f>OR('28 Populations and thresholds'!$J$32="CR",'28 Populations and thresholds'!$J$32="EN",'28 Populations and thresholds'!$J$32="VU")</f>
        <v>1</v>
      </c>
      <c r="M2096" s="75">
        <f>D2096/'28 Populations and thresholds'!$H$32</f>
        <v>2.2926829268292682E-2</v>
      </c>
      <c r="N2096" s="106">
        <f>'28 Populations and thresholds'!$K$32</f>
        <v>0</v>
      </c>
      <c r="O2096" s="263" t="str">
        <f t="shared" si="139"/>
        <v xml:space="preserve"> </v>
      </c>
      <c r="P2096" s="348">
        <v>2.29</v>
      </c>
      <c r="Q2096" s="38">
        <v>1</v>
      </c>
      <c r="R2096" s="106">
        <v>1</v>
      </c>
      <c r="S2096" s="263"/>
      <c r="U2096" s="263" t="str">
        <f t="shared" si="140"/>
        <v xml:space="preserve"> </v>
      </c>
    </row>
    <row r="2097" spans="1:26" x14ac:dyDescent="0.2">
      <c r="A2097" s="275" t="s">
        <v>1496</v>
      </c>
      <c r="B2097" s="269" t="s">
        <v>1662</v>
      </c>
      <c r="C2097" s="269" t="s">
        <v>3719</v>
      </c>
      <c r="D2097" s="279">
        <v>94</v>
      </c>
      <c r="E2097" s="284" t="s">
        <v>251</v>
      </c>
      <c r="F2097" s="263" t="str">
        <f t="shared" si="137"/>
        <v xml:space="preserve"> </v>
      </c>
      <c r="G2097" s="275" t="s">
        <v>139</v>
      </c>
      <c r="H2097" s="275"/>
      <c r="I2097" s="263" t="str">
        <f t="shared" si="138"/>
        <v xml:space="preserve"> </v>
      </c>
      <c r="J2097" s="272" t="str">
        <f>IF(D2097&gt;=('28 Populations and thresholds'!$I$32),"YES"," ")</f>
        <v>YES</v>
      </c>
      <c r="K2097" s="272" t="str">
        <f>IF(J2097="YES"," ",IF(D2097&gt;=('28 Populations and thresholds'!$I$32)*0.25,"YES"))</f>
        <v xml:space="preserve"> </v>
      </c>
      <c r="L2097" s="272" t="b">
        <f>OR('28 Populations and thresholds'!$J$32="CR",'28 Populations and thresholds'!$J$32="EN",'28 Populations and thresholds'!$J$32="VU")</f>
        <v>1</v>
      </c>
      <c r="M2097" s="273">
        <f>D2097/'28 Populations and thresholds'!$H$32</f>
        <v>2.2926829268292682E-2</v>
      </c>
      <c r="N2097" s="274">
        <f>'28 Populations and thresholds'!$K$32</f>
        <v>0</v>
      </c>
      <c r="O2097" s="263" t="str">
        <f t="shared" si="139"/>
        <v xml:space="preserve"> </v>
      </c>
      <c r="P2097" s="349">
        <v>2.29</v>
      </c>
      <c r="Q2097" s="272">
        <v>1</v>
      </c>
      <c r="R2097" s="274">
        <v>1</v>
      </c>
      <c r="S2097" s="263"/>
      <c r="T2097" s="275"/>
      <c r="U2097" s="263" t="str">
        <f t="shared" si="140"/>
        <v xml:space="preserve"> </v>
      </c>
    </row>
    <row r="2098" spans="1:26" x14ac:dyDescent="0.2">
      <c r="A2098" s="12" t="s">
        <v>1496</v>
      </c>
      <c r="B2098" s="9" t="s">
        <v>1664</v>
      </c>
      <c r="C2098" s="4" t="s">
        <v>3719</v>
      </c>
      <c r="D2098" s="5">
        <v>85</v>
      </c>
      <c r="E2098" s="1" t="s">
        <v>69</v>
      </c>
      <c r="F2098" s="263" t="str">
        <f t="shared" si="137"/>
        <v xml:space="preserve"> </v>
      </c>
      <c r="G2098" s="13" t="s">
        <v>139</v>
      </c>
      <c r="I2098" s="263" t="str">
        <f t="shared" si="138"/>
        <v xml:space="preserve"> </v>
      </c>
      <c r="J2098" s="38" t="str">
        <f>IF(D2098&gt;=('28 Populations and thresholds'!$I$32),"YES"," ")</f>
        <v>YES</v>
      </c>
      <c r="K2098" s="38" t="str">
        <f>IF(J2098="YES"," ",IF(D2098&gt;=('28 Populations and thresholds'!$I$32)*0.25,"YES"))</f>
        <v xml:space="preserve"> </v>
      </c>
      <c r="L2098" s="38" t="b">
        <f>OR('28 Populations and thresholds'!$J$32="CR",'28 Populations and thresholds'!$J$32="EN",'28 Populations and thresholds'!$J$32="VU")</f>
        <v>1</v>
      </c>
      <c r="M2098" s="75">
        <f>D2098/'28 Populations and thresholds'!$H$32</f>
        <v>2.0731707317073172E-2</v>
      </c>
      <c r="N2098" s="106">
        <f>'28 Populations and thresholds'!$K$32</f>
        <v>0</v>
      </c>
      <c r="O2098" s="263" t="str">
        <f t="shared" si="139"/>
        <v xml:space="preserve"> </v>
      </c>
      <c r="P2098" s="348">
        <v>2.0699999999999998</v>
      </c>
      <c r="Q2098" s="38">
        <v>1</v>
      </c>
      <c r="R2098" s="106">
        <v>1</v>
      </c>
      <c r="S2098" s="263"/>
      <c r="U2098" s="263" t="str">
        <f t="shared" si="140"/>
        <v xml:space="preserve"> </v>
      </c>
    </row>
    <row r="2099" spans="1:26" x14ac:dyDescent="0.2">
      <c r="A2099" s="275" t="s">
        <v>1496</v>
      </c>
      <c r="B2099" s="269" t="s">
        <v>4059</v>
      </c>
      <c r="C2099" s="269" t="s">
        <v>3719</v>
      </c>
      <c r="D2099" s="279">
        <v>70</v>
      </c>
      <c r="E2099" s="281">
        <v>35462</v>
      </c>
      <c r="F2099" s="263" t="str">
        <f t="shared" si="137"/>
        <v xml:space="preserve"> </v>
      </c>
      <c r="G2099" s="275" t="s">
        <v>4019</v>
      </c>
      <c r="H2099" s="275"/>
      <c r="I2099" s="263" t="str">
        <f t="shared" si="138"/>
        <v xml:space="preserve"> </v>
      </c>
      <c r="J2099" s="272" t="str">
        <f>IF(D2099&gt;=('28 Populations and thresholds'!$I$32),"YES"," ")</f>
        <v>YES</v>
      </c>
      <c r="K2099" s="272" t="str">
        <f>IF(J2099="YES"," ",IF(D2099&gt;=('28 Populations and thresholds'!$I$32)*0.25,"YES"))</f>
        <v xml:space="preserve"> </v>
      </c>
      <c r="L2099" s="272" t="b">
        <f>OR('28 Populations and thresholds'!$J$32="CR",'28 Populations and thresholds'!$J$32="EN",'28 Populations and thresholds'!$J$32="VU")</f>
        <v>1</v>
      </c>
      <c r="M2099" s="273">
        <f>D2099/'28 Populations and thresholds'!$H$32</f>
        <v>1.7073170731707318E-2</v>
      </c>
      <c r="N2099" s="274">
        <f>'28 Populations and thresholds'!$K$32</f>
        <v>0</v>
      </c>
      <c r="O2099" s="263" t="str">
        <f t="shared" si="139"/>
        <v xml:space="preserve"> </v>
      </c>
      <c r="P2099" s="349">
        <v>1.71</v>
      </c>
      <c r="Q2099" s="272">
        <v>1</v>
      </c>
      <c r="R2099" s="274">
        <v>1</v>
      </c>
      <c r="S2099" s="263"/>
      <c r="T2099" s="275"/>
      <c r="U2099" s="263" t="str">
        <f t="shared" si="140"/>
        <v xml:space="preserve"> </v>
      </c>
    </row>
    <row r="2100" spans="1:26" x14ac:dyDescent="0.2">
      <c r="A2100" s="143" t="s">
        <v>1498</v>
      </c>
      <c r="B2100" s="40" t="s">
        <v>1497</v>
      </c>
      <c r="C2100" s="40" t="s">
        <v>3796</v>
      </c>
      <c r="D2100" s="41">
        <v>2000</v>
      </c>
      <c r="E2100" s="47" t="s">
        <v>1478</v>
      </c>
      <c r="F2100" s="263" t="str">
        <f t="shared" si="137"/>
        <v xml:space="preserve"> </v>
      </c>
      <c r="G2100" s="143" t="s">
        <v>15</v>
      </c>
      <c r="H2100" s="143" t="s">
        <v>1499</v>
      </c>
      <c r="I2100" s="263" t="str">
        <f t="shared" si="138"/>
        <v xml:space="preserve"> </v>
      </c>
      <c r="J2100" s="38" t="str">
        <f>IF(D2100&gt;=(('28 Populations and thresholds'!$I$75)+('28 Populations and thresholds'!$I$76)),"YES"," ")</f>
        <v>YES</v>
      </c>
      <c r="K2100" s="38" t="str">
        <f>IF(J2100="YES"," ",IF(D2100&gt;=(('28 Populations and thresholds'!$I$75)+('28 Populations and thresholds'!$I$76))*0.25,"YES"))</f>
        <v xml:space="preserve"> </v>
      </c>
      <c r="L2100" s="38" t="b">
        <f>OR('28 Populations and thresholds'!$J$76="CR",'28 Populations and thresholds'!$J$76="EN",'28 Populations and thresholds'!$J$76="VU")</f>
        <v>0</v>
      </c>
      <c r="M2100" s="75">
        <f>D2100/(('28 Populations and thresholds'!$H$75)+('28 Populations and thresholds'!$H$76))</f>
        <v>0.22988505747126436</v>
      </c>
      <c r="N2100" s="106">
        <f>'28 Populations and thresholds'!$K$76</f>
        <v>0</v>
      </c>
      <c r="O2100" s="263" t="str">
        <f t="shared" si="139"/>
        <v xml:space="preserve"> </v>
      </c>
      <c r="P2100" s="348">
        <v>32.58</v>
      </c>
      <c r="Q2100" s="38">
        <v>4</v>
      </c>
      <c r="R2100" s="106">
        <v>0</v>
      </c>
      <c r="S2100" s="263"/>
      <c r="T2100" s="12" t="s">
        <v>4568</v>
      </c>
      <c r="U2100" s="263" t="str">
        <f t="shared" si="140"/>
        <v xml:space="preserve"> </v>
      </c>
    </row>
    <row r="2101" spans="1:26" x14ac:dyDescent="0.2">
      <c r="A2101" s="143" t="s">
        <v>1498</v>
      </c>
      <c r="B2101" s="40" t="s">
        <v>1497</v>
      </c>
      <c r="C2101" s="4" t="s">
        <v>3731</v>
      </c>
      <c r="D2101" s="41">
        <v>1400</v>
      </c>
      <c r="E2101" s="47" t="s">
        <v>1478</v>
      </c>
      <c r="F2101" s="263" t="str">
        <f t="shared" si="137"/>
        <v xml:space="preserve"> </v>
      </c>
      <c r="G2101" s="143" t="s">
        <v>15</v>
      </c>
      <c r="H2101" s="143" t="s">
        <v>1499</v>
      </c>
      <c r="I2101" s="263" t="str">
        <f t="shared" si="138"/>
        <v xml:space="preserve"> </v>
      </c>
      <c r="J2101" s="38" t="str">
        <f>IF(D2101&gt;=('28 Populations and thresholds'!$I$74),"YES"," ")</f>
        <v>YES</v>
      </c>
      <c r="K2101" s="38" t="str">
        <f>IF(J2101="YES"," ",IF(D2101&gt;=('28 Populations and thresholds'!$I$74)*0.25,"YES"))</f>
        <v xml:space="preserve"> </v>
      </c>
      <c r="L2101" s="38" t="b">
        <f>OR('28 Populations and thresholds'!$J$74="CR",'28 Populations and thresholds'!$J$74="EN",'28 Populations and thresholds'!$J$74="VU")</f>
        <v>0</v>
      </c>
      <c r="M2101" s="75">
        <f>D2101/'28 Populations and thresholds'!$H$74</f>
        <v>1.8867924528301886E-2</v>
      </c>
      <c r="N2101" s="106">
        <f>'28 Populations and thresholds'!$K$74</f>
        <v>0</v>
      </c>
      <c r="O2101" s="263" t="str">
        <f t="shared" si="139"/>
        <v xml:space="preserve"> </v>
      </c>
      <c r="P2101" s="348"/>
      <c r="Q2101" s="38"/>
      <c r="R2101" s="106"/>
      <c r="S2101" s="263"/>
      <c r="U2101" s="263" t="str">
        <f t="shared" si="140"/>
        <v xml:space="preserve"> </v>
      </c>
    </row>
    <row r="2102" spans="1:26" x14ac:dyDescent="0.2">
      <c r="A2102" s="143" t="s">
        <v>1498</v>
      </c>
      <c r="B2102" s="40" t="s">
        <v>1497</v>
      </c>
      <c r="C2102" s="4" t="s">
        <v>3633</v>
      </c>
      <c r="D2102" s="41">
        <v>20000</v>
      </c>
      <c r="E2102" s="47" t="s">
        <v>1478</v>
      </c>
      <c r="F2102" s="263" t="str">
        <f t="shared" si="137"/>
        <v xml:space="preserve"> </v>
      </c>
      <c r="G2102" s="143" t="s">
        <v>15</v>
      </c>
      <c r="H2102" s="143" t="s">
        <v>1499</v>
      </c>
      <c r="I2102" s="263" t="str">
        <f t="shared" si="138"/>
        <v xml:space="preserve"> </v>
      </c>
      <c r="J2102" s="38" t="str">
        <f>IF(D2102&gt;=('28 Populations and thresholds'!$I$99),"YES"," ")</f>
        <v>YES</v>
      </c>
      <c r="K2102" s="38" t="str">
        <f>IF(J2102="YES"," ",IF(D2102&gt;=('28 Populations and thresholds'!$I$99)*0.25,"YES"))</f>
        <v xml:space="preserve"> </v>
      </c>
      <c r="L2102" s="38" t="b">
        <f>OR('28 Populations and thresholds'!$J$99="CR",'28 Populations and thresholds'!$J$99="EN",'28 Populations and thresholds'!$J$99="VU")</f>
        <v>0</v>
      </c>
      <c r="M2102" s="75">
        <f>D2102/'28 Populations and thresholds'!$H$99</f>
        <v>6.6666666666666666E-2</v>
      </c>
      <c r="N2102" s="106">
        <f>'28 Populations and thresholds'!$K$99</f>
        <v>0</v>
      </c>
      <c r="O2102" s="263" t="str">
        <f t="shared" si="139"/>
        <v xml:space="preserve"> </v>
      </c>
      <c r="P2102" s="348"/>
      <c r="Q2102" s="38"/>
      <c r="R2102" s="106"/>
      <c r="S2102" s="263"/>
      <c r="U2102" s="263" t="str">
        <f t="shared" si="140"/>
        <v xml:space="preserve"> </v>
      </c>
    </row>
    <row r="2103" spans="1:26" x14ac:dyDescent="0.2">
      <c r="A2103" s="143" t="s">
        <v>1498</v>
      </c>
      <c r="B2103" s="40" t="s">
        <v>1497</v>
      </c>
      <c r="C2103" s="40" t="s">
        <v>3797</v>
      </c>
      <c r="D2103" s="41">
        <v>3400</v>
      </c>
      <c r="E2103" s="47" t="s">
        <v>1478</v>
      </c>
      <c r="F2103" s="263" t="str">
        <f t="shared" si="137"/>
        <v xml:space="preserve"> </v>
      </c>
      <c r="G2103" s="143" t="s">
        <v>15</v>
      </c>
      <c r="H2103" s="143" t="s">
        <v>1499</v>
      </c>
      <c r="I2103" s="263" t="str">
        <f t="shared" si="138"/>
        <v xml:space="preserve"> </v>
      </c>
      <c r="J2103" s="38" t="str">
        <f>IF(D2103&gt;=(('28 Populations and thresholds'!$I$66)+('28 Populations and thresholds'!$I$67)+('28 Populations and thresholds'!$I$68)),"YES"," ")</f>
        <v>YES</v>
      </c>
      <c r="K2103" s="38" t="str">
        <f>IF(J2103="YES"," ",IF(D2103&gt;=(('28 Populations and thresholds'!$I$66)+('28 Populations and thresholds'!$I$67)+('28 Populations and thresholds'!$I$68))*0.25,"YES"))</f>
        <v xml:space="preserve"> </v>
      </c>
      <c r="L2103" s="38" t="b">
        <f>OR('28 Populations and thresholds'!$J$68="CR",'28 Populations and thresholds'!$J$68="EN",'28 Populations and thresholds'!$J$68="VU")</f>
        <v>0</v>
      </c>
      <c r="M2103" s="75">
        <f>D2103/(('28 Populations and thresholds'!$H$66)+('28 Populations and thresholds'!$H$67)+('28 Populations and thresholds'!$H$68))</f>
        <v>1.0362694300518135E-2</v>
      </c>
      <c r="N2103" s="106" t="str">
        <f>'28 Populations and thresholds'!$K$66</f>
        <v>DEC</v>
      </c>
      <c r="O2103" s="263" t="str">
        <f t="shared" si="139"/>
        <v xml:space="preserve"> </v>
      </c>
      <c r="P2103" s="348"/>
      <c r="Q2103" s="38"/>
      <c r="R2103" s="106"/>
      <c r="S2103" s="263"/>
      <c r="T2103" s="12" t="s">
        <v>4568</v>
      </c>
      <c r="U2103" s="263" t="str">
        <f t="shared" si="140"/>
        <v xml:space="preserve"> </v>
      </c>
    </row>
    <row r="2104" spans="1:26" x14ac:dyDescent="0.2">
      <c r="A2104" s="267" t="s">
        <v>1498</v>
      </c>
      <c r="B2104" s="268" t="s">
        <v>1500</v>
      </c>
      <c r="C2104" s="268" t="s">
        <v>3796</v>
      </c>
      <c r="D2104" s="270">
        <v>200</v>
      </c>
      <c r="E2104" s="294" t="s">
        <v>1502</v>
      </c>
      <c r="F2104" s="263" t="str">
        <f t="shared" si="137"/>
        <v xml:space="preserve"> </v>
      </c>
      <c r="G2104" s="267" t="s">
        <v>15</v>
      </c>
      <c r="H2104" s="267" t="s">
        <v>1501</v>
      </c>
      <c r="I2104" s="263" t="str">
        <f t="shared" si="138"/>
        <v xml:space="preserve"> </v>
      </c>
      <c r="J2104" s="272" t="str">
        <f>IF(D2104&gt;=(('28 Populations and thresholds'!$I$75)+('28 Populations and thresholds'!$I$76)),"YES"," ")</f>
        <v>YES</v>
      </c>
      <c r="K2104" s="272" t="str">
        <f>IF(J2104="YES"," ",IF(D2104&gt;=(('28 Populations and thresholds'!$I$75)+('28 Populations and thresholds'!$I$76))*0.25,"YES"))</f>
        <v xml:space="preserve"> </v>
      </c>
      <c r="L2104" s="272" t="b">
        <f>OR('28 Populations and thresholds'!$J$76="CR",'28 Populations and thresholds'!$J$76="EN",'28 Populations and thresholds'!$J$76="VU")</f>
        <v>0</v>
      </c>
      <c r="M2104" s="273">
        <f>D2104/(('28 Populations and thresholds'!$H$75)+('28 Populations and thresholds'!$H$76))</f>
        <v>2.2988505747126436E-2</v>
      </c>
      <c r="N2104" s="274">
        <f>'28 Populations and thresholds'!$K$76</f>
        <v>0</v>
      </c>
      <c r="O2104" s="263" t="str">
        <f t="shared" si="139"/>
        <v xml:space="preserve"> </v>
      </c>
      <c r="P2104" s="349">
        <v>2.2999999999999998</v>
      </c>
      <c r="Q2104" s="272">
        <v>1</v>
      </c>
      <c r="R2104" s="274">
        <v>0</v>
      </c>
      <c r="S2104" s="263"/>
      <c r="T2104" s="275" t="s">
        <v>4568</v>
      </c>
      <c r="U2104" s="263" t="str">
        <f t="shared" si="140"/>
        <v xml:space="preserve"> </v>
      </c>
    </row>
    <row r="2105" spans="1:26" x14ac:dyDescent="0.2">
      <c r="A2105" s="12" t="s">
        <v>1498</v>
      </c>
      <c r="B2105" s="330" t="s">
        <v>4705</v>
      </c>
      <c r="C2105" s="4" t="s">
        <v>3649</v>
      </c>
      <c r="D2105" s="5">
        <v>32</v>
      </c>
      <c r="E2105" s="104" t="s">
        <v>4024</v>
      </c>
      <c r="F2105" s="263" t="str">
        <f t="shared" si="137"/>
        <v xml:space="preserve"> </v>
      </c>
      <c r="G2105" s="13" t="s">
        <v>4019</v>
      </c>
      <c r="I2105" s="263" t="str">
        <f t="shared" si="138"/>
        <v xml:space="preserve"> </v>
      </c>
      <c r="J2105" s="38" t="str">
        <f>IF(D2105&gt;=('28 Populations and thresholds'!$I$111),"YES"," ")</f>
        <v>YES</v>
      </c>
      <c r="K2105" s="38" t="str">
        <f>IF(J2105="YES"," ",IF(D2105&gt;=('28 Populations and thresholds'!$I$111)*0.25,"YES"))</f>
        <v xml:space="preserve"> </v>
      </c>
      <c r="L2105" s="38" t="b">
        <f>OR('28 Populations and thresholds'!$J$111="CR",'28 Populations and thresholds'!$J$111="EN",'28 Populations and thresholds'!$J$111="VU")</f>
        <v>1</v>
      </c>
      <c r="M2105" s="75">
        <f>D2105/'28 Populations and thresholds'!$H$111</f>
        <v>3.2000000000000002E-3</v>
      </c>
      <c r="N2105" s="106" t="str">
        <f>'28 Populations and thresholds'!$K$111</f>
        <v>DEC</v>
      </c>
      <c r="O2105" s="263" t="str">
        <f t="shared" si="139"/>
        <v xml:space="preserve"> </v>
      </c>
      <c r="P2105" s="348">
        <v>0.32</v>
      </c>
      <c r="Q2105" s="38">
        <v>1</v>
      </c>
      <c r="R2105" s="106">
        <v>1</v>
      </c>
      <c r="S2105" s="263"/>
      <c r="T2105" s="12" t="s">
        <v>4026</v>
      </c>
      <c r="U2105" s="263" t="str">
        <f t="shared" si="140"/>
        <v xml:space="preserve"> </v>
      </c>
    </row>
    <row r="2106" spans="1:26" x14ac:dyDescent="0.2">
      <c r="A2106" s="267" t="s">
        <v>1498</v>
      </c>
      <c r="B2106" s="268" t="s">
        <v>1039</v>
      </c>
      <c r="C2106" s="269" t="s">
        <v>3777</v>
      </c>
      <c r="D2106" s="270">
        <v>5000</v>
      </c>
      <c r="E2106" s="271">
        <v>34912</v>
      </c>
      <c r="F2106" s="263" t="str">
        <f t="shared" si="137"/>
        <v xml:space="preserve"> </v>
      </c>
      <c r="G2106" s="267" t="s">
        <v>21</v>
      </c>
      <c r="H2106" s="267" t="s">
        <v>225</v>
      </c>
      <c r="I2106" s="263" t="str">
        <f t="shared" si="138"/>
        <v xml:space="preserve"> </v>
      </c>
      <c r="J2106" s="272" t="str">
        <f>IF(D2106&gt;=('28 Populations and thresholds'!$I$211),"YES"," ")</f>
        <v>YES</v>
      </c>
      <c r="K2106" s="272" t="str">
        <f>IF(J2106="YES"," ",IF(D2106&gt;=('28 Populations and thresholds'!$I$211)*0.25,"YES"))</f>
        <v xml:space="preserve"> </v>
      </c>
      <c r="L2106" s="272" t="b">
        <f>OR('28 Populations and thresholds'!$J$211="CR",'28 Populations and thresholds'!$J$211="EN",'28 Populations and thresholds'!$J$211="VU")</f>
        <v>0</v>
      </c>
      <c r="M2106" s="273">
        <f>D2106/'28 Populations and thresholds'!$H$211</f>
        <v>5.0000000000000001E-3</v>
      </c>
      <c r="N2106" s="274" t="str">
        <f>'28 Populations and thresholds'!$K$211</f>
        <v>DEC</v>
      </c>
      <c r="O2106" s="263" t="str">
        <f t="shared" si="139"/>
        <v xml:space="preserve"> </v>
      </c>
      <c r="P2106" s="349">
        <v>1.32</v>
      </c>
      <c r="Q2106" s="272">
        <v>3</v>
      </c>
      <c r="R2106" s="274">
        <v>0</v>
      </c>
      <c r="S2106" s="263"/>
      <c r="T2106" s="275"/>
      <c r="U2106" s="263" t="str">
        <f t="shared" si="140"/>
        <v xml:space="preserve"> </v>
      </c>
    </row>
    <row r="2107" spans="1:26" x14ac:dyDescent="0.2">
      <c r="A2107" s="267" t="s">
        <v>1498</v>
      </c>
      <c r="B2107" s="268" t="s">
        <v>1039</v>
      </c>
      <c r="C2107" s="269" t="s">
        <v>3770</v>
      </c>
      <c r="D2107" s="270">
        <v>1000</v>
      </c>
      <c r="E2107" s="271">
        <v>34912</v>
      </c>
      <c r="F2107" s="263" t="str">
        <f t="shared" si="137"/>
        <v xml:space="preserve"> </v>
      </c>
      <c r="G2107" s="267" t="s">
        <v>21</v>
      </c>
      <c r="H2107" s="267" t="s">
        <v>225</v>
      </c>
      <c r="I2107" s="263" t="str">
        <f t="shared" si="138"/>
        <v xml:space="preserve"> </v>
      </c>
      <c r="J2107" s="272" t="str">
        <f>IF(D2107&gt;=('28 Populations and thresholds'!$I$199),"YES"," ")</f>
        <v xml:space="preserve"> </v>
      </c>
      <c r="K2107" s="272" t="str">
        <f>IF(J2107="YES"," ",IF(D2107&gt;=('28 Populations and thresholds'!$I$199)*0.25,"YES"))</f>
        <v>YES</v>
      </c>
      <c r="L2107" s="272" t="b">
        <f>OR('28 Populations and thresholds'!$J$199="CR",'28 Populations and thresholds'!$J$199="EN",'28 Populations and thresholds'!$J$199="VU")</f>
        <v>0</v>
      </c>
      <c r="M2107" s="273">
        <f>D2107/'28 Populations and thresholds'!$H$199</f>
        <v>3.1746031746031746E-3</v>
      </c>
      <c r="N2107" s="274">
        <f>'28 Populations and thresholds'!$K$199</f>
        <v>0</v>
      </c>
      <c r="O2107" s="263" t="str">
        <f t="shared" si="139"/>
        <v xml:space="preserve"> </v>
      </c>
      <c r="P2107" s="349"/>
      <c r="Q2107" s="272"/>
      <c r="R2107" s="274"/>
      <c r="S2107" s="263"/>
      <c r="T2107" s="269"/>
      <c r="U2107" s="263" t="str">
        <f t="shared" si="140"/>
        <v xml:space="preserve"> </v>
      </c>
    </row>
    <row r="2108" spans="1:26" x14ac:dyDescent="0.2">
      <c r="A2108" s="267" t="s">
        <v>1498</v>
      </c>
      <c r="B2108" s="268" t="s">
        <v>1039</v>
      </c>
      <c r="C2108" s="280" t="s">
        <v>3758</v>
      </c>
      <c r="D2108" s="270">
        <v>278</v>
      </c>
      <c r="E2108" s="271">
        <v>34912</v>
      </c>
      <c r="F2108" s="263" t="str">
        <f t="shared" si="137"/>
        <v xml:space="preserve"> </v>
      </c>
      <c r="G2108" s="267" t="s">
        <v>21</v>
      </c>
      <c r="H2108" s="267" t="s">
        <v>225</v>
      </c>
      <c r="I2108" s="263" t="str">
        <f t="shared" si="138"/>
        <v xml:space="preserve"> </v>
      </c>
      <c r="J2108" s="272" t="str">
        <f>IF(D2108&gt;=('28 Populations and thresholds'!$I$179),"YES"," ")</f>
        <v xml:space="preserve"> </v>
      </c>
      <c r="K2108" s="272" t="str">
        <f>IF(J2108="YES"," ",IF(D2108&gt;=('28 Populations and thresholds'!$I$179)*0.25,"YES"))</f>
        <v>YES</v>
      </c>
      <c r="L2108" s="272" t="b">
        <f>OR('28 Populations and thresholds'!$J$179="CR",'28 Populations and thresholds'!$J$179="EN",'28 Populations and thresholds'!$J$179="VU")</f>
        <v>0</v>
      </c>
      <c r="M2108" s="273">
        <f>D2108/'28 Populations and thresholds'!$H$179</f>
        <v>5.0545454545454548E-3</v>
      </c>
      <c r="N2108" s="274" t="str">
        <f>'28 Populations and thresholds'!$K$179</f>
        <v>DEC</v>
      </c>
      <c r="O2108" s="263" t="str">
        <f t="shared" si="139"/>
        <v xml:space="preserve"> </v>
      </c>
      <c r="P2108" s="349"/>
      <c r="Q2108" s="272"/>
      <c r="R2108" s="274"/>
      <c r="S2108" s="263"/>
      <c r="T2108" s="275"/>
      <c r="U2108" s="263" t="str">
        <f t="shared" si="140"/>
        <v xml:space="preserve"> </v>
      </c>
    </row>
    <row r="2109" spans="1:26" x14ac:dyDescent="0.2">
      <c r="A2109" s="143" t="s">
        <v>1498</v>
      </c>
      <c r="B2109" s="40" t="s">
        <v>1089</v>
      </c>
      <c r="C2109" s="4" t="s">
        <v>3459</v>
      </c>
      <c r="D2109" s="41">
        <v>500</v>
      </c>
      <c r="E2109" s="46">
        <v>29078</v>
      </c>
      <c r="F2109" s="263" t="str">
        <f t="shared" si="137"/>
        <v xml:space="preserve"> </v>
      </c>
      <c r="G2109" s="143" t="s">
        <v>21</v>
      </c>
      <c r="H2109" s="143" t="s">
        <v>630</v>
      </c>
      <c r="I2109" s="263" t="str">
        <f t="shared" si="138"/>
        <v xml:space="preserve"> </v>
      </c>
      <c r="J2109" s="38" t="str">
        <f>IF(D2109&gt;=(('28 Populations and thresholds'!$I$160)+('28 Populations and thresholds'!$I$163)),"YES"," ")</f>
        <v>YES</v>
      </c>
      <c r="K2109" s="38" t="str">
        <f>IF(J2109="YES"," ",IF(D2109&gt;=(('28 Populations and thresholds'!$I$160)+('28 Populations and thresholds'!$I$163))*0.25,"YES"))</f>
        <v xml:space="preserve"> </v>
      </c>
      <c r="L2109" s="38" t="b">
        <f>OR('28 Populations and thresholds'!$J$160="CR",'28 Populations and thresholds'!$J$160="EN",'28 Populations and thresholds'!$J$160="VU")</f>
        <v>0</v>
      </c>
      <c r="M2109" s="75">
        <f>D2109/(('28 Populations and thresholds'!$H$160)+('28 Populations and thresholds'!$H$163))</f>
        <v>1.2987012987012988E-2</v>
      </c>
      <c r="N2109" s="106" t="str">
        <f>'28 Populations and thresholds'!$K$160</f>
        <v>DEC</v>
      </c>
      <c r="O2109" s="263" t="str">
        <f t="shared" si="139"/>
        <v xml:space="preserve"> </v>
      </c>
      <c r="P2109" s="348">
        <v>2.12</v>
      </c>
      <c r="Q2109" s="38">
        <v>2</v>
      </c>
      <c r="R2109" s="106">
        <v>0</v>
      </c>
      <c r="S2109" s="263"/>
      <c r="T2109" s="121" t="s">
        <v>4563</v>
      </c>
      <c r="U2109" s="263" t="str">
        <f t="shared" si="140"/>
        <v xml:space="preserve"> </v>
      </c>
    </row>
    <row r="2110" spans="1:26" x14ac:dyDescent="0.2">
      <c r="A2110" s="143" t="s">
        <v>1498</v>
      </c>
      <c r="B2110" s="40" t="s">
        <v>1089</v>
      </c>
      <c r="C2110" s="40" t="s">
        <v>3799</v>
      </c>
      <c r="D2110" s="41">
        <v>1000</v>
      </c>
      <c r="E2110" s="46">
        <v>29077</v>
      </c>
      <c r="F2110" s="263" t="str">
        <f t="shared" si="137"/>
        <v xml:space="preserve"> </v>
      </c>
      <c r="G2110" s="143" t="s">
        <v>21</v>
      </c>
      <c r="H2110" s="143" t="s">
        <v>630</v>
      </c>
      <c r="I2110" s="263" t="str">
        <f t="shared" si="138"/>
        <v xml:space="preserve"> </v>
      </c>
      <c r="J2110" s="38" t="str">
        <f>IF(D2110&gt;=(('28 Populations and thresholds'!$I$196)+('28 Populations and thresholds'!$I$197)),"YES"," ")</f>
        <v>YES</v>
      </c>
      <c r="K2110" s="38" t="str">
        <f>IF(J2110="YES"," ",IF(D2110&gt;=(('28 Populations and thresholds'!$I$196)+('28 Populations and thresholds'!$I$197))*0.25,"YES"))</f>
        <v xml:space="preserve"> </v>
      </c>
      <c r="L2110" s="38" t="b">
        <f>OR('28 Populations and thresholds'!$J$197="CR",'28 Populations and thresholds'!$J$197="EN",'28 Populations and thresholds'!$J$197="VU")</f>
        <v>0</v>
      </c>
      <c r="M2110" s="75">
        <f>D2110/(('28 Populations and thresholds'!$H$196)+('28 Populations and thresholds'!$H$197))</f>
        <v>8.1967213114754103E-3</v>
      </c>
      <c r="N2110" s="106" t="str">
        <f>'28 Populations and thresholds'!$K$196</f>
        <v>DEC</v>
      </c>
      <c r="O2110" s="263" t="str">
        <f t="shared" si="139"/>
        <v xml:space="preserve"> </v>
      </c>
      <c r="P2110" s="348"/>
      <c r="Q2110" s="38"/>
      <c r="R2110" s="106"/>
      <c r="S2110" s="263"/>
      <c r="T2110" s="12" t="s">
        <v>4568</v>
      </c>
      <c r="U2110" s="263" t="str">
        <f t="shared" si="140"/>
        <v xml:space="preserve"> </v>
      </c>
    </row>
    <row r="2111" spans="1:26" x14ac:dyDescent="0.2">
      <c r="A2111" s="275" t="s">
        <v>1498</v>
      </c>
      <c r="B2111" s="269" t="s">
        <v>1503</v>
      </c>
      <c r="C2111" s="269" t="s">
        <v>3738</v>
      </c>
      <c r="D2111" s="279">
        <v>4994</v>
      </c>
      <c r="E2111" s="284" t="s">
        <v>4159</v>
      </c>
      <c r="F2111" s="263" t="str">
        <f t="shared" si="137"/>
        <v xml:space="preserve"> </v>
      </c>
      <c r="G2111" s="295" t="s">
        <v>4069</v>
      </c>
      <c r="H2111" s="269"/>
      <c r="I2111" s="263" t="str">
        <f t="shared" si="138"/>
        <v xml:space="preserve"> </v>
      </c>
      <c r="J2111" s="272" t="str">
        <f>IF(D2111&gt;=('28 Populations and thresholds'!$I$103),"YES"," ")</f>
        <v>YES</v>
      </c>
      <c r="K2111" s="272" t="str">
        <f>IF(J2111="YES"," ",IF(D2111&gt;=('28 Populations and thresholds'!$I$103)*0.25,"YES"))</f>
        <v xml:space="preserve"> </v>
      </c>
      <c r="L2111" s="272" t="b">
        <f>OR('28 Populations and thresholds'!$J$103="CR",'28 Populations and thresholds'!$J$103="EN",'28 Populations and thresholds'!$J$103="VU")</f>
        <v>1</v>
      </c>
      <c r="M2111" s="273">
        <f>D2111/'28 Populations and thresholds'!$H$103</f>
        <v>2.7744444444444443E-2</v>
      </c>
      <c r="N2111" s="274">
        <f>'28 Populations and thresholds'!$K$103</f>
        <v>0</v>
      </c>
      <c r="O2111" s="263" t="str">
        <f t="shared" si="139"/>
        <v xml:space="preserve"> </v>
      </c>
      <c r="P2111" s="349">
        <v>2.77</v>
      </c>
      <c r="Q2111" s="272">
        <v>1</v>
      </c>
      <c r="R2111" s="274">
        <v>1</v>
      </c>
      <c r="S2111" s="263"/>
      <c r="T2111" s="275"/>
      <c r="U2111" s="263" t="str">
        <f t="shared" si="140"/>
        <v xml:space="preserve"> </v>
      </c>
      <c r="W2111" s="4"/>
      <c r="X2111" s="4"/>
      <c r="Y2111" s="4"/>
      <c r="Z2111" s="4"/>
    </row>
    <row r="2112" spans="1:26" x14ac:dyDescent="0.2">
      <c r="A2112" s="143" t="s">
        <v>1498</v>
      </c>
      <c r="B2112" s="40" t="s">
        <v>1505</v>
      </c>
      <c r="C2112" s="4" t="s">
        <v>3649</v>
      </c>
      <c r="D2112" s="41">
        <v>350</v>
      </c>
      <c r="E2112" s="47" t="s">
        <v>1508</v>
      </c>
      <c r="F2112" s="263" t="str">
        <f t="shared" si="137"/>
        <v xml:space="preserve"> </v>
      </c>
      <c r="G2112" s="143" t="s">
        <v>15</v>
      </c>
      <c r="H2112" s="143" t="s">
        <v>1507</v>
      </c>
      <c r="I2112" s="263" t="str">
        <f t="shared" si="138"/>
        <v xml:space="preserve"> </v>
      </c>
      <c r="J2112" s="38" t="str">
        <f>IF(D2112&gt;=('28 Populations and thresholds'!$I$111),"YES"," ")</f>
        <v>YES</v>
      </c>
      <c r="K2112" s="38" t="str">
        <f>IF(J2112="YES"," ",IF(D2112&gt;=('28 Populations and thresholds'!$I$111)*0.25,"YES"))</f>
        <v xml:space="preserve"> </v>
      </c>
      <c r="L2112" s="38" t="b">
        <f>OR('28 Populations and thresholds'!$J$111="CR",'28 Populations and thresholds'!$J$111="EN",'28 Populations and thresholds'!$J$111="VU")</f>
        <v>1</v>
      </c>
      <c r="M2112" s="75">
        <f>D2112/'28 Populations and thresholds'!$H$111</f>
        <v>3.5000000000000003E-2</v>
      </c>
      <c r="N2112" s="106" t="str">
        <f>'28 Populations and thresholds'!$K$111</f>
        <v>DEC</v>
      </c>
      <c r="O2112" s="263" t="str">
        <f t="shared" si="139"/>
        <v xml:space="preserve"> </v>
      </c>
      <c r="P2112" s="348">
        <v>3.5</v>
      </c>
      <c r="Q2112" s="38">
        <v>1</v>
      </c>
      <c r="R2112" s="106">
        <v>1</v>
      </c>
      <c r="S2112" s="263"/>
      <c r="U2112" s="263" t="str">
        <f t="shared" si="140"/>
        <v xml:space="preserve"> </v>
      </c>
    </row>
    <row r="2113" spans="1:21" x14ac:dyDescent="0.2">
      <c r="A2113" s="267" t="s">
        <v>1498</v>
      </c>
      <c r="B2113" s="268" t="s">
        <v>1203</v>
      </c>
      <c r="C2113" s="269" t="s">
        <v>3482</v>
      </c>
      <c r="D2113" s="270">
        <v>32666</v>
      </c>
      <c r="E2113" s="271">
        <v>34107</v>
      </c>
      <c r="F2113" s="263" t="str">
        <f t="shared" ref="F2113:F2176" si="141">" "</f>
        <v xml:space="preserve"> </v>
      </c>
      <c r="G2113" s="267" t="s">
        <v>21</v>
      </c>
      <c r="H2113" s="267" t="s">
        <v>303</v>
      </c>
      <c r="I2113" s="263" t="str">
        <f t="shared" ref="I2113:I2176" si="142">" "</f>
        <v xml:space="preserve"> </v>
      </c>
      <c r="J2113" s="272" t="str">
        <f>IF(D2113&gt;=(('28 Populations and thresholds'!$I$205)+('28 Populations and thresholds'!$I$206)+('28 Populations and thresholds'!$I$207)+('28 Populations and thresholds'!$I$208)),"YES"," ")</f>
        <v>YES</v>
      </c>
      <c r="K2113" s="272" t="str">
        <f>IF(J2113="YES"," ",IF(D2113&gt;=(('28 Populations and thresholds'!$I$205)+('28 Populations and thresholds'!$I$206)+('28 Populations and thresholds'!$I$207)+('28 Populations and thresholds'!$I$208))*0.25,"YES"))</f>
        <v xml:space="preserve"> </v>
      </c>
      <c r="L2113" s="272" t="b">
        <f>OR('28 Populations and thresholds'!$J$206="CR",'28 Populations and thresholds'!$J$206="EN",'28 Populations and thresholds'!$J$206="VU")</f>
        <v>0</v>
      </c>
      <c r="M2113" s="273">
        <f>D2113/(('28 Populations and thresholds'!$H$205)+('28 Populations and thresholds'!$H$206)+('28 Populations and thresholds'!$H$207)+('28 Populations and thresholds'!$H$208))</f>
        <v>1.2212045310105051E-2</v>
      </c>
      <c r="N2113" s="274" t="str">
        <f>'28 Populations and thresholds'!$K$206</f>
        <v>DEC</v>
      </c>
      <c r="O2113" s="263" t="str">
        <f t="shared" ref="O2113:O2176" si="143">" "</f>
        <v xml:space="preserve"> </v>
      </c>
      <c r="P2113" s="349">
        <v>1.54</v>
      </c>
      <c r="Q2113" s="272">
        <v>2</v>
      </c>
      <c r="R2113" s="274">
        <v>0</v>
      </c>
      <c r="S2113" s="263"/>
      <c r="T2113" s="275" t="s">
        <v>4568</v>
      </c>
      <c r="U2113" s="263" t="str">
        <f t="shared" ref="U2113:U2176" si="144">" "</f>
        <v xml:space="preserve"> </v>
      </c>
    </row>
    <row r="2114" spans="1:21" x14ac:dyDescent="0.2">
      <c r="A2114" s="267" t="s">
        <v>1498</v>
      </c>
      <c r="B2114" s="268" t="s">
        <v>1203</v>
      </c>
      <c r="C2114" s="269" t="s">
        <v>3770</v>
      </c>
      <c r="D2114" s="270">
        <v>1000</v>
      </c>
      <c r="E2114" s="271">
        <v>34110</v>
      </c>
      <c r="F2114" s="263" t="str">
        <f t="shared" si="141"/>
        <v xml:space="preserve"> </v>
      </c>
      <c r="G2114" s="267" t="s">
        <v>21</v>
      </c>
      <c r="H2114" s="267" t="s">
        <v>316</v>
      </c>
      <c r="I2114" s="263" t="str">
        <f t="shared" si="142"/>
        <v xml:space="preserve"> </v>
      </c>
      <c r="J2114" s="272" t="str">
        <f>IF(D2114&gt;=('28 Populations and thresholds'!$I$199),"YES"," ")</f>
        <v xml:space="preserve"> </v>
      </c>
      <c r="K2114" s="272" t="str">
        <f>IF(J2114="YES"," ",IF(D2114&gt;=('28 Populations and thresholds'!$I$199)*0.25,"YES"))</f>
        <v>YES</v>
      </c>
      <c r="L2114" s="272" t="b">
        <f>OR('28 Populations and thresholds'!$J$199="CR",'28 Populations and thresholds'!$J$199="EN",'28 Populations and thresholds'!$J$199="VU")</f>
        <v>0</v>
      </c>
      <c r="M2114" s="273">
        <f>D2114/'28 Populations and thresholds'!$H$199</f>
        <v>3.1746031746031746E-3</v>
      </c>
      <c r="N2114" s="274">
        <f>'28 Populations and thresholds'!$K$199</f>
        <v>0</v>
      </c>
      <c r="O2114" s="263" t="str">
        <f t="shared" si="143"/>
        <v xml:space="preserve"> </v>
      </c>
      <c r="P2114" s="349"/>
      <c r="Q2114" s="272"/>
      <c r="R2114" s="274"/>
      <c r="S2114" s="263"/>
      <c r="T2114" s="269"/>
      <c r="U2114" s="263" t="str">
        <f t="shared" si="144"/>
        <v xml:space="preserve"> </v>
      </c>
    </row>
    <row r="2115" spans="1:21" x14ac:dyDescent="0.2">
      <c r="A2115" s="12" t="s">
        <v>1498</v>
      </c>
      <c r="B2115" s="64" t="s">
        <v>4214</v>
      </c>
      <c r="C2115" s="64" t="s">
        <v>3474</v>
      </c>
      <c r="D2115" s="105">
        <v>1012</v>
      </c>
      <c r="E2115" s="106" t="s">
        <v>4217</v>
      </c>
      <c r="F2115" s="263" t="str">
        <f t="shared" si="141"/>
        <v xml:space="preserve"> </v>
      </c>
      <c r="G2115" s="12"/>
      <c r="H2115" s="12" t="s">
        <v>4221</v>
      </c>
      <c r="I2115" s="263" t="str">
        <f t="shared" si="142"/>
        <v xml:space="preserve"> </v>
      </c>
      <c r="J2115" s="38" t="str">
        <f>IF(D2115&gt;=('28 Populations and thresholds'!$I$198),"YES"," ")</f>
        <v>YES</v>
      </c>
      <c r="K2115" s="38" t="str">
        <f>IF(J2115="YES"," ",IF(D2115&gt;=('28 Populations and thresholds'!$I$198)*0.25,"YES"))</f>
        <v xml:space="preserve"> </v>
      </c>
      <c r="L2115" s="38" t="b">
        <f>OR('28 Populations and thresholds'!$J$198="CR",'28 Populations and thresholds'!$J$198="EN",'28 Populations and thresholds'!$J$198="VU")</f>
        <v>0</v>
      </c>
      <c r="M2115" s="75">
        <f>D2115/'28 Populations and thresholds'!$H$198</f>
        <v>4.5999999999999999E-2</v>
      </c>
      <c r="N2115" s="106">
        <f>'28 Populations and thresholds'!$K$198</f>
        <v>0</v>
      </c>
      <c r="O2115" s="263" t="str">
        <f t="shared" si="143"/>
        <v xml:space="preserve"> </v>
      </c>
      <c r="P2115" s="348">
        <v>4.5999999999999996</v>
      </c>
      <c r="Q2115" s="38">
        <v>1</v>
      </c>
      <c r="R2115" s="106">
        <v>0</v>
      </c>
      <c r="S2115" s="263"/>
      <c r="U2115" s="263" t="str">
        <f t="shared" si="144"/>
        <v xml:space="preserve"> </v>
      </c>
    </row>
    <row r="2116" spans="1:21" x14ac:dyDescent="0.2">
      <c r="A2116" s="275" t="s">
        <v>1498</v>
      </c>
      <c r="B2116" s="277" t="s">
        <v>4213</v>
      </c>
      <c r="C2116" s="277" t="s">
        <v>3474</v>
      </c>
      <c r="D2116" s="279">
        <v>361</v>
      </c>
      <c r="E2116" s="274" t="s">
        <v>4216</v>
      </c>
      <c r="F2116" s="263" t="str">
        <f t="shared" si="141"/>
        <v xml:space="preserve"> </v>
      </c>
      <c r="G2116" s="275"/>
      <c r="H2116" s="275" t="s">
        <v>4221</v>
      </c>
      <c r="I2116" s="263" t="str">
        <f t="shared" si="142"/>
        <v xml:space="preserve"> </v>
      </c>
      <c r="J2116" s="272" t="str">
        <f>IF(D2116&gt;=('28 Populations and thresholds'!$I$198),"YES"," ")</f>
        <v>YES</v>
      </c>
      <c r="K2116" s="272" t="str">
        <f>IF(J2116="YES"," ",IF(D2116&gt;=('28 Populations and thresholds'!$I$198)*0.25,"YES"))</f>
        <v xml:space="preserve"> </v>
      </c>
      <c r="L2116" s="272" t="b">
        <f>OR('28 Populations and thresholds'!$J$198="CR",'28 Populations and thresholds'!$J$198="EN",'28 Populations and thresholds'!$J$198="VU")</f>
        <v>0</v>
      </c>
      <c r="M2116" s="273">
        <f>D2116/'28 Populations and thresholds'!$H$198</f>
        <v>1.6409090909090908E-2</v>
      </c>
      <c r="N2116" s="274">
        <f>'28 Populations and thresholds'!$K$198</f>
        <v>0</v>
      </c>
      <c r="O2116" s="263" t="str">
        <f t="shared" si="143"/>
        <v xml:space="preserve"> </v>
      </c>
      <c r="P2116" s="349">
        <v>1.64</v>
      </c>
      <c r="Q2116" s="272">
        <v>1</v>
      </c>
      <c r="R2116" s="274">
        <v>0</v>
      </c>
      <c r="S2116" s="263"/>
      <c r="T2116" s="275"/>
      <c r="U2116" s="263" t="str">
        <f t="shared" si="144"/>
        <v xml:space="preserve"> </v>
      </c>
    </row>
    <row r="2117" spans="1:21" x14ac:dyDescent="0.2">
      <c r="A2117" s="143" t="s">
        <v>1498</v>
      </c>
      <c r="B2117" s="40" t="s">
        <v>1511</v>
      </c>
      <c r="C2117" s="4" t="s">
        <v>3649</v>
      </c>
      <c r="D2117" s="41">
        <v>68</v>
      </c>
      <c r="E2117" s="47" t="s">
        <v>1513</v>
      </c>
      <c r="F2117" s="263" t="str">
        <f t="shared" si="141"/>
        <v xml:space="preserve"> </v>
      </c>
      <c r="G2117" s="143" t="s">
        <v>15</v>
      </c>
      <c r="H2117" s="143" t="s">
        <v>1512</v>
      </c>
      <c r="I2117" s="263" t="str">
        <f t="shared" si="142"/>
        <v xml:space="preserve"> </v>
      </c>
      <c r="J2117" s="38" t="str">
        <f>IF(D2117&gt;=('28 Populations and thresholds'!$I$111),"YES"," ")</f>
        <v>YES</v>
      </c>
      <c r="K2117" s="38" t="str">
        <f>IF(J2117="YES"," ",IF(D2117&gt;=('28 Populations and thresholds'!$I$111)*0.25,"YES"))</f>
        <v xml:space="preserve"> </v>
      </c>
      <c r="L2117" s="38" t="b">
        <f>OR('28 Populations and thresholds'!$J$111="CR",'28 Populations and thresholds'!$J$111="EN",'28 Populations and thresholds'!$J$111="VU")</f>
        <v>1</v>
      </c>
      <c r="M2117" s="75">
        <f>D2117/'28 Populations and thresholds'!$H$111</f>
        <v>6.7999999999999996E-3</v>
      </c>
      <c r="N2117" s="106" t="str">
        <f>'28 Populations and thresholds'!$K$111</f>
        <v>DEC</v>
      </c>
      <c r="O2117" s="263" t="str">
        <f t="shared" si="143"/>
        <v xml:space="preserve"> </v>
      </c>
      <c r="P2117" s="348">
        <v>0.68</v>
      </c>
      <c r="Q2117" s="38">
        <v>1</v>
      </c>
      <c r="R2117" s="106">
        <v>1</v>
      </c>
      <c r="S2117" s="263"/>
      <c r="U2117" s="263" t="str">
        <f t="shared" si="144"/>
        <v xml:space="preserve"> </v>
      </c>
    </row>
    <row r="2118" spans="1:21" x14ac:dyDescent="0.2">
      <c r="A2118" s="267" t="s">
        <v>1498</v>
      </c>
      <c r="B2118" s="283" t="s">
        <v>4706</v>
      </c>
      <c r="C2118" s="269" t="s">
        <v>3459</v>
      </c>
      <c r="D2118" s="270">
        <v>500</v>
      </c>
      <c r="E2118" s="271">
        <v>27588</v>
      </c>
      <c r="F2118" s="263" t="str">
        <f t="shared" si="141"/>
        <v xml:space="preserve"> </v>
      </c>
      <c r="G2118" s="267" t="s">
        <v>21</v>
      </c>
      <c r="H2118" s="267" t="s">
        <v>630</v>
      </c>
      <c r="I2118" s="263" t="str">
        <f t="shared" si="142"/>
        <v xml:space="preserve"> </v>
      </c>
      <c r="J2118" s="272" t="str">
        <f>IF(D2118&gt;=(('28 Populations and thresholds'!$I$160)+('28 Populations and thresholds'!$I$163)),"YES"," ")</f>
        <v>YES</v>
      </c>
      <c r="K2118" s="272" t="str">
        <f>IF(J2118="YES"," ",IF(D2118&gt;=(('28 Populations and thresholds'!$I$160)+('28 Populations and thresholds'!$I$163))*0.25,"YES"))</f>
        <v xml:space="preserve"> </v>
      </c>
      <c r="L2118" s="272" t="b">
        <f>OR('28 Populations and thresholds'!$J$160="CR",'28 Populations and thresholds'!$J$160="EN",'28 Populations and thresholds'!$J$160="VU")</f>
        <v>0</v>
      </c>
      <c r="M2118" s="273">
        <f>D2118/(('28 Populations and thresholds'!$H$160)+('28 Populations and thresholds'!$H$163))</f>
        <v>1.2987012987012988E-2</v>
      </c>
      <c r="N2118" s="274" t="str">
        <f>'28 Populations and thresholds'!$K$160</f>
        <v>DEC</v>
      </c>
      <c r="O2118" s="263" t="str">
        <f t="shared" si="143"/>
        <v xml:space="preserve"> </v>
      </c>
      <c r="P2118" s="349">
        <v>6.94</v>
      </c>
      <c r="Q2118" s="272">
        <v>2</v>
      </c>
      <c r="R2118" s="274">
        <v>0</v>
      </c>
      <c r="S2118" s="263"/>
      <c r="T2118" s="282" t="s">
        <v>4563</v>
      </c>
      <c r="U2118" s="263" t="str">
        <f t="shared" si="144"/>
        <v xml:space="preserve"> </v>
      </c>
    </row>
    <row r="2119" spans="1:21" x14ac:dyDescent="0.2">
      <c r="A2119" s="275" t="s">
        <v>1498</v>
      </c>
      <c r="B2119" s="283" t="s">
        <v>4706</v>
      </c>
      <c r="C2119" s="278" t="s">
        <v>3474</v>
      </c>
      <c r="D2119" s="279">
        <v>1242</v>
      </c>
      <c r="E2119" s="285">
        <v>39235</v>
      </c>
      <c r="F2119" s="263" t="str">
        <f t="shared" si="141"/>
        <v xml:space="preserve"> </v>
      </c>
      <c r="G2119" s="275"/>
      <c r="H2119" s="275" t="s">
        <v>4221</v>
      </c>
      <c r="I2119" s="263" t="str">
        <f t="shared" si="142"/>
        <v xml:space="preserve"> </v>
      </c>
      <c r="J2119" s="272" t="str">
        <f>IF(D2119&gt;=('28 Populations and thresholds'!$I$198),"YES"," ")</f>
        <v>YES</v>
      </c>
      <c r="K2119" s="272" t="str">
        <f>IF(J2119="YES"," ",IF(D2119&gt;=('28 Populations and thresholds'!$I$198)*0.25,"YES"))</f>
        <v xml:space="preserve"> </v>
      </c>
      <c r="L2119" s="272" t="b">
        <f>OR('28 Populations and thresholds'!$J$198="CR",'28 Populations and thresholds'!$J$198="EN",'28 Populations and thresholds'!$J$198="VU")</f>
        <v>0</v>
      </c>
      <c r="M2119" s="273">
        <f>D2119/'28 Populations and thresholds'!$H$198</f>
        <v>5.6454545454545452E-2</v>
      </c>
      <c r="N2119" s="274">
        <f>'28 Populations and thresholds'!$K$198</f>
        <v>0</v>
      </c>
      <c r="O2119" s="263" t="str">
        <f t="shared" si="143"/>
        <v xml:space="preserve"> </v>
      </c>
      <c r="P2119" s="349"/>
      <c r="Q2119" s="272"/>
      <c r="R2119" s="274"/>
      <c r="S2119" s="263"/>
      <c r="T2119" s="275"/>
      <c r="U2119" s="263" t="str">
        <f t="shared" si="144"/>
        <v xml:space="preserve"> </v>
      </c>
    </row>
    <row r="2120" spans="1:21" x14ac:dyDescent="0.2">
      <c r="A2120" s="143" t="s">
        <v>1498</v>
      </c>
      <c r="B2120" s="40" t="s">
        <v>1516</v>
      </c>
      <c r="C2120" s="4" t="s">
        <v>3731</v>
      </c>
      <c r="D2120" s="41">
        <v>3000</v>
      </c>
      <c r="E2120" s="47" t="s">
        <v>1478</v>
      </c>
      <c r="F2120" s="263" t="str">
        <f t="shared" si="141"/>
        <v xml:space="preserve"> </v>
      </c>
      <c r="G2120" s="143" t="s">
        <v>15</v>
      </c>
      <c r="H2120" s="143" t="s">
        <v>1517</v>
      </c>
      <c r="I2120" s="263" t="str">
        <f t="shared" si="142"/>
        <v xml:space="preserve"> </v>
      </c>
      <c r="J2120" s="38" t="str">
        <f>IF(D2120&gt;=('28 Populations and thresholds'!$I$74),"YES"," ")</f>
        <v>YES</v>
      </c>
      <c r="K2120" s="38" t="str">
        <f>IF(J2120="YES"," ",IF(D2120&gt;=('28 Populations and thresholds'!$I$74)*0.25,"YES"))</f>
        <v xml:space="preserve"> </v>
      </c>
      <c r="L2120" s="38" t="b">
        <f>OR('28 Populations and thresholds'!$J$74="CR",'28 Populations and thresholds'!$J$74="EN",'28 Populations and thresholds'!$J$74="VU")</f>
        <v>0</v>
      </c>
      <c r="M2120" s="75">
        <f>D2120/'28 Populations and thresholds'!$H$74</f>
        <v>4.0431266846361183E-2</v>
      </c>
      <c r="N2120" s="106">
        <f>'28 Populations and thresholds'!$K$74</f>
        <v>0</v>
      </c>
      <c r="O2120" s="263" t="str">
        <f t="shared" si="143"/>
        <v xml:space="preserve"> </v>
      </c>
      <c r="P2120" s="348">
        <v>4.04</v>
      </c>
      <c r="Q2120" s="38">
        <v>1</v>
      </c>
      <c r="R2120" s="106">
        <v>0</v>
      </c>
      <c r="S2120" s="263"/>
      <c r="U2120" s="263" t="str">
        <f t="shared" si="144"/>
        <v xml:space="preserve"> </v>
      </c>
    </row>
    <row r="2121" spans="1:21" x14ac:dyDescent="0.2">
      <c r="A2121" s="267" t="s">
        <v>1498</v>
      </c>
      <c r="B2121" s="268" t="s">
        <v>1207</v>
      </c>
      <c r="C2121" s="269" t="s">
        <v>3772</v>
      </c>
      <c r="D2121" s="270">
        <v>100</v>
      </c>
      <c r="E2121" s="271">
        <v>27598</v>
      </c>
      <c r="F2121" s="263" t="str">
        <f t="shared" si="141"/>
        <v xml:space="preserve"> </v>
      </c>
      <c r="G2121" s="267" t="s">
        <v>21</v>
      </c>
      <c r="H2121" s="267" t="s">
        <v>630</v>
      </c>
      <c r="I2121" s="263" t="str">
        <f t="shared" si="142"/>
        <v xml:space="preserve"> </v>
      </c>
      <c r="J2121" s="272" t="str">
        <f>IF(D2121&gt;=('28 Populations and thresholds'!$I$201),"YES"," ")</f>
        <v xml:space="preserve"> </v>
      </c>
      <c r="K2121" s="272" t="str">
        <f>IF(J2121="YES"," ",IF(D2121&gt;=('28 Populations and thresholds'!$I$201)*0.25,"YES"))</f>
        <v>YES</v>
      </c>
      <c r="L2121" s="272" t="b">
        <f>OR('28 Populations and thresholds'!$J$201="CR",'28 Populations and thresholds'!$J$201="EN",'28 Populations and thresholds'!$J$201="VU")</f>
        <v>0</v>
      </c>
      <c r="M2121" s="273">
        <f>D2121/'28 Populations and thresholds'!$H$201</f>
        <v>4.0000000000000001E-3</v>
      </c>
      <c r="N2121" s="274">
        <f>'28 Populations and thresholds'!$K$201</f>
        <v>0</v>
      </c>
      <c r="O2121" s="263" t="str">
        <f t="shared" si="143"/>
        <v xml:space="preserve"> </v>
      </c>
      <c r="P2121" s="349">
        <v>0.4</v>
      </c>
      <c r="Q2121" s="272">
        <v>1</v>
      </c>
      <c r="R2121" s="274">
        <v>0</v>
      </c>
      <c r="S2121" s="263"/>
      <c r="T2121" s="269"/>
      <c r="U2121" s="263" t="str">
        <f t="shared" si="144"/>
        <v xml:space="preserve"> </v>
      </c>
    </row>
    <row r="2122" spans="1:21" x14ac:dyDescent="0.2">
      <c r="A2122" s="143" t="s">
        <v>1498</v>
      </c>
      <c r="B2122" s="40" t="s">
        <v>4709</v>
      </c>
      <c r="C2122" s="4" t="s">
        <v>3755</v>
      </c>
      <c r="D2122" s="41">
        <v>800</v>
      </c>
      <c r="E2122" s="46">
        <v>34851</v>
      </c>
      <c r="F2122" s="263" t="str">
        <f t="shared" si="141"/>
        <v xml:space="preserve"> </v>
      </c>
      <c r="G2122" s="143" t="s">
        <v>21</v>
      </c>
      <c r="H2122" s="143" t="s">
        <v>337</v>
      </c>
      <c r="I2122" s="263" t="str">
        <f t="shared" si="142"/>
        <v xml:space="preserve"> </v>
      </c>
      <c r="J2122" s="38" t="str">
        <f>IF(D2122&gt;=('28 Populations and thresholds'!$I$174),"YES"," ")</f>
        <v>YES</v>
      </c>
      <c r="K2122" s="38" t="str">
        <f>IF(J2122="YES"," ",IF(D2122&gt;=('28 Populations and thresholds'!$I$174)*0.25,"YES"))</f>
        <v xml:space="preserve"> </v>
      </c>
      <c r="L2122" s="38" t="b">
        <f>OR('28 Populations and thresholds'!$J$174="CR",'28 Populations and thresholds'!$J$174="EN",'28 Populations and thresholds'!$J$174="VU")</f>
        <v>0</v>
      </c>
      <c r="M2122" s="75">
        <f>D2122/'28 Populations and thresholds'!$H$174</f>
        <v>3.4782608695652174E-2</v>
      </c>
      <c r="N2122" s="106" t="str">
        <f>'28 Populations and thresholds'!$K$174</f>
        <v>DEC</v>
      </c>
      <c r="O2122" s="263" t="str">
        <f t="shared" si="143"/>
        <v xml:space="preserve"> </v>
      </c>
      <c r="P2122" s="348">
        <v>371.69</v>
      </c>
      <c r="Q2122" s="38">
        <v>33</v>
      </c>
      <c r="R2122" s="106">
        <v>2</v>
      </c>
      <c r="S2122" s="263"/>
      <c r="U2122" s="263" t="str">
        <f t="shared" si="144"/>
        <v xml:space="preserve"> </v>
      </c>
    </row>
    <row r="2123" spans="1:21" x14ac:dyDescent="0.2">
      <c r="A2123" s="143" t="s">
        <v>1498</v>
      </c>
      <c r="B2123" s="40" t="s">
        <v>4709</v>
      </c>
      <c r="C2123" s="160" t="s">
        <v>3756</v>
      </c>
      <c r="D2123" s="41">
        <v>8000</v>
      </c>
      <c r="E2123" s="46">
        <v>34851</v>
      </c>
      <c r="F2123" s="263" t="str">
        <f t="shared" si="141"/>
        <v xml:space="preserve"> </v>
      </c>
      <c r="G2123" s="143" t="s">
        <v>21</v>
      </c>
      <c r="H2123" s="143" t="s">
        <v>337</v>
      </c>
      <c r="I2123" s="263" t="str">
        <f t="shared" si="142"/>
        <v xml:space="preserve"> </v>
      </c>
      <c r="J2123" s="38" t="str">
        <f>IF(D2123&gt;=('28 Populations and thresholds'!$I$175),"YES"," ")</f>
        <v>YES</v>
      </c>
      <c r="K2123" s="38" t="str">
        <f>IF(J2123="YES"," ",IF(D2123&gt;=('28 Populations and thresholds'!$I$175)*0.25,"YES"))</f>
        <v xml:space="preserve"> </v>
      </c>
      <c r="L2123" s="38" t="b">
        <f>OR('28 Populations and thresholds'!$J$175="CR",'28 Populations and thresholds'!$J$175="EN",'28 Populations and thresholds'!$J$175="VU")</f>
        <v>0</v>
      </c>
      <c r="M2123" s="75">
        <f>D2123/'28 Populations and thresholds'!$H$175</f>
        <v>5.7553956834532377E-2</v>
      </c>
      <c r="N2123" s="106" t="str">
        <f>'28 Populations and thresholds'!$K$175</f>
        <v>DEC</v>
      </c>
      <c r="O2123" s="263" t="str">
        <f t="shared" si="143"/>
        <v xml:space="preserve"> </v>
      </c>
      <c r="P2123" s="348"/>
      <c r="Q2123" s="38"/>
      <c r="R2123" s="106"/>
      <c r="S2123" s="263"/>
      <c r="T2123" s="9"/>
      <c r="U2123" s="263" t="str">
        <f t="shared" si="144"/>
        <v xml:space="preserve"> </v>
      </c>
    </row>
    <row r="2124" spans="1:21" x14ac:dyDescent="0.2">
      <c r="A2124" s="143" t="s">
        <v>1498</v>
      </c>
      <c r="B2124" s="40" t="s">
        <v>4709</v>
      </c>
      <c r="C2124" s="4" t="s">
        <v>3447</v>
      </c>
      <c r="D2124" s="41">
        <v>2000</v>
      </c>
      <c r="E2124" s="46">
        <v>34851</v>
      </c>
      <c r="F2124" s="263" t="str">
        <f t="shared" si="141"/>
        <v xml:space="preserve"> </v>
      </c>
      <c r="G2124" s="143" t="s">
        <v>21</v>
      </c>
      <c r="H2124" s="143" t="s">
        <v>337</v>
      </c>
      <c r="I2124" s="263" t="str">
        <f t="shared" si="142"/>
        <v xml:space="preserve"> </v>
      </c>
      <c r="J2124" s="38" t="str">
        <f>IF(D2124&gt;=('28 Populations and thresholds'!$I$145),"YES"," ")</f>
        <v>YES</v>
      </c>
      <c r="K2124" s="38" t="str">
        <f>IF(J2124="YES"," ",IF(D2124&gt;=('28 Populations and thresholds'!$I$145)*0.25,"YES"))</f>
        <v xml:space="preserve"> </v>
      </c>
      <c r="L2124" s="38" t="b">
        <f>OR('28 Populations and thresholds'!$J$145="CR",'28 Populations and thresholds'!$J$145="EN",'28 Populations and thresholds'!$J$145="VU")</f>
        <v>0</v>
      </c>
      <c r="M2124" s="75">
        <f>D2124/'28 Populations and thresholds'!$H$145</f>
        <v>0.02</v>
      </c>
      <c r="N2124" s="106">
        <f>'28 Populations and thresholds'!$K$145</f>
        <v>0</v>
      </c>
      <c r="O2124" s="263" t="str">
        <f t="shared" si="143"/>
        <v xml:space="preserve"> </v>
      </c>
      <c r="P2124" s="348"/>
      <c r="Q2124" s="38"/>
      <c r="R2124" s="106"/>
      <c r="S2124" s="263"/>
      <c r="T2124" s="9"/>
      <c r="U2124" s="263" t="str">
        <f t="shared" si="144"/>
        <v xml:space="preserve"> </v>
      </c>
    </row>
    <row r="2125" spans="1:21" x14ac:dyDescent="0.2">
      <c r="A2125" s="143" t="s">
        <v>1498</v>
      </c>
      <c r="B2125" s="40" t="s">
        <v>4709</v>
      </c>
      <c r="C2125" s="4" t="s">
        <v>3776</v>
      </c>
      <c r="D2125" s="41">
        <v>6500</v>
      </c>
      <c r="E2125" s="46">
        <v>34851</v>
      </c>
      <c r="F2125" s="263" t="str">
        <f t="shared" si="141"/>
        <v xml:space="preserve"> </v>
      </c>
      <c r="G2125" s="143" t="s">
        <v>21</v>
      </c>
      <c r="H2125" s="143" t="s">
        <v>337</v>
      </c>
      <c r="I2125" s="263" t="str">
        <f t="shared" si="142"/>
        <v xml:space="preserve"> </v>
      </c>
      <c r="J2125" s="38" t="str">
        <f>IF(D2125&gt;=('28 Populations and thresholds'!$I$210),"YES"," ")</f>
        <v>YES</v>
      </c>
      <c r="K2125" s="38" t="str">
        <f>IF(J2125="YES"," ",IF(D2125&gt;=('28 Populations and thresholds'!$I$210)*0.25,"YES"))</f>
        <v xml:space="preserve"> </v>
      </c>
      <c r="L2125" s="38" t="b">
        <f>OR('28 Populations and thresholds'!$J$210="CR",'28 Populations and thresholds'!$J$210="EN",'28 Populations and thresholds'!$J$210="VU")</f>
        <v>0</v>
      </c>
      <c r="M2125" s="75">
        <f>D2125/'28 Populations and thresholds'!$H$210</f>
        <v>0.26</v>
      </c>
      <c r="N2125" s="106">
        <f>'28 Populations and thresholds'!$K$210</f>
        <v>0</v>
      </c>
      <c r="O2125" s="263" t="str">
        <f t="shared" si="143"/>
        <v xml:space="preserve"> </v>
      </c>
      <c r="P2125" s="348"/>
      <c r="Q2125" s="38"/>
      <c r="R2125" s="106"/>
      <c r="S2125" s="263"/>
      <c r="T2125" s="9"/>
      <c r="U2125" s="263" t="str">
        <f t="shared" si="144"/>
        <v xml:space="preserve"> </v>
      </c>
    </row>
    <row r="2126" spans="1:21" x14ac:dyDescent="0.2">
      <c r="A2126" s="12" t="s">
        <v>1498</v>
      </c>
      <c r="B2126" s="40" t="s">
        <v>4709</v>
      </c>
      <c r="C2126" s="111" t="s">
        <v>3387</v>
      </c>
      <c r="D2126" s="5">
        <v>110</v>
      </c>
      <c r="E2126" s="1" t="s">
        <v>3389</v>
      </c>
      <c r="F2126" s="263" t="str">
        <f t="shared" si="141"/>
        <v xml:space="preserve"> </v>
      </c>
      <c r="G2126" s="13" t="s">
        <v>162</v>
      </c>
      <c r="H2126" s="13" t="s">
        <v>3388</v>
      </c>
      <c r="I2126" s="263" t="str">
        <f t="shared" si="142"/>
        <v xml:space="preserve"> </v>
      </c>
      <c r="J2126" s="38" t="str">
        <f>IF(D2126&gt;=(('28 Populations and thresholds'!$I$119)+('28 Populations and thresholds'!$I$120)),"YES"," ")</f>
        <v>YES</v>
      </c>
      <c r="K2126" s="38" t="str">
        <f>IF(J2126="YES"," ",IF(D2126&gt;=(('28 Populations and thresholds'!$I$119)+('28 Populations and thresholds'!$I$120))*0.25,"YES"))</f>
        <v xml:space="preserve"> </v>
      </c>
      <c r="L2126" s="38" t="b">
        <f>OR('28 Populations and thresholds'!$J$119="CR",'28 Populations and thresholds'!$J$119="EN",'28 Populations and thresholds'!$J$119="VU")</f>
        <v>0</v>
      </c>
      <c r="M2126" s="75">
        <f>D2126/(('28 Populations and thresholds'!$H$119)+('28 Populations and thresholds'!$H$120))</f>
        <v>4.7826086956521737E-3</v>
      </c>
      <c r="N2126" s="106" t="str">
        <f>'28 Populations and thresholds'!$K$119</f>
        <v>DEC</v>
      </c>
      <c r="O2126" s="263" t="str">
        <f t="shared" si="143"/>
        <v xml:space="preserve"> </v>
      </c>
      <c r="P2126" s="348"/>
      <c r="Q2126" s="38"/>
      <c r="R2126" s="106"/>
      <c r="S2126" s="263"/>
      <c r="T2126" s="12" t="s">
        <v>4568</v>
      </c>
      <c r="U2126" s="263" t="str">
        <f t="shared" si="144"/>
        <v xml:space="preserve"> </v>
      </c>
    </row>
    <row r="2127" spans="1:21" x14ac:dyDescent="0.2">
      <c r="A2127" s="143" t="s">
        <v>1498</v>
      </c>
      <c r="B2127" s="40" t="s">
        <v>4709</v>
      </c>
      <c r="C2127" s="4" t="s">
        <v>3761</v>
      </c>
      <c r="D2127" s="41">
        <v>1100</v>
      </c>
      <c r="E2127" s="46">
        <v>34851</v>
      </c>
      <c r="F2127" s="263" t="str">
        <f t="shared" si="141"/>
        <v xml:space="preserve"> </v>
      </c>
      <c r="G2127" s="143" t="s">
        <v>21</v>
      </c>
      <c r="H2127" s="143" t="s">
        <v>337</v>
      </c>
      <c r="I2127" s="263" t="str">
        <f t="shared" si="142"/>
        <v xml:space="preserve"> </v>
      </c>
      <c r="J2127" s="38" t="str">
        <f>IF(D2127&gt;=('28 Populations and thresholds'!$I$187),"YES"," ")</f>
        <v>YES</v>
      </c>
      <c r="K2127" s="38" t="str">
        <f>IF(J2127="YES"," ",IF(D2127&gt;=('28 Populations and thresholds'!$I$187)*0.25,"YES"))</f>
        <v xml:space="preserve"> </v>
      </c>
      <c r="L2127" s="38" t="b">
        <f>OR('28 Populations and thresholds'!$J$187="CR",'28 Populations and thresholds'!$J$187="EN",'28 Populations and thresholds'!$J$187="VU")</f>
        <v>0</v>
      </c>
      <c r="M2127" s="75">
        <f>D2127/'28 Populations and thresholds'!$H$187</f>
        <v>1.0999999999999999E-2</v>
      </c>
      <c r="N2127" s="106">
        <f>'28 Populations and thresholds'!$K$187</f>
        <v>0</v>
      </c>
      <c r="O2127" s="263" t="str">
        <f t="shared" si="143"/>
        <v xml:space="preserve"> </v>
      </c>
      <c r="P2127" s="348"/>
      <c r="Q2127" s="38"/>
      <c r="R2127" s="106"/>
      <c r="S2127" s="263"/>
      <c r="T2127" s="9"/>
      <c r="U2127" s="263" t="str">
        <f t="shared" si="144"/>
        <v xml:space="preserve"> </v>
      </c>
    </row>
    <row r="2128" spans="1:21" x14ac:dyDescent="0.2">
      <c r="A2128" s="143" t="s">
        <v>1498</v>
      </c>
      <c r="B2128" s="40" t="s">
        <v>4709</v>
      </c>
      <c r="C2128" s="4" t="s">
        <v>3471</v>
      </c>
      <c r="D2128" s="41">
        <v>2000</v>
      </c>
      <c r="E2128" s="46">
        <v>34851</v>
      </c>
      <c r="F2128" s="263" t="str">
        <f t="shared" si="141"/>
        <v xml:space="preserve"> </v>
      </c>
      <c r="G2128" s="143" t="s">
        <v>21</v>
      </c>
      <c r="H2128" s="143" t="s">
        <v>337</v>
      </c>
      <c r="I2128" s="263" t="str">
        <f t="shared" si="142"/>
        <v xml:space="preserve"> </v>
      </c>
      <c r="J2128" s="38" t="str">
        <f>IF(D2128&gt;=(('28 Populations and thresholds'!$I$183)+('28 Populations and thresholds'!$I$184)+('28 Populations and thresholds'!$I$185)),"YES"," ")</f>
        <v>YES</v>
      </c>
      <c r="K2128" s="38" t="str">
        <f>IF(J2128="YES"," ",IF(D2128&gt;=(('28 Populations and thresholds'!$I$183)+('28 Populations and thresholds'!$I$184)+('28 Populations and thresholds'!$I$185))*0.25,"YES"))</f>
        <v xml:space="preserve"> </v>
      </c>
      <c r="L2128" s="38" t="b">
        <f>OR('28 Populations and thresholds'!$J$183="CR",'28 Populations and thresholds'!$J$183="EN",'28 Populations and thresholds'!$J$183="VU")</f>
        <v>0</v>
      </c>
      <c r="M2128" s="75">
        <f>D2128/(('28 Populations and thresholds'!$H$183)+('28 Populations and thresholds'!$H$184)+('28 Populations and thresholds'!$H$185))</f>
        <v>6.6666666666666671E-3</v>
      </c>
      <c r="N2128" s="106">
        <f>'28 Populations and thresholds'!$K$183</f>
        <v>0</v>
      </c>
      <c r="O2128" s="263" t="str">
        <f t="shared" si="143"/>
        <v xml:space="preserve"> </v>
      </c>
      <c r="P2128" s="348"/>
      <c r="Q2128" s="38"/>
      <c r="R2128" s="106"/>
      <c r="S2128" s="263"/>
      <c r="T2128" s="12" t="s">
        <v>4568</v>
      </c>
      <c r="U2128" s="263" t="str">
        <f t="shared" si="144"/>
        <v xml:space="preserve"> </v>
      </c>
    </row>
    <row r="2129" spans="1:26" x14ac:dyDescent="0.2">
      <c r="A2129" s="143" t="s">
        <v>1498</v>
      </c>
      <c r="B2129" s="40" t="s">
        <v>4709</v>
      </c>
      <c r="C2129" s="4" t="s">
        <v>3764</v>
      </c>
      <c r="D2129" s="41">
        <v>3000</v>
      </c>
      <c r="E2129" s="46">
        <v>34851</v>
      </c>
      <c r="F2129" s="263" t="str">
        <f t="shared" si="141"/>
        <v xml:space="preserve"> </v>
      </c>
      <c r="G2129" s="143" t="s">
        <v>21</v>
      </c>
      <c r="H2129" s="143" t="s">
        <v>337</v>
      </c>
      <c r="I2129" s="263" t="str">
        <f t="shared" si="142"/>
        <v xml:space="preserve"> </v>
      </c>
      <c r="J2129" s="38" t="str">
        <f>IF(D2129&gt;=('28 Populations and thresholds'!$I$192),"YES"," ")</f>
        <v>YES</v>
      </c>
      <c r="K2129" s="38" t="str">
        <f>IF(J2129="YES"," ",IF(D2129&gt;=('28 Populations and thresholds'!$I$192)*0.25,"YES"))</f>
        <v xml:space="preserve"> </v>
      </c>
      <c r="L2129" s="38" t="b">
        <f>OR('28 Populations and thresholds'!$J$192="CR",'28 Populations and thresholds'!$J$192="EN",'28 Populations and thresholds'!$J$192="VU")</f>
        <v>0</v>
      </c>
      <c r="M2129" s="75">
        <f>D2129/'28 Populations and thresholds'!$H$192</f>
        <v>0.06</v>
      </c>
      <c r="N2129" s="106">
        <f>'28 Populations and thresholds'!$K$192</f>
        <v>0</v>
      </c>
      <c r="O2129" s="263" t="str">
        <f t="shared" si="143"/>
        <v xml:space="preserve"> </v>
      </c>
      <c r="P2129" s="348"/>
      <c r="Q2129" s="38"/>
      <c r="R2129" s="106"/>
      <c r="S2129" s="263"/>
      <c r="T2129" s="9"/>
      <c r="U2129" s="263" t="str">
        <f t="shared" si="144"/>
        <v xml:space="preserve"> </v>
      </c>
    </row>
    <row r="2130" spans="1:26" x14ac:dyDescent="0.2">
      <c r="A2130" s="143" t="s">
        <v>1498</v>
      </c>
      <c r="B2130" s="40" t="s">
        <v>4709</v>
      </c>
      <c r="C2130" s="111" t="s">
        <v>3754</v>
      </c>
      <c r="D2130" s="41">
        <v>30000</v>
      </c>
      <c r="E2130" s="46">
        <v>34851</v>
      </c>
      <c r="F2130" s="263" t="str">
        <f t="shared" si="141"/>
        <v xml:space="preserve"> </v>
      </c>
      <c r="G2130" s="143" t="s">
        <v>21</v>
      </c>
      <c r="H2130" s="143" t="s">
        <v>337</v>
      </c>
      <c r="I2130" s="263" t="str">
        <f t="shared" si="142"/>
        <v xml:space="preserve"> </v>
      </c>
      <c r="J2130" s="38" t="str">
        <f>IF(D2130&gt;=('28 Populations and thresholds'!$I$173),"YES"," ")</f>
        <v>YES</v>
      </c>
      <c r="K2130" s="38" t="str">
        <f>IF(J2130="YES"," ",IF(D2130&gt;=('28 Populations and thresholds'!$I$173)*0.25,"YES"))</f>
        <v xml:space="preserve"> </v>
      </c>
      <c r="L2130" s="38" t="b">
        <f>OR('28 Populations and thresholds'!$J$173="CR",'28 Populations and thresholds'!$J$173="EN",'28 Populations and thresholds'!$J$173="VU")</f>
        <v>0</v>
      </c>
      <c r="M2130" s="75">
        <f>D2130/'28 Populations and thresholds'!$H$173</f>
        <v>0.03</v>
      </c>
      <c r="N2130" s="106">
        <f>'28 Populations and thresholds'!$K$173</f>
        <v>0</v>
      </c>
      <c r="O2130" s="263" t="str">
        <f t="shared" si="143"/>
        <v xml:space="preserve"> </v>
      </c>
      <c r="P2130" s="348"/>
      <c r="Q2130" s="38"/>
      <c r="R2130" s="106"/>
      <c r="S2130" s="263"/>
      <c r="T2130" s="9"/>
      <c r="U2130" s="263" t="str">
        <f t="shared" si="144"/>
        <v xml:space="preserve"> </v>
      </c>
    </row>
    <row r="2131" spans="1:26" x14ac:dyDescent="0.2">
      <c r="A2131" s="143" t="s">
        <v>1498</v>
      </c>
      <c r="B2131" s="40" t="s">
        <v>4709</v>
      </c>
      <c r="C2131" s="4" t="s">
        <v>3480</v>
      </c>
      <c r="D2131" s="41">
        <v>20000</v>
      </c>
      <c r="E2131" s="46">
        <v>34851</v>
      </c>
      <c r="F2131" s="263" t="str">
        <f t="shared" si="141"/>
        <v xml:space="preserve"> </v>
      </c>
      <c r="G2131" s="143" t="s">
        <v>21</v>
      </c>
      <c r="H2131" s="143" t="s">
        <v>337</v>
      </c>
      <c r="I2131" s="263" t="str">
        <f t="shared" si="142"/>
        <v xml:space="preserve"> </v>
      </c>
      <c r="J2131" s="38" t="str">
        <f>IF(D2131&gt;=('28 Populations and thresholds'!$I$203),"YES"," ")</f>
        <v>YES</v>
      </c>
      <c r="K2131" s="38" t="str">
        <f>IF(J2131="YES"," ",IF(D2131&gt;=('28 Populations and thresholds'!$I$203)*0.25,"YES"))</f>
        <v xml:space="preserve"> </v>
      </c>
      <c r="L2131" s="38" t="b">
        <f>OR('28 Populations and thresholds'!$J$203="CR",'28 Populations and thresholds'!$J$203="EN",'28 Populations and thresholds'!$J$203="VU")</f>
        <v>0</v>
      </c>
      <c r="M2131" s="75">
        <f>D2131/'28 Populations and thresholds'!$H$203</f>
        <v>0.14814814814814814</v>
      </c>
      <c r="N2131" s="106" t="str">
        <f>'28 Populations and thresholds'!$K$203</f>
        <v>DEC</v>
      </c>
      <c r="O2131" s="263" t="str">
        <f t="shared" si="143"/>
        <v xml:space="preserve"> </v>
      </c>
      <c r="P2131" s="348"/>
      <c r="Q2131" s="38"/>
      <c r="R2131" s="106"/>
      <c r="S2131" s="263"/>
      <c r="U2131" s="263" t="str">
        <f t="shared" si="144"/>
        <v xml:space="preserve"> </v>
      </c>
    </row>
    <row r="2132" spans="1:26" x14ac:dyDescent="0.2">
      <c r="A2132" s="143" t="s">
        <v>1498</v>
      </c>
      <c r="B2132" s="40" t="s">
        <v>4709</v>
      </c>
      <c r="C2132" s="111" t="s">
        <v>3467</v>
      </c>
      <c r="D2132" s="41">
        <v>2500</v>
      </c>
      <c r="E2132" s="46">
        <v>34851</v>
      </c>
      <c r="F2132" s="263" t="str">
        <f t="shared" si="141"/>
        <v xml:space="preserve"> </v>
      </c>
      <c r="G2132" s="143" t="s">
        <v>21</v>
      </c>
      <c r="H2132" s="143" t="s">
        <v>337</v>
      </c>
      <c r="I2132" s="263" t="str">
        <f t="shared" si="142"/>
        <v xml:space="preserve"> </v>
      </c>
      <c r="J2132" s="38" t="str">
        <f>IF(D2132&gt;=('28 Populations and thresholds'!$I$180),"YES"," ")</f>
        <v>YES</v>
      </c>
      <c r="K2132" s="38" t="str">
        <f>IF(J2132="YES"," ",IF(D2132&gt;=('28 Populations and thresholds'!$I$180)*0.25,"YES"))</f>
        <v xml:space="preserve"> </v>
      </c>
      <c r="L2132" s="38" t="b">
        <f>OR('28 Populations and thresholds'!$J$180="CR",'28 Populations and thresholds'!$J$180="EN",'28 Populations and thresholds'!$J$180="VU")</f>
        <v>0</v>
      </c>
      <c r="M2132" s="75">
        <f>D2132/'28 Populations and thresholds'!$H$180</f>
        <v>2.5000000000000001E-2</v>
      </c>
      <c r="N2132" s="106">
        <f>'28 Populations and thresholds'!$K$180</f>
        <v>0</v>
      </c>
      <c r="O2132" s="263" t="str">
        <f t="shared" si="143"/>
        <v xml:space="preserve"> </v>
      </c>
      <c r="P2132" s="348"/>
      <c r="Q2132" s="38"/>
      <c r="R2132" s="106"/>
      <c r="S2132" s="263"/>
      <c r="T2132" s="9"/>
      <c r="U2132" s="263" t="str">
        <f t="shared" si="144"/>
        <v xml:space="preserve"> </v>
      </c>
    </row>
    <row r="2133" spans="1:26" x14ac:dyDescent="0.2">
      <c r="A2133" s="143" t="s">
        <v>1498</v>
      </c>
      <c r="B2133" s="40" t="s">
        <v>4709</v>
      </c>
      <c r="C2133" s="4" t="s">
        <v>3750</v>
      </c>
      <c r="D2133" s="41">
        <v>1300</v>
      </c>
      <c r="E2133" s="46">
        <v>34851</v>
      </c>
      <c r="F2133" s="263" t="str">
        <f t="shared" si="141"/>
        <v xml:space="preserve"> </v>
      </c>
      <c r="G2133" s="143" t="s">
        <v>21</v>
      </c>
      <c r="H2133" s="143" t="s">
        <v>337</v>
      </c>
      <c r="I2133" s="263" t="str">
        <f t="shared" si="142"/>
        <v xml:space="preserve"> </v>
      </c>
      <c r="J2133" s="38" t="str">
        <f>IF(D2133&gt;=('28 Populations and thresholds'!$I$166),"YES"," ")</f>
        <v>YES</v>
      </c>
      <c r="K2133" s="38" t="str">
        <f>IF(J2133="YES"," ",IF(D2133&gt;=('28 Populations and thresholds'!$I$166)*0.25,"YES"))</f>
        <v xml:space="preserve"> </v>
      </c>
      <c r="L2133" s="38" t="b">
        <f>OR('28 Populations and thresholds'!$J$166="CR",'28 Populations and thresholds'!$J$166="EN",'28 Populations and thresholds'!$J$166="VU")</f>
        <v>0</v>
      </c>
      <c r="M2133" s="75">
        <f>D2133/'28 Populations and thresholds'!$H$166</f>
        <v>1.2999999999999999E-3</v>
      </c>
      <c r="N2133" s="106">
        <f>'28 Populations and thresholds'!$K$166</f>
        <v>0</v>
      </c>
      <c r="O2133" s="263" t="str">
        <f t="shared" si="143"/>
        <v xml:space="preserve"> </v>
      </c>
      <c r="P2133" s="348"/>
      <c r="Q2133" s="38"/>
      <c r="R2133" s="106"/>
      <c r="S2133" s="263"/>
      <c r="T2133" s="9"/>
      <c r="U2133" s="263" t="str">
        <f t="shared" si="144"/>
        <v xml:space="preserve"> </v>
      </c>
    </row>
    <row r="2134" spans="1:26" x14ac:dyDescent="0.2">
      <c r="A2134" s="143" t="s">
        <v>1498</v>
      </c>
      <c r="B2134" s="40" t="s">
        <v>4709</v>
      </c>
      <c r="C2134" s="4" t="s">
        <v>3762</v>
      </c>
      <c r="D2134" s="41">
        <v>3000</v>
      </c>
      <c r="E2134" s="46">
        <v>34851</v>
      </c>
      <c r="F2134" s="263" t="str">
        <f t="shared" si="141"/>
        <v xml:space="preserve"> </v>
      </c>
      <c r="G2134" s="143" t="s">
        <v>21</v>
      </c>
      <c r="H2134" s="143" t="s">
        <v>337</v>
      </c>
      <c r="I2134" s="263" t="str">
        <f t="shared" si="142"/>
        <v xml:space="preserve"> </v>
      </c>
      <c r="J2134" s="38" t="str">
        <f>IF(D2134&gt;=('28 Populations and thresholds'!$I$189),"YES"," ")</f>
        <v>YES</v>
      </c>
      <c r="K2134" s="38" t="str">
        <f>IF(J2134="YES"," ",IF(D2134&gt;=('28 Populations and thresholds'!$I$189)*0.25,"YES"))</f>
        <v xml:space="preserve"> </v>
      </c>
      <c r="L2134" s="38" t="b">
        <f>OR('28 Populations and thresholds'!$J$189="CR",'28 Populations and thresholds'!$J$189="EN",'28 Populations and thresholds'!$J$189="VU")</f>
        <v>0</v>
      </c>
      <c r="M2134" s="75">
        <f>D2134/'28 Populations and thresholds'!$H$189</f>
        <v>0.03</v>
      </c>
      <c r="N2134" s="106">
        <f>'28 Populations and thresholds'!$K$189</f>
        <v>0</v>
      </c>
      <c r="O2134" s="263" t="str">
        <f t="shared" si="143"/>
        <v xml:space="preserve"> </v>
      </c>
      <c r="P2134" s="348"/>
      <c r="Q2134" s="38"/>
      <c r="R2134" s="106"/>
      <c r="S2134" s="263"/>
      <c r="U2134" s="263" t="str">
        <f t="shared" si="144"/>
        <v xml:space="preserve"> </v>
      </c>
    </row>
    <row r="2135" spans="1:26" ht="15" customHeight="1" x14ac:dyDescent="0.2">
      <c r="A2135" s="143" t="s">
        <v>1498</v>
      </c>
      <c r="B2135" s="40" t="s">
        <v>4709</v>
      </c>
      <c r="C2135" s="4" t="s">
        <v>3451</v>
      </c>
      <c r="D2135" s="41">
        <v>8500</v>
      </c>
      <c r="E2135" s="46">
        <v>34851</v>
      </c>
      <c r="F2135" s="263" t="str">
        <f t="shared" si="141"/>
        <v xml:space="preserve"> </v>
      </c>
      <c r="G2135" s="143" t="s">
        <v>21</v>
      </c>
      <c r="H2135" s="143" t="s">
        <v>337</v>
      </c>
      <c r="I2135" s="263" t="str">
        <f t="shared" si="142"/>
        <v xml:space="preserve"> </v>
      </c>
      <c r="J2135" s="38" t="str">
        <f>IF(D2135&gt;=('28 Populations and thresholds'!$I$154),"YES"," ")</f>
        <v>YES</v>
      </c>
      <c r="K2135" s="38" t="str">
        <f>IF(J2135="YES"," ",IF(D2135&gt;=('28 Populations and thresholds'!$I$154)*0.25,"YES"))</f>
        <v xml:space="preserve"> </v>
      </c>
      <c r="L2135" s="38" t="b">
        <f>OR('28 Populations and thresholds'!$J$154="CR",'28 Populations and thresholds'!$J$154="EN",'28 Populations and thresholds'!$J$154="VU")</f>
        <v>0</v>
      </c>
      <c r="M2135" s="75">
        <f>D2135/'28 Populations and thresholds'!$H$154</f>
        <v>8.1730769230769232E-2</v>
      </c>
      <c r="N2135" s="106" t="str">
        <f>'28 Populations and thresholds'!$K$154</f>
        <v>DEC</v>
      </c>
      <c r="O2135" s="263" t="str">
        <f t="shared" si="143"/>
        <v xml:space="preserve"> </v>
      </c>
      <c r="P2135" s="348"/>
      <c r="Q2135" s="38"/>
      <c r="R2135" s="106"/>
      <c r="S2135" s="263"/>
      <c r="T2135" s="9"/>
      <c r="U2135" s="263" t="str">
        <f t="shared" si="144"/>
        <v xml:space="preserve"> </v>
      </c>
    </row>
    <row r="2136" spans="1:26" x14ac:dyDescent="0.2">
      <c r="A2136" s="143" t="s">
        <v>1498</v>
      </c>
      <c r="B2136" s="40" t="s">
        <v>4709</v>
      </c>
      <c r="C2136" s="4" t="s">
        <v>3765</v>
      </c>
      <c r="D2136" s="41">
        <v>1400</v>
      </c>
      <c r="E2136" s="46">
        <v>34851</v>
      </c>
      <c r="F2136" s="263" t="str">
        <f t="shared" si="141"/>
        <v xml:space="preserve"> </v>
      </c>
      <c r="G2136" s="143" t="s">
        <v>21</v>
      </c>
      <c r="H2136" s="143" t="s">
        <v>337</v>
      </c>
      <c r="I2136" s="263" t="str">
        <f t="shared" si="142"/>
        <v xml:space="preserve"> </v>
      </c>
      <c r="J2136" s="38" t="str">
        <f>IF(D2136&gt;=('28 Populations and thresholds'!$I$193),"YES"," ")</f>
        <v>YES</v>
      </c>
      <c r="K2136" s="38" t="str">
        <f>IF(J2136="YES"," ",IF(D2136&gt;=('28 Populations and thresholds'!$I$193)*0.25,"YES"))</f>
        <v xml:space="preserve"> </v>
      </c>
      <c r="L2136" s="38" t="b">
        <f>OR('28 Populations and thresholds'!$J$193="CR",'28 Populations and thresholds'!$J$193="EN",'28 Populations and thresholds'!$J$193="VU")</f>
        <v>0</v>
      </c>
      <c r="M2136" s="75">
        <f>D2136/'28 Populations and thresholds'!$H$193</f>
        <v>3.1818181818181815E-2</v>
      </c>
      <c r="N2136" s="106" t="str">
        <f>'28 Populations and thresholds'!$K$193</f>
        <v>DEC</v>
      </c>
      <c r="O2136" s="263" t="str">
        <f t="shared" si="143"/>
        <v xml:space="preserve"> </v>
      </c>
      <c r="P2136" s="348"/>
      <c r="Q2136" s="38"/>
      <c r="R2136" s="106"/>
      <c r="S2136" s="263"/>
      <c r="U2136" s="263" t="str">
        <f t="shared" si="144"/>
        <v xml:space="preserve"> </v>
      </c>
    </row>
    <row r="2137" spans="1:26" x14ac:dyDescent="0.2">
      <c r="A2137" s="12" t="s">
        <v>1498</v>
      </c>
      <c r="B2137" s="40" t="s">
        <v>4709</v>
      </c>
      <c r="C2137" s="4" t="s">
        <v>3396</v>
      </c>
      <c r="D2137" s="5">
        <v>500</v>
      </c>
      <c r="E2137" s="104" t="s">
        <v>3389</v>
      </c>
      <c r="F2137" s="263" t="str">
        <f t="shared" si="141"/>
        <v xml:space="preserve"> </v>
      </c>
      <c r="H2137" s="13" t="s">
        <v>4019</v>
      </c>
      <c r="I2137" s="263" t="str">
        <f t="shared" si="142"/>
        <v xml:space="preserve"> </v>
      </c>
      <c r="J2137" s="38" t="str">
        <f>IF(D2137&gt;=(('28 Populations and thresholds'!$I$121)+('28 Populations and thresholds'!$I$122)),"YES"," ")</f>
        <v>YES</v>
      </c>
      <c r="K2137" s="38" t="str">
        <f>IF(J2137="YES"," ",IF(D2137&gt;=(('28 Populations and thresholds'!$I$121)+('28 Populations and thresholds'!$I$122))*0.25,"YES"))</f>
        <v xml:space="preserve"> </v>
      </c>
      <c r="L2137" s="38" t="b">
        <f>OR('28 Populations and thresholds'!$J$122="CR",'28 Populations and thresholds'!$J$122="EN",'28 Populations and thresholds'!$J$122="VU")</f>
        <v>1</v>
      </c>
      <c r="M2137" s="75">
        <f>D2137/(('28 Populations and thresholds'!$H$121)+('28 Populations and thresholds'!$H$122))</f>
        <v>4.2918454935622317E-2</v>
      </c>
      <c r="N2137" s="106">
        <f>'28 Populations and thresholds'!$K$122</f>
        <v>0</v>
      </c>
      <c r="O2137" s="263" t="str">
        <f t="shared" si="143"/>
        <v xml:space="preserve"> </v>
      </c>
      <c r="P2137" s="348"/>
      <c r="Q2137" s="38"/>
      <c r="R2137" s="106"/>
      <c r="S2137" s="263"/>
      <c r="T2137" s="12" t="s">
        <v>4568</v>
      </c>
      <c r="U2137" s="263" t="str">
        <f t="shared" si="144"/>
        <v xml:space="preserve"> </v>
      </c>
    </row>
    <row r="2138" spans="1:26" x14ac:dyDescent="0.2">
      <c r="A2138" s="143" t="s">
        <v>1498</v>
      </c>
      <c r="B2138" s="40" t="s">
        <v>4709</v>
      </c>
      <c r="C2138" s="4" t="s">
        <v>3452</v>
      </c>
      <c r="D2138" s="41">
        <v>8000</v>
      </c>
      <c r="E2138" s="46">
        <v>34851</v>
      </c>
      <c r="F2138" s="263" t="str">
        <f t="shared" si="141"/>
        <v xml:space="preserve"> </v>
      </c>
      <c r="G2138" s="143" t="s">
        <v>21</v>
      </c>
      <c r="H2138" s="143" t="s">
        <v>337</v>
      </c>
      <c r="I2138" s="263" t="str">
        <f t="shared" si="142"/>
        <v xml:space="preserve"> </v>
      </c>
      <c r="J2138" s="38" t="str">
        <f>IF(D2138&gt;=('28 Populations and thresholds'!$I$158),"YES"," ")</f>
        <v>YES</v>
      </c>
      <c r="K2138" s="38" t="str">
        <f>IF(J2138="YES"," ",IF(D2138&gt;=('28 Populations and thresholds'!$I$158)*0.25,"YES"))</f>
        <v xml:space="preserve"> </v>
      </c>
      <c r="L2138" s="38" t="b">
        <f>OR('28 Populations and thresholds'!$J$158="CR",'28 Populations and thresholds'!$J$158="EN",'28 Populations and thresholds'!$J$158="VU")</f>
        <v>0</v>
      </c>
      <c r="M2138" s="75">
        <f>D2138/'28 Populations and thresholds'!$H$158</f>
        <v>0.08</v>
      </c>
      <c r="N2138" s="106">
        <f>'28 Populations and thresholds'!$K$158</f>
        <v>0</v>
      </c>
      <c r="O2138" s="263" t="str">
        <f t="shared" si="143"/>
        <v xml:space="preserve"> </v>
      </c>
      <c r="P2138" s="348"/>
      <c r="Q2138" s="38"/>
      <c r="R2138" s="106"/>
      <c r="S2138" s="263"/>
      <c r="T2138" s="9"/>
      <c r="U2138" s="263" t="str">
        <f t="shared" si="144"/>
        <v xml:space="preserve"> </v>
      </c>
    </row>
    <row r="2139" spans="1:26" x14ac:dyDescent="0.2">
      <c r="A2139" s="143" t="s">
        <v>1498</v>
      </c>
      <c r="B2139" s="40" t="s">
        <v>4709</v>
      </c>
      <c r="C2139" s="4" t="s">
        <v>3459</v>
      </c>
      <c r="D2139" s="41">
        <v>17300</v>
      </c>
      <c r="E2139" s="46">
        <v>34851</v>
      </c>
      <c r="F2139" s="263" t="str">
        <f t="shared" si="141"/>
        <v xml:space="preserve"> </v>
      </c>
      <c r="G2139" s="143" t="s">
        <v>21</v>
      </c>
      <c r="H2139" s="143" t="s">
        <v>337</v>
      </c>
      <c r="I2139" s="263" t="str">
        <f t="shared" si="142"/>
        <v xml:space="preserve"> </v>
      </c>
      <c r="J2139" s="38" t="str">
        <f>IF(D2139&gt;=(('28 Populations and thresholds'!$I$160)+('28 Populations and thresholds'!$I$162)),"YES"," ")</f>
        <v>YES</v>
      </c>
      <c r="K2139" s="38" t="str">
        <f>IF(J2139="YES"," ",IF(D2139&gt;=(('28 Populations and thresholds'!$I$160)+('28 Populations and thresholds'!$I$162))*0.25,"YES"))</f>
        <v xml:space="preserve"> </v>
      </c>
      <c r="L2139" s="38" t="b">
        <f>OR('28 Populations and thresholds'!$J$160="CR",'28 Populations and thresholds'!$J$160="EN",'28 Populations and thresholds'!$J$160="VU")</f>
        <v>0</v>
      </c>
      <c r="M2139" s="75">
        <f>D2139/(('28 Populations and thresholds'!$H$160)+('28 Populations and thresholds'!$H$162))</f>
        <v>0.31171171171171169</v>
      </c>
      <c r="N2139" s="106" t="str">
        <f>'28 Populations and thresholds'!$K$160</f>
        <v>DEC</v>
      </c>
      <c r="O2139" s="263" t="str">
        <f t="shared" si="143"/>
        <v xml:space="preserve"> </v>
      </c>
      <c r="P2139" s="348"/>
      <c r="Q2139" s="38"/>
      <c r="R2139" s="106"/>
      <c r="S2139" s="263"/>
      <c r="T2139" s="121" t="s">
        <v>4565</v>
      </c>
      <c r="U2139" s="263" t="str">
        <f t="shared" si="144"/>
        <v xml:space="preserve"> </v>
      </c>
    </row>
    <row r="2140" spans="1:26" x14ac:dyDescent="0.2">
      <c r="A2140" s="143" t="s">
        <v>1498</v>
      </c>
      <c r="B2140" s="40" t="s">
        <v>4709</v>
      </c>
      <c r="C2140" s="4" t="s">
        <v>3466</v>
      </c>
      <c r="D2140" s="41">
        <v>48000</v>
      </c>
      <c r="E2140" s="46">
        <v>34912</v>
      </c>
      <c r="F2140" s="263" t="str">
        <f t="shared" si="141"/>
        <v xml:space="preserve"> </v>
      </c>
      <c r="G2140" s="143" t="s">
        <v>21</v>
      </c>
      <c r="H2140" s="143" t="s">
        <v>337</v>
      </c>
      <c r="I2140" s="263" t="str">
        <f t="shared" si="142"/>
        <v xml:space="preserve"> </v>
      </c>
      <c r="J2140" s="38" t="str">
        <f>IF(D2140&gt;=('28 Populations and thresholds'!$I$178),"YES"," ")</f>
        <v>YES</v>
      </c>
      <c r="K2140" s="38" t="str">
        <f>IF(J2140="YES"," ",IF(D2140&gt;=('28 Populations and thresholds'!$I$178)*0.25,"YES"))</f>
        <v xml:space="preserve"> </v>
      </c>
      <c r="L2140" s="38" t="b">
        <f>OR('28 Populations and thresholds'!$J$178="CR",'28 Populations and thresholds'!$J$178="EN",'28 Populations and thresholds'!$J$178="VU")</f>
        <v>0</v>
      </c>
      <c r="M2140" s="75">
        <f>D2140/'28 Populations and thresholds'!$H$178</f>
        <v>0.26666666666666666</v>
      </c>
      <c r="N2140" s="106">
        <f>'28 Populations and thresholds'!$K$178</f>
        <v>0</v>
      </c>
      <c r="O2140" s="263" t="str">
        <f t="shared" si="143"/>
        <v xml:space="preserve"> </v>
      </c>
      <c r="P2140" s="348"/>
      <c r="Q2140" s="38"/>
      <c r="R2140" s="106"/>
      <c r="S2140" s="263"/>
      <c r="U2140" s="263" t="str">
        <f t="shared" si="144"/>
        <v xml:space="preserve"> </v>
      </c>
    </row>
    <row r="2141" spans="1:26" x14ac:dyDescent="0.2">
      <c r="A2141" s="143" t="s">
        <v>1498</v>
      </c>
      <c r="B2141" s="40" t="s">
        <v>4709</v>
      </c>
      <c r="C2141" s="4" t="s">
        <v>3748</v>
      </c>
      <c r="D2141" s="41">
        <v>17000</v>
      </c>
      <c r="E2141" s="46">
        <v>34851</v>
      </c>
      <c r="F2141" s="263" t="str">
        <f t="shared" si="141"/>
        <v xml:space="preserve"> </v>
      </c>
      <c r="G2141" s="143" t="s">
        <v>21</v>
      </c>
      <c r="H2141" s="143" t="s">
        <v>337</v>
      </c>
      <c r="I2141" s="263" t="str">
        <f t="shared" si="142"/>
        <v xml:space="preserve"> </v>
      </c>
      <c r="J2141" s="38" t="str">
        <f>IF(D2141&gt;=('28 Populations and thresholds'!$I$156),"YES"," ")</f>
        <v>YES</v>
      </c>
      <c r="K2141" s="38" t="str">
        <f>IF(J2141="YES"," ",IF(D2141&gt;=('28 Populations and thresholds'!$I$156)*0.25,"YES"))</f>
        <v xml:space="preserve"> </v>
      </c>
      <c r="L2141" s="38" t="b">
        <f>OR('28 Populations and thresholds'!$J$156="CR",'28 Populations and thresholds'!$J$156="EN",'28 Populations and thresholds'!$J$156="VU")</f>
        <v>0</v>
      </c>
      <c r="M2141" s="75">
        <f>D2141/'28 Populations and thresholds'!$H$156</f>
        <v>0.68</v>
      </c>
      <c r="N2141" s="106">
        <f>'28 Populations and thresholds'!$K$156</f>
        <v>0</v>
      </c>
      <c r="O2141" s="263" t="str">
        <f t="shared" si="143"/>
        <v xml:space="preserve"> </v>
      </c>
      <c r="P2141" s="348"/>
      <c r="Q2141" s="38"/>
      <c r="R2141" s="106"/>
      <c r="S2141" s="263"/>
      <c r="U2141" s="263" t="str">
        <f t="shared" si="144"/>
        <v xml:space="preserve"> </v>
      </c>
    </row>
    <row r="2142" spans="1:26" x14ac:dyDescent="0.2">
      <c r="A2142" s="143" t="s">
        <v>1498</v>
      </c>
      <c r="B2142" s="40" t="s">
        <v>4709</v>
      </c>
      <c r="C2142" s="4" t="s">
        <v>3760</v>
      </c>
      <c r="D2142" s="41">
        <v>12000</v>
      </c>
      <c r="E2142" s="46">
        <v>34851</v>
      </c>
      <c r="F2142" s="263" t="str">
        <f t="shared" si="141"/>
        <v xml:space="preserve"> </v>
      </c>
      <c r="G2142" s="143" t="s">
        <v>21</v>
      </c>
      <c r="H2142" s="143" t="s">
        <v>337</v>
      </c>
      <c r="I2142" s="263" t="str">
        <f t="shared" si="142"/>
        <v xml:space="preserve"> </v>
      </c>
      <c r="J2142" s="38" t="str">
        <f>IF(D2142&gt;=('28 Populations and thresholds'!$I$186),"YES"," ")</f>
        <v>YES</v>
      </c>
      <c r="K2142" s="38" t="str">
        <f>IF(J2142="YES"," ",IF(D2142&gt;=('28 Populations and thresholds'!$I$186)*0.25,"YES"))</f>
        <v xml:space="preserve"> </v>
      </c>
      <c r="L2142" s="38" t="b">
        <f>OR('28 Populations and thresholds'!$J$186="CR",'28 Populations and thresholds'!$J$186="EN",'28 Populations and thresholds'!$J$186="VU")</f>
        <v>0</v>
      </c>
      <c r="M2142" s="75">
        <f>D2142/'28 Populations and thresholds'!$H$186</f>
        <v>1.2E-2</v>
      </c>
      <c r="N2142" s="106">
        <f>'28 Populations and thresholds'!$K$186</f>
        <v>0</v>
      </c>
      <c r="O2142" s="263" t="str">
        <f t="shared" si="143"/>
        <v xml:space="preserve"> </v>
      </c>
      <c r="P2142" s="348"/>
      <c r="Q2142" s="38"/>
      <c r="R2142" s="106"/>
      <c r="S2142" s="263"/>
      <c r="U2142" s="263" t="str">
        <f t="shared" si="144"/>
        <v xml:space="preserve"> </v>
      </c>
    </row>
    <row r="2143" spans="1:26" x14ac:dyDescent="0.2">
      <c r="A2143" s="143" t="s">
        <v>1498</v>
      </c>
      <c r="B2143" s="40" t="s">
        <v>4709</v>
      </c>
      <c r="C2143" s="4" t="s">
        <v>3744</v>
      </c>
      <c r="D2143" s="41">
        <v>23000</v>
      </c>
      <c r="E2143" s="46">
        <v>34851</v>
      </c>
      <c r="F2143" s="263" t="str">
        <f t="shared" si="141"/>
        <v xml:space="preserve"> </v>
      </c>
      <c r="G2143" s="143" t="s">
        <v>21</v>
      </c>
      <c r="H2143" s="143" t="s">
        <v>337</v>
      </c>
      <c r="I2143" s="263" t="str">
        <f t="shared" si="142"/>
        <v xml:space="preserve"> </v>
      </c>
      <c r="J2143" s="38" t="str">
        <f>IF(D2143&gt;=('28 Populations and thresholds'!$I$150),"YES"," ")</f>
        <v>YES</v>
      </c>
      <c r="K2143" s="38" t="str">
        <f>IF(J2143="YES"," ",IF(D2143&gt;=('28 Populations and thresholds'!$I$150)*0.25,"YES"))</f>
        <v xml:space="preserve"> </v>
      </c>
      <c r="L2143" s="38" t="b">
        <f>OR('28 Populations and thresholds'!$J$150="CR",'28 Populations and thresholds'!$J$150="EN",'28 Populations and thresholds'!$J$150="VU")</f>
        <v>0</v>
      </c>
      <c r="M2143" s="75">
        <f>D2143/'28 Populations and thresholds'!$H$150</f>
        <v>2.3E-2</v>
      </c>
      <c r="N2143" s="106">
        <f>'28 Populations and thresholds'!$K$150</f>
        <v>0</v>
      </c>
      <c r="O2143" s="263" t="str">
        <f t="shared" si="143"/>
        <v xml:space="preserve"> </v>
      </c>
      <c r="P2143" s="348"/>
      <c r="Q2143" s="38"/>
      <c r="R2143" s="106"/>
      <c r="S2143" s="263"/>
      <c r="T2143" s="9"/>
      <c r="U2143" s="263" t="str">
        <f t="shared" si="144"/>
        <v xml:space="preserve"> </v>
      </c>
    </row>
    <row r="2144" spans="1:26" x14ac:dyDescent="0.2">
      <c r="A2144" s="143" t="s">
        <v>1498</v>
      </c>
      <c r="B2144" s="40" t="s">
        <v>4709</v>
      </c>
      <c r="C2144" s="4" t="s">
        <v>3745</v>
      </c>
      <c r="D2144" s="41">
        <v>56000</v>
      </c>
      <c r="E2144" s="46">
        <v>34851</v>
      </c>
      <c r="F2144" s="263" t="str">
        <f t="shared" si="141"/>
        <v xml:space="preserve"> </v>
      </c>
      <c r="G2144" s="143" t="s">
        <v>21</v>
      </c>
      <c r="H2144" s="143" t="s">
        <v>337</v>
      </c>
      <c r="I2144" s="263" t="str">
        <f t="shared" si="142"/>
        <v xml:space="preserve"> </v>
      </c>
      <c r="J2144" s="38" t="str">
        <f>IF(D2144&gt;=('28 Populations and thresholds'!$I$152),"YES"," ")</f>
        <v>YES</v>
      </c>
      <c r="K2144" s="38" t="str">
        <f>IF(J2144="YES"," ",IF(D2144&gt;=('28 Populations and thresholds'!$I$152)*0.25,"YES"))</f>
        <v xml:space="preserve"> </v>
      </c>
      <c r="L2144" s="38" t="b">
        <f>OR('28 Populations and thresholds'!$J$152="CR",'28 Populations and thresholds'!$J$152="EN",'28 Populations and thresholds'!$J$152="VU")</f>
        <v>0</v>
      </c>
      <c r="M2144" s="75">
        <f>D2144/'28 Populations and thresholds'!$H$152</f>
        <v>0.56000000000000005</v>
      </c>
      <c r="N2144" s="106">
        <f>'28 Populations and thresholds'!$K$152</f>
        <v>0</v>
      </c>
      <c r="O2144" s="263" t="str">
        <f t="shared" si="143"/>
        <v xml:space="preserve"> </v>
      </c>
      <c r="P2144" s="348"/>
      <c r="Q2144" s="38"/>
      <c r="R2144" s="106"/>
      <c r="S2144" s="263"/>
      <c r="U2144" s="263" t="str">
        <f t="shared" si="144"/>
        <v xml:space="preserve"> </v>
      </c>
      <c r="W2144" s="4"/>
      <c r="X2144" s="4"/>
      <c r="Y2144" s="4"/>
      <c r="Z2144" s="4"/>
    </row>
    <row r="2145" spans="1:26" x14ac:dyDescent="0.2">
      <c r="A2145" s="143" t="s">
        <v>1498</v>
      </c>
      <c r="B2145" s="40" t="s">
        <v>4709</v>
      </c>
      <c r="C2145" s="4" t="s">
        <v>3448</v>
      </c>
      <c r="D2145" s="41">
        <v>6000</v>
      </c>
      <c r="E2145" s="46">
        <v>34851</v>
      </c>
      <c r="F2145" s="263" t="str">
        <f t="shared" si="141"/>
        <v xml:space="preserve"> </v>
      </c>
      <c r="G2145" s="143" t="s">
        <v>21</v>
      </c>
      <c r="H2145" s="143" t="s">
        <v>337</v>
      </c>
      <c r="I2145" s="263" t="str">
        <f t="shared" si="142"/>
        <v xml:space="preserve"> </v>
      </c>
      <c r="J2145" s="38" t="str">
        <f>IF(D2145&gt;=('28 Populations and thresholds'!$I$147),"YES"," ")</f>
        <v>YES</v>
      </c>
      <c r="K2145" s="38" t="str">
        <f>IF(J2145="YES"," ",IF(D2145&gt;=('28 Populations and thresholds'!$I$147)*0.25,"YES"))</f>
        <v xml:space="preserve"> </v>
      </c>
      <c r="L2145" s="38" t="b">
        <f>OR('28 Populations and thresholds'!$J$147="CR",'28 Populations and thresholds'!$J$147="EN",'28 Populations and thresholds'!$J$147="VU")</f>
        <v>0</v>
      </c>
      <c r="M2145" s="75">
        <f>D2145/'28 Populations and thresholds'!$H$147</f>
        <v>0.06</v>
      </c>
      <c r="N2145" s="106">
        <f>'28 Populations and thresholds'!$K$147</f>
        <v>0</v>
      </c>
      <c r="O2145" s="263" t="str">
        <f t="shared" si="143"/>
        <v xml:space="preserve"> </v>
      </c>
      <c r="P2145" s="348"/>
      <c r="Q2145" s="38"/>
      <c r="R2145" s="106"/>
      <c r="S2145" s="263"/>
      <c r="T2145" s="9"/>
      <c r="U2145" s="263" t="str">
        <f t="shared" si="144"/>
        <v xml:space="preserve"> </v>
      </c>
    </row>
    <row r="2146" spans="1:26" x14ac:dyDescent="0.2">
      <c r="A2146" s="143" t="s">
        <v>1498</v>
      </c>
      <c r="B2146" s="40" t="s">
        <v>4709</v>
      </c>
      <c r="C2146" s="4" t="s">
        <v>3753</v>
      </c>
      <c r="D2146" s="41">
        <v>3000</v>
      </c>
      <c r="E2146" s="46">
        <v>34851</v>
      </c>
      <c r="F2146" s="263" t="str">
        <f t="shared" si="141"/>
        <v xml:space="preserve"> </v>
      </c>
      <c r="G2146" s="143" t="s">
        <v>21</v>
      </c>
      <c r="H2146" s="143" t="s">
        <v>337</v>
      </c>
      <c r="I2146" s="263" t="str">
        <f t="shared" si="142"/>
        <v xml:space="preserve"> </v>
      </c>
      <c r="J2146" s="38" t="str">
        <f>IF(D2146&gt;=('28 Populations and thresholds'!$I$171),"YES"," ")</f>
        <v>YES</v>
      </c>
      <c r="K2146" s="38" t="str">
        <f>IF(J2146="YES"," ",IF(D2146&gt;=('28 Populations and thresholds'!$I$171)*0.25,"YES"))</f>
        <v xml:space="preserve"> </v>
      </c>
      <c r="L2146" s="38" t="b">
        <f>OR('28 Populations and thresholds'!$J$171="CR",'28 Populations and thresholds'!$J$171="EN",'28 Populations and thresholds'!$J$171="VU")</f>
        <v>0</v>
      </c>
      <c r="M2146" s="75">
        <f>D2146/'28 Populations and thresholds'!$H$171</f>
        <v>3.0000000000000001E-3</v>
      </c>
      <c r="N2146" s="106">
        <f>'28 Populations and thresholds'!$K$171</f>
        <v>0</v>
      </c>
      <c r="O2146" s="263" t="str">
        <f t="shared" si="143"/>
        <v xml:space="preserve"> </v>
      </c>
      <c r="P2146" s="348"/>
      <c r="Q2146" s="38"/>
      <c r="R2146" s="106"/>
      <c r="S2146" s="263"/>
      <c r="U2146" s="263" t="str">
        <f t="shared" si="144"/>
        <v xml:space="preserve"> </v>
      </c>
    </row>
    <row r="2147" spans="1:26" x14ac:dyDescent="0.2">
      <c r="A2147" s="143" t="s">
        <v>1498</v>
      </c>
      <c r="B2147" s="40" t="s">
        <v>4709</v>
      </c>
      <c r="C2147" s="4" t="s">
        <v>3770</v>
      </c>
      <c r="D2147" s="41">
        <v>23850</v>
      </c>
      <c r="E2147" s="46">
        <v>36325</v>
      </c>
      <c r="F2147" s="263" t="str">
        <f t="shared" si="141"/>
        <v xml:space="preserve"> </v>
      </c>
      <c r="G2147" s="143" t="s">
        <v>21</v>
      </c>
      <c r="H2147" s="143" t="s">
        <v>340</v>
      </c>
      <c r="I2147" s="263" t="str">
        <f t="shared" si="142"/>
        <v xml:space="preserve"> </v>
      </c>
      <c r="J2147" s="38" t="str">
        <f>IF(D2147&gt;=('28 Populations and thresholds'!$I$199),"YES"," ")</f>
        <v>YES</v>
      </c>
      <c r="K2147" s="38" t="str">
        <f>IF(J2147="YES"," ",IF(D2147&gt;=('28 Populations and thresholds'!$I$199)*0.25,"YES"))</f>
        <v xml:space="preserve"> </v>
      </c>
      <c r="L2147" s="38" t="b">
        <f>OR('28 Populations and thresholds'!$J$199="CR",'28 Populations and thresholds'!$J$199="EN",'28 Populations and thresholds'!$J$199="VU")</f>
        <v>0</v>
      </c>
      <c r="M2147" s="75">
        <f>D2147/'28 Populations and thresholds'!$H$199</f>
        <v>7.571428571428572E-2</v>
      </c>
      <c r="N2147" s="106">
        <f>'28 Populations and thresholds'!$K$199</f>
        <v>0</v>
      </c>
      <c r="O2147" s="263" t="str">
        <f t="shared" si="143"/>
        <v xml:space="preserve"> </v>
      </c>
      <c r="P2147" s="348"/>
      <c r="Q2147" s="38"/>
      <c r="R2147" s="106"/>
      <c r="S2147" s="263"/>
      <c r="T2147" s="9"/>
      <c r="U2147" s="263" t="str">
        <f t="shared" si="144"/>
        <v xml:space="preserve"> </v>
      </c>
    </row>
    <row r="2148" spans="1:26" x14ac:dyDescent="0.2">
      <c r="A2148" s="12" t="s">
        <v>1498</v>
      </c>
      <c r="B2148" s="40" t="s">
        <v>4709</v>
      </c>
      <c r="C2148" s="160" t="s">
        <v>1753</v>
      </c>
      <c r="D2148" s="5">
        <v>2430</v>
      </c>
      <c r="E2148" s="104">
        <v>1989</v>
      </c>
      <c r="F2148" s="263" t="str">
        <f t="shared" si="141"/>
        <v xml:space="preserve"> </v>
      </c>
      <c r="G2148" s="13" t="s">
        <v>4019</v>
      </c>
      <c r="I2148" s="263" t="str">
        <f t="shared" si="142"/>
        <v xml:space="preserve"> </v>
      </c>
      <c r="J2148" s="38" t="str">
        <f>IF(D2148&gt;=('28 Populations and thresholds'!$I$222),"YES"," ")</f>
        <v>YES</v>
      </c>
      <c r="K2148" s="38" t="str">
        <f>IF(J2148="YES"," ",IF(D2148&gt;=('28 Populations and thresholds'!$I$222)*0.25,"YES"))</f>
        <v xml:space="preserve"> </v>
      </c>
      <c r="L2148" s="38" t="b">
        <f>OR('28 Populations and thresholds'!$J$222="CR",'28 Populations and thresholds'!$J$222="EN",'28 Populations and thresholds'!$J$222="VU")</f>
        <v>1</v>
      </c>
      <c r="M2148" s="75">
        <f>D2148/'28 Populations and thresholds'!$H$222</f>
        <v>0.20250000000000001</v>
      </c>
      <c r="N2148" s="106" t="str">
        <f>'28 Populations and thresholds'!$K$222</f>
        <v>DEC</v>
      </c>
      <c r="O2148" s="263" t="str">
        <f t="shared" si="143"/>
        <v xml:space="preserve"> </v>
      </c>
      <c r="P2148" s="348"/>
      <c r="Q2148" s="38"/>
      <c r="R2148" s="106"/>
      <c r="S2148" s="263"/>
      <c r="T2148" s="12" t="s">
        <v>4119</v>
      </c>
      <c r="U2148" s="263" t="str">
        <f t="shared" si="144"/>
        <v xml:space="preserve"> </v>
      </c>
    </row>
    <row r="2149" spans="1:26" x14ac:dyDescent="0.2">
      <c r="A2149" s="143" t="s">
        <v>1498</v>
      </c>
      <c r="B2149" s="40" t="s">
        <v>4709</v>
      </c>
      <c r="C2149" s="4" t="s">
        <v>3766</v>
      </c>
      <c r="D2149" s="41">
        <v>1200</v>
      </c>
      <c r="E2149" s="46">
        <v>34851</v>
      </c>
      <c r="F2149" s="263" t="str">
        <f t="shared" si="141"/>
        <v xml:space="preserve"> </v>
      </c>
      <c r="G2149" s="143" t="s">
        <v>21</v>
      </c>
      <c r="H2149" s="143" t="s">
        <v>337</v>
      </c>
      <c r="I2149" s="263" t="str">
        <f t="shared" si="142"/>
        <v xml:space="preserve"> </v>
      </c>
      <c r="J2149" s="38" t="str">
        <f>IF(D2149&gt;=('28 Populations and thresholds'!$I$194),"YES"," ")</f>
        <v>YES</v>
      </c>
      <c r="K2149" s="38" t="str">
        <f>IF(J2149="YES"," ",IF(D2149&gt;=('28 Populations and thresholds'!$I$194)*0.25,"YES"))</f>
        <v xml:space="preserve"> </v>
      </c>
      <c r="L2149" s="38" t="b">
        <f>OR('28 Populations and thresholds'!$J$194="CR",'28 Populations and thresholds'!$J$194="EN",'28 Populations and thresholds'!$J$194="VU")</f>
        <v>0</v>
      </c>
      <c r="M2149" s="75">
        <f>D2149/'28 Populations and thresholds'!$H$194</f>
        <v>4.2105263157894736E-2</v>
      </c>
      <c r="N2149" s="106" t="str">
        <f>'28 Populations and thresholds'!$K$194</f>
        <v>DEC</v>
      </c>
      <c r="O2149" s="263" t="str">
        <f t="shared" si="143"/>
        <v xml:space="preserve"> </v>
      </c>
      <c r="P2149" s="348"/>
      <c r="Q2149" s="38"/>
      <c r="R2149" s="106"/>
      <c r="S2149" s="263"/>
      <c r="U2149" s="263" t="str">
        <f t="shared" si="144"/>
        <v xml:space="preserve"> </v>
      </c>
    </row>
    <row r="2150" spans="1:26" x14ac:dyDescent="0.2">
      <c r="A2150" s="143" t="s">
        <v>1498</v>
      </c>
      <c r="B2150" s="40" t="s">
        <v>4709</v>
      </c>
      <c r="C2150" s="111" t="s">
        <v>3759</v>
      </c>
      <c r="D2150" s="41">
        <v>2700</v>
      </c>
      <c r="E2150" s="46">
        <v>34851</v>
      </c>
      <c r="F2150" s="263" t="str">
        <f t="shared" si="141"/>
        <v xml:space="preserve"> </v>
      </c>
      <c r="G2150" s="143" t="s">
        <v>21</v>
      </c>
      <c r="H2150" s="143" t="s">
        <v>337</v>
      </c>
      <c r="I2150" s="263" t="str">
        <f t="shared" si="142"/>
        <v xml:space="preserve"> </v>
      </c>
      <c r="J2150" s="38" t="str">
        <f>IF(D2150&gt;=('28 Populations and thresholds'!$I$182),"YES"," ")</f>
        <v>YES</v>
      </c>
      <c r="K2150" s="38" t="str">
        <f>IF(J2150="YES"," ",IF(D2150&gt;=('28 Populations and thresholds'!$I$182)*0.25,"YES"))</f>
        <v xml:space="preserve"> </v>
      </c>
      <c r="L2150" s="38" t="b">
        <f>OR('28 Populations and thresholds'!$J$182="CR",'28 Populations and thresholds'!$J$182="EN",'28 Populations and thresholds'!$J$182="VU")</f>
        <v>0</v>
      </c>
      <c r="M2150" s="75">
        <f>D2150/'28 Populations and thresholds'!$H$182</f>
        <v>0.108</v>
      </c>
      <c r="N2150" s="106">
        <f>'28 Populations and thresholds'!$K$182</f>
        <v>0</v>
      </c>
      <c r="O2150" s="263" t="str">
        <f t="shared" si="143"/>
        <v xml:space="preserve"> </v>
      </c>
      <c r="P2150" s="348"/>
      <c r="Q2150" s="38"/>
      <c r="R2150" s="106"/>
      <c r="S2150" s="263"/>
      <c r="U2150" s="263" t="str">
        <f t="shared" si="144"/>
        <v xml:space="preserve"> </v>
      </c>
      <c r="W2150" s="4"/>
      <c r="X2150" s="4"/>
      <c r="Y2150" s="4"/>
      <c r="Z2150" s="4"/>
    </row>
    <row r="2151" spans="1:26" x14ac:dyDescent="0.2">
      <c r="A2151" s="143" t="s">
        <v>1498</v>
      </c>
      <c r="B2151" s="40" t="s">
        <v>4709</v>
      </c>
      <c r="C2151" s="111" t="s">
        <v>3771</v>
      </c>
      <c r="D2151" s="41">
        <v>22000</v>
      </c>
      <c r="E2151" s="46">
        <v>34851</v>
      </c>
      <c r="F2151" s="263" t="str">
        <f t="shared" si="141"/>
        <v xml:space="preserve"> </v>
      </c>
      <c r="G2151" s="143" t="s">
        <v>21</v>
      </c>
      <c r="H2151" s="143" t="s">
        <v>337</v>
      </c>
      <c r="I2151" s="263" t="str">
        <f t="shared" si="142"/>
        <v xml:space="preserve"> </v>
      </c>
      <c r="J2151" s="38" t="str">
        <f>IF(D2151&gt;=('28 Populations and thresholds'!$I$200),"YES"," ")</f>
        <v>YES</v>
      </c>
      <c r="K2151" s="38" t="str">
        <f>IF(J2151="YES"," ",IF(D2151&gt;=('28 Populations and thresholds'!$I$200)*0.25,"YES"))</f>
        <v xml:space="preserve"> </v>
      </c>
      <c r="L2151" s="38" t="b">
        <f>OR('28 Populations and thresholds'!$J$200="CR",'28 Populations and thresholds'!$J$200="EN",'28 Populations and thresholds'!$J$200="VU")</f>
        <v>0</v>
      </c>
      <c r="M2151" s="75">
        <f>D2151/'28 Populations and thresholds'!$H$200</f>
        <v>0.22</v>
      </c>
      <c r="N2151" s="106">
        <f>'28 Populations and thresholds'!$K$200</f>
        <v>0</v>
      </c>
      <c r="O2151" s="263" t="str">
        <f t="shared" si="143"/>
        <v xml:space="preserve"> </v>
      </c>
      <c r="P2151" s="348"/>
      <c r="Q2151" s="38"/>
      <c r="R2151" s="106"/>
      <c r="S2151" s="263"/>
      <c r="U2151" s="263" t="str">
        <f t="shared" si="144"/>
        <v xml:space="preserve"> </v>
      </c>
      <c r="W2151" s="4"/>
      <c r="X2151" s="4"/>
      <c r="Y2151" s="4"/>
      <c r="Z2151" s="4"/>
    </row>
    <row r="2152" spans="1:26" x14ac:dyDescent="0.2">
      <c r="A2152" s="143" t="s">
        <v>1498</v>
      </c>
      <c r="B2152" s="40" t="s">
        <v>4709</v>
      </c>
      <c r="C2152" s="111" t="s">
        <v>3763</v>
      </c>
      <c r="D2152" s="41">
        <v>600</v>
      </c>
      <c r="E2152" s="46">
        <v>34851</v>
      </c>
      <c r="F2152" s="263" t="str">
        <f t="shared" si="141"/>
        <v xml:space="preserve"> </v>
      </c>
      <c r="G2152" s="143" t="s">
        <v>21</v>
      </c>
      <c r="H2152" s="143" t="s">
        <v>337</v>
      </c>
      <c r="I2152" s="263" t="str">
        <f t="shared" si="142"/>
        <v xml:space="preserve"> </v>
      </c>
      <c r="J2152" s="38" t="str">
        <f>IF(D2152&gt;=('28 Populations and thresholds'!$I$191),"YES"," ")</f>
        <v>YES</v>
      </c>
      <c r="K2152" s="38" t="str">
        <f>IF(J2152="YES"," ",IF(D2152&gt;=('28 Populations and thresholds'!$I$191)*0.25,"YES"))</f>
        <v xml:space="preserve"> </v>
      </c>
      <c r="L2152" s="38" t="b">
        <f>OR('28 Populations and thresholds'!$J$191="CR",'28 Populations and thresholds'!$J$191="EN",'28 Populations and thresholds'!$J$191="VU")</f>
        <v>0</v>
      </c>
      <c r="M2152" s="75">
        <f>D2152/'28 Populations and thresholds'!$H$191</f>
        <v>1.2E-2</v>
      </c>
      <c r="N2152" s="106">
        <f>'28 Populations and thresholds'!$K$191</f>
        <v>0</v>
      </c>
      <c r="O2152" s="263" t="str">
        <f t="shared" si="143"/>
        <v xml:space="preserve"> </v>
      </c>
      <c r="P2152" s="348"/>
      <c r="Q2152" s="38"/>
      <c r="R2152" s="106"/>
      <c r="S2152" s="263"/>
      <c r="U2152" s="263" t="str">
        <f t="shared" si="144"/>
        <v xml:space="preserve"> </v>
      </c>
    </row>
    <row r="2153" spans="1:26" x14ac:dyDescent="0.2">
      <c r="A2153" s="143" t="s">
        <v>1498</v>
      </c>
      <c r="B2153" s="40" t="s">
        <v>4709</v>
      </c>
      <c r="C2153" s="111" t="s">
        <v>3758</v>
      </c>
      <c r="D2153" s="41">
        <v>800</v>
      </c>
      <c r="E2153" s="46">
        <v>34851</v>
      </c>
      <c r="F2153" s="263" t="str">
        <f t="shared" si="141"/>
        <v xml:space="preserve"> </v>
      </c>
      <c r="G2153" s="143" t="s">
        <v>21</v>
      </c>
      <c r="H2153" s="143" t="s">
        <v>337</v>
      </c>
      <c r="I2153" s="263" t="str">
        <f t="shared" si="142"/>
        <v xml:space="preserve"> </v>
      </c>
      <c r="J2153" s="38" t="str">
        <f>IF(D2153&gt;=('28 Populations and thresholds'!$I$179),"YES"," ")</f>
        <v>YES</v>
      </c>
      <c r="K2153" s="38" t="str">
        <f>IF(J2153="YES"," ",IF(D2153&gt;=('28 Populations and thresholds'!$I$179)*0.25,"YES"))</f>
        <v xml:space="preserve"> </v>
      </c>
      <c r="L2153" s="38" t="b">
        <f>OR('28 Populations and thresholds'!$J$179="CR",'28 Populations and thresholds'!$J$179="EN",'28 Populations and thresholds'!$J$179="VU")</f>
        <v>0</v>
      </c>
      <c r="M2153" s="75">
        <f>D2153/'28 Populations and thresholds'!$H$179</f>
        <v>1.4545454545454545E-2</v>
      </c>
      <c r="N2153" s="106" t="str">
        <f>'28 Populations and thresholds'!$K$179</f>
        <v>DEC</v>
      </c>
      <c r="O2153" s="263" t="str">
        <f t="shared" si="143"/>
        <v xml:space="preserve"> </v>
      </c>
      <c r="P2153" s="348"/>
      <c r="Q2153" s="38"/>
      <c r="R2153" s="106"/>
      <c r="S2153" s="263"/>
      <c r="U2153" s="263" t="str">
        <f t="shared" si="144"/>
        <v xml:space="preserve"> </v>
      </c>
    </row>
    <row r="2154" spans="1:26" x14ac:dyDescent="0.2">
      <c r="A2154" s="143" t="s">
        <v>1498</v>
      </c>
      <c r="B2154" s="40" t="s">
        <v>4709</v>
      </c>
      <c r="C2154" s="160" t="s">
        <v>3473</v>
      </c>
      <c r="D2154" s="41">
        <v>20000</v>
      </c>
      <c r="E2154" s="46">
        <v>34851</v>
      </c>
      <c r="F2154" s="263" t="str">
        <f t="shared" si="141"/>
        <v xml:space="preserve"> </v>
      </c>
      <c r="G2154" s="143" t="s">
        <v>21</v>
      </c>
      <c r="H2154" s="143" t="s">
        <v>337</v>
      </c>
      <c r="I2154" s="263" t="str">
        <f t="shared" si="142"/>
        <v xml:space="preserve"> </v>
      </c>
      <c r="J2154" s="38" t="str">
        <f>IF(D2154&gt;=('28 Populations and thresholds'!$I$190),"YES"," ")</f>
        <v>YES</v>
      </c>
      <c r="K2154" s="38" t="str">
        <f>IF(J2154="YES"," ",IF(D2154&gt;=('28 Populations and thresholds'!$I$190)*0.25,"YES"))</f>
        <v xml:space="preserve"> </v>
      </c>
      <c r="L2154" s="38" t="b">
        <f>OR('28 Populations and thresholds'!$J$190="CR",'28 Populations and thresholds'!$J$190="EN",'28 Populations and thresholds'!$J$190="VU")</f>
        <v>0</v>
      </c>
      <c r="M2154" s="75">
        <f>D2154/'28 Populations and thresholds'!$H$190</f>
        <v>0.2</v>
      </c>
      <c r="N2154" s="106">
        <f>'28 Populations and thresholds'!$K$190</f>
        <v>0</v>
      </c>
      <c r="O2154" s="263" t="str">
        <f t="shared" si="143"/>
        <v xml:space="preserve"> </v>
      </c>
      <c r="P2154" s="348"/>
      <c r="Q2154" s="38"/>
      <c r="R2154" s="106"/>
      <c r="S2154" s="263"/>
      <c r="U2154" s="263" t="str">
        <f t="shared" si="144"/>
        <v xml:space="preserve"> </v>
      </c>
    </row>
    <row r="2155" spans="1:26" x14ac:dyDescent="0.2">
      <c r="A2155" s="275" t="s">
        <v>1498</v>
      </c>
      <c r="B2155" s="325" t="s">
        <v>4030</v>
      </c>
      <c r="C2155" s="269" t="s">
        <v>3719</v>
      </c>
      <c r="D2155" s="279">
        <v>105</v>
      </c>
      <c r="E2155" s="274" t="s">
        <v>4031</v>
      </c>
      <c r="F2155" s="263" t="str">
        <f t="shared" si="141"/>
        <v xml:space="preserve"> </v>
      </c>
      <c r="G2155" s="275" t="s">
        <v>4019</v>
      </c>
      <c r="H2155" s="275"/>
      <c r="I2155" s="263" t="str">
        <f t="shared" si="142"/>
        <v xml:space="preserve"> </v>
      </c>
      <c r="J2155" s="272" t="str">
        <f>IF(D2155&gt;=('28 Populations and thresholds'!$I$32),"YES"," ")</f>
        <v>YES</v>
      </c>
      <c r="K2155" s="272" t="str">
        <f>IF(J2155="YES"," ",IF(D2155&gt;=('28 Populations and thresholds'!$I$32)*0.25,"YES"))</f>
        <v xml:space="preserve"> </v>
      </c>
      <c r="L2155" s="272" t="b">
        <f>OR('28 Populations and thresholds'!$J$32="CR",'28 Populations and thresholds'!$J$32="EN",'28 Populations and thresholds'!$J$32="VU")</f>
        <v>1</v>
      </c>
      <c r="M2155" s="273">
        <f>D2155/'28 Populations and thresholds'!$H$32</f>
        <v>2.5609756097560974E-2</v>
      </c>
      <c r="N2155" s="274">
        <f>'28 Populations and thresholds'!$K$32</f>
        <v>0</v>
      </c>
      <c r="O2155" s="263" t="str">
        <f t="shared" si="143"/>
        <v xml:space="preserve"> </v>
      </c>
      <c r="P2155" s="349">
        <v>2.56</v>
      </c>
      <c r="Q2155" s="272">
        <v>1</v>
      </c>
      <c r="R2155" s="274">
        <v>1</v>
      </c>
      <c r="S2155" s="263"/>
      <c r="T2155" s="275"/>
      <c r="U2155" s="263" t="str">
        <f t="shared" si="144"/>
        <v xml:space="preserve"> </v>
      </c>
    </row>
    <row r="2156" spans="1:26" x14ac:dyDescent="0.2">
      <c r="A2156" s="143" t="s">
        <v>1498</v>
      </c>
      <c r="B2156" s="40" t="s">
        <v>1519</v>
      </c>
      <c r="C2156" s="111" t="s">
        <v>3649</v>
      </c>
      <c r="D2156" s="41">
        <v>300</v>
      </c>
      <c r="E2156" s="47" t="s">
        <v>1330</v>
      </c>
      <c r="F2156" s="263" t="str">
        <f t="shared" si="141"/>
        <v xml:space="preserve"> </v>
      </c>
      <c r="G2156" s="143" t="s">
        <v>15</v>
      </c>
      <c r="H2156" s="143" t="s">
        <v>1520</v>
      </c>
      <c r="I2156" s="263" t="str">
        <f t="shared" si="142"/>
        <v xml:space="preserve"> </v>
      </c>
      <c r="J2156" s="38" t="str">
        <f>IF(D2156&gt;=('28 Populations and thresholds'!$I$111),"YES"," ")</f>
        <v>YES</v>
      </c>
      <c r="K2156" s="38" t="str">
        <f>IF(J2156="YES"," ",IF(D2156&gt;=('28 Populations and thresholds'!$I$111)*0.25,"YES"))</f>
        <v xml:space="preserve"> </v>
      </c>
      <c r="L2156" s="38" t="b">
        <f>OR('28 Populations and thresholds'!$J$111="CR",'28 Populations and thresholds'!$J$111="EN",'28 Populations and thresholds'!$J$111="VU")</f>
        <v>1</v>
      </c>
      <c r="M2156" s="75">
        <f>D2156/'28 Populations and thresholds'!$H$111</f>
        <v>0.03</v>
      </c>
      <c r="N2156" s="106" t="str">
        <f>'28 Populations and thresholds'!$K$111</f>
        <v>DEC</v>
      </c>
      <c r="O2156" s="263" t="str">
        <f t="shared" si="143"/>
        <v xml:space="preserve"> </v>
      </c>
      <c r="P2156" s="348">
        <v>3</v>
      </c>
      <c r="Q2156" s="38">
        <v>1</v>
      </c>
      <c r="R2156" s="106">
        <v>1</v>
      </c>
      <c r="S2156" s="263"/>
      <c r="U2156" s="263" t="str">
        <f t="shared" si="144"/>
        <v xml:space="preserve"> </v>
      </c>
    </row>
    <row r="2157" spans="1:26" x14ac:dyDescent="0.2">
      <c r="A2157" s="267" t="s">
        <v>1498</v>
      </c>
      <c r="B2157" s="268" t="s">
        <v>1521</v>
      </c>
      <c r="C2157" s="268" t="s">
        <v>3797</v>
      </c>
      <c r="D2157" s="270">
        <v>16000</v>
      </c>
      <c r="E2157" s="294" t="s">
        <v>1523</v>
      </c>
      <c r="F2157" s="263" t="str">
        <f t="shared" si="141"/>
        <v xml:space="preserve"> </v>
      </c>
      <c r="G2157" s="267" t="s">
        <v>15</v>
      </c>
      <c r="H2157" s="267" t="s">
        <v>1522</v>
      </c>
      <c r="I2157" s="263" t="str">
        <f t="shared" si="142"/>
        <v xml:space="preserve"> </v>
      </c>
      <c r="J2157" s="272" t="str">
        <f>IF(D2157&gt;=(('28 Populations and thresholds'!$I$66)+('28 Populations and thresholds'!$I$67)+('28 Populations and thresholds'!$I$68)),"YES"," ")</f>
        <v>YES</v>
      </c>
      <c r="K2157" s="272" t="str">
        <f>IF(J2157="YES"," ",IF(D2157&gt;=(('28 Populations and thresholds'!$I$66)+('28 Populations and thresholds'!$I$67)+('28 Populations and thresholds'!$I$68))*0.25,"YES"))</f>
        <v xml:space="preserve"> </v>
      </c>
      <c r="L2157" s="272" t="b">
        <f>OR('28 Populations and thresholds'!$J$68="CR",'28 Populations and thresholds'!$J$68="EN",'28 Populations and thresholds'!$J$68="VU")</f>
        <v>0</v>
      </c>
      <c r="M2157" s="273">
        <f>D2157/(('28 Populations and thresholds'!$H$66)+('28 Populations and thresholds'!$H$67)+('28 Populations and thresholds'!$H$68))</f>
        <v>4.8765620237732399E-2</v>
      </c>
      <c r="N2157" s="274" t="str">
        <f>'28 Populations and thresholds'!$K$66</f>
        <v>DEC</v>
      </c>
      <c r="O2157" s="263" t="str">
        <f t="shared" si="143"/>
        <v xml:space="preserve"> </v>
      </c>
      <c r="P2157" s="349">
        <v>4.88</v>
      </c>
      <c r="Q2157" s="272">
        <v>1</v>
      </c>
      <c r="R2157" s="274">
        <v>0</v>
      </c>
      <c r="S2157" s="263"/>
      <c r="T2157" s="275" t="s">
        <v>4568</v>
      </c>
      <c r="U2157" s="263" t="str">
        <f t="shared" si="144"/>
        <v xml:space="preserve"> </v>
      </c>
    </row>
    <row r="2158" spans="1:26" x14ac:dyDescent="0.2">
      <c r="A2158" s="143" t="s">
        <v>1498</v>
      </c>
      <c r="B2158" s="40" t="s">
        <v>945</v>
      </c>
      <c r="C2158" s="4" t="s">
        <v>3756</v>
      </c>
      <c r="D2158" s="41">
        <v>5000</v>
      </c>
      <c r="E2158" s="46">
        <v>30520</v>
      </c>
      <c r="F2158" s="263" t="str">
        <f t="shared" si="141"/>
        <v xml:space="preserve"> </v>
      </c>
      <c r="G2158" s="143" t="s">
        <v>21</v>
      </c>
      <c r="H2158" s="143" t="s">
        <v>534</v>
      </c>
      <c r="I2158" s="263" t="str">
        <f t="shared" si="142"/>
        <v xml:space="preserve"> </v>
      </c>
      <c r="J2158" s="38" t="str">
        <f>IF(D2158&gt;=('28 Populations and thresholds'!$I$175),"YES"," ")</f>
        <v>YES</v>
      </c>
      <c r="K2158" s="38" t="str">
        <f>IF(J2158="YES"," ",IF(D2158&gt;=('28 Populations and thresholds'!$I$175)*0.25,"YES"))</f>
        <v xml:space="preserve"> </v>
      </c>
      <c r="L2158" s="38" t="b">
        <f>OR('28 Populations and thresholds'!$J$175="CR",'28 Populations and thresholds'!$J$175="EN",'28 Populations and thresholds'!$J$175="VU")</f>
        <v>0</v>
      </c>
      <c r="M2158" s="75">
        <f>D2158/'28 Populations and thresholds'!$H$175</f>
        <v>3.5971223021582732E-2</v>
      </c>
      <c r="N2158" s="106" t="str">
        <f>'28 Populations and thresholds'!$K$175</f>
        <v>DEC</v>
      </c>
      <c r="O2158" s="263" t="str">
        <f t="shared" si="143"/>
        <v xml:space="preserve"> </v>
      </c>
      <c r="P2158" s="348">
        <v>5.15</v>
      </c>
      <c r="Q2158" s="38">
        <v>2</v>
      </c>
      <c r="R2158" s="106">
        <v>1</v>
      </c>
      <c r="S2158" s="263"/>
      <c r="T2158" s="9"/>
      <c r="U2158" s="263" t="str">
        <f t="shared" si="144"/>
        <v xml:space="preserve"> </v>
      </c>
    </row>
    <row r="2159" spans="1:26" x14ac:dyDescent="0.2">
      <c r="A2159" s="143" t="s">
        <v>1498</v>
      </c>
      <c r="B2159" s="40" t="s">
        <v>945</v>
      </c>
      <c r="C2159" s="111" t="s">
        <v>3767</v>
      </c>
      <c r="D2159" s="41">
        <v>4500</v>
      </c>
      <c r="E2159" s="46">
        <v>30520</v>
      </c>
      <c r="F2159" s="263" t="str">
        <f t="shared" si="141"/>
        <v xml:space="preserve"> </v>
      </c>
      <c r="G2159" s="143" t="s">
        <v>21</v>
      </c>
      <c r="H2159" s="143" t="s">
        <v>534</v>
      </c>
      <c r="I2159" s="263" t="str">
        <f t="shared" si="142"/>
        <v xml:space="preserve"> </v>
      </c>
      <c r="J2159" s="38" t="str">
        <f>IF(D2159&gt;=('28 Populations and thresholds'!$I$195),"YES"," ")</f>
        <v>YES</v>
      </c>
      <c r="K2159" s="38" t="str">
        <f>IF(J2159="YES"," ",IF(D2159&gt;=('28 Populations and thresholds'!$I$195)*0.25,"YES"))</f>
        <v xml:space="preserve"> </v>
      </c>
      <c r="L2159" s="38" t="b">
        <f>OR('28 Populations and thresholds'!$J$195="CR",'28 Populations and thresholds'!$J$195="EN",'28 Populations and thresholds'!$J$195="VU")</f>
        <v>1</v>
      </c>
      <c r="M2159" s="75">
        <f>D2159/'28 Populations and thresholds'!$H$195</f>
        <v>1.5517241379310345E-2</v>
      </c>
      <c r="N2159" s="106" t="str">
        <f>'28 Populations and thresholds'!$K$195</f>
        <v>DEC</v>
      </c>
      <c r="O2159" s="263" t="str">
        <f t="shared" si="143"/>
        <v xml:space="preserve"> </v>
      </c>
      <c r="P2159" s="348"/>
      <c r="Q2159" s="38"/>
      <c r="R2159" s="106"/>
      <c r="S2159" s="263"/>
      <c r="T2159" s="9"/>
      <c r="U2159" s="263" t="str">
        <f t="shared" si="144"/>
        <v xml:space="preserve"> </v>
      </c>
    </row>
    <row r="2160" spans="1:26" x14ac:dyDescent="0.2">
      <c r="A2160" s="275" t="s">
        <v>1498</v>
      </c>
      <c r="B2160" s="269" t="s">
        <v>4708</v>
      </c>
      <c r="C2160" s="280" t="s">
        <v>3400</v>
      </c>
      <c r="D2160" s="279">
        <v>55</v>
      </c>
      <c r="E2160" s="274" t="s">
        <v>4078</v>
      </c>
      <c r="F2160" s="263" t="str">
        <f t="shared" si="141"/>
        <v xml:space="preserve"> </v>
      </c>
      <c r="G2160" s="275"/>
      <c r="H2160" s="275" t="s">
        <v>4019</v>
      </c>
      <c r="I2160" s="263" t="str">
        <f t="shared" si="142"/>
        <v xml:space="preserve"> </v>
      </c>
      <c r="J2160" s="272" t="str">
        <f>IF(D2160&gt;=(('28 Populations and thresholds'!$I$123)+('28 Populations and thresholds'!$I$124)),"YES"," ")</f>
        <v>YES</v>
      </c>
      <c r="K2160" s="272" t="str">
        <f>IF(J2160="YES"," ",IF(D2160&gt;=(('28 Populations and thresholds'!$I$123)+('28 Populations and thresholds'!$I$124))*0.25,"YES"))</f>
        <v xml:space="preserve"> </v>
      </c>
      <c r="L2160" s="272" t="b">
        <f>OR('28 Populations and thresholds'!$J$124="CR",'28 Populations and thresholds'!$J$124="EN",'28 Populations and thresholds'!$J$124="VU")</f>
        <v>1</v>
      </c>
      <c r="M2160" s="273">
        <f>D2160/(('28 Populations and thresholds'!$H$123)+('28 Populations and thresholds'!$H$124))</f>
        <v>3.5483870967741936E-2</v>
      </c>
      <c r="N2160" s="274" t="str">
        <f>'28 Populations and thresholds'!$K$123</f>
        <v>DEC</v>
      </c>
      <c r="O2160" s="263" t="str">
        <f t="shared" si="143"/>
        <v xml:space="preserve"> </v>
      </c>
      <c r="P2160" s="349">
        <v>8.16</v>
      </c>
      <c r="Q2160" s="272">
        <v>2</v>
      </c>
      <c r="R2160" s="274">
        <v>2</v>
      </c>
      <c r="S2160" s="263"/>
      <c r="T2160" s="275" t="s">
        <v>4568</v>
      </c>
      <c r="U2160" s="263" t="str">
        <f t="shared" si="144"/>
        <v xml:space="preserve"> </v>
      </c>
    </row>
    <row r="2161" spans="1:26" x14ac:dyDescent="0.2">
      <c r="A2161" s="275" t="s">
        <v>1498</v>
      </c>
      <c r="B2161" s="269" t="s">
        <v>4708</v>
      </c>
      <c r="C2161" s="296" t="s">
        <v>3403</v>
      </c>
      <c r="D2161" s="279">
        <v>300</v>
      </c>
      <c r="E2161" s="274" t="s">
        <v>4476</v>
      </c>
      <c r="F2161" s="263" t="str">
        <f t="shared" si="141"/>
        <v xml:space="preserve"> </v>
      </c>
      <c r="G2161" s="275"/>
      <c r="H2161" s="275" t="s">
        <v>4019</v>
      </c>
      <c r="I2161" s="263" t="str">
        <f t="shared" si="142"/>
        <v xml:space="preserve"> </v>
      </c>
      <c r="J2161" s="272" t="str">
        <f>IF(D2161&gt;=(('28 Populations and thresholds'!$I$117)+('28 Populations and thresholds'!$I$118)),"YES"," ")</f>
        <v>YES</v>
      </c>
      <c r="K2161" s="272" t="str">
        <f>IF(J2161="YES"," ",IF(D2161&gt;=(('28 Populations and thresholds'!$I$117)+('28 Populations and thresholds'!$I$118))*0.25,"YES"))</f>
        <v xml:space="preserve"> </v>
      </c>
      <c r="L2161" s="272" t="b">
        <f>OR('28 Populations and thresholds'!$J$118="CR",'28 Populations and thresholds'!$J$118="EN",'28 Populations and thresholds'!$J$118="VU")</f>
        <v>1</v>
      </c>
      <c r="M2161" s="273">
        <f>D2161/(('28 Populations and thresholds'!$H$117)+('28 Populations and thresholds'!$H$118))</f>
        <v>4.6153846153846156E-2</v>
      </c>
      <c r="N2161" s="274">
        <f>'28 Populations and thresholds'!$K$118</f>
        <v>0</v>
      </c>
      <c r="O2161" s="263" t="str">
        <f t="shared" si="143"/>
        <v xml:space="preserve"> </v>
      </c>
      <c r="P2161" s="349"/>
      <c r="Q2161" s="272"/>
      <c r="R2161" s="274"/>
      <c r="S2161" s="263"/>
      <c r="T2161" s="275" t="s">
        <v>4568</v>
      </c>
      <c r="U2161" s="263" t="str">
        <f t="shared" si="144"/>
        <v xml:space="preserve"> </v>
      </c>
    </row>
    <row r="2162" spans="1:26" x14ac:dyDescent="0.2">
      <c r="A2162" s="143" t="s">
        <v>1498</v>
      </c>
      <c r="B2162" s="40" t="s">
        <v>927</v>
      </c>
      <c r="C2162" s="4" t="s">
        <v>3666</v>
      </c>
      <c r="D2162" s="41">
        <v>4000</v>
      </c>
      <c r="E2162" s="47" t="s">
        <v>1526</v>
      </c>
      <c r="F2162" s="263" t="str">
        <f t="shared" si="141"/>
        <v xml:space="preserve"> </v>
      </c>
      <c r="G2162" s="143" t="s">
        <v>15</v>
      </c>
      <c r="H2162" s="143" t="s">
        <v>1525</v>
      </c>
      <c r="I2162" s="263" t="str">
        <f t="shared" si="142"/>
        <v xml:space="preserve"> </v>
      </c>
      <c r="J2162" s="38" t="str">
        <f>IF(D2162&gt;=(('28 Populations and thresholds'!$I$61)+('28 Populations and thresholds'!$I$64)),"YES"," ")</f>
        <v>YES</v>
      </c>
      <c r="K2162" s="38" t="str">
        <f>IF(J2162="YES"," ",IF(D2162&gt;=(('28 Populations and thresholds'!$I$61)+('28 Populations and thresholds'!$I$64))*0.25,"YES"))</f>
        <v xml:space="preserve"> </v>
      </c>
      <c r="L2162" s="38" t="b">
        <f>OR('28 Populations and thresholds'!$J$61="CR",'28 Populations and thresholds'!$J$61="EN",'28 Populations and thresholds'!$J$61="VU")</f>
        <v>0</v>
      </c>
      <c r="M2162" s="75">
        <f>D2162/(('28 Populations and thresholds'!$H$61)+('28 Populations and thresholds'!$H$64))</f>
        <v>0.23809523809523808</v>
      </c>
      <c r="N2162" s="106" t="str">
        <f>'28 Populations and thresholds'!$K$61</f>
        <v>DEC</v>
      </c>
      <c r="O2162" s="263" t="str">
        <f t="shared" si="143"/>
        <v xml:space="preserve"> </v>
      </c>
      <c r="P2162" s="348">
        <v>39.01</v>
      </c>
      <c r="Q2162" s="38">
        <v>10</v>
      </c>
      <c r="R2162" s="106">
        <v>1</v>
      </c>
      <c r="S2162" s="263"/>
      <c r="T2162" s="12" t="s">
        <v>4551</v>
      </c>
      <c r="U2162" s="263" t="str">
        <f t="shared" si="144"/>
        <v xml:space="preserve"> </v>
      </c>
    </row>
    <row r="2163" spans="1:26" x14ac:dyDescent="0.2">
      <c r="A2163" s="143" t="s">
        <v>1498</v>
      </c>
      <c r="B2163" s="40" t="s">
        <v>927</v>
      </c>
      <c r="C2163" s="4" t="s">
        <v>3756</v>
      </c>
      <c r="D2163" s="41">
        <v>1355</v>
      </c>
      <c r="E2163" s="46">
        <v>36303</v>
      </c>
      <c r="F2163" s="263" t="str">
        <f t="shared" si="141"/>
        <v xml:space="preserve"> </v>
      </c>
      <c r="G2163" s="143" t="s">
        <v>21</v>
      </c>
      <c r="H2163" s="143" t="s">
        <v>323</v>
      </c>
      <c r="I2163" s="263" t="str">
        <f t="shared" si="142"/>
        <v xml:space="preserve"> </v>
      </c>
      <c r="J2163" s="38" t="str">
        <f>IF(D2163&gt;=('28 Populations and thresholds'!$I$175),"YES"," ")</f>
        <v xml:space="preserve"> </v>
      </c>
      <c r="K2163" s="38" t="str">
        <f>IF(J2163="YES"," ",IF(D2163&gt;=('28 Populations and thresholds'!$I$175)*0.25,"YES"))</f>
        <v>YES</v>
      </c>
      <c r="L2163" s="38" t="b">
        <f>OR('28 Populations and thresholds'!$J$175="CR",'28 Populations and thresholds'!$J$175="EN",'28 Populations and thresholds'!$J$175="VU")</f>
        <v>0</v>
      </c>
      <c r="M2163" s="75">
        <f>D2163/'28 Populations and thresholds'!$H$175</f>
        <v>9.7482014388489205E-3</v>
      </c>
      <c r="N2163" s="106" t="str">
        <f>'28 Populations and thresholds'!$K$175</f>
        <v>DEC</v>
      </c>
      <c r="O2163" s="263" t="str">
        <f t="shared" si="143"/>
        <v xml:space="preserve"> </v>
      </c>
      <c r="P2163" s="348"/>
      <c r="Q2163" s="38"/>
      <c r="R2163" s="106"/>
      <c r="S2163" s="263"/>
      <c r="T2163" s="9"/>
      <c r="U2163" s="263" t="str">
        <f t="shared" si="144"/>
        <v xml:space="preserve"> </v>
      </c>
    </row>
    <row r="2164" spans="1:26" x14ac:dyDescent="0.2">
      <c r="A2164" s="143" t="s">
        <v>1498</v>
      </c>
      <c r="B2164" s="40" t="s">
        <v>927</v>
      </c>
      <c r="C2164" s="4" t="s">
        <v>3761</v>
      </c>
      <c r="D2164" s="41">
        <v>500</v>
      </c>
      <c r="E2164" s="46">
        <v>36303</v>
      </c>
      <c r="F2164" s="263" t="str">
        <f t="shared" si="141"/>
        <v xml:space="preserve"> </v>
      </c>
      <c r="G2164" s="143" t="s">
        <v>21</v>
      </c>
      <c r="H2164" s="143" t="s">
        <v>323</v>
      </c>
      <c r="I2164" s="263" t="str">
        <f t="shared" si="142"/>
        <v xml:space="preserve"> </v>
      </c>
      <c r="J2164" s="38" t="str">
        <f>IF(D2164&gt;=('28 Populations and thresholds'!$I$187),"YES"," ")</f>
        <v xml:space="preserve"> </v>
      </c>
      <c r="K2164" s="38" t="str">
        <f>IF(J2164="YES"," ",IF(D2164&gt;=('28 Populations and thresholds'!$I$187)*0.25,"YES"))</f>
        <v>YES</v>
      </c>
      <c r="L2164" s="38" t="b">
        <f>OR('28 Populations and thresholds'!$J$187="CR",'28 Populations and thresholds'!$J$187="EN",'28 Populations and thresholds'!$J$187="VU")</f>
        <v>0</v>
      </c>
      <c r="M2164" s="75">
        <f>D2164/'28 Populations and thresholds'!$H$187</f>
        <v>5.0000000000000001E-3</v>
      </c>
      <c r="N2164" s="106">
        <f>'28 Populations and thresholds'!$K$187</f>
        <v>0</v>
      </c>
      <c r="O2164" s="263" t="str">
        <f t="shared" si="143"/>
        <v xml:space="preserve"> </v>
      </c>
      <c r="P2164" s="348"/>
      <c r="Q2164" s="38"/>
      <c r="R2164" s="106"/>
      <c r="S2164" s="263"/>
      <c r="T2164" s="9"/>
      <c r="U2164" s="263" t="str">
        <f t="shared" si="144"/>
        <v xml:space="preserve"> </v>
      </c>
    </row>
    <row r="2165" spans="1:26" x14ac:dyDescent="0.2">
      <c r="A2165" s="143" t="s">
        <v>1498</v>
      </c>
      <c r="B2165" s="40" t="s">
        <v>927</v>
      </c>
      <c r="C2165" s="160" t="s">
        <v>3754</v>
      </c>
      <c r="D2165" s="41">
        <v>5000</v>
      </c>
      <c r="E2165" s="46">
        <v>36303</v>
      </c>
      <c r="F2165" s="263" t="str">
        <f t="shared" si="141"/>
        <v xml:space="preserve"> </v>
      </c>
      <c r="G2165" s="143" t="s">
        <v>21</v>
      </c>
      <c r="H2165" s="143" t="s">
        <v>323</v>
      </c>
      <c r="I2165" s="263" t="str">
        <f t="shared" si="142"/>
        <v xml:space="preserve"> </v>
      </c>
      <c r="J2165" s="38" t="str">
        <f>IF(D2165&gt;=('28 Populations and thresholds'!$I$173),"YES"," ")</f>
        <v>YES</v>
      </c>
      <c r="K2165" s="38" t="str">
        <f>IF(J2165="YES"," ",IF(D2165&gt;=('28 Populations and thresholds'!$I$173)*0.25,"YES"))</f>
        <v xml:space="preserve"> </v>
      </c>
      <c r="L2165" s="38" t="b">
        <f>OR('28 Populations and thresholds'!$J$173="CR",'28 Populations and thresholds'!$J$173="EN",'28 Populations and thresholds'!$J$173="VU")</f>
        <v>0</v>
      </c>
      <c r="M2165" s="75">
        <f>D2165/'28 Populations and thresholds'!$H$173</f>
        <v>5.0000000000000001E-3</v>
      </c>
      <c r="N2165" s="106">
        <f>'28 Populations and thresholds'!$K$173</f>
        <v>0</v>
      </c>
      <c r="O2165" s="263" t="str">
        <f t="shared" si="143"/>
        <v xml:space="preserve"> </v>
      </c>
      <c r="P2165" s="348"/>
      <c r="Q2165" s="38"/>
      <c r="R2165" s="106"/>
      <c r="S2165" s="263"/>
      <c r="T2165" s="9"/>
      <c r="U2165" s="263" t="str">
        <f t="shared" si="144"/>
        <v xml:space="preserve"> </v>
      </c>
    </row>
    <row r="2166" spans="1:26" x14ac:dyDescent="0.2">
      <c r="A2166" s="143" t="s">
        <v>1498</v>
      </c>
      <c r="B2166" s="40" t="s">
        <v>927</v>
      </c>
      <c r="C2166" s="111" t="s">
        <v>3482</v>
      </c>
      <c r="D2166" s="41">
        <v>2650</v>
      </c>
      <c r="E2166" s="46">
        <v>36304</v>
      </c>
      <c r="F2166" s="263" t="str">
        <f t="shared" si="141"/>
        <v xml:space="preserve"> </v>
      </c>
      <c r="G2166" s="143" t="s">
        <v>21</v>
      </c>
      <c r="H2166" s="143" t="s">
        <v>323</v>
      </c>
      <c r="I2166" s="263" t="str">
        <f t="shared" si="142"/>
        <v xml:space="preserve"> </v>
      </c>
      <c r="J2166" s="38" t="str">
        <f>IF(D2166&gt;=(('28 Populations and thresholds'!$I$205)+('28 Populations and thresholds'!$I$206)+('28 Populations and thresholds'!$I$207)+('28 Populations and thresholds'!$I$208)),"YES"," ")</f>
        <v xml:space="preserve"> </v>
      </c>
      <c r="K2166" s="38" t="str">
        <f>IF(J2166="YES"," ",IF(D2166&gt;=(('28 Populations and thresholds'!$I$205)+('28 Populations and thresholds'!$I$206)+('28 Populations and thresholds'!$I$207)+('28 Populations and thresholds'!$I$208))*0.25,"YES"))</f>
        <v>YES</v>
      </c>
      <c r="L2166" s="38" t="b">
        <f>OR('28 Populations and thresholds'!$J$206="CR",'28 Populations and thresholds'!$J$206="EN",'28 Populations and thresholds'!$J$206="VU")</f>
        <v>0</v>
      </c>
      <c r="M2166" s="75">
        <f>D2166/(('28 Populations and thresholds'!$H$205)+('28 Populations and thresholds'!$H$206)+('28 Populations and thresholds'!$H$207)+('28 Populations and thresholds'!$H$208))</f>
        <v>9.9069124079404847E-4</v>
      </c>
      <c r="N2166" s="106" t="str">
        <f>'28 Populations and thresholds'!$K$206</f>
        <v>DEC</v>
      </c>
      <c r="O2166" s="263" t="str">
        <f t="shared" si="143"/>
        <v xml:space="preserve"> </v>
      </c>
      <c r="P2166" s="348"/>
      <c r="Q2166" s="38"/>
      <c r="R2166" s="106"/>
      <c r="S2166" s="263"/>
      <c r="T2166" s="12" t="s">
        <v>4568</v>
      </c>
      <c r="U2166" s="263" t="str">
        <f t="shared" si="144"/>
        <v xml:space="preserve"> </v>
      </c>
    </row>
    <row r="2167" spans="1:26" x14ac:dyDescent="0.2">
      <c r="A2167" s="143" t="s">
        <v>1498</v>
      </c>
      <c r="B2167" s="40" t="s">
        <v>927</v>
      </c>
      <c r="C2167" s="40" t="s">
        <v>3797</v>
      </c>
      <c r="D2167" s="41">
        <v>10000</v>
      </c>
      <c r="E2167" s="47" t="s">
        <v>1540</v>
      </c>
      <c r="F2167" s="263" t="str">
        <f t="shared" si="141"/>
        <v xml:space="preserve"> </v>
      </c>
      <c r="G2167" s="143" t="s">
        <v>15</v>
      </c>
      <c r="H2167" s="143" t="s">
        <v>1539</v>
      </c>
      <c r="I2167" s="263" t="str">
        <f t="shared" si="142"/>
        <v xml:space="preserve"> </v>
      </c>
      <c r="J2167" s="38" t="str">
        <f>IF(D2167&gt;=(('28 Populations and thresholds'!$I$66)+('28 Populations and thresholds'!$I$67)+('28 Populations and thresholds'!$I$68)),"YES"," ")</f>
        <v>YES</v>
      </c>
      <c r="K2167" s="38" t="str">
        <f>IF(J2167="YES"," ",IF(D2167&gt;=(('28 Populations and thresholds'!$I$66)+('28 Populations and thresholds'!$I$67)+('28 Populations and thresholds'!$I$68))*0.25,"YES"))</f>
        <v xml:space="preserve"> </v>
      </c>
      <c r="L2167" s="38" t="b">
        <f>OR('28 Populations and thresholds'!$J$68="CR",'28 Populations and thresholds'!$J$68="EN",'28 Populations and thresholds'!$J$68="VU")</f>
        <v>0</v>
      </c>
      <c r="M2167" s="75">
        <f>D2167/(('28 Populations and thresholds'!$H$66)+('28 Populations and thresholds'!$H$67)+('28 Populations and thresholds'!$H$68))</f>
        <v>3.0478512648582749E-2</v>
      </c>
      <c r="N2167" s="106" t="str">
        <f>'28 Populations and thresholds'!$K$66</f>
        <v>DEC</v>
      </c>
      <c r="O2167" s="263" t="str">
        <f t="shared" si="143"/>
        <v xml:space="preserve"> </v>
      </c>
      <c r="P2167" s="348"/>
      <c r="Q2167" s="38"/>
      <c r="R2167" s="106"/>
      <c r="S2167" s="263"/>
      <c r="T2167" s="12" t="s">
        <v>4568</v>
      </c>
      <c r="U2167" s="263" t="str">
        <f t="shared" si="144"/>
        <v xml:space="preserve"> </v>
      </c>
    </row>
    <row r="2168" spans="1:26" x14ac:dyDescent="0.2">
      <c r="A2168" s="143" t="s">
        <v>1498</v>
      </c>
      <c r="B2168" s="40" t="s">
        <v>927</v>
      </c>
      <c r="C2168" s="4" t="s">
        <v>3729</v>
      </c>
      <c r="D2168" s="41">
        <v>400</v>
      </c>
      <c r="E2168" s="47" t="s">
        <v>1526</v>
      </c>
      <c r="F2168" s="263" t="str">
        <f t="shared" si="141"/>
        <v xml:space="preserve"> </v>
      </c>
      <c r="G2168" s="143" t="s">
        <v>15</v>
      </c>
      <c r="H2168" s="143" t="s">
        <v>1525</v>
      </c>
      <c r="I2168" s="263" t="str">
        <f t="shared" si="142"/>
        <v xml:space="preserve"> </v>
      </c>
      <c r="J2168" s="38" t="str">
        <f>IF(D2168&gt;=('28 Populations and thresholds'!$I$69),"YES"," ")</f>
        <v>YES</v>
      </c>
      <c r="K2168" s="38" t="str">
        <f>IF(J2168="YES"," ",IF(D2168&gt;=('28 Populations and thresholds'!$I$69)*0.25,"YES"))</f>
        <v xml:space="preserve"> </v>
      </c>
      <c r="L2168" s="38" t="b">
        <f>OR('28 Populations and thresholds'!$J$69="CR",'28 Populations and thresholds'!$J$69="EN",'28 Populations and thresholds'!$J$69="VU")</f>
        <v>1</v>
      </c>
      <c r="M2168" s="75">
        <f>D2168/'28 Populations and thresholds'!$H$69</f>
        <v>1.4285714285714285E-2</v>
      </c>
      <c r="N2168" s="106">
        <f>'28 Populations and thresholds'!$K$69</f>
        <v>0</v>
      </c>
      <c r="O2168" s="263" t="str">
        <f t="shared" si="143"/>
        <v xml:space="preserve"> </v>
      </c>
      <c r="P2168" s="348"/>
      <c r="Q2168" s="38"/>
      <c r="R2168" s="106"/>
      <c r="S2168" s="263"/>
      <c r="U2168" s="263" t="str">
        <f t="shared" si="144"/>
        <v xml:space="preserve"> </v>
      </c>
    </row>
    <row r="2169" spans="1:26" x14ac:dyDescent="0.2">
      <c r="A2169" s="143" t="s">
        <v>1498</v>
      </c>
      <c r="B2169" s="40" t="s">
        <v>927</v>
      </c>
      <c r="C2169" s="4" t="s">
        <v>3772</v>
      </c>
      <c r="D2169" s="41">
        <v>1000</v>
      </c>
      <c r="E2169" s="46">
        <v>36304</v>
      </c>
      <c r="F2169" s="263" t="str">
        <f t="shared" si="141"/>
        <v xml:space="preserve"> </v>
      </c>
      <c r="G2169" s="143" t="s">
        <v>21</v>
      </c>
      <c r="H2169" s="143" t="s">
        <v>323</v>
      </c>
      <c r="I2169" s="263" t="str">
        <f t="shared" si="142"/>
        <v xml:space="preserve"> </v>
      </c>
      <c r="J2169" s="38" t="str">
        <f>IF(D2169&gt;=('28 Populations and thresholds'!$I$201),"YES"," ")</f>
        <v>YES</v>
      </c>
      <c r="K2169" s="38" t="str">
        <f>IF(J2169="YES"," ",IF(D2169&gt;=('28 Populations and thresholds'!$I$201)*0.25,"YES"))</f>
        <v xml:space="preserve"> </v>
      </c>
      <c r="L2169" s="38" t="b">
        <f>OR('28 Populations and thresholds'!$J$201="CR",'28 Populations and thresholds'!$J$201="EN",'28 Populations and thresholds'!$J$201="VU")</f>
        <v>0</v>
      </c>
      <c r="M2169" s="75">
        <f>D2169/'28 Populations and thresholds'!$H$201</f>
        <v>0.04</v>
      </c>
      <c r="N2169" s="106">
        <f>'28 Populations and thresholds'!$K$201</f>
        <v>0</v>
      </c>
      <c r="O2169" s="263" t="str">
        <f t="shared" si="143"/>
        <v xml:space="preserve"> </v>
      </c>
      <c r="P2169" s="348"/>
      <c r="Q2169" s="38"/>
      <c r="R2169" s="106"/>
      <c r="S2169" s="263"/>
      <c r="T2169" s="9"/>
      <c r="U2169" s="263" t="str">
        <f t="shared" si="144"/>
        <v xml:space="preserve"> </v>
      </c>
    </row>
    <row r="2170" spans="1:26" x14ac:dyDescent="0.2">
      <c r="A2170" s="143" t="s">
        <v>1498</v>
      </c>
      <c r="B2170" s="40" t="s">
        <v>927</v>
      </c>
      <c r="C2170" s="111" t="s">
        <v>3522</v>
      </c>
      <c r="D2170" s="45">
        <v>2000</v>
      </c>
      <c r="E2170" s="47" t="s">
        <v>1320</v>
      </c>
      <c r="F2170" s="263" t="str">
        <f t="shared" si="141"/>
        <v xml:space="preserve"> </v>
      </c>
      <c r="G2170" s="143" t="s">
        <v>15</v>
      </c>
      <c r="H2170" s="143" t="s">
        <v>1524</v>
      </c>
      <c r="I2170" s="263" t="str">
        <f t="shared" si="142"/>
        <v xml:space="preserve"> </v>
      </c>
      <c r="J2170" s="38" t="str">
        <f>IF(D2170&gt;=('28 Populations and thresholds'!$I$58),"YES"," ")</f>
        <v>YES</v>
      </c>
      <c r="K2170" s="38" t="str">
        <f>IF(J2170="YES"," ",IF(D2170&gt;=('28 Populations and thresholds'!$I$58)*0.25,"YES"))</f>
        <v xml:space="preserve"> </v>
      </c>
      <c r="L2170" s="38" t="b">
        <f>OR('28 Populations and thresholds'!$J$58="CR",'28 Populations and thresholds'!$J$58="EN",'28 Populations and thresholds'!$J$58="VU")</f>
        <v>0</v>
      </c>
      <c r="M2170" s="75">
        <f>D2170/'28 Populations and thresholds'!$H$58</f>
        <v>3.3333333333333333E-2</v>
      </c>
      <c r="N2170" s="106">
        <f>'28 Populations and thresholds'!$K$58</f>
        <v>0</v>
      </c>
      <c r="O2170" s="263" t="str">
        <f t="shared" si="143"/>
        <v xml:space="preserve"> </v>
      </c>
      <c r="P2170" s="348"/>
      <c r="Q2170" s="38"/>
      <c r="R2170" s="106"/>
      <c r="S2170" s="263"/>
      <c r="U2170" s="263" t="str">
        <f t="shared" si="144"/>
        <v xml:space="preserve"> </v>
      </c>
    </row>
    <row r="2171" spans="1:26" x14ac:dyDescent="0.2">
      <c r="A2171" s="143" t="s">
        <v>1498</v>
      </c>
      <c r="B2171" s="40" t="s">
        <v>927</v>
      </c>
      <c r="C2171" s="111" t="s">
        <v>3473</v>
      </c>
      <c r="D2171" s="41">
        <v>1314</v>
      </c>
      <c r="E2171" s="46">
        <v>36304</v>
      </c>
      <c r="F2171" s="263" t="str">
        <f t="shared" si="141"/>
        <v xml:space="preserve"> </v>
      </c>
      <c r="G2171" s="143" t="s">
        <v>21</v>
      </c>
      <c r="H2171" s="143" t="s">
        <v>323</v>
      </c>
      <c r="I2171" s="263" t="str">
        <f t="shared" si="142"/>
        <v xml:space="preserve"> </v>
      </c>
      <c r="J2171" s="38" t="str">
        <f>IF(D2171&gt;=('28 Populations and thresholds'!$I$190),"YES"," ")</f>
        <v>YES</v>
      </c>
      <c r="K2171" s="38" t="str">
        <f>IF(J2171="YES"," ",IF(D2171&gt;=('28 Populations and thresholds'!$I$190)*0.25,"YES"))</f>
        <v xml:space="preserve"> </v>
      </c>
      <c r="L2171" s="38" t="b">
        <f>OR('28 Populations and thresholds'!$J$190="CR",'28 Populations and thresholds'!$J$190="EN",'28 Populations and thresholds'!$J$190="VU")</f>
        <v>0</v>
      </c>
      <c r="M2171" s="75">
        <f>D2171/'28 Populations and thresholds'!$H$190</f>
        <v>1.3140000000000001E-2</v>
      </c>
      <c r="N2171" s="106">
        <f>'28 Populations and thresholds'!$K$190</f>
        <v>0</v>
      </c>
      <c r="O2171" s="263" t="str">
        <f t="shared" si="143"/>
        <v xml:space="preserve"> </v>
      </c>
      <c r="P2171" s="348"/>
      <c r="Q2171" s="38"/>
      <c r="R2171" s="106"/>
      <c r="S2171" s="263"/>
      <c r="U2171" s="263" t="str">
        <f t="shared" si="144"/>
        <v xml:space="preserve"> </v>
      </c>
    </row>
    <row r="2172" spans="1:26" x14ac:dyDescent="0.2">
      <c r="A2172" s="275" t="s">
        <v>1498</v>
      </c>
      <c r="B2172" s="301" t="s">
        <v>2389</v>
      </c>
      <c r="C2172" s="280" t="s">
        <v>3400</v>
      </c>
      <c r="D2172" s="279">
        <v>100</v>
      </c>
      <c r="E2172" s="274" t="s">
        <v>4078</v>
      </c>
      <c r="F2172" s="263" t="str">
        <f t="shared" si="141"/>
        <v xml:space="preserve"> </v>
      </c>
      <c r="G2172" s="275"/>
      <c r="H2172" s="275" t="s">
        <v>4019</v>
      </c>
      <c r="I2172" s="263" t="str">
        <f t="shared" si="142"/>
        <v xml:space="preserve"> </v>
      </c>
      <c r="J2172" s="272" t="str">
        <f>IF(D2172&gt;=(('28 Populations and thresholds'!$I$123)+('28 Populations and thresholds'!$I$124)),"YES"," ")</f>
        <v>YES</v>
      </c>
      <c r="K2172" s="272" t="str">
        <f>IF(J2172="YES"," ",IF(D2172&gt;=(('28 Populations and thresholds'!$I$123)+('28 Populations and thresholds'!$I$124))*0.25,"YES"))</f>
        <v xml:space="preserve"> </v>
      </c>
      <c r="L2172" s="272" t="b">
        <f>OR('28 Populations and thresholds'!$J$124="CR",'28 Populations and thresholds'!$J$124="EN",'28 Populations and thresholds'!$J$124="VU")</f>
        <v>1</v>
      </c>
      <c r="M2172" s="273">
        <f>D2172/(('28 Populations and thresholds'!$H$123)+('28 Populations and thresholds'!$H$124))</f>
        <v>6.4516129032258063E-2</v>
      </c>
      <c r="N2172" s="274" t="str">
        <f>'28 Populations and thresholds'!$K$123</f>
        <v>DEC</v>
      </c>
      <c r="O2172" s="263" t="str">
        <f t="shared" si="143"/>
        <v xml:space="preserve"> </v>
      </c>
      <c r="P2172" s="349">
        <v>7.37</v>
      </c>
      <c r="Q2172" s="272">
        <v>2</v>
      </c>
      <c r="R2172" s="274">
        <v>2</v>
      </c>
      <c r="S2172" s="263"/>
      <c r="T2172" s="275" t="s">
        <v>4568</v>
      </c>
      <c r="U2172" s="263" t="str">
        <f t="shared" si="144"/>
        <v xml:space="preserve"> </v>
      </c>
    </row>
    <row r="2173" spans="1:26" x14ac:dyDescent="0.2">
      <c r="A2173" s="275" t="s">
        <v>1498</v>
      </c>
      <c r="B2173" s="301" t="s">
        <v>2389</v>
      </c>
      <c r="C2173" s="296" t="s">
        <v>3403</v>
      </c>
      <c r="D2173" s="279">
        <v>60</v>
      </c>
      <c r="E2173" s="274" t="s">
        <v>4078</v>
      </c>
      <c r="F2173" s="263" t="str">
        <f t="shared" si="141"/>
        <v xml:space="preserve"> </v>
      </c>
      <c r="G2173" s="275"/>
      <c r="H2173" s="275" t="s">
        <v>4019</v>
      </c>
      <c r="I2173" s="263" t="str">
        <f t="shared" si="142"/>
        <v xml:space="preserve"> </v>
      </c>
      <c r="J2173" s="272" t="str">
        <f>IF(D2173&gt;=(('28 Populations and thresholds'!$I$117)+('28 Populations and thresholds'!$I$118)),"YES"," ")</f>
        <v>YES</v>
      </c>
      <c r="K2173" s="272" t="str">
        <f>IF(J2173="YES"," ",IF(D2173&gt;=(('28 Populations and thresholds'!$I$117)+('28 Populations and thresholds'!$I$118))*0.25,"YES"))</f>
        <v xml:space="preserve"> </v>
      </c>
      <c r="L2173" s="272" t="b">
        <f>OR('28 Populations and thresholds'!$J$118="CR",'28 Populations and thresholds'!$J$118="EN",'28 Populations and thresholds'!$J$118="VU")</f>
        <v>1</v>
      </c>
      <c r="M2173" s="273">
        <f>D2173/(('28 Populations and thresholds'!$H$117)+('28 Populations and thresholds'!$H$118))</f>
        <v>9.2307692307692316E-3</v>
      </c>
      <c r="N2173" s="274">
        <f>'28 Populations and thresholds'!$K$118</f>
        <v>0</v>
      </c>
      <c r="O2173" s="263" t="str">
        <f t="shared" si="143"/>
        <v xml:space="preserve"> </v>
      </c>
      <c r="P2173" s="349"/>
      <c r="Q2173" s="272"/>
      <c r="R2173" s="274"/>
      <c r="S2173" s="263"/>
      <c r="T2173" s="275" t="s">
        <v>4568</v>
      </c>
      <c r="U2173" s="263" t="str">
        <f t="shared" si="144"/>
        <v xml:space="preserve"> </v>
      </c>
    </row>
    <row r="2174" spans="1:26" x14ac:dyDescent="0.2">
      <c r="A2174" s="143" t="s">
        <v>1498</v>
      </c>
      <c r="B2174" s="40" t="s">
        <v>1528</v>
      </c>
      <c r="C2174" s="4" t="s">
        <v>3726</v>
      </c>
      <c r="D2174" s="41">
        <v>2500</v>
      </c>
      <c r="E2174" s="47" t="s">
        <v>1531</v>
      </c>
      <c r="F2174" s="263" t="str">
        <f t="shared" si="141"/>
        <v xml:space="preserve"> </v>
      </c>
      <c r="G2174" s="143" t="s">
        <v>15</v>
      </c>
      <c r="H2174" s="143" t="s">
        <v>1510</v>
      </c>
      <c r="I2174" s="263" t="str">
        <f t="shared" si="142"/>
        <v xml:space="preserve"> </v>
      </c>
      <c r="J2174" s="38" t="str">
        <f>IF(D2174&gt;=('28 Populations and thresholds'!$I$62),"YES"," ")</f>
        <v>YES</v>
      </c>
      <c r="K2174" s="38" t="str">
        <f>IF(J2174="YES"," ",IF(D2174&gt;=('28 Populations and thresholds'!$I$62)*0.25,"YES"))</f>
        <v xml:space="preserve"> </v>
      </c>
      <c r="L2174" s="38" t="b">
        <f>OR('28 Populations and thresholds'!$J$62="CR",'28 Populations and thresholds'!$J$62="EN",'28 Populations and thresholds'!$J$62="VU")</f>
        <v>0</v>
      </c>
      <c r="M2174" s="75">
        <f>D2174/('28 Populations and thresholds'!$H$62)</f>
        <v>0.125</v>
      </c>
      <c r="N2174" s="106" t="str">
        <f>'28 Populations and thresholds'!$K$62</f>
        <v>DEC</v>
      </c>
      <c r="O2174" s="263" t="str">
        <f t="shared" si="143"/>
        <v xml:space="preserve"> </v>
      </c>
      <c r="P2174" s="348">
        <v>121.59</v>
      </c>
      <c r="Q2174" s="38">
        <v>3</v>
      </c>
      <c r="R2174" s="106">
        <v>0</v>
      </c>
      <c r="S2174" s="263"/>
      <c r="T2174" s="121"/>
      <c r="U2174" s="263" t="str">
        <f t="shared" si="144"/>
        <v xml:space="preserve"> </v>
      </c>
    </row>
    <row r="2175" spans="1:26" x14ac:dyDescent="0.2">
      <c r="A2175" s="143" t="s">
        <v>1498</v>
      </c>
      <c r="B2175" s="40" t="s">
        <v>1528</v>
      </c>
      <c r="C2175" s="4" t="s">
        <v>3546</v>
      </c>
      <c r="D2175" s="41">
        <v>60</v>
      </c>
      <c r="E2175" s="47" t="s">
        <v>1533</v>
      </c>
      <c r="F2175" s="263" t="str">
        <f t="shared" si="141"/>
        <v xml:space="preserve"> </v>
      </c>
      <c r="G2175" s="143" t="s">
        <v>15</v>
      </c>
      <c r="H2175" s="143" t="s">
        <v>1532</v>
      </c>
      <c r="I2175" s="263" t="str">
        <f t="shared" si="142"/>
        <v xml:space="preserve"> </v>
      </c>
      <c r="J2175" s="38" t="str">
        <f>IF(D2175&gt;=('28 Populations and thresholds'!$I$72),"YES"," ")</f>
        <v>YES</v>
      </c>
      <c r="K2175" s="38" t="str">
        <f>IF(J2175="YES"," ",IF(D2175&gt;=('28 Populations and thresholds'!$I$72)*0.25,"YES"))</f>
        <v xml:space="preserve"> </v>
      </c>
      <c r="L2175" s="38" t="b">
        <f>OR('28 Populations and thresholds'!$J$72="CR",'28 Populations and thresholds'!$J$72="EN",'28 Populations and thresholds'!$J$72="VU")</f>
        <v>0</v>
      </c>
      <c r="M2175" s="346">
        <v>1</v>
      </c>
      <c r="N2175" s="106">
        <f>'28 Populations and thresholds'!$K$72</f>
        <v>0</v>
      </c>
      <c r="O2175" s="263" t="str">
        <f t="shared" si="143"/>
        <v xml:space="preserve"> </v>
      </c>
      <c r="P2175" s="348"/>
      <c r="Q2175" s="38"/>
      <c r="R2175" s="106"/>
      <c r="S2175" s="263"/>
      <c r="U2175" s="263" t="str">
        <f t="shared" si="144"/>
        <v xml:space="preserve"> </v>
      </c>
      <c r="W2175" s="4"/>
      <c r="X2175" s="4"/>
      <c r="Y2175" s="4"/>
      <c r="Z2175" s="4"/>
    </row>
    <row r="2176" spans="1:26" x14ac:dyDescent="0.2">
      <c r="A2176" s="143" t="s">
        <v>1498</v>
      </c>
      <c r="B2176" s="40" t="s">
        <v>1528</v>
      </c>
      <c r="C2176" s="111" t="s">
        <v>3528</v>
      </c>
      <c r="D2176" s="41">
        <v>10000</v>
      </c>
      <c r="E2176" s="47" t="s">
        <v>1530</v>
      </c>
      <c r="F2176" s="263" t="str">
        <f t="shared" si="141"/>
        <v xml:space="preserve"> </v>
      </c>
      <c r="G2176" s="143" t="s">
        <v>15</v>
      </c>
      <c r="H2176" s="143" t="s">
        <v>1529</v>
      </c>
      <c r="I2176" s="263" t="str">
        <f t="shared" si="142"/>
        <v xml:space="preserve"> </v>
      </c>
      <c r="J2176" s="38" t="str">
        <f>IF(D2176&gt;=('28 Populations and thresholds'!$I$59),"YES"," ")</f>
        <v>YES</v>
      </c>
      <c r="K2176" s="38" t="str">
        <f>IF(J2176="YES"," ",IF(D2176&gt;=('28 Populations and thresholds'!$I$59)*0.25,"YES"))</f>
        <v xml:space="preserve"> </v>
      </c>
      <c r="L2176" s="38" t="b">
        <f>OR('28 Populations and thresholds'!$J$59="CR",'28 Populations and thresholds'!$J$59="EN",'28 Populations and thresholds'!$J$59="VU")</f>
        <v>0</v>
      </c>
      <c r="M2176" s="75">
        <f>D2176/'28 Populations and thresholds'!$H$59</f>
        <v>9.0909090909090912E-2</v>
      </c>
      <c r="N2176" s="106">
        <f>'28 Populations and thresholds'!$K$59</f>
        <v>0</v>
      </c>
      <c r="O2176" s="263" t="str">
        <f t="shared" si="143"/>
        <v xml:space="preserve"> </v>
      </c>
      <c r="P2176" s="348"/>
      <c r="Q2176" s="38"/>
      <c r="R2176" s="106"/>
      <c r="S2176" s="263"/>
      <c r="T2176" s="9"/>
      <c r="U2176" s="263" t="str">
        <f t="shared" si="144"/>
        <v xml:space="preserve"> </v>
      </c>
    </row>
    <row r="2177" spans="1:26" x14ac:dyDescent="0.2">
      <c r="A2177" s="267" t="s">
        <v>1498</v>
      </c>
      <c r="B2177" s="268" t="s">
        <v>1534</v>
      </c>
      <c r="C2177" s="269" t="s">
        <v>3731</v>
      </c>
      <c r="D2177" s="270">
        <v>3500</v>
      </c>
      <c r="E2177" s="294" t="s">
        <v>1535</v>
      </c>
      <c r="F2177" s="263" t="str">
        <f t="shared" ref="F2177:F2240" si="145">" "</f>
        <v xml:space="preserve"> </v>
      </c>
      <c r="G2177" s="267" t="s">
        <v>15</v>
      </c>
      <c r="H2177" s="267" t="s">
        <v>1510</v>
      </c>
      <c r="I2177" s="263" t="str">
        <f t="shared" ref="I2177:I2240" si="146">" "</f>
        <v xml:space="preserve"> </v>
      </c>
      <c r="J2177" s="272" t="str">
        <f>IF(D2177&gt;=('28 Populations and thresholds'!$I$74),"YES"," ")</f>
        <v>YES</v>
      </c>
      <c r="K2177" s="272" t="str">
        <f>IF(J2177="YES"," ",IF(D2177&gt;=('28 Populations and thresholds'!$I$74)*0.25,"YES"))</f>
        <v xml:space="preserve"> </v>
      </c>
      <c r="L2177" s="272" t="b">
        <f>OR('28 Populations and thresholds'!$J$74="CR",'28 Populations and thresholds'!$J$74="EN",'28 Populations and thresholds'!$J$74="VU")</f>
        <v>0</v>
      </c>
      <c r="M2177" s="273">
        <f>D2177/'28 Populations and thresholds'!$H$74</f>
        <v>4.716981132075472E-2</v>
      </c>
      <c r="N2177" s="274">
        <f>'28 Populations and thresholds'!$K$74</f>
        <v>0</v>
      </c>
      <c r="O2177" s="263" t="str">
        <f t="shared" ref="O2177:O2240" si="147">" "</f>
        <v xml:space="preserve"> </v>
      </c>
      <c r="P2177" s="349">
        <v>4.72</v>
      </c>
      <c r="Q2177" s="272">
        <v>1</v>
      </c>
      <c r="R2177" s="274">
        <v>0</v>
      </c>
      <c r="S2177" s="263"/>
      <c r="T2177" s="275"/>
      <c r="U2177" s="263" t="str">
        <f t="shared" ref="U2177:U2240" si="148">" "</f>
        <v xml:space="preserve"> </v>
      </c>
    </row>
    <row r="2178" spans="1:26" x14ac:dyDescent="0.2">
      <c r="A2178" s="143" t="s">
        <v>1498</v>
      </c>
      <c r="B2178" s="40" t="s">
        <v>1095</v>
      </c>
      <c r="C2178" s="111" t="s">
        <v>3763</v>
      </c>
      <c r="D2178" s="41">
        <v>3850</v>
      </c>
      <c r="E2178" s="46">
        <v>32723</v>
      </c>
      <c r="F2178" s="263" t="str">
        <f t="shared" si="145"/>
        <v xml:space="preserve"> </v>
      </c>
      <c r="G2178" s="143" t="s">
        <v>21</v>
      </c>
      <c r="H2178" s="143" t="s">
        <v>667</v>
      </c>
      <c r="I2178" s="263" t="str">
        <f t="shared" si="146"/>
        <v xml:space="preserve"> </v>
      </c>
      <c r="J2178" s="38" t="str">
        <f>IF(D2178&gt;=('28 Populations and thresholds'!$I$191),"YES"," ")</f>
        <v>YES</v>
      </c>
      <c r="K2178" s="38" t="str">
        <f>IF(J2178="YES"," ",IF(D2178&gt;=('28 Populations and thresholds'!$I$191)*0.25,"YES"))</f>
        <v xml:space="preserve"> </v>
      </c>
      <c r="L2178" s="38" t="b">
        <f>OR('28 Populations and thresholds'!$J$191="CR",'28 Populations and thresholds'!$J$191="EN",'28 Populations and thresholds'!$J$191="VU")</f>
        <v>0</v>
      </c>
      <c r="M2178" s="75">
        <f>D2178/'28 Populations and thresholds'!$H$191</f>
        <v>7.6999999999999999E-2</v>
      </c>
      <c r="N2178" s="106">
        <f>'28 Populations and thresholds'!$K$191</f>
        <v>0</v>
      </c>
      <c r="O2178" s="263" t="str">
        <f t="shared" si="147"/>
        <v xml:space="preserve"> </v>
      </c>
      <c r="P2178" s="348">
        <v>7.7</v>
      </c>
      <c r="Q2178" s="38">
        <v>1</v>
      </c>
      <c r="R2178" s="106">
        <v>0</v>
      </c>
      <c r="S2178" s="263"/>
      <c r="U2178" s="263" t="str">
        <f t="shared" si="148"/>
        <v xml:space="preserve"> </v>
      </c>
    </row>
    <row r="2179" spans="1:26" x14ac:dyDescent="0.2">
      <c r="A2179" s="267" t="s">
        <v>1498</v>
      </c>
      <c r="B2179" s="268" t="s">
        <v>1013</v>
      </c>
      <c r="C2179" s="280" t="s">
        <v>3758</v>
      </c>
      <c r="D2179" s="270">
        <v>6000</v>
      </c>
      <c r="E2179" s="271">
        <v>30827</v>
      </c>
      <c r="F2179" s="263" t="str">
        <f t="shared" si="145"/>
        <v xml:space="preserve"> </v>
      </c>
      <c r="G2179" s="267" t="s">
        <v>21</v>
      </c>
      <c r="H2179" s="267" t="s">
        <v>537</v>
      </c>
      <c r="I2179" s="263" t="str">
        <f t="shared" si="146"/>
        <v xml:space="preserve"> </v>
      </c>
      <c r="J2179" s="272" t="str">
        <f>IF(D2179&gt;=('28 Populations and thresholds'!$I$179),"YES"," ")</f>
        <v>YES</v>
      </c>
      <c r="K2179" s="272" t="str">
        <f>IF(J2179="YES"," ",IF(D2179&gt;=('28 Populations and thresholds'!$I$179)*0.25,"YES"))</f>
        <v xml:space="preserve"> </v>
      </c>
      <c r="L2179" s="272" t="b">
        <f>OR('28 Populations and thresholds'!$J$179="CR",'28 Populations and thresholds'!$J$179="EN",'28 Populations and thresholds'!$J$179="VU")</f>
        <v>0</v>
      </c>
      <c r="M2179" s="273">
        <f>D2179/'28 Populations and thresholds'!$H$179</f>
        <v>0.10909090909090909</v>
      </c>
      <c r="N2179" s="274" t="str">
        <f>'28 Populations and thresholds'!$K$179</f>
        <v>DEC</v>
      </c>
      <c r="O2179" s="263" t="str">
        <f t="shared" si="147"/>
        <v xml:space="preserve"> </v>
      </c>
      <c r="P2179" s="349">
        <v>10.91</v>
      </c>
      <c r="Q2179" s="272">
        <v>1</v>
      </c>
      <c r="R2179" s="274">
        <v>0</v>
      </c>
      <c r="S2179" s="263"/>
      <c r="T2179" s="275"/>
      <c r="U2179" s="263" t="str">
        <f t="shared" si="148"/>
        <v xml:space="preserve"> </v>
      </c>
    </row>
    <row r="2180" spans="1:26" x14ac:dyDescent="0.2">
      <c r="A2180" s="143" t="s">
        <v>1498</v>
      </c>
      <c r="B2180" s="40" t="s">
        <v>1536</v>
      </c>
      <c r="C2180" s="111" t="s">
        <v>3738</v>
      </c>
      <c r="D2180" s="41">
        <v>4250</v>
      </c>
      <c r="E2180" s="47" t="s">
        <v>1366</v>
      </c>
      <c r="F2180" s="263" t="str">
        <f t="shared" si="145"/>
        <v xml:space="preserve"> </v>
      </c>
      <c r="G2180" s="143" t="s">
        <v>15</v>
      </c>
      <c r="H2180" s="143" t="s">
        <v>1537</v>
      </c>
      <c r="I2180" s="263" t="str">
        <f t="shared" si="146"/>
        <v xml:space="preserve"> </v>
      </c>
      <c r="J2180" s="38" t="str">
        <f>IF(D2180&gt;=('28 Populations and thresholds'!$I$103),"YES"," ")</f>
        <v>YES</v>
      </c>
      <c r="K2180" s="38" t="str">
        <f>IF(J2180="YES"," ",IF(D2180&gt;=('28 Populations and thresholds'!$I$103)*0.25,"YES"))</f>
        <v xml:space="preserve"> </v>
      </c>
      <c r="L2180" s="38" t="b">
        <f>OR('28 Populations and thresholds'!$J$103="CR",'28 Populations and thresholds'!$J$103="EN",'28 Populations and thresholds'!$J$103="VU")</f>
        <v>1</v>
      </c>
      <c r="M2180" s="75">
        <f>D2180/'28 Populations and thresholds'!$H$103</f>
        <v>2.361111111111111E-2</v>
      </c>
      <c r="N2180" s="106">
        <f>'28 Populations and thresholds'!$K$103</f>
        <v>0</v>
      </c>
      <c r="O2180" s="263" t="str">
        <f t="shared" si="147"/>
        <v xml:space="preserve"> </v>
      </c>
      <c r="P2180" s="348">
        <v>2.36</v>
      </c>
      <c r="Q2180" s="38">
        <v>1</v>
      </c>
      <c r="R2180" s="106">
        <v>1</v>
      </c>
      <c r="S2180" s="263"/>
      <c r="U2180" s="263" t="str">
        <f t="shared" si="148"/>
        <v xml:space="preserve"> </v>
      </c>
      <c r="W2180" s="4"/>
      <c r="X2180" s="4"/>
      <c r="Y2180" s="4"/>
      <c r="Z2180" s="4"/>
    </row>
    <row r="2181" spans="1:26" x14ac:dyDescent="0.2">
      <c r="A2181" s="267" t="s">
        <v>1498</v>
      </c>
      <c r="B2181" s="268" t="s">
        <v>1538</v>
      </c>
      <c r="C2181" s="280" t="s">
        <v>3594</v>
      </c>
      <c r="D2181" s="270">
        <v>5000</v>
      </c>
      <c r="E2181" s="294" t="s">
        <v>1535</v>
      </c>
      <c r="F2181" s="263" t="str">
        <f t="shared" si="145"/>
        <v xml:space="preserve"> </v>
      </c>
      <c r="G2181" s="267" t="s">
        <v>15</v>
      </c>
      <c r="H2181" s="267" t="s">
        <v>1506</v>
      </c>
      <c r="I2181" s="263" t="str">
        <f t="shared" si="146"/>
        <v xml:space="preserve"> </v>
      </c>
      <c r="J2181" s="272" t="str">
        <f>IF(D2181&gt;=('28 Populations and thresholds'!$I$87),"YES"," ")</f>
        <v>YES</v>
      </c>
      <c r="K2181" s="272" t="str">
        <f>IF(J2181="YES"," ",IF(D2181&gt;=('28 Populations and thresholds'!$I$87)*0.25,"YES"))</f>
        <v xml:space="preserve"> </v>
      </c>
      <c r="L2181" s="272" t="b">
        <f>OR('28 Populations and thresholds'!$J$87="CR",'28 Populations and thresholds'!$J$87="EN",'28 Populations and thresholds'!$J$87="VU")</f>
        <v>0</v>
      </c>
      <c r="M2181" s="273">
        <f>D2181/'28 Populations and thresholds'!$H$87</f>
        <v>5.0000000000000001E-3</v>
      </c>
      <c r="N2181" s="274">
        <f>'28 Populations and thresholds'!$K$87</f>
        <v>0</v>
      </c>
      <c r="O2181" s="263" t="str">
        <f t="shared" si="147"/>
        <v xml:space="preserve"> </v>
      </c>
      <c r="P2181" s="349">
        <v>109.17</v>
      </c>
      <c r="Q2181" s="272">
        <v>7</v>
      </c>
      <c r="R2181" s="274">
        <v>1</v>
      </c>
      <c r="S2181" s="263"/>
      <c r="T2181" s="275"/>
      <c r="U2181" s="263" t="str">
        <f t="shared" si="148"/>
        <v xml:space="preserve"> </v>
      </c>
    </row>
    <row r="2182" spans="1:26" x14ac:dyDescent="0.2">
      <c r="A2182" s="267" t="s">
        <v>1498</v>
      </c>
      <c r="B2182" s="268" t="s">
        <v>1538</v>
      </c>
      <c r="C2182" s="280" t="s">
        <v>3666</v>
      </c>
      <c r="D2182" s="270">
        <v>3000</v>
      </c>
      <c r="E2182" s="294" t="s">
        <v>1535</v>
      </c>
      <c r="F2182" s="263" t="str">
        <f t="shared" si="145"/>
        <v xml:space="preserve"> </v>
      </c>
      <c r="G2182" s="267" t="s">
        <v>15</v>
      </c>
      <c r="H2182" s="267" t="s">
        <v>1506</v>
      </c>
      <c r="I2182" s="263" t="str">
        <f t="shared" si="146"/>
        <v xml:space="preserve"> </v>
      </c>
      <c r="J2182" s="272" t="str">
        <f>IF(D2182&gt;=(('28 Populations and thresholds'!$I$61)+('28 Populations and thresholds'!$I$62)),"YES"," ")</f>
        <v>YES</v>
      </c>
      <c r="K2182" s="272" t="str">
        <f>IF(J2182="YES"," ",IF(D2182&gt;=(('28 Populations and thresholds'!$I$61)+('28 Populations and thresholds'!$I$62))*0.25,"YES"))</f>
        <v xml:space="preserve"> </v>
      </c>
      <c r="L2182" s="272" t="b">
        <f>OR('28 Populations and thresholds'!$J$61="CR",'28 Populations and thresholds'!$J$61="EN",'28 Populations and thresholds'!$J$61="VU")</f>
        <v>0</v>
      </c>
      <c r="M2182" s="273">
        <f>D2182/(('28 Populations and thresholds'!$H$61)+('28 Populations and thresholds'!$H$62))</f>
        <v>0.1</v>
      </c>
      <c r="N2182" s="274" t="str">
        <f>'28 Populations and thresholds'!$K$61</f>
        <v>DEC</v>
      </c>
      <c r="O2182" s="263" t="str">
        <f t="shared" si="147"/>
        <v xml:space="preserve"> </v>
      </c>
      <c r="P2182" s="349"/>
      <c r="Q2182" s="272"/>
      <c r="R2182" s="274"/>
      <c r="S2182" s="263"/>
      <c r="T2182" s="275" t="s">
        <v>4557</v>
      </c>
      <c r="U2182" s="263" t="str">
        <f t="shared" si="148"/>
        <v xml:space="preserve"> </v>
      </c>
    </row>
    <row r="2183" spans="1:26" x14ac:dyDescent="0.2">
      <c r="A2183" s="267" t="s">
        <v>1498</v>
      </c>
      <c r="B2183" s="268" t="s">
        <v>1538</v>
      </c>
      <c r="C2183" s="269" t="s">
        <v>3589</v>
      </c>
      <c r="D2183" s="270">
        <v>20000</v>
      </c>
      <c r="E2183" s="294" t="s">
        <v>1535</v>
      </c>
      <c r="F2183" s="263" t="str">
        <f t="shared" si="145"/>
        <v xml:space="preserve"> </v>
      </c>
      <c r="G2183" s="267" t="s">
        <v>15</v>
      </c>
      <c r="H2183" s="267" t="s">
        <v>1506</v>
      </c>
      <c r="I2183" s="263" t="str">
        <f t="shared" si="146"/>
        <v xml:space="preserve"> </v>
      </c>
      <c r="J2183" s="272" t="str">
        <f>IF(D2183&gt;=('28 Populations and thresholds'!$I$84),"YES"," ")</f>
        <v>YES</v>
      </c>
      <c r="K2183" s="272" t="str">
        <f>IF(J2183="YES"," ",IF(D2183&gt;=('28 Populations and thresholds'!$I$84)*0.25,"YES"))</f>
        <v xml:space="preserve"> </v>
      </c>
      <c r="L2183" s="272" t="b">
        <f>OR('28 Populations and thresholds'!$J$84="CR",'28 Populations and thresholds'!$J$84="EN",'28 Populations and thresholds'!$J$84="VU")</f>
        <v>0</v>
      </c>
      <c r="M2183" s="273">
        <f>D2183/'28 Populations and thresholds'!$H$84</f>
        <v>0.02</v>
      </c>
      <c r="N2183" s="274" t="str">
        <f>'28 Populations and thresholds'!$K$84</f>
        <v>DEC</v>
      </c>
      <c r="O2183" s="263" t="str">
        <f t="shared" si="147"/>
        <v xml:space="preserve"> </v>
      </c>
      <c r="P2183" s="349"/>
      <c r="Q2183" s="272"/>
      <c r="R2183" s="274"/>
      <c r="S2183" s="263"/>
      <c r="T2183" s="269"/>
      <c r="U2183" s="263" t="str">
        <f t="shared" si="148"/>
        <v xml:space="preserve"> </v>
      </c>
    </row>
    <row r="2184" spans="1:26" x14ac:dyDescent="0.2">
      <c r="A2184" s="267" t="s">
        <v>1498</v>
      </c>
      <c r="B2184" s="268" t="s">
        <v>1538</v>
      </c>
      <c r="C2184" s="268" t="s">
        <v>3797</v>
      </c>
      <c r="D2184" s="270">
        <v>100000</v>
      </c>
      <c r="E2184" s="294" t="s">
        <v>1535</v>
      </c>
      <c r="F2184" s="263" t="str">
        <f t="shared" si="145"/>
        <v xml:space="preserve"> </v>
      </c>
      <c r="G2184" s="267" t="s">
        <v>15</v>
      </c>
      <c r="H2184" s="267" t="s">
        <v>1506</v>
      </c>
      <c r="I2184" s="263" t="str">
        <f t="shared" si="146"/>
        <v xml:space="preserve"> </v>
      </c>
      <c r="J2184" s="272" t="str">
        <f>IF(D2184&gt;=(('28 Populations and thresholds'!$I$66)+('28 Populations and thresholds'!$I$67)+('28 Populations and thresholds'!$I$68)),"YES"," ")</f>
        <v>YES</v>
      </c>
      <c r="K2184" s="272" t="str">
        <f>IF(J2184="YES"," ",IF(D2184&gt;=(('28 Populations and thresholds'!$I$66)+('28 Populations and thresholds'!$I$67)+('28 Populations and thresholds'!$I$68))*0.25,"YES"))</f>
        <v xml:space="preserve"> </v>
      </c>
      <c r="L2184" s="272" t="b">
        <f>OR('28 Populations and thresholds'!$J$68="CR",'28 Populations and thresholds'!$J$68="EN",'28 Populations and thresholds'!$J$68="VU")</f>
        <v>0</v>
      </c>
      <c r="M2184" s="273">
        <f>D2184/(('28 Populations and thresholds'!$H$66)+('28 Populations and thresholds'!$H$67)+('28 Populations and thresholds'!$H$68))</f>
        <v>0.30478512648582751</v>
      </c>
      <c r="N2184" s="274" t="str">
        <f>'28 Populations and thresholds'!$K$66</f>
        <v>DEC</v>
      </c>
      <c r="O2184" s="263" t="str">
        <f t="shared" si="147"/>
        <v xml:space="preserve"> </v>
      </c>
      <c r="P2184" s="349"/>
      <c r="Q2184" s="272"/>
      <c r="R2184" s="274"/>
      <c r="S2184" s="263"/>
      <c r="T2184" s="275" t="s">
        <v>4568</v>
      </c>
      <c r="U2184" s="263" t="str">
        <f t="shared" si="148"/>
        <v xml:space="preserve"> </v>
      </c>
    </row>
    <row r="2185" spans="1:26" x14ac:dyDescent="0.2">
      <c r="A2185" s="267" t="s">
        <v>1498</v>
      </c>
      <c r="B2185" s="268" t="s">
        <v>1538</v>
      </c>
      <c r="C2185" s="269" t="s">
        <v>3729</v>
      </c>
      <c r="D2185" s="270">
        <v>5000</v>
      </c>
      <c r="E2185" s="294" t="s">
        <v>1535</v>
      </c>
      <c r="F2185" s="263" t="str">
        <f t="shared" si="145"/>
        <v xml:space="preserve"> </v>
      </c>
      <c r="G2185" s="267" t="s">
        <v>15</v>
      </c>
      <c r="H2185" s="267" t="s">
        <v>1506</v>
      </c>
      <c r="I2185" s="263" t="str">
        <f t="shared" si="146"/>
        <v xml:space="preserve"> </v>
      </c>
      <c r="J2185" s="272" t="str">
        <f>IF(D2185&gt;=('28 Populations and thresholds'!$I$69),"YES"," ")</f>
        <v>YES</v>
      </c>
      <c r="K2185" s="272" t="str">
        <f>IF(J2185="YES"," ",IF(D2185&gt;=('28 Populations and thresholds'!$I$69)*0.25,"YES"))</f>
        <v xml:space="preserve"> </v>
      </c>
      <c r="L2185" s="272" t="b">
        <f>OR('28 Populations and thresholds'!$J$69="CR",'28 Populations and thresholds'!$J$69="EN",'28 Populations and thresholds'!$J$69="VU")</f>
        <v>1</v>
      </c>
      <c r="M2185" s="273">
        <f>D2185/'28 Populations and thresholds'!$H$69</f>
        <v>0.17857142857142858</v>
      </c>
      <c r="N2185" s="274">
        <f>'28 Populations and thresholds'!$K$69</f>
        <v>0</v>
      </c>
      <c r="O2185" s="263" t="str">
        <f t="shared" si="147"/>
        <v xml:space="preserve"> </v>
      </c>
      <c r="P2185" s="349"/>
      <c r="Q2185" s="272"/>
      <c r="R2185" s="274"/>
      <c r="S2185" s="263"/>
      <c r="T2185" s="275"/>
      <c r="U2185" s="263" t="str">
        <f t="shared" si="148"/>
        <v xml:space="preserve"> </v>
      </c>
    </row>
    <row r="2186" spans="1:26" x14ac:dyDescent="0.2">
      <c r="A2186" s="267" t="s">
        <v>1498</v>
      </c>
      <c r="B2186" s="268" t="s">
        <v>1538</v>
      </c>
      <c r="C2186" s="269" t="s">
        <v>3644</v>
      </c>
      <c r="D2186" s="270">
        <v>10000</v>
      </c>
      <c r="E2186" s="294" t="s">
        <v>1535</v>
      </c>
      <c r="F2186" s="263" t="str">
        <f t="shared" si="145"/>
        <v xml:space="preserve"> </v>
      </c>
      <c r="G2186" s="267" t="s">
        <v>15</v>
      </c>
      <c r="H2186" s="267" t="s">
        <v>1506</v>
      </c>
      <c r="I2186" s="263" t="str">
        <f t="shared" si="146"/>
        <v xml:space="preserve"> </v>
      </c>
      <c r="J2186" s="272" t="str">
        <f>IF(D2186&gt;=('28 Populations and thresholds'!$I$109),"YES"," ")</f>
        <v>YES</v>
      </c>
      <c r="K2186" s="272" t="str">
        <f>IF(J2186="YES"," ",IF(D2186&gt;=('28 Populations and thresholds'!$I$109)*0.25,"YES"))</f>
        <v xml:space="preserve"> </v>
      </c>
      <c r="L2186" s="272" t="b">
        <f>OR('28 Populations and thresholds'!$J$109="CR",'28 Populations and thresholds'!$J$109="EN",'28 Populations and thresholds'!$J$109="VU")</f>
        <v>0</v>
      </c>
      <c r="M2186" s="273">
        <f>D2186/'28 Populations and thresholds'!$H$109</f>
        <v>0.4</v>
      </c>
      <c r="N2186" s="274">
        <f>'28 Populations and thresholds'!$K$109</f>
        <v>0</v>
      </c>
      <c r="O2186" s="263" t="str">
        <f t="shared" si="147"/>
        <v xml:space="preserve"> </v>
      </c>
      <c r="P2186" s="349"/>
      <c r="Q2186" s="272"/>
      <c r="R2186" s="274"/>
      <c r="S2186" s="263"/>
      <c r="T2186" s="269"/>
      <c r="U2186" s="263" t="str">
        <f t="shared" si="148"/>
        <v xml:space="preserve"> </v>
      </c>
      <c r="W2186" s="4"/>
      <c r="X2186" s="4"/>
      <c r="Y2186" s="4"/>
      <c r="Z2186" s="4"/>
    </row>
    <row r="2187" spans="1:26" x14ac:dyDescent="0.2">
      <c r="A2187" s="267" t="s">
        <v>1498</v>
      </c>
      <c r="B2187" s="268" t="s">
        <v>1538</v>
      </c>
      <c r="C2187" s="280" t="s">
        <v>3522</v>
      </c>
      <c r="D2187" s="270">
        <v>5000</v>
      </c>
      <c r="E2187" s="294" t="s">
        <v>1535</v>
      </c>
      <c r="F2187" s="263" t="str">
        <f t="shared" si="145"/>
        <v xml:space="preserve"> </v>
      </c>
      <c r="G2187" s="267" t="s">
        <v>15</v>
      </c>
      <c r="H2187" s="267" t="s">
        <v>1506</v>
      </c>
      <c r="I2187" s="263" t="str">
        <f t="shared" si="146"/>
        <v xml:space="preserve"> </v>
      </c>
      <c r="J2187" s="272" t="str">
        <f>IF(D2187&gt;=('28 Populations and thresholds'!$I$58),"YES"," ")</f>
        <v>YES</v>
      </c>
      <c r="K2187" s="272" t="str">
        <f>IF(J2187="YES"," ",IF(D2187&gt;=('28 Populations and thresholds'!$I$58)*0.25,"YES"))</f>
        <v xml:space="preserve"> </v>
      </c>
      <c r="L2187" s="272" t="b">
        <f>OR('28 Populations and thresholds'!$J$58="CR",'28 Populations and thresholds'!$J$58="EN",'28 Populations and thresholds'!$J$58="VU")</f>
        <v>0</v>
      </c>
      <c r="M2187" s="273">
        <f>D2187/'28 Populations and thresholds'!$H$58</f>
        <v>8.3333333333333329E-2</v>
      </c>
      <c r="N2187" s="274">
        <f>'28 Populations and thresholds'!$K$58</f>
        <v>0</v>
      </c>
      <c r="O2187" s="263" t="str">
        <f t="shared" si="147"/>
        <v xml:space="preserve"> </v>
      </c>
      <c r="P2187" s="349"/>
      <c r="Q2187" s="272"/>
      <c r="R2187" s="274"/>
      <c r="S2187" s="263"/>
      <c r="T2187" s="275"/>
      <c r="U2187" s="263" t="str">
        <f t="shared" si="148"/>
        <v xml:space="preserve"> </v>
      </c>
    </row>
    <row r="2188" spans="1:26" x14ac:dyDescent="0.2">
      <c r="A2188" s="143" t="s">
        <v>1498</v>
      </c>
      <c r="B2188" s="40" t="s">
        <v>957</v>
      </c>
      <c r="C2188" s="111" t="s">
        <v>3756</v>
      </c>
      <c r="D2188" s="41">
        <v>1948</v>
      </c>
      <c r="E2188" s="46">
        <v>32365</v>
      </c>
      <c r="F2188" s="263" t="str">
        <f t="shared" si="145"/>
        <v xml:space="preserve"> </v>
      </c>
      <c r="G2188" s="143" t="s">
        <v>21</v>
      </c>
      <c r="H2188" s="143" t="s">
        <v>667</v>
      </c>
      <c r="I2188" s="263" t="str">
        <f t="shared" si="146"/>
        <v xml:space="preserve"> </v>
      </c>
      <c r="J2188" s="38" t="str">
        <f>IF(D2188&gt;=('28 Populations and thresholds'!$I$175),"YES"," ")</f>
        <v>YES</v>
      </c>
      <c r="K2188" s="38" t="str">
        <f>IF(J2188="YES"," ",IF(D2188&gt;=('28 Populations and thresholds'!$I$175)*0.25,"YES"))</f>
        <v xml:space="preserve"> </v>
      </c>
      <c r="L2188" s="38" t="b">
        <f>OR('28 Populations and thresholds'!$J$175="CR",'28 Populations and thresholds'!$J$175="EN",'28 Populations and thresholds'!$J$175="VU")</f>
        <v>0</v>
      </c>
      <c r="M2188" s="75">
        <f>D2188/'28 Populations and thresholds'!$H$175</f>
        <v>1.4014388489208633E-2</v>
      </c>
      <c r="N2188" s="106" t="str">
        <f>'28 Populations and thresholds'!$K$175</f>
        <v>DEC</v>
      </c>
      <c r="O2188" s="263" t="str">
        <f t="shared" si="147"/>
        <v xml:space="preserve"> </v>
      </c>
      <c r="P2188" s="348">
        <v>7.22</v>
      </c>
      <c r="Q2188" s="38">
        <v>5</v>
      </c>
      <c r="R2188" s="106">
        <v>1</v>
      </c>
      <c r="S2188" s="263"/>
      <c r="T2188" s="9"/>
      <c r="U2188" s="263" t="str">
        <f t="shared" si="148"/>
        <v xml:space="preserve"> </v>
      </c>
    </row>
    <row r="2189" spans="1:26" x14ac:dyDescent="0.2">
      <c r="A2189" s="12" t="s">
        <v>1498</v>
      </c>
      <c r="B2189" s="40" t="s">
        <v>957</v>
      </c>
      <c r="C2189" s="4" t="s">
        <v>3723</v>
      </c>
      <c r="D2189" s="5">
        <v>82</v>
      </c>
      <c r="E2189" s="148">
        <v>30560</v>
      </c>
      <c r="F2189" s="263" t="str">
        <f t="shared" si="145"/>
        <v xml:space="preserve"> </v>
      </c>
      <c r="G2189" s="13" t="s">
        <v>4019</v>
      </c>
      <c r="I2189" s="263" t="str">
        <f t="shared" si="146"/>
        <v xml:space="preserve"> </v>
      </c>
      <c r="J2189" s="38" t="str">
        <f>IF(D2189&gt;=('28 Populations and thresholds'!$I$45),"YES"," ")</f>
        <v>YES</v>
      </c>
      <c r="K2189" s="38" t="str">
        <f>IF(J2189="YES"," ",IF(D2189&gt;=('28 Populations and thresholds'!$I$45)*0.25,"YES"))</f>
        <v xml:space="preserve"> </v>
      </c>
      <c r="L2189" s="38" t="b">
        <f>OR('28 Populations and thresholds'!$J$45="CR",'28 Populations and thresholds'!$J$45="EN",'28 Populations and thresholds'!$J$45="VU")</f>
        <v>1</v>
      </c>
      <c r="M2189" s="75">
        <f>D2189/'28 Populations and thresholds'!$H$45</f>
        <v>2.7333333333333334E-2</v>
      </c>
      <c r="N2189" s="106" t="str">
        <f>'28 Populations and thresholds'!$K$45</f>
        <v>DEC</v>
      </c>
      <c r="O2189" s="263" t="str">
        <f t="shared" si="147"/>
        <v xml:space="preserve"> </v>
      </c>
      <c r="P2189" s="348"/>
      <c r="Q2189" s="38"/>
      <c r="R2189" s="106"/>
      <c r="S2189" s="263"/>
      <c r="U2189" s="263" t="str">
        <f t="shared" si="148"/>
        <v xml:space="preserve"> </v>
      </c>
      <c r="W2189" s="4"/>
      <c r="X2189" s="4"/>
      <c r="Y2189" s="4"/>
      <c r="Z2189" s="4"/>
    </row>
    <row r="2190" spans="1:26" x14ac:dyDescent="0.2">
      <c r="A2190" s="143" t="s">
        <v>1498</v>
      </c>
      <c r="B2190" s="40" t="s">
        <v>957</v>
      </c>
      <c r="C2190" s="4" t="s">
        <v>3745</v>
      </c>
      <c r="D2190" s="41">
        <v>264</v>
      </c>
      <c r="E2190" s="46">
        <v>32431</v>
      </c>
      <c r="F2190" s="263" t="str">
        <f t="shared" si="145"/>
        <v xml:space="preserve"> </v>
      </c>
      <c r="G2190" s="143" t="s">
        <v>21</v>
      </c>
      <c r="H2190" s="143" t="s">
        <v>667</v>
      </c>
      <c r="I2190" s="263" t="str">
        <f t="shared" si="146"/>
        <v xml:space="preserve"> </v>
      </c>
      <c r="J2190" s="38" t="str">
        <f>IF(D2190&gt;=('28 Populations and thresholds'!$I$152),"YES"," ")</f>
        <v xml:space="preserve"> </v>
      </c>
      <c r="K2190" s="38" t="str">
        <f>IF(J2190="YES"," ",IF(D2190&gt;=('28 Populations and thresholds'!$I$152)*0.25,"YES"))</f>
        <v>YES</v>
      </c>
      <c r="L2190" s="38" t="b">
        <f>OR('28 Populations and thresholds'!$J$152="CR",'28 Populations and thresholds'!$J$152="EN",'28 Populations and thresholds'!$J$152="VU")</f>
        <v>0</v>
      </c>
      <c r="M2190" s="75">
        <f>D2190/'28 Populations and thresholds'!$H$152</f>
        <v>2.64E-3</v>
      </c>
      <c r="N2190" s="106">
        <f>'28 Populations and thresholds'!$K$152</f>
        <v>0</v>
      </c>
      <c r="O2190" s="263" t="str">
        <f t="shared" si="147"/>
        <v xml:space="preserve"> </v>
      </c>
      <c r="P2190" s="348"/>
      <c r="Q2190" s="38"/>
      <c r="R2190" s="106"/>
      <c r="S2190" s="263"/>
      <c r="U2190" s="263" t="str">
        <f t="shared" si="148"/>
        <v xml:space="preserve"> </v>
      </c>
      <c r="W2190" s="4"/>
      <c r="X2190" s="4"/>
      <c r="Y2190" s="4"/>
      <c r="Z2190" s="4"/>
    </row>
    <row r="2191" spans="1:26" x14ac:dyDescent="0.2">
      <c r="A2191" s="143" t="s">
        <v>1498</v>
      </c>
      <c r="B2191" s="40" t="s">
        <v>957</v>
      </c>
      <c r="C2191" s="111" t="s">
        <v>3759</v>
      </c>
      <c r="D2191" s="41">
        <v>311</v>
      </c>
      <c r="E2191" s="46">
        <v>32278</v>
      </c>
      <c r="F2191" s="263" t="str">
        <f t="shared" si="145"/>
        <v xml:space="preserve"> </v>
      </c>
      <c r="G2191" s="143" t="s">
        <v>21</v>
      </c>
      <c r="H2191" s="143" t="s">
        <v>667</v>
      </c>
      <c r="I2191" s="263" t="str">
        <f t="shared" si="146"/>
        <v xml:space="preserve"> </v>
      </c>
      <c r="J2191" s="38" t="str">
        <f>IF(D2191&gt;=('28 Populations and thresholds'!$I$182),"YES"," ")</f>
        <v>YES</v>
      </c>
      <c r="K2191" s="38" t="str">
        <f>IF(J2191="YES"," ",IF(D2191&gt;=('28 Populations and thresholds'!$I$182)*0.25,"YES"))</f>
        <v xml:space="preserve"> </v>
      </c>
      <c r="L2191" s="38" t="b">
        <f>OR('28 Populations and thresholds'!$J$182="CR",'28 Populations and thresholds'!$J$182="EN",'28 Populations and thresholds'!$J$182="VU")</f>
        <v>0</v>
      </c>
      <c r="M2191" s="75">
        <f>D2191/'28 Populations and thresholds'!$H$182</f>
        <v>1.244E-2</v>
      </c>
      <c r="N2191" s="106">
        <f>'28 Populations and thresholds'!$K$182</f>
        <v>0</v>
      </c>
      <c r="O2191" s="263" t="str">
        <f t="shared" si="147"/>
        <v xml:space="preserve"> </v>
      </c>
      <c r="P2191" s="348"/>
      <c r="Q2191" s="38"/>
      <c r="R2191" s="106"/>
      <c r="S2191" s="263"/>
      <c r="U2191" s="263" t="str">
        <f t="shared" si="148"/>
        <v xml:space="preserve"> </v>
      </c>
      <c r="W2191" s="4"/>
      <c r="X2191" s="4"/>
      <c r="Y2191" s="4"/>
      <c r="Z2191" s="4"/>
    </row>
    <row r="2192" spans="1:26" x14ac:dyDescent="0.2">
      <c r="A2192" s="143" t="s">
        <v>1498</v>
      </c>
      <c r="B2192" s="40" t="s">
        <v>957</v>
      </c>
      <c r="C2192" s="160" t="s">
        <v>3473</v>
      </c>
      <c r="D2192" s="41">
        <v>1578</v>
      </c>
      <c r="E2192" s="46">
        <v>32365</v>
      </c>
      <c r="F2192" s="263" t="str">
        <f t="shared" si="145"/>
        <v xml:space="preserve"> </v>
      </c>
      <c r="G2192" s="143" t="s">
        <v>21</v>
      </c>
      <c r="H2192" s="143" t="s">
        <v>667</v>
      </c>
      <c r="I2192" s="263" t="str">
        <f t="shared" si="146"/>
        <v xml:space="preserve"> </v>
      </c>
      <c r="J2192" s="38" t="str">
        <f>IF(D2192&gt;=('28 Populations and thresholds'!$I$190),"YES"," ")</f>
        <v>YES</v>
      </c>
      <c r="K2192" s="38" t="str">
        <f>IF(J2192="YES"," ",IF(D2192&gt;=('28 Populations and thresholds'!$I$190)*0.25,"YES"))</f>
        <v xml:space="preserve"> </v>
      </c>
      <c r="L2192" s="38" t="b">
        <f>OR('28 Populations and thresholds'!$J$190="CR",'28 Populations and thresholds'!$J$190="EN",'28 Populations and thresholds'!$J$190="VU")</f>
        <v>0</v>
      </c>
      <c r="M2192" s="75">
        <f>D2192/'28 Populations and thresholds'!$H$190</f>
        <v>1.5779999999999999E-2</v>
      </c>
      <c r="N2192" s="106">
        <f>'28 Populations and thresholds'!$K$190</f>
        <v>0</v>
      </c>
      <c r="O2192" s="263" t="str">
        <f t="shared" si="147"/>
        <v xml:space="preserve"> </v>
      </c>
      <c r="P2192" s="348"/>
      <c r="Q2192" s="38"/>
      <c r="R2192" s="106"/>
      <c r="S2192" s="263"/>
      <c r="U2192" s="263" t="str">
        <f t="shared" si="148"/>
        <v xml:space="preserve"> </v>
      </c>
    </row>
    <row r="2193" spans="1:26" x14ac:dyDescent="0.2">
      <c r="A2193" s="267" t="s">
        <v>1498</v>
      </c>
      <c r="B2193" s="268" t="s">
        <v>1542</v>
      </c>
      <c r="C2193" s="268" t="s">
        <v>3796</v>
      </c>
      <c r="D2193" s="270">
        <v>127</v>
      </c>
      <c r="E2193" s="294" t="s">
        <v>1527</v>
      </c>
      <c r="F2193" s="263" t="str">
        <f t="shared" si="145"/>
        <v xml:space="preserve"> </v>
      </c>
      <c r="G2193" s="267" t="s">
        <v>15</v>
      </c>
      <c r="H2193" s="267" t="s">
        <v>1541</v>
      </c>
      <c r="I2193" s="263" t="str">
        <f t="shared" si="146"/>
        <v xml:space="preserve"> </v>
      </c>
      <c r="J2193" s="272" t="str">
        <f>IF(D2193&gt;=(('28 Populations and thresholds'!$I$75)+('28 Populations and thresholds'!$I$76)),"YES"," ")</f>
        <v>YES</v>
      </c>
      <c r="K2193" s="272" t="str">
        <f>IF(J2193="YES"," ",IF(D2193&gt;=(('28 Populations and thresholds'!$I$75)+('28 Populations and thresholds'!$I$76))*0.25,"YES"))</f>
        <v xml:space="preserve"> </v>
      </c>
      <c r="L2193" s="272" t="b">
        <f>OR('28 Populations and thresholds'!$J$76="CR",'28 Populations and thresholds'!$J$76="EN",'28 Populations and thresholds'!$J$76="VU")</f>
        <v>0</v>
      </c>
      <c r="M2193" s="273">
        <f>D2193/(('28 Populations and thresholds'!$H$75)+('28 Populations and thresholds'!$H$76))</f>
        <v>1.4597701149425288E-2</v>
      </c>
      <c r="N2193" s="274">
        <f>'28 Populations and thresholds'!$K$76</f>
        <v>0</v>
      </c>
      <c r="O2193" s="263" t="str">
        <f t="shared" si="147"/>
        <v xml:space="preserve"> </v>
      </c>
      <c r="P2193" s="349">
        <v>5.73</v>
      </c>
      <c r="Q2193" s="272">
        <v>2</v>
      </c>
      <c r="R2193" s="274">
        <v>0</v>
      </c>
      <c r="S2193" s="263"/>
      <c r="T2193" s="275" t="s">
        <v>4568</v>
      </c>
      <c r="U2193" s="263" t="str">
        <f t="shared" si="148"/>
        <v xml:space="preserve"> </v>
      </c>
    </row>
    <row r="2194" spans="1:26" x14ac:dyDescent="0.2">
      <c r="A2194" s="267" t="s">
        <v>1498</v>
      </c>
      <c r="B2194" s="268" t="s">
        <v>1542</v>
      </c>
      <c r="C2194" s="268" t="s">
        <v>3797</v>
      </c>
      <c r="D2194" s="270">
        <v>14000</v>
      </c>
      <c r="E2194" s="294" t="s">
        <v>1523</v>
      </c>
      <c r="F2194" s="263" t="str">
        <f t="shared" si="145"/>
        <v xml:space="preserve"> </v>
      </c>
      <c r="G2194" s="267" t="s">
        <v>15</v>
      </c>
      <c r="H2194" s="267" t="s">
        <v>1543</v>
      </c>
      <c r="I2194" s="263" t="str">
        <f t="shared" si="146"/>
        <v xml:space="preserve"> </v>
      </c>
      <c r="J2194" s="272" t="str">
        <f>IF(D2194&gt;=(('28 Populations and thresholds'!$I$66)+('28 Populations and thresholds'!$I$67)+('28 Populations and thresholds'!$I$68)),"YES"," ")</f>
        <v>YES</v>
      </c>
      <c r="K2194" s="272" t="str">
        <f>IF(J2194="YES"," ",IF(D2194&gt;=(('28 Populations and thresholds'!$I$66)+('28 Populations and thresholds'!$I$67)+('28 Populations and thresholds'!$I$68))*0.25,"YES"))</f>
        <v xml:space="preserve"> </v>
      </c>
      <c r="L2194" s="272" t="b">
        <f>OR('28 Populations and thresholds'!$J$68="CR",'28 Populations and thresholds'!$J$68="EN",'28 Populations and thresholds'!$J$68="VU")</f>
        <v>0</v>
      </c>
      <c r="M2194" s="273">
        <f>D2194/(('28 Populations and thresholds'!$H$66)+('28 Populations and thresholds'!$H$67)+('28 Populations and thresholds'!$H$68))</f>
        <v>4.2669917708015849E-2</v>
      </c>
      <c r="N2194" s="274" t="str">
        <f>'28 Populations and thresholds'!$K$66</f>
        <v>DEC</v>
      </c>
      <c r="O2194" s="263" t="str">
        <f t="shared" si="147"/>
        <v xml:space="preserve"> </v>
      </c>
      <c r="P2194" s="349"/>
      <c r="Q2194" s="272"/>
      <c r="R2194" s="274"/>
      <c r="S2194" s="263"/>
      <c r="T2194" s="275" t="s">
        <v>4568</v>
      </c>
      <c r="U2194" s="263" t="str">
        <f t="shared" si="148"/>
        <v xml:space="preserve"> </v>
      </c>
    </row>
    <row r="2195" spans="1:26" x14ac:dyDescent="0.2">
      <c r="A2195" s="143" t="s">
        <v>1498</v>
      </c>
      <c r="B2195" s="40" t="s">
        <v>1038</v>
      </c>
      <c r="C2195" s="4" t="s">
        <v>3470</v>
      </c>
      <c r="D2195" s="41">
        <v>100</v>
      </c>
      <c r="E2195" s="46">
        <v>33016</v>
      </c>
      <c r="F2195" s="263" t="str">
        <f t="shared" si="145"/>
        <v xml:space="preserve"> </v>
      </c>
      <c r="G2195" s="143" t="s">
        <v>21</v>
      </c>
      <c r="H2195" s="143" t="s">
        <v>630</v>
      </c>
      <c r="I2195" s="263" t="str">
        <f t="shared" si="146"/>
        <v xml:space="preserve"> </v>
      </c>
      <c r="J2195" s="38" t="str">
        <f>IF(D2195&gt;=('28 Populations and thresholds'!$I$181),"YES"," ")</f>
        <v xml:space="preserve"> </v>
      </c>
      <c r="K2195" s="38" t="str">
        <f>IF(J2195="YES"," ",IF(D2195&gt;=('28 Populations and thresholds'!$I$181)*0.25,"YES"))</f>
        <v>YES</v>
      </c>
      <c r="L2195" s="38" t="b">
        <f>OR('28 Populations and thresholds'!$J$181="CR",'28 Populations and thresholds'!$J$181="EN",'28 Populations and thresholds'!$J$181="VU")</f>
        <v>1</v>
      </c>
      <c r="M2195" s="75">
        <f>D2195/'28 Populations and thresholds'!$H$181</f>
        <v>3.1250000000000002E-3</v>
      </c>
      <c r="N2195" s="106" t="str">
        <f>'28 Populations and thresholds'!$K$181</f>
        <v>DEC</v>
      </c>
      <c r="O2195" s="263" t="str">
        <f t="shared" si="147"/>
        <v xml:space="preserve"> </v>
      </c>
      <c r="P2195" s="348">
        <v>50.1</v>
      </c>
      <c r="Q2195" s="38">
        <v>9</v>
      </c>
      <c r="R2195" s="106">
        <v>2</v>
      </c>
      <c r="S2195" s="263"/>
      <c r="T2195" s="9"/>
      <c r="U2195" s="263" t="str">
        <f t="shared" si="148"/>
        <v xml:space="preserve"> </v>
      </c>
    </row>
    <row r="2196" spans="1:26" x14ac:dyDescent="0.2">
      <c r="A2196" s="143" t="s">
        <v>1498</v>
      </c>
      <c r="B2196" s="40" t="s">
        <v>1038</v>
      </c>
      <c r="C2196" s="4" t="s">
        <v>3765</v>
      </c>
      <c r="D2196" s="41">
        <v>1500</v>
      </c>
      <c r="E2196" s="46">
        <v>37842</v>
      </c>
      <c r="F2196" s="263" t="str">
        <f t="shared" si="145"/>
        <v xml:space="preserve"> </v>
      </c>
      <c r="G2196" s="143" t="s">
        <v>21</v>
      </c>
      <c r="H2196" s="143" t="s">
        <v>392</v>
      </c>
      <c r="I2196" s="263" t="str">
        <f t="shared" si="146"/>
        <v xml:space="preserve"> </v>
      </c>
      <c r="J2196" s="38" t="str">
        <f>IF(D2196&gt;=('28 Populations and thresholds'!$I$193),"YES"," ")</f>
        <v>YES</v>
      </c>
      <c r="K2196" s="38" t="str">
        <f>IF(J2196="YES"," ",IF(D2196&gt;=('28 Populations and thresholds'!$I$193)*0.25,"YES"))</f>
        <v xml:space="preserve"> </v>
      </c>
      <c r="L2196" s="38" t="b">
        <f>OR('28 Populations and thresholds'!$J$193="CR",'28 Populations and thresholds'!$J$193="EN",'28 Populations and thresholds'!$J$193="VU")</f>
        <v>0</v>
      </c>
      <c r="M2196" s="75">
        <f>D2196/'28 Populations and thresholds'!$H$193</f>
        <v>3.4090909090909088E-2</v>
      </c>
      <c r="N2196" s="106" t="str">
        <f>'28 Populations and thresholds'!$K$193</f>
        <v>DEC</v>
      </c>
      <c r="O2196" s="263" t="str">
        <f t="shared" si="147"/>
        <v xml:space="preserve"> </v>
      </c>
      <c r="P2196" s="348"/>
      <c r="Q2196" s="38"/>
      <c r="R2196" s="106"/>
      <c r="S2196" s="263"/>
      <c r="U2196" s="263" t="str">
        <f t="shared" si="148"/>
        <v xml:space="preserve"> </v>
      </c>
    </row>
    <row r="2197" spans="1:26" x14ac:dyDescent="0.2">
      <c r="A2197" s="143" t="s">
        <v>1498</v>
      </c>
      <c r="B2197" s="40" t="s">
        <v>1038</v>
      </c>
      <c r="C2197" s="4" t="s">
        <v>3459</v>
      </c>
      <c r="D2197" s="41">
        <v>600</v>
      </c>
      <c r="E2197" s="46">
        <v>27902</v>
      </c>
      <c r="F2197" s="263" t="str">
        <f t="shared" si="145"/>
        <v xml:space="preserve"> </v>
      </c>
      <c r="G2197" s="143" t="s">
        <v>21</v>
      </c>
      <c r="H2197" s="143" t="s">
        <v>630</v>
      </c>
      <c r="I2197" s="263" t="str">
        <f t="shared" si="146"/>
        <v xml:space="preserve"> </v>
      </c>
      <c r="J2197" s="38" t="str">
        <f>IF(D2197&gt;=(('28 Populations and thresholds'!$I$160)+('28 Populations and thresholds'!$I$163)),"YES"," ")</f>
        <v>YES</v>
      </c>
      <c r="K2197" s="38" t="str">
        <f>IF(J2197="YES"," ",IF(D2197&gt;=(('28 Populations and thresholds'!$I$160)+('28 Populations and thresholds'!$I$163))*0.25,"YES"))</f>
        <v xml:space="preserve"> </v>
      </c>
      <c r="L2197" s="38" t="b">
        <f>OR('28 Populations and thresholds'!$J$160="CR",'28 Populations and thresholds'!$J$160="EN",'28 Populations and thresholds'!$J$160="VU")</f>
        <v>0</v>
      </c>
      <c r="M2197" s="75">
        <f>D2197/(('28 Populations and thresholds'!$H$160)+('28 Populations and thresholds'!$H$163))</f>
        <v>1.5584415584415584E-2</v>
      </c>
      <c r="N2197" s="106" t="str">
        <f>'28 Populations and thresholds'!$K$160</f>
        <v>DEC</v>
      </c>
      <c r="O2197" s="263" t="str">
        <f t="shared" si="147"/>
        <v xml:space="preserve"> </v>
      </c>
      <c r="P2197" s="348"/>
      <c r="Q2197" s="38"/>
      <c r="R2197" s="106"/>
      <c r="S2197" s="263"/>
      <c r="T2197" s="121" t="s">
        <v>4563</v>
      </c>
      <c r="U2197" s="263" t="str">
        <f t="shared" si="148"/>
        <v xml:space="preserve"> </v>
      </c>
    </row>
    <row r="2198" spans="1:26" x14ac:dyDescent="0.2">
      <c r="A2198" s="143" t="s">
        <v>1498</v>
      </c>
      <c r="B2198" s="40" t="s">
        <v>1038</v>
      </c>
      <c r="C2198" s="4" t="s">
        <v>3772</v>
      </c>
      <c r="D2198" s="41">
        <v>200</v>
      </c>
      <c r="E2198" s="46">
        <v>29359</v>
      </c>
      <c r="F2198" s="263" t="str">
        <f t="shared" si="145"/>
        <v xml:space="preserve"> </v>
      </c>
      <c r="G2198" s="143" t="s">
        <v>21</v>
      </c>
      <c r="H2198" s="143" t="s">
        <v>630</v>
      </c>
      <c r="I2198" s="263" t="str">
        <f t="shared" si="146"/>
        <v xml:space="preserve"> </v>
      </c>
      <c r="J2198" s="38" t="str">
        <f>IF(D2198&gt;=('28 Populations and thresholds'!$I$201),"YES"," ")</f>
        <v xml:space="preserve"> </v>
      </c>
      <c r="K2198" s="38" t="str">
        <f>IF(J2198="YES"," ",IF(D2198&gt;=('28 Populations and thresholds'!$I$201)*0.25,"YES"))</f>
        <v>YES</v>
      </c>
      <c r="L2198" s="38" t="b">
        <f>OR('28 Populations and thresholds'!$J$201="CR",'28 Populations and thresholds'!$J$201="EN",'28 Populations and thresholds'!$J$201="VU")</f>
        <v>0</v>
      </c>
      <c r="M2198" s="75">
        <f>D2198/'28 Populations and thresholds'!$H$201</f>
        <v>8.0000000000000002E-3</v>
      </c>
      <c r="N2198" s="106">
        <f>'28 Populations and thresholds'!$K$201</f>
        <v>0</v>
      </c>
      <c r="O2198" s="263" t="str">
        <f t="shared" si="147"/>
        <v xml:space="preserve"> </v>
      </c>
      <c r="P2198" s="348"/>
      <c r="Q2198" s="38"/>
      <c r="R2198" s="106"/>
      <c r="S2198" s="263"/>
      <c r="T2198" s="9"/>
      <c r="U2198" s="263" t="str">
        <f t="shared" si="148"/>
        <v xml:space="preserve"> </v>
      </c>
    </row>
    <row r="2199" spans="1:26" x14ac:dyDescent="0.2">
      <c r="A2199" s="143" t="s">
        <v>1498</v>
      </c>
      <c r="B2199" s="40" t="s">
        <v>1038</v>
      </c>
      <c r="C2199" s="4" t="s">
        <v>3770</v>
      </c>
      <c r="D2199" s="41">
        <v>3000</v>
      </c>
      <c r="E2199" s="46">
        <v>31192</v>
      </c>
      <c r="F2199" s="263" t="str">
        <f t="shared" si="145"/>
        <v xml:space="preserve"> </v>
      </c>
      <c r="G2199" s="143" t="s">
        <v>21</v>
      </c>
      <c r="H2199" s="143" t="s">
        <v>630</v>
      </c>
      <c r="I2199" s="263" t="str">
        <f t="shared" si="146"/>
        <v xml:space="preserve"> </v>
      </c>
      <c r="J2199" s="38" t="str">
        <f>IF(D2199&gt;=('28 Populations and thresholds'!$I$199),"YES"," ")</f>
        <v xml:space="preserve"> </v>
      </c>
      <c r="K2199" s="38" t="str">
        <f>IF(J2199="YES"," ",IF(D2199&gt;=('28 Populations and thresholds'!$I$199)*0.25,"YES"))</f>
        <v>YES</v>
      </c>
      <c r="L2199" s="38" t="b">
        <f>OR('28 Populations and thresholds'!$J$199="CR",'28 Populations and thresholds'!$J$199="EN",'28 Populations and thresholds'!$J$199="VU")</f>
        <v>0</v>
      </c>
      <c r="M2199" s="75">
        <f>D2199/'28 Populations and thresholds'!$H$199</f>
        <v>9.5238095238095247E-3</v>
      </c>
      <c r="N2199" s="106">
        <f>'28 Populations and thresholds'!$K$199</f>
        <v>0</v>
      </c>
      <c r="O2199" s="263" t="str">
        <f t="shared" si="147"/>
        <v xml:space="preserve"> </v>
      </c>
      <c r="P2199" s="348"/>
      <c r="Q2199" s="38"/>
      <c r="R2199" s="106"/>
      <c r="S2199" s="263"/>
      <c r="T2199" s="9"/>
      <c r="U2199" s="263" t="str">
        <f t="shared" si="148"/>
        <v xml:space="preserve"> </v>
      </c>
    </row>
    <row r="2200" spans="1:26" x14ac:dyDescent="0.2">
      <c r="A2200" s="143" t="s">
        <v>1498</v>
      </c>
      <c r="B2200" s="40" t="s">
        <v>1038</v>
      </c>
      <c r="C2200" s="4" t="s">
        <v>3766</v>
      </c>
      <c r="D2200" s="41">
        <v>100</v>
      </c>
      <c r="E2200" s="46">
        <v>29005</v>
      </c>
      <c r="F2200" s="263" t="str">
        <f t="shared" si="145"/>
        <v xml:space="preserve"> </v>
      </c>
      <c r="G2200" s="143" t="s">
        <v>21</v>
      </c>
      <c r="H2200" s="143" t="s">
        <v>630</v>
      </c>
      <c r="I2200" s="263" t="str">
        <f t="shared" si="146"/>
        <v xml:space="preserve"> </v>
      </c>
      <c r="J2200" s="38" t="str">
        <f>IF(D2200&gt;=('28 Populations and thresholds'!$I$194),"YES"," ")</f>
        <v xml:space="preserve"> </v>
      </c>
      <c r="K2200" s="38" t="str">
        <f>IF(J2200="YES"," ",IF(D2200&gt;=('28 Populations and thresholds'!$I$194)*0.25,"YES"))</f>
        <v>YES</v>
      </c>
      <c r="L2200" s="38" t="b">
        <f>OR('28 Populations and thresholds'!$J$194="CR",'28 Populations and thresholds'!$J$194="EN",'28 Populations and thresholds'!$J$194="VU")</f>
        <v>0</v>
      </c>
      <c r="M2200" s="75">
        <f>D2200/'28 Populations and thresholds'!$H$194</f>
        <v>3.5087719298245615E-3</v>
      </c>
      <c r="N2200" s="106" t="str">
        <f>'28 Populations and thresholds'!$K$194</f>
        <v>DEC</v>
      </c>
      <c r="O2200" s="263" t="str">
        <f t="shared" si="147"/>
        <v xml:space="preserve"> </v>
      </c>
      <c r="P2200" s="348"/>
      <c r="Q2200" s="38"/>
      <c r="R2200" s="106"/>
      <c r="S2200" s="263"/>
      <c r="T2200" s="9"/>
      <c r="U2200" s="263" t="str">
        <f t="shared" si="148"/>
        <v xml:space="preserve"> </v>
      </c>
    </row>
    <row r="2201" spans="1:26" x14ac:dyDescent="0.2">
      <c r="A2201" s="143" t="s">
        <v>1498</v>
      </c>
      <c r="B2201" s="40" t="s">
        <v>1038</v>
      </c>
      <c r="C2201" s="111" t="s">
        <v>3484</v>
      </c>
      <c r="D2201" s="41">
        <v>200</v>
      </c>
      <c r="E2201" s="46">
        <v>29005</v>
      </c>
      <c r="F2201" s="263" t="str">
        <f t="shared" si="145"/>
        <v xml:space="preserve"> </v>
      </c>
      <c r="G2201" s="143" t="s">
        <v>21</v>
      </c>
      <c r="H2201" s="143" t="s">
        <v>630</v>
      </c>
      <c r="I2201" s="263" t="str">
        <f t="shared" si="146"/>
        <v xml:space="preserve"> </v>
      </c>
      <c r="J2201" s="38" t="str">
        <f>IF(D2201&gt;=('28 Populations and thresholds'!$I$209),"YES"," ")</f>
        <v>YES</v>
      </c>
      <c r="K2201" s="38" t="str">
        <f>IF(J2201="YES"," ",IF(D2201&gt;=('28 Populations and thresholds'!$I$209)*0.25,"YES"))</f>
        <v xml:space="preserve"> </v>
      </c>
      <c r="L2201" s="38" t="b">
        <f>OR('28 Populations and thresholds'!$J$209="CR",'28 Populations and thresholds'!$J$209="EN",'28 Populations and thresholds'!$J$209="VU")</f>
        <v>1</v>
      </c>
      <c r="M2201" s="75">
        <f>D2201/'28 Populations and thresholds'!$H$209</f>
        <v>0.41666666666666669</v>
      </c>
      <c r="N2201" s="106" t="str">
        <f>'28 Populations and thresholds'!$K$209</f>
        <v>DEC</v>
      </c>
      <c r="O2201" s="263" t="str">
        <f t="shared" si="147"/>
        <v xml:space="preserve"> </v>
      </c>
      <c r="P2201" s="348"/>
      <c r="Q2201" s="38"/>
      <c r="R2201" s="106"/>
      <c r="S2201" s="263"/>
      <c r="U2201" s="263" t="str">
        <f t="shared" si="148"/>
        <v xml:space="preserve"> </v>
      </c>
      <c r="W2201" s="4"/>
      <c r="X2201" s="4"/>
      <c r="Y2201" s="4"/>
      <c r="Z2201" s="4"/>
    </row>
    <row r="2202" spans="1:26" x14ac:dyDescent="0.2">
      <c r="A2202" s="143" t="s">
        <v>1498</v>
      </c>
      <c r="B2202" s="40" t="s">
        <v>1038</v>
      </c>
      <c r="C2202" s="111" t="s">
        <v>3758</v>
      </c>
      <c r="D2202" s="41">
        <v>300</v>
      </c>
      <c r="E2202" s="46">
        <v>31924</v>
      </c>
      <c r="F2202" s="263" t="str">
        <f t="shared" si="145"/>
        <v xml:space="preserve"> </v>
      </c>
      <c r="G2202" s="143" t="s">
        <v>21</v>
      </c>
      <c r="H2202" s="143" t="s">
        <v>630</v>
      </c>
      <c r="I2202" s="263" t="str">
        <f t="shared" si="146"/>
        <v xml:space="preserve"> </v>
      </c>
      <c r="J2202" s="38" t="str">
        <f>IF(D2202&gt;=('28 Populations and thresholds'!$I$179),"YES"," ")</f>
        <v xml:space="preserve"> </v>
      </c>
      <c r="K2202" s="38" t="str">
        <f>IF(J2202="YES"," ",IF(D2202&gt;=('28 Populations and thresholds'!$I$179)*0.25,"YES"))</f>
        <v>YES</v>
      </c>
      <c r="L2202" s="38" t="b">
        <f>OR('28 Populations and thresholds'!$J$179="CR",'28 Populations and thresholds'!$J$179="EN",'28 Populations and thresholds'!$J$179="VU")</f>
        <v>0</v>
      </c>
      <c r="M2202" s="75">
        <f>D2202/'28 Populations and thresholds'!$H$179</f>
        <v>5.454545454545455E-3</v>
      </c>
      <c r="N2202" s="106" t="str">
        <f>'28 Populations and thresholds'!$K$179</f>
        <v>DEC</v>
      </c>
      <c r="O2202" s="263" t="str">
        <f t="shared" si="147"/>
        <v xml:space="preserve"> </v>
      </c>
      <c r="P2202" s="348"/>
      <c r="Q2202" s="38"/>
      <c r="R2202" s="106"/>
      <c r="S2202" s="263"/>
      <c r="U2202" s="263" t="str">
        <f t="shared" si="148"/>
        <v xml:space="preserve"> </v>
      </c>
    </row>
    <row r="2203" spans="1:26" x14ac:dyDescent="0.2">
      <c r="A2203" s="143" t="s">
        <v>1498</v>
      </c>
      <c r="B2203" s="40" t="s">
        <v>1038</v>
      </c>
      <c r="C2203" s="111" t="s">
        <v>3473</v>
      </c>
      <c r="D2203" s="41">
        <v>500</v>
      </c>
      <c r="E2203" s="46">
        <v>29451</v>
      </c>
      <c r="F2203" s="263" t="str">
        <f t="shared" si="145"/>
        <v xml:space="preserve"> </v>
      </c>
      <c r="G2203" s="143" t="s">
        <v>21</v>
      </c>
      <c r="H2203" s="143" t="s">
        <v>630</v>
      </c>
      <c r="I2203" s="263" t="str">
        <f t="shared" si="146"/>
        <v xml:space="preserve"> </v>
      </c>
      <c r="J2203" s="38" t="str">
        <f>IF(D2203&gt;=('28 Populations and thresholds'!$I$190),"YES"," ")</f>
        <v xml:space="preserve"> </v>
      </c>
      <c r="K2203" s="38" t="str">
        <f>IF(J2203="YES"," ",IF(D2203&gt;=('28 Populations and thresholds'!$I$190)*0.25,"YES"))</f>
        <v>YES</v>
      </c>
      <c r="L2203" s="38" t="b">
        <f>OR('28 Populations and thresholds'!$J$190="CR",'28 Populations and thresholds'!$J$190="EN",'28 Populations and thresholds'!$J$190="VU")</f>
        <v>0</v>
      </c>
      <c r="M2203" s="75">
        <f>D2203/'28 Populations and thresholds'!$H$190</f>
        <v>5.0000000000000001E-3</v>
      </c>
      <c r="N2203" s="106">
        <f>'28 Populations and thresholds'!$K$190</f>
        <v>0</v>
      </c>
      <c r="O2203" s="263" t="str">
        <f t="shared" si="147"/>
        <v xml:space="preserve"> </v>
      </c>
      <c r="P2203" s="348"/>
      <c r="Q2203" s="38"/>
      <c r="R2203" s="106"/>
      <c r="S2203" s="263"/>
      <c r="U2203" s="263" t="str">
        <f t="shared" si="148"/>
        <v xml:space="preserve"> </v>
      </c>
    </row>
    <row r="2204" spans="1:26" x14ac:dyDescent="0.2">
      <c r="A2204" s="267" t="s">
        <v>1498</v>
      </c>
      <c r="B2204" s="268" t="s">
        <v>1546</v>
      </c>
      <c r="C2204" s="268" t="s">
        <v>3796</v>
      </c>
      <c r="D2204" s="270">
        <v>5000</v>
      </c>
      <c r="E2204" s="294" t="s">
        <v>1547</v>
      </c>
      <c r="F2204" s="263" t="str">
        <f t="shared" si="145"/>
        <v xml:space="preserve"> </v>
      </c>
      <c r="G2204" s="267" t="s">
        <v>15</v>
      </c>
      <c r="H2204" s="267" t="s">
        <v>1524</v>
      </c>
      <c r="I2204" s="263" t="str">
        <f t="shared" si="146"/>
        <v xml:space="preserve"> </v>
      </c>
      <c r="J2204" s="272" t="str">
        <f>IF(D2204&gt;=(('28 Populations and thresholds'!$I$75)+('28 Populations and thresholds'!$I$76)),"YES"," ")</f>
        <v>YES</v>
      </c>
      <c r="K2204" s="272" t="str">
        <f>IF(J2204="YES"," ",IF(D2204&gt;=(('28 Populations and thresholds'!$I$75)+('28 Populations and thresholds'!$I$76))*0.25,"YES"))</f>
        <v xml:space="preserve"> </v>
      </c>
      <c r="L2204" s="272" t="b">
        <f>OR('28 Populations and thresholds'!$J$76="CR",'28 Populations and thresholds'!$J$76="EN",'28 Populations and thresholds'!$J$76="VU")</f>
        <v>0</v>
      </c>
      <c r="M2204" s="273">
        <f>D2204/(('28 Populations and thresholds'!$H$75)+('28 Populations and thresholds'!$H$76))</f>
        <v>0.57471264367816088</v>
      </c>
      <c r="N2204" s="274">
        <f>'28 Populations and thresholds'!$K$76</f>
        <v>0</v>
      </c>
      <c r="O2204" s="263" t="str">
        <f t="shared" si="147"/>
        <v xml:space="preserve"> </v>
      </c>
      <c r="P2204" s="349">
        <v>60.52</v>
      </c>
      <c r="Q2204" s="272">
        <v>2</v>
      </c>
      <c r="R2204" s="274">
        <v>0</v>
      </c>
      <c r="S2204" s="263"/>
      <c r="T2204" s="275" t="s">
        <v>4568</v>
      </c>
      <c r="U2204" s="263" t="str">
        <f t="shared" si="148"/>
        <v xml:space="preserve"> </v>
      </c>
    </row>
    <row r="2205" spans="1:26" x14ac:dyDescent="0.2">
      <c r="A2205" s="267" t="s">
        <v>1498</v>
      </c>
      <c r="B2205" s="268" t="s">
        <v>1546</v>
      </c>
      <c r="C2205" s="268" t="s">
        <v>3797</v>
      </c>
      <c r="D2205" s="270">
        <v>10000</v>
      </c>
      <c r="E2205" s="294" t="s">
        <v>1547</v>
      </c>
      <c r="F2205" s="263" t="str">
        <f t="shared" si="145"/>
        <v xml:space="preserve"> </v>
      </c>
      <c r="G2205" s="267" t="s">
        <v>15</v>
      </c>
      <c r="H2205" s="267" t="s">
        <v>1501</v>
      </c>
      <c r="I2205" s="263" t="str">
        <f t="shared" si="146"/>
        <v xml:space="preserve"> </v>
      </c>
      <c r="J2205" s="272" t="str">
        <f>IF(D2205&gt;=(('28 Populations and thresholds'!$I$66)+('28 Populations and thresholds'!$I$67)+('28 Populations and thresholds'!$I$68)),"YES"," ")</f>
        <v>YES</v>
      </c>
      <c r="K2205" s="272" t="str">
        <f>IF(J2205="YES"," ",IF(D2205&gt;=(('28 Populations and thresholds'!$I$66)+('28 Populations and thresholds'!$I$67)+('28 Populations and thresholds'!$I$68))*0.25,"YES"))</f>
        <v xml:space="preserve"> </v>
      </c>
      <c r="L2205" s="272" t="b">
        <f>OR('28 Populations and thresholds'!$J$68="CR",'28 Populations and thresholds'!$J$68="EN",'28 Populations and thresholds'!$J$68="VU")</f>
        <v>0</v>
      </c>
      <c r="M2205" s="273">
        <f>D2205/(('28 Populations and thresholds'!$H$66)+('28 Populations and thresholds'!$H$67)+('28 Populations and thresholds'!$H$68))</f>
        <v>3.0478512648582749E-2</v>
      </c>
      <c r="N2205" s="274" t="str">
        <f>'28 Populations and thresholds'!$K$66</f>
        <v>DEC</v>
      </c>
      <c r="O2205" s="263" t="str">
        <f t="shared" si="147"/>
        <v xml:space="preserve"> </v>
      </c>
      <c r="P2205" s="349"/>
      <c r="Q2205" s="272"/>
      <c r="R2205" s="274"/>
      <c r="S2205" s="263"/>
      <c r="T2205" s="275" t="s">
        <v>4568</v>
      </c>
      <c r="U2205" s="263" t="str">
        <f t="shared" si="148"/>
        <v xml:space="preserve"> </v>
      </c>
    </row>
    <row r="2206" spans="1:26" s="4" customFormat="1" x14ac:dyDescent="0.2">
      <c r="A2206" s="143" t="s">
        <v>1498</v>
      </c>
      <c r="B2206" s="40" t="s">
        <v>1087</v>
      </c>
      <c r="C2206" s="4" t="s">
        <v>3472</v>
      </c>
      <c r="D2206" s="41">
        <v>10</v>
      </c>
      <c r="E2206" s="46">
        <v>35665</v>
      </c>
      <c r="F2206" s="263" t="str">
        <f t="shared" si="145"/>
        <v xml:space="preserve"> </v>
      </c>
      <c r="G2206" s="143" t="s">
        <v>21</v>
      </c>
      <c r="H2206" s="143" t="s">
        <v>457</v>
      </c>
      <c r="I2206" s="263" t="str">
        <f t="shared" si="146"/>
        <v xml:space="preserve"> </v>
      </c>
      <c r="J2206" s="38" t="str">
        <f>IF(D2206&gt;=('28 Populations and thresholds'!$I$188),"YES"," ")</f>
        <v>YES</v>
      </c>
      <c r="K2206" s="38" t="str">
        <f>IF(J2206="YES"," ",IF(D2206&gt;=('28 Populations and thresholds'!$I$188)*0.25,"YES"))</f>
        <v xml:space="preserve"> </v>
      </c>
      <c r="L2206" s="38" t="b">
        <f>OR('28 Populations and thresholds'!$J$188="CR",'28 Populations and thresholds'!$J$188="EN",'28 Populations and thresholds'!$J$188="VU")</f>
        <v>1</v>
      </c>
      <c r="M2206" s="75">
        <f>D2206/'28 Populations and thresholds'!$H$188</f>
        <v>1.6666666666666666E-2</v>
      </c>
      <c r="N2206" s="106" t="str">
        <f>'28 Populations and thresholds'!$K$188</f>
        <v>DEC</v>
      </c>
      <c r="O2206" s="263" t="str">
        <f t="shared" si="147"/>
        <v xml:space="preserve"> </v>
      </c>
      <c r="P2206" s="348">
        <v>1.67</v>
      </c>
      <c r="Q2206" s="38">
        <v>1</v>
      </c>
      <c r="R2206" s="106">
        <v>1</v>
      </c>
      <c r="S2206" s="263"/>
      <c r="U2206" s="263" t="str">
        <f t="shared" si="148"/>
        <v xml:space="preserve"> </v>
      </c>
    </row>
    <row r="2207" spans="1:26" x14ac:dyDescent="0.2">
      <c r="A2207" s="267" t="s">
        <v>1498</v>
      </c>
      <c r="B2207" s="268" t="s">
        <v>937</v>
      </c>
      <c r="C2207" s="268" t="s">
        <v>3795</v>
      </c>
      <c r="D2207" s="270">
        <v>50000</v>
      </c>
      <c r="E2207" s="271">
        <v>33100</v>
      </c>
      <c r="F2207" s="263" t="str">
        <f t="shared" si="145"/>
        <v xml:space="preserve"> </v>
      </c>
      <c r="G2207" s="267" t="s">
        <v>21</v>
      </c>
      <c r="H2207" s="267" t="s">
        <v>316</v>
      </c>
      <c r="I2207" s="263" t="str">
        <f t="shared" si="146"/>
        <v xml:space="preserve"> </v>
      </c>
      <c r="J2207" s="272" t="str">
        <f>IF(D2207&gt;=(('28 Populations and thresholds'!$I$176)+('28 Populations and thresholds'!$I$177)),"YES"," ")</f>
        <v>YES</v>
      </c>
      <c r="K2207" s="272" t="str">
        <f>IF(J2207="YES"," ",IF(D2207&gt;=(('28 Populations and thresholds'!$I$176)+('28 Populations and thresholds'!$I$177))*0.25,"YES"))</f>
        <v xml:space="preserve"> </v>
      </c>
      <c r="L2207" s="272" t="b">
        <f>OR('28 Populations and thresholds'!$J$176="CR",'28 Populations and thresholds'!$J$176="EN",'28 Populations and thresholds'!$J$176="VU")</f>
        <v>0</v>
      </c>
      <c r="M2207" s="273">
        <f>D2207/(('28 Populations and thresholds'!$H$176)+('28 Populations and thresholds'!$H$177))</f>
        <v>0.17921146953405018</v>
      </c>
      <c r="N2207" s="274" t="str">
        <f>'28 Populations and thresholds'!$K$176</f>
        <v>DEC</v>
      </c>
      <c r="O2207" s="263" t="str">
        <f t="shared" si="147"/>
        <v xml:space="preserve"> </v>
      </c>
      <c r="P2207" s="349">
        <v>392.07</v>
      </c>
      <c r="Q2207" s="272">
        <v>16</v>
      </c>
      <c r="R2207" s="274">
        <v>3</v>
      </c>
      <c r="S2207" s="263"/>
      <c r="T2207" s="275" t="s">
        <v>4568</v>
      </c>
      <c r="U2207" s="263" t="str">
        <f t="shared" si="148"/>
        <v xml:space="preserve"> </v>
      </c>
    </row>
    <row r="2208" spans="1:26" x14ac:dyDescent="0.2">
      <c r="A2208" s="267" t="s">
        <v>1498</v>
      </c>
      <c r="B2208" s="268" t="s">
        <v>937</v>
      </c>
      <c r="C2208" s="332" t="s">
        <v>3725</v>
      </c>
      <c r="D2208" s="270">
        <v>6000</v>
      </c>
      <c r="E2208" s="294" t="s">
        <v>1478</v>
      </c>
      <c r="F2208" s="263" t="str">
        <f t="shared" si="145"/>
        <v xml:space="preserve"> </v>
      </c>
      <c r="G2208" s="267" t="s">
        <v>15</v>
      </c>
      <c r="H2208" s="267" t="s">
        <v>1501</v>
      </c>
      <c r="I2208" s="263" t="str">
        <f t="shared" si="146"/>
        <v xml:space="preserve"> </v>
      </c>
      <c r="J2208" s="272" t="str">
        <f>IF(D2208&gt;=('28 Populations and thresholds'!$I$61),"YES"," ")</f>
        <v>YES</v>
      </c>
      <c r="K2208" s="272" t="str">
        <f>IF(J2208="YES"," ",IF(D2208&gt;=('28 Populations and thresholds'!$I$61)*0.25,"YES"))</f>
        <v xml:space="preserve"> </v>
      </c>
      <c r="L2208" s="272" t="b">
        <f>OR('28 Populations and thresholds'!$J$61="CR",'28 Populations and thresholds'!$J$61="EN",'28 Populations and thresholds'!$J$61="VU")</f>
        <v>0</v>
      </c>
      <c r="M2208" s="273">
        <f>D2208/('28 Populations and thresholds'!$H$61)</f>
        <v>0.6</v>
      </c>
      <c r="N2208" s="274" t="str">
        <f>'28 Populations and thresholds'!$K$61</f>
        <v>DEC</v>
      </c>
      <c r="O2208" s="263" t="str">
        <f t="shared" si="147"/>
        <v xml:space="preserve"> </v>
      </c>
      <c r="P2208" s="349"/>
      <c r="Q2208" s="272"/>
      <c r="R2208" s="274"/>
      <c r="S2208" s="263"/>
      <c r="T2208" s="300"/>
      <c r="U2208" s="263" t="str">
        <f t="shared" si="148"/>
        <v xml:space="preserve"> </v>
      </c>
    </row>
    <row r="2209" spans="1:26" x14ac:dyDescent="0.2">
      <c r="A2209" s="267" t="s">
        <v>1498</v>
      </c>
      <c r="B2209" s="268" t="s">
        <v>937</v>
      </c>
      <c r="C2209" s="280" t="s">
        <v>3756</v>
      </c>
      <c r="D2209" s="270">
        <v>10000</v>
      </c>
      <c r="E2209" s="271">
        <v>33100</v>
      </c>
      <c r="F2209" s="263" t="str">
        <f t="shared" si="145"/>
        <v xml:space="preserve"> </v>
      </c>
      <c r="G2209" s="267" t="s">
        <v>21</v>
      </c>
      <c r="H2209" s="267" t="s">
        <v>294</v>
      </c>
      <c r="I2209" s="263" t="str">
        <f t="shared" si="146"/>
        <v xml:space="preserve"> </v>
      </c>
      <c r="J2209" s="272" t="str">
        <f>IF(D2209&gt;=('28 Populations and thresholds'!$I$175),"YES"," ")</f>
        <v>YES</v>
      </c>
      <c r="K2209" s="272" t="str">
        <f>IF(J2209="YES"," ",IF(D2209&gt;=('28 Populations and thresholds'!$I$175)*0.25,"YES"))</f>
        <v xml:space="preserve"> </v>
      </c>
      <c r="L2209" s="272" t="b">
        <f>OR('28 Populations and thresholds'!$J$175="CR",'28 Populations and thresholds'!$J$175="EN",'28 Populations and thresholds'!$J$175="VU")</f>
        <v>0</v>
      </c>
      <c r="M2209" s="273">
        <f>D2209/'28 Populations and thresholds'!$H$175</f>
        <v>7.1942446043165464E-2</v>
      </c>
      <c r="N2209" s="274" t="str">
        <f>'28 Populations and thresholds'!$K$175</f>
        <v>DEC</v>
      </c>
      <c r="O2209" s="263" t="str">
        <f t="shared" si="147"/>
        <v xml:space="preserve"> </v>
      </c>
      <c r="P2209" s="349"/>
      <c r="Q2209" s="272"/>
      <c r="R2209" s="274"/>
      <c r="S2209" s="263"/>
      <c r="T2209" s="269"/>
      <c r="U2209" s="263" t="str">
        <f t="shared" si="148"/>
        <v xml:space="preserve"> </v>
      </c>
    </row>
    <row r="2210" spans="1:26" x14ac:dyDescent="0.2">
      <c r="A2210" s="267" t="s">
        <v>1498</v>
      </c>
      <c r="B2210" s="268" t="s">
        <v>937</v>
      </c>
      <c r="C2210" s="269" t="s">
        <v>3482</v>
      </c>
      <c r="D2210" s="270">
        <v>350000</v>
      </c>
      <c r="E2210" s="271">
        <v>33100</v>
      </c>
      <c r="F2210" s="263" t="str">
        <f t="shared" si="145"/>
        <v xml:space="preserve"> </v>
      </c>
      <c r="G2210" s="267" t="s">
        <v>21</v>
      </c>
      <c r="H2210" s="267" t="s">
        <v>294</v>
      </c>
      <c r="I2210" s="263" t="str">
        <f t="shared" si="146"/>
        <v xml:space="preserve"> </v>
      </c>
      <c r="J2210" s="272" t="str">
        <f>IF(D2210&gt;=(('28 Populations and thresholds'!$I$205)+('28 Populations and thresholds'!$I$206)+('28 Populations and thresholds'!$I$207)+('28 Populations and thresholds'!$I$208)),"YES"," ")</f>
        <v>YES</v>
      </c>
      <c r="K2210" s="272" t="str">
        <f>IF(J2210="YES"," ",IF(D2210&gt;=(('28 Populations and thresholds'!$I$205)+('28 Populations and thresholds'!$I$206)+('28 Populations and thresholds'!$I$207)+('28 Populations and thresholds'!$I$208))*0.25,"YES"))</f>
        <v xml:space="preserve"> </v>
      </c>
      <c r="L2210" s="272" t="b">
        <f>OR('28 Populations and thresholds'!$J$206="CR",'28 Populations and thresholds'!$J$206="EN",'28 Populations and thresholds'!$J$206="VU")</f>
        <v>0</v>
      </c>
      <c r="M2210" s="273">
        <f>D2210/(('28 Populations and thresholds'!$H$205)+('28 Populations and thresholds'!$H$206)+('28 Populations and thresholds'!$H$207)+('28 Populations and thresholds'!$H$208))</f>
        <v>0.13084601293506298</v>
      </c>
      <c r="N2210" s="274" t="str">
        <f>'28 Populations and thresholds'!$K$206</f>
        <v>DEC</v>
      </c>
      <c r="O2210" s="263" t="str">
        <f t="shared" si="147"/>
        <v xml:space="preserve"> </v>
      </c>
      <c r="P2210" s="349"/>
      <c r="Q2210" s="272"/>
      <c r="R2210" s="274"/>
      <c r="S2210" s="263"/>
      <c r="T2210" s="275" t="s">
        <v>4568</v>
      </c>
      <c r="U2210" s="263" t="str">
        <f t="shared" si="148"/>
        <v xml:space="preserve"> </v>
      </c>
    </row>
    <row r="2211" spans="1:26" x14ac:dyDescent="0.2">
      <c r="A2211" s="267" t="s">
        <v>1498</v>
      </c>
      <c r="B2211" s="268" t="s">
        <v>937</v>
      </c>
      <c r="C2211" s="269" t="s">
        <v>3446</v>
      </c>
      <c r="D2211" s="270">
        <v>1000</v>
      </c>
      <c r="E2211" s="271">
        <v>36410</v>
      </c>
      <c r="F2211" s="263" t="str">
        <f t="shared" si="145"/>
        <v xml:space="preserve"> </v>
      </c>
      <c r="G2211" s="267" t="s">
        <v>21</v>
      </c>
      <c r="H2211" s="267" t="s">
        <v>294</v>
      </c>
      <c r="I2211" s="263" t="str">
        <f t="shared" si="146"/>
        <v xml:space="preserve"> </v>
      </c>
      <c r="J2211" s="272" t="str">
        <f>IF(D2211&gt;=('28 Populations and thresholds'!$I$144),"YES"," ")</f>
        <v>YES</v>
      </c>
      <c r="K2211" s="272" t="str">
        <f>IF(J2211="YES"," ",IF(D2211&gt;=('28 Populations and thresholds'!$I$144)*0.25,"YES"))</f>
        <v xml:space="preserve"> </v>
      </c>
      <c r="L2211" s="272" t="b">
        <f>OR('28 Populations and thresholds'!$J$144="CR",'28 Populations and thresholds'!$J$144="EN",'28 Populations and thresholds'!$J$144="VU")</f>
        <v>0</v>
      </c>
      <c r="M2211" s="273">
        <f>D2211/'28 Populations and thresholds'!$H$144</f>
        <v>0.1</v>
      </c>
      <c r="N2211" s="274">
        <f>'28 Populations and thresholds'!$K$144</f>
        <v>0</v>
      </c>
      <c r="O2211" s="263" t="str">
        <f t="shared" si="147"/>
        <v xml:space="preserve"> </v>
      </c>
      <c r="P2211" s="349"/>
      <c r="Q2211" s="272"/>
      <c r="R2211" s="274"/>
      <c r="S2211" s="263"/>
      <c r="T2211" s="269"/>
      <c r="U2211" s="263" t="str">
        <f t="shared" si="148"/>
        <v xml:space="preserve"> </v>
      </c>
    </row>
    <row r="2212" spans="1:26" x14ac:dyDescent="0.2">
      <c r="A2212" s="267" t="s">
        <v>1498</v>
      </c>
      <c r="B2212" s="268" t="s">
        <v>937</v>
      </c>
      <c r="C2212" s="269" t="s">
        <v>3470</v>
      </c>
      <c r="D2212" s="270">
        <v>1000</v>
      </c>
      <c r="E2212" s="271">
        <v>33100</v>
      </c>
      <c r="F2212" s="263" t="str">
        <f t="shared" si="145"/>
        <v xml:space="preserve"> </v>
      </c>
      <c r="G2212" s="267" t="s">
        <v>21</v>
      </c>
      <c r="H2212" s="267" t="s">
        <v>294</v>
      </c>
      <c r="I2212" s="263" t="str">
        <f t="shared" si="146"/>
        <v xml:space="preserve"> </v>
      </c>
      <c r="J2212" s="272" t="str">
        <f>IF(D2212&gt;=('28 Populations and thresholds'!$I$181),"YES"," ")</f>
        <v>YES</v>
      </c>
      <c r="K2212" s="272" t="str">
        <f>IF(J2212="YES"," ",IF(D2212&gt;=('28 Populations and thresholds'!$I$181)*0.25,"YES"))</f>
        <v xml:space="preserve"> </v>
      </c>
      <c r="L2212" s="272" t="b">
        <f>OR('28 Populations and thresholds'!$J$181="CR",'28 Populations and thresholds'!$J$181="EN",'28 Populations and thresholds'!$J$181="VU")</f>
        <v>1</v>
      </c>
      <c r="M2212" s="273">
        <f>D2212/'28 Populations and thresholds'!$H$181</f>
        <v>3.125E-2</v>
      </c>
      <c r="N2212" s="274" t="str">
        <f>'28 Populations and thresholds'!$K$181</f>
        <v>DEC</v>
      </c>
      <c r="O2212" s="263" t="str">
        <f t="shared" si="147"/>
        <v xml:space="preserve"> </v>
      </c>
      <c r="P2212" s="349"/>
      <c r="Q2212" s="272"/>
      <c r="R2212" s="274"/>
      <c r="S2212" s="263"/>
      <c r="T2212" s="269"/>
      <c r="U2212" s="263" t="str">
        <f t="shared" si="148"/>
        <v xml:space="preserve"> </v>
      </c>
    </row>
    <row r="2213" spans="1:26" x14ac:dyDescent="0.2">
      <c r="A2213" s="267" t="s">
        <v>1498</v>
      </c>
      <c r="B2213" s="268" t="s">
        <v>937</v>
      </c>
      <c r="C2213" s="269" t="s">
        <v>3767</v>
      </c>
      <c r="D2213" s="270">
        <v>100000</v>
      </c>
      <c r="E2213" s="271">
        <v>33100</v>
      </c>
      <c r="F2213" s="263" t="str">
        <f t="shared" si="145"/>
        <v xml:space="preserve"> </v>
      </c>
      <c r="G2213" s="267" t="s">
        <v>21</v>
      </c>
      <c r="H2213" s="267" t="s">
        <v>294</v>
      </c>
      <c r="I2213" s="263" t="str">
        <f t="shared" si="146"/>
        <v xml:space="preserve"> </v>
      </c>
      <c r="J2213" s="272" t="str">
        <f>IF(D2213&gt;=('28 Populations and thresholds'!$I$195),"YES"," ")</f>
        <v>YES</v>
      </c>
      <c r="K2213" s="272" t="str">
        <f>IF(J2213="YES"," ",IF(D2213&gt;=('28 Populations and thresholds'!$I$195)*0.25,"YES"))</f>
        <v xml:space="preserve"> </v>
      </c>
      <c r="L2213" s="272" t="b">
        <f>OR('28 Populations and thresholds'!$J$195="CR",'28 Populations and thresholds'!$J$195="EN",'28 Populations and thresholds'!$J$195="VU")</f>
        <v>1</v>
      </c>
      <c r="M2213" s="273">
        <f>D2213/'28 Populations and thresholds'!$H$195</f>
        <v>0.34482758620689657</v>
      </c>
      <c r="N2213" s="274" t="str">
        <f>'28 Populations and thresholds'!$K$195</f>
        <v>DEC</v>
      </c>
      <c r="O2213" s="263" t="str">
        <f t="shared" si="147"/>
        <v xml:space="preserve"> </v>
      </c>
      <c r="P2213" s="349"/>
      <c r="Q2213" s="272"/>
      <c r="R2213" s="274"/>
      <c r="S2213" s="263"/>
      <c r="T2213" s="269"/>
      <c r="U2213" s="263" t="str">
        <f t="shared" si="148"/>
        <v xml:space="preserve"> </v>
      </c>
    </row>
    <row r="2214" spans="1:26" x14ac:dyDescent="0.2">
      <c r="A2214" s="267" t="s">
        <v>1498</v>
      </c>
      <c r="B2214" s="268" t="s">
        <v>937</v>
      </c>
      <c r="C2214" s="269" t="s">
        <v>3459</v>
      </c>
      <c r="D2214" s="270">
        <v>1000</v>
      </c>
      <c r="E2214" s="271">
        <v>33008</v>
      </c>
      <c r="F2214" s="263" t="str">
        <f t="shared" si="145"/>
        <v xml:space="preserve"> </v>
      </c>
      <c r="G2214" s="267" t="s">
        <v>21</v>
      </c>
      <c r="H2214" s="267" t="s">
        <v>294</v>
      </c>
      <c r="I2214" s="263" t="str">
        <f t="shared" si="146"/>
        <v xml:space="preserve"> </v>
      </c>
      <c r="J2214" s="272" t="str">
        <f>IF(D2214&gt;=('28 Populations and thresholds'!$I$163),"YES"," ")</f>
        <v>YES</v>
      </c>
      <c r="K2214" s="272" t="str">
        <f>IF(J2214="YES"," ",IF(D2214&gt;=('28 Populations and thresholds'!$I$163)*0.25,"YES"))</f>
        <v xml:space="preserve"> </v>
      </c>
      <c r="L2214" s="272" t="b">
        <f>OR('28 Populations and thresholds'!$J$163="CR",'28 Populations and thresholds'!$J$163="EN",'28 Populations and thresholds'!$J$163="VU")</f>
        <v>0</v>
      </c>
      <c r="M2214" s="273">
        <f>D2214/'28 Populations and thresholds'!$H$163</f>
        <v>7.6923076923076927E-2</v>
      </c>
      <c r="N2214" s="274" t="str">
        <f>'28 Populations and thresholds'!$K$163</f>
        <v>DEC</v>
      </c>
      <c r="O2214" s="263" t="str">
        <f t="shared" si="147"/>
        <v xml:space="preserve"> </v>
      </c>
      <c r="P2214" s="349"/>
      <c r="Q2214" s="272"/>
      <c r="R2214" s="274"/>
      <c r="S2214" s="263"/>
      <c r="T2214" s="275" t="s">
        <v>4561</v>
      </c>
      <c r="U2214" s="263" t="str">
        <f t="shared" si="148"/>
        <v xml:space="preserve"> </v>
      </c>
    </row>
    <row r="2215" spans="1:26" x14ac:dyDescent="0.2">
      <c r="A2215" s="275" t="s">
        <v>1498</v>
      </c>
      <c r="B2215" s="268" t="s">
        <v>937</v>
      </c>
      <c r="C2215" s="277" t="s">
        <v>3778</v>
      </c>
      <c r="D2215" s="279">
        <v>714</v>
      </c>
      <c r="E2215" s="285">
        <v>38215</v>
      </c>
      <c r="F2215" s="263" t="str">
        <f t="shared" si="145"/>
        <v xml:space="preserve"> </v>
      </c>
      <c r="G2215" s="275"/>
      <c r="H2215" s="275" t="s">
        <v>4270</v>
      </c>
      <c r="I2215" s="263" t="str">
        <f t="shared" si="146"/>
        <v xml:space="preserve"> </v>
      </c>
      <c r="J2215" s="272" t="str">
        <f>IF(D2215&gt;=('28 Populations and thresholds'!$I$213),"YES"," ")</f>
        <v>YES</v>
      </c>
      <c r="K2215" s="272" t="str">
        <f>IF(J2215="YES"," ",IF(D2215&gt;=('28 Populations and thresholds'!$I$213)*0.25,"YES"))</f>
        <v xml:space="preserve"> </v>
      </c>
      <c r="L2215" s="272" t="b">
        <f>OR('28 Populations and thresholds'!$J$213="CR",'28 Populations and thresholds'!$J$213="EN",'28 Populations and thresholds'!$J$213="VU")</f>
        <v>0</v>
      </c>
      <c r="M2215" s="273">
        <f>D2215/'28 Populations and thresholds'!$H$213</f>
        <v>7.1399999999999996E-3</v>
      </c>
      <c r="N2215" s="274">
        <f>'28 Populations and thresholds'!$K$213</f>
        <v>0</v>
      </c>
      <c r="O2215" s="263" t="str">
        <f t="shared" si="147"/>
        <v xml:space="preserve"> </v>
      </c>
      <c r="P2215" s="349"/>
      <c r="Q2215" s="272"/>
      <c r="R2215" s="274"/>
      <c r="S2215" s="263"/>
      <c r="T2215" s="275"/>
      <c r="U2215" s="263" t="str">
        <f t="shared" si="148"/>
        <v xml:space="preserve"> </v>
      </c>
      <c r="W2215" s="4"/>
      <c r="X2215" s="4"/>
      <c r="Y2215" s="4"/>
      <c r="Z2215" s="4"/>
    </row>
    <row r="2216" spans="1:26" x14ac:dyDescent="0.2">
      <c r="A2216" s="267" t="s">
        <v>1498</v>
      </c>
      <c r="B2216" s="268" t="s">
        <v>937</v>
      </c>
      <c r="C2216" s="268" t="s">
        <v>3799</v>
      </c>
      <c r="D2216" s="270">
        <v>3000</v>
      </c>
      <c r="E2216" s="271">
        <v>35930</v>
      </c>
      <c r="F2216" s="263" t="str">
        <f t="shared" si="145"/>
        <v xml:space="preserve"> </v>
      </c>
      <c r="G2216" s="267" t="s">
        <v>21</v>
      </c>
      <c r="H2216" s="267" t="s">
        <v>316</v>
      </c>
      <c r="I2216" s="263" t="str">
        <f t="shared" si="146"/>
        <v xml:space="preserve"> </v>
      </c>
      <c r="J2216" s="272" t="str">
        <f>IF(D2216&gt;=(('28 Populations and thresholds'!$I$196)+('28 Populations and thresholds'!$I$197)),"YES"," ")</f>
        <v>YES</v>
      </c>
      <c r="K2216" s="272" t="str">
        <f>IF(J2216="YES"," ",IF(D2216&gt;=(('28 Populations and thresholds'!$I$196)+('28 Populations and thresholds'!$I$197))*0.25,"YES"))</f>
        <v xml:space="preserve"> </v>
      </c>
      <c r="L2216" s="272" t="b">
        <f>OR('28 Populations and thresholds'!$J$197="CR",'28 Populations and thresholds'!$J$197="EN",'28 Populations and thresholds'!$J$197="VU")</f>
        <v>0</v>
      </c>
      <c r="M2216" s="273">
        <f>D2216/(('28 Populations and thresholds'!$H$196)+('28 Populations and thresholds'!$H$197))</f>
        <v>2.4590163934426229E-2</v>
      </c>
      <c r="N2216" s="274" t="str">
        <f>'28 Populations and thresholds'!$K$196</f>
        <v>DEC</v>
      </c>
      <c r="O2216" s="263" t="str">
        <f t="shared" si="147"/>
        <v xml:space="preserve"> </v>
      </c>
      <c r="P2216" s="349"/>
      <c r="Q2216" s="272"/>
      <c r="R2216" s="274"/>
      <c r="S2216" s="263"/>
      <c r="T2216" s="275" t="s">
        <v>4568</v>
      </c>
      <c r="U2216" s="263" t="str">
        <f t="shared" si="148"/>
        <v xml:space="preserve"> </v>
      </c>
    </row>
    <row r="2217" spans="1:26" x14ac:dyDescent="0.2">
      <c r="A2217" s="267" t="s">
        <v>1498</v>
      </c>
      <c r="B2217" s="268" t="s">
        <v>937</v>
      </c>
      <c r="C2217" s="332" t="s">
        <v>3770</v>
      </c>
      <c r="D2217" s="270">
        <v>300000</v>
      </c>
      <c r="E2217" s="276"/>
      <c r="F2217" s="263" t="str">
        <f t="shared" si="145"/>
        <v xml:space="preserve"> </v>
      </c>
      <c r="G2217" s="267" t="s">
        <v>21</v>
      </c>
      <c r="H2217" s="267" t="s">
        <v>294</v>
      </c>
      <c r="I2217" s="263" t="str">
        <f t="shared" si="146"/>
        <v xml:space="preserve"> </v>
      </c>
      <c r="J2217" s="272" t="str">
        <f>IF(D2217&gt;=('28 Populations and thresholds'!$I$199),"YES"," ")</f>
        <v>YES</v>
      </c>
      <c r="K2217" s="272" t="str">
        <f>IF(J2217="YES"," ",IF(D2217&gt;=('28 Populations and thresholds'!$I$199)*0.25,"YES"))</f>
        <v xml:space="preserve"> </v>
      </c>
      <c r="L2217" s="272" t="b">
        <f>OR('28 Populations and thresholds'!$J$199="CR",'28 Populations and thresholds'!$J$199="EN",'28 Populations and thresholds'!$J$199="VU")</f>
        <v>0</v>
      </c>
      <c r="M2217" s="273">
        <f>D2217/'28 Populations and thresholds'!$H$199</f>
        <v>0.95238095238095233</v>
      </c>
      <c r="N2217" s="274">
        <f>'28 Populations and thresholds'!$K$199</f>
        <v>0</v>
      </c>
      <c r="O2217" s="263" t="str">
        <f t="shared" si="147"/>
        <v xml:space="preserve"> </v>
      </c>
      <c r="P2217" s="349"/>
      <c r="Q2217" s="272"/>
      <c r="R2217" s="274"/>
      <c r="S2217" s="263"/>
      <c r="T2217" s="269"/>
      <c r="U2217" s="263" t="str">
        <f t="shared" si="148"/>
        <v xml:space="preserve"> </v>
      </c>
    </row>
    <row r="2218" spans="1:26" x14ac:dyDescent="0.2">
      <c r="A2218" s="275" t="s">
        <v>1498</v>
      </c>
      <c r="B2218" s="268" t="s">
        <v>937</v>
      </c>
      <c r="C2218" s="277" t="s">
        <v>3780</v>
      </c>
      <c r="D2218" s="279">
        <v>621</v>
      </c>
      <c r="E2218" s="285">
        <v>38215</v>
      </c>
      <c r="F2218" s="263" t="str">
        <f t="shared" si="145"/>
        <v xml:space="preserve"> </v>
      </c>
      <c r="G2218" s="275"/>
      <c r="H2218" s="275" t="s">
        <v>4270</v>
      </c>
      <c r="I2218" s="263" t="str">
        <f t="shared" si="146"/>
        <v xml:space="preserve"> </v>
      </c>
      <c r="J2218" s="272" t="str">
        <f>IF(D2218&gt;=('28 Populations and thresholds'!$I$218),"YES"," ")</f>
        <v>YES</v>
      </c>
      <c r="K2218" s="272" t="str">
        <f>IF(J2218="YES"," ",IF(D2218&gt;=('28 Populations and thresholds'!$I$218)*0.25,"YES"))</f>
        <v xml:space="preserve"> </v>
      </c>
      <c r="L2218" s="272" t="b">
        <f>OR('28 Populations and thresholds'!$J$218="CR",'28 Populations and thresholds'!$J$218="EN",'28 Populations and thresholds'!$J$218="VU")</f>
        <v>0</v>
      </c>
      <c r="M2218" s="273">
        <f>D2218/'28 Populations and thresholds'!$H$218</f>
        <v>6.2100000000000002E-4</v>
      </c>
      <c r="N2218" s="274">
        <f>'28 Populations and thresholds'!$K$218</f>
        <v>0</v>
      </c>
      <c r="O2218" s="263" t="str">
        <f t="shared" si="147"/>
        <v xml:space="preserve"> </v>
      </c>
      <c r="P2218" s="349"/>
      <c r="Q2218" s="272"/>
      <c r="R2218" s="274"/>
      <c r="S2218" s="263"/>
      <c r="T2218" s="275"/>
      <c r="U2218" s="263" t="str">
        <f t="shared" si="148"/>
        <v xml:space="preserve"> </v>
      </c>
      <c r="W2218" s="4"/>
      <c r="X2218" s="4"/>
      <c r="Y2218" s="4"/>
      <c r="Z2218" s="4"/>
    </row>
    <row r="2219" spans="1:26" x14ac:dyDescent="0.2">
      <c r="A2219" s="267" t="s">
        <v>1498</v>
      </c>
      <c r="B2219" s="268" t="s">
        <v>937</v>
      </c>
      <c r="C2219" s="269" t="s">
        <v>3484</v>
      </c>
      <c r="D2219" s="270">
        <v>500</v>
      </c>
      <c r="E2219" s="271">
        <v>33008</v>
      </c>
      <c r="F2219" s="263" t="str">
        <f t="shared" si="145"/>
        <v xml:space="preserve"> </v>
      </c>
      <c r="G2219" s="267" t="s">
        <v>21</v>
      </c>
      <c r="H2219" s="267" t="s">
        <v>294</v>
      </c>
      <c r="I2219" s="263" t="str">
        <f t="shared" si="146"/>
        <v xml:space="preserve"> </v>
      </c>
      <c r="J2219" s="272" t="str">
        <f>IF(D2219&gt;=('28 Populations and thresholds'!$I$209),"YES"," ")</f>
        <v>YES</v>
      </c>
      <c r="K2219" s="272" t="str">
        <f>IF(J2219="YES"," ",IF(D2219&gt;=('28 Populations and thresholds'!$I$209)*0.25,"YES"))</f>
        <v xml:space="preserve"> </v>
      </c>
      <c r="L2219" s="272" t="b">
        <f>OR('28 Populations and thresholds'!$J$209="CR",'28 Populations and thresholds'!$J$209="EN",'28 Populations and thresholds'!$J$209="VU")</f>
        <v>1</v>
      </c>
      <c r="M2219" s="346">
        <v>1</v>
      </c>
      <c r="N2219" s="274" t="str">
        <f>'28 Populations and thresholds'!$K$209</f>
        <v>DEC</v>
      </c>
      <c r="O2219" s="263" t="str">
        <f t="shared" si="147"/>
        <v xml:space="preserve"> </v>
      </c>
      <c r="P2219" s="349"/>
      <c r="Q2219" s="272"/>
      <c r="R2219" s="274"/>
      <c r="S2219" s="263"/>
      <c r="T2219" s="275"/>
      <c r="U2219" s="263" t="str">
        <f t="shared" si="148"/>
        <v xml:space="preserve"> </v>
      </c>
      <c r="W2219" s="4"/>
      <c r="X2219" s="4"/>
      <c r="Y2219" s="4"/>
      <c r="Z2219" s="4"/>
    </row>
    <row r="2220" spans="1:26" x14ac:dyDescent="0.2">
      <c r="A2220" s="267" t="s">
        <v>1498</v>
      </c>
      <c r="B2220" s="268" t="s">
        <v>937</v>
      </c>
      <c r="C2220" s="280" t="s">
        <v>3763</v>
      </c>
      <c r="D2220" s="270">
        <v>200</v>
      </c>
      <c r="E2220" s="271">
        <v>33018</v>
      </c>
      <c r="F2220" s="263" t="str">
        <f t="shared" si="145"/>
        <v xml:space="preserve"> </v>
      </c>
      <c r="G2220" s="267" t="s">
        <v>21</v>
      </c>
      <c r="H2220" s="267" t="s">
        <v>298</v>
      </c>
      <c r="I2220" s="263" t="str">
        <f t="shared" si="146"/>
        <v xml:space="preserve"> </v>
      </c>
      <c r="J2220" s="272" t="str">
        <f>IF(D2220&gt;=('28 Populations and thresholds'!$I$191),"YES"," ")</f>
        <v xml:space="preserve"> </v>
      </c>
      <c r="K2220" s="272" t="str">
        <f>IF(J2220="YES"," ",IF(D2220&gt;=('28 Populations and thresholds'!$I$191)*0.25,"YES"))</f>
        <v>YES</v>
      </c>
      <c r="L2220" s="272" t="b">
        <f>OR('28 Populations and thresholds'!$J$191="CR",'28 Populations and thresholds'!$J$191="EN",'28 Populations and thresholds'!$J$191="VU")</f>
        <v>0</v>
      </c>
      <c r="M2220" s="273">
        <f>D2220/'28 Populations and thresholds'!$H$191</f>
        <v>4.0000000000000001E-3</v>
      </c>
      <c r="N2220" s="274">
        <f>'28 Populations and thresholds'!$K$191</f>
        <v>0</v>
      </c>
      <c r="O2220" s="263" t="str">
        <f t="shared" si="147"/>
        <v xml:space="preserve"> </v>
      </c>
      <c r="P2220" s="349"/>
      <c r="Q2220" s="272"/>
      <c r="R2220" s="274"/>
      <c r="S2220" s="263"/>
      <c r="T2220" s="275"/>
      <c r="U2220" s="263" t="str">
        <f t="shared" si="148"/>
        <v xml:space="preserve"> </v>
      </c>
    </row>
    <row r="2221" spans="1:26" x14ac:dyDescent="0.2">
      <c r="A2221" s="267" t="s">
        <v>1498</v>
      </c>
      <c r="B2221" s="268" t="s">
        <v>937</v>
      </c>
      <c r="C2221" s="269" t="s">
        <v>3758</v>
      </c>
      <c r="D2221" s="270">
        <v>20000</v>
      </c>
      <c r="E2221" s="271">
        <v>33086</v>
      </c>
      <c r="F2221" s="263" t="str">
        <f t="shared" si="145"/>
        <v xml:space="preserve"> </v>
      </c>
      <c r="G2221" s="267" t="s">
        <v>21</v>
      </c>
      <c r="H2221" s="267" t="s">
        <v>294</v>
      </c>
      <c r="I2221" s="263" t="str">
        <f t="shared" si="146"/>
        <v xml:space="preserve"> </v>
      </c>
      <c r="J2221" s="272" t="str">
        <f>IF(D2221&gt;=('28 Populations and thresholds'!$I$179),"YES"," ")</f>
        <v>YES</v>
      </c>
      <c r="K2221" s="272" t="str">
        <f>IF(J2221="YES"," ",IF(D2221&gt;=('28 Populations and thresholds'!$I$179)*0.25,"YES"))</f>
        <v xml:space="preserve"> </v>
      </c>
      <c r="L2221" s="272" t="b">
        <f>OR('28 Populations and thresholds'!$J$179="CR",'28 Populations and thresholds'!$J$179="EN",'28 Populations and thresholds'!$J$179="VU")</f>
        <v>0</v>
      </c>
      <c r="M2221" s="273">
        <f>D2221/'28 Populations and thresholds'!$H$179</f>
        <v>0.36363636363636365</v>
      </c>
      <c r="N2221" s="274" t="str">
        <f>'28 Populations and thresholds'!$K$179</f>
        <v>DEC</v>
      </c>
      <c r="O2221" s="263" t="str">
        <f t="shared" si="147"/>
        <v xml:space="preserve"> </v>
      </c>
      <c r="P2221" s="349"/>
      <c r="Q2221" s="272"/>
      <c r="R2221" s="274"/>
      <c r="S2221" s="263"/>
      <c r="T2221" s="275"/>
      <c r="U2221" s="263" t="str">
        <f t="shared" si="148"/>
        <v xml:space="preserve"> </v>
      </c>
    </row>
    <row r="2222" spans="1:26" x14ac:dyDescent="0.2">
      <c r="A2222" s="267" t="s">
        <v>1498</v>
      </c>
      <c r="B2222" s="268" t="s">
        <v>937</v>
      </c>
      <c r="C2222" s="280" t="s">
        <v>3522</v>
      </c>
      <c r="D2222" s="270">
        <v>2000</v>
      </c>
      <c r="E2222" s="294" t="s">
        <v>1320</v>
      </c>
      <c r="F2222" s="263" t="str">
        <f t="shared" si="145"/>
        <v xml:space="preserve"> </v>
      </c>
      <c r="G2222" s="267" t="s">
        <v>15</v>
      </c>
      <c r="H2222" s="267" t="s">
        <v>1524</v>
      </c>
      <c r="I2222" s="263" t="str">
        <f t="shared" si="146"/>
        <v xml:space="preserve"> </v>
      </c>
      <c r="J2222" s="272" t="str">
        <f>IF(D2222&gt;=('28 Populations and thresholds'!$I$58),"YES"," ")</f>
        <v>YES</v>
      </c>
      <c r="K2222" s="272" t="str">
        <f>IF(J2222="YES"," ",IF(D2222&gt;=('28 Populations and thresholds'!$I$58)*0.25,"YES"))</f>
        <v xml:space="preserve"> </v>
      </c>
      <c r="L2222" s="272" t="b">
        <f>OR('28 Populations and thresholds'!$J$58="CR",'28 Populations and thresholds'!$J$58="EN",'28 Populations and thresholds'!$J$58="VU")</f>
        <v>0</v>
      </c>
      <c r="M2222" s="273">
        <f>D2222/'28 Populations and thresholds'!$H$58</f>
        <v>3.3333333333333333E-2</v>
      </c>
      <c r="N2222" s="274">
        <f>'28 Populations and thresholds'!$K$58</f>
        <v>0</v>
      </c>
      <c r="O2222" s="263" t="str">
        <f t="shared" si="147"/>
        <v xml:space="preserve"> </v>
      </c>
      <c r="P2222" s="349"/>
      <c r="Q2222" s="272"/>
      <c r="R2222" s="274"/>
      <c r="S2222" s="263"/>
      <c r="T2222" s="275"/>
      <c r="U2222" s="263" t="str">
        <f t="shared" si="148"/>
        <v xml:space="preserve"> </v>
      </c>
    </row>
    <row r="2223" spans="1:26" x14ac:dyDescent="0.2">
      <c r="A2223" s="143" t="s">
        <v>1498</v>
      </c>
      <c r="B2223" s="40" t="s">
        <v>967</v>
      </c>
      <c r="C2223" s="111" t="s">
        <v>3756</v>
      </c>
      <c r="D2223" s="41">
        <v>400</v>
      </c>
      <c r="E2223" s="46">
        <v>31612</v>
      </c>
      <c r="F2223" s="263" t="str">
        <f t="shared" si="145"/>
        <v xml:space="preserve"> </v>
      </c>
      <c r="G2223" s="143" t="s">
        <v>21</v>
      </c>
      <c r="H2223" s="143" t="s">
        <v>630</v>
      </c>
      <c r="I2223" s="263" t="str">
        <f t="shared" si="146"/>
        <v xml:space="preserve"> </v>
      </c>
      <c r="J2223" s="38" t="str">
        <f>IF(D2223&gt;=('28 Populations and thresholds'!$I$175),"YES"," ")</f>
        <v xml:space="preserve"> </v>
      </c>
      <c r="K2223" s="38" t="str">
        <f>IF(J2223="YES"," ",IF(D2223&gt;=('28 Populations and thresholds'!$I$175)*0.25,"YES"))</f>
        <v>YES</v>
      </c>
      <c r="L2223" s="38" t="b">
        <f>OR('28 Populations and thresholds'!$J$175="CR",'28 Populations and thresholds'!$J$175="EN",'28 Populations and thresholds'!$J$175="VU")</f>
        <v>0</v>
      </c>
      <c r="M2223" s="75">
        <f>D2223/'28 Populations and thresholds'!$H$175</f>
        <v>2.8776978417266188E-3</v>
      </c>
      <c r="N2223" s="106" t="str">
        <f>'28 Populations and thresholds'!$K$175</f>
        <v>DEC</v>
      </c>
      <c r="O2223" s="263" t="str">
        <f t="shared" si="147"/>
        <v xml:space="preserve"> </v>
      </c>
      <c r="P2223" s="348">
        <v>1.95</v>
      </c>
      <c r="Q2223" s="38">
        <v>2</v>
      </c>
      <c r="R2223" s="106">
        <v>1</v>
      </c>
      <c r="S2223" s="263"/>
      <c r="T2223" s="9"/>
      <c r="U2223" s="263" t="str">
        <f t="shared" si="148"/>
        <v xml:space="preserve"> </v>
      </c>
    </row>
    <row r="2224" spans="1:26" x14ac:dyDescent="0.2">
      <c r="A2224" s="143" t="s">
        <v>1498</v>
      </c>
      <c r="B2224" s="40" t="s">
        <v>967</v>
      </c>
      <c r="C2224" s="4" t="s">
        <v>3472</v>
      </c>
      <c r="D2224" s="41">
        <v>10</v>
      </c>
      <c r="E2224" s="46">
        <v>30883</v>
      </c>
      <c r="F2224" s="263" t="str">
        <f t="shared" si="145"/>
        <v xml:space="preserve"> </v>
      </c>
      <c r="G2224" s="143" t="s">
        <v>21</v>
      </c>
      <c r="H2224" s="143" t="s">
        <v>630</v>
      </c>
      <c r="I2224" s="263" t="str">
        <f t="shared" si="146"/>
        <v xml:space="preserve"> </v>
      </c>
      <c r="J2224" s="38" t="str">
        <f>IF(D2224&gt;=('28 Populations and thresholds'!$I$188),"YES"," ")</f>
        <v>YES</v>
      </c>
      <c r="K2224" s="38" t="str">
        <f>IF(J2224="YES"," ",IF(D2224&gt;=('28 Populations and thresholds'!$I$188)*0.25,"YES"))</f>
        <v xml:space="preserve"> </v>
      </c>
      <c r="L2224" s="38" t="b">
        <f>OR('28 Populations and thresholds'!$J$188="CR",'28 Populations and thresholds'!$J$188="EN",'28 Populations and thresholds'!$J$188="VU")</f>
        <v>1</v>
      </c>
      <c r="M2224" s="75">
        <f>D2224/'28 Populations and thresholds'!$H$188</f>
        <v>1.6666666666666666E-2</v>
      </c>
      <c r="N2224" s="106" t="str">
        <f>'28 Populations and thresholds'!$K$188</f>
        <v>DEC</v>
      </c>
      <c r="O2224" s="263" t="str">
        <f t="shared" si="147"/>
        <v xml:space="preserve"> </v>
      </c>
      <c r="P2224" s="348"/>
      <c r="Q2224" s="38"/>
      <c r="R2224" s="106"/>
      <c r="S2224" s="263"/>
      <c r="T2224" s="9"/>
      <c r="U2224" s="263" t="str">
        <f t="shared" si="148"/>
        <v xml:space="preserve"> </v>
      </c>
      <c r="W2224" s="4"/>
      <c r="X2224" s="4"/>
      <c r="Y2224" s="4"/>
      <c r="Z2224" s="4"/>
    </row>
    <row r="2225" spans="1:26" x14ac:dyDescent="0.2">
      <c r="A2225" s="275" t="s">
        <v>1498</v>
      </c>
      <c r="B2225" s="277" t="s">
        <v>4212</v>
      </c>
      <c r="C2225" s="333" t="s">
        <v>3756</v>
      </c>
      <c r="D2225" s="279">
        <v>15000</v>
      </c>
      <c r="E2225" s="285">
        <v>40008</v>
      </c>
      <c r="F2225" s="263" t="str">
        <f t="shared" si="145"/>
        <v xml:space="preserve"> </v>
      </c>
      <c r="G2225" s="275"/>
      <c r="H2225" s="275" t="s">
        <v>4222</v>
      </c>
      <c r="I2225" s="263" t="str">
        <f t="shared" si="146"/>
        <v xml:space="preserve"> </v>
      </c>
      <c r="J2225" s="272" t="str">
        <f>IF(D2225&gt;=('28 Populations and thresholds'!$I$175),"YES"," ")</f>
        <v>YES</v>
      </c>
      <c r="K2225" s="272" t="str">
        <f>IF(J2225="YES"," ",IF(D2225&gt;=('28 Populations and thresholds'!$I$175)*0.25,"YES"))</f>
        <v xml:space="preserve"> </v>
      </c>
      <c r="L2225" s="272" t="b">
        <f>OR('28 Populations and thresholds'!$J$175="CR",'28 Populations and thresholds'!$J$175="EN",'28 Populations and thresholds'!$J$175="VU")</f>
        <v>0</v>
      </c>
      <c r="M2225" s="273">
        <f>D2225/'28 Populations and thresholds'!$H$175</f>
        <v>0.1079136690647482</v>
      </c>
      <c r="N2225" s="274" t="str">
        <f>'28 Populations and thresholds'!$K$175</f>
        <v>DEC</v>
      </c>
      <c r="O2225" s="263" t="str">
        <f t="shared" si="147"/>
        <v xml:space="preserve"> </v>
      </c>
      <c r="P2225" s="349">
        <v>23.42</v>
      </c>
      <c r="Q2225" s="272">
        <v>6</v>
      </c>
      <c r="R2225" s="274">
        <v>1</v>
      </c>
      <c r="S2225" s="263"/>
      <c r="T2225" s="275"/>
      <c r="U2225" s="263" t="str">
        <f t="shared" si="148"/>
        <v xml:space="preserve"> </v>
      </c>
    </row>
    <row r="2226" spans="1:26" x14ac:dyDescent="0.2">
      <c r="A2226" s="275" t="s">
        <v>1498</v>
      </c>
      <c r="B2226" s="277" t="s">
        <v>4212</v>
      </c>
      <c r="C2226" s="278" t="s">
        <v>3482</v>
      </c>
      <c r="D2226" s="279">
        <v>9500</v>
      </c>
      <c r="E2226" s="285">
        <v>40065</v>
      </c>
      <c r="F2226" s="263" t="str">
        <f t="shared" si="145"/>
        <v xml:space="preserve"> </v>
      </c>
      <c r="G2226" s="275"/>
      <c r="H2226" s="275" t="s">
        <v>4222</v>
      </c>
      <c r="I2226" s="263" t="str">
        <f t="shared" si="146"/>
        <v xml:space="preserve"> </v>
      </c>
      <c r="J2226" s="272" t="str">
        <f>IF(D2226&gt;=(('28 Populations and thresholds'!$I$205)+('28 Populations and thresholds'!$I$206)+('28 Populations and thresholds'!$I$207)+('28 Populations and thresholds'!$I$208)),"YES"," ")</f>
        <v>YES</v>
      </c>
      <c r="K2226" s="272" t="str">
        <f>IF(J2226="YES"," ",IF(D2226&gt;=(('28 Populations and thresholds'!$I$205)+('28 Populations and thresholds'!$I$206)+('28 Populations and thresholds'!$I$207)+('28 Populations and thresholds'!$I$208))*0.25,"YES"))</f>
        <v xml:space="preserve"> </v>
      </c>
      <c r="L2226" s="272" t="b">
        <f>OR('28 Populations and thresholds'!$J$206="CR",'28 Populations and thresholds'!$J$206="EN",'28 Populations and thresholds'!$J$206="VU")</f>
        <v>0</v>
      </c>
      <c r="M2226" s="273">
        <f>D2226/(('28 Populations and thresholds'!$H$205)+('28 Populations and thresholds'!$H$206)+('28 Populations and thresholds'!$H$207)+('28 Populations and thresholds'!$H$208))</f>
        <v>3.5515346368088525E-3</v>
      </c>
      <c r="N2226" s="274" t="str">
        <f>'28 Populations and thresholds'!$K$206</f>
        <v>DEC</v>
      </c>
      <c r="O2226" s="263" t="str">
        <f t="shared" si="147"/>
        <v xml:space="preserve"> </v>
      </c>
      <c r="P2226" s="349"/>
      <c r="Q2226" s="272"/>
      <c r="R2226" s="274"/>
      <c r="S2226" s="263"/>
      <c r="T2226" s="275" t="s">
        <v>4568</v>
      </c>
      <c r="U2226" s="263" t="str">
        <f t="shared" si="148"/>
        <v xml:space="preserve"> </v>
      </c>
    </row>
    <row r="2227" spans="1:26" x14ac:dyDescent="0.2">
      <c r="A2227" s="275" t="s">
        <v>1498</v>
      </c>
      <c r="B2227" s="277" t="s">
        <v>4212</v>
      </c>
      <c r="C2227" s="278" t="s">
        <v>3767</v>
      </c>
      <c r="D2227" s="279">
        <v>11500</v>
      </c>
      <c r="E2227" s="285">
        <v>40003</v>
      </c>
      <c r="F2227" s="263" t="str">
        <f t="shared" si="145"/>
        <v xml:space="preserve"> </v>
      </c>
      <c r="G2227" s="275"/>
      <c r="H2227" s="275" t="s">
        <v>4222</v>
      </c>
      <c r="I2227" s="263" t="str">
        <f t="shared" si="146"/>
        <v xml:space="preserve"> </v>
      </c>
      <c r="J2227" s="272" t="str">
        <f>IF(D2227&gt;=('28 Populations and thresholds'!$I$195),"YES"," ")</f>
        <v>YES</v>
      </c>
      <c r="K2227" s="272" t="str">
        <f>IF(J2227="YES"," ",IF(D2227&gt;=('28 Populations and thresholds'!$I$195)*0.25,"YES"))</f>
        <v xml:space="preserve"> </v>
      </c>
      <c r="L2227" s="272" t="b">
        <f>OR('28 Populations and thresholds'!$J$195="CR",'28 Populations and thresholds'!$J$195="EN",'28 Populations and thresholds'!$J$195="VU")</f>
        <v>1</v>
      </c>
      <c r="M2227" s="273">
        <f>D2227/'28 Populations and thresholds'!$H$195</f>
        <v>3.9655172413793106E-2</v>
      </c>
      <c r="N2227" s="274" t="str">
        <f>'28 Populations and thresholds'!$K$195</f>
        <v>DEC</v>
      </c>
      <c r="O2227" s="263" t="str">
        <f t="shared" si="147"/>
        <v xml:space="preserve"> </v>
      </c>
      <c r="P2227" s="349"/>
      <c r="Q2227" s="272"/>
      <c r="R2227" s="274"/>
      <c r="S2227" s="263"/>
      <c r="T2227" s="275"/>
      <c r="U2227" s="263" t="str">
        <f t="shared" si="148"/>
        <v xml:space="preserve"> </v>
      </c>
    </row>
    <row r="2228" spans="1:26" x14ac:dyDescent="0.2">
      <c r="A2228" s="275" t="s">
        <v>1498</v>
      </c>
      <c r="B2228" s="277" t="s">
        <v>4212</v>
      </c>
      <c r="C2228" s="278" t="s">
        <v>3799</v>
      </c>
      <c r="D2228" s="279">
        <v>2000</v>
      </c>
      <c r="E2228" s="285">
        <v>40003</v>
      </c>
      <c r="F2228" s="263" t="str">
        <f t="shared" si="145"/>
        <v xml:space="preserve"> </v>
      </c>
      <c r="G2228" s="275"/>
      <c r="H2228" s="275" t="s">
        <v>4222</v>
      </c>
      <c r="I2228" s="263" t="str">
        <f t="shared" si="146"/>
        <v xml:space="preserve"> </v>
      </c>
      <c r="J2228" s="272" t="str">
        <f>IF(D2228&gt;=(('28 Populations and thresholds'!$I$196)+('28 Populations and thresholds'!$I$197)),"YES"," ")</f>
        <v>YES</v>
      </c>
      <c r="K2228" s="272" t="str">
        <f>IF(J2228="YES"," ",IF(D2228&gt;=(('28 Populations and thresholds'!$I$196)+('28 Populations and thresholds'!$I$197))*0.25,"YES"))</f>
        <v xml:space="preserve"> </v>
      </c>
      <c r="L2228" s="272" t="b">
        <f>OR('28 Populations and thresholds'!$J$197="CR",'28 Populations and thresholds'!$J$197="EN",'28 Populations and thresholds'!$J$197="VU")</f>
        <v>0</v>
      </c>
      <c r="M2228" s="273">
        <f>D2228/(('28 Populations and thresholds'!$H$196)+('28 Populations and thresholds'!$H$197))</f>
        <v>1.6393442622950821E-2</v>
      </c>
      <c r="N2228" s="274" t="str">
        <f>'28 Populations and thresholds'!$K$196</f>
        <v>DEC</v>
      </c>
      <c r="O2228" s="263" t="str">
        <f t="shared" si="147"/>
        <v xml:space="preserve"> </v>
      </c>
      <c r="P2228" s="349"/>
      <c r="Q2228" s="272"/>
      <c r="R2228" s="274"/>
      <c r="S2228" s="263"/>
      <c r="T2228" s="275" t="s">
        <v>4568</v>
      </c>
      <c r="U2228" s="263" t="str">
        <f t="shared" si="148"/>
        <v xml:space="preserve"> </v>
      </c>
    </row>
    <row r="2229" spans="1:26" x14ac:dyDescent="0.2">
      <c r="A2229" s="275" t="s">
        <v>1498</v>
      </c>
      <c r="B2229" s="277" t="s">
        <v>4212</v>
      </c>
      <c r="C2229" s="333" t="s">
        <v>3770</v>
      </c>
      <c r="D2229" s="279">
        <v>15000</v>
      </c>
      <c r="E2229" s="285">
        <v>40008</v>
      </c>
      <c r="F2229" s="263" t="str">
        <f t="shared" si="145"/>
        <v xml:space="preserve"> </v>
      </c>
      <c r="G2229" s="275"/>
      <c r="H2229" s="275" t="s">
        <v>4222</v>
      </c>
      <c r="I2229" s="263" t="str">
        <f t="shared" si="146"/>
        <v xml:space="preserve"> </v>
      </c>
      <c r="J2229" s="272" t="str">
        <f>IF(D2229&gt;=('28 Populations and thresholds'!$I$199),"YES"," ")</f>
        <v>YES</v>
      </c>
      <c r="K2229" s="272" t="str">
        <f>IF(J2229="YES"," ",IF(D2229&gt;=('28 Populations and thresholds'!$I$199)*0.25,"YES"))</f>
        <v xml:space="preserve"> </v>
      </c>
      <c r="L2229" s="272" t="b">
        <f>OR('28 Populations and thresholds'!$J$199="CR",'28 Populations and thresholds'!$J$199="EN",'28 Populations and thresholds'!$J$199="VU")</f>
        <v>0</v>
      </c>
      <c r="M2229" s="273">
        <f>D2229/'28 Populations and thresholds'!$H$199</f>
        <v>4.7619047619047616E-2</v>
      </c>
      <c r="N2229" s="274">
        <f>'28 Populations and thresholds'!$K$199</f>
        <v>0</v>
      </c>
      <c r="O2229" s="263" t="str">
        <f t="shared" si="147"/>
        <v xml:space="preserve"> </v>
      </c>
      <c r="P2229" s="349"/>
      <c r="Q2229" s="272"/>
      <c r="R2229" s="274"/>
      <c r="S2229" s="263"/>
      <c r="T2229" s="275"/>
      <c r="U2229" s="263" t="str">
        <f t="shared" si="148"/>
        <v xml:space="preserve"> </v>
      </c>
    </row>
    <row r="2230" spans="1:26" x14ac:dyDescent="0.2">
      <c r="A2230" s="275" t="s">
        <v>1498</v>
      </c>
      <c r="B2230" s="277" t="s">
        <v>4212</v>
      </c>
      <c r="C2230" s="333" t="s">
        <v>3474</v>
      </c>
      <c r="D2230" s="279">
        <v>420</v>
      </c>
      <c r="E2230" s="274" t="s">
        <v>4215</v>
      </c>
      <c r="F2230" s="263" t="str">
        <f t="shared" si="145"/>
        <v xml:space="preserve"> </v>
      </c>
      <c r="G2230" s="275"/>
      <c r="H2230" s="275" t="s">
        <v>4221</v>
      </c>
      <c r="I2230" s="263" t="str">
        <f t="shared" si="146"/>
        <v xml:space="preserve"> </v>
      </c>
      <c r="J2230" s="272" t="str">
        <f>IF(D2230&gt;=('28 Populations and thresholds'!$I$198),"YES"," ")</f>
        <v>YES</v>
      </c>
      <c r="K2230" s="272" t="str">
        <f>IF(J2230="YES"," ",IF(D2230&gt;=('28 Populations and thresholds'!$I$198)*0.25,"YES"))</f>
        <v xml:space="preserve"> </v>
      </c>
      <c r="L2230" s="272" t="b">
        <f>OR('28 Populations and thresholds'!$J$198="CR",'28 Populations and thresholds'!$J$198="EN",'28 Populations and thresholds'!$J$198="VU")</f>
        <v>0</v>
      </c>
      <c r="M2230" s="273">
        <f>D2230/'28 Populations and thresholds'!$H$198</f>
        <v>1.9090909090909092E-2</v>
      </c>
      <c r="N2230" s="274">
        <f>'28 Populations and thresholds'!$K$198</f>
        <v>0</v>
      </c>
      <c r="O2230" s="263" t="str">
        <f t="shared" si="147"/>
        <v xml:space="preserve"> </v>
      </c>
      <c r="P2230" s="349"/>
      <c r="Q2230" s="272"/>
      <c r="R2230" s="274"/>
      <c r="S2230" s="263"/>
      <c r="T2230" s="275"/>
      <c r="U2230" s="263" t="str">
        <f t="shared" si="148"/>
        <v xml:space="preserve"> </v>
      </c>
    </row>
    <row r="2231" spans="1:26" x14ac:dyDescent="0.2">
      <c r="A2231" s="143" t="s">
        <v>1498</v>
      </c>
      <c r="B2231" s="40" t="s">
        <v>1549</v>
      </c>
      <c r="C2231" s="40" t="s">
        <v>3796</v>
      </c>
      <c r="D2231" s="41">
        <v>60</v>
      </c>
      <c r="E2231" s="47" t="s">
        <v>1551</v>
      </c>
      <c r="F2231" s="263" t="str">
        <f t="shared" si="145"/>
        <v xml:space="preserve"> </v>
      </c>
      <c r="G2231" s="143" t="s">
        <v>15</v>
      </c>
      <c r="H2231" s="143" t="s">
        <v>1550</v>
      </c>
      <c r="I2231" s="263" t="str">
        <f t="shared" si="146"/>
        <v xml:space="preserve"> </v>
      </c>
      <c r="J2231" s="38" t="str">
        <f>IF(D2231&gt;=(('28 Populations and thresholds'!$I$75)+('28 Populations and thresholds'!$I$76)),"YES"," ")</f>
        <v>YES</v>
      </c>
      <c r="K2231" s="38" t="str">
        <f>IF(J2231="YES"," ",IF(D2231&gt;=(('28 Populations and thresholds'!$I$75)+('28 Populations and thresholds'!$I$76))*0.25,"YES"))</f>
        <v xml:space="preserve"> </v>
      </c>
      <c r="L2231" s="38" t="b">
        <f>OR('28 Populations and thresholds'!$J$76="CR",'28 Populations and thresholds'!$J$76="EN",'28 Populations and thresholds'!$J$76="VU")</f>
        <v>0</v>
      </c>
      <c r="M2231" s="75">
        <f>D2231/(('28 Populations and thresholds'!$H$75)+('28 Populations and thresholds'!$H$76))</f>
        <v>6.8965517241379309E-3</v>
      </c>
      <c r="N2231" s="106">
        <f>'28 Populations and thresholds'!$K$76</f>
        <v>0</v>
      </c>
      <c r="O2231" s="263" t="str">
        <f t="shared" si="147"/>
        <v xml:space="preserve"> </v>
      </c>
      <c r="P2231" s="348">
        <v>0.69</v>
      </c>
      <c r="Q2231" s="38">
        <v>1</v>
      </c>
      <c r="R2231" s="106">
        <v>0</v>
      </c>
      <c r="S2231" s="263"/>
      <c r="T2231" s="12" t="s">
        <v>4568</v>
      </c>
      <c r="U2231" s="263" t="str">
        <f t="shared" si="148"/>
        <v xml:space="preserve"> </v>
      </c>
    </row>
    <row r="2232" spans="1:26" x14ac:dyDescent="0.2">
      <c r="A2232" s="267" t="s">
        <v>1498</v>
      </c>
      <c r="B2232" s="268" t="s">
        <v>1232</v>
      </c>
      <c r="C2232" s="280" t="s">
        <v>3482</v>
      </c>
      <c r="D2232" s="270">
        <v>32380</v>
      </c>
      <c r="E2232" s="271">
        <v>34475</v>
      </c>
      <c r="F2232" s="263" t="str">
        <f t="shared" si="145"/>
        <v xml:space="preserve"> </v>
      </c>
      <c r="G2232" s="267" t="s">
        <v>21</v>
      </c>
      <c r="H2232" s="267" t="s">
        <v>303</v>
      </c>
      <c r="I2232" s="263" t="str">
        <f t="shared" si="146"/>
        <v xml:space="preserve"> </v>
      </c>
      <c r="J2232" s="272" t="str">
        <f>IF(D2232&gt;=(('28 Populations and thresholds'!$I$205)+('28 Populations and thresholds'!$I$206)+('28 Populations and thresholds'!$I$207)+('28 Populations and thresholds'!$I$208)),"YES"," ")</f>
        <v>YES</v>
      </c>
      <c r="K2232" s="272" t="str">
        <f>IF(J2232="YES"," ",IF(D2232&gt;=(('28 Populations and thresholds'!$I$205)+('28 Populations and thresholds'!$I$206)+('28 Populations and thresholds'!$I$207)+('28 Populations and thresholds'!$I$208))*0.25,"YES"))</f>
        <v xml:space="preserve"> </v>
      </c>
      <c r="L2232" s="272" t="b">
        <f>OR('28 Populations and thresholds'!$J$206="CR",'28 Populations and thresholds'!$J$206="EN",'28 Populations and thresholds'!$J$206="VU")</f>
        <v>0</v>
      </c>
      <c r="M2232" s="273">
        <f>D2232/(('28 Populations and thresholds'!$H$205)+('28 Populations and thresholds'!$H$206)+('28 Populations and thresholds'!$H$207)+('28 Populations and thresholds'!$H$208))</f>
        <v>1.2105125425249542E-2</v>
      </c>
      <c r="N2232" s="274" t="str">
        <f>'28 Populations and thresholds'!$K$206</f>
        <v>DEC</v>
      </c>
      <c r="O2232" s="263" t="str">
        <f t="shared" si="147"/>
        <v xml:space="preserve"> </v>
      </c>
      <c r="P2232" s="349">
        <v>1.21</v>
      </c>
      <c r="Q2232" s="272">
        <v>1</v>
      </c>
      <c r="R2232" s="274">
        <v>0</v>
      </c>
      <c r="S2232" s="263"/>
      <c r="T2232" s="275" t="s">
        <v>4568</v>
      </c>
      <c r="U2232" s="263" t="str">
        <f t="shared" si="148"/>
        <v xml:space="preserve"> </v>
      </c>
    </row>
    <row r="2233" spans="1:26" x14ac:dyDescent="0.2">
      <c r="A2233" s="143" t="s">
        <v>1498</v>
      </c>
      <c r="B2233" s="40" t="s">
        <v>1065</v>
      </c>
      <c r="C2233" s="4" t="s">
        <v>3482</v>
      </c>
      <c r="D2233" s="41">
        <v>40172</v>
      </c>
      <c r="E2233" s="46">
        <v>37871</v>
      </c>
      <c r="F2233" s="263" t="str">
        <f t="shared" si="145"/>
        <v xml:space="preserve"> </v>
      </c>
      <c r="G2233" s="143" t="s">
        <v>21</v>
      </c>
      <c r="H2233" s="143" t="s">
        <v>314</v>
      </c>
      <c r="I2233" s="263" t="str">
        <f t="shared" si="146"/>
        <v xml:space="preserve"> </v>
      </c>
      <c r="J2233" s="38" t="str">
        <f>IF(D2233&gt;=(('28 Populations and thresholds'!$I$205)+('28 Populations and thresholds'!$I$206)+('28 Populations and thresholds'!$I$207)+('28 Populations and thresholds'!$I$208)),"YES"," ")</f>
        <v>YES</v>
      </c>
      <c r="K2233" s="38" t="str">
        <f>IF(J2233="YES"," ",IF(D2233&gt;=(('28 Populations and thresholds'!$I$205)+('28 Populations and thresholds'!$I$206)+('28 Populations and thresholds'!$I$207)+('28 Populations and thresholds'!$I$208))*0.25,"YES"))</f>
        <v xml:space="preserve"> </v>
      </c>
      <c r="L2233" s="38" t="b">
        <f>OR('28 Populations and thresholds'!$J$206="CR",'28 Populations and thresholds'!$J$206="EN",'28 Populations and thresholds'!$J$206="VU")</f>
        <v>0</v>
      </c>
      <c r="M2233" s="75">
        <f>D2233/(('28 Populations and thresholds'!$H$205)+('28 Populations and thresholds'!$H$206)+('28 Populations and thresholds'!$H$207)+('28 Populations and thresholds'!$H$208))</f>
        <v>1.5018131518935288E-2</v>
      </c>
      <c r="N2233" s="106" t="str">
        <f>'28 Populations and thresholds'!$K$206</f>
        <v>DEC</v>
      </c>
      <c r="O2233" s="263" t="str">
        <f t="shared" si="147"/>
        <v xml:space="preserve"> </v>
      </c>
      <c r="P2233" s="348">
        <v>6.17</v>
      </c>
      <c r="Q2233" s="38">
        <v>4</v>
      </c>
      <c r="R2233" s="106">
        <v>0</v>
      </c>
      <c r="S2233" s="263"/>
      <c r="T2233" s="12" t="s">
        <v>4568</v>
      </c>
      <c r="U2233" s="263" t="str">
        <f t="shared" si="148"/>
        <v xml:space="preserve"> </v>
      </c>
    </row>
    <row r="2234" spans="1:26" x14ac:dyDescent="0.2">
      <c r="A2234" s="143" t="s">
        <v>1498</v>
      </c>
      <c r="B2234" s="40" t="s">
        <v>1065</v>
      </c>
      <c r="C2234" s="4" t="s">
        <v>3777</v>
      </c>
      <c r="D2234" s="41">
        <v>3461</v>
      </c>
      <c r="E2234" s="46">
        <v>37472</v>
      </c>
      <c r="F2234" s="263" t="str">
        <f t="shared" si="145"/>
        <v xml:space="preserve"> </v>
      </c>
      <c r="G2234" s="143" t="s">
        <v>21</v>
      </c>
      <c r="H2234" s="143" t="s">
        <v>311</v>
      </c>
      <c r="I2234" s="263" t="str">
        <f t="shared" si="146"/>
        <v xml:space="preserve"> </v>
      </c>
      <c r="J2234" s="38" t="str">
        <f>IF(D2234&gt;=('28 Populations and thresholds'!$I$211),"YES"," ")</f>
        <v>YES</v>
      </c>
      <c r="K2234" s="38" t="str">
        <f>IF(J2234="YES"," ",IF(D2234&gt;=('28 Populations and thresholds'!$I$211)*0.25,"YES"))</f>
        <v xml:space="preserve"> </v>
      </c>
      <c r="L2234" s="38" t="b">
        <f>OR('28 Populations and thresholds'!$J$211="CR",'28 Populations and thresholds'!$J$211="EN",'28 Populations and thresholds'!$J$211="VU")</f>
        <v>0</v>
      </c>
      <c r="M2234" s="75">
        <f>D2234/'28 Populations and thresholds'!$H$211</f>
        <v>3.4610000000000001E-3</v>
      </c>
      <c r="N2234" s="106" t="str">
        <f>'28 Populations and thresholds'!$K$211</f>
        <v>DEC</v>
      </c>
      <c r="O2234" s="263" t="str">
        <f t="shared" si="147"/>
        <v xml:space="preserve"> </v>
      </c>
      <c r="P2234" s="348"/>
      <c r="Q2234" s="38"/>
      <c r="R2234" s="106"/>
      <c r="S2234" s="263"/>
      <c r="T2234" s="9"/>
      <c r="U2234" s="263" t="str">
        <f t="shared" si="148"/>
        <v xml:space="preserve"> </v>
      </c>
    </row>
    <row r="2235" spans="1:26" x14ac:dyDescent="0.2">
      <c r="A2235" s="143" t="s">
        <v>1498</v>
      </c>
      <c r="B2235" s="40" t="s">
        <v>1065</v>
      </c>
      <c r="C2235" s="160" t="s">
        <v>3770</v>
      </c>
      <c r="D2235" s="41">
        <v>10412</v>
      </c>
      <c r="E2235" s="46">
        <v>37465</v>
      </c>
      <c r="F2235" s="263" t="str">
        <f t="shared" si="145"/>
        <v xml:space="preserve"> </v>
      </c>
      <c r="G2235" s="143" t="s">
        <v>21</v>
      </c>
      <c r="H2235" s="143" t="s">
        <v>311</v>
      </c>
      <c r="I2235" s="263" t="str">
        <f t="shared" si="146"/>
        <v xml:space="preserve"> </v>
      </c>
      <c r="J2235" s="38" t="str">
        <f>IF(D2235&gt;=('28 Populations and thresholds'!$I$199),"YES"," ")</f>
        <v>YES</v>
      </c>
      <c r="K2235" s="38" t="str">
        <f>IF(J2235="YES"," ",IF(D2235&gt;=('28 Populations and thresholds'!$I$199)*0.25,"YES"))</f>
        <v xml:space="preserve"> </v>
      </c>
      <c r="L2235" s="38" t="b">
        <f>OR('28 Populations and thresholds'!$J$199="CR",'28 Populations and thresholds'!$J$199="EN",'28 Populations and thresholds'!$J$199="VU")</f>
        <v>0</v>
      </c>
      <c r="M2235" s="75">
        <f>D2235/'28 Populations and thresholds'!$H$199</f>
        <v>3.3053968253968252E-2</v>
      </c>
      <c r="N2235" s="106">
        <f>'28 Populations and thresholds'!$K$199</f>
        <v>0</v>
      </c>
      <c r="O2235" s="263" t="str">
        <f t="shared" si="147"/>
        <v xml:space="preserve"> </v>
      </c>
      <c r="P2235" s="348"/>
      <c r="Q2235" s="38"/>
      <c r="R2235" s="106"/>
      <c r="S2235" s="263"/>
      <c r="T2235" s="9"/>
      <c r="U2235" s="263" t="str">
        <f t="shared" si="148"/>
        <v xml:space="preserve"> </v>
      </c>
    </row>
    <row r="2236" spans="1:26" x14ac:dyDescent="0.2">
      <c r="A2236" s="143" t="s">
        <v>1498</v>
      </c>
      <c r="B2236" s="40" t="s">
        <v>1065</v>
      </c>
      <c r="C2236" s="4" t="s">
        <v>3759</v>
      </c>
      <c r="D2236" s="41">
        <v>253</v>
      </c>
      <c r="E2236" s="46">
        <v>37856</v>
      </c>
      <c r="F2236" s="263" t="str">
        <f t="shared" si="145"/>
        <v xml:space="preserve"> </v>
      </c>
      <c r="G2236" s="143" t="s">
        <v>21</v>
      </c>
      <c r="H2236" s="143" t="s">
        <v>314</v>
      </c>
      <c r="I2236" s="263" t="str">
        <f t="shared" si="146"/>
        <v xml:space="preserve"> </v>
      </c>
      <c r="J2236" s="38" t="str">
        <f>IF(D2236&gt;=('28 Populations and thresholds'!$I$182),"YES"," ")</f>
        <v>YES</v>
      </c>
      <c r="K2236" s="38" t="str">
        <f>IF(J2236="YES"," ",IF(D2236&gt;=('28 Populations and thresholds'!$I$182)*0.25,"YES"))</f>
        <v xml:space="preserve"> </v>
      </c>
      <c r="L2236" s="38" t="b">
        <f>OR('28 Populations and thresholds'!$J$182="CR",'28 Populations and thresholds'!$J$182="EN",'28 Populations and thresholds'!$J$182="VU")</f>
        <v>0</v>
      </c>
      <c r="M2236" s="75">
        <f>D2236/'28 Populations and thresholds'!$H$182</f>
        <v>1.0120000000000001E-2</v>
      </c>
      <c r="N2236" s="106">
        <f>'28 Populations and thresholds'!$K$182</f>
        <v>0</v>
      </c>
      <c r="O2236" s="263" t="str">
        <f t="shared" si="147"/>
        <v xml:space="preserve"> </v>
      </c>
      <c r="P2236" s="348"/>
      <c r="Q2236" s="38"/>
      <c r="R2236" s="106"/>
      <c r="S2236" s="263"/>
      <c r="U2236" s="263" t="str">
        <f t="shared" si="148"/>
        <v xml:space="preserve"> </v>
      </c>
      <c r="W2236" s="4"/>
      <c r="X2236" s="4"/>
      <c r="Y2236" s="4"/>
      <c r="Z2236" s="4"/>
    </row>
    <row r="2237" spans="1:26" x14ac:dyDescent="0.2">
      <c r="A2237" s="267" t="s">
        <v>1498</v>
      </c>
      <c r="B2237" s="334" t="s">
        <v>1552</v>
      </c>
      <c r="C2237" s="269" t="s">
        <v>4720</v>
      </c>
      <c r="D2237" s="270">
        <v>40000</v>
      </c>
      <c r="E2237" s="271" t="s">
        <v>4721</v>
      </c>
      <c r="F2237" s="263" t="str">
        <f t="shared" si="145"/>
        <v xml:space="preserve"> </v>
      </c>
      <c r="G2237" s="267" t="s">
        <v>15</v>
      </c>
      <c r="H2237" s="331" t="s">
        <v>1553</v>
      </c>
      <c r="I2237" s="263" t="str">
        <f t="shared" si="146"/>
        <v xml:space="preserve"> </v>
      </c>
      <c r="J2237" s="272" t="str">
        <f>IF(D2237&gt;=('28 Populations and thresholds'!$I$107),"YES"," ")</f>
        <v>YES</v>
      </c>
      <c r="K2237" s="272" t="str">
        <f>IF(J2237="YES"," ",IF(D2237&gt;=('28 Populations and thresholds'!$I$107)*0.25,"YES"))</f>
        <v xml:space="preserve"> </v>
      </c>
      <c r="L2237" s="272" t="b">
        <f>OR('28 Populations and thresholds'!$J$107="CR",'28 Populations and thresholds'!$J$107="EN",'28 Populations and thresholds'!$J$107="VU")</f>
        <v>0</v>
      </c>
      <c r="M2237" s="273">
        <f>D2237/'28 Populations and thresholds'!$H$107</f>
        <v>0.04</v>
      </c>
      <c r="N2237" s="274">
        <f>'28 Populations and thresholds'!$K$107</f>
        <v>0</v>
      </c>
      <c r="O2237" s="263" t="str">
        <f t="shared" si="147"/>
        <v xml:space="preserve"> </v>
      </c>
      <c r="P2237" s="349">
        <v>4</v>
      </c>
      <c r="Q2237" s="272">
        <v>1</v>
      </c>
      <c r="R2237" s="274">
        <v>0</v>
      </c>
      <c r="S2237" s="263"/>
      <c r="T2237" s="275"/>
      <c r="U2237" s="263" t="str">
        <f t="shared" si="148"/>
        <v xml:space="preserve"> </v>
      </c>
      <c r="W2237" s="4"/>
      <c r="X2237" s="4"/>
      <c r="Y2237" s="4"/>
      <c r="Z2237" s="4"/>
    </row>
    <row r="2238" spans="1:26" x14ac:dyDescent="0.2">
      <c r="A2238" s="143" t="s">
        <v>1498</v>
      </c>
      <c r="B2238" s="40" t="s">
        <v>1182</v>
      </c>
      <c r="C2238" s="4" t="s">
        <v>3474</v>
      </c>
      <c r="D2238" s="41">
        <v>60</v>
      </c>
      <c r="E2238" s="46">
        <v>29069</v>
      </c>
      <c r="F2238" s="263" t="str">
        <f t="shared" si="145"/>
        <v xml:space="preserve"> </v>
      </c>
      <c r="G2238" s="143" t="s">
        <v>21</v>
      </c>
      <c r="H2238" s="143" t="s">
        <v>630</v>
      </c>
      <c r="I2238" s="263" t="str">
        <f t="shared" si="146"/>
        <v xml:space="preserve"> </v>
      </c>
      <c r="J2238" s="38" t="str">
        <f>IF(D2238&gt;=('28 Populations and thresholds'!$I$198),"YES"," ")</f>
        <v xml:space="preserve"> </v>
      </c>
      <c r="K2238" s="38" t="str">
        <f>IF(J2238="YES"," ",IF(D2238&gt;=('28 Populations and thresholds'!$I$198)*0.25,"YES"))</f>
        <v>YES</v>
      </c>
      <c r="L2238" s="38" t="b">
        <f>OR('28 Populations and thresholds'!$J$198="CR",'28 Populations and thresholds'!$J$198="EN",'28 Populations and thresholds'!$J$198="VU")</f>
        <v>0</v>
      </c>
      <c r="M2238" s="75">
        <f>D2238/'28 Populations and thresholds'!$H$198</f>
        <v>2.7272727272727275E-3</v>
      </c>
      <c r="N2238" s="106">
        <f>'28 Populations and thresholds'!$K$198</f>
        <v>0</v>
      </c>
      <c r="O2238" s="263" t="str">
        <f t="shared" si="147"/>
        <v xml:space="preserve"> </v>
      </c>
      <c r="P2238" s="348">
        <v>0.27</v>
      </c>
      <c r="Q2238" s="38">
        <v>1</v>
      </c>
      <c r="R2238" s="106">
        <v>0</v>
      </c>
      <c r="S2238" s="263"/>
      <c r="T2238" s="9"/>
      <c r="U2238" s="263" t="str">
        <f t="shared" si="148"/>
        <v xml:space="preserve"> </v>
      </c>
    </row>
    <row r="2239" spans="1:26" x14ac:dyDescent="0.2">
      <c r="A2239" s="267" t="s">
        <v>1498</v>
      </c>
      <c r="B2239" s="268" t="s">
        <v>1001</v>
      </c>
      <c r="C2239" s="268" t="s">
        <v>3795</v>
      </c>
      <c r="D2239" s="270">
        <v>953</v>
      </c>
      <c r="E2239" s="271">
        <v>37500</v>
      </c>
      <c r="F2239" s="263" t="str">
        <f t="shared" si="145"/>
        <v xml:space="preserve"> </v>
      </c>
      <c r="G2239" s="267" t="s">
        <v>21</v>
      </c>
      <c r="H2239" s="267" t="s">
        <v>34</v>
      </c>
      <c r="I2239" s="263" t="str">
        <f t="shared" si="146"/>
        <v xml:space="preserve"> </v>
      </c>
      <c r="J2239" s="272" t="str">
        <f>IF(D2239&gt;=(('28 Populations and thresholds'!$I$176)+('28 Populations and thresholds'!$I$177)),"YES"," ")</f>
        <v xml:space="preserve"> </v>
      </c>
      <c r="K2239" s="272" t="str">
        <f>IF(J2239="YES"," ",IF(D2239&gt;=(('28 Populations and thresholds'!$I$176)+('28 Populations and thresholds'!$I$177))*0.25,"YES"))</f>
        <v>YES</v>
      </c>
      <c r="L2239" s="272" t="b">
        <f>OR('28 Populations and thresholds'!$J$176="CR",'28 Populations and thresholds'!$J$176="EN",'28 Populations and thresholds'!$J$176="VU")</f>
        <v>0</v>
      </c>
      <c r="M2239" s="273">
        <f>D2239/(('28 Populations and thresholds'!$H$176)+('28 Populations and thresholds'!$H$177))</f>
        <v>3.4157706093189966E-3</v>
      </c>
      <c r="N2239" s="274" t="str">
        <f>'28 Populations and thresholds'!$K$176</f>
        <v>DEC</v>
      </c>
      <c r="O2239" s="263" t="str">
        <f t="shared" si="147"/>
        <v xml:space="preserve"> </v>
      </c>
      <c r="P2239" s="349">
        <v>14.75</v>
      </c>
      <c r="Q2239" s="272">
        <v>7</v>
      </c>
      <c r="R2239" s="274">
        <v>1</v>
      </c>
      <c r="S2239" s="263"/>
      <c r="T2239" s="275" t="s">
        <v>4568</v>
      </c>
      <c r="U2239" s="263" t="str">
        <f t="shared" si="148"/>
        <v xml:space="preserve"> </v>
      </c>
    </row>
    <row r="2240" spans="1:26" x14ac:dyDescent="0.2">
      <c r="A2240" s="267" t="s">
        <v>1498</v>
      </c>
      <c r="B2240" s="268" t="s">
        <v>1001</v>
      </c>
      <c r="C2240" s="269" t="s">
        <v>3482</v>
      </c>
      <c r="D2240" s="270">
        <v>4867</v>
      </c>
      <c r="E2240" s="271">
        <v>37500</v>
      </c>
      <c r="F2240" s="263" t="str">
        <f t="shared" si="145"/>
        <v xml:space="preserve"> </v>
      </c>
      <c r="G2240" s="267" t="s">
        <v>21</v>
      </c>
      <c r="H2240" s="267" t="s">
        <v>34</v>
      </c>
      <c r="I2240" s="263" t="str">
        <f t="shared" si="146"/>
        <v xml:space="preserve"> </v>
      </c>
      <c r="J2240" s="272" t="str">
        <f>IF(D2240&gt;=(('28 Populations and thresholds'!$I$205)+('28 Populations and thresholds'!$I$206)+('28 Populations and thresholds'!$I$207)+('28 Populations and thresholds'!$I$208)),"YES"," ")</f>
        <v xml:space="preserve"> </v>
      </c>
      <c r="K2240" s="272" t="str">
        <f>IF(J2240="YES"," ",IF(D2240&gt;=(('28 Populations and thresholds'!$I$205)+('28 Populations and thresholds'!$I$206)+('28 Populations and thresholds'!$I$207)+('28 Populations and thresholds'!$I$208))*0.25,"YES"))</f>
        <v>YES</v>
      </c>
      <c r="L2240" s="272" t="b">
        <f>OR('28 Populations and thresholds'!$J$206="CR",'28 Populations and thresholds'!$J$206="EN",'28 Populations and thresholds'!$J$206="VU")</f>
        <v>0</v>
      </c>
      <c r="M2240" s="273">
        <f>D2240/(('28 Populations and thresholds'!$H$205)+('28 Populations and thresholds'!$H$206)+('28 Populations and thresholds'!$H$207)+('28 Populations and thresholds'!$H$208))</f>
        <v>1.8195072712998616E-3</v>
      </c>
      <c r="N2240" s="274" t="str">
        <f>'28 Populations and thresholds'!$K$206</f>
        <v>DEC</v>
      </c>
      <c r="O2240" s="263" t="str">
        <f t="shared" si="147"/>
        <v xml:space="preserve"> </v>
      </c>
      <c r="P2240" s="349"/>
      <c r="Q2240" s="272"/>
      <c r="R2240" s="274"/>
      <c r="S2240" s="263"/>
      <c r="T2240" s="275" t="s">
        <v>4568</v>
      </c>
      <c r="U2240" s="263" t="str">
        <f t="shared" si="148"/>
        <v xml:space="preserve"> </v>
      </c>
    </row>
    <row r="2241" spans="1:26" x14ac:dyDescent="0.2">
      <c r="A2241" s="267" t="s">
        <v>1498</v>
      </c>
      <c r="B2241" s="268" t="s">
        <v>1001</v>
      </c>
      <c r="C2241" s="269" t="s">
        <v>3767</v>
      </c>
      <c r="D2241" s="270">
        <v>1374</v>
      </c>
      <c r="E2241" s="271">
        <v>37500</v>
      </c>
      <c r="F2241" s="263" t="str">
        <f t="shared" ref="F2241:F2304" si="149">" "</f>
        <v xml:space="preserve"> </v>
      </c>
      <c r="G2241" s="267" t="s">
        <v>21</v>
      </c>
      <c r="H2241" s="267" t="s">
        <v>34</v>
      </c>
      <c r="I2241" s="263" t="str">
        <f t="shared" ref="I2241:I2304" si="150">" "</f>
        <v xml:space="preserve"> </v>
      </c>
      <c r="J2241" s="272" t="str">
        <f>IF(D2241&gt;=('28 Populations and thresholds'!$I$195),"YES"," ")</f>
        <v xml:space="preserve"> </v>
      </c>
      <c r="K2241" s="272" t="str">
        <f>IF(J2241="YES"," ",IF(D2241&gt;=('28 Populations and thresholds'!$I$195)*0.25,"YES"))</f>
        <v>YES</v>
      </c>
      <c r="L2241" s="272" t="b">
        <f>OR('28 Populations and thresholds'!$J$195="CR",'28 Populations and thresholds'!$J$195="EN",'28 Populations and thresholds'!$J$195="VU")</f>
        <v>1</v>
      </c>
      <c r="M2241" s="273">
        <f>D2241/'28 Populations and thresholds'!$H$195</f>
        <v>4.7379310344827586E-3</v>
      </c>
      <c r="N2241" s="274" t="str">
        <f>'28 Populations and thresholds'!$K$195</f>
        <v>DEC</v>
      </c>
      <c r="O2241" s="263" t="str">
        <f t="shared" ref="O2241:O2304" si="151">" "</f>
        <v xml:space="preserve"> </v>
      </c>
      <c r="P2241" s="349"/>
      <c r="Q2241" s="272"/>
      <c r="R2241" s="274"/>
      <c r="S2241" s="263"/>
      <c r="T2241" s="269"/>
      <c r="U2241" s="263" t="str">
        <f t="shared" ref="U2241:U2304" si="152">" "</f>
        <v xml:space="preserve"> </v>
      </c>
    </row>
    <row r="2242" spans="1:26" x14ac:dyDescent="0.2">
      <c r="A2242" s="267" t="s">
        <v>1498</v>
      </c>
      <c r="B2242" s="268" t="s">
        <v>1001</v>
      </c>
      <c r="C2242" s="269" t="s">
        <v>3459</v>
      </c>
      <c r="D2242" s="270">
        <v>906</v>
      </c>
      <c r="E2242" s="271">
        <v>37500</v>
      </c>
      <c r="F2242" s="263" t="str">
        <f t="shared" si="149"/>
        <v xml:space="preserve"> </v>
      </c>
      <c r="G2242" s="267" t="s">
        <v>21</v>
      </c>
      <c r="H2242" s="267" t="s">
        <v>34</v>
      </c>
      <c r="I2242" s="263" t="str">
        <f t="shared" si="150"/>
        <v xml:space="preserve"> </v>
      </c>
      <c r="J2242" s="272" t="str">
        <f>IF(D2242&gt;=(('28 Populations and thresholds'!$I$160)+('28 Populations and thresholds'!$I$163)),"YES"," ")</f>
        <v>YES</v>
      </c>
      <c r="K2242" s="272" t="str">
        <f>IF(J2242="YES"," ",IF(D2242&gt;=(('28 Populations and thresholds'!$I$160)+('28 Populations and thresholds'!$I$163))*0.25,"YES"))</f>
        <v xml:space="preserve"> </v>
      </c>
      <c r="L2242" s="272" t="b">
        <f>OR('28 Populations and thresholds'!$J$160="CR",'28 Populations and thresholds'!$J$160="EN",'28 Populations and thresholds'!$J$160="VU")</f>
        <v>0</v>
      </c>
      <c r="M2242" s="273">
        <f>D2242/(('28 Populations and thresholds'!$H$160)+('28 Populations and thresholds'!$H$163))</f>
        <v>2.3532467532467533E-2</v>
      </c>
      <c r="N2242" s="274" t="str">
        <f>'28 Populations and thresholds'!$K$160</f>
        <v>DEC</v>
      </c>
      <c r="O2242" s="263" t="str">
        <f t="shared" si="151"/>
        <v xml:space="preserve"> </v>
      </c>
      <c r="P2242" s="349"/>
      <c r="Q2242" s="272"/>
      <c r="R2242" s="274"/>
      <c r="S2242" s="263"/>
      <c r="T2242" s="282" t="s">
        <v>4563</v>
      </c>
      <c r="U2242" s="263" t="str">
        <f t="shared" si="152"/>
        <v xml:space="preserve"> </v>
      </c>
    </row>
    <row r="2243" spans="1:26" x14ac:dyDescent="0.2">
      <c r="A2243" s="267" t="s">
        <v>1498</v>
      </c>
      <c r="B2243" s="268" t="s">
        <v>1001</v>
      </c>
      <c r="C2243" s="269" t="s">
        <v>3770</v>
      </c>
      <c r="D2243" s="270">
        <v>4789</v>
      </c>
      <c r="E2243" s="271">
        <v>37500</v>
      </c>
      <c r="F2243" s="263" t="str">
        <f t="shared" si="149"/>
        <v xml:space="preserve"> </v>
      </c>
      <c r="G2243" s="267" t="s">
        <v>21</v>
      </c>
      <c r="H2243" s="267" t="s">
        <v>34</v>
      </c>
      <c r="I2243" s="263" t="str">
        <f t="shared" si="150"/>
        <v xml:space="preserve"> </v>
      </c>
      <c r="J2243" s="272" t="str">
        <f>IF(D2243&gt;=('28 Populations and thresholds'!$I$199),"YES"," ")</f>
        <v>YES</v>
      </c>
      <c r="K2243" s="272" t="str">
        <f>IF(J2243="YES"," ",IF(D2243&gt;=('28 Populations and thresholds'!$I$199)*0.25,"YES"))</f>
        <v xml:space="preserve"> </v>
      </c>
      <c r="L2243" s="272" t="b">
        <f>OR('28 Populations and thresholds'!$J$199="CR",'28 Populations and thresholds'!$J$199="EN",'28 Populations and thresholds'!$J$199="VU")</f>
        <v>0</v>
      </c>
      <c r="M2243" s="273">
        <f>D2243/'28 Populations and thresholds'!$H$199</f>
        <v>1.5203174603174604E-2</v>
      </c>
      <c r="N2243" s="274">
        <f>'28 Populations and thresholds'!$K$199</f>
        <v>0</v>
      </c>
      <c r="O2243" s="263" t="str">
        <f t="shared" si="151"/>
        <v xml:space="preserve"> </v>
      </c>
      <c r="P2243" s="349"/>
      <c r="Q2243" s="272"/>
      <c r="R2243" s="274"/>
      <c r="S2243" s="263"/>
      <c r="T2243" s="269"/>
      <c r="U2243" s="263" t="str">
        <f t="shared" si="152"/>
        <v xml:space="preserve"> </v>
      </c>
    </row>
    <row r="2244" spans="1:26" x14ac:dyDescent="0.2">
      <c r="A2244" s="267" t="s">
        <v>1498</v>
      </c>
      <c r="B2244" s="268" t="s">
        <v>1001</v>
      </c>
      <c r="C2244" s="280" t="s">
        <v>3766</v>
      </c>
      <c r="D2244" s="270">
        <v>573</v>
      </c>
      <c r="E2244" s="271">
        <v>37500</v>
      </c>
      <c r="F2244" s="263" t="str">
        <f t="shared" si="149"/>
        <v xml:space="preserve"> </v>
      </c>
      <c r="G2244" s="267" t="s">
        <v>21</v>
      </c>
      <c r="H2244" s="267" t="s">
        <v>34</v>
      </c>
      <c r="I2244" s="263" t="str">
        <f t="shared" si="150"/>
        <v xml:space="preserve"> </v>
      </c>
      <c r="J2244" s="272" t="str">
        <f>IF(D2244&gt;=('28 Populations and thresholds'!$I$194),"YES"," ")</f>
        <v>YES</v>
      </c>
      <c r="K2244" s="272" t="str">
        <f>IF(J2244="YES"," ",IF(D2244&gt;=('28 Populations and thresholds'!$I$194)*0.25,"YES"))</f>
        <v xml:space="preserve"> </v>
      </c>
      <c r="L2244" s="272" t="b">
        <f>OR('28 Populations and thresholds'!$J$194="CR",'28 Populations and thresholds'!$J$194="EN",'28 Populations and thresholds'!$J$194="VU")</f>
        <v>0</v>
      </c>
      <c r="M2244" s="273">
        <f>D2244/'28 Populations and thresholds'!$H$194</f>
        <v>2.0105263157894737E-2</v>
      </c>
      <c r="N2244" s="274" t="str">
        <f>'28 Populations and thresholds'!$K$194</f>
        <v>DEC</v>
      </c>
      <c r="O2244" s="263" t="str">
        <f t="shared" si="151"/>
        <v xml:space="preserve"> </v>
      </c>
      <c r="P2244" s="349"/>
      <c r="Q2244" s="272"/>
      <c r="R2244" s="274"/>
      <c r="S2244" s="263"/>
      <c r="T2244" s="269"/>
      <c r="U2244" s="263" t="str">
        <f t="shared" si="152"/>
        <v xml:space="preserve"> </v>
      </c>
    </row>
    <row r="2245" spans="1:26" x14ac:dyDescent="0.2">
      <c r="A2245" s="267" t="s">
        <v>1498</v>
      </c>
      <c r="B2245" s="268" t="s">
        <v>1001</v>
      </c>
      <c r="C2245" s="269" t="s">
        <v>3758</v>
      </c>
      <c r="D2245" s="270">
        <v>4325</v>
      </c>
      <c r="E2245" s="271">
        <v>37500</v>
      </c>
      <c r="F2245" s="263" t="str">
        <f t="shared" si="149"/>
        <v xml:space="preserve"> </v>
      </c>
      <c r="G2245" s="267" t="s">
        <v>21</v>
      </c>
      <c r="H2245" s="267" t="s">
        <v>34</v>
      </c>
      <c r="I2245" s="263" t="str">
        <f t="shared" si="150"/>
        <v xml:space="preserve"> </v>
      </c>
      <c r="J2245" s="272" t="str">
        <f>IF(D2245&gt;=('28 Populations and thresholds'!$I$179),"YES"," ")</f>
        <v>YES</v>
      </c>
      <c r="K2245" s="272" t="str">
        <f>IF(J2245="YES"," ",IF(D2245&gt;=('28 Populations and thresholds'!$I$179)*0.25,"YES"))</f>
        <v xml:space="preserve"> </v>
      </c>
      <c r="L2245" s="272" t="b">
        <f>OR('28 Populations and thresholds'!$J$179="CR",'28 Populations and thresholds'!$J$179="EN",'28 Populations and thresholds'!$J$179="VU")</f>
        <v>0</v>
      </c>
      <c r="M2245" s="273">
        <f>D2245/'28 Populations and thresholds'!$H$179</f>
        <v>7.8636363636363643E-2</v>
      </c>
      <c r="N2245" s="274" t="str">
        <f>'28 Populations and thresholds'!$K$179</f>
        <v>DEC</v>
      </c>
      <c r="O2245" s="263" t="str">
        <f t="shared" si="151"/>
        <v xml:space="preserve"> </v>
      </c>
      <c r="P2245" s="349"/>
      <c r="Q2245" s="272"/>
      <c r="R2245" s="274"/>
      <c r="S2245" s="263"/>
      <c r="T2245" s="269"/>
      <c r="U2245" s="263" t="str">
        <f t="shared" si="152"/>
        <v xml:space="preserve"> </v>
      </c>
    </row>
    <row r="2246" spans="1:26" x14ac:dyDescent="0.2">
      <c r="A2246" s="143" t="s">
        <v>1498</v>
      </c>
      <c r="B2246" s="40" t="s">
        <v>1554</v>
      </c>
      <c r="C2246" s="111" t="s">
        <v>3522</v>
      </c>
      <c r="D2246" s="41">
        <v>2700</v>
      </c>
      <c r="E2246" s="47" t="s">
        <v>1556</v>
      </c>
      <c r="F2246" s="263" t="str">
        <f t="shared" si="149"/>
        <v xml:space="preserve"> </v>
      </c>
      <c r="G2246" s="143" t="s">
        <v>15</v>
      </c>
      <c r="H2246" s="143" t="s">
        <v>1555</v>
      </c>
      <c r="I2246" s="263" t="str">
        <f t="shared" si="150"/>
        <v xml:space="preserve"> </v>
      </c>
      <c r="J2246" s="38" t="str">
        <f>IF(D2246&gt;=('28 Populations and thresholds'!$I$58),"YES"," ")</f>
        <v>YES</v>
      </c>
      <c r="K2246" s="38" t="str">
        <f>IF(J2246="YES"," ",IF(D2246&gt;=('28 Populations and thresholds'!$I$58)*0.25,"YES"))</f>
        <v xml:space="preserve"> </v>
      </c>
      <c r="L2246" s="38" t="b">
        <f>OR('28 Populations and thresholds'!$J$58="CR",'28 Populations and thresholds'!$J$58="EN",'28 Populations and thresholds'!$J$58="VU")</f>
        <v>0</v>
      </c>
      <c r="M2246" s="75">
        <f>D2246/'28 Populations and thresholds'!$H$58</f>
        <v>4.4999999999999998E-2</v>
      </c>
      <c r="N2246" s="106">
        <f>'28 Populations and thresholds'!$K$58</f>
        <v>0</v>
      </c>
      <c r="O2246" s="263" t="str">
        <f t="shared" si="151"/>
        <v xml:space="preserve"> </v>
      </c>
      <c r="P2246" s="348">
        <v>4.5</v>
      </c>
      <c r="Q2246" s="38">
        <v>1</v>
      </c>
      <c r="R2246" s="106">
        <v>0</v>
      </c>
      <c r="S2246" s="263"/>
      <c r="U2246" s="263" t="str">
        <f t="shared" si="152"/>
        <v xml:space="preserve"> </v>
      </c>
    </row>
    <row r="2247" spans="1:26" x14ac:dyDescent="0.2">
      <c r="A2247" s="267" t="s">
        <v>1498</v>
      </c>
      <c r="B2247" s="268" t="s">
        <v>1557</v>
      </c>
      <c r="C2247" s="269" t="s">
        <v>3641</v>
      </c>
      <c r="D2247" s="270">
        <v>8600</v>
      </c>
      <c r="E2247" s="294" t="s">
        <v>1559</v>
      </c>
      <c r="F2247" s="263" t="str">
        <f t="shared" si="149"/>
        <v xml:space="preserve"> </v>
      </c>
      <c r="G2247" s="267" t="s">
        <v>15</v>
      </c>
      <c r="H2247" s="267" t="s">
        <v>1558</v>
      </c>
      <c r="I2247" s="263" t="str">
        <f t="shared" si="150"/>
        <v xml:space="preserve"> </v>
      </c>
      <c r="J2247" s="272" t="str">
        <f>IF(D2247&gt;=('28 Populations and thresholds'!$I$108),"YES"," ")</f>
        <v>YES</v>
      </c>
      <c r="K2247" s="272" t="str">
        <f>IF(J2247="YES"," ",IF(D2247&gt;=('28 Populations and thresholds'!$I$108)*0.25,"YES"))</f>
        <v xml:space="preserve"> </v>
      </c>
      <c r="L2247" s="272" t="b">
        <f>OR('28 Populations and thresholds'!$J$108="CR",'28 Populations and thresholds'!$J$108="EN",'28 Populations and thresholds'!$J$108="VU")</f>
        <v>0</v>
      </c>
      <c r="M2247" s="273">
        <f>D2247/'28 Populations and thresholds'!$H$108</f>
        <v>8.6E-3</v>
      </c>
      <c r="N2247" s="274">
        <f>'28 Populations and thresholds'!$K$108</f>
        <v>0</v>
      </c>
      <c r="O2247" s="263" t="str">
        <f t="shared" si="151"/>
        <v xml:space="preserve"> </v>
      </c>
      <c r="P2247" s="349">
        <v>19.07</v>
      </c>
      <c r="Q2247" s="272">
        <v>5</v>
      </c>
      <c r="R2247" s="274">
        <v>0</v>
      </c>
      <c r="S2247" s="263"/>
      <c r="T2247" s="275"/>
      <c r="U2247" s="263" t="str">
        <f t="shared" si="152"/>
        <v xml:space="preserve"> </v>
      </c>
    </row>
    <row r="2248" spans="1:26" x14ac:dyDescent="0.2">
      <c r="A2248" s="267" t="s">
        <v>1498</v>
      </c>
      <c r="B2248" s="268" t="s">
        <v>1557</v>
      </c>
      <c r="C2248" s="269" t="s">
        <v>3617</v>
      </c>
      <c r="D2248" s="270">
        <v>6500</v>
      </c>
      <c r="E2248" s="294" t="s">
        <v>1559</v>
      </c>
      <c r="F2248" s="263" t="str">
        <f t="shared" si="149"/>
        <v xml:space="preserve"> </v>
      </c>
      <c r="G2248" s="267" t="s">
        <v>15</v>
      </c>
      <c r="H2248" s="267" t="s">
        <v>1558</v>
      </c>
      <c r="I2248" s="263" t="str">
        <f t="shared" si="150"/>
        <v xml:space="preserve"> </v>
      </c>
      <c r="J2248" s="272" t="str">
        <f>IF(D2248&gt;=('28 Populations and thresholds'!$I$95),"YES"," ")</f>
        <v>YES</v>
      </c>
      <c r="K2248" s="272" t="str">
        <f>IF(J2248="YES"," ",IF(D2248&gt;=('28 Populations and thresholds'!$I$95)*0.25,"YES"))</f>
        <v xml:space="preserve"> </v>
      </c>
      <c r="L2248" s="272" t="b">
        <f>OR('28 Populations and thresholds'!$J$95="CR",'28 Populations and thresholds'!$J$95="EN",'28 Populations and thresholds'!$J$95="VU")</f>
        <v>0</v>
      </c>
      <c r="M2248" s="273">
        <f>D2248/'28 Populations and thresholds'!$H$95</f>
        <v>2.1666666666666667E-2</v>
      </c>
      <c r="N2248" s="274">
        <f>'28 Populations and thresholds'!$K$95</f>
        <v>0</v>
      </c>
      <c r="O2248" s="263" t="str">
        <f t="shared" si="151"/>
        <v xml:space="preserve"> </v>
      </c>
      <c r="P2248" s="349"/>
      <c r="Q2248" s="272"/>
      <c r="R2248" s="274"/>
      <c r="S2248" s="263"/>
      <c r="T2248" s="275"/>
      <c r="U2248" s="263" t="str">
        <f t="shared" si="152"/>
        <v xml:space="preserve"> </v>
      </c>
    </row>
    <row r="2249" spans="1:26" x14ac:dyDescent="0.2">
      <c r="A2249" s="267" t="s">
        <v>1498</v>
      </c>
      <c r="B2249" s="268" t="s">
        <v>1557</v>
      </c>
      <c r="C2249" s="269" t="s">
        <v>3589</v>
      </c>
      <c r="D2249" s="270">
        <v>17800</v>
      </c>
      <c r="E2249" s="294" t="s">
        <v>1559</v>
      </c>
      <c r="F2249" s="263" t="str">
        <f t="shared" si="149"/>
        <v xml:space="preserve"> </v>
      </c>
      <c r="G2249" s="267" t="s">
        <v>15</v>
      </c>
      <c r="H2249" s="267" t="s">
        <v>1558</v>
      </c>
      <c r="I2249" s="263" t="str">
        <f t="shared" si="150"/>
        <v xml:space="preserve"> </v>
      </c>
      <c r="J2249" s="272" t="str">
        <f>IF(D2249&gt;=('28 Populations and thresholds'!$I$84),"YES"," ")</f>
        <v>YES</v>
      </c>
      <c r="K2249" s="272" t="str">
        <f>IF(J2249="YES"," ",IF(D2249&gt;=('28 Populations and thresholds'!$I$84)*0.25,"YES"))</f>
        <v xml:space="preserve"> </v>
      </c>
      <c r="L2249" s="272" t="b">
        <f>OR('28 Populations and thresholds'!$J$84="CR",'28 Populations and thresholds'!$J$84="EN",'28 Populations and thresholds'!$J$84="VU")</f>
        <v>0</v>
      </c>
      <c r="M2249" s="273">
        <f>D2249/'28 Populations and thresholds'!$H$84</f>
        <v>1.78E-2</v>
      </c>
      <c r="N2249" s="274" t="str">
        <f>'28 Populations and thresholds'!$K$84</f>
        <v>DEC</v>
      </c>
      <c r="O2249" s="263" t="str">
        <f t="shared" si="151"/>
        <v xml:space="preserve"> </v>
      </c>
      <c r="P2249" s="349"/>
      <c r="Q2249" s="272"/>
      <c r="R2249" s="274"/>
      <c r="S2249" s="263"/>
      <c r="T2249" s="269"/>
      <c r="U2249" s="263" t="str">
        <f t="shared" si="152"/>
        <v xml:space="preserve"> </v>
      </c>
    </row>
    <row r="2250" spans="1:26" x14ac:dyDescent="0.2">
      <c r="A2250" s="267" t="s">
        <v>1498</v>
      </c>
      <c r="B2250" s="268" t="s">
        <v>1557</v>
      </c>
      <c r="C2250" s="269" t="s">
        <v>3644</v>
      </c>
      <c r="D2250" s="270">
        <v>3000</v>
      </c>
      <c r="E2250" s="294" t="s">
        <v>1559</v>
      </c>
      <c r="F2250" s="263" t="str">
        <f t="shared" si="149"/>
        <v xml:space="preserve"> </v>
      </c>
      <c r="G2250" s="267" t="s">
        <v>15</v>
      </c>
      <c r="H2250" s="267" t="s">
        <v>1558</v>
      </c>
      <c r="I2250" s="263" t="str">
        <f t="shared" si="150"/>
        <v xml:space="preserve"> </v>
      </c>
      <c r="J2250" s="272" t="str">
        <f>IF(D2250&gt;=('28 Populations and thresholds'!$I$109),"YES"," ")</f>
        <v>YES</v>
      </c>
      <c r="K2250" s="272" t="str">
        <f>IF(J2250="YES"," ",IF(D2250&gt;=('28 Populations and thresholds'!$I$109)*0.25,"YES"))</f>
        <v xml:space="preserve"> </v>
      </c>
      <c r="L2250" s="272" t="b">
        <f>OR('28 Populations and thresholds'!$J$109="CR",'28 Populations and thresholds'!$J$109="EN",'28 Populations and thresholds'!$J$109="VU")</f>
        <v>0</v>
      </c>
      <c r="M2250" s="273">
        <f>D2250/'28 Populations and thresholds'!$H$109</f>
        <v>0.12</v>
      </c>
      <c r="N2250" s="274">
        <f>'28 Populations and thresholds'!$K$109</f>
        <v>0</v>
      </c>
      <c r="O2250" s="263" t="str">
        <f t="shared" si="151"/>
        <v xml:space="preserve"> </v>
      </c>
      <c r="P2250" s="349"/>
      <c r="Q2250" s="272"/>
      <c r="R2250" s="274"/>
      <c r="S2250" s="263"/>
      <c r="T2250" s="269"/>
      <c r="U2250" s="263" t="str">
        <f t="shared" si="152"/>
        <v xml:space="preserve"> </v>
      </c>
      <c r="W2250" s="4"/>
      <c r="X2250" s="4"/>
      <c r="Y2250" s="4"/>
      <c r="Z2250" s="4"/>
    </row>
    <row r="2251" spans="1:26" x14ac:dyDescent="0.2">
      <c r="A2251" s="267" t="s">
        <v>1498</v>
      </c>
      <c r="B2251" s="268" t="s">
        <v>1557</v>
      </c>
      <c r="C2251" s="269" t="s">
        <v>3626</v>
      </c>
      <c r="D2251" s="298">
        <v>6800</v>
      </c>
      <c r="E2251" s="294" t="s">
        <v>1559</v>
      </c>
      <c r="F2251" s="263" t="str">
        <f t="shared" si="149"/>
        <v xml:space="preserve"> </v>
      </c>
      <c r="G2251" s="267" t="s">
        <v>15</v>
      </c>
      <c r="H2251" s="267" t="s">
        <v>1558</v>
      </c>
      <c r="I2251" s="263" t="str">
        <f t="shared" si="150"/>
        <v xml:space="preserve"> </v>
      </c>
      <c r="J2251" s="272" t="str">
        <f>IF(D2251&gt;=('28 Populations and thresholds'!$I$98),"YES"," ")</f>
        <v>YES</v>
      </c>
      <c r="K2251" s="272" t="str">
        <f>IF(J2251="YES"," ",IF(D2251&gt;=('28 Populations and thresholds'!$I$98)*0.25,"YES"))</f>
        <v xml:space="preserve"> </v>
      </c>
      <c r="L2251" s="272" t="b">
        <f>OR('28 Populations and thresholds'!$J$98="CR",'28 Populations and thresholds'!$J$98="EN",'28 Populations and thresholds'!$J$98="VU")</f>
        <v>0</v>
      </c>
      <c r="M2251" s="273">
        <f>D2251/'28 Populations and thresholds'!$H$98</f>
        <v>2.2666666666666668E-2</v>
      </c>
      <c r="N2251" s="274">
        <f>'28 Populations and thresholds'!$K$98</f>
        <v>0</v>
      </c>
      <c r="O2251" s="263" t="str">
        <f t="shared" si="151"/>
        <v xml:space="preserve"> </v>
      </c>
      <c r="P2251" s="349"/>
      <c r="Q2251" s="272"/>
      <c r="R2251" s="274"/>
      <c r="S2251" s="263"/>
      <c r="T2251" s="275"/>
      <c r="U2251" s="263" t="str">
        <f t="shared" si="152"/>
        <v xml:space="preserve"> </v>
      </c>
    </row>
    <row r="2252" spans="1:26" x14ac:dyDescent="0.2">
      <c r="A2252" s="143" t="s">
        <v>1498</v>
      </c>
      <c r="B2252" s="40" t="s">
        <v>1560</v>
      </c>
      <c r="C2252" s="4" t="s">
        <v>3641</v>
      </c>
      <c r="D2252" s="45">
        <v>1000</v>
      </c>
      <c r="E2252" s="47" t="s">
        <v>1562</v>
      </c>
      <c r="F2252" s="263" t="str">
        <f t="shared" si="149"/>
        <v xml:space="preserve"> </v>
      </c>
      <c r="G2252" s="143" t="s">
        <v>15</v>
      </c>
      <c r="H2252" s="143" t="s">
        <v>1561</v>
      </c>
      <c r="I2252" s="263" t="str">
        <f t="shared" si="150"/>
        <v xml:space="preserve"> </v>
      </c>
      <c r="J2252" s="38" t="str">
        <f>IF(D2252&gt;=('28 Populations and thresholds'!$I$108),"YES"," ")</f>
        <v>YES</v>
      </c>
      <c r="K2252" s="38" t="str">
        <f>IF(J2252="YES"," ",IF(D2252&gt;=('28 Populations and thresholds'!$I$108)*0.25,"YES"))</f>
        <v xml:space="preserve"> </v>
      </c>
      <c r="L2252" s="38" t="b">
        <f>OR('28 Populations and thresholds'!$J$108="CR",'28 Populations and thresholds'!$J$108="EN",'28 Populations and thresholds'!$J$108="VU")</f>
        <v>0</v>
      </c>
      <c r="M2252" s="75">
        <f>D2252/'28 Populations and thresholds'!$H$108</f>
        <v>1E-3</v>
      </c>
      <c r="N2252" s="106">
        <f>'28 Populations and thresholds'!$K$108</f>
        <v>0</v>
      </c>
      <c r="O2252" s="263" t="str">
        <f t="shared" si="151"/>
        <v xml:space="preserve"> </v>
      </c>
      <c r="P2252" s="348">
        <v>4.0999999999999996</v>
      </c>
      <c r="Q2252" s="38">
        <v>3</v>
      </c>
      <c r="R2252" s="106">
        <v>0</v>
      </c>
      <c r="S2252" s="263"/>
      <c r="U2252" s="263" t="str">
        <f t="shared" si="152"/>
        <v xml:space="preserve"> </v>
      </c>
    </row>
    <row r="2253" spans="1:26" x14ac:dyDescent="0.2">
      <c r="A2253" s="143" t="s">
        <v>1498</v>
      </c>
      <c r="B2253" s="40" t="s">
        <v>1560</v>
      </c>
      <c r="C2253" s="4" t="s">
        <v>3652</v>
      </c>
      <c r="D2253" s="41">
        <v>1000</v>
      </c>
      <c r="E2253" s="47" t="s">
        <v>1562</v>
      </c>
      <c r="F2253" s="263" t="str">
        <f t="shared" si="149"/>
        <v xml:space="preserve"> </v>
      </c>
      <c r="G2253" s="143" t="s">
        <v>15</v>
      </c>
      <c r="H2253" s="143" t="s">
        <v>1561</v>
      </c>
      <c r="I2253" s="263" t="str">
        <f t="shared" si="150"/>
        <v xml:space="preserve"> </v>
      </c>
      <c r="J2253" s="38" t="str">
        <f>IF(D2253&gt;=('28 Populations and thresholds'!$I$112),"YES"," ")</f>
        <v>YES</v>
      </c>
      <c r="K2253" s="38" t="str">
        <f>IF(J2253="YES"," ",IF(D2253&gt;=('28 Populations and thresholds'!$I$112)*0.25,"YES"))</f>
        <v xml:space="preserve"> </v>
      </c>
      <c r="L2253" s="38" t="b">
        <f>OR('28 Populations and thresholds'!$J$112="CR",'28 Populations and thresholds'!$J$112="EN",'28 Populations and thresholds'!$J$112="VU")</f>
        <v>0</v>
      </c>
      <c r="M2253" s="75">
        <f>D2253/'28 Populations and thresholds'!$H$112</f>
        <v>0.01</v>
      </c>
      <c r="N2253" s="106">
        <f>'28 Populations and thresholds'!$K$112</f>
        <v>0</v>
      </c>
      <c r="O2253" s="263" t="str">
        <f t="shared" si="151"/>
        <v xml:space="preserve"> </v>
      </c>
      <c r="P2253" s="348"/>
      <c r="Q2253" s="38"/>
      <c r="R2253" s="106"/>
      <c r="S2253" s="263"/>
      <c r="T2253" s="9"/>
      <c r="U2253" s="263" t="str">
        <f t="shared" si="152"/>
        <v xml:space="preserve"> </v>
      </c>
    </row>
    <row r="2254" spans="1:26" x14ac:dyDescent="0.2">
      <c r="A2254" s="143" t="s">
        <v>1498</v>
      </c>
      <c r="B2254" s="40" t="s">
        <v>1560</v>
      </c>
      <c r="C2254" s="4" t="s">
        <v>3739</v>
      </c>
      <c r="D2254" s="41">
        <v>3000</v>
      </c>
      <c r="E2254" s="47" t="s">
        <v>1562</v>
      </c>
      <c r="F2254" s="263" t="str">
        <f t="shared" si="149"/>
        <v xml:space="preserve"> </v>
      </c>
      <c r="G2254" s="143" t="s">
        <v>15</v>
      </c>
      <c r="H2254" s="143" t="s">
        <v>1561</v>
      </c>
      <c r="I2254" s="263" t="str">
        <f t="shared" si="150"/>
        <v xml:space="preserve"> </v>
      </c>
      <c r="J2254" s="38" t="str">
        <f>IF(D2254&gt;=('28 Populations and thresholds'!$I$104),"YES"," ")</f>
        <v>YES</v>
      </c>
      <c r="K2254" s="38" t="str">
        <f>IF(J2254="YES"," ",IF(D2254&gt;=('28 Populations and thresholds'!$I$104)*0.25,"YES"))</f>
        <v xml:space="preserve"> </v>
      </c>
      <c r="L2254" s="38" t="b">
        <f>OR('28 Populations and thresholds'!$J$104="CR",'28 Populations and thresholds'!$J$104="EN",'28 Populations and thresholds'!$J$104="VU")</f>
        <v>0</v>
      </c>
      <c r="M2254" s="75">
        <f>D2254/'28 Populations and thresholds'!$H$104</f>
        <v>0.03</v>
      </c>
      <c r="N2254" s="106">
        <f>'28 Populations and thresholds'!$K$104</f>
        <v>0</v>
      </c>
      <c r="O2254" s="263" t="str">
        <f t="shared" si="151"/>
        <v xml:space="preserve"> </v>
      </c>
      <c r="P2254" s="348"/>
      <c r="Q2254" s="38"/>
      <c r="R2254" s="106"/>
      <c r="S2254" s="263"/>
      <c r="U2254" s="263" t="str">
        <f t="shared" si="152"/>
        <v xml:space="preserve"> </v>
      </c>
    </row>
    <row r="2255" spans="1:26" x14ac:dyDescent="0.2">
      <c r="A2255" s="267" t="s">
        <v>1498</v>
      </c>
      <c r="B2255" s="268" t="s">
        <v>1088</v>
      </c>
      <c r="C2255" s="269" t="s">
        <v>3482</v>
      </c>
      <c r="D2255" s="270">
        <v>4020</v>
      </c>
      <c r="E2255" s="271">
        <v>35930</v>
      </c>
      <c r="F2255" s="263" t="str">
        <f t="shared" si="149"/>
        <v xml:space="preserve"> </v>
      </c>
      <c r="G2255" s="267" t="s">
        <v>21</v>
      </c>
      <c r="H2255" s="267" t="s">
        <v>320</v>
      </c>
      <c r="I2255" s="263" t="str">
        <f t="shared" si="150"/>
        <v xml:space="preserve"> </v>
      </c>
      <c r="J2255" s="272" t="str">
        <f>IF(D2255&gt;=(('28 Populations and thresholds'!$I$205)+('28 Populations and thresholds'!$I$206)+('28 Populations and thresholds'!$I$207)+('28 Populations and thresholds'!$I$208)),"YES"," ")</f>
        <v xml:space="preserve"> </v>
      </c>
      <c r="K2255" s="272" t="str">
        <f>IF(J2255="YES"," ",IF(D2255&gt;=(('28 Populations and thresholds'!$I$205)+('28 Populations and thresholds'!$I$206)+('28 Populations and thresholds'!$I$207)+('28 Populations and thresholds'!$I$208))*0.25,"YES"))</f>
        <v>YES</v>
      </c>
      <c r="L2255" s="272" t="b">
        <f>OR('28 Populations and thresholds'!$J$206="CR",'28 Populations and thresholds'!$J$206="EN",'28 Populations and thresholds'!$J$206="VU")</f>
        <v>0</v>
      </c>
      <c r="M2255" s="273">
        <f>D2255/(('28 Populations and thresholds'!$H$205)+('28 Populations and thresholds'!$H$206)+('28 Populations and thresholds'!$H$207)+('28 Populations and thresholds'!$H$208))</f>
        <v>1.5028599199970092E-3</v>
      </c>
      <c r="N2255" s="274" t="str">
        <f>'28 Populations and thresholds'!$K$206</f>
        <v>DEC</v>
      </c>
      <c r="O2255" s="263" t="str">
        <f t="shared" si="151"/>
        <v xml:space="preserve"> </v>
      </c>
      <c r="P2255" s="349">
        <v>0.66</v>
      </c>
      <c r="Q2255" s="272">
        <v>2</v>
      </c>
      <c r="R2255" s="274">
        <v>0</v>
      </c>
      <c r="S2255" s="263"/>
      <c r="T2255" s="275" t="s">
        <v>4568</v>
      </c>
      <c r="U2255" s="263" t="str">
        <f t="shared" si="152"/>
        <v xml:space="preserve"> </v>
      </c>
    </row>
    <row r="2256" spans="1:26" x14ac:dyDescent="0.2">
      <c r="A2256" s="267" t="s">
        <v>1498</v>
      </c>
      <c r="B2256" s="268" t="s">
        <v>1088</v>
      </c>
      <c r="C2256" s="269" t="s">
        <v>3766</v>
      </c>
      <c r="D2256" s="270">
        <v>145</v>
      </c>
      <c r="E2256" s="271">
        <v>35940</v>
      </c>
      <c r="F2256" s="263" t="str">
        <f t="shared" si="149"/>
        <v xml:space="preserve"> </v>
      </c>
      <c r="G2256" s="267" t="s">
        <v>21</v>
      </c>
      <c r="H2256" s="267" t="s">
        <v>320</v>
      </c>
      <c r="I2256" s="263" t="str">
        <f t="shared" si="150"/>
        <v xml:space="preserve"> </v>
      </c>
      <c r="J2256" s="272" t="str">
        <f>IF(D2256&gt;=('28 Populations and thresholds'!$I$194),"YES"," ")</f>
        <v xml:space="preserve"> </v>
      </c>
      <c r="K2256" s="272" t="str">
        <f>IF(J2256="YES"," ",IF(D2256&gt;=('28 Populations and thresholds'!$I$194)*0.25,"YES"))</f>
        <v>YES</v>
      </c>
      <c r="L2256" s="272" t="b">
        <f>OR('28 Populations and thresholds'!$J$194="CR",'28 Populations and thresholds'!$J$194="EN",'28 Populations and thresholds'!$J$194="VU")</f>
        <v>0</v>
      </c>
      <c r="M2256" s="273">
        <f>D2256/'28 Populations and thresholds'!$H$194</f>
        <v>5.0877192982456141E-3</v>
      </c>
      <c r="N2256" s="274" t="str">
        <f>'28 Populations and thresholds'!$K$194</f>
        <v>DEC</v>
      </c>
      <c r="O2256" s="263" t="str">
        <f t="shared" si="151"/>
        <v xml:space="preserve"> </v>
      </c>
      <c r="P2256" s="349"/>
      <c r="Q2256" s="272"/>
      <c r="R2256" s="274"/>
      <c r="S2256" s="263"/>
      <c r="T2256" s="269"/>
      <c r="U2256" s="263" t="str">
        <f t="shared" si="152"/>
        <v xml:space="preserve"> </v>
      </c>
    </row>
    <row r="2257" spans="1:27" x14ac:dyDescent="0.2">
      <c r="A2257" s="143" t="s">
        <v>1498</v>
      </c>
      <c r="B2257" s="40" t="s">
        <v>1563</v>
      </c>
      <c r="C2257" s="4" t="s">
        <v>3736</v>
      </c>
      <c r="D2257" s="41">
        <v>10000</v>
      </c>
      <c r="E2257" s="47" t="s">
        <v>1547</v>
      </c>
      <c r="F2257" s="263" t="str">
        <f t="shared" si="149"/>
        <v xml:space="preserve"> </v>
      </c>
      <c r="G2257" s="143" t="s">
        <v>15</v>
      </c>
      <c r="H2257" s="143" t="s">
        <v>1537</v>
      </c>
      <c r="I2257" s="263" t="str">
        <f t="shared" si="150"/>
        <v xml:space="preserve"> </v>
      </c>
      <c r="J2257" s="38" t="str">
        <f>IF(D2257&gt;=('28 Populations and thresholds'!$I$100),"YES"," ")</f>
        <v>YES</v>
      </c>
      <c r="K2257" s="38" t="str">
        <f>IF(J2257="YES"," ",IF(D2257&gt;=('28 Populations and thresholds'!$I$100)*0.25,"YES"))</f>
        <v xml:space="preserve"> </v>
      </c>
      <c r="L2257" s="38" t="b">
        <f>OR('28 Populations and thresholds'!$J$100="CR",'28 Populations and thresholds'!$J$100="EN",'28 Populations and thresholds'!$J$100="VU")</f>
        <v>0</v>
      </c>
      <c r="M2257" s="75">
        <f>D2257/'28 Populations and thresholds'!$H$100</f>
        <v>5.8823529411764705E-2</v>
      </c>
      <c r="N2257" s="106">
        <f>'28 Populations and thresholds'!$K$100</f>
        <v>0</v>
      </c>
      <c r="O2257" s="263" t="str">
        <f t="shared" si="151"/>
        <v xml:space="preserve"> </v>
      </c>
      <c r="P2257" s="348">
        <v>9.3800000000000008</v>
      </c>
      <c r="Q2257" s="38">
        <v>2</v>
      </c>
      <c r="R2257" s="106">
        <v>0</v>
      </c>
      <c r="S2257" s="263"/>
      <c r="U2257" s="263" t="str">
        <f t="shared" si="152"/>
        <v xml:space="preserve"> </v>
      </c>
    </row>
    <row r="2258" spans="1:27" x14ac:dyDescent="0.2">
      <c r="A2258" s="143" t="s">
        <v>1498</v>
      </c>
      <c r="B2258" s="40" t="s">
        <v>1563</v>
      </c>
      <c r="C2258" s="4" t="s">
        <v>3739</v>
      </c>
      <c r="D2258" s="41">
        <v>3500</v>
      </c>
      <c r="E2258" s="47" t="s">
        <v>1564</v>
      </c>
      <c r="F2258" s="263" t="str">
        <f t="shared" si="149"/>
        <v xml:space="preserve"> </v>
      </c>
      <c r="G2258" s="143" t="s">
        <v>15</v>
      </c>
      <c r="H2258" s="143" t="s">
        <v>1537</v>
      </c>
      <c r="I2258" s="263" t="str">
        <f t="shared" si="150"/>
        <v xml:space="preserve"> </v>
      </c>
      <c r="J2258" s="38" t="str">
        <f>IF(D2258&gt;=('28 Populations and thresholds'!$I$104),"YES"," ")</f>
        <v>YES</v>
      </c>
      <c r="K2258" s="38" t="str">
        <f>IF(J2258="YES"," ",IF(D2258&gt;=('28 Populations and thresholds'!$I$104)*0.25,"YES"))</f>
        <v xml:space="preserve"> </v>
      </c>
      <c r="L2258" s="38" t="b">
        <f>OR('28 Populations and thresholds'!$J$104="CR",'28 Populations and thresholds'!$J$104="EN",'28 Populations and thresholds'!$J$104="VU")</f>
        <v>0</v>
      </c>
      <c r="M2258" s="75">
        <f>D2258/'28 Populations and thresholds'!$H$104</f>
        <v>3.5000000000000003E-2</v>
      </c>
      <c r="N2258" s="106">
        <f>'28 Populations and thresholds'!$K$104</f>
        <v>0</v>
      </c>
      <c r="O2258" s="263" t="str">
        <f t="shared" si="151"/>
        <v xml:space="preserve"> </v>
      </c>
      <c r="P2258" s="348"/>
      <c r="Q2258" s="38"/>
      <c r="R2258" s="106"/>
      <c r="S2258" s="263"/>
      <c r="U2258" s="263" t="str">
        <f t="shared" si="152"/>
        <v xml:space="preserve"> </v>
      </c>
    </row>
    <row r="2259" spans="1:27" x14ac:dyDescent="0.2">
      <c r="A2259" s="267" t="s">
        <v>1498</v>
      </c>
      <c r="B2259" s="268" t="s">
        <v>1565</v>
      </c>
      <c r="C2259" s="269" t="s">
        <v>3725</v>
      </c>
      <c r="D2259" s="270">
        <v>1000</v>
      </c>
      <c r="E2259" s="294" t="s">
        <v>1320</v>
      </c>
      <c r="F2259" s="263" t="str">
        <f t="shared" si="149"/>
        <v xml:space="preserve"> </v>
      </c>
      <c r="G2259" s="267" t="s">
        <v>15</v>
      </c>
      <c r="H2259" s="267" t="s">
        <v>1524</v>
      </c>
      <c r="I2259" s="263" t="str">
        <f t="shared" si="150"/>
        <v xml:space="preserve"> </v>
      </c>
      <c r="J2259" s="272" t="str">
        <f>IF(D2259&gt;=('28 Populations and thresholds'!$I$61),"YES"," ")</f>
        <v>YES</v>
      </c>
      <c r="K2259" s="272" t="str">
        <f>IF(J2259="YES"," ",IF(D2259&gt;=('28 Populations and thresholds'!$I$61)*0.25,"YES"))</f>
        <v xml:space="preserve"> </v>
      </c>
      <c r="L2259" s="272" t="b">
        <f>OR('28 Populations and thresholds'!$J$61="CR",'28 Populations and thresholds'!$J$61="EN",'28 Populations and thresholds'!$J$61="VU")</f>
        <v>0</v>
      </c>
      <c r="M2259" s="273">
        <f>D2259/('28 Populations and thresholds'!$H$61)</f>
        <v>0.1</v>
      </c>
      <c r="N2259" s="274" t="str">
        <f>'28 Populations and thresholds'!$K$61</f>
        <v>DEC</v>
      </c>
      <c r="O2259" s="263" t="str">
        <f t="shared" si="151"/>
        <v xml:space="preserve"> </v>
      </c>
      <c r="P2259" s="349">
        <v>24.71</v>
      </c>
      <c r="Q2259" s="272">
        <v>2</v>
      </c>
      <c r="R2259" s="274">
        <v>0</v>
      </c>
      <c r="S2259" s="263"/>
      <c r="T2259" s="300"/>
      <c r="U2259" s="263" t="str">
        <f t="shared" si="152"/>
        <v xml:space="preserve"> </v>
      </c>
    </row>
    <row r="2260" spans="1:27" x14ac:dyDescent="0.2">
      <c r="A2260" s="267" t="s">
        <v>1498</v>
      </c>
      <c r="B2260" s="268" t="s">
        <v>1565</v>
      </c>
      <c r="C2260" s="269" t="s">
        <v>3727</v>
      </c>
      <c r="D2260" s="270">
        <v>1000</v>
      </c>
      <c r="E2260" s="294" t="s">
        <v>1320</v>
      </c>
      <c r="F2260" s="263" t="str">
        <f t="shared" si="149"/>
        <v xml:space="preserve"> </v>
      </c>
      <c r="G2260" s="267" t="s">
        <v>15</v>
      </c>
      <c r="H2260" s="267" t="s">
        <v>1524</v>
      </c>
      <c r="I2260" s="263" t="str">
        <f t="shared" si="150"/>
        <v xml:space="preserve"> </v>
      </c>
      <c r="J2260" s="272" t="str">
        <f>IF(D2260&gt;=('28 Populations and thresholds'!$I$64),"YES"," ")</f>
        <v>YES</v>
      </c>
      <c r="K2260" s="272" t="str">
        <f>IF(J2260="YES"," ",IF(D2260&gt;=('28 Populations and thresholds'!$I$64)*0.25,"YES"))</f>
        <v xml:space="preserve"> </v>
      </c>
      <c r="L2260" s="272" t="b">
        <f>OR('28 Populations and thresholds'!$J$64="CR",'28 Populations and thresholds'!$J$64="EN",'28 Populations and thresholds'!$J$64="VU")</f>
        <v>0</v>
      </c>
      <c r="M2260" s="273">
        <f>D2260/('28 Populations and thresholds'!$H$64)</f>
        <v>0.14705882352941177</v>
      </c>
      <c r="N2260" s="274" t="str">
        <f>'28 Populations and thresholds'!$K$64</f>
        <v>DEC</v>
      </c>
      <c r="O2260" s="263" t="str">
        <f t="shared" si="151"/>
        <v xml:space="preserve"> </v>
      </c>
      <c r="P2260" s="349"/>
      <c r="Q2260" s="272"/>
      <c r="R2260" s="274"/>
      <c r="S2260" s="263"/>
      <c r="T2260" s="300"/>
      <c r="U2260" s="263" t="str">
        <f t="shared" si="152"/>
        <v xml:space="preserve"> </v>
      </c>
    </row>
    <row r="2261" spans="1:27" x14ac:dyDescent="0.2">
      <c r="A2261" s="143" t="s">
        <v>1498</v>
      </c>
      <c r="B2261" s="40" t="s">
        <v>1196</v>
      </c>
      <c r="C2261" s="4" t="s">
        <v>3777</v>
      </c>
      <c r="D2261" s="41">
        <v>300</v>
      </c>
      <c r="E2261" s="46">
        <v>29747</v>
      </c>
      <c r="F2261" s="263" t="str">
        <f t="shared" si="149"/>
        <v xml:space="preserve"> </v>
      </c>
      <c r="G2261" s="143" t="s">
        <v>21</v>
      </c>
      <c r="H2261" s="143" t="s">
        <v>630</v>
      </c>
      <c r="I2261" s="263" t="str">
        <f t="shared" si="150"/>
        <v xml:space="preserve"> </v>
      </c>
      <c r="J2261" s="38" t="str">
        <f>IF(D2261&gt;=('28 Populations and thresholds'!$I$211),"YES"," ")</f>
        <v xml:space="preserve"> </v>
      </c>
      <c r="K2261" s="38" t="str">
        <f>IF(J2261="YES"," ",IF(D2261&gt;=('28 Populations and thresholds'!$I$211)*0.25,"YES"))</f>
        <v>YES</v>
      </c>
      <c r="L2261" s="38" t="b">
        <f>OR('28 Populations and thresholds'!$J$211="CR",'28 Populations and thresholds'!$J$211="EN",'28 Populations and thresholds'!$J$211="VU")</f>
        <v>0</v>
      </c>
      <c r="M2261" s="75">
        <f>D2261/'28 Populations and thresholds'!$H$211</f>
        <v>2.9999999999999997E-4</v>
      </c>
      <c r="N2261" s="106" t="str">
        <f>'28 Populations and thresholds'!$K$211</f>
        <v>DEC</v>
      </c>
      <c r="O2261" s="263" t="str">
        <f t="shared" si="151"/>
        <v xml:space="preserve"> </v>
      </c>
      <c r="P2261" s="348">
        <v>1.3</v>
      </c>
      <c r="Q2261" s="38">
        <v>2</v>
      </c>
      <c r="R2261" s="106">
        <v>0</v>
      </c>
      <c r="S2261" s="263"/>
      <c r="T2261" s="9"/>
      <c r="U2261" s="263" t="str">
        <f t="shared" si="152"/>
        <v xml:space="preserve"> </v>
      </c>
    </row>
    <row r="2262" spans="1:27" x14ac:dyDescent="0.2">
      <c r="A2262" s="143" t="s">
        <v>1498</v>
      </c>
      <c r="B2262" s="40" t="s">
        <v>1196</v>
      </c>
      <c r="C2262" s="4" t="s">
        <v>3770</v>
      </c>
      <c r="D2262" s="41">
        <v>4000</v>
      </c>
      <c r="E2262" s="46">
        <v>37490</v>
      </c>
      <c r="F2262" s="263" t="str">
        <f t="shared" si="149"/>
        <v xml:space="preserve"> </v>
      </c>
      <c r="G2262" s="143" t="s">
        <v>21</v>
      </c>
      <c r="H2262" s="143" t="s">
        <v>389</v>
      </c>
      <c r="I2262" s="263" t="str">
        <f t="shared" si="150"/>
        <v xml:space="preserve"> </v>
      </c>
      <c r="J2262" s="38" t="str">
        <f>IF(D2262&gt;=('28 Populations and thresholds'!$I$199),"YES"," ")</f>
        <v>YES</v>
      </c>
      <c r="K2262" s="38" t="str">
        <f>IF(J2262="YES"," ",IF(D2262&gt;=('28 Populations and thresholds'!$I$199)*0.25,"YES"))</f>
        <v xml:space="preserve"> </v>
      </c>
      <c r="L2262" s="38" t="b">
        <f>OR('28 Populations and thresholds'!$J$199="CR",'28 Populations and thresholds'!$J$199="EN",'28 Populations and thresholds'!$J$199="VU")</f>
        <v>0</v>
      </c>
      <c r="M2262" s="75">
        <f>D2262/'28 Populations and thresholds'!$H$199</f>
        <v>1.2698412698412698E-2</v>
      </c>
      <c r="N2262" s="106">
        <f>'28 Populations and thresholds'!$K$199</f>
        <v>0</v>
      </c>
      <c r="O2262" s="263" t="str">
        <f t="shared" si="151"/>
        <v xml:space="preserve"> </v>
      </c>
      <c r="P2262" s="348"/>
      <c r="Q2262" s="38"/>
      <c r="R2262" s="106"/>
      <c r="S2262" s="263"/>
      <c r="T2262" s="9"/>
      <c r="U2262" s="263" t="str">
        <f t="shared" si="152"/>
        <v xml:space="preserve"> </v>
      </c>
    </row>
    <row r="2263" spans="1:27" x14ac:dyDescent="0.2">
      <c r="A2263" s="267" t="s">
        <v>1498</v>
      </c>
      <c r="B2263" s="268" t="s">
        <v>964</v>
      </c>
      <c r="C2263" s="332" t="s">
        <v>3756</v>
      </c>
      <c r="D2263" s="270">
        <v>680</v>
      </c>
      <c r="E2263" s="271">
        <v>33064</v>
      </c>
      <c r="F2263" s="263" t="str">
        <f t="shared" si="149"/>
        <v xml:space="preserve"> </v>
      </c>
      <c r="G2263" s="267" t="s">
        <v>21</v>
      </c>
      <c r="H2263" s="267" t="s">
        <v>667</v>
      </c>
      <c r="I2263" s="263" t="str">
        <f t="shared" si="150"/>
        <v xml:space="preserve"> </v>
      </c>
      <c r="J2263" s="272" t="str">
        <f>IF(D2263&gt;=('28 Populations and thresholds'!$I$175),"YES"," ")</f>
        <v xml:space="preserve"> </v>
      </c>
      <c r="K2263" s="272" t="str">
        <f>IF(J2263="YES"," ",IF(D2263&gt;=('28 Populations and thresholds'!$I$175)*0.25,"YES"))</f>
        <v>YES</v>
      </c>
      <c r="L2263" s="272" t="b">
        <f>OR('28 Populations and thresholds'!$J$175="CR",'28 Populations and thresholds'!$J$175="EN",'28 Populations and thresholds'!$J$175="VU")</f>
        <v>0</v>
      </c>
      <c r="M2263" s="273">
        <f>D2263/'28 Populations and thresholds'!$H$175</f>
        <v>4.8920863309352518E-3</v>
      </c>
      <c r="N2263" s="274" t="str">
        <f>'28 Populations and thresholds'!$K$175</f>
        <v>DEC</v>
      </c>
      <c r="O2263" s="263" t="str">
        <f t="shared" si="151"/>
        <v xml:space="preserve"> </v>
      </c>
      <c r="P2263" s="349">
        <v>14.48</v>
      </c>
      <c r="Q2263" s="272">
        <v>5</v>
      </c>
      <c r="R2263" s="274">
        <v>1</v>
      </c>
      <c r="S2263" s="263"/>
      <c r="T2263" s="269"/>
      <c r="U2263" s="263" t="str">
        <f t="shared" si="152"/>
        <v xml:space="preserve"> </v>
      </c>
    </row>
    <row r="2264" spans="1:27" x14ac:dyDescent="0.2">
      <c r="A2264" s="267" t="s">
        <v>1498</v>
      </c>
      <c r="B2264" s="268" t="s">
        <v>964</v>
      </c>
      <c r="C2264" s="269" t="s">
        <v>3482</v>
      </c>
      <c r="D2264" s="270">
        <v>12610</v>
      </c>
      <c r="E2264" s="271">
        <v>33133</v>
      </c>
      <c r="F2264" s="263" t="str">
        <f t="shared" si="149"/>
        <v xml:space="preserve"> </v>
      </c>
      <c r="G2264" s="267" t="s">
        <v>21</v>
      </c>
      <c r="H2264" s="267" t="s">
        <v>667</v>
      </c>
      <c r="I2264" s="263" t="str">
        <f t="shared" si="150"/>
        <v xml:space="preserve"> </v>
      </c>
      <c r="J2264" s="272" t="str">
        <f>IF(D2264&gt;=(('28 Populations and thresholds'!$I$205)+('28 Populations and thresholds'!$I$206)+('28 Populations and thresholds'!$I$207)+('28 Populations and thresholds'!$I$208)),"YES"," ")</f>
        <v>YES</v>
      </c>
      <c r="K2264" s="272" t="str">
        <f>IF(J2264="YES"," ",IF(D2264&gt;=(('28 Populations and thresholds'!$I$205)+('28 Populations and thresholds'!$I$206)+('28 Populations and thresholds'!$I$207)+('28 Populations and thresholds'!$I$208))*0.25,"YES"))</f>
        <v xml:space="preserve"> </v>
      </c>
      <c r="L2264" s="272" t="b">
        <f>OR('28 Populations and thresholds'!$J$206="CR",'28 Populations and thresholds'!$J$206="EN",'28 Populations and thresholds'!$J$206="VU")</f>
        <v>0</v>
      </c>
      <c r="M2264" s="273">
        <f>D2264/(('28 Populations and thresholds'!$H$205)+('28 Populations and thresholds'!$H$206)+('28 Populations and thresholds'!$H$207)+('28 Populations and thresholds'!$H$208))</f>
        <v>4.7141949231746978E-3</v>
      </c>
      <c r="N2264" s="274" t="str">
        <f>'28 Populations and thresholds'!$K$206</f>
        <v>DEC</v>
      </c>
      <c r="O2264" s="263" t="str">
        <f t="shared" si="151"/>
        <v xml:space="preserve"> </v>
      </c>
      <c r="P2264" s="349"/>
      <c r="Q2264" s="272"/>
      <c r="R2264" s="274"/>
      <c r="S2264" s="263"/>
      <c r="T2264" s="275" t="s">
        <v>4568</v>
      </c>
      <c r="U2264" s="263" t="str">
        <f t="shared" si="152"/>
        <v xml:space="preserve"> </v>
      </c>
    </row>
    <row r="2265" spans="1:27" x14ac:dyDescent="0.2">
      <c r="A2265" s="267" t="s">
        <v>1498</v>
      </c>
      <c r="B2265" s="268" t="s">
        <v>964</v>
      </c>
      <c r="C2265" s="280" t="s">
        <v>3767</v>
      </c>
      <c r="D2265" s="270">
        <v>9750</v>
      </c>
      <c r="E2265" s="271">
        <v>33113</v>
      </c>
      <c r="F2265" s="263" t="str">
        <f t="shared" si="149"/>
        <v xml:space="preserve"> </v>
      </c>
      <c r="G2265" s="267" t="s">
        <v>21</v>
      </c>
      <c r="H2265" s="267" t="s">
        <v>667</v>
      </c>
      <c r="I2265" s="263" t="str">
        <f t="shared" si="150"/>
        <v xml:space="preserve"> </v>
      </c>
      <c r="J2265" s="272" t="str">
        <f>IF(D2265&gt;=('28 Populations and thresholds'!$I$195),"YES"," ")</f>
        <v>YES</v>
      </c>
      <c r="K2265" s="272" t="str">
        <f>IF(J2265="YES"," ",IF(D2265&gt;=('28 Populations and thresholds'!$I$195)*0.25,"YES"))</f>
        <v xml:space="preserve"> </v>
      </c>
      <c r="L2265" s="272" t="b">
        <f>OR('28 Populations and thresholds'!$J$195="CR",'28 Populations and thresholds'!$J$195="EN",'28 Populations and thresholds'!$J$195="VU")</f>
        <v>1</v>
      </c>
      <c r="M2265" s="273">
        <f>D2265/'28 Populations and thresholds'!$H$195</f>
        <v>3.3620689655172412E-2</v>
      </c>
      <c r="N2265" s="274" t="str">
        <f>'28 Populations and thresholds'!$K$195</f>
        <v>DEC</v>
      </c>
      <c r="O2265" s="263" t="str">
        <f t="shared" si="151"/>
        <v xml:space="preserve"> </v>
      </c>
      <c r="P2265" s="349"/>
      <c r="Q2265" s="272"/>
      <c r="R2265" s="274"/>
      <c r="S2265" s="263"/>
      <c r="T2265" s="275"/>
      <c r="U2265" s="263" t="str">
        <f t="shared" si="152"/>
        <v xml:space="preserve"> </v>
      </c>
    </row>
    <row r="2266" spans="1:27" x14ac:dyDescent="0.2">
      <c r="A2266" s="267" t="s">
        <v>1498</v>
      </c>
      <c r="B2266" s="268" t="s">
        <v>964</v>
      </c>
      <c r="C2266" s="269" t="s">
        <v>3759</v>
      </c>
      <c r="D2266" s="270">
        <v>290</v>
      </c>
      <c r="E2266" s="271">
        <v>33064</v>
      </c>
      <c r="F2266" s="263" t="str">
        <f t="shared" si="149"/>
        <v xml:space="preserve"> </v>
      </c>
      <c r="G2266" s="267" t="s">
        <v>21</v>
      </c>
      <c r="H2266" s="267" t="s">
        <v>667</v>
      </c>
      <c r="I2266" s="263" t="str">
        <f t="shared" si="150"/>
        <v xml:space="preserve"> </v>
      </c>
      <c r="J2266" s="272" t="str">
        <f>IF(D2266&gt;=('28 Populations and thresholds'!$I$182),"YES"," ")</f>
        <v>YES</v>
      </c>
      <c r="K2266" s="272" t="str">
        <f>IF(J2266="YES"," ",IF(D2266&gt;=('28 Populations and thresholds'!$I$182)*0.25,"YES"))</f>
        <v xml:space="preserve"> </v>
      </c>
      <c r="L2266" s="272" t="b">
        <f>OR('28 Populations and thresholds'!$J$182="CR",'28 Populations and thresholds'!$J$182="EN",'28 Populations and thresholds'!$J$182="VU")</f>
        <v>0</v>
      </c>
      <c r="M2266" s="273">
        <f>D2266/'28 Populations and thresholds'!$H$182</f>
        <v>1.1599999999999999E-2</v>
      </c>
      <c r="N2266" s="274">
        <f>'28 Populations and thresholds'!$K$182</f>
        <v>0</v>
      </c>
      <c r="O2266" s="263" t="str">
        <f t="shared" si="151"/>
        <v xml:space="preserve"> </v>
      </c>
      <c r="P2266" s="349"/>
      <c r="Q2266" s="272"/>
      <c r="R2266" s="274"/>
      <c r="S2266" s="263"/>
      <c r="T2266" s="275"/>
      <c r="U2266" s="263" t="str">
        <f t="shared" si="152"/>
        <v xml:space="preserve"> </v>
      </c>
      <c r="W2266" s="4"/>
      <c r="X2266" s="4"/>
      <c r="Y2266" s="4"/>
      <c r="Z2266" s="4"/>
    </row>
    <row r="2267" spans="1:27" x14ac:dyDescent="0.2">
      <c r="A2267" s="267" t="s">
        <v>1498</v>
      </c>
      <c r="B2267" s="268" t="s">
        <v>964</v>
      </c>
      <c r="C2267" s="269" t="s">
        <v>3763</v>
      </c>
      <c r="D2267" s="270">
        <v>4500</v>
      </c>
      <c r="E2267" s="271">
        <v>33113</v>
      </c>
      <c r="F2267" s="263" t="str">
        <f t="shared" si="149"/>
        <v xml:space="preserve"> </v>
      </c>
      <c r="G2267" s="267" t="s">
        <v>21</v>
      </c>
      <c r="H2267" s="267" t="s">
        <v>667</v>
      </c>
      <c r="I2267" s="263" t="str">
        <f t="shared" si="150"/>
        <v xml:space="preserve"> </v>
      </c>
      <c r="J2267" s="272" t="str">
        <f>IF(D2267&gt;=('28 Populations and thresholds'!$I$191),"YES"," ")</f>
        <v>YES</v>
      </c>
      <c r="K2267" s="272" t="str">
        <f>IF(J2267="YES"," ",IF(D2267&gt;=('28 Populations and thresholds'!$I$191)*0.25,"YES"))</f>
        <v xml:space="preserve"> </v>
      </c>
      <c r="L2267" s="272" t="b">
        <f>OR('28 Populations and thresholds'!$J$191="CR",'28 Populations and thresholds'!$J$191="EN",'28 Populations and thresholds'!$J$191="VU")</f>
        <v>0</v>
      </c>
      <c r="M2267" s="273">
        <f>D2267/'28 Populations and thresholds'!$H$191</f>
        <v>0.09</v>
      </c>
      <c r="N2267" s="274">
        <f>'28 Populations and thresholds'!$K$191</f>
        <v>0</v>
      </c>
      <c r="O2267" s="263" t="str">
        <f t="shared" si="151"/>
        <v xml:space="preserve"> </v>
      </c>
      <c r="P2267" s="349"/>
      <c r="Q2267" s="272"/>
      <c r="R2267" s="274"/>
      <c r="S2267" s="263"/>
      <c r="T2267" s="275"/>
      <c r="U2267" s="263" t="str">
        <f t="shared" si="152"/>
        <v xml:space="preserve"> </v>
      </c>
    </row>
    <row r="2268" spans="1:27" x14ac:dyDescent="0.2">
      <c r="A2268" s="143" t="s">
        <v>1498</v>
      </c>
      <c r="B2268" s="68" t="s">
        <v>2420</v>
      </c>
      <c r="C2268" s="4" t="s">
        <v>3676</v>
      </c>
      <c r="D2268" s="41">
        <v>70</v>
      </c>
      <c r="E2268" s="47" t="s">
        <v>1545</v>
      </c>
      <c r="F2268" s="263" t="str">
        <f t="shared" si="149"/>
        <v xml:space="preserve"> </v>
      </c>
      <c r="G2268" s="143" t="s">
        <v>15</v>
      </c>
      <c r="H2268" s="143" t="s">
        <v>1544</v>
      </c>
      <c r="I2268" s="263" t="str">
        <f t="shared" si="150"/>
        <v xml:space="preserve"> </v>
      </c>
      <c r="J2268" s="38" t="str">
        <f>IF(D2268&gt;=('28 Populations and thresholds'!$I$96),"YES"," ")</f>
        <v>YES</v>
      </c>
      <c r="K2268" s="38" t="str">
        <f>IF(J2268="YES"," ",IF(D2268&gt;=('28 Populations and thresholds'!$I$96)*0.25,"YES"))</f>
        <v xml:space="preserve"> </v>
      </c>
      <c r="L2268" s="38" t="b">
        <f>OR('28 Populations and thresholds'!$J$96="CR",'28 Populations and thresholds'!$J$96="EN",'28 Populations and thresholds'!$J$96="VU")</f>
        <v>1</v>
      </c>
      <c r="M2268" s="75">
        <f>D2268/'28 Populations and thresholds'!$H$96</f>
        <v>7.0000000000000007E-2</v>
      </c>
      <c r="N2268" s="106" t="str">
        <f>'28 Populations and thresholds'!$K$96</f>
        <v>DEC</v>
      </c>
      <c r="O2268" s="263" t="str">
        <f t="shared" si="151"/>
        <v xml:space="preserve"> </v>
      </c>
      <c r="P2268" s="348">
        <v>10.55</v>
      </c>
      <c r="Q2268" s="38">
        <v>2</v>
      </c>
      <c r="R2268" s="106">
        <v>2</v>
      </c>
      <c r="S2268" s="263"/>
      <c r="T2268" s="4"/>
      <c r="U2268" s="263" t="str">
        <f t="shared" si="152"/>
        <v xml:space="preserve"> </v>
      </c>
      <c r="W2268" s="4"/>
      <c r="X2268" s="4"/>
      <c r="Y2268" s="4"/>
      <c r="Z2268" s="4"/>
      <c r="AA2268" s="4"/>
    </row>
    <row r="2269" spans="1:27" s="4" customFormat="1" x14ac:dyDescent="0.2">
      <c r="A2269" s="12" t="s">
        <v>1498</v>
      </c>
      <c r="B2269" s="60" t="s">
        <v>2420</v>
      </c>
      <c r="C2269" s="4" t="s">
        <v>3400</v>
      </c>
      <c r="D2269" s="5">
        <v>55</v>
      </c>
      <c r="E2269" s="104">
        <v>1990</v>
      </c>
      <c r="F2269" s="263" t="str">
        <f t="shared" si="149"/>
        <v xml:space="preserve"> </v>
      </c>
      <c r="G2269" s="13"/>
      <c r="H2269" s="13" t="s">
        <v>4019</v>
      </c>
      <c r="I2269" s="263" t="str">
        <f t="shared" si="150"/>
        <v xml:space="preserve"> </v>
      </c>
      <c r="J2269" s="38" t="str">
        <f>IF(D2269&gt;=(('28 Populations and thresholds'!$I$123)+('28 Populations and thresholds'!$I$124)),"YES"," ")</f>
        <v>YES</v>
      </c>
      <c r="K2269" s="38" t="str">
        <f>IF(J2269="YES"," ",IF(D2269&gt;=(('28 Populations and thresholds'!$I$123)+('28 Populations and thresholds'!$I$124))*0.25,"YES"))</f>
        <v xml:space="preserve"> </v>
      </c>
      <c r="L2269" s="38" t="b">
        <f>OR('28 Populations and thresholds'!$J$124="CR",'28 Populations and thresholds'!$J$124="EN",'28 Populations and thresholds'!$J$124="VU")</f>
        <v>1</v>
      </c>
      <c r="M2269" s="75">
        <f>D2269/(('28 Populations and thresholds'!$H$123)+('28 Populations and thresholds'!$H$124))</f>
        <v>3.5483870967741936E-2</v>
      </c>
      <c r="N2269" s="106" t="str">
        <f>'28 Populations and thresholds'!$K$123</f>
        <v>DEC</v>
      </c>
      <c r="O2269" s="263" t="str">
        <f t="shared" si="151"/>
        <v xml:space="preserve"> </v>
      </c>
      <c r="P2269" s="348"/>
      <c r="Q2269" s="38"/>
      <c r="R2269" s="106"/>
      <c r="S2269" s="263"/>
      <c r="T2269" s="12" t="s">
        <v>4568</v>
      </c>
      <c r="U2269" s="263" t="str">
        <f t="shared" si="152"/>
        <v xml:space="preserve"> </v>
      </c>
      <c r="W2269" s="9"/>
      <c r="X2269" s="9"/>
      <c r="Y2269" s="9"/>
      <c r="Z2269" s="9"/>
      <c r="AA2269" s="9"/>
    </row>
    <row r="2270" spans="1:27" x14ac:dyDescent="0.2">
      <c r="A2270" s="267" t="s">
        <v>1498</v>
      </c>
      <c r="B2270" s="268" t="s">
        <v>1070</v>
      </c>
      <c r="C2270" s="269" t="s">
        <v>3471</v>
      </c>
      <c r="D2270" s="270">
        <v>221</v>
      </c>
      <c r="E2270" s="271">
        <v>32730</v>
      </c>
      <c r="F2270" s="263" t="str">
        <f t="shared" si="149"/>
        <v xml:space="preserve"> </v>
      </c>
      <c r="G2270" s="267" t="s">
        <v>21</v>
      </c>
      <c r="H2270" s="267" t="s">
        <v>667</v>
      </c>
      <c r="I2270" s="263" t="str">
        <f t="shared" si="150"/>
        <v xml:space="preserve"> </v>
      </c>
      <c r="J2270" s="272" t="str">
        <f>IF(D2270&gt;=(('28 Populations and thresholds'!$I$183)+('28 Populations and thresholds'!$I$184)+('28 Populations and thresholds'!$I$185)),"YES"," ")</f>
        <v xml:space="preserve"> </v>
      </c>
      <c r="K2270" s="272" t="str">
        <f>IF(J2270="YES"," ",IF(D2270&gt;=(('28 Populations and thresholds'!$I$183)+('28 Populations and thresholds'!$I$184)+('28 Populations and thresholds'!$I$185))*0.25,"YES"))</f>
        <v>YES</v>
      </c>
      <c r="L2270" s="272" t="b">
        <f>OR('28 Populations and thresholds'!$J$183="CR",'28 Populations and thresholds'!$J$183="EN",'28 Populations and thresholds'!$J$183="VU")</f>
        <v>0</v>
      </c>
      <c r="M2270" s="273">
        <f>D2270/(('28 Populations and thresholds'!$H$183)+('28 Populations and thresholds'!$H$184)+('28 Populations and thresholds'!$H$185))</f>
        <v>7.3666666666666672E-4</v>
      </c>
      <c r="N2270" s="274">
        <f>'28 Populations and thresholds'!$K$183</f>
        <v>0</v>
      </c>
      <c r="O2270" s="263" t="str">
        <f t="shared" si="151"/>
        <v xml:space="preserve"> </v>
      </c>
      <c r="P2270" s="349">
        <v>7.0000000000000007E-2</v>
      </c>
      <c r="Q2270" s="272">
        <v>1</v>
      </c>
      <c r="R2270" s="274">
        <v>0</v>
      </c>
      <c r="S2270" s="263"/>
      <c r="T2270" s="275" t="s">
        <v>4568</v>
      </c>
      <c r="U2270" s="263" t="str">
        <f t="shared" si="152"/>
        <v xml:space="preserve"> </v>
      </c>
    </row>
    <row r="2271" spans="1:27" x14ac:dyDescent="0.2">
      <c r="A2271" s="12" t="s">
        <v>1498</v>
      </c>
      <c r="B2271" s="4" t="s">
        <v>4478</v>
      </c>
      <c r="C2271" s="4" t="s">
        <v>3396</v>
      </c>
      <c r="D2271" s="5">
        <v>300</v>
      </c>
      <c r="E2271" s="104" t="s">
        <v>4475</v>
      </c>
      <c r="F2271" s="263" t="str">
        <f t="shared" si="149"/>
        <v xml:space="preserve"> </v>
      </c>
      <c r="H2271" s="13" t="s">
        <v>4019</v>
      </c>
      <c r="I2271" s="263" t="str">
        <f t="shared" si="150"/>
        <v xml:space="preserve"> </v>
      </c>
      <c r="J2271" s="38" t="str">
        <f>IF(D2271&gt;=(('28 Populations and thresholds'!$I$121)+('28 Populations and thresholds'!$I$122)),"YES"," ")</f>
        <v>YES</v>
      </c>
      <c r="K2271" s="38" t="str">
        <f>IF(J2271="YES"," ",IF(D2271&gt;=(('28 Populations and thresholds'!$I$121)+('28 Populations and thresholds'!$I$122))*0.25,"YES"))</f>
        <v xml:space="preserve"> </v>
      </c>
      <c r="L2271" s="38" t="b">
        <f>OR('28 Populations and thresholds'!$J$122="CR",'28 Populations and thresholds'!$J$122="EN",'28 Populations and thresholds'!$J$122="VU")</f>
        <v>1</v>
      </c>
      <c r="M2271" s="75">
        <f>D2271/(('28 Populations and thresholds'!$H$121)+('28 Populations and thresholds'!$H$122))</f>
        <v>2.575107296137339E-2</v>
      </c>
      <c r="N2271" s="106">
        <f>'28 Populations and thresholds'!$K$122</f>
        <v>0</v>
      </c>
      <c r="O2271" s="263" t="str">
        <f t="shared" si="151"/>
        <v xml:space="preserve"> </v>
      </c>
      <c r="P2271" s="348">
        <v>2.58</v>
      </c>
      <c r="Q2271" s="38">
        <v>1</v>
      </c>
      <c r="R2271" s="106">
        <v>1</v>
      </c>
      <c r="S2271" s="263"/>
      <c r="T2271" s="12" t="s">
        <v>4568</v>
      </c>
      <c r="U2271" s="263" t="str">
        <f t="shared" si="152"/>
        <v xml:space="preserve"> </v>
      </c>
    </row>
    <row r="2272" spans="1:27" x14ac:dyDescent="0.2">
      <c r="A2272" s="275" t="s">
        <v>1498</v>
      </c>
      <c r="B2272" s="325" t="s">
        <v>4021</v>
      </c>
      <c r="C2272" s="332" t="s">
        <v>3649</v>
      </c>
      <c r="D2272" s="279">
        <v>41</v>
      </c>
      <c r="E2272" s="281">
        <v>31959</v>
      </c>
      <c r="F2272" s="263" t="str">
        <f t="shared" si="149"/>
        <v xml:space="preserve"> </v>
      </c>
      <c r="G2272" s="275" t="s">
        <v>4019</v>
      </c>
      <c r="H2272" s="275"/>
      <c r="I2272" s="263" t="str">
        <f t="shared" si="150"/>
        <v xml:space="preserve"> </v>
      </c>
      <c r="J2272" s="272" t="str">
        <f>IF(D2272&gt;=('28 Populations and thresholds'!$I$111),"YES"," ")</f>
        <v>YES</v>
      </c>
      <c r="K2272" s="272" t="str">
        <f>IF(J2272="YES"," ",IF(D2272&gt;=('28 Populations and thresholds'!$I$111)*0.25,"YES"))</f>
        <v xml:space="preserve"> </v>
      </c>
      <c r="L2272" s="272" t="b">
        <f>OR('28 Populations and thresholds'!$J$111="CR",'28 Populations and thresholds'!$J$111="EN",'28 Populations and thresholds'!$J$111="VU")</f>
        <v>1</v>
      </c>
      <c r="M2272" s="273">
        <f>D2272/'28 Populations and thresholds'!$H$111</f>
        <v>4.1000000000000003E-3</v>
      </c>
      <c r="N2272" s="274" t="str">
        <f>'28 Populations and thresholds'!$K$111</f>
        <v>DEC</v>
      </c>
      <c r="O2272" s="263" t="str">
        <f t="shared" si="151"/>
        <v xml:space="preserve"> </v>
      </c>
      <c r="P2272" s="349">
        <v>0.41</v>
      </c>
      <c r="Q2272" s="272">
        <v>1</v>
      </c>
      <c r="R2272" s="274">
        <v>1</v>
      </c>
      <c r="S2272" s="263"/>
      <c r="T2272" s="275"/>
      <c r="U2272" s="263" t="str">
        <f t="shared" si="152"/>
        <v xml:space="preserve"> </v>
      </c>
    </row>
    <row r="2273" spans="1:26" x14ac:dyDescent="0.2">
      <c r="A2273" s="12" t="s">
        <v>1498</v>
      </c>
      <c r="B2273" s="9" t="s">
        <v>3642</v>
      </c>
      <c r="C2273" s="4" t="s">
        <v>3641</v>
      </c>
      <c r="D2273" s="5">
        <v>10100</v>
      </c>
      <c r="E2273" s="104">
        <v>2005</v>
      </c>
      <c r="F2273" s="263" t="str">
        <f t="shared" si="149"/>
        <v xml:space="preserve"> </v>
      </c>
      <c r="G2273" s="12" t="s">
        <v>139</v>
      </c>
      <c r="H2273" s="12" t="s">
        <v>3388</v>
      </c>
      <c r="I2273" s="263" t="str">
        <f t="shared" si="150"/>
        <v xml:space="preserve"> </v>
      </c>
      <c r="J2273" s="38" t="str">
        <f>IF(D2273&gt;=('28 Populations and thresholds'!$I$108),"YES"," ")</f>
        <v>YES</v>
      </c>
      <c r="K2273" s="38" t="str">
        <f>IF(J2273="YES"," ",IF(D2273&gt;=('28 Populations and thresholds'!$I$108)*0.25,"YES"))</f>
        <v xml:space="preserve"> </v>
      </c>
      <c r="L2273" s="38" t="b">
        <f>OR('28 Populations and thresholds'!$J$108="CR",'28 Populations and thresholds'!$J$108="EN",'28 Populations and thresholds'!$J$108="VU")</f>
        <v>0</v>
      </c>
      <c r="M2273" s="75">
        <f>D2273/'28 Populations and thresholds'!$H$108</f>
        <v>1.01E-2</v>
      </c>
      <c r="N2273" s="106">
        <f>'28 Populations and thresholds'!$K$108</f>
        <v>0</v>
      </c>
      <c r="O2273" s="263" t="str">
        <f t="shared" si="151"/>
        <v xml:space="preserve"> </v>
      </c>
      <c r="P2273" s="348">
        <v>1.01</v>
      </c>
      <c r="Q2273" s="38">
        <v>1</v>
      </c>
      <c r="R2273" s="106">
        <v>0</v>
      </c>
      <c r="S2273" s="263"/>
      <c r="U2273" s="263" t="str">
        <f t="shared" si="152"/>
        <v xml:space="preserve"> </v>
      </c>
    </row>
    <row r="2274" spans="1:26" x14ac:dyDescent="0.2">
      <c r="A2274" s="267" t="s">
        <v>1498</v>
      </c>
      <c r="B2274" s="268" t="s">
        <v>1569</v>
      </c>
      <c r="C2274" s="269" t="s">
        <v>3727</v>
      </c>
      <c r="D2274" s="270">
        <v>5000</v>
      </c>
      <c r="E2274" s="294" t="s">
        <v>1320</v>
      </c>
      <c r="F2274" s="263" t="str">
        <f t="shared" si="149"/>
        <v xml:space="preserve"> </v>
      </c>
      <c r="G2274" s="267" t="s">
        <v>15</v>
      </c>
      <c r="H2274" s="267" t="s">
        <v>1524</v>
      </c>
      <c r="I2274" s="263" t="str">
        <f t="shared" si="150"/>
        <v xml:space="preserve"> </v>
      </c>
      <c r="J2274" s="272" t="str">
        <f>IF(D2274&gt;=('28 Populations and thresholds'!$I$64),"YES"," ")</f>
        <v>YES</v>
      </c>
      <c r="K2274" s="272" t="str">
        <f>IF(J2274="YES"," ",IF(D2274&gt;=('28 Populations and thresholds'!$I$64)*0.25,"YES"))</f>
        <v xml:space="preserve"> </v>
      </c>
      <c r="L2274" s="272" t="b">
        <f>OR('28 Populations and thresholds'!$J$64="CR",'28 Populations and thresholds'!$J$64="EN",'28 Populations and thresholds'!$J$64="VU")</f>
        <v>0</v>
      </c>
      <c r="M2274" s="273">
        <f>D2274/('28 Populations and thresholds'!$H$64)</f>
        <v>0.73529411764705888</v>
      </c>
      <c r="N2274" s="274" t="str">
        <f>'28 Populations and thresholds'!$K$64</f>
        <v>DEC</v>
      </c>
      <c r="O2274" s="263" t="str">
        <f t="shared" si="151"/>
        <v xml:space="preserve"> </v>
      </c>
      <c r="P2274" s="349">
        <v>73.53</v>
      </c>
      <c r="Q2274" s="272">
        <v>1</v>
      </c>
      <c r="R2274" s="274">
        <v>0</v>
      </c>
      <c r="S2274" s="263"/>
      <c r="T2274" s="300"/>
      <c r="U2274" s="263" t="str">
        <f t="shared" si="152"/>
        <v xml:space="preserve"> </v>
      </c>
    </row>
    <row r="2275" spans="1:26" x14ac:dyDescent="0.2">
      <c r="A2275" s="143" t="s">
        <v>1498</v>
      </c>
      <c r="B2275" s="40" t="s">
        <v>1016</v>
      </c>
      <c r="C2275" s="4" t="s">
        <v>3758</v>
      </c>
      <c r="D2275" s="41">
        <v>2500</v>
      </c>
      <c r="E2275" s="46">
        <v>33359</v>
      </c>
      <c r="F2275" s="263" t="str">
        <f t="shared" si="149"/>
        <v xml:space="preserve"> </v>
      </c>
      <c r="G2275" s="143" t="s">
        <v>21</v>
      </c>
      <c r="H2275" s="143" t="s">
        <v>316</v>
      </c>
      <c r="I2275" s="263" t="str">
        <f t="shared" si="150"/>
        <v xml:space="preserve"> </v>
      </c>
      <c r="J2275" s="38" t="str">
        <f>IF(D2275&gt;=('28 Populations and thresholds'!$I$179),"YES"," ")</f>
        <v>YES</v>
      </c>
      <c r="K2275" s="38" t="str">
        <f>IF(J2275="YES"," ",IF(D2275&gt;=('28 Populations and thresholds'!$I$179)*0.25,"YES"))</f>
        <v xml:space="preserve"> </v>
      </c>
      <c r="L2275" s="38" t="b">
        <f>OR('28 Populations and thresholds'!$J$179="CR",'28 Populations and thresholds'!$J$179="EN",'28 Populations and thresholds'!$J$179="VU")</f>
        <v>0</v>
      </c>
      <c r="M2275" s="75">
        <f>D2275/'28 Populations and thresholds'!$H$179</f>
        <v>4.5454545454545456E-2</v>
      </c>
      <c r="N2275" s="106" t="str">
        <f>'28 Populations and thresholds'!$K$179</f>
        <v>DEC</v>
      </c>
      <c r="O2275" s="263" t="str">
        <f t="shared" si="151"/>
        <v xml:space="preserve"> </v>
      </c>
      <c r="P2275" s="348">
        <v>4.55</v>
      </c>
      <c r="Q2275" s="38">
        <v>1</v>
      </c>
      <c r="R2275" s="106">
        <v>0</v>
      </c>
      <c r="S2275" s="263"/>
      <c r="T2275" s="9"/>
      <c r="U2275" s="263" t="str">
        <f t="shared" si="152"/>
        <v xml:space="preserve"> </v>
      </c>
    </row>
    <row r="2276" spans="1:26" x14ac:dyDescent="0.2">
      <c r="A2276" s="267" t="s">
        <v>1498</v>
      </c>
      <c r="B2276" s="268" t="s">
        <v>1570</v>
      </c>
      <c r="C2276" s="269" t="s">
        <v>3731</v>
      </c>
      <c r="D2276" s="270">
        <v>2000</v>
      </c>
      <c r="E2276" s="294" t="s">
        <v>1571</v>
      </c>
      <c r="F2276" s="263" t="str">
        <f t="shared" si="149"/>
        <v xml:space="preserve"> </v>
      </c>
      <c r="G2276" s="267" t="s">
        <v>15</v>
      </c>
      <c r="H2276" s="267" t="s">
        <v>1510</v>
      </c>
      <c r="I2276" s="263" t="str">
        <f t="shared" si="150"/>
        <v xml:space="preserve"> </v>
      </c>
      <c r="J2276" s="272" t="str">
        <f>IF(D2276&gt;=('28 Populations and thresholds'!$I$74),"YES"," ")</f>
        <v>YES</v>
      </c>
      <c r="K2276" s="272" t="str">
        <f>IF(J2276="YES"," ",IF(D2276&gt;=('28 Populations and thresholds'!$I$74)*0.25,"YES"))</f>
        <v xml:space="preserve"> </v>
      </c>
      <c r="L2276" s="272" t="b">
        <f>OR('28 Populations and thresholds'!$J$74="CR",'28 Populations and thresholds'!$J$74="EN",'28 Populations and thresholds'!$J$74="VU")</f>
        <v>0</v>
      </c>
      <c r="M2276" s="273">
        <f>D2276/'28 Populations and thresholds'!$H$74</f>
        <v>2.6954177897574125E-2</v>
      </c>
      <c r="N2276" s="274">
        <f>'28 Populations and thresholds'!$K$74</f>
        <v>0</v>
      </c>
      <c r="O2276" s="263" t="str">
        <f t="shared" si="151"/>
        <v xml:space="preserve"> </v>
      </c>
      <c r="P2276" s="349">
        <v>2.7</v>
      </c>
      <c r="Q2276" s="272">
        <v>1</v>
      </c>
      <c r="R2276" s="274">
        <v>0</v>
      </c>
      <c r="S2276" s="263"/>
      <c r="T2276" s="275"/>
      <c r="U2276" s="263" t="str">
        <f t="shared" si="152"/>
        <v xml:space="preserve"> </v>
      </c>
    </row>
    <row r="2277" spans="1:26" x14ac:dyDescent="0.2">
      <c r="A2277" s="143" t="s">
        <v>1498</v>
      </c>
      <c r="B2277" s="40" t="s">
        <v>1572</v>
      </c>
      <c r="C2277" s="40" t="s">
        <v>3796</v>
      </c>
      <c r="D2277" s="41">
        <v>4200</v>
      </c>
      <c r="E2277" s="47" t="s">
        <v>1330</v>
      </c>
      <c r="F2277" s="263" t="str">
        <f t="shared" si="149"/>
        <v xml:space="preserve"> </v>
      </c>
      <c r="G2277" s="143" t="s">
        <v>15</v>
      </c>
      <c r="H2277" s="143" t="s">
        <v>1573</v>
      </c>
      <c r="I2277" s="263" t="str">
        <f t="shared" si="150"/>
        <v xml:space="preserve"> </v>
      </c>
      <c r="J2277" s="38" t="str">
        <f>IF(D2277&gt;=(('28 Populations and thresholds'!$I$75)+('28 Populations and thresholds'!$I$76)),"YES"," ")</f>
        <v>YES</v>
      </c>
      <c r="K2277" s="38" t="str">
        <f>IF(J2277="YES"," ",IF(D2277&gt;=(('28 Populations and thresholds'!$I$75)+('28 Populations and thresholds'!$I$76))*0.25,"YES"))</f>
        <v xml:space="preserve"> </v>
      </c>
      <c r="L2277" s="38" t="b">
        <f>OR('28 Populations and thresholds'!$J$76="CR",'28 Populations and thresholds'!$J$76="EN",'28 Populations and thresholds'!$J$76="VU")</f>
        <v>0</v>
      </c>
      <c r="M2277" s="75">
        <f>D2277/(('28 Populations and thresholds'!$H$75)+('28 Populations and thresholds'!$H$76))</f>
        <v>0.48275862068965519</v>
      </c>
      <c r="N2277" s="106">
        <f>'28 Populations and thresholds'!$K$76</f>
        <v>0</v>
      </c>
      <c r="O2277" s="263" t="str">
        <f t="shared" si="151"/>
        <v xml:space="preserve"> </v>
      </c>
      <c r="P2277" s="348">
        <v>43.28</v>
      </c>
      <c r="Q2277" s="38">
        <v>1</v>
      </c>
      <c r="R2277" s="106">
        <v>0</v>
      </c>
      <c r="S2277" s="263"/>
      <c r="T2277" s="12" t="s">
        <v>4568</v>
      </c>
      <c r="U2277" s="263" t="str">
        <f t="shared" si="152"/>
        <v xml:space="preserve"> </v>
      </c>
    </row>
    <row r="2278" spans="1:26" x14ac:dyDescent="0.2">
      <c r="A2278" s="267" t="s">
        <v>1498</v>
      </c>
      <c r="B2278" s="268" t="s">
        <v>1574</v>
      </c>
      <c r="C2278" s="268" t="s">
        <v>3797</v>
      </c>
      <c r="D2278" s="270">
        <v>44500</v>
      </c>
      <c r="E2278" s="294" t="s">
        <v>1523</v>
      </c>
      <c r="F2278" s="263" t="str">
        <f t="shared" si="149"/>
        <v xml:space="preserve"> </v>
      </c>
      <c r="G2278" s="267" t="s">
        <v>15</v>
      </c>
      <c r="H2278" s="267" t="s">
        <v>1522</v>
      </c>
      <c r="I2278" s="263" t="str">
        <f t="shared" si="150"/>
        <v xml:space="preserve"> </v>
      </c>
      <c r="J2278" s="272" t="str">
        <f>IF(D2278&gt;=(('28 Populations and thresholds'!$I$66)+('28 Populations and thresholds'!$I$67)+('28 Populations and thresholds'!$I$68)),"YES"," ")</f>
        <v>YES</v>
      </c>
      <c r="K2278" s="272" t="str">
        <f>IF(J2278="YES"," ",IF(D2278&gt;=(('28 Populations and thresholds'!$I$66)+('28 Populations and thresholds'!$I$67)+('28 Populations and thresholds'!$I$68))*0.25,"YES"))</f>
        <v xml:space="preserve"> </v>
      </c>
      <c r="L2278" s="272" t="b">
        <f>OR('28 Populations and thresholds'!$J$68="CR",'28 Populations and thresholds'!$J$68="EN",'28 Populations and thresholds'!$J$68="VU")</f>
        <v>0</v>
      </c>
      <c r="M2278" s="273">
        <f>D2278/(('28 Populations and thresholds'!$H$66)+('28 Populations and thresholds'!$H$67)+('28 Populations and thresholds'!$H$68))</f>
        <v>0.13562938128619323</v>
      </c>
      <c r="N2278" s="274" t="str">
        <f>'28 Populations and thresholds'!$K$66</f>
        <v>DEC</v>
      </c>
      <c r="O2278" s="263" t="str">
        <f t="shared" si="151"/>
        <v xml:space="preserve"> </v>
      </c>
      <c r="P2278" s="349">
        <v>13.56</v>
      </c>
      <c r="Q2278" s="272">
        <v>1</v>
      </c>
      <c r="R2278" s="274">
        <v>0</v>
      </c>
      <c r="S2278" s="263"/>
      <c r="T2278" s="275" t="s">
        <v>4568</v>
      </c>
      <c r="U2278" s="263" t="str">
        <f t="shared" si="152"/>
        <v xml:space="preserve"> </v>
      </c>
    </row>
    <row r="2279" spans="1:26" x14ac:dyDescent="0.2">
      <c r="A2279" s="12" t="s">
        <v>1498</v>
      </c>
      <c r="B2279" s="74" t="s">
        <v>4020</v>
      </c>
      <c r="C2279" s="111" t="s">
        <v>3649</v>
      </c>
      <c r="D2279" s="5">
        <v>50</v>
      </c>
      <c r="E2279" s="104" t="s">
        <v>4023</v>
      </c>
      <c r="F2279" s="263" t="str">
        <f t="shared" si="149"/>
        <v xml:space="preserve"> </v>
      </c>
      <c r="G2279" s="13" t="s">
        <v>4019</v>
      </c>
      <c r="I2279" s="263" t="str">
        <f t="shared" si="150"/>
        <v xml:space="preserve"> </v>
      </c>
      <c r="J2279" s="38" t="str">
        <f>IF(D2279&gt;=('28 Populations and thresholds'!$I$111),"YES"," ")</f>
        <v>YES</v>
      </c>
      <c r="K2279" s="38" t="str">
        <f>IF(J2279="YES"," ",IF(D2279&gt;=('28 Populations and thresholds'!$I$111)*0.25,"YES"))</f>
        <v xml:space="preserve"> </v>
      </c>
      <c r="L2279" s="38" t="b">
        <f>OR('28 Populations and thresholds'!$J$111="CR",'28 Populations and thresholds'!$J$111="EN",'28 Populations and thresholds'!$J$111="VU")</f>
        <v>1</v>
      </c>
      <c r="M2279" s="75">
        <f>D2279/'28 Populations and thresholds'!$H$111</f>
        <v>5.0000000000000001E-3</v>
      </c>
      <c r="N2279" s="106" t="str">
        <f>'28 Populations and thresholds'!$K$111</f>
        <v>DEC</v>
      </c>
      <c r="O2279" s="263" t="str">
        <f t="shared" si="151"/>
        <v xml:space="preserve"> </v>
      </c>
      <c r="P2279" s="348">
        <v>0.5</v>
      </c>
      <c r="Q2279" s="38">
        <v>1</v>
      </c>
      <c r="R2279" s="106">
        <v>1</v>
      </c>
      <c r="S2279" s="263"/>
      <c r="T2279" s="12" t="s">
        <v>4026</v>
      </c>
      <c r="U2279" s="263" t="str">
        <f t="shared" si="152"/>
        <v xml:space="preserve"> </v>
      </c>
    </row>
    <row r="2280" spans="1:26" x14ac:dyDescent="0.2">
      <c r="A2280" s="267" t="s">
        <v>1498</v>
      </c>
      <c r="B2280" s="268" t="s">
        <v>1576</v>
      </c>
      <c r="C2280" s="269" t="s">
        <v>3666</v>
      </c>
      <c r="D2280" s="270">
        <v>18000</v>
      </c>
      <c r="E2280" s="294" t="s">
        <v>1578</v>
      </c>
      <c r="F2280" s="263" t="str">
        <f t="shared" si="149"/>
        <v xml:space="preserve"> </v>
      </c>
      <c r="G2280" s="267" t="s">
        <v>15</v>
      </c>
      <c r="H2280" s="267" t="s">
        <v>1577</v>
      </c>
      <c r="I2280" s="263" t="str">
        <f t="shared" si="150"/>
        <v xml:space="preserve"> </v>
      </c>
      <c r="J2280" s="272" t="str">
        <f>IF(D2280&gt;=(('28 Populations and thresholds'!$I$61)+('28 Populations and thresholds'!$I$64)),"YES"," ")</f>
        <v>YES</v>
      </c>
      <c r="K2280" s="272" t="str">
        <f>IF(J2280="YES"," ",IF(D2280&gt;=(('28 Populations and thresholds'!$I$61)+('28 Populations and thresholds'!$I$64))*0.25,"YES"))</f>
        <v xml:space="preserve"> </v>
      </c>
      <c r="L2280" s="272" t="b">
        <f>OR('28 Populations and thresholds'!$J$61="CR",'28 Populations and thresholds'!$J$61="EN",'28 Populations and thresholds'!$J$61="VU")</f>
        <v>0</v>
      </c>
      <c r="M2280" s="273">
        <f>D2280/(('28 Populations and thresholds'!$H$61)+('28 Populations and thresholds'!$H$62))</f>
        <v>0.6</v>
      </c>
      <c r="N2280" s="274" t="str">
        <f>'28 Populations and thresholds'!$K$61</f>
        <v>DEC</v>
      </c>
      <c r="O2280" s="263" t="str">
        <f t="shared" si="151"/>
        <v xml:space="preserve"> </v>
      </c>
      <c r="P2280" s="349">
        <v>94.43</v>
      </c>
      <c r="Q2280" s="272">
        <v>5</v>
      </c>
      <c r="R2280" s="274">
        <v>3</v>
      </c>
      <c r="S2280" s="263"/>
      <c r="T2280" s="275" t="s">
        <v>4557</v>
      </c>
      <c r="U2280" s="263" t="str">
        <f t="shared" si="152"/>
        <v xml:space="preserve"> </v>
      </c>
    </row>
    <row r="2281" spans="1:26" x14ac:dyDescent="0.2">
      <c r="A2281" s="267" t="s">
        <v>1498</v>
      </c>
      <c r="B2281" s="268" t="s">
        <v>1576</v>
      </c>
      <c r="C2281" s="268" t="s">
        <v>3797</v>
      </c>
      <c r="D2281" s="270">
        <v>65000</v>
      </c>
      <c r="E2281" s="294" t="s">
        <v>1578</v>
      </c>
      <c r="F2281" s="263" t="str">
        <f t="shared" si="149"/>
        <v xml:space="preserve"> </v>
      </c>
      <c r="G2281" s="267" t="s">
        <v>15</v>
      </c>
      <c r="H2281" s="267" t="s">
        <v>1577</v>
      </c>
      <c r="I2281" s="263" t="str">
        <f t="shared" si="150"/>
        <v xml:space="preserve"> </v>
      </c>
      <c r="J2281" s="272" t="str">
        <f>IF(D2281&gt;=(('28 Populations and thresholds'!$I$66)+('28 Populations and thresholds'!$I$67)+('28 Populations and thresholds'!$I$68)),"YES"," ")</f>
        <v>YES</v>
      </c>
      <c r="K2281" s="272" t="str">
        <f>IF(J2281="YES"," ",IF(D2281&gt;=(('28 Populations and thresholds'!$I$66)+('28 Populations and thresholds'!$I$67)+('28 Populations and thresholds'!$I$68))*0.25,"YES"))</f>
        <v xml:space="preserve"> </v>
      </c>
      <c r="L2281" s="272" t="b">
        <f>OR('28 Populations and thresholds'!$J$68="CR",'28 Populations and thresholds'!$J$68="EN",'28 Populations and thresholds'!$J$68="VU")</f>
        <v>0</v>
      </c>
      <c r="M2281" s="273">
        <f>D2281/(('28 Populations and thresholds'!$H$66)+('28 Populations and thresholds'!$H$67)+('28 Populations and thresholds'!$H$68))</f>
        <v>0.19811033221578786</v>
      </c>
      <c r="N2281" s="274" t="str">
        <f>'28 Populations and thresholds'!$K$66</f>
        <v>DEC</v>
      </c>
      <c r="O2281" s="263" t="str">
        <f t="shared" si="151"/>
        <v xml:space="preserve"> </v>
      </c>
      <c r="P2281" s="349"/>
      <c r="Q2281" s="272"/>
      <c r="R2281" s="274"/>
      <c r="S2281" s="263"/>
      <c r="T2281" s="275" t="s">
        <v>4568</v>
      </c>
      <c r="U2281" s="263" t="str">
        <f t="shared" si="152"/>
        <v xml:space="preserve"> </v>
      </c>
    </row>
    <row r="2282" spans="1:26" x14ac:dyDescent="0.2">
      <c r="A2282" s="275" t="s">
        <v>1498</v>
      </c>
      <c r="B2282" s="293" t="s">
        <v>1576</v>
      </c>
      <c r="C2282" s="269" t="s">
        <v>3396</v>
      </c>
      <c r="D2282" s="279">
        <v>300</v>
      </c>
      <c r="E2282" s="274" t="s">
        <v>4078</v>
      </c>
      <c r="F2282" s="263" t="str">
        <f t="shared" si="149"/>
        <v xml:space="preserve"> </v>
      </c>
      <c r="G2282" s="275"/>
      <c r="H2282" s="275" t="s">
        <v>4019</v>
      </c>
      <c r="I2282" s="263" t="str">
        <f t="shared" si="150"/>
        <v xml:space="preserve"> </v>
      </c>
      <c r="J2282" s="272" t="str">
        <f>IF(D2282&gt;=(('28 Populations and thresholds'!$I$121)+('28 Populations and thresholds'!$I$122)),"YES"," ")</f>
        <v>YES</v>
      </c>
      <c r="K2282" s="272" t="str">
        <f>IF(J2282="YES"," ",IF(D2282&gt;=(('28 Populations and thresholds'!$I$121)+('28 Populations and thresholds'!$I$122))*0.25,"YES"))</f>
        <v xml:space="preserve"> </v>
      </c>
      <c r="L2282" s="272" t="b">
        <f>OR('28 Populations and thresholds'!$J$122="CR",'28 Populations and thresholds'!$J$122="EN",'28 Populations and thresholds'!$J$122="VU")</f>
        <v>1</v>
      </c>
      <c r="M2282" s="273">
        <f>D2282/(('28 Populations and thresholds'!$H$121)+('28 Populations and thresholds'!$H$122))</f>
        <v>2.575107296137339E-2</v>
      </c>
      <c r="N2282" s="274">
        <f>'28 Populations and thresholds'!$K$122</f>
        <v>0</v>
      </c>
      <c r="O2282" s="263" t="str">
        <f t="shared" si="151"/>
        <v xml:space="preserve"> </v>
      </c>
      <c r="P2282" s="349"/>
      <c r="Q2282" s="272"/>
      <c r="R2282" s="274"/>
      <c r="S2282" s="263"/>
      <c r="T2282" s="275" t="s">
        <v>4568</v>
      </c>
      <c r="U2282" s="263" t="str">
        <f t="shared" si="152"/>
        <v xml:space="preserve"> </v>
      </c>
    </row>
    <row r="2283" spans="1:26" x14ac:dyDescent="0.2">
      <c r="A2283" s="267" t="s">
        <v>1498</v>
      </c>
      <c r="B2283" s="268" t="s">
        <v>1576</v>
      </c>
      <c r="C2283" s="269" t="s">
        <v>3729</v>
      </c>
      <c r="D2283" s="270">
        <v>3000</v>
      </c>
      <c r="E2283" s="294" t="s">
        <v>1578</v>
      </c>
      <c r="F2283" s="263" t="str">
        <f t="shared" si="149"/>
        <v xml:space="preserve"> </v>
      </c>
      <c r="G2283" s="267" t="s">
        <v>15</v>
      </c>
      <c r="H2283" s="267" t="s">
        <v>1577</v>
      </c>
      <c r="I2283" s="263" t="str">
        <f t="shared" si="150"/>
        <v xml:space="preserve"> </v>
      </c>
      <c r="J2283" s="272" t="str">
        <f>IF(D2283&gt;=('28 Populations and thresholds'!$I$69),"YES"," ")</f>
        <v>YES</v>
      </c>
      <c r="K2283" s="272" t="str">
        <f>IF(J2283="YES"," ",IF(D2283&gt;=('28 Populations and thresholds'!$I$69)*0.25,"YES"))</f>
        <v xml:space="preserve"> </v>
      </c>
      <c r="L2283" s="272" t="b">
        <f>OR('28 Populations and thresholds'!$J$69="CR",'28 Populations and thresholds'!$J$69="EN",'28 Populations and thresholds'!$J$69="VU")</f>
        <v>1</v>
      </c>
      <c r="M2283" s="273">
        <f>D2283/'28 Populations and thresholds'!$H$69</f>
        <v>0.10714285714285714</v>
      </c>
      <c r="N2283" s="274">
        <f>'28 Populations and thresholds'!$K$69</f>
        <v>0</v>
      </c>
      <c r="O2283" s="263" t="str">
        <f t="shared" si="151"/>
        <v xml:space="preserve"> </v>
      </c>
      <c r="P2283" s="349"/>
      <c r="Q2283" s="272"/>
      <c r="R2283" s="274"/>
      <c r="S2283" s="263"/>
      <c r="T2283" s="269"/>
      <c r="U2283" s="263" t="str">
        <f t="shared" si="152"/>
        <v xml:space="preserve"> </v>
      </c>
    </row>
    <row r="2284" spans="1:26" x14ac:dyDescent="0.2">
      <c r="A2284" s="275" t="s">
        <v>1498</v>
      </c>
      <c r="B2284" s="293" t="s">
        <v>1576</v>
      </c>
      <c r="C2284" s="269" t="s">
        <v>3723</v>
      </c>
      <c r="D2284" s="279">
        <v>40</v>
      </c>
      <c r="E2284" s="274">
        <v>1986</v>
      </c>
      <c r="F2284" s="263" t="str">
        <f t="shared" si="149"/>
        <v xml:space="preserve"> </v>
      </c>
      <c r="G2284" s="275" t="s">
        <v>4019</v>
      </c>
      <c r="H2284" s="275"/>
      <c r="I2284" s="263" t="str">
        <f t="shared" si="150"/>
        <v xml:space="preserve"> </v>
      </c>
      <c r="J2284" s="272" t="str">
        <f>IF(D2284&gt;=('28 Populations and thresholds'!$I$45),"YES"," ")</f>
        <v>YES</v>
      </c>
      <c r="K2284" s="272" t="str">
        <f>IF(J2284="YES"," ",IF(D2284&gt;=('28 Populations and thresholds'!$I$45)*0.25,"YES"))</f>
        <v xml:space="preserve"> </v>
      </c>
      <c r="L2284" s="272" t="b">
        <f>OR('28 Populations and thresholds'!$J$45="CR",'28 Populations and thresholds'!$J$45="EN",'28 Populations and thresholds'!$J$45="VU")</f>
        <v>1</v>
      </c>
      <c r="M2284" s="273">
        <f>D2284/'28 Populations and thresholds'!$H$45</f>
        <v>1.3333333333333334E-2</v>
      </c>
      <c r="N2284" s="274" t="str">
        <f>'28 Populations and thresholds'!$K$45</f>
        <v>DEC</v>
      </c>
      <c r="O2284" s="263" t="str">
        <f t="shared" si="151"/>
        <v xml:space="preserve"> </v>
      </c>
      <c r="P2284" s="349"/>
      <c r="Q2284" s="272"/>
      <c r="R2284" s="274"/>
      <c r="S2284" s="263"/>
      <c r="T2284" s="275" t="s">
        <v>4073</v>
      </c>
      <c r="U2284" s="263" t="str">
        <f t="shared" si="152"/>
        <v xml:space="preserve"> </v>
      </c>
      <c r="W2284" s="4"/>
      <c r="X2284" s="4"/>
      <c r="Y2284" s="4"/>
      <c r="Z2284" s="4"/>
    </row>
    <row r="2285" spans="1:26" x14ac:dyDescent="0.2">
      <c r="A2285" s="143" t="s">
        <v>1498</v>
      </c>
      <c r="B2285" s="40" t="s">
        <v>1579</v>
      </c>
      <c r="C2285" s="40" t="s">
        <v>3797</v>
      </c>
      <c r="D2285" s="41">
        <v>10000</v>
      </c>
      <c r="E2285" s="47" t="s">
        <v>1580</v>
      </c>
      <c r="F2285" s="263" t="str">
        <f t="shared" si="149"/>
        <v xml:space="preserve"> </v>
      </c>
      <c r="G2285" s="143" t="s">
        <v>15</v>
      </c>
      <c r="H2285" s="143" t="s">
        <v>1501</v>
      </c>
      <c r="I2285" s="263" t="str">
        <f t="shared" si="150"/>
        <v xml:space="preserve"> </v>
      </c>
      <c r="J2285" s="38" t="str">
        <f>IF(D2285&gt;=(('28 Populations and thresholds'!$I$66)+('28 Populations and thresholds'!$I$67)+('28 Populations and thresholds'!$I$68)),"YES"," ")</f>
        <v>YES</v>
      </c>
      <c r="K2285" s="38" t="str">
        <f>IF(J2285="YES"," ",IF(D2285&gt;=(('28 Populations and thresholds'!$I$66)+('28 Populations and thresholds'!$I$67)+('28 Populations and thresholds'!$I$68))*0.25,"YES"))</f>
        <v xml:space="preserve"> </v>
      </c>
      <c r="L2285" s="38" t="b">
        <f>OR('28 Populations and thresholds'!$J$68="CR",'28 Populations and thresholds'!$J$68="EN",'28 Populations and thresholds'!$J$68="VU")</f>
        <v>0</v>
      </c>
      <c r="M2285" s="75">
        <f>D2285/(('28 Populations and thresholds'!$H$66)+('28 Populations and thresholds'!$H$67)+('28 Populations and thresholds'!$H$68))</f>
        <v>3.0478512648582749E-2</v>
      </c>
      <c r="N2285" s="106" t="str">
        <f>'28 Populations and thresholds'!$K$66</f>
        <v>DEC</v>
      </c>
      <c r="O2285" s="263" t="str">
        <f t="shared" si="151"/>
        <v xml:space="preserve"> </v>
      </c>
      <c r="P2285" s="348">
        <v>3.05</v>
      </c>
      <c r="Q2285" s="38">
        <v>1</v>
      </c>
      <c r="R2285" s="106">
        <v>0</v>
      </c>
      <c r="S2285" s="263"/>
      <c r="T2285" s="12" t="s">
        <v>4568</v>
      </c>
      <c r="U2285" s="263" t="str">
        <f t="shared" si="152"/>
        <v xml:space="preserve"> </v>
      </c>
    </row>
    <row r="2286" spans="1:26" x14ac:dyDescent="0.2">
      <c r="A2286" s="275" t="s">
        <v>2428</v>
      </c>
      <c r="B2286" s="269" t="s">
        <v>761</v>
      </c>
      <c r="C2286" s="296" t="s">
        <v>3471</v>
      </c>
      <c r="D2286" s="279">
        <v>683</v>
      </c>
      <c r="E2286" s="281">
        <v>36770</v>
      </c>
      <c r="F2286" s="263" t="str">
        <f t="shared" si="149"/>
        <v xml:space="preserve"> </v>
      </c>
      <c r="G2286" s="275"/>
      <c r="H2286" s="275" t="s">
        <v>4162</v>
      </c>
      <c r="I2286" s="263" t="str">
        <f t="shared" si="150"/>
        <v xml:space="preserve"> </v>
      </c>
      <c r="J2286" s="272" t="str">
        <f>IF(D2286&gt;=(('28 Populations and thresholds'!$I$183)+('28 Populations and thresholds'!$I$184)+('28 Populations and thresholds'!$I$185)),"YES"," ")</f>
        <v>YES</v>
      </c>
      <c r="K2286" s="272" t="str">
        <f>IF(J2286="YES"," ",IF(D2286&gt;=(('28 Populations and thresholds'!$I$183)+('28 Populations and thresholds'!$I$184)+('28 Populations and thresholds'!$I$185))*0.25,"YES"))</f>
        <v xml:space="preserve"> </v>
      </c>
      <c r="L2286" s="272" t="b">
        <f>OR('28 Populations and thresholds'!$J$183="CR",'28 Populations and thresholds'!$J$183="EN",'28 Populations and thresholds'!$J$183="VU")</f>
        <v>0</v>
      </c>
      <c r="M2286" s="273">
        <f>D2286/(('28 Populations and thresholds'!$H$183)+('28 Populations and thresholds'!$H$184)+('28 Populations and thresholds'!$H$185))</f>
        <v>2.2766666666666669E-3</v>
      </c>
      <c r="N2286" s="274">
        <f>'28 Populations and thresholds'!$K$183</f>
        <v>0</v>
      </c>
      <c r="O2286" s="263" t="str">
        <f t="shared" si="151"/>
        <v xml:space="preserve"> </v>
      </c>
      <c r="P2286" s="349">
        <v>2.23</v>
      </c>
      <c r="Q2286" s="272">
        <v>2</v>
      </c>
      <c r="R2286" s="274">
        <v>0</v>
      </c>
      <c r="S2286" s="263"/>
      <c r="T2286" s="275" t="s">
        <v>4568</v>
      </c>
      <c r="U2286" s="263" t="str">
        <f t="shared" si="152"/>
        <v xml:space="preserve"> </v>
      </c>
    </row>
    <row r="2287" spans="1:26" x14ac:dyDescent="0.2">
      <c r="A2287" s="313" t="s">
        <v>2428</v>
      </c>
      <c r="B2287" s="269" t="s">
        <v>761</v>
      </c>
      <c r="C2287" s="313" t="s">
        <v>3745</v>
      </c>
      <c r="D2287" s="327">
        <v>2000</v>
      </c>
      <c r="E2287" s="328">
        <v>38353</v>
      </c>
      <c r="F2287" s="263" t="str">
        <f t="shared" si="149"/>
        <v xml:space="preserve"> </v>
      </c>
      <c r="G2287" s="275" t="s">
        <v>4498</v>
      </c>
      <c r="H2287" s="286" t="s">
        <v>4541</v>
      </c>
      <c r="I2287" s="263" t="str">
        <f t="shared" si="150"/>
        <v xml:space="preserve"> </v>
      </c>
      <c r="J2287" s="272" t="str">
        <f>IF(D2287&gt;=('28 Populations and thresholds'!$I$152),"YES"," ")</f>
        <v>YES</v>
      </c>
      <c r="K2287" s="272" t="str">
        <f>IF(J2287="YES"," ",IF(D2287&gt;=('28 Populations and thresholds'!$I$152)*0.25,"YES"))</f>
        <v xml:space="preserve"> </v>
      </c>
      <c r="L2287" s="272" t="b">
        <f>OR('28 Populations and thresholds'!$J$152="CR",'28 Populations and thresholds'!$J$152="EN",'28 Populations and thresholds'!$J$152="VU")</f>
        <v>0</v>
      </c>
      <c r="M2287" s="273">
        <f>D2287/'28 Populations and thresholds'!$H$152</f>
        <v>0.02</v>
      </c>
      <c r="N2287" s="274">
        <f>'28 Populations and thresholds'!$K$152</f>
        <v>0</v>
      </c>
      <c r="O2287" s="263" t="str">
        <f t="shared" si="151"/>
        <v xml:space="preserve"> </v>
      </c>
      <c r="P2287" s="349"/>
      <c r="Q2287" s="272"/>
      <c r="R2287" s="274"/>
      <c r="S2287" s="263"/>
      <c r="T2287" s="275"/>
      <c r="U2287" s="263" t="str">
        <f t="shared" si="152"/>
        <v xml:space="preserve"> </v>
      </c>
      <c r="W2287" s="4"/>
      <c r="X2287" s="4"/>
      <c r="Y2287" s="4"/>
      <c r="Z2287" s="4"/>
    </row>
    <row r="2288" spans="1:26" x14ac:dyDescent="0.2">
      <c r="A2288" s="12" t="s">
        <v>1610</v>
      </c>
      <c r="B2288" s="9" t="s">
        <v>1710</v>
      </c>
      <c r="C2288" s="4" t="s">
        <v>1709</v>
      </c>
      <c r="D2288" s="5">
        <v>18550</v>
      </c>
      <c r="E2288" s="1" t="s">
        <v>130</v>
      </c>
      <c r="F2288" s="263" t="str">
        <f t="shared" si="149"/>
        <v xml:space="preserve"> </v>
      </c>
      <c r="G2288" s="13" t="s">
        <v>139</v>
      </c>
      <c r="I2288" s="263" t="str">
        <f t="shared" si="150"/>
        <v xml:space="preserve"> </v>
      </c>
      <c r="J2288" s="38" t="str">
        <f>IF(D2288&gt;=('28 Populations and thresholds'!$I$212),"YES"," ")</f>
        <v>YES</v>
      </c>
      <c r="K2288" s="38" t="str">
        <f>IF(J2288="YES"," ",IF(D2288&gt;=('28 Populations and thresholds'!$I$212)*0.25,"YES"))</f>
        <v xml:space="preserve"> </v>
      </c>
      <c r="L2288" s="38" t="b">
        <f>OR('28 Populations and thresholds'!$J$212="CR",'28 Populations and thresholds'!$J$212="EN",'28 Populations and thresholds'!$J$212="VU")</f>
        <v>0</v>
      </c>
      <c r="M2288" s="75">
        <f>D2288/'28 Populations and thresholds'!$H$212</f>
        <v>1.7666666666666667E-2</v>
      </c>
      <c r="N2288" s="106">
        <f>'28 Populations and thresholds'!$K$212</f>
        <v>0</v>
      </c>
      <c r="O2288" s="263" t="str">
        <f t="shared" si="151"/>
        <v xml:space="preserve"> </v>
      </c>
      <c r="P2288" s="348">
        <v>3.12</v>
      </c>
      <c r="Q2288" s="38">
        <v>2</v>
      </c>
      <c r="R2288" s="106">
        <v>0</v>
      </c>
      <c r="S2288" s="263"/>
      <c r="U2288" s="263" t="str">
        <f t="shared" si="152"/>
        <v xml:space="preserve"> </v>
      </c>
    </row>
    <row r="2289" spans="1:27" x14ac:dyDescent="0.2">
      <c r="A2289" s="12" t="s">
        <v>1610</v>
      </c>
      <c r="B2289" s="4" t="s">
        <v>1710</v>
      </c>
      <c r="C2289" s="4" t="s">
        <v>3570</v>
      </c>
      <c r="D2289" s="5">
        <v>54</v>
      </c>
      <c r="E2289" s="104">
        <v>1999</v>
      </c>
      <c r="F2289" s="263" t="str">
        <f t="shared" si="149"/>
        <v xml:space="preserve"> </v>
      </c>
      <c r="G2289" s="12" t="s">
        <v>139</v>
      </c>
      <c r="H2289" s="12" t="s">
        <v>3388</v>
      </c>
      <c r="I2289" s="263" t="str">
        <f t="shared" si="150"/>
        <v xml:space="preserve"> </v>
      </c>
      <c r="J2289" s="38" t="str">
        <f>IF(D2289&gt;=('28 Populations and thresholds'!$I$82),"YES"," ")</f>
        <v>YES</v>
      </c>
      <c r="K2289" s="38" t="str">
        <f>IF(J2289="YES"," ",IF(D2289&gt;=('28 Populations and thresholds'!$I$82)*0.25,"YES"))</f>
        <v xml:space="preserve"> </v>
      </c>
      <c r="L2289" s="38" t="b">
        <f>OR('28 Populations and thresholds'!$J$82="CR",'28 Populations and thresholds'!$J$82="EN",'28 Populations and thresholds'!$J$82="VU")</f>
        <v>0</v>
      </c>
      <c r="M2289" s="75">
        <f>D2289/'28 Populations and thresholds'!$H$82</f>
        <v>1.35E-2</v>
      </c>
      <c r="N2289" s="106" t="str">
        <f>'28 Populations and thresholds'!$K$82</f>
        <v>DEC</v>
      </c>
      <c r="O2289" s="263" t="str">
        <f t="shared" si="151"/>
        <v xml:space="preserve"> </v>
      </c>
      <c r="P2289" s="348"/>
      <c r="Q2289" s="38"/>
      <c r="R2289" s="106"/>
      <c r="S2289" s="263"/>
      <c r="T2289" s="9"/>
      <c r="U2289" s="263" t="str">
        <f t="shared" si="152"/>
        <v xml:space="preserve"> </v>
      </c>
    </row>
    <row r="2290" spans="1:27" x14ac:dyDescent="0.2">
      <c r="A2290" s="275" t="s">
        <v>1610</v>
      </c>
      <c r="B2290" s="269" t="s">
        <v>3647</v>
      </c>
      <c r="C2290" s="280" t="s">
        <v>3644</v>
      </c>
      <c r="D2290" s="279">
        <v>554</v>
      </c>
      <c r="E2290" s="274">
        <v>2002</v>
      </c>
      <c r="F2290" s="263" t="str">
        <f t="shared" si="149"/>
        <v xml:space="preserve"> </v>
      </c>
      <c r="G2290" s="275" t="s">
        <v>139</v>
      </c>
      <c r="H2290" s="275" t="s">
        <v>3388</v>
      </c>
      <c r="I2290" s="263" t="str">
        <f t="shared" si="150"/>
        <v xml:space="preserve"> </v>
      </c>
      <c r="J2290" s="272" t="str">
        <f>IF(D2290&gt;=('28 Populations and thresholds'!$I$109),"YES"," ")</f>
        <v>YES</v>
      </c>
      <c r="K2290" s="272" t="str">
        <f>IF(J2290="YES"," ",IF(D2290&gt;=('28 Populations and thresholds'!$I$109)*0.25,"YES"))</f>
        <v xml:space="preserve"> </v>
      </c>
      <c r="L2290" s="272" t="b">
        <f>OR('28 Populations and thresholds'!$J$109="CR",'28 Populations and thresholds'!$J$109="EN",'28 Populations and thresholds'!$J$109="VU")</f>
        <v>0</v>
      </c>
      <c r="M2290" s="273">
        <f>D2290/'28 Populations and thresholds'!$H$109</f>
        <v>2.2159999999999999E-2</v>
      </c>
      <c r="N2290" s="274">
        <f>'28 Populations and thresholds'!$K$109</f>
        <v>0</v>
      </c>
      <c r="O2290" s="263" t="str">
        <f t="shared" si="151"/>
        <v xml:space="preserve"> </v>
      </c>
      <c r="P2290" s="349">
        <v>2.2200000000000002</v>
      </c>
      <c r="Q2290" s="272">
        <v>1</v>
      </c>
      <c r="R2290" s="274">
        <v>0</v>
      </c>
      <c r="S2290" s="263"/>
      <c r="T2290" s="269"/>
      <c r="U2290" s="263" t="str">
        <f t="shared" si="152"/>
        <v xml:space="preserve"> </v>
      </c>
      <c r="W2290" s="4"/>
      <c r="X2290" s="4"/>
      <c r="Y2290" s="4"/>
      <c r="Z2290" s="4"/>
    </row>
    <row r="2291" spans="1:27" x14ac:dyDescent="0.2">
      <c r="A2291" s="12" t="s">
        <v>1610</v>
      </c>
      <c r="B2291" s="4" t="s">
        <v>3582</v>
      </c>
      <c r="C2291" s="4" t="s">
        <v>3570</v>
      </c>
      <c r="D2291" s="5">
        <v>293</v>
      </c>
      <c r="E2291" s="104">
        <v>2003</v>
      </c>
      <c r="F2291" s="263" t="str">
        <f t="shared" si="149"/>
        <v xml:space="preserve"> </v>
      </c>
      <c r="G2291" s="12" t="s">
        <v>139</v>
      </c>
      <c r="H2291" s="12" t="s">
        <v>3388</v>
      </c>
      <c r="I2291" s="263" t="str">
        <f t="shared" si="150"/>
        <v xml:space="preserve"> </v>
      </c>
      <c r="J2291" s="38" t="str">
        <f>IF(D2291&gt;=('28 Populations and thresholds'!$I$82),"YES"," ")</f>
        <v>YES</v>
      </c>
      <c r="K2291" s="38" t="str">
        <f>IF(J2291="YES"," ",IF(D2291&gt;=('28 Populations and thresholds'!$I$82)*0.25,"YES"))</f>
        <v xml:space="preserve"> </v>
      </c>
      <c r="L2291" s="38" t="b">
        <f>OR('28 Populations and thresholds'!$J$82="CR",'28 Populations and thresholds'!$J$82="EN",'28 Populations and thresholds'!$J$82="VU")</f>
        <v>0</v>
      </c>
      <c r="M2291" s="75">
        <f>D2291/'28 Populations and thresholds'!$H$82</f>
        <v>7.3249999999999996E-2</v>
      </c>
      <c r="N2291" s="106" t="str">
        <f>'28 Populations and thresholds'!$K$82</f>
        <v>DEC</v>
      </c>
      <c r="O2291" s="263" t="str">
        <f t="shared" si="151"/>
        <v xml:space="preserve"> </v>
      </c>
      <c r="P2291" s="348">
        <v>7.33</v>
      </c>
      <c r="Q2291" s="38">
        <v>1</v>
      </c>
      <c r="R2291" s="106">
        <v>0</v>
      </c>
      <c r="S2291" s="263"/>
      <c r="T2291" s="9"/>
      <c r="U2291" s="263" t="str">
        <f t="shared" si="152"/>
        <v xml:space="preserve"> </v>
      </c>
    </row>
    <row r="2292" spans="1:27" x14ac:dyDescent="0.2">
      <c r="A2292" s="275" t="s">
        <v>1610</v>
      </c>
      <c r="B2292" s="269" t="s">
        <v>3661</v>
      </c>
      <c r="C2292" s="269" t="s">
        <v>3659</v>
      </c>
      <c r="D2292" s="279">
        <v>5400</v>
      </c>
      <c r="E2292" s="274">
        <v>2006</v>
      </c>
      <c r="F2292" s="263" t="str">
        <f t="shared" si="149"/>
        <v xml:space="preserve"> </v>
      </c>
      <c r="G2292" s="275" t="s">
        <v>139</v>
      </c>
      <c r="H2292" s="275" t="s">
        <v>3388</v>
      </c>
      <c r="I2292" s="263" t="str">
        <f t="shared" si="150"/>
        <v xml:space="preserve"> </v>
      </c>
      <c r="J2292" s="272" t="str">
        <f>IF(D2292&gt;=('28 Populations and thresholds'!$I$68),"YES"," ")</f>
        <v>YES</v>
      </c>
      <c r="K2292" s="272" t="str">
        <f>IF(J2292="YES"," ",IF(D2292&gt;=('28 Populations and thresholds'!$I$68)*0.25,"YES"))</f>
        <v xml:space="preserve"> </v>
      </c>
      <c r="L2292" s="272" t="b">
        <f>OR('28 Populations and thresholds'!$J$68="CR",'28 Populations and thresholds'!$J$68="EN",'28 Populations and thresholds'!$J$68="VU")</f>
        <v>0</v>
      </c>
      <c r="M2292" s="273">
        <f>D2292/'28 Populations and thresholds'!$H$68</f>
        <v>5.3999999999999999E-2</v>
      </c>
      <c r="N2292" s="274">
        <f>'28 Populations and thresholds'!$K$68</f>
        <v>0</v>
      </c>
      <c r="O2292" s="263" t="str">
        <f t="shared" si="151"/>
        <v xml:space="preserve"> </v>
      </c>
      <c r="P2292" s="349">
        <v>5.4</v>
      </c>
      <c r="Q2292" s="272">
        <v>1</v>
      </c>
      <c r="R2292" s="274">
        <v>0</v>
      </c>
      <c r="S2292" s="263"/>
      <c r="T2292" s="269"/>
      <c r="U2292" s="263" t="str">
        <f t="shared" si="152"/>
        <v xml:space="preserve"> </v>
      </c>
    </row>
    <row r="2293" spans="1:27" x14ac:dyDescent="0.2">
      <c r="A2293" s="143" t="s">
        <v>1610</v>
      </c>
      <c r="B2293" s="40" t="s">
        <v>994</v>
      </c>
      <c r="C2293" s="40" t="s">
        <v>3795</v>
      </c>
      <c r="D2293" s="41">
        <v>2157</v>
      </c>
      <c r="E2293" s="46">
        <v>35916</v>
      </c>
      <c r="F2293" s="263" t="str">
        <f t="shared" si="149"/>
        <v xml:space="preserve"> </v>
      </c>
      <c r="G2293" s="143" t="s">
        <v>21</v>
      </c>
      <c r="H2293" s="143" t="s">
        <v>604</v>
      </c>
      <c r="I2293" s="263" t="str">
        <f t="shared" si="150"/>
        <v xml:space="preserve"> </v>
      </c>
      <c r="J2293" s="38" t="str">
        <f>IF(D2293&gt;=(('28 Populations and thresholds'!$I$176)+('28 Populations and thresholds'!$I$177)),"YES"," ")</f>
        <v xml:space="preserve"> </v>
      </c>
      <c r="K2293" s="38" t="str">
        <f>IF(J2293="YES"," ",IF(D2293&gt;=(('28 Populations and thresholds'!$I$176)+('28 Populations and thresholds'!$I$177))*0.25,"YES"))</f>
        <v>YES</v>
      </c>
      <c r="L2293" s="38" t="b">
        <f>OR('28 Populations and thresholds'!$J$176="CR",'28 Populations and thresholds'!$J$176="EN",'28 Populations and thresholds'!$J$176="VU")</f>
        <v>0</v>
      </c>
      <c r="M2293" s="75">
        <f>D2293/(('28 Populations and thresholds'!$H$176)+('28 Populations and thresholds'!$H$177))</f>
        <v>7.7311827956989248E-3</v>
      </c>
      <c r="N2293" s="106" t="str">
        <f>'28 Populations and thresholds'!$K$176</f>
        <v>DEC</v>
      </c>
      <c r="O2293" s="263" t="str">
        <f t="shared" si="151"/>
        <v xml:space="preserve"> </v>
      </c>
      <c r="P2293" s="348">
        <v>11.71</v>
      </c>
      <c r="Q2293" s="38">
        <v>8</v>
      </c>
      <c r="R2293" s="106">
        <v>0</v>
      </c>
      <c r="S2293" s="263"/>
      <c r="T2293" s="12" t="s">
        <v>4568</v>
      </c>
      <c r="U2293" s="263" t="str">
        <f t="shared" si="152"/>
        <v xml:space="preserve"> </v>
      </c>
    </row>
    <row r="2294" spans="1:27" x14ac:dyDescent="0.2">
      <c r="A2294" s="12" t="s">
        <v>1610</v>
      </c>
      <c r="B2294" s="40" t="s">
        <v>994</v>
      </c>
      <c r="C2294" s="4" t="s">
        <v>3761</v>
      </c>
      <c r="D2294" s="41">
        <v>361</v>
      </c>
      <c r="E2294" s="46">
        <v>36038</v>
      </c>
      <c r="F2294" s="263" t="str">
        <f t="shared" si="149"/>
        <v xml:space="preserve"> </v>
      </c>
      <c r="G2294" s="143" t="s">
        <v>21</v>
      </c>
      <c r="H2294" s="143" t="s">
        <v>604</v>
      </c>
      <c r="I2294" s="263" t="str">
        <f t="shared" si="150"/>
        <v xml:space="preserve"> </v>
      </c>
      <c r="J2294" s="38" t="str">
        <f>IF(D2294&gt;=('28 Populations and thresholds'!$I$187),"YES"," ")</f>
        <v xml:space="preserve"> </v>
      </c>
      <c r="K2294" s="38" t="str">
        <f>IF(J2294="YES"," ",IF(D2294&gt;=('28 Populations and thresholds'!$I$187)*0.25,"YES"))</f>
        <v>YES</v>
      </c>
      <c r="L2294" s="38" t="b">
        <f>OR('28 Populations and thresholds'!$J$187="CR",'28 Populations and thresholds'!$J$187="EN",'28 Populations and thresholds'!$J$187="VU")</f>
        <v>0</v>
      </c>
      <c r="M2294" s="75">
        <f>D2294/'28 Populations and thresholds'!$H$187</f>
        <v>3.6099999999999999E-3</v>
      </c>
      <c r="N2294" s="106">
        <f>'28 Populations and thresholds'!$K$187</f>
        <v>0</v>
      </c>
      <c r="O2294" s="263" t="str">
        <f t="shared" si="151"/>
        <v xml:space="preserve"> </v>
      </c>
      <c r="P2294" s="348"/>
      <c r="Q2294" s="38"/>
      <c r="R2294" s="106"/>
      <c r="S2294" s="263"/>
      <c r="T2294" s="9"/>
      <c r="U2294" s="263" t="str">
        <f t="shared" si="152"/>
        <v xml:space="preserve"> </v>
      </c>
    </row>
    <row r="2295" spans="1:27" x14ac:dyDescent="0.2">
      <c r="A2295" s="12" t="s">
        <v>1610</v>
      </c>
      <c r="B2295" s="56" t="s">
        <v>994</v>
      </c>
      <c r="C2295" s="4" t="s">
        <v>3564</v>
      </c>
      <c r="D2295" s="5">
        <v>1160</v>
      </c>
      <c r="E2295" s="104" t="s">
        <v>3938</v>
      </c>
      <c r="F2295" s="263" t="str">
        <f t="shared" si="149"/>
        <v xml:space="preserve"> </v>
      </c>
      <c r="H2295" s="13" t="s">
        <v>4429</v>
      </c>
      <c r="I2295" s="263" t="str">
        <f t="shared" si="150"/>
        <v xml:space="preserve"> </v>
      </c>
      <c r="J2295" s="38" t="str">
        <f>IF(D2295&gt;=('28 Populations and thresholds'!$I$79),"YES"," ")</f>
        <v>YES</v>
      </c>
      <c r="K2295" s="38" t="str">
        <f>IF(J2295="YES"," ",IF(D2295&gt;=('28 Populations and thresholds'!$I$79)*0.25,"YES"))</f>
        <v xml:space="preserve"> </v>
      </c>
      <c r="L2295" s="38" t="b">
        <f>OR('28 Populations and thresholds'!$J$79="CR",'28 Populations and thresholds'!$J$79="EN",'28 Populations and thresholds'!$J$79="VU")</f>
        <v>0</v>
      </c>
      <c r="M2295" s="75">
        <f>D2295/'28 Populations and thresholds'!$H$79</f>
        <v>7.7333333333333334E-3</v>
      </c>
      <c r="N2295" s="106">
        <f>'28 Populations and thresholds'!$K$79</f>
        <v>0</v>
      </c>
      <c r="O2295" s="263" t="str">
        <f t="shared" si="151"/>
        <v xml:space="preserve"> </v>
      </c>
      <c r="P2295" s="348"/>
      <c r="Q2295" s="38"/>
      <c r="R2295" s="106"/>
      <c r="S2295" s="263"/>
      <c r="T2295" s="9"/>
      <c r="U2295" s="263" t="str">
        <f t="shared" si="152"/>
        <v xml:space="preserve"> </v>
      </c>
    </row>
    <row r="2296" spans="1:27" x14ac:dyDescent="0.2">
      <c r="A2296" s="12" t="s">
        <v>1610</v>
      </c>
      <c r="B2296" s="40" t="s">
        <v>994</v>
      </c>
      <c r="C2296" s="4" t="s">
        <v>3451</v>
      </c>
      <c r="D2296" s="41">
        <v>1184</v>
      </c>
      <c r="E2296" s="46">
        <v>35916</v>
      </c>
      <c r="F2296" s="263" t="str">
        <f t="shared" si="149"/>
        <v xml:space="preserve"> </v>
      </c>
      <c r="G2296" s="143" t="s">
        <v>21</v>
      </c>
      <c r="H2296" s="143" t="s">
        <v>604</v>
      </c>
      <c r="I2296" s="263" t="str">
        <f t="shared" si="150"/>
        <v xml:space="preserve"> </v>
      </c>
      <c r="J2296" s="38" t="str">
        <f>IF(D2296&gt;=('28 Populations and thresholds'!$I$154),"YES"," ")</f>
        <v>YES</v>
      </c>
      <c r="K2296" s="38" t="str">
        <f>IF(J2296="YES"," ",IF(D2296&gt;=('28 Populations and thresholds'!$I$154)*0.25,"YES"))</f>
        <v xml:space="preserve"> </v>
      </c>
      <c r="L2296" s="38" t="b">
        <f>OR('28 Populations and thresholds'!$J$154="CR",'28 Populations and thresholds'!$J$154="EN",'28 Populations and thresholds'!$J$154="VU")</f>
        <v>0</v>
      </c>
      <c r="M2296" s="75">
        <f>D2296/'28 Populations and thresholds'!$H$154</f>
        <v>1.1384615384615385E-2</v>
      </c>
      <c r="N2296" s="106" t="str">
        <f>'28 Populations and thresholds'!$K$154</f>
        <v>DEC</v>
      </c>
      <c r="O2296" s="263" t="str">
        <f t="shared" si="151"/>
        <v xml:space="preserve"> </v>
      </c>
      <c r="P2296" s="348"/>
      <c r="Q2296" s="38"/>
      <c r="R2296" s="106"/>
      <c r="S2296" s="263"/>
      <c r="T2296" s="9"/>
      <c r="U2296" s="263" t="str">
        <f t="shared" si="152"/>
        <v xml:space="preserve"> </v>
      </c>
    </row>
    <row r="2297" spans="1:27" x14ac:dyDescent="0.2">
      <c r="A2297" s="12" t="s">
        <v>1610</v>
      </c>
      <c r="B2297" s="40" t="s">
        <v>994</v>
      </c>
      <c r="C2297" s="4" t="s">
        <v>3452</v>
      </c>
      <c r="D2297" s="41">
        <v>4332</v>
      </c>
      <c r="E2297" s="46">
        <v>36038</v>
      </c>
      <c r="F2297" s="263" t="str">
        <f t="shared" si="149"/>
        <v xml:space="preserve"> </v>
      </c>
      <c r="G2297" s="143" t="s">
        <v>21</v>
      </c>
      <c r="H2297" s="143" t="s">
        <v>604</v>
      </c>
      <c r="I2297" s="263" t="str">
        <f t="shared" si="150"/>
        <v xml:space="preserve"> </v>
      </c>
      <c r="J2297" s="38" t="str">
        <f>IF(D2297&gt;=('28 Populations and thresholds'!$I$158),"YES"," ")</f>
        <v>YES</v>
      </c>
      <c r="K2297" s="38" t="str">
        <f>IF(J2297="YES"," ",IF(D2297&gt;=('28 Populations and thresholds'!$I$158)*0.25,"YES"))</f>
        <v xml:space="preserve"> </v>
      </c>
      <c r="L2297" s="38" t="b">
        <f>OR('28 Populations and thresholds'!$J$158="CR",'28 Populations and thresholds'!$J$158="EN",'28 Populations and thresholds'!$J$158="VU")</f>
        <v>0</v>
      </c>
      <c r="M2297" s="75">
        <f>D2297/'28 Populations and thresholds'!$H$158</f>
        <v>4.3319999999999997E-2</v>
      </c>
      <c r="N2297" s="106">
        <f>'28 Populations and thresholds'!$K$158</f>
        <v>0</v>
      </c>
      <c r="O2297" s="263" t="str">
        <f t="shared" si="151"/>
        <v xml:space="preserve"> </v>
      </c>
      <c r="P2297" s="348"/>
      <c r="Q2297" s="38"/>
      <c r="R2297" s="106"/>
      <c r="S2297" s="263"/>
      <c r="T2297" s="9"/>
      <c r="U2297" s="263" t="str">
        <f t="shared" si="152"/>
        <v xml:space="preserve"> </v>
      </c>
    </row>
    <row r="2298" spans="1:27" x14ac:dyDescent="0.2">
      <c r="A2298" s="12" t="s">
        <v>1610</v>
      </c>
      <c r="B2298" s="40" t="s">
        <v>994</v>
      </c>
      <c r="C2298" s="4" t="s">
        <v>3459</v>
      </c>
      <c r="D2298" s="41">
        <v>1144</v>
      </c>
      <c r="E2298" s="46">
        <v>35916</v>
      </c>
      <c r="F2298" s="263" t="str">
        <f t="shared" si="149"/>
        <v xml:space="preserve"> </v>
      </c>
      <c r="G2298" s="143" t="s">
        <v>21</v>
      </c>
      <c r="H2298" s="143" t="s">
        <v>604</v>
      </c>
      <c r="I2298" s="263" t="str">
        <f t="shared" si="150"/>
        <v xml:space="preserve"> </v>
      </c>
      <c r="J2298" s="38" t="str">
        <f>IF(D2298&gt;=(('28 Populations and thresholds'!$I$160)+('28 Populations and thresholds'!$I$163)),"YES"," ")</f>
        <v>YES</v>
      </c>
      <c r="K2298" s="38" t="str">
        <f>IF(J2298="YES"," ",IF(D2298&gt;=(('28 Populations and thresholds'!$I$160)+('28 Populations and thresholds'!$I$163))*0.25,"YES"))</f>
        <v xml:space="preserve"> </v>
      </c>
      <c r="L2298" s="38" t="b">
        <f>OR('28 Populations and thresholds'!$J$160="CR",'28 Populations and thresholds'!$J$160="EN",'28 Populations and thresholds'!$J$160="VU")</f>
        <v>0</v>
      </c>
      <c r="M2298" s="75">
        <f>D2298/(('28 Populations and thresholds'!$H$160)+('28 Populations and thresholds'!$H$163))</f>
        <v>2.9714285714285714E-2</v>
      </c>
      <c r="N2298" s="106" t="str">
        <f>'28 Populations and thresholds'!$K$160</f>
        <v>DEC</v>
      </c>
      <c r="O2298" s="263" t="str">
        <f t="shared" si="151"/>
        <v xml:space="preserve"> </v>
      </c>
      <c r="P2298" s="348"/>
      <c r="Q2298" s="38"/>
      <c r="R2298" s="106"/>
      <c r="S2298" s="263"/>
      <c r="T2298" s="121" t="s">
        <v>4563</v>
      </c>
      <c r="U2298" s="263" t="str">
        <f t="shared" si="152"/>
        <v xml:space="preserve"> </v>
      </c>
    </row>
    <row r="2299" spans="1:27" x14ac:dyDescent="0.2">
      <c r="A2299" s="12" t="s">
        <v>1610</v>
      </c>
      <c r="B2299" s="40" t="s">
        <v>994</v>
      </c>
      <c r="C2299" s="4" t="s">
        <v>3770</v>
      </c>
      <c r="D2299" s="41">
        <v>931</v>
      </c>
      <c r="E2299" s="46">
        <v>35902</v>
      </c>
      <c r="F2299" s="263" t="str">
        <f t="shared" si="149"/>
        <v xml:space="preserve"> </v>
      </c>
      <c r="G2299" s="143" t="s">
        <v>21</v>
      </c>
      <c r="H2299" s="143" t="s">
        <v>604</v>
      </c>
      <c r="I2299" s="263" t="str">
        <f t="shared" si="150"/>
        <v xml:space="preserve"> </v>
      </c>
      <c r="J2299" s="38" t="str">
        <f>IF(D2299&gt;=('28 Populations and thresholds'!$I$199),"YES"," ")</f>
        <v xml:space="preserve"> </v>
      </c>
      <c r="K2299" s="38" t="str">
        <f>IF(J2299="YES"," ",IF(D2299&gt;=('28 Populations and thresholds'!$I$199)*0.25,"YES"))</f>
        <v>YES</v>
      </c>
      <c r="L2299" s="38" t="b">
        <f>OR('28 Populations and thresholds'!$J$199="CR",'28 Populations and thresholds'!$J$199="EN",'28 Populations and thresholds'!$J$199="VU")</f>
        <v>0</v>
      </c>
      <c r="M2299" s="75">
        <f>D2299/'28 Populations and thresholds'!$H$199</f>
        <v>2.9555555555555555E-3</v>
      </c>
      <c r="N2299" s="106">
        <f>'28 Populations and thresholds'!$K$199</f>
        <v>0</v>
      </c>
      <c r="O2299" s="263" t="str">
        <f t="shared" si="151"/>
        <v xml:space="preserve"> </v>
      </c>
      <c r="P2299" s="348"/>
      <c r="Q2299" s="38"/>
      <c r="R2299" s="106"/>
      <c r="S2299" s="263"/>
      <c r="T2299" s="9"/>
      <c r="U2299" s="263" t="str">
        <f t="shared" si="152"/>
        <v xml:space="preserve"> </v>
      </c>
    </row>
    <row r="2300" spans="1:27" x14ac:dyDescent="0.2">
      <c r="A2300" s="12" t="s">
        <v>1610</v>
      </c>
      <c r="B2300" s="40" t="s">
        <v>994</v>
      </c>
      <c r="C2300" s="4" t="s">
        <v>3763</v>
      </c>
      <c r="D2300" s="41">
        <v>534</v>
      </c>
      <c r="E2300" s="46">
        <v>36038</v>
      </c>
      <c r="F2300" s="263" t="str">
        <f t="shared" si="149"/>
        <v xml:space="preserve"> </v>
      </c>
      <c r="G2300" s="143" t="s">
        <v>21</v>
      </c>
      <c r="H2300" s="143" t="s">
        <v>604</v>
      </c>
      <c r="I2300" s="263" t="str">
        <f t="shared" si="150"/>
        <v xml:space="preserve"> </v>
      </c>
      <c r="J2300" s="38" t="str">
        <f>IF(D2300&gt;=('28 Populations and thresholds'!$I$191),"YES"," ")</f>
        <v>YES</v>
      </c>
      <c r="K2300" s="38" t="str">
        <f>IF(J2300="YES"," ",IF(D2300&gt;=('28 Populations and thresholds'!$I$191)*0.25,"YES"))</f>
        <v xml:space="preserve"> </v>
      </c>
      <c r="L2300" s="38" t="b">
        <f>OR('28 Populations and thresholds'!$J$191="CR",'28 Populations and thresholds'!$J$191="EN",'28 Populations and thresholds'!$J$191="VU")</f>
        <v>0</v>
      </c>
      <c r="M2300" s="75">
        <f>D2300/'28 Populations and thresholds'!$H$191</f>
        <v>1.068E-2</v>
      </c>
      <c r="N2300" s="106">
        <f>'28 Populations and thresholds'!$K$191</f>
        <v>0</v>
      </c>
      <c r="O2300" s="263" t="str">
        <f t="shared" si="151"/>
        <v xml:space="preserve"> </v>
      </c>
      <c r="P2300" s="348"/>
      <c r="Q2300" s="38"/>
      <c r="R2300" s="106"/>
      <c r="S2300" s="263"/>
      <c r="U2300" s="263" t="str">
        <f t="shared" si="152"/>
        <v xml:space="preserve"> </v>
      </c>
    </row>
    <row r="2301" spans="1:27" x14ac:dyDescent="0.2">
      <c r="A2301" s="275" t="s">
        <v>1610</v>
      </c>
      <c r="B2301" s="269" t="s">
        <v>4736</v>
      </c>
      <c r="C2301" s="269" t="s">
        <v>3594</v>
      </c>
      <c r="D2301" s="279">
        <v>69800</v>
      </c>
      <c r="E2301" s="274">
        <v>2007</v>
      </c>
      <c r="F2301" s="263" t="str">
        <f t="shared" si="149"/>
        <v xml:space="preserve"> </v>
      </c>
      <c r="G2301" s="275" t="s">
        <v>139</v>
      </c>
      <c r="H2301" s="275" t="s">
        <v>3388</v>
      </c>
      <c r="I2301" s="263" t="str">
        <f t="shared" si="150"/>
        <v xml:space="preserve"> </v>
      </c>
      <c r="J2301" s="272" t="str">
        <f>IF(D2301&gt;=('28 Populations and thresholds'!$I$87),"YES"," ")</f>
        <v>YES</v>
      </c>
      <c r="K2301" s="272" t="str">
        <f>IF(J2301="YES"," ",IF(D2301&gt;=('28 Populations and thresholds'!$I$87)*0.25,"YES"))</f>
        <v xml:space="preserve"> </v>
      </c>
      <c r="L2301" s="272" t="b">
        <f>OR('28 Populations and thresholds'!$J$87="CR",'28 Populations and thresholds'!$J$87="EN",'28 Populations and thresholds'!$J$87="VU")</f>
        <v>0</v>
      </c>
      <c r="M2301" s="273">
        <f>D2301/'28 Populations and thresholds'!$H$87</f>
        <v>6.9800000000000001E-2</v>
      </c>
      <c r="N2301" s="274">
        <f>'28 Populations and thresholds'!$K$87</f>
        <v>0</v>
      </c>
      <c r="O2301" s="263" t="str">
        <f t="shared" si="151"/>
        <v xml:space="preserve"> </v>
      </c>
      <c r="P2301" s="349">
        <v>80</v>
      </c>
      <c r="Q2301" s="272">
        <v>21</v>
      </c>
      <c r="R2301" s="274">
        <v>4</v>
      </c>
      <c r="S2301" s="263"/>
      <c r="T2301" s="269"/>
      <c r="U2301" s="263" t="str">
        <f t="shared" si="152"/>
        <v xml:space="preserve"> </v>
      </c>
      <c r="AA2301" s="4"/>
    </row>
    <row r="2302" spans="1:27" x14ac:dyDescent="0.2">
      <c r="A2302" s="267" t="s">
        <v>1610</v>
      </c>
      <c r="B2302" s="269" t="s">
        <v>4736</v>
      </c>
      <c r="C2302" s="268" t="s">
        <v>3795</v>
      </c>
      <c r="D2302" s="270">
        <v>3500</v>
      </c>
      <c r="E2302" s="271">
        <v>36266</v>
      </c>
      <c r="F2302" s="263" t="str">
        <f t="shared" si="149"/>
        <v xml:space="preserve"> </v>
      </c>
      <c r="G2302" s="267" t="s">
        <v>21</v>
      </c>
      <c r="H2302" s="267" t="s">
        <v>604</v>
      </c>
      <c r="I2302" s="263" t="str">
        <f t="shared" si="150"/>
        <v xml:space="preserve"> </v>
      </c>
      <c r="J2302" s="272" t="str">
        <f>IF(D2302&gt;=(('28 Populations and thresholds'!$I$176)+('28 Populations and thresholds'!$I$177)),"YES"," ")</f>
        <v>YES</v>
      </c>
      <c r="K2302" s="272" t="str">
        <f>IF(J2302="YES"," ",IF(D2302&gt;=(('28 Populations and thresholds'!$I$176)+('28 Populations and thresholds'!$I$177))*0.25,"YES"))</f>
        <v xml:space="preserve"> </v>
      </c>
      <c r="L2302" s="272" t="b">
        <f>OR('28 Populations and thresholds'!$J$176="CR",'28 Populations and thresholds'!$J$176="EN",'28 Populations and thresholds'!$J$176="VU")</f>
        <v>0</v>
      </c>
      <c r="M2302" s="273">
        <f>D2302/(('28 Populations and thresholds'!$H$176)+('28 Populations and thresholds'!$H$177))</f>
        <v>1.2544802867383513E-2</v>
      </c>
      <c r="N2302" s="274" t="str">
        <f>'28 Populations and thresholds'!$K$176</f>
        <v>DEC</v>
      </c>
      <c r="O2302" s="263" t="str">
        <f t="shared" si="151"/>
        <v xml:space="preserve"> </v>
      </c>
      <c r="P2302" s="349"/>
      <c r="Q2302" s="272"/>
      <c r="R2302" s="274"/>
      <c r="S2302" s="263"/>
      <c r="T2302" s="275" t="s">
        <v>4568</v>
      </c>
      <c r="U2302" s="263" t="str">
        <f t="shared" si="152"/>
        <v xml:space="preserve"> </v>
      </c>
    </row>
    <row r="2303" spans="1:27" x14ac:dyDescent="0.2">
      <c r="A2303" s="275" t="s">
        <v>1610</v>
      </c>
      <c r="B2303" s="269" t="s">
        <v>4736</v>
      </c>
      <c r="C2303" s="269" t="s">
        <v>3666</v>
      </c>
      <c r="D2303" s="279">
        <v>3035</v>
      </c>
      <c r="E2303" s="274">
        <v>1999</v>
      </c>
      <c r="F2303" s="263" t="str">
        <f t="shared" si="149"/>
        <v xml:space="preserve"> </v>
      </c>
      <c r="G2303" s="275" t="s">
        <v>139</v>
      </c>
      <c r="H2303" s="275" t="s">
        <v>3388</v>
      </c>
      <c r="I2303" s="263" t="str">
        <f t="shared" si="150"/>
        <v xml:space="preserve"> </v>
      </c>
      <c r="J2303" s="272" t="str">
        <f>IF(D2303&gt;=(('28 Populations and thresholds'!$I$62)+('28 Populations and thresholds'!$I$65)),"YES"," ")</f>
        <v>YES</v>
      </c>
      <c r="K2303" s="272" t="str">
        <f>IF(J2303="YES"," ",IF(D2303&gt;=(('28 Populations and thresholds'!$I$62)+('28 Populations and thresholds'!$I$65))*0.25,"YES"))</f>
        <v xml:space="preserve"> </v>
      </c>
      <c r="L2303" s="272" t="b">
        <f>OR('28 Populations and thresholds'!$J$62="CR",'28 Populations and thresholds'!$J$62="EN",'28 Populations and thresholds'!$J$62="VU")</f>
        <v>0</v>
      </c>
      <c r="M2303" s="273">
        <f>D2303/(('28 Populations and thresholds'!$H$62)+('28 Populations and thresholds'!$H$65))</f>
        <v>1.7852941176470589E-2</v>
      </c>
      <c r="N2303" s="274" t="str">
        <f>'28 Populations and thresholds'!$K$62</f>
        <v>DEC</v>
      </c>
      <c r="O2303" s="263" t="str">
        <f t="shared" si="151"/>
        <v xml:space="preserve"> </v>
      </c>
      <c r="P2303" s="349"/>
      <c r="Q2303" s="272"/>
      <c r="R2303" s="274"/>
      <c r="S2303" s="263"/>
      <c r="T2303" s="275" t="s">
        <v>4741</v>
      </c>
      <c r="U2303" s="263" t="str">
        <f t="shared" si="152"/>
        <v xml:space="preserve"> </v>
      </c>
    </row>
    <row r="2304" spans="1:27" x14ac:dyDescent="0.2">
      <c r="A2304" s="275" t="s">
        <v>1610</v>
      </c>
      <c r="B2304" s="269" t="s">
        <v>4736</v>
      </c>
      <c r="C2304" s="269" t="s">
        <v>3756</v>
      </c>
      <c r="D2304" s="270">
        <v>18282</v>
      </c>
      <c r="E2304" s="271">
        <v>35923</v>
      </c>
      <c r="F2304" s="263" t="str">
        <f t="shared" si="149"/>
        <v xml:space="preserve"> </v>
      </c>
      <c r="G2304" s="267" t="s">
        <v>21</v>
      </c>
      <c r="H2304" s="267" t="s">
        <v>604</v>
      </c>
      <c r="I2304" s="263" t="str">
        <f t="shared" si="150"/>
        <v xml:space="preserve"> </v>
      </c>
      <c r="J2304" s="272" t="str">
        <f>IF(D2304&gt;=('28 Populations and thresholds'!$I$175),"YES"," ")</f>
        <v>YES</v>
      </c>
      <c r="K2304" s="272" t="str">
        <f>IF(J2304="YES"," ",IF(D2304&gt;=('28 Populations and thresholds'!$I$175)*0.25,"YES"))</f>
        <v xml:space="preserve"> </v>
      </c>
      <c r="L2304" s="272" t="b">
        <f>OR('28 Populations and thresholds'!$J$175="CR",'28 Populations and thresholds'!$J$175="EN",'28 Populations and thresholds'!$J$175="VU")</f>
        <v>0</v>
      </c>
      <c r="M2304" s="273">
        <f>D2304/'28 Populations and thresholds'!$H$175</f>
        <v>0.13152517985611512</v>
      </c>
      <c r="N2304" s="274" t="str">
        <f>'28 Populations and thresholds'!$K$175</f>
        <v>DEC</v>
      </c>
      <c r="O2304" s="263" t="str">
        <f t="shared" si="151"/>
        <v xml:space="preserve"> </v>
      </c>
      <c r="P2304" s="349"/>
      <c r="Q2304" s="272"/>
      <c r="R2304" s="274"/>
      <c r="S2304" s="263"/>
      <c r="T2304" s="269"/>
      <c r="U2304" s="263" t="str">
        <f t="shared" si="152"/>
        <v xml:space="preserve"> </v>
      </c>
    </row>
    <row r="2305" spans="1:27" x14ac:dyDescent="0.2">
      <c r="A2305" s="275" t="s">
        <v>1610</v>
      </c>
      <c r="B2305" s="269" t="s">
        <v>4736</v>
      </c>
      <c r="C2305" s="269" t="s">
        <v>3761</v>
      </c>
      <c r="D2305" s="270">
        <v>1450</v>
      </c>
      <c r="E2305" s="271">
        <v>36399</v>
      </c>
      <c r="F2305" s="263" t="str">
        <f t="shared" ref="F2305:F2368" si="153">" "</f>
        <v xml:space="preserve"> </v>
      </c>
      <c r="G2305" s="267" t="s">
        <v>21</v>
      </c>
      <c r="H2305" s="267" t="s">
        <v>82</v>
      </c>
      <c r="I2305" s="263" t="str">
        <f t="shared" ref="I2305:I2368" si="154">" "</f>
        <v xml:space="preserve"> </v>
      </c>
      <c r="J2305" s="272" t="str">
        <f>IF(D2305&gt;=('28 Populations and thresholds'!$I$187),"YES"," ")</f>
        <v>YES</v>
      </c>
      <c r="K2305" s="272" t="str">
        <f>IF(J2305="YES"," ",IF(D2305&gt;=('28 Populations and thresholds'!$I$187)*0.25,"YES"))</f>
        <v xml:space="preserve"> </v>
      </c>
      <c r="L2305" s="272" t="b">
        <f>OR('28 Populations and thresholds'!$J$187="CR",'28 Populations and thresholds'!$J$187="EN",'28 Populations and thresholds'!$J$187="VU")</f>
        <v>0</v>
      </c>
      <c r="M2305" s="273">
        <f>D2305/'28 Populations and thresholds'!$H$187</f>
        <v>1.4500000000000001E-2</v>
      </c>
      <c r="N2305" s="274">
        <f>'28 Populations and thresholds'!$K$187</f>
        <v>0</v>
      </c>
      <c r="O2305" s="263" t="str">
        <f t="shared" ref="O2305:O2368" si="155">" "</f>
        <v xml:space="preserve"> </v>
      </c>
      <c r="P2305" s="349"/>
      <c r="Q2305" s="272"/>
      <c r="R2305" s="274"/>
      <c r="S2305" s="263"/>
      <c r="T2305" s="269"/>
      <c r="U2305" s="263" t="str">
        <f t="shared" ref="U2305:U2368" si="156">" "</f>
        <v xml:space="preserve"> </v>
      </c>
    </row>
    <row r="2306" spans="1:27" x14ac:dyDescent="0.2">
      <c r="A2306" s="275" t="s">
        <v>1610</v>
      </c>
      <c r="B2306" s="269" t="s">
        <v>4736</v>
      </c>
      <c r="C2306" s="269" t="s">
        <v>3482</v>
      </c>
      <c r="D2306" s="270">
        <v>14000</v>
      </c>
      <c r="E2306" s="276"/>
      <c r="F2306" s="263" t="str">
        <f t="shared" si="153"/>
        <v xml:space="preserve"> </v>
      </c>
      <c r="G2306" s="267" t="s">
        <v>21</v>
      </c>
      <c r="H2306" s="267" t="s">
        <v>82</v>
      </c>
      <c r="I2306" s="263" t="str">
        <f t="shared" si="154"/>
        <v xml:space="preserve"> </v>
      </c>
      <c r="J2306" s="272" t="str">
        <f>IF(D2306&gt;=(('28 Populations and thresholds'!$I$205)+('28 Populations and thresholds'!$I$206)+('28 Populations and thresholds'!$I$207)+('28 Populations and thresholds'!$I$208)),"YES"," ")</f>
        <v>YES</v>
      </c>
      <c r="K2306" s="272" t="str">
        <f>IF(J2306="YES"," ",IF(D2306&gt;=(('28 Populations and thresholds'!$I$205)+('28 Populations and thresholds'!$I$206)+('28 Populations and thresholds'!$I$207)+('28 Populations and thresholds'!$I$208))*0.25,"YES"))</f>
        <v xml:space="preserve"> </v>
      </c>
      <c r="L2306" s="272" t="b">
        <f>OR('28 Populations and thresholds'!$J$206="CR",'28 Populations and thresholds'!$J$206="EN",'28 Populations and thresholds'!$J$206="VU")</f>
        <v>0</v>
      </c>
      <c r="M2306" s="273">
        <f>D2306/(('28 Populations and thresholds'!$H$205)+('28 Populations and thresholds'!$H$206)+('28 Populations and thresholds'!$H$207)+('28 Populations and thresholds'!$H$208))</f>
        <v>5.2338405174025202E-3</v>
      </c>
      <c r="N2306" s="274" t="str">
        <f>'28 Populations and thresholds'!$K$206</f>
        <v>DEC</v>
      </c>
      <c r="O2306" s="263" t="str">
        <f t="shared" si="155"/>
        <v xml:space="preserve"> </v>
      </c>
      <c r="P2306" s="349"/>
      <c r="Q2306" s="272"/>
      <c r="R2306" s="274"/>
      <c r="S2306" s="263"/>
      <c r="T2306" s="275" t="s">
        <v>4568</v>
      </c>
      <c r="U2306" s="263" t="str">
        <f t="shared" si="156"/>
        <v xml:space="preserve"> </v>
      </c>
    </row>
    <row r="2307" spans="1:27" x14ac:dyDescent="0.2">
      <c r="A2307" s="275" t="s">
        <v>1610</v>
      </c>
      <c r="B2307" s="269" t="s">
        <v>4736</v>
      </c>
      <c r="C2307" s="269" t="s">
        <v>3467</v>
      </c>
      <c r="D2307" s="270">
        <v>348</v>
      </c>
      <c r="E2307" s="271">
        <v>35339</v>
      </c>
      <c r="F2307" s="263" t="str">
        <f t="shared" si="153"/>
        <v xml:space="preserve"> </v>
      </c>
      <c r="G2307" s="267" t="s">
        <v>21</v>
      </c>
      <c r="H2307" s="267" t="s">
        <v>501</v>
      </c>
      <c r="I2307" s="263" t="str">
        <f t="shared" si="154"/>
        <v xml:space="preserve"> </v>
      </c>
      <c r="J2307" s="272" t="str">
        <f>IF(D2307&gt;=('28 Populations and thresholds'!$I$180),"YES"," ")</f>
        <v xml:space="preserve"> </v>
      </c>
      <c r="K2307" s="272" t="str">
        <f>IF(J2307="YES"," ",IF(D2307&gt;=('28 Populations and thresholds'!$I$180)*0.25,"YES"))</f>
        <v>YES</v>
      </c>
      <c r="L2307" s="272" t="b">
        <f>OR('28 Populations and thresholds'!$J$180="CR",'28 Populations and thresholds'!$J$180="EN",'28 Populations and thresholds'!$J$180="VU")</f>
        <v>0</v>
      </c>
      <c r="M2307" s="273">
        <f>D2307/'28 Populations and thresholds'!$H$180</f>
        <v>3.48E-3</v>
      </c>
      <c r="N2307" s="274">
        <f>'28 Populations and thresholds'!$K$180</f>
        <v>0</v>
      </c>
      <c r="O2307" s="263" t="str">
        <f t="shared" si="155"/>
        <v xml:space="preserve"> </v>
      </c>
      <c r="P2307" s="349"/>
      <c r="Q2307" s="272"/>
      <c r="R2307" s="274"/>
      <c r="S2307" s="263"/>
      <c r="T2307" s="269"/>
      <c r="U2307" s="263" t="str">
        <f t="shared" si="156"/>
        <v xml:space="preserve"> </v>
      </c>
    </row>
    <row r="2308" spans="1:27" x14ac:dyDescent="0.2">
      <c r="A2308" s="275" t="s">
        <v>1610</v>
      </c>
      <c r="B2308" s="269" t="s">
        <v>4736</v>
      </c>
      <c r="C2308" s="269" t="s">
        <v>3470</v>
      </c>
      <c r="D2308" s="270">
        <v>1170</v>
      </c>
      <c r="E2308" s="271">
        <v>36266</v>
      </c>
      <c r="F2308" s="263" t="str">
        <f t="shared" si="153"/>
        <v xml:space="preserve"> </v>
      </c>
      <c r="G2308" s="267" t="s">
        <v>21</v>
      </c>
      <c r="H2308" s="267" t="s">
        <v>82</v>
      </c>
      <c r="I2308" s="263" t="str">
        <f t="shared" si="154"/>
        <v xml:space="preserve"> </v>
      </c>
      <c r="J2308" s="272" t="str">
        <f>IF(D2308&gt;=('28 Populations and thresholds'!$I$181),"YES"," ")</f>
        <v>YES</v>
      </c>
      <c r="K2308" s="272" t="str">
        <f>IF(J2308="YES"," ",IF(D2308&gt;=('28 Populations and thresholds'!$I$181)*0.25,"YES"))</f>
        <v xml:space="preserve"> </v>
      </c>
      <c r="L2308" s="272" t="b">
        <f>OR('28 Populations and thresholds'!$J$181="CR",'28 Populations and thresholds'!$J$181="EN",'28 Populations and thresholds'!$J$181="VU")</f>
        <v>1</v>
      </c>
      <c r="M2308" s="273">
        <f>D2308/'28 Populations and thresholds'!$H$181</f>
        <v>3.6562499999999998E-2</v>
      </c>
      <c r="N2308" s="274" t="str">
        <f>'28 Populations and thresholds'!$K$181</f>
        <v>DEC</v>
      </c>
      <c r="O2308" s="263" t="str">
        <f t="shared" si="155"/>
        <v xml:space="preserve"> </v>
      </c>
      <c r="P2308" s="349"/>
      <c r="Q2308" s="272"/>
      <c r="R2308" s="274"/>
      <c r="S2308" s="263"/>
      <c r="T2308" s="269"/>
      <c r="U2308" s="263" t="str">
        <f t="shared" si="156"/>
        <v xml:space="preserve"> </v>
      </c>
    </row>
    <row r="2309" spans="1:27" x14ac:dyDescent="0.2">
      <c r="A2309" s="275" t="s">
        <v>1610</v>
      </c>
      <c r="B2309" s="269" t="s">
        <v>4736</v>
      </c>
      <c r="C2309" s="269" t="s">
        <v>3767</v>
      </c>
      <c r="D2309" s="270">
        <v>34000</v>
      </c>
      <c r="E2309" s="276"/>
      <c r="F2309" s="263" t="str">
        <f t="shared" si="153"/>
        <v xml:space="preserve"> </v>
      </c>
      <c r="G2309" s="267" t="s">
        <v>21</v>
      </c>
      <c r="H2309" s="267" t="s">
        <v>82</v>
      </c>
      <c r="I2309" s="263" t="str">
        <f t="shared" si="154"/>
        <v xml:space="preserve"> </v>
      </c>
      <c r="J2309" s="272" t="str">
        <f>IF(D2309&gt;=('28 Populations and thresholds'!$I$195),"YES"," ")</f>
        <v>YES</v>
      </c>
      <c r="K2309" s="272" t="str">
        <f>IF(J2309="YES"," ",IF(D2309&gt;=('28 Populations and thresholds'!$I$195)*0.25,"YES"))</f>
        <v xml:space="preserve"> </v>
      </c>
      <c r="L2309" s="272" t="b">
        <f>OR('28 Populations and thresholds'!$J$195="CR",'28 Populations and thresholds'!$J$195="EN",'28 Populations and thresholds'!$J$195="VU")</f>
        <v>1</v>
      </c>
      <c r="M2309" s="273">
        <f>D2309/'28 Populations and thresholds'!$H$195</f>
        <v>0.11724137931034483</v>
      </c>
      <c r="N2309" s="274" t="str">
        <f>'28 Populations and thresholds'!$K$195</f>
        <v>DEC</v>
      </c>
      <c r="O2309" s="263" t="str">
        <f t="shared" si="155"/>
        <v xml:space="preserve"> </v>
      </c>
      <c r="P2309" s="349"/>
      <c r="Q2309" s="272"/>
      <c r="R2309" s="274"/>
      <c r="S2309" s="263"/>
      <c r="T2309" s="275"/>
      <c r="U2309" s="263" t="str">
        <f t="shared" si="156"/>
        <v xml:space="preserve"> </v>
      </c>
    </row>
    <row r="2310" spans="1:27" x14ac:dyDescent="0.2">
      <c r="A2310" s="275" t="s">
        <v>1610</v>
      </c>
      <c r="B2310" s="269" t="s">
        <v>4736</v>
      </c>
      <c r="C2310" s="269" t="s">
        <v>3659</v>
      </c>
      <c r="D2310" s="279">
        <v>4624</v>
      </c>
      <c r="E2310" s="274">
        <v>2005</v>
      </c>
      <c r="F2310" s="263" t="str">
        <f t="shared" si="153"/>
        <v xml:space="preserve"> </v>
      </c>
      <c r="G2310" s="275" t="s">
        <v>139</v>
      </c>
      <c r="H2310" s="275" t="s">
        <v>3388</v>
      </c>
      <c r="I2310" s="263" t="str">
        <f t="shared" si="154"/>
        <v xml:space="preserve"> </v>
      </c>
      <c r="J2310" s="272" t="str">
        <f>IF(D2310&gt;=('28 Populations and thresholds'!$I$68),"YES"," ")</f>
        <v>YES</v>
      </c>
      <c r="K2310" s="272" t="str">
        <f>IF(J2310="YES"," ",IF(D2310&gt;=('28 Populations and thresholds'!$I$68)*0.25,"YES"))</f>
        <v xml:space="preserve"> </v>
      </c>
      <c r="L2310" s="272" t="b">
        <f>OR('28 Populations and thresholds'!$J$68="CR",'28 Populations and thresholds'!$J$68="EN",'28 Populations and thresholds'!$J$68="VU")</f>
        <v>0</v>
      </c>
      <c r="M2310" s="273">
        <f>D2310/'28 Populations and thresholds'!$H$68</f>
        <v>4.6240000000000003E-2</v>
      </c>
      <c r="N2310" s="274">
        <f>'28 Populations and thresholds'!$K$68</f>
        <v>0</v>
      </c>
      <c r="O2310" s="263" t="str">
        <f t="shared" si="155"/>
        <v xml:space="preserve"> </v>
      </c>
      <c r="P2310" s="349"/>
      <c r="Q2310" s="272"/>
      <c r="R2310" s="274"/>
      <c r="S2310" s="263"/>
      <c r="T2310" s="269"/>
      <c r="U2310" s="263" t="str">
        <f t="shared" si="156"/>
        <v xml:space="preserve"> </v>
      </c>
      <c r="AA2310" s="4"/>
    </row>
    <row r="2311" spans="1:27" x14ac:dyDescent="0.2">
      <c r="A2311" s="275" t="s">
        <v>1610</v>
      </c>
      <c r="B2311" s="269" t="s">
        <v>4736</v>
      </c>
      <c r="C2311" s="269" t="s">
        <v>3451</v>
      </c>
      <c r="D2311" s="270">
        <v>2400</v>
      </c>
      <c r="E2311" s="271">
        <v>35916</v>
      </c>
      <c r="F2311" s="263" t="str">
        <f t="shared" si="153"/>
        <v xml:space="preserve"> </v>
      </c>
      <c r="G2311" s="267" t="s">
        <v>21</v>
      </c>
      <c r="H2311" s="267" t="s">
        <v>907</v>
      </c>
      <c r="I2311" s="263" t="str">
        <f t="shared" si="154"/>
        <v xml:space="preserve"> </v>
      </c>
      <c r="J2311" s="272" t="str">
        <f>IF(D2311&gt;=('28 Populations and thresholds'!$I$154),"YES"," ")</f>
        <v>YES</v>
      </c>
      <c r="K2311" s="272" t="str">
        <f>IF(J2311="YES"," ",IF(D2311&gt;=('28 Populations and thresholds'!$I$154)*0.25,"YES"))</f>
        <v xml:space="preserve"> </v>
      </c>
      <c r="L2311" s="272" t="b">
        <f>OR('28 Populations and thresholds'!$J$154="CR",'28 Populations and thresholds'!$J$154="EN",'28 Populations and thresholds'!$J$154="VU")</f>
        <v>0</v>
      </c>
      <c r="M2311" s="273">
        <f>D2311/'28 Populations and thresholds'!$H$154</f>
        <v>2.3076923076923078E-2</v>
      </c>
      <c r="N2311" s="274" t="str">
        <f>'28 Populations and thresholds'!$K$154</f>
        <v>DEC</v>
      </c>
      <c r="O2311" s="263" t="str">
        <f t="shared" si="155"/>
        <v xml:space="preserve"> </v>
      </c>
      <c r="P2311" s="349"/>
      <c r="Q2311" s="272"/>
      <c r="R2311" s="274"/>
      <c r="S2311" s="263"/>
      <c r="T2311" s="269"/>
      <c r="U2311" s="263" t="str">
        <f t="shared" si="156"/>
        <v xml:space="preserve"> </v>
      </c>
    </row>
    <row r="2312" spans="1:27" x14ac:dyDescent="0.2">
      <c r="A2312" s="275" t="s">
        <v>1610</v>
      </c>
      <c r="B2312" s="269" t="s">
        <v>4736</v>
      </c>
      <c r="C2312" s="269" t="s">
        <v>3452</v>
      </c>
      <c r="D2312" s="270">
        <v>2100</v>
      </c>
      <c r="E2312" s="271">
        <v>35551</v>
      </c>
      <c r="F2312" s="263" t="str">
        <f t="shared" si="153"/>
        <v xml:space="preserve"> </v>
      </c>
      <c r="G2312" s="267" t="s">
        <v>21</v>
      </c>
      <c r="H2312" s="267" t="s">
        <v>907</v>
      </c>
      <c r="I2312" s="263" t="str">
        <f t="shared" si="154"/>
        <v xml:space="preserve"> </v>
      </c>
      <c r="J2312" s="272" t="str">
        <f>IF(D2312&gt;=('28 Populations and thresholds'!$I$158),"YES"," ")</f>
        <v>YES</v>
      </c>
      <c r="K2312" s="272" t="str">
        <f>IF(J2312="YES"," ",IF(D2312&gt;=('28 Populations and thresholds'!$I$158)*0.25,"YES"))</f>
        <v xml:space="preserve"> </v>
      </c>
      <c r="L2312" s="272" t="b">
        <f>OR('28 Populations and thresholds'!$J$158="CR",'28 Populations and thresholds'!$J$158="EN",'28 Populations and thresholds'!$J$158="VU")</f>
        <v>0</v>
      </c>
      <c r="M2312" s="273">
        <f>D2312/'28 Populations and thresholds'!$H$158</f>
        <v>2.1000000000000001E-2</v>
      </c>
      <c r="N2312" s="274">
        <f>'28 Populations and thresholds'!$K$158</f>
        <v>0</v>
      </c>
      <c r="O2312" s="263" t="str">
        <f t="shared" si="155"/>
        <v xml:space="preserve"> </v>
      </c>
      <c r="P2312" s="349"/>
      <c r="Q2312" s="272"/>
      <c r="R2312" s="274"/>
      <c r="S2312" s="263"/>
      <c r="T2312" s="269"/>
      <c r="U2312" s="263" t="str">
        <f t="shared" si="156"/>
        <v xml:space="preserve"> </v>
      </c>
    </row>
    <row r="2313" spans="1:27" x14ac:dyDescent="0.2">
      <c r="A2313" s="275" t="s">
        <v>1610</v>
      </c>
      <c r="B2313" s="269" t="s">
        <v>4736</v>
      </c>
      <c r="C2313" s="269" t="s">
        <v>3459</v>
      </c>
      <c r="D2313" s="270">
        <v>400</v>
      </c>
      <c r="E2313" s="271">
        <v>35916</v>
      </c>
      <c r="F2313" s="263" t="str">
        <f t="shared" si="153"/>
        <v xml:space="preserve"> </v>
      </c>
      <c r="G2313" s="267" t="s">
        <v>21</v>
      </c>
      <c r="H2313" s="267" t="s">
        <v>907</v>
      </c>
      <c r="I2313" s="263" t="str">
        <f t="shared" si="154"/>
        <v xml:space="preserve"> </v>
      </c>
      <c r="J2313" s="272" t="str">
        <f>IF(D2313&gt;=(('28 Populations and thresholds'!$I$160)+('28 Populations and thresholds'!$I$163)),"YES"," ")</f>
        <v>YES</v>
      </c>
      <c r="K2313" s="272" t="str">
        <f>IF(J2313="YES"," ",IF(D2313&gt;=(('28 Populations and thresholds'!$I$160)+('28 Populations and thresholds'!$I$163))*0.25,"YES"))</f>
        <v xml:space="preserve"> </v>
      </c>
      <c r="L2313" s="272" t="b">
        <f>OR('28 Populations and thresholds'!$J$160="CR",'28 Populations and thresholds'!$J$160="EN",'28 Populations and thresholds'!$J$160="VU")</f>
        <v>0</v>
      </c>
      <c r="M2313" s="273">
        <f>D2313/(('28 Populations and thresholds'!$H$160)+('28 Populations and thresholds'!$H$163))</f>
        <v>1.038961038961039E-2</v>
      </c>
      <c r="N2313" s="274" t="str">
        <f>'28 Populations and thresholds'!$K$160</f>
        <v>DEC</v>
      </c>
      <c r="O2313" s="263" t="str">
        <f t="shared" si="155"/>
        <v xml:space="preserve"> </v>
      </c>
      <c r="P2313" s="349"/>
      <c r="Q2313" s="272"/>
      <c r="R2313" s="274"/>
      <c r="S2313" s="263"/>
      <c r="T2313" s="282" t="s">
        <v>4563</v>
      </c>
      <c r="U2313" s="263" t="str">
        <f t="shared" si="156"/>
        <v xml:space="preserve"> </v>
      </c>
    </row>
    <row r="2314" spans="1:27" x14ac:dyDescent="0.2">
      <c r="A2314" s="267" t="s">
        <v>1610</v>
      </c>
      <c r="B2314" s="269" t="s">
        <v>4736</v>
      </c>
      <c r="C2314" s="269" t="s">
        <v>3603</v>
      </c>
      <c r="D2314" s="270">
        <v>95000</v>
      </c>
      <c r="E2314" s="294" t="s">
        <v>1316</v>
      </c>
      <c r="F2314" s="263" t="str">
        <f t="shared" si="153"/>
        <v xml:space="preserve"> </v>
      </c>
      <c r="G2314" s="267" t="s">
        <v>15</v>
      </c>
      <c r="H2314" s="267" t="s">
        <v>1315</v>
      </c>
      <c r="I2314" s="263" t="str">
        <f t="shared" si="154"/>
        <v xml:space="preserve"> </v>
      </c>
      <c r="J2314" s="272" t="str">
        <f>IF(D2314&gt;=('28 Populations and thresholds'!$I$89),"YES"," ")</f>
        <v>YES</v>
      </c>
      <c r="K2314" s="272" t="str">
        <f>IF(J2314="YES"," ",IF(D2314&gt;=('28 Populations and thresholds'!$I$89)*0.25,"YES"))</f>
        <v xml:space="preserve"> </v>
      </c>
      <c r="L2314" s="272" t="b">
        <f>OR('28 Populations and thresholds'!$J$89="CR",'28 Populations and thresholds'!$J$89="EN",'28 Populations and thresholds'!$J$89="VU")</f>
        <v>0</v>
      </c>
      <c r="M2314" s="273">
        <f>D2314/'28 Populations and thresholds'!$H$89</f>
        <v>6.3333333333333339E-2</v>
      </c>
      <c r="N2314" s="274">
        <f>'28 Populations and thresholds'!$K$89</f>
        <v>0</v>
      </c>
      <c r="O2314" s="263" t="str">
        <f t="shared" si="155"/>
        <v xml:space="preserve"> </v>
      </c>
      <c r="P2314" s="349"/>
      <c r="Q2314" s="272"/>
      <c r="R2314" s="274"/>
      <c r="S2314" s="263"/>
      <c r="T2314" s="275"/>
      <c r="U2314" s="263" t="str">
        <f t="shared" si="156"/>
        <v xml:space="preserve"> </v>
      </c>
      <c r="AA2314" s="4"/>
    </row>
    <row r="2315" spans="1:27" x14ac:dyDescent="0.2">
      <c r="A2315" s="267" t="s">
        <v>1610</v>
      </c>
      <c r="B2315" s="269" t="s">
        <v>4736</v>
      </c>
      <c r="C2315" s="269" t="s">
        <v>3607</v>
      </c>
      <c r="D2315" s="270">
        <v>20000</v>
      </c>
      <c r="E2315" s="294" t="s">
        <v>1327</v>
      </c>
      <c r="F2315" s="263" t="str">
        <f t="shared" si="153"/>
        <v xml:space="preserve"> </v>
      </c>
      <c r="G2315" s="267" t="s">
        <v>15</v>
      </c>
      <c r="H2315" s="267" t="s">
        <v>1315</v>
      </c>
      <c r="I2315" s="263" t="str">
        <f t="shared" si="154"/>
        <v xml:space="preserve"> </v>
      </c>
      <c r="J2315" s="272" t="str">
        <f>IF(D2315&gt;=('28 Populations and thresholds'!$I$92),"YES"," ")</f>
        <v>YES</v>
      </c>
      <c r="K2315" s="272" t="str">
        <f>IF(J2315="YES"," ",IF(D2315&gt;=('28 Populations and thresholds'!$I$92)*0.25,"YES"))</f>
        <v xml:space="preserve"> </v>
      </c>
      <c r="L2315" s="272" t="b">
        <f>OR('28 Populations and thresholds'!$J$92="CR",'28 Populations and thresholds'!$J$92="EN",'28 Populations and thresholds'!$J$92="VU")</f>
        <v>0</v>
      </c>
      <c r="M2315" s="273">
        <f>D2315/'28 Populations and thresholds'!$H$92</f>
        <v>6.6666666666666666E-2</v>
      </c>
      <c r="N2315" s="274" t="str">
        <f>'28 Populations and thresholds'!$K$92</f>
        <v>DEC</v>
      </c>
      <c r="O2315" s="263" t="str">
        <f t="shared" si="155"/>
        <v xml:space="preserve"> </v>
      </c>
      <c r="P2315" s="349"/>
      <c r="Q2315" s="272"/>
      <c r="R2315" s="274"/>
      <c r="S2315" s="263"/>
      <c r="T2315" s="269"/>
      <c r="U2315" s="263" t="str">
        <f t="shared" si="156"/>
        <v xml:space="preserve"> </v>
      </c>
      <c r="AA2315" s="4"/>
    </row>
    <row r="2316" spans="1:27" x14ac:dyDescent="0.2">
      <c r="A2316" s="275" t="s">
        <v>1610</v>
      </c>
      <c r="B2316" s="269" t="s">
        <v>4736</v>
      </c>
      <c r="C2316" s="269" t="s">
        <v>3616</v>
      </c>
      <c r="D2316" s="279">
        <v>6200</v>
      </c>
      <c r="E2316" s="274">
        <v>2007</v>
      </c>
      <c r="F2316" s="263" t="str">
        <f t="shared" si="153"/>
        <v xml:space="preserve"> </v>
      </c>
      <c r="G2316" s="275" t="s">
        <v>139</v>
      </c>
      <c r="H2316" s="275" t="s">
        <v>3388</v>
      </c>
      <c r="I2316" s="263" t="str">
        <f t="shared" si="154"/>
        <v xml:space="preserve"> </v>
      </c>
      <c r="J2316" s="272" t="str">
        <f>IF(D2316&gt;=('28 Populations and thresholds'!$I$94),"YES"," ")</f>
        <v>YES</v>
      </c>
      <c r="K2316" s="272" t="str">
        <f>IF(J2316="YES"," ",IF(D2316&gt;=('28 Populations and thresholds'!$I$94)*0.25,"YES"))</f>
        <v xml:space="preserve"> </v>
      </c>
      <c r="L2316" s="272" t="b">
        <f>OR('28 Populations and thresholds'!$J$94="CR",'28 Populations and thresholds'!$J$94="EN",'28 Populations and thresholds'!$J$94="VU")</f>
        <v>0</v>
      </c>
      <c r="M2316" s="273">
        <f>D2316/'28 Populations and thresholds'!$H$94</f>
        <v>1.24E-2</v>
      </c>
      <c r="N2316" s="274">
        <f>'28 Populations and thresholds'!$K$94</f>
        <v>0</v>
      </c>
      <c r="O2316" s="263" t="str">
        <f t="shared" si="155"/>
        <v xml:space="preserve"> </v>
      </c>
      <c r="P2316" s="349"/>
      <c r="Q2316" s="272"/>
      <c r="R2316" s="274"/>
      <c r="S2316" s="263"/>
      <c r="T2316" s="275"/>
      <c r="U2316" s="263" t="str">
        <f t="shared" si="156"/>
        <v xml:space="preserve"> </v>
      </c>
    </row>
    <row r="2317" spans="1:27" x14ac:dyDescent="0.2">
      <c r="A2317" s="275" t="s">
        <v>1610</v>
      </c>
      <c r="B2317" s="269" t="s">
        <v>4736</v>
      </c>
      <c r="C2317" s="268" t="s">
        <v>3799</v>
      </c>
      <c r="D2317" s="270">
        <v>1000</v>
      </c>
      <c r="E2317" s="271">
        <v>35916</v>
      </c>
      <c r="F2317" s="263" t="str">
        <f t="shared" si="153"/>
        <v xml:space="preserve"> </v>
      </c>
      <c r="G2317" s="267" t="s">
        <v>21</v>
      </c>
      <c r="H2317" s="267" t="s">
        <v>907</v>
      </c>
      <c r="I2317" s="263" t="str">
        <f t="shared" si="154"/>
        <v xml:space="preserve"> </v>
      </c>
      <c r="J2317" s="272" t="str">
        <f>IF(D2317&gt;=(('28 Populations and thresholds'!$I$196)+('28 Populations and thresholds'!$I$197)),"YES"," ")</f>
        <v>YES</v>
      </c>
      <c r="K2317" s="272" t="str">
        <f>IF(J2317="YES"," ",IF(D2317&gt;=(('28 Populations and thresholds'!$I$196)+('28 Populations and thresholds'!$I$197))*0.25,"YES"))</f>
        <v xml:space="preserve"> </v>
      </c>
      <c r="L2317" s="272" t="b">
        <f>OR('28 Populations and thresholds'!$J$197="CR",'28 Populations and thresholds'!$J$197="EN",'28 Populations and thresholds'!$J$197="VU")</f>
        <v>0</v>
      </c>
      <c r="M2317" s="273">
        <f>D2317/(('28 Populations and thresholds'!$H$196)+('28 Populations and thresholds'!$H$197))</f>
        <v>8.1967213114754103E-3</v>
      </c>
      <c r="N2317" s="274" t="str">
        <f>'28 Populations and thresholds'!$K$196</f>
        <v>DEC</v>
      </c>
      <c r="O2317" s="263" t="str">
        <f t="shared" si="155"/>
        <v xml:space="preserve"> </v>
      </c>
      <c r="P2317" s="349"/>
      <c r="Q2317" s="272"/>
      <c r="R2317" s="274"/>
      <c r="S2317" s="263"/>
      <c r="T2317" s="275" t="s">
        <v>4568</v>
      </c>
      <c r="U2317" s="263" t="str">
        <f t="shared" si="156"/>
        <v xml:space="preserve"> </v>
      </c>
    </row>
    <row r="2318" spans="1:27" s="4" customFormat="1" x14ac:dyDescent="0.2">
      <c r="A2318" s="275" t="s">
        <v>1610</v>
      </c>
      <c r="B2318" s="269" t="s">
        <v>4736</v>
      </c>
      <c r="C2318" s="269" t="s">
        <v>1732</v>
      </c>
      <c r="D2318" s="279">
        <v>650</v>
      </c>
      <c r="E2318" s="284" t="s">
        <v>71</v>
      </c>
      <c r="F2318" s="263" t="str">
        <f t="shared" si="153"/>
        <v xml:space="preserve"> </v>
      </c>
      <c r="G2318" s="275" t="s">
        <v>139</v>
      </c>
      <c r="H2318" s="275"/>
      <c r="I2318" s="263" t="str">
        <f t="shared" si="154"/>
        <v xml:space="preserve"> </v>
      </c>
      <c r="J2318" s="272" t="str">
        <f>IF(D2318&gt;=('28 Populations and thresholds'!$I$221),"YES"," ")</f>
        <v>YES</v>
      </c>
      <c r="K2318" s="272" t="str">
        <f>IF(J2318="YES"," ",IF(D2318&gt;=('28 Populations and thresholds'!$I$221)*0.25,"YES"))</f>
        <v xml:space="preserve"> </v>
      </c>
      <c r="L2318" s="272" t="b">
        <f>OR('28 Populations and thresholds'!$J$221="CR",'28 Populations and thresholds'!$J$221="EN",'28 Populations and thresholds'!$J$221="VU")</f>
        <v>1</v>
      </c>
      <c r="M2318" s="273">
        <f>D2318/'28 Populations and thresholds'!$H$221</f>
        <v>6.7708333333333329E-2</v>
      </c>
      <c r="N2318" s="274" t="str">
        <f>'28 Populations and thresholds'!$K$221</f>
        <v>DEC</v>
      </c>
      <c r="O2318" s="263" t="str">
        <f t="shared" si="155"/>
        <v xml:space="preserve"> </v>
      </c>
      <c r="P2318" s="349"/>
      <c r="Q2318" s="272"/>
      <c r="R2318" s="274"/>
      <c r="S2318" s="263"/>
      <c r="T2318" s="275"/>
      <c r="U2318" s="263" t="str">
        <f t="shared" si="156"/>
        <v xml:space="preserve"> </v>
      </c>
      <c r="W2318" s="9"/>
      <c r="X2318" s="9"/>
      <c r="Y2318" s="9"/>
      <c r="Z2318" s="9"/>
      <c r="AA2318" s="9"/>
    </row>
    <row r="2319" spans="1:27" s="4" customFormat="1" x14ac:dyDescent="0.2">
      <c r="A2319" s="275" t="s">
        <v>1610</v>
      </c>
      <c r="B2319" s="269" t="s">
        <v>4736</v>
      </c>
      <c r="C2319" s="280" t="s">
        <v>3472</v>
      </c>
      <c r="D2319" s="270">
        <v>12</v>
      </c>
      <c r="E2319" s="271">
        <v>35551</v>
      </c>
      <c r="F2319" s="263" t="str">
        <f t="shared" si="153"/>
        <v xml:space="preserve"> </v>
      </c>
      <c r="G2319" s="267" t="s">
        <v>21</v>
      </c>
      <c r="H2319" s="267" t="s">
        <v>907</v>
      </c>
      <c r="I2319" s="263" t="str">
        <f t="shared" si="154"/>
        <v xml:space="preserve"> </v>
      </c>
      <c r="J2319" s="272" t="str">
        <f>IF(D2319&gt;=('28 Populations and thresholds'!$I$188),"YES"," ")</f>
        <v>YES</v>
      </c>
      <c r="K2319" s="272" t="str">
        <f>IF(J2319="YES"," ",IF(D2319&gt;=('28 Populations and thresholds'!$I$188)*0.25,"YES"))</f>
        <v xml:space="preserve"> </v>
      </c>
      <c r="L2319" s="272" t="b">
        <f>OR('28 Populations and thresholds'!$J$188="CR",'28 Populations and thresholds'!$J$188="EN",'28 Populations and thresholds'!$J$188="VU")</f>
        <v>1</v>
      </c>
      <c r="M2319" s="273">
        <f>D2319/'28 Populations and thresholds'!$H$188</f>
        <v>0.02</v>
      </c>
      <c r="N2319" s="274" t="str">
        <f>'28 Populations and thresholds'!$K$188</f>
        <v>DEC</v>
      </c>
      <c r="O2319" s="263" t="str">
        <f t="shared" si="155"/>
        <v xml:space="preserve"> </v>
      </c>
      <c r="P2319" s="349"/>
      <c r="Q2319" s="272"/>
      <c r="R2319" s="274"/>
      <c r="S2319" s="263"/>
      <c r="T2319" s="269"/>
      <c r="U2319" s="263" t="str">
        <f t="shared" si="156"/>
        <v xml:space="preserve"> </v>
      </c>
      <c r="AA2319" s="9"/>
    </row>
    <row r="2320" spans="1:27" s="4" customFormat="1" x14ac:dyDescent="0.2">
      <c r="A2320" s="275" t="s">
        <v>1610</v>
      </c>
      <c r="B2320" s="269" t="s">
        <v>4736</v>
      </c>
      <c r="C2320" s="269" t="s">
        <v>3763</v>
      </c>
      <c r="D2320" s="270">
        <v>1420</v>
      </c>
      <c r="E2320" s="271">
        <v>36401</v>
      </c>
      <c r="F2320" s="263" t="str">
        <f t="shared" si="153"/>
        <v xml:space="preserve"> </v>
      </c>
      <c r="G2320" s="267" t="s">
        <v>21</v>
      </c>
      <c r="H2320" s="267" t="s">
        <v>82</v>
      </c>
      <c r="I2320" s="263" t="str">
        <f t="shared" si="154"/>
        <v xml:space="preserve"> </v>
      </c>
      <c r="J2320" s="272" t="str">
        <f>IF(D2320&gt;=('28 Populations and thresholds'!$I$191),"YES"," ")</f>
        <v>YES</v>
      </c>
      <c r="K2320" s="272" t="str">
        <f>IF(J2320="YES"," ",IF(D2320&gt;=('28 Populations and thresholds'!$I$191)*0.25,"YES"))</f>
        <v xml:space="preserve"> </v>
      </c>
      <c r="L2320" s="272" t="b">
        <f>OR('28 Populations and thresholds'!$J$191="CR",'28 Populations and thresholds'!$J$191="EN",'28 Populations and thresholds'!$J$191="VU")</f>
        <v>0</v>
      </c>
      <c r="M2320" s="273">
        <f>D2320/'28 Populations and thresholds'!$H$191</f>
        <v>2.8400000000000002E-2</v>
      </c>
      <c r="N2320" s="274">
        <f>'28 Populations and thresholds'!$K$191</f>
        <v>0</v>
      </c>
      <c r="O2320" s="263" t="str">
        <f t="shared" si="155"/>
        <v xml:space="preserve"> </v>
      </c>
      <c r="P2320" s="349"/>
      <c r="Q2320" s="272"/>
      <c r="R2320" s="274"/>
      <c r="S2320" s="263"/>
      <c r="T2320" s="275"/>
      <c r="U2320" s="263" t="str">
        <f t="shared" si="156"/>
        <v xml:space="preserve"> </v>
      </c>
      <c r="W2320" s="9"/>
      <c r="X2320" s="9"/>
      <c r="Y2320" s="9"/>
      <c r="Z2320" s="9"/>
      <c r="AA2320" s="9"/>
    </row>
    <row r="2321" spans="1:27" s="4" customFormat="1" x14ac:dyDescent="0.2">
      <c r="A2321" s="275" t="s">
        <v>1610</v>
      </c>
      <c r="B2321" s="269" t="s">
        <v>4736</v>
      </c>
      <c r="C2321" s="269" t="s">
        <v>3758</v>
      </c>
      <c r="D2321" s="270">
        <v>1310</v>
      </c>
      <c r="E2321" s="271">
        <v>35916</v>
      </c>
      <c r="F2321" s="263" t="str">
        <f t="shared" si="153"/>
        <v xml:space="preserve"> </v>
      </c>
      <c r="G2321" s="267" t="s">
        <v>21</v>
      </c>
      <c r="H2321" s="267" t="s">
        <v>907</v>
      </c>
      <c r="I2321" s="263" t="str">
        <f t="shared" si="154"/>
        <v xml:space="preserve"> </v>
      </c>
      <c r="J2321" s="272" t="str">
        <f>IF(D2321&gt;=('28 Populations and thresholds'!$I$179),"YES"," ")</f>
        <v>YES</v>
      </c>
      <c r="K2321" s="272" t="str">
        <f>IF(J2321="YES"," ",IF(D2321&gt;=('28 Populations and thresholds'!$I$179)*0.25,"YES"))</f>
        <v xml:space="preserve"> </v>
      </c>
      <c r="L2321" s="272" t="b">
        <f>OR('28 Populations and thresholds'!$J$179="CR",'28 Populations and thresholds'!$J$179="EN",'28 Populations and thresholds'!$J$179="VU")</f>
        <v>0</v>
      </c>
      <c r="M2321" s="273">
        <f>D2321/'28 Populations and thresholds'!$H$179</f>
        <v>2.3818181818181818E-2</v>
      </c>
      <c r="N2321" s="274" t="str">
        <f>'28 Populations and thresholds'!$K$179</f>
        <v>DEC</v>
      </c>
      <c r="O2321" s="263" t="str">
        <f t="shared" si="155"/>
        <v xml:space="preserve"> </v>
      </c>
      <c r="P2321" s="349"/>
      <c r="Q2321" s="272"/>
      <c r="R2321" s="274"/>
      <c r="S2321" s="263"/>
      <c r="T2321" s="269"/>
      <c r="U2321" s="263" t="str">
        <f t="shared" si="156"/>
        <v xml:space="preserve"> </v>
      </c>
      <c r="W2321" s="9"/>
      <c r="X2321" s="9"/>
      <c r="Y2321" s="9"/>
      <c r="Z2321" s="9"/>
      <c r="AA2321" s="9"/>
    </row>
    <row r="2322" spans="1:27" s="4" customFormat="1" x14ac:dyDescent="0.2">
      <c r="A2322" s="12" t="s">
        <v>1610</v>
      </c>
      <c r="B2322" s="56" t="s">
        <v>2436</v>
      </c>
      <c r="C2322" s="4" t="s">
        <v>3452</v>
      </c>
      <c r="D2322" s="41">
        <v>1020</v>
      </c>
      <c r="E2322" s="46">
        <v>34608</v>
      </c>
      <c r="F2322" s="263" t="str">
        <f t="shared" si="153"/>
        <v xml:space="preserve"> </v>
      </c>
      <c r="G2322" s="143" t="s">
        <v>21</v>
      </c>
      <c r="H2322" s="143" t="s">
        <v>82</v>
      </c>
      <c r="I2322" s="263" t="str">
        <f t="shared" si="154"/>
        <v xml:space="preserve"> </v>
      </c>
      <c r="J2322" s="38" t="str">
        <f>IF(D2322&gt;=('28 Populations and thresholds'!$I$158),"YES"," ")</f>
        <v>YES</v>
      </c>
      <c r="K2322" s="38" t="str">
        <f>IF(J2322="YES"," ",IF(D2322&gt;=('28 Populations and thresholds'!$I$158)*0.25,"YES"))</f>
        <v xml:space="preserve"> </v>
      </c>
      <c r="L2322" s="38" t="b">
        <f>OR('28 Populations and thresholds'!$J$158="CR",'28 Populations and thresholds'!$J$158="EN",'28 Populations and thresholds'!$J$158="VU")</f>
        <v>0</v>
      </c>
      <c r="M2322" s="75">
        <f>D2322/'28 Populations and thresholds'!$H$158</f>
        <v>1.0200000000000001E-2</v>
      </c>
      <c r="N2322" s="106">
        <f>'28 Populations and thresholds'!$K$158</f>
        <v>0</v>
      </c>
      <c r="O2322" s="263" t="str">
        <f t="shared" si="155"/>
        <v xml:space="preserve"> </v>
      </c>
      <c r="P2322" s="348">
        <v>1.02</v>
      </c>
      <c r="Q2322" s="38">
        <v>1</v>
      </c>
      <c r="R2322" s="106">
        <v>0</v>
      </c>
      <c r="S2322" s="263"/>
      <c r="T2322" s="9"/>
      <c r="U2322" s="263" t="str">
        <f t="shared" si="156"/>
        <v xml:space="preserve"> </v>
      </c>
      <c r="W2322" s="9"/>
      <c r="X2322" s="9"/>
      <c r="Y2322" s="9"/>
      <c r="Z2322" s="9"/>
    </row>
    <row r="2323" spans="1:27" x14ac:dyDescent="0.2">
      <c r="A2323" s="275" t="s">
        <v>1610</v>
      </c>
      <c r="B2323" s="269" t="s">
        <v>3577</v>
      </c>
      <c r="C2323" s="269" t="s">
        <v>3570</v>
      </c>
      <c r="D2323" s="279">
        <v>68</v>
      </c>
      <c r="E2323" s="274">
        <v>2007</v>
      </c>
      <c r="F2323" s="263" t="str">
        <f t="shared" si="153"/>
        <v xml:space="preserve"> </v>
      </c>
      <c r="G2323" s="275" t="s">
        <v>139</v>
      </c>
      <c r="H2323" s="275" t="s">
        <v>3388</v>
      </c>
      <c r="I2323" s="263" t="str">
        <f t="shared" si="154"/>
        <v xml:space="preserve"> </v>
      </c>
      <c r="J2323" s="272" t="str">
        <f>IF(D2323&gt;=('28 Populations and thresholds'!$I$82),"YES"," ")</f>
        <v>YES</v>
      </c>
      <c r="K2323" s="272" t="str">
        <f>IF(J2323="YES"," ",IF(D2323&gt;=('28 Populations and thresholds'!$I$82)*0.25,"YES"))</f>
        <v xml:space="preserve"> </v>
      </c>
      <c r="L2323" s="272" t="b">
        <f>OR('28 Populations and thresholds'!$J$82="CR",'28 Populations and thresholds'!$J$82="EN",'28 Populations and thresholds'!$J$82="VU")</f>
        <v>0</v>
      </c>
      <c r="M2323" s="273">
        <f>D2323/'28 Populations and thresholds'!$H$82</f>
        <v>1.7000000000000001E-2</v>
      </c>
      <c r="N2323" s="274" t="str">
        <f>'28 Populations and thresholds'!$K$82</f>
        <v>DEC</v>
      </c>
      <c r="O2323" s="263" t="str">
        <f t="shared" si="155"/>
        <v xml:space="preserve"> </v>
      </c>
      <c r="P2323" s="349">
        <v>1.7</v>
      </c>
      <c r="Q2323" s="272">
        <v>1</v>
      </c>
      <c r="R2323" s="274">
        <v>0</v>
      </c>
      <c r="S2323" s="263"/>
      <c r="T2323" s="269"/>
      <c r="U2323" s="263" t="str">
        <f t="shared" si="156"/>
        <v xml:space="preserve"> </v>
      </c>
    </row>
    <row r="2324" spans="1:27" x14ac:dyDescent="0.2">
      <c r="A2324" s="12" t="s">
        <v>1610</v>
      </c>
      <c r="B2324" s="9" t="s">
        <v>3650</v>
      </c>
      <c r="C2324" s="4" t="s">
        <v>3649</v>
      </c>
      <c r="D2324" s="5">
        <v>46</v>
      </c>
      <c r="E2324" s="104">
        <v>2006</v>
      </c>
      <c r="F2324" s="263" t="str">
        <f t="shared" si="153"/>
        <v xml:space="preserve"> </v>
      </c>
      <c r="G2324" s="12" t="s">
        <v>139</v>
      </c>
      <c r="H2324" s="12" t="s">
        <v>3388</v>
      </c>
      <c r="I2324" s="263" t="str">
        <f t="shared" si="154"/>
        <v xml:space="preserve"> </v>
      </c>
      <c r="J2324" s="38" t="str">
        <f>IF(D2324&gt;=('28 Populations and thresholds'!$I$111),"YES"," ")</f>
        <v>YES</v>
      </c>
      <c r="K2324" s="38" t="str">
        <f>IF(J2324="YES"," ",IF(D2324&gt;=('28 Populations and thresholds'!$I$111)*0.25,"YES"))</f>
        <v xml:space="preserve"> </v>
      </c>
      <c r="L2324" s="38" t="b">
        <f>OR('28 Populations and thresholds'!$J$111="CR",'28 Populations and thresholds'!$J$111="EN",'28 Populations and thresholds'!$J$111="VU")</f>
        <v>1</v>
      </c>
      <c r="M2324" s="75">
        <f>D2324/'28 Populations and thresholds'!$H$111</f>
        <v>4.5999999999999999E-3</v>
      </c>
      <c r="N2324" s="106" t="str">
        <f>'28 Populations and thresholds'!$K$111</f>
        <v>DEC</v>
      </c>
      <c r="O2324" s="263" t="str">
        <f t="shared" si="155"/>
        <v xml:space="preserve"> </v>
      </c>
      <c r="P2324" s="348">
        <v>0.46</v>
      </c>
      <c r="Q2324" s="38">
        <v>1</v>
      </c>
      <c r="R2324" s="106">
        <v>1</v>
      </c>
      <c r="S2324" s="263"/>
      <c r="U2324" s="263" t="str">
        <f t="shared" si="156"/>
        <v xml:space="preserve"> </v>
      </c>
    </row>
    <row r="2325" spans="1:27" x14ac:dyDescent="0.2">
      <c r="A2325" s="275" t="s">
        <v>1610</v>
      </c>
      <c r="B2325" s="269" t="s">
        <v>3660</v>
      </c>
      <c r="C2325" s="269" t="s">
        <v>3666</v>
      </c>
      <c r="D2325" s="279">
        <v>1844</v>
      </c>
      <c r="E2325" s="274">
        <v>2005</v>
      </c>
      <c r="F2325" s="263" t="str">
        <f t="shared" si="153"/>
        <v xml:space="preserve"> </v>
      </c>
      <c r="G2325" s="275" t="s">
        <v>139</v>
      </c>
      <c r="H2325" s="275" t="s">
        <v>3388</v>
      </c>
      <c r="I2325" s="263" t="str">
        <f t="shared" si="154"/>
        <v xml:space="preserve"> </v>
      </c>
      <c r="J2325" s="272" t="str">
        <f>IF(D2325&gt;=(('28 Populations and thresholds'!$I$62)+('28 Populations and thresholds'!$I$65)),"YES"," ")</f>
        <v>YES</v>
      </c>
      <c r="K2325" s="272" t="str">
        <f>IF(J2325="YES"," ",IF(D2325&gt;=(('28 Populations and thresholds'!$I$62)+('28 Populations and thresholds'!$I$65))*0.25,"YES"))</f>
        <v xml:space="preserve"> </v>
      </c>
      <c r="L2325" s="272" t="b">
        <f>OR('28 Populations and thresholds'!$J$62="CR",'28 Populations and thresholds'!$J$62="EN",'28 Populations and thresholds'!$J$62="VU")</f>
        <v>0</v>
      </c>
      <c r="M2325" s="273">
        <f>D2325/(('28 Populations and thresholds'!$H$62)+('28 Populations and thresholds'!$H$65))</f>
        <v>1.0847058823529411E-2</v>
      </c>
      <c r="N2325" s="274" t="str">
        <f>'28 Populations and thresholds'!$K$62</f>
        <v>DEC</v>
      </c>
      <c r="O2325" s="263" t="str">
        <f t="shared" si="155"/>
        <v xml:space="preserve"> </v>
      </c>
      <c r="P2325" s="349">
        <v>3</v>
      </c>
      <c r="Q2325" s="272">
        <v>2</v>
      </c>
      <c r="R2325" s="274">
        <v>0</v>
      </c>
      <c r="S2325" s="263"/>
      <c r="T2325" s="275" t="s">
        <v>4552</v>
      </c>
      <c r="U2325" s="263" t="str">
        <f t="shared" si="156"/>
        <v xml:space="preserve"> </v>
      </c>
    </row>
    <row r="2326" spans="1:27" x14ac:dyDescent="0.2">
      <c r="A2326" s="275" t="s">
        <v>1610</v>
      </c>
      <c r="B2326" s="269" t="s">
        <v>3660</v>
      </c>
      <c r="C2326" s="269" t="s">
        <v>3659</v>
      </c>
      <c r="D2326" s="279">
        <v>1916</v>
      </c>
      <c r="E2326" s="274">
        <v>2005</v>
      </c>
      <c r="F2326" s="263" t="str">
        <f t="shared" si="153"/>
        <v xml:space="preserve"> </v>
      </c>
      <c r="G2326" s="275" t="s">
        <v>139</v>
      </c>
      <c r="H2326" s="275" t="s">
        <v>3388</v>
      </c>
      <c r="I2326" s="263" t="str">
        <f t="shared" si="154"/>
        <v xml:space="preserve"> </v>
      </c>
      <c r="J2326" s="272" t="str">
        <f>IF(D2326&gt;=('28 Populations and thresholds'!$I$68),"YES"," ")</f>
        <v>YES</v>
      </c>
      <c r="K2326" s="272" t="str">
        <f>IF(J2326="YES"," ",IF(D2326&gt;=('28 Populations and thresholds'!$I$68)*0.25,"YES"))</f>
        <v xml:space="preserve"> </v>
      </c>
      <c r="L2326" s="272" t="b">
        <f>OR('28 Populations and thresholds'!$J$68="CR",'28 Populations and thresholds'!$J$68="EN",'28 Populations and thresholds'!$J$68="VU")</f>
        <v>0</v>
      </c>
      <c r="M2326" s="273">
        <f>D2326/'28 Populations and thresholds'!$H$68</f>
        <v>1.916E-2</v>
      </c>
      <c r="N2326" s="274">
        <f>'28 Populations and thresholds'!$K$68</f>
        <v>0</v>
      </c>
      <c r="O2326" s="263" t="str">
        <f t="shared" si="155"/>
        <v xml:space="preserve"> </v>
      </c>
      <c r="P2326" s="349"/>
      <c r="Q2326" s="272"/>
      <c r="R2326" s="274"/>
      <c r="S2326" s="263"/>
      <c r="T2326" s="269"/>
      <c r="U2326" s="263" t="str">
        <f t="shared" si="156"/>
        <v xml:space="preserve"> </v>
      </c>
    </row>
    <row r="2327" spans="1:27" x14ac:dyDescent="0.2">
      <c r="A2327" s="12" t="s">
        <v>1610</v>
      </c>
      <c r="B2327" s="9" t="s">
        <v>1712</v>
      </c>
      <c r="C2327" s="4" t="s">
        <v>3778</v>
      </c>
      <c r="D2327" s="5">
        <v>9000</v>
      </c>
      <c r="E2327" s="1" t="s">
        <v>240</v>
      </c>
      <c r="F2327" s="263" t="str">
        <f t="shared" si="153"/>
        <v xml:space="preserve"> </v>
      </c>
      <c r="G2327" s="13" t="s">
        <v>139</v>
      </c>
      <c r="I2327" s="263" t="str">
        <f t="shared" si="154"/>
        <v xml:space="preserve"> </v>
      </c>
      <c r="J2327" s="38" t="str">
        <f>IF(D2327&gt;=('28 Populations and thresholds'!$I$213),"YES"," ")</f>
        <v>YES</v>
      </c>
      <c r="K2327" s="38" t="str">
        <f>IF(J2327="YES"," ",IF(D2327&gt;=('28 Populations and thresholds'!$I$213)*0.25,"YES"))</f>
        <v xml:space="preserve"> </v>
      </c>
      <c r="L2327" s="38" t="b">
        <f>OR('28 Populations and thresholds'!$J$213="CR",'28 Populations and thresholds'!$J$213="EN",'28 Populations and thresholds'!$J$213="VU")</f>
        <v>0</v>
      </c>
      <c r="M2327" s="75">
        <f>D2327/'28 Populations and thresholds'!$H$213</f>
        <v>0.09</v>
      </c>
      <c r="N2327" s="106">
        <f>'28 Populations and thresholds'!$K$213</f>
        <v>0</v>
      </c>
      <c r="O2327" s="263" t="str">
        <f t="shared" si="155"/>
        <v xml:space="preserve"> </v>
      </c>
      <c r="P2327" s="348">
        <v>9</v>
      </c>
      <c r="Q2327" s="38">
        <v>1</v>
      </c>
      <c r="R2327" s="106">
        <v>0</v>
      </c>
      <c r="S2327" s="263"/>
      <c r="U2327" s="263" t="str">
        <f t="shared" si="156"/>
        <v xml:space="preserve"> </v>
      </c>
      <c r="W2327" s="4"/>
      <c r="X2327" s="4"/>
      <c r="Y2327" s="4"/>
      <c r="Z2327" s="4"/>
    </row>
    <row r="2328" spans="1:27" x14ac:dyDescent="0.2">
      <c r="A2328" s="275" t="s">
        <v>1610</v>
      </c>
      <c r="B2328" s="269" t="s">
        <v>3597</v>
      </c>
      <c r="C2328" s="269" t="s">
        <v>3594</v>
      </c>
      <c r="D2328" s="279">
        <v>18700</v>
      </c>
      <c r="E2328" s="274">
        <v>2006</v>
      </c>
      <c r="F2328" s="263" t="str">
        <f t="shared" si="153"/>
        <v xml:space="preserve"> </v>
      </c>
      <c r="G2328" s="275" t="s">
        <v>139</v>
      </c>
      <c r="H2328" s="275" t="s">
        <v>3388</v>
      </c>
      <c r="I2328" s="263" t="str">
        <f t="shared" si="154"/>
        <v xml:space="preserve"> </v>
      </c>
      <c r="J2328" s="272" t="str">
        <f>IF(D2328&gt;=('28 Populations and thresholds'!$I$87),"YES"," ")</f>
        <v>YES</v>
      </c>
      <c r="K2328" s="272" t="str">
        <f>IF(J2328="YES"," ",IF(D2328&gt;=('28 Populations and thresholds'!$I$87)*0.25,"YES"))</f>
        <v xml:space="preserve"> </v>
      </c>
      <c r="L2328" s="272" t="b">
        <f>OR('28 Populations and thresholds'!$J$87="CR",'28 Populations and thresholds'!$J$87="EN",'28 Populations and thresholds'!$J$87="VU")</f>
        <v>0</v>
      </c>
      <c r="M2328" s="273">
        <f>D2328/'28 Populations and thresholds'!$H$87</f>
        <v>1.8700000000000001E-2</v>
      </c>
      <c r="N2328" s="274">
        <f>'28 Populations and thresholds'!$K$87</f>
        <v>0</v>
      </c>
      <c r="O2328" s="263" t="str">
        <f t="shared" si="155"/>
        <v xml:space="preserve"> </v>
      </c>
      <c r="P2328" s="349">
        <v>3.42</v>
      </c>
      <c r="Q2328" s="272">
        <v>2</v>
      </c>
      <c r="R2328" s="274">
        <v>0</v>
      </c>
      <c r="S2328" s="263"/>
      <c r="T2328" s="275"/>
      <c r="U2328" s="263" t="str">
        <f t="shared" si="156"/>
        <v xml:space="preserve"> </v>
      </c>
    </row>
    <row r="2329" spans="1:27" x14ac:dyDescent="0.2">
      <c r="A2329" s="275" t="s">
        <v>1610</v>
      </c>
      <c r="B2329" s="269" t="s">
        <v>3597</v>
      </c>
      <c r="C2329" s="269" t="s">
        <v>3603</v>
      </c>
      <c r="D2329" s="279">
        <v>23200</v>
      </c>
      <c r="E2329" s="274">
        <v>2000</v>
      </c>
      <c r="F2329" s="263" t="str">
        <f t="shared" si="153"/>
        <v xml:space="preserve"> </v>
      </c>
      <c r="G2329" s="275" t="s">
        <v>139</v>
      </c>
      <c r="H2329" s="275" t="s">
        <v>3388</v>
      </c>
      <c r="I2329" s="263" t="str">
        <f t="shared" si="154"/>
        <v xml:space="preserve"> </v>
      </c>
      <c r="J2329" s="272" t="str">
        <f>IF(D2329&gt;=('28 Populations and thresholds'!$I$89),"YES"," ")</f>
        <v>YES</v>
      </c>
      <c r="K2329" s="272" t="str">
        <f>IF(J2329="YES"," ",IF(D2329&gt;=('28 Populations and thresholds'!$I$89)*0.25,"YES"))</f>
        <v xml:space="preserve"> </v>
      </c>
      <c r="L2329" s="272" t="b">
        <f>OR('28 Populations and thresholds'!$J$89="CR",'28 Populations and thresholds'!$J$89="EN",'28 Populations and thresholds'!$J$89="VU")</f>
        <v>0</v>
      </c>
      <c r="M2329" s="273">
        <f>D2329/'28 Populations and thresholds'!$H$89</f>
        <v>1.5466666666666667E-2</v>
      </c>
      <c r="N2329" s="274">
        <f>'28 Populations and thresholds'!$K$89</f>
        <v>0</v>
      </c>
      <c r="O2329" s="263" t="str">
        <f t="shared" si="155"/>
        <v xml:space="preserve"> </v>
      </c>
      <c r="P2329" s="349"/>
      <c r="Q2329" s="272"/>
      <c r="R2329" s="274"/>
      <c r="S2329" s="263"/>
      <c r="T2329" s="269"/>
      <c r="U2329" s="263" t="str">
        <f t="shared" si="156"/>
        <v xml:space="preserve"> </v>
      </c>
    </row>
    <row r="2330" spans="1:27" x14ac:dyDescent="0.2">
      <c r="A2330" s="12" t="s">
        <v>1610</v>
      </c>
      <c r="B2330" s="51" t="s">
        <v>4737</v>
      </c>
      <c r="C2330" s="4" t="s">
        <v>3594</v>
      </c>
      <c r="D2330" s="5">
        <v>61100</v>
      </c>
      <c r="E2330" s="104">
        <v>1997</v>
      </c>
      <c r="F2330" s="263" t="str">
        <f t="shared" si="153"/>
        <v xml:space="preserve"> </v>
      </c>
      <c r="G2330" s="12" t="s">
        <v>139</v>
      </c>
      <c r="H2330" s="12" t="s">
        <v>3388</v>
      </c>
      <c r="I2330" s="263" t="str">
        <f t="shared" si="154"/>
        <v xml:space="preserve"> </v>
      </c>
      <c r="J2330" s="38" t="str">
        <f>IF(D2330&gt;=('28 Populations and thresholds'!$I$87),"YES"," ")</f>
        <v>YES</v>
      </c>
      <c r="K2330" s="38" t="str">
        <f>IF(J2330="YES"," ",IF(D2330&gt;=('28 Populations and thresholds'!$I$87)*0.25,"YES"))</f>
        <v xml:space="preserve"> </v>
      </c>
      <c r="L2330" s="38" t="b">
        <f>OR('28 Populations and thresholds'!$J$87="CR",'28 Populations and thresholds'!$J$87="EN",'28 Populations and thresholds'!$J$87="VU")</f>
        <v>0</v>
      </c>
      <c r="M2330" s="75">
        <f>D2330/'28 Populations and thresholds'!$H$87</f>
        <v>6.1100000000000002E-2</v>
      </c>
      <c r="N2330" s="106">
        <f>'28 Populations and thresholds'!$K$87</f>
        <v>0</v>
      </c>
      <c r="O2330" s="263" t="str">
        <f t="shared" si="155"/>
        <v xml:space="preserve"> </v>
      </c>
      <c r="P2330" s="348">
        <v>58.88</v>
      </c>
      <c r="Q2330" s="38">
        <v>17</v>
      </c>
      <c r="R2330" s="106">
        <v>2</v>
      </c>
      <c r="S2330" s="263"/>
      <c r="U2330" s="263" t="str">
        <f t="shared" si="156"/>
        <v xml:space="preserve"> </v>
      </c>
    </row>
    <row r="2331" spans="1:27" x14ac:dyDescent="0.2">
      <c r="A2331" s="143" t="s">
        <v>1610</v>
      </c>
      <c r="B2331" s="51" t="s">
        <v>4737</v>
      </c>
      <c r="C2331" s="40" t="s">
        <v>3795</v>
      </c>
      <c r="D2331" s="41">
        <v>1752</v>
      </c>
      <c r="E2331" s="46">
        <v>35900</v>
      </c>
      <c r="F2331" s="263" t="str">
        <f t="shared" si="153"/>
        <v xml:space="preserve"> </v>
      </c>
      <c r="G2331" s="143" t="s">
        <v>21</v>
      </c>
      <c r="H2331" s="143" t="s">
        <v>604</v>
      </c>
      <c r="I2331" s="263" t="str">
        <f t="shared" si="154"/>
        <v xml:space="preserve"> </v>
      </c>
      <c r="J2331" s="38" t="str">
        <f>IF(D2331&gt;=(('28 Populations and thresholds'!$I$176)+('28 Populations and thresholds'!$I$177)),"YES"," ")</f>
        <v xml:space="preserve"> </v>
      </c>
      <c r="K2331" s="38" t="str">
        <f>IF(J2331="YES"," ",IF(D2331&gt;=(('28 Populations and thresholds'!$I$176)+('28 Populations and thresholds'!$I$177))*0.25,"YES"))</f>
        <v>YES</v>
      </c>
      <c r="L2331" s="38" t="b">
        <f>OR('28 Populations and thresholds'!$J$176="CR",'28 Populations and thresholds'!$J$176="EN",'28 Populations and thresholds'!$J$176="VU")</f>
        <v>0</v>
      </c>
      <c r="M2331" s="75">
        <f>D2331/(('28 Populations and thresholds'!$H$176)+('28 Populations and thresholds'!$H$177))</f>
        <v>6.2795698924731184E-3</v>
      </c>
      <c r="N2331" s="106" t="str">
        <f>'28 Populations and thresholds'!$K$176</f>
        <v>DEC</v>
      </c>
      <c r="O2331" s="263" t="str">
        <f t="shared" si="155"/>
        <v xml:space="preserve"> </v>
      </c>
      <c r="P2331" s="348"/>
      <c r="Q2331" s="38"/>
      <c r="R2331" s="106"/>
      <c r="S2331" s="263"/>
      <c r="T2331" s="12" t="s">
        <v>4568</v>
      </c>
      <c r="U2331" s="263" t="str">
        <f t="shared" si="156"/>
        <v xml:space="preserve"> </v>
      </c>
    </row>
    <row r="2332" spans="1:27" x14ac:dyDescent="0.2">
      <c r="A2332" s="12" t="s">
        <v>1610</v>
      </c>
      <c r="B2332" s="51" t="s">
        <v>4737</v>
      </c>
      <c r="C2332" s="111" t="s">
        <v>3666</v>
      </c>
      <c r="D2332" s="105">
        <v>28524</v>
      </c>
      <c r="E2332" s="106">
        <v>2005</v>
      </c>
      <c r="F2332" s="263" t="str">
        <f t="shared" si="153"/>
        <v xml:space="preserve"> </v>
      </c>
      <c r="G2332" s="12" t="s">
        <v>139</v>
      </c>
      <c r="H2332" s="12" t="s">
        <v>3388</v>
      </c>
      <c r="I2332" s="263" t="str">
        <f t="shared" si="154"/>
        <v xml:space="preserve"> </v>
      </c>
      <c r="J2332" s="38" t="str">
        <f>IF(D2332&gt;=(('28 Populations and thresholds'!$I$62)+('28 Populations and thresholds'!$I$65)),"YES"," ")</f>
        <v>YES</v>
      </c>
      <c r="K2332" s="38" t="str">
        <f>IF(J2332="YES"," ",IF(D2332&gt;=(('28 Populations and thresholds'!$I$62)+('28 Populations and thresholds'!$I$65))*0.25,"YES"))</f>
        <v xml:space="preserve"> </v>
      </c>
      <c r="L2332" s="38" t="b">
        <f>OR('28 Populations and thresholds'!$J$62="CR",'28 Populations and thresholds'!$J$62="EN",'28 Populations and thresholds'!$J$62="VU")</f>
        <v>0</v>
      </c>
      <c r="M2332" s="75">
        <f>D2332/(('28 Populations and thresholds'!$H$62)+('28 Populations and thresholds'!$H$65))</f>
        <v>0.16778823529411765</v>
      </c>
      <c r="N2332" s="106" t="str">
        <f>'28 Populations and thresholds'!$K$62</f>
        <v>DEC</v>
      </c>
      <c r="O2332" s="263" t="str">
        <f t="shared" si="155"/>
        <v xml:space="preserve"> </v>
      </c>
      <c r="P2332" s="348"/>
      <c r="Q2332" s="38"/>
      <c r="R2332" s="106"/>
      <c r="S2332" s="263"/>
      <c r="T2332" s="12" t="s">
        <v>4740</v>
      </c>
      <c r="U2332" s="263" t="str">
        <f t="shared" si="156"/>
        <v xml:space="preserve"> </v>
      </c>
    </row>
    <row r="2333" spans="1:27" x14ac:dyDescent="0.2">
      <c r="A2333" s="12" t="s">
        <v>1610</v>
      </c>
      <c r="B2333" s="51" t="s">
        <v>4737</v>
      </c>
      <c r="C2333" s="4" t="s">
        <v>3756</v>
      </c>
      <c r="D2333" s="41">
        <v>3935</v>
      </c>
      <c r="E2333" s="46">
        <v>35197</v>
      </c>
      <c r="F2333" s="263" t="str">
        <f t="shared" si="153"/>
        <v xml:space="preserve"> </v>
      </c>
      <c r="G2333" s="143" t="s">
        <v>21</v>
      </c>
      <c r="H2333" s="143" t="s">
        <v>501</v>
      </c>
      <c r="I2333" s="263" t="str">
        <f t="shared" si="154"/>
        <v xml:space="preserve"> </v>
      </c>
      <c r="J2333" s="38" t="str">
        <f>IF(D2333&gt;=('28 Populations and thresholds'!$I$175),"YES"," ")</f>
        <v>YES</v>
      </c>
      <c r="K2333" s="38" t="str">
        <f>IF(J2333="YES"," ",IF(D2333&gt;=('28 Populations and thresholds'!$I$175)*0.25,"YES"))</f>
        <v xml:space="preserve"> </v>
      </c>
      <c r="L2333" s="38" t="b">
        <f>OR('28 Populations and thresholds'!$J$175="CR",'28 Populations and thresholds'!$J$175="EN",'28 Populations and thresholds'!$J$175="VU")</f>
        <v>0</v>
      </c>
      <c r="M2333" s="75">
        <f>D2333/'28 Populations and thresholds'!$H$175</f>
        <v>2.8309352517985612E-2</v>
      </c>
      <c r="N2333" s="106" t="str">
        <f>'28 Populations and thresholds'!$K$175</f>
        <v>DEC</v>
      </c>
      <c r="O2333" s="263" t="str">
        <f t="shared" si="155"/>
        <v xml:space="preserve"> </v>
      </c>
      <c r="P2333" s="348"/>
      <c r="Q2333" s="38"/>
      <c r="R2333" s="106"/>
      <c r="S2333" s="263"/>
      <c r="T2333" s="9"/>
      <c r="U2333" s="263" t="str">
        <f t="shared" si="156"/>
        <v xml:space="preserve"> </v>
      </c>
    </row>
    <row r="2334" spans="1:27" x14ac:dyDescent="0.2">
      <c r="A2334" s="12" t="s">
        <v>1610</v>
      </c>
      <c r="B2334" s="51" t="s">
        <v>4737</v>
      </c>
      <c r="C2334" s="4" t="s">
        <v>3719</v>
      </c>
      <c r="D2334" s="5">
        <v>74</v>
      </c>
      <c r="E2334" s="104" t="s">
        <v>4045</v>
      </c>
      <c r="F2334" s="263" t="str">
        <f t="shared" si="153"/>
        <v xml:space="preserve"> </v>
      </c>
      <c r="G2334" s="13" t="s">
        <v>4019</v>
      </c>
      <c r="I2334" s="263" t="str">
        <f t="shared" si="154"/>
        <v xml:space="preserve"> </v>
      </c>
      <c r="J2334" s="38" t="str">
        <f>IF(D2334&gt;=('28 Populations and thresholds'!$I$32),"YES"," ")</f>
        <v>YES</v>
      </c>
      <c r="K2334" s="38" t="str">
        <f>IF(J2334="YES"," ",IF(D2334&gt;=('28 Populations and thresholds'!$I$32)*0.25,"YES"))</f>
        <v xml:space="preserve"> </v>
      </c>
      <c r="L2334" s="38" t="b">
        <f>OR('28 Populations and thresholds'!$J$32="CR",'28 Populations and thresholds'!$J$32="EN",'28 Populations and thresholds'!$J$32="VU")</f>
        <v>1</v>
      </c>
      <c r="M2334" s="75">
        <f>D2334/'28 Populations and thresholds'!$H$32</f>
        <v>1.8048780487804877E-2</v>
      </c>
      <c r="N2334" s="106">
        <f>'28 Populations and thresholds'!$K$32</f>
        <v>0</v>
      </c>
      <c r="O2334" s="263" t="str">
        <f t="shared" si="155"/>
        <v xml:space="preserve"> </v>
      </c>
      <c r="P2334" s="348"/>
      <c r="Q2334" s="38"/>
      <c r="R2334" s="106"/>
      <c r="S2334" s="263"/>
      <c r="U2334" s="263" t="str">
        <f t="shared" si="156"/>
        <v xml:space="preserve"> </v>
      </c>
    </row>
    <row r="2335" spans="1:27" x14ac:dyDescent="0.2">
      <c r="A2335" s="12" t="s">
        <v>1610</v>
      </c>
      <c r="B2335" s="51" t="s">
        <v>4737</v>
      </c>
      <c r="C2335" s="4" t="s">
        <v>3761</v>
      </c>
      <c r="D2335" s="41">
        <v>963</v>
      </c>
      <c r="E2335" s="46">
        <v>35197</v>
      </c>
      <c r="F2335" s="263" t="str">
        <f t="shared" si="153"/>
        <v xml:space="preserve"> </v>
      </c>
      <c r="G2335" s="143" t="s">
        <v>21</v>
      </c>
      <c r="H2335" s="143" t="s">
        <v>501</v>
      </c>
      <c r="I2335" s="263" t="str">
        <f t="shared" si="154"/>
        <v xml:space="preserve"> </v>
      </c>
      <c r="J2335" s="38" t="str">
        <f>IF(D2335&gt;=('28 Populations and thresholds'!$I$187),"YES"," ")</f>
        <v xml:space="preserve"> </v>
      </c>
      <c r="K2335" s="38" t="str">
        <f>IF(J2335="YES"," ",IF(D2335&gt;=('28 Populations and thresholds'!$I$187)*0.25,"YES"))</f>
        <v>YES</v>
      </c>
      <c r="L2335" s="38" t="b">
        <f>OR('28 Populations and thresholds'!$J$187="CR",'28 Populations and thresholds'!$J$187="EN",'28 Populations and thresholds'!$J$187="VU")</f>
        <v>0</v>
      </c>
      <c r="M2335" s="75">
        <f>D2335/'28 Populations and thresholds'!$H$187</f>
        <v>9.6299999999999997E-3</v>
      </c>
      <c r="N2335" s="106">
        <f>'28 Populations and thresholds'!$K$187</f>
        <v>0</v>
      </c>
      <c r="O2335" s="263" t="str">
        <f t="shared" si="155"/>
        <v xml:space="preserve"> </v>
      </c>
      <c r="P2335" s="348"/>
      <c r="Q2335" s="38"/>
      <c r="R2335" s="106"/>
      <c r="S2335" s="263"/>
      <c r="T2335" s="9"/>
      <c r="U2335" s="263" t="str">
        <f t="shared" si="156"/>
        <v xml:space="preserve"> </v>
      </c>
    </row>
    <row r="2336" spans="1:27" x14ac:dyDescent="0.2">
      <c r="A2336" s="143" t="s">
        <v>1610</v>
      </c>
      <c r="B2336" s="51" t="s">
        <v>4737</v>
      </c>
      <c r="C2336" s="4" t="s">
        <v>3735</v>
      </c>
      <c r="D2336" s="41">
        <v>12000</v>
      </c>
      <c r="E2336" s="47" t="s">
        <v>1333</v>
      </c>
      <c r="F2336" s="263" t="str">
        <f t="shared" si="153"/>
        <v xml:space="preserve"> </v>
      </c>
      <c r="G2336" s="143" t="s">
        <v>15</v>
      </c>
      <c r="H2336" s="143" t="s">
        <v>1315</v>
      </c>
      <c r="I2336" s="263" t="str">
        <f t="shared" si="154"/>
        <v xml:space="preserve"> </v>
      </c>
      <c r="J2336" s="38" t="str">
        <f>IF(D2336&gt;=('28 Populations and thresholds'!$I$86),"YES"," ")</f>
        <v>YES</v>
      </c>
      <c r="K2336" s="38" t="str">
        <f>IF(J2336="YES"," ",IF(D2336&gt;=('28 Populations and thresholds'!$I$86)*0.25,"YES"))</f>
        <v xml:space="preserve"> </v>
      </c>
      <c r="L2336" s="38" t="b">
        <f>OR('28 Populations and thresholds'!$J$86="CR",'28 Populations and thresholds'!$J$86="EN",'28 Populations and thresholds'!$J$86="VU")</f>
        <v>0</v>
      </c>
      <c r="M2336" s="75">
        <f>D2336/'28 Populations and thresholds'!$H$86</f>
        <v>1.2E-2</v>
      </c>
      <c r="N2336" s="106" t="str">
        <f>'28 Populations and thresholds'!$K$86</f>
        <v>DEC</v>
      </c>
      <c r="O2336" s="263" t="str">
        <f t="shared" si="155"/>
        <v xml:space="preserve"> </v>
      </c>
      <c r="P2336" s="348"/>
      <c r="Q2336" s="38"/>
      <c r="R2336" s="106"/>
      <c r="S2336" s="263"/>
      <c r="U2336" s="263" t="str">
        <f t="shared" si="156"/>
        <v xml:space="preserve"> </v>
      </c>
    </row>
    <row r="2337" spans="1:26" x14ac:dyDescent="0.2">
      <c r="A2337" s="12" t="s">
        <v>1610</v>
      </c>
      <c r="B2337" s="51" t="s">
        <v>4737</v>
      </c>
      <c r="C2337" s="4" t="s">
        <v>1607</v>
      </c>
      <c r="D2337" s="5">
        <v>1103</v>
      </c>
      <c r="E2337" s="1" t="s">
        <v>71</v>
      </c>
      <c r="F2337" s="263" t="str">
        <f t="shared" si="153"/>
        <v xml:space="preserve"> </v>
      </c>
      <c r="G2337" s="13" t="s">
        <v>139</v>
      </c>
      <c r="I2337" s="263" t="str">
        <f t="shared" si="154"/>
        <v xml:space="preserve"> </v>
      </c>
      <c r="J2337" s="38" t="str">
        <f>IF(D2337&gt;=('28 Populations and thresholds'!$I$6),"YES"," ")</f>
        <v>YES</v>
      </c>
      <c r="K2337" s="38" t="str">
        <f>IF(J2337="YES"," ",IF(D2337&gt;=('28 Populations and thresholds'!$I$6)*0.25,"YES"))</f>
        <v xml:space="preserve"> </v>
      </c>
      <c r="L2337" s="38" t="b">
        <f>OR('28 Populations and thresholds'!$J$6="CR",'28 Populations and thresholds'!$J$6="EN",'28 Populations and thresholds'!$J$6="VU")</f>
        <v>0</v>
      </c>
      <c r="M2337" s="75">
        <f>D2337/'28 Populations and thresholds'!$H$6</f>
        <v>2.206E-2</v>
      </c>
      <c r="N2337" s="106">
        <f>'28 Populations and thresholds'!$K$6</f>
        <v>0</v>
      </c>
      <c r="O2337" s="263" t="str">
        <f t="shared" si="155"/>
        <v xml:space="preserve"> </v>
      </c>
      <c r="P2337" s="348"/>
      <c r="Q2337" s="38"/>
      <c r="R2337" s="106"/>
      <c r="S2337" s="263"/>
      <c r="U2337" s="263" t="str">
        <f t="shared" si="156"/>
        <v xml:space="preserve"> </v>
      </c>
    </row>
    <row r="2338" spans="1:26" x14ac:dyDescent="0.2">
      <c r="A2338" s="12" t="s">
        <v>1610</v>
      </c>
      <c r="B2338" s="51" t="s">
        <v>4737</v>
      </c>
      <c r="C2338" s="4" t="s">
        <v>3717</v>
      </c>
      <c r="D2338" s="5">
        <v>445</v>
      </c>
      <c r="E2338" s="104" t="s">
        <v>3938</v>
      </c>
      <c r="F2338" s="263" t="str">
        <f t="shared" si="153"/>
        <v xml:space="preserve"> </v>
      </c>
      <c r="H2338" s="13" t="s">
        <v>4429</v>
      </c>
      <c r="I2338" s="263" t="str">
        <f t="shared" si="154"/>
        <v xml:space="preserve"> </v>
      </c>
      <c r="J2338" s="38" t="str">
        <f>IF(D2338&gt;=('28 Populations and thresholds'!$I$16),"YES"," ")</f>
        <v>YES</v>
      </c>
      <c r="K2338" s="38" t="str">
        <f>IF(J2338="YES"," ",IF(D2338&gt;=('28 Populations and thresholds'!$I$16)*0.25,"YES"))</f>
        <v xml:space="preserve"> </v>
      </c>
      <c r="L2338" s="38" t="b">
        <f>OR('28 Populations and thresholds'!$J$16="CR",'28 Populations and thresholds'!$J$16="EN",'28 Populations and thresholds'!$J$16="VU")</f>
        <v>0</v>
      </c>
      <c r="M2338" s="75">
        <f>D2338/'28 Populations and thresholds'!$H$16</f>
        <v>4.45E-3</v>
      </c>
      <c r="N2338" s="106" t="str">
        <f>'28 Populations and thresholds'!$K$16</f>
        <v>DEC</v>
      </c>
      <c r="O2338" s="263" t="str">
        <f t="shared" si="155"/>
        <v xml:space="preserve"> </v>
      </c>
      <c r="P2338" s="348"/>
      <c r="Q2338" s="38"/>
      <c r="R2338" s="106"/>
      <c r="S2338" s="263"/>
      <c r="T2338" s="9"/>
      <c r="U2338" s="263" t="str">
        <f t="shared" si="156"/>
        <v xml:space="preserve"> </v>
      </c>
    </row>
    <row r="2339" spans="1:26" x14ac:dyDescent="0.2">
      <c r="A2339" s="12" t="s">
        <v>1610</v>
      </c>
      <c r="B2339" s="51" t="s">
        <v>4737</v>
      </c>
      <c r="C2339" s="111" t="s">
        <v>3659</v>
      </c>
      <c r="D2339" s="105">
        <v>9800</v>
      </c>
      <c r="E2339" s="106">
        <v>2006</v>
      </c>
      <c r="F2339" s="263" t="str">
        <f t="shared" si="153"/>
        <v xml:space="preserve"> </v>
      </c>
      <c r="G2339" s="12" t="s">
        <v>139</v>
      </c>
      <c r="H2339" s="12" t="s">
        <v>3388</v>
      </c>
      <c r="I2339" s="263" t="str">
        <f t="shared" si="154"/>
        <v xml:space="preserve"> </v>
      </c>
      <c r="J2339" s="38" t="str">
        <f>IF(D2339&gt;=('28 Populations and thresholds'!$I$68),"YES"," ")</f>
        <v>YES</v>
      </c>
      <c r="K2339" s="38" t="str">
        <f>IF(J2339="YES"," ",IF(D2339&gt;=('28 Populations and thresholds'!$I$68)*0.25,"YES"))</f>
        <v xml:space="preserve"> </v>
      </c>
      <c r="L2339" s="38" t="b">
        <f>OR('28 Populations and thresholds'!$J$68="CR",'28 Populations and thresholds'!$J$68="EN",'28 Populations and thresholds'!$J$68="VU")</f>
        <v>0</v>
      </c>
      <c r="M2339" s="75">
        <f>D2339/'28 Populations and thresholds'!$H$68</f>
        <v>9.8000000000000004E-2</v>
      </c>
      <c r="N2339" s="106">
        <f>'28 Populations and thresholds'!$K$68</f>
        <v>0</v>
      </c>
      <c r="O2339" s="263" t="str">
        <f t="shared" si="155"/>
        <v xml:space="preserve"> </v>
      </c>
      <c r="P2339" s="348"/>
      <c r="Q2339" s="38"/>
      <c r="R2339" s="106"/>
      <c r="S2339" s="263"/>
      <c r="T2339" s="9"/>
      <c r="U2339" s="263" t="str">
        <f t="shared" si="156"/>
        <v xml:space="preserve"> </v>
      </c>
    </row>
    <row r="2340" spans="1:26" x14ac:dyDescent="0.2">
      <c r="A2340" s="12" t="s">
        <v>1610</v>
      </c>
      <c r="B2340" s="51" t="s">
        <v>4737</v>
      </c>
      <c r="C2340" s="4" t="s">
        <v>3452</v>
      </c>
      <c r="D2340" s="41">
        <v>318</v>
      </c>
      <c r="E2340" s="46">
        <v>35197</v>
      </c>
      <c r="F2340" s="263" t="str">
        <f t="shared" si="153"/>
        <v xml:space="preserve"> </v>
      </c>
      <c r="G2340" s="143" t="s">
        <v>21</v>
      </c>
      <c r="H2340" s="143" t="s">
        <v>501</v>
      </c>
      <c r="I2340" s="263" t="str">
        <f t="shared" si="154"/>
        <v xml:space="preserve"> </v>
      </c>
      <c r="J2340" s="38" t="str">
        <f>IF(D2340&gt;=('28 Populations and thresholds'!$I$158),"YES"," ")</f>
        <v xml:space="preserve"> </v>
      </c>
      <c r="K2340" s="38" t="str">
        <f>IF(J2340="YES"," ",IF(D2340&gt;=('28 Populations and thresholds'!$I$158)*0.25,"YES"))</f>
        <v>YES</v>
      </c>
      <c r="L2340" s="38" t="b">
        <f>OR('28 Populations and thresholds'!$J$158="CR",'28 Populations and thresholds'!$J$158="EN",'28 Populations and thresholds'!$J$158="VU")</f>
        <v>0</v>
      </c>
      <c r="M2340" s="75">
        <f>D2340/'28 Populations and thresholds'!$H$158</f>
        <v>3.1800000000000001E-3</v>
      </c>
      <c r="N2340" s="106">
        <f>'28 Populations and thresholds'!$K$158</f>
        <v>0</v>
      </c>
      <c r="O2340" s="263" t="str">
        <f t="shared" si="155"/>
        <v xml:space="preserve"> </v>
      </c>
      <c r="P2340" s="348"/>
      <c r="Q2340" s="38"/>
      <c r="R2340" s="106"/>
      <c r="S2340" s="263"/>
      <c r="T2340" s="9"/>
      <c r="U2340" s="263" t="str">
        <f t="shared" si="156"/>
        <v xml:space="preserve"> </v>
      </c>
    </row>
    <row r="2341" spans="1:26" x14ac:dyDescent="0.2">
      <c r="A2341" s="143" t="s">
        <v>1610</v>
      </c>
      <c r="B2341" s="51" t="s">
        <v>4737</v>
      </c>
      <c r="C2341" s="4" t="s">
        <v>3603</v>
      </c>
      <c r="D2341" s="41">
        <v>94800</v>
      </c>
      <c r="E2341" s="47" t="s">
        <v>1341</v>
      </c>
      <c r="F2341" s="263" t="str">
        <f t="shared" si="153"/>
        <v xml:space="preserve"> </v>
      </c>
      <c r="G2341" s="143" t="s">
        <v>15</v>
      </c>
      <c r="H2341" s="143" t="s">
        <v>1315</v>
      </c>
      <c r="I2341" s="263" t="str">
        <f t="shared" si="154"/>
        <v xml:space="preserve"> </v>
      </c>
      <c r="J2341" s="38" t="str">
        <f>IF(D2341&gt;=('28 Populations and thresholds'!$I$89),"YES"," ")</f>
        <v>YES</v>
      </c>
      <c r="K2341" s="38" t="str">
        <f>IF(J2341="YES"," ",IF(D2341&gt;=('28 Populations and thresholds'!$I$89)*0.25,"YES"))</f>
        <v xml:space="preserve"> </v>
      </c>
      <c r="L2341" s="38" t="b">
        <f>OR('28 Populations and thresholds'!$J$89="CR",'28 Populations and thresholds'!$J$89="EN",'28 Populations and thresholds'!$J$89="VU")</f>
        <v>0</v>
      </c>
      <c r="M2341" s="75">
        <f>D2341/'28 Populations and thresholds'!$H$89</f>
        <v>6.3200000000000006E-2</v>
      </c>
      <c r="N2341" s="106">
        <f>'28 Populations and thresholds'!$K$89</f>
        <v>0</v>
      </c>
      <c r="O2341" s="263" t="str">
        <f t="shared" si="155"/>
        <v xml:space="preserve"> </v>
      </c>
      <c r="P2341" s="348"/>
      <c r="Q2341" s="38"/>
      <c r="R2341" s="106"/>
      <c r="S2341" s="263"/>
      <c r="T2341" s="9"/>
      <c r="U2341" s="263" t="str">
        <f t="shared" si="156"/>
        <v xml:space="preserve"> </v>
      </c>
    </row>
    <row r="2342" spans="1:26" x14ac:dyDescent="0.2">
      <c r="A2342" s="143" t="s">
        <v>1610</v>
      </c>
      <c r="B2342" s="51" t="s">
        <v>4737</v>
      </c>
      <c r="C2342" s="4" t="s">
        <v>3607</v>
      </c>
      <c r="D2342" s="41">
        <v>11102</v>
      </c>
      <c r="E2342" s="47" t="s">
        <v>1469</v>
      </c>
      <c r="F2342" s="263" t="str">
        <f t="shared" si="153"/>
        <v xml:space="preserve"> </v>
      </c>
      <c r="G2342" s="143" t="s">
        <v>15</v>
      </c>
      <c r="H2342" s="143" t="s">
        <v>1468</v>
      </c>
      <c r="I2342" s="263" t="str">
        <f t="shared" si="154"/>
        <v xml:space="preserve"> </v>
      </c>
      <c r="J2342" s="38" t="str">
        <f>IF(D2342&gt;=('28 Populations and thresholds'!$I$92),"YES"," ")</f>
        <v>YES</v>
      </c>
      <c r="K2342" s="38" t="str">
        <f>IF(J2342="YES"," ",IF(D2342&gt;=('28 Populations and thresholds'!$I$92)*0.25,"YES"))</f>
        <v xml:space="preserve"> </v>
      </c>
      <c r="L2342" s="38" t="b">
        <f>OR('28 Populations and thresholds'!$J$92="CR",'28 Populations and thresholds'!$J$92="EN",'28 Populations and thresholds'!$J$92="VU")</f>
        <v>0</v>
      </c>
      <c r="M2342" s="75">
        <f>D2342/'28 Populations and thresholds'!$H$92</f>
        <v>3.7006666666666667E-2</v>
      </c>
      <c r="N2342" s="106" t="str">
        <f>'28 Populations and thresholds'!$K$92</f>
        <v>DEC</v>
      </c>
      <c r="O2342" s="263" t="str">
        <f t="shared" si="155"/>
        <v xml:space="preserve"> </v>
      </c>
      <c r="P2342" s="348"/>
      <c r="Q2342" s="38"/>
      <c r="R2342" s="106"/>
      <c r="S2342" s="263"/>
      <c r="T2342" s="9"/>
      <c r="U2342" s="263" t="str">
        <f t="shared" si="156"/>
        <v xml:space="preserve"> </v>
      </c>
    </row>
    <row r="2343" spans="1:26" x14ac:dyDescent="0.2">
      <c r="A2343" s="143" t="s">
        <v>1610</v>
      </c>
      <c r="B2343" s="51" t="s">
        <v>4737</v>
      </c>
      <c r="C2343" s="4" t="s">
        <v>3552</v>
      </c>
      <c r="D2343" s="41">
        <v>767</v>
      </c>
      <c r="E2343" s="47" t="s">
        <v>1325</v>
      </c>
      <c r="F2343" s="263" t="str">
        <f t="shared" si="153"/>
        <v xml:space="preserve"> </v>
      </c>
      <c r="G2343" s="143" t="s">
        <v>15</v>
      </c>
      <c r="H2343" s="143" t="s">
        <v>1315</v>
      </c>
      <c r="I2343" s="263" t="str">
        <f t="shared" si="154"/>
        <v xml:space="preserve"> </v>
      </c>
      <c r="J2343" s="38" t="str">
        <f>IF(D2343&gt;=('28 Populations and thresholds'!$I$77),"YES"," ")</f>
        <v>YES</v>
      </c>
      <c r="K2343" s="38" t="str">
        <f>IF(J2343="YES"," ",IF(D2343&gt;=('28 Populations and thresholds'!$I$77)*0.25,"YES"))</f>
        <v xml:space="preserve"> </v>
      </c>
      <c r="L2343" s="38" t="b">
        <f>OR('28 Populations and thresholds'!$J$77="CR",'28 Populations and thresholds'!$J$77="EN",'28 Populations and thresholds'!$J$77="VU")</f>
        <v>0</v>
      </c>
      <c r="M2343" s="75">
        <f>D2343/'28 Populations and thresholds'!$H$77</f>
        <v>7.6699999999999997E-3</v>
      </c>
      <c r="N2343" s="106">
        <f>'28 Populations and thresholds'!$K$77</f>
        <v>0</v>
      </c>
      <c r="O2343" s="263" t="str">
        <f t="shared" si="155"/>
        <v xml:space="preserve"> </v>
      </c>
      <c r="P2343" s="348"/>
      <c r="Q2343" s="38"/>
      <c r="R2343" s="106"/>
      <c r="S2343" s="263"/>
      <c r="U2343" s="263" t="str">
        <f t="shared" si="156"/>
        <v xml:space="preserve"> </v>
      </c>
    </row>
    <row r="2344" spans="1:26" x14ac:dyDescent="0.2">
      <c r="A2344" s="12" t="s">
        <v>1610</v>
      </c>
      <c r="B2344" s="51" t="s">
        <v>4737</v>
      </c>
      <c r="C2344" s="111" t="s">
        <v>1732</v>
      </c>
      <c r="D2344" s="5">
        <v>120</v>
      </c>
      <c r="E2344" s="1" t="s">
        <v>83</v>
      </c>
      <c r="F2344" s="263" t="str">
        <f t="shared" si="153"/>
        <v xml:space="preserve"> </v>
      </c>
      <c r="G2344" s="13" t="s">
        <v>139</v>
      </c>
      <c r="I2344" s="263" t="str">
        <f t="shared" si="154"/>
        <v xml:space="preserve"> </v>
      </c>
      <c r="J2344" s="38" t="str">
        <f>IF(D2344&gt;=('28 Populations and thresholds'!$I$221),"YES"," ")</f>
        <v>YES</v>
      </c>
      <c r="K2344" s="38" t="str">
        <f>IF(J2344="YES"," ",IF(D2344&gt;=('28 Populations and thresholds'!$I$221)*0.25,"YES"))</f>
        <v xml:space="preserve"> </v>
      </c>
      <c r="L2344" s="38" t="b">
        <f>OR('28 Populations and thresholds'!$J$221="CR",'28 Populations and thresholds'!$J$221="EN",'28 Populations and thresholds'!$J$221="VU")</f>
        <v>1</v>
      </c>
      <c r="M2344" s="75">
        <f>D2344/'28 Populations and thresholds'!$H$221</f>
        <v>1.2500000000000001E-2</v>
      </c>
      <c r="N2344" s="106" t="str">
        <f>'28 Populations and thresholds'!$K$221</f>
        <v>DEC</v>
      </c>
      <c r="O2344" s="263" t="str">
        <f t="shared" si="155"/>
        <v xml:space="preserve"> </v>
      </c>
      <c r="P2344" s="348"/>
      <c r="Q2344" s="38"/>
      <c r="R2344" s="106"/>
      <c r="S2344" s="263"/>
      <c r="U2344" s="263" t="str">
        <f t="shared" si="156"/>
        <v xml:space="preserve"> </v>
      </c>
    </row>
    <row r="2345" spans="1:26" x14ac:dyDescent="0.2">
      <c r="A2345" s="143" t="s">
        <v>1610</v>
      </c>
      <c r="B2345" s="51" t="s">
        <v>4737</v>
      </c>
      <c r="C2345" s="111" t="s">
        <v>3644</v>
      </c>
      <c r="D2345" s="41">
        <v>743</v>
      </c>
      <c r="E2345" s="47" t="s">
        <v>1332</v>
      </c>
      <c r="F2345" s="263" t="str">
        <f t="shared" si="153"/>
        <v xml:space="preserve"> </v>
      </c>
      <c r="G2345" s="143" t="s">
        <v>15</v>
      </c>
      <c r="H2345" s="143" t="s">
        <v>1315</v>
      </c>
      <c r="I2345" s="263" t="str">
        <f t="shared" si="154"/>
        <v xml:space="preserve"> </v>
      </c>
      <c r="J2345" s="38" t="str">
        <f>IF(D2345&gt;=('28 Populations and thresholds'!$I$109),"YES"," ")</f>
        <v>YES</v>
      </c>
      <c r="K2345" s="38" t="str">
        <f>IF(J2345="YES"," ",IF(D2345&gt;=('28 Populations and thresholds'!$I$109)*0.25,"YES"))</f>
        <v xml:space="preserve"> </v>
      </c>
      <c r="L2345" s="38" t="b">
        <f>OR('28 Populations and thresholds'!$J$109="CR",'28 Populations and thresholds'!$J$109="EN",'28 Populations and thresholds'!$J$109="VU")</f>
        <v>0</v>
      </c>
      <c r="M2345" s="75">
        <f>D2345/'28 Populations and thresholds'!$H$109</f>
        <v>2.972E-2</v>
      </c>
      <c r="N2345" s="106">
        <f>'28 Populations and thresholds'!$K$109</f>
        <v>0</v>
      </c>
      <c r="O2345" s="263" t="str">
        <f t="shared" si="155"/>
        <v xml:space="preserve"> </v>
      </c>
      <c r="P2345" s="348"/>
      <c r="Q2345" s="38"/>
      <c r="R2345" s="106"/>
      <c r="S2345" s="263"/>
      <c r="T2345" s="9"/>
      <c r="U2345" s="263" t="str">
        <f t="shared" si="156"/>
        <v xml:space="preserve"> </v>
      </c>
      <c r="W2345" s="4"/>
      <c r="X2345" s="4"/>
      <c r="Y2345" s="4"/>
      <c r="Z2345" s="4"/>
    </row>
    <row r="2346" spans="1:26" x14ac:dyDescent="0.2">
      <c r="A2346" s="12" t="s">
        <v>1610</v>
      </c>
      <c r="B2346" s="51" t="s">
        <v>4737</v>
      </c>
      <c r="C2346" s="111" t="s">
        <v>3758</v>
      </c>
      <c r="D2346" s="41">
        <v>432</v>
      </c>
      <c r="E2346" s="46">
        <v>35916</v>
      </c>
      <c r="F2346" s="263" t="str">
        <f t="shared" si="153"/>
        <v xml:space="preserve"> </v>
      </c>
      <c r="G2346" s="143" t="s">
        <v>21</v>
      </c>
      <c r="H2346" s="143" t="s">
        <v>604</v>
      </c>
      <c r="I2346" s="263" t="str">
        <f t="shared" si="154"/>
        <v xml:space="preserve"> </v>
      </c>
      <c r="J2346" s="38" t="str">
        <f>IF(D2346&gt;=('28 Populations and thresholds'!$I$179),"YES"," ")</f>
        <v xml:space="preserve"> </v>
      </c>
      <c r="K2346" s="38" t="str">
        <f>IF(J2346="YES"," ",IF(D2346&gt;=('28 Populations and thresholds'!$I$179)*0.25,"YES"))</f>
        <v>YES</v>
      </c>
      <c r="L2346" s="38" t="b">
        <f>OR('28 Populations and thresholds'!$J$179="CR",'28 Populations and thresholds'!$J$179="EN",'28 Populations and thresholds'!$J$179="VU")</f>
        <v>0</v>
      </c>
      <c r="M2346" s="75">
        <f>D2346/'28 Populations and thresholds'!$H$179</f>
        <v>7.8545454545454543E-3</v>
      </c>
      <c r="N2346" s="106" t="str">
        <f>'28 Populations and thresholds'!$K$179</f>
        <v>DEC</v>
      </c>
      <c r="O2346" s="263" t="str">
        <f t="shared" si="155"/>
        <v xml:space="preserve"> </v>
      </c>
      <c r="P2346" s="348"/>
      <c r="Q2346" s="38"/>
      <c r="R2346" s="106"/>
      <c r="S2346" s="263"/>
      <c r="T2346" s="9"/>
      <c r="U2346" s="263" t="str">
        <f t="shared" si="156"/>
        <v xml:space="preserve"> </v>
      </c>
    </row>
    <row r="2347" spans="1:26" x14ac:dyDescent="0.2">
      <c r="A2347" s="267" t="s">
        <v>1610</v>
      </c>
      <c r="B2347" s="269" t="s">
        <v>3420</v>
      </c>
      <c r="C2347" s="269" t="s">
        <v>3728</v>
      </c>
      <c r="D2347" s="270">
        <v>13000</v>
      </c>
      <c r="E2347" s="294" t="s">
        <v>1469</v>
      </c>
      <c r="F2347" s="263" t="str">
        <f t="shared" si="153"/>
        <v xml:space="preserve"> </v>
      </c>
      <c r="G2347" s="267" t="s">
        <v>15</v>
      </c>
      <c r="H2347" s="267" t="s">
        <v>1468</v>
      </c>
      <c r="I2347" s="263" t="str">
        <f t="shared" si="154"/>
        <v xml:space="preserve"> </v>
      </c>
      <c r="J2347" s="272" t="str">
        <f>IF(D2347&gt;=('28 Populations and thresholds'!$I$65),"YES"," ")</f>
        <v>YES</v>
      </c>
      <c r="K2347" s="272" t="str">
        <f>IF(J2347="YES"," ",IF(D2347&gt;=('28 Populations and thresholds'!$I$65)*0.25,"YES"))</f>
        <v xml:space="preserve"> </v>
      </c>
      <c r="L2347" s="272" t="b">
        <f>OR('28 Populations and thresholds'!$J$65="CR",'28 Populations and thresholds'!$J$65="EN",'28 Populations and thresholds'!$J$65="VU")</f>
        <v>0</v>
      </c>
      <c r="M2347" s="273">
        <f>D2347/('28 Populations and thresholds'!$H$65)</f>
        <v>8.666666666666667E-2</v>
      </c>
      <c r="N2347" s="274" t="str">
        <f>'28 Populations and thresholds'!$K$65</f>
        <v>DEC</v>
      </c>
      <c r="O2347" s="263" t="str">
        <f t="shared" si="155"/>
        <v xml:space="preserve"> </v>
      </c>
      <c r="P2347" s="349">
        <v>198.33</v>
      </c>
      <c r="Q2347" s="272">
        <v>5</v>
      </c>
      <c r="R2347" s="274">
        <v>2</v>
      </c>
      <c r="S2347" s="263"/>
      <c r="T2347" s="300"/>
      <c r="U2347" s="263" t="str">
        <f t="shared" si="156"/>
        <v xml:space="preserve"> </v>
      </c>
    </row>
    <row r="2348" spans="1:26" x14ac:dyDescent="0.2">
      <c r="A2348" s="275" t="s">
        <v>1610</v>
      </c>
      <c r="B2348" s="269" t="s">
        <v>3420</v>
      </c>
      <c r="C2348" s="269" t="s">
        <v>3659</v>
      </c>
      <c r="D2348" s="279">
        <v>36000</v>
      </c>
      <c r="E2348" s="274">
        <v>1999</v>
      </c>
      <c r="F2348" s="263" t="str">
        <f t="shared" si="153"/>
        <v xml:space="preserve"> </v>
      </c>
      <c r="G2348" s="275" t="s">
        <v>139</v>
      </c>
      <c r="H2348" s="275" t="s">
        <v>3388</v>
      </c>
      <c r="I2348" s="263" t="str">
        <f t="shared" si="154"/>
        <v xml:space="preserve"> </v>
      </c>
      <c r="J2348" s="272" t="str">
        <f>IF(D2348&gt;=('28 Populations and thresholds'!$I$68),"YES"," ")</f>
        <v>YES</v>
      </c>
      <c r="K2348" s="272" t="str">
        <f>IF(J2348="YES"," ",IF(D2348&gt;=('28 Populations and thresholds'!$I$68)*0.25,"YES"))</f>
        <v xml:space="preserve"> </v>
      </c>
      <c r="L2348" s="272" t="b">
        <f>OR('28 Populations and thresholds'!$J$68="CR",'28 Populations and thresholds'!$J$68="EN",'28 Populations and thresholds'!$J$68="VU")</f>
        <v>0</v>
      </c>
      <c r="M2348" s="273">
        <f>D2348/'28 Populations and thresholds'!$H$68</f>
        <v>0.36</v>
      </c>
      <c r="N2348" s="274">
        <f>'28 Populations and thresholds'!$K$68</f>
        <v>0</v>
      </c>
      <c r="O2348" s="263" t="str">
        <f t="shared" si="155"/>
        <v xml:space="preserve"> </v>
      </c>
      <c r="P2348" s="349"/>
      <c r="Q2348" s="272"/>
      <c r="R2348" s="274"/>
      <c r="S2348" s="263"/>
      <c r="T2348" s="269"/>
      <c r="U2348" s="263" t="str">
        <f t="shared" si="156"/>
        <v xml:space="preserve"> </v>
      </c>
    </row>
    <row r="2349" spans="1:26" x14ac:dyDescent="0.2">
      <c r="A2349" s="313" t="s">
        <v>1610</v>
      </c>
      <c r="B2349" s="340" t="s">
        <v>3420</v>
      </c>
      <c r="C2349" s="313" t="s">
        <v>3399</v>
      </c>
      <c r="D2349" s="327">
        <v>882</v>
      </c>
      <c r="E2349" s="328">
        <v>40179</v>
      </c>
      <c r="F2349" s="263" t="str">
        <f t="shared" si="153"/>
        <v xml:space="preserve"> </v>
      </c>
      <c r="G2349" s="275" t="s">
        <v>4498</v>
      </c>
      <c r="H2349" s="326" t="s">
        <v>4511</v>
      </c>
      <c r="I2349" s="263" t="str">
        <f t="shared" si="154"/>
        <v xml:space="preserve"> </v>
      </c>
      <c r="J2349" s="272" t="str">
        <f>IF(D2349&gt;=('28 Populations and thresholds'!$I$124),"YES"," ")</f>
        <v>YES</v>
      </c>
      <c r="K2349" s="272" t="str">
        <f>IF(J2349="YES"," ",IF(D2349&gt;=('28 Populations and thresholds'!$I$124)*0.25,"YES"))</f>
        <v xml:space="preserve"> </v>
      </c>
      <c r="L2349" s="272" t="b">
        <f>OR('28 Populations and thresholds'!$J$124="CR",'28 Populations and thresholds'!$J$124="EN",'28 Populations and thresholds'!$J$124="VU")</f>
        <v>1</v>
      </c>
      <c r="M2349" s="273">
        <f>D2349/'28 Populations and thresholds'!$H$124</f>
        <v>0.84</v>
      </c>
      <c r="N2349" s="274">
        <f>'28 Populations and thresholds'!$K$124</f>
        <v>0</v>
      </c>
      <c r="O2349" s="263" t="str">
        <f t="shared" si="155"/>
        <v xml:space="preserve"> </v>
      </c>
      <c r="P2349" s="349"/>
      <c r="Q2349" s="272"/>
      <c r="R2349" s="274"/>
      <c r="S2349" s="263"/>
      <c r="T2349" s="275"/>
      <c r="U2349" s="263" t="str">
        <f t="shared" si="156"/>
        <v xml:space="preserve"> </v>
      </c>
    </row>
    <row r="2350" spans="1:26" x14ac:dyDescent="0.2">
      <c r="A2350" s="267" t="s">
        <v>1610</v>
      </c>
      <c r="B2350" s="269" t="s">
        <v>3420</v>
      </c>
      <c r="C2350" s="280" t="s">
        <v>3546</v>
      </c>
      <c r="D2350" s="270">
        <v>21</v>
      </c>
      <c r="E2350" s="294" t="s">
        <v>1469</v>
      </c>
      <c r="F2350" s="263" t="str">
        <f t="shared" si="153"/>
        <v xml:space="preserve"> </v>
      </c>
      <c r="G2350" s="267" t="s">
        <v>15</v>
      </c>
      <c r="H2350" s="267" t="s">
        <v>1468</v>
      </c>
      <c r="I2350" s="263" t="str">
        <f t="shared" si="154"/>
        <v xml:space="preserve"> </v>
      </c>
      <c r="J2350" s="272" t="str">
        <f>IF(D2350&gt;=('28 Populations and thresholds'!$I$72),"YES"," ")</f>
        <v>YES</v>
      </c>
      <c r="K2350" s="272" t="str">
        <f>IF(J2350="YES"," ",IF(D2350&gt;=('28 Populations and thresholds'!$I$72)*0.25,"YES"))</f>
        <v xml:space="preserve"> </v>
      </c>
      <c r="L2350" s="272" t="b">
        <f>OR('28 Populations and thresholds'!$J$72="CR",'28 Populations and thresholds'!$J$72="EN",'28 Populations and thresholds'!$J$72="VU")</f>
        <v>0</v>
      </c>
      <c r="M2350" s="273">
        <f>D2350/'28 Populations and thresholds'!$H$72</f>
        <v>0.40384615384615385</v>
      </c>
      <c r="N2350" s="274">
        <f>'28 Populations and thresholds'!$K$72</f>
        <v>0</v>
      </c>
      <c r="O2350" s="263" t="str">
        <f t="shared" si="155"/>
        <v xml:space="preserve"> </v>
      </c>
      <c r="P2350" s="349"/>
      <c r="Q2350" s="272"/>
      <c r="R2350" s="274"/>
      <c r="S2350" s="263"/>
      <c r="T2350" s="275"/>
      <c r="U2350" s="263" t="str">
        <f t="shared" si="156"/>
        <v xml:space="preserve"> </v>
      </c>
      <c r="W2350" s="4"/>
      <c r="X2350" s="4"/>
      <c r="Y2350" s="4"/>
      <c r="Z2350" s="4"/>
    </row>
    <row r="2351" spans="1:26" x14ac:dyDescent="0.2">
      <c r="A2351" s="275" t="s">
        <v>1610</v>
      </c>
      <c r="B2351" s="269" t="s">
        <v>3420</v>
      </c>
      <c r="C2351" s="269" t="s">
        <v>3402</v>
      </c>
      <c r="D2351" s="279">
        <v>1464</v>
      </c>
      <c r="E2351" s="274" t="s">
        <v>3938</v>
      </c>
      <c r="F2351" s="263" t="str">
        <f t="shared" si="153"/>
        <v xml:space="preserve"> </v>
      </c>
      <c r="G2351" s="275"/>
      <c r="H2351" s="275" t="s">
        <v>4429</v>
      </c>
      <c r="I2351" s="263" t="str">
        <f t="shared" si="154"/>
        <v xml:space="preserve"> </v>
      </c>
      <c r="J2351" s="272" t="str">
        <f>IF(D2351&gt;=('28 Populations and thresholds'!$I$118),"YES"," ")</f>
        <v>YES</v>
      </c>
      <c r="K2351" s="272" t="str">
        <f>IF(J2351="YES"," ",IF(D2351&gt;=('28 Populations and thresholds'!$I$118)*0.25,"YES"))</f>
        <v xml:space="preserve"> </v>
      </c>
      <c r="L2351" s="272" t="b">
        <f>OR('28 Populations and thresholds'!$J$118="CR",'28 Populations and thresholds'!$J$118="EN",'28 Populations and thresholds'!$J$118="VU")</f>
        <v>1</v>
      </c>
      <c r="M2351" s="273">
        <f>D2351/'28 Populations and thresholds'!$H$118</f>
        <v>0.2928</v>
      </c>
      <c r="N2351" s="274">
        <f>'28 Populations and thresholds'!$K$118</f>
        <v>0</v>
      </c>
      <c r="O2351" s="263" t="str">
        <f t="shared" si="155"/>
        <v xml:space="preserve"> </v>
      </c>
      <c r="P2351" s="349"/>
      <c r="Q2351" s="272"/>
      <c r="R2351" s="274"/>
      <c r="S2351" s="263"/>
      <c r="T2351" s="275"/>
      <c r="U2351" s="263" t="str">
        <f t="shared" si="156"/>
        <v xml:space="preserve"> </v>
      </c>
    </row>
    <row r="2352" spans="1:26" x14ac:dyDescent="0.2">
      <c r="A2352" s="12" t="s">
        <v>1610</v>
      </c>
      <c r="B2352" s="40" t="s">
        <v>1097</v>
      </c>
      <c r="C2352" s="111" t="s">
        <v>3763</v>
      </c>
      <c r="D2352" s="41">
        <v>446</v>
      </c>
      <c r="E2352" s="46">
        <v>36036</v>
      </c>
      <c r="F2352" s="263" t="str">
        <f t="shared" si="153"/>
        <v xml:space="preserve"> </v>
      </c>
      <c r="G2352" s="143" t="s">
        <v>21</v>
      </c>
      <c r="H2352" s="143" t="s">
        <v>604</v>
      </c>
      <c r="I2352" s="263" t="str">
        <f t="shared" si="154"/>
        <v xml:space="preserve"> </v>
      </c>
      <c r="J2352" s="38" t="str">
        <f>IF(D2352&gt;=('28 Populations and thresholds'!$I$191),"YES"," ")</f>
        <v xml:space="preserve"> </v>
      </c>
      <c r="K2352" s="38" t="str">
        <f>IF(J2352="YES"," ",IF(D2352&gt;=('28 Populations and thresholds'!$I$191)*0.25,"YES"))</f>
        <v>YES</v>
      </c>
      <c r="L2352" s="38" t="b">
        <f>OR('28 Populations and thresholds'!$J$191="CR",'28 Populations and thresholds'!$J$191="EN",'28 Populations and thresholds'!$J$191="VU")</f>
        <v>0</v>
      </c>
      <c r="M2352" s="75">
        <f>D2352/'28 Populations and thresholds'!$H$191</f>
        <v>8.9200000000000008E-3</v>
      </c>
      <c r="N2352" s="106">
        <f>'28 Populations and thresholds'!$K$191</f>
        <v>0</v>
      </c>
      <c r="O2352" s="263" t="str">
        <f t="shared" si="155"/>
        <v xml:space="preserve"> </v>
      </c>
      <c r="P2352" s="348">
        <v>0.89</v>
      </c>
      <c r="Q2352" s="38">
        <v>1</v>
      </c>
      <c r="R2352" s="106">
        <v>0</v>
      </c>
      <c r="S2352" s="263"/>
      <c r="U2352" s="263" t="str">
        <f t="shared" si="156"/>
        <v xml:space="preserve"> </v>
      </c>
    </row>
    <row r="2353" spans="1:26" x14ac:dyDescent="0.2">
      <c r="A2353" s="275" t="s">
        <v>1610</v>
      </c>
      <c r="B2353" s="269" t="s">
        <v>2444</v>
      </c>
      <c r="C2353" s="297" t="s">
        <v>3966</v>
      </c>
      <c r="D2353" s="279">
        <v>26042</v>
      </c>
      <c r="E2353" s="274">
        <v>2008</v>
      </c>
      <c r="F2353" s="263" t="str">
        <f t="shared" si="153"/>
        <v xml:space="preserve"> </v>
      </c>
      <c r="G2353" s="275" t="s">
        <v>3957</v>
      </c>
      <c r="H2353" s="275"/>
      <c r="I2353" s="263" t="str">
        <f t="shared" si="154"/>
        <v xml:space="preserve"> </v>
      </c>
      <c r="J2353" s="272" t="str">
        <f>IF(D2353&gt;=('28 Populations and thresholds'!$I$259),"YES"," ")</f>
        <v>YES</v>
      </c>
      <c r="K2353" s="272" t="str">
        <f>IF(J2353="YES"," ",IF(D2353&gt;=('28 Populations and thresholds'!$I$259)*0.25,"YES"))</f>
        <v xml:space="preserve"> </v>
      </c>
      <c r="L2353" s="272" t="b">
        <f>OR('28 Populations and thresholds'!$J$259="CR",'28 Populations and thresholds'!$J$259="EN",'28 Populations and thresholds'!$J$259="VU")</f>
        <v>0</v>
      </c>
      <c r="M2353" s="273">
        <f>D2353/'28 Populations and thresholds'!$H$259</f>
        <v>6.6774358974358974E-2</v>
      </c>
      <c r="N2353" s="274">
        <f>'28 Populations and thresholds'!$K$259</f>
        <v>0</v>
      </c>
      <c r="O2353" s="263" t="str">
        <f t="shared" si="155"/>
        <v xml:space="preserve"> </v>
      </c>
      <c r="P2353" s="349">
        <v>6.68</v>
      </c>
      <c r="Q2353" s="272">
        <v>1</v>
      </c>
      <c r="R2353" s="274">
        <v>0</v>
      </c>
      <c r="S2353" s="263"/>
      <c r="T2353" s="275"/>
      <c r="U2353" s="263" t="str">
        <f t="shared" si="156"/>
        <v xml:space="preserve"> </v>
      </c>
      <c r="W2353" s="4"/>
      <c r="X2353" s="4"/>
      <c r="Y2353" s="4"/>
      <c r="Z2353" s="4"/>
    </row>
    <row r="2354" spans="1:26" x14ac:dyDescent="0.2">
      <c r="A2354" s="12" t="s">
        <v>1610</v>
      </c>
      <c r="B2354" s="9" t="s">
        <v>1634</v>
      </c>
      <c r="C2354" s="4" t="s">
        <v>3719</v>
      </c>
      <c r="D2354" s="5">
        <v>440</v>
      </c>
      <c r="E2354" s="50" t="s">
        <v>1598</v>
      </c>
      <c r="F2354" s="263" t="str">
        <f t="shared" si="153"/>
        <v xml:space="preserve"> </v>
      </c>
      <c r="G2354" s="13" t="s">
        <v>4042</v>
      </c>
      <c r="H2354" s="12"/>
      <c r="I2354" s="263" t="str">
        <f t="shared" si="154"/>
        <v xml:space="preserve"> </v>
      </c>
      <c r="J2354" s="38" t="str">
        <f>IF(D2354&gt;=('28 Populations and thresholds'!$I$32),"YES"," ")</f>
        <v>YES</v>
      </c>
      <c r="K2354" s="38" t="str">
        <f>IF(J2354="YES"," ",IF(D2354&gt;=('28 Populations and thresholds'!$I$32)*0.25,"YES"))</f>
        <v xml:space="preserve"> </v>
      </c>
      <c r="L2354" s="38" t="b">
        <f>OR('28 Populations and thresholds'!$J$32="CR",'28 Populations and thresholds'!$J$32="EN",'28 Populations and thresholds'!$J$32="VU")</f>
        <v>1</v>
      </c>
      <c r="M2354" s="75">
        <f>D2354/'28 Populations and thresholds'!$H$32</f>
        <v>0.10731707317073171</v>
      </c>
      <c r="N2354" s="106">
        <f>'28 Populations and thresholds'!$K$32</f>
        <v>0</v>
      </c>
      <c r="O2354" s="263" t="str">
        <f t="shared" si="155"/>
        <v xml:space="preserve"> </v>
      </c>
      <c r="P2354" s="348">
        <v>10.73</v>
      </c>
      <c r="Q2354" s="38">
        <v>1</v>
      </c>
      <c r="R2354" s="106">
        <v>1</v>
      </c>
      <c r="S2354" s="263"/>
      <c r="U2354" s="263" t="str">
        <f t="shared" si="156"/>
        <v xml:space="preserve"> </v>
      </c>
    </row>
    <row r="2355" spans="1:26" s="4" customFormat="1" x14ac:dyDescent="0.2">
      <c r="A2355" s="275" t="s">
        <v>1610</v>
      </c>
      <c r="B2355" s="269" t="s">
        <v>4729</v>
      </c>
      <c r="C2355" s="269" t="s">
        <v>3570</v>
      </c>
      <c r="D2355" s="279">
        <v>274</v>
      </c>
      <c r="E2355" s="274">
        <v>2000</v>
      </c>
      <c r="F2355" s="263" t="str">
        <f t="shared" si="153"/>
        <v xml:space="preserve"> </v>
      </c>
      <c r="G2355" s="275" t="s">
        <v>139</v>
      </c>
      <c r="H2355" s="275" t="s">
        <v>3388</v>
      </c>
      <c r="I2355" s="263" t="str">
        <f t="shared" si="154"/>
        <v xml:space="preserve"> </v>
      </c>
      <c r="J2355" s="272" t="str">
        <f>IF(D2355&gt;=('28 Populations and thresholds'!$I$82),"YES"," ")</f>
        <v>YES</v>
      </c>
      <c r="K2355" s="272" t="str">
        <f>IF(J2355="YES"," ",IF(D2355&gt;=('28 Populations and thresholds'!$I$82)*0.25,"YES"))</f>
        <v xml:space="preserve"> </v>
      </c>
      <c r="L2355" s="272" t="b">
        <f>OR('28 Populations and thresholds'!$J$82="CR",'28 Populations and thresholds'!$J$82="EN",'28 Populations and thresholds'!$J$82="VU")</f>
        <v>0</v>
      </c>
      <c r="M2355" s="273">
        <f>D2355/'28 Populations and thresholds'!$H$82</f>
        <v>6.8500000000000005E-2</v>
      </c>
      <c r="N2355" s="274" t="str">
        <f>'28 Populations and thresholds'!$K$82</f>
        <v>DEC</v>
      </c>
      <c r="O2355" s="263" t="str">
        <f t="shared" si="155"/>
        <v xml:space="preserve"> </v>
      </c>
      <c r="P2355" s="349">
        <v>6.85</v>
      </c>
      <c r="Q2355" s="272">
        <v>1</v>
      </c>
      <c r="R2355" s="274">
        <v>0</v>
      </c>
      <c r="S2355" s="263"/>
      <c r="T2355" s="275"/>
      <c r="U2355" s="263" t="str">
        <f t="shared" si="156"/>
        <v xml:space="preserve"> </v>
      </c>
      <c r="W2355" s="9"/>
      <c r="X2355" s="9"/>
      <c r="Y2355" s="9"/>
      <c r="Z2355" s="9"/>
    </row>
    <row r="2356" spans="1:26" x14ac:dyDescent="0.2">
      <c r="A2356" s="12" t="s">
        <v>1610</v>
      </c>
      <c r="B2356" s="40" t="s">
        <v>1078</v>
      </c>
      <c r="C2356" s="4" t="s">
        <v>3719</v>
      </c>
      <c r="D2356" s="5">
        <v>148</v>
      </c>
      <c r="E2356" s="148">
        <v>36039</v>
      </c>
      <c r="F2356" s="263" t="str">
        <f t="shared" si="153"/>
        <v xml:space="preserve"> </v>
      </c>
      <c r="G2356" s="13" t="s">
        <v>4019</v>
      </c>
      <c r="I2356" s="263" t="str">
        <f t="shared" si="154"/>
        <v xml:space="preserve"> </v>
      </c>
      <c r="J2356" s="38" t="str">
        <f>IF(D2356&gt;=('28 Populations and thresholds'!$I$32),"YES"," ")</f>
        <v>YES</v>
      </c>
      <c r="K2356" s="38" t="str">
        <f>IF(J2356="YES"," ",IF(D2356&gt;=('28 Populations and thresholds'!$I$32)*0.25,"YES"))</f>
        <v xml:space="preserve"> </v>
      </c>
      <c r="L2356" s="38" t="b">
        <f>OR('28 Populations and thresholds'!$J$32="CR",'28 Populations and thresholds'!$J$32="EN",'28 Populations and thresholds'!$J$32="VU")</f>
        <v>1</v>
      </c>
      <c r="M2356" s="75">
        <f>D2356/'28 Populations and thresholds'!$H$32</f>
        <v>3.6097560975609753E-2</v>
      </c>
      <c r="N2356" s="106">
        <f>'28 Populations and thresholds'!$K$32</f>
        <v>0</v>
      </c>
      <c r="O2356" s="263" t="str">
        <f t="shared" si="155"/>
        <v xml:space="preserve"> </v>
      </c>
      <c r="P2356" s="348">
        <v>9.4700000000000006</v>
      </c>
      <c r="Q2356" s="38">
        <v>6</v>
      </c>
      <c r="R2356" s="106">
        <v>1</v>
      </c>
      <c r="S2356" s="263"/>
      <c r="U2356" s="263" t="str">
        <f t="shared" si="156"/>
        <v xml:space="preserve"> </v>
      </c>
    </row>
    <row r="2357" spans="1:26" x14ac:dyDescent="0.2">
      <c r="A2357" s="12" t="s">
        <v>1610</v>
      </c>
      <c r="B2357" s="40" t="s">
        <v>1078</v>
      </c>
      <c r="C2357" s="4" t="s">
        <v>3761</v>
      </c>
      <c r="D2357" s="41">
        <v>1209</v>
      </c>
      <c r="E2357" s="46">
        <v>36398</v>
      </c>
      <c r="F2357" s="263" t="str">
        <f t="shared" si="153"/>
        <v xml:space="preserve"> </v>
      </c>
      <c r="G2357" s="143" t="s">
        <v>21</v>
      </c>
      <c r="H2357" s="143" t="s">
        <v>82</v>
      </c>
      <c r="I2357" s="263" t="str">
        <f t="shared" si="154"/>
        <v xml:space="preserve"> </v>
      </c>
      <c r="J2357" s="38" t="str">
        <f>IF(D2357&gt;=('28 Populations and thresholds'!$I$187),"YES"," ")</f>
        <v>YES</v>
      </c>
      <c r="K2357" s="38" t="str">
        <f>IF(J2357="YES"," ",IF(D2357&gt;=('28 Populations and thresholds'!$I$187)*0.25,"YES"))</f>
        <v xml:space="preserve"> </v>
      </c>
      <c r="L2357" s="38" t="b">
        <f>OR('28 Populations and thresholds'!$J$187="CR",'28 Populations and thresholds'!$J$187="EN",'28 Populations and thresholds'!$J$187="VU")</f>
        <v>0</v>
      </c>
      <c r="M2357" s="75">
        <f>D2357/'28 Populations and thresholds'!$H$187</f>
        <v>1.209E-2</v>
      </c>
      <c r="N2357" s="106">
        <f>'28 Populations and thresholds'!$K$187</f>
        <v>0</v>
      </c>
      <c r="O2357" s="263" t="str">
        <f t="shared" si="155"/>
        <v xml:space="preserve"> </v>
      </c>
      <c r="P2357" s="348"/>
      <c r="Q2357" s="38"/>
      <c r="R2357" s="106"/>
      <c r="S2357" s="263"/>
      <c r="T2357" s="9"/>
      <c r="U2357" s="263" t="str">
        <f t="shared" si="156"/>
        <v xml:space="preserve"> </v>
      </c>
    </row>
    <row r="2358" spans="1:26" x14ac:dyDescent="0.2">
      <c r="A2358" s="12" t="s">
        <v>1610</v>
      </c>
      <c r="B2358" s="4" t="s">
        <v>1078</v>
      </c>
      <c r="C2358" s="4" t="s">
        <v>3564</v>
      </c>
      <c r="D2358" s="5">
        <v>4100</v>
      </c>
      <c r="E2358" s="104">
        <v>2000</v>
      </c>
      <c r="F2358" s="263" t="str">
        <f t="shared" si="153"/>
        <v xml:space="preserve"> </v>
      </c>
      <c r="G2358" s="12" t="s">
        <v>139</v>
      </c>
      <c r="H2358" s="12" t="s">
        <v>3388</v>
      </c>
      <c r="I2358" s="263" t="str">
        <f t="shared" si="154"/>
        <v xml:space="preserve"> </v>
      </c>
      <c r="J2358" s="38" t="str">
        <f>IF(D2358&gt;=('28 Populations and thresholds'!$I$79),"YES"," ")</f>
        <v>YES</v>
      </c>
      <c r="K2358" s="38" t="str">
        <f>IF(J2358="YES"," ",IF(D2358&gt;=('28 Populations and thresholds'!$I$79)*0.25,"YES"))</f>
        <v xml:space="preserve"> </v>
      </c>
      <c r="L2358" s="38" t="b">
        <f>OR('28 Populations and thresholds'!$J$79="CR",'28 Populations and thresholds'!$J$79="EN",'28 Populations and thresholds'!$J$79="VU")</f>
        <v>0</v>
      </c>
      <c r="M2358" s="75">
        <f>D2358/'28 Populations and thresholds'!$H$79</f>
        <v>2.7333333333333334E-2</v>
      </c>
      <c r="N2358" s="106">
        <f>'28 Populations and thresholds'!$K$79</f>
        <v>0</v>
      </c>
      <c r="O2358" s="263" t="str">
        <f t="shared" si="155"/>
        <v xml:space="preserve"> </v>
      </c>
      <c r="P2358" s="348"/>
      <c r="Q2358" s="38"/>
      <c r="R2358" s="106"/>
      <c r="S2358" s="263"/>
      <c r="T2358" s="9"/>
      <c r="U2358" s="263" t="str">
        <f t="shared" si="156"/>
        <v xml:space="preserve"> </v>
      </c>
    </row>
    <row r="2359" spans="1:26" x14ac:dyDescent="0.2">
      <c r="A2359" s="12" t="s">
        <v>1610</v>
      </c>
      <c r="B2359" s="40" t="s">
        <v>1078</v>
      </c>
      <c r="C2359" s="4" t="s">
        <v>3452</v>
      </c>
      <c r="D2359" s="41">
        <v>300</v>
      </c>
      <c r="E2359" s="46">
        <v>36039</v>
      </c>
      <c r="F2359" s="263" t="str">
        <f t="shared" si="153"/>
        <v xml:space="preserve"> </v>
      </c>
      <c r="G2359" s="143" t="s">
        <v>21</v>
      </c>
      <c r="H2359" s="143" t="s">
        <v>907</v>
      </c>
      <c r="I2359" s="263" t="str">
        <f t="shared" si="154"/>
        <v xml:space="preserve"> </v>
      </c>
      <c r="J2359" s="38" t="str">
        <f>IF(D2359&gt;=('28 Populations and thresholds'!$I$158),"YES"," ")</f>
        <v xml:space="preserve"> </v>
      </c>
      <c r="K2359" s="38" t="str">
        <f>IF(J2359="YES"," ",IF(D2359&gt;=('28 Populations and thresholds'!$I$158)*0.25,"YES"))</f>
        <v>YES</v>
      </c>
      <c r="L2359" s="38" t="b">
        <f>OR('28 Populations and thresholds'!$J$158="CR",'28 Populations and thresholds'!$J$158="EN",'28 Populations and thresholds'!$J$158="VU")</f>
        <v>0</v>
      </c>
      <c r="M2359" s="75">
        <f>D2359/'28 Populations and thresholds'!$H$158</f>
        <v>3.0000000000000001E-3</v>
      </c>
      <c r="N2359" s="106">
        <f>'28 Populations and thresholds'!$K$158</f>
        <v>0</v>
      </c>
      <c r="O2359" s="263" t="str">
        <f t="shared" si="155"/>
        <v xml:space="preserve"> </v>
      </c>
      <c r="P2359" s="348"/>
      <c r="Q2359" s="38"/>
      <c r="R2359" s="106"/>
      <c r="S2359" s="263"/>
      <c r="T2359" s="9"/>
      <c r="U2359" s="263" t="str">
        <f t="shared" si="156"/>
        <v xml:space="preserve"> </v>
      </c>
    </row>
    <row r="2360" spans="1:26" x14ac:dyDescent="0.2">
      <c r="A2360" s="12" t="s">
        <v>1610</v>
      </c>
      <c r="B2360" s="40" t="s">
        <v>1078</v>
      </c>
      <c r="C2360" s="111" t="s">
        <v>3459</v>
      </c>
      <c r="D2360" s="41">
        <v>466</v>
      </c>
      <c r="E2360" s="46">
        <v>36026</v>
      </c>
      <c r="F2360" s="263" t="str">
        <f t="shared" si="153"/>
        <v xml:space="preserve"> </v>
      </c>
      <c r="G2360" s="143" t="s">
        <v>21</v>
      </c>
      <c r="H2360" s="143" t="s">
        <v>604</v>
      </c>
      <c r="I2360" s="263" t="str">
        <f t="shared" si="154"/>
        <v xml:space="preserve"> </v>
      </c>
      <c r="J2360" s="38" t="str">
        <f>IF(D2360&gt;=(('28 Populations and thresholds'!$I$160)+('28 Populations and thresholds'!$I$163)),"YES"," ")</f>
        <v>YES</v>
      </c>
      <c r="K2360" s="38" t="str">
        <f>IF(J2360="YES"," ",IF(D2360&gt;=(('28 Populations and thresholds'!$I$160)+('28 Populations and thresholds'!$I$163))*0.25,"YES"))</f>
        <v xml:space="preserve"> </v>
      </c>
      <c r="L2360" s="38" t="b">
        <f>OR('28 Populations and thresholds'!$J$160="CR",'28 Populations and thresholds'!$J$160="EN",'28 Populations and thresholds'!$J$160="VU")</f>
        <v>0</v>
      </c>
      <c r="M2360" s="75">
        <f>D2360/(('28 Populations and thresholds'!$H$160)+('28 Populations and thresholds'!$H$163))</f>
        <v>1.2103896103896105E-2</v>
      </c>
      <c r="N2360" s="106" t="str">
        <f>'28 Populations and thresholds'!$K$160</f>
        <v>DEC</v>
      </c>
      <c r="O2360" s="263" t="str">
        <f t="shared" si="155"/>
        <v xml:space="preserve"> </v>
      </c>
      <c r="P2360" s="348"/>
      <c r="Q2360" s="38"/>
      <c r="R2360" s="106"/>
      <c r="S2360" s="263"/>
      <c r="T2360" s="121" t="s">
        <v>4563</v>
      </c>
      <c r="U2360" s="263" t="str">
        <f t="shared" si="156"/>
        <v xml:space="preserve"> </v>
      </c>
    </row>
    <row r="2361" spans="1:26" x14ac:dyDescent="0.2">
      <c r="A2361" s="12" t="s">
        <v>1610</v>
      </c>
      <c r="B2361" s="40" t="s">
        <v>1078</v>
      </c>
      <c r="C2361" s="4" t="s">
        <v>3763</v>
      </c>
      <c r="D2361" s="41">
        <v>203</v>
      </c>
      <c r="E2361" s="46">
        <v>36026</v>
      </c>
      <c r="F2361" s="263" t="str">
        <f t="shared" si="153"/>
        <v xml:space="preserve"> </v>
      </c>
      <c r="G2361" s="143" t="s">
        <v>21</v>
      </c>
      <c r="H2361" s="143" t="s">
        <v>604</v>
      </c>
      <c r="I2361" s="263" t="str">
        <f t="shared" si="154"/>
        <v xml:space="preserve"> </v>
      </c>
      <c r="J2361" s="38" t="str">
        <f>IF(D2361&gt;=('28 Populations and thresholds'!$I$191),"YES"," ")</f>
        <v xml:space="preserve"> </v>
      </c>
      <c r="K2361" s="38" t="str">
        <f>IF(J2361="YES"," ",IF(D2361&gt;=('28 Populations and thresholds'!$I$191)*0.25,"YES"))</f>
        <v>YES</v>
      </c>
      <c r="L2361" s="38" t="b">
        <f>OR('28 Populations and thresholds'!$J$191="CR",'28 Populations and thresholds'!$J$191="EN",'28 Populations and thresholds'!$J$191="VU")</f>
        <v>0</v>
      </c>
      <c r="M2361" s="75">
        <f>D2361/'28 Populations and thresholds'!$H$191</f>
        <v>4.0600000000000002E-3</v>
      </c>
      <c r="N2361" s="106">
        <f>'28 Populations and thresholds'!$K$191</f>
        <v>0</v>
      </c>
      <c r="O2361" s="263" t="str">
        <f t="shared" si="155"/>
        <v xml:space="preserve"> </v>
      </c>
      <c r="P2361" s="348"/>
      <c r="Q2361" s="38"/>
      <c r="R2361" s="106"/>
      <c r="S2361" s="263"/>
      <c r="U2361" s="263" t="str">
        <f t="shared" si="156"/>
        <v xml:space="preserve"> </v>
      </c>
    </row>
    <row r="2362" spans="1:26" s="4" customFormat="1" x14ac:dyDescent="0.2">
      <c r="A2362" s="275" t="s">
        <v>1610</v>
      </c>
      <c r="B2362" s="269" t="s">
        <v>4730</v>
      </c>
      <c r="C2362" s="269" t="s">
        <v>3570</v>
      </c>
      <c r="D2362" s="279">
        <v>148</v>
      </c>
      <c r="E2362" s="274">
        <v>2004</v>
      </c>
      <c r="F2362" s="263" t="str">
        <f t="shared" si="153"/>
        <v xml:space="preserve"> </v>
      </c>
      <c r="G2362" s="275" t="s">
        <v>139</v>
      </c>
      <c r="H2362" s="275" t="s">
        <v>3388</v>
      </c>
      <c r="I2362" s="263" t="str">
        <f t="shared" si="154"/>
        <v xml:space="preserve"> </v>
      </c>
      <c r="J2362" s="272" t="str">
        <f>IF(D2362&gt;=('28 Populations and thresholds'!$I$82),"YES"," ")</f>
        <v>YES</v>
      </c>
      <c r="K2362" s="272" t="str">
        <f>IF(J2362="YES"," ",IF(D2362&gt;=('28 Populations and thresholds'!$I$82)*0.25,"YES"))</f>
        <v xml:space="preserve"> </v>
      </c>
      <c r="L2362" s="272" t="b">
        <f>OR('28 Populations and thresholds'!$J$82="CR",'28 Populations and thresholds'!$J$82="EN",'28 Populations and thresholds'!$J$82="VU")</f>
        <v>0</v>
      </c>
      <c r="M2362" s="273">
        <f>D2362/'28 Populations and thresholds'!$H$82</f>
        <v>3.6999999999999998E-2</v>
      </c>
      <c r="N2362" s="274" t="str">
        <f>'28 Populations and thresholds'!$K$82</f>
        <v>DEC</v>
      </c>
      <c r="O2362" s="263" t="str">
        <f t="shared" si="155"/>
        <v xml:space="preserve"> </v>
      </c>
      <c r="P2362" s="349">
        <v>3.7</v>
      </c>
      <c r="Q2362" s="272">
        <v>1</v>
      </c>
      <c r="R2362" s="274">
        <v>0</v>
      </c>
      <c r="S2362" s="263"/>
      <c r="T2362" s="275"/>
      <c r="U2362" s="263" t="str">
        <f t="shared" si="156"/>
        <v xml:space="preserve"> </v>
      </c>
      <c r="W2362" s="9"/>
      <c r="X2362" s="9"/>
      <c r="Y2362" s="9"/>
      <c r="Z2362" s="9"/>
    </row>
    <row r="2363" spans="1:26" x14ac:dyDescent="0.2">
      <c r="A2363" s="12" t="s">
        <v>1610</v>
      </c>
      <c r="B2363" s="4" t="s">
        <v>3595</v>
      </c>
      <c r="C2363" s="111" t="s">
        <v>3594</v>
      </c>
      <c r="D2363" s="5">
        <v>25000</v>
      </c>
      <c r="E2363" s="104">
        <v>1998</v>
      </c>
      <c r="F2363" s="263" t="str">
        <f t="shared" si="153"/>
        <v xml:space="preserve"> </v>
      </c>
      <c r="G2363" s="12" t="s">
        <v>139</v>
      </c>
      <c r="H2363" s="12" t="s">
        <v>3388</v>
      </c>
      <c r="I2363" s="263" t="str">
        <f t="shared" si="154"/>
        <v xml:space="preserve"> </v>
      </c>
      <c r="J2363" s="38" t="str">
        <f>IF(D2363&gt;=('28 Populations and thresholds'!$I$87),"YES"," ")</f>
        <v>YES</v>
      </c>
      <c r="K2363" s="38" t="str">
        <f>IF(J2363="YES"," ",IF(D2363&gt;=('28 Populations and thresholds'!$I$87)*0.25,"YES"))</f>
        <v xml:space="preserve"> </v>
      </c>
      <c r="L2363" s="38" t="b">
        <f>OR('28 Populations and thresholds'!$J$87="CR",'28 Populations and thresholds'!$J$87="EN",'28 Populations and thresholds'!$J$87="VU")</f>
        <v>0</v>
      </c>
      <c r="M2363" s="75">
        <f>D2363/'28 Populations and thresholds'!$H$87</f>
        <v>2.5000000000000001E-2</v>
      </c>
      <c r="N2363" s="106">
        <f>'28 Populations and thresholds'!$K$87</f>
        <v>0</v>
      </c>
      <c r="O2363" s="263" t="str">
        <f t="shared" si="155"/>
        <v xml:space="preserve"> </v>
      </c>
      <c r="P2363" s="348">
        <v>15.48</v>
      </c>
      <c r="Q2363" s="38">
        <v>4</v>
      </c>
      <c r="R2363" s="106">
        <v>0</v>
      </c>
      <c r="S2363" s="263"/>
      <c r="U2363" s="263" t="str">
        <f t="shared" si="156"/>
        <v xml:space="preserve"> </v>
      </c>
    </row>
    <row r="2364" spans="1:26" x14ac:dyDescent="0.2">
      <c r="A2364" s="12" t="s">
        <v>1610</v>
      </c>
      <c r="B2364" s="4" t="s">
        <v>3595</v>
      </c>
      <c r="C2364" s="4" t="s">
        <v>3666</v>
      </c>
      <c r="D2364" s="105">
        <v>2376</v>
      </c>
      <c r="E2364" s="106">
        <v>2003</v>
      </c>
      <c r="F2364" s="263" t="str">
        <f t="shared" si="153"/>
        <v xml:space="preserve"> </v>
      </c>
      <c r="G2364" s="12" t="s">
        <v>139</v>
      </c>
      <c r="H2364" s="12" t="s">
        <v>3388</v>
      </c>
      <c r="I2364" s="263" t="str">
        <f t="shared" si="154"/>
        <v xml:space="preserve"> </v>
      </c>
      <c r="J2364" s="38" t="str">
        <f>IF(D2364&gt;=(('28 Populations and thresholds'!$I$62)+('28 Populations and thresholds'!$I$65)),"YES"," ")</f>
        <v>YES</v>
      </c>
      <c r="K2364" s="38" t="str">
        <f>IF(J2364="YES"," ",IF(D2364&gt;=(('28 Populations and thresholds'!$I$62)+('28 Populations and thresholds'!$I$65))*0.25,"YES"))</f>
        <v xml:space="preserve"> </v>
      </c>
      <c r="L2364" s="38" t="b">
        <f>OR('28 Populations and thresholds'!$J$62="CR",'28 Populations and thresholds'!$J$62="EN",'28 Populations and thresholds'!$J$62="VU")</f>
        <v>0</v>
      </c>
      <c r="M2364" s="75">
        <f>D2364/(('28 Populations and thresholds'!$H$62)+('28 Populations and thresholds'!$H$65))</f>
        <v>1.3976470588235293E-2</v>
      </c>
      <c r="N2364" s="106" t="str">
        <f>'28 Populations and thresholds'!$K$62</f>
        <v>DEC</v>
      </c>
      <c r="O2364" s="263" t="str">
        <f t="shared" si="155"/>
        <v xml:space="preserve"> </v>
      </c>
      <c r="P2364" s="348"/>
      <c r="Q2364" s="38"/>
      <c r="R2364" s="106"/>
      <c r="S2364" s="263"/>
      <c r="T2364" s="12" t="s">
        <v>4760</v>
      </c>
      <c r="U2364" s="263" t="str">
        <f t="shared" si="156"/>
        <v xml:space="preserve"> </v>
      </c>
    </row>
    <row r="2365" spans="1:26" x14ac:dyDescent="0.2">
      <c r="A2365" s="143" t="s">
        <v>1610</v>
      </c>
      <c r="B2365" s="4" t="s">
        <v>3595</v>
      </c>
      <c r="C2365" s="4" t="s">
        <v>3598</v>
      </c>
      <c r="D2365" s="41">
        <v>17801</v>
      </c>
      <c r="E2365" s="47" t="s">
        <v>1325</v>
      </c>
      <c r="F2365" s="263" t="str">
        <f t="shared" si="153"/>
        <v xml:space="preserve"> </v>
      </c>
      <c r="G2365" s="143" t="s">
        <v>15</v>
      </c>
      <c r="H2365" s="143" t="s">
        <v>1315</v>
      </c>
      <c r="I2365" s="263" t="str">
        <f t="shared" si="154"/>
        <v xml:space="preserve"> </v>
      </c>
      <c r="J2365" s="38" t="str">
        <f>IF(D2365&gt;=('28 Populations and thresholds'!$I$88),"YES"," ")</f>
        <v>YES</v>
      </c>
      <c r="K2365" s="38" t="str">
        <f>IF(J2365="YES"," ",IF(D2365&gt;=('28 Populations and thresholds'!$I$88)*0.25,"YES"))</f>
        <v xml:space="preserve"> </v>
      </c>
      <c r="L2365" s="38" t="b">
        <f>OR('28 Populations and thresholds'!$J$88="CR",'28 Populations and thresholds'!$J$88="EN",'28 Populations and thresholds'!$J$88="VU")</f>
        <v>0</v>
      </c>
      <c r="M2365" s="75">
        <f>D2365/'28 Populations and thresholds'!$H$88</f>
        <v>1.7801000000000001E-2</v>
      </c>
      <c r="N2365" s="106" t="str">
        <f>'28 Populations and thresholds'!$K$88</f>
        <v>DEC</v>
      </c>
      <c r="O2365" s="263" t="str">
        <f t="shared" si="155"/>
        <v xml:space="preserve"> </v>
      </c>
      <c r="P2365" s="348"/>
      <c r="Q2365" s="38"/>
      <c r="R2365" s="106"/>
      <c r="S2365" s="263"/>
      <c r="T2365" s="9"/>
      <c r="U2365" s="263" t="str">
        <f t="shared" si="156"/>
        <v xml:space="preserve"> </v>
      </c>
    </row>
    <row r="2366" spans="1:26" x14ac:dyDescent="0.2">
      <c r="A2366" s="12" t="s">
        <v>1610</v>
      </c>
      <c r="B2366" s="4" t="s">
        <v>3595</v>
      </c>
      <c r="C2366" s="111" t="s">
        <v>3659</v>
      </c>
      <c r="D2366" s="105">
        <v>9805</v>
      </c>
      <c r="E2366" s="106">
        <v>2003</v>
      </c>
      <c r="F2366" s="263" t="str">
        <f t="shared" si="153"/>
        <v xml:space="preserve"> </v>
      </c>
      <c r="G2366" s="117" t="s">
        <v>139</v>
      </c>
      <c r="H2366" s="12" t="s">
        <v>3388</v>
      </c>
      <c r="I2366" s="263" t="str">
        <f t="shared" si="154"/>
        <v xml:space="preserve"> </v>
      </c>
      <c r="J2366" s="38" t="str">
        <f>IF(D2366&gt;=('28 Populations and thresholds'!$I$68),"YES"," ")</f>
        <v>YES</v>
      </c>
      <c r="K2366" s="38" t="str">
        <f>IF(J2366="YES"," ",IF(D2366&gt;=('28 Populations and thresholds'!$I$68)*0.25,"YES"))</f>
        <v xml:space="preserve"> </v>
      </c>
      <c r="L2366" s="38" t="b">
        <f>OR('28 Populations and thresholds'!$J$68="CR",'28 Populations and thresholds'!$J$68="EN",'28 Populations and thresholds'!$J$68="VU")</f>
        <v>0</v>
      </c>
      <c r="M2366" s="75">
        <f>D2366/'28 Populations and thresholds'!$H$68</f>
        <v>9.8049999999999998E-2</v>
      </c>
      <c r="N2366" s="106">
        <f>'28 Populations and thresholds'!$K$68</f>
        <v>0</v>
      </c>
      <c r="O2366" s="263" t="str">
        <f t="shared" si="155"/>
        <v xml:space="preserve"> </v>
      </c>
      <c r="P2366" s="348"/>
      <c r="Q2366" s="38"/>
      <c r="R2366" s="106"/>
      <c r="S2366" s="263"/>
      <c r="T2366" s="9"/>
      <c r="U2366" s="263" t="str">
        <f t="shared" si="156"/>
        <v xml:space="preserve"> </v>
      </c>
    </row>
    <row r="2367" spans="1:26" x14ac:dyDescent="0.2">
      <c r="A2367" s="267" t="s">
        <v>1610</v>
      </c>
      <c r="B2367" s="269" t="s">
        <v>3421</v>
      </c>
      <c r="C2367" s="269" t="s">
        <v>3666</v>
      </c>
      <c r="D2367" s="270">
        <v>2650</v>
      </c>
      <c r="E2367" s="294" t="s">
        <v>1327</v>
      </c>
      <c r="F2367" s="263" t="str">
        <f t="shared" si="153"/>
        <v xml:space="preserve"> </v>
      </c>
      <c r="G2367" s="267" t="s">
        <v>15</v>
      </c>
      <c r="H2367" s="267" t="s">
        <v>1470</v>
      </c>
      <c r="I2367" s="263" t="str">
        <f t="shared" si="154"/>
        <v xml:space="preserve"> </v>
      </c>
      <c r="J2367" s="272" t="str">
        <f>IF(D2367&gt;=(('28 Populations and thresholds'!$I$62)+('28 Populations and thresholds'!$I$65)),"YES"," ")</f>
        <v>YES</v>
      </c>
      <c r="K2367" s="272" t="str">
        <f>IF(J2367="YES"," ",IF(D2367&gt;=(('28 Populations and thresholds'!$I$62)+('28 Populations and thresholds'!$I$65))*0.25,"YES"))</f>
        <v xml:space="preserve"> </v>
      </c>
      <c r="L2367" s="272" t="b">
        <f>OR('28 Populations and thresholds'!$J$62="CR",'28 Populations and thresholds'!$J$62="EN",'28 Populations and thresholds'!$J$62="VU")</f>
        <v>0</v>
      </c>
      <c r="M2367" s="273">
        <f>D2367/(('28 Populations and thresholds'!$H$62)+('28 Populations and thresholds'!$H$65))</f>
        <v>1.5588235294117648E-2</v>
      </c>
      <c r="N2367" s="274" t="str">
        <f>'28 Populations and thresholds'!$K$62</f>
        <v>DEC</v>
      </c>
      <c r="O2367" s="263" t="str">
        <f t="shared" si="155"/>
        <v xml:space="preserve"> </v>
      </c>
      <c r="P2367" s="349">
        <v>9</v>
      </c>
      <c r="Q2367" s="272">
        <v>4</v>
      </c>
      <c r="R2367" s="274">
        <v>1</v>
      </c>
      <c r="S2367" s="263"/>
      <c r="T2367" s="275" t="s">
        <v>4552</v>
      </c>
      <c r="U2367" s="263" t="str">
        <f t="shared" si="156"/>
        <v xml:space="preserve"> </v>
      </c>
    </row>
    <row r="2368" spans="1:26" x14ac:dyDescent="0.2">
      <c r="A2368" s="267" t="s">
        <v>1610</v>
      </c>
      <c r="B2368" s="269" t="s">
        <v>3421</v>
      </c>
      <c r="C2368" s="269" t="s">
        <v>3659</v>
      </c>
      <c r="D2368" s="270">
        <v>1500</v>
      </c>
      <c r="E2368" s="294" t="s">
        <v>1327</v>
      </c>
      <c r="F2368" s="263" t="str">
        <f t="shared" si="153"/>
        <v xml:space="preserve"> </v>
      </c>
      <c r="G2368" s="267" t="s">
        <v>15</v>
      </c>
      <c r="H2368" s="267" t="s">
        <v>1470</v>
      </c>
      <c r="I2368" s="263" t="str">
        <f t="shared" si="154"/>
        <v xml:space="preserve"> </v>
      </c>
      <c r="J2368" s="272" t="str">
        <f>IF(D2368&gt;=('28 Populations and thresholds'!$I$68),"YES"," ")</f>
        <v>YES</v>
      </c>
      <c r="K2368" s="272" t="str">
        <f>IF(J2368="YES"," ",IF(D2368&gt;=('28 Populations and thresholds'!$I$68)*0.25,"YES"))</f>
        <v xml:space="preserve"> </v>
      </c>
      <c r="L2368" s="272" t="b">
        <f>OR('28 Populations and thresholds'!$J$68="CR",'28 Populations and thresholds'!$J$68="EN",'28 Populations and thresholds'!$J$68="VU")</f>
        <v>0</v>
      </c>
      <c r="M2368" s="273">
        <f>D2368/'28 Populations and thresholds'!$H$68</f>
        <v>1.4999999999999999E-2</v>
      </c>
      <c r="N2368" s="274">
        <f>'28 Populations and thresholds'!$K$68</f>
        <v>0</v>
      </c>
      <c r="O2368" s="263" t="str">
        <f t="shared" si="155"/>
        <v xml:space="preserve"> </v>
      </c>
      <c r="P2368" s="349"/>
      <c r="Q2368" s="272"/>
      <c r="R2368" s="274"/>
      <c r="S2368" s="263"/>
      <c r="T2368" s="269"/>
      <c r="U2368" s="263" t="str">
        <f t="shared" si="156"/>
        <v xml:space="preserve"> </v>
      </c>
    </row>
    <row r="2369" spans="1:27" x14ac:dyDescent="0.2">
      <c r="A2369" s="267" t="s">
        <v>1610</v>
      </c>
      <c r="B2369" s="269" t="s">
        <v>3421</v>
      </c>
      <c r="C2369" s="277" t="s">
        <v>3570</v>
      </c>
      <c r="D2369" s="270">
        <v>100</v>
      </c>
      <c r="E2369" s="294" t="s">
        <v>1327</v>
      </c>
      <c r="F2369" s="263" t="str">
        <f t="shared" ref="F2369:F2432" si="157">" "</f>
        <v xml:space="preserve"> </v>
      </c>
      <c r="G2369" s="267" t="s">
        <v>15</v>
      </c>
      <c r="H2369" s="267" t="s">
        <v>1470</v>
      </c>
      <c r="I2369" s="263" t="str">
        <f t="shared" ref="I2369:I2432" si="158">" "</f>
        <v xml:space="preserve"> </v>
      </c>
      <c r="J2369" s="272" t="str">
        <f>IF(D2369&gt;=('28 Populations and thresholds'!$I$82),"YES"," ")</f>
        <v>YES</v>
      </c>
      <c r="K2369" s="272" t="str">
        <f>IF(J2369="YES"," ",IF(D2369&gt;=('28 Populations and thresholds'!$I$82)*0.25,"YES"))</f>
        <v xml:space="preserve"> </v>
      </c>
      <c r="L2369" s="272" t="b">
        <f>OR('28 Populations and thresholds'!$J$82="CR",'28 Populations and thresholds'!$J$82="EN",'28 Populations and thresholds'!$J$82="VU")</f>
        <v>0</v>
      </c>
      <c r="M2369" s="273">
        <f>D2369/'28 Populations and thresholds'!$H$82</f>
        <v>2.5000000000000001E-2</v>
      </c>
      <c r="N2369" s="274" t="str">
        <f>'28 Populations and thresholds'!$K$82</f>
        <v>DEC</v>
      </c>
      <c r="O2369" s="263" t="str">
        <f t="shared" ref="O2369:O2432" si="159">" "</f>
        <v xml:space="preserve"> </v>
      </c>
      <c r="P2369" s="349"/>
      <c r="Q2369" s="272"/>
      <c r="R2369" s="274"/>
      <c r="S2369" s="263"/>
      <c r="T2369" s="269"/>
      <c r="U2369" s="263" t="str">
        <f t="shared" ref="U2369:U2432" si="160">" "</f>
        <v xml:space="preserve"> </v>
      </c>
    </row>
    <row r="2370" spans="1:27" x14ac:dyDescent="0.2">
      <c r="A2370" s="275" t="s">
        <v>1610</v>
      </c>
      <c r="B2370" s="269" t="s">
        <v>3421</v>
      </c>
      <c r="C2370" s="280" t="s">
        <v>3402</v>
      </c>
      <c r="D2370" s="279">
        <v>172</v>
      </c>
      <c r="E2370" s="274">
        <v>1988</v>
      </c>
      <c r="F2370" s="263" t="str">
        <f t="shared" si="157"/>
        <v xml:space="preserve"> </v>
      </c>
      <c r="G2370" s="295" t="s">
        <v>139</v>
      </c>
      <c r="H2370" s="275" t="s">
        <v>3388</v>
      </c>
      <c r="I2370" s="263" t="str">
        <f t="shared" si="158"/>
        <v xml:space="preserve"> </v>
      </c>
      <c r="J2370" s="272" t="str">
        <f>IF(D2370&gt;=('28 Populations and thresholds'!$I$118),"YES"," ")</f>
        <v>YES</v>
      </c>
      <c r="K2370" s="272" t="str">
        <f>IF(J2370="YES"," ",IF(D2370&gt;=('28 Populations and thresholds'!$I$118)*0.25,"YES"))</f>
        <v xml:space="preserve"> </v>
      </c>
      <c r="L2370" s="272" t="b">
        <f>OR('28 Populations and thresholds'!$J$118="CR",'28 Populations and thresholds'!$J$118="EN",'28 Populations and thresholds'!$J$118="VU")</f>
        <v>1</v>
      </c>
      <c r="M2370" s="273">
        <f>D2370/'28 Populations and thresholds'!$H$118</f>
        <v>3.44E-2</v>
      </c>
      <c r="N2370" s="274">
        <f>'28 Populations and thresholds'!$K$118</f>
        <v>0</v>
      </c>
      <c r="O2370" s="263" t="str">
        <f t="shared" si="159"/>
        <v xml:space="preserve"> </v>
      </c>
      <c r="P2370" s="349"/>
      <c r="Q2370" s="272"/>
      <c r="R2370" s="274"/>
      <c r="S2370" s="263"/>
      <c r="T2370" s="282"/>
      <c r="U2370" s="263" t="str">
        <f t="shared" si="160"/>
        <v xml:space="preserve"> </v>
      </c>
    </row>
    <row r="2371" spans="1:27" x14ac:dyDescent="0.2">
      <c r="A2371" s="12" t="s">
        <v>1610</v>
      </c>
      <c r="B2371" s="4" t="s">
        <v>3636</v>
      </c>
      <c r="C2371" s="4" t="s">
        <v>3633</v>
      </c>
      <c r="D2371" s="5">
        <v>4980</v>
      </c>
      <c r="E2371" s="104">
        <v>2003</v>
      </c>
      <c r="F2371" s="263" t="str">
        <f t="shared" si="157"/>
        <v xml:space="preserve"> </v>
      </c>
      <c r="G2371" s="12" t="s">
        <v>139</v>
      </c>
      <c r="H2371" s="12" t="s">
        <v>3388</v>
      </c>
      <c r="I2371" s="263" t="str">
        <f t="shared" si="158"/>
        <v xml:space="preserve"> </v>
      </c>
      <c r="J2371" s="38" t="str">
        <f>IF(D2371&gt;=('28 Populations and thresholds'!$I$99),"YES"," ")</f>
        <v>YES</v>
      </c>
      <c r="K2371" s="38" t="str">
        <f>IF(J2371="YES"," ",IF(D2371&gt;=('28 Populations and thresholds'!$I$99)*0.25,"YES"))</f>
        <v xml:space="preserve"> </v>
      </c>
      <c r="L2371" s="38" t="b">
        <f>OR('28 Populations and thresholds'!$J$99="CR",'28 Populations and thresholds'!$J$99="EN",'28 Populations and thresholds'!$J$99="VU")</f>
        <v>0</v>
      </c>
      <c r="M2371" s="75">
        <f>D2371/'28 Populations and thresholds'!$H$99</f>
        <v>1.66E-2</v>
      </c>
      <c r="N2371" s="106">
        <f>'28 Populations and thresholds'!$K$99</f>
        <v>0</v>
      </c>
      <c r="O2371" s="263" t="str">
        <f t="shared" si="159"/>
        <v xml:space="preserve"> </v>
      </c>
      <c r="P2371" s="348">
        <v>1.66</v>
      </c>
      <c r="Q2371" s="38">
        <v>1</v>
      </c>
      <c r="R2371" s="106">
        <v>0</v>
      </c>
      <c r="S2371" s="263"/>
      <c r="U2371" s="263" t="str">
        <f t="shared" si="160"/>
        <v xml:space="preserve"> </v>
      </c>
    </row>
    <row r="2372" spans="1:27" x14ac:dyDescent="0.2">
      <c r="A2372" s="275" t="s">
        <v>1610</v>
      </c>
      <c r="B2372" s="269" t="s">
        <v>3578</v>
      </c>
      <c r="C2372" s="280" t="s">
        <v>3570</v>
      </c>
      <c r="D2372" s="279">
        <v>283</v>
      </c>
      <c r="E2372" s="274">
        <v>2001</v>
      </c>
      <c r="F2372" s="263" t="str">
        <f t="shared" si="157"/>
        <v xml:space="preserve"> </v>
      </c>
      <c r="G2372" s="275" t="s">
        <v>139</v>
      </c>
      <c r="H2372" s="275" t="s">
        <v>3388</v>
      </c>
      <c r="I2372" s="263" t="str">
        <f t="shared" si="158"/>
        <v xml:space="preserve"> </v>
      </c>
      <c r="J2372" s="272" t="str">
        <f>IF(D2372&gt;=('28 Populations and thresholds'!$I$82),"YES"," ")</f>
        <v>YES</v>
      </c>
      <c r="K2372" s="272" t="str">
        <f>IF(J2372="YES"," ",IF(D2372&gt;=('28 Populations and thresholds'!$I$82)*0.25,"YES"))</f>
        <v xml:space="preserve"> </v>
      </c>
      <c r="L2372" s="272" t="b">
        <f>OR('28 Populations and thresholds'!$J$82="CR",'28 Populations and thresholds'!$J$82="EN",'28 Populations and thresholds'!$J$82="VU")</f>
        <v>0</v>
      </c>
      <c r="M2372" s="273">
        <f>D2372/'28 Populations and thresholds'!$H$82</f>
        <v>7.0749999999999993E-2</v>
      </c>
      <c r="N2372" s="274" t="str">
        <f>'28 Populations and thresholds'!$K$82</f>
        <v>DEC</v>
      </c>
      <c r="O2372" s="263" t="str">
        <f t="shared" si="159"/>
        <v xml:space="preserve"> </v>
      </c>
      <c r="P2372" s="349">
        <v>7.08</v>
      </c>
      <c r="Q2372" s="272">
        <v>1</v>
      </c>
      <c r="R2372" s="274">
        <v>0</v>
      </c>
      <c r="S2372" s="263"/>
      <c r="T2372" s="269"/>
      <c r="U2372" s="263" t="str">
        <f t="shared" si="160"/>
        <v xml:space="preserve"> </v>
      </c>
    </row>
    <row r="2373" spans="1:27" x14ac:dyDescent="0.2">
      <c r="A2373" s="143" t="s">
        <v>1610</v>
      </c>
      <c r="B2373" s="4" t="s">
        <v>1741</v>
      </c>
      <c r="C2373" s="40" t="s">
        <v>3795</v>
      </c>
      <c r="D2373" s="41">
        <v>8430</v>
      </c>
      <c r="E2373" s="46">
        <v>35916</v>
      </c>
      <c r="F2373" s="263" t="str">
        <f t="shared" si="157"/>
        <v xml:space="preserve"> </v>
      </c>
      <c r="G2373" s="143" t="s">
        <v>21</v>
      </c>
      <c r="H2373" s="143" t="s">
        <v>907</v>
      </c>
      <c r="I2373" s="263" t="str">
        <f t="shared" si="158"/>
        <v xml:space="preserve"> </v>
      </c>
      <c r="J2373" s="38" t="str">
        <f>IF(D2373&gt;=(('28 Populations and thresholds'!$I$176)+('28 Populations and thresholds'!$I$177)),"YES"," ")</f>
        <v>YES</v>
      </c>
      <c r="K2373" s="38" t="str">
        <f>IF(J2373="YES"," ",IF(D2373&gt;=(('28 Populations and thresholds'!$I$176)+('28 Populations and thresholds'!$I$177))*0.25,"YES"))</f>
        <v xml:space="preserve"> </v>
      </c>
      <c r="L2373" s="38" t="b">
        <f>OR('28 Populations and thresholds'!$J$176="CR",'28 Populations and thresholds'!$J$176="EN",'28 Populations and thresholds'!$J$176="VU")</f>
        <v>0</v>
      </c>
      <c r="M2373" s="75">
        <f>D2373/(('28 Populations and thresholds'!$H$176)+('28 Populations and thresholds'!$H$177))</f>
        <v>3.0215053763440861E-2</v>
      </c>
      <c r="N2373" s="106" t="str">
        <f>'28 Populations and thresholds'!$K$176</f>
        <v>DEC</v>
      </c>
      <c r="O2373" s="263" t="str">
        <f t="shared" si="159"/>
        <v xml:space="preserve"> </v>
      </c>
      <c r="P2373" s="348">
        <v>119.29</v>
      </c>
      <c r="Q2373" s="38">
        <v>25</v>
      </c>
      <c r="R2373" s="106">
        <v>5</v>
      </c>
      <c r="S2373" s="263"/>
      <c r="T2373" s="12" t="s">
        <v>4568</v>
      </c>
      <c r="U2373" s="263" t="str">
        <f t="shared" si="160"/>
        <v xml:space="preserve"> </v>
      </c>
    </row>
    <row r="2374" spans="1:27" x14ac:dyDescent="0.2">
      <c r="A2374" s="12" t="s">
        <v>1610</v>
      </c>
      <c r="B2374" s="4" t="s">
        <v>1741</v>
      </c>
      <c r="C2374" s="4" t="s">
        <v>3666</v>
      </c>
      <c r="D2374" s="5">
        <v>6223</v>
      </c>
      <c r="E2374" s="104" t="s">
        <v>3938</v>
      </c>
      <c r="F2374" s="263" t="str">
        <f t="shared" si="157"/>
        <v xml:space="preserve"> </v>
      </c>
      <c r="H2374" s="13" t="s">
        <v>4429</v>
      </c>
      <c r="I2374" s="263" t="str">
        <f t="shared" si="158"/>
        <v xml:space="preserve"> </v>
      </c>
      <c r="J2374" s="38" t="str">
        <f>IF(D2374&gt;=(('28 Populations and thresholds'!$I$62)+('28 Populations and thresholds'!$I$65)),"YES"," ")</f>
        <v>YES</v>
      </c>
      <c r="K2374" s="38" t="str">
        <f>IF(J2374="YES"," ",IF(D2374&gt;=(('28 Populations and thresholds'!$I$62)+('28 Populations and thresholds'!$I$65))*0.25,"YES"))</f>
        <v xml:space="preserve"> </v>
      </c>
      <c r="L2374" s="38" t="b">
        <f>OR('28 Populations and thresholds'!$J$62="CR",'28 Populations and thresholds'!$J$62="EN",'28 Populations and thresholds'!$J$62="VU")</f>
        <v>0</v>
      </c>
      <c r="M2374" s="75">
        <f>D2374/(('28 Populations and thresholds'!$H$62)+('28 Populations and thresholds'!$H$65))</f>
        <v>3.6605882352941176E-2</v>
      </c>
      <c r="N2374" s="106" t="str">
        <f>'28 Populations and thresholds'!$K$62</f>
        <v>DEC</v>
      </c>
      <c r="O2374" s="263" t="str">
        <f t="shared" si="159"/>
        <v xml:space="preserve"> </v>
      </c>
      <c r="P2374" s="348"/>
      <c r="Q2374" s="38"/>
      <c r="R2374" s="106"/>
      <c r="S2374" s="263"/>
      <c r="T2374" s="12" t="s">
        <v>4552</v>
      </c>
      <c r="U2374" s="263" t="str">
        <f t="shared" si="160"/>
        <v xml:space="preserve"> </v>
      </c>
    </row>
    <row r="2375" spans="1:27" x14ac:dyDescent="0.2">
      <c r="A2375" s="12" t="s">
        <v>1610</v>
      </c>
      <c r="B2375" s="4" t="s">
        <v>1741</v>
      </c>
      <c r="C2375" s="4" t="s">
        <v>3756</v>
      </c>
      <c r="D2375" s="41">
        <v>2750</v>
      </c>
      <c r="E2375" s="46">
        <v>36039</v>
      </c>
      <c r="F2375" s="263" t="str">
        <f t="shared" si="157"/>
        <v xml:space="preserve"> </v>
      </c>
      <c r="G2375" s="143" t="s">
        <v>21</v>
      </c>
      <c r="H2375" s="143" t="s">
        <v>82</v>
      </c>
      <c r="I2375" s="263" t="str">
        <f t="shared" si="158"/>
        <v xml:space="preserve"> </v>
      </c>
      <c r="J2375" s="38" t="str">
        <f>IF(D2375&gt;=('28 Populations and thresholds'!$I$175),"YES"," ")</f>
        <v>YES</v>
      </c>
      <c r="K2375" s="38" t="str">
        <f>IF(J2375="YES"," ",IF(D2375&gt;=('28 Populations and thresholds'!$I$175)*0.25,"YES"))</f>
        <v xml:space="preserve"> </v>
      </c>
      <c r="L2375" s="38" t="b">
        <f>OR('28 Populations and thresholds'!$J$175="CR",'28 Populations and thresholds'!$J$175="EN",'28 Populations and thresholds'!$J$175="VU")</f>
        <v>0</v>
      </c>
      <c r="M2375" s="75">
        <f>D2375/'28 Populations and thresholds'!$H$175</f>
        <v>1.9784172661870502E-2</v>
      </c>
      <c r="N2375" s="106" t="str">
        <f>'28 Populations and thresholds'!$K$175</f>
        <v>DEC</v>
      </c>
      <c r="O2375" s="263" t="str">
        <f t="shared" si="159"/>
        <v xml:space="preserve"> </v>
      </c>
      <c r="P2375" s="348"/>
      <c r="Q2375" s="38"/>
      <c r="R2375" s="106"/>
      <c r="S2375" s="263"/>
      <c r="T2375" s="9"/>
      <c r="U2375" s="263" t="str">
        <f t="shared" si="160"/>
        <v xml:space="preserve"> </v>
      </c>
      <c r="AA2375" s="4"/>
    </row>
    <row r="2376" spans="1:27" x14ac:dyDescent="0.2">
      <c r="A2376" s="12" t="s">
        <v>1610</v>
      </c>
      <c r="B2376" s="4" t="s">
        <v>1741</v>
      </c>
      <c r="C2376" s="4" t="s">
        <v>3776</v>
      </c>
      <c r="D2376" s="41">
        <v>800</v>
      </c>
      <c r="E2376" s="46">
        <v>36436</v>
      </c>
      <c r="F2376" s="263" t="str">
        <f t="shared" si="157"/>
        <v xml:space="preserve"> </v>
      </c>
      <c r="G2376" s="143" t="s">
        <v>21</v>
      </c>
      <c r="H2376" s="143" t="s">
        <v>82</v>
      </c>
      <c r="I2376" s="263" t="str">
        <f t="shared" si="158"/>
        <v xml:space="preserve"> </v>
      </c>
      <c r="J2376" s="38" t="str">
        <f>IF(D2376&gt;=('28 Populations and thresholds'!$I$210),"YES"," ")</f>
        <v>YES</v>
      </c>
      <c r="K2376" s="38" t="str">
        <f>IF(J2376="YES"," ",IF(D2376&gt;=('28 Populations and thresholds'!$I$210)*0.25,"YES"))</f>
        <v xml:space="preserve"> </v>
      </c>
      <c r="L2376" s="38" t="b">
        <f>OR('28 Populations and thresholds'!$J$210="CR",'28 Populations and thresholds'!$J$210="EN",'28 Populations and thresholds'!$J$210="VU")</f>
        <v>0</v>
      </c>
      <c r="M2376" s="75">
        <f>D2376/'28 Populations and thresholds'!$H$210</f>
        <v>3.2000000000000001E-2</v>
      </c>
      <c r="N2376" s="106">
        <f>'28 Populations and thresholds'!$K$210</f>
        <v>0</v>
      </c>
      <c r="O2376" s="263" t="str">
        <f t="shared" si="159"/>
        <v xml:space="preserve"> </v>
      </c>
      <c r="P2376" s="348"/>
      <c r="Q2376" s="38"/>
      <c r="R2376" s="106"/>
      <c r="S2376" s="263"/>
      <c r="T2376" s="9"/>
      <c r="U2376" s="263" t="str">
        <f t="shared" si="160"/>
        <v xml:space="preserve"> </v>
      </c>
    </row>
    <row r="2377" spans="1:27" x14ac:dyDescent="0.2">
      <c r="A2377" s="12" t="s">
        <v>1610</v>
      </c>
      <c r="B2377" s="4" t="s">
        <v>1741</v>
      </c>
      <c r="C2377" s="4" t="s">
        <v>3761</v>
      </c>
      <c r="D2377" s="41">
        <v>1585</v>
      </c>
      <c r="E2377" s="46">
        <v>36414</v>
      </c>
      <c r="F2377" s="263" t="str">
        <f t="shared" si="157"/>
        <v xml:space="preserve"> </v>
      </c>
      <c r="G2377" s="143" t="s">
        <v>21</v>
      </c>
      <c r="H2377" s="143" t="s">
        <v>82</v>
      </c>
      <c r="I2377" s="263" t="str">
        <f t="shared" si="158"/>
        <v xml:space="preserve"> </v>
      </c>
      <c r="J2377" s="38" t="str">
        <f>IF(D2377&gt;=('28 Populations and thresholds'!$I$187),"YES"," ")</f>
        <v>YES</v>
      </c>
      <c r="K2377" s="38" t="str">
        <f>IF(J2377="YES"," ",IF(D2377&gt;=('28 Populations and thresholds'!$I$187)*0.25,"YES"))</f>
        <v xml:space="preserve"> </v>
      </c>
      <c r="L2377" s="38" t="b">
        <f>OR('28 Populations and thresholds'!$J$187="CR",'28 Populations and thresholds'!$J$187="EN",'28 Populations and thresholds'!$J$187="VU")</f>
        <v>0</v>
      </c>
      <c r="M2377" s="75">
        <f>D2377/'28 Populations and thresholds'!$H$187</f>
        <v>1.585E-2</v>
      </c>
      <c r="N2377" s="106">
        <f>'28 Populations and thresholds'!$K$187</f>
        <v>0</v>
      </c>
      <c r="O2377" s="263" t="str">
        <f t="shared" si="159"/>
        <v xml:space="preserve"> </v>
      </c>
      <c r="P2377" s="348"/>
      <c r="Q2377" s="38"/>
      <c r="R2377" s="106"/>
      <c r="S2377" s="263"/>
      <c r="T2377" s="9"/>
      <c r="U2377" s="263" t="str">
        <f t="shared" si="160"/>
        <v xml:space="preserve"> </v>
      </c>
    </row>
    <row r="2378" spans="1:27" x14ac:dyDescent="0.2">
      <c r="A2378" s="12" t="s">
        <v>1610</v>
      </c>
      <c r="B2378" s="4" t="s">
        <v>1741</v>
      </c>
      <c r="C2378" s="4" t="s">
        <v>3564</v>
      </c>
      <c r="D2378" s="5">
        <v>5820</v>
      </c>
      <c r="E2378" s="104">
        <v>2000</v>
      </c>
      <c r="F2378" s="263" t="str">
        <f t="shared" si="157"/>
        <v xml:space="preserve"> </v>
      </c>
      <c r="G2378" s="12" t="s">
        <v>139</v>
      </c>
      <c r="H2378" s="12" t="s">
        <v>3388</v>
      </c>
      <c r="I2378" s="263" t="str">
        <f t="shared" si="158"/>
        <v xml:space="preserve"> </v>
      </c>
      <c r="J2378" s="38" t="str">
        <f>IF(D2378&gt;=('28 Populations and thresholds'!$I$79),"YES"," ")</f>
        <v>YES</v>
      </c>
      <c r="K2378" s="38" t="str">
        <f>IF(J2378="YES"," ",IF(D2378&gt;=('28 Populations and thresholds'!$I$79)*0.25,"YES"))</f>
        <v xml:space="preserve"> </v>
      </c>
      <c r="L2378" s="38" t="b">
        <f>OR('28 Populations and thresholds'!$J$79="CR",'28 Populations and thresholds'!$J$79="EN",'28 Populations and thresholds'!$J$79="VU")</f>
        <v>0</v>
      </c>
      <c r="M2378" s="75">
        <f>D2378/'28 Populations and thresholds'!$H$79</f>
        <v>3.8800000000000001E-2</v>
      </c>
      <c r="N2378" s="106">
        <f>'28 Populations and thresholds'!$K$79</f>
        <v>0</v>
      </c>
      <c r="O2378" s="263" t="str">
        <f t="shared" si="159"/>
        <v xml:space="preserve"> </v>
      </c>
      <c r="P2378" s="348"/>
      <c r="Q2378" s="38"/>
      <c r="R2378" s="106"/>
      <c r="S2378" s="263"/>
      <c r="T2378" s="9"/>
      <c r="U2378" s="263" t="str">
        <f t="shared" si="160"/>
        <v xml:space="preserve"> </v>
      </c>
      <c r="W2378" s="2"/>
    </row>
    <row r="2379" spans="1:27" x14ac:dyDescent="0.2">
      <c r="A2379" s="12" t="s">
        <v>1610</v>
      </c>
      <c r="B2379" s="4" t="s">
        <v>1741</v>
      </c>
      <c r="C2379" s="4" t="s">
        <v>3482</v>
      </c>
      <c r="D2379" s="41">
        <v>38850</v>
      </c>
      <c r="E2379" s="46">
        <v>35916</v>
      </c>
      <c r="F2379" s="263" t="str">
        <f t="shared" si="157"/>
        <v xml:space="preserve"> </v>
      </c>
      <c r="G2379" s="143" t="s">
        <v>21</v>
      </c>
      <c r="H2379" s="143" t="s">
        <v>907</v>
      </c>
      <c r="I2379" s="263" t="str">
        <f t="shared" si="158"/>
        <v xml:space="preserve"> </v>
      </c>
      <c r="J2379" s="38" t="str">
        <f>IF(D2379&gt;=(('28 Populations and thresholds'!$I$205)+('28 Populations and thresholds'!$I$206)+('28 Populations and thresholds'!$I$207)+('28 Populations and thresholds'!$I$208)),"YES"," ")</f>
        <v>YES</v>
      </c>
      <c r="K2379" s="38" t="str">
        <f>IF(J2379="YES"," ",IF(D2379&gt;=(('28 Populations and thresholds'!$I$205)+('28 Populations and thresholds'!$I$206)+('28 Populations and thresholds'!$I$207)+('28 Populations and thresholds'!$I$208))*0.25,"YES"))</f>
        <v xml:space="preserve"> </v>
      </c>
      <c r="L2379" s="38" t="b">
        <f>OR('28 Populations and thresholds'!$J$206="CR",'28 Populations and thresholds'!$J$206="EN",'28 Populations and thresholds'!$J$206="VU")</f>
        <v>0</v>
      </c>
      <c r="M2379" s="75">
        <f>D2379/(('28 Populations and thresholds'!$H$205)+('28 Populations and thresholds'!$H$206)+('28 Populations and thresholds'!$H$207)+('28 Populations and thresholds'!$H$208))</f>
        <v>1.4523907435791992E-2</v>
      </c>
      <c r="N2379" s="106" t="str">
        <f>'28 Populations and thresholds'!$K$206</f>
        <v>DEC</v>
      </c>
      <c r="O2379" s="263" t="str">
        <f t="shared" si="159"/>
        <v xml:space="preserve"> </v>
      </c>
      <c r="P2379" s="348"/>
      <c r="Q2379" s="38"/>
      <c r="R2379" s="106"/>
      <c r="S2379" s="263"/>
      <c r="T2379" s="12" t="s">
        <v>4568</v>
      </c>
      <c r="U2379" s="263" t="str">
        <f t="shared" si="160"/>
        <v xml:space="preserve"> </v>
      </c>
    </row>
    <row r="2380" spans="1:27" s="4" customFormat="1" x14ac:dyDescent="0.2">
      <c r="A2380" s="12" t="s">
        <v>1610</v>
      </c>
      <c r="B2380" s="4" t="s">
        <v>1741</v>
      </c>
      <c r="C2380" s="4" t="s">
        <v>3606</v>
      </c>
      <c r="D2380" s="5">
        <v>16018</v>
      </c>
      <c r="E2380" s="104">
        <v>2000</v>
      </c>
      <c r="F2380" s="263" t="str">
        <f t="shared" si="157"/>
        <v xml:space="preserve"> </v>
      </c>
      <c r="G2380" s="12" t="s">
        <v>139</v>
      </c>
      <c r="H2380" s="12" t="s">
        <v>3388</v>
      </c>
      <c r="I2380" s="263" t="str">
        <f t="shared" si="158"/>
        <v xml:space="preserve"> </v>
      </c>
      <c r="J2380" s="38" t="str">
        <f>IF(D2380&gt;=('28 Populations and thresholds'!$I$91),"YES"," ")</f>
        <v>YES</v>
      </c>
      <c r="K2380" s="38" t="str">
        <f>IF(J2380="YES"," ",IF(D2380&gt;=('28 Populations and thresholds'!$I$91)*0.25,"YES"))</f>
        <v xml:space="preserve"> </v>
      </c>
      <c r="L2380" s="38" t="b">
        <f>OR('28 Populations and thresholds'!$J$91="CR",'28 Populations and thresholds'!$J$91="EN",'28 Populations and thresholds'!$J$91="VU")</f>
        <v>0</v>
      </c>
      <c r="M2380" s="75">
        <f>D2380/'28 Populations and thresholds'!$H$91</f>
        <v>1.0011249999999999E-2</v>
      </c>
      <c r="N2380" s="106" t="str">
        <f>'28 Populations and thresholds'!$K$91</f>
        <v>DEC</v>
      </c>
      <c r="O2380" s="263" t="str">
        <f t="shared" si="159"/>
        <v xml:space="preserve"> </v>
      </c>
      <c r="P2380" s="348"/>
      <c r="Q2380" s="38"/>
      <c r="R2380" s="106"/>
      <c r="S2380" s="263"/>
      <c r="T2380" s="12"/>
      <c r="U2380" s="263" t="str">
        <f t="shared" si="160"/>
        <v xml:space="preserve"> </v>
      </c>
      <c r="W2380" s="9"/>
      <c r="X2380" s="9"/>
      <c r="Y2380" s="9"/>
      <c r="Z2380" s="9"/>
      <c r="AA2380" s="9"/>
    </row>
    <row r="2381" spans="1:27" x14ac:dyDescent="0.2">
      <c r="A2381" s="12" t="s">
        <v>1610</v>
      </c>
      <c r="B2381" s="4" t="s">
        <v>1741</v>
      </c>
      <c r="C2381" s="4" t="s">
        <v>3467</v>
      </c>
      <c r="D2381" s="41">
        <v>775</v>
      </c>
      <c r="E2381" s="46">
        <v>36414</v>
      </c>
      <c r="F2381" s="263" t="str">
        <f t="shared" si="157"/>
        <v xml:space="preserve"> </v>
      </c>
      <c r="G2381" s="143" t="s">
        <v>21</v>
      </c>
      <c r="H2381" s="143" t="s">
        <v>82</v>
      </c>
      <c r="I2381" s="263" t="str">
        <f t="shared" si="158"/>
        <v xml:space="preserve"> </v>
      </c>
      <c r="J2381" s="38" t="str">
        <f>IF(D2381&gt;=('28 Populations and thresholds'!$I$180),"YES"," ")</f>
        <v xml:space="preserve"> </v>
      </c>
      <c r="K2381" s="38" t="str">
        <f>IF(J2381="YES"," ",IF(D2381&gt;=('28 Populations and thresholds'!$I$180)*0.25,"YES"))</f>
        <v>YES</v>
      </c>
      <c r="L2381" s="38" t="b">
        <f>OR('28 Populations and thresholds'!$J$180="CR",'28 Populations and thresholds'!$J$180="EN",'28 Populations and thresholds'!$J$180="VU")</f>
        <v>0</v>
      </c>
      <c r="M2381" s="75">
        <f>D2381/'28 Populations and thresholds'!$H$180</f>
        <v>7.7499999999999999E-3</v>
      </c>
      <c r="N2381" s="106">
        <f>'28 Populations and thresholds'!$K$180</f>
        <v>0</v>
      </c>
      <c r="O2381" s="263" t="str">
        <f t="shared" si="159"/>
        <v xml:space="preserve"> </v>
      </c>
      <c r="P2381" s="348"/>
      <c r="Q2381" s="38"/>
      <c r="R2381" s="106"/>
      <c r="S2381" s="263"/>
      <c r="T2381" s="9"/>
      <c r="U2381" s="263" t="str">
        <f t="shared" si="160"/>
        <v xml:space="preserve"> </v>
      </c>
    </row>
    <row r="2382" spans="1:27" x14ac:dyDescent="0.2">
      <c r="A2382" s="12" t="s">
        <v>1610</v>
      </c>
      <c r="B2382" s="4" t="s">
        <v>1741</v>
      </c>
      <c r="C2382" s="4" t="s">
        <v>3470</v>
      </c>
      <c r="D2382" s="41">
        <v>1045</v>
      </c>
      <c r="E2382" s="46">
        <v>36267</v>
      </c>
      <c r="F2382" s="263" t="str">
        <f t="shared" si="157"/>
        <v xml:space="preserve"> </v>
      </c>
      <c r="G2382" s="143" t="s">
        <v>21</v>
      </c>
      <c r="H2382" s="143" t="s">
        <v>82</v>
      </c>
      <c r="I2382" s="263" t="str">
        <f t="shared" si="158"/>
        <v xml:space="preserve"> </v>
      </c>
      <c r="J2382" s="38" t="str">
        <f>IF(D2382&gt;=('28 Populations and thresholds'!$I$181),"YES"," ")</f>
        <v>YES</v>
      </c>
      <c r="K2382" s="38" t="str">
        <f>IF(J2382="YES"," ",IF(D2382&gt;=('28 Populations and thresholds'!$I$181)*0.25,"YES"))</f>
        <v xml:space="preserve"> </v>
      </c>
      <c r="L2382" s="38" t="b">
        <f>OR('28 Populations and thresholds'!$J$181="CR",'28 Populations and thresholds'!$J$181="EN",'28 Populations and thresholds'!$J$181="VU")</f>
        <v>1</v>
      </c>
      <c r="M2382" s="75">
        <f>D2382/'28 Populations and thresholds'!$H$181</f>
        <v>3.2656249999999998E-2</v>
      </c>
      <c r="N2382" s="106" t="str">
        <f>'28 Populations and thresholds'!$K$181</f>
        <v>DEC</v>
      </c>
      <c r="O2382" s="263" t="str">
        <f t="shared" si="159"/>
        <v xml:space="preserve"> </v>
      </c>
      <c r="P2382" s="348"/>
      <c r="Q2382" s="38"/>
      <c r="R2382" s="106"/>
      <c r="S2382" s="263"/>
      <c r="T2382" s="9"/>
      <c r="U2382" s="263" t="str">
        <f t="shared" si="160"/>
        <v xml:space="preserve"> </v>
      </c>
    </row>
    <row r="2383" spans="1:27" x14ac:dyDescent="0.2">
      <c r="A2383" s="12" t="s">
        <v>1610</v>
      </c>
      <c r="B2383" s="4" t="s">
        <v>1741</v>
      </c>
      <c r="C2383" s="4" t="s">
        <v>3767</v>
      </c>
      <c r="D2383" s="41">
        <v>60000</v>
      </c>
      <c r="E2383" s="46">
        <v>35916</v>
      </c>
      <c r="F2383" s="263" t="str">
        <f t="shared" si="157"/>
        <v xml:space="preserve"> </v>
      </c>
      <c r="G2383" s="143" t="s">
        <v>21</v>
      </c>
      <c r="H2383" s="143" t="s">
        <v>907</v>
      </c>
      <c r="I2383" s="263" t="str">
        <f t="shared" si="158"/>
        <v xml:space="preserve"> </v>
      </c>
      <c r="J2383" s="38" t="str">
        <f>IF(D2383&gt;=('28 Populations and thresholds'!$I$195),"YES"," ")</f>
        <v>YES</v>
      </c>
      <c r="K2383" s="38" t="str">
        <f>IF(J2383="YES"," ",IF(D2383&gt;=('28 Populations and thresholds'!$I$195)*0.25,"YES"))</f>
        <v xml:space="preserve"> </v>
      </c>
      <c r="L2383" s="38" t="b">
        <f>OR('28 Populations and thresholds'!$J$195="CR",'28 Populations and thresholds'!$J$195="EN",'28 Populations and thresholds'!$J$195="VU")</f>
        <v>1</v>
      </c>
      <c r="M2383" s="75">
        <f>D2383/'28 Populations and thresholds'!$H$195</f>
        <v>0.20689655172413793</v>
      </c>
      <c r="N2383" s="106" t="str">
        <f>'28 Populations and thresholds'!$K$195</f>
        <v>DEC</v>
      </c>
      <c r="O2383" s="263" t="str">
        <f t="shared" si="159"/>
        <v xml:space="preserve"> </v>
      </c>
      <c r="P2383" s="348"/>
      <c r="Q2383" s="38"/>
      <c r="R2383" s="106"/>
      <c r="S2383" s="263"/>
      <c r="U2383" s="263" t="str">
        <f t="shared" si="160"/>
        <v xml:space="preserve"> </v>
      </c>
    </row>
    <row r="2384" spans="1:27" x14ac:dyDescent="0.2">
      <c r="A2384" s="12" t="s">
        <v>1610</v>
      </c>
      <c r="B2384" s="4" t="s">
        <v>1741</v>
      </c>
      <c r="C2384" s="4" t="s">
        <v>3659</v>
      </c>
      <c r="D2384" s="105">
        <v>3723</v>
      </c>
      <c r="E2384" s="106">
        <v>2006</v>
      </c>
      <c r="F2384" s="263" t="str">
        <f t="shared" si="157"/>
        <v xml:space="preserve"> </v>
      </c>
      <c r="G2384" s="12" t="s">
        <v>139</v>
      </c>
      <c r="H2384" s="12" t="s">
        <v>3388</v>
      </c>
      <c r="I2384" s="263" t="str">
        <f t="shared" si="158"/>
        <v xml:space="preserve"> </v>
      </c>
      <c r="J2384" s="38" t="str">
        <f>IF(D2384&gt;=('28 Populations and thresholds'!$I$68),"YES"," ")</f>
        <v>YES</v>
      </c>
      <c r="K2384" s="38" t="str">
        <f>IF(J2384="YES"," ",IF(D2384&gt;=('28 Populations and thresholds'!$I$68)*0.25,"YES"))</f>
        <v xml:space="preserve"> </v>
      </c>
      <c r="L2384" s="38" t="b">
        <f>OR('28 Populations and thresholds'!$J$68="CR",'28 Populations and thresholds'!$J$68="EN",'28 Populations and thresholds'!$J$68="VU")</f>
        <v>0</v>
      </c>
      <c r="M2384" s="75">
        <f>D2384/'28 Populations and thresholds'!$H$68</f>
        <v>3.7229999999999999E-2</v>
      </c>
      <c r="N2384" s="106">
        <f>'28 Populations and thresholds'!$K$68</f>
        <v>0</v>
      </c>
      <c r="O2384" s="263" t="str">
        <f t="shared" si="159"/>
        <v xml:space="preserve"> </v>
      </c>
      <c r="P2384" s="348"/>
      <c r="Q2384" s="38"/>
      <c r="R2384" s="106"/>
      <c r="S2384" s="263"/>
      <c r="T2384" s="9"/>
      <c r="U2384" s="263" t="str">
        <f t="shared" si="160"/>
        <v xml:space="preserve"> </v>
      </c>
    </row>
    <row r="2385" spans="1:27" x14ac:dyDescent="0.2">
      <c r="A2385" s="12" t="s">
        <v>1610</v>
      </c>
      <c r="B2385" s="4" t="s">
        <v>1741</v>
      </c>
      <c r="C2385" s="4" t="s">
        <v>3451</v>
      </c>
      <c r="D2385" s="41">
        <v>3601</v>
      </c>
      <c r="E2385" s="46">
        <v>35916</v>
      </c>
      <c r="F2385" s="263" t="str">
        <f t="shared" si="157"/>
        <v xml:space="preserve"> </v>
      </c>
      <c r="G2385" s="143" t="s">
        <v>21</v>
      </c>
      <c r="H2385" s="143" t="s">
        <v>907</v>
      </c>
      <c r="I2385" s="263" t="str">
        <f t="shared" si="158"/>
        <v xml:space="preserve"> </v>
      </c>
      <c r="J2385" s="38" t="str">
        <f>IF(D2385&gt;=('28 Populations and thresholds'!$I$154),"YES"," ")</f>
        <v>YES</v>
      </c>
      <c r="K2385" s="38" t="str">
        <f>IF(J2385="YES"," ",IF(D2385&gt;=('28 Populations and thresholds'!$I$154)*0.25,"YES"))</f>
        <v xml:space="preserve"> </v>
      </c>
      <c r="L2385" s="38" t="b">
        <f>OR('28 Populations and thresholds'!$J$154="CR",'28 Populations and thresholds'!$J$154="EN",'28 Populations and thresholds'!$J$154="VU")</f>
        <v>0</v>
      </c>
      <c r="M2385" s="75">
        <f>D2385/'28 Populations and thresholds'!$H$154</f>
        <v>3.4625000000000003E-2</v>
      </c>
      <c r="N2385" s="106" t="str">
        <f>'28 Populations and thresholds'!$K$154</f>
        <v>DEC</v>
      </c>
      <c r="O2385" s="263" t="str">
        <f t="shared" si="159"/>
        <v xml:space="preserve"> </v>
      </c>
      <c r="P2385" s="348"/>
      <c r="Q2385" s="38"/>
      <c r="R2385" s="106"/>
      <c r="S2385" s="263"/>
      <c r="T2385" s="9"/>
      <c r="U2385" s="263" t="str">
        <f t="shared" si="160"/>
        <v xml:space="preserve"> </v>
      </c>
    </row>
    <row r="2386" spans="1:27" x14ac:dyDescent="0.2">
      <c r="A2386" s="12" t="s">
        <v>1610</v>
      </c>
      <c r="B2386" s="4" t="s">
        <v>1741</v>
      </c>
      <c r="C2386" s="4" t="s">
        <v>3452</v>
      </c>
      <c r="D2386" s="41">
        <v>8850</v>
      </c>
      <c r="E2386" s="46">
        <v>35674</v>
      </c>
      <c r="F2386" s="263" t="str">
        <f t="shared" si="157"/>
        <v xml:space="preserve"> </v>
      </c>
      <c r="G2386" s="143" t="s">
        <v>21</v>
      </c>
      <c r="H2386" s="143" t="s">
        <v>907</v>
      </c>
      <c r="I2386" s="263" t="str">
        <f t="shared" si="158"/>
        <v xml:space="preserve"> </v>
      </c>
      <c r="J2386" s="38" t="str">
        <f>IF(D2386&gt;=('28 Populations and thresholds'!$I$158),"YES"," ")</f>
        <v>YES</v>
      </c>
      <c r="K2386" s="38" t="str">
        <f>IF(J2386="YES"," ",IF(D2386&gt;=('28 Populations and thresholds'!$I$158)*0.25,"YES"))</f>
        <v xml:space="preserve"> </v>
      </c>
      <c r="L2386" s="38" t="b">
        <f>OR('28 Populations and thresholds'!$J$158="CR",'28 Populations and thresholds'!$J$158="EN",'28 Populations and thresholds'!$J$158="VU")</f>
        <v>0</v>
      </c>
      <c r="M2386" s="75">
        <f>D2386/'28 Populations and thresholds'!$H$158</f>
        <v>8.8499999999999995E-2</v>
      </c>
      <c r="N2386" s="106">
        <f>'28 Populations and thresholds'!$K$158</f>
        <v>0</v>
      </c>
      <c r="O2386" s="263" t="str">
        <f t="shared" si="159"/>
        <v xml:space="preserve"> </v>
      </c>
      <c r="P2386" s="348"/>
      <c r="Q2386" s="38"/>
      <c r="R2386" s="106"/>
      <c r="S2386" s="263"/>
      <c r="T2386" s="9"/>
      <c r="U2386" s="263" t="str">
        <f t="shared" si="160"/>
        <v xml:space="preserve"> </v>
      </c>
      <c r="AA2386" s="4"/>
    </row>
    <row r="2387" spans="1:27" x14ac:dyDescent="0.2">
      <c r="A2387" s="12" t="s">
        <v>1610</v>
      </c>
      <c r="B2387" s="4" t="s">
        <v>1741</v>
      </c>
      <c r="C2387" s="111" t="s">
        <v>3459</v>
      </c>
      <c r="D2387" s="41">
        <v>4320</v>
      </c>
      <c r="E2387" s="46">
        <v>35674</v>
      </c>
      <c r="F2387" s="263" t="str">
        <f t="shared" si="157"/>
        <v xml:space="preserve"> </v>
      </c>
      <c r="G2387" s="143" t="s">
        <v>21</v>
      </c>
      <c r="H2387" s="143" t="s">
        <v>907</v>
      </c>
      <c r="I2387" s="263" t="str">
        <f t="shared" si="158"/>
        <v xml:space="preserve"> </v>
      </c>
      <c r="J2387" s="38" t="str">
        <f>IF(D2387&gt;=(('28 Populations and thresholds'!$I$160)+('28 Populations and thresholds'!$I$163)),"YES"," ")</f>
        <v>YES</v>
      </c>
      <c r="K2387" s="38" t="str">
        <f>IF(J2387="YES"," ",IF(D2387&gt;=(('28 Populations and thresholds'!$I$160)+('28 Populations and thresholds'!$I$163))*0.25,"YES"))</f>
        <v xml:space="preserve"> </v>
      </c>
      <c r="L2387" s="38" t="b">
        <f>OR('28 Populations and thresholds'!$J$160="CR",'28 Populations and thresholds'!$J$160="EN",'28 Populations and thresholds'!$J$160="VU")</f>
        <v>0</v>
      </c>
      <c r="M2387" s="75">
        <f>D2387/(('28 Populations and thresholds'!$H$160)+('28 Populations and thresholds'!$H$163))</f>
        <v>0.11220779220779221</v>
      </c>
      <c r="N2387" s="106" t="str">
        <f>'28 Populations and thresholds'!$K$160</f>
        <v>DEC</v>
      </c>
      <c r="O2387" s="263" t="str">
        <f t="shared" si="159"/>
        <v xml:space="preserve"> </v>
      </c>
      <c r="P2387" s="348"/>
      <c r="Q2387" s="38"/>
      <c r="R2387" s="106"/>
      <c r="S2387" s="263"/>
      <c r="T2387" s="121" t="s">
        <v>4563</v>
      </c>
      <c r="U2387" s="263" t="str">
        <f t="shared" si="160"/>
        <v xml:space="preserve"> </v>
      </c>
    </row>
    <row r="2388" spans="1:27" s="4" customFormat="1" x14ac:dyDescent="0.2">
      <c r="A2388" s="12" t="s">
        <v>1610</v>
      </c>
      <c r="B2388" s="4" t="s">
        <v>1741</v>
      </c>
      <c r="C2388" s="111" t="s">
        <v>3603</v>
      </c>
      <c r="D2388" s="5">
        <v>55508</v>
      </c>
      <c r="E2388" s="104">
        <v>2000</v>
      </c>
      <c r="F2388" s="263" t="str">
        <f t="shared" si="157"/>
        <v xml:space="preserve"> </v>
      </c>
      <c r="G2388" s="12" t="s">
        <v>139</v>
      </c>
      <c r="H2388" s="12" t="s">
        <v>3388</v>
      </c>
      <c r="I2388" s="263" t="str">
        <f t="shared" si="158"/>
        <v xml:space="preserve"> </v>
      </c>
      <c r="J2388" s="38" t="str">
        <f>IF(D2388&gt;=('28 Populations and thresholds'!$I$89),"YES"," ")</f>
        <v>YES</v>
      </c>
      <c r="K2388" s="38" t="str">
        <f>IF(J2388="YES"," ",IF(D2388&gt;=('28 Populations and thresholds'!$I$89)*0.25,"YES"))</f>
        <v xml:space="preserve"> </v>
      </c>
      <c r="L2388" s="38" t="b">
        <f>OR('28 Populations and thresholds'!$J$89="CR",'28 Populations and thresholds'!$J$89="EN",'28 Populations and thresholds'!$J$89="VU")</f>
        <v>0</v>
      </c>
      <c r="M2388" s="75">
        <f>D2388/'28 Populations and thresholds'!$H$89</f>
        <v>3.7005333333333335E-2</v>
      </c>
      <c r="N2388" s="106">
        <f>'28 Populations and thresholds'!$K$89</f>
        <v>0</v>
      </c>
      <c r="O2388" s="263" t="str">
        <f t="shared" si="159"/>
        <v xml:space="preserve"> </v>
      </c>
      <c r="P2388" s="348"/>
      <c r="Q2388" s="38"/>
      <c r="R2388" s="106"/>
      <c r="S2388" s="263"/>
      <c r="T2388" s="9"/>
      <c r="U2388" s="263" t="str">
        <f t="shared" si="160"/>
        <v xml:space="preserve"> </v>
      </c>
      <c r="W2388" s="9"/>
      <c r="X2388" s="9"/>
      <c r="Y2388" s="9"/>
      <c r="Z2388" s="9"/>
      <c r="AA2388" s="9"/>
    </row>
    <row r="2389" spans="1:27" x14ac:dyDescent="0.2">
      <c r="A2389" s="12" t="s">
        <v>1610</v>
      </c>
      <c r="B2389" s="4" t="s">
        <v>1741</v>
      </c>
      <c r="C2389" s="40" t="s">
        <v>3799</v>
      </c>
      <c r="D2389" s="41">
        <v>1500</v>
      </c>
      <c r="E2389" s="46">
        <v>35916</v>
      </c>
      <c r="F2389" s="263" t="str">
        <f t="shared" si="157"/>
        <v xml:space="preserve"> </v>
      </c>
      <c r="G2389" s="143" t="s">
        <v>21</v>
      </c>
      <c r="H2389" s="143" t="s">
        <v>907</v>
      </c>
      <c r="I2389" s="263" t="str">
        <f t="shared" si="158"/>
        <v xml:space="preserve"> </v>
      </c>
      <c r="J2389" s="38" t="str">
        <f>IF(D2389&gt;=(('28 Populations and thresholds'!$I$196)+('28 Populations and thresholds'!$I$197)),"YES"," ")</f>
        <v>YES</v>
      </c>
      <c r="K2389" s="38" t="str">
        <f>IF(J2389="YES"," ",IF(D2389&gt;=(('28 Populations and thresholds'!$I$196)+('28 Populations and thresholds'!$I$197))*0.25,"YES"))</f>
        <v xml:space="preserve"> </v>
      </c>
      <c r="L2389" s="38" t="b">
        <f>OR('28 Populations and thresholds'!$J$197="CR",'28 Populations and thresholds'!$J$197="EN",'28 Populations and thresholds'!$J$197="VU")</f>
        <v>0</v>
      </c>
      <c r="M2389" s="75">
        <f>D2389/(('28 Populations and thresholds'!$H$196)+('28 Populations and thresholds'!$H$197))</f>
        <v>1.2295081967213115E-2</v>
      </c>
      <c r="N2389" s="106" t="str">
        <f>'28 Populations and thresholds'!$K$196</f>
        <v>DEC</v>
      </c>
      <c r="O2389" s="263" t="str">
        <f t="shared" si="159"/>
        <v xml:space="preserve"> </v>
      </c>
      <c r="P2389" s="348"/>
      <c r="Q2389" s="38"/>
      <c r="R2389" s="106"/>
      <c r="S2389" s="263"/>
      <c r="T2389" s="12" t="s">
        <v>4568</v>
      </c>
      <c r="U2389" s="263" t="str">
        <f t="shared" si="160"/>
        <v xml:space="preserve"> </v>
      </c>
    </row>
    <row r="2390" spans="1:27" x14ac:dyDescent="0.2">
      <c r="A2390" s="12" t="s">
        <v>1610</v>
      </c>
      <c r="B2390" s="4" t="s">
        <v>1741</v>
      </c>
      <c r="C2390" s="111" t="s">
        <v>3770</v>
      </c>
      <c r="D2390" s="41">
        <v>5000</v>
      </c>
      <c r="E2390" s="46">
        <v>35916</v>
      </c>
      <c r="F2390" s="263" t="str">
        <f t="shared" si="157"/>
        <v xml:space="preserve"> </v>
      </c>
      <c r="G2390" s="143" t="s">
        <v>21</v>
      </c>
      <c r="H2390" s="143" t="s">
        <v>907</v>
      </c>
      <c r="I2390" s="263" t="str">
        <f t="shared" si="158"/>
        <v xml:space="preserve"> </v>
      </c>
      <c r="J2390" s="38" t="str">
        <f>IF(D2390&gt;=('28 Populations and thresholds'!$I$199),"YES"," ")</f>
        <v>YES</v>
      </c>
      <c r="K2390" s="38" t="str">
        <f>IF(J2390="YES"," ",IF(D2390&gt;=('28 Populations and thresholds'!$I$199)*0.25,"YES"))</f>
        <v xml:space="preserve"> </v>
      </c>
      <c r="L2390" s="38" t="b">
        <f>OR('28 Populations and thresholds'!$J$199="CR",'28 Populations and thresholds'!$J$199="EN",'28 Populations and thresholds'!$J$199="VU")</f>
        <v>0</v>
      </c>
      <c r="M2390" s="75">
        <f>D2390/'28 Populations and thresholds'!$H$199</f>
        <v>1.5873015873015872E-2</v>
      </c>
      <c r="N2390" s="106">
        <f>'28 Populations and thresholds'!$K$199</f>
        <v>0</v>
      </c>
      <c r="O2390" s="263" t="str">
        <f t="shared" si="159"/>
        <v xml:space="preserve"> </v>
      </c>
      <c r="P2390" s="348"/>
      <c r="Q2390" s="38"/>
      <c r="R2390" s="106"/>
      <c r="S2390" s="263"/>
      <c r="T2390" s="9"/>
      <c r="U2390" s="263" t="str">
        <f t="shared" si="160"/>
        <v xml:space="preserve"> </v>
      </c>
    </row>
    <row r="2391" spans="1:27" x14ac:dyDescent="0.2">
      <c r="A2391" s="12" t="s">
        <v>1610</v>
      </c>
      <c r="B2391" s="4" t="s">
        <v>1741</v>
      </c>
      <c r="C2391" s="111" t="s">
        <v>3766</v>
      </c>
      <c r="D2391" s="41">
        <v>450</v>
      </c>
      <c r="E2391" s="46">
        <v>35916</v>
      </c>
      <c r="F2391" s="263" t="str">
        <f t="shared" si="157"/>
        <v xml:space="preserve"> </v>
      </c>
      <c r="G2391" s="143" t="s">
        <v>21</v>
      </c>
      <c r="H2391" s="143" t="s">
        <v>907</v>
      </c>
      <c r="I2391" s="263" t="str">
        <f t="shared" si="158"/>
        <v xml:space="preserve"> </v>
      </c>
      <c r="J2391" s="38" t="str">
        <f>IF(D2391&gt;=('28 Populations and thresholds'!$I$194),"YES"," ")</f>
        <v>YES</v>
      </c>
      <c r="K2391" s="38" t="str">
        <f>IF(J2391="YES"," ",IF(D2391&gt;=('28 Populations and thresholds'!$I$194)*0.25,"YES"))</f>
        <v xml:space="preserve"> </v>
      </c>
      <c r="L2391" s="38" t="b">
        <f>OR('28 Populations and thresholds'!$J$194="CR",'28 Populations and thresholds'!$J$194="EN",'28 Populations and thresholds'!$J$194="VU")</f>
        <v>0</v>
      </c>
      <c r="M2391" s="75">
        <f>D2391/'28 Populations and thresholds'!$H$194</f>
        <v>1.5789473684210527E-2</v>
      </c>
      <c r="N2391" s="106" t="str">
        <f>'28 Populations and thresholds'!$K$194</f>
        <v>DEC</v>
      </c>
      <c r="O2391" s="263" t="str">
        <f t="shared" si="159"/>
        <v xml:space="preserve"> </v>
      </c>
      <c r="P2391" s="348"/>
      <c r="Q2391" s="38"/>
      <c r="R2391" s="106"/>
      <c r="S2391" s="263"/>
      <c r="T2391" s="9"/>
      <c r="U2391" s="263" t="str">
        <f t="shared" si="160"/>
        <v xml:space="preserve"> </v>
      </c>
    </row>
    <row r="2392" spans="1:27" x14ac:dyDescent="0.2">
      <c r="A2392" s="12" t="s">
        <v>1610</v>
      </c>
      <c r="B2392" s="111" t="s">
        <v>1741</v>
      </c>
      <c r="C2392" s="111" t="s">
        <v>1732</v>
      </c>
      <c r="D2392" s="5">
        <v>308</v>
      </c>
      <c r="E2392" s="1" t="s">
        <v>32</v>
      </c>
      <c r="F2392" s="263" t="str">
        <f t="shared" si="157"/>
        <v xml:space="preserve"> </v>
      </c>
      <c r="G2392" s="13" t="s">
        <v>139</v>
      </c>
      <c r="I2392" s="263" t="str">
        <f t="shared" si="158"/>
        <v xml:space="preserve"> </v>
      </c>
      <c r="J2392" s="38" t="str">
        <f>IF(D2392&gt;=('28 Populations and thresholds'!$I$221),"YES"," ")</f>
        <v>YES</v>
      </c>
      <c r="K2392" s="38" t="str">
        <f>IF(J2392="YES"," ",IF(D2392&gt;=('28 Populations and thresholds'!$I$221)*0.25,"YES"))</f>
        <v xml:space="preserve"> </v>
      </c>
      <c r="L2392" s="38" t="b">
        <f>OR('28 Populations and thresholds'!$J$221="CR",'28 Populations and thresholds'!$J$221="EN",'28 Populations and thresholds'!$J$221="VU")</f>
        <v>1</v>
      </c>
      <c r="M2392" s="75">
        <f>D2392/'28 Populations and thresholds'!$H$221</f>
        <v>3.2083333333333332E-2</v>
      </c>
      <c r="N2392" s="106" t="str">
        <f>'28 Populations and thresholds'!$K$221</f>
        <v>DEC</v>
      </c>
      <c r="O2392" s="263" t="str">
        <f t="shared" si="159"/>
        <v xml:space="preserve"> </v>
      </c>
      <c r="P2392" s="348"/>
      <c r="Q2392" s="38"/>
      <c r="R2392" s="106"/>
      <c r="S2392" s="263"/>
      <c r="U2392" s="263" t="str">
        <f t="shared" si="160"/>
        <v xml:space="preserve"> </v>
      </c>
    </row>
    <row r="2393" spans="1:27" x14ac:dyDescent="0.2">
      <c r="A2393" s="12" t="s">
        <v>1610</v>
      </c>
      <c r="B2393" s="4" t="s">
        <v>1741</v>
      </c>
      <c r="C2393" s="111" t="s">
        <v>3773</v>
      </c>
      <c r="D2393" s="41">
        <v>650</v>
      </c>
      <c r="E2393" s="46">
        <v>35916</v>
      </c>
      <c r="F2393" s="263" t="str">
        <f t="shared" si="157"/>
        <v xml:space="preserve"> </v>
      </c>
      <c r="G2393" s="143" t="s">
        <v>21</v>
      </c>
      <c r="H2393" s="143" t="s">
        <v>907</v>
      </c>
      <c r="I2393" s="263" t="str">
        <f t="shared" si="158"/>
        <v xml:space="preserve"> </v>
      </c>
      <c r="J2393" s="38" t="str">
        <f>IF(D2393&gt;=('28 Populations and thresholds'!$I$202),"YES"," ")</f>
        <v xml:space="preserve"> </v>
      </c>
      <c r="K2393" s="38" t="str">
        <f>IF(J2393="YES"," ",IF(D2393&gt;=('28 Populations and thresholds'!$I$202)*0.25,"YES"))</f>
        <v>YES</v>
      </c>
      <c r="L2393" s="38" t="b">
        <f>OR('28 Populations and thresholds'!$J$202="CR",'28 Populations and thresholds'!$J$202="EN",'28 Populations and thresholds'!$J$202="VU")</f>
        <v>0</v>
      </c>
      <c r="M2393" s="75">
        <f>D2393/'28 Populations and thresholds'!$H$202</f>
        <v>4.0625000000000001E-3</v>
      </c>
      <c r="N2393" s="106">
        <f>'28 Populations and thresholds'!$K$202</f>
        <v>0</v>
      </c>
      <c r="O2393" s="263" t="str">
        <f t="shared" si="159"/>
        <v xml:space="preserve"> </v>
      </c>
      <c r="P2393" s="348"/>
      <c r="Q2393" s="38"/>
      <c r="R2393" s="106"/>
      <c r="S2393" s="263"/>
      <c r="T2393" s="9"/>
      <c r="U2393" s="263" t="str">
        <f t="shared" si="160"/>
        <v xml:space="preserve"> </v>
      </c>
      <c r="W2393" s="4"/>
      <c r="X2393" s="4"/>
      <c r="Y2393" s="4"/>
      <c r="Z2393" s="4"/>
    </row>
    <row r="2394" spans="1:27" x14ac:dyDescent="0.2">
      <c r="A2394" s="12" t="s">
        <v>1610</v>
      </c>
      <c r="B2394" s="4" t="s">
        <v>1741</v>
      </c>
      <c r="C2394" s="4" t="s">
        <v>3484</v>
      </c>
      <c r="D2394" s="41">
        <v>100</v>
      </c>
      <c r="E2394" s="46">
        <v>36801</v>
      </c>
      <c r="F2394" s="263" t="str">
        <f t="shared" si="157"/>
        <v xml:space="preserve"> </v>
      </c>
      <c r="G2394" s="143" t="s">
        <v>21</v>
      </c>
      <c r="H2394" s="143" t="s">
        <v>82</v>
      </c>
      <c r="I2394" s="263" t="str">
        <f t="shared" si="158"/>
        <v xml:space="preserve"> </v>
      </c>
      <c r="J2394" s="38" t="str">
        <f>IF(D2394&gt;=('28 Populations and thresholds'!$I$209),"YES"," ")</f>
        <v>YES</v>
      </c>
      <c r="K2394" s="38" t="str">
        <f>IF(J2394="YES"," ",IF(D2394&gt;=('28 Populations and thresholds'!$I$209)*0.25,"YES"))</f>
        <v xml:space="preserve"> </v>
      </c>
      <c r="L2394" s="38" t="b">
        <f>OR('28 Populations and thresholds'!$J$209="CR",'28 Populations and thresholds'!$J$209="EN",'28 Populations and thresholds'!$J$209="VU")</f>
        <v>1</v>
      </c>
      <c r="M2394" s="75">
        <f>D2394/'28 Populations and thresholds'!$H$209</f>
        <v>0.20833333333333334</v>
      </c>
      <c r="N2394" s="106" t="str">
        <f>'28 Populations and thresholds'!$K$209</f>
        <v>DEC</v>
      </c>
      <c r="O2394" s="263" t="str">
        <f t="shared" si="159"/>
        <v xml:space="preserve"> </v>
      </c>
      <c r="P2394" s="348"/>
      <c r="Q2394" s="38"/>
      <c r="R2394" s="106"/>
      <c r="S2394" s="263"/>
      <c r="U2394" s="263" t="str">
        <f t="shared" si="160"/>
        <v xml:space="preserve"> </v>
      </c>
      <c r="W2394" s="4"/>
      <c r="X2394" s="4"/>
      <c r="Y2394" s="4"/>
      <c r="Z2394" s="4"/>
    </row>
    <row r="2395" spans="1:27" x14ac:dyDescent="0.2">
      <c r="A2395" s="12" t="s">
        <v>1610</v>
      </c>
      <c r="B2395" s="4" t="s">
        <v>1741</v>
      </c>
      <c r="C2395" s="111" t="s">
        <v>3472</v>
      </c>
      <c r="D2395" s="41">
        <v>59</v>
      </c>
      <c r="E2395" s="43"/>
      <c r="F2395" s="263" t="str">
        <f t="shared" si="157"/>
        <v xml:space="preserve"> </v>
      </c>
      <c r="G2395" s="143" t="s">
        <v>21</v>
      </c>
      <c r="H2395" s="143" t="s">
        <v>82</v>
      </c>
      <c r="I2395" s="263" t="str">
        <f t="shared" si="158"/>
        <v xml:space="preserve"> </v>
      </c>
      <c r="J2395" s="38" t="str">
        <f>IF(D2395&gt;=('28 Populations and thresholds'!$I$188),"YES"," ")</f>
        <v>YES</v>
      </c>
      <c r="K2395" s="38" t="str">
        <f>IF(J2395="YES"," ",IF(D2395&gt;=('28 Populations and thresholds'!$I$188)*0.25,"YES"))</f>
        <v xml:space="preserve"> </v>
      </c>
      <c r="L2395" s="38" t="b">
        <f>OR('28 Populations and thresholds'!$J$188="CR",'28 Populations and thresholds'!$J$188="EN",'28 Populations and thresholds'!$J$188="VU")</f>
        <v>1</v>
      </c>
      <c r="M2395" s="75">
        <f>D2395/'28 Populations and thresholds'!$H$188</f>
        <v>9.8333333333333328E-2</v>
      </c>
      <c r="N2395" s="106" t="str">
        <f>'28 Populations and thresholds'!$K$188</f>
        <v>DEC</v>
      </c>
      <c r="O2395" s="263" t="str">
        <f t="shared" si="159"/>
        <v xml:space="preserve"> </v>
      </c>
      <c r="P2395" s="348"/>
      <c r="Q2395" s="38"/>
      <c r="R2395" s="106"/>
      <c r="S2395" s="263"/>
      <c r="T2395" s="9"/>
      <c r="U2395" s="263" t="str">
        <f t="shared" si="160"/>
        <v xml:space="preserve"> </v>
      </c>
      <c r="W2395" s="4"/>
      <c r="X2395" s="4"/>
      <c r="Y2395" s="4"/>
      <c r="Z2395" s="4"/>
    </row>
    <row r="2396" spans="1:27" x14ac:dyDescent="0.2">
      <c r="A2396" s="12" t="s">
        <v>1610</v>
      </c>
      <c r="B2396" s="4" t="s">
        <v>1741</v>
      </c>
      <c r="C2396" s="111" t="s">
        <v>3763</v>
      </c>
      <c r="D2396" s="41">
        <v>1600</v>
      </c>
      <c r="E2396" s="46">
        <v>35186</v>
      </c>
      <c r="F2396" s="263" t="str">
        <f t="shared" si="157"/>
        <v xml:space="preserve"> </v>
      </c>
      <c r="G2396" s="143" t="s">
        <v>21</v>
      </c>
      <c r="H2396" s="143" t="s">
        <v>501</v>
      </c>
      <c r="I2396" s="263" t="str">
        <f t="shared" si="158"/>
        <v xml:space="preserve"> </v>
      </c>
      <c r="J2396" s="38" t="str">
        <f>IF(D2396&gt;=('28 Populations and thresholds'!$I$191),"YES"," ")</f>
        <v>YES</v>
      </c>
      <c r="K2396" s="38" t="str">
        <f>IF(J2396="YES"," ",IF(D2396&gt;=('28 Populations and thresholds'!$I$191)*0.25,"YES"))</f>
        <v xml:space="preserve"> </v>
      </c>
      <c r="L2396" s="38" t="b">
        <f>OR('28 Populations and thresholds'!$J$191="CR",'28 Populations and thresholds'!$J$191="EN",'28 Populations and thresholds'!$J$191="VU")</f>
        <v>0</v>
      </c>
      <c r="M2396" s="75">
        <f>D2396/'28 Populations and thresholds'!$H$191</f>
        <v>3.2000000000000001E-2</v>
      </c>
      <c r="N2396" s="106">
        <f>'28 Populations and thresholds'!$K$191</f>
        <v>0</v>
      </c>
      <c r="O2396" s="263" t="str">
        <f t="shared" si="159"/>
        <v xml:space="preserve"> </v>
      </c>
      <c r="P2396" s="348"/>
      <c r="Q2396" s="38"/>
      <c r="R2396" s="106"/>
      <c r="S2396" s="263"/>
      <c r="U2396" s="263" t="str">
        <f t="shared" si="160"/>
        <v xml:space="preserve"> </v>
      </c>
    </row>
    <row r="2397" spans="1:27" x14ac:dyDescent="0.2">
      <c r="A2397" s="12" t="s">
        <v>1610</v>
      </c>
      <c r="B2397" s="4" t="s">
        <v>1741</v>
      </c>
      <c r="C2397" s="111" t="s">
        <v>3758</v>
      </c>
      <c r="D2397" s="41">
        <v>1070</v>
      </c>
      <c r="E2397" s="46">
        <v>35916</v>
      </c>
      <c r="F2397" s="263" t="str">
        <f t="shared" si="157"/>
        <v xml:space="preserve"> </v>
      </c>
      <c r="G2397" s="143" t="s">
        <v>21</v>
      </c>
      <c r="H2397" s="143" t="s">
        <v>907</v>
      </c>
      <c r="I2397" s="263" t="str">
        <f t="shared" si="158"/>
        <v xml:space="preserve"> </v>
      </c>
      <c r="J2397" s="38" t="str">
        <f>IF(D2397&gt;=('28 Populations and thresholds'!$I$179),"YES"," ")</f>
        <v>YES</v>
      </c>
      <c r="K2397" s="38" t="str">
        <f>IF(J2397="YES"," ",IF(D2397&gt;=('28 Populations and thresholds'!$I$179)*0.25,"YES"))</f>
        <v xml:space="preserve"> </v>
      </c>
      <c r="L2397" s="38" t="b">
        <f>OR('28 Populations and thresholds'!$J$179="CR",'28 Populations and thresholds'!$J$179="EN",'28 Populations and thresholds'!$J$179="VU")</f>
        <v>0</v>
      </c>
      <c r="M2397" s="75">
        <f>D2397/'28 Populations and thresholds'!$H$179</f>
        <v>1.9454545454545454E-2</v>
      </c>
      <c r="N2397" s="106" t="str">
        <f>'28 Populations and thresholds'!$K$179</f>
        <v>DEC</v>
      </c>
      <c r="O2397" s="263" t="str">
        <f t="shared" si="159"/>
        <v xml:space="preserve"> </v>
      </c>
      <c r="P2397" s="348"/>
      <c r="Q2397" s="38"/>
      <c r="R2397" s="106"/>
      <c r="S2397" s="263"/>
      <c r="T2397" s="9"/>
      <c r="U2397" s="263" t="str">
        <f t="shared" si="160"/>
        <v xml:space="preserve"> </v>
      </c>
    </row>
    <row r="2398" spans="1:27" x14ac:dyDescent="0.2">
      <c r="A2398" s="275" t="s">
        <v>1610</v>
      </c>
      <c r="B2398" s="269" t="s">
        <v>3674</v>
      </c>
      <c r="C2398" s="269" t="s">
        <v>3666</v>
      </c>
      <c r="D2398" s="279">
        <v>938</v>
      </c>
      <c r="E2398" s="274">
        <v>2005</v>
      </c>
      <c r="F2398" s="263" t="str">
        <f t="shared" si="157"/>
        <v xml:space="preserve"> </v>
      </c>
      <c r="G2398" s="275" t="s">
        <v>139</v>
      </c>
      <c r="H2398" s="275" t="s">
        <v>3388</v>
      </c>
      <c r="I2398" s="263" t="str">
        <f t="shared" si="158"/>
        <v xml:space="preserve"> </v>
      </c>
      <c r="J2398" s="272" t="str">
        <f>IF(D2398&gt;=(('28 Populations and thresholds'!$I$62)+('28 Populations and thresholds'!$I$65)),"YES"," ")</f>
        <v>YES</v>
      </c>
      <c r="K2398" s="272" t="str">
        <f>IF(J2398="YES"," ",IF(D2398&gt;=(('28 Populations and thresholds'!$I$62)+('28 Populations and thresholds'!$I$65))*0.25,"YES"))</f>
        <v xml:space="preserve"> </v>
      </c>
      <c r="L2398" s="272" t="b">
        <f>OR('28 Populations and thresholds'!$J$62="CR",'28 Populations and thresholds'!$J$62="EN",'28 Populations and thresholds'!$J$62="VU")</f>
        <v>0</v>
      </c>
      <c r="M2398" s="273">
        <f>D2398/(('28 Populations and thresholds'!$H$62)+('28 Populations and thresholds'!$H$65))</f>
        <v>5.517647058823529E-3</v>
      </c>
      <c r="N2398" s="274" t="str">
        <f>'28 Populations and thresholds'!$K$62</f>
        <v>DEC</v>
      </c>
      <c r="O2398" s="263" t="str">
        <f t="shared" si="159"/>
        <v xml:space="preserve"> </v>
      </c>
      <c r="P2398" s="349">
        <v>25.55</v>
      </c>
      <c r="Q2398" s="272">
        <v>2</v>
      </c>
      <c r="R2398" s="274">
        <v>0</v>
      </c>
      <c r="S2398" s="263"/>
      <c r="T2398" s="275" t="s">
        <v>4552</v>
      </c>
      <c r="U2398" s="263" t="str">
        <f t="shared" si="160"/>
        <v xml:space="preserve"> </v>
      </c>
    </row>
    <row r="2399" spans="1:27" x14ac:dyDescent="0.2">
      <c r="A2399" s="275" t="s">
        <v>1610</v>
      </c>
      <c r="B2399" s="269" t="s">
        <v>3596</v>
      </c>
      <c r="C2399" s="269" t="s">
        <v>3594</v>
      </c>
      <c r="D2399" s="279">
        <v>250000</v>
      </c>
      <c r="E2399" s="274">
        <v>2004</v>
      </c>
      <c r="F2399" s="263" t="str">
        <f t="shared" si="157"/>
        <v xml:space="preserve"> </v>
      </c>
      <c r="G2399" s="275" t="s">
        <v>139</v>
      </c>
      <c r="H2399" s="275" t="s">
        <v>3388</v>
      </c>
      <c r="I2399" s="263" t="str">
        <f t="shared" si="158"/>
        <v xml:space="preserve"> </v>
      </c>
      <c r="J2399" s="272" t="str">
        <f>IF(D2399&gt;=('28 Populations and thresholds'!$I$87),"YES"," ")</f>
        <v>YES</v>
      </c>
      <c r="K2399" s="272" t="str">
        <f>IF(J2399="YES"," ",IF(D2399&gt;=('28 Populations and thresholds'!$I$87)*0.25,"YES"))</f>
        <v xml:space="preserve"> </v>
      </c>
      <c r="L2399" s="272" t="b">
        <f>OR('28 Populations and thresholds'!$J$87="CR",'28 Populations and thresholds'!$J$87="EN",'28 Populations and thresholds'!$J$87="VU")</f>
        <v>0</v>
      </c>
      <c r="M2399" s="273">
        <f>D2399/'28 Populations and thresholds'!$H$87</f>
        <v>0.25</v>
      </c>
      <c r="N2399" s="274">
        <f>'28 Populations and thresholds'!$K$87</f>
        <v>0</v>
      </c>
      <c r="O2399" s="263" t="str">
        <f t="shared" si="159"/>
        <v xml:space="preserve"> </v>
      </c>
      <c r="P2399" s="349"/>
      <c r="Q2399" s="272"/>
      <c r="R2399" s="274"/>
      <c r="S2399" s="263"/>
      <c r="T2399" s="275"/>
      <c r="U2399" s="263" t="str">
        <f t="shared" si="160"/>
        <v xml:space="preserve"> </v>
      </c>
    </row>
    <row r="2400" spans="1:27" x14ac:dyDescent="0.2">
      <c r="A2400" s="12" t="s">
        <v>1610</v>
      </c>
      <c r="B2400" s="9" t="s">
        <v>1717</v>
      </c>
      <c r="C2400" s="4" t="s">
        <v>3778</v>
      </c>
      <c r="D2400" s="5">
        <v>3100</v>
      </c>
      <c r="E2400" s="1" t="s">
        <v>240</v>
      </c>
      <c r="F2400" s="263" t="str">
        <f t="shared" si="157"/>
        <v xml:space="preserve"> </v>
      </c>
      <c r="G2400" s="13" t="s">
        <v>139</v>
      </c>
      <c r="I2400" s="263" t="str">
        <f t="shared" si="158"/>
        <v xml:space="preserve"> </v>
      </c>
      <c r="J2400" s="38" t="str">
        <f>IF(D2400&gt;=('28 Populations and thresholds'!$I$213),"YES"," ")</f>
        <v>YES</v>
      </c>
      <c r="K2400" s="38" t="str">
        <f>IF(J2400="YES"," ",IF(D2400&gt;=('28 Populations and thresholds'!$I$213)*0.25,"YES"))</f>
        <v xml:space="preserve"> </v>
      </c>
      <c r="L2400" s="38" t="b">
        <f>OR('28 Populations and thresholds'!$J$213="CR",'28 Populations and thresholds'!$J$213="EN",'28 Populations and thresholds'!$J$213="VU")</f>
        <v>0</v>
      </c>
      <c r="M2400" s="75">
        <f>D2400/'28 Populations and thresholds'!$H$213</f>
        <v>3.1E-2</v>
      </c>
      <c r="N2400" s="106">
        <f>'28 Populations and thresholds'!$K$213</f>
        <v>0</v>
      </c>
      <c r="O2400" s="263" t="str">
        <f t="shared" si="159"/>
        <v xml:space="preserve"> </v>
      </c>
      <c r="P2400" s="348">
        <v>3.1</v>
      </c>
      <c r="Q2400" s="38">
        <v>1</v>
      </c>
      <c r="R2400" s="106">
        <v>0</v>
      </c>
      <c r="S2400" s="263"/>
      <c r="U2400" s="263" t="str">
        <f t="shared" si="160"/>
        <v xml:space="preserve"> </v>
      </c>
      <c r="W2400" s="4"/>
      <c r="X2400" s="4"/>
      <c r="Y2400" s="4"/>
      <c r="Z2400" s="4"/>
    </row>
    <row r="2401" spans="1:26" x14ac:dyDescent="0.2">
      <c r="A2401" s="267" t="s">
        <v>1610</v>
      </c>
      <c r="B2401" s="268" t="s">
        <v>4738</v>
      </c>
      <c r="C2401" s="268" t="s">
        <v>3795</v>
      </c>
      <c r="D2401" s="270">
        <v>2200</v>
      </c>
      <c r="E2401" s="271">
        <v>35916</v>
      </c>
      <c r="F2401" s="263" t="str">
        <f t="shared" si="157"/>
        <v xml:space="preserve"> </v>
      </c>
      <c r="G2401" s="267" t="s">
        <v>21</v>
      </c>
      <c r="H2401" s="267" t="s">
        <v>907</v>
      </c>
      <c r="I2401" s="263" t="str">
        <f t="shared" si="158"/>
        <v xml:space="preserve"> </v>
      </c>
      <c r="J2401" s="272" t="str">
        <f>IF(D2401&gt;=(('28 Populations and thresholds'!$I$176)+('28 Populations and thresholds'!$I$177)),"YES"," ")</f>
        <v xml:space="preserve"> </v>
      </c>
      <c r="K2401" s="272" t="str">
        <f>IF(J2401="YES"," ",IF(D2401&gt;=(('28 Populations and thresholds'!$I$176)+('28 Populations and thresholds'!$I$177))*0.25,"YES"))</f>
        <v>YES</v>
      </c>
      <c r="L2401" s="272" t="b">
        <f>OR('28 Populations and thresholds'!$J$176="CR",'28 Populations and thresholds'!$J$176="EN",'28 Populations and thresholds'!$J$176="VU")</f>
        <v>0</v>
      </c>
      <c r="M2401" s="273">
        <f>D2401/(('28 Populations and thresholds'!$H$176)+('28 Populations and thresholds'!$H$177))</f>
        <v>7.8853046594982087E-3</v>
      </c>
      <c r="N2401" s="274" t="str">
        <f>'28 Populations and thresholds'!$K$176</f>
        <v>DEC</v>
      </c>
      <c r="O2401" s="263" t="str">
        <f t="shared" si="159"/>
        <v xml:space="preserve"> </v>
      </c>
      <c r="P2401" s="349">
        <v>53.29</v>
      </c>
      <c r="Q2401" s="272">
        <v>17</v>
      </c>
      <c r="R2401" s="274">
        <v>6</v>
      </c>
      <c r="S2401" s="263"/>
      <c r="T2401" s="275" t="s">
        <v>4568</v>
      </c>
      <c r="U2401" s="263" t="str">
        <f t="shared" si="160"/>
        <v xml:space="preserve"> </v>
      </c>
    </row>
    <row r="2402" spans="1:26" x14ac:dyDescent="0.2">
      <c r="A2402" s="275" t="s">
        <v>1610</v>
      </c>
      <c r="B2402" s="268" t="s">
        <v>4738</v>
      </c>
      <c r="C2402" s="269" t="s">
        <v>3756</v>
      </c>
      <c r="D2402" s="270">
        <v>2915</v>
      </c>
      <c r="E2402" s="271">
        <v>35674</v>
      </c>
      <c r="F2402" s="263" t="str">
        <f t="shared" si="157"/>
        <v xml:space="preserve"> </v>
      </c>
      <c r="G2402" s="267" t="s">
        <v>21</v>
      </c>
      <c r="H2402" s="267" t="s">
        <v>907</v>
      </c>
      <c r="I2402" s="263" t="str">
        <f t="shared" si="158"/>
        <v xml:space="preserve"> </v>
      </c>
      <c r="J2402" s="272" t="str">
        <f>IF(D2402&gt;=('28 Populations and thresholds'!$I$175),"YES"," ")</f>
        <v>YES</v>
      </c>
      <c r="K2402" s="272" t="str">
        <f>IF(J2402="YES"," ",IF(D2402&gt;=('28 Populations and thresholds'!$I$175)*0.25,"YES"))</f>
        <v xml:space="preserve"> </v>
      </c>
      <c r="L2402" s="272" t="b">
        <f>OR('28 Populations and thresholds'!$J$175="CR",'28 Populations and thresholds'!$J$175="EN",'28 Populations and thresholds'!$J$175="VU")</f>
        <v>0</v>
      </c>
      <c r="M2402" s="273">
        <f>D2402/'28 Populations and thresholds'!$H$175</f>
        <v>2.0971223021582733E-2</v>
      </c>
      <c r="N2402" s="274" t="str">
        <f>'28 Populations and thresholds'!$K$175</f>
        <v>DEC</v>
      </c>
      <c r="O2402" s="263" t="str">
        <f t="shared" si="159"/>
        <v xml:space="preserve"> </v>
      </c>
      <c r="P2402" s="349"/>
      <c r="Q2402" s="272"/>
      <c r="R2402" s="274"/>
      <c r="S2402" s="263"/>
      <c r="T2402" s="269"/>
      <c r="U2402" s="263" t="str">
        <f t="shared" si="160"/>
        <v xml:space="preserve"> </v>
      </c>
    </row>
    <row r="2403" spans="1:26" s="4" customFormat="1" x14ac:dyDescent="0.2">
      <c r="A2403" s="275" t="s">
        <v>1610</v>
      </c>
      <c r="B2403" s="268" t="s">
        <v>4738</v>
      </c>
      <c r="C2403" s="269" t="s">
        <v>3719</v>
      </c>
      <c r="D2403" s="279">
        <v>310</v>
      </c>
      <c r="E2403" s="281">
        <v>36373</v>
      </c>
      <c r="F2403" s="263" t="str">
        <f t="shared" si="157"/>
        <v xml:space="preserve"> </v>
      </c>
      <c r="G2403" s="275" t="s">
        <v>4019</v>
      </c>
      <c r="H2403" s="275"/>
      <c r="I2403" s="263" t="str">
        <f t="shared" si="158"/>
        <v xml:space="preserve"> </v>
      </c>
      <c r="J2403" s="272" t="str">
        <f>IF(D2403&gt;=('28 Populations and thresholds'!$I$32),"YES"," ")</f>
        <v>YES</v>
      </c>
      <c r="K2403" s="272" t="str">
        <f>IF(J2403="YES"," ",IF(D2403&gt;=('28 Populations and thresholds'!$I$32)*0.25,"YES"))</f>
        <v xml:space="preserve"> </v>
      </c>
      <c r="L2403" s="272" t="b">
        <f>OR('28 Populations and thresholds'!$J$32="CR",'28 Populations and thresholds'!$J$32="EN",'28 Populations and thresholds'!$J$32="VU")</f>
        <v>1</v>
      </c>
      <c r="M2403" s="273">
        <f>D2403/'28 Populations and thresholds'!$H$32</f>
        <v>7.5609756097560973E-2</v>
      </c>
      <c r="N2403" s="274">
        <f>'28 Populations and thresholds'!$K$32</f>
        <v>0</v>
      </c>
      <c r="O2403" s="263" t="str">
        <f t="shared" si="159"/>
        <v xml:space="preserve"> </v>
      </c>
      <c r="P2403" s="349"/>
      <c r="Q2403" s="272"/>
      <c r="R2403" s="274"/>
      <c r="S2403" s="263"/>
      <c r="T2403" s="275"/>
      <c r="U2403" s="263" t="str">
        <f t="shared" si="160"/>
        <v xml:space="preserve"> </v>
      </c>
      <c r="W2403" s="9"/>
      <c r="X2403" s="9"/>
      <c r="Y2403" s="9"/>
      <c r="Z2403" s="9"/>
    </row>
    <row r="2404" spans="1:26" s="4" customFormat="1" x14ac:dyDescent="0.2">
      <c r="A2404" s="275" t="s">
        <v>1610</v>
      </c>
      <c r="B2404" s="268" t="s">
        <v>4738</v>
      </c>
      <c r="C2404" s="280" t="s">
        <v>3761</v>
      </c>
      <c r="D2404" s="270">
        <v>1000</v>
      </c>
      <c r="E2404" s="271">
        <v>35674</v>
      </c>
      <c r="F2404" s="263" t="str">
        <f t="shared" si="157"/>
        <v xml:space="preserve"> </v>
      </c>
      <c r="G2404" s="267" t="s">
        <v>21</v>
      </c>
      <c r="H2404" s="267" t="s">
        <v>907</v>
      </c>
      <c r="I2404" s="263" t="str">
        <f t="shared" si="158"/>
        <v xml:space="preserve"> </v>
      </c>
      <c r="J2404" s="272" t="str">
        <f>IF(D2404&gt;=('28 Populations and thresholds'!$I$187),"YES"," ")</f>
        <v>YES</v>
      </c>
      <c r="K2404" s="272" t="str">
        <f>IF(J2404="YES"," ",IF(D2404&gt;=('28 Populations and thresholds'!$I$187)*0.25,"YES"))</f>
        <v xml:space="preserve"> </v>
      </c>
      <c r="L2404" s="272" t="b">
        <f>OR('28 Populations and thresholds'!$J$187="CR",'28 Populations and thresholds'!$J$187="EN",'28 Populations and thresholds'!$J$187="VU")</f>
        <v>0</v>
      </c>
      <c r="M2404" s="273">
        <f>D2404/'28 Populations and thresholds'!$H$187</f>
        <v>0.01</v>
      </c>
      <c r="N2404" s="274">
        <f>'28 Populations and thresholds'!$K$187</f>
        <v>0</v>
      </c>
      <c r="O2404" s="263" t="str">
        <f t="shared" si="159"/>
        <v xml:space="preserve"> </v>
      </c>
      <c r="P2404" s="349"/>
      <c r="Q2404" s="272"/>
      <c r="R2404" s="274"/>
      <c r="S2404" s="263"/>
      <c r="T2404" s="269"/>
      <c r="U2404" s="263" t="str">
        <f t="shared" si="160"/>
        <v xml:space="preserve"> </v>
      </c>
      <c r="W2404" s="9"/>
      <c r="X2404" s="9"/>
      <c r="Y2404" s="9"/>
      <c r="Z2404" s="9"/>
    </row>
    <row r="2405" spans="1:26" s="4" customFormat="1" x14ac:dyDescent="0.2">
      <c r="A2405" s="275" t="s">
        <v>1610</v>
      </c>
      <c r="B2405" s="268" t="s">
        <v>4738</v>
      </c>
      <c r="C2405" s="269" t="s">
        <v>3482</v>
      </c>
      <c r="D2405" s="270">
        <v>17000</v>
      </c>
      <c r="E2405" s="271">
        <v>35916</v>
      </c>
      <c r="F2405" s="263" t="str">
        <f t="shared" si="157"/>
        <v xml:space="preserve"> </v>
      </c>
      <c r="G2405" s="267" t="s">
        <v>21</v>
      </c>
      <c r="H2405" s="267" t="s">
        <v>907</v>
      </c>
      <c r="I2405" s="263" t="str">
        <f t="shared" si="158"/>
        <v xml:space="preserve"> </v>
      </c>
      <c r="J2405" s="272" t="str">
        <f>IF(D2405&gt;=(('28 Populations and thresholds'!$I$205)+('28 Populations and thresholds'!$I$206)+('28 Populations and thresholds'!$I$207)+('28 Populations and thresholds'!$I$208)),"YES"," ")</f>
        <v>YES</v>
      </c>
      <c r="K2405" s="272" t="str">
        <f>IF(J2405="YES"," ",IF(D2405&gt;=(('28 Populations and thresholds'!$I$205)+('28 Populations and thresholds'!$I$206)+('28 Populations and thresholds'!$I$207)+('28 Populations and thresholds'!$I$208))*0.25,"YES"))</f>
        <v xml:space="preserve"> </v>
      </c>
      <c r="L2405" s="272" t="b">
        <f>OR('28 Populations and thresholds'!$J$206="CR",'28 Populations and thresholds'!$J$206="EN",'28 Populations and thresholds'!$J$206="VU")</f>
        <v>0</v>
      </c>
      <c r="M2405" s="273">
        <f>D2405/(('28 Populations and thresholds'!$H$205)+('28 Populations and thresholds'!$H$206)+('28 Populations and thresholds'!$H$207)+('28 Populations and thresholds'!$H$208))</f>
        <v>6.3553777711316314E-3</v>
      </c>
      <c r="N2405" s="274" t="str">
        <f>'28 Populations and thresholds'!$K$206</f>
        <v>DEC</v>
      </c>
      <c r="O2405" s="263" t="str">
        <f t="shared" si="159"/>
        <v xml:space="preserve"> </v>
      </c>
      <c r="P2405" s="349"/>
      <c r="Q2405" s="272"/>
      <c r="R2405" s="274"/>
      <c r="S2405" s="263"/>
      <c r="T2405" s="275" t="s">
        <v>4568</v>
      </c>
      <c r="U2405" s="263" t="str">
        <f t="shared" si="160"/>
        <v xml:space="preserve"> </v>
      </c>
      <c r="W2405" s="9"/>
      <c r="X2405" s="9"/>
      <c r="Y2405" s="9"/>
      <c r="Z2405" s="9"/>
    </row>
    <row r="2406" spans="1:26" s="4" customFormat="1" x14ac:dyDescent="0.2">
      <c r="A2406" s="275" t="s">
        <v>1610</v>
      </c>
      <c r="B2406" s="268" t="s">
        <v>4738</v>
      </c>
      <c r="C2406" s="269" t="s">
        <v>3470</v>
      </c>
      <c r="D2406" s="270">
        <v>2120</v>
      </c>
      <c r="E2406" s="271">
        <v>35916</v>
      </c>
      <c r="F2406" s="263" t="str">
        <f t="shared" si="157"/>
        <v xml:space="preserve"> </v>
      </c>
      <c r="G2406" s="267" t="s">
        <v>21</v>
      </c>
      <c r="H2406" s="267" t="s">
        <v>907</v>
      </c>
      <c r="I2406" s="263" t="str">
        <f t="shared" si="158"/>
        <v xml:space="preserve"> </v>
      </c>
      <c r="J2406" s="272" t="str">
        <f>IF(D2406&gt;=('28 Populations and thresholds'!$I$181),"YES"," ")</f>
        <v>YES</v>
      </c>
      <c r="K2406" s="272" t="str">
        <f>IF(J2406="YES"," ",IF(D2406&gt;=('28 Populations and thresholds'!$I$181)*0.25,"YES"))</f>
        <v xml:space="preserve"> </v>
      </c>
      <c r="L2406" s="272" t="b">
        <f>OR('28 Populations and thresholds'!$J$181="CR",'28 Populations and thresholds'!$J$181="EN",'28 Populations and thresholds'!$J$181="VU")</f>
        <v>1</v>
      </c>
      <c r="M2406" s="273">
        <f>D2406/'28 Populations and thresholds'!$H$181</f>
        <v>6.6250000000000003E-2</v>
      </c>
      <c r="N2406" s="274" t="str">
        <f>'28 Populations and thresholds'!$K$181</f>
        <v>DEC</v>
      </c>
      <c r="O2406" s="263" t="str">
        <f t="shared" si="159"/>
        <v xml:space="preserve"> </v>
      </c>
      <c r="P2406" s="349"/>
      <c r="Q2406" s="272"/>
      <c r="R2406" s="274"/>
      <c r="S2406" s="263"/>
      <c r="T2406" s="269"/>
      <c r="U2406" s="263" t="str">
        <f t="shared" si="160"/>
        <v xml:space="preserve"> </v>
      </c>
      <c r="W2406" s="9"/>
      <c r="X2406" s="9"/>
      <c r="Y2406" s="9"/>
      <c r="Z2406" s="9"/>
    </row>
    <row r="2407" spans="1:26" s="4" customFormat="1" x14ac:dyDescent="0.2">
      <c r="A2407" s="275" t="s">
        <v>1610</v>
      </c>
      <c r="B2407" s="268" t="s">
        <v>4738</v>
      </c>
      <c r="C2407" s="269" t="s">
        <v>3767</v>
      </c>
      <c r="D2407" s="270">
        <v>3300</v>
      </c>
      <c r="E2407" s="271">
        <v>35916</v>
      </c>
      <c r="F2407" s="263" t="str">
        <f t="shared" si="157"/>
        <v xml:space="preserve"> </v>
      </c>
      <c r="G2407" s="267" t="s">
        <v>21</v>
      </c>
      <c r="H2407" s="267" t="s">
        <v>907</v>
      </c>
      <c r="I2407" s="263" t="str">
        <f t="shared" si="158"/>
        <v xml:space="preserve"> </v>
      </c>
      <c r="J2407" s="272" t="str">
        <f>IF(D2407&gt;=('28 Populations and thresholds'!$I$195),"YES"," ")</f>
        <v>YES</v>
      </c>
      <c r="K2407" s="272" t="str">
        <f>IF(J2407="YES"," ",IF(D2407&gt;=('28 Populations and thresholds'!$I$195)*0.25,"YES"))</f>
        <v xml:space="preserve"> </v>
      </c>
      <c r="L2407" s="272" t="b">
        <f>OR('28 Populations and thresholds'!$J$195="CR",'28 Populations and thresholds'!$J$195="EN",'28 Populations and thresholds'!$J$195="VU")</f>
        <v>1</v>
      </c>
      <c r="M2407" s="273">
        <f>D2407/'28 Populations and thresholds'!$H$195</f>
        <v>1.1379310344827587E-2</v>
      </c>
      <c r="N2407" s="274" t="str">
        <f>'28 Populations and thresholds'!$K$195</f>
        <v>DEC</v>
      </c>
      <c r="O2407" s="263" t="str">
        <f t="shared" si="159"/>
        <v xml:space="preserve"> </v>
      </c>
      <c r="P2407" s="349"/>
      <c r="Q2407" s="272"/>
      <c r="R2407" s="274"/>
      <c r="S2407" s="263"/>
      <c r="T2407" s="275"/>
      <c r="U2407" s="263" t="str">
        <f t="shared" si="160"/>
        <v xml:space="preserve"> </v>
      </c>
      <c r="W2407" s="9"/>
      <c r="X2407" s="9"/>
      <c r="Y2407" s="9"/>
      <c r="Z2407" s="9"/>
    </row>
    <row r="2408" spans="1:26" s="4" customFormat="1" x14ac:dyDescent="0.2">
      <c r="A2408" s="275" t="s">
        <v>1610</v>
      </c>
      <c r="B2408" s="268" t="s">
        <v>4738</v>
      </c>
      <c r="C2408" s="280" t="s">
        <v>3659</v>
      </c>
      <c r="D2408" s="279">
        <v>8550</v>
      </c>
      <c r="E2408" s="274">
        <v>2006</v>
      </c>
      <c r="F2408" s="263" t="str">
        <f t="shared" si="157"/>
        <v xml:space="preserve"> </v>
      </c>
      <c r="G2408" s="275" t="s">
        <v>139</v>
      </c>
      <c r="H2408" s="275" t="s">
        <v>3388</v>
      </c>
      <c r="I2408" s="263" t="str">
        <f t="shared" si="158"/>
        <v xml:space="preserve"> </v>
      </c>
      <c r="J2408" s="272" t="str">
        <f>IF(D2408&gt;=('28 Populations and thresholds'!$I$68),"YES"," ")</f>
        <v>YES</v>
      </c>
      <c r="K2408" s="272" t="str">
        <f>IF(J2408="YES"," ",IF(D2408&gt;=('28 Populations and thresholds'!$I$68)*0.25,"YES"))</f>
        <v xml:space="preserve"> </v>
      </c>
      <c r="L2408" s="272" t="b">
        <f>OR('28 Populations and thresholds'!$J$68="CR",'28 Populations and thresholds'!$J$68="EN",'28 Populations and thresholds'!$J$68="VU")</f>
        <v>0</v>
      </c>
      <c r="M2408" s="273">
        <f>D2408/'28 Populations and thresholds'!$H$68</f>
        <v>8.5500000000000007E-2</v>
      </c>
      <c r="N2408" s="274">
        <f>'28 Populations and thresholds'!$K$68</f>
        <v>0</v>
      </c>
      <c r="O2408" s="263" t="str">
        <f t="shared" si="159"/>
        <v xml:space="preserve"> </v>
      </c>
      <c r="P2408" s="349"/>
      <c r="Q2408" s="272"/>
      <c r="R2408" s="274"/>
      <c r="S2408" s="263"/>
      <c r="T2408" s="269"/>
      <c r="U2408" s="263" t="str">
        <f t="shared" si="160"/>
        <v xml:space="preserve"> </v>
      </c>
      <c r="W2408" s="9"/>
      <c r="X2408" s="9"/>
      <c r="Y2408" s="9"/>
      <c r="Z2408" s="9"/>
    </row>
    <row r="2409" spans="1:26" s="4" customFormat="1" x14ac:dyDescent="0.2">
      <c r="A2409" s="275" t="s">
        <v>1610</v>
      </c>
      <c r="B2409" s="268" t="s">
        <v>4738</v>
      </c>
      <c r="C2409" s="280" t="s">
        <v>3451</v>
      </c>
      <c r="D2409" s="270">
        <v>1145</v>
      </c>
      <c r="E2409" s="271">
        <v>35916</v>
      </c>
      <c r="F2409" s="263" t="str">
        <f t="shared" si="157"/>
        <v xml:space="preserve"> </v>
      </c>
      <c r="G2409" s="267" t="s">
        <v>21</v>
      </c>
      <c r="H2409" s="267" t="s">
        <v>907</v>
      </c>
      <c r="I2409" s="263" t="str">
        <f t="shared" si="158"/>
        <v xml:space="preserve"> </v>
      </c>
      <c r="J2409" s="272" t="str">
        <f>IF(D2409&gt;=('28 Populations and thresholds'!$I$154),"YES"," ")</f>
        <v>YES</v>
      </c>
      <c r="K2409" s="272" t="str">
        <f>IF(J2409="YES"," ",IF(D2409&gt;=('28 Populations and thresholds'!$I$154)*0.25,"YES"))</f>
        <v xml:space="preserve"> </v>
      </c>
      <c r="L2409" s="272" t="b">
        <f>OR('28 Populations and thresholds'!$J$154="CR",'28 Populations and thresholds'!$J$154="EN",'28 Populations and thresholds'!$J$154="VU")</f>
        <v>0</v>
      </c>
      <c r="M2409" s="273">
        <f>D2409/'28 Populations and thresholds'!$H$154</f>
        <v>1.1009615384615385E-2</v>
      </c>
      <c r="N2409" s="274" t="str">
        <f>'28 Populations and thresholds'!$K$154</f>
        <v>DEC</v>
      </c>
      <c r="O2409" s="263" t="str">
        <f t="shared" si="159"/>
        <v xml:space="preserve"> </v>
      </c>
      <c r="P2409" s="349"/>
      <c r="Q2409" s="272"/>
      <c r="R2409" s="274"/>
      <c r="S2409" s="263"/>
      <c r="T2409" s="269"/>
      <c r="U2409" s="263" t="str">
        <f t="shared" si="160"/>
        <v xml:space="preserve"> </v>
      </c>
      <c r="W2409" s="9"/>
      <c r="X2409" s="9"/>
      <c r="Y2409" s="9"/>
      <c r="Z2409" s="9"/>
    </row>
    <row r="2410" spans="1:26" s="4" customFormat="1" x14ac:dyDescent="0.2">
      <c r="A2410" s="275" t="s">
        <v>1610</v>
      </c>
      <c r="B2410" s="268" t="s">
        <v>4738</v>
      </c>
      <c r="C2410" s="269" t="s">
        <v>3452</v>
      </c>
      <c r="D2410" s="270">
        <v>3500</v>
      </c>
      <c r="E2410" s="271">
        <v>35351</v>
      </c>
      <c r="F2410" s="263" t="str">
        <f t="shared" si="157"/>
        <v xml:space="preserve"> </v>
      </c>
      <c r="G2410" s="267" t="s">
        <v>21</v>
      </c>
      <c r="H2410" s="267" t="s">
        <v>501</v>
      </c>
      <c r="I2410" s="263" t="str">
        <f t="shared" si="158"/>
        <v xml:space="preserve"> </v>
      </c>
      <c r="J2410" s="272" t="str">
        <f>IF(D2410&gt;=('28 Populations and thresholds'!$I$158),"YES"," ")</f>
        <v>YES</v>
      </c>
      <c r="K2410" s="272" t="str">
        <f>IF(J2410="YES"," ",IF(D2410&gt;=('28 Populations and thresholds'!$I$158)*0.25,"YES"))</f>
        <v xml:space="preserve"> </v>
      </c>
      <c r="L2410" s="272" t="b">
        <f>OR('28 Populations and thresholds'!$J$158="CR",'28 Populations and thresholds'!$J$158="EN",'28 Populations and thresholds'!$J$158="VU")</f>
        <v>0</v>
      </c>
      <c r="M2410" s="273">
        <f>D2410/'28 Populations and thresholds'!$H$158</f>
        <v>3.5000000000000003E-2</v>
      </c>
      <c r="N2410" s="274">
        <f>'28 Populations and thresholds'!$K$158</f>
        <v>0</v>
      </c>
      <c r="O2410" s="263" t="str">
        <f t="shared" si="159"/>
        <v xml:space="preserve"> </v>
      </c>
      <c r="P2410" s="349"/>
      <c r="Q2410" s="272"/>
      <c r="R2410" s="274"/>
      <c r="S2410" s="263"/>
      <c r="T2410" s="269"/>
      <c r="U2410" s="263" t="str">
        <f t="shared" si="160"/>
        <v xml:space="preserve"> </v>
      </c>
      <c r="W2410" s="9"/>
      <c r="X2410" s="9"/>
      <c r="Y2410" s="9"/>
      <c r="Z2410" s="9"/>
    </row>
    <row r="2411" spans="1:26" s="4" customFormat="1" x14ac:dyDescent="0.2">
      <c r="A2411" s="275" t="s">
        <v>1610</v>
      </c>
      <c r="B2411" s="268" t="s">
        <v>4738</v>
      </c>
      <c r="C2411" s="269" t="s">
        <v>3459</v>
      </c>
      <c r="D2411" s="270">
        <v>1700</v>
      </c>
      <c r="E2411" s="271">
        <v>35674</v>
      </c>
      <c r="F2411" s="263" t="str">
        <f t="shared" si="157"/>
        <v xml:space="preserve"> </v>
      </c>
      <c r="G2411" s="267" t="s">
        <v>21</v>
      </c>
      <c r="H2411" s="267" t="s">
        <v>907</v>
      </c>
      <c r="I2411" s="263" t="str">
        <f t="shared" si="158"/>
        <v xml:space="preserve"> </v>
      </c>
      <c r="J2411" s="272" t="str">
        <f>IF(D2411&gt;=(('28 Populations and thresholds'!$I$160)+('28 Populations and thresholds'!$I$163)),"YES"," ")</f>
        <v>YES</v>
      </c>
      <c r="K2411" s="272" t="str">
        <f>IF(J2411="YES"," ",IF(D2411&gt;=(('28 Populations and thresholds'!$I$160)+('28 Populations and thresholds'!$I$163))*0.25,"YES"))</f>
        <v xml:space="preserve"> </v>
      </c>
      <c r="L2411" s="272" t="b">
        <f>OR('28 Populations and thresholds'!$J$160="CR",'28 Populations and thresholds'!$J$160="EN",'28 Populations and thresholds'!$J$160="VU")</f>
        <v>0</v>
      </c>
      <c r="M2411" s="273">
        <f>D2411/(('28 Populations and thresholds'!$H$160)+('28 Populations and thresholds'!$H$163))</f>
        <v>4.4155844155844157E-2</v>
      </c>
      <c r="N2411" s="274" t="str">
        <f>'28 Populations and thresholds'!$K$160</f>
        <v>DEC</v>
      </c>
      <c r="O2411" s="263" t="str">
        <f t="shared" si="159"/>
        <v xml:space="preserve"> </v>
      </c>
      <c r="P2411" s="349"/>
      <c r="Q2411" s="272"/>
      <c r="R2411" s="274"/>
      <c r="S2411" s="263"/>
      <c r="T2411" s="282" t="s">
        <v>4563</v>
      </c>
      <c r="U2411" s="263" t="str">
        <f t="shared" si="160"/>
        <v xml:space="preserve"> </v>
      </c>
      <c r="W2411" s="9"/>
      <c r="X2411" s="9"/>
      <c r="Y2411" s="9"/>
      <c r="Z2411" s="9"/>
    </row>
    <row r="2412" spans="1:26" s="4" customFormat="1" x14ac:dyDescent="0.2">
      <c r="A2412" s="275" t="s">
        <v>1610</v>
      </c>
      <c r="B2412" s="268" t="s">
        <v>4738</v>
      </c>
      <c r="C2412" s="280" t="s">
        <v>3399</v>
      </c>
      <c r="D2412" s="279">
        <v>23</v>
      </c>
      <c r="E2412" s="274">
        <v>1988</v>
      </c>
      <c r="F2412" s="263" t="str">
        <f t="shared" si="157"/>
        <v xml:space="preserve"> </v>
      </c>
      <c r="G2412" s="275" t="s">
        <v>139</v>
      </c>
      <c r="H2412" s="275" t="s">
        <v>3388</v>
      </c>
      <c r="I2412" s="263" t="str">
        <f t="shared" si="158"/>
        <v xml:space="preserve"> </v>
      </c>
      <c r="J2412" s="272" t="str">
        <f>IF(D2412&gt;=('28 Populations and thresholds'!$I$124),"YES"," ")</f>
        <v>YES</v>
      </c>
      <c r="K2412" s="272" t="str">
        <f>IF(J2412="YES"," ",IF(D2412&gt;=('28 Populations and thresholds'!$I$124)*0.25,"YES"))</f>
        <v xml:space="preserve"> </v>
      </c>
      <c r="L2412" s="272" t="b">
        <f>OR('28 Populations and thresholds'!$J$124="CR",'28 Populations and thresholds'!$J$124="EN",'28 Populations and thresholds'!$J$124="VU")</f>
        <v>1</v>
      </c>
      <c r="M2412" s="273">
        <f>D2412/'28 Populations and thresholds'!$H$124</f>
        <v>2.1904761904761906E-2</v>
      </c>
      <c r="N2412" s="274">
        <f>'28 Populations and thresholds'!$K$124</f>
        <v>0</v>
      </c>
      <c r="O2412" s="263" t="str">
        <f t="shared" si="159"/>
        <v xml:space="preserve"> </v>
      </c>
      <c r="P2412" s="349"/>
      <c r="Q2412" s="272"/>
      <c r="R2412" s="274"/>
      <c r="S2412" s="263"/>
      <c r="T2412" s="275"/>
      <c r="U2412" s="263" t="str">
        <f t="shared" si="160"/>
        <v xml:space="preserve"> </v>
      </c>
      <c r="W2412" s="9"/>
      <c r="X2412" s="9"/>
      <c r="Y2412" s="9"/>
      <c r="Z2412" s="9"/>
    </row>
    <row r="2413" spans="1:26" s="4" customFormat="1" x14ac:dyDescent="0.2">
      <c r="A2413" s="275" t="s">
        <v>1610</v>
      </c>
      <c r="B2413" s="268" t="s">
        <v>4738</v>
      </c>
      <c r="C2413" s="269" t="s">
        <v>3770</v>
      </c>
      <c r="D2413" s="270">
        <v>1560</v>
      </c>
      <c r="E2413" s="276"/>
      <c r="F2413" s="263" t="str">
        <f t="shared" si="157"/>
        <v xml:space="preserve"> </v>
      </c>
      <c r="G2413" s="267" t="s">
        <v>21</v>
      </c>
      <c r="H2413" s="267" t="s">
        <v>907</v>
      </c>
      <c r="I2413" s="263" t="str">
        <f t="shared" si="158"/>
        <v xml:space="preserve"> </v>
      </c>
      <c r="J2413" s="272" t="str">
        <f>IF(D2413&gt;=('28 Populations and thresholds'!$I$199),"YES"," ")</f>
        <v xml:space="preserve"> </v>
      </c>
      <c r="K2413" s="272" t="str">
        <f>IF(J2413="YES"," ",IF(D2413&gt;=('28 Populations and thresholds'!$I$199)*0.25,"YES"))</f>
        <v>YES</v>
      </c>
      <c r="L2413" s="272" t="b">
        <f>OR('28 Populations and thresholds'!$J$199="CR",'28 Populations and thresholds'!$J$199="EN",'28 Populations and thresholds'!$J$199="VU")</f>
        <v>0</v>
      </c>
      <c r="M2413" s="273">
        <f>D2413/'28 Populations and thresholds'!$H$199</f>
        <v>4.952380952380952E-3</v>
      </c>
      <c r="N2413" s="274">
        <f>'28 Populations and thresholds'!$K$199</f>
        <v>0</v>
      </c>
      <c r="O2413" s="263" t="str">
        <f t="shared" si="159"/>
        <v xml:space="preserve"> </v>
      </c>
      <c r="P2413" s="349"/>
      <c r="Q2413" s="272"/>
      <c r="R2413" s="274"/>
      <c r="S2413" s="263"/>
      <c r="T2413" s="269"/>
      <c r="U2413" s="263" t="str">
        <f t="shared" si="160"/>
        <v xml:space="preserve"> </v>
      </c>
      <c r="W2413" s="9"/>
      <c r="X2413" s="9"/>
      <c r="Y2413" s="9"/>
      <c r="Z2413" s="9"/>
    </row>
    <row r="2414" spans="1:26" s="4" customFormat="1" x14ac:dyDescent="0.2">
      <c r="A2414" s="275" t="s">
        <v>1610</v>
      </c>
      <c r="B2414" s="268" t="s">
        <v>4738</v>
      </c>
      <c r="C2414" s="269" t="s">
        <v>1732</v>
      </c>
      <c r="D2414" s="279">
        <v>100</v>
      </c>
      <c r="E2414" s="274" t="s">
        <v>4045</v>
      </c>
      <c r="F2414" s="263" t="str">
        <f t="shared" si="157"/>
        <v xml:space="preserve"> </v>
      </c>
      <c r="G2414" s="295" t="s">
        <v>4019</v>
      </c>
      <c r="H2414" s="275"/>
      <c r="I2414" s="263" t="str">
        <f t="shared" si="158"/>
        <v xml:space="preserve"> </v>
      </c>
      <c r="J2414" s="272" t="str">
        <f>IF(D2414&gt;=('28 Populations and thresholds'!$I$221),"YES"," ")</f>
        <v>YES</v>
      </c>
      <c r="K2414" s="272" t="str">
        <f>IF(J2414="YES"," ",IF(D2414&gt;=('28 Populations and thresholds'!$I$221)*0.25,"YES"))</f>
        <v xml:space="preserve"> </v>
      </c>
      <c r="L2414" s="272" t="b">
        <f>OR('28 Populations and thresholds'!$J$221="CR",'28 Populations and thresholds'!$J$221="EN",'28 Populations and thresholds'!$J$221="VU")</f>
        <v>1</v>
      </c>
      <c r="M2414" s="273">
        <f>D2414/'28 Populations and thresholds'!$H$221</f>
        <v>1.0416666666666666E-2</v>
      </c>
      <c r="N2414" s="274" t="str">
        <f>'28 Populations and thresholds'!$K$221</f>
        <v>DEC</v>
      </c>
      <c r="O2414" s="263" t="str">
        <f t="shared" si="159"/>
        <v xml:space="preserve"> </v>
      </c>
      <c r="P2414" s="349"/>
      <c r="Q2414" s="272"/>
      <c r="R2414" s="274"/>
      <c r="S2414" s="263"/>
      <c r="T2414" s="275"/>
      <c r="U2414" s="263" t="str">
        <f t="shared" si="160"/>
        <v xml:space="preserve"> </v>
      </c>
      <c r="W2414" s="9"/>
      <c r="X2414" s="9"/>
      <c r="Y2414" s="9"/>
      <c r="Z2414" s="9"/>
    </row>
    <row r="2415" spans="1:26" s="4" customFormat="1" x14ac:dyDescent="0.2">
      <c r="A2415" s="275" t="s">
        <v>1610</v>
      </c>
      <c r="B2415" s="268" t="s">
        <v>4738</v>
      </c>
      <c r="C2415" s="332" t="s">
        <v>3472</v>
      </c>
      <c r="D2415" s="270">
        <v>40</v>
      </c>
      <c r="E2415" s="276"/>
      <c r="F2415" s="263" t="str">
        <f t="shared" si="157"/>
        <v xml:space="preserve"> </v>
      </c>
      <c r="G2415" s="267" t="s">
        <v>21</v>
      </c>
      <c r="H2415" s="267" t="s">
        <v>907</v>
      </c>
      <c r="I2415" s="263" t="str">
        <f t="shared" si="158"/>
        <v xml:space="preserve"> </v>
      </c>
      <c r="J2415" s="272" t="str">
        <f>IF(D2415&gt;=('28 Populations and thresholds'!$I$188),"YES"," ")</f>
        <v>YES</v>
      </c>
      <c r="K2415" s="272" t="str">
        <f>IF(J2415="YES"," ",IF(D2415&gt;=('28 Populations and thresholds'!$I$188)*0.25,"YES"))</f>
        <v xml:space="preserve"> </v>
      </c>
      <c r="L2415" s="272" t="b">
        <f>OR('28 Populations and thresholds'!$J$188="CR",'28 Populations and thresholds'!$J$188="EN",'28 Populations and thresholds'!$J$188="VU")</f>
        <v>1</v>
      </c>
      <c r="M2415" s="273">
        <f>D2415/'28 Populations and thresholds'!$H$188</f>
        <v>6.6666666666666666E-2</v>
      </c>
      <c r="N2415" s="274" t="str">
        <f>'28 Populations and thresholds'!$K$188</f>
        <v>DEC</v>
      </c>
      <c r="O2415" s="263" t="str">
        <f t="shared" si="159"/>
        <v xml:space="preserve"> </v>
      </c>
      <c r="P2415" s="349"/>
      <c r="Q2415" s="272"/>
      <c r="R2415" s="274"/>
      <c r="S2415" s="263"/>
      <c r="T2415" s="269"/>
      <c r="U2415" s="263" t="str">
        <f t="shared" si="160"/>
        <v xml:space="preserve"> </v>
      </c>
    </row>
    <row r="2416" spans="1:26" s="4" customFormat="1" x14ac:dyDescent="0.2">
      <c r="A2416" s="275" t="s">
        <v>1610</v>
      </c>
      <c r="B2416" s="268" t="s">
        <v>4738</v>
      </c>
      <c r="C2416" s="280" t="s">
        <v>3763</v>
      </c>
      <c r="D2416" s="270">
        <v>2300</v>
      </c>
      <c r="E2416" s="271">
        <v>33477</v>
      </c>
      <c r="F2416" s="263" t="str">
        <f t="shared" si="157"/>
        <v xml:space="preserve"> </v>
      </c>
      <c r="G2416" s="267" t="s">
        <v>21</v>
      </c>
      <c r="H2416" s="267" t="s">
        <v>82</v>
      </c>
      <c r="I2416" s="263" t="str">
        <f t="shared" si="158"/>
        <v xml:space="preserve"> </v>
      </c>
      <c r="J2416" s="272" t="str">
        <f>IF(D2416&gt;=('28 Populations and thresholds'!$I$191),"YES"," ")</f>
        <v>YES</v>
      </c>
      <c r="K2416" s="272" t="str">
        <f>IF(J2416="YES"," ",IF(D2416&gt;=('28 Populations and thresholds'!$I$191)*0.25,"YES"))</f>
        <v xml:space="preserve"> </v>
      </c>
      <c r="L2416" s="272" t="b">
        <f>OR('28 Populations and thresholds'!$J$191="CR",'28 Populations and thresholds'!$J$191="EN",'28 Populations and thresholds'!$J$191="VU")</f>
        <v>0</v>
      </c>
      <c r="M2416" s="273">
        <f>D2416/'28 Populations and thresholds'!$H$191</f>
        <v>4.5999999999999999E-2</v>
      </c>
      <c r="N2416" s="274">
        <f>'28 Populations and thresholds'!$K$191</f>
        <v>0</v>
      </c>
      <c r="O2416" s="263" t="str">
        <f t="shared" si="159"/>
        <v xml:space="preserve"> </v>
      </c>
      <c r="P2416" s="349"/>
      <c r="Q2416" s="272"/>
      <c r="R2416" s="274"/>
      <c r="S2416" s="263"/>
      <c r="T2416" s="275"/>
      <c r="U2416" s="263" t="str">
        <f t="shared" si="160"/>
        <v xml:space="preserve"> </v>
      </c>
      <c r="W2416" s="9"/>
      <c r="X2416" s="9"/>
      <c r="Y2416" s="9"/>
      <c r="Z2416" s="9"/>
    </row>
    <row r="2417" spans="1:26" s="4" customFormat="1" x14ac:dyDescent="0.2">
      <c r="A2417" s="275" t="s">
        <v>1610</v>
      </c>
      <c r="B2417" s="268" t="s">
        <v>4738</v>
      </c>
      <c r="C2417" s="280" t="s">
        <v>3758</v>
      </c>
      <c r="D2417" s="270">
        <v>485</v>
      </c>
      <c r="E2417" s="271">
        <v>35916</v>
      </c>
      <c r="F2417" s="263" t="str">
        <f t="shared" si="157"/>
        <v xml:space="preserve"> </v>
      </c>
      <c r="G2417" s="267" t="s">
        <v>21</v>
      </c>
      <c r="H2417" s="267" t="s">
        <v>907</v>
      </c>
      <c r="I2417" s="263" t="str">
        <f t="shared" si="158"/>
        <v xml:space="preserve"> </v>
      </c>
      <c r="J2417" s="272" t="str">
        <f>IF(D2417&gt;=('28 Populations and thresholds'!$I$179),"YES"," ")</f>
        <v xml:space="preserve"> </v>
      </c>
      <c r="K2417" s="272" t="str">
        <f>IF(J2417="YES"," ",IF(D2417&gt;=('28 Populations and thresholds'!$I$179)*0.25,"YES"))</f>
        <v>YES</v>
      </c>
      <c r="L2417" s="272" t="b">
        <f>OR('28 Populations and thresholds'!$J$179="CR",'28 Populations and thresholds'!$J$179="EN",'28 Populations and thresholds'!$J$179="VU")</f>
        <v>0</v>
      </c>
      <c r="M2417" s="273">
        <f>D2417/'28 Populations and thresholds'!$H$179</f>
        <v>8.8181818181818188E-3</v>
      </c>
      <c r="N2417" s="274" t="str">
        <f>'28 Populations and thresholds'!$K$179</f>
        <v>DEC</v>
      </c>
      <c r="O2417" s="263" t="str">
        <f t="shared" si="159"/>
        <v xml:space="preserve"> </v>
      </c>
      <c r="P2417" s="349"/>
      <c r="Q2417" s="272"/>
      <c r="R2417" s="274"/>
      <c r="S2417" s="263"/>
      <c r="T2417" s="269"/>
      <c r="U2417" s="263" t="str">
        <f t="shared" si="160"/>
        <v xml:space="preserve"> </v>
      </c>
      <c r="W2417" s="9"/>
      <c r="X2417" s="9"/>
      <c r="Y2417" s="9"/>
      <c r="Z2417" s="9"/>
    </row>
    <row r="2418" spans="1:26" s="4" customFormat="1" x14ac:dyDescent="0.2">
      <c r="A2418" s="12" t="s">
        <v>1610</v>
      </c>
      <c r="B2418" s="4" t="s">
        <v>3527</v>
      </c>
      <c r="C2418" s="160" t="s">
        <v>3564</v>
      </c>
      <c r="D2418" s="5">
        <v>1474</v>
      </c>
      <c r="E2418" s="104">
        <v>2001</v>
      </c>
      <c r="F2418" s="263" t="str">
        <f t="shared" si="157"/>
        <v xml:space="preserve"> </v>
      </c>
      <c r="G2418" s="12" t="s">
        <v>139</v>
      </c>
      <c r="H2418" s="12" t="s">
        <v>3388</v>
      </c>
      <c r="I2418" s="263" t="str">
        <f t="shared" si="158"/>
        <v xml:space="preserve"> </v>
      </c>
      <c r="J2418" s="38" t="str">
        <f>IF(D2418&gt;=('28 Populations and thresholds'!$I$79),"YES"," ")</f>
        <v>YES</v>
      </c>
      <c r="K2418" s="38" t="str">
        <f>IF(J2418="YES"," ",IF(D2418&gt;=('28 Populations and thresholds'!$I$79)*0.25,"YES"))</f>
        <v xml:space="preserve"> </v>
      </c>
      <c r="L2418" s="38" t="b">
        <f>OR('28 Populations and thresholds'!$J$79="CR",'28 Populations and thresholds'!$J$79="EN",'28 Populations and thresholds'!$J$79="VU")</f>
        <v>0</v>
      </c>
      <c r="M2418" s="75">
        <f>D2418/'28 Populations and thresholds'!$H$79</f>
        <v>9.8266666666666658E-3</v>
      </c>
      <c r="N2418" s="106">
        <f>'28 Populations and thresholds'!$K$79</f>
        <v>0</v>
      </c>
      <c r="O2418" s="263" t="str">
        <f t="shared" si="159"/>
        <v xml:space="preserve"> </v>
      </c>
      <c r="P2418" s="348">
        <v>2.0299999999999998</v>
      </c>
      <c r="Q2418" s="38">
        <v>2</v>
      </c>
      <c r="R2418" s="106">
        <v>0</v>
      </c>
      <c r="S2418" s="263"/>
      <c r="T2418" s="9"/>
      <c r="U2418" s="263" t="str">
        <f t="shared" si="160"/>
        <v xml:space="preserve"> </v>
      </c>
      <c r="W2418" s="9"/>
      <c r="X2418" s="9"/>
      <c r="Y2418" s="9"/>
      <c r="Z2418" s="9"/>
    </row>
    <row r="2419" spans="1:26" s="4" customFormat="1" x14ac:dyDescent="0.2">
      <c r="A2419" s="12" t="s">
        <v>1610</v>
      </c>
      <c r="B2419" s="4" t="s">
        <v>3527</v>
      </c>
      <c r="C2419" s="111" t="s">
        <v>3522</v>
      </c>
      <c r="D2419" s="5">
        <v>630</v>
      </c>
      <c r="E2419" s="104">
        <v>2004</v>
      </c>
      <c r="F2419" s="263" t="str">
        <f t="shared" si="157"/>
        <v xml:space="preserve"> </v>
      </c>
      <c r="G2419" s="12" t="s">
        <v>139</v>
      </c>
      <c r="H2419" s="12" t="s">
        <v>3388</v>
      </c>
      <c r="I2419" s="263" t="str">
        <f t="shared" si="158"/>
        <v xml:space="preserve"> </v>
      </c>
      <c r="J2419" s="38" t="str">
        <f>IF(D2419&gt;=('28 Populations and thresholds'!$I$58),"YES"," ")</f>
        <v>YES</v>
      </c>
      <c r="K2419" s="38" t="str">
        <f>IF(J2419="YES"," ",IF(D2419&gt;=('28 Populations and thresholds'!$I$58)*0.25,"YES"))</f>
        <v xml:space="preserve"> </v>
      </c>
      <c r="L2419" s="38" t="b">
        <f>OR('28 Populations and thresholds'!$J$58="CR",'28 Populations and thresholds'!$J$58="EN",'28 Populations and thresholds'!$J$58="VU")</f>
        <v>0</v>
      </c>
      <c r="M2419" s="75">
        <f>D2419/'28 Populations and thresholds'!$H$58</f>
        <v>1.0500000000000001E-2</v>
      </c>
      <c r="N2419" s="106">
        <f>'28 Populations and thresholds'!$K$58</f>
        <v>0</v>
      </c>
      <c r="O2419" s="263" t="str">
        <f t="shared" si="159"/>
        <v xml:space="preserve"> </v>
      </c>
      <c r="P2419" s="348"/>
      <c r="Q2419" s="38"/>
      <c r="R2419" s="106"/>
      <c r="S2419" s="263"/>
      <c r="T2419" s="12"/>
      <c r="U2419" s="263" t="str">
        <f t="shared" si="160"/>
        <v xml:space="preserve"> </v>
      </c>
      <c r="W2419" s="9"/>
      <c r="X2419" s="9"/>
      <c r="Y2419" s="9"/>
      <c r="Z2419" s="9"/>
    </row>
    <row r="2420" spans="1:26" s="4" customFormat="1" x14ac:dyDescent="0.2">
      <c r="A2420" s="275" t="s">
        <v>1610</v>
      </c>
      <c r="B2420" s="269" t="s">
        <v>1713</v>
      </c>
      <c r="C2420" s="269" t="s">
        <v>3778</v>
      </c>
      <c r="D2420" s="279">
        <v>11510</v>
      </c>
      <c r="E2420" s="284" t="s">
        <v>32</v>
      </c>
      <c r="F2420" s="263" t="str">
        <f t="shared" si="157"/>
        <v xml:space="preserve"> </v>
      </c>
      <c r="G2420" s="275" t="s">
        <v>139</v>
      </c>
      <c r="H2420" s="275"/>
      <c r="I2420" s="263" t="str">
        <f t="shared" si="158"/>
        <v xml:space="preserve"> </v>
      </c>
      <c r="J2420" s="272" t="str">
        <f>IF(D2420&gt;=('28 Populations and thresholds'!$I$213),"YES"," ")</f>
        <v>YES</v>
      </c>
      <c r="K2420" s="272" t="str">
        <f>IF(J2420="YES"," ",IF(D2420&gt;=('28 Populations and thresholds'!$I$213)*0.25,"YES"))</f>
        <v xml:space="preserve"> </v>
      </c>
      <c r="L2420" s="272" t="b">
        <f>OR('28 Populations and thresholds'!$J$213="CR",'28 Populations and thresholds'!$J$213="EN",'28 Populations and thresholds'!$J$213="VU")</f>
        <v>0</v>
      </c>
      <c r="M2420" s="273">
        <f>D2420/'28 Populations and thresholds'!$H$213</f>
        <v>0.11509999999999999</v>
      </c>
      <c r="N2420" s="274">
        <f>'28 Populations and thresholds'!$K$213</f>
        <v>0</v>
      </c>
      <c r="O2420" s="263" t="str">
        <f t="shared" si="159"/>
        <v xml:space="preserve"> </v>
      </c>
      <c r="P2420" s="349">
        <v>11.51</v>
      </c>
      <c r="Q2420" s="272">
        <v>1</v>
      </c>
      <c r="R2420" s="274">
        <v>0</v>
      </c>
      <c r="S2420" s="263"/>
      <c r="T2420" s="275"/>
      <c r="U2420" s="263" t="str">
        <f t="shared" si="160"/>
        <v xml:space="preserve"> </v>
      </c>
    </row>
    <row r="2421" spans="1:26" s="4" customFormat="1" x14ac:dyDescent="0.2">
      <c r="A2421" s="12" t="s">
        <v>1610</v>
      </c>
      <c r="B2421" s="9" t="s">
        <v>1714</v>
      </c>
      <c r="C2421" s="4" t="s">
        <v>3778</v>
      </c>
      <c r="D2421" s="5">
        <v>1110</v>
      </c>
      <c r="E2421" s="1" t="s">
        <v>156</v>
      </c>
      <c r="F2421" s="263" t="str">
        <f t="shared" si="157"/>
        <v xml:space="preserve"> </v>
      </c>
      <c r="G2421" s="13" t="s">
        <v>139</v>
      </c>
      <c r="H2421" s="13"/>
      <c r="I2421" s="263" t="str">
        <f t="shared" si="158"/>
        <v xml:space="preserve"> </v>
      </c>
      <c r="J2421" s="38" t="str">
        <f>IF(D2421&gt;=('28 Populations and thresholds'!$I$213),"YES"," ")</f>
        <v>YES</v>
      </c>
      <c r="K2421" s="38" t="str">
        <f>IF(J2421="YES"," ",IF(D2421&gt;=('28 Populations and thresholds'!$I$213)*0.25,"YES"))</f>
        <v xml:space="preserve"> </v>
      </c>
      <c r="L2421" s="38" t="b">
        <f>OR('28 Populations and thresholds'!$J$213="CR",'28 Populations and thresholds'!$J$213="EN",'28 Populations and thresholds'!$J$213="VU")</f>
        <v>0</v>
      </c>
      <c r="M2421" s="75">
        <f>D2421/'28 Populations and thresholds'!$H$213</f>
        <v>1.11E-2</v>
      </c>
      <c r="N2421" s="106">
        <f>'28 Populations and thresholds'!$K$213</f>
        <v>0</v>
      </c>
      <c r="O2421" s="263" t="str">
        <f t="shared" si="159"/>
        <v xml:space="preserve"> </v>
      </c>
      <c r="P2421" s="348">
        <v>1.1599999999999999</v>
      </c>
      <c r="Q2421" s="38">
        <v>2</v>
      </c>
      <c r="R2421" s="106">
        <v>0</v>
      </c>
      <c r="S2421" s="263"/>
      <c r="T2421" s="12"/>
      <c r="U2421" s="263" t="str">
        <f t="shared" si="160"/>
        <v xml:space="preserve"> </v>
      </c>
    </row>
    <row r="2422" spans="1:26" s="4" customFormat="1" x14ac:dyDescent="0.2">
      <c r="A2422" s="12" t="s">
        <v>1610</v>
      </c>
      <c r="B2422" s="65" t="s">
        <v>1714</v>
      </c>
      <c r="C2422" s="4" t="s">
        <v>3780</v>
      </c>
      <c r="D2422" s="5">
        <v>481</v>
      </c>
      <c r="E2422" s="104" t="s">
        <v>3938</v>
      </c>
      <c r="F2422" s="263" t="str">
        <f t="shared" si="157"/>
        <v xml:space="preserve"> </v>
      </c>
      <c r="G2422" s="13"/>
      <c r="H2422" s="13" t="s">
        <v>4429</v>
      </c>
      <c r="I2422" s="263" t="str">
        <f t="shared" si="158"/>
        <v xml:space="preserve"> </v>
      </c>
      <c r="J2422" s="38" t="str">
        <f>IF(D2422&gt;=('28 Populations and thresholds'!$I$218),"YES"," ")</f>
        <v>YES</v>
      </c>
      <c r="K2422" s="38" t="str">
        <f>IF(J2422="YES"," ",IF(D2422&gt;=('28 Populations and thresholds'!$I$218)*0.25,"YES"))</f>
        <v xml:space="preserve"> </v>
      </c>
      <c r="L2422" s="38" t="b">
        <f>OR('28 Populations and thresholds'!$J$218="CR",'28 Populations and thresholds'!$J$218="EN",'28 Populations and thresholds'!$J$218="VU")</f>
        <v>0</v>
      </c>
      <c r="M2422" s="75">
        <f>D2422/'28 Populations and thresholds'!$H$218</f>
        <v>4.8099999999999998E-4</v>
      </c>
      <c r="N2422" s="106">
        <f>'28 Populations and thresholds'!$K$218</f>
        <v>0</v>
      </c>
      <c r="O2422" s="263" t="str">
        <f t="shared" si="159"/>
        <v xml:space="preserve"> </v>
      </c>
      <c r="P2422" s="348"/>
      <c r="Q2422" s="38"/>
      <c r="R2422" s="106"/>
      <c r="S2422" s="263"/>
      <c r="T2422" s="12"/>
      <c r="U2422" s="263" t="str">
        <f t="shared" si="160"/>
        <v xml:space="preserve"> </v>
      </c>
    </row>
    <row r="2423" spans="1:26" s="4" customFormat="1" x14ac:dyDescent="0.2">
      <c r="A2423" s="275" t="s">
        <v>1610</v>
      </c>
      <c r="B2423" s="269" t="s">
        <v>3670</v>
      </c>
      <c r="C2423" s="269" t="s">
        <v>3666</v>
      </c>
      <c r="D2423" s="279">
        <v>7052</v>
      </c>
      <c r="E2423" s="274">
        <v>2007</v>
      </c>
      <c r="F2423" s="263" t="str">
        <f t="shared" si="157"/>
        <v xml:space="preserve"> </v>
      </c>
      <c r="G2423" s="275" t="s">
        <v>139</v>
      </c>
      <c r="H2423" s="275" t="s">
        <v>3388</v>
      </c>
      <c r="I2423" s="263" t="str">
        <f t="shared" si="158"/>
        <v xml:space="preserve"> </v>
      </c>
      <c r="J2423" s="272" t="str">
        <f>IF(D2423&gt;=(('28 Populations and thresholds'!$I$62)+('28 Populations and thresholds'!$I$65)),"YES"," ")</f>
        <v>YES</v>
      </c>
      <c r="K2423" s="272" t="str">
        <f>IF(J2423="YES"," ",IF(D2423&gt;=(('28 Populations and thresholds'!$I$62)+('28 Populations and thresholds'!$I$65))*0.25,"YES"))</f>
        <v xml:space="preserve"> </v>
      </c>
      <c r="L2423" s="272" t="b">
        <f>OR('28 Populations and thresholds'!$J$62="CR",'28 Populations and thresholds'!$J$62="EN",'28 Populations and thresholds'!$J$62="VU")</f>
        <v>0</v>
      </c>
      <c r="M2423" s="273">
        <f>D2423/(('28 Populations and thresholds'!$H$62)+('28 Populations and thresholds'!$H$65))</f>
        <v>4.148235294117647E-2</v>
      </c>
      <c r="N2423" s="274" t="str">
        <f>'28 Populations and thresholds'!$K$62</f>
        <v>DEC</v>
      </c>
      <c r="O2423" s="263" t="str">
        <f t="shared" si="159"/>
        <v xml:space="preserve"> </v>
      </c>
      <c r="P2423" s="349">
        <v>4.1500000000000004</v>
      </c>
      <c r="Q2423" s="272">
        <v>1</v>
      </c>
      <c r="R2423" s="274">
        <v>0</v>
      </c>
      <c r="S2423" s="263"/>
      <c r="T2423" s="275" t="s">
        <v>4552</v>
      </c>
      <c r="U2423" s="263" t="str">
        <f t="shared" si="160"/>
        <v xml:space="preserve"> </v>
      </c>
      <c r="W2423" s="9"/>
      <c r="X2423" s="9"/>
      <c r="Y2423" s="9"/>
      <c r="Z2423" s="9"/>
    </row>
    <row r="2424" spans="1:26" s="4" customFormat="1" x14ac:dyDescent="0.2">
      <c r="A2424" s="12" t="s">
        <v>1610</v>
      </c>
      <c r="B2424" s="4" t="s">
        <v>3637</v>
      </c>
      <c r="C2424" s="160" t="s">
        <v>3633</v>
      </c>
      <c r="D2424" s="5">
        <v>7338</v>
      </c>
      <c r="E2424" s="104">
        <v>2006</v>
      </c>
      <c r="F2424" s="263" t="str">
        <f t="shared" si="157"/>
        <v xml:space="preserve"> </v>
      </c>
      <c r="G2424" s="12" t="s">
        <v>139</v>
      </c>
      <c r="H2424" s="12" t="s">
        <v>3388</v>
      </c>
      <c r="I2424" s="263" t="str">
        <f t="shared" si="158"/>
        <v xml:space="preserve"> </v>
      </c>
      <c r="J2424" s="38" t="str">
        <f>IF(D2424&gt;=('28 Populations and thresholds'!$I$99),"YES"," ")</f>
        <v>YES</v>
      </c>
      <c r="K2424" s="38" t="str">
        <f>IF(J2424="YES"," ",IF(D2424&gt;=('28 Populations and thresholds'!$I$99)*0.25,"YES"))</f>
        <v xml:space="preserve"> </v>
      </c>
      <c r="L2424" s="38" t="b">
        <f>OR('28 Populations and thresholds'!$J$99="CR",'28 Populations and thresholds'!$J$99="EN",'28 Populations and thresholds'!$J$99="VU")</f>
        <v>0</v>
      </c>
      <c r="M2424" s="75">
        <f>D2424/'28 Populations and thresholds'!$H$99</f>
        <v>2.4459999999999999E-2</v>
      </c>
      <c r="N2424" s="106">
        <f>'28 Populations and thresholds'!$K$99</f>
        <v>0</v>
      </c>
      <c r="O2424" s="263" t="str">
        <f t="shared" si="159"/>
        <v xml:space="preserve"> </v>
      </c>
      <c r="P2424" s="348">
        <v>2.4500000000000002</v>
      </c>
      <c r="Q2424" s="38">
        <v>1</v>
      </c>
      <c r="R2424" s="106">
        <v>0</v>
      </c>
      <c r="S2424" s="263"/>
      <c r="T2424" s="12"/>
      <c r="U2424" s="263" t="str">
        <f t="shared" si="160"/>
        <v xml:space="preserve"> </v>
      </c>
      <c r="W2424" s="9"/>
      <c r="X2424" s="9"/>
      <c r="Y2424" s="9"/>
      <c r="Z2424" s="9"/>
    </row>
    <row r="2425" spans="1:26" s="4" customFormat="1" x14ac:dyDescent="0.2">
      <c r="A2425" s="275" t="s">
        <v>1610</v>
      </c>
      <c r="B2425" s="268" t="s">
        <v>4739</v>
      </c>
      <c r="C2425" s="280" t="s">
        <v>3594</v>
      </c>
      <c r="D2425" s="279">
        <v>740004</v>
      </c>
      <c r="E2425" s="274">
        <v>2007</v>
      </c>
      <c r="F2425" s="263" t="str">
        <f t="shared" si="157"/>
        <v xml:space="preserve"> </v>
      </c>
      <c r="G2425" s="275" t="s">
        <v>139</v>
      </c>
      <c r="H2425" s="275" t="s">
        <v>3388</v>
      </c>
      <c r="I2425" s="263" t="str">
        <f t="shared" si="158"/>
        <v xml:space="preserve"> </v>
      </c>
      <c r="J2425" s="272" t="str">
        <f>IF(D2425&gt;=('28 Populations and thresholds'!$I$87),"YES"," ")</f>
        <v>YES</v>
      </c>
      <c r="K2425" s="272" t="str">
        <f>IF(J2425="YES"," ",IF(D2425&gt;=('28 Populations and thresholds'!$I$87)*0.25,"YES"))</f>
        <v xml:space="preserve"> </v>
      </c>
      <c r="L2425" s="272" t="b">
        <f>OR('28 Populations and thresholds'!$J$87="CR",'28 Populations and thresholds'!$J$87="EN",'28 Populations and thresholds'!$J$87="VU")</f>
        <v>0</v>
      </c>
      <c r="M2425" s="273">
        <f>D2425/'28 Populations and thresholds'!$H$87</f>
        <v>0.740004</v>
      </c>
      <c r="N2425" s="274">
        <f>'28 Populations and thresholds'!$K$87</f>
        <v>0</v>
      </c>
      <c r="O2425" s="263" t="str">
        <f t="shared" si="159"/>
        <v xml:space="preserve"> </v>
      </c>
      <c r="P2425" s="349">
        <v>259.05</v>
      </c>
      <c r="Q2425" s="272">
        <v>24</v>
      </c>
      <c r="R2425" s="274">
        <v>4</v>
      </c>
      <c r="S2425" s="263"/>
      <c r="T2425" s="275"/>
      <c r="U2425" s="263" t="str">
        <f t="shared" si="160"/>
        <v xml:space="preserve"> </v>
      </c>
      <c r="X2425" s="9"/>
      <c r="Y2425" s="9"/>
      <c r="Z2425" s="9"/>
    </row>
    <row r="2426" spans="1:26" s="4" customFormat="1" x14ac:dyDescent="0.2">
      <c r="A2426" s="275" t="s">
        <v>1610</v>
      </c>
      <c r="B2426" s="268" t="s">
        <v>4739</v>
      </c>
      <c r="C2426" s="296" t="s">
        <v>3795</v>
      </c>
      <c r="D2426" s="279">
        <v>12479</v>
      </c>
      <c r="E2426" s="274" t="s">
        <v>4280</v>
      </c>
      <c r="F2426" s="263" t="str">
        <f t="shared" si="157"/>
        <v xml:space="preserve"> </v>
      </c>
      <c r="G2426" s="275"/>
      <c r="H2426" s="275" t="s">
        <v>4284</v>
      </c>
      <c r="I2426" s="263" t="str">
        <f t="shared" si="158"/>
        <v xml:space="preserve"> </v>
      </c>
      <c r="J2426" s="272" t="str">
        <f>IF(D2426&gt;=(('28 Populations and thresholds'!$I$176)+('28 Populations and thresholds'!$I$177)),"YES"," ")</f>
        <v>YES</v>
      </c>
      <c r="K2426" s="272" t="str">
        <f>IF(J2426="YES"," ",IF(D2426&gt;=(('28 Populations and thresholds'!$I$176)+('28 Populations and thresholds'!$I$177))*0.25,"YES"))</f>
        <v xml:space="preserve"> </v>
      </c>
      <c r="L2426" s="272" t="b">
        <f>OR('28 Populations and thresholds'!$J$176="CR",'28 Populations and thresholds'!$J$176="EN",'28 Populations and thresholds'!$J$176="VU")</f>
        <v>0</v>
      </c>
      <c r="M2426" s="273">
        <f>D2426/(('28 Populations and thresholds'!$H$176)+('28 Populations and thresholds'!$H$177))</f>
        <v>4.4727598566308244E-2</v>
      </c>
      <c r="N2426" s="274" t="str">
        <f>'28 Populations and thresholds'!$K$176</f>
        <v>DEC</v>
      </c>
      <c r="O2426" s="263" t="str">
        <f t="shared" si="159"/>
        <v xml:space="preserve"> </v>
      </c>
      <c r="P2426" s="349"/>
      <c r="Q2426" s="272"/>
      <c r="R2426" s="274"/>
      <c r="S2426" s="263"/>
      <c r="T2426" s="275" t="s">
        <v>4568</v>
      </c>
      <c r="U2426" s="263" t="str">
        <f t="shared" si="160"/>
        <v xml:space="preserve"> </v>
      </c>
      <c r="X2426" s="9"/>
      <c r="Y2426" s="9"/>
      <c r="Z2426" s="9"/>
    </row>
    <row r="2427" spans="1:26" s="4" customFormat="1" x14ac:dyDescent="0.2">
      <c r="A2427" s="313" t="s">
        <v>1610</v>
      </c>
      <c r="B2427" s="268" t="s">
        <v>4739</v>
      </c>
      <c r="C2427" s="176" t="s">
        <v>3666</v>
      </c>
      <c r="D2427" s="327">
        <v>66425</v>
      </c>
      <c r="E2427" s="342">
        <v>40179</v>
      </c>
      <c r="F2427" s="263" t="str">
        <f t="shared" si="157"/>
        <v xml:space="preserve"> </v>
      </c>
      <c r="G2427" s="275" t="s">
        <v>4498</v>
      </c>
      <c r="H2427" s="326" t="s">
        <v>4511</v>
      </c>
      <c r="I2427" s="263" t="str">
        <f t="shared" si="158"/>
        <v xml:space="preserve"> </v>
      </c>
      <c r="J2427" s="272" t="str">
        <f>IF(D2427&gt;=(('28 Populations and thresholds'!$I$62)+('28 Populations and thresholds'!$I$65)),"YES"," ")</f>
        <v>YES</v>
      </c>
      <c r="K2427" s="272" t="str">
        <f>IF(J2427="YES"," ",IF(D2427&gt;=(('28 Populations and thresholds'!$I$62)+('28 Populations and thresholds'!$I$65))*0.25,"YES"))</f>
        <v xml:space="preserve"> </v>
      </c>
      <c r="L2427" s="272" t="b">
        <f>OR('28 Populations and thresholds'!$J$62="CR",'28 Populations and thresholds'!$J$62="EN",'28 Populations and thresholds'!$J$62="VU")</f>
        <v>0</v>
      </c>
      <c r="M2427" s="273">
        <f>D2427/(('28 Populations and thresholds'!$H$62)+('28 Populations and thresholds'!$H$65))</f>
        <v>0.39073529411764707</v>
      </c>
      <c r="N2427" s="274" t="str">
        <f>'28 Populations and thresholds'!$K$62</f>
        <v>DEC</v>
      </c>
      <c r="O2427" s="263" t="str">
        <f t="shared" si="159"/>
        <v xml:space="preserve"> </v>
      </c>
      <c r="P2427" s="349"/>
      <c r="Q2427" s="272"/>
      <c r="R2427" s="274"/>
      <c r="S2427" s="263"/>
      <c r="T2427" s="275" t="s">
        <v>4742</v>
      </c>
      <c r="U2427" s="263" t="str">
        <f t="shared" si="160"/>
        <v xml:space="preserve"> </v>
      </c>
      <c r="W2427" s="155"/>
      <c r="X2427" s="9"/>
      <c r="Y2427" s="9"/>
      <c r="Z2427" s="9"/>
    </row>
    <row r="2428" spans="1:26" s="4" customFormat="1" x14ac:dyDescent="0.2">
      <c r="A2428" s="275" t="s">
        <v>1610</v>
      </c>
      <c r="B2428" s="268" t="s">
        <v>4739</v>
      </c>
      <c r="C2428" s="269" t="s">
        <v>3756</v>
      </c>
      <c r="D2428" s="270">
        <v>2049</v>
      </c>
      <c r="E2428" s="271">
        <v>35921</v>
      </c>
      <c r="F2428" s="263" t="str">
        <f t="shared" si="157"/>
        <v xml:space="preserve"> </v>
      </c>
      <c r="G2428" s="267" t="s">
        <v>21</v>
      </c>
      <c r="H2428" s="267" t="s">
        <v>604</v>
      </c>
      <c r="I2428" s="263" t="str">
        <f t="shared" si="158"/>
        <v xml:space="preserve"> </v>
      </c>
      <c r="J2428" s="272" t="str">
        <f>IF(D2428&gt;=('28 Populations and thresholds'!$I$175),"YES"," ")</f>
        <v>YES</v>
      </c>
      <c r="K2428" s="272" t="str">
        <f>IF(J2428="YES"," ",IF(D2428&gt;=('28 Populations and thresholds'!$I$175)*0.25,"YES"))</f>
        <v xml:space="preserve"> </v>
      </c>
      <c r="L2428" s="272" t="b">
        <f>OR('28 Populations and thresholds'!$J$175="CR",'28 Populations and thresholds'!$J$175="EN",'28 Populations and thresholds'!$J$175="VU")</f>
        <v>0</v>
      </c>
      <c r="M2428" s="273">
        <f>D2428/'28 Populations and thresholds'!$H$175</f>
        <v>1.4741007194244603E-2</v>
      </c>
      <c r="N2428" s="274" t="str">
        <f>'28 Populations and thresholds'!$K$175</f>
        <v>DEC</v>
      </c>
      <c r="O2428" s="263" t="str">
        <f t="shared" si="159"/>
        <v xml:space="preserve"> </v>
      </c>
      <c r="P2428" s="349"/>
      <c r="Q2428" s="272"/>
      <c r="R2428" s="274"/>
      <c r="S2428" s="263"/>
      <c r="T2428" s="269"/>
      <c r="U2428" s="263" t="str">
        <f t="shared" si="160"/>
        <v xml:space="preserve"> </v>
      </c>
      <c r="X2428" s="9"/>
      <c r="Y2428" s="9"/>
      <c r="Z2428" s="9"/>
    </row>
    <row r="2429" spans="1:26" s="4" customFormat="1" x14ac:dyDescent="0.2">
      <c r="A2429" s="275" t="s">
        <v>1610</v>
      </c>
      <c r="B2429" s="268" t="s">
        <v>4739</v>
      </c>
      <c r="C2429" s="278" t="s">
        <v>3761</v>
      </c>
      <c r="D2429" s="279">
        <v>1482</v>
      </c>
      <c r="E2429" s="274" t="s">
        <v>4279</v>
      </c>
      <c r="F2429" s="263" t="str">
        <f t="shared" si="157"/>
        <v xml:space="preserve"> </v>
      </c>
      <c r="G2429" s="275"/>
      <c r="H2429" s="275" t="s">
        <v>4284</v>
      </c>
      <c r="I2429" s="263" t="str">
        <f t="shared" si="158"/>
        <v xml:space="preserve"> </v>
      </c>
      <c r="J2429" s="272" t="str">
        <f>IF(D2429&gt;=('28 Populations and thresholds'!$I$187),"YES"," ")</f>
        <v>YES</v>
      </c>
      <c r="K2429" s="272" t="str">
        <f>IF(J2429="YES"," ",IF(D2429&gt;=('28 Populations and thresholds'!$I$187)*0.25,"YES"))</f>
        <v xml:space="preserve"> </v>
      </c>
      <c r="L2429" s="272" t="b">
        <f>OR('28 Populations and thresholds'!$J$187="CR",'28 Populations and thresholds'!$J$187="EN",'28 Populations and thresholds'!$J$187="VU")</f>
        <v>0</v>
      </c>
      <c r="M2429" s="273">
        <f>D2429/'28 Populations and thresholds'!$H$187</f>
        <v>1.482E-2</v>
      </c>
      <c r="N2429" s="274">
        <f>'28 Populations and thresholds'!$K$187</f>
        <v>0</v>
      </c>
      <c r="O2429" s="263" t="str">
        <f t="shared" si="159"/>
        <v xml:space="preserve"> </v>
      </c>
      <c r="P2429" s="349"/>
      <c r="Q2429" s="272"/>
      <c r="R2429" s="274"/>
      <c r="S2429" s="263"/>
      <c r="T2429" s="275"/>
      <c r="U2429" s="263" t="str">
        <f t="shared" si="160"/>
        <v xml:space="preserve"> </v>
      </c>
      <c r="X2429" s="9"/>
      <c r="Y2429" s="9"/>
      <c r="Z2429" s="9"/>
    </row>
    <row r="2430" spans="1:26" s="4" customFormat="1" x14ac:dyDescent="0.2">
      <c r="A2430" s="275" t="s">
        <v>1610</v>
      </c>
      <c r="B2430" s="268" t="s">
        <v>4739</v>
      </c>
      <c r="C2430" s="269" t="s">
        <v>3564</v>
      </c>
      <c r="D2430" s="279">
        <v>10578</v>
      </c>
      <c r="E2430" s="274">
        <v>2001</v>
      </c>
      <c r="F2430" s="263" t="str">
        <f t="shared" si="157"/>
        <v xml:space="preserve"> </v>
      </c>
      <c r="G2430" s="275" t="s">
        <v>139</v>
      </c>
      <c r="H2430" s="275" t="s">
        <v>3388</v>
      </c>
      <c r="I2430" s="263" t="str">
        <f t="shared" si="158"/>
        <v xml:space="preserve"> </v>
      </c>
      <c r="J2430" s="272" t="str">
        <f>IF(D2430&gt;=('28 Populations and thresholds'!$I$79),"YES"," ")</f>
        <v>YES</v>
      </c>
      <c r="K2430" s="272" t="str">
        <f>IF(J2430="YES"," ",IF(D2430&gt;=('28 Populations and thresholds'!$I$79)*0.25,"YES"))</f>
        <v xml:space="preserve"> </v>
      </c>
      <c r="L2430" s="272" t="b">
        <f>OR('28 Populations and thresholds'!$J$79="CR",'28 Populations and thresholds'!$J$79="EN",'28 Populations and thresholds'!$J$79="VU")</f>
        <v>0</v>
      </c>
      <c r="M2430" s="273">
        <f>D2430/'28 Populations and thresholds'!$H$79</f>
        <v>7.0519999999999999E-2</v>
      </c>
      <c r="N2430" s="274">
        <f>'28 Populations and thresholds'!$K$79</f>
        <v>0</v>
      </c>
      <c r="O2430" s="263" t="str">
        <f t="shared" si="159"/>
        <v xml:space="preserve"> </v>
      </c>
      <c r="P2430" s="349"/>
      <c r="Q2430" s="272"/>
      <c r="R2430" s="274"/>
      <c r="S2430" s="263"/>
      <c r="T2430" s="269"/>
      <c r="U2430" s="263" t="str">
        <f t="shared" si="160"/>
        <v xml:space="preserve"> </v>
      </c>
      <c r="X2430" s="9"/>
      <c r="Y2430" s="9"/>
      <c r="Z2430" s="9"/>
    </row>
    <row r="2431" spans="1:26" s="4" customFormat="1" x14ac:dyDescent="0.2">
      <c r="A2431" s="275" t="s">
        <v>1610</v>
      </c>
      <c r="B2431" s="268" t="s">
        <v>4739</v>
      </c>
      <c r="C2431" s="269" t="s">
        <v>3467</v>
      </c>
      <c r="D2431" s="270">
        <v>2800</v>
      </c>
      <c r="E2431" s="271">
        <v>36401</v>
      </c>
      <c r="F2431" s="263" t="str">
        <f t="shared" si="157"/>
        <v xml:space="preserve"> </v>
      </c>
      <c r="G2431" s="267" t="s">
        <v>21</v>
      </c>
      <c r="H2431" s="267" t="s">
        <v>82</v>
      </c>
      <c r="I2431" s="263" t="str">
        <f t="shared" si="158"/>
        <v xml:space="preserve"> </v>
      </c>
      <c r="J2431" s="272" t="str">
        <f>IF(D2431&gt;=('28 Populations and thresholds'!$I$180),"YES"," ")</f>
        <v>YES</v>
      </c>
      <c r="K2431" s="272" t="str">
        <f>IF(J2431="YES"," ",IF(D2431&gt;=('28 Populations and thresholds'!$I$180)*0.25,"YES"))</f>
        <v xml:space="preserve"> </v>
      </c>
      <c r="L2431" s="272" t="b">
        <f>OR('28 Populations and thresholds'!$J$180="CR",'28 Populations and thresholds'!$J$180="EN",'28 Populations and thresholds'!$J$180="VU")</f>
        <v>0</v>
      </c>
      <c r="M2431" s="273">
        <f>D2431/'28 Populations and thresholds'!$H$180</f>
        <v>2.8000000000000001E-2</v>
      </c>
      <c r="N2431" s="274">
        <f>'28 Populations and thresholds'!$K$180</f>
        <v>0</v>
      </c>
      <c r="O2431" s="263" t="str">
        <f t="shared" si="159"/>
        <v xml:space="preserve"> </v>
      </c>
      <c r="P2431" s="349"/>
      <c r="Q2431" s="272"/>
      <c r="R2431" s="274"/>
      <c r="S2431" s="263"/>
      <c r="T2431" s="269"/>
      <c r="U2431" s="263" t="str">
        <f t="shared" si="160"/>
        <v xml:space="preserve"> </v>
      </c>
      <c r="X2431" s="9"/>
      <c r="Y2431" s="9"/>
      <c r="Z2431" s="9"/>
    </row>
    <row r="2432" spans="1:26" s="4" customFormat="1" x14ac:dyDescent="0.2">
      <c r="A2432" s="275" t="s">
        <v>1610</v>
      </c>
      <c r="B2432" s="268" t="s">
        <v>4739</v>
      </c>
      <c r="C2432" s="269" t="s">
        <v>3446</v>
      </c>
      <c r="D2432" s="270">
        <v>5700</v>
      </c>
      <c r="E2432" s="271">
        <v>36917</v>
      </c>
      <c r="F2432" s="263" t="str">
        <f t="shared" si="157"/>
        <v xml:space="preserve"> </v>
      </c>
      <c r="G2432" s="267" t="s">
        <v>21</v>
      </c>
      <c r="H2432" s="267" t="s">
        <v>82</v>
      </c>
      <c r="I2432" s="263" t="str">
        <f t="shared" si="158"/>
        <v xml:space="preserve"> </v>
      </c>
      <c r="J2432" s="272" t="str">
        <f>IF(D2432&gt;=('28 Populations and thresholds'!$I$144),"YES"," ")</f>
        <v>YES</v>
      </c>
      <c r="K2432" s="272" t="str">
        <f>IF(J2432="YES"," ",IF(D2432&gt;=('28 Populations and thresholds'!$I$144)*0.25,"YES"))</f>
        <v xml:space="preserve"> </v>
      </c>
      <c r="L2432" s="272" t="b">
        <f>OR('28 Populations and thresholds'!$J$144="CR",'28 Populations and thresholds'!$J$144="EN",'28 Populations and thresholds'!$J$144="VU")</f>
        <v>0</v>
      </c>
      <c r="M2432" s="273">
        <f>D2432/'28 Populations and thresholds'!$H$144</f>
        <v>0.56999999999999995</v>
      </c>
      <c r="N2432" s="274">
        <f>'28 Populations and thresholds'!$K$144</f>
        <v>0</v>
      </c>
      <c r="O2432" s="263" t="str">
        <f t="shared" si="159"/>
        <v xml:space="preserve"> </v>
      </c>
      <c r="P2432" s="349"/>
      <c r="Q2432" s="272"/>
      <c r="R2432" s="274"/>
      <c r="S2432" s="263"/>
      <c r="T2432" s="269"/>
      <c r="U2432" s="263" t="str">
        <f t="shared" si="160"/>
        <v xml:space="preserve"> </v>
      </c>
      <c r="X2432" s="9"/>
      <c r="Y2432" s="9"/>
      <c r="Z2432" s="9"/>
    </row>
    <row r="2433" spans="1:26" s="4" customFormat="1" x14ac:dyDescent="0.2">
      <c r="A2433" s="275" t="s">
        <v>1610</v>
      </c>
      <c r="B2433" s="268" t="s">
        <v>4739</v>
      </c>
      <c r="C2433" s="278" t="s">
        <v>3470</v>
      </c>
      <c r="D2433" s="279">
        <v>2582</v>
      </c>
      <c r="E2433" s="274" t="s">
        <v>4279</v>
      </c>
      <c r="F2433" s="263" t="str">
        <f t="shared" ref="F2433:F2496" si="161">" "</f>
        <v xml:space="preserve"> </v>
      </c>
      <c r="G2433" s="275"/>
      <c r="H2433" s="275" t="s">
        <v>4284</v>
      </c>
      <c r="I2433" s="263" t="str">
        <f t="shared" ref="I2433:I2496" si="162">" "</f>
        <v xml:space="preserve"> </v>
      </c>
      <c r="J2433" s="272" t="str">
        <f>IF(D2433&gt;=('28 Populations and thresholds'!$I$181),"YES"," ")</f>
        <v>YES</v>
      </c>
      <c r="K2433" s="272" t="str">
        <f>IF(J2433="YES"," ",IF(D2433&gt;=('28 Populations and thresholds'!$I$181)*0.25,"YES"))</f>
        <v xml:space="preserve"> </v>
      </c>
      <c r="L2433" s="272" t="b">
        <f>OR('28 Populations and thresholds'!$J$181="CR",'28 Populations and thresholds'!$J$181="EN",'28 Populations and thresholds'!$J$181="VU")</f>
        <v>1</v>
      </c>
      <c r="M2433" s="273">
        <f>D2433/'28 Populations and thresholds'!$H$181</f>
        <v>8.0687499999999995E-2</v>
      </c>
      <c r="N2433" s="274" t="str">
        <f>'28 Populations and thresholds'!$K$181</f>
        <v>DEC</v>
      </c>
      <c r="O2433" s="263" t="str">
        <f t="shared" ref="O2433:O2496" si="163">" "</f>
        <v xml:space="preserve"> </v>
      </c>
      <c r="P2433" s="349"/>
      <c r="Q2433" s="272"/>
      <c r="R2433" s="274"/>
      <c r="S2433" s="263"/>
      <c r="T2433" s="275"/>
      <c r="U2433" s="263" t="str">
        <f t="shared" ref="U2433:U2496" si="164">" "</f>
        <v xml:space="preserve"> </v>
      </c>
      <c r="W2433" s="160"/>
      <c r="X2433" s="9"/>
      <c r="Y2433" s="9"/>
      <c r="Z2433" s="9"/>
    </row>
    <row r="2434" spans="1:26" s="4" customFormat="1" x14ac:dyDescent="0.2">
      <c r="A2434" s="275" t="s">
        <v>1610</v>
      </c>
      <c r="B2434" s="268" t="s">
        <v>4739</v>
      </c>
      <c r="C2434" s="278" t="s">
        <v>3767</v>
      </c>
      <c r="D2434" s="279">
        <v>29838</v>
      </c>
      <c r="E2434" s="274" t="s">
        <v>4279</v>
      </c>
      <c r="F2434" s="263" t="str">
        <f t="shared" si="161"/>
        <v xml:space="preserve"> </v>
      </c>
      <c r="G2434" s="275"/>
      <c r="H2434" s="275" t="s">
        <v>4284</v>
      </c>
      <c r="I2434" s="263" t="str">
        <f t="shared" si="162"/>
        <v xml:space="preserve"> </v>
      </c>
      <c r="J2434" s="272" t="str">
        <f>IF(D2434&gt;=('28 Populations and thresholds'!$I$195),"YES"," ")</f>
        <v>YES</v>
      </c>
      <c r="K2434" s="272" t="str">
        <f>IF(J2434="YES"," ",IF(D2434&gt;=('28 Populations and thresholds'!$I$195)*0.25,"YES"))</f>
        <v xml:space="preserve"> </v>
      </c>
      <c r="L2434" s="272" t="b">
        <f>OR('28 Populations and thresholds'!$J$195="CR",'28 Populations and thresholds'!$J$195="EN",'28 Populations and thresholds'!$J$195="VU")</f>
        <v>1</v>
      </c>
      <c r="M2434" s="273">
        <f>D2434/'28 Populations and thresholds'!$H$195</f>
        <v>0.10288965517241379</v>
      </c>
      <c r="N2434" s="274" t="str">
        <f>'28 Populations and thresholds'!$K$195</f>
        <v>DEC</v>
      </c>
      <c r="O2434" s="263" t="str">
        <f t="shared" si="163"/>
        <v xml:space="preserve"> </v>
      </c>
      <c r="P2434" s="349"/>
      <c r="Q2434" s="272"/>
      <c r="R2434" s="274"/>
      <c r="S2434" s="263"/>
      <c r="T2434" s="275"/>
      <c r="U2434" s="263" t="str">
        <f t="shared" si="164"/>
        <v xml:space="preserve"> </v>
      </c>
      <c r="W2434" s="111"/>
      <c r="X2434" s="9"/>
      <c r="Y2434" s="9"/>
      <c r="Z2434" s="9"/>
    </row>
    <row r="2435" spans="1:26" s="4" customFormat="1" x14ac:dyDescent="0.2">
      <c r="A2435" s="267" t="s">
        <v>1610</v>
      </c>
      <c r="B2435" s="268" t="s">
        <v>4739</v>
      </c>
      <c r="C2435" s="269" t="s">
        <v>3659</v>
      </c>
      <c r="D2435" s="270">
        <v>7470</v>
      </c>
      <c r="E2435" s="294" t="s">
        <v>1316</v>
      </c>
      <c r="F2435" s="263" t="str">
        <f t="shared" si="161"/>
        <v xml:space="preserve"> </v>
      </c>
      <c r="G2435" s="267" t="s">
        <v>15</v>
      </c>
      <c r="H2435" s="267" t="s">
        <v>1315</v>
      </c>
      <c r="I2435" s="263" t="str">
        <f t="shared" si="162"/>
        <v xml:space="preserve"> </v>
      </c>
      <c r="J2435" s="272" t="str">
        <f>IF(D2435&gt;=('28 Populations and thresholds'!$I$68),"YES"," ")</f>
        <v>YES</v>
      </c>
      <c r="K2435" s="272" t="str">
        <f>IF(J2435="YES"," ",IF(D2435&gt;=('28 Populations and thresholds'!$I$68)*0.25,"YES"))</f>
        <v xml:space="preserve"> </v>
      </c>
      <c r="L2435" s="272" t="b">
        <f>OR('28 Populations and thresholds'!$J$68="CR",'28 Populations and thresholds'!$J$68="EN",'28 Populations and thresholds'!$J$68="VU")</f>
        <v>0</v>
      </c>
      <c r="M2435" s="273">
        <f>D2435/'28 Populations and thresholds'!$H$68</f>
        <v>7.4700000000000003E-2</v>
      </c>
      <c r="N2435" s="274">
        <f>'28 Populations and thresholds'!$K$68</f>
        <v>0</v>
      </c>
      <c r="O2435" s="263" t="str">
        <f t="shared" si="163"/>
        <v xml:space="preserve"> </v>
      </c>
      <c r="P2435" s="349"/>
      <c r="Q2435" s="272"/>
      <c r="R2435" s="274"/>
      <c r="S2435" s="263"/>
      <c r="T2435" s="269"/>
      <c r="U2435" s="263" t="str">
        <f t="shared" si="164"/>
        <v xml:space="preserve"> </v>
      </c>
      <c r="W2435" s="9"/>
      <c r="X2435" s="9"/>
      <c r="Y2435" s="9"/>
      <c r="Z2435" s="9"/>
    </row>
    <row r="2436" spans="1:26" s="4" customFormat="1" x14ac:dyDescent="0.2">
      <c r="A2436" s="275" t="s">
        <v>1610</v>
      </c>
      <c r="B2436" s="268" t="s">
        <v>4739</v>
      </c>
      <c r="C2436" s="278" t="s">
        <v>3451</v>
      </c>
      <c r="D2436" s="279">
        <v>3004</v>
      </c>
      <c r="E2436" s="274" t="s">
        <v>4279</v>
      </c>
      <c r="F2436" s="263" t="str">
        <f t="shared" si="161"/>
        <v xml:space="preserve"> </v>
      </c>
      <c r="G2436" s="275"/>
      <c r="H2436" s="275" t="s">
        <v>4284</v>
      </c>
      <c r="I2436" s="263" t="str">
        <f t="shared" si="162"/>
        <v xml:space="preserve"> </v>
      </c>
      <c r="J2436" s="272" t="str">
        <f>IF(D2436&gt;=('28 Populations and thresholds'!$I$154),"YES"," ")</f>
        <v>YES</v>
      </c>
      <c r="K2436" s="272" t="str">
        <f>IF(J2436="YES"," ",IF(D2436&gt;=('28 Populations and thresholds'!$I$154)*0.25,"YES"))</f>
        <v xml:space="preserve"> </v>
      </c>
      <c r="L2436" s="272" t="b">
        <f>OR('28 Populations and thresholds'!$J$154="CR",'28 Populations and thresholds'!$J$154="EN",'28 Populations and thresholds'!$J$154="VU")</f>
        <v>0</v>
      </c>
      <c r="M2436" s="273">
        <f>D2436/'28 Populations and thresholds'!$H$154</f>
        <v>2.8884615384615384E-2</v>
      </c>
      <c r="N2436" s="274" t="str">
        <f>'28 Populations and thresholds'!$K$154</f>
        <v>DEC</v>
      </c>
      <c r="O2436" s="263" t="str">
        <f t="shared" si="163"/>
        <v xml:space="preserve"> </v>
      </c>
      <c r="P2436" s="349"/>
      <c r="Q2436" s="272"/>
      <c r="R2436" s="274"/>
      <c r="S2436" s="263"/>
      <c r="T2436" s="275"/>
      <c r="U2436" s="263" t="str">
        <f t="shared" si="164"/>
        <v xml:space="preserve"> </v>
      </c>
      <c r="W2436" s="9"/>
      <c r="X2436" s="9"/>
      <c r="Y2436" s="9"/>
      <c r="Z2436" s="9"/>
    </row>
    <row r="2437" spans="1:26" s="4" customFormat="1" x14ac:dyDescent="0.2">
      <c r="A2437" s="275" t="s">
        <v>1610</v>
      </c>
      <c r="B2437" s="268" t="s">
        <v>4739</v>
      </c>
      <c r="C2437" s="280" t="s">
        <v>3765</v>
      </c>
      <c r="D2437" s="270">
        <v>161</v>
      </c>
      <c r="E2437" s="271">
        <v>35937</v>
      </c>
      <c r="F2437" s="263" t="str">
        <f t="shared" si="161"/>
        <v xml:space="preserve"> </v>
      </c>
      <c r="G2437" s="267" t="s">
        <v>21</v>
      </c>
      <c r="H2437" s="267" t="s">
        <v>604</v>
      </c>
      <c r="I2437" s="263" t="str">
        <f t="shared" si="162"/>
        <v xml:space="preserve"> </v>
      </c>
      <c r="J2437" s="272" t="str">
        <f>IF(D2437&gt;=('28 Populations and thresholds'!$I$193),"YES"," ")</f>
        <v xml:space="preserve"> </v>
      </c>
      <c r="K2437" s="272" t="str">
        <f>IF(J2437="YES"," ",IF(D2437&gt;=('28 Populations and thresholds'!$I$193)*0.25,"YES"))</f>
        <v>YES</v>
      </c>
      <c r="L2437" s="272" t="b">
        <f>OR('28 Populations and thresholds'!$J$193="CR",'28 Populations and thresholds'!$J$193="EN",'28 Populations and thresholds'!$J$193="VU")</f>
        <v>0</v>
      </c>
      <c r="M2437" s="273">
        <f>D2437/'28 Populations and thresholds'!$H$193</f>
        <v>3.6590909090909091E-3</v>
      </c>
      <c r="N2437" s="274" t="str">
        <f>'28 Populations and thresholds'!$K$193</f>
        <v>DEC</v>
      </c>
      <c r="O2437" s="263" t="str">
        <f t="shared" si="163"/>
        <v xml:space="preserve"> </v>
      </c>
      <c r="P2437" s="349"/>
      <c r="Q2437" s="272"/>
      <c r="R2437" s="274"/>
      <c r="S2437" s="263"/>
      <c r="T2437" s="275"/>
      <c r="U2437" s="263" t="str">
        <f t="shared" si="164"/>
        <v xml:space="preserve"> </v>
      </c>
      <c r="W2437" s="9"/>
      <c r="X2437" s="9"/>
      <c r="Y2437" s="9"/>
      <c r="Z2437" s="9"/>
    </row>
    <row r="2438" spans="1:26" s="4" customFormat="1" x14ac:dyDescent="0.2">
      <c r="A2438" s="275" t="s">
        <v>1610</v>
      </c>
      <c r="B2438" s="268" t="s">
        <v>4739</v>
      </c>
      <c r="C2438" s="280" t="s">
        <v>3452</v>
      </c>
      <c r="D2438" s="270">
        <v>2500</v>
      </c>
      <c r="E2438" s="271">
        <v>36401</v>
      </c>
      <c r="F2438" s="263" t="str">
        <f t="shared" si="161"/>
        <v xml:space="preserve"> </v>
      </c>
      <c r="G2438" s="267" t="s">
        <v>21</v>
      </c>
      <c r="H2438" s="267" t="s">
        <v>82</v>
      </c>
      <c r="I2438" s="263" t="str">
        <f t="shared" si="162"/>
        <v xml:space="preserve"> </v>
      </c>
      <c r="J2438" s="272" t="str">
        <f>IF(D2438&gt;=('28 Populations and thresholds'!$I$158),"YES"," ")</f>
        <v>YES</v>
      </c>
      <c r="K2438" s="272" t="str">
        <f>IF(J2438="YES"," ",IF(D2438&gt;=('28 Populations and thresholds'!$I$158)*0.25,"YES"))</f>
        <v xml:space="preserve"> </v>
      </c>
      <c r="L2438" s="272" t="b">
        <f>OR('28 Populations and thresholds'!$J$158="CR",'28 Populations and thresholds'!$J$158="EN",'28 Populations and thresholds'!$J$158="VU")</f>
        <v>0</v>
      </c>
      <c r="M2438" s="273">
        <f>D2438/'28 Populations and thresholds'!$H$158</f>
        <v>2.5000000000000001E-2</v>
      </c>
      <c r="N2438" s="274">
        <f>'28 Populations and thresholds'!$K$158</f>
        <v>0</v>
      </c>
      <c r="O2438" s="263" t="str">
        <f t="shared" si="163"/>
        <v xml:space="preserve"> </v>
      </c>
      <c r="P2438" s="349"/>
      <c r="Q2438" s="272"/>
      <c r="R2438" s="274"/>
      <c r="S2438" s="263"/>
      <c r="T2438" s="269"/>
      <c r="U2438" s="263" t="str">
        <f t="shared" si="164"/>
        <v xml:space="preserve"> </v>
      </c>
      <c r="W2438" s="9"/>
      <c r="X2438" s="9"/>
      <c r="Y2438" s="9"/>
      <c r="Z2438" s="9"/>
    </row>
    <row r="2439" spans="1:26" s="4" customFormat="1" x14ac:dyDescent="0.2">
      <c r="A2439" s="275" t="s">
        <v>1610</v>
      </c>
      <c r="B2439" s="268" t="s">
        <v>4739</v>
      </c>
      <c r="C2439" s="296" t="s">
        <v>3459</v>
      </c>
      <c r="D2439" s="279">
        <v>1691</v>
      </c>
      <c r="E2439" s="274" t="s">
        <v>4279</v>
      </c>
      <c r="F2439" s="263" t="str">
        <f t="shared" si="161"/>
        <v xml:space="preserve"> </v>
      </c>
      <c r="G2439" s="275"/>
      <c r="H2439" s="275" t="s">
        <v>4284</v>
      </c>
      <c r="I2439" s="263" t="str">
        <f t="shared" si="162"/>
        <v xml:space="preserve"> </v>
      </c>
      <c r="J2439" s="272" t="str">
        <f>IF(D2439&gt;=(('28 Populations and thresholds'!$I$160)+('28 Populations and thresholds'!$I$163)),"YES"," ")</f>
        <v>YES</v>
      </c>
      <c r="K2439" s="272" t="str">
        <f>IF(J2439="YES"," ",IF(D2439&gt;=(('28 Populations and thresholds'!$I$160)+('28 Populations and thresholds'!$I$163))*0.25,"YES"))</f>
        <v xml:space="preserve"> </v>
      </c>
      <c r="L2439" s="272" t="b">
        <f>OR('28 Populations and thresholds'!$J$160="CR",'28 Populations and thresholds'!$J$160="EN",'28 Populations and thresholds'!$J$160="VU")</f>
        <v>0</v>
      </c>
      <c r="M2439" s="273">
        <f>D2439/(('28 Populations and thresholds'!$H$160)+('28 Populations and thresholds'!$H$163))</f>
        <v>4.3922077922077925E-2</v>
      </c>
      <c r="N2439" s="274" t="str">
        <f>'28 Populations and thresholds'!$K$160</f>
        <v>DEC</v>
      </c>
      <c r="O2439" s="263" t="str">
        <f t="shared" si="163"/>
        <v xml:space="preserve"> </v>
      </c>
      <c r="P2439" s="349"/>
      <c r="Q2439" s="272"/>
      <c r="R2439" s="274"/>
      <c r="S2439" s="263"/>
      <c r="T2439" s="282" t="s">
        <v>4563</v>
      </c>
      <c r="U2439" s="263" t="str">
        <f t="shared" si="164"/>
        <v xml:space="preserve"> </v>
      </c>
      <c r="W2439" s="9"/>
      <c r="X2439" s="9"/>
      <c r="Y2439" s="9"/>
      <c r="Z2439" s="9"/>
    </row>
    <row r="2440" spans="1:26" s="4" customFormat="1" x14ac:dyDescent="0.2">
      <c r="A2440" s="267" t="s">
        <v>1610</v>
      </c>
      <c r="B2440" s="268" t="s">
        <v>4739</v>
      </c>
      <c r="C2440" s="269" t="s">
        <v>3603</v>
      </c>
      <c r="D2440" s="270">
        <v>42308</v>
      </c>
      <c r="E2440" s="294" t="s">
        <v>1325</v>
      </c>
      <c r="F2440" s="263" t="str">
        <f t="shared" si="161"/>
        <v xml:space="preserve"> </v>
      </c>
      <c r="G2440" s="267" t="s">
        <v>15</v>
      </c>
      <c r="H2440" s="267" t="s">
        <v>1315</v>
      </c>
      <c r="I2440" s="263" t="str">
        <f t="shared" si="162"/>
        <v xml:space="preserve"> </v>
      </c>
      <c r="J2440" s="272" t="str">
        <f>IF(D2440&gt;=('28 Populations and thresholds'!$I$89),"YES"," ")</f>
        <v>YES</v>
      </c>
      <c r="K2440" s="272" t="str">
        <f>IF(J2440="YES"," ",IF(D2440&gt;=('28 Populations and thresholds'!$I$89)*0.25,"YES"))</f>
        <v xml:space="preserve"> </v>
      </c>
      <c r="L2440" s="272" t="b">
        <f>OR('28 Populations and thresholds'!$J$89="CR",'28 Populations and thresholds'!$J$89="EN",'28 Populations and thresholds'!$J$89="VU")</f>
        <v>0</v>
      </c>
      <c r="M2440" s="273">
        <f>D2440/'28 Populations and thresholds'!$H$89</f>
        <v>2.8205333333333332E-2</v>
      </c>
      <c r="N2440" s="274">
        <f>'28 Populations and thresholds'!$K$89</f>
        <v>0</v>
      </c>
      <c r="O2440" s="263" t="str">
        <f t="shared" si="163"/>
        <v xml:space="preserve"> </v>
      </c>
      <c r="P2440" s="349"/>
      <c r="Q2440" s="272"/>
      <c r="R2440" s="274"/>
      <c r="S2440" s="263"/>
      <c r="T2440" s="269"/>
      <c r="U2440" s="263" t="str">
        <f t="shared" si="164"/>
        <v xml:space="preserve"> </v>
      </c>
      <c r="W2440" s="9"/>
      <c r="X2440" s="9"/>
      <c r="Y2440" s="9"/>
      <c r="Z2440" s="9"/>
    </row>
    <row r="2441" spans="1:26" s="4" customFormat="1" x14ac:dyDescent="0.2">
      <c r="A2441" s="275" t="s">
        <v>1610</v>
      </c>
      <c r="B2441" s="268" t="s">
        <v>4739</v>
      </c>
      <c r="C2441" s="269" t="s">
        <v>3607</v>
      </c>
      <c r="D2441" s="279">
        <v>6245</v>
      </c>
      <c r="E2441" s="274">
        <v>2005</v>
      </c>
      <c r="F2441" s="263" t="str">
        <f t="shared" si="161"/>
        <v xml:space="preserve"> </v>
      </c>
      <c r="G2441" s="275" t="s">
        <v>139</v>
      </c>
      <c r="H2441" s="275" t="s">
        <v>3388</v>
      </c>
      <c r="I2441" s="263" t="str">
        <f t="shared" si="162"/>
        <v xml:space="preserve"> </v>
      </c>
      <c r="J2441" s="272" t="str">
        <f>IF(D2441&gt;=('28 Populations and thresholds'!$I$92),"YES"," ")</f>
        <v>YES</v>
      </c>
      <c r="K2441" s="272" t="str">
        <f>IF(J2441="YES"," ",IF(D2441&gt;=('28 Populations and thresholds'!$I$92)*0.25,"YES"))</f>
        <v xml:space="preserve"> </v>
      </c>
      <c r="L2441" s="272" t="b">
        <f>OR('28 Populations and thresholds'!$J$92="CR",'28 Populations and thresholds'!$J$92="EN",'28 Populations and thresholds'!$J$92="VU")</f>
        <v>0</v>
      </c>
      <c r="M2441" s="273">
        <f>D2441/'28 Populations and thresholds'!$H$92</f>
        <v>2.0816666666666667E-2</v>
      </c>
      <c r="N2441" s="274" t="str">
        <f>'28 Populations and thresholds'!$K$92</f>
        <v>DEC</v>
      </c>
      <c r="O2441" s="263" t="str">
        <f t="shared" si="163"/>
        <v xml:space="preserve"> </v>
      </c>
      <c r="P2441" s="349"/>
      <c r="Q2441" s="272"/>
      <c r="R2441" s="274"/>
      <c r="S2441" s="263"/>
      <c r="T2441" s="269"/>
      <c r="U2441" s="263" t="str">
        <f t="shared" si="164"/>
        <v xml:space="preserve"> </v>
      </c>
      <c r="W2441" s="9"/>
      <c r="X2441" s="9"/>
      <c r="Y2441" s="9"/>
      <c r="Z2441" s="9"/>
    </row>
    <row r="2442" spans="1:26" s="4" customFormat="1" x14ac:dyDescent="0.2">
      <c r="A2442" s="275" t="s">
        <v>1610</v>
      </c>
      <c r="B2442" s="268" t="s">
        <v>4739</v>
      </c>
      <c r="C2442" s="277" t="s">
        <v>3766</v>
      </c>
      <c r="D2442" s="279">
        <v>695</v>
      </c>
      <c r="E2442" s="274" t="s">
        <v>4279</v>
      </c>
      <c r="F2442" s="263" t="str">
        <f t="shared" si="161"/>
        <v xml:space="preserve"> </v>
      </c>
      <c r="G2442" s="275"/>
      <c r="H2442" s="275" t="s">
        <v>4284</v>
      </c>
      <c r="I2442" s="263" t="str">
        <f t="shared" si="162"/>
        <v xml:space="preserve"> </v>
      </c>
      <c r="J2442" s="272" t="str">
        <f>IF(D2442&gt;=('28 Populations and thresholds'!$I$194),"YES"," ")</f>
        <v>YES</v>
      </c>
      <c r="K2442" s="272" t="str">
        <f>IF(J2442="YES"," ",IF(D2442&gt;=('28 Populations and thresholds'!$I$194)*0.25,"YES"))</f>
        <v xml:space="preserve"> </v>
      </c>
      <c r="L2442" s="272" t="b">
        <f>OR('28 Populations and thresholds'!$J$194="CR",'28 Populations and thresholds'!$J$194="EN",'28 Populations and thresholds'!$J$194="VU")</f>
        <v>0</v>
      </c>
      <c r="M2442" s="273">
        <f>D2442/'28 Populations and thresholds'!$H$194</f>
        <v>2.4385964912280702E-2</v>
      </c>
      <c r="N2442" s="274" t="str">
        <f>'28 Populations and thresholds'!$K$194</f>
        <v>DEC</v>
      </c>
      <c r="O2442" s="263" t="str">
        <f t="shared" si="163"/>
        <v xml:space="preserve"> </v>
      </c>
      <c r="P2442" s="349"/>
      <c r="Q2442" s="272"/>
      <c r="R2442" s="274"/>
      <c r="S2442" s="263"/>
      <c r="T2442" s="275"/>
      <c r="U2442" s="263" t="str">
        <f t="shared" si="164"/>
        <v xml:space="preserve"> </v>
      </c>
      <c r="W2442" s="9"/>
      <c r="X2442" s="9"/>
      <c r="Y2442" s="9"/>
      <c r="Z2442" s="9"/>
    </row>
    <row r="2443" spans="1:26" s="4" customFormat="1" x14ac:dyDescent="0.2">
      <c r="A2443" s="275" t="s">
        <v>1610</v>
      </c>
      <c r="B2443" s="268" t="s">
        <v>4739</v>
      </c>
      <c r="C2443" s="280" t="s">
        <v>3474</v>
      </c>
      <c r="D2443" s="270">
        <v>300</v>
      </c>
      <c r="E2443" s="271">
        <v>36404</v>
      </c>
      <c r="F2443" s="263" t="str">
        <f t="shared" si="161"/>
        <v xml:space="preserve"> </v>
      </c>
      <c r="G2443" s="267" t="s">
        <v>21</v>
      </c>
      <c r="H2443" s="267" t="s">
        <v>82</v>
      </c>
      <c r="I2443" s="263" t="str">
        <f t="shared" si="162"/>
        <v xml:space="preserve"> </v>
      </c>
      <c r="J2443" s="272" t="str">
        <f>IF(D2443&gt;=('28 Populations and thresholds'!$I$198),"YES"," ")</f>
        <v>YES</v>
      </c>
      <c r="K2443" s="272" t="str">
        <f>IF(J2443="YES"," ",IF(D2443&gt;=('28 Populations and thresholds'!$I$198)*0.25,"YES"))</f>
        <v xml:space="preserve"> </v>
      </c>
      <c r="L2443" s="272" t="b">
        <f>OR('28 Populations and thresholds'!$J$198="CR",'28 Populations and thresholds'!$J$198="EN",'28 Populations and thresholds'!$J$198="VU")</f>
        <v>0</v>
      </c>
      <c r="M2443" s="273">
        <f>D2443/'28 Populations and thresholds'!$H$198</f>
        <v>1.3636363636363636E-2</v>
      </c>
      <c r="N2443" s="274">
        <f>'28 Populations and thresholds'!$K$198</f>
        <v>0</v>
      </c>
      <c r="O2443" s="263" t="str">
        <f t="shared" si="163"/>
        <v xml:space="preserve"> </v>
      </c>
      <c r="P2443" s="349"/>
      <c r="Q2443" s="272"/>
      <c r="R2443" s="274"/>
      <c r="S2443" s="263"/>
      <c r="T2443" s="269"/>
      <c r="U2443" s="263" t="str">
        <f t="shared" si="164"/>
        <v xml:space="preserve"> </v>
      </c>
      <c r="W2443" s="9"/>
      <c r="X2443" s="9"/>
      <c r="Y2443" s="9"/>
      <c r="Z2443" s="9"/>
    </row>
    <row r="2444" spans="1:26" s="4" customFormat="1" x14ac:dyDescent="0.2">
      <c r="A2444" s="275" t="s">
        <v>1610</v>
      </c>
      <c r="B2444" s="268" t="s">
        <v>4739</v>
      </c>
      <c r="C2444" s="269" t="s">
        <v>1732</v>
      </c>
      <c r="D2444" s="279">
        <v>750</v>
      </c>
      <c r="E2444" s="281">
        <v>37987</v>
      </c>
      <c r="F2444" s="263" t="str">
        <f t="shared" si="161"/>
        <v xml:space="preserve"> </v>
      </c>
      <c r="G2444" s="275" t="s">
        <v>4069</v>
      </c>
      <c r="H2444" s="275"/>
      <c r="I2444" s="263" t="str">
        <f t="shared" si="162"/>
        <v xml:space="preserve"> </v>
      </c>
      <c r="J2444" s="272" t="str">
        <f>IF(D2444&gt;=('28 Populations and thresholds'!$I$221),"YES"," ")</f>
        <v>YES</v>
      </c>
      <c r="K2444" s="272" t="str">
        <f>IF(J2444="YES"," ",IF(D2444&gt;=('28 Populations and thresholds'!$I$221)*0.25,"YES"))</f>
        <v xml:space="preserve"> </v>
      </c>
      <c r="L2444" s="272" t="b">
        <f>OR('28 Populations and thresholds'!$J$221="CR",'28 Populations and thresholds'!$J$221="EN",'28 Populations and thresholds'!$J$221="VU")</f>
        <v>1</v>
      </c>
      <c r="M2444" s="273">
        <f>D2444/'28 Populations and thresholds'!$H$221</f>
        <v>7.8125E-2</v>
      </c>
      <c r="N2444" s="274" t="str">
        <f>'28 Populations and thresholds'!$K$221</f>
        <v>DEC</v>
      </c>
      <c r="O2444" s="263" t="str">
        <f t="shared" si="163"/>
        <v xml:space="preserve"> </v>
      </c>
      <c r="P2444" s="349"/>
      <c r="Q2444" s="272"/>
      <c r="R2444" s="274"/>
      <c r="S2444" s="263"/>
      <c r="T2444" s="275"/>
      <c r="U2444" s="263" t="str">
        <f t="shared" si="164"/>
        <v xml:space="preserve"> </v>
      </c>
      <c r="W2444" s="9"/>
      <c r="X2444" s="9"/>
      <c r="Y2444" s="9"/>
      <c r="Z2444" s="9"/>
    </row>
    <row r="2445" spans="1:26" s="4" customFormat="1" x14ac:dyDescent="0.2">
      <c r="A2445" s="275" t="s">
        <v>1610</v>
      </c>
      <c r="B2445" s="268" t="s">
        <v>4739</v>
      </c>
      <c r="C2445" s="278" t="s">
        <v>3472</v>
      </c>
      <c r="D2445" s="279">
        <v>70</v>
      </c>
      <c r="E2445" s="274" t="s">
        <v>4279</v>
      </c>
      <c r="F2445" s="263" t="str">
        <f t="shared" si="161"/>
        <v xml:space="preserve"> </v>
      </c>
      <c r="G2445" s="275"/>
      <c r="H2445" s="275" t="s">
        <v>4284</v>
      </c>
      <c r="I2445" s="263" t="str">
        <f t="shared" si="162"/>
        <v xml:space="preserve"> </v>
      </c>
      <c r="J2445" s="272" t="str">
        <f>IF(D2445&gt;=('28 Populations and thresholds'!$I$188),"YES"," ")</f>
        <v>YES</v>
      </c>
      <c r="K2445" s="272" t="str">
        <f>IF(J2445="YES"," ",IF(D2445&gt;=('28 Populations and thresholds'!$I$188)*0.25,"YES"))</f>
        <v xml:space="preserve"> </v>
      </c>
      <c r="L2445" s="272" t="b">
        <f>OR('28 Populations and thresholds'!$J$188="CR",'28 Populations and thresholds'!$J$188="EN",'28 Populations and thresholds'!$J$188="VU")</f>
        <v>1</v>
      </c>
      <c r="M2445" s="273">
        <f>D2445/'28 Populations and thresholds'!$H$188</f>
        <v>0.11666666666666667</v>
      </c>
      <c r="N2445" s="274" t="str">
        <f>'28 Populations and thresholds'!$K$188</f>
        <v>DEC</v>
      </c>
      <c r="O2445" s="263" t="str">
        <f t="shared" si="163"/>
        <v xml:space="preserve"> </v>
      </c>
      <c r="P2445" s="349"/>
      <c r="Q2445" s="272"/>
      <c r="R2445" s="274"/>
      <c r="S2445" s="263"/>
      <c r="T2445" s="275"/>
      <c r="U2445" s="263" t="str">
        <f t="shared" si="164"/>
        <v xml:space="preserve"> </v>
      </c>
    </row>
    <row r="2446" spans="1:26" s="4" customFormat="1" x14ac:dyDescent="0.2">
      <c r="A2446" s="275" t="s">
        <v>1610</v>
      </c>
      <c r="B2446" s="268" t="s">
        <v>4739</v>
      </c>
      <c r="C2446" s="280" t="s">
        <v>3763</v>
      </c>
      <c r="D2446" s="270">
        <v>1653</v>
      </c>
      <c r="E2446" s="271">
        <v>36032</v>
      </c>
      <c r="F2446" s="263" t="str">
        <f t="shared" si="161"/>
        <v xml:space="preserve"> </v>
      </c>
      <c r="G2446" s="267" t="s">
        <v>21</v>
      </c>
      <c r="H2446" s="267" t="s">
        <v>604</v>
      </c>
      <c r="I2446" s="263" t="str">
        <f t="shared" si="162"/>
        <v xml:space="preserve"> </v>
      </c>
      <c r="J2446" s="272" t="str">
        <f>IF(D2446&gt;=('28 Populations and thresholds'!$I$191),"YES"," ")</f>
        <v>YES</v>
      </c>
      <c r="K2446" s="272" t="str">
        <f>IF(J2446="YES"," ",IF(D2446&gt;=('28 Populations and thresholds'!$I$191)*0.25,"YES"))</f>
        <v xml:space="preserve"> </v>
      </c>
      <c r="L2446" s="272" t="b">
        <f>OR('28 Populations and thresholds'!$J$191="CR",'28 Populations and thresholds'!$J$191="EN",'28 Populations and thresholds'!$J$191="VU")</f>
        <v>0</v>
      </c>
      <c r="M2446" s="273">
        <f>D2446/'28 Populations and thresholds'!$H$191</f>
        <v>3.3059999999999999E-2</v>
      </c>
      <c r="N2446" s="274">
        <f>'28 Populations and thresholds'!$K$191</f>
        <v>0</v>
      </c>
      <c r="O2446" s="263" t="str">
        <f t="shared" si="163"/>
        <v xml:space="preserve"> </v>
      </c>
      <c r="P2446" s="349"/>
      <c r="Q2446" s="272"/>
      <c r="R2446" s="274"/>
      <c r="S2446" s="263"/>
      <c r="T2446" s="275"/>
      <c r="U2446" s="263" t="str">
        <f t="shared" si="164"/>
        <v xml:space="preserve"> </v>
      </c>
      <c r="W2446" s="9"/>
      <c r="X2446" s="9"/>
      <c r="Y2446" s="9"/>
      <c r="Z2446" s="9"/>
    </row>
    <row r="2447" spans="1:26" s="4" customFormat="1" x14ac:dyDescent="0.2">
      <c r="A2447" s="275" t="s">
        <v>1610</v>
      </c>
      <c r="B2447" s="268" t="s">
        <v>4739</v>
      </c>
      <c r="C2447" s="278" t="s">
        <v>3758</v>
      </c>
      <c r="D2447" s="279">
        <v>1215</v>
      </c>
      <c r="E2447" s="274" t="s">
        <v>4279</v>
      </c>
      <c r="F2447" s="263" t="str">
        <f t="shared" si="161"/>
        <v xml:space="preserve"> </v>
      </c>
      <c r="G2447" s="275"/>
      <c r="H2447" s="275" t="s">
        <v>4284</v>
      </c>
      <c r="I2447" s="263" t="str">
        <f t="shared" si="162"/>
        <v xml:space="preserve"> </v>
      </c>
      <c r="J2447" s="272" t="str">
        <f>IF(D2447&gt;=('28 Populations and thresholds'!$I$179),"YES"," ")</f>
        <v>YES</v>
      </c>
      <c r="K2447" s="272" t="str">
        <f>IF(J2447="YES"," ",IF(D2447&gt;=('28 Populations and thresholds'!$I$179)*0.25,"YES"))</f>
        <v xml:space="preserve"> </v>
      </c>
      <c r="L2447" s="272" t="b">
        <f>OR('28 Populations and thresholds'!$J$179="CR",'28 Populations and thresholds'!$J$179="EN",'28 Populations and thresholds'!$J$179="VU")</f>
        <v>0</v>
      </c>
      <c r="M2447" s="273">
        <f>D2447/'28 Populations and thresholds'!$H$179</f>
        <v>2.2090909090909092E-2</v>
      </c>
      <c r="N2447" s="274" t="str">
        <f>'28 Populations and thresholds'!$K$179</f>
        <v>DEC</v>
      </c>
      <c r="O2447" s="263" t="str">
        <f t="shared" si="163"/>
        <v xml:space="preserve"> </v>
      </c>
      <c r="P2447" s="349"/>
      <c r="Q2447" s="272"/>
      <c r="R2447" s="274"/>
      <c r="S2447" s="263"/>
      <c r="T2447" s="269"/>
      <c r="U2447" s="263" t="str">
        <f t="shared" si="164"/>
        <v xml:space="preserve"> </v>
      </c>
      <c r="W2447" s="9"/>
      <c r="X2447" s="9"/>
      <c r="Y2447" s="9"/>
      <c r="Z2447" s="9"/>
    </row>
    <row r="2448" spans="1:26" s="4" customFormat="1" x14ac:dyDescent="0.2">
      <c r="A2448" s="267" t="s">
        <v>1610</v>
      </c>
      <c r="B2448" s="268" t="s">
        <v>4739</v>
      </c>
      <c r="C2448" s="332" t="s">
        <v>3522</v>
      </c>
      <c r="D2448" s="270">
        <v>1212</v>
      </c>
      <c r="E2448" s="294" t="s">
        <v>1471</v>
      </c>
      <c r="F2448" s="263" t="str">
        <f t="shared" si="161"/>
        <v xml:space="preserve"> </v>
      </c>
      <c r="G2448" s="267" t="s">
        <v>15</v>
      </c>
      <c r="H2448" s="267" t="s">
        <v>1468</v>
      </c>
      <c r="I2448" s="263" t="str">
        <f t="shared" si="162"/>
        <v xml:space="preserve"> </v>
      </c>
      <c r="J2448" s="272" t="str">
        <f>IF(D2448&gt;=('28 Populations and thresholds'!$I$58),"YES"," ")</f>
        <v>YES</v>
      </c>
      <c r="K2448" s="272" t="str">
        <f>IF(J2448="YES"," ",IF(D2448&gt;=('28 Populations and thresholds'!$I$58)*0.25,"YES"))</f>
        <v xml:space="preserve"> </v>
      </c>
      <c r="L2448" s="272" t="b">
        <f>OR('28 Populations and thresholds'!$J$58="CR",'28 Populations and thresholds'!$J$58="EN",'28 Populations and thresholds'!$J$58="VU")</f>
        <v>0</v>
      </c>
      <c r="M2448" s="273">
        <f>D2448/'28 Populations and thresholds'!$H$58</f>
        <v>2.0199999999999999E-2</v>
      </c>
      <c r="N2448" s="274">
        <f>'28 Populations and thresholds'!$K$58</f>
        <v>0</v>
      </c>
      <c r="O2448" s="263" t="str">
        <f t="shared" si="163"/>
        <v xml:space="preserve"> </v>
      </c>
      <c r="P2448" s="349"/>
      <c r="Q2448" s="272"/>
      <c r="R2448" s="274"/>
      <c r="S2448" s="263"/>
      <c r="T2448" s="275"/>
      <c r="U2448" s="263" t="str">
        <f t="shared" si="164"/>
        <v xml:space="preserve"> </v>
      </c>
      <c r="W2448" s="9"/>
      <c r="X2448" s="9"/>
      <c r="Y2448" s="9"/>
      <c r="Z2448" s="9"/>
    </row>
    <row r="2449" spans="1:26" s="4" customFormat="1" x14ac:dyDescent="0.2">
      <c r="A2449" s="12" t="s">
        <v>1610</v>
      </c>
      <c r="B2449" s="111" t="s">
        <v>3662</v>
      </c>
      <c r="C2449" s="111" t="s">
        <v>3666</v>
      </c>
      <c r="D2449" s="5">
        <v>2757</v>
      </c>
      <c r="E2449" s="104" t="s">
        <v>3938</v>
      </c>
      <c r="F2449" s="263" t="str">
        <f t="shared" si="161"/>
        <v xml:space="preserve"> </v>
      </c>
      <c r="G2449" s="13"/>
      <c r="H2449" s="13" t="s">
        <v>4429</v>
      </c>
      <c r="I2449" s="263" t="str">
        <f t="shared" si="162"/>
        <v xml:space="preserve"> </v>
      </c>
      <c r="J2449" s="38" t="str">
        <f>IF(D2449&gt;=(('28 Populations and thresholds'!$I$62)+('28 Populations and thresholds'!$I$65)),"YES"," ")</f>
        <v>YES</v>
      </c>
      <c r="K2449" s="38" t="str">
        <f>IF(J2449="YES"," ",IF(D2449&gt;=(('28 Populations and thresholds'!$I$62)+('28 Populations and thresholds'!$I$65))*0.25,"YES"))</f>
        <v xml:space="preserve"> </v>
      </c>
      <c r="L2449" s="38" t="b">
        <f>OR('28 Populations and thresholds'!$J$62="CR",'28 Populations and thresholds'!$J$62="EN",'28 Populations and thresholds'!$J$62="VU")</f>
        <v>0</v>
      </c>
      <c r="M2449" s="75">
        <f>D2449/(('28 Populations and thresholds'!$H$62)+('28 Populations and thresholds'!$H$65))</f>
        <v>1.6217647058823531E-2</v>
      </c>
      <c r="N2449" s="106" t="str">
        <f>'28 Populations and thresholds'!$K$62</f>
        <v>DEC</v>
      </c>
      <c r="O2449" s="263" t="str">
        <f t="shared" si="163"/>
        <v xml:space="preserve"> </v>
      </c>
      <c r="P2449" s="348">
        <v>7.82</v>
      </c>
      <c r="Q2449" s="38">
        <v>4</v>
      </c>
      <c r="R2449" s="106">
        <v>0</v>
      </c>
      <c r="S2449" s="263"/>
      <c r="T2449" s="12" t="s">
        <v>4552</v>
      </c>
      <c r="U2449" s="263" t="str">
        <f t="shared" si="164"/>
        <v xml:space="preserve"> </v>
      </c>
      <c r="W2449" s="9"/>
      <c r="X2449" s="9"/>
      <c r="Y2449" s="9"/>
      <c r="Z2449" s="9"/>
    </row>
    <row r="2450" spans="1:26" s="4" customFormat="1" x14ac:dyDescent="0.2">
      <c r="A2450" s="12" t="s">
        <v>1610</v>
      </c>
      <c r="B2450" s="111" t="s">
        <v>3662</v>
      </c>
      <c r="C2450" s="4" t="s">
        <v>3606</v>
      </c>
      <c r="D2450" s="5">
        <v>18300</v>
      </c>
      <c r="E2450" s="104">
        <v>1999</v>
      </c>
      <c r="F2450" s="263" t="str">
        <f t="shared" si="161"/>
        <v xml:space="preserve"> </v>
      </c>
      <c r="G2450" s="12" t="s">
        <v>139</v>
      </c>
      <c r="H2450" s="12" t="s">
        <v>3388</v>
      </c>
      <c r="I2450" s="263" t="str">
        <f t="shared" si="162"/>
        <v xml:space="preserve"> </v>
      </c>
      <c r="J2450" s="38" t="str">
        <f>IF(D2450&gt;=('28 Populations and thresholds'!$I$91),"YES"," ")</f>
        <v>YES</v>
      </c>
      <c r="K2450" s="38" t="str">
        <f>IF(J2450="YES"," ",IF(D2450&gt;=('28 Populations and thresholds'!$I$91)*0.25,"YES"))</f>
        <v xml:space="preserve"> </v>
      </c>
      <c r="L2450" s="38" t="b">
        <f>OR('28 Populations and thresholds'!$J$91="CR",'28 Populations and thresholds'!$J$91="EN",'28 Populations and thresholds'!$J$91="VU")</f>
        <v>0</v>
      </c>
      <c r="M2450" s="75">
        <f>D2450/'28 Populations and thresholds'!$H$91</f>
        <v>1.14375E-2</v>
      </c>
      <c r="N2450" s="106" t="str">
        <f>'28 Populations and thresholds'!$K$91</f>
        <v>DEC</v>
      </c>
      <c r="O2450" s="263" t="str">
        <f t="shared" si="163"/>
        <v xml:space="preserve"> </v>
      </c>
      <c r="P2450" s="348"/>
      <c r="Q2450" s="38"/>
      <c r="R2450" s="106"/>
      <c r="S2450" s="263"/>
      <c r="T2450" s="12"/>
      <c r="U2450" s="263" t="str">
        <f t="shared" si="164"/>
        <v xml:space="preserve"> </v>
      </c>
      <c r="W2450" s="9"/>
      <c r="X2450" s="9"/>
      <c r="Y2450" s="9"/>
      <c r="Z2450" s="9"/>
    </row>
    <row r="2451" spans="1:26" s="4" customFormat="1" x14ac:dyDescent="0.2">
      <c r="A2451" s="12" t="s">
        <v>1610</v>
      </c>
      <c r="B2451" s="111" t="s">
        <v>3662</v>
      </c>
      <c r="C2451" s="4" t="s">
        <v>1607</v>
      </c>
      <c r="D2451" s="5">
        <v>927</v>
      </c>
      <c r="E2451" s="104" t="s">
        <v>3938</v>
      </c>
      <c r="F2451" s="263" t="str">
        <f t="shared" si="161"/>
        <v xml:space="preserve"> </v>
      </c>
      <c r="G2451" s="13"/>
      <c r="H2451" s="13" t="s">
        <v>4429</v>
      </c>
      <c r="I2451" s="263" t="str">
        <f t="shared" si="162"/>
        <v xml:space="preserve"> </v>
      </c>
      <c r="J2451" s="38" t="str">
        <f>IF(D2451&gt;=('28 Populations and thresholds'!$I$6),"YES"," ")</f>
        <v>YES</v>
      </c>
      <c r="K2451" s="38" t="str">
        <f>IF(J2451="YES"," ",IF(D2451&gt;=('28 Populations and thresholds'!$I$6)*0.25,"YES"))</f>
        <v xml:space="preserve"> </v>
      </c>
      <c r="L2451" s="38" t="b">
        <f>OR('28 Populations and thresholds'!$J$6="CR",'28 Populations and thresholds'!$J$6="EN",'28 Populations and thresholds'!$J$6="VU")</f>
        <v>0</v>
      </c>
      <c r="M2451" s="75">
        <f>D2451/'28 Populations and thresholds'!$H$6</f>
        <v>1.8540000000000001E-2</v>
      </c>
      <c r="N2451" s="106">
        <f>'28 Populations and thresholds'!$K$6</f>
        <v>0</v>
      </c>
      <c r="O2451" s="263" t="str">
        <f t="shared" si="163"/>
        <v xml:space="preserve"> </v>
      </c>
      <c r="P2451" s="348"/>
      <c r="Q2451" s="38"/>
      <c r="R2451" s="106"/>
      <c r="S2451" s="263"/>
      <c r="T2451" s="9"/>
      <c r="U2451" s="263" t="str">
        <f t="shared" si="164"/>
        <v xml:space="preserve"> </v>
      </c>
      <c r="W2451" s="9"/>
      <c r="X2451" s="9"/>
      <c r="Y2451" s="9"/>
      <c r="Z2451" s="9"/>
    </row>
    <row r="2452" spans="1:26" s="4" customFormat="1" x14ac:dyDescent="0.2">
      <c r="A2452" s="12" t="s">
        <v>1610</v>
      </c>
      <c r="B2452" s="4" t="s">
        <v>3662</v>
      </c>
      <c r="C2452" s="4" t="s">
        <v>3659</v>
      </c>
      <c r="D2452" s="105">
        <v>3200</v>
      </c>
      <c r="E2452" s="106">
        <v>1999</v>
      </c>
      <c r="F2452" s="263" t="str">
        <f t="shared" si="161"/>
        <v xml:space="preserve"> </v>
      </c>
      <c r="G2452" s="12" t="s">
        <v>139</v>
      </c>
      <c r="H2452" s="12" t="s">
        <v>3388</v>
      </c>
      <c r="I2452" s="263" t="str">
        <f t="shared" si="162"/>
        <v xml:space="preserve"> </v>
      </c>
      <c r="J2452" s="38" t="str">
        <f>IF(D2452&gt;=('28 Populations and thresholds'!$I$68),"YES"," ")</f>
        <v>YES</v>
      </c>
      <c r="K2452" s="38" t="str">
        <f>IF(J2452="YES"," ",IF(D2452&gt;=('28 Populations and thresholds'!$I$68)*0.25,"YES"))</f>
        <v xml:space="preserve"> </v>
      </c>
      <c r="L2452" s="38" t="b">
        <f>OR('28 Populations and thresholds'!$J$68="CR",'28 Populations and thresholds'!$J$68="EN",'28 Populations and thresholds'!$J$68="VU")</f>
        <v>0</v>
      </c>
      <c r="M2452" s="75">
        <f>D2452/'28 Populations and thresholds'!$H$68</f>
        <v>3.2000000000000001E-2</v>
      </c>
      <c r="N2452" s="106">
        <f>'28 Populations and thresholds'!$K$68</f>
        <v>0</v>
      </c>
      <c r="O2452" s="263" t="str">
        <f t="shared" si="163"/>
        <v xml:space="preserve"> </v>
      </c>
      <c r="P2452" s="348"/>
      <c r="Q2452" s="38"/>
      <c r="R2452" s="106"/>
      <c r="S2452" s="263"/>
      <c r="T2452" s="9"/>
      <c r="U2452" s="263" t="str">
        <f t="shared" si="164"/>
        <v xml:space="preserve"> </v>
      </c>
      <c r="W2452" s="9"/>
      <c r="X2452" s="9"/>
      <c r="Y2452" s="9"/>
      <c r="Z2452" s="9"/>
    </row>
    <row r="2453" spans="1:26" s="4" customFormat="1" x14ac:dyDescent="0.2">
      <c r="A2453" s="275" t="s">
        <v>1610</v>
      </c>
      <c r="B2453" s="269" t="s">
        <v>3443</v>
      </c>
      <c r="C2453" s="280" t="s">
        <v>3395</v>
      </c>
      <c r="D2453" s="279">
        <v>210</v>
      </c>
      <c r="E2453" s="274">
        <v>1988</v>
      </c>
      <c r="F2453" s="263" t="str">
        <f t="shared" si="161"/>
        <v xml:space="preserve"> </v>
      </c>
      <c r="G2453" s="275" t="s">
        <v>139</v>
      </c>
      <c r="H2453" s="275" t="s">
        <v>3388</v>
      </c>
      <c r="I2453" s="263" t="str">
        <f t="shared" si="162"/>
        <v xml:space="preserve"> </v>
      </c>
      <c r="J2453" s="272" t="str">
        <f>IF(D2453&gt;=('28 Populations and thresholds'!$I$122),"YES"," ")</f>
        <v>YES</v>
      </c>
      <c r="K2453" s="272" t="str">
        <f>IF(J2453="YES"," ",IF(D2453&gt;=('28 Populations and thresholds'!$I$122)*0.25,"YES"))</f>
        <v xml:space="preserve"> </v>
      </c>
      <c r="L2453" s="272" t="b">
        <f>OR('28 Populations and thresholds'!$J$122="CR",'28 Populations and thresholds'!$J$122="EN",'28 Populations and thresholds'!$J$122="VU")</f>
        <v>1</v>
      </c>
      <c r="M2453" s="273">
        <f>D2453/'28 Populations and thresholds'!$H$122</f>
        <v>0.02</v>
      </c>
      <c r="N2453" s="274">
        <f>'28 Populations and thresholds'!$K$122</f>
        <v>0</v>
      </c>
      <c r="O2453" s="263" t="str">
        <f t="shared" si="163"/>
        <v xml:space="preserve"> </v>
      </c>
      <c r="P2453" s="349">
        <v>2</v>
      </c>
      <c r="Q2453" s="272">
        <v>1</v>
      </c>
      <c r="R2453" s="274">
        <v>1</v>
      </c>
      <c r="S2453" s="263"/>
      <c r="T2453" s="275"/>
      <c r="U2453" s="263" t="str">
        <f t="shared" si="164"/>
        <v xml:space="preserve"> </v>
      </c>
      <c r="W2453" s="9"/>
      <c r="X2453" s="9"/>
      <c r="Y2453" s="9"/>
      <c r="Z2453" s="9"/>
    </row>
    <row r="2454" spans="1:26" s="4" customFormat="1" x14ac:dyDescent="0.2">
      <c r="A2454" s="12" t="s">
        <v>1610</v>
      </c>
      <c r="B2454" s="4" t="s">
        <v>3671</v>
      </c>
      <c r="C2454" s="4" t="s">
        <v>3666</v>
      </c>
      <c r="D2454" s="105">
        <v>3600</v>
      </c>
      <c r="E2454" s="106">
        <v>2007</v>
      </c>
      <c r="F2454" s="263" t="str">
        <f t="shared" si="161"/>
        <v xml:space="preserve"> </v>
      </c>
      <c r="G2454" s="12" t="s">
        <v>139</v>
      </c>
      <c r="H2454" s="12" t="s">
        <v>3388</v>
      </c>
      <c r="I2454" s="263" t="str">
        <f t="shared" si="162"/>
        <v xml:space="preserve"> </v>
      </c>
      <c r="J2454" s="38" t="str">
        <f>IF(D2454&gt;=(('28 Populations and thresholds'!$I$62)+('28 Populations and thresholds'!$I$65)),"YES"," ")</f>
        <v>YES</v>
      </c>
      <c r="K2454" s="38" t="str">
        <f>IF(J2454="YES"," ",IF(D2454&gt;=(('28 Populations and thresholds'!$I$62)+('28 Populations and thresholds'!$I$65))*0.25,"YES"))</f>
        <v xml:space="preserve"> </v>
      </c>
      <c r="L2454" s="38" t="b">
        <f>OR('28 Populations and thresholds'!$J$62="CR",'28 Populations and thresholds'!$J$62="EN",'28 Populations and thresholds'!$J$62="VU")</f>
        <v>0</v>
      </c>
      <c r="M2454" s="75">
        <f>D2454/(('28 Populations and thresholds'!$H$62)+('28 Populations and thresholds'!$H$65))</f>
        <v>2.1176470588235293E-2</v>
      </c>
      <c r="N2454" s="106" t="str">
        <f>'28 Populations and thresholds'!$K$62</f>
        <v>DEC</v>
      </c>
      <c r="O2454" s="263" t="str">
        <f t="shared" si="163"/>
        <v xml:space="preserve"> </v>
      </c>
      <c r="P2454" s="348">
        <v>2.12</v>
      </c>
      <c r="Q2454" s="38">
        <v>1</v>
      </c>
      <c r="R2454" s="106">
        <v>0</v>
      </c>
      <c r="S2454" s="263"/>
      <c r="T2454" s="12" t="s">
        <v>4552</v>
      </c>
      <c r="U2454" s="263" t="str">
        <f t="shared" si="164"/>
        <v xml:space="preserve"> </v>
      </c>
      <c r="W2454" s="9"/>
      <c r="X2454" s="9"/>
      <c r="Y2454" s="9"/>
      <c r="Z2454" s="9"/>
    </row>
    <row r="2455" spans="1:26" s="4" customFormat="1" x14ac:dyDescent="0.2">
      <c r="A2455" s="275" t="s">
        <v>1610</v>
      </c>
      <c r="B2455" s="269" t="s">
        <v>3568</v>
      </c>
      <c r="C2455" s="269" t="s">
        <v>3594</v>
      </c>
      <c r="D2455" s="279">
        <v>200000</v>
      </c>
      <c r="E2455" s="274">
        <v>1999</v>
      </c>
      <c r="F2455" s="263" t="str">
        <f t="shared" si="161"/>
        <v xml:space="preserve"> </v>
      </c>
      <c r="G2455" s="275" t="s">
        <v>139</v>
      </c>
      <c r="H2455" s="275" t="s">
        <v>3388</v>
      </c>
      <c r="I2455" s="263" t="str">
        <f t="shared" si="162"/>
        <v xml:space="preserve"> </v>
      </c>
      <c r="J2455" s="272" t="str">
        <f>IF(D2455&gt;=('28 Populations and thresholds'!$I$87),"YES"," ")</f>
        <v>YES</v>
      </c>
      <c r="K2455" s="272" t="str">
        <f>IF(J2455="YES"," ",IF(D2455&gt;=('28 Populations and thresholds'!$I$87)*0.25,"YES"))</f>
        <v xml:space="preserve"> </v>
      </c>
      <c r="L2455" s="272" t="b">
        <f>OR('28 Populations and thresholds'!$J$87="CR",'28 Populations and thresholds'!$J$87="EN",'28 Populations and thresholds'!$J$87="VU")</f>
        <v>0</v>
      </c>
      <c r="M2455" s="273">
        <f>D2455/'28 Populations and thresholds'!$H$87</f>
        <v>0.2</v>
      </c>
      <c r="N2455" s="274">
        <f>'28 Populations and thresholds'!$K$87</f>
        <v>0</v>
      </c>
      <c r="O2455" s="263" t="str">
        <f t="shared" si="163"/>
        <v xml:space="preserve"> </v>
      </c>
      <c r="P2455" s="349">
        <v>24.9</v>
      </c>
      <c r="Q2455" s="272">
        <v>4</v>
      </c>
      <c r="R2455" s="274">
        <v>0</v>
      </c>
      <c r="S2455" s="263"/>
      <c r="T2455" s="275"/>
      <c r="U2455" s="263" t="str">
        <f t="shared" si="164"/>
        <v xml:space="preserve"> </v>
      </c>
      <c r="W2455" s="9"/>
      <c r="X2455" s="9"/>
      <c r="Y2455" s="9"/>
      <c r="Z2455" s="9"/>
    </row>
    <row r="2456" spans="1:26" s="4" customFormat="1" x14ac:dyDescent="0.2">
      <c r="A2456" s="275" t="s">
        <v>1610</v>
      </c>
      <c r="B2456" s="269" t="s">
        <v>3568</v>
      </c>
      <c r="C2456" s="280" t="s">
        <v>3666</v>
      </c>
      <c r="D2456" s="279">
        <v>1500</v>
      </c>
      <c r="E2456" s="274">
        <v>2000</v>
      </c>
      <c r="F2456" s="263" t="str">
        <f t="shared" si="161"/>
        <v xml:space="preserve"> </v>
      </c>
      <c r="G2456" s="275" t="s">
        <v>139</v>
      </c>
      <c r="H2456" s="275" t="s">
        <v>3388</v>
      </c>
      <c r="I2456" s="263" t="str">
        <f t="shared" si="162"/>
        <v xml:space="preserve"> </v>
      </c>
      <c r="J2456" s="272" t="str">
        <f>IF(D2456&gt;=(('28 Populations and thresholds'!$I$62)+('28 Populations and thresholds'!$I$65)),"YES"," ")</f>
        <v>YES</v>
      </c>
      <c r="K2456" s="272" t="str">
        <f>IF(J2456="YES"," ",IF(D2456&gt;=(('28 Populations and thresholds'!$I$62)+('28 Populations and thresholds'!$I$65))*0.25,"YES"))</f>
        <v xml:space="preserve"> </v>
      </c>
      <c r="L2456" s="272" t="b">
        <f>OR('28 Populations and thresholds'!$J$62="CR",'28 Populations and thresholds'!$J$62="EN",'28 Populations and thresholds'!$J$62="VU")</f>
        <v>0</v>
      </c>
      <c r="M2456" s="273">
        <f>D2456/(('28 Populations and thresholds'!$H$62)+('28 Populations and thresholds'!$H$65))</f>
        <v>8.8235294117647058E-3</v>
      </c>
      <c r="N2456" s="274" t="str">
        <f>'28 Populations and thresholds'!$K$62</f>
        <v>DEC</v>
      </c>
      <c r="O2456" s="263" t="str">
        <f t="shared" si="163"/>
        <v xml:space="preserve"> </v>
      </c>
      <c r="P2456" s="349"/>
      <c r="Q2456" s="272"/>
      <c r="R2456" s="274"/>
      <c r="S2456" s="263"/>
      <c r="T2456" s="275" t="s">
        <v>4552</v>
      </c>
      <c r="U2456" s="263" t="str">
        <f t="shared" si="164"/>
        <v xml:space="preserve"> </v>
      </c>
      <c r="W2456" s="9"/>
      <c r="X2456" s="9"/>
      <c r="Y2456" s="9"/>
      <c r="Z2456" s="9"/>
    </row>
    <row r="2457" spans="1:26" s="4" customFormat="1" x14ac:dyDescent="0.2">
      <c r="A2457" s="275" t="s">
        <v>1610</v>
      </c>
      <c r="B2457" s="269" t="s">
        <v>3568</v>
      </c>
      <c r="C2457" s="280" t="s">
        <v>3564</v>
      </c>
      <c r="D2457" s="279">
        <v>2005</v>
      </c>
      <c r="E2457" s="274">
        <v>1999</v>
      </c>
      <c r="F2457" s="263" t="str">
        <f t="shared" si="161"/>
        <v xml:space="preserve"> </v>
      </c>
      <c r="G2457" s="275" t="s">
        <v>139</v>
      </c>
      <c r="H2457" s="275" t="s">
        <v>3388</v>
      </c>
      <c r="I2457" s="263" t="str">
        <f t="shared" si="162"/>
        <v xml:space="preserve"> </v>
      </c>
      <c r="J2457" s="272" t="str">
        <f>IF(D2457&gt;=('28 Populations and thresholds'!$I$79),"YES"," ")</f>
        <v>YES</v>
      </c>
      <c r="K2457" s="272" t="str">
        <f>IF(J2457="YES"," ",IF(D2457&gt;=('28 Populations and thresholds'!$I$79)*0.25,"YES"))</f>
        <v xml:space="preserve"> </v>
      </c>
      <c r="L2457" s="272" t="b">
        <f>OR('28 Populations and thresholds'!$J$79="CR",'28 Populations and thresholds'!$J$79="EN",'28 Populations and thresholds'!$J$79="VU")</f>
        <v>0</v>
      </c>
      <c r="M2457" s="273">
        <f>D2457/'28 Populations and thresholds'!$H$79</f>
        <v>1.3366666666666667E-2</v>
      </c>
      <c r="N2457" s="274">
        <f>'28 Populations and thresholds'!$K$79</f>
        <v>0</v>
      </c>
      <c r="O2457" s="263" t="str">
        <f t="shared" si="163"/>
        <v xml:space="preserve"> </v>
      </c>
      <c r="P2457" s="349"/>
      <c r="Q2457" s="272"/>
      <c r="R2457" s="274"/>
      <c r="S2457" s="263"/>
      <c r="T2457" s="269"/>
      <c r="U2457" s="263" t="str">
        <f t="shared" si="164"/>
        <v xml:space="preserve"> </v>
      </c>
      <c r="W2457" s="9"/>
      <c r="X2457" s="9"/>
      <c r="Y2457" s="9"/>
      <c r="Z2457" s="9"/>
    </row>
    <row r="2458" spans="1:26" s="4" customFormat="1" x14ac:dyDescent="0.2">
      <c r="A2458" s="275" t="s">
        <v>1610</v>
      </c>
      <c r="B2458" s="269" t="s">
        <v>3568</v>
      </c>
      <c r="C2458" s="280" t="s">
        <v>3659</v>
      </c>
      <c r="D2458" s="279">
        <v>2684</v>
      </c>
      <c r="E2458" s="274">
        <v>2001</v>
      </c>
      <c r="F2458" s="263" t="str">
        <f t="shared" si="161"/>
        <v xml:space="preserve"> </v>
      </c>
      <c r="G2458" s="275" t="s">
        <v>139</v>
      </c>
      <c r="H2458" s="275" t="s">
        <v>3388</v>
      </c>
      <c r="I2458" s="263" t="str">
        <f t="shared" si="162"/>
        <v xml:space="preserve"> </v>
      </c>
      <c r="J2458" s="272" t="str">
        <f>IF(D2458&gt;=('28 Populations and thresholds'!$I$68),"YES"," ")</f>
        <v>YES</v>
      </c>
      <c r="K2458" s="272" t="str">
        <f>IF(J2458="YES"," ",IF(D2458&gt;=('28 Populations and thresholds'!$I$68)*0.25,"YES"))</f>
        <v xml:space="preserve"> </v>
      </c>
      <c r="L2458" s="272" t="b">
        <f>OR('28 Populations and thresholds'!$J$68="CR",'28 Populations and thresholds'!$J$68="EN",'28 Populations and thresholds'!$J$68="VU")</f>
        <v>0</v>
      </c>
      <c r="M2458" s="273">
        <f>D2458/'28 Populations and thresholds'!$H$68</f>
        <v>2.6839999999999999E-2</v>
      </c>
      <c r="N2458" s="274">
        <f>'28 Populations and thresholds'!$K$68</f>
        <v>0</v>
      </c>
      <c r="O2458" s="263" t="str">
        <f t="shared" si="163"/>
        <v xml:space="preserve"> </v>
      </c>
      <c r="P2458" s="349"/>
      <c r="Q2458" s="272"/>
      <c r="R2458" s="274"/>
      <c r="S2458" s="263"/>
      <c r="T2458" s="269"/>
      <c r="U2458" s="263" t="str">
        <f t="shared" si="164"/>
        <v xml:space="preserve"> </v>
      </c>
      <c r="W2458" s="9"/>
      <c r="X2458" s="9"/>
      <c r="Y2458" s="9"/>
      <c r="Z2458" s="9"/>
    </row>
    <row r="2459" spans="1:26" s="4" customFormat="1" x14ac:dyDescent="0.2">
      <c r="A2459" s="12" t="s">
        <v>1610</v>
      </c>
      <c r="B2459" s="64" t="s">
        <v>4435</v>
      </c>
      <c r="C2459" s="111" t="s">
        <v>3644</v>
      </c>
      <c r="D2459" s="5">
        <v>300</v>
      </c>
      <c r="E2459" s="104" t="s">
        <v>3938</v>
      </c>
      <c r="F2459" s="263" t="str">
        <f t="shared" si="161"/>
        <v xml:space="preserve"> </v>
      </c>
      <c r="G2459" s="13"/>
      <c r="H2459" s="13" t="s">
        <v>4429</v>
      </c>
      <c r="I2459" s="263" t="str">
        <f t="shared" si="162"/>
        <v xml:space="preserve"> </v>
      </c>
      <c r="J2459" s="38" t="str">
        <f>IF(D2459&gt;=('28 Populations and thresholds'!$I$109),"YES"," ")</f>
        <v>YES</v>
      </c>
      <c r="K2459" s="38" t="str">
        <f>IF(J2459="YES"," ",IF(D2459&gt;=('28 Populations and thresholds'!$I$109)*0.25,"YES"))</f>
        <v xml:space="preserve"> </v>
      </c>
      <c r="L2459" s="38" t="b">
        <f>OR('28 Populations and thresholds'!$J$109="CR",'28 Populations and thresholds'!$J$109="EN",'28 Populations and thresholds'!$J$109="VU")</f>
        <v>0</v>
      </c>
      <c r="M2459" s="75">
        <f>D2459/'28 Populations and thresholds'!$H$109</f>
        <v>1.2E-2</v>
      </c>
      <c r="N2459" s="106">
        <f>'28 Populations and thresholds'!$K$109</f>
        <v>0</v>
      </c>
      <c r="O2459" s="263" t="str">
        <f t="shared" si="163"/>
        <v xml:space="preserve"> </v>
      </c>
      <c r="P2459" s="348">
        <v>1.2</v>
      </c>
      <c r="Q2459" s="38">
        <v>1</v>
      </c>
      <c r="R2459" s="106">
        <v>0</v>
      </c>
      <c r="S2459" s="263"/>
      <c r="T2459" s="9"/>
      <c r="U2459" s="263" t="str">
        <f t="shared" si="164"/>
        <v xml:space="preserve"> </v>
      </c>
    </row>
    <row r="2460" spans="1:26" s="4" customFormat="1" x14ac:dyDescent="0.2">
      <c r="A2460" s="275" t="s">
        <v>1610</v>
      </c>
      <c r="B2460" s="269" t="s">
        <v>4745</v>
      </c>
      <c r="C2460" s="280" t="s">
        <v>3717</v>
      </c>
      <c r="D2460" s="279">
        <v>254</v>
      </c>
      <c r="E2460" s="274" t="s">
        <v>3938</v>
      </c>
      <c r="F2460" s="263" t="str">
        <f t="shared" si="161"/>
        <v xml:space="preserve"> </v>
      </c>
      <c r="G2460" s="275"/>
      <c r="H2460" s="275" t="s">
        <v>4429</v>
      </c>
      <c r="I2460" s="263" t="str">
        <f t="shared" si="162"/>
        <v xml:space="preserve"> </v>
      </c>
      <c r="J2460" s="272" t="str">
        <f>IF(D2460&gt;=('28 Populations and thresholds'!$I$16),"YES"," ")</f>
        <v>YES</v>
      </c>
      <c r="K2460" s="272" t="str">
        <f>IF(J2460="YES"," ",IF(D2460&gt;=('28 Populations and thresholds'!$I$16)*0.25,"YES"))</f>
        <v xml:space="preserve"> </v>
      </c>
      <c r="L2460" s="272" t="b">
        <f>OR('28 Populations and thresholds'!$J$16="CR",'28 Populations and thresholds'!$J$16="EN",'28 Populations and thresholds'!$J$16="VU")</f>
        <v>0</v>
      </c>
      <c r="M2460" s="273">
        <f>D2460/'28 Populations and thresholds'!$H$16</f>
        <v>2.5400000000000002E-3</v>
      </c>
      <c r="N2460" s="274" t="str">
        <f>'28 Populations and thresholds'!$K$16</f>
        <v>DEC</v>
      </c>
      <c r="O2460" s="263" t="str">
        <f t="shared" si="163"/>
        <v xml:space="preserve"> </v>
      </c>
      <c r="P2460" s="349">
        <v>3.06</v>
      </c>
      <c r="Q2460" s="272">
        <v>3</v>
      </c>
      <c r="R2460" s="274">
        <v>0</v>
      </c>
      <c r="S2460" s="263"/>
      <c r="T2460" s="269"/>
      <c r="U2460" s="263" t="str">
        <f t="shared" si="164"/>
        <v xml:space="preserve"> </v>
      </c>
      <c r="W2460" s="9"/>
      <c r="X2460" s="9"/>
      <c r="Y2460" s="9"/>
      <c r="Z2460" s="9"/>
    </row>
    <row r="2461" spans="1:26" s="4" customFormat="1" x14ac:dyDescent="0.2">
      <c r="A2461" s="275" t="s">
        <v>1610</v>
      </c>
      <c r="B2461" s="269" t="s">
        <v>4745</v>
      </c>
      <c r="C2461" s="280" t="s">
        <v>3452</v>
      </c>
      <c r="D2461" s="279">
        <v>1700</v>
      </c>
      <c r="E2461" s="281">
        <v>39022</v>
      </c>
      <c r="F2461" s="263" t="str">
        <f t="shared" si="161"/>
        <v xml:space="preserve"> </v>
      </c>
      <c r="G2461" s="275"/>
      <c r="H2461" s="275" t="s">
        <v>4458</v>
      </c>
      <c r="I2461" s="263" t="str">
        <f t="shared" si="162"/>
        <v xml:space="preserve"> </v>
      </c>
      <c r="J2461" s="272" t="str">
        <f>IF(D2461&gt;=('28 Populations and thresholds'!$I$158),"YES"," ")</f>
        <v>YES</v>
      </c>
      <c r="K2461" s="272" t="str">
        <f>IF(J2461="YES"," ",IF(D2461&gt;=('28 Populations and thresholds'!$I$158)*0.25,"YES"))</f>
        <v xml:space="preserve"> </v>
      </c>
      <c r="L2461" s="272" t="b">
        <f>OR('28 Populations and thresholds'!$J$158="CR",'28 Populations and thresholds'!$J$158="EN",'28 Populations and thresholds'!$J$158="VU")</f>
        <v>0</v>
      </c>
      <c r="M2461" s="273">
        <f>D2461/'28 Populations and thresholds'!$H$158</f>
        <v>1.7000000000000001E-2</v>
      </c>
      <c r="N2461" s="274">
        <f>'28 Populations and thresholds'!$K$158</f>
        <v>0</v>
      </c>
      <c r="O2461" s="263" t="str">
        <f t="shared" si="163"/>
        <v xml:space="preserve"> </v>
      </c>
      <c r="P2461" s="349"/>
      <c r="Q2461" s="272"/>
      <c r="R2461" s="274"/>
      <c r="S2461" s="263"/>
      <c r="T2461" s="275"/>
      <c r="U2461" s="263" t="str">
        <f t="shared" si="164"/>
        <v xml:space="preserve"> </v>
      </c>
      <c r="W2461" s="9"/>
      <c r="X2461" s="9"/>
      <c r="Y2461" s="9"/>
      <c r="Z2461" s="9"/>
    </row>
    <row r="2462" spans="1:26" s="4" customFormat="1" x14ac:dyDescent="0.2">
      <c r="A2462" s="275" t="s">
        <v>1610</v>
      </c>
      <c r="B2462" s="269" t="s">
        <v>4745</v>
      </c>
      <c r="C2462" s="277" t="s">
        <v>3758</v>
      </c>
      <c r="D2462" s="279">
        <v>609</v>
      </c>
      <c r="E2462" s="274" t="s">
        <v>4280</v>
      </c>
      <c r="F2462" s="263" t="str">
        <f t="shared" si="161"/>
        <v xml:space="preserve"> </v>
      </c>
      <c r="G2462" s="275"/>
      <c r="H2462" s="275" t="s">
        <v>4284</v>
      </c>
      <c r="I2462" s="263" t="str">
        <f t="shared" si="162"/>
        <v xml:space="preserve"> </v>
      </c>
      <c r="J2462" s="272" t="str">
        <f>IF(D2462&gt;=('28 Populations and thresholds'!$I$179),"YES"," ")</f>
        <v>YES</v>
      </c>
      <c r="K2462" s="272" t="str">
        <f>IF(J2462="YES"," ",IF(D2462&gt;=('28 Populations and thresholds'!$I$179)*0.25,"YES"))</f>
        <v xml:space="preserve"> </v>
      </c>
      <c r="L2462" s="272" t="b">
        <f>OR('28 Populations and thresholds'!$J$179="CR",'28 Populations and thresholds'!$J$179="EN",'28 Populations and thresholds'!$J$179="VU")</f>
        <v>0</v>
      </c>
      <c r="M2462" s="273">
        <f>D2462/'28 Populations and thresholds'!$H$179</f>
        <v>1.1072727272727272E-2</v>
      </c>
      <c r="N2462" s="274" t="str">
        <f>'28 Populations and thresholds'!$K$179</f>
        <v>DEC</v>
      </c>
      <c r="O2462" s="263" t="str">
        <f t="shared" si="163"/>
        <v xml:space="preserve"> </v>
      </c>
      <c r="P2462" s="349"/>
      <c r="Q2462" s="272"/>
      <c r="R2462" s="274"/>
      <c r="S2462" s="263"/>
      <c r="T2462" s="269"/>
      <c r="U2462" s="263" t="str">
        <f t="shared" si="164"/>
        <v xml:space="preserve"> </v>
      </c>
      <c r="W2462" s="9"/>
      <c r="X2462" s="9"/>
      <c r="Y2462" s="9"/>
      <c r="Z2462" s="9"/>
    </row>
    <row r="2463" spans="1:26" s="4" customFormat="1" x14ac:dyDescent="0.2">
      <c r="A2463" s="12" t="s">
        <v>1610</v>
      </c>
      <c r="B2463" s="142" t="s">
        <v>4724</v>
      </c>
      <c r="C2463" s="160" t="s">
        <v>3659</v>
      </c>
      <c r="D2463" s="105">
        <v>12415</v>
      </c>
      <c r="E2463" s="106">
        <v>2006</v>
      </c>
      <c r="F2463" s="263" t="str">
        <f t="shared" si="161"/>
        <v xml:space="preserve"> </v>
      </c>
      <c r="G2463" s="12" t="s">
        <v>139</v>
      </c>
      <c r="H2463" s="12" t="s">
        <v>3388</v>
      </c>
      <c r="I2463" s="263" t="str">
        <f t="shared" si="162"/>
        <v xml:space="preserve"> </v>
      </c>
      <c r="J2463" s="38" t="str">
        <f>IF(D2463&gt;=('28 Populations and thresholds'!$I$68),"YES"," ")</f>
        <v>YES</v>
      </c>
      <c r="K2463" s="38" t="str">
        <f>IF(J2463="YES"," ",IF(D2463&gt;=('28 Populations and thresholds'!$I$68)*0.25,"YES"))</f>
        <v xml:space="preserve"> </v>
      </c>
      <c r="L2463" s="38" t="b">
        <f>OR('28 Populations and thresholds'!$J$68="CR",'28 Populations and thresholds'!$J$68="EN",'28 Populations and thresholds'!$J$68="VU")</f>
        <v>0</v>
      </c>
      <c r="M2463" s="75">
        <f>D2463/'28 Populations and thresholds'!$H$68</f>
        <v>0.12415</v>
      </c>
      <c r="N2463" s="106">
        <f>'28 Populations and thresholds'!$K$68</f>
        <v>0</v>
      </c>
      <c r="O2463" s="263" t="str">
        <f t="shared" si="163"/>
        <v xml:space="preserve"> </v>
      </c>
      <c r="P2463" s="348">
        <v>24.48</v>
      </c>
      <c r="Q2463" s="38">
        <v>4</v>
      </c>
      <c r="R2463" s="106">
        <v>2</v>
      </c>
      <c r="S2463" s="263"/>
      <c r="T2463" s="9" t="s">
        <v>4725</v>
      </c>
      <c r="U2463" s="263" t="str">
        <f t="shared" si="164"/>
        <v xml:space="preserve"> </v>
      </c>
      <c r="W2463" s="9"/>
      <c r="X2463" s="9"/>
      <c r="Y2463" s="9"/>
      <c r="Z2463" s="9"/>
    </row>
    <row r="2464" spans="1:26" s="4" customFormat="1" x14ac:dyDescent="0.2">
      <c r="A2464" s="182" t="s">
        <v>1610</v>
      </c>
      <c r="B2464" s="142" t="s">
        <v>4724</v>
      </c>
      <c r="C2464" s="182" t="s">
        <v>3395</v>
      </c>
      <c r="D2464" s="185">
        <v>760</v>
      </c>
      <c r="E2464" s="188">
        <v>40817</v>
      </c>
      <c r="F2464" s="263" t="str">
        <f t="shared" si="161"/>
        <v xml:space="preserve"> </v>
      </c>
      <c r="G2464" s="12" t="s">
        <v>4498</v>
      </c>
      <c r="H2464" s="142" t="s">
        <v>4510</v>
      </c>
      <c r="I2464" s="263" t="str">
        <f t="shared" si="162"/>
        <v xml:space="preserve"> </v>
      </c>
      <c r="J2464" s="38" t="str">
        <f>IF(D2464&gt;=('28 Populations and thresholds'!$I$122),"YES"," ")</f>
        <v>YES</v>
      </c>
      <c r="K2464" s="38" t="str">
        <f>IF(J2464="YES"," ",IF(D2464&gt;=('28 Populations and thresholds'!$I$122)*0.25,"YES"))</f>
        <v xml:space="preserve"> </v>
      </c>
      <c r="L2464" s="38" t="b">
        <f>OR('28 Populations and thresholds'!$J$122="CR",'28 Populations and thresholds'!$J$122="EN",'28 Populations and thresholds'!$J$122="VU")</f>
        <v>1</v>
      </c>
      <c r="M2464" s="75">
        <f>D2464/'28 Populations and thresholds'!$H$122</f>
        <v>7.2380952380952379E-2</v>
      </c>
      <c r="N2464" s="106">
        <f>'28 Populations and thresholds'!$K$122</f>
        <v>0</v>
      </c>
      <c r="O2464" s="263" t="str">
        <f t="shared" si="163"/>
        <v xml:space="preserve"> </v>
      </c>
      <c r="P2464" s="348"/>
      <c r="Q2464" s="38"/>
      <c r="R2464" s="106"/>
      <c r="S2464" s="263"/>
      <c r="T2464" s="12"/>
      <c r="U2464" s="263" t="str">
        <f t="shared" si="164"/>
        <v xml:space="preserve"> </v>
      </c>
      <c r="W2464" s="9"/>
      <c r="X2464" s="9"/>
      <c r="Y2464" s="9"/>
      <c r="Z2464" s="9"/>
    </row>
    <row r="2465" spans="1:26" s="4" customFormat="1" x14ac:dyDescent="0.2">
      <c r="A2465" s="12" t="s">
        <v>1610</v>
      </c>
      <c r="B2465" s="142" t="s">
        <v>4724</v>
      </c>
      <c r="C2465" s="111" t="s">
        <v>3570</v>
      </c>
      <c r="D2465" s="5">
        <v>146</v>
      </c>
      <c r="E2465" s="104">
        <v>2006</v>
      </c>
      <c r="F2465" s="263" t="str">
        <f t="shared" si="161"/>
        <v xml:space="preserve"> </v>
      </c>
      <c r="G2465" s="12" t="s">
        <v>139</v>
      </c>
      <c r="H2465" s="12" t="s">
        <v>3388</v>
      </c>
      <c r="I2465" s="263" t="str">
        <f t="shared" si="162"/>
        <v xml:space="preserve"> </v>
      </c>
      <c r="J2465" s="38" t="str">
        <f>IF(D2465&gt;=('28 Populations and thresholds'!$I$82),"YES"," ")</f>
        <v>YES</v>
      </c>
      <c r="K2465" s="38" t="str">
        <f>IF(J2465="YES"," ",IF(D2465&gt;=('28 Populations and thresholds'!$I$82)*0.25,"YES"))</f>
        <v xml:space="preserve"> </v>
      </c>
      <c r="L2465" s="38" t="b">
        <f>OR('28 Populations and thresholds'!$J$82="CR",'28 Populations and thresholds'!$J$82="EN",'28 Populations and thresholds'!$J$82="VU")</f>
        <v>0</v>
      </c>
      <c r="M2465" s="75">
        <f>D2465/'28 Populations and thresholds'!$H$82</f>
        <v>3.6499999999999998E-2</v>
      </c>
      <c r="N2465" s="106" t="str">
        <f>'28 Populations and thresholds'!$K$82</f>
        <v>DEC</v>
      </c>
      <c r="O2465" s="263" t="str">
        <f t="shared" si="163"/>
        <v xml:space="preserve"> </v>
      </c>
      <c r="P2465" s="348"/>
      <c r="Q2465" s="38"/>
      <c r="R2465" s="106"/>
      <c r="S2465" s="263"/>
      <c r="T2465" s="9" t="s">
        <v>4725</v>
      </c>
      <c r="U2465" s="263" t="str">
        <f t="shared" si="164"/>
        <v xml:space="preserve"> </v>
      </c>
      <c r="W2465" s="9"/>
      <c r="X2465" s="9"/>
      <c r="Y2465" s="9"/>
      <c r="Z2465" s="9"/>
    </row>
    <row r="2466" spans="1:26" s="4" customFormat="1" x14ac:dyDescent="0.2">
      <c r="A2466" s="182" t="s">
        <v>1610</v>
      </c>
      <c r="B2466" s="142" t="s">
        <v>4724</v>
      </c>
      <c r="C2466" s="182" t="s">
        <v>3402</v>
      </c>
      <c r="D2466" s="185">
        <v>59</v>
      </c>
      <c r="E2466" s="189">
        <v>40179</v>
      </c>
      <c r="F2466" s="263" t="str">
        <f t="shared" si="161"/>
        <v xml:space="preserve"> </v>
      </c>
      <c r="G2466" s="12" t="s">
        <v>4498</v>
      </c>
      <c r="H2466" s="142" t="s">
        <v>4511</v>
      </c>
      <c r="I2466" s="263" t="str">
        <f t="shared" si="162"/>
        <v xml:space="preserve"> </v>
      </c>
      <c r="J2466" s="38" t="str">
        <f>IF(D2466&gt;=('28 Populations and thresholds'!$I$118),"YES"," ")</f>
        <v>YES</v>
      </c>
      <c r="K2466" s="38" t="str">
        <f>IF(J2466="YES"," ",IF(D2466&gt;=('28 Populations and thresholds'!$I$118)*0.25,"YES"))</f>
        <v xml:space="preserve"> </v>
      </c>
      <c r="L2466" s="38" t="b">
        <f>OR('28 Populations and thresholds'!$J$118="CR",'28 Populations and thresholds'!$J$118="EN",'28 Populations and thresholds'!$J$118="VU")</f>
        <v>1</v>
      </c>
      <c r="M2466" s="75">
        <f>D2466/'28 Populations and thresholds'!$H$118</f>
        <v>1.18E-2</v>
      </c>
      <c r="N2466" s="106">
        <f>'28 Populations and thresholds'!$K$118</f>
        <v>0</v>
      </c>
      <c r="O2466" s="263" t="str">
        <f t="shared" si="163"/>
        <v xml:space="preserve"> </v>
      </c>
      <c r="P2466" s="348"/>
      <c r="Q2466" s="38"/>
      <c r="R2466" s="106"/>
      <c r="S2466" s="263"/>
      <c r="T2466" s="121"/>
      <c r="U2466" s="263" t="str">
        <f t="shared" si="164"/>
        <v xml:space="preserve"> </v>
      </c>
      <c r="W2466" s="9"/>
      <c r="X2466" s="9"/>
      <c r="Y2466" s="9"/>
      <c r="Z2466" s="9"/>
    </row>
    <row r="2467" spans="1:26" s="4" customFormat="1" x14ac:dyDescent="0.2">
      <c r="A2467" s="275" t="s">
        <v>1610</v>
      </c>
      <c r="B2467" s="269" t="s">
        <v>3675</v>
      </c>
      <c r="C2467" s="280" t="s">
        <v>3666</v>
      </c>
      <c r="D2467" s="279">
        <v>2890</v>
      </c>
      <c r="E2467" s="274">
        <v>2006</v>
      </c>
      <c r="F2467" s="263" t="str">
        <f t="shared" si="161"/>
        <v xml:space="preserve"> </v>
      </c>
      <c r="G2467" s="275" t="s">
        <v>139</v>
      </c>
      <c r="H2467" s="275" t="s">
        <v>3388</v>
      </c>
      <c r="I2467" s="263" t="str">
        <f t="shared" si="162"/>
        <v xml:space="preserve"> </v>
      </c>
      <c r="J2467" s="272" t="str">
        <f>IF(D2467&gt;=(('28 Populations and thresholds'!$I$62)+('28 Populations and thresholds'!$I$65)),"YES"," ")</f>
        <v>YES</v>
      </c>
      <c r="K2467" s="272" t="str">
        <f>IF(J2467="YES"," ",IF(D2467&gt;=(('28 Populations and thresholds'!$I$62)+('28 Populations and thresholds'!$I$65))*0.25,"YES"))</f>
        <v xml:space="preserve"> </v>
      </c>
      <c r="L2467" s="272" t="b">
        <f>OR('28 Populations and thresholds'!$J$62="CR",'28 Populations and thresholds'!$J$62="EN",'28 Populations and thresholds'!$J$62="VU")</f>
        <v>0</v>
      </c>
      <c r="M2467" s="273">
        <f>D2467/(('28 Populations and thresholds'!$H$62)+('28 Populations and thresholds'!$H$65))</f>
        <v>1.7000000000000001E-2</v>
      </c>
      <c r="N2467" s="274" t="str">
        <f>'28 Populations and thresholds'!$K$62</f>
        <v>DEC</v>
      </c>
      <c r="O2467" s="263" t="str">
        <f t="shared" si="163"/>
        <v xml:space="preserve"> </v>
      </c>
      <c r="P2467" s="349">
        <v>2.95</v>
      </c>
      <c r="Q2467" s="272">
        <v>2</v>
      </c>
      <c r="R2467" s="274">
        <v>0</v>
      </c>
      <c r="S2467" s="263"/>
      <c r="T2467" s="275" t="s">
        <v>4552</v>
      </c>
      <c r="U2467" s="263" t="str">
        <f t="shared" si="164"/>
        <v xml:space="preserve"> </v>
      </c>
      <c r="W2467" s="9"/>
      <c r="X2467" s="9"/>
      <c r="Y2467" s="9"/>
      <c r="Z2467" s="9"/>
    </row>
    <row r="2468" spans="1:26" s="4" customFormat="1" x14ac:dyDescent="0.2">
      <c r="A2468" s="275" t="s">
        <v>1610</v>
      </c>
      <c r="B2468" s="280" t="s">
        <v>3675</v>
      </c>
      <c r="C2468" s="280" t="s">
        <v>3659</v>
      </c>
      <c r="D2468" s="279">
        <v>1250</v>
      </c>
      <c r="E2468" s="274" t="s">
        <v>3938</v>
      </c>
      <c r="F2468" s="263" t="str">
        <f t="shared" si="161"/>
        <v xml:space="preserve"> </v>
      </c>
      <c r="G2468" s="275"/>
      <c r="H2468" s="275" t="s">
        <v>4429</v>
      </c>
      <c r="I2468" s="263" t="str">
        <f t="shared" si="162"/>
        <v xml:space="preserve"> </v>
      </c>
      <c r="J2468" s="272" t="str">
        <f>IF(D2468&gt;=('28 Populations and thresholds'!$I$68),"YES"," ")</f>
        <v>YES</v>
      </c>
      <c r="K2468" s="272" t="str">
        <f>IF(J2468="YES"," ",IF(D2468&gt;=('28 Populations and thresholds'!$I$68)*0.25,"YES"))</f>
        <v xml:space="preserve"> </v>
      </c>
      <c r="L2468" s="272" t="b">
        <f>OR('28 Populations and thresholds'!$J$68="CR",'28 Populations and thresholds'!$J$68="EN",'28 Populations and thresholds'!$J$68="VU")</f>
        <v>0</v>
      </c>
      <c r="M2468" s="273">
        <f>D2468/'28 Populations and thresholds'!$H$68</f>
        <v>1.2500000000000001E-2</v>
      </c>
      <c r="N2468" s="274">
        <f>'28 Populations and thresholds'!$K$68</f>
        <v>0</v>
      </c>
      <c r="O2468" s="263" t="str">
        <f t="shared" si="163"/>
        <v xml:space="preserve"> </v>
      </c>
      <c r="P2468" s="349"/>
      <c r="Q2468" s="272"/>
      <c r="R2468" s="274"/>
      <c r="S2468" s="263"/>
      <c r="T2468" s="269"/>
      <c r="U2468" s="263" t="str">
        <f t="shared" si="164"/>
        <v xml:space="preserve"> </v>
      </c>
      <c r="W2468" s="9"/>
      <c r="X2468" s="9"/>
      <c r="Y2468" s="9"/>
      <c r="Z2468" s="9"/>
    </row>
    <row r="2469" spans="1:26" s="4" customFormat="1" x14ac:dyDescent="0.2">
      <c r="A2469" s="12" t="s">
        <v>1610</v>
      </c>
      <c r="B2469" s="4" t="s">
        <v>1616</v>
      </c>
      <c r="C2469" s="111" t="s">
        <v>3712</v>
      </c>
      <c r="D2469" s="5">
        <v>1900</v>
      </c>
      <c r="E2469" s="1" t="s">
        <v>156</v>
      </c>
      <c r="F2469" s="263" t="str">
        <f t="shared" si="161"/>
        <v xml:space="preserve"> </v>
      </c>
      <c r="G2469" s="13" t="s">
        <v>139</v>
      </c>
      <c r="H2469" s="13"/>
      <c r="I2469" s="263" t="str">
        <f t="shared" si="162"/>
        <v xml:space="preserve"> </v>
      </c>
      <c r="J2469" s="38" t="str">
        <f>IF(D2469&gt;=('28 Populations and thresholds'!$I$8),"YES"," ")</f>
        <v>YES</v>
      </c>
      <c r="K2469" s="38" t="str">
        <f>IF(J2469="YES"," ",IF(D2469&gt;=('28 Populations and thresholds'!$I$8)*0.25,"YES"))</f>
        <v xml:space="preserve"> </v>
      </c>
      <c r="L2469" s="38" t="b">
        <f>OR('28 Populations and thresholds'!$J$8="CR",'28 Populations and thresholds'!$J$8="EN",'28 Populations and thresholds'!$J$8="VU")</f>
        <v>0</v>
      </c>
      <c r="M2469" s="75">
        <f>D2469/'28 Populations and thresholds'!$H$8</f>
        <v>1.9E-2</v>
      </c>
      <c r="N2469" s="106">
        <f>'28 Populations and thresholds'!$K$8</f>
        <v>0</v>
      </c>
      <c r="O2469" s="263" t="str">
        <f t="shared" si="163"/>
        <v xml:space="preserve"> </v>
      </c>
      <c r="P2469" s="348">
        <v>22.31</v>
      </c>
      <c r="Q2469" s="38">
        <v>5</v>
      </c>
      <c r="R2469" s="106">
        <v>1</v>
      </c>
      <c r="S2469" s="263"/>
      <c r="T2469" s="12"/>
      <c r="U2469" s="263" t="str">
        <f t="shared" si="164"/>
        <v xml:space="preserve"> </v>
      </c>
      <c r="W2469" s="9"/>
      <c r="X2469" s="9"/>
      <c r="Y2469" s="9"/>
      <c r="Z2469" s="9"/>
    </row>
    <row r="2470" spans="1:26" s="4" customFormat="1" x14ac:dyDescent="0.2">
      <c r="A2470" s="12" t="s">
        <v>1610</v>
      </c>
      <c r="B2470" s="4" t="s">
        <v>1616</v>
      </c>
      <c r="C2470" s="111" t="s">
        <v>3549</v>
      </c>
      <c r="D2470" s="5">
        <v>328</v>
      </c>
      <c r="E2470" s="104">
        <v>2001</v>
      </c>
      <c r="F2470" s="263" t="str">
        <f t="shared" si="161"/>
        <v xml:space="preserve"> </v>
      </c>
      <c r="G2470" s="12" t="s">
        <v>139</v>
      </c>
      <c r="H2470" s="12" t="s">
        <v>3388</v>
      </c>
      <c r="I2470" s="263" t="str">
        <f t="shared" si="162"/>
        <v xml:space="preserve"> </v>
      </c>
      <c r="J2470" s="38" t="str">
        <f>IF(D2470&gt;=('28 Populations and thresholds'!$I$76),"YES"," ")</f>
        <v>YES</v>
      </c>
      <c r="K2470" s="38" t="str">
        <f>IF(J2470="YES"," ",IF(D2470&gt;=('28 Populations and thresholds'!$I$76)*0.25,"YES"))</f>
        <v xml:space="preserve"> </v>
      </c>
      <c r="L2470" s="38" t="b">
        <f>OR('28 Populations and thresholds'!$J$76="CR",'28 Populations and thresholds'!$J$76="EN",'28 Populations and thresholds'!$J$76="VU")</f>
        <v>0</v>
      </c>
      <c r="M2470" s="75">
        <f>D2470/'28 Populations and thresholds'!$H$76</f>
        <v>0.10933333333333334</v>
      </c>
      <c r="N2470" s="106">
        <f>'28 Populations and thresholds'!$K$76</f>
        <v>0</v>
      </c>
      <c r="O2470" s="263" t="str">
        <f t="shared" si="163"/>
        <v xml:space="preserve"> </v>
      </c>
      <c r="P2470" s="348"/>
      <c r="Q2470" s="38"/>
      <c r="R2470" s="106"/>
      <c r="S2470" s="263"/>
      <c r="T2470" s="12"/>
      <c r="U2470" s="263" t="str">
        <f t="shared" si="164"/>
        <v xml:space="preserve"> </v>
      </c>
      <c r="W2470" s="9"/>
      <c r="X2470" s="9"/>
      <c r="Y2470" s="9"/>
      <c r="Z2470" s="9"/>
    </row>
    <row r="2471" spans="1:26" s="4" customFormat="1" x14ac:dyDescent="0.2">
      <c r="A2471" s="12" t="s">
        <v>1610</v>
      </c>
      <c r="B2471" s="4" t="s">
        <v>1616</v>
      </c>
      <c r="C2471" s="160" t="s">
        <v>3564</v>
      </c>
      <c r="D2471" s="5">
        <v>2471</v>
      </c>
      <c r="E2471" s="104">
        <v>2006</v>
      </c>
      <c r="F2471" s="263" t="str">
        <f t="shared" si="161"/>
        <v xml:space="preserve"> </v>
      </c>
      <c r="G2471" s="12" t="s">
        <v>139</v>
      </c>
      <c r="H2471" s="12" t="s">
        <v>3388</v>
      </c>
      <c r="I2471" s="263" t="str">
        <f t="shared" si="162"/>
        <v xml:space="preserve"> </v>
      </c>
      <c r="J2471" s="38" t="str">
        <f>IF(D2471&gt;=('28 Populations and thresholds'!$I$79),"YES"," ")</f>
        <v>YES</v>
      </c>
      <c r="K2471" s="38" t="str">
        <f>IF(J2471="YES"," ",IF(D2471&gt;=('28 Populations and thresholds'!$I$79)*0.25,"YES"))</f>
        <v xml:space="preserve"> </v>
      </c>
      <c r="L2471" s="38" t="b">
        <f>OR('28 Populations and thresholds'!$J$79="CR",'28 Populations and thresholds'!$J$79="EN",'28 Populations and thresholds'!$J$79="VU")</f>
        <v>0</v>
      </c>
      <c r="M2471" s="75">
        <f>D2471/'28 Populations and thresholds'!$H$79</f>
        <v>1.6473333333333333E-2</v>
      </c>
      <c r="N2471" s="106">
        <f>'28 Populations and thresholds'!$K$79</f>
        <v>0</v>
      </c>
      <c r="O2471" s="263" t="str">
        <f t="shared" si="163"/>
        <v xml:space="preserve"> </v>
      </c>
      <c r="P2471" s="348"/>
      <c r="Q2471" s="38"/>
      <c r="R2471" s="106"/>
      <c r="S2471" s="263"/>
      <c r="T2471" s="9"/>
      <c r="U2471" s="263" t="str">
        <f t="shared" si="164"/>
        <v xml:space="preserve"> </v>
      </c>
      <c r="W2471" s="9"/>
      <c r="X2471" s="9"/>
      <c r="Y2471" s="9"/>
      <c r="Z2471" s="9"/>
    </row>
    <row r="2472" spans="1:26" s="4" customFormat="1" x14ac:dyDescent="0.2">
      <c r="A2472" s="12" t="s">
        <v>1610</v>
      </c>
      <c r="B2472" s="4" t="s">
        <v>1616</v>
      </c>
      <c r="C2472" s="160" t="s">
        <v>3633</v>
      </c>
      <c r="D2472" s="5">
        <v>2537</v>
      </c>
      <c r="E2472" s="104">
        <v>2001</v>
      </c>
      <c r="F2472" s="263" t="str">
        <f t="shared" si="161"/>
        <v xml:space="preserve"> </v>
      </c>
      <c r="G2472" s="12" t="s">
        <v>139</v>
      </c>
      <c r="H2472" s="12" t="s">
        <v>3388</v>
      </c>
      <c r="I2472" s="263" t="str">
        <f t="shared" si="162"/>
        <v xml:space="preserve"> </v>
      </c>
      <c r="J2472" s="38" t="str">
        <f>IF(D2472&gt;=('28 Populations and thresholds'!$I$99),"YES"," ")</f>
        <v>YES</v>
      </c>
      <c r="K2472" s="38" t="str">
        <f>IF(J2472="YES"," ",IF(D2472&gt;=('28 Populations and thresholds'!$I$99)*0.25,"YES"))</f>
        <v xml:space="preserve"> </v>
      </c>
      <c r="L2472" s="38" t="b">
        <f>OR('28 Populations and thresholds'!$J$99="CR",'28 Populations and thresholds'!$J$99="EN",'28 Populations and thresholds'!$J$99="VU")</f>
        <v>0</v>
      </c>
      <c r="M2472" s="75">
        <f>D2472/'28 Populations and thresholds'!$H$99</f>
        <v>8.4566666666666662E-3</v>
      </c>
      <c r="N2472" s="106">
        <f>'28 Populations and thresholds'!$K$99</f>
        <v>0</v>
      </c>
      <c r="O2472" s="263" t="str">
        <f t="shared" si="163"/>
        <v xml:space="preserve"> </v>
      </c>
      <c r="P2472" s="348"/>
      <c r="Q2472" s="38"/>
      <c r="R2472" s="106"/>
      <c r="S2472" s="263"/>
      <c r="T2472" s="12"/>
      <c r="U2472" s="263" t="str">
        <f t="shared" si="164"/>
        <v xml:space="preserve"> </v>
      </c>
      <c r="W2472" s="9"/>
      <c r="X2472" s="9"/>
      <c r="Y2472" s="9"/>
      <c r="Z2472" s="9"/>
    </row>
    <row r="2473" spans="1:26" s="4" customFormat="1" x14ac:dyDescent="0.2">
      <c r="A2473" s="12" t="s">
        <v>1610</v>
      </c>
      <c r="B2473" s="4" t="s">
        <v>1616</v>
      </c>
      <c r="C2473" s="111" t="s">
        <v>1732</v>
      </c>
      <c r="D2473" s="5">
        <v>670</v>
      </c>
      <c r="E2473" s="148">
        <v>36161</v>
      </c>
      <c r="F2473" s="263" t="str">
        <f t="shared" si="161"/>
        <v xml:space="preserve"> </v>
      </c>
      <c r="G2473" s="13" t="s">
        <v>4019</v>
      </c>
      <c r="H2473" s="13"/>
      <c r="I2473" s="263" t="str">
        <f t="shared" si="162"/>
        <v xml:space="preserve"> </v>
      </c>
      <c r="J2473" s="38" t="str">
        <f>IF(D2473&gt;=('28 Populations and thresholds'!$I$221),"YES"," ")</f>
        <v>YES</v>
      </c>
      <c r="K2473" s="38" t="str">
        <f>IF(J2473="YES"," ",IF(D2473&gt;=('28 Populations and thresholds'!$I$221)*0.25,"YES"))</f>
        <v xml:space="preserve"> </v>
      </c>
      <c r="L2473" s="38" t="b">
        <f>OR('28 Populations and thresholds'!$J$221="CR",'28 Populations and thresholds'!$J$221="EN",'28 Populations and thresholds'!$J$221="VU")</f>
        <v>1</v>
      </c>
      <c r="M2473" s="75">
        <f>D2473/'28 Populations and thresholds'!$H$221</f>
        <v>6.9791666666666669E-2</v>
      </c>
      <c r="N2473" s="106" t="str">
        <f>'28 Populations and thresholds'!$K$221</f>
        <v>DEC</v>
      </c>
      <c r="O2473" s="263" t="str">
        <f t="shared" si="163"/>
        <v xml:space="preserve"> </v>
      </c>
      <c r="P2473" s="348"/>
      <c r="Q2473" s="38"/>
      <c r="R2473" s="106"/>
      <c r="S2473" s="263"/>
      <c r="T2473" s="12"/>
      <c r="U2473" s="263" t="str">
        <f t="shared" si="164"/>
        <v xml:space="preserve"> </v>
      </c>
      <c r="W2473" s="9"/>
      <c r="X2473" s="9"/>
      <c r="Y2473" s="9"/>
      <c r="Z2473" s="9"/>
    </row>
    <row r="2474" spans="1:26" s="4" customFormat="1" x14ac:dyDescent="0.2">
      <c r="A2474" s="275" t="s">
        <v>1610</v>
      </c>
      <c r="B2474" s="277" t="s">
        <v>4432</v>
      </c>
      <c r="C2474" s="280" t="s">
        <v>3659</v>
      </c>
      <c r="D2474" s="279">
        <v>7215</v>
      </c>
      <c r="E2474" s="274" t="s">
        <v>3938</v>
      </c>
      <c r="F2474" s="263" t="str">
        <f t="shared" si="161"/>
        <v xml:space="preserve"> </v>
      </c>
      <c r="G2474" s="275"/>
      <c r="H2474" s="275" t="s">
        <v>4429</v>
      </c>
      <c r="I2474" s="263" t="str">
        <f t="shared" si="162"/>
        <v xml:space="preserve"> </v>
      </c>
      <c r="J2474" s="272" t="str">
        <f>IF(D2474&gt;=('28 Populations and thresholds'!$I$68),"YES"," ")</f>
        <v>YES</v>
      </c>
      <c r="K2474" s="272" t="str">
        <f>IF(J2474="YES"," ",IF(D2474&gt;=('28 Populations and thresholds'!$I$68)*0.25,"YES"))</f>
        <v xml:space="preserve"> </v>
      </c>
      <c r="L2474" s="272" t="b">
        <f>OR('28 Populations and thresholds'!$J$68="CR",'28 Populations and thresholds'!$J$68="EN",'28 Populations and thresholds'!$J$68="VU")</f>
        <v>0</v>
      </c>
      <c r="M2474" s="273">
        <f>D2474/'28 Populations and thresholds'!$H$68</f>
        <v>7.2150000000000006E-2</v>
      </c>
      <c r="N2474" s="274">
        <f>'28 Populations and thresholds'!$K$68</f>
        <v>0</v>
      </c>
      <c r="O2474" s="263" t="str">
        <f t="shared" si="163"/>
        <v xml:space="preserve"> </v>
      </c>
      <c r="P2474" s="349">
        <v>7.22</v>
      </c>
      <c r="Q2474" s="272">
        <v>1</v>
      </c>
      <c r="R2474" s="274">
        <v>0</v>
      </c>
      <c r="S2474" s="263"/>
      <c r="T2474" s="269"/>
      <c r="U2474" s="263" t="str">
        <f t="shared" si="164"/>
        <v xml:space="preserve"> </v>
      </c>
      <c r="W2474" s="9"/>
      <c r="X2474" s="9"/>
      <c r="Y2474" s="9"/>
      <c r="Z2474" s="9"/>
    </row>
    <row r="2475" spans="1:26" s="4" customFormat="1" x14ac:dyDescent="0.2">
      <c r="A2475" s="12" t="s">
        <v>1610</v>
      </c>
      <c r="B2475" s="4" t="s">
        <v>3573</v>
      </c>
      <c r="C2475" s="111" t="s">
        <v>3570</v>
      </c>
      <c r="D2475" s="5">
        <v>52</v>
      </c>
      <c r="E2475" s="104">
        <v>2007</v>
      </c>
      <c r="F2475" s="263" t="str">
        <f t="shared" si="161"/>
        <v xml:space="preserve"> </v>
      </c>
      <c r="G2475" s="12" t="s">
        <v>139</v>
      </c>
      <c r="H2475" s="12" t="s">
        <v>3388</v>
      </c>
      <c r="I2475" s="263" t="str">
        <f t="shared" si="162"/>
        <v xml:space="preserve"> </v>
      </c>
      <c r="J2475" s="38" t="str">
        <f>IF(D2475&gt;=('28 Populations and thresholds'!$I$82),"YES"," ")</f>
        <v>YES</v>
      </c>
      <c r="K2475" s="38" t="str">
        <f>IF(J2475="YES"," ",IF(D2475&gt;=('28 Populations and thresholds'!$I$82)*0.25,"YES"))</f>
        <v xml:space="preserve"> </v>
      </c>
      <c r="L2475" s="38" t="b">
        <f>OR('28 Populations and thresholds'!$J$82="CR",'28 Populations and thresholds'!$J$82="EN",'28 Populations and thresholds'!$J$82="VU")</f>
        <v>0</v>
      </c>
      <c r="M2475" s="75">
        <f>D2475/'28 Populations and thresholds'!$H$82</f>
        <v>1.2999999999999999E-2</v>
      </c>
      <c r="N2475" s="106" t="str">
        <f>'28 Populations and thresholds'!$K$82</f>
        <v>DEC</v>
      </c>
      <c r="O2475" s="263" t="str">
        <f t="shared" si="163"/>
        <v xml:space="preserve"> </v>
      </c>
      <c r="P2475" s="348">
        <v>1.3</v>
      </c>
      <c r="Q2475" s="38">
        <v>1</v>
      </c>
      <c r="R2475" s="106">
        <v>0</v>
      </c>
      <c r="S2475" s="263"/>
      <c r="T2475" s="9"/>
      <c r="U2475" s="263" t="str">
        <f t="shared" si="164"/>
        <v xml:space="preserve"> </v>
      </c>
      <c r="W2475" s="9"/>
      <c r="X2475" s="9"/>
      <c r="Y2475" s="9"/>
      <c r="Z2475" s="9"/>
    </row>
    <row r="2476" spans="1:26" s="4" customFormat="1" x14ac:dyDescent="0.2">
      <c r="A2476" s="267" t="s">
        <v>1610</v>
      </c>
      <c r="B2476" s="268" t="s">
        <v>999</v>
      </c>
      <c r="C2476" s="268" t="s">
        <v>3795</v>
      </c>
      <c r="D2476" s="270">
        <v>1272</v>
      </c>
      <c r="E2476" s="271">
        <v>35900</v>
      </c>
      <c r="F2476" s="263" t="str">
        <f t="shared" si="161"/>
        <v xml:space="preserve"> </v>
      </c>
      <c r="G2476" s="267" t="s">
        <v>21</v>
      </c>
      <c r="H2476" s="267" t="s">
        <v>604</v>
      </c>
      <c r="I2476" s="263" t="str">
        <f t="shared" si="162"/>
        <v xml:space="preserve"> </v>
      </c>
      <c r="J2476" s="272" t="str">
        <f>IF(D2476&gt;=(('28 Populations and thresholds'!$I$176)+('28 Populations and thresholds'!$I$177)),"YES"," ")</f>
        <v xml:space="preserve"> </v>
      </c>
      <c r="K2476" s="272" t="str">
        <f>IF(J2476="YES"," ",IF(D2476&gt;=(('28 Populations and thresholds'!$I$176)+('28 Populations and thresholds'!$I$177))*0.25,"YES"))</f>
        <v>YES</v>
      </c>
      <c r="L2476" s="272" t="b">
        <f>OR('28 Populations and thresholds'!$J$176="CR",'28 Populations and thresholds'!$J$176="EN",'28 Populations and thresholds'!$J$176="VU")</f>
        <v>0</v>
      </c>
      <c r="M2476" s="273">
        <f>D2476/(('28 Populations and thresholds'!$H$176)+('28 Populations and thresholds'!$H$177))</f>
        <v>4.5591397849462367E-3</v>
      </c>
      <c r="N2476" s="274" t="str">
        <f>'28 Populations and thresholds'!$K$176</f>
        <v>DEC</v>
      </c>
      <c r="O2476" s="263" t="str">
        <f t="shared" si="163"/>
        <v xml:space="preserve"> </v>
      </c>
      <c r="P2476" s="349">
        <v>1.61</v>
      </c>
      <c r="Q2476" s="272">
        <v>3</v>
      </c>
      <c r="R2476" s="274">
        <v>0</v>
      </c>
      <c r="S2476" s="263"/>
      <c r="T2476" s="275" t="s">
        <v>4568</v>
      </c>
      <c r="U2476" s="263" t="str">
        <f t="shared" si="164"/>
        <v xml:space="preserve"> </v>
      </c>
      <c r="W2476" s="9"/>
      <c r="X2476" s="9"/>
      <c r="Y2476" s="9"/>
      <c r="Z2476" s="9"/>
    </row>
    <row r="2477" spans="1:26" s="4" customFormat="1" x14ac:dyDescent="0.2">
      <c r="A2477" s="275" t="s">
        <v>1610</v>
      </c>
      <c r="B2477" s="268" t="s">
        <v>999</v>
      </c>
      <c r="C2477" s="280" t="s">
        <v>3452</v>
      </c>
      <c r="D2477" s="270">
        <v>332</v>
      </c>
      <c r="E2477" s="271">
        <v>36037</v>
      </c>
      <c r="F2477" s="263" t="str">
        <f t="shared" si="161"/>
        <v xml:space="preserve"> </v>
      </c>
      <c r="G2477" s="267" t="s">
        <v>21</v>
      </c>
      <c r="H2477" s="267" t="s">
        <v>604</v>
      </c>
      <c r="I2477" s="263" t="str">
        <f t="shared" si="162"/>
        <v xml:space="preserve"> </v>
      </c>
      <c r="J2477" s="272" t="str">
        <f>IF(D2477&gt;=('28 Populations and thresholds'!$I$158),"YES"," ")</f>
        <v xml:space="preserve"> </v>
      </c>
      <c r="K2477" s="272" t="str">
        <f>IF(J2477="YES"," ",IF(D2477&gt;=('28 Populations and thresholds'!$I$158)*0.25,"YES"))</f>
        <v>YES</v>
      </c>
      <c r="L2477" s="272" t="b">
        <f>OR('28 Populations and thresholds'!$J$158="CR",'28 Populations and thresholds'!$J$158="EN",'28 Populations and thresholds'!$J$158="VU")</f>
        <v>0</v>
      </c>
      <c r="M2477" s="273">
        <f>D2477/'28 Populations and thresholds'!$H$158</f>
        <v>3.32E-3</v>
      </c>
      <c r="N2477" s="274">
        <f>'28 Populations and thresholds'!$K$158</f>
        <v>0</v>
      </c>
      <c r="O2477" s="263" t="str">
        <f t="shared" si="163"/>
        <v xml:space="preserve"> </v>
      </c>
      <c r="P2477" s="349"/>
      <c r="Q2477" s="272"/>
      <c r="R2477" s="274"/>
      <c r="S2477" s="263"/>
      <c r="T2477" s="269"/>
      <c r="U2477" s="263" t="str">
        <f t="shared" si="164"/>
        <v xml:space="preserve"> </v>
      </c>
      <c r="W2477" s="9"/>
      <c r="X2477" s="9"/>
      <c r="Y2477" s="9"/>
      <c r="Z2477" s="9"/>
    </row>
    <row r="2478" spans="1:26" s="4" customFormat="1" x14ac:dyDescent="0.2">
      <c r="A2478" s="275" t="s">
        <v>1610</v>
      </c>
      <c r="B2478" s="268" t="s">
        <v>999</v>
      </c>
      <c r="C2478" s="280" t="s">
        <v>3763</v>
      </c>
      <c r="D2478" s="270">
        <v>412</v>
      </c>
      <c r="E2478" s="271">
        <v>36037</v>
      </c>
      <c r="F2478" s="263" t="str">
        <f t="shared" si="161"/>
        <v xml:space="preserve"> </v>
      </c>
      <c r="G2478" s="267" t="s">
        <v>21</v>
      </c>
      <c r="H2478" s="267" t="s">
        <v>604</v>
      </c>
      <c r="I2478" s="263" t="str">
        <f t="shared" si="162"/>
        <v xml:space="preserve"> </v>
      </c>
      <c r="J2478" s="272" t="str">
        <f>IF(D2478&gt;=('28 Populations and thresholds'!$I$191),"YES"," ")</f>
        <v xml:space="preserve"> </v>
      </c>
      <c r="K2478" s="272" t="str">
        <f>IF(J2478="YES"," ",IF(D2478&gt;=('28 Populations and thresholds'!$I$191)*0.25,"YES"))</f>
        <v>YES</v>
      </c>
      <c r="L2478" s="272" t="b">
        <f>OR('28 Populations and thresholds'!$J$191="CR",'28 Populations and thresholds'!$J$191="EN",'28 Populations and thresholds'!$J$191="VU")</f>
        <v>0</v>
      </c>
      <c r="M2478" s="273">
        <f>D2478/'28 Populations and thresholds'!$H$191</f>
        <v>8.2400000000000008E-3</v>
      </c>
      <c r="N2478" s="274">
        <f>'28 Populations and thresholds'!$K$191</f>
        <v>0</v>
      </c>
      <c r="O2478" s="263" t="str">
        <f t="shared" si="163"/>
        <v xml:space="preserve"> </v>
      </c>
      <c r="P2478" s="349"/>
      <c r="Q2478" s="272"/>
      <c r="R2478" s="274"/>
      <c r="S2478" s="263"/>
      <c r="T2478" s="275"/>
      <c r="U2478" s="263" t="str">
        <f t="shared" si="164"/>
        <v xml:space="preserve"> </v>
      </c>
      <c r="W2478" s="9"/>
      <c r="X2478" s="9"/>
      <c r="Y2478" s="9"/>
      <c r="Z2478" s="9"/>
    </row>
    <row r="2479" spans="1:26" s="4" customFormat="1" x14ac:dyDescent="0.2">
      <c r="A2479" s="324" t="s">
        <v>1610</v>
      </c>
      <c r="B2479" s="337" t="s">
        <v>3579</v>
      </c>
      <c r="C2479" s="337" t="s">
        <v>3570</v>
      </c>
      <c r="D2479" s="339">
        <v>351</v>
      </c>
      <c r="E2479" s="323">
        <v>2006</v>
      </c>
      <c r="F2479" s="263" t="str">
        <f t="shared" si="161"/>
        <v xml:space="preserve"> </v>
      </c>
      <c r="G2479" s="324" t="s">
        <v>139</v>
      </c>
      <c r="H2479" s="324" t="s">
        <v>3388</v>
      </c>
      <c r="I2479" s="263" t="str">
        <f t="shared" si="162"/>
        <v xml:space="preserve"> </v>
      </c>
      <c r="J2479" s="321" t="str">
        <f>IF(D2479&gt;=('28 Populations and thresholds'!$I$82),"YES"," ")</f>
        <v>YES</v>
      </c>
      <c r="K2479" s="321" t="str">
        <f>IF(J2479="YES"," ",IF(D2479&gt;=('28 Populations and thresholds'!$I$82)*0.25,"YES"))</f>
        <v xml:space="preserve"> </v>
      </c>
      <c r="L2479" s="321" t="b">
        <f>OR('28 Populations and thresholds'!$J$82="CR",'28 Populations and thresholds'!$J$82="EN",'28 Populations and thresholds'!$J$82="VU")</f>
        <v>0</v>
      </c>
      <c r="M2479" s="322">
        <f>D2479/'28 Populations and thresholds'!$H$82</f>
        <v>8.7749999999999995E-2</v>
      </c>
      <c r="N2479" s="323" t="str">
        <f>'28 Populations and thresholds'!$K$82</f>
        <v>DEC</v>
      </c>
      <c r="O2479" s="263" t="str">
        <f t="shared" si="163"/>
        <v xml:space="preserve"> </v>
      </c>
      <c r="P2479" s="386">
        <v>8.7799999999999994</v>
      </c>
      <c r="Q2479" s="321">
        <v>1</v>
      </c>
      <c r="R2479" s="323">
        <v>0</v>
      </c>
      <c r="S2479" s="263"/>
      <c r="T2479" s="337"/>
      <c r="U2479" s="263" t="str">
        <f t="shared" si="164"/>
        <v xml:space="preserve"> </v>
      </c>
      <c r="W2479" s="9"/>
      <c r="X2479" s="9"/>
      <c r="Y2479" s="9"/>
      <c r="Z2479" s="9"/>
    </row>
    <row r="2480" spans="1:26" s="4" customFormat="1" x14ac:dyDescent="0.2">
      <c r="A2480" s="12" t="s">
        <v>1610</v>
      </c>
      <c r="B2480" s="9" t="s">
        <v>1614</v>
      </c>
      <c r="C2480" s="160" t="s">
        <v>1607</v>
      </c>
      <c r="D2480" s="5">
        <v>681</v>
      </c>
      <c r="E2480" s="1" t="s">
        <v>218</v>
      </c>
      <c r="F2480" s="263" t="str">
        <f t="shared" si="161"/>
        <v xml:space="preserve"> </v>
      </c>
      <c r="G2480" s="13" t="s">
        <v>139</v>
      </c>
      <c r="H2480" s="13"/>
      <c r="I2480" s="263" t="str">
        <f t="shared" si="162"/>
        <v xml:space="preserve"> </v>
      </c>
      <c r="J2480" s="38" t="str">
        <f>IF(D2480&gt;=('28 Populations and thresholds'!$I$6),"YES"," ")</f>
        <v>YES</v>
      </c>
      <c r="K2480" s="38" t="str">
        <f>IF(J2480="YES"," ",IF(D2480&gt;=('28 Populations and thresholds'!$I$6)*0.25,"YES"))</f>
        <v xml:space="preserve"> </v>
      </c>
      <c r="L2480" s="38" t="b">
        <f>OR('28 Populations and thresholds'!$J$6="CR",'28 Populations and thresholds'!$J$6="EN",'28 Populations and thresholds'!$J$6="VU")</f>
        <v>0</v>
      </c>
      <c r="M2480" s="75">
        <f>D2480/'28 Populations and thresholds'!$H$6</f>
        <v>1.362E-2</v>
      </c>
      <c r="N2480" s="106">
        <f>'28 Populations and thresholds'!$K$6</f>
        <v>0</v>
      </c>
      <c r="O2480" s="263" t="str">
        <f t="shared" si="163"/>
        <v xml:space="preserve"> </v>
      </c>
      <c r="P2480" s="348">
        <v>1.36</v>
      </c>
      <c r="Q2480" s="38">
        <v>1</v>
      </c>
      <c r="R2480" s="106">
        <v>0</v>
      </c>
      <c r="S2480" s="263"/>
      <c r="T2480" s="12"/>
      <c r="U2480" s="263" t="str">
        <f t="shared" si="164"/>
        <v xml:space="preserve"> </v>
      </c>
      <c r="W2480" s="9"/>
      <c r="X2480" s="9"/>
      <c r="Y2480" s="9"/>
      <c r="Z2480" s="9"/>
    </row>
    <row r="2481" spans="1:26" s="4" customFormat="1" x14ac:dyDescent="0.2">
      <c r="A2481" s="275" t="s">
        <v>1610</v>
      </c>
      <c r="B2481" s="280" t="s">
        <v>3586</v>
      </c>
      <c r="C2481" s="269" t="s">
        <v>3714</v>
      </c>
      <c r="D2481" s="279">
        <v>568</v>
      </c>
      <c r="E2481" s="274" t="s">
        <v>3938</v>
      </c>
      <c r="F2481" s="263" t="str">
        <f t="shared" si="161"/>
        <v xml:space="preserve"> </v>
      </c>
      <c r="G2481" s="275"/>
      <c r="H2481" s="275" t="s">
        <v>4429</v>
      </c>
      <c r="I2481" s="263" t="str">
        <f t="shared" si="162"/>
        <v xml:space="preserve"> </v>
      </c>
      <c r="J2481" s="272" t="str">
        <f>IF(D2481&gt;=('28 Populations and thresholds'!$I$12),"YES"," ")</f>
        <v>YES</v>
      </c>
      <c r="K2481" s="272" t="str">
        <f>IF(J2481="YES"," ",IF(D2481&gt;=('28 Populations and thresholds'!$I$12)*0.25,"YES"))</f>
        <v xml:space="preserve"> </v>
      </c>
      <c r="L2481" s="272" t="b">
        <f>OR('28 Populations and thresholds'!$J$12="CR",'28 Populations and thresholds'!$J$12="EN",'28 Populations and thresholds'!$J$12="VU")</f>
        <v>0</v>
      </c>
      <c r="M2481" s="273">
        <f>D2481/'28 Populations and thresholds'!$H$12</f>
        <v>5.6800000000000002E-3</v>
      </c>
      <c r="N2481" s="274">
        <f>'28 Populations and thresholds'!$K$12</f>
        <v>0</v>
      </c>
      <c r="O2481" s="263" t="str">
        <f t="shared" si="163"/>
        <v xml:space="preserve"> </v>
      </c>
      <c r="P2481" s="349">
        <v>11.07</v>
      </c>
      <c r="Q2481" s="272">
        <v>2</v>
      </c>
      <c r="R2481" s="274">
        <v>0</v>
      </c>
      <c r="S2481" s="263"/>
      <c r="T2481" s="275"/>
      <c r="U2481" s="263" t="str">
        <f t="shared" si="164"/>
        <v xml:space="preserve"> </v>
      </c>
      <c r="W2481" s="9"/>
      <c r="X2481" s="9"/>
      <c r="Y2481" s="9"/>
      <c r="Z2481" s="9"/>
    </row>
    <row r="2482" spans="1:26" s="4" customFormat="1" x14ac:dyDescent="0.2">
      <c r="A2482" s="275" t="s">
        <v>1610</v>
      </c>
      <c r="B2482" s="269" t="s">
        <v>3586</v>
      </c>
      <c r="C2482" s="269" t="s">
        <v>3570</v>
      </c>
      <c r="D2482" s="279">
        <v>420</v>
      </c>
      <c r="E2482" s="274">
        <v>2002</v>
      </c>
      <c r="F2482" s="263" t="str">
        <f t="shared" si="161"/>
        <v xml:space="preserve"> </v>
      </c>
      <c r="G2482" s="275" t="s">
        <v>139</v>
      </c>
      <c r="H2482" s="275" t="s">
        <v>3388</v>
      </c>
      <c r="I2482" s="263" t="str">
        <f t="shared" si="162"/>
        <v xml:space="preserve"> </v>
      </c>
      <c r="J2482" s="272" t="str">
        <f>IF(D2482&gt;=('28 Populations and thresholds'!$I$82),"YES"," ")</f>
        <v>YES</v>
      </c>
      <c r="K2482" s="272" t="str">
        <f>IF(J2482="YES"," ",IF(D2482&gt;=('28 Populations and thresholds'!$I$82)*0.25,"YES"))</f>
        <v xml:space="preserve"> </v>
      </c>
      <c r="L2482" s="272" t="b">
        <f>OR('28 Populations and thresholds'!$J$82="CR",'28 Populations and thresholds'!$J$82="EN",'28 Populations and thresholds'!$J$82="VU")</f>
        <v>0</v>
      </c>
      <c r="M2482" s="273">
        <f>D2482/'28 Populations and thresholds'!$H$82</f>
        <v>0.105</v>
      </c>
      <c r="N2482" s="274" t="str">
        <f>'28 Populations and thresholds'!$K$82</f>
        <v>DEC</v>
      </c>
      <c r="O2482" s="263" t="str">
        <f t="shared" si="163"/>
        <v xml:space="preserve"> </v>
      </c>
      <c r="P2482" s="349"/>
      <c r="Q2482" s="272"/>
      <c r="R2482" s="274"/>
      <c r="S2482" s="263"/>
      <c r="T2482" s="269"/>
      <c r="U2482" s="263" t="str">
        <f t="shared" si="164"/>
        <v xml:space="preserve"> </v>
      </c>
      <c r="W2482" s="9"/>
      <c r="X2482" s="9"/>
      <c r="Y2482" s="9"/>
      <c r="Z2482" s="9"/>
    </row>
    <row r="2483" spans="1:26" s="4" customFormat="1" x14ac:dyDescent="0.2">
      <c r="A2483" s="12" t="s">
        <v>1610</v>
      </c>
      <c r="B2483" s="4" t="s">
        <v>3587</v>
      </c>
      <c r="C2483" s="4" t="s">
        <v>3570</v>
      </c>
      <c r="D2483" s="5">
        <v>2000</v>
      </c>
      <c r="E2483" s="104">
        <v>1999</v>
      </c>
      <c r="F2483" s="263" t="str">
        <f t="shared" si="161"/>
        <v xml:space="preserve"> </v>
      </c>
      <c r="G2483" s="12" t="s">
        <v>139</v>
      </c>
      <c r="H2483" s="12" t="s">
        <v>3388</v>
      </c>
      <c r="I2483" s="263" t="str">
        <f t="shared" si="162"/>
        <v xml:space="preserve"> </v>
      </c>
      <c r="J2483" s="38" t="str">
        <f>IF(D2483&gt;=('28 Populations and thresholds'!$I$82),"YES"," ")</f>
        <v>YES</v>
      </c>
      <c r="K2483" s="38" t="str">
        <f>IF(J2483="YES"," ",IF(D2483&gt;=('28 Populations and thresholds'!$I$82)*0.25,"YES"))</f>
        <v xml:space="preserve"> </v>
      </c>
      <c r="L2483" s="38" t="b">
        <f>OR('28 Populations and thresholds'!$J$82="CR",'28 Populations and thresholds'!$J$82="EN",'28 Populations and thresholds'!$J$82="VU")</f>
        <v>0</v>
      </c>
      <c r="M2483" s="75">
        <f>D2483/'28 Populations and thresholds'!$H$82</f>
        <v>0.5</v>
      </c>
      <c r="N2483" s="106" t="str">
        <f>'28 Populations and thresholds'!$K$82</f>
        <v>DEC</v>
      </c>
      <c r="O2483" s="263" t="str">
        <f t="shared" si="163"/>
        <v xml:space="preserve"> </v>
      </c>
      <c r="P2483" s="348">
        <v>50</v>
      </c>
      <c r="Q2483" s="38">
        <v>1</v>
      </c>
      <c r="R2483" s="106">
        <v>0</v>
      </c>
      <c r="S2483" s="263"/>
      <c r="T2483" s="9"/>
      <c r="U2483" s="263" t="str">
        <f t="shared" si="164"/>
        <v xml:space="preserve"> </v>
      </c>
      <c r="W2483" s="9"/>
      <c r="X2483" s="9"/>
      <c r="Y2483" s="9"/>
      <c r="Z2483" s="9"/>
    </row>
    <row r="2484" spans="1:26" s="4" customFormat="1" x14ac:dyDescent="0.2">
      <c r="A2484" s="275" t="s">
        <v>1610</v>
      </c>
      <c r="B2484" s="268" t="s">
        <v>1081</v>
      </c>
      <c r="C2484" s="269" t="s">
        <v>3452</v>
      </c>
      <c r="D2484" s="270">
        <v>1830</v>
      </c>
      <c r="E2484" s="271">
        <v>36036</v>
      </c>
      <c r="F2484" s="263" t="str">
        <f t="shared" si="161"/>
        <v xml:space="preserve"> </v>
      </c>
      <c r="G2484" s="267" t="s">
        <v>21</v>
      </c>
      <c r="H2484" s="267" t="s">
        <v>604</v>
      </c>
      <c r="I2484" s="263" t="str">
        <f t="shared" si="162"/>
        <v xml:space="preserve"> </v>
      </c>
      <c r="J2484" s="272" t="str">
        <f>IF(D2484&gt;=('28 Populations and thresholds'!$I$158),"YES"," ")</f>
        <v>YES</v>
      </c>
      <c r="K2484" s="272" t="str">
        <f>IF(J2484="YES"," ",IF(D2484&gt;=('28 Populations and thresholds'!$I$158)*0.25,"YES"))</f>
        <v xml:space="preserve"> </v>
      </c>
      <c r="L2484" s="272" t="b">
        <f>OR('28 Populations and thresholds'!$J$158="CR",'28 Populations and thresholds'!$J$158="EN",'28 Populations and thresholds'!$J$158="VU")</f>
        <v>0</v>
      </c>
      <c r="M2484" s="273">
        <f>D2484/'28 Populations and thresholds'!$H$158</f>
        <v>1.83E-2</v>
      </c>
      <c r="N2484" s="274">
        <f>'28 Populations and thresholds'!$K$158</f>
        <v>0</v>
      </c>
      <c r="O2484" s="263" t="str">
        <f t="shared" si="163"/>
        <v xml:space="preserve"> </v>
      </c>
      <c r="P2484" s="349">
        <v>5.89</v>
      </c>
      <c r="Q2484" s="272">
        <v>3</v>
      </c>
      <c r="R2484" s="274">
        <v>0</v>
      </c>
      <c r="S2484" s="263"/>
      <c r="T2484" s="269"/>
      <c r="U2484" s="263" t="str">
        <f t="shared" si="164"/>
        <v xml:space="preserve"> </v>
      </c>
      <c r="W2484" s="9"/>
      <c r="X2484" s="9"/>
      <c r="Y2484" s="9"/>
      <c r="Z2484" s="9"/>
    </row>
    <row r="2485" spans="1:26" s="4" customFormat="1" x14ac:dyDescent="0.2">
      <c r="A2485" s="275" t="s">
        <v>1610</v>
      </c>
      <c r="B2485" s="268" t="s">
        <v>1081</v>
      </c>
      <c r="C2485" s="269" t="s">
        <v>3459</v>
      </c>
      <c r="D2485" s="270">
        <v>410</v>
      </c>
      <c r="E2485" s="271">
        <v>36036</v>
      </c>
      <c r="F2485" s="263" t="str">
        <f t="shared" si="161"/>
        <v xml:space="preserve"> </v>
      </c>
      <c r="G2485" s="267" t="s">
        <v>21</v>
      </c>
      <c r="H2485" s="267" t="s">
        <v>604</v>
      </c>
      <c r="I2485" s="263" t="str">
        <f t="shared" si="162"/>
        <v xml:space="preserve"> </v>
      </c>
      <c r="J2485" s="272" t="str">
        <f>IF(D2485&gt;=(('28 Populations and thresholds'!$I$160)+('28 Populations and thresholds'!$I$163)),"YES"," ")</f>
        <v>YES</v>
      </c>
      <c r="K2485" s="272" t="str">
        <f>IF(J2485="YES"," ",IF(D2485&gt;=(('28 Populations and thresholds'!$I$160)+('28 Populations and thresholds'!$I$163))*0.25,"YES"))</f>
        <v xml:space="preserve"> </v>
      </c>
      <c r="L2485" s="272" t="b">
        <f>OR('28 Populations and thresholds'!$J$160="CR",'28 Populations and thresholds'!$J$160="EN",'28 Populations and thresholds'!$J$160="VU")</f>
        <v>0</v>
      </c>
      <c r="M2485" s="273">
        <f>D2485/(('28 Populations and thresholds'!$H$160)+('28 Populations and thresholds'!$H$163))</f>
        <v>1.064935064935065E-2</v>
      </c>
      <c r="N2485" s="274" t="str">
        <f>'28 Populations and thresholds'!$K$160</f>
        <v>DEC</v>
      </c>
      <c r="O2485" s="263" t="str">
        <f t="shared" si="163"/>
        <v xml:space="preserve"> </v>
      </c>
      <c r="P2485" s="349"/>
      <c r="Q2485" s="272"/>
      <c r="R2485" s="274"/>
      <c r="S2485" s="263"/>
      <c r="T2485" s="282" t="s">
        <v>4563</v>
      </c>
      <c r="U2485" s="263" t="str">
        <f t="shared" si="164"/>
        <v xml:space="preserve"> </v>
      </c>
      <c r="W2485" s="9"/>
      <c r="X2485" s="9"/>
      <c r="Y2485" s="9"/>
      <c r="Z2485" s="9"/>
    </row>
    <row r="2486" spans="1:26" s="4" customFormat="1" x14ac:dyDescent="0.2">
      <c r="A2486" s="275" t="s">
        <v>1610</v>
      </c>
      <c r="B2486" s="268" t="s">
        <v>1081</v>
      </c>
      <c r="C2486" s="269" t="s">
        <v>3763</v>
      </c>
      <c r="D2486" s="270">
        <v>1496</v>
      </c>
      <c r="E2486" s="271">
        <v>36036</v>
      </c>
      <c r="F2486" s="263" t="str">
        <f t="shared" si="161"/>
        <v xml:space="preserve"> </v>
      </c>
      <c r="G2486" s="267" t="s">
        <v>21</v>
      </c>
      <c r="H2486" s="267" t="s">
        <v>604</v>
      </c>
      <c r="I2486" s="263" t="str">
        <f t="shared" si="162"/>
        <v xml:space="preserve"> </v>
      </c>
      <c r="J2486" s="272" t="str">
        <f>IF(D2486&gt;=('28 Populations and thresholds'!$I$191),"YES"," ")</f>
        <v>YES</v>
      </c>
      <c r="K2486" s="272" t="str">
        <f>IF(J2486="YES"," ",IF(D2486&gt;=('28 Populations and thresholds'!$I$191)*0.25,"YES"))</f>
        <v xml:space="preserve"> </v>
      </c>
      <c r="L2486" s="272" t="b">
        <f>OR('28 Populations and thresholds'!$J$191="CR",'28 Populations and thresholds'!$J$191="EN",'28 Populations and thresholds'!$J$191="VU")</f>
        <v>0</v>
      </c>
      <c r="M2486" s="273">
        <f>D2486/'28 Populations and thresholds'!$H$191</f>
        <v>2.9919999999999999E-2</v>
      </c>
      <c r="N2486" s="274">
        <f>'28 Populations and thresholds'!$K$191</f>
        <v>0</v>
      </c>
      <c r="O2486" s="263" t="str">
        <f t="shared" si="163"/>
        <v xml:space="preserve"> </v>
      </c>
      <c r="P2486" s="349"/>
      <c r="Q2486" s="272"/>
      <c r="R2486" s="274"/>
      <c r="S2486" s="263"/>
      <c r="T2486" s="275"/>
      <c r="U2486" s="263" t="str">
        <f t="shared" si="164"/>
        <v xml:space="preserve"> </v>
      </c>
      <c r="W2486" s="9"/>
      <c r="X2486" s="9"/>
      <c r="Y2486" s="9"/>
      <c r="Z2486" s="9"/>
    </row>
    <row r="2487" spans="1:26" s="4" customFormat="1" x14ac:dyDescent="0.2">
      <c r="A2487" s="12" t="s">
        <v>1610</v>
      </c>
      <c r="B2487" s="4" t="s">
        <v>3653</v>
      </c>
      <c r="C2487" s="4" t="s">
        <v>3652</v>
      </c>
      <c r="D2487" s="5">
        <v>870</v>
      </c>
      <c r="E2487" s="104">
        <v>2006</v>
      </c>
      <c r="F2487" s="263" t="str">
        <f t="shared" si="161"/>
        <v xml:space="preserve"> </v>
      </c>
      <c r="G2487" s="12" t="s">
        <v>139</v>
      </c>
      <c r="H2487" s="12" t="s">
        <v>3388</v>
      </c>
      <c r="I2487" s="263" t="str">
        <f t="shared" si="162"/>
        <v xml:space="preserve"> </v>
      </c>
      <c r="J2487" s="38" t="str">
        <f>IF(D2487&gt;=('28 Populations and thresholds'!$I$112),"YES"," ")</f>
        <v>YES</v>
      </c>
      <c r="K2487" s="38" t="str">
        <f>IF(J2487="YES"," ",IF(D2487&gt;=('28 Populations and thresholds'!$I$112)*0.25,"YES"))</f>
        <v xml:space="preserve"> </v>
      </c>
      <c r="L2487" s="38" t="b">
        <f>OR('28 Populations and thresholds'!$J$112="CR",'28 Populations and thresholds'!$J$112="EN",'28 Populations and thresholds'!$J$112="VU")</f>
        <v>0</v>
      </c>
      <c r="M2487" s="75">
        <f>D2487/'28 Populations and thresholds'!$H$112</f>
        <v>8.6999999999999994E-3</v>
      </c>
      <c r="N2487" s="106">
        <f>'28 Populations and thresholds'!$K$112</f>
        <v>0</v>
      </c>
      <c r="O2487" s="263" t="str">
        <f t="shared" si="163"/>
        <v xml:space="preserve"> </v>
      </c>
      <c r="P2487" s="348">
        <v>0.87</v>
      </c>
      <c r="Q2487" s="38">
        <v>1</v>
      </c>
      <c r="R2487" s="106">
        <v>0</v>
      </c>
      <c r="S2487" s="263"/>
      <c r="T2487" s="9"/>
      <c r="U2487" s="263" t="str">
        <f t="shared" si="164"/>
        <v xml:space="preserve"> </v>
      </c>
      <c r="W2487" s="9"/>
      <c r="X2487" s="9"/>
      <c r="Y2487" s="9"/>
      <c r="Z2487" s="9"/>
    </row>
    <row r="2488" spans="1:26" s="4" customFormat="1" x14ac:dyDescent="0.2">
      <c r="A2488" s="267" t="s">
        <v>1610</v>
      </c>
      <c r="B2488" s="293" t="s">
        <v>4746</v>
      </c>
      <c r="C2488" s="268" t="s">
        <v>3795</v>
      </c>
      <c r="D2488" s="270">
        <v>8000</v>
      </c>
      <c r="E2488" s="271">
        <v>36647</v>
      </c>
      <c r="F2488" s="263" t="str">
        <f t="shared" si="161"/>
        <v xml:space="preserve"> </v>
      </c>
      <c r="G2488" s="267" t="s">
        <v>21</v>
      </c>
      <c r="H2488" s="267" t="s">
        <v>718</v>
      </c>
      <c r="I2488" s="263" t="str">
        <f t="shared" si="162"/>
        <v xml:space="preserve"> </v>
      </c>
      <c r="J2488" s="272" t="str">
        <f>IF(D2488&gt;=(('28 Populations and thresholds'!$I$176)+('28 Populations and thresholds'!$I$177)),"YES"," ")</f>
        <v>YES</v>
      </c>
      <c r="K2488" s="272" t="str">
        <f>IF(J2488="YES"," ",IF(D2488&gt;=(('28 Populations and thresholds'!$I$176)+('28 Populations and thresholds'!$I$177))*0.25,"YES"))</f>
        <v xml:space="preserve"> </v>
      </c>
      <c r="L2488" s="272" t="b">
        <f>OR('28 Populations and thresholds'!$J$176="CR",'28 Populations and thresholds'!$J$176="EN",'28 Populations and thresholds'!$J$176="VU")</f>
        <v>0</v>
      </c>
      <c r="M2488" s="273">
        <f>D2488/(('28 Populations and thresholds'!$H$176)+('28 Populations and thresholds'!$H$177))</f>
        <v>2.8673835125448029E-2</v>
      </c>
      <c r="N2488" s="274" t="str">
        <f>'28 Populations and thresholds'!$K$176</f>
        <v>DEC</v>
      </c>
      <c r="O2488" s="263" t="str">
        <f t="shared" si="163"/>
        <v xml:space="preserve"> </v>
      </c>
      <c r="P2488" s="349">
        <v>88.36</v>
      </c>
      <c r="Q2488" s="272">
        <v>18</v>
      </c>
      <c r="R2488" s="274">
        <v>3</v>
      </c>
      <c r="S2488" s="263"/>
      <c r="T2488" s="275" t="s">
        <v>4568</v>
      </c>
      <c r="U2488" s="263" t="str">
        <f t="shared" si="164"/>
        <v xml:space="preserve"> </v>
      </c>
      <c r="W2488" s="9"/>
      <c r="X2488" s="9"/>
      <c r="Y2488" s="9"/>
      <c r="Z2488" s="9"/>
    </row>
    <row r="2489" spans="1:26" s="4" customFormat="1" x14ac:dyDescent="0.2">
      <c r="A2489" s="275" t="s">
        <v>1610</v>
      </c>
      <c r="B2489" s="293" t="s">
        <v>4746</v>
      </c>
      <c r="C2489" s="269" t="s">
        <v>3666</v>
      </c>
      <c r="D2489" s="279">
        <v>34909</v>
      </c>
      <c r="E2489" s="274" t="s">
        <v>3938</v>
      </c>
      <c r="F2489" s="263" t="str">
        <f t="shared" si="161"/>
        <v xml:space="preserve"> </v>
      </c>
      <c r="G2489" s="275"/>
      <c r="H2489" s="275" t="s">
        <v>4429</v>
      </c>
      <c r="I2489" s="263" t="str">
        <f t="shared" si="162"/>
        <v xml:space="preserve"> </v>
      </c>
      <c r="J2489" s="272" t="str">
        <f>IF(D2489&gt;=(('28 Populations and thresholds'!$I$62)+('28 Populations and thresholds'!$I$65)),"YES"," ")</f>
        <v>YES</v>
      </c>
      <c r="K2489" s="272" t="str">
        <f>IF(J2489="YES"," ",IF(D2489&gt;=(('28 Populations and thresholds'!$I$62)+('28 Populations and thresholds'!$I$65))*0.25,"YES"))</f>
        <v xml:space="preserve"> </v>
      </c>
      <c r="L2489" s="272" t="b">
        <f>OR('28 Populations and thresholds'!$J$62="CR",'28 Populations and thresholds'!$J$62="EN",'28 Populations and thresholds'!$J$62="VU")</f>
        <v>0</v>
      </c>
      <c r="M2489" s="273">
        <f>D2489/(('28 Populations and thresholds'!$H$62)+('28 Populations and thresholds'!$H$65))</f>
        <v>0.20534705882352941</v>
      </c>
      <c r="N2489" s="274" t="str">
        <f>'28 Populations and thresholds'!$K$62</f>
        <v>DEC</v>
      </c>
      <c r="O2489" s="263" t="str">
        <f t="shared" si="163"/>
        <v xml:space="preserve"> </v>
      </c>
      <c r="P2489" s="349"/>
      <c r="Q2489" s="272"/>
      <c r="R2489" s="274"/>
      <c r="S2489" s="263"/>
      <c r="T2489" s="275" t="s">
        <v>4747</v>
      </c>
      <c r="U2489" s="263" t="str">
        <f t="shared" si="164"/>
        <v xml:space="preserve"> </v>
      </c>
      <c r="W2489" s="9"/>
      <c r="X2489" s="9"/>
      <c r="Y2489" s="9"/>
      <c r="Z2489" s="9"/>
    </row>
    <row r="2490" spans="1:26" s="4" customFormat="1" x14ac:dyDescent="0.2">
      <c r="A2490" s="275" t="s">
        <v>1610</v>
      </c>
      <c r="B2490" s="293" t="s">
        <v>4746</v>
      </c>
      <c r="C2490" s="269" t="s">
        <v>3756</v>
      </c>
      <c r="D2490" s="270">
        <v>10500</v>
      </c>
      <c r="E2490" s="271">
        <v>36647</v>
      </c>
      <c r="F2490" s="263" t="str">
        <f t="shared" si="161"/>
        <v xml:space="preserve"> </v>
      </c>
      <c r="G2490" s="267" t="s">
        <v>21</v>
      </c>
      <c r="H2490" s="267" t="s">
        <v>718</v>
      </c>
      <c r="I2490" s="263" t="str">
        <f t="shared" si="162"/>
        <v xml:space="preserve"> </v>
      </c>
      <c r="J2490" s="272" t="str">
        <f>IF(D2490&gt;=('28 Populations and thresholds'!$I$175),"YES"," ")</f>
        <v>YES</v>
      </c>
      <c r="K2490" s="272" t="str">
        <f>IF(J2490="YES"," ",IF(D2490&gt;=('28 Populations and thresholds'!$I$175)*0.25,"YES"))</f>
        <v xml:space="preserve"> </v>
      </c>
      <c r="L2490" s="272" t="b">
        <f>OR('28 Populations and thresholds'!$J$175="CR",'28 Populations and thresholds'!$J$175="EN",'28 Populations and thresholds'!$J$175="VU")</f>
        <v>0</v>
      </c>
      <c r="M2490" s="273">
        <f>D2490/'28 Populations and thresholds'!$H$175</f>
        <v>7.5539568345323743E-2</v>
      </c>
      <c r="N2490" s="274" t="str">
        <f>'28 Populations and thresholds'!$K$175</f>
        <v>DEC</v>
      </c>
      <c r="O2490" s="263" t="str">
        <f t="shared" si="163"/>
        <v xml:space="preserve"> </v>
      </c>
      <c r="P2490" s="349"/>
      <c r="Q2490" s="272"/>
      <c r="R2490" s="274"/>
      <c r="S2490" s="263"/>
      <c r="T2490" s="269"/>
      <c r="U2490" s="263" t="str">
        <f t="shared" si="164"/>
        <v xml:space="preserve"> </v>
      </c>
      <c r="W2490" s="9"/>
      <c r="X2490" s="9"/>
      <c r="Y2490" s="9"/>
      <c r="Z2490" s="9"/>
    </row>
    <row r="2491" spans="1:26" s="4" customFormat="1" x14ac:dyDescent="0.2">
      <c r="A2491" s="275" t="s">
        <v>1610</v>
      </c>
      <c r="B2491" s="293" t="s">
        <v>4746</v>
      </c>
      <c r="C2491" s="269" t="s">
        <v>3652</v>
      </c>
      <c r="D2491" s="279">
        <v>1810</v>
      </c>
      <c r="E2491" s="274">
        <v>2005</v>
      </c>
      <c r="F2491" s="263" t="str">
        <f t="shared" si="161"/>
        <v xml:space="preserve"> </v>
      </c>
      <c r="G2491" s="275" t="s">
        <v>139</v>
      </c>
      <c r="H2491" s="275" t="s">
        <v>3388</v>
      </c>
      <c r="I2491" s="263" t="str">
        <f t="shared" si="162"/>
        <v xml:space="preserve"> </v>
      </c>
      <c r="J2491" s="272" t="str">
        <f>IF(D2491&gt;=('28 Populations and thresholds'!$I$112),"YES"," ")</f>
        <v>YES</v>
      </c>
      <c r="K2491" s="272" t="str">
        <f>IF(J2491="YES"," ",IF(D2491&gt;=('28 Populations and thresholds'!$I$112)*0.25,"YES"))</f>
        <v xml:space="preserve"> </v>
      </c>
      <c r="L2491" s="272" t="b">
        <f>OR('28 Populations and thresholds'!$J$112="CR",'28 Populations and thresholds'!$J$112="EN",'28 Populations and thresholds'!$J$112="VU")</f>
        <v>0</v>
      </c>
      <c r="M2491" s="273">
        <f>D2491/'28 Populations and thresholds'!$H$112</f>
        <v>1.8100000000000002E-2</v>
      </c>
      <c r="N2491" s="274">
        <f>'28 Populations and thresholds'!$K$112</f>
        <v>0</v>
      </c>
      <c r="O2491" s="263" t="str">
        <f t="shared" si="163"/>
        <v xml:space="preserve"> </v>
      </c>
      <c r="P2491" s="349"/>
      <c r="Q2491" s="272"/>
      <c r="R2491" s="274"/>
      <c r="S2491" s="263"/>
      <c r="T2491" s="269"/>
      <c r="U2491" s="263" t="str">
        <f t="shared" si="164"/>
        <v xml:space="preserve"> </v>
      </c>
      <c r="W2491" s="9"/>
      <c r="X2491" s="9"/>
      <c r="Y2491" s="9"/>
      <c r="Z2491" s="9"/>
    </row>
    <row r="2492" spans="1:26" s="4" customFormat="1" x14ac:dyDescent="0.2">
      <c r="A2492" s="267" t="s">
        <v>1610</v>
      </c>
      <c r="B2492" s="293" t="s">
        <v>4746</v>
      </c>
      <c r="C2492" s="269" t="s">
        <v>3617</v>
      </c>
      <c r="D2492" s="270">
        <v>15020</v>
      </c>
      <c r="E2492" s="294" t="s">
        <v>1325</v>
      </c>
      <c r="F2492" s="263" t="str">
        <f t="shared" si="161"/>
        <v xml:space="preserve"> </v>
      </c>
      <c r="G2492" s="267" t="s">
        <v>15</v>
      </c>
      <c r="H2492" s="267" t="s">
        <v>1315</v>
      </c>
      <c r="I2492" s="263" t="str">
        <f t="shared" si="162"/>
        <v xml:space="preserve"> </v>
      </c>
      <c r="J2492" s="272" t="str">
        <f>IF(D2492&gt;=('28 Populations and thresholds'!$I$95),"YES"," ")</f>
        <v>YES</v>
      </c>
      <c r="K2492" s="272" t="str">
        <f>IF(J2492="YES"," ",IF(D2492&gt;=('28 Populations and thresholds'!$I$95)*0.25,"YES"))</f>
        <v xml:space="preserve"> </v>
      </c>
      <c r="L2492" s="272" t="b">
        <f>OR('28 Populations and thresholds'!$J$95="CR",'28 Populations and thresholds'!$J$95="EN",'28 Populations and thresholds'!$J$95="VU")</f>
        <v>0</v>
      </c>
      <c r="M2492" s="273">
        <f>D2492/'28 Populations and thresholds'!$H$95</f>
        <v>5.0066666666666669E-2</v>
      </c>
      <c r="N2492" s="274">
        <f>'28 Populations and thresholds'!$K$95</f>
        <v>0</v>
      </c>
      <c r="O2492" s="263" t="str">
        <f t="shared" si="163"/>
        <v xml:space="preserve"> </v>
      </c>
      <c r="P2492" s="349"/>
      <c r="Q2492" s="272"/>
      <c r="R2492" s="274"/>
      <c r="S2492" s="263"/>
      <c r="T2492" s="275"/>
      <c r="U2492" s="263" t="str">
        <f t="shared" si="164"/>
        <v xml:space="preserve"> </v>
      </c>
      <c r="W2492" s="9"/>
      <c r="X2492" s="9"/>
      <c r="Y2492" s="9"/>
      <c r="Z2492" s="9"/>
    </row>
    <row r="2493" spans="1:26" s="4" customFormat="1" x14ac:dyDescent="0.2">
      <c r="A2493" s="275" t="s">
        <v>1610</v>
      </c>
      <c r="B2493" s="293" t="s">
        <v>4746</v>
      </c>
      <c r="C2493" s="269" t="s">
        <v>3482</v>
      </c>
      <c r="D2493" s="270">
        <v>16400</v>
      </c>
      <c r="E2493" s="271">
        <v>36647</v>
      </c>
      <c r="F2493" s="263" t="str">
        <f t="shared" si="161"/>
        <v xml:space="preserve"> </v>
      </c>
      <c r="G2493" s="267" t="s">
        <v>21</v>
      </c>
      <c r="H2493" s="267" t="s">
        <v>718</v>
      </c>
      <c r="I2493" s="263" t="str">
        <f t="shared" si="162"/>
        <v xml:space="preserve"> </v>
      </c>
      <c r="J2493" s="272" t="str">
        <f>IF(D2493&gt;=(('28 Populations and thresholds'!$I$205)+('28 Populations and thresholds'!$I$206)+('28 Populations and thresholds'!$I$207)+('28 Populations and thresholds'!$I$208)),"YES"," ")</f>
        <v>YES</v>
      </c>
      <c r="K2493" s="272" t="str">
        <f>IF(J2493="YES"," ",IF(D2493&gt;=(('28 Populations and thresholds'!$I$205)+('28 Populations and thresholds'!$I$206)+('28 Populations and thresholds'!$I$207)+('28 Populations and thresholds'!$I$208))*0.25,"YES"))</f>
        <v xml:space="preserve"> </v>
      </c>
      <c r="L2493" s="272" t="b">
        <f>OR('28 Populations and thresholds'!$J$206="CR",'28 Populations and thresholds'!$J$206="EN",'28 Populations and thresholds'!$J$206="VU")</f>
        <v>0</v>
      </c>
      <c r="M2493" s="273">
        <f>D2493/(('28 Populations and thresholds'!$H$205)+('28 Populations and thresholds'!$H$206)+('28 Populations and thresholds'!$H$207)+('28 Populations and thresholds'!$H$208))</f>
        <v>6.1310703203858088E-3</v>
      </c>
      <c r="N2493" s="274" t="str">
        <f>'28 Populations and thresholds'!$K$206</f>
        <v>DEC</v>
      </c>
      <c r="O2493" s="263" t="str">
        <f t="shared" si="163"/>
        <v xml:space="preserve"> </v>
      </c>
      <c r="P2493" s="349"/>
      <c r="Q2493" s="272"/>
      <c r="R2493" s="274"/>
      <c r="S2493" s="263"/>
      <c r="T2493" s="275" t="s">
        <v>4568</v>
      </c>
      <c r="U2493" s="263" t="str">
        <f t="shared" si="164"/>
        <v xml:space="preserve"> </v>
      </c>
      <c r="W2493" s="9"/>
      <c r="X2493" s="9"/>
      <c r="Y2493" s="9"/>
      <c r="Z2493" s="9"/>
    </row>
    <row r="2494" spans="1:26" s="4" customFormat="1" x14ac:dyDescent="0.2">
      <c r="A2494" s="275" t="s">
        <v>1610</v>
      </c>
      <c r="B2494" s="293" t="s">
        <v>4746</v>
      </c>
      <c r="C2494" s="269" t="s">
        <v>3767</v>
      </c>
      <c r="D2494" s="270">
        <v>7700</v>
      </c>
      <c r="E2494" s="271">
        <v>36647</v>
      </c>
      <c r="F2494" s="263" t="str">
        <f t="shared" si="161"/>
        <v xml:space="preserve"> </v>
      </c>
      <c r="G2494" s="267" t="s">
        <v>21</v>
      </c>
      <c r="H2494" s="267" t="s">
        <v>718</v>
      </c>
      <c r="I2494" s="263" t="str">
        <f t="shared" si="162"/>
        <v xml:space="preserve"> </v>
      </c>
      <c r="J2494" s="272" t="str">
        <f>IF(D2494&gt;=('28 Populations and thresholds'!$I$195),"YES"," ")</f>
        <v>YES</v>
      </c>
      <c r="K2494" s="272" t="str">
        <f>IF(J2494="YES"," ",IF(D2494&gt;=('28 Populations and thresholds'!$I$195)*0.25,"YES"))</f>
        <v xml:space="preserve"> </v>
      </c>
      <c r="L2494" s="272" t="b">
        <f>OR('28 Populations and thresholds'!$J$195="CR",'28 Populations and thresholds'!$J$195="EN",'28 Populations and thresholds'!$J$195="VU")</f>
        <v>1</v>
      </c>
      <c r="M2494" s="273">
        <f>D2494/'28 Populations and thresholds'!$H$195</f>
        <v>2.6551724137931033E-2</v>
      </c>
      <c r="N2494" s="274" t="str">
        <f>'28 Populations and thresholds'!$K$195</f>
        <v>DEC</v>
      </c>
      <c r="O2494" s="263" t="str">
        <f t="shared" si="163"/>
        <v xml:space="preserve"> </v>
      </c>
      <c r="P2494" s="349"/>
      <c r="Q2494" s="272"/>
      <c r="R2494" s="274"/>
      <c r="S2494" s="263"/>
      <c r="T2494" s="275"/>
      <c r="U2494" s="263" t="str">
        <f t="shared" si="164"/>
        <v xml:space="preserve"> </v>
      </c>
      <c r="W2494" s="9"/>
      <c r="X2494" s="9"/>
      <c r="Y2494" s="9"/>
      <c r="Z2494" s="9"/>
    </row>
    <row r="2495" spans="1:26" s="4" customFormat="1" x14ac:dyDescent="0.2">
      <c r="A2495" s="275" t="s">
        <v>1610</v>
      </c>
      <c r="B2495" s="293" t="s">
        <v>4746</v>
      </c>
      <c r="C2495" s="269" t="s">
        <v>3659</v>
      </c>
      <c r="D2495" s="279">
        <v>13055</v>
      </c>
      <c r="E2495" s="274">
        <v>2005</v>
      </c>
      <c r="F2495" s="263" t="str">
        <f t="shared" si="161"/>
        <v xml:space="preserve"> </v>
      </c>
      <c r="G2495" s="275" t="s">
        <v>139</v>
      </c>
      <c r="H2495" s="275" t="s">
        <v>3388</v>
      </c>
      <c r="I2495" s="263" t="str">
        <f t="shared" si="162"/>
        <v xml:space="preserve"> </v>
      </c>
      <c r="J2495" s="272" t="str">
        <f>IF(D2495&gt;=('28 Populations and thresholds'!$I$68),"YES"," ")</f>
        <v>YES</v>
      </c>
      <c r="K2495" s="272" t="str">
        <f>IF(J2495="YES"," ",IF(D2495&gt;=('28 Populations and thresholds'!$I$68)*0.25,"YES"))</f>
        <v xml:space="preserve"> </v>
      </c>
      <c r="L2495" s="272" t="b">
        <f>OR('28 Populations and thresholds'!$J$68="CR",'28 Populations and thresholds'!$J$68="EN",'28 Populations and thresholds'!$J$68="VU")</f>
        <v>0</v>
      </c>
      <c r="M2495" s="273">
        <f>D2495/'28 Populations and thresholds'!$H$68</f>
        <v>0.13055</v>
      </c>
      <c r="N2495" s="274">
        <f>'28 Populations and thresholds'!$K$68</f>
        <v>0</v>
      </c>
      <c r="O2495" s="263" t="str">
        <f t="shared" si="163"/>
        <v xml:space="preserve"> </v>
      </c>
      <c r="P2495" s="349"/>
      <c r="Q2495" s="272"/>
      <c r="R2495" s="274"/>
      <c r="S2495" s="263"/>
      <c r="T2495" s="269"/>
      <c r="U2495" s="263" t="str">
        <f t="shared" si="164"/>
        <v xml:space="preserve"> </v>
      </c>
      <c r="W2495" s="9"/>
      <c r="X2495" s="9"/>
      <c r="Y2495" s="9"/>
      <c r="Z2495" s="9"/>
    </row>
    <row r="2496" spans="1:26" s="4" customFormat="1" x14ac:dyDescent="0.2">
      <c r="A2496" s="275" t="s">
        <v>1610</v>
      </c>
      <c r="B2496" s="293" t="s">
        <v>4746</v>
      </c>
      <c r="C2496" s="269" t="s">
        <v>3451</v>
      </c>
      <c r="D2496" s="270">
        <v>2100</v>
      </c>
      <c r="E2496" s="271">
        <v>36647</v>
      </c>
      <c r="F2496" s="263" t="str">
        <f t="shared" si="161"/>
        <v xml:space="preserve"> </v>
      </c>
      <c r="G2496" s="267" t="s">
        <v>21</v>
      </c>
      <c r="H2496" s="267" t="s">
        <v>718</v>
      </c>
      <c r="I2496" s="263" t="str">
        <f t="shared" si="162"/>
        <v xml:space="preserve"> </v>
      </c>
      <c r="J2496" s="272" t="str">
        <f>IF(D2496&gt;=('28 Populations and thresholds'!$I$154),"YES"," ")</f>
        <v>YES</v>
      </c>
      <c r="K2496" s="272" t="str">
        <f>IF(J2496="YES"," ",IF(D2496&gt;=('28 Populations and thresholds'!$I$154)*0.25,"YES"))</f>
        <v xml:space="preserve"> </v>
      </c>
      <c r="L2496" s="272" t="b">
        <f>OR('28 Populations and thresholds'!$J$154="CR",'28 Populations and thresholds'!$J$154="EN",'28 Populations and thresholds'!$J$154="VU")</f>
        <v>0</v>
      </c>
      <c r="M2496" s="273">
        <f>D2496/'28 Populations and thresholds'!$H$154</f>
        <v>2.0192307692307693E-2</v>
      </c>
      <c r="N2496" s="274" t="str">
        <f>'28 Populations and thresholds'!$K$154</f>
        <v>DEC</v>
      </c>
      <c r="O2496" s="263" t="str">
        <f t="shared" si="163"/>
        <v xml:space="preserve"> </v>
      </c>
      <c r="P2496" s="349"/>
      <c r="Q2496" s="272"/>
      <c r="R2496" s="274"/>
      <c r="S2496" s="263"/>
      <c r="T2496" s="269"/>
      <c r="U2496" s="263" t="str">
        <f t="shared" si="164"/>
        <v xml:space="preserve"> </v>
      </c>
      <c r="W2496" s="9"/>
      <c r="X2496" s="9"/>
      <c r="Y2496" s="9"/>
      <c r="Z2496" s="9"/>
    </row>
    <row r="2497" spans="1:26" s="4" customFormat="1" x14ac:dyDescent="0.2">
      <c r="A2497" s="275" t="s">
        <v>1610</v>
      </c>
      <c r="B2497" s="293" t="s">
        <v>4746</v>
      </c>
      <c r="C2497" s="269" t="s">
        <v>3459</v>
      </c>
      <c r="D2497" s="270">
        <v>3500</v>
      </c>
      <c r="E2497" s="271">
        <v>36647</v>
      </c>
      <c r="F2497" s="263" t="str">
        <f t="shared" ref="F2497:F2560" si="165">" "</f>
        <v xml:space="preserve"> </v>
      </c>
      <c r="G2497" s="267" t="s">
        <v>21</v>
      </c>
      <c r="H2497" s="267" t="s">
        <v>718</v>
      </c>
      <c r="I2497" s="263" t="str">
        <f t="shared" ref="I2497:I2560" si="166">" "</f>
        <v xml:space="preserve"> </v>
      </c>
      <c r="J2497" s="272" t="str">
        <f>IF(D2497&gt;=(('28 Populations and thresholds'!$I$160)+('28 Populations and thresholds'!$I$163)),"YES"," ")</f>
        <v>YES</v>
      </c>
      <c r="K2497" s="272" t="str">
        <f>IF(J2497="YES"," ",IF(D2497&gt;=(('28 Populations and thresholds'!$I$160)+('28 Populations and thresholds'!$I$163))*0.25,"YES"))</f>
        <v xml:space="preserve"> </v>
      </c>
      <c r="L2497" s="272" t="b">
        <f>OR('28 Populations and thresholds'!$J$160="CR",'28 Populations and thresholds'!$J$160="EN",'28 Populations and thresholds'!$J$160="VU")</f>
        <v>0</v>
      </c>
      <c r="M2497" s="273">
        <f>D2497/(('28 Populations and thresholds'!$H$160)+('28 Populations and thresholds'!$H$163))</f>
        <v>9.0909090909090912E-2</v>
      </c>
      <c r="N2497" s="274" t="str">
        <f>'28 Populations and thresholds'!$K$160</f>
        <v>DEC</v>
      </c>
      <c r="O2497" s="263" t="str">
        <f t="shared" ref="O2497:O2560" si="167">" "</f>
        <v xml:space="preserve"> </v>
      </c>
      <c r="P2497" s="349"/>
      <c r="Q2497" s="272"/>
      <c r="R2497" s="274"/>
      <c r="S2497" s="263"/>
      <c r="T2497" s="282" t="s">
        <v>4563</v>
      </c>
      <c r="U2497" s="263" t="str">
        <f t="shared" ref="U2497:U2560" si="168">" "</f>
        <v xml:space="preserve"> </v>
      </c>
      <c r="W2497" s="9"/>
      <c r="X2497" s="9"/>
      <c r="Y2497" s="9"/>
      <c r="Z2497" s="9"/>
    </row>
    <row r="2498" spans="1:26" s="4" customFormat="1" x14ac:dyDescent="0.2">
      <c r="A2498" s="267" t="s">
        <v>1610</v>
      </c>
      <c r="B2498" s="293" t="s">
        <v>4746</v>
      </c>
      <c r="C2498" s="269" t="s">
        <v>3603</v>
      </c>
      <c r="D2498" s="298">
        <v>16075</v>
      </c>
      <c r="E2498" s="294" t="s">
        <v>1327</v>
      </c>
      <c r="F2498" s="263" t="str">
        <f t="shared" si="165"/>
        <v xml:space="preserve"> </v>
      </c>
      <c r="G2498" s="267" t="s">
        <v>15</v>
      </c>
      <c r="H2498" s="267" t="s">
        <v>1315</v>
      </c>
      <c r="I2498" s="263" t="str">
        <f t="shared" si="166"/>
        <v xml:space="preserve"> </v>
      </c>
      <c r="J2498" s="272" t="str">
        <f>IF(D2498&gt;=('28 Populations and thresholds'!$I$89),"YES"," ")</f>
        <v>YES</v>
      </c>
      <c r="K2498" s="272" t="str">
        <f>IF(J2498="YES"," ",IF(D2498&gt;=('28 Populations and thresholds'!$I$89)*0.25,"YES"))</f>
        <v xml:space="preserve"> </v>
      </c>
      <c r="L2498" s="272" t="b">
        <f>OR('28 Populations and thresholds'!$J$89="CR",'28 Populations and thresholds'!$J$89="EN",'28 Populations and thresholds'!$J$89="VU")</f>
        <v>0</v>
      </c>
      <c r="M2498" s="273">
        <f>D2498/'28 Populations and thresholds'!$H$89</f>
        <v>1.0716666666666666E-2</v>
      </c>
      <c r="N2498" s="274">
        <f>'28 Populations and thresholds'!$K$89</f>
        <v>0</v>
      </c>
      <c r="O2498" s="263" t="str">
        <f t="shared" si="167"/>
        <v xml:space="preserve"> </v>
      </c>
      <c r="P2498" s="349"/>
      <c r="Q2498" s="272"/>
      <c r="R2498" s="274"/>
      <c r="S2498" s="263"/>
      <c r="T2498" s="269"/>
      <c r="U2498" s="263" t="str">
        <f t="shared" si="168"/>
        <v xml:space="preserve"> </v>
      </c>
      <c r="W2498" s="9"/>
      <c r="X2498" s="9"/>
      <c r="Y2498" s="9"/>
      <c r="Z2498" s="9"/>
    </row>
    <row r="2499" spans="1:26" s="4" customFormat="1" x14ac:dyDescent="0.2">
      <c r="A2499" s="275" t="s">
        <v>1610</v>
      </c>
      <c r="B2499" s="293" t="s">
        <v>4746</v>
      </c>
      <c r="C2499" s="269" t="s">
        <v>3770</v>
      </c>
      <c r="D2499" s="270">
        <v>2400</v>
      </c>
      <c r="E2499" s="271">
        <v>36647</v>
      </c>
      <c r="F2499" s="263" t="str">
        <f t="shared" si="165"/>
        <v xml:space="preserve"> </v>
      </c>
      <c r="G2499" s="267" t="s">
        <v>21</v>
      </c>
      <c r="H2499" s="267" t="s">
        <v>718</v>
      </c>
      <c r="I2499" s="263" t="str">
        <f t="shared" si="166"/>
        <v xml:space="preserve"> </v>
      </c>
      <c r="J2499" s="272" t="str">
        <f>IF(D2499&gt;=('28 Populations and thresholds'!$I$199),"YES"," ")</f>
        <v xml:space="preserve"> </v>
      </c>
      <c r="K2499" s="272" t="str">
        <f>IF(J2499="YES"," ",IF(D2499&gt;=('28 Populations and thresholds'!$I$199)*0.25,"YES"))</f>
        <v>YES</v>
      </c>
      <c r="L2499" s="272" t="b">
        <f>OR('28 Populations and thresholds'!$J$199="CR",'28 Populations and thresholds'!$J$199="EN",'28 Populations and thresholds'!$J$199="VU")</f>
        <v>0</v>
      </c>
      <c r="M2499" s="273">
        <f>D2499/'28 Populations and thresholds'!$H$199</f>
        <v>7.619047619047619E-3</v>
      </c>
      <c r="N2499" s="274">
        <f>'28 Populations and thresholds'!$K$199</f>
        <v>0</v>
      </c>
      <c r="O2499" s="263" t="str">
        <f t="shared" si="167"/>
        <v xml:space="preserve"> </v>
      </c>
      <c r="P2499" s="349"/>
      <c r="Q2499" s="272"/>
      <c r="R2499" s="274"/>
      <c r="S2499" s="263"/>
      <c r="T2499" s="269"/>
      <c r="U2499" s="263" t="str">
        <f t="shared" si="168"/>
        <v xml:space="preserve"> </v>
      </c>
      <c r="W2499" s="9"/>
      <c r="X2499" s="9"/>
      <c r="Y2499" s="9"/>
      <c r="Z2499" s="9"/>
    </row>
    <row r="2500" spans="1:26" s="4" customFormat="1" x14ac:dyDescent="0.2">
      <c r="A2500" s="275" t="s">
        <v>1610</v>
      </c>
      <c r="B2500" s="293" t="s">
        <v>4746</v>
      </c>
      <c r="C2500" s="269" t="s">
        <v>3552</v>
      </c>
      <c r="D2500" s="279">
        <v>1692</v>
      </c>
      <c r="E2500" s="274">
        <v>2005</v>
      </c>
      <c r="F2500" s="263" t="str">
        <f t="shared" si="165"/>
        <v xml:space="preserve"> </v>
      </c>
      <c r="G2500" s="275" t="s">
        <v>139</v>
      </c>
      <c r="H2500" s="275" t="s">
        <v>3388</v>
      </c>
      <c r="I2500" s="263" t="str">
        <f t="shared" si="166"/>
        <v xml:space="preserve"> </v>
      </c>
      <c r="J2500" s="272" t="str">
        <f>IF(D2500&gt;=('28 Populations and thresholds'!$I$77),"YES"," ")</f>
        <v>YES</v>
      </c>
      <c r="K2500" s="272" t="str">
        <f>IF(J2500="YES"," ",IF(D2500&gt;=('28 Populations and thresholds'!$I$77)*0.25,"YES"))</f>
        <v xml:space="preserve"> </v>
      </c>
      <c r="L2500" s="272" t="b">
        <f>OR('28 Populations and thresholds'!$J$77="CR",'28 Populations and thresholds'!$J$77="EN",'28 Populations and thresholds'!$J$77="VU")</f>
        <v>0</v>
      </c>
      <c r="M2500" s="273">
        <f>D2500/'28 Populations and thresholds'!$H$77</f>
        <v>1.6920000000000001E-2</v>
      </c>
      <c r="N2500" s="274">
        <f>'28 Populations and thresholds'!$K$77</f>
        <v>0</v>
      </c>
      <c r="O2500" s="263" t="str">
        <f t="shared" si="167"/>
        <v xml:space="preserve"> </v>
      </c>
      <c r="P2500" s="349"/>
      <c r="Q2500" s="272"/>
      <c r="R2500" s="274"/>
      <c r="S2500" s="263"/>
      <c r="T2500" s="275"/>
      <c r="U2500" s="263" t="str">
        <f t="shared" si="168"/>
        <v xml:space="preserve"> </v>
      </c>
      <c r="W2500" s="9"/>
      <c r="X2500" s="9"/>
      <c r="Y2500" s="9"/>
      <c r="Z2500" s="9"/>
    </row>
    <row r="2501" spans="1:26" s="4" customFormat="1" x14ac:dyDescent="0.2">
      <c r="A2501" s="267" t="s">
        <v>1610</v>
      </c>
      <c r="B2501" s="293" t="s">
        <v>4746</v>
      </c>
      <c r="C2501" s="269" t="s">
        <v>3644</v>
      </c>
      <c r="D2501" s="270">
        <v>454</v>
      </c>
      <c r="E2501" s="294" t="s">
        <v>1341</v>
      </c>
      <c r="F2501" s="263" t="str">
        <f t="shared" si="165"/>
        <v xml:space="preserve"> </v>
      </c>
      <c r="G2501" s="267" t="s">
        <v>15</v>
      </c>
      <c r="H2501" s="267" t="s">
        <v>1315</v>
      </c>
      <c r="I2501" s="263" t="str">
        <f t="shared" si="166"/>
        <v xml:space="preserve"> </v>
      </c>
      <c r="J2501" s="272" t="str">
        <f>IF(D2501&gt;=('28 Populations and thresholds'!$I$109),"YES"," ")</f>
        <v>YES</v>
      </c>
      <c r="K2501" s="272" t="str">
        <f>IF(J2501="YES"," ",IF(D2501&gt;=('28 Populations and thresholds'!$I$109)*0.25,"YES"))</f>
        <v xml:space="preserve"> </v>
      </c>
      <c r="L2501" s="272" t="b">
        <f>OR('28 Populations and thresholds'!$J$109="CR",'28 Populations and thresholds'!$J$109="EN",'28 Populations and thresholds'!$J$109="VU")</f>
        <v>0</v>
      </c>
      <c r="M2501" s="273">
        <f>D2501/'28 Populations and thresholds'!$H$109</f>
        <v>1.8159999999999999E-2</v>
      </c>
      <c r="N2501" s="274">
        <f>'28 Populations and thresholds'!$K$109</f>
        <v>0</v>
      </c>
      <c r="O2501" s="263" t="str">
        <f t="shared" si="167"/>
        <v xml:space="preserve"> </v>
      </c>
      <c r="P2501" s="349"/>
      <c r="Q2501" s="272"/>
      <c r="R2501" s="274"/>
      <c r="S2501" s="263"/>
      <c r="T2501" s="269"/>
      <c r="U2501" s="263" t="str">
        <f t="shared" si="168"/>
        <v xml:space="preserve"> </v>
      </c>
    </row>
    <row r="2502" spans="1:26" s="4" customFormat="1" x14ac:dyDescent="0.2">
      <c r="A2502" s="275" t="s">
        <v>1610</v>
      </c>
      <c r="B2502" s="293" t="s">
        <v>4746</v>
      </c>
      <c r="C2502" s="280" t="s">
        <v>3472</v>
      </c>
      <c r="D2502" s="270">
        <v>79</v>
      </c>
      <c r="E2502" s="271">
        <v>36647</v>
      </c>
      <c r="F2502" s="263" t="str">
        <f t="shared" si="165"/>
        <v xml:space="preserve"> </v>
      </c>
      <c r="G2502" s="267" t="s">
        <v>21</v>
      </c>
      <c r="H2502" s="267" t="s">
        <v>718</v>
      </c>
      <c r="I2502" s="263" t="str">
        <f t="shared" si="166"/>
        <v xml:space="preserve"> </v>
      </c>
      <c r="J2502" s="272" t="str">
        <f>IF(D2502&gt;=('28 Populations and thresholds'!$I$188),"YES"," ")</f>
        <v>YES</v>
      </c>
      <c r="K2502" s="272" t="str">
        <f>IF(J2502="YES"," ",IF(D2502&gt;=('28 Populations and thresholds'!$I$188)*0.25,"YES"))</f>
        <v xml:space="preserve"> </v>
      </c>
      <c r="L2502" s="272" t="b">
        <f>OR('28 Populations and thresholds'!$J$188="CR",'28 Populations and thresholds'!$J$188="EN",'28 Populations and thresholds'!$J$188="VU")</f>
        <v>1</v>
      </c>
      <c r="M2502" s="273">
        <f>D2502/'28 Populations and thresholds'!$H$188</f>
        <v>0.13166666666666665</v>
      </c>
      <c r="N2502" s="274" t="str">
        <f>'28 Populations and thresholds'!$K$188</f>
        <v>DEC</v>
      </c>
      <c r="O2502" s="263" t="str">
        <f t="shared" si="167"/>
        <v xml:space="preserve"> </v>
      </c>
      <c r="P2502" s="349"/>
      <c r="Q2502" s="272"/>
      <c r="R2502" s="274"/>
      <c r="S2502" s="263"/>
      <c r="T2502" s="269"/>
      <c r="U2502" s="263" t="str">
        <f t="shared" si="168"/>
        <v xml:space="preserve"> </v>
      </c>
    </row>
    <row r="2503" spans="1:26" s="4" customFormat="1" x14ac:dyDescent="0.2">
      <c r="A2503" s="275" t="s">
        <v>1610</v>
      </c>
      <c r="B2503" s="293" t="s">
        <v>4746</v>
      </c>
      <c r="C2503" s="269" t="s">
        <v>3763</v>
      </c>
      <c r="D2503" s="270">
        <v>480</v>
      </c>
      <c r="E2503" s="271">
        <v>36647</v>
      </c>
      <c r="F2503" s="263" t="str">
        <f t="shared" si="165"/>
        <v xml:space="preserve"> </v>
      </c>
      <c r="G2503" s="267" t="s">
        <v>21</v>
      </c>
      <c r="H2503" s="267" t="s">
        <v>718</v>
      </c>
      <c r="I2503" s="263" t="str">
        <f t="shared" si="166"/>
        <v xml:space="preserve"> </v>
      </c>
      <c r="J2503" s="272" t="str">
        <f>IF(D2503&gt;=('28 Populations and thresholds'!$I$191),"YES"," ")</f>
        <v xml:space="preserve"> </v>
      </c>
      <c r="K2503" s="272" t="str">
        <f>IF(J2503="YES"," ",IF(D2503&gt;=('28 Populations and thresholds'!$I$191)*0.25,"YES"))</f>
        <v>YES</v>
      </c>
      <c r="L2503" s="272" t="b">
        <f>OR('28 Populations and thresholds'!$J$191="CR",'28 Populations and thresholds'!$J$191="EN",'28 Populations and thresholds'!$J$191="VU")</f>
        <v>0</v>
      </c>
      <c r="M2503" s="273">
        <f>D2503/'28 Populations and thresholds'!$H$191</f>
        <v>9.5999999999999992E-3</v>
      </c>
      <c r="N2503" s="274">
        <f>'28 Populations and thresholds'!$K$191</f>
        <v>0</v>
      </c>
      <c r="O2503" s="263" t="str">
        <f t="shared" si="167"/>
        <v xml:space="preserve"> </v>
      </c>
      <c r="P2503" s="349"/>
      <c r="Q2503" s="272"/>
      <c r="R2503" s="274"/>
      <c r="S2503" s="263"/>
      <c r="T2503" s="275"/>
      <c r="U2503" s="263" t="str">
        <f t="shared" si="168"/>
        <v xml:space="preserve"> </v>
      </c>
      <c r="W2503" s="9"/>
      <c r="X2503" s="9"/>
      <c r="Y2503" s="9"/>
      <c r="Z2503" s="9"/>
    </row>
    <row r="2504" spans="1:26" s="4" customFormat="1" x14ac:dyDescent="0.2">
      <c r="A2504" s="275" t="s">
        <v>1610</v>
      </c>
      <c r="B2504" s="293" t="s">
        <v>4746</v>
      </c>
      <c r="C2504" s="280" t="s">
        <v>3758</v>
      </c>
      <c r="D2504" s="270">
        <v>320</v>
      </c>
      <c r="E2504" s="271">
        <v>36647</v>
      </c>
      <c r="F2504" s="263" t="str">
        <f t="shared" si="165"/>
        <v xml:space="preserve"> </v>
      </c>
      <c r="G2504" s="267" t="s">
        <v>21</v>
      </c>
      <c r="H2504" s="267" t="s">
        <v>718</v>
      </c>
      <c r="I2504" s="263" t="str">
        <f t="shared" si="166"/>
        <v xml:space="preserve"> </v>
      </c>
      <c r="J2504" s="272" t="str">
        <f>IF(D2504&gt;=('28 Populations and thresholds'!$I$179),"YES"," ")</f>
        <v xml:space="preserve"> </v>
      </c>
      <c r="K2504" s="272" t="str">
        <f>IF(J2504="YES"," ",IF(D2504&gt;=('28 Populations and thresholds'!$I$179)*0.25,"YES"))</f>
        <v>YES</v>
      </c>
      <c r="L2504" s="272" t="b">
        <f>OR('28 Populations and thresholds'!$J$179="CR",'28 Populations and thresholds'!$J$179="EN",'28 Populations and thresholds'!$J$179="VU")</f>
        <v>0</v>
      </c>
      <c r="M2504" s="273">
        <f>D2504/'28 Populations and thresholds'!$H$179</f>
        <v>5.8181818181818178E-3</v>
      </c>
      <c r="N2504" s="274" t="str">
        <f>'28 Populations and thresholds'!$K$179</f>
        <v>DEC</v>
      </c>
      <c r="O2504" s="263" t="str">
        <f t="shared" si="167"/>
        <v xml:space="preserve"> </v>
      </c>
      <c r="P2504" s="349"/>
      <c r="Q2504" s="272"/>
      <c r="R2504" s="274"/>
      <c r="S2504" s="263"/>
      <c r="T2504" s="269"/>
      <c r="U2504" s="263" t="str">
        <f t="shared" si="168"/>
        <v xml:space="preserve"> </v>
      </c>
      <c r="W2504" s="9"/>
      <c r="X2504" s="9"/>
      <c r="Y2504" s="9"/>
      <c r="Z2504" s="9"/>
    </row>
    <row r="2505" spans="1:26" s="4" customFormat="1" x14ac:dyDescent="0.2">
      <c r="A2505" s="275" t="s">
        <v>1610</v>
      </c>
      <c r="B2505" s="293" t="s">
        <v>4746</v>
      </c>
      <c r="C2505" s="332" t="s">
        <v>3402</v>
      </c>
      <c r="D2505" s="279">
        <v>155</v>
      </c>
      <c r="E2505" s="274">
        <v>1996</v>
      </c>
      <c r="F2505" s="263" t="str">
        <f t="shared" si="165"/>
        <v xml:space="preserve"> </v>
      </c>
      <c r="G2505" s="275" t="s">
        <v>139</v>
      </c>
      <c r="H2505" s="275" t="s">
        <v>3388</v>
      </c>
      <c r="I2505" s="263" t="str">
        <f t="shared" si="166"/>
        <v xml:space="preserve"> </v>
      </c>
      <c r="J2505" s="272" t="str">
        <f>IF(D2505&gt;=('28 Populations and thresholds'!$I$118),"YES"," ")</f>
        <v>YES</v>
      </c>
      <c r="K2505" s="272" t="str">
        <f>IF(J2505="YES"," ",IF(D2505&gt;=('28 Populations and thresholds'!$I$118)*0.25,"YES"))</f>
        <v xml:space="preserve"> </v>
      </c>
      <c r="L2505" s="272" t="b">
        <f>OR('28 Populations and thresholds'!$J$118="CR",'28 Populations and thresholds'!$J$118="EN",'28 Populations and thresholds'!$J$118="VU")</f>
        <v>1</v>
      </c>
      <c r="M2505" s="273">
        <f>D2505/'28 Populations and thresholds'!$H$118</f>
        <v>3.1E-2</v>
      </c>
      <c r="N2505" s="274">
        <f>'28 Populations and thresholds'!$K$118</f>
        <v>0</v>
      </c>
      <c r="O2505" s="263" t="str">
        <f t="shared" si="167"/>
        <v xml:space="preserve"> </v>
      </c>
      <c r="P2505" s="349"/>
      <c r="Q2505" s="272"/>
      <c r="R2505" s="274"/>
      <c r="S2505" s="263"/>
      <c r="T2505" s="275"/>
      <c r="U2505" s="263" t="str">
        <f t="shared" si="168"/>
        <v xml:space="preserve"> </v>
      </c>
      <c r="W2505" s="9"/>
      <c r="X2505" s="9"/>
      <c r="Y2505" s="9"/>
      <c r="Z2505" s="9"/>
    </row>
    <row r="2506" spans="1:26" s="4" customFormat="1" x14ac:dyDescent="0.2">
      <c r="A2506" s="12" t="s">
        <v>1610</v>
      </c>
      <c r="B2506" s="40" t="s">
        <v>4726</v>
      </c>
      <c r="C2506" s="4" t="s">
        <v>3652</v>
      </c>
      <c r="D2506" s="5">
        <v>5474</v>
      </c>
      <c r="E2506" s="104" t="s">
        <v>3938</v>
      </c>
      <c r="F2506" s="263" t="str">
        <f t="shared" si="165"/>
        <v xml:space="preserve"> </v>
      </c>
      <c r="G2506" s="13"/>
      <c r="H2506" s="13" t="s">
        <v>4429</v>
      </c>
      <c r="I2506" s="263" t="str">
        <f t="shared" si="166"/>
        <v xml:space="preserve"> </v>
      </c>
      <c r="J2506" s="38" t="str">
        <f>IF(D2506&gt;=('28 Populations and thresholds'!$I$112),"YES"," ")</f>
        <v>YES</v>
      </c>
      <c r="K2506" s="38" t="str">
        <f>IF(J2506="YES"," ",IF(D2506&gt;=('28 Populations and thresholds'!$I$112)*0.25,"YES"))</f>
        <v xml:space="preserve"> </v>
      </c>
      <c r="L2506" s="38" t="b">
        <f>OR('28 Populations and thresholds'!$J$112="CR",'28 Populations and thresholds'!$J$112="EN",'28 Populations and thresholds'!$J$112="VU")</f>
        <v>0</v>
      </c>
      <c r="M2506" s="75">
        <f>D2506/'28 Populations and thresholds'!$H$112</f>
        <v>5.4739999999999997E-2</v>
      </c>
      <c r="N2506" s="106">
        <f>'28 Populations and thresholds'!$K$112</f>
        <v>0</v>
      </c>
      <c r="O2506" s="263" t="str">
        <f t="shared" si="167"/>
        <v xml:space="preserve"> </v>
      </c>
      <c r="P2506" s="348">
        <v>10.119999999999999</v>
      </c>
      <c r="Q2506" s="38">
        <v>2</v>
      </c>
      <c r="R2506" s="106">
        <v>0</v>
      </c>
      <c r="S2506" s="263"/>
      <c r="T2506" s="9"/>
      <c r="U2506" s="263" t="str">
        <f t="shared" si="168"/>
        <v xml:space="preserve"> </v>
      </c>
      <c r="W2506" s="9"/>
      <c r="X2506" s="9"/>
      <c r="Y2506" s="9"/>
      <c r="Z2506" s="9"/>
    </row>
    <row r="2507" spans="1:26" s="4" customFormat="1" x14ac:dyDescent="0.2">
      <c r="A2507" s="143" t="s">
        <v>1610</v>
      </c>
      <c r="B2507" s="40" t="s">
        <v>4726</v>
      </c>
      <c r="C2507" s="4" t="s">
        <v>3617</v>
      </c>
      <c r="D2507" s="41">
        <v>13939</v>
      </c>
      <c r="E2507" s="47" t="s">
        <v>1359</v>
      </c>
      <c r="F2507" s="263" t="str">
        <f t="shared" si="165"/>
        <v xml:space="preserve"> </v>
      </c>
      <c r="G2507" s="143" t="s">
        <v>15</v>
      </c>
      <c r="H2507" s="143" t="s">
        <v>1468</v>
      </c>
      <c r="I2507" s="263" t="str">
        <f t="shared" si="166"/>
        <v xml:space="preserve"> </v>
      </c>
      <c r="J2507" s="38" t="str">
        <f>IF(D2507&gt;=('28 Populations and thresholds'!$I$95),"YES"," ")</f>
        <v>YES</v>
      </c>
      <c r="K2507" s="38" t="str">
        <f>IF(J2507="YES"," ",IF(D2507&gt;=('28 Populations and thresholds'!$I$95)*0.25,"YES"))</f>
        <v xml:space="preserve"> </v>
      </c>
      <c r="L2507" s="38" t="b">
        <f>OR('28 Populations and thresholds'!$J$95="CR",'28 Populations and thresholds'!$J$95="EN",'28 Populations and thresholds'!$J$95="VU")</f>
        <v>0</v>
      </c>
      <c r="M2507" s="75">
        <f>D2507/'28 Populations and thresholds'!$H$95</f>
        <v>4.6463333333333336E-2</v>
      </c>
      <c r="N2507" s="106">
        <f>'28 Populations and thresholds'!$K$95</f>
        <v>0</v>
      </c>
      <c r="O2507" s="263" t="str">
        <f t="shared" si="167"/>
        <v xml:space="preserve"> </v>
      </c>
      <c r="P2507" s="348"/>
      <c r="Q2507" s="38"/>
      <c r="R2507" s="106"/>
      <c r="S2507" s="263"/>
      <c r="T2507" s="12"/>
      <c r="U2507" s="263" t="str">
        <f t="shared" si="168"/>
        <v xml:space="preserve"> </v>
      </c>
      <c r="W2507" s="9"/>
      <c r="X2507" s="9"/>
      <c r="Y2507" s="9"/>
      <c r="Z2507" s="9"/>
    </row>
    <row r="2508" spans="1:26" s="4" customFormat="1" x14ac:dyDescent="0.2">
      <c r="A2508" s="275" t="s">
        <v>1610</v>
      </c>
      <c r="B2508" s="269" t="s">
        <v>3583</v>
      </c>
      <c r="C2508" s="332" t="s">
        <v>3570</v>
      </c>
      <c r="D2508" s="279">
        <v>80</v>
      </c>
      <c r="E2508" s="274">
        <v>2004</v>
      </c>
      <c r="F2508" s="263" t="str">
        <f t="shared" si="165"/>
        <v xml:space="preserve"> </v>
      </c>
      <c r="G2508" s="275" t="s">
        <v>139</v>
      </c>
      <c r="H2508" s="275" t="s">
        <v>3388</v>
      </c>
      <c r="I2508" s="263" t="str">
        <f t="shared" si="166"/>
        <v xml:space="preserve"> </v>
      </c>
      <c r="J2508" s="272" t="str">
        <f>IF(D2508&gt;=('28 Populations and thresholds'!$I$82),"YES"," ")</f>
        <v>YES</v>
      </c>
      <c r="K2508" s="272" t="str">
        <f>IF(J2508="YES"," ",IF(D2508&gt;=('28 Populations and thresholds'!$I$82)*0.25,"YES"))</f>
        <v xml:space="preserve"> </v>
      </c>
      <c r="L2508" s="272" t="b">
        <f>OR('28 Populations and thresholds'!$J$82="CR",'28 Populations and thresholds'!$J$82="EN",'28 Populations and thresholds'!$J$82="VU")</f>
        <v>0</v>
      </c>
      <c r="M2508" s="273">
        <f>D2508/'28 Populations and thresholds'!$H$82</f>
        <v>0.02</v>
      </c>
      <c r="N2508" s="274" t="str">
        <f>'28 Populations and thresholds'!$K$82</f>
        <v>DEC</v>
      </c>
      <c r="O2508" s="263" t="str">
        <f t="shared" si="167"/>
        <v xml:space="preserve"> </v>
      </c>
      <c r="P2508" s="349">
        <v>2</v>
      </c>
      <c r="Q2508" s="272">
        <v>1</v>
      </c>
      <c r="R2508" s="274">
        <v>0</v>
      </c>
      <c r="S2508" s="263"/>
      <c r="T2508" s="269"/>
      <c r="U2508" s="263" t="str">
        <f t="shared" si="168"/>
        <v xml:space="preserve"> </v>
      </c>
      <c r="W2508" s="9"/>
      <c r="X2508" s="9"/>
      <c r="Y2508" s="9"/>
      <c r="Z2508" s="9"/>
    </row>
    <row r="2509" spans="1:26" s="4" customFormat="1" x14ac:dyDescent="0.2">
      <c r="A2509" s="12" t="s">
        <v>1610</v>
      </c>
      <c r="B2509" s="40" t="s">
        <v>959</v>
      </c>
      <c r="C2509" s="160" t="s">
        <v>3756</v>
      </c>
      <c r="D2509" s="41">
        <v>1701</v>
      </c>
      <c r="E2509" s="46">
        <v>35551</v>
      </c>
      <c r="F2509" s="263" t="str">
        <f t="shared" si="165"/>
        <v xml:space="preserve"> </v>
      </c>
      <c r="G2509" s="143" t="s">
        <v>21</v>
      </c>
      <c r="H2509" s="143" t="s">
        <v>608</v>
      </c>
      <c r="I2509" s="263" t="str">
        <f t="shared" si="166"/>
        <v xml:space="preserve"> </v>
      </c>
      <c r="J2509" s="38" t="str">
        <f>IF(D2509&gt;=('28 Populations and thresholds'!$I$175),"YES"," ")</f>
        <v>YES</v>
      </c>
      <c r="K2509" s="38" t="str">
        <f>IF(J2509="YES"," ",IF(D2509&gt;=('28 Populations and thresholds'!$I$175)*0.25,"YES"))</f>
        <v xml:space="preserve"> </v>
      </c>
      <c r="L2509" s="38" t="b">
        <f>OR('28 Populations and thresholds'!$J$175="CR",'28 Populations and thresholds'!$J$175="EN",'28 Populations and thresholds'!$J$175="VU")</f>
        <v>0</v>
      </c>
      <c r="M2509" s="75">
        <f>D2509/'28 Populations and thresholds'!$H$175</f>
        <v>1.2237410071942446E-2</v>
      </c>
      <c r="N2509" s="106" t="str">
        <f>'28 Populations and thresholds'!$K$175</f>
        <v>DEC</v>
      </c>
      <c r="O2509" s="263" t="str">
        <f t="shared" si="167"/>
        <v xml:space="preserve"> </v>
      </c>
      <c r="P2509" s="348">
        <v>1.22</v>
      </c>
      <c r="Q2509" s="38">
        <v>1</v>
      </c>
      <c r="R2509" s="106">
        <v>0</v>
      </c>
      <c r="S2509" s="263"/>
      <c r="T2509" s="12"/>
      <c r="U2509" s="263" t="str">
        <f t="shared" si="168"/>
        <v xml:space="preserve"> </v>
      </c>
      <c r="W2509" s="9"/>
      <c r="X2509" s="9"/>
      <c r="Y2509" s="9"/>
      <c r="Z2509" s="9"/>
    </row>
    <row r="2510" spans="1:26" s="4" customFormat="1" x14ac:dyDescent="0.2">
      <c r="A2510" s="267" t="s">
        <v>1610</v>
      </c>
      <c r="B2510" s="268" t="s">
        <v>1474</v>
      </c>
      <c r="C2510" s="332" t="s">
        <v>3521</v>
      </c>
      <c r="D2510" s="270">
        <v>47</v>
      </c>
      <c r="E2510" s="294" t="s">
        <v>1327</v>
      </c>
      <c r="F2510" s="263" t="str">
        <f t="shared" si="165"/>
        <v xml:space="preserve"> </v>
      </c>
      <c r="G2510" s="267" t="s">
        <v>15</v>
      </c>
      <c r="H2510" s="267" t="s">
        <v>1315</v>
      </c>
      <c r="I2510" s="263" t="str">
        <f t="shared" si="166"/>
        <v xml:space="preserve"> </v>
      </c>
      <c r="J2510" s="272" t="str">
        <f>IF(D2510&gt;=('28 Populations and thresholds'!$I$57),"YES"," ")</f>
        <v>YES</v>
      </c>
      <c r="K2510" s="272" t="str">
        <f>IF(J2510="YES"," ",IF(D2510&gt;=('28 Populations and thresholds'!$I$57)*0.25,"YES"))</f>
        <v xml:space="preserve"> </v>
      </c>
      <c r="L2510" s="272" t="b">
        <f>OR('28 Populations and thresholds'!$J$57="CR",'28 Populations and thresholds'!$J$57="EN",'28 Populations and thresholds'!$J$57="VU")</f>
        <v>0</v>
      </c>
      <c r="M2510" s="273">
        <f>D2510/'28 Populations and thresholds'!$H$57</f>
        <v>1.5666666666666666E-2</v>
      </c>
      <c r="N2510" s="274">
        <f>'28 Populations and thresholds'!$K$57</f>
        <v>0</v>
      </c>
      <c r="O2510" s="263" t="str">
        <f t="shared" si="167"/>
        <v xml:space="preserve"> </v>
      </c>
      <c r="P2510" s="349">
        <v>1.57</v>
      </c>
      <c r="Q2510" s="272">
        <v>1</v>
      </c>
      <c r="R2510" s="274">
        <v>0</v>
      </c>
      <c r="S2510" s="263"/>
      <c r="T2510" s="269"/>
      <c r="U2510" s="263" t="str">
        <f t="shared" si="168"/>
        <v xml:space="preserve"> </v>
      </c>
      <c r="W2510" s="9"/>
      <c r="X2510" s="9"/>
      <c r="Y2510" s="9"/>
      <c r="Z2510" s="9"/>
    </row>
    <row r="2511" spans="1:26" s="4" customFormat="1" x14ac:dyDescent="0.2">
      <c r="A2511" s="12" t="s">
        <v>1610</v>
      </c>
      <c r="B2511" s="4" t="s">
        <v>3444</v>
      </c>
      <c r="C2511" s="160" t="s">
        <v>3395</v>
      </c>
      <c r="D2511" s="5">
        <v>300</v>
      </c>
      <c r="E2511" s="104">
        <v>1993</v>
      </c>
      <c r="F2511" s="263" t="str">
        <f t="shared" si="165"/>
        <v xml:space="preserve"> </v>
      </c>
      <c r="G2511" s="13" t="s">
        <v>139</v>
      </c>
      <c r="H2511" s="13" t="s">
        <v>3388</v>
      </c>
      <c r="I2511" s="263" t="str">
        <f t="shared" si="166"/>
        <v xml:space="preserve"> </v>
      </c>
      <c r="J2511" s="38" t="str">
        <f>IF(D2511&gt;=('28 Populations and thresholds'!$I$122),"YES"," ")</f>
        <v>YES</v>
      </c>
      <c r="K2511" s="38" t="str">
        <f>IF(J2511="YES"," ",IF(D2511&gt;=('28 Populations and thresholds'!$I$122)*0.25,"YES"))</f>
        <v xml:space="preserve"> </v>
      </c>
      <c r="L2511" s="38" t="b">
        <f>OR('28 Populations and thresholds'!$J$122="CR",'28 Populations and thresholds'!$J$122="EN",'28 Populations and thresholds'!$J$122="VU")</f>
        <v>1</v>
      </c>
      <c r="M2511" s="75">
        <f>D2511/'28 Populations and thresholds'!$H$122</f>
        <v>2.8571428571428571E-2</v>
      </c>
      <c r="N2511" s="106">
        <f>'28 Populations and thresholds'!$K$122</f>
        <v>0</v>
      </c>
      <c r="O2511" s="263" t="str">
        <f t="shared" si="167"/>
        <v xml:space="preserve"> </v>
      </c>
      <c r="P2511" s="348">
        <v>2.86</v>
      </c>
      <c r="Q2511" s="38">
        <v>1</v>
      </c>
      <c r="R2511" s="106">
        <v>1</v>
      </c>
      <c r="S2511" s="263"/>
      <c r="T2511" s="12"/>
      <c r="U2511" s="263" t="str">
        <f t="shared" si="168"/>
        <v xml:space="preserve"> </v>
      </c>
      <c r="W2511" s="9"/>
      <c r="X2511" s="9"/>
      <c r="Y2511" s="9"/>
      <c r="Z2511" s="9"/>
    </row>
    <row r="2512" spans="1:26" s="4" customFormat="1" x14ac:dyDescent="0.2">
      <c r="A2512" s="275" t="s">
        <v>1610</v>
      </c>
      <c r="B2512" s="269" t="s">
        <v>3584</v>
      </c>
      <c r="C2512" s="332" t="s">
        <v>3570</v>
      </c>
      <c r="D2512" s="279">
        <v>125</v>
      </c>
      <c r="E2512" s="274">
        <v>2002</v>
      </c>
      <c r="F2512" s="263" t="str">
        <f t="shared" si="165"/>
        <v xml:space="preserve"> </v>
      </c>
      <c r="G2512" s="275" t="s">
        <v>139</v>
      </c>
      <c r="H2512" s="275" t="s">
        <v>3388</v>
      </c>
      <c r="I2512" s="263" t="str">
        <f t="shared" si="166"/>
        <v xml:space="preserve"> </v>
      </c>
      <c r="J2512" s="272" t="str">
        <f>IF(D2512&gt;=('28 Populations and thresholds'!$I$82),"YES"," ")</f>
        <v>YES</v>
      </c>
      <c r="K2512" s="272" t="str">
        <f>IF(J2512="YES"," ",IF(D2512&gt;=('28 Populations and thresholds'!$I$82)*0.25,"YES"))</f>
        <v xml:space="preserve"> </v>
      </c>
      <c r="L2512" s="272" t="b">
        <f>OR('28 Populations and thresholds'!$J$82="CR",'28 Populations and thresholds'!$J$82="EN",'28 Populations and thresholds'!$J$82="VU")</f>
        <v>0</v>
      </c>
      <c r="M2512" s="273">
        <f>D2512/'28 Populations and thresholds'!$H$82</f>
        <v>3.125E-2</v>
      </c>
      <c r="N2512" s="274" t="str">
        <f>'28 Populations and thresholds'!$K$82</f>
        <v>DEC</v>
      </c>
      <c r="O2512" s="263" t="str">
        <f t="shared" si="167"/>
        <v xml:space="preserve"> </v>
      </c>
      <c r="P2512" s="349">
        <v>3.13</v>
      </c>
      <c r="Q2512" s="272">
        <v>1</v>
      </c>
      <c r="R2512" s="274">
        <v>0</v>
      </c>
      <c r="S2512" s="263"/>
      <c r="T2512" s="269"/>
      <c r="U2512" s="263" t="str">
        <f t="shared" si="168"/>
        <v xml:space="preserve"> </v>
      </c>
      <c r="W2512" s="9"/>
      <c r="X2512" s="9"/>
      <c r="Y2512" s="9"/>
      <c r="Z2512" s="9"/>
    </row>
    <row r="2513" spans="1:26" s="4" customFormat="1" x14ac:dyDescent="0.2">
      <c r="A2513" s="12" t="s">
        <v>1610</v>
      </c>
      <c r="B2513" s="4" t="s">
        <v>3569</v>
      </c>
      <c r="C2513" s="160" t="s">
        <v>3594</v>
      </c>
      <c r="D2513" s="5">
        <v>20037</v>
      </c>
      <c r="E2513" s="104">
        <v>2005</v>
      </c>
      <c r="F2513" s="263" t="str">
        <f t="shared" si="165"/>
        <v xml:space="preserve"> </v>
      </c>
      <c r="G2513" s="12" t="s">
        <v>139</v>
      </c>
      <c r="H2513" s="12" t="s">
        <v>3388</v>
      </c>
      <c r="I2513" s="263" t="str">
        <f t="shared" si="166"/>
        <v xml:space="preserve"> </v>
      </c>
      <c r="J2513" s="38" t="str">
        <f>IF(D2513&gt;=('28 Populations and thresholds'!$I$87),"YES"," ")</f>
        <v>YES</v>
      </c>
      <c r="K2513" s="38" t="str">
        <f>IF(J2513="YES"," ",IF(D2513&gt;=('28 Populations and thresholds'!$I$87)*0.25,"YES"))</f>
        <v xml:space="preserve"> </v>
      </c>
      <c r="L2513" s="38" t="b">
        <f>OR('28 Populations and thresholds'!$J$87="CR",'28 Populations and thresholds'!$J$87="EN",'28 Populations and thresholds'!$J$87="VU")</f>
        <v>0</v>
      </c>
      <c r="M2513" s="75">
        <f>D2513/'28 Populations and thresholds'!$H$87</f>
        <v>2.0036999999999999E-2</v>
      </c>
      <c r="N2513" s="106">
        <f>'28 Populations and thresholds'!$K$87</f>
        <v>0</v>
      </c>
      <c r="O2513" s="263" t="str">
        <f t="shared" si="167"/>
        <v xml:space="preserve"> </v>
      </c>
      <c r="P2513" s="348">
        <v>8.68</v>
      </c>
      <c r="Q2513" s="38">
        <v>2</v>
      </c>
      <c r="R2513" s="106">
        <v>0</v>
      </c>
      <c r="S2513" s="263"/>
      <c r="T2513" s="12"/>
      <c r="U2513" s="263" t="str">
        <f t="shared" si="168"/>
        <v xml:space="preserve"> </v>
      </c>
      <c r="W2513" s="9"/>
      <c r="X2513" s="9"/>
      <c r="Y2513" s="9"/>
      <c r="Z2513" s="9"/>
    </row>
    <row r="2514" spans="1:26" s="4" customFormat="1" x14ac:dyDescent="0.2">
      <c r="A2514" s="12" t="s">
        <v>1610</v>
      </c>
      <c r="B2514" s="4" t="s">
        <v>3569</v>
      </c>
      <c r="C2514" s="160" t="s">
        <v>3564</v>
      </c>
      <c r="D2514" s="5">
        <v>10014</v>
      </c>
      <c r="E2514" s="104">
        <v>2004</v>
      </c>
      <c r="F2514" s="263" t="str">
        <f t="shared" si="165"/>
        <v xml:space="preserve"> </v>
      </c>
      <c r="G2514" s="12" t="s">
        <v>139</v>
      </c>
      <c r="H2514" s="12" t="s">
        <v>3388</v>
      </c>
      <c r="I2514" s="263" t="str">
        <f t="shared" si="166"/>
        <v xml:space="preserve"> </v>
      </c>
      <c r="J2514" s="38" t="str">
        <f>IF(D2514&gt;=('28 Populations and thresholds'!$I$79),"YES"," ")</f>
        <v>YES</v>
      </c>
      <c r="K2514" s="38" t="str">
        <f>IF(J2514="YES"," ",IF(D2514&gt;=('28 Populations and thresholds'!$I$79)*0.25,"YES"))</f>
        <v xml:space="preserve"> </v>
      </c>
      <c r="L2514" s="38" t="b">
        <f>OR('28 Populations and thresholds'!$J$79="CR",'28 Populations and thresholds'!$J$79="EN",'28 Populations and thresholds'!$J$79="VU")</f>
        <v>0</v>
      </c>
      <c r="M2514" s="75">
        <f>D2514/'28 Populations and thresholds'!$H$79</f>
        <v>6.676E-2</v>
      </c>
      <c r="N2514" s="106">
        <f>'28 Populations and thresholds'!$K$79</f>
        <v>0</v>
      </c>
      <c r="O2514" s="263" t="str">
        <f t="shared" si="167"/>
        <v xml:space="preserve"> </v>
      </c>
      <c r="P2514" s="348"/>
      <c r="Q2514" s="38"/>
      <c r="R2514" s="106"/>
      <c r="S2514" s="263"/>
      <c r="T2514" s="9"/>
      <c r="U2514" s="263" t="str">
        <f t="shared" si="168"/>
        <v xml:space="preserve"> </v>
      </c>
      <c r="W2514" s="9"/>
      <c r="X2514" s="9"/>
      <c r="Y2514" s="9"/>
      <c r="Z2514" s="9"/>
    </row>
    <row r="2515" spans="1:26" s="4" customFormat="1" x14ac:dyDescent="0.2">
      <c r="A2515" s="275" t="s">
        <v>1610</v>
      </c>
      <c r="B2515" s="269" t="s">
        <v>3422</v>
      </c>
      <c r="C2515" s="332" t="s">
        <v>3666</v>
      </c>
      <c r="D2515" s="279">
        <v>5490</v>
      </c>
      <c r="E2515" s="274">
        <v>1999</v>
      </c>
      <c r="F2515" s="263" t="str">
        <f t="shared" si="165"/>
        <v xml:space="preserve"> </v>
      </c>
      <c r="G2515" s="275" t="s">
        <v>139</v>
      </c>
      <c r="H2515" s="275" t="s">
        <v>3388</v>
      </c>
      <c r="I2515" s="263" t="str">
        <f t="shared" si="166"/>
        <v xml:space="preserve"> </v>
      </c>
      <c r="J2515" s="272" t="str">
        <f>IF(D2515&gt;=(('28 Populations and thresholds'!$I$62)+('28 Populations and thresholds'!$I$65)),"YES"," ")</f>
        <v>YES</v>
      </c>
      <c r="K2515" s="272" t="str">
        <f>IF(J2515="YES"," ",IF(D2515&gt;=(('28 Populations and thresholds'!$I$62)+('28 Populations and thresholds'!$I$65))*0.25,"YES"))</f>
        <v xml:space="preserve"> </v>
      </c>
      <c r="L2515" s="272" t="b">
        <f>OR('28 Populations and thresholds'!$J$62="CR",'28 Populations and thresholds'!$J$62="EN",'28 Populations and thresholds'!$J$62="VU")</f>
        <v>0</v>
      </c>
      <c r="M2515" s="273">
        <f>D2515/(('28 Populations and thresholds'!$H$62)+('28 Populations and thresholds'!$H$65))</f>
        <v>3.229411764705882E-2</v>
      </c>
      <c r="N2515" s="274" t="str">
        <f>'28 Populations and thresholds'!$K$62</f>
        <v>DEC</v>
      </c>
      <c r="O2515" s="263" t="str">
        <f t="shared" si="167"/>
        <v xml:space="preserve"> </v>
      </c>
      <c r="P2515" s="349">
        <v>27.54</v>
      </c>
      <c r="Q2515" s="272">
        <v>5</v>
      </c>
      <c r="R2515" s="274">
        <v>3</v>
      </c>
      <c r="S2515" s="263"/>
      <c r="T2515" s="275" t="s">
        <v>4552</v>
      </c>
      <c r="U2515" s="263" t="str">
        <f t="shared" si="168"/>
        <v xml:space="preserve"> </v>
      </c>
      <c r="W2515" s="9"/>
      <c r="X2515" s="9"/>
      <c r="Y2515" s="9"/>
      <c r="Z2515" s="9"/>
    </row>
    <row r="2516" spans="1:26" s="4" customFormat="1" x14ac:dyDescent="0.2">
      <c r="A2516" s="275" t="s">
        <v>1610</v>
      </c>
      <c r="B2516" s="269" t="s">
        <v>3422</v>
      </c>
      <c r="C2516" s="332" t="s">
        <v>3659</v>
      </c>
      <c r="D2516" s="279">
        <v>18292</v>
      </c>
      <c r="E2516" s="274">
        <v>2007</v>
      </c>
      <c r="F2516" s="263" t="str">
        <f t="shared" si="165"/>
        <v xml:space="preserve"> </v>
      </c>
      <c r="G2516" s="275" t="s">
        <v>139</v>
      </c>
      <c r="H2516" s="275" t="s">
        <v>3388</v>
      </c>
      <c r="I2516" s="263" t="str">
        <f t="shared" si="166"/>
        <v xml:space="preserve"> </v>
      </c>
      <c r="J2516" s="272" t="str">
        <f>IF(D2516&gt;=('28 Populations and thresholds'!$I$68),"YES"," ")</f>
        <v>YES</v>
      </c>
      <c r="K2516" s="272" t="str">
        <f>IF(J2516="YES"," ",IF(D2516&gt;=('28 Populations and thresholds'!$I$68)*0.25,"YES"))</f>
        <v xml:space="preserve"> </v>
      </c>
      <c r="L2516" s="272" t="b">
        <f>OR('28 Populations and thresholds'!$J$68="CR",'28 Populations and thresholds'!$J$68="EN",'28 Populations and thresholds'!$J$68="VU")</f>
        <v>0</v>
      </c>
      <c r="M2516" s="273">
        <f>D2516/'28 Populations and thresholds'!$H$68</f>
        <v>0.18292</v>
      </c>
      <c r="N2516" s="274">
        <f>'28 Populations and thresholds'!$K$68</f>
        <v>0</v>
      </c>
      <c r="O2516" s="263" t="str">
        <f t="shared" si="167"/>
        <v xml:space="preserve"> </v>
      </c>
      <c r="P2516" s="349"/>
      <c r="Q2516" s="272"/>
      <c r="R2516" s="274"/>
      <c r="S2516" s="263"/>
      <c r="T2516" s="269"/>
      <c r="U2516" s="263" t="str">
        <f t="shared" si="168"/>
        <v xml:space="preserve"> </v>
      </c>
      <c r="W2516" s="9"/>
      <c r="X2516" s="9"/>
      <c r="Y2516" s="9"/>
      <c r="Z2516" s="9"/>
    </row>
    <row r="2517" spans="1:26" s="4" customFormat="1" x14ac:dyDescent="0.2">
      <c r="A2517" s="275" t="s">
        <v>1610</v>
      </c>
      <c r="B2517" s="280" t="s">
        <v>3422</v>
      </c>
      <c r="C2517" s="332" t="s">
        <v>3399</v>
      </c>
      <c r="D2517" s="279">
        <v>13</v>
      </c>
      <c r="E2517" s="274" t="s">
        <v>3938</v>
      </c>
      <c r="F2517" s="263" t="str">
        <f t="shared" si="165"/>
        <v xml:space="preserve"> </v>
      </c>
      <c r="G2517" s="275"/>
      <c r="H2517" s="275" t="s">
        <v>4429</v>
      </c>
      <c r="I2517" s="263" t="str">
        <f t="shared" si="166"/>
        <v xml:space="preserve"> </v>
      </c>
      <c r="J2517" s="272" t="str">
        <f>IF(D2517&gt;=('28 Populations and thresholds'!$I$124),"YES"," ")</f>
        <v>YES</v>
      </c>
      <c r="K2517" s="272" t="str">
        <f>IF(J2517="YES"," ",IF(D2517&gt;=('28 Populations and thresholds'!$I$124)*0.25,"YES"))</f>
        <v xml:space="preserve"> </v>
      </c>
      <c r="L2517" s="272" t="b">
        <f>OR('28 Populations and thresholds'!$J$124="CR",'28 Populations and thresholds'!$J$124="EN",'28 Populations and thresholds'!$J$124="VU")</f>
        <v>1</v>
      </c>
      <c r="M2517" s="273">
        <f>D2517/'28 Populations and thresholds'!$H$124</f>
        <v>1.2380952380952381E-2</v>
      </c>
      <c r="N2517" s="274">
        <f>'28 Populations and thresholds'!$K$124</f>
        <v>0</v>
      </c>
      <c r="O2517" s="263" t="str">
        <f t="shared" si="167"/>
        <v xml:space="preserve"> </v>
      </c>
      <c r="P2517" s="349"/>
      <c r="Q2517" s="272"/>
      <c r="R2517" s="274"/>
      <c r="S2517" s="263"/>
      <c r="T2517" s="269"/>
      <c r="U2517" s="263" t="str">
        <f t="shared" si="168"/>
        <v xml:space="preserve"> </v>
      </c>
      <c r="W2517" s="9"/>
      <c r="X2517" s="9"/>
      <c r="Y2517" s="9"/>
      <c r="Z2517" s="9"/>
    </row>
    <row r="2518" spans="1:26" s="4" customFormat="1" x14ac:dyDescent="0.2">
      <c r="A2518" s="275" t="s">
        <v>1610</v>
      </c>
      <c r="B2518" s="269" t="s">
        <v>3422</v>
      </c>
      <c r="C2518" s="332" t="s">
        <v>3540</v>
      </c>
      <c r="D2518" s="279">
        <v>2500</v>
      </c>
      <c r="E2518" s="274">
        <v>1999</v>
      </c>
      <c r="F2518" s="263" t="str">
        <f t="shared" si="165"/>
        <v xml:space="preserve"> </v>
      </c>
      <c r="G2518" s="275" t="s">
        <v>139</v>
      </c>
      <c r="H2518" s="275" t="s">
        <v>3388</v>
      </c>
      <c r="I2518" s="263" t="str">
        <f t="shared" si="166"/>
        <v xml:space="preserve"> </v>
      </c>
      <c r="J2518" s="272" t="str">
        <f>IF(D2518&gt;=('28 Populations and thresholds'!$I$60),"YES"," ")</f>
        <v>YES</v>
      </c>
      <c r="K2518" s="272" t="str">
        <f>IF(J2518="YES"," ",IF(D2518&gt;=('28 Populations and thresholds'!$I$60)*0.25,"YES"))</f>
        <v xml:space="preserve"> </v>
      </c>
      <c r="L2518" s="272" t="b">
        <f>OR('28 Populations and thresholds'!$J$60="CR",'28 Populations and thresholds'!$J$60="EN",'28 Populations and thresholds'!$J$60="VU")</f>
        <v>1</v>
      </c>
      <c r="M2518" s="273">
        <f>D2518/'28 Populations and thresholds'!$H$60</f>
        <v>3.2051282051282048E-2</v>
      </c>
      <c r="N2518" s="274" t="str">
        <f>'28 Populations and thresholds'!$K$60</f>
        <v>DEC</v>
      </c>
      <c r="O2518" s="263" t="str">
        <f t="shared" si="167"/>
        <v xml:space="preserve"> </v>
      </c>
      <c r="P2518" s="349"/>
      <c r="Q2518" s="272"/>
      <c r="R2518" s="274"/>
      <c r="S2518" s="263"/>
      <c r="T2518" s="275"/>
      <c r="U2518" s="263" t="str">
        <f t="shared" si="168"/>
        <v xml:space="preserve"> </v>
      </c>
    </row>
    <row r="2519" spans="1:26" s="4" customFormat="1" x14ac:dyDescent="0.2">
      <c r="A2519" s="275" t="s">
        <v>1610</v>
      </c>
      <c r="B2519" s="269" t="s">
        <v>3422</v>
      </c>
      <c r="C2519" s="332" t="s">
        <v>3402</v>
      </c>
      <c r="D2519" s="279">
        <v>79</v>
      </c>
      <c r="E2519" s="274">
        <v>2005</v>
      </c>
      <c r="F2519" s="263" t="str">
        <f t="shared" si="165"/>
        <v xml:space="preserve"> </v>
      </c>
      <c r="G2519" s="275" t="s">
        <v>139</v>
      </c>
      <c r="H2519" s="275" t="s">
        <v>3388</v>
      </c>
      <c r="I2519" s="263" t="str">
        <f t="shared" si="166"/>
        <v xml:space="preserve"> </v>
      </c>
      <c r="J2519" s="272" t="str">
        <f>IF(D2519&gt;=('28 Populations and thresholds'!$I$118),"YES"," ")</f>
        <v>YES</v>
      </c>
      <c r="K2519" s="272" t="str">
        <f>IF(J2519="YES"," ",IF(D2519&gt;=('28 Populations and thresholds'!$I$118)*0.25,"YES"))</f>
        <v xml:space="preserve"> </v>
      </c>
      <c r="L2519" s="272" t="b">
        <f>OR('28 Populations and thresholds'!$J$118="CR",'28 Populations and thresholds'!$J$118="EN",'28 Populations and thresholds'!$J$118="VU")</f>
        <v>1</v>
      </c>
      <c r="M2519" s="273">
        <f>D2519/'28 Populations and thresholds'!$H$118</f>
        <v>1.5800000000000002E-2</v>
      </c>
      <c r="N2519" s="274">
        <f>'28 Populations and thresholds'!$K$118</f>
        <v>0</v>
      </c>
      <c r="O2519" s="263" t="str">
        <f t="shared" si="167"/>
        <v xml:space="preserve"> </v>
      </c>
      <c r="P2519" s="349"/>
      <c r="Q2519" s="272"/>
      <c r="R2519" s="274"/>
      <c r="S2519" s="263"/>
      <c r="T2519" s="275"/>
      <c r="U2519" s="263" t="str">
        <f t="shared" si="168"/>
        <v xml:space="preserve"> </v>
      </c>
      <c r="W2519" s="9"/>
      <c r="X2519" s="9"/>
      <c r="Y2519" s="9"/>
      <c r="Z2519" s="9"/>
    </row>
    <row r="2520" spans="1:26" s="4" customFormat="1" x14ac:dyDescent="0.2">
      <c r="A2520" s="12" t="s">
        <v>1610</v>
      </c>
      <c r="B2520" s="4" t="s">
        <v>3672</v>
      </c>
      <c r="C2520" s="160" t="s">
        <v>3666</v>
      </c>
      <c r="D2520" s="105">
        <v>1522</v>
      </c>
      <c r="E2520" s="106">
        <v>2005</v>
      </c>
      <c r="F2520" s="263" t="str">
        <f t="shared" si="165"/>
        <v xml:space="preserve"> </v>
      </c>
      <c r="G2520" s="12" t="s">
        <v>139</v>
      </c>
      <c r="H2520" s="12" t="s">
        <v>3388</v>
      </c>
      <c r="I2520" s="263" t="str">
        <f t="shared" si="166"/>
        <v xml:space="preserve"> </v>
      </c>
      <c r="J2520" s="38" t="str">
        <f>IF(D2520&gt;=(('28 Populations and thresholds'!$I$62)+('28 Populations and thresholds'!$I$65)),"YES"," ")</f>
        <v>YES</v>
      </c>
      <c r="K2520" s="38" t="str">
        <f>IF(J2520="YES"," ",IF(D2520&gt;=(('28 Populations and thresholds'!$I$62)+('28 Populations and thresholds'!$I$65))*0.25,"YES"))</f>
        <v xml:space="preserve"> </v>
      </c>
      <c r="L2520" s="38" t="b">
        <f>OR('28 Populations and thresholds'!$J$62="CR",'28 Populations and thresholds'!$J$62="EN",'28 Populations and thresholds'!$J$62="VU")</f>
        <v>0</v>
      </c>
      <c r="M2520" s="75">
        <f>D2520/(('28 Populations and thresholds'!$H$62)+('28 Populations and thresholds'!$H$65))</f>
        <v>8.9529411764705889E-3</v>
      </c>
      <c r="N2520" s="106" t="str">
        <f>'28 Populations and thresholds'!$K$62</f>
        <v>DEC</v>
      </c>
      <c r="O2520" s="263" t="str">
        <f t="shared" si="167"/>
        <v xml:space="preserve"> </v>
      </c>
      <c r="P2520" s="348">
        <v>2.65</v>
      </c>
      <c r="Q2520" s="38">
        <v>2</v>
      </c>
      <c r="R2520" s="106">
        <v>0</v>
      </c>
      <c r="S2520" s="263"/>
      <c r="T2520" s="12" t="s">
        <v>4552</v>
      </c>
      <c r="U2520" s="263" t="str">
        <f t="shared" si="168"/>
        <v xml:space="preserve"> </v>
      </c>
      <c r="W2520" s="9"/>
      <c r="X2520" s="9"/>
      <c r="Y2520" s="9"/>
      <c r="Z2520" s="9"/>
    </row>
    <row r="2521" spans="1:26" s="4" customFormat="1" x14ac:dyDescent="0.2">
      <c r="A2521" s="12" t="s">
        <v>1610</v>
      </c>
      <c r="B2521" s="111" t="s">
        <v>3672</v>
      </c>
      <c r="C2521" s="160" t="s">
        <v>3659</v>
      </c>
      <c r="D2521" s="5">
        <v>1750</v>
      </c>
      <c r="E2521" s="104" t="s">
        <v>3938</v>
      </c>
      <c r="F2521" s="263" t="str">
        <f t="shared" si="165"/>
        <v xml:space="preserve"> </v>
      </c>
      <c r="G2521" s="13"/>
      <c r="H2521" s="13" t="s">
        <v>4429</v>
      </c>
      <c r="I2521" s="263" t="str">
        <f t="shared" si="166"/>
        <v xml:space="preserve"> </v>
      </c>
      <c r="J2521" s="38" t="str">
        <f>IF(D2521&gt;=('28 Populations and thresholds'!$I$68),"YES"," ")</f>
        <v>YES</v>
      </c>
      <c r="K2521" s="38" t="str">
        <f>IF(J2521="YES"," ",IF(D2521&gt;=('28 Populations and thresholds'!$I$68)*0.25,"YES"))</f>
        <v xml:space="preserve"> </v>
      </c>
      <c r="L2521" s="38" t="b">
        <f>OR('28 Populations and thresholds'!$J$68="CR",'28 Populations and thresholds'!$J$68="EN",'28 Populations and thresholds'!$J$68="VU")</f>
        <v>0</v>
      </c>
      <c r="M2521" s="75">
        <f>D2521/'28 Populations and thresholds'!$H$68</f>
        <v>1.7500000000000002E-2</v>
      </c>
      <c r="N2521" s="106">
        <f>'28 Populations and thresholds'!$K$68</f>
        <v>0</v>
      </c>
      <c r="O2521" s="263" t="str">
        <f t="shared" si="167"/>
        <v xml:space="preserve"> </v>
      </c>
      <c r="P2521" s="348"/>
      <c r="Q2521" s="38"/>
      <c r="R2521" s="106"/>
      <c r="S2521" s="263"/>
      <c r="T2521" s="9"/>
      <c r="U2521" s="263" t="str">
        <f t="shared" si="168"/>
        <v xml:space="preserve"> </v>
      </c>
      <c r="W2521" s="9"/>
      <c r="X2521" s="9"/>
      <c r="Y2521" s="9"/>
      <c r="Z2521" s="9"/>
    </row>
    <row r="2522" spans="1:26" s="4" customFormat="1" x14ac:dyDescent="0.2">
      <c r="A2522" s="275" t="s">
        <v>1610</v>
      </c>
      <c r="B2522" s="269" t="s">
        <v>3566</v>
      </c>
      <c r="C2522" s="269" t="s">
        <v>3564</v>
      </c>
      <c r="D2522" s="279">
        <v>2151</v>
      </c>
      <c r="E2522" s="274">
        <v>2004</v>
      </c>
      <c r="F2522" s="263" t="str">
        <f t="shared" si="165"/>
        <v xml:space="preserve"> </v>
      </c>
      <c r="G2522" s="275" t="s">
        <v>139</v>
      </c>
      <c r="H2522" s="275" t="s">
        <v>3388</v>
      </c>
      <c r="I2522" s="263" t="str">
        <f t="shared" si="166"/>
        <v xml:space="preserve"> </v>
      </c>
      <c r="J2522" s="272" t="str">
        <f>IF(D2522&gt;=('28 Populations and thresholds'!$I$79),"YES"," ")</f>
        <v>YES</v>
      </c>
      <c r="K2522" s="272" t="str">
        <f>IF(J2522="YES"," ",IF(D2522&gt;=('28 Populations and thresholds'!$I$79)*0.25,"YES"))</f>
        <v xml:space="preserve"> </v>
      </c>
      <c r="L2522" s="272" t="b">
        <f>OR('28 Populations and thresholds'!$J$79="CR",'28 Populations and thresholds'!$J$79="EN",'28 Populations and thresholds'!$J$79="VU")</f>
        <v>0</v>
      </c>
      <c r="M2522" s="273">
        <f>D2522/'28 Populations and thresholds'!$H$79</f>
        <v>1.434E-2</v>
      </c>
      <c r="N2522" s="274">
        <f>'28 Populations and thresholds'!$K$79</f>
        <v>0</v>
      </c>
      <c r="O2522" s="263" t="str">
        <f t="shared" si="167"/>
        <v xml:space="preserve"> </v>
      </c>
      <c r="P2522" s="349">
        <v>27.04</v>
      </c>
      <c r="Q2522" s="272">
        <v>3</v>
      </c>
      <c r="R2522" s="274">
        <v>1</v>
      </c>
      <c r="S2522" s="263"/>
      <c r="T2522" s="269"/>
      <c r="U2522" s="263" t="str">
        <f t="shared" si="168"/>
        <v xml:space="preserve"> </v>
      </c>
      <c r="W2522" s="9"/>
      <c r="X2522" s="9"/>
      <c r="Y2522" s="9"/>
      <c r="Z2522" s="9"/>
    </row>
    <row r="2523" spans="1:26" s="4" customFormat="1" x14ac:dyDescent="0.2">
      <c r="A2523" s="275" t="s">
        <v>1610</v>
      </c>
      <c r="B2523" s="269" t="s">
        <v>1739</v>
      </c>
      <c r="C2523" s="269" t="s">
        <v>3446</v>
      </c>
      <c r="D2523" s="279">
        <v>2463</v>
      </c>
      <c r="E2523" s="274">
        <v>2003</v>
      </c>
      <c r="F2523" s="263" t="str">
        <f t="shared" si="165"/>
        <v xml:space="preserve"> </v>
      </c>
      <c r="G2523" s="275" t="s">
        <v>139</v>
      </c>
      <c r="H2523" s="275" t="s">
        <v>3388</v>
      </c>
      <c r="I2523" s="263" t="str">
        <f t="shared" si="166"/>
        <v xml:space="preserve"> </v>
      </c>
      <c r="J2523" s="272" t="str">
        <f>IF(D2523&gt;=('28 Populations and thresholds'!$I$144),"YES"," ")</f>
        <v>YES</v>
      </c>
      <c r="K2523" s="272" t="str">
        <f>IF(J2523="YES"," ",IF(D2523&gt;=('28 Populations and thresholds'!$I$144)*0.25,"YES"))</f>
        <v xml:space="preserve"> </v>
      </c>
      <c r="L2523" s="272" t="b">
        <f>OR('28 Populations and thresholds'!$J$144="CR",'28 Populations and thresholds'!$J$144="EN",'28 Populations and thresholds'!$J$144="VU")</f>
        <v>0</v>
      </c>
      <c r="M2523" s="273">
        <f>D2523/'28 Populations and thresholds'!$H$144</f>
        <v>0.24629999999999999</v>
      </c>
      <c r="N2523" s="274">
        <f>'28 Populations and thresholds'!$K$144</f>
        <v>0</v>
      </c>
      <c r="O2523" s="263" t="str">
        <f t="shared" si="167"/>
        <v xml:space="preserve"> </v>
      </c>
      <c r="P2523" s="349"/>
      <c r="Q2523" s="272"/>
      <c r="R2523" s="274"/>
      <c r="S2523" s="263"/>
      <c r="T2523" s="269"/>
      <c r="U2523" s="263" t="str">
        <f t="shared" si="168"/>
        <v xml:space="preserve"> </v>
      </c>
      <c r="W2523" s="9"/>
      <c r="X2523" s="9"/>
      <c r="Y2523" s="9"/>
      <c r="Z2523" s="9"/>
    </row>
    <row r="2524" spans="1:26" s="4" customFormat="1" x14ac:dyDescent="0.2">
      <c r="A2524" s="275" t="s">
        <v>1610</v>
      </c>
      <c r="B2524" s="269" t="s">
        <v>1739</v>
      </c>
      <c r="C2524" s="269" t="s">
        <v>1732</v>
      </c>
      <c r="D2524" s="279">
        <v>94</v>
      </c>
      <c r="E2524" s="284" t="s">
        <v>83</v>
      </c>
      <c r="F2524" s="263" t="str">
        <f t="shared" si="165"/>
        <v xml:space="preserve"> </v>
      </c>
      <c r="G2524" s="275" t="s">
        <v>139</v>
      </c>
      <c r="H2524" s="275"/>
      <c r="I2524" s="263" t="str">
        <f t="shared" si="166"/>
        <v xml:space="preserve"> </v>
      </c>
      <c r="J2524" s="272" t="str">
        <f>IF(D2524&gt;=('28 Populations and thresholds'!$I$221),"YES"," ")</f>
        <v>YES</v>
      </c>
      <c r="K2524" s="272" t="str">
        <f>IF(J2524="YES"," ",IF(D2524&gt;=('28 Populations and thresholds'!$I$221)*0.25,"YES"))</f>
        <v xml:space="preserve"> </v>
      </c>
      <c r="L2524" s="272" t="b">
        <f>OR('28 Populations and thresholds'!$J$221="CR",'28 Populations and thresholds'!$J$221="EN",'28 Populations and thresholds'!$J$221="VU")</f>
        <v>1</v>
      </c>
      <c r="M2524" s="273">
        <f>D2524/'28 Populations and thresholds'!$H$221</f>
        <v>9.7916666666666673E-3</v>
      </c>
      <c r="N2524" s="274" t="str">
        <f>'28 Populations and thresholds'!$K$221</f>
        <v>DEC</v>
      </c>
      <c r="O2524" s="263" t="str">
        <f t="shared" si="167"/>
        <v xml:space="preserve"> </v>
      </c>
      <c r="P2524" s="349"/>
      <c r="Q2524" s="272"/>
      <c r="R2524" s="274"/>
      <c r="S2524" s="263"/>
      <c r="T2524" s="275"/>
      <c r="U2524" s="263" t="str">
        <f t="shared" si="168"/>
        <v xml:space="preserve"> </v>
      </c>
      <c r="W2524" s="9"/>
      <c r="X2524" s="9"/>
      <c r="Y2524" s="9"/>
      <c r="Z2524" s="9"/>
    </row>
    <row r="2525" spans="1:26" s="4" customFormat="1" x14ac:dyDescent="0.2">
      <c r="A2525" s="12" t="s">
        <v>1610</v>
      </c>
      <c r="B2525" s="111" t="s">
        <v>3585</v>
      </c>
      <c r="C2525" s="4" t="s">
        <v>3652</v>
      </c>
      <c r="D2525" s="5">
        <v>1090</v>
      </c>
      <c r="E2525" s="104" t="s">
        <v>3938</v>
      </c>
      <c r="F2525" s="263" t="str">
        <f t="shared" si="165"/>
        <v xml:space="preserve"> </v>
      </c>
      <c r="G2525" s="13"/>
      <c r="H2525" s="13" t="s">
        <v>4429</v>
      </c>
      <c r="I2525" s="263" t="str">
        <f t="shared" si="166"/>
        <v xml:space="preserve"> </v>
      </c>
      <c r="J2525" s="38" t="str">
        <f>IF(D2525&gt;=('28 Populations and thresholds'!$I$112),"YES"," ")</f>
        <v>YES</v>
      </c>
      <c r="K2525" s="38" t="str">
        <f>IF(J2525="YES"," ",IF(D2525&gt;=('28 Populations and thresholds'!$I$112)*0.25,"YES"))</f>
        <v xml:space="preserve"> </v>
      </c>
      <c r="L2525" s="38" t="b">
        <f>OR('28 Populations and thresholds'!$J$112="CR",'28 Populations and thresholds'!$J$112="EN",'28 Populations and thresholds'!$J$112="VU")</f>
        <v>0</v>
      </c>
      <c r="M2525" s="75">
        <f>D2525/'28 Populations and thresholds'!$H$112</f>
        <v>1.09E-2</v>
      </c>
      <c r="N2525" s="106">
        <f>'28 Populations and thresholds'!$K$112</f>
        <v>0</v>
      </c>
      <c r="O2525" s="263" t="str">
        <f t="shared" si="167"/>
        <v xml:space="preserve"> </v>
      </c>
      <c r="P2525" s="348">
        <v>5.09</v>
      </c>
      <c r="Q2525" s="38">
        <v>2</v>
      </c>
      <c r="R2525" s="106">
        <v>0</v>
      </c>
      <c r="S2525" s="263"/>
      <c r="T2525" s="12"/>
      <c r="U2525" s="263" t="str">
        <f t="shared" si="168"/>
        <v xml:space="preserve"> </v>
      </c>
      <c r="W2525" s="9"/>
      <c r="X2525" s="9"/>
      <c r="Y2525" s="9"/>
      <c r="Z2525" s="9"/>
    </row>
    <row r="2526" spans="1:26" s="4" customFormat="1" x14ac:dyDescent="0.2">
      <c r="A2526" s="12" t="s">
        <v>1610</v>
      </c>
      <c r="B2526" s="4" t="s">
        <v>3585</v>
      </c>
      <c r="C2526" s="4" t="s">
        <v>3570</v>
      </c>
      <c r="D2526" s="5">
        <v>160</v>
      </c>
      <c r="E2526" s="104">
        <v>2003</v>
      </c>
      <c r="F2526" s="263" t="str">
        <f t="shared" si="165"/>
        <v xml:space="preserve"> </v>
      </c>
      <c r="G2526" s="12" t="s">
        <v>139</v>
      </c>
      <c r="H2526" s="12" t="s">
        <v>3388</v>
      </c>
      <c r="I2526" s="263" t="str">
        <f t="shared" si="166"/>
        <v xml:space="preserve"> </v>
      </c>
      <c r="J2526" s="38" t="str">
        <f>IF(D2526&gt;=('28 Populations and thresholds'!$I$82),"YES"," ")</f>
        <v>YES</v>
      </c>
      <c r="K2526" s="38" t="str">
        <f>IF(J2526="YES"," ",IF(D2526&gt;=('28 Populations and thresholds'!$I$82)*0.25,"YES"))</f>
        <v xml:space="preserve"> </v>
      </c>
      <c r="L2526" s="38" t="b">
        <f>OR('28 Populations and thresholds'!$J$82="CR",'28 Populations and thresholds'!$J$82="EN",'28 Populations and thresholds'!$J$82="VU")</f>
        <v>0</v>
      </c>
      <c r="M2526" s="75">
        <f>D2526/'28 Populations and thresholds'!$H$82</f>
        <v>0.04</v>
      </c>
      <c r="N2526" s="106" t="str">
        <f>'28 Populations and thresholds'!$K$82</f>
        <v>DEC</v>
      </c>
      <c r="O2526" s="263" t="str">
        <f t="shared" si="167"/>
        <v xml:space="preserve"> </v>
      </c>
      <c r="P2526" s="348"/>
      <c r="Q2526" s="38"/>
      <c r="R2526" s="106"/>
      <c r="S2526" s="263"/>
      <c r="T2526" s="12"/>
      <c r="U2526" s="263" t="str">
        <f t="shared" si="168"/>
        <v xml:space="preserve"> </v>
      </c>
      <c r="W2526" s="9"/>
      <c r="X2526" s="9"/>
      <c r="Y2526" s="9"/>
      <c r="Z2526" s="9"/>
    </row>
    <row r="2527" spans="1:26" s="4" customFormat="1" x14ac:dyDescent="0.2">
      <c r="A2527" s="275" t="s">
        <v>1610</v>
      </c>
      <c r="B2527" s="292" t="s">
        <v>1715</v>
      </c>
      <c r="C2527" s="269" t="s">
        <v>3778</v>
      </c>
      <c r="D2527" s="279">
        <v>7416</v>
      </c>
      <c r="E2527" s="274" t="s">
        <v>3938</v>
      </c>
      <c r="F2527" s="263" t="str">
        <f t="shared" si="165"/>
        <v xml:space="preserve"> </v>
      </c>
      <c r="G2527" s="275"/>
      <c r="H2527" s="275" t="s">
        <v>4429</v>
      </c>
      <c r="I2527" s="263" t="str">
        <f t="shared" si="166"/>
        <v xml:space="preserve"> </v>
      </c>
      <c r="J2527" s="272" t="str">
        <f>IF(D2527&gt;=('28 Populations and thresholds'!$I$213),"YES"," ")</f>
        <v>YES</v>
      </c>
      <c r="K2527" s="272" t="str">
        <f>IF(J2527="YES"," ",IF(D2527&gt;=('28 Populations and thresholds'!$I$213)*0.25,"YES"))</f>
        <v xml:space="preserve"> </v>
      </c>
      <c r="L2527" s="272" t="b">
        <f>OR('28 Populations and thresholds'!$J$213="CR",'28 Populations and thresholds'!$J$213="EN",'28 Populations and thresholds'!$J$213="VU")</f>
        <v>0</v>
      </c>
      <c r="M2527" s="273">
        <f>D2527/'28 Populations and thresholds'!$H$213</f>
        <v>7.4160000000000004E-2</v>
      </c>
      <c r="N2527" s="274">
        <f>'28 Populations and thresholds'!$K$213</f>
        <v>0</v>
      </c>
      <c r="O2527" s="263" t="str">
        <f t="shared" si="167"/>
        <v xml:space="preserve"> </v>
      </c>
      <c r="P2527" s="349">
        <v>7.42</v>
      </c>
      <c r="Q2527" s="272">
        <v>1</v>
      </c>
      <c r="R2527" s="274">
        <v>0</v>
      </c>
      <c r="S2527" s="263"/>
      <c r="T2527" s="275"/>
      <c r="U2527" s="263" t="str">
        <f t="shared" si="168"/>
        <v xml:space="preserve"> </v>
      </c>
    </row>
    <row r="2528" spans="1:26" s="4" customFormat="1" x14ac:dyDescent="0.2">
      <c r="A2528" s="12" t="s">
        <v>1610</v>
      </c>
      <c r="B2528" s="40" t="s">
        <v>4748</v>
      </c>
      <c r="C2528" s="159" t="s">
        <v>3594</v>
      </c>
      <c r="D2528" s="5">
        <v>50450</v>
      </c>
      <c r="E2528" s="148">
        <v>39052</v>
      </c>
      <c r="F2528" s="263" t="str">
        <f t="shared" si="165"/>
        <v xml:space="preserve"> </v>
      </c>
      <c r="G2528" s="13" t="s">
        <v>3974</v>
      </c>
      <c r="H2528" s="13"/>
      <c r="I2528" s="263" t="str">
        <f t="shared" si="166"/>
        <v xml:space="preserve"> </v>
      </c>
      <c r="J2528" s="38" t="str">
        <f>IF(D2528&gt;=('28 Populations and thresholds'!$I$87),"YES"," ")</f>
        <v>YES</v>
      </c>
      <c r="K2528" s="38" t="str">
        <f>IF(J2528="YES"," ",IF(D2528&gt;=('28 Populations and thresholds'!$I$87)*0.25,"YES"))</f>
        <v xml:space="preserve"> </v>
      </c>
      <c r="L2528" s="38" t="b">
        <f>OR('28 Populations and thresholds'!$J$87="CR",'28 Populations and thresholds'!$J$87="EN",'28 Populations and thresholds'!$J$87="VU")</f>
        <v>0</v>
      </c>
      <c r="M2528" s="75">
        <f>D2528/'28 Populations and thresholds'!$H$87</f>
        <v>5.0450000000000002E-2</v>
      </c>
      <c r="N2528" s="106">
        <f>'28 Populations and thresholds'!$K$87</f>
        <v>0</v>
      </c>
      <c r="O2528" s="263" t="str">
        <f t="shared" si="167"/>
        <v xml:space="preserve"> </v>
      </c>
      <c r="P2528" s="348">
        <v>54.71</v>
      </c>
      <c r="Q2528" s="38">
        <v>8</v>
      </c>
      <c r="R2528" s="106">
        <v>2</v>
      </c>
      <c r="S2528" s="263"/>
      <c r="T2528" s="12"/>
      <c r="U2528" s="263" t="str">
        <f t="shared" si="168"/>
        <v xml:space="preserve"> </v>
      </c>
      <c r="W2528" s="9"/>
      <c r="X2528" s="9"/>
      <c r="Y2528" s="9"/>
      <c r="Z2528" s="9"/>
    </row>
    <row r="2529" spans="1:26" s="4" customFormat="1" x14ac:dyDescent="0.2">
      <c r="A2529" s="143" t="s">
        <v>1610</v>
      </c>
      <c r="B2529" s="40" t="s">
        <v>4748</v>
      </c>
      <c r="C2529" s="4" t="s">
        <v>3726</v>
      </c>
      <c r="D2529" s="41">
        <v>5959</v>
      </c>
      <c r="E2529" s="47" t="s">
        <v>1475</v>
      </c>
      <c r="F2529" s="263" t="str">
        <f t="shared" si="165"/>
        <v xml:space="preserve"> </v>
      </c>
      <c r="G2529" s="143" t="s">
        <v>15</v>
      </c>
      <c r="H2529" s="143" t="s">
        <v>1468</v>
      </c>
      <c r="I2529" s="263" t="str">
        <f t="shared" si="166"/>
        <v xml:space="preserve"> </v>
      </c>
      <c r="J2529" s="38" t="str">
        <f>IF(D2529&gt;=('28 Populations and thresholds'!$I$62),"YES"," ")</f>
        <v>YES</v>
      </c>
      <c r="K2529" s="38" t="str">
        <f>IF(J2529="YES"," ",IF(D2529&gt;=('28 Populations and thresholds'!$I$62)*0.25,"YES"))</f>
        <v xml:space="preserve"> </v>
      </c>
      <c r="L2529" s="38" t="b">
        <f>OR('28 Populations and thresholds'!$J$62="CR",'28 Populations and thresholds'!$J$62="EN",'28 Populations and thresholds'!$J$62="VU")</f>
        <v>0</v>
      </c>
      <c r="M2529" s="75">
        <f>D2529/('28 Populations and thresholds'!$H$62)</f>
        <v>0.29794999999999999</v>
      </c>
      <c r="N2529" s="106" t="str">
        <f>'28 Populations and thresholds'!$K$62</f>
        <v>DEC</v>
      </c>
      <c r="O2529" s="263" t="str">
        <f t="shared" si="167"/>
        <v xml:space="preserve"> </v>
      </c>
      <c r="P2529" s="348"/>
      <c r="Q2529" s="38"/>
      <c r="R2529" s="106"/>
      <c r="S2529" s="263"/>
      <c r="T2529" s="120"/>
      <c r="U2529" s="263" t="str">
        <f t="shared" si="168"/>
        <v xml:space="preserve"> </v>
      </c>
      <c r="W2529" s="9"/>
      <c r="X2529" s="9"/>
      <c r="Y2529" s="9"/>
      <c r="Z2529" s="9"/>
    </row>
    <row r="2530" spans="1:26" s="4" customFormat="1" x14ac:dyDescent="0.2">
      <c r="A2530" s="143" t="s">
        <v>1610</v>
      </c>
      <c r="B2530" s="40" t="s">
        <v>4748</v>
      </c>
      <c r="C2530" s="4" t="s">
        <v>3589</v>
      </c>
      <c r="D2530" s="41">
        <v>12000</v>
      </c>
      <c r="E2530" s="47" t="s">
        <v>1478</v>
      </c>
      <c r="F2530" s="263" t="str">
        <f t="shared" si="165"/>
        <v xml:space="preserve"> </v>
      </c>
      <c r="G2530" s="143" t="s">
        <v>15</v>
      </c>
      <c r="H2530" s="143" t="s">
        <v>1470</v>
      </c>
      <c r="I2530" s="263" t="str">
        <f t="shared" si="166"/>
        <v xml:space="preserve"> </v>
      </c>
      <c r="J2530" s="38" t="str">
        <f>IF(D2530&gt;=('28 Populations and thresholds'!$I$84),"YES"," ")</f>
        <v>YES</v>
      </c>
      <c r="K2530" s="38" t="str">
        <f>IF(J2530="YES"," ",IF(D2530&gt;=('28 Populations and thresholds'!$I$84)*0.25,"YES"))</f>
        <v xml:space="preserve"> </v>
      </c>
      <c r="L2530" s="38" t="b">
        <f>OR('28 Populations and thresholds'!$J$84="CR",'28 Populations and thresholds'!$J$84="EN",'28 Populations and thresholds'!$J$84="VU")</f>
        <v>0</v>
      </c>
      <c r="M2530" s="75">
        <f>D2530/'28 Populations and thresholds'!$H$84</f>
        <v>1.2E-2</v>
      </c>
      <c r="N2530" s="106" t="str">
        <f>'28 Populations and thresholds'!$K$84</f>
        <v>DEC</v>
      </c>
      <c r="O2530" s="263" t="str">
        <f t="shared" si="167"/>
        <v xml:space="preserve"> </v>
      </c>
      <c r="P2530" s="348"/>
      <c r="Q2530" s="38"/>
      <c r="R2530" s="106"/>
      <c r="S2530" s="263"/>
      <c r="T2530" s="9"/>
      <c r="U2530" s="263" t="str">
        <f t="shared" si="168"/>
        <v xml:space="preserve"> </v>
      </c>
      <c r="W2530" s="9"/>
      <c r="X2530" s="9"/>
      <c r="Y2530" s="9"/>
      <c r="Z2530" s="9"/>
    </row>
    <row r="2531" spans="1:26" s="4" customFormat="1" x14ac:dyDescent="0.2">
      <c r="A2531" s="143" t="s">
        <v>1610</v>
      </c>
      <c r="B2531" s="40" t="s">
        <v>4748</v>
      </c>
      <c r="C2531" s="4" t="s">
        <v>3590</v>
      </c>
      <c r="D2531" s="41">
        <v>6766</v>
      </c>
      <c r="E2531" s="47" t="s">
        <v>1341</v>
      </c>
      <c r="F2531" s="263" t="str">
        <f t="shared" si="165"/>
        <v xml:space="preserve"> </v>
      </c>
      <c r="G2531" s="143" t="s">
        <v>15</v>
      </c>
      <c r="H2531" s="143" t="s">
        <v>1315</v>
      </c>
      <c r="I2531" s="263" t="str">
        <f t="shared" si="166"/>
        <v xml:space="preserve"> </v>
      </c>
      <c r="J2531" s="38" t="str">
        <f>IF(D2531&gt;=('28 Populations and thresholds'!$I$85),"YES"," ")</f>
        <v>YES</v>
      </c>
      <c r="K2531" s="38" t="str">
        <f>IF(J2531="YES"," ",IF(D2531&gt;=('28 Populations and thresholds'!$I$85)*0.25,"YES"))</f>
        <v xml:space="preserve"> </v>
      </c>
      <c r="L2531" s="38" t="b">
        <f>OR('28 Populations and thresholds'!$J$85="CR",'28 Populations and thresholds'!$J$85="EN",'28 Populations and thresholds'!$J$85="VU")</f>
        <v>0</v>
      </c>
      <c r="M2531" s="75">
        <f>D2531/'28 Populations and thresholds'!$H$85</f>
        <v>7.6022471910112355E-2</v>
      </c>
      <c r="N2531" s="106" t="str">
        <f>'28 Populations and thresholds'!$K$85</f>
        <v>DEC</v>
      </c>
      <c r="O2531" s="263" t="str">
        <f t="shared" si="167"/>
        <v xml:space="preserve"> </v>
      </c>
      <c r="P2531" s="348"/>
      <c r="Q2531" s="38"/>
      <c r="R2531" s="106"/>
      <c r="S2531" s="263"/>
      <c r="T2531" s="9"/>
      <c r="U2531" s="263" t="str">
        <f t="shared" si="168"/>
        <v xml:space="preserve"> </v>
      </c>
      <c r="W2531" s="9"/>
      <c r="X2531" s="9"/>
      <c r="Y2531" s="9"/>
      <c r="Z2531" s="9"/>
    </row>
    <row r="2532" spans="1:26" s="4" customFormat="1" x14ac:dyDescent="0.2">
      <c r="A2532" s="143" t="s">
        <v>1610</v>
      </c>
      <c r="B2532" s="40" t="s">
        <v>4748</v>
      </c>
      <c r="C2532" s="4" t="s">
        <v>3659</v>
      </c>
      <c r="D2532" s="41">
        <v>2470</v>
      </c>
      <c r="E2532" s="47" t="s">
        <v>1475</v>
      </c>
      <c r="F2532" s="263" t="str">
        <f t="shared" si="165"/>
        <v xml:space="preserve"> </v>
      </c>
      <c r="G2532" s="143" t="s">
        <v>15</v>
      </c>
      <c r="H2532" s="143" t="s">
        <v>1468</v>
      </c>
      <c r="I2532" s="263" t="str">
        <f t="shared" si="166"/>
        <v xml:space="preserve"> </v>
      </c>
      <c r="J2532" s="38" t="str">
        <f>IF(D2532&gt;=('28 Populations and thresholds'!$I$68),"YES"," ")</f>
        <v>YES</v>
      </c>
      <c r="K2532" s="38" t="str">
        <f>IF(J2532="YES"," ",IF(D2532&gt;=('28 Populations and thresholds'!$I$68)*0.25,"YES"))</f>
        <v xml:space="preserve"> </v>
      </c>
      <c r="L2532" s="38" t="b">
        <f>OR('28 Populations and thresholds'!$J$68="CR",'28 Populations and thresholds'!$J$68="EN",'28 Populations and thresholds'!$J$68="VU")</f>
        <v>0</v>
      </c>
      <c r="M2532" s="75">
        <f>D2532/'28 Populations and thresholds'!$H$68</f>
        <v>2.47E-2</v>
      </c>
      <c r="N2532" s="106">
        <f>'28 Populations and thresholds'!$K$68</f>
        <v>0</v>
      </c>
      <c r="O2532" s="263" t="str">
        <f t="shared" si="167"/>
        <v xml:space="preserve"> </v>
      </c>
      <c r="P2532" s="348"/>
      <c r="Q2532" s="38"/>
      <c r="R2532" s="106"/>
      <c r="S2532" s="263"/>
      <c r="T2532" s="9"/>
      <c r="U2532" s="263" t="str">
        <f t="shared" si="168"/>
        <v xml:space="preserve"> </v>
      </c>
      <c r="W2532" s="9"/>
      <c r="X2532" s="9"/>
      <c r="Y2532" s="9"/>
      <c r="Z2532" s="9"/>
    </row>
    <row r="2533" spans="1:26" s="4" customFormat="1" x14ac:dyDescent="0.2">
      <c r="A2533" s="12" t="s">
        <v>1610</v>
      </c>
      <c r="B2533" s="40" t="s">
        <v>4748</v>
      </c>
      <c r="C2533" s="4" t="s">
        <v>3395</v>
      </c>
      <c r="D2533" s="5">
        <v>253</v>
      </c>
      <c r="E2533" s="148">
        <v>38657</v>
      </c>
      <c r="F2533" s="263" t="str">
        <f t="shared" si="165"/>
        <v xml:space="preserve"> </v>
      </c>
      <c r="G2533" s="13" t="s">
        <v>3974</v>
      </c>
      <c r="H2533" s="13"/>
      <c r="I2533" s="263" t="str">
        <f t="shared" si="166"/>
        <v xml:space="preserve"> </v>
      </c>
      <c r="J2533" s="38" t="str">
        <f>IF(D2533&gt;=('28 Populations and thresholds'!$I$122),"YES"," ")</f>
        <v>YES</v>
      </c>
      <c r="K2533" s="38" t="str">
        <f>IF(J2533="YES"," ",IF(D2533&gt;=('28 Populations and thresholds'!$I$122)*0.25,"YES"))</f>
        <v xml:space="preserve"> </v>
      </c>
      <c r="L2533" s="38" t="b">
        <f>OR('28 Populations and thresholds'!$J$122="CR",'28 Populations and thresholds'!$J$122="EN",'28 Populations and thresholds'!$J$122="VU")</f>
        <v>1</v>
      </c>
      <c r="M2533" s="75">
        <f>D2533/'28 Populations and thresholds'!$H$122</f>
        <v>2.4095238095238097E-2</v>
      </c>
      <c r="N2533" s="106">
        <f>'28 Populations and thresholds'!$K$122</f>
        <v>0</v>
      </c>
      <c r="O2533" s="263" t="str">
        <f t="shared" si="167"/>
        <v xml:space="preserve"> </v>
      </c>
      <c r="P2533" s="348"/>
      <c r="Q2533" s="38"/>
      <c r="R2533" s="106"/>
      <c r="S2533" s="263"/>
      <c r="T2533" s="12"/>
      <c r="U2533" s="263" t="str">
        <f t="shared" si="168"/>
        <v xml:space="preserve"> </v>
      </c>
      <c r="W2533" s="9"/>
      <c r="X2533" s="9"/>
      <c r="Y2533" s="9"/>
      <c r="Z2533" s="9"/>
    </row>
    <row r="2534" spans="1:26" s="4" customFormat="1" x14ac:dyDescent="0.2">
      <c r="A2534" s="12" t="s">
        <v>1610</v>
      </c>
      <c r="B2534" s="40" t="s">
        <v>4748</v>
      </c>
      <c r="C2534" s="111" t="s">
        <v>3402</v>
      </c>
      <c r="D2534" s="5">
        <v>223</v>
      </c>
      <c r="E2534" s="148">
        <v>39022</v>
      </c>
      <c r="F2534" s="263" t="str">
        <f t="shared" si="165"/>
        <v xml:space="preserve"> </v>
      </c>
      <c r="G2534" s="13" t="s">
        <v>3974</v>
      </c>
      <c r="H2534" s="13"/>
      <c r="I2534" s="263" t="str">
        <f t="shared" si="166"/>
        <v xml:space="preserve"> </v>
      </c>
      <c r="J2534" s="38" t="str">
        <f>IF(D2534&gt;=('28 Populations and thresholds'!$I$118),"YES"," ")</f>
        <v>YES</v>
      </c>
      <c r="K2534" s="38" t="str">
        <f>IF(J2534="YES"," ",IF(D2534&gt;=('28 Populations and thresholds'!$I$118)*0.25,"YES"))</f>
        <v xml:space="preserve"> </v>
      </c>
      <c r="L2534" s="38" t="b">
        <f>OR('28 Populations and thresholds'!$J$118="CR",'28 Populations and thresholds'!$J$118="EN",'28 Populations and thresholds'!$J$118="VU")</f>
        <v>1</v>
      </c>
      <c r="M2534" s="75">
        <f>D2534/'28 Populations and thresholds'!$H$118</f>
        <v>4.4600000000000001E-2</v>
      </c>
      <c r="N2534" s="106">
        <f>'28 Populations and thresholds'!$K$118</f>
        <v>0</v>
      </c>
      <c r="O2534" s="263" t="str">
        <f t="shared" si="167"/>
        <v xml:space="preserve"> </v>
      </c>
      <c r="P2534" s="348"/>
      <c r="Q2534" s="38"/>
      <c r="R2534" s="106"/>
      <c r="S2534" s="263"/>
      <c r="T2534" s="12"/>
      <c r="U2534" s="263" t="str">
        <f t="shared" si="168"/>
        <v xml:space="preserve"> </v>
      </c>
      <c r="W2534" s="9"/>
      <c r="X2534" s="9"/>
      <c r="Y2534" s="9"/>
      <c r="Z2534" s="9"/>
    </row>
    <row r="2535" spans="1:26" s="4" customFormat="1" x14ac:dyDescent="0.2">
      <c r="A2535" s="12" t="s">
        <v>1610</v>
      </c>
      <c r="B2535" s="40" t="s">
        <v>4748</v>
      </c>
      <c r="C2535" s="4" t="s">
        <v>3522</v>
      </c>
      <c r="D2535" s="5">
        <v>1034</v>
      </c>
      <c r="E2535" s="104">
        <v>2003</v>
      </c>
      <c r="F2535" s="263" t="str">
        <f t="shared" si="165"/>
        <v xml:space="preserve"> </v>
      </c>
      <c r="G2535" s="12" t="s">
        <v>139</v>
      </c>
      <c r="H2535" s="12" t="s">
        <v>3388</v>
      </c>
      <c r="I2535" s="263" t="str">
        <f t="shared" si="166"/>
        <v xml:space="preserve"> </v>
      </c>
      <c r="J2535" s="38" t="str">
        <f>IF(D2535&gt;=('28 Populations and thresholds'!$I$58),"YES"," ")</f>
        <v>YES</v>
      </c>
      <c r="K2535" s="38" t="str">
        <f>IF(J2535="YES"," ",IF(D2535&gt;=('28 Populations and thresholds'!$I$58)*0.25,"YES"))</f>
        <v xml:space="preserve"> </v>
      </c>
      <c r="L2535" s="38" t="b">
        <f>OR('28 Populations and thresholds'!$J$58="CR",'28 Populations and thresholds'!$J$58="EN",'28 Populations and thresholds'!$J$58="VU")</f>
        <v>0</v>
      </c>
      <c r="M2535" s="75">
        <f>D2535/'28 Populations and thresholds'!$H$58</f>
        <v>1.7233333333333333E-2</v>
      </c>
      <c r="N2535" s="106">
        <f>'28 Populations and thresholds'!$K$58</f>
        <v>0</v>
      </c>
      <c r="O2535" s="263" t="str">
        <f t="shared" si="167"/>
        <v xml:space="preserve"> </v>
      </c>
      <c r="P2535" s="348"/>
      <c r="Q2535" s="38"/>
      <c r="R2535" s="106"/>
      <c r="S2535" s="263"/>
      <c r="T2535" s="12"/>
      <c r="U2535" s="263" t="str">
        <f t="shared" si="168"/>
        <v xml:space="preserve"> </v>
      </c>
      <c r="W2535" s="9"/>
      <c r="X2535" s="9"/>
      <c r="Y2535" s="9"/>
      <c r="Z2535" s="9"/>
    </row>
    <row r="2536" spans="1:26" s="4" customFormat="1" x14ac:dyDescent="0.2">
      <c r="A2536" s="275" t="s">
        <v>1610</v>
      </c>
      <c r="B2536" s="269" t="s">
        <v>3628</v>
      </c>
      <c r="C2536" s="280" t="s">
        <v>3626</v>
      </c>
      <c r="D2536" s="279">
        <v>2574</v>
      </c>
      <c r="E2536" s="274">
        <v>2003</v>
      </c>
      <c r="F2536" s="263" t="str">
        <f t="shared" si="165"/>
        <v xml:space="preserve"> </v>
      </c>
      <c r="G2536" s="275" t="s">
        <v>139</v>
      </c>
      <c r="H2536" s="275" t="s">
        <v>3388</v>
      </c>
      <c r="I2536" s="263" t="str">
        <f t="shared" si="166"/>
        <v xml:space="preserve"> </v>
      </c>
      <c r="J2536" s="272" t="str">
        <f>IF(D2536&gt;=('28 Populations and thresholds'!$I$98),"YES"," ")</f>
        <v>YES</v>
      </c>
      <c r="K2536" s="272" t="str">
        <f>IF(J2536="YES"," ",IF(D2536&gt;=('28 Populations and thresholds'!$I$98)*0.25,"YES"))</f>
        <v xml:space="preserve"> </v>
      </c>
      <c r="L2536" s="272" t="b">
        <f>OR('28 Populations and thresholds'!$J$98="CR",'28 Populations and thresholds'!$J$98="EN",'28 Populations and thresholds'!$J$98="VU")</f>
        <v>0</v>
      </c>
      <c r="M2536" s="273">
        <f>D2536/'28 Populations and thresholds'!$H$98</f>
        <v>8.5800000000000008E-3</v>
      </c>
      <c r="N2536" s="274">
        <f>'28 Populations and thresholds'!$K$98</f>
        <v>0</v>
      </c>
      <c r="O2536" s="263" t="str">
        <f t="shared" si="167"/>
        <v xml:space="preserve"> </v>
      </c>
      <c r="P2536" s="349">
        <v>0.86</v>
      </c>
      <c r="Q2536" s="272">
        <v>1</v>
      </c>
      <c r="R2536" s="274">
        <v>0</v>
      </c>
      <c r="S2536" s="263"/>
      <c r="T2536" s="275"/>
      <c r="U2536" s="263" t="str">
        <f t="shared" si="168"/>
        <v xml:space="preserve"> </v>
      </c>
      <c r="W2536" s="9"/>
      <c r="X2536" s="9"/>
      <c r="Y2536" s="9"/>
      <c r="Z2536" s="9"/>
    </row>
    <row r="2537" spans="1:26" s="4" customFormat="1" x14ac:dyDescent="0.2">
      <c r="A2537" s="143" t="s">
        <v>1610</v>
      </c>
      <c r="B2537" s="4" t="s">
        <v>4731</v>
      </c>
      <c r="C2537" s="40" t="s">
        <v>3795</v>
      </c>
      <c r="D2537" s="41">
        <v>3350</v>
      </c>
      <c r="E2537" s="46">
        <v>35916</v>
      </c>
      <c r="F2537" s="263" t="str">
        <f t="shared" si="165"/>
        <v xml:space="preserve"> </v>
      </c>
      <c r="G2537" s="143" t="s">
        <v>21</v>
      </c>
      <c r="H2537" s="143" t="s">
        <v>907</v>
      </c>
      <c r="I2537" s="263" t="str">
        <f t="shared" si="166"/>
        <v xml:space="preserve"> </v>
      </c>
      <c r="J2537" s="38" t="str">
        <f>IF(D2537&gt;=(('28 Populations and thresholds'!$I$176)+('28 Populations and thresholds'!$I$177)),"YES"," ")</f>
        <v>YES</v>
      </c>
      <c r="K2537" s="38" t="str">
        <f>IF(J2537="YES"," ",IF(D2537&gt;=(('28 Populations and thresholds'!$I$176)+('28 Populations and thresholds'!$I$177))*0.25,"YES"))</f>
        <v xml:space="preserve"> </v>
      </c>
      <c r="L2537" s="38" t="b">
        <f>OR('28 Populations and thresholds'!$J$176="CR",'28 Populations and thresholds'!$J$176="EN",'28 Populations and thresholds'!$J$176="VU")</f>
        <v>0</v>
      </c>
      <c r="M2537" s="75">
        <f>D2537/(('28 Populations and thresholds'!$H$176)+('28 Populations and thresholds'!$H$177))</f>
        <v>1.2007168458781362E-2</v>
      </c>
      <c r="N2537" s="106" t="str">
        <f>'28 Populations and thresholds'!$K$176</f>
        <v>DEC</v>
      </c>
      <c r="O2537" s="263" t="str">
        <f t="shared" si="167"/>
        <v xml:space="preserve"> </v>
      </c>
      <c r="P2537" s="348">
        <v>143.68</v>
      </c>
      <c r="Q2537" s="38">
        <v>23</v>
      </c>
      <c r="R2537" s="106">
        <v>5</v>
      </c>
      <c r="S2537" s="263"/>
      <c r="T2537" s="12" t="s">
        <v>4568</v>
      </c>
      <c r="U2537" s="263" t="str">
        <f t="shared" si="168"/>
        <v xml:space="preserve"> </v>
      </c>
      <c r="W2537" s="9"/>
      <c r="X2537" s="9"/>
      <c r="Y2537" s="9"/>
      <c r="Z2537" s="9"/>
    </row>
    <row r="2538" spans="1:26" s="4" customFormat="1" x14ac:dyDescent="0.2">
      <c r="A2538" s="12" t="s">
        <v>1610</v>
      </c>
      <c r="B2538" s="4" t="s">
        <v>4731</v>
      </c>
      <c r="C2538" s="4" t="s">
        <v>3666</v>
      </c>
      <c r="D2538" s="105">
        <v>1700</v>
      </c>
      <c r="E2538" s="106">
        <v>2005</v>
      </c>
      <c r="F2538" s="263" t="str">
        <f t="shared" si="165"/>
        <v xml:space="preserve"> </v>
      </c>
      <c r="G2538" s="12" t="s">
        <v>139</v>
      </c>
      <c r="H2538" s="12" t="s">
        <v>3388</v>
      </c>
      <c r="I2538" s="263" t="str">
        <f t="shared" si="166"/>
        <v xml:space="preserve"> </v>
      </c>
      <c r="J2538" s="38" t="str">
        <f>IF(D2538&gt;=(('28 Populations and thresholds'!$I$62)+('28 Populations and thresholds'!$I$65)),"YES"," ")</f>
        <v>YES</v>
      </c>
      <c r="K2538" s="38" t="str">
        <f>IF(J2538="YES"," ",IF(D2538&gt;=(('28 Populations and thresholds'!$I$62)+('28 Populations and thresholds'!$I$65))*0.25,"YES"))</f>
        <v xml:space="preserve"> </v>
      </c>
      <c r="L2538" s="38" t="b">
        <f>OR('28 Populations and thresholds'!$J$62="CR",'28 Populations and thresholds'!$J$62="EN",'28 Populations and thresholds'!$J$62="VU")</f>
        <v>0</v>
      </c>
      <c r="M2538" s="75">
        <f>D2538/(('28 Populations and thresholds'!$H$62)+('28 Populations and thresholds'!$H$65))</f>
        <v>0.01</v>
      </c>
      <c r="N2538" s="106" t="str">
        <f>'28 Populations and thresholds'!$K$62</f>
        <v>DEC</v>
      </c>
      <c r="O2538" s="263" t="str">
        <f t="shared" si="167"/>
        <v xml:space="preserve"> </v>
      </c>
      <c r="P2538" s="348"/>
      <c r="Q2538" s="38"/>
      <c r="R2538" s="106"/>
      <c r="S2538" s="263"/>
      <c r="T2538" s="12" t="s">
        <v>4552</v>
      </c>
      <c r="U2538" s="263" t="str">
        <f t="shared" si="168"/>
        <v xml:space="preserve"> </v>
      </c>
      <c r="W2538" s="9"/>
      <c r="X2538" s="9"/>
      <c r="Y2538" s="9"/>
      <c r="Z2538" s="9"/>
    </row>
    <row r="2539" spans="1:26" s="4" customFormat="1" x14ac:dyDescent="0.2">
      <c r="A2539" s="12" t="s">
        <v>1610</v>
      </c>
      <c r="B2539" s="4" t="s">
        <v>4731</v>
      </c>
      <c r="C2539" s="4" t="s">
        <v>3756</v>
      </c>
      <c r="D2539" s="41">
        <v>8008</v>
      </c>
      <c r="E2539" s="46">
        <v>36039</v>
      </c>
      <c r="F2539" s="263" t="str">
        <f t="shared" si="165"/>
        <v xml:space="preserve"> </v>
      </c>
      <c r="G2539" s="143" t="s">
        <v>21</v>
      </c>
      <c r="H2539" s="143" t="s">
        <v>907</v>
      </c>
      <c r="I2539" s="263" t="str">
        <f t="shared" si="166"/>
        <v xml:space="preserve"> </v>
      </c>
      <c r="J2539" s="38" t="str">
        <f>IF(D2539&gt;=('28 Populations and thresholds'!$I$175),"YES"," ")</f>
        <v>YES</v>
      </c>
      <c r="K2539" s="38" t="str">
        <f>IF(J2539="YES"," ",IF(D2539&gt;=('28 Populations and thresholds'!$I$175)*0.25,"YES"))</f>
        <v xml:space="preserve"> </v>
      </c>
      <c r="L2539" s="38" t="b">
        <f>OR('28 Populations and thresholds'!$J$175="CR",'28 Populations and thresholds'!$J$175="EN",'28 Populations and thresholds'!$J$175="VU")</f>
        <v>0</v>
      </c>
      <c r="M2539" s="75">
        <f>D2539/'28 Populations and thresholds'!$H$175</f>
        <v>5.7611510791366907E-2</v>
      </c>
      <c r="N2539" s="106" t="str">
        <f>'28 Populations and thresholds'!$K$175</f>
        <v>DEC</v>
      </c>
      <c r="O2539" s="263" t="str">
        <f t="shared" si="167"/>
        <v xml:space="preserve"> </v>
      </c>
      <c r="P2539" s="348"/>
      <c r="Q2539" s="38"/>
      <c r="R2539" s="106"/>
      <c r="S2539" s="263"/>
      <c r="T2539" s="12"/>
      <c r="U2539" s="263" t="str">
        <f t="shared" si="168"/>
        <v xml:space="preserve"> </v>
      </c>
      <c r="W2539" s="9"/>
      <c r="X2539" s="9"/>
      <c r="Y2539" s="9"/>
      <c r="Z2539" s="9"/>
    </row>
    <row r="2540" spans="1:26" s="4" customFormat="1" x14ac:dyDescent="0.2">
      <c r="A2540" s="12" t="s">
        <v>1610</v>
      </c>
      <c r="B2540" s="4" t="s">
        <v>4731</v>
      </c>
      <c r="C2540" s="4" t="s">
        <v>3776</v>
      </c>
      <c r="D2540" s="41">
        <v>700</v>
      </c>
      <c r="E2540" s="46">
        <v>36436</v>
      </c>
      <c r="F2540" s="263" t="str">
        <f t="shared" si="165"/>
        <v xml:space="preserve"> </v>
      </c>
      <c r="G2540" s="143" t="s">
        <v>21</v>
      </c>
      <c r="H2540" s="143" t="s">
        <v>82</v>
      </c>
      <c r="I2540" s="263" t="str">
        <f t="shared" si="166"/>
        <v xml:space="preserve"> </v>
      </c>
      <c r="J2540" s="38" t="str">
        <f>IF(D2540&gt;=('28 Populations and thresholds'!$I$210),"YES"," ")</f>
        <v>YES</v>
      </c>
      <c r="K2540" s="38" t="str">
        <f>IF(J2540="YES"," ",IF(D2540&gt;=('28 Populations and thresholds'!$I$210)*0.25,"YES"))</f>
        <v xml:space="preserve"> </v>
      </c>
      <c r="L2540" s="38" t="b">
        <f>OR('28 Populations and thresholds'!$J$210="CR",'28 Populations and thresholds'!$J$210="EN",'28 Populations and thresholds'!$J$210="VU")</f>
        <v>0</v>
      </c>
      <c r="M2540" s="75">
        <f>D2540/'28 Populations and thresholds'!$H$210</f>
        <v>2.8000000000000001E-2</v>
      </c>
      <c r="N2540" s="106">
        <f>'28 Populations and thresholds'!$K$210</f>
        <v>0</v>
      </c>
      <c r="O2540" s="263" t="str">
        <f t="shared" si="167"/>
        <v xml:space="preserve"> </v>
      </c>
      <c r="P2540" s="348"/>
      <c r="Q2540" s="38"/>
      <c r="R2540" s="106"/>
      <c r="S2540" s="263"/>
      <c r="T2540" s="9"/>
      <c r="U2540" s="263" t="str">
        <f t="shared" si="168"/>
        <v xml:space="preserve"> </v>
      </c>
      <c r="W2540" s="9"/>
      <c r="X2540" s="9"/>
      <c r="Y2540" s="9"/>
      <c r="Z2540" s="9"/>
    </row>
    <row r="2541" spans="1:26" s="4" customFormat="1" x14ac:dyDescent="0.2">
      <c r="A2541" s="12" t="s">
        <v>1610</v>
      </c>
      <c r="B2541" s="4" t="s">
        <v>4731</v>
      </c>
      <c r="C2541" s="111" t="s">
        <v>3617</v>
      </c>
      <c r="D2541" s="5">
        <v>4793</v>
      </c>
      <c r="E2541" s="104" t="s">
        <v>3938</v>
      </c>
      <c r="F2541" s="263" t="str">
        <f t="shared" si="165"/>
        <v xml:space="preserve"> </v>
      </c>
      <c r="G2541" s="13"/>
      <c r="H2541" s="13" t="s">
        <v>4429</v>
      </c>
      <c r="I2541" s="263" t="str">
        <f t="shared" si="166"/>
        <v xml:space="preserve"> </v>
      </c>
      <c r="J2541" s="38" t="str">
        <f>IF(D2541&gt;=('28 Populations and thresholds'!$I$95),"YES"," ")</f>
        <v>YES</v>
      </c>
      <c r="K2541" s="38" t="str">
        <f>IF(J2541="YES"," ",IF(D2541&gt;=('28 Populations and thresholds'!$I$95)*0.25,"YES"))</f>
        <v xml:space="preserve"> </v>
      </c>
      <c r="L2541" s="38" t="b">
        <f>OR('28 Populations and thresholds'!$J$95="CR",'28 Populations and thresholds'!$J$95="EN",'28 Populations and thresholds'!$J$95="VU")</f>
        <v>0</v>
      </c>
      <c r="M2541" s="75">
        <f>D2541/'28 Populations and thresholds'!$H$95</f>
        <v>1.5976666666666667E-2</v>
      </c>
      <c r="N2541" s="106">
        <f>'28 Populations and thresholds'!$K$95</f>
        <v>0</v>
      </c>
      <c r="O2541" s="263" t="str">
        <f t="shared" si="167"/>
        <v xml:space="preserve"> </v>
      </c>
      <c r="P2541" s="348"/>
      <c r="Q2541" s="38"/>
      <c r="R2541" s="106"/>
      <c r="S2541" s="263"/>
      <c r="T2541" s="9"/>
      <c r="U2541" s="263" t="str">
        <f t="shared" si="168"/>
        <v xml:space="preserve"> </v>
      </c>
      <c r="W2541" s="9"/>
      <c r="X2541" s="9"/>
      <c r="Y2541" s="9"/>
      <c r="Z2541" s="9"/>
    </row>
    <row r="2542" spans="1:26" s="4" customFormat="1" x14ac:dyDescent="0.2">
      <c r="A2542" s="12" t="s">
        <v>1610</v>
      </c>
      <c r="B2542" s="4" t="s">
        <v>4731</v>
      </c>
      <c r="C2542" s="4" t="s">
        <v>3564</v>
      </c>
      <c r="D2542" s="5">
        <v>3159</v>
      </c>
      <c r="E2542" s="104" t="s">
        <v>3938</v>
      </c>
      <c r="F2542" s="263" t="str">
        <f t="shared" si="165"/>
        <v xml:space="preserve"> </v>
      </c>
      <c r="G2542" s="13"/>
      <c r="H2542" s="13" t="s">
        <v>4429</v>
      </c>
      <c r="I2542" s="263" t="str">
        <f t="shared" si="166"/>
        <v xml:space="preserve"> </v>
      </c>
      <c r="J2542" s="38" t="str">
        <f>IF(D2542&gt;=('28 Populations and thresholds'!$I$79),"YES"," ")</f>
        <v>YES</v>
      </c>
      <c r="K2542" s="38" t="str">
        <f>IF(J2542="YES"," ",IF(D2542&gt;=('28 Populations and thresholds'!$I$79)*0.25,"YES"))</f>
        <v xml:space="preserve"> </v>
      </c>
      <c r="L2542" s="38" t="b">
        <f>OR('28 Populations and thresholds'!$J$79="CR",'28 Populations and thresholds'!$J$79="EN",'28 Populations and thresholds'!$J$79="VU")</f>
        <v>0</v>
      </c>
      <c r="M2542" s="75">
        <f>D2542/'28 Populations and thresholds'!$H$79</f>
        <v>2.1059999999999999E-2</v>
      </c>
      <c r="N2542" s="106">
        <f>'28 Populations and thresholds'!$K$79</f>
        <v>0</v>
      </c>
      <c r="O2542" s="263" t="str">
        <f t="shared" si="167"/>
        <v xml:space="preserve"> </v>
      </c>
      <c r="P2542" s="348"/>
      <c r="Q2542" s="38"/>
      <c r="R2542" s="106"/>
      <c r="S2542" s="263"/>
      <c r="T2542" s="9"/>
      <c r="U2542" s="263" t="str">
        <f t="shared" si="168"/>
        <v xml:space="preserve"> </v>
      </c>
      <c r="W2542" s="9"/>
      <c r="X2542" s="9"/>
      <c r="Y2542" s="9"/>
      <c r="Z2542" s="9"/>
    </row>
    <row r="2543" spans="1:26" s="4" customFormat="1" x14ac:dyDescent="0.2">
      <c r="A2543" s="12" t="s">
        <v>1610</v>
      </c>
      <c r="B2543" s="4" t="s">
        <v>4731</v>
      </c>
      <c r="C2543" s="111" t="s">
        <v>3482</v>
      </c>
      <c r="D2543" s="41">
        <v>47650</v>
      </c>
      <c r="E2543" s="46">
        <v>36269</v>
      </c>
      <c r="F2543" s="263" t="str">
        <f t="shared" si="165"/>
        <v xml:space="preserve"> </v>
      </c>
      <c r="G2543" s="143" t="s">
        <v>21</v>
      </c>
      <c r="H2543" s="143" t="s">
        <v>82</v>
      </c>
      <c r="I2543" s="263" t="str">
        <f t="shared" si="166"/>
        <v xml:space="preserve"> </v>
      </c>
      <c r="J2543" s="38" t="str">
        <f>IF(D2543&gt;=(('28 Populations and thresholds'!$I$205)+('28 Populations and thresholds'!$I$206)+('28 Populations and thresholds'!$I$207)+('28 Populations and thresholds'!$I$208)),"YES"," ")</f>
        <v>YES</v>
      </c>
      <c r="K2543" s="38" t="str">
        <f>IF(J2543="YES"," ",IF(D2543&gt;=(('28 Populations and thresholds'!$I$205)+('28 Populations and thresholds'!$I$206)+('28 Populations and thresholds'!$I$207)+('28 Populations and thresholds'!$I$208))*0.25,"YES"))</f>
        <v xml:space="preserve"> </v>
      </c>
      <c r="L2543" s="38" t="b">
        <f>OR('28 Populations and thresholds'!$J$206="CR",'28 Populations and thresholds'!$J$206="EN",'28 Populations and thresholds'!$J$206="VU")</f>
        <v>0</v>
      </c>
      <c r="M2543" s="75">
        <f>D2543/(('28 Populations and thresholds'!$H$205)+('28 Populations and thresholds'!$H$206)+('28 Populations and thresholds'!$H$207)+('28 Populations and thresholds'!$H$208))</f>
        <v>1.781375004673072E-2</v>
      </c>
      <c r="N2543" s="106" t="str">
        <f>'28 Populations and thresholds'!$K$206</f>
        <v>DEC</v>
      </c>
      <c r="O2543" s="263" t="str">
        <f t="shared" si="167"/>
        <v xml:space="preserve"> </v>
      </c>
      <c r="P2543" s="348"/>
      <c r="Q2543" s="38"/>
      <c r="R2543" s="106"/>
      <c r="S2543" s="263"/>
      <c r="T2543" s="12" t="s">
        <v>4568</v>
      </c>
      <c r="U2543" s="263" t="str">
        <f t="shared" si="168"/>
        <v xml:space="preserve"> </v>
      </c>
      <c r="W2543" s="9"/>
      <c r="X2543" s="9"/>
      <c r="Y2543" s="9"/>
      <c r="Z2543" s="9"/>
    </row>
    <row r="2544" spans="1:26" s="4" customFormat="1" x14ac:dyDescent="0.2">
      <c r="A2544" s="12" t="s">
        <v>1610</v>
      </c>
      <c r="B2544" s="4" t="s">
        <v>4731</v>
      </c>
      <c r="C2544" s="111" t="s">
        <v>3467</v>
      </c>
      <c r="D2544" s="41">
        <v>530</v>
      </c>
      <c r="E2544" s="46">
        <v>36039</v>
      </c>
      <c r="F2544" s="263" t="str">
        <f t="shared" si="165"/>
        <v xml:space="preserve"> </v>
      </c>
      <c r="G2544" s="143" t="s">
        <v>21</v>
      </c>
      <c r="H2544" s="143" t="s">
        <v>907</v>
      </c>
      <c r="I2544" s="263" t="str">
        <f t="shared" si="166"/>
        <v xml:space="preserve"> </v>
      </c>
      <c r="J2544" s="38" t="str">
        <f>IF(D2544&gt;=('28 Populations and thresholds'!$I$180),"YES"," ")</f>
        <v xml:space="preserve"> </v>
      </c>
      <c r="K2544" s="38" t="str">
        <f>IF(J2544="YES"," ",IF(D2544&gt;=('28 Populations and thresholds'!$I$180)*0.25,"YES"))</f>
        <v>YES</v>
      </c>
      <c r="L2544" s="38" t="b">
        <f>OR('28 Populations and thresholds'!$J$180="CR",'28 Populations and thresholds'!$J$180="EN",'28 Populations and thresholds'!$J$180="VU")</f>
        <v>0</v>
      </c>
      <c r="M2544" s="75">
        <f>D2544/'28 Populations and thresholds'!$H$180</f>
        <v>5.3E-3</v>
      </c>
      <c r="N2544" s="106">
        <f>'28 Populations and thresholds'!$K$180</f>
        <v>0</v>
      </c>
      <c r="O2544" s="263" t="str">
        <f t="shared" si="167"/>
        <v xml:space="preserve"> </v>
      </c>
      <c r="P2544" s="348"/>
      <c r="Q2544" s="38"/>
      <c r="R2544" s="106"/>
      <c r="S2544" s="263"/>
      <c r="T2544" s="9"/>
      <c r="U2544" s="263" t="str">
        <f t="shared" si="168"/>
        <v xml:space="preserve"> </v>
      </c>
      <c r="W2544" s="9"/>
      <c r="X2544" s="9"/>
      <c r="Y2544" s="9"/>
      <c r="Z2544" s="9"/>
    </row>
    <row r="2545" spans="1:26" s="4" customFormat="1" x14ac:dyDescent="0.2">
      <c r="A2545" s="12" t="s">
        <v>1610</v>
      </c>
      <c r="B2545" s="4" t="s">
        <v>4731</v>
      </c>
      <c r="C2545" s="4" t="s">
        <v>3470</v>
      </c>
      <c r="D2545" s="41">
        <v>1100</v>
      </c>
      <c r="E2545" s="46">
        <v>36436</v>
      </c>
      <c r="F2545" s="263" t="str">
        <f t="shared" si="165"/>
        <v xml:space="preserve"> </v>
      </c>
      <c r="G2545" s="143" t="s">
        <v>21</v>
      </c>
      <c r="H2545" s="143" t="s">
        <v>82</v>
      </c>
      <c r="I2545" s="263" t="str">
        <f t="shared" si="166"/>
        <v xml:space="preserve"> </v>
      </c>
      <c r="J2545" s="38" t="str">
        <f>IF(D2545&gt;=('28 Populations and thresholds'!$I$181),"YES"," ")</f>
        <v>YES</v>
      </c>
      <c r="K2545" s="38" t="str">
        <f>IF(J2545="YES"," ",IF(D2545&gt;=('28 Populations and thresholds'!$I$181)*0.25,"YES"))</f>
        <v xml:space="preserve"> </v>
      </c>
      <c r="L2545" s="38" t="b">
        <f>OR('28 Populations and thresholds'!$J$181="CR",'28 Populations and thresholds'!$J$181="EN",'28 Populations and thresholds'!$J$181="VU")</f>
        <v>1</v>
      </c>
      <c r="M2545" s="75">
        <f>D2545/'28 Populations and thresholds'!$H$181</f>
        <v>3.4375000000000003E-2</v>
      </c>
      <c r="N2545" s="106" t="str">
        <f>'28 Populations and thresholds'!$K$181</f>
        <v>DEC</v>
      </c>
      <c r="O2545" s="263" t="str">
        <f t="shared" si="167"/>
        <v xml:space="preserve"> </v>
      </c>
      <c r="P2545" s="348"/>
      <c r="Q2545" s="38"/>
      <c r="R2545" s="106"/>
      <c r="S2545" s="263"/>
      <c r="T2545" s="9"/>
      <c r="U2545" s="263" t="str">
        <f t="shared" si="168"/>
        <v xml:space="preserve"> </v>
      </c>
      <c r="W2545" s="9"/>
      <c r="X2545" s="9"/>
      <c r="Y2545" s="9"/>
      <c r="Z2545" s="9"/>
    </row>
    <row r="2546" spans="1:26" s="4" customFormat="1" x14ac:dyDescent="0.2">
      <c r="A2546" s="12" t="s">
        <v>1610</v>
      </c>
      <c r="B2546" s="4" t="s">
        <v>4731</v>
      </c>
      <c r="C2546" s="4" t="s">
        <v>3767</v>
      </c>
      <c r="D2546" s="41">
        <v>59000</v>
      </c>
      <c r="E2546" s="46">
        <v>36283</v>
      </c>
      <c r="F2546" s="263" t="str">
        <f t="shared" si="165"/>
        <v xml:space="preserve"> </v>
      </c>
      <c r="G2546" s="143" t="s">
        <v>21</v>
      </c>
      <c r="H2546" s="143" t="s">
        <v>82</v>
      </c>
      <c r="I2546" s="263" t="str">
        <f t="shared" si="166"/>
        <v xml:space="preserve"> </v>
      </c>
      <c r="J2546" s="38" t="str">
        <f>IF(D2546&gt;=('28 Populations and thresholds'!$I$195),"YES"," ")</f>
        <v>YES</v>
      </c>
      <c r="K2546" s="38" t="str">
        <f>IF(J2546="YES"," ",IF(D2546&gt;=('28 Populations and thresholds'!$I$195)*0.25,"YES"))</f>
        <v xml:space="preserve"> </v>
      </c>
      <c r="L2546" s="38" t="b">
        <f>OR('28 Populations and thresholds'!$J$195="CR",'28 Populations and thresholds'!$J$195="EN",'28 Populations and thresholds'!$J$195="VU")</f>
        <v>1</v>
      </c>
      <c r="M2546" s="75">
        <f>D2546/'28 Populations and thresholds'!$H$195</f>
        <v>0.20344827586206896</v>
      </c>
      <c r="N2546" s="106" t="str">
        <f>'28 Populations and thresholds'!$K$195</f>
        <v>DEC</v>
      </c>
      <c r="O2546" s="263" t="str">
        <f t="shared" si="167"/>
        <v xml:space="preserve"> </v>
      </c>
      <c r="P2546" s="348"/>
      <c r="Q2546" s="38"/>
      <c r="R2546" s="106"/>
      <c r="S2546" s="263"/>
      <c r="T2546" s="12"/>
      <c r="U2546" s="263" t="str">
        <f t="shared" si="168"/>
        <v xml:space="preserve"> </v>
      </c>
      <c r="W2546" s="9"/>
      <c r="X2546" s="9"/>
      <c r="Y2546" s="9"/>
      <c r="Z2546" s="9"/>
    </row>
    <row r="2547" spans="1:26" s="4" customFormat="1" x14ac:dyDescent="0.2">
      <c r="A2547" s="12" t="s">
        <v>1610</v>
      </c>
      <c r="B2547" s="4" t="s">
        <v>4731</v>
      </c>
      <c r="C2547" s="4" t="s">
        <v>3633</v>
      </c>
      <c r="D2547" s="5">
        <v>25130</v>
      </c>
      <c r="E2547" s="104" t="s">
        <v>3938</v>
      </c>
      <c r="F2547" s="263" t="str">
        <f t="shared" si="165"/>
        <v xml:space="preserve"> </v>
      </c>
      <c r="G2547" s="13"/>
      <c r="H2547" s="13" t="s">
        <v>4429</v>
      </c>
      <c r="I2547" s="263" t="str">
        <f t="shared" si="166"/>
        <v xml:space="preserve"> </v>
      </c>
      <c r="J2547" s="38" t="str">
        <f>IF(D2547&gt;=('28 Populations and thresholds'!$I$99),"YES"," ")</f>
        <v>YES</v>
      </c>
      <c r="K2547" s="38" t="str">
        <f>IF(J2547="YES"," ",IF(D2547&gt;=('28 Populations and thresholds'!$I$99)*0.25,"YES"))</f>
        <v xml:space="preserve"> </v>
      </c>
      <c r="L2547" s="38" t="b">
        <f>OR('28 Populations and thresholds'!$J$99="CR",'28 Populations and thresholds'!$J$99="EN",'28 Populations and thresholds'!$J$99="VU")</f>
        <v>0</v>
      </c>
      <c r="M2547" s="75">
        <f>D2547/'28 Populations and thresholds'!$H$99</f>
        <v>8.376666666666667E-2</v>
      </c>
      <c r="N2547" s="106">
        <f>'28 Populations and thresholds'!$K$99</f>
        <v>0</v>
      </c>
      <c r="O2547" s="263" t="str">
        <f t="shared" si="167"/>
        <v xml:space="preserve"> </v>
      </c>
      <c r="P2547" s="348"/>
      <c r="Q2547" s="38"/>
      <c r="R2547" s="106"/>
      <c r="S2547" s="263"/>
      <c r="T2547" s="9"/>
      <c r="U2547" s="263" t="str">
        <f t="shared" si="168"/>
        <v xml:space="preserve"> </v>
      </c>
      <c r="W2547" s="9"/>
      <c r="X2547" s="9"/>
      <c r="Y2547" s="9"/>
      <c r="Z2547" s="9"/>
    </row>
    <row r="2548" spans="1:26" s="4" customFormat="1" x14ac:dyDescent="0.2">
      <c r="A2548" s="12" t="s">
        <v>1610</v>
      </c>
      <c r="B2548" s="4" t="s">
        <v>4731</v>
      </c>
      <c r="C2548" s="4" t="s">
        <v>3659</v>
      </c>
      <c r="D2548" s="105">
        <v>5670</v>
      </c>
      <c r="E2548" s="106">
        <v>2007</v>
      </c>
      <c r="F2548" s="263" t="str">
        <f t="shared" si="165"/>
        <v xml:space="preserve"> </v>
      </c>
      <c r="G2548" s="12" t="s">
        <v>139</v>
      </c>
      <c r="H2548" s="12" t="s">
        <v>3388</v>
      </c>
      <c r="I2548" s="263" t="str">
        <f t="shared" si="166"/>
        <v xml:space="preserve"> </v>
      </c>
      <c r="J2548" s="38" t="str">
        <f>IF(D2548&gt;=('28 Populations and thresholds'!$I$68),"YES"," ")</f>
        <v>YES</v>
      </c>
      <c r="K2548" s="38" t="str">
        <f>IF(J2548="YES"," ",IF(D2548&gt;=('28 Populations and thresholds'!$I$68)*0.25,"YES"))</f>
        <v xml:space="preserve"> </v>
      </c>
      <c r="L2548" s="38" t="b">
        <f>OR('28 Populations and thresholds'!$J$68="CR",'28 Populations and thresholds'!$J$68="EN",'28 Populations and thresholds'!$J$68="VU")</f>
        <v>0</v>
      </c>
      <c r="M2548" s="75">
        <f>D2548/'28 Populations and thresholds'!$H$68</f>
        <v>5.67E-2</v>
      </c>
      <c r="N2548" s="106">
        <f>'28 Populations and thresholds'!$K$68</f>
        <v>0</v>
      </c>
      <c r="O2548" s="263" t="str">
        <f t="shared" si="167"/>
        <v xml:space="preserve"> </v>
      </c>
      <c r="P2548" s="348"/>
      <c r="Q2548" s="38"/>
      <c r="R2548" s="106"/>
      <c r="S2548" s="263"/>
      <c r="T2548" s="9"/>
      <c r="U2548" s="263" t="str">
        <f t="shared" si="168"/>
        <v xml:space="preserve"> </v>
      </c>
      <c r="W2548" s="9"/>
      <c r="X2548" s="9"/>
      <c r="Y2548" s="9"/>
      <c r="Z2548" s="9"/>
    </row>
    <row r="2549" spans="1:26" s="4" customFormat="1" x14ac:dyDescent="0.2">
      <c r="A2549" s="12" t="s">
        <v>1610</v>
      </c>
      <c r="B2549" s="4" t="s">
        <v>4731</v>
      </c>
      <c r="C2549" s="111" t="s">
        <v>3451</v>
      </c>
      <c r="D2549" s="41">
        <v>4700</v>
      </c>
      <c r="E2549" s="46">
        <v>36434</v>
      </c>
      <c r="F2549" s="263" t="str">
        <f t="shared" si="165"/>
        <v xml:space="preserve"> </v>
      </c>
      <c r="G2549" s="143" t="s">
        <v>21</v>
      </c>
      <c r="H2549" s="143" t="s">
        <v>82</v>
      </c>
      <c r="I2549" s="263" t="str">
        <f t="shared" si="166"/>
        <v xml:space="preserve"> </v>
      </c>
      <c r="J2549" s="38" t="str">
        <f>IF(D2549&gt;=('28 Populations and thresholds'!$I$154),"YES"," ")</f>
        <v>YES</v>
      </c>
      <c r="K2549" s="38" t="str">
        <f>IF(J2549="YES"," ",IF(D2549&gt;=('28 Populations and thresholds'!$I$154)*0.25,"YES"))</f>
        <v xml:space="preserve"> </v>
      </c>
      <c r="L2549" s="38" t="b">
        <f>OR('28 Populations and thresholds'!$J$154="CR",'28 Populations and thresholds'!$J$154="EN",'28 Populations and thresholds'!$J$154="VU")</f>
        <v>0</v>
      </c>
      <c r="M2549" s="75">
        <f>D2549/'28 Populations and thresholds'!$H$154</f>
        <v>4.5192307692307691E-2</v>
      </c>
      <c r="N2549" s="106" t="str">
        <f>'28 Populations and thresholds'!$K$154</f>
        <v>DEC</v>
      </c>
      <c r="O2549" s="263" t="str">
        <f t="shared" si="167"/>
        <v xml:space="preserve"> </v>
      </c>
      <c r="P2549" s="348"/>
      <c r="Q2549" s="38"/>
      <c r="R2549" s="106"/>
      <c r="S2549" s="263"/>
      <c r="T2549" s="9"/>
      <c r="U2549" s="263" t="str">
        <f t="shared" si="168"/>
        <v xml:space="preserve"> </v>
      </c>
      <c r="W2549" s="9"/>
      <c r="X2549" s="9"/>
      <c r="Y2549" s="9"/>
      <c r="Z2549" s="9"/>
    </row>
    <row r="2550" spans="1:26" s="4" customFormat="1" x14ac:dyDescent="0.2">
      <c r="A2550" s="12" t="s">
        <v>1610</v>
      </c>
      <c r="B2550" s="4" t="s">
        <v>4731</v>
      </c>
      <c r="C2550" s="4" t="s">
        <v>3452</v>
      </c>
      <c r="D2550" s="41">
        <v>11000</v>
      </c>
      <c r="E2550" s="46">
        <v>36436</v>
      </c>
      <c r="F2550" s="263" t="str">
        <f t="shared" si="165"/>
        <v xml:space="preserve"> </v>
      </c>
      <c r="G2550" s="143" t="s">
        <v>21</v>
      </c>
      <c r="H2550" s="143" t="s">
        <v>82</v>
      </c>
      <c r="I2550" s="263" t="str">
        <f t="shared" si="166"/>
        <v xml:space="preserve"> </v>
      </c>
      <c r="J2550" s="38" t="str">
        <f>IF(D2550&gt;=('28 Populations and thresholds'!$I$158),"YES"," ")</f>
        <v>YES</v>
      </c>
      <c r="K2550" s="38" t="str">
        <f>IF(J2550="YES"," ",IF(D2550&gt;=('28 Populations and thresholds'!$I$158)*0.25,"YES"))</f>
        <v xml:space="preserve"> </v>
      </c>
      <c r="L2550" s="38" t="b">
        <f>OR('28 Populations and thresholds'!$J$158="CR",'28 Populations and thresholds'!$J$158="EN",'28 Populations and thresholds'!$J$158="VU")</f>
        <v>0</v>
      </c>
      <c r="M2550" s="75">
        <f>D2550/'28 Populations and thresholds'!$H$158</f>
        <v>0.11</v>
      </c>
      <c r="N2550" s="106">
        <f>'28 Populations and thresholds'!$K$158</f>
        <v>0</v>
      </c>
      <c r="O2550" s="263" t="str">
        <f t="shared" si="167"/>
        <v xml:space="preserve"> </v>
      </c>
      <c r="P2550" s="348"/>
      <c r="Q2550" s="38"/>
      <c r="R2550" s="106"/>
      <c r="S2550" s="263"/>
      <c r="T2550" s="9"/>
      <c r="U2550" s="263" t="str">
        <f t="shared" si="168"/>
        <v xml:space="preserve"> </v>
      </c>
      <c r="W2550" s="9"/>
      <c r="X2550" s="9"/>
      <c r="Y2550" s="9"/>
      <c r="Z2550" s="9"/>
    </row>
    <row r="2551" spans="1:26" s="4" customFormat="1" x14ac:dyDescent="0.2">
      <c r="A2551" s="12" t="s">
        <v>1610</v>
      </c>
      <c r="B2551" s="4" t="s">
        <v>4731</v>
      </c>
      <c r="C2551" s="111" t="s">
        <v>3459</v>
      </c>
      <c r="D2551" s="41">
        <v>4100</v>
      </c>
      <c r="E2551" s="46">
        <v>35674</v>
      </c>
      <c r="F2551" s="263" t="str">
        <f t="shared" si="165"/>
        <v xml:space="preserve"> </v>
      </c>
      <c r="G2551" s="143" t="s">
        <v>21</v>
      </c>
      <c r="H2551" s="143" t="s">
        <v>907</v>
      </c>
      <c r="I2551" s="263" t="str">
        <f t="shared" si="166"/>
        <v xml:space="preserve"> </v>
      </c>
      <c r="J2551" s="38" t="str">
        <f>IF(D2551&gt;=(('28 Populations and thresholds'!$I$160)+('28 Populations and thresholds'!$I$163)),"YES"," ")</f>
        <v>YES</v>
      </c>
      <c r="K2551" s="38" t="str">
        <f>IF(J2551="YES"," ",IF(D2551&gt;=(('28 Populations and thresholds'!$I$160)+('28 Populations and thresholds'!$I$163))*0.25,"YES"))</f>
        <v xml:space="preserve"> </v>
      </c>
      <c r="L2551" s="38" t="b">
        <f>OR('28 Populations and thresholds'!$J$160="CR",'28 Populations and thresholds'!$J$160="EN",'28 Populations and thresholds'!$J$160="VU")</f>
        <v>0</v>
      </c>
      <c r="M2551" s="75">
        <f>D2551/(('28 Populations and thresholds'!$H$160)+('28 Populations and thresholds'!$H$163))</f>
        <v>0.10649350649350649</v>
      </c>
      <c r="N2551" s="106" t="str">
        <f>'28 Populations and thresholds'!$K$160</f>
        <v>DEC</v>
      </c>
      <c r="O2551" s="263" t="str">
        <f t="shared" si="167"/>
        <v xml:space="preserve"> </v>
      </c>
      <c r="P2551" s="348"/>
      <c r="Q2551" s="38"/>
      <c r="R2551" s="106"/>
      <c r="S2551" s="263"/>
      <c r="T2551" s="121" t="s">
        <v>4563</v>
      </c>
      <c r="U2551" s="263" t="str">
        <f t="shared" si="168"/>
        <v xml:space="preserve"> </v>
      </c>
      <c r="W2551" s="9"/>
      <c r="X2551" s="9"/>
      <c r="Y2551" s="9"/>
      <c r="Z2551" s="9"/>
    </row>
    <row r="2552" spans="1:26" s="4" customFormat="1" x14ac:dyDescent="0.2">
      <c r="A2552" s="12" t="s">
        <v>1610</v>
      </c>
      <c r="B2552" s="4" t="s">
        <v>4731</v>
      </c>
      <c r="C2552" s="4" t="s">
        <v>3603</v>
      </c>
      <c r="D2552" s="5">
        <v>72100</v>
      </c>
      <c r="E2552" s="104">
        <v>2001</v>
      </c>
      <c r="F2552" s="263" t="str">
        <f t="shared" si="165"/>
        <v xml:space="preserve"> </v>
      </c>
      <c r="G2552" s="12" t="s">
        <v>139</v>
      </c>
      <c r="H2552" s="12" t="s">
        <v>3388</v>
      </c>
      <c r="I2552" s="263" t="str">
        <f t="shared" si="166"/>
        <v xml:space="preserve"> </v>
      </c>
      <c r="J2552" s="38" t="str">
        <f>IF(D2552&gt;=('28 Populations and thresholds'!$I$89),"YES"," ")</f>
        <v>YES</v>
      </c>
      <c r="K2552" s="38" t="str">
        <f>IF(J2552="YES"," ",IF(D2552&gt;=('28 Populations and thresholds'!$I$89)*0.25,"YES"))</f>
        <v xml:space="preserve"> </v>
      </c>
      <c r="L2552" s="38" t="b">
        <f>OR('28 Populations and thresholds'!$J$89="CR",'28 Populations and thresholds'!$J$89="EN",'28 Populations and thresholds'!$J$89="VU")</f>
        <v>0</v>
      </c>
      <c r="M2552" s="75">
        <f>D2552/'28 Populations and thresholds'!$H$89</f>
        <v>4.8066666666666667E-2</v>
      </c>
      <c r="N2552" s="106">
        <f>'28 Populations and thresholds'!$K$89</f>
        <v>0</v>
      </c>
      <c r="O2552" s="263" t="str">
        <f t="shared" si="167"/>
        <v xml:space="preserve"> </v>
      </c>
      <c r="P2552" s="348"/>
      <c r="Q2552" s="38"/>
      <c r="R2552" s="106"/>
      <c r="S2552" s="263"/>
      <c r="T2552" s="9"/>
      <c r="U2552" s="263" t="str">
        <f t="shared" si="168"/>
        <v xml:space="preserve"> </v>
      </c>
      <c r="W2552" s="9"/>
      <c r="X2552" s="9"/>
      <c r="Y2552" s="9"/>
      <c r="Z2552" s="9"/>
    </row>
    <row r="2553" spans="1:26" s="4" customFormat="1" x14ac:dyDescent="0.2">
      <c r="A2553" s="12" t="s">
        <v>1610</v>
      </c>
      <c r="B2553" s="4" t="s">
        <v>4731</v>
      </c>
      <c r="C2553" s="4" t="s">
        <v>3770</v>
      </c>
      <c r="D2553" s="41">
        <v>5023</v>
      </c>
      <c r="E2553" s="46">
        <v>35186</v>
      </c>
      <c r="F2553" s="263" t="str">
        <f t="shared" si="165"/>
        <v xml:space="preserve"> </v>
      </c>
      <c r="G2553" s="143" t="s">
        <v>21</v>
      </c>
      <c r="H2553" s="143" t="s">
        <v>501</v>
      </c>
      <c r="I2553" s="263" t="str">
        <f t="shared" si="166"/>
        <v xml:space="preserve"> </v>
      </c>
      <c r="J2553" s="38" t="str">
        <f>IF(D2553&gt;=('28 Populations and thresholds'!$I$199),"YES"," ")</f>
        <v>YES</v>
      </c>
      <c r="K2553" s="38" t="str">
        <f>IF(J2553="YES"," ",IF(D2553&gt;=('28 Populations and thresholds'!$I$199)*0.25,"YES"))</f>
        <v xml:space="preserve"> </v>
      </c>
      <c r="L2553" s="38" t="b">
        <f>OR('28 Populations and thresholds'!$J$199="CR",'28 Populations and thresholds'!$J$199="EN",'28 Populations and thresholds'!$J$199="VU")</f>
        <v>0</v>
      </c>
      <c r="M2553" s="75">
        <f>D2553/'28 Populations and thresholds'!$H$199</f>
        <v>1.5946031746031746E-2</v>
      </c>
      <c r="N2553" s="106">
        <f>'28 Populations and thresholds'!$K$199</f>
        <v>0</v>
      </c>
      <c r="O2553" s="263" t="str">
        <f t="shared" si="167"/>
        <v xml:space="preserve"> </v>
      </c>
      <c r="P2553" s="348"/>
      <c r="Q2553" s="38"/>
      <c r="R2553" s="106"/>
      <c r="S2553" s="263"/>
      <c r="T2553" s="9"/>
      <c r="U2553" s="263" t="str">
        <f t="shared" si="168"/>
        <v xml:space="preserve"> </v>
      </c>
      <c r="W2553" s="9"/>
      <c r="X2553" s="9"/>
      <c r="Y2553" s="9"/>
      <c r="Z2553" s="9"/>
    </row>
    <row r="2554" spans="1:26" s="4" customFormat="1" x14ac:dyDescent="0.2">
      <c r="A2554" s="12" t="s">
        <v>1610</v>
      </c>
      <c r="B2554" s="4" t="s">
        <v>4731</v>
      </c>
      <c r="C2554" s="4" t="s">
        <v>3766</v>
      </c>
      <c r="D2554" s="41">
        <v>400</v>
      </c>
      <c r="E2554" s="46">
        <v>35916</v>
      </c>
      <c r="F2554" s="263" t="str">
        <f t="shared" si="165"/>
        <v xml:space="preserve"> </v>
      </c>
      <c r="G2554" s="143" t="s">
        <v>21</v>
      </c>
      <c r="H2554" s="143" t="s">
        <v>907</v>
      </c>
      <c r="I2554" s="263" t="str">
        <f t="shared" si="166"/>
        <v xml:space="preserve"> </v>
      </c>
      <c r="J2554" s="38" t="str">
        <f>IF(D2554&gt;=('28 Populations and thresholds'!$I$194),"YES"," ")</f>
        <v>YES</v>
      </c>
      <c r="K2554" s="38" t="str">
        <f>IF(J2554="YES"," ",IF(D2554&gt;=('28 Populations and thresholds'!$I$194)*0.25,"YES"))</f>
        <v xml:space="preserve"> </v>
      </c>
      <c r="L2554" s="38" t="b">
        <f>OR('28 Populations and thresholds'!$J$194="CR",'28 Populations and thresholds'!$J$194="EN",'28 Populations and thresholds'!$J$194="VU")</f>
        <v>0</v>
      </c>
      <c r="M2554" s="75">
        <f>D2554/'28 Populations and thresholds'!$H$194</f>
        <v>1.4035087719298246E-2</v>
      </c>
      <c r="N2554" s="106" t="str">
        <f>'28 Populations and thresholds'!$K$194</f>
        <v>DEC</v>
      </c>
      <c r="O2554" s="263" t="str">
        <f t="shared" si="167"/>
        <v xml:space="preserve"> </v>
      </c>
      <c r="P2554" s="348"/>
      <c r="Q2554" s="38"/>
      <c r="R2554" s="106"/>
      <c r="S2554" s="263"/>
      <c r="T2554" s="9"/>
      <c r="U2554" s="263" t="str">
        <f t="shared" si="168"/>
        <v xml:space="preserve"> </v>
      </c>
      <c r="W2554" s="9"/>
      <c r="X2554" s="9"/>
      <c r="Y2554" s="9"/>
      <c r="Z2554" s="9"/>
    </row>
    <row r="2555" spans="1:26" s="4" customFormat="1" x14ac:dyDescent="0.2">
      <c r="A2555" s="12" t="s">
        <v>1610</v>
      </c>
      <c r="B2555" s="4" t="s">
        <v>4731</v>
      </c>
      <c r="C2555" s="111" t="s">
        <v>1732</v>
      </c>
      <c r="D2555" s="5">
        <v>550</v>
      </c>
      <c r="E2555" s="1" t="s">
        <v>71</v>
      </c>
      <c r="F2555" s="263" t="str">
        <f t="shared" si="165"/>
        <v xml:space="preserve"> </v>
      </c>
      <c r="G2555" s="13" t="s">
        <v>139</v>
      </c>
      <c r="H2555" s="13"/>
      <c r="I2555" s="263" t="str">
        <f t="shared" si="166"/>
        <v xml:space="preserve"> </v>
      </c>
      <c r="J2555" s="38" t="str">
        <f>IF(D2555&gt;=('28 Populations and thresholds'!$I$221),"YES"," ")</f>
        <v>YES</v>
      </c>
      <c r="K2555" s="38" t="str">
        <f>IF(J2555="YES"," ",IF(D2555&gt;=('28 Populations and thresholds'!$I$221)*0.25,"YES"))</f>
        <v xml:space="preserve"> </v>
      </c>
      <c r="L2555" s="38" t="b">
        <f>OR('28 Populations and thresholds'!$J$221="CR",'28 Populations and thresholds'!$J$221="EN",'28 Populations and thresholds'!$J$221="VU")</f>
        <v>1</v>
      </c>
      <c r="M2555" s="75">
        <f>D2555/'28 Populations and thresholds'!$H$221</f>
        <v>5.7291666666666664E-2</v>
      </c>
      <c r="N2555" s="106" t="str">
        <f>'28 Populations and thresholds'!$K$221</f>
        <v>DEC</v>
      </c>
      <c r="O2555" s="263" t="str">
        <f t="shared" si="167"/>
        <v xml:space="preserve"> </v>
      </c>
      <c r="P2555" s="348"/>
      <c r="Q2555" s="38"/>
      <c r="R2555" s="106"/>
      <c r="S2555" s="263"/>
      <c r="T2555" s="12"/>
      <c r="U2555" s="263" t="str">
        <f t="shared" si="168"/>
        <v xml:space="preserve"> </v>
      </c>
      <c r="W2555" s="9"/>
      <c r="X2555" s="9"/>
      <c r="Y2555" s="9"/>
      <c r="Z2555" s="9"/>
    </row>
    <row r="2556" spans="1:26" s="4" customFormat="1" x14ac:dyDescent="0.2">
      <c r="A2556" s="12" t="s">
        <v>1610</v>
      </c>
      <c r="B2556" s="4" t="s">
        <v>4731</v>
      </c>
      <c r="C2556" s="4" t="s">
        <v>3484</v>
      </c>
      <c r="D2556" s="41">
        <v>180</v>
      </c>
      <c r="E2556" s="46">
        <v>36409</v>
      </c>
      <c r="F2556" s="263" t="str">
        <f t="shared" si="165"/>
        <v xml:space="preserve"> </v>
      </c>
      <c r="G2556" s="143" t="s">
        <v>21</v>
      </c>
      <c r="H2556" s="143" t="s">
        <v>643</v>
      </c>
      <c r="I2556" s="263" t="str">
        <f t="shared" si="166"/>
        <v xml:space="preserve"> </v>
      </c>
      <c r="J2556" s="38" t="str">
        <f>IF(D2556&gt;=('28 Populations and thresholds'!$I$209),"YES"," ")</f>
        <v>YES</v>
      </c>
      <c r="K2556" s="38" t="str">
        <f>IF(J2556="YES"," ",IF(D2556&gt;=('28 Populations and thresholds'!$I$209)*0.25,"YES"))</f>
        <v xml:space="preserve"> </v>
      </c>
      <c r="L2556" s="38" t="b">
        <f>OR('28 Populations and thresholds'!$J$209="CR",'28 Populations and thresholds'!$J$209="EN",'28 Populations and thresholds'!$J$209="VU")</f>
        <v>1</v>
      </c>
      <c r="M2556" s="75">
        <f>D2556/'28 Populations and thresholds'!$H$209</f>
        <v>0.375</v>
      </c>
      <c r="N2556" s="106" t="str">
        <f>'28 Populations and thresholds'!$K$209</f>
        <v>DEC</v>
      </c>
      <c r="O2556" s="263" t="str">
        <f t="shared" si="167"/>
        <v xml:space="preserve"> </v>
      </c>
      <c r="P2556" s="348"/>
      <c r="Q2556" s="38"/>
      <c r="R2556" s="106"/>
      <c r="S2556" s="263"/>
      <c r="T2556" s="12"/>
      <c r="U2556" s="263" t="str">
        <f t="shared" si="168"/>
        <v xml:space="preserve"> </v>
      </c>
    </row>
    <row r="2557" spans="1:26" s="4" customFormat="1" x14ac:dyDescent="0.2">
      <c r="A2557" s="12" t="s">
        <v>1610</v>
      </c>
      <c r="B2557" s="4" t="s">
        <v>4731</v>
      </c>
      <c r="C2557" s="4" t="s">
        <v>3472</v>
      </c>
      <c r="D2557" s="41">
        <v>52</v>
      </c>
      <c r="E2557" s="43"/>
      <c r="F2557" s="263" t="str">
        <f t="shared" si="165"/>
        <v xml:space="preserve"> </v>
      </c>
      <c r="G2557" s="143" t="s">
        <v>21</v>
      </c>
      <c r="H2557" s="143" t="s">
        <v>82</v>
      </c>
      <c r="I2557" s="263" t="str">
        <f t="shared" si="166"/>
        <v xml:space="preserve"> </v>
      </c>
      <c r="J2557" s="38" t="str">
        <f>IF(D2557&gt;=('28 Populations and thresholds'!$I$188),"YES"," ")</f>
        <v>YES</v>
      </c>
      <c r="K2557" s="38" t="str">
        <f>IF(J2557="YES"," ",IF(D2557&gt;=('28 Populations and thresholds'!$I$188)*0.25,"YES"))</f>
        <v xml:space="preserve"> </v>
      </c>
      <c r="L2557" s="38" t="b">
        <f>OR('28 Populations and thresholds'!$J$188="CR",'28 Populations and thresholds'!$J$188="EN",'28 Populations and thresholds'!$J$188="VU")</f>
        <v>1</v>
      </c>
      <c r="M2557" s="75">
        <f>D2557/'28 Populations and thresholds'!$H$188</f>
        <v>8.666666666666667E-2</v>
      </c>
      <c r="N2557" s="106" t="str">
        <f>'28 Populations and thresholds'!$K$188</f>
        <v>DEC</v>
      </c>
      <c r="O2557" s="263" t="str">
        <f t="shared" si="167"/>
        <v xml:space="preserve"> </v>
      </c>
      <c r="P2557" s="348"/>
      <c r="Q2557" s="38"/>
      <c r="R2557" s="106"/>
      <c r="S2557" s="263"/>
      <c r="T2557" s="9"/>
      <c r="U2557" s="263" t="str">
        <f t="shared" si="168"/>
        <v xml:space="preserve"> </v>
      </c>
    </row>
    <row r="2558" spans="1:26" s="4" customFormat="1" x14ac:dyDescent="0.2">
      <c r="A2558" s="12" t="s">
        <v>1610</v>
      </c>
      <c r="B2558" s="4" t="s">
        <v>4731</v>
      </c>
      <c r="C2558" s="111" t="s">
        <v>3763</v>
      </c>
      <c r="D2558" s="41">
        <v>1040</v>
      </c>
      <c r="E2558" s="46">
        <v>35674</v>
      </c>
      <c r="F2558" s="263" t="str">
        <f t="shared" si="165"/>
        <v xml:space="preserve"> </v>
      </c>
      <c r="G2558" s="143" t="s">
        <v>21</v>
      </c>
      <c r="H2558" s="143" t="s">
        <v>907</v>
      </c>
      <c r="I2558" s="263" t="str">
        <f t="shared" si="166"/>
        <v xml:space="preserve"> </v>
      </c>
      <c r="J2558" s="38" t="str">
        <f>IF(D2558&gt;=('28 Populations and thresholds'!$I$191),"YES"," ")</f>
        <v>YES</v>
      </c>
      <c r="K2558" s="38" t="str">
        <f>IF(J2558="YES"," ",IF(D2558&gt;=('28 Populations and thresholds'!$I$191)*0.25,"YES"))</f>
        <v xml:space="preserve"> </v>
      </c>
      <c r="L2558" s="38" t="b">
        <f>OR('28 Populations and thresholds'!$J$191="CR",'28 Populations and thresholds'!$J$191="EN",'28 Populations and thresholds'!$J$191="VU")</f>
        <v>0</v>
      </c>
      <c r="M2558" s="75">
        <f>D2558/'28 Populations and thresholds'!$H$191</f>
        <v>2.0799999999999999E-2</v>
      </c>
      <c r="N2558" s="106">
        <f>'28 Populations and thresholds'!$K$191</f>
        <v>0</v>
      </c>
      <c r="O2558" s="263" t="str">
        <f t="shared" si="167"/>
        <v xml:space="preserve"> </v>
      </c>
      <c r="P2558" s="348"/>
      <c r="Q2558" s="38"/>
      <c r="R2558" s="106"/>
      <c r="S2558" s="263"/>
      <c r="T2558" s="12"/>
      <c r="U2558" s="263" t="str">
        <f t="shared" si="168"/>
        <v xml:space="preserve"> </v>
      </c>
      <c r="W2558" s="9"/>
      <c r="X2558" s="9"/>
      <c r="Y2558" s="9"/>
      <c r="Z2558" s="9"/>
    </row>
    <row r="2559" spans="1:26" s="4" customFormat="1" x14ac:dyDescent="0.2">
      <c r="A2559" s="12" t="s">
        <v>1610</v>
      </c>
      <c r="B2559" s="4" t="s">
        <v>4731</v>
      </c>
      <c r="C2559" s="4" t="s">
        <v>3758</v>
      </c>
      <c r="D2559" s="41">
        <v>620</v>
      </c>
      <c r="E2559" s="46">
        <v>35916</v>
      </c>
      <c r="F2559" s="263" t="str">
        <f t="shared" si="165"/>
        <v xml:space="preserve"> </v>
      </c>
      <c r="G2559" s="143" t="s">
        <v>21</v>
      </c>
      <c r="H2559" s="143" t="s">
        <v>907</v>
      </c>
      <c r="I2559" s="263" t="str">
        <f t="shared" si="166"/>
        <v xml:space="preserve"> </v>
      </c>
      <c r="J2559" s="38" t="str">
        <f>IF(D2559&gt;=('28 Populations and thresholds'!$I$179),"YES"," ")</f>
        <v>YES</v>
      </c>
      <c r="K2559" s="38" t="str">
        <f>IF(J2559="YES"," ",IF(D2559&gt;=('28 Populations and thresholds'!$I$179)*0.25,"YES"))</f>
        <v xml:space="preserve"> </v>
      </c>
      <c r="L2559" s="38" t="b">
        <f>OR('28 Populations and thresholds'!$J$179="CR",'28 Populations and thresholds'!$J$179="EN",'28 Populations and thresholds'!$J$179="VU")</f>
        <v>0</v>
      </c>
      <c r="M2559" s="75">
        <f>D2559/'28 Populations and thresholds'!$H$179</f>
        <v>1.1272727272727273E-2</v>
      </c>
      <c r="N2559" s="106" t="str">
        <f>'28 Populations and thresholds'!$K$179</f>
        <v>DEC</v>
      </c>
      <c r="O2559" s="263" t="str">
        <f t="shared" si="167"/>
        <v xml:space="preserve"> </v>
      </c>
      <c r="P2559" s="348"/>
      <c r="Q2559" s="38"/>
      <c r="R2559" s="106"/>
      <c r="S2559" s="263"/>
      <c r="T2559" s="9"/>
      <c r="U2559" s="263" t="str">
        <f t="shared" si="168"/>
        <v xml:space="preserve"> </v>
      </c>
      <c r="W2559" s="9"/>
      <c r="X2559" s="9"/>
      <c r="Y2559" s="9"/>
      <c r="Z2559" s="9"/>
    </row>
    <row r="2560" spans="1:26" s="4" customFormat="1" x14ac:dyDescent="0.2">
      <c r="A2560" s="275" t="s">
        <v>1610</v>
      </c>
      <c r="B2560" s="268" t="s">
        <v>4758</v>
      </c>
      <c r="C2560" s="269" t="s">
        <v>3452</v>
      </c>
      <c r="D2560" s="270">
        <v>1345</v>
      </c>
      <c r="E2560" s="271">
        <v>36036</v>
      </c>
      <c r="F2560" s="263" t="str">
        <f t="shared" si="165"/>
        <v xml:space="preserve"> </v>
      </c>
      <c r="G2560" s="267" t="s">
        <v>21</v>
      </c>
      <c r="H2560" s="267" t="s">
        <v>604</v>
      </c>
      <c r="I2560" s="263" t="str">
        <f t="shared" si="166"/>
        <v xml:space="preserve"> </v>
      </c>
      <c r="J2560" s="272" t="str">
        <f>IF(D2560&gt;=('28 Populations and thresholds'!$I$158),"YES"," ")</f>
        <v>YES</v>
      </c>
      <c r="K2560" s="272" t="str">
        <f>IF(J2560="YES"," ",IF(D2560&gt;=('28 Populations and thresholds'!$I$158)*0.25,"YES"))</f>
        <v xml:space="preserve"> </v>
      </c>
      <c r="L2560" s="272" t="b">
        <f>OR('28 Populations and thresholds'!$J$158="CR",'28 Populations and thresholds'!$J$158="EN",'28 Populations and thresholds'!$J$158="VU")</f>
        <v>0</v>
      </c>
      <c r="M2560" s="273">
        <f>D2560/'28 Populations and thresholds'!$H$158</f>
        <v>1.345E-2</v>
      </c>
      <c r="N2560" s="274">
        <f>'28 Populations and thresholds'!$K$158</f>
        <v>0</v>
      </c>
      <c r="O2560" s="263" t="str">
        <f t="shared" si="167"/>
        <v xml:space="preserve"> </v>
      </c>
      <c r="P2560" s="349">
        <v>6.84</v>
      </c>
      <c r="Q2560" s="272">
        <v>3</v>
      </c>
      <c r="R2560" s="274">
        <v>0</v>
      </c>
      <c r="S2560" s="263"/>
      <c r="T2560" s="269"/>
      <c r="U2560" s="263" t="str">
        <f t="shared" si="168"/>
        <v xml:space="preserve"> </v>
      </c>
      <c r="W2560" s="9"/>
      <c r="X2560" s="9"/>
      <c r="Y2560" s="9"/>
      <c r="Z2560" s="9"/>
    </row>
    <row r="2561" spans="1:26" s="4" customFormat="1" x14ac:dyDescent="0.2">
      <c r="A2561" s="275" t="s">
        <v>1610</v>
      </c>
      <c r="B2561" s="268" t="s">
        <v>4758</v>
      </c>
      <c r="C2561" s="269" t="s">
        <v>3459</v>
      </c>
      <c r="D2561" s="270">
        <v>862</v>
      </c>
      <c r="E2561" s="271">
        <v>36036</v>
      </c>
      <c r="F2561" s="263" t="str">
        <f t="shared" ref="F2561:F2624" si="169">" "</f>
        <v xml:space="preserve"> </v>
      </c>
      <c r="G2561" s="267" t="s">
        <v>21</v>
      </c>
      <c r="H2561" s="267" t="s">
        <v>604</v>
      </c>
      <c r="I2561" s="263" t="str">
        <f t="shared" ref="I2561:I2624" si="170">" "</f>
        <v xml:space="preserve"> </v>
      </c>
      <c r="J2561" s="272" t="str">
        <f>IF(D2561&gt;=(('28 Populations and thresholds'!$I$160)+('28 Populations and thresholds'!$I$163)),"YES"," ")</f>
        <v>YES</v>
      </c>
      <c r="K2561" s="272" t="str">
        <f>IF(J2561="YES"," ",IF(D2561&gt;=(('28 Populations and thresholds'!$I$160)+('28 Populations and thresholds'!$I$163))*0.25,"YES"))</f>
        <v xml:space="preserve"> </v>
      </c>
      <c r="L2561" s="272" t="b">
        <f>OR('28 Populations and thresholds'!$J$160="CR",'28 Populations and thresholds'!$J$160="EN",'28 Populations and thresholds'!$J$160="VU")</f>
        <v>0</v>
      </c>
      <c r="M2561" s="273">
        <f>D2561/(('28 Populations and thresholds'!$H$160)+('28 Populations and thresholds'!$H$163))</f>
        <v>2.238961038961039E-2</v>
      </c>
      <c r="N2561" s="274" t="str">
        <f>'28 Populations and thresholds'!$K$160</f>
        <v>DEC</v>
      </c>
      <c r="O2561" s="263" t="str">
        <f t="shared" ref="O2561:O2624" si="171">" "</f>
        <v xml:space="preserve"> </v>
      </c>
      <c r="P2561" s="349"/>
      <c r="Q2561" s="272"/>
      <c r="R2561" s="274"/>
      <c r="S2561" s="263"/>
      <c r="T2561" s="282" t="s">
        <v>4563</v>
      </c>
      <c r="U2561" s="263" t="str">
        <f t="shared" ref="U2561:U2624" si="172">" "</f>
        <v xml:space="preserve"> </v>
      </c>
      <c r="W2561" s="9"/>
      <c r="X2561" s="9"/>
      <c r="Y2561" s="9"/>
      <c r="Z2561" s="9"/>
    </row>
    <row r="2562" spans="1:26" s="4" customFormat="1" x14ac:dyDescent="0.2">
      <c r="A2562" s="275" t="s">
        <v>1610</v>
      </c>
      <c r="B2562" s="268" t="s">
        <v>4758</v>
      </c>
      <c r="C2562" s="280" t="s">
        <v>3763</v>
      </c>
      <c r="D2562" s="270">
        <v>1628</v>
      </c>
      <c r="E2562" s="271">
        <v>36036</v>
      </c>
      <c r="F2562" s="263" t="str">
        <f t="shared" si="169"/>
        <v xml:space="preserve"> </v>
      </c>
      <c r="G2562" s="267" t="s">
        <v>21</v>
      </c>
      <c r="H2562" s="267" t="s">
        <v>604</v>
      </c>
      <c r="I2562" s="263" t="str">
        <f t="shared" si="170"/>
        <v xml:space="preserve"> </v>
      </c>
      <c r="J2562" s="272" t="str">
        <f>IF(D2562&gt;=('28 Populations and thresholds'!$I$191),"YES"," ")</f>
        <v>YES</v>
      </c>
      <c r="K2562" s="272" t="str">
        <f>IF(J2562="YES"," ",IF(D2562&gt;=('28 Populations and thresholds'!$I$191)*0.25,"YES"))</f>
        <v xml:space="preserve"> </v>
      </c>
      <c r="L2562" s="272" t="b">
        <f>OR('28 Populations and thresholds'!$J$191="CR",'28 Populations and thresholds'!$J$191="EN",'28 Populations and thresholds'!$J$191="VU")</f>
        <v>0</v>
      </c>
      <c r="M2562" s="273">
        <f>D2562/'28 Populations and thresholds'!$H$191</f>
        <v>3.2559999999999999E-2</v>
      </c>
      <c r="N2562" s="274">
        <f>'28 Populations and thresholds'!$K$191</f>
        <v>0</v>
      </c>
      <c r="O2562" s="263" t="str">
        <f t="shared" si="171"/>
        <v xml:space="preserve"> </v>
      </c>
      <c r="P2562" s="349"/>
      <c r="Q2562" s="272"/>
      <c r="R2562" s="274"/>
      <c r="S2562" s="263"/>
      <c r="T2562" s="275"/>
      <c r="U2562" s="263" t="str">
        <f t="shared" si="172"/>
        <v xml:space="preserve"> </v>
      </c>
      <c r="W2562" s="9"/>
      <c r="X2562" s="9"/>
      <c r="Y2562" s="9"/>
      <c r="Z2562" s="9"/>
    </row>
    <row r="2563" spans="1:26" s="4" customFormat="1" x14ac:dyDescent="0.2">
      <c r="A2563" s="12" t="s">
        <v>1610</v>
      </c>
      <c r="B2563" s="111" t="s">
        <v>966</v>
      </c>
      <c r="C2563" s="4" t="s">
        <v>3666</v>
      </c>
      <c r="D2563" s="5">
        <v>3767</v>
      </c>
      <c r="E2563" s="104">
        <v>2006</v>
      </c>
      <c r="F2563" s="263" t="str">
        <f t="shared" si="169"/>
        <v xml:space="preserve"> </v>
      </c>
      <c r="G2563" s="13" t="s">
        <v>3974</v>
      </c>
      <c r="H2563" s="13"/>
      <c r="I2563" s="263" t="str">
        <f t="shared" si="170"/>
        <v xml:space="preserve"> </v>
      </c>
      <c r="J2563" s="38" t="str">
        <f>IF(D2563&gt;=(('28 Populations and thresholds'!$I$62)+('28 Populations and thresholds'!$I$65)),"YES"," ")</f>
        <v>YES</v>
      </c>
      <c r="K2563" s="38" t="str">
        <f>IF(J2563="YES"," ",IF(D2563&gt;=(('28 Populations and thresholds'!$I$62)+('28 Populations and thresholds'!$I$65))*0.25,"YES"))</f>
        <v xml:space="preserve"> </v>
      </c>
      <c r="L2563" s="38" t="b">
        <f>OR('28 Populations and thresholds'!$J$62="CR",'28 Populations and thresholds'!$J$62="EN",'28 Populations and thresholds'!$J$62="VU")</f>
        <v>0</v>
      </c>
      <c r="M2563" s="75">
        <f>D2563/(('28 Populations and thresholds'!$H$62)+('28 Populations and thresholds'!$H$65))</f>
        <v>2.2158823529411766E-2</v>
      </c>
      <c r="N2563" s="106" t="str">
        <f>'28 Populations and thresholds'!$K$62</f>
        <v>DEC</v>
      </c>
      <c r="O2563" s="263" t="str">
        <f t="shared" si="171"/>
        <v xml:space="preserve"> </v>
      </c>
      <c r="P2563" s="348">
        <v>83.9</v>
      </c>
      <c r="Q2563" s="38">
        <v>28</v>
      </c>
      <c r="R2563" s="106">
        <v>5</v>
      </c>
      <c r="S2563" s="263"/>
      <c r="T2563" s="12" t="s">
        <v>4749</v>
      </c>
      <c r="U2563" s="263" t="str">
        <f t="shared" si="172"/>
        <v xml:space="preserve"> </v>
      </c>
      <c r="W2563" s="9"/>
      <c r="X2563" s="9"/>
      <c r="Y2563" s="9"/>
      <c r="Z2563" s="9"/>
    </row>
    <row r="2564" spans="1:26" s="4" customFormat="1" x14ac:dyDescent="0.2">
      <c r="A2564" s="12" t="s">
        <v>1610</v>
      </c>
      <c r="B2564" s="40" t="s">
        <v>966</v>
      </c>
      <c r="C2564" s="4" t="s">
        <v>3756</v>
      </c>
      <c r="D2564" s="41">
        <v>450</v>
      </c>
      <c r="E2564" s="46">
        <v>30560</v>
      </c>
      <c r="F2564" s="263" t="str">
        <f t="shared" si="169"/>
        <v xml:space="preserve"> </v>
      </c>
      <c r="G2564" s="143" t="s">
        <v>21</v>
      </c>
      <c r="H2564" s="143" t="s">
        <v>718</v>
      </c>
      <c r="I2564" s="263" t="str">
        <f t="shared" si="170"/>
        <v xml:space="preserve"> </v>
      </c>
      <c r="J2564" s="38" t="str">
        <f>IF(D2564&gt;=('28 Populations and thresholds'!$I$175),"YES"," ")</f>
        <v xml:space="preserve"> </v>
      </c>
      <c r="K2564" s="38" t="str">
        <f>IF(J2564="YES"," ",IF(D2564&gt;=('28 Populations and thresholds'!$I$175)*0.25,"YES"))</f>
        <v>YES</v>
      </c>
      <c r="L2564" s="38" t="b">
        <f>OR('28 Populations and thresholds'!$J$175="CR",'28 Populations and thresholds'!$J$175="EN",'28 Populations and thresholds'!$J$175="VU")</f>
        <v>0</v>
      </c>
      <c r="M2564" s="75">
        <f>D2564/'28 Populations and thresholds'!$H$175</f>
        <v>3.237410071942446E-3</v>
      </c>
      <c r="N2564" s="106" t="str">
        <f>'28 Populations and thresholds'!$K$175</f>
        <v>DEC</v>
      </c>
      <c r="O2564" s="263" t="str">
        <f t="shared" si="171"/>
        <v xml:space="preserve"> </v>
      </c>
      <c r="P2564" s="348"/>
      <c r="Q2564" s="38"/>
      <c r="R2564" s="106"/>
      <c r="S2564" s="263"/>
      <c r="T2564" s="12"/>
      <c r="U2564" s="263" t="str">
        <f t="shared" si="172"/>
        <v xml:space="preserve"> </v>
      </c>
      <c r="W2564" s="9"/>
      <c r="X2564" s="9"/>
      <c r="Y2564" s="9"/>
      <c r="Z2564" s="9"/>
    </row>
    <row r="2565" spans="1:26" s="4" customFormat="1" x14ac:dyDescent="0.2">
      <c r="A2565" s="12" t="s">
        <v>1610</v>
      </c>
      <c r="B2565" s="40" t="s">
        <v>966</v>
      </c>
      <c r="C2565" s="4" t="s">
        <v>3761</v>
      </c>
      <c r="D2565" s="41">
        <v>400</v>
      </c>
      <c r="E2565" s="46">
        <v>30560</v>
      </c>
      <c r="F2565" s="263" t="str">
        <f t="shared" si="169"/>
        <v xml:space="preserve"> </v>
      </c>
      <c r="G2565" s="143" t="s">
        <v>21</v>
      </c>
      <c r="H2565" s="143" t="s">
        <v>718</v>
      </c>
      <c r="I2565" s="263" t="str">
        <f t="shared" si="170"/>
        <v xml:space="preserve"> </v>
      </c>
      <c r="J2565" s="38" t="str">
        <f>IF(D2565&gt;=('28 Populations and thresholds'!$I$187),"YES"," ")</f>
        <v xml:space="preserve"> </v>
      </c>
      <c r="K2565" s="38" t="str">
        <f>IF(J2565="YES"," ",IF(D2565&gt;=('28 Populations and thresholds'!$I$187)*0.25,"YES"))</f>
        <v>YES</v>
      </c>
      <c r="L2565" s="38" t="b">
        <f>OR('28 Populations and thresholds'!$J$187="CR",'28 Populations and thresholds'!$J$187="EN",'28 Populations and thresholds'!$J$187="VU")</f>
        <v>0</v>
      </c>
      <c r="M2565" s="75">
        <f>D2565/'28 Populations and thresholds'!$H$187</f>
        <v>4.0000000000000001E-3</v>
      </c>
      <c r="N2565" s="106">
        <f>'28 Populations and thresholds'!$K$187</f>
        <v>0</v>
      </c>
      <c r="O2565" s="263" t="str">
        <f t="shared" si="171"/>
        <v xml:space="preserve"> </v>
      </c>
      <c r="P2565" s="348"/>
      <c r="Q2565" s="38"/>
      <c r="R2565" s="106"/>
      <c r="S2565" s="263"/>
      <c r="T2565" s="9"/>
      <c r="U2565" s="263" t="str">
        <f t="shared" si="172"/>
        <v xml:space="preserve"> </v>
      </c>
      <c r="W2565" s="9"/>
      <c r="X2565" s="9"/>
      <c r="Y2565" s="9"/>
      <c r="Z2565" s="9"/>
    </row>
    <row r="2566" spans="1:26" s="4" customFormat="1" x14ac:dyDescent="0.2">
      <c r="A2566" s="143" t="s">
        <v>1610</v>
      </c>
      <c r="B2566" s="111" t="s">
        <v>966</v>
      </c>
      <c r="C2566" s="4" t="s">
        <v>3617</v>
      </c>
      <c r="D2566" s="45">
        <v>9338</v>
      </c>
      <c r="E2566" s="47" t="s">
        <v>1341</v>
      </c>
      <c r="F2566" s="263" t="str">
        <f t="shared" si="169"/>
        <v xml:space="preserve"> </v>
      </c>
      <c r="G2566" s="143" t="s">
        <v>15</v>
      </c>
      <c r="H2566" s="143" t="s">
        <v>1315</v>
      </c>
      <c r="I2566" s="263" t="str">
        <f t="shared" si="170"/>
        <v xml:space="preserve"> </v>
      </c>
      <c r="J2566" s="38" t="str">
        <f>IF(D2566&gt;=('28 Populations and thresholds'!$I$95),"YES"," ")</f>
        <v>YES</v>
      </c>
      <c r="K2566" s="38" t="str">
        <f>IF(J2566="YES"," ",IF(D2566&gt;=('28 Populations and thresholds'!$I$95)*0.25,"YES"))</f>
        <v xml:space="preserve"> </v>
      </c>
      <c r="L2566" s="38" t="b">
        <f>OR('28 Populations and thresholds'!$J$95="CR",'28 Populations and thresholds'!$J$95="EN",'28 Populations and thresholds'!$J$95="VU")</f>
        <v>0</v>
      </c>
      <c r="M2566" s="75">
        <f>D2566/'28 Populations and thresholds'!$H$95</f>
        <v>3.1126666666666667E-2</v>
      </c>
      <c r="N2566" s="106">
        <f>'28 Populations and thresholds'!$K$95</f>
        <v>0</v>
      </c>
      <c r="O2566" s="263" t="str">
        <f t="shared" si="171"/>
        <v xml:space="preserve"> </v>
      </c>
      <c r="P2566" s="348"/>
      <c r="Q2566" s="38"/>
      <c r="R2566" s="106"/>
      <c r="S2566" s="263"/>
      <c r="T2566" s="12"/>
      <c r="U2566" s="263" t="str">
        <f t="shared" si="172"/>
        <v xml:space="preserve"> </v>
      </c>
      <c r="W2566" s="9"/>
      <c r="X2566" s="9"/>
      <c r="Y2566" s="9"/>
      <c r="Z2566" s="9"/>
    </row>
    <row r="2567" spans="1:26" s="4" customFormat="1" x14ac:dyDescent="0.2">
      <c r="A2567" s="12" t="s">
        <v>1610</v>
      </c>
      <c r="B2567" s="111" t="s">
        <v>966</v>
      </c>
      <c r="C2567" s="159" t="s">
        <v>3564</v>
      </c>
      <c r="D2567" s="5">
        <v>8224</v>
      </c>
      <c r="E2567" s="104">
        <v>2006</v>
      </c>
      <c r="F2567" s="263" t="str">
        <f t="shared" si="169"/>
        <v xml:space="preserve"> </v>
      </c>
      <c r="G2567" s="13" t="s">
        <v>3974</v>
      </c>
      <c r="H2567" s="13"/>
      <c r="I2567" s="263" t="str">
        <f t="shared" si="170"/>
        <v xml:space="preserve"> </v>
      </c>
      <c r="J2567" s="38" t="str">
        <f>IF(D2567&gt;=('28 Populations and thresholds'!$I$79),"YES"," ")</f>
        <v>YES</v>
      </c>
      <c r="K2567" s="38" t="str">
        <f>IF(J2567="YES"," ",IF(D2567&gt;=('28 Populations and thresholds'!$I$79)*0.25,"YES"))</f>
        <v xml:space="preserve"> </v>
      </c>
      <c r="L2567" s="38" t="b">
        <f>OR('28 Populations and thresholds'!$J$79="CR",'28 Populations and thresholds'!$J$79="EN",'28 Populations and thresholds'!$J$79="VU")</f>
        <v>0</v>
      </c>
      <c r="M2567" s="75">
        <f>D2567/'28 Populations and thresholds'!$H$79</f>
        <v>5.4826666666666669E-2</v>
      </c>
      <c r="N2567" s="106">
        <f>'28 Populations and thresholds'!$K$79</f>
        <v>0</v>
      </c>
      <c r="O2567" s="263" t="str">
        <f t="shared" si="171"/>
        <v xml:space="preserve"> </v>
      </c>
      <c r="P2567" s="348"/>
      <c r="Q2567" s="38"/>
      <c r="R2567" s="106"/>
      <c r="S2567" s="263"/>
      <c r="T2567" s="9"/>
      <c r="U2567" s="263" t="str">
        <f t="shared" si="172"/>
        <v xml:space="preserve"> </v>
      </c>
      <c r="W2567" s="9"/>
      <c r="X2567" s="9"/>
      <c r="Y2567" s="9"/>
      <c r="Z2567" s="9"/>
    </row>
    <row r="2568" spans="1:26" s="4" customFormat="1" x14ac:dyDescent="0.2">
      <c r="A2568" s="12" t="s">
        <v>1610</v>
      </c>
      <c r="B2568" s="40" t="s">
        <v>966</v>
      </c>
      <c r="C2568" s="4" t="s">
        <v>3467</v>
      </c>
      <c r="D2568" s="41">
        <v>1010</v>
      </c>
      <c r="E2568" s="46">
        <v>36178</v>
      </c>
      <c r="F2568" s="263" t="str">
        <f t="shared" si="169"/>
        <v xml:space="preserve"> </v>
      </c>
      <c r="G2568" s="143" t="s">
        <v>21</v>
      </c>
      <c r="H2568" s="143" t="s">
        <v>604</v>
      </c>
      <c r="I2568" s="263" t="str">
        <f t="shared" si="170"/>
        <v xml:space="preserve"> </v>
      </c>
      <c r="J2568" s="38" t="str">
        <f>IF(D2568&gt;=('28 Populations and thresholds'!$I$180),"YES"," ")</f>
        <v>YES</v>
      </c>
      <c r="K2568" s="38" t="str">
        <f>IF(J2568="YES"," ",IF(D2568&gt;=('28 Populations and thresholds'!$I$180)*0.25,"YES"))</f>
        <v xml:space="preserve"> </v>
      </c>
      <c r="L2568" s="38" t="b">
        <f>OR('28 Populations and thresholds'!$J$180="CR",'28 Populations and thresholds'!$J$180="EN",'28 Populations and thresholds'!$J$180="VU")</f>
        <v>0</v>
      </c>
      <c r="M2568" s="75">
        <f>D2568/'28 Populations and thresholds'!$H$180</f>
        <v>1.01E-2</v>
      </c>
      <c r="N2568" s="106">
        <f>'28 Populations and thresholds'!$K$180</f>
        <v>0</v>
      </c>
      <c r="O2568" s="263" t="str">
        <f t="shared" si="171"/>
        <v xml:space="preserve"> </v>
      </c>
      <c r="P2568" s="348"/>
      <c r="Q2568" s="38"/>
      <c r="R2568" s="106"/>
      <c r="S2568" s="263"/>
      <c r="T2568" s="9"/>
      <c r="U2568" s="263" t="str">
        <f t="shared" si="172"/>
        <v xml:space="preserve"> </v>
      </c>
      <c r="W2568" s="9"/>
      <c r="X2568" s="9"/>
      <c r="Y2568" s="9"/>
      <c r="Z2568" s="9"/>
    </row>
    <row r="2569" spans="1:26" s="4" customFormat="1" x14ac:dyDescent="0.2">
      <c r="A2569" s="12" t="s">
        <v>1610</v>
      </c>
      <c r="B2569" s="111" t="s">
        <v>966</v>
      </c>
      <c r="C2569" s="4" t="s">
        <v>3590</v>
      </c>
      <c r="D2569" s="5">
        <v>4345</v>
      </c>
      <c r="E2569" s="148" t="s">
        <v>3975</v>
      </c>
      <c r="F2569" s="263" t="str">
        <f t="shared" si="169"/>
        <v xml:space="preserve"> </v>
      </c>
      <c r="G2569" s="13" t="s">
        <v>3974</v>
      </c>
      <c r="H2569" s="13"/>
      <c r="I2569" s="263" t="str">
        <f t="shared" si="170"/>
        <v xml:space="preserve"> </v>
      </c>
      <c r="J2569" s="38" t="str">
        <f>IF(D2569&gt;=('28 Populations and thresholds'!$I$85),"YES"," ")</f>
        <v>YES</v>
      </c>
      <c r="K2569" s="38" t="str">
        <f>IF(J2569="YES"," ",IF(D2569&gt;=('28 Populations and thresholds'!$I$85)*0.25,"YES"))</f>
        <v xml:space="preserve"> </v>
      </c>
      <c r="L2569" s="38" t="b">
        <f>OR('28 Populations and thresholds'!$J$85="CR",'28 Populations and thresholds'!$J$85="EN",'28 Populations and thresholds'!$J$85="VU")</f>
        <v>0</v>
      </c>
      <c r="M2569" s="75">
        <f>D2569/'28 Populations and thresholds'!$H$85</f>
        <v>4.8820224719101121E-2</v>
      </c>
      <c r="N2569" s="106" t="str">
        <f>'28 Populations and thresholds'!$K$85</f>
        <v>DEC</v>
      </c>
      <c r="O2569" s="263" t="str">
        <f t="shared" si="171"/>
        <v xml:space="preserve"> </v>
      </c>
      <c r="P2569" s="348"/>
      <c r="Q2569" s="38"/>
      <c r="R2569" s="106"/>
      <c r="S2569" s="263"/>
      <c r="T2569" s="9"/>
      <c r="U2569" s="263" t="str">
        <f t="shared" si="172"/>
        <v xml:space="preserve"> </v>
      </c>
      <c r="W2569" s="9"/>
      <c r="X2569" s="9"/>
      <c r="Y2569" s="9"/>
      <c r="Z2569" s="9"/>
    </row>
    <row r="2570" spans="1:26" s="4" customFormat="1" x14ac:dyDescent="0.2">
      <c r="A2570" s="12" t="s">
        <v>1610</v>
      </c>
      <c r="B2570" s="40" t="s">
        <v>966</v>
      </c>
      <c r="C2570" s="4" t="s">
        <v>3470</v>
      </c>
      <c r="D2570" s="41">
        <v>635</v>
      </c>
      <c r="E2570" s="46">
        <v>30560</v>
      </c>
      <c r="F2570" s="263" t="str">
        <f t="shared" si="169"/>
        <v xml:space="preserve"> </v>
      </c>
      <c r="G2570" s="143" t="s">
        <v>21</v>
      </c>
      <c r="H2570" s="143" t="s">
        <v>718</v>
      </c>
      <c r="I2570" s="263" t="str">
        <f t="shared" si="170"/>
        <v xml:space="preserve"> </v>
      </c>
      <c r="J2570" s="38" t="str">
        <f>IF(D2570&gt;=('28 Populations and thresholds'!$I$181),"YES"," ")</f>
        <v>YES</v>
      </c>
      <c r="K2570" s="38" t="str">
        <f>IF(J2570="YES"," ",IF(D2570&gt;=('28 Populations and thresholds'!$I$181)*0.25,"YES"))</f>
        <v xml:space="preserve"> </v>
      </c>
      <c r="L2570" s="38" t="b">
        <f>OR('28 Populations and thresholds'!$J$181="CR",'28 Populations and thresholds'!$J$181="EN",'28 Populations and thresholds'!$J$181="VU")</f>
        <v>1</v>
      </c>
      <c r="M2570" s="75">
        <f>D2570/'28 Populations and thresholds'!$H$181</f>
        <v>1.984375E-2</v>
      </c>
      <c r="N2570" s="106" t="str">
        <f>'28 Populations and thresholds'!$K$181</f>
        <v>DEC</v>
      </c>
      <c r="O2570" s="263" t="str">
        <f t="shared" si="171"/>
        <v xml:space="preserve"> </v>
      </c>
      <c r="P2570" s="348"/>
      <c r="Q2570" s="38"/>
      <c r="R2570" s="106"/>
      <c r="S2570" s="263"/>
      <c r="T2570" s="9"/>
      <c r="U2570" s="263" t="str">
        <f t="shared" si="172"/>
        <v xml:space="preserve"> </v>
      </c>
      <c r="W2570" s="9"/>
      <c r="X2570" s="9"/>
      <c r="Y2570" s="9"/>
      <c r="Z2570" s="9"/>
    </row>
    <row r="2571" spans="1:26" s="4" customFormat="1" x14ac:dyDescent="0.2">
      <c r="A2571" s="12" t="s">
        <v>1610</v>
      </c>
      <c r="B2571" s="111" t="s">
        <v>966</v>
      </c>
      <c r="C2571" s="4" t="s">
        <v>1625</v>
      </c>
      <c r="D2571" s="5">
        <v>1919</v>
      </c>
      <c r="E2571" s="104">
        <v>2006</v>
      </c>
      <c r="F2571" s="263" t="str">
        <f t="shared" si="169"/>
        <v xml:space="preserve"> </v>
      </c>
      <c r="G2571" s="13" t="s">
        <v>3974</v>
      </c>
      <c r="H2571" s="13"/>
      <c r="I2571" s="263" t="str">
        <f t="shared" si="170"/>
        <v xml:space="preserve"> </v>
      </c>
      <c r="J2571" s="38" t="str">
        <f>IF(D2571&gt;=('28 Populations and thresholds'!$I$11),"YES"," ")</f>
        <v>YES</v>
      </c>
      <c r="K2571" s="38" t="str">
        <f>IF(J2571="YES"," ",IF(D2571&gt;=('28 Populations and thresholds'!$I$11)*0.25,"YES"))</f>
        <v xml:space="preserve"> </v>
      </c>
      <c r="L2571" s="38" t="b">
        <f>OR('28 Populations and thresholds'!$J$11="CR",'28 Populations and thresholds'!$J$11="EN",'28 Populations and thresholds'!$J$11="VU")</f>
        <v>0</v>
      </c>
      <c r="M2571" s="75">
        <f>D2571/'28 Populations and thresholds'!$H$11</f>
        <v>1.9189999999999999E-2</v>
      </c>
      <c r="N2571" s="106">
        <f>'28 Populations and thresholds'!$K$11</f>
        <v>0</v>
      </c>
      <c r="O2571" s="263" t="str">
        <f t="shared" si="171"/>
        <v xml:space="preserve"> </v>
      </c>
      <c r="P2571" s="348"/>
      <c r="Q2571" s="38"/>
      <c r="R2571" s="106"/>
      <c r="S2571" s="263"/>
      <c r="T2571" s="12"/>
      <c r="U2571" s="263" t="str">
        <f t="shared" si="172"/>
        <v xml:space="preserve"> </v>
      </c>
      <c r="W2571" s="9"/>
      <c r="X2571" s="9"/>
      <c r="Y2571" s="9"/>
      <c r="Z2571" s="9"/>
    </row>
    <row r="2572" spans="1:26" s="4" customFormat="1" x14ac:dyDescent="0.2">
      <c r="A2572" s="12" t="s">
        <v>1610</v>
      </c>
      <c r="B2572" s="40" t="s">
        <v>966</v>
      </c>
      <c r="C2572" s="4" t="s">
        <v>3767</v>
      </c>
      <c r="D2572" s="41">
        <v>1240</v>
      </c>
      <c r="E2572" s="46">
        <v>30560</v>
      </c>
      <c r="F2572" s="263" t="str">
        <f t="shared" si="169"/>
        <v xml:space="preserve"> </v>
      </c>
      <c r="G2572" s="143" t="s">
        <v>21</v>
      </c>
      <c r="H2572" s="143" t="s">
        <v>718</v>
      </c>
      <c r="I2572" s="263" t="str">
        <f t="shared" si="170"/>
        <v xml:space="preserve"> </v>
      </c>
      <c r="J2572" s="38" t="str">
        <f>IF(D2572&gt;=('28 Populations and thresholds'!$I$195),"YES"," ")</f>
        <v xml:space="preserve"> </v>
      </c>
      <c r="K2572" s="38" t="str">
        <f>IF(J2572="YES"," ",IF(D2572&gt;=('28 Populations and thresholds'!$I$195)*0.25,"YES"))</f>
        <v>YES</v>
      </c>
      <c r="L2572" s="38" t="b">
        <f>OR('28 Populations and thresholds'!$J$195="CR",'28 Populations and thresholds'!$J$195="EN",'28 Populations and thresholds'!$J$195="VU")</f>
        <v>1</v>
      </c>
      <c r="M2572" s="75">
        <f>D2572/'28 Populations and thresholds'!$H$195</f>
        <v>4.2758620689655174E-3</v>
      </c>
      <c r="N2572" s="106" t="str">
        <f>'28 Populations and thresholds'!$K$195</f>
        <v>DEC</v>
      </c>
      <c r="O2572" s="263" t="str">
        <f t="shared" si="171"/>
        <v xml:space="preserve"> </v>
      </c>
      <c r="P2572" s="348"/>
      <c r="Q2572" s="38"/>
      <c r="R2572" s="106"/>
      <c r="S2572" s="263"/>
      <c r="T2572" s="12"/>
      <c r="U2572" s="263" t="str">
        <f t="shared" si="172"/>
        <v xml:space="preserve"> </v>
      </c>
      <c r="W2572" s="9"/>
      <c r="X2572" s="9"/>
      <c r="Y2572" s="9"/>
      <c r="Z2572" s="9"/>
    </row>
    <row r="2573" spans="1:26" s="4" customFormat="1" x14ac:dyDescent="0.2">
      <c r="A2573" s="143" t="s">
        <v>1610</v>
      </c>
      <c r="B2573" s="111" t="s">
        <v>966</v>
      </c>
      <c r="C2573" s="4" t="s">
        <v>3659</v>
      </c>
      <c r="D2573" s="41">
        <v>1469</v>
      </c>
      <c r="E2573" s="47" t="s">
        <v>1316</v>
      </c>
      <c r="F2573" s="263" t="str">
        <f t="shared" si="169"/>
        <v xml:space="preserve"> </v>
      </c>
      <c r="G2573" s="143" t="s">
        <v>15</v>
      </c>
      <c r="H2573" s="143" t="s">
        <v>1315</v>
      </c>
      <c r="I2573" s="263" t="str">
        <f t="shared" si="170"/>
        <v xml:space="preserve"> </v>
      </c>
      <c r="J2573" s="38" t="str">
        <f>IF(D2573&gt;=('28 Populations and thresholds'!$I$68),"YES"," ")</f>
        <v>YES</v>
      </c>
      <c r="K2573" s="38" t="str">
        <f>IF(J2573="YES"," ",IF(D2573&gt;=('28 Populations and thresholds'!$I$68)*0.25,"YES"))</f>
        <v xml:space="preserve"> </v>
      </c>
      <c r="L2573" s="38" t="b">
        <f>OR('28 Populations and thresholds'!$J$68="CR",'28 Populations and thresholds'!$J$68="EN",'28 Populations and thresholds'!$J$68="VU")</f>
        <v>0</v>
      </c>
      <c r="M2573" s="75">
        <f>D2573/'28 Populations and thresholds'!$H$68</f>
        <v>1.469E-2</v>
      </c>
      <c r="N2573" s="106">
        <f>'28 Populations and thresholds'!$K$68</f>
        <v>0</v>
      </c>
      <c r="O2573" s="263" t="str">
        <f t="shared" si="171"/>
        <v xml:space="preserve"> </v>
      </c>
      <c r="P2573" s="348"/>
      <c r="Q2573" s="38"/>
      <c r="R2573" s="106"/>
      <c r="S2573" s="263"/>
      <c r="T2573" s="9"/>
      <c r="U2573" s="263" t="str">
        <f t="shared" si="172"/>
        <v xml:space="preserve"> </v>
      </c>
      <c r="W2573" s="9"/>
      <c r="X2573" s="9"/>
      <c r="Y2573" s="9"/>
      <c r="Z2573" s="9"/>
    </row>
    <row r="2574" spans="1:26" s="4" customFormat="1" x14ac:dyDescent="0.2">
      <c r="A2574" s="12" t="s">
        <v>1610</v>
      </c>
      <c r="B2574" s="111" t="s">
        <v>966</v>
      </c>
      <c r="C2574" s="4" t="s">
        <v>3765</v>
      </c>
      <c r="D2574" s="5">
        <v>966</v>
      </c>
      <c r="E2574" s="148" t="s">
        <v>3975</v>
      </c>
      <c r="F2574" s="263" t="str">
        <f t="shared" si="169"/>
        <v xml:space="preserve"> </v>
      </c>
      <c r="G2574" s="13" t="s">
        <v>3974</v>
      </c>
      <c r="H2574" s="13"/>
      <c r="I2574" s="263" t="str">
        <f t="shared" si="170"/>
        <v xml:space="preserve"> </v>
      </c>
      <c r="J2574" s="38" t="str">
        <f>IF(D2574&gt;=('28 Populations and thresholds'!$I$193),"YES"," ")</f>
        <v>YES</v>
      </c>
      <c r="K2574" s="38" t="str">
        <f>IF(J2574="YES"," ",IF(D2574&gt;=('28 Populations and thresholds'!$I$193)*0.25,"YES"))</f>
        <v xml:space="preserve"> </v>
      </c>
      <c r="L2574" s="38" t="b">
        <f>OR('28 Populations and thresholds'!$J$193="CR",'28 Populations and thresholds'!$J$193="EN",'28 Populations and thresholds'!$J$193="VU")</f>
        <v>0</v>
      </c>
      <c r="M2574" s="75">
        <f>D2574/'28 Populations and thresholds'!$H$193</f>
        <v>2.1954545454545456E-2</v>
      </c>
      <c r="N2574" s="106" t="str">
        <f>'28 Populations and thresholds'!$K$193</f>
        <v>DEC</v>
      </c>
      <c r="O2574" s="263" t="str">
        <f t="shared" si="171"/>
        <v xml:space="preserve"> </v>
      </c>
      <c r="P2574" s="348"/>
      <c r="Q2574" s="38"/>
      <c r="R2574" s="106"/>
      <c r="S2574" s="263"/>
      <c r="T2574" s="12"/>
      <c r="U2574" s="263" t="str">
        <f t="shared" si="172"/>
        <v xml:space="preserve"> </v>
      </c>
      <c r="W2574" s="9"/>
      <c r="X2574" s="9"/>
      <c r="Y2574" s="9"/>
      <c r="Z2574" s="9"/>
    </row>
    <row r="2575" spans="1:26" s="4" customFormat="1" x14ac:dyDescent="0.2">
      <c r="A2575" s="12" t="s">
        <v>1610</v>
      </c>
      <c r="B2575" s="40" t="s">
        <v>966</v>
      </c>
      <c r="C2575" s="4" t="s">
        <v>3452</v>
      </c>
      <c r="D2575" s="41">
        <v>2561</v>
      </c>
      <c r="E2575" s="46">
        <v>30926</v>
      </c>
      <c r="F2575" s="263" t="str">
        <f t="shared" si="169"/>
        <v xml:space="preserve"> </v>
      </c>
      <c r="G2575" s="143" t="s">
        <v>21</v>
      </c>
      <c r="H2575" s="143" t="s">
        <v>660</v>
      </c>
      <c r="I2575" s="263" t="str">
        <f t="shared" si="170"/>
        <v xml:space="preserve"> </v>
      </c>
      <c r="J2575" s="38" t="str">
        <f>IF(D2575&gt;=('28 Populations and thresholds'!$I$158),"YES"," ")</f>
        <v>YES</v>
      </c>
      <c r="K2575" s="38" t="str">
        <f>IF(J2575="YES"," ",IF(D2575&gt;=('28 Populations and thresholds'!$I$158)*0.25,"YES"))</f>
        <v xml:space="preserve"> </v>
      </c>
      <c r="L2575" s="38" t="b">
        <f>OR('28 Populations and thresholds'!$J$158="CR",'28 Populations and thresholds'!$J$158="EN",'28 Populations and thresholds'!$J$158="VU")</f>
        <v>0</v>
      </c>
      <c r="M2575" s="75">
        <f>D2575/'28 Populations and thresholds'!$H$158</f>
        <v>2.5610000000000001E-2</v>
      </c>
      <c r="N2575" s="106">
        <f>'28 Populations and thresholds'!$K$158</f>
        <v>0</v>
      </c>
      <c r="O2575" s="263" t="str">
        <f t="shared" si="171"/>
        <v xml:space="preserve"> </v>
      </c>
      <c r="P2575" s="348"/>
      <c r="Q2575" s="38"/>
      <c r="R2575" s="106"/>
      <c r="S2575" s="263"/>
      <c r="T2575" s="9"/>
      <c r="U2575" s="263" t="str">
        <f t="shared" si="172"/>
        <v xml:space="preserve"> </v>
      </c>
      <c r="W2575" s="9"/>
      <c r="X2575" s="9"/>
      <c r="Y2575" s="9"/>
      <c r="Z2575" s="9"/>
    </row>
    <row r="2576" spans="1:26" s="4" customFormat="1" x14ac:dyDescent="0.2">
      <c r="A2576" s="12" t="s">
        <v>1610</v>
      </c>
      <c r="B2576" s="40" t="s">
        <v>966</v>
      </c>
      <c r="C2576" s="4" t="s">
        <v>3459</v>
      </c>
      <c r="D2576" s="41">
        <v>443</v>
      </c>
      <c r="E2576" s="46">
        <v>30926</v>
      </c>
      <c r="F2576" s="263" t="str">
        <f t="shared" si="169"/>
        <v xml:space="preserve"> </v>
      </c>
      <c r="G2576" s="143" t="s">
        <v>21</v>
      </c>
      <c r="H2576" s="143" t="s">
        <v>660</v>
      </c>
      <c r="I2576" s="263" t="str">
        <f t="shared" si="170"/>
        <v xml:space="preserve"> </v>
      </c>
      <c r="J2576" s="38" t="str">
        <f>IF(D2576&gt;=(('28 Populations and thresholds'!$I$160)+('28 Populations and thresholds'!$I$163)),"YES"," ")</f>
        <v>YES</v>
      </c>
      <c r="K2576" s="38" t="str">
        <f>IF(J2576="YES"," ",IF(D2576&gt;=(('28 Populations and thresholds'!$I$160)+('28 Populations and thresholds'!$I$163))*0.25,"YES"))</f>
        <v xml:space="preserve"> </v>
      </c>
      <c r="L2576" s="38" t="b">
        <f>OR('28 Populations and thresholds'!$J$160="CR",'28 Populations and thresholds'!$J$160="EN",'28 Populations and thresholds'!$J$160="VU")</f>
        <v>0</v>
      </c>
      <c r="M2576" s="75">
        <f>D2576/(('28 Populations and thresholds'!$H$160)+('28 Populations and thresholds'!$H$163))</f>
        <v>1.1506493506493506E-2</v>
      </c>
      <c r="N2576" s="106" t="str">
        <f>'28 Populations and thresholds'!$K$160</f>
        <v>DEC</v>
      </c>
      <c r="O2576" s="263" t="str">
        <f t="shared" si="171"/>
        <v xml:space="preserve"> </v>
      </c>
      <c r="P2576" s="348"/>
      <c r="Q2576" s="38"/>
      <c r="R2576" s="106"/>
      <c r="S2576" s="263"/>
      <c r="T2576" s="121" t="s">
        <v>4563</v>
      </c>
      <c r="U2576" s="263" t="str">
        <f t="shared" si="172"/>
        <v xml:space="preserve"> </v>
      </c>
      <c r="W2576" s="9"/>
      <c r="X2576" s="9"/>
      <c r="Y2576" s="9"/>
      <c r="Z2576" s="9"/>
    </row>
    <row r="2577" spans="1:26" s="4" customFormat="1" x14ac:dyDescent="0.2">
      <c r="A2577" s="12" t="s">
        <v>1610</v>
      </c>
      <c r="B2577" s="111" t="s">
        <v>966</v>
      </c>
      <c r="C2577" s="4" t="s">
        <v>3788</v>
      </c>
      <c r="D2577" s="5">
        <v>5207</v>
      </c>
      <c r="E2577" s="148" t="s">
        <v>3975</v>
      </c>
      <c r="F2577" s="263" t="str">
        <f t="shared" si="169"/>
        <v xml:space="preserve"> </v>
      </c>
      <c r="G2577" s="13" t="s">
        <v>3974</v>
      </c>
      <c r="H2577" s="13"/>
      <c r="I2577" s="263" t="str">
        <f t="shared" si="170"/>
        <v xml:space="preserve"> </v>
      </c>
      <c r="J2577" s="38" t="str">
        <f>IF(D2577&gt;=('28 Populations and thresholds'!$I$242),"YES"," ")</f>
        <v>YES</v>
      </c>
      <c r="K2577" s="38" t="str">
        <f>IF(J2577="YES"," ",IF(D2577&gt;=('28 Populations and thresholds'!$I$242)*0.25,"YES"))</f>
        <v xml:space="preserve"> </v>
      </c>
      <c r="L2577" s="38" t="b">
        <f>OR('28 Populations and thresholds'!$J$242="CR",'28 Populations and thresholds'!$J$242="EN",'28 Populations and thresholds'!$J$242="VU")</f>
        <v>0</v>
      </c>
      <c r="M2577" s="75">
        <f>D2577/'28 Populations and thresholds'!$H$242</f>
        <v>5.2069999999999998E-2</v>
      </c>
      <c r="N2577" s="106" t="str">
        <f>'28 Populations and thresholds'!$K$242</f>
        <v>DEC</v>
      </c>
      <c r="O2577" s="263" t="str">
        <f t="shared" si="171"/>
        <v xml:space="preserve"> </v>
      </c>
      <c r="P2577" s="348"/>
      <c r="Q2577" s="38"/>
      <c r="R2577" s="106"/>
      <c r="S2577" s="263"/>
      <c r="T2577" s="12"/>
      <c r="U2577" s="263" t="str">
        <f t="shared" si="172"/>
        <v xml:space="preserve"> </v>
      </c>
      <c r="W2577" s="9"/>
      <c r="X2577" s="9"/>
      <c r="Y2577" s="9"/>
      <c r="Z2577" s="9"/>
    </row>
    <row r="2578" spans="1:26" s="4" customFormat="1" x14ac:dyDescent="0.2">
      <c r="A2578" s="143" t="s">
        <v>1610</v>
      </c>
      <c r="B2578" s="111" t="s">
        <v>966</v>
      </c>
      <c r="C2578" s="111" t="s">
        <v>3603</v>
      </c>
      <c r="D2578" s="41">
        <v>30401</v>
      </c>
      <c r="E2578" s="47" t="s">
        <v>1327</v>
      </c>
      <c r="F2578" s="263" t="str">
        <f t="shared" si="169"/>
        <v xml:space="preserve"> </v>
      </c>
      <c r="G2578" s="143" t="s">
        <v>15</v>
      </c>
      <c r="H2578" s="143" t="s">
        <v>1470</v>
      </c>
      <c r="I2578" s="263" t="str">
        <f t="shared" si="170"/>
        <v xml:space="preserve"> </v>
      </c>
      <c r="J2578" s="38" t="str">
        <f>IF(D2578&gt;=('28 Populations and thresholds'!$I$89),"YES"," ")</f>
        <v>YES</v>
      </c>
      <c r="K2578" s="38" t="str">
        <f>IF(J2578="YES"," ",IF(D2578&gt;=('28 Populations and thresholds'!$I$89)*0.25,"YES"))</f>
        <v xml:space="preserve"> </v>
      </c>
      <c r="L2578" s="38" t="b">
        <f>OR('28 Populations and thresholds'!$J$89="CR",'28 Populations and thresholds'!$J$89="EN",'28 Populations and thresholds'!$J$89="VU")</f>
        <v>0</v>
      </c>
      <c r="M2578" s="75">
        <f>D2578/'28 Populations and thresholds'!$H$89</f>
        <v>2.0267333333333332E-2</v>
      </c>
      <c r="N2578" s="106">
        <f>'28 Populations and thresholds'!$K$89</f>
        <v>0</v>
      </c>
      <c r="O2578" s="263" t="str">
        <f t="shared" si="171"/>
        <v xml:space="preserve"> </v>
      </c>
      <c r="P2578" s="348"/>
      <c r="Q2578" s="38"/>
      <c r="R2578" s="106"/>
      <c r="S2578" s="263"/>
      <c r="T2578" s="9"/>
      <c r="U2578" s="263" t="str">
        <f t="shared" si="172"/>
        <v xml:space="preserve"> </v>
      </c>
      <c r="W2578" s="9"/>
      <c r="X2578" s="9"/>
      <c r="Y2578" s="9"/>
      <c r="Z2578" s="9"/>
    </row>
    <row r="2579" spans="1:26" s="4" customFormat="1" x14ac:dyDescent="0.2">
      <c r="A2579" s="12" t="s">
        <v>1610</v>
      </c>
      <c r="B2579" s="9" t="s">
        <v>966</v>
      </c>
      <c r="C2579" s="4" t="s">
        <v>3778</v>
      </c>
      <c r="D2579" s="5">
        <v>1863</v>
      </c>
      <c r="E2579" s="1" t="s">
        <v>207</v>
      </c>
      <c r="F2579" s="263" t="str">
        <f t="shared" si="169"/>
        <v xml:space="preserve"> </v>
      </c>
      <c r="G2579" s="13" t="s">
        <v>139</v>
      </c>
      <c r="H2579" s="13"/>
      <c r="I2579" s="263" t="str">
        <f t="shared" si="170"/>
        <v xml:space="preserve"> </v>
      </c>
      <c r="J2579" s="38" t="str">
        <f>IF(D2579&gt;=('28 Populations and thresholds'!$I$213),"YES"," ")</f>
        <v>YES</v>
      </c>
      <c r="K2579" s="38" t="str">
        <f>IF(J2579="YES"," ",IF(D2579&gt;=('28 Populations and thresholds'!$I$213)*0.25,"YES"))</f>
        <v xml:space="preserve"> </v>
      </c>
      <c r="L2579" s="38" t="b">
        <f>OR('28 Populations and thresholds'!$J$213="CR",'28 Populations and thresholds'!$J$213="EN",'28 Populations and thresholds'!$J$213="VU")</f>
        <v>0</v>
      </c>
      <c r="M2579" s="75">
        <f>D2579/'28 Populations and thresholds'!$H$213</f>
        <v>1.8630000000000001E-2</v>
      </c>
      <c r="N2579" s="106">
        <f>'28 Populations and thresholds'!$K$213</f>
        <v>0</v>
      </c>
      <c r="O2579" s="263" t="str">
        <f t="shared" si="171"/>
        <v xml:space="preserve"> </v>
      </c>
      <c r="P2579" s="348"/>
      <c r="Q2579" s="38"/>
      <c r="R2579" s="106"/>
      <c r="S2579" s="263"/>
      <c r="T2579" s="12"/>
      <c r="U2579" s="263" t="str">
        <f t="shared" si="172"/>
        <v xml:space="preserve"> </v>
      </c>
    </row>
    <row r="2580" spans="1:26" s="4" customFormat="1" x14ac:dyDescent="0.2">
      <c r="A2580" s="143" t="s">
        <v>1610</v>
      </c>
      <c r="B2580" s="40" t="s">
        <v>966</v>
      </c>
      <c r="C2580" s="4" t="s">
        <v>3648</v>
      </c>
      <c r="D2580" s="41">
        <v>573</v>
      </c>
      <c r="E2580" s="47" t="s">
        <v>1316</v>
      </c>
      <c r="F2580" s="263" t="str">
        <f t="shared" si="169"/>
        <v xml:space="preserve"> </v>
      </c>
      <c r="G2580" s="143" t="s">
        <v>15</v>
      </c>
      <c r="H2580" s="143" t="s">
        <v>1315</v>
      </c>
      <c r="I2580" s="263" t="str">
        <f t="shared" si="170"/>
        <v xml:space="preserve"> </v>
      </c>
      <c r="J2580" s="38" t="str">
        <f>IF(D2581&gt;=('28 Populations and thresholds'!$I$110),"YES"," ")</f>
        <v>YES</v>
      </c>
      <c r="K2580" s="38" t="str">
        <f>IF(J2580="YES"," ",IF(D2581&gt;=('28 Populations and thresholds'!$I$110)*0.25,"YES"))</f>
        <v xml:space="preserve"> </v>
      </c>
      <c r="L2580" s="38" t="b">
        <f>OR('28 Populations and thresholds'!$J$110="CR",'28 Populations and thresholds'!$J$110="EN",'28 Populations and thresholds'!$J$110="VU")</f>
        <v>0</v>
      </c>
      <c r="M2580" s="75">
        <f>D2581/'28 Populations and thresholds'!$H$110</f>
        <v>0.109</v>
      </c>
      <c r="N2580" s="106">
        <f>'28 Populations and thresholds'!$K$110</f>
        <v>0</v>
      </c>
      <c r="O2580" s="263" t="str">
        <f t="shared" si="171"/>
        <v xml:space="preserve"> </v>
      </c>
      <c r="P2580" s="348"/>
      <c r="Q2580" s="38"/>
      <c r="R2580" s="106"/>
      <c r="S2580" s="263"/>
      <c r="T2580" s="12"/>
      <c r="U2580" s="263" t="str">
        <f t="shared" si="172"/>
        <v xml:space="preserve"> </v>
      </c>
      <c r="W2580" s="9"/>
      <c r="X2580" s="9"/>
      <c r="Y2580" s="9"/>
      <c r="Z2580" s="9"/>
    </row>
    <row r="2581" spans="1:26" s="4" customFormat="1" x14ac:dyDescent="0.2">
      <c r="A2581" s="12" t="s">
        <v>1610</v>
      </c>
      <c r="B2581" s="40" t="s">
        <v>966</v>
      </c>
      <c r="C2581" s="4" t="s">
        <v>3770</v>
      </c>
      <c r="D2581" s="41">
        <v>10900</v>
      </c>
      <c r="E2581" s="46">
        <v>30560</v>
      </c>
      <c r="F2581" s="263" t="str">
        <f t="shared" si="169"/>
        <v xml:space="preserve"> </v>
      </c>
      <c r="G2581" s="143" t="s">
        <v>21</v>
      </c>
      <c r="H2581" s="143" t="s">
        <v>718</v>
      </c>
      <c r="I2581" s="263" t="str">
        <f t="shared" si="170"/>
        <v xml:space="preserve"> </v>
      </c>
      <c r="J2581" s="38" t="str">
        <f>IF(D2581&gt;=('28 Populations and thresholds'!$I$199),"YES"," ")</f>
        <v>YES</v>
      </c>
      <c r="K2581" s="38" t="str">
        <f>IF(J2581="YES"," ",IF(D2581&gt;=('28 Populations and thresholds'!$I$199)*0.25,"YES"))</f>
        <v xml:space="preserve"> </v>
      </c>
      <c r="L2581" s="38" t="b">
        <f>OR('28 Populations and thresholds'!$J$199="CR",'28 Populations and thresholds'!$J$199="EN",'28 Populations and thresholds'!$J$199="VU")</f>
        <v>0</v>
      </c>
      <c r="M2581" s="75">
        <f>D2581/'28 Populations and thresholds'!$H$199</f>
        <v>3.4603174603174601E-2</v>
      </c>
      <c r="N2581" s="106">
        <f>'28 Populations and thresholds'!$K$199</f>
        <v>0</v>
      </c>
      <c r="O2581" s="263" t="str">
        <f t="shared" si="171"/>
        <v xml:space="preserve"> </v>
      </c>
      <c r="P2581" s="348"/>
      <c r="Q2581" s="38"/>
      <c r="R2581" s="106"/>
      <c r="S2581" s="263"/>
      <c r="T2581" s="9"/>
      <c r="U2581" s="263" t="str">
        <f t="shared" si="172"/>
        <v xml:space="preserve"> </v>
      </c>
      <c r="W2581" s="9"/>
      <c r="X2581" s="9"/>
      <c r="Y2581" s="9"/>
      <c r="Z2581" s="9"/>
    </row>
    <row r="2582" spans="1:26" s="4" customFormat="1" x14ac:dyDescent="0.2">
      <c r="A2582" s="12" t="s">
        <v>1610</v>
      </c>
      <c r="B2582" s="40" t="s">
        <v>966</v>
      </c>
      <c r="C2582" s="4" t="s">
        <v>3474</v>
      </c>
      <c r="D2582" s="41">
        <v>1300</v>
      </c>
      <c r="E2582" s="46">
        <v>30560</v>
      </c>
      <c r="F2582" s="263" t="str">
        <f t="shared" si="169"/>
        <v xml:space="preserve"> </v>
      </c>
      <c r="G2582" s="143" t="s">
        <v>21</v>
      </c>
      <c r="H2582" s="143" t="s">
        <v>718</v>
      </c>
      <c r="I2582" s="263" t="str">
        <f t="shared" si="170"/>
        <v xml:space="preserve"> </v>
      </c>
      <c r="J2582" s="38" t="str">
        <f>IF(D2582&gt;=('28 Populations and thresholds'!$I$198),"YES"," ")</f>
        <v>YES</v>
      </c>
      <c r="K2582" s="38" t="str">
        <f>IF(J2582="YES"," ",IF(D2582&gt;=('28 Populations and thresholds'!$I$198)*0.25,"YES"))</f>
        <v xml:space="preserve"> </v>
      </c>
      <c r="L2582" s="38" t="b">
        <f>OR('28 Populations and thresholds'!$J$198="CR",'28 Populations and thresholds'!$J$198="EN",'28 Populations and thresholds'!$J$198="VU")</f>
        <v>0</v>
      </c>
      <c r="M2582" s="75">
        <f>D2582/'28 Populations and thresholds'!$H$198</f>
        <v>5.909090909090909E-2</v>
      </c>
      <c r="N2582" s="106">
        <f>'28 Populations and thresholds'!$K$198</f>
        <v>0</v>
      </c>
      <c r="O2582" s="263" t="str">
        <f t="shared" si="171"/>
        <v xml:space="preserve"> </v>
      </c>
      <c r="P2582" s="348"/>
      <c r="Q2582" s="38"/>
      <c r="R2582" s="106"/>
      <c r="S2582" s="263"/>
      <c r="T2582" s="12"/>
      <c r="U2582" s="263" t="str">
        <f t="shared" si="172"/>
        <v xml:space="preserve"> </v>
      </c>
      <c r="W2582" s="9"/>
      <c r="X2582" s="9"/>
      <c r="Y2582" s="9"/>
      <c r="Z2582" s="9"/>
    </row>
    <row r="2583" spans="1:26" s="4" customFormat="1" x14ac:dyDescent="0.2">
      <c r="A2583" s="12" t="s">
        <v>1610</v>
      </c>
      <c r="B2583" s="111" t="s">
        <v>966</v>
      </c>
      <c r="C2583" s="4" t="s">
        <v>1732</v>
      </c>
      <c r="D2583" s="5">
        <v>402</v>
      </c>
      <c r="E2583" s="104">
        <v>2006</v>
      </c>
      <c r="F2583" s="263" t="str">
        <f t="shared" si="169"/>
        <v xml:space="preserve"> </v>
      </c>
      <c r="G2583" s="13" t="s">
        <v>3974</v>
      </c>
      <c r="H2583" s="13"/>
      <c r="I2583" s="263" t="str">
        <f t="shared" si="170"/>
        <v xml:space="preserve"> </v>
      </c>
      <c r="J2583" s="38" t="str">
        <f>IF(D2583&gt;=('28 Populations and thresholds'!$I$221),"YES"," ")</f>
        <v>YES</v>
      </c>
      <c r="K2583" s="38" t="str">
        <f>IF(J2583="YES"," ",IF(D2583&gt;=('28 Populations and thresholds'!$I$221)*0.25,"YES"))</f>
        <v xml:space="preserve"> </v>
      </c>
      <c r="L2583" s="38" t="b">
        <f>OR('28 Populations and thresholds'!$J$221="CR",'28 Populations and thresholds'!$J$221="EN",'28 Populations and thresholds'!$J$221="VU")</f>
        <v>1</v>
      </c>
      <c r="M2583" s="75">
        <f>D2583/'28 Populations and thresholds'!$H$221</f>
        <v>4.1875000000000002E-2</v>
      </c>
      <c r="N2583" s="106" t="str">
        <f>'28 Populations and thresholds'!$K$221</f>
        <v>DEC</v>
      </c>
      <c r="O2583" s="263" t="str">
        <f t="shared" si="171"/>
        <v xml:space="preserve"> </v>
      </c>
      <c r="P2583" s="348"/>
      <c r="Q2583" s="38"/>
      <c r="R2583" s="106"/>
      <c r="S2583" s="263"/>
      <c r="T2583" s="12"/>
      <c r="U2583" s="263" t="str">
        <f t="shared" si="172"/>
        <v xml:space="preserve"> </v>
      </c>
      <c r="W2583" s="9"/>
      <c r="X2583" s="9"/>
      <c r="Y2583" s="9"/>
      <c r="Z2583" s="9"/>
    </row>
    <row r="2584" spans="1:26" s="4" customFormat="1" x14ac:dyDescent="0.2">
      <c r="A2584" s="12" t="s">
        <v>1610</v>
      </c>
      <c r="B2584" s="40" t="s">
        <v>966</v>
      </c>
      <c r="C2584" s="111" t="s">
        <v>3773</v>
      </c>
      <c r="D2584" s="41">
        <v>3100</v>
      </c>
      <c r="E2584" s="46">
        <v>31898</v>
      </c>
      <c r="F2584" s="263" t="str">
        <f t="shared" si="169"/>
        <v xml:space="preserve"> </v>
      </c>
      <c r="G2584" s="143" t="s">
        <v>21</v>
      </c>
      <c r="H2584" s="143" t="s">
        <v>614</v>
      </c>
      <c r="I2584" s="263" t="str">
        <f t="shared" si="170"/>
        <v xml:space="preserve"> </v>
      </c>
      <c r="J2584" s="38" t="str">
        <f>IF(D2584&gt;=('28 Populations and thresholds'!$I$202),"YES"," ")</f>
        <v>YES</v>
      </c>
      <c r="K2584" s="38" t="str">
        <f>IF(J2584="YES"," ",IF(D2584&gt;=('28 Populations and thresholds'!$I$202)*0.25,"YES"))</f>
        <v xml:space="preserve"> </v>
      </c>
      <c r="L2584" s="38" t="b">
        <f>OR('28 Populations and thresholds'!$J$202="CR",'28 Populations and thresholds'!$J$202="EN",'28 Populations and thresholds'!$J$202="VU")</f>
        <v>0</v>
      </c>
      <c r="M2584" s="75">
        <f>D2584/'28 Populations and thresholds'!$H$202</f>
        <v>1.9375E-2</v>
      </c>
      <c r="N2584" s="106">
        <f>'28 Populations and thresholds'!$K$202</f>
        <v>0</v>
      </c>
      <c r="O2584" s="263" t="str">
        <f t="shared" si="171"/>
        <v xml:space="preserve"> </v>
      </c>
      <c r="P2584" s="348"/>
      <c r="Q2584" s="38"/>
      <c r="R2584" s="106"/>
      <c r="S2584" s="263"/>
      <c r="T2584" s="9"/>
      <c r="U2584" s="263" t="str">
        <f t="shared" si="172"/>
        <v xml:space="preserve"> </v>
      </c>
    </row>
    <row r="2585" spans="1:26" s="4" customFormat="1" x14ac:dyDescent="0.2">
      <c r="A2585" s="12" t="s">
        <v>1610</v>
      </c>
      <c r="B2585" s="111" t="s">
        <v>966</v>
      </c>
      <c r="C2585" s="4" t="s">
        <v>3484</v>
      </c>
      <c r="D2585" s="5">
        <v>14</v>
      </c>
      <c r="E2585" s="104">
        <v>2006</v>
      </c>
      <c r="F2585" s="263" t="str">
        <f t="shared" si="169"/>
        <v xml:space="preserve"> </v>
      </c>
      <c r="G2585" s="13" t="s">
        <v>3974</v>
      </c>
      <c r="H2585" s="13"/>
      <c r="I2585" s="263" t="str">
        <f t="shared" si="170"/>
        <v xml:space="preserve"> </v>
      </c>
      <c r="J2585" s="38" t="str">
        <f>IF(D2585&gt;=('28 Populations and thresholds'!$I$209),"YES"," ")</f>
        <v>YES</v>
      </c>
      <c r="K2585" s="38" t="str">
        <f>IF(J2585="YES"," ",IF(D2585&gt;=('28 Populations and thresholds'!$I$209)*0.25,"YES"))</f>
        <v xml:space="preserve"> </v>
      </c>
      <c r="L2585" s="38" t="b">
        <f>OR('28 Populations and thresholds'!$J$209="CR",'28 Populations and thresholds'!$J$209="EN",'28 Populations and thresholds'!$J$209="VU")</f>
        <v>1</v>
      </c>
      <c r="M2585" s="75">
        <f>D2585/'28 Populations and thresholds'!$H$209</f>
        <v>2.9166666666666667E-2</v>
      </c>
      <c r="N2585" s="106" t="str">
        <f>'28 Populations and thresholds'!$K$209</f>
        <v>DEC</v>
      </c>
      <c r="O2585" s="263" t="str">
        <f t="shared" si="171"/>
        <v xml:space="preserve"> </v>
      </c>
      <c r="P2585" s="348"/>
      <c r="Q2585" s="38"/>
      <c r="R2585" s="106"/>
      <c r="S2585" s="263"/>
      <c r="T2585" s="12"/>
      <c r="U2585" s="263" t="str">
        <f t="shared" si="172"/>
        <v xml:space="preserve"> </v>
      </c>
    </row>
    <row r="2586" spans="1:26" s="4" customFormat="1" x14ac:dyDescent="0.2">
      <c r="A2586" s="12" t="s">
        <v>1610</v>
      </c>
      <c r="B2586" s="40" t="s">
        <v>966</v>
      </c>
      <c r="C2586" s="111" t="s">
        <v>3763</v>
      </c>
      <c r="D2586" s="41">
        <v>790</v>
      </c>
      <c r="E2586" s="46">
        <v>30560</v>
      </c>
      <c r="F2586" s="263" t="str">
        <f t="shared" si="169"/>
        <v xml:space="preserve"> </v>
      </c>
      <c r="G2586" s="143" t="s">
        <v>21</v>
      </c>
      <c r="H2586" s="143" t="s">
        <v>718</v>
      </c>
      <c r="I2586" s="263" t="str">
        <f t="shared" si="170"/>
        <v xml:space="preserve"> </v>
      </c>
      <c r="J2586" s="38" t="str">
        <f>IF(D2586&gt;=('28 Populations and thresholds'!$I$191),"YES"," ")</f>
        <v>YES</v>
      </c>
      <c r="K2586" s="38" t="str">
        <f>IF(J2586="YES"," ",IF(D2586&gt;=('28 Populations and thresholds'!$I$191)*0.25,"YES"))</f>
        <v xml:space="preserve"> </v>
      </c>
      <c r="L2586" s="38" t="b">
        <f>OR('28 Populations and thresholds'!$J$191="CR",'28 Populations and thresholds'!$J$191="EN",'28 Populations and thresholds'!$J$191="VU")</f>
        <v>0</v>
      </c>
      <c r="M2586" s="75">
        <f>D2586/'28 Populations and thresholds'!$H$191</f>
        <v>1.5800000000000002E-2</v>
      </c>
      <c r="N2586" s="106">
        <f>'28 Populations and thresholds'!$K$191</f>
        <v>0</v>
      </c>
      <c r="O2586" s="263" t="str">
        <f t="shared" si="171"/>
        <v xml:space="preserve"> </v>
      </c>
      <c r="P2586" s="348"/>
      <c r="Q2586" s="38"/>
      <c r="R2586" s="106"/>
      <c r="S2586" s="263"/>
      <c r="T2586" s="12"/>
      <c r="U2586" s="263" t="str">
        <f t="shared" si="172"/>
        <v xml:space="preserve"> </v>
      </c>
      <c r="W2586" s="9"/>
      <c r="X2586" s="9"/>
      <c r="Y2586" s="9"/>
      <c r="Z2586" s="9"/>
    </row>
    <row r="2587" spans="1:26" s="4" customFormat="1" x14ac:dyDescent="0.2">
      <c r="A2587" s="143" t="s">
        <v>1610</v>
      </c>
      <c r="B2587" s="40" t="s">
        <v>966</v>
      </c>
      <c r="C2587" s="111" t="s">
        <v>3626</v>
      </c>
      <c r="D2587" s="41">
        <v>11892</v>
      </c>
      <c r="E2587" s="47" t="s">
        <v>1317</v>
      </c>
      <c r="F2587" s="263" t="str">
        <f t="shared" si="169"/>
        <v xml:space="preserve"> </v>
      </c>
      <c r="G2587" s="143" t="s">
        <v>15</v>
      </c>
      <c r="H2587" s="143" t="s">
        <v>1315</v>
      </c>
      <c r="I2587" s="263" t="str">
        <f t="shared" si="170"/>
        <v xml:space="preserve"> </v>
      </c>
      <c r="J2587" s="38" t="str">
        <f>IF(D2587&gt;=('28 Populations and thresholds'!$I$98),"YES"," ")</f>
        <v>YES</v>
      </c>
      <c r="K2587" s="38" t="str">
        <f>IF(J2587="YES"," ",IF(D2587&gt;=('28 Populations and thresholds'!$I$98)*0.25,"YES"))</f>
        <v xml:space="preserve"> </v>
      </c>
      <c r="L2587" s="38" t="b">
        <f>OR('28 Populations and thresholds'!$J$98="CR",'28 Populations and thresholds'!$J$98="EN",'28 Populations and thresholds'!$J$98="VU")</f>
        <v>0</v>
      </c>
      <c r="M2587" s="75">
        <f>D2587/'28 Populations and thresholds'!$H$98</f>
        <v>3.9640000000000002E-2</v>
      </c>
      <c r="N2587" s="106">
        <f>'28 Populations and thresholds'!$K$98</f>
        <v>0</v>
      </c>
      <c r="O2587" s="263" t="str">
        <f t="shared" si="171"/>
        <v xml:space="preserve"> </v>
      </c>
      <c r="P2587" s="348"/>
      <c r="Q2587" s="38"/>
      <c r="R2587" s="106"/>
      <c r="S2587" s="263"/>
      <c r="T2587" s="12"/>
      <c r="U2587" s="263" t="str">
        <f t="shared" si="172"/>
        <v xml:space="preserve"> </v>
      </c>
      <c r="W2587" s="9"/>
      <c r="X2587" s="9"/>
      <c r="Y2587" s="9"/>
      <c r="Z2587" s="9"/>
    </row>
    <row r="2588" spans="1:26" s="4" customFormat="1" x14ac:dyDescent="0.2">
      <c r="A2588" s="143" t="s">
        <v>1610</v>
      </c>
      <c r="B2588" s="111" t="s">
        <v>966</v>
      </c>
      <c r="C2588" s="111" t="s">
        <v>3528</v>
      </c>
      <c r="D2588" s="41">
        <v>1130</v>
      </c>
      <c r="E2588" s="47" t="s">
        <v>1475</v>
      </c>
      <c r="F2588" s="263" t="str">
        <f t="shared" si="169"/>
        <v xml:space="preserve"> </v>
      </c>
      <c r="G2588" s="143" t="s">
        <v>15</v>
      </c>
      <c r="H2588" s="143" t="s">
        <v>1468</v>
      </c>
      <c r="I2588" s="263" t="str">
        <f t="shared" si="170"/>
        <v xml:space="preserve"> </v>
      </c>
      <c r="J2588" s="38" t="str">
        <f>IF(D2588&gt;=('28 Populations and thresholds'!$I$59),"YES"," ")</f>
        <v>YES</v>
      </c>
      <c r="K2588" s="38" t="str">
        <f>IF(J2588="YES"," ",IF(D2588&gt;=('28 Populations and thresholds'!$I$59)*0.25,"YES"))</f>
        <v xml:space="preserve"> </v>
      </c>
      <c r="L2588" s="38" t="b">
        <f>OR('28 Populations and thresholds'!$J$59="CR",'28 Populations and thresholds'!$J$59="EN",'28 Populations and thresholds'!$J$59="VU")</f>
        <v>0</v>
      </c>
      <c r="M2588" s="75">
        <f>D2588/'28 Populations and thresholds'!$H$59</f>
        <v>1.0272727272727272E-2</v>
      </c>
      <c r="N2588" s="106">
        <f>'28 Populations and thresholds'!$K$59</f>
        <v>0</v>
      </c>
      <c r="O2588" s="263" t="str">
        <f t="shared" si="171"/>
        <v xml:space="preserve"> </v>
      </c>
      <c r="P2588" s="348"/>
      <c r="Q2588" s="38"/>
      <c r="R2588" s="106"/>
      <c r="S2588" s="263"/>
      <c r="T2588" s="9"/>
      <c r="U2588" s="263" t="str">
        <f t="shared" si="172"/>
        <v xml:space="preserve"> </v>
      </c>
      <c r="W2588" s="9"/>
      <c r="X2588" s="9"/>
      <c r="Y2588" s="9"/>
      <c r="Z2588" s="9"/>
    </row>
    <row r="2589" spans="1:26" s="4" customFormat="1" x14ac:dyDescent="0.2">
      <c r="A2589" s="12" t="s">
        <v>1610</v>
      </c>
      <c r="B2589" s="111" t="s">
        <v>966</v>
      </c>
      <c r="C2589" s="111" t="s">
        <v>3402</v>
      </c>
      <c r="D2589" s="5">
        <v>205</v>
      </c>
      <c r="E2589" s="104">
        <v>2006</v>
      </c>
      <c r="F2589" s="263" t="str">
        <f t="shared" si="169"/>
        <v xml:space="preserve"> </v>
      </c>
      <c r="G2589" s="13" t="s">
        <v>3974</v>
      </c>
      <c r="H2589" s="13"/>
      <c r="I2589" s="263" t="str">
        <f t="shared" si="170"/>
        <v xml:space="preserve"> </v>
      </c>
      <c r="J2589" s="38" t="str">
        <f>IF(D2589&gt;=('28 Populations and thresholds'!$I$118),"YES"," ")</f>
        <v>YES</v>
      </c>
      <c r="K2589" s="38" t="str">
        <f>IF(J2589="YES"," ",IF(D2589&gt;=('28 Populations and thresholds'!$I$118)*0.25,"YES"))</f>
        <v xml:space="preserve"> </v>
      </c>
      <c r="L2589" s="38" t="b">
        <f>OR('28 Populations and thresholds'!$J$118="CR",'28 Populations and thresholds'!$J$118="EN",'28 Populations and thresholds'!$J$118="VU")</f>
        <v>1</v>
      </c>
      <c r="M2589" s="75">
        <f>D2589/'28 Populations and thresholds'!$H$118</f>
        <v>4.1000000000000002E-2</v>
      </c>
      <c r="N2589" s="106">
        <f>'28 Populations and thresholds'!$K$118</f>
        <v>0</v>
      </c>
      <c r="O2589" s="263" t="str">
        <f t="shared" si="171"/>
        <v xml:space="preserve"> </v>
      </c>
      <c r="P2589" s="348"/>
      <c r="Q2589" s="38"/>
      <c r="R2589" s="106"/>
      <c r="S2589" s="263"/>
      <c r="T2589" s="12"/>
      <c r="U2589" s="263" t="str">
        <f t="shared" si="172"/>
        <v xml:space="preserve"> </v>
      </c>
      <c r="W2589" s="9"/>
      <c r="X2589" s="9"/>
      <c r="Y2589" s="9"/>
      <c r="Z2589" s="9"/>
    </row>
    <row r="2590" spans="1:26" s="4" customFormat="1" x14ac:dyDescent="0.2">
      <c r="A2590" s="12" t="s">
        <v>1610</v>
      </c>
      <c r="B2590" s="111" t="s">
        <v>966</v>
      </c>
      <c r="C2590" s="111" t="s">
        <v>3522</v>
      </c>
      <c r="D2590" s="5">
        <v>3413</v>
      </c>
      <c r="E2590" s="148" t="s">
        <v>3975</v>
      </c>
      <c r="F2590" s="263" t="str">
        <f t="shared" si="169"/>
        <v xml:space="preserve"> </v>
      </c>
      <c r="G2590" s="13" t="s">
        <v>3974</v>
      </c>
      <c r="H2590" s="13"/>
      <c r="I2590" s="263" t="str">
        <f t="shared" si="170"/>
        <v xml:space="preserve"> </v>
      </c>
      <c r="J2590" s="38" t="str">
        <f>IF(D2590&gt;=('28 Populations and thresholds'!$I$58),"YES"," ")</f>
        <v>YES</v>
      </c>
      <c r="K2590" s="38" t="str">
        <f>IF(J2590="YES"," ",IF(D2590&gt;=('28 Populations and thresholds'!$I$58)*0.25,"YES"))</f>
        <v xml:space="preserve"> </v>
      </c>
      <c r="L2590" s="38" t="b">
        <f>OR('28 Populations and thresholds'!$J$58="CR",'28 Populations and thresholds'!$J$58="EN",'28 Populations and thresholds'!$J$58="VU")</f>
        <v>0</v>
      </c>
      <c r="M2590" s="75">
        <f>D2590/'28 Populations and thresholds'!$H$58</f>
        <v>5.6883333333333334E-2</v>
      </c>
      <c r="N2590" s="106">
        <f>'28 Populations and thresholds'!$K$58</f>
        <v>0</v>
      </c>
      <c r="O2590" s="263" t="str">
        <f t="shared" si="171"/>
        <v xml:space="preserve"> </v>
      </c>
      <c r="P2590" s="348"/>
      <c r="Q2590" s="38"/>
      <c r="R2590" s="106"/>
      <c r="S2590" s="263"/>
      <c r="T2590" s="12"/>
      <c r="U2590" s="263" t="str">
        <f t="shared" si="172"/>
        <v xml:space="preserve"> </v>
      </c>
      <c r="W2590" s="9"/>
      <c r="X2590" s="9"/>
      <c r="Y2590" s="9"/>
      <c r="Z2590" s="9"/>
    </row>
    <row r="2591" spans="1:26" s="4" customFormat="1" x14ac:dyDescent="0.2">
      <c r="A2591" s="275" t="s">
        <v>1610</v>
      </c>
      <c r="B2591" s="292" t="s">
        <v>1611</v>
      </c>
      <c r="C2591" s="269" t="s">
        <v>3666</v>
      </c>
      <c r="D2591" s="279">
        <v>4099</v>
      </c>
      <c r="E2591" s="274" t="s">
        <v>3938</v>
      </c>
      <c r="F2591" s="263" t="str">
        <f t="shared" si="169"/>
        <v xml:space="preserve"> </v>
      </c>
      <c r="G2591" s="275"/>
      <c r="H2591" s="275" t="s">
        <v>4429</v>
      </c>
      <c r="I2591" s="263" t="str">
        <f t="shared" si="170"/>
        <v xml:space="preserve"> </v>
      </c>
      <c r="J2591" s="272" t="str">
        <f>IF(D2591&gt;=(('28 Populations and thresholds'!$I$62)+('28 Populations and thresholds'!$I$65)),"YES"," ")</f>
        <v>YES</v>
      </c>
      <c r="K2591" s="272" t="str">
        <f>IF(J2591="YES"," ",IF(D2591&gt;=(('28 Populations and thresholds'!$I$62)+('28 Populations and thresholds'!$I$65))*0.25,"YES"))</f>
        <v xml:space="preserve"> </v>
      </c>
      <c r="L2591" s="272" t="b">
        <f>OR('28 Populations and thresholds'!$J$62="CR",'28 Populations and thresholds'!$J$62="EN",'28 Populations and thresholds'!$J$62="VU")</f>
        <v>0</v>
      </c>
      <c r="M2591" s="273">
        <f>D2591/(('28 Populations and thresholds'!$H$62)+('28 Populations and thresholds'!$H$65))</f>
        <v>2.4111764705882353E-2</v>
      </c>
      <c r="N2591" s="274" t="str">
        <f>'28 Populations and thresholds'!$K$62</f>
        <v>DEC</v>
      </c>
      <c r="O2591" s="263" t="str">
        <f t="shared" si="171"/>
        <v xml:space="preserve"> </v>
      </c>
      <c r="P2591" s="349">
        <v>5.45</v>
      </c>
      <c r="Q2591" s="272">
        <v>4</v>
      </c>
      <c r="R2591" s="274">
        <v>0</v>
      </c>
      <c r="S2591" s="263"/>
      <c r="T2591" s="275" t="s">
        <v>4552</v>
      </c>
      <c r="U2591" s="263" t="str">
        <f t="shared" si="172"/>
        <v xml:space="preserve"> </v>
      </c>
      <c r="W2591" s="9"/>
      <c r="X2591" s="9"/>
      <c r="Y2591" s="9"/>
      <c r="Z2591" s="9"/>
    </row>
    <row r="2592" spans="1:26" s="4" customFormat="1" x14ac:dyDescent="0.2">
      <c r="A2592" s="275" t="s">
        <v>1610</v>
      </c>
      <c r="B2592" s="269" t="s">
        <v>1611</v>
      </c>
      <c r="C2592" s="269" t="s">
        <v>1607</v>
      </c>
      <c r="D2592" s="279">
        <v>606</v>
      </c>
      <c r="E2592" s="284" t="s">
        <v>156</v>
      </c>
      <c r="F2592" s="263" t="str">
        <f t="shared" si="169"/>
        <v xml:space="preserve"> </v>
      </c>
      <c r="G2592" s="275" t="s">
        <v>139</v>
      </c>
      <c r="H2592" s="275"/>
      <c r="I2592" s="263" t="str">
        <f t="shared" si="170"/>
        <v xml:space="preserve"> </v>
      </c>
      <c r="J2592" s="272" t="str">
        <f>IF(D2592&gt;=('28 Populations and thresholds'!$I$6),"YES"," ")</f>
        <v>YES</v>
      </c>
      <c r="K2592" s="272" t="str">
        <f>IF(J2592="YES"," ",IF(D2592&gt;=('28 Populations and thresholds'!$I$6)*0.25,"YES"))</f>
        <v xml:space="preserve"> </v>
      </c>
      <c r="L2592" s="272" t="b">
        <f>OR('28 Populations and thresholds'!$J$6="CR",'28 Populations and thresholds'!$J$6="EN",'28 Populations and thresholds'!$J$6="VU")</f>
        <v>0</v>
      </c>
      <c r="M2592" s="273">
        <f>D2592/'28 Populations and thresholds'!$H$6</f>
        <v>1.2120000000000001E-2</v>
      </c>
      <c r="N2592" s="274">
        <f>'28 Populations and thresholds'!$K$6</f>
        <v>0</v>
      </c>
      <c r="O2592" s="263" t="str">
        <f t="shared" si="171"/>
        <v xml:space="preserve"> </v>
      </c>
      <c r="P2592" s="349"/>
      <c r="Q2592" s="272"/>
      <c r="R2592" s="274"/>
      <c r="S2592" s="263"/>
      <c r="T2592" s="275"/>
      <c r="U2592" s="263" t="str">
        <f t="shared" si="172"/>
        <v xml:space="preserve"> </v>
      </c>
      <c r="W2592" s="9"/>
      <c r="X2592" s="9"/>
      <c r="Y2592" s="9"/>
      <c r="Z2592" s="9"/>
    </row>
    <row r="2593" spans="1:26" s="4" customFormat="1" x14ac:dyDescent="0.2">
      <c r="A2593" s="275" t="s">
        <v>1610</v>
      </c>
      <c r="B2593" s="292" t="s">
        <v>1611</v>
      </c>
      <c r="C2593" s="269" t="s">
        <v>3607</v>
      </c>
      <c r="D2593" s="279">
        <v>2364</v>
      </c>
      <c r="E2593" s="274" t="s">
        <v>3938</v>
      </c>
      <c r="F2593" s="263" t="str">
        <f t="shared" si="169"/>
        <v xml:space="preserve"> </v>
      </c>
      <c r="G2593" s="275"/>
      <c r="H2593" s="275" t="s">
        <v>4429</v>
      </c>
      <c r="I2593" s="263" t="str">
        <f t="shared" si="170"/>
        <v xml:space="preserve"> </v>
      </c>
      <c r="J2593" s="272" t="str">
        <f>IF(D2593&gt;=('28 Populations and thresholds'!$I$92),"YES"," ")</f>
        <v>YES</v>
      </c>
      <c r="K2593" s="272" t="str">
        <f>IF(J2593="YES"," ",IF(D2593&gt;=('28 Populations and thresholds'!$I$92)*0.25,"YES"))</f>
        <v xml:space="preserve"> </v>
      </c>
      <c r="L2593" s="272" t="b">
        <f>OR('28 Populations and thresholds'!$J$92="CR",'28 Populations and thresholds'!$J$92="EN",'28 Populations and thresholds'!$J$92="VU")</f>
        <v>0</v>
      </c>
      <c r="M2593" s="273">
        <f>D2593/'28 Populations and thresholds'!$H$92</f>
        <v>7.8799999999999999E-3</v>
      </c>
      <c r="N2593" s="274" t="str">
        <f>'28 Populations and thresholds'!$K$92</f>
        <v>DEC</v>
      </c>
      <c r="O2593" s="263" t="str">
        <f t="shared" si="171"/>
        <v xml:space="preserve"> </v>
      </c>
      <c r="P2593" s="349"/>
      <c r="Q2593" s="272"/>
      <c r="R2593" s="274"/>
      <c r="S2593" s="263"/>
      <c r="T2593" s="275"/>
      <c r="U2593" s="263" t="str">
        <f t="shared" si="172"/>
        <v xml:space="preserve"> </v>
      </c>
      <c r="W2593" s="9"/>
      <c r="X2593" s="9"/>
      <c r="Y2593" s="9"/>
      <c r="Z2593" s="9"/>
    </row>
    <row r="2594" spans="1:26" s="4" customFormat="1" x14ac:dyDescent="0.2">
      <c r="A2594" s="275" t="s">
        <v>1610</v>
      </c>
      <c r="B2594" s="269" t="s">
        <v>1611</v>
      </c>
      <c r="C2594" s="269" t="s">
        <v>3616</v>
      </c>
      <c r="D2594" s="279">
        <v>5199</v>
      </c>
      <c r="E2594" s="274">
        <v>2006</v>
      </c>
      <c r="F2594" s="263" t="str">
        <f t="shared" si="169"/>
        <v xml:space="preserve"> </v>
      </c>
      <c r="G2594" s="275" t="s">
        <v>139</v>
      </c>
      <c r="H2594" s="275" t="s">
        <v>3388</v>
      </c>
      <c r="I2594" s="263" t="str">
        <f t="shared" si="170"/>
        <v xml:space="preserve"> </v>
      </c>
      <c r="J2594" s="272" t="str">
        <f>IF(D2594&gt;=('28 Populations and thresholds'!$I$94),"YES"," ")</f>
        <v>YES</v>
      </c>
      <c r="K2594" s="272" t="str">
        <f>IF(J2594="YES"," ",IF(D2594&gt;=('28 Populations and thresholds'!$I$94)*0.25,"YES"))</f>
        <v xml:space="preserve"> </v>
      </c>
      <c r="L2594" s="272" t="b">
        <f>OR('28 Populations and thresholds'!$J$94="CR",'28 Populations and thresholds'!$J$94="EN",'28 Populations and thresholds'!$J$94="VU")</f>
        <v>0</v>
      </c>
      <c r="M2594" s="273">
        <f>D2594/'28 Populations and thresholds'!$H$94</f>
        <v>1.0397999999999999E-2</v>
      </c>
      <c r="N2594" s="274">
        <f>'28 Populations and thresholds'!$K$94</f>
        <v>0</v>
      </c>
      <c r="O2594" s="263" t="str">
        <f t="shared" si="171"/>
        <v xml:space="preserve"> </v>
      </c>
      <c r="P2594" s="349"/>
      <c r="Q2594" s="272"/>
      <c r="R2594" s="274"/>
      <c r="S2594" s="263"/>
      <c r="T2594" s="275"/>
      <c r="U2594" s="263" t="str">
        <f t="shared" si="172"/>
        <v xml:space="preserve"> </v>
      </c>
      <c r="W2594" s="9"/>
      <c r="X2594" s="9"/>
      <c r="Y2594" s="9"/>
      <c r="Z2594" s="9"/>
    </row>
    <row r="2595" spans="1:26" s="4" customFormat="1" x14ac:dyDescent="0.2">
      <c r="A2595" s="12" t="s">
        <v>1610</v>
      </c>
      <c r="B2595" s="171" t="s">
        <v>4154</v>
      </c>
      <c r="C2595" s="115" t="s">
        <v>1696</v>
      </c>
      <c r="D2595" s="105">
        <v>120</v>
      </c>
      <c r="E2595" s="168">
        <v>2012</v>
      </c>
      <c r="F2595" s="263" t="str">
        <f t="shared" si="169"/>
        <v xml:space="preserve"> </v>
      </c>
      <c r="G2595" s="12"/>
      <c r="H2595" s="13" t="s">
        <v>4042</v>
      </c>
      <c r="I2595" s="263" t="str">
        <f t="shared" si="170"/>
        <v xml:space="preserve"> </v>
      </c>
      <c r="J2595" s="38" t="str">
        <f>IF(D2595&gt;=('28 Populations and thresholds'!$I$51),"YES"," ")</f>
        <v>YES</v>
      </c>
      <c r="K2595" s="38" t="str">
        <f>IF(J2595="YES"," ",IF(D2595&gt;=('28 Populations and thresholds'!$I$51)*0.25,"YES"))</f>
        <v xml:space="preserve"> </v>
      </c>
      <c r="L2595" s="38" t="b">
        <f>OR('28 Populations and thresholds'!$J$51="CR",'28 Populations and thresholds'!$J$51="EN",'28 Populations and thresholds'!$J$51="VU")</f>
        <v>1</v>
      </c>
      <c r="M2595" s="75">
        <f>D2595/'28 Populations and thresholds'!$H$51</f>
        <v>4.4444444444444446E-2</v>
      </c>
      <c r="N2595" s="106">
        <f>'28 Populations and thresholds'!$K$51</f>
        <v>0</v>
      </c>
      <c r="O2595" s="263" t="str">
        <f t="shared" si="171"/>
        <v xml:space="preserve"> </v>
      </c>
      <c r="P2595" s="348">
        <v>4.4400000000000004</v>
      </c>
      <c r="Q2595" s="38">
        <v>1</v>
      </c>
      <c r="R2595" s="106">
        <v>1</v>
      </c>
      <c r="S2595" s="263"/>
      <c r="T2595" s="12"/>
      <c r="U2595" s="263" t="str">
        <f t="shared" si="172"/>
        <v xml:space="preserve"> </v>
      </c>
      <c r="W2595" s="9"/>
      <c r="X2595" s="9"/>
      <c r="Y2595" s="9"/>
      <c r="Z2595" s="9"/>
    </row>
    <row r="2596" spans="1:26" s="4" customFormat="1" x14ac:dyDescent="0.2">
      <c r="A2596" s="275" t="s">
        <v>1610</v>
      </c>
      <c r="B2596" s="268" t="s">
        <v>1032</v>
      </c>
      <c r="C2596" s="269" t="s">
        <v>3765</v>
      </c>
      <c r="D2596" s="270">
        <v>347</v>
      </c>
      <c r="E2596" s="271">
        <v>36019</v>
      </c>
      <c r="F2596" s="263" t="str">
        <f t="shared" si="169"/>
        <v xml:space="preserve"> </v>
      </c>
      <c r="G2596" s="267" t="s">
        <v>21</v>
      </c>
      <c r="H2596" s="267" t="s">
        <v>604</v>
      </c>
      <c r="I2596" s="263" t="str">
        <f t="shared" si="170"/>
        <v xml:space="preserve"> </v>
      </c>
      <c r="J2596" s="272" t="str">
        <f>IF(D2596&gt;=('28 Populations and thresholds'!$I$193),"YES"," ")</f>
        <v xml:space="preserve"> </v>
      </c>
      <c r="K2596" s="272" t="str">
        <f>IF(J2596="YES"," ",IF(D2596&gt;=('28 Populations and thresholds'!$I$193)*0.25,"YES"))</f>
        <v>YES</v>
      </c>
      <c r="L2596" s="272" t="b">
        <f>OR('28 Populations and thresholds'!$J$193="CR",'28 Populations and thresholds'!$J$193="EN",'28 Populations and thresholds'!$J$193="VU")</f>
        <v>0</v>
      </c>
      <c r="M2596" s="273">
        <f>D2596/'28 Populations and thresholds'!$H$193</f>
        <v>7.8863636363636358E-3</v>
      </c>
      <c r="N2596" s="274" t="str">
        <f>'28 Populations and thresholds'!$K$193</f>
        <v>DEC</v>
      </c>
      <c r="O2596" s="263" t="str">
        <f t="shared" si="171"/>
        <v xml:space="preserve"> </v>
      </c>
      <c r="P2596" s="349">
        <v>1.53</v>
      </c>
      <c r="Q2596" s="272">
        <v>2</v>
      </c>
      <c r="R2596" s="274">
        <v>0</v>
      </c>
      <c r="S2596" s="263"/>
      <c r="T2596" s="275"/>
      <c r="U2596" s="263" t="str">
        <f t="shared" si="172"/>
        <v xml:space="preserve"> </v>
      </c>
      <c r="W2596" s="9"/>
      <c r="X2596" s="9"/>
      <c r="Y2596" s="9"/>
      <c r="Z2596" s="9"/>
    </row>
    <row r="2597" spans="1:26" s="4" customFormat="1" x14ac:dyDescent="0.2">
      <c r="A2597" s="275" t="s">
        <v>1610</v>
      </c>
      <c r="B2597" s="268" t="s">
        <v>1032</v>
      </c>
      <c r="C2597" s="280" t="s">
        <v>3758</v>
      </c>
      <c r="D2597" s="270">
        <v>407</v>
      </c>
      <c r="E2597" s="271">
        <v>35930</v>
      </c>
      <c r="F2597" s="263" t="str">
        <f t="shared" si="169"/>
        <v xml:space="preserve"> </v>
      </c>
      <c r="G2597" s="267" t="s">
        <v>21</v>
      </c>
      <c r="H2597" s="267" t="s">
        <v>604</v>
      </c>
      <c r="I2597" s="263" t="str">
        <f t="shared" si="170"/>
        <v xml:space="preserve"> </v>
      </c>
      <c r="J2597" s="272" t="str">
        <f>IF(D2597&gt;=('28 Populations and thresholds'!$I$179),"YES"," ")</f>
        <v xml:space="preserve"> </v>
      </c>
      <c r="K2597" s="272" t="str">
        <f>IF(J2597="YES"," ",IF(D2597&gt;=('28 Populations and thresholds'!$I$179)*0.25,"YES"))</f>
        <v>YES</v>
      </c>
      <c r="L2597" s="272" t="b">
        <f>OR('28 Populations and thresholds'!$J$179="CR",'28 Populations and thresholds'!$J$179="EN",'28 Populations and thresholds'!$J$179="VU")</f>
        <v>0</v>
      </c>
      <c r="M2597" s="273">
        <f>D2597/'28 Populations and thresholds'!$H$179</f>
        <v>7.4000000000000003E-3</v>
      </c>
      <c r="N2597" s="274" t="str">
        <f>'28 Populations and thresholds'!$K$179</f>
        <v>DEC</v>
      </c>
      <c r="O2597" s="263" t="str">
        <f t="shared" si="171"/>
        <v xml:space="preserve"> </v>
      </c>
      <c r="P2597" s="349"/>
      <c r="Q2597" s="272"/>
      <c r="R2597" s="274"/>
      <c r="S2597" s="263"/>
      <c r="T2597" s="269"/>
      <c r="U2597" s="263" t="str">
        <f t="shared" si="172"/>
        <v xml:space="preserve"> </v>
      </c>
      <c r="W2597" s="9"/>
      <c r="X2597" s="9"/>
      <c r="Y2597" s="9"/>
      <c r="Z2597" s="9"/>
    </row>
    <row r="2598" spans="1:26" s="4" customFormat="1" x14ac:dyDescent="0.2">
      <c r="A2598" s="12" t="s">
        <v>1610</v>
      </c>
      <c r="B2598" s="4" t="s">
        <v>3580</v>
      </c>
      <c r="C2598" s="4" t="s">
        <v>3570</v>
      </c>
      <c r="D2598" s="5">
        <v>341</v>
      </c>
      <c r="E2598" s="104">
        <v>2003</v>
      </c>
      <c r="F2598" s="263" t="str">
        <f t="shared" si="169"/>
        <v xml:space="preserve"> </v>
      </c>
      <c r="G2598" s="12" t="s">
        <v>139</v>
      </c>
      <c r="H2598" s="12" t="s">
        <v>3388</v>
      </c>
      <c r="I2598" s="263" t="str">
        <f t="shared" si="170"/>
        <v xml:space="preserve"> </v>
      </c>
      <c r="J2598" s="38" t="str">
        <f>IF(D2598&gt;=('28 Populations and thresholds'!$I$82),"YES"," ")</f>
        <v>YES</v>
      </c>
      <c r="K2598" s="38" t="str">
        <f>IF(J2598="YES"," ",IF(D2598&gt;=('28 Populations and thresholds'!$I$82)*0.25,"YES"))</f>
        <v xml:space="preserve"> </v>
      </c>
      <c r="L2598" s="38" t="b">
        <f>OR('28 Populations and thresholds'!$J$82="CR",'28 Populations and thresholds'!$J$82="EN",'28 Populations and thresholds'!$J$82="VU")</f>
        <v>0</v>
      </c>
      <c r="M2598" s="75">
        <f>D2598/'28 Populations and thresholds'!$H$82</f>
        <v>8.5250000000000006E-2</v>
      </c>
      <c r="N2598" s="106" t="str">
        <f>'28 Populations and thresholds'!$K$82</f>
        <v>DEC</v>
      </c>
      <c r="O2598" s="263" t="str">
        <f t="shared" si="171"/>
        <v xml:space="preserve"> </v>
      </c>
      <c r="P2598" s="348">
        <v>8.5299999999999994</v>
      </c>
      <c r="Q2598" s="38">
        <v>1</v>
      </c>
      <c r="R2598" s="106">
        <v>0</v>
      </c>
      <c r="S2598" s="263"/>
      <c r="T2598" s="12"/>
      <c r="U2598" s="263" t="str">
        <f t="shared" si="172"/>
        <v xml:space="preserve"> </v>
      </c>
      <c r="W2598" s="9"/>
      <c r="X2598" s="9"/>
      <c r="Y2598" s="9"/>
      <c r="Z2598" s="9"/>
    </row>
    <row r="2599" spans="1:26" s="4" customFormat="1" x14ac:dyDescent="0.2">
      <c r="A2599" s="275" t="s">
        <v>1610</v>
      </c>
      <c r="B2599" s="277" t="s">
        <v>4444</v>
      </c>
      <c r="C2599" s="269" t="s">
        <v>3594</v>
      </c>
      <c r="D2599" s="279">
        <v>5000</v>
      </c>
      <c r="E2599" s="274" t="s">
        <v>3938</v>
      </c>
      <c r="F2599" s="263" t="str">
        <f t="shared" si="169"/>
        <v xml:space="preserve"> </v>
      </c>
      <c r="G2599" s="275"/>
      <c r="H2599" s="275" t="s">
        <v>4429</v>
      </c>
      <c r="I2599" s="263" t="str">
        <f t="shared" si="170"/>
        <v xml:space="preserve"> </v>
      </c>
      <c r="J2599" s="272" t="str">
        <f>IF(D2599&gt;=('28 Populations and thresholds'!$I$87),"YES"," ")</f>
        <v>YES</v>
      </c>
      <c r="K2599" s="272" t="str">
        <f>IF(J2599="YES"," ",IF(D2599&gt;=('28 Populations and thresholds'!$I$87)*0.25,"YES"))</f>
        <v xml:space="preserve"> </v>
      </c>
      <c r="L2599" s="272" t="b">
        <f>OR('28 Populations and thresholds'!$J$87="CR",'28 Populations and thresholds'!$J$87="EN",'28 Populations and thresholds'!$J$87="VU")</f>
        <v>0</v>
      </c>
      <c r="M2599" s="273">
        <f>D2599/'28 Populations and thresholds'!$H$87</f>
        <v>5.0000000000000001E-3</v>
      </c>
      <c r="N2599" s="274">
        <f>'28 Populations and thresholds'!$K$87</f>
        <v>0</v>
      </c>
      <c r="O2599" s="263" t="str">
        <f t="shared" si="171"/>
        <v xml:space="preserve"> </v>
      </c>
      <c r="P2599" s="349">
        <v>0.5</v>
      </c>
      <c r="Q2599" s="272">
        <v>1</v>
      </c>
      <c r="R2599" s="274">
        <v>0</v>
      </c>
      <c r="S2599" s="263"/>
      <c r="T2599" s="275"/>
      <c r="U2599" s="263" t="str">
        <f t="shared" si="172"/>
        <v xml:space="preserve"> </v>
      </c>
      <c r="W2599" s="9"/>
      <c r="X2599" s="9"/>
      <c r="Y2599" s="9"/>
      <c r="Z2599" s="9"/>
    </row>
    <row r="2600" spans="1:26" s="4" customFormat="1" x14ac:dyDescent="0.2">
      <c r="A2600" s="143" t="s">
        <v>1610</v>
      </c>
      <c r="B2600" s="40" t="s">
        <v>953</v>
      </c>
      <c r="C2600" s="265" t="s">
        <v>3795</v>
      </c>
      <c r="D2600" s="41">
        <v>5800</v>
      </c>
      <c r="E2600" s="46">
        <v>35916</v>
      </c>
      <c r="F2600" s="263" t="str">
        <f t="shared" si="169"/>
        <v xml:space="preserve"> </v>
      </c>
      <c r="G2600" s="143" t="s">
        <v>21</v>
      </c>
      <c r="H2600" s="143" t="s">
        <v>907</v>
      </c>
      <c r="I2600" s="263" t="str">
        <f t="shared" si="170"/>
        <v xml:space="preserve"> </v>
      </c>
      <c r="J2600" s="38" t="str">
        <f>IF(D2600&gt;=(('28 Populations and thresholds'!$I$176)+('28 Populations and thresholds'!$I$177)),"YES"," ")</f>
        <v>YES</v>
      </c>
      <c r="K2600" s="38" t="str">
        <f>IF(J2600="YES"," ",IF(D2600&gt;=(('28 Populations and thresholds'!$I$176)+('28 Populations and thresholds'!$I$177))*0.25,"YES"))</f>
        <v xml:space="preserve"> </v>
      </c>
      <c r="L2600" s="38" t="b">
        <f>OR('28 Populations and thresholds'!$J$176="CR",'28 Populations and thresholds'!$J$176="EN",'28 Populations and thresholds'!$J$176="VU")</f>
        <v>0</v>
      </c>
      <c r="M2600" s="75">
        <f>D2600/(('28 Populations and thresholds'!$H$176)+('28 Populations and thresholds'!$H$177))</f>
        <v>2.078853046594982E-2</v>
      </c>
      <c r="N2600" s="106" t="str">
        <f>'28 Populations and thresholds'!$K$176</f>
        <v>DEC</v>
      </c>
      <c r="O2600" s="263" t="str">
        <f t="shared" si="171"/>
        <v xml:space="preserve"> </v>
      </c>
      <c r="P2600" s="348">
        <v>58.61</v>
      </c>
      <c r="Q2600" s="38">
        <v>22</v>
      </c>
      <c r="R2600" s="106">
        <v>5</v>
      </c>
      <c r="S2600" s="263"/>
      <c r="T2600" s="12" t="s">
        <v>4568</v>
      </c>
      <c r="U2600" s="263" t="str">
        <f t="shared" si="172"/>
        <v xml:space="preserve"> </v>
      </c>
      <c r="W2600" s="9"/>
      <c r="X2600" s="9"/>
      <c r="Y2600" s="9"/>
      <c r="Z2600" s="9"/>
    </row>
    <row r="2601" spans="1:26" s="4" customFormat="1" x14ac:dyDescent="0.2">
      <c r="A2601" s="12" t="s">
        <v>1610</v>
      </c>
      <c r="B2601" s="40" t="s">
        <v>953</v>
      </c>
      <c r="C2601" s="160" t="s">
        <v>3756</v>
      </c>
      <c r="D2601" s="41">
        <v>2020</v>
      </c>
      <c r="E2601" s="46">
        <v>37012</v>
      </c>
      <c r="F2601" s="263" t="str">
        <f t="shared" si="169"/>
        <v xml:space="preserve"> </v>
      </c>
      <c r="G2601" s="143" t="s">
        <v>21</v>
      </c>
      <c r="H2601" s="143" t="s">
        <v>907</v>
      </c>
      <c r="I2601" s="263" t="str">
        <f t="shared" si="170"/>
        <v xml:space="preserve"> </v>
      </c>
      <c r="J2601" s="38" t="str">
        <f>IF(D2601&gt;=('28 Populations and thresholds'!$I$175),"YES"," ")</f>
        <v>YES</v>
      </c>
      <c r="K2601" s="38" t="str">
        <f>IF(J2601="YES"," ",IF(D2601&gt;=('28 Populations and thresholds'!$I$175)*0.25,"YES"))</f>
        <v xml:space="preserve"> </v>
      </c>
      <c r="L2601" s="38" t="b">
        <f>OR('28 Populations and thresholds'!$J$175="CR",'28 Populations and thresholds'!$J$175="EN",'28 Populations and thresholds'!$J$175="VU")</f>
        <v>0</v>
      </c>
      <c r="M2601" s="75">
        <f>D2601/'28 Populations and thresholds'!$H$175</f>
        <v>1.4532374100719425E-2</v>
      </c>
      <c r="N2601" s="106" t="str">
        <f>'28 Populations and thresholds'!$K$175</f>
        <v>DEC</v>
      </c>
      <c r="O2601" s="263" t="str">
        <f t="shared" si="171"/>
        <v xml:space="preserve"> </v>
      </c>
      <c r="P2601" s="348"/>
      <c r="Q2601" s="38"/>
      <c r="R2601" s="106"/>
      <c r="S2601" s="263"/>
      <c r="T2601" s="12"/>
      <c r="U2601" s="263" t="str">
        <f t="shared" si="172"/>
        <v xml:space="preserve"> </v>
      </c>
      <c r="W2601" s="9"/>
      <c r="X2601" s="9"/>
      <c r="Y2601" s="9"/>
      <c r="Z2601" s="9"/>
    </row>
    <row r="2602" spans="1:26" s="4" customFormat="1" x14ac:dyDescent="0.2">
      <c r="A2602" s="12" t="s">
        <v>1610</v>
      </c>
      <c r="B2602" s="4" t="s">
        <v>953</v>
      </c>
      <c r="C2602" s="4" t="s">
        <v>3719</v>
      </c>
      <c r="D2602" s="5">
        <v>42</v>
      </c>
      <c r="E2602" s="148">
        <v>36373</v>
      </c>
      <c r="F2602" s="263" t="str">
        <f t="shared" si="169"/>
        <v xml:space="preserve"> </v>
      </c>
      <c r="G2602" s="13" t="s">
        <v>4019</v>
      </c>
      <c r="H2602" s="13"/>
      <c r="I2602" s="263" t="str">
        <f t="shared" si="170"/>
        <v xml:space="preserve"> </v>
      </c>
      <c r="J2602" s="38" t="str">
        <f>IF(D2602&gt;=('28 Populations and thresholds'!$I$32),"YES"," ")</f>
        <v>YES</v>
      </c>
      <c r="K2602" s="38" t="str">
        <f>IF(J2602="YES"," ",IF(D2602&gt;=('28 Populations and thresholds'!$I$32)*0.25,"YES"))</f>
        <v xml:space="preserve"> </v>
      </c>
      <c r="L2602" s="38" t="b">
        <f>OR('28 Populations and thresholds'!$J$32="CR",'28 Populations and thresholds'!$J$32="EN",'28 Populations and thresholds'!$J$32="VU")</f>
        <v>1</v>
      </c>
      <c r="M2602" s="75">
        <f>D2602/'28 Populations and thresholds'!$H$32</f>
        <v>1.0243902439024391E-2</v>
      </c>
      <c r="N2602" s="106">
        <f>'28 Populations and thresholds'!$K$32</f>
        <v>0</v>
      </c>
      <c r="O2602" s="263" t="str">
        <f t="shared" si="171"/>
        <v xml:space="preserve"> </v>
      </c>
      <c r="P2602" s="348"/>
      <c r="Q2602" s="38"/>
      <c r="R2602" s="106"/>
      <c r="S2602" s="263"/>
      <c r="T2602" s="12"/>
      <c r="U2602" s="263" t="str">
        <f t="shared" si="172"/>
        <v xml:space="preserve"> </v>
      </c>
      <c r="W2602" s="9"/>
      <c r="X2602" s="9"/>
      <c r="Y2602" s="9"/>
      <c r="Z2602" s="9"/>
    </row>
    <row r="2603" spans="1:26" s="4" customFormat="1" x14ac:dyDescent="0.2">
      <c r="A2603" s="12" t="s">
        <v>1610</v>
      </c>
      <c r="B2603" s="40" t="s">
        <v>953</v>
      </c>
      <c r="C2603" s="4" t="s">
        <v>3761</v>
      </c>
      <c r="D2603" s="41">
        <v>460</v>
      </c>
      <c r="E2603" s="46">
        <v>35674</v>
      </c>
      <c r="F2603" s="263" t="str">
        <f t="shared" si="169"/>
        <v xml:space="preserve"> </v>
      </c>
      <c r="G2603" s="143" t="s">
        <v>21</v>
      </c>
      <c r="H2603" s="143" t="s">
        <v>907</v>
      </c>
      <c r="I2603" s="263" t="str">
        <f t="shared" si="170"/>
        <v xml:space="preserve"> </v>
      </c>
      <c r="J2603" s="38" t="str">
        <f>IF(D2603&gt;=('28 Populations and thresholds'!$I$187),"YES"," ")</f>
        <v xml:space="preserve"> </v>
      </c>
      <c r="K2603" s="38" t="str">
        <f>IF(J2603="YES"," ",IF(D2603&gt;=('28 Populations and thresholds'!$I$187)*0.25,"YES"))</f>
        <v>YES</v>
      </c>
      <c r="L2603" s="38" t="b">
        <f>OR('28 Populations and thresholds'!$J$187="CR",'28 Populations and thresholds'!$J$187="EN",'28 Populations and thresholds'!$J$187="VU")</f>
        <v>0</v>
      </c>
      <c r="M2603" s="75">
        <f>D2603/'28 Populations and thresholds'!$H$187</f>
        <v>4.5999999999999999E-3</v>
      </c>
      <c r="N2603" s="106">
        <f>'28 Populations and thresholds'!$K$187</f>
        <v>0</v>
      </c>
      <c r="O2603" s="263" t="str">
        <f t="shared" si="171"/>
        <v xml:space="preserve"> </v>
      </c>
      <c r="P2603" s="348"/>
      <c r="Q2603" s="38"/>
      <c r="R2603" s="106"/>
      <c r="S2603" s="263"/>
      <c r="T2603" s="9"/>
      <c r="U2603" s="263" t="str">
        <f t="shared" si="172"/>
        <v xml:space="preserve"> </v>
      </c>
      <c r="W2603" s="9"/>
      <c r="X2603" s="9"/>
      <c r="Y2603" s="9"/>
      <c r="Z2603" s="9"/>
    </row>
    <row r="2604" spans="1:26" s="4" customFormat="1" x14ac:dyDescent="0.2">
      <c r="A2604" s="12" t="s">
        <v>1610</v>
      </c>
      <c r="B2604" s="4" t="s">
        <v>953</v>
      </c>
      <c r="C2604" s="4" t="s">
        <v>3564</v>
      </c>
      <c r="D2604" s="5">
        <v>7500</v>
      </c>
      <c r="E2604" s="104">
        <v>2005</v>
      </c>
      <c r="F2604" s="263" t="str">
        <f t="shared" si="169"/>
        <v xml:space="preserve"> </v>
      </c>
      <c r="G2604" s="12" t="s">
        <v>139</v>
      </c>
      <c r="H2604" s="12" t="s">
        <v>3388</v>
      </c>
      <c r="I2604" s="263" t="str">
        <f t="shared" si="170"/>
        <v xml:space="preserve"> </v>
      </c>
      <c r="J2604" s="38" t="str">
        <f>IF(D2604&gt;=('28 Populations and thresholds'!$I$79),"YES"," ")</f>
        <v>YES</v>
      </c>
      <c r="K2604" s="38" t="str">
        <f>IF(J2604="YES"," ",IF(D2604&gt;=('28 Populations and thresholds'!$I$79)*0.25,"YES"))</f>
        <v xml:space="preserve"> </v>
      </c>
      <c r="L2604" s="38" t="b">
        <f>OR('28 Populations and thresholds'!$J$79="CR",'28 Populations and thresholds'!$J$79="EN",'28 Populations and thresholds'!$J$79="VU")</f>
        <v>0</v>
      </c>
      <c r="M2604" s="75">
        <f>D2604/'28 Populations and thresholds'!$H$79</f>
        <v>0.05</v>
      </c>
      <c r="N2604" s="106">
        <f>'28 Populations and thresholds'!$K$79</f>
        <v>0</v>
      </c>
      <c r="O2604" s="263" t="str">
        <f t="shared" si="171"/>
        <v xml:space="preserve"> </v>
      </c>
      <c r="P2604" s="348"/>
      <c r="Q2604" s="38"/>
      <c r="R2604" s="106"/>
      <c r="S2604" s="263"/>
      <c r="T2604" s="9"/>
      <c r="U2604" s="263" t="str">
        <f t="shared" si="172"/>
        <v xml:space="preserve"> </v>
      </c>
      <c r="W2604" s="9"/>
      <c r="X2604" s="9"/>
      <c r="Y2604" s="9"/>
      <c r="Z2604" s="9"/>
    </row>
    <row r="2605" spans="1:26" s="4" customFormat="1" x14ac:dyDescent="0.2">
      <c r="A2605" s="12" t="s">
        <v>1610</v>
      </c>
      <c r="B2605" s="40" t="s">
        <v>953</v>
      </c>
      <c r="C2605" s="4" t="s">
        <v>3482</v>
      </c>
      <c r="D2605" s="41">
        <v>15200</v>
      </c>
      <c r="E2605" s="46">
        <v>36266</v>
      </c>
      <c r="F2605" s="263" t="str">
        <f t="shared" si="169"/>
        <v xml:space="preserve"> </v>
      </c>
      <c r="G2605" s="143" t="s">
        <v>21</v>
      </c>
      <c r="H2605" s="143" t="s">
        <v>82</v>
      </c>
      <c r="I2605" s="263" t="str">
        <f t="shared" si="170"/>
        <v xml:space="preserve"> </v>
      </c>
      <c r="J2605" s="38" t="str">
        <f>IF(D2605&gt;=(('28 Populations and thresholds'!$I$205)+('28 Populations and thresholds'!$I$206)+('28 Populations and thresholds'!$I$207)+('28 Populations and thresholds'!$I$208)),"YES"," ")</f>
        <v>YES</v>
      </c>
      <c r="K2605" s="38" t="str">
        <f>IF(J2605="YES"," ",IF(D2605&gt;=(('28 Populations and thresholds'!$I$205)+('28 Populations and thresholds'!$I$206)+('28 Populations and thresholds'!$I$207)+('28 Populations and thresholds'!$I$208))*0.25,"YES"))</f>
        <v xml:space="preserve"> </v>
      </c>
      <c r="L2605" s="38" t="b">
        <f>OR('28 Populations and thresholds'!$J$206="CR",'28 Populations and thresholds'!$J$206="EN",'28 Populations and thresholds'!$J$206="VU")</f>
        <v>0</v>
      </c>
      <c r="M2605" s="75">
        <f>D2605/(('28 Populations and thresholds'!$H$205)+('28 Populations and thresholds'!$H$206)+('28 Populations and thresholds'!$H$207)+('28 Populations and thresholds'!$H$208))</f>
        <v>5.6824554188941645E-3</v>
      </c>
      <c r="N2605" s="106" t="str">
        <f>'28 Populations and thresholds'!$K$206</f>
        <v>DEC</v>
      </c>
      <c r="O2605" s="263" t="str">
        <f t="shared" si="171"/>
        <v xml:space="preserve"> </v>
      </c>
      <c r="P2605" s="348"/>
      <c r="Q2605" s="38"/>
      <c r="R2605" s="106"/>
      <c r="S2605" s="263"/>
      <c r="T2605" s="12" t="s">
        <v>4568</v>
      </c>
      <c r="U2605" s="263" t="str">
        <f t="shared" si="172"/>
        <v xml:space="preserve"> </v>
      </c>
      <c r="W2605" s="9"/>
      <c r="X2605" s="9"/>
      <c r="Y2605" s="9"/>
      <c r="Z2605" s="9"/>
    </row>
    <row r="2606" spans="1:26" s="4" customFormat="1" x14ac:dyDescent="0.2">
      <c r="A2606" s="12" t="s">
        <v>1610</v>
      </c>
      <c r="B2606" s="40" t="s">
        <v>953</v>
      </c>
      <c r="C2606" s="4" t="s">
        <v>3467</v>
      </c>
      <c r="D2606" s="41">
        <v>2451</v>
      </c>
      <c r="E2606" s="46">
        <v>35551</v>
      </c>
      <c r="F2606" s="263" t="str">
        <f t="shared" si="169"/>
        <v xml:space="preserve"> </v>
      </c>
      <c r="G2606" s="143" t="s">
        <v>21</v>
      </c>
      <c r="H2606" s="143" t="s">
        <v>907</v>
      </c>
      <c r="I2606" s="263" t="str">
        <f t="shared" si="170"/>
        <v xml:space="preserve"> </v>
      </c>
      <c r="J2606" s="38" t="str">
        <f>IF(D2606&gt;=('28 Populations and thresholds'!$I$180),"YES"," ")</f>
        <v>YES</v>
      </c>
      <c r="K2606" s="38" t="str">
        <f>IF(J2606="YES"," ",IF(D2606&gt;=('28 Populations and thresholds'!$I$180)*0.25,"YES"))</f>
        <v xml:space="preserve"> </v>
      </c>
      <c r="L2606" s="38" t="b">
        <f>OR('28 Populations and thresholds'!$J$180="CR",'28 Populations and thresholds'!$J$180="EN",'28 Populations and thresholds'!$J$180="VU")</f>
        <v>0</v>
      </c>
      <c r="M2606" s="75">
        <f>D2606/'28 Populations and thresholds'!$H$180</f>
        <v>2.4510000000000001E-2</v>
      </c>
      <c r="N2606" s="106">
        <f>'28 Populations and thresholds'!$K$180</f>
        <v>0</v>
      </c>
      <c r="O2606" s="263" t="str">
        <f t="shared" si="171"/>
        <v xml:space="preserve"> </v>
      </c>
      <c r="P2606" s="348"/>
      <c r="Q2606" s="38"/>
      <c r="R2606" s="106"/>
      <c r="S2606" s="263"/>
      <c r="T2606" s="9"/>
      <c r="U2606" s="263" t="str">
        <f t="shared" si="172"/>
        <v xml:space="preserve"> </v>
      </c>
      <c r="W2606" s="9"/>
      <c r="X2606" s="9"/>
      <c r="Y2606" s="9"/>
      <c r="Z2606" s="9"/>
    </row>
    <row r="2607" spans="1:26" s="4" customFormat="1" x14ac:dyDescent="0.2">
      <c r="A2607" s="12" t="s">
        <v>1610</v>
      </c>
      <c r="B2607" s="40" t="s">
        <v>953</v>
      </c>
      <c r="C2607" s="4" t="s">
        <v>3446</v>
      </c>
      <c r="D2607" s="41">
        <v>220</v>
      </c>
      <c r="E2607" s="46">
        <v>36039</v>
      </c>
      <c r="F2607" s="263" t="str">
        <f t="shared" si="169"/>
        <v xml:space="preserve"> </v>
      </c>
      <c r="G2607" s="143" t="s">
        <v>21</v>
      </c>
      <c r="H2607" s="143" t="s">
        <v>907</v>
      </c>
      <c r="I2607" s="263" t="str">
        <f t="shared" si="170"/>
        <v xml:space="preserve"> </v>
      </c>
      <c r="J2607" s="38" t="str">
        <f>IF(D2607&gt;=('28 Populations and thresholds'!$I$144),"YES"," ")</f>
        <v>YES</v>
      </c>
      <c r="K2607" s="38" t="str">
        <f>IF(J2607="YES"," ",IF(D2607&gt;=('28 Populations and thresholds'!$I$144)*0.25,"YES"))</f>
        <v xml:space="preserve"> </v>
      </c>
      <c r="L2607" s="38" t="b">
        <f>OR('28 Populations and thresholds'!$J$144="CR",'28 Populations and thresholds'!$J$144="EN",'28 Populations and thresholds'!$J$144="VU")</f>
        <v>0</v>
      </c>
      <c r="M2607" s="75">
        <f>D2607/'28 Populations and thresholds'!$H$144</f>
        <v>2.1999999999999999E-2</v>
      </c>
      <c r="N2607" s="106">
        <f>'28 Populations and thresholds'!$K$144</f>
        <v>0</v>
      </c>
      <c r="O2607" s="263" t="str">
        <f t="shared" si="171"/>
        <v xml:space="preserve"> </v>
      </c>
      <c r="P2607" s="348"/>
      <c r="Q2607" s="38"/>
      <c r="R2607" s="106"/>
      <c r="S2607" s="263"/>
      <c r="T2607" s="9"/>
      <c r="U2607" s="263" t="str">
        <f t="shared" si="172"/>
        <v xml:space="preserve"> </v>
      </c>
      <c r="W2607" s="9"/>
      <c r="X2607" s="9"/>
      <c r="Y2607" s="9"/>
      <c r="Z2607" s="9"/>
    </row>
    <row r="2608" spans="1:26" s="4" customFormat="1" x14ac:dyDescent="0.2">
      <c r="A2608" s="12" t="s">
        <v>1610</v>
      </c>
      <c r="B2608" s="40" t="s">
        <v>953</v>
      </c>
      <c r="C2608" s="111" t="s">
        <v>3470</v>
      </c>
      <c r="D2608" s="41">
        <v>280</v>
      </c>
      <c r="E2608" s="46">
        <v>35551</v>
      </c>
      <c r="F2608" s="263" t="str">
        <f t="shared" si="169"/>
        <v xml:space="preserve"> </v>
      </c>
      <c r="G2608" s="143" t="s">
        <v>21</v>
      </c>
      <c r="H2608" s="143" t="s">
        <v>907</v>
      </c>
      <c r="I2608" s="263" t="str">
        <f t="shared" si="170"/>
        <v xml:space="preserve"> </v>
      </c>
      <c r="J2608" s="38" t="str">
        <f>IF(D2608&gt;=('28 Populations and thresholds'!$I$181),"YES"," ")</f>
        <v xml:space="preserve"> </v>
      </c>
      <c r="K2608" s="38" t="str">
        <f>IF(J2608="YES"," ",IF(D2608&gt;=('28 Populations and thresholds'!$I$181)*0.25,"YES"))</f>
        <v>YES</v>
      </c>
      <c r="L2608" s="38" t="b">
        <f>OR('28 Populations and thresholds'!$J$181="CR",'28 Populations and thresholds'!$J$181="EN",'28 Populations and thresholds'!$J$181="VU")</f>
        <v>1</v>
      </c>
      <c r="M2608" s="75">
        <f>D2608/'28 Populations and thresholds'!$H$181</f>
        <v>8.7500000000000008E-3</v>
      </c>
      <c r="N2608" s="106" t="str">
        <f>'28 Populations and thresholds'!$K$181</f>
        <v>DEC</v>
      </c>
      <c r="O2608" s="263" t="str">
        <f t="shared" si="171"/>
        <v xml:space="preserve"> </v>
      </c>
      <c r="P2608" s="348"/>
      <c r="Q2608" s="38"/>
      <c r="R2608" s="106"/>
      <c r="S2608" s="263"/>
      <c r="T2608" s="9"/>
      <c r="U2608" s="263" t="str">
        <f t="shared" si="172"/>
        <v xml:space="preserve"> </v>
      </c>
      <c r="W2608" s="9"/>
      <c r="X2608" s="9"/>
      <c r="Y2608" s="9"/>
      <c r="Z2608" s="9"/>
    </row>
    <row r="2609" spans="1:26" s="4" customFormat="1" x14ac:dyDescent="0.2">
      <c r="A2609" s="12" t="s">
        <v>1610</v>
      </c>
      <c r="B2609" s="40" t="s">
        <v>953</v>
      </c>
      <c r="C2609" s="4" t="s">
        <v>3767</v>
      </c>
      <c r="D2609" s="41">
        <v>21000</v>
      </c>
      <c r="E2609" s="46">
        <v>35916</v>
      </c>
      <c r="F2609" s="263" t="str">
        <f t="shared" si="169"/>
        <v xml:space="preserve"> </v>
      </c>
      <c r="G2609" s="143" t="s">
        <v>21</v>
      </c>
      <c r="H2609" s="143" t="s">
        <v>907</v>
      </c>
      <c r="I2609" s="263" t="str">
        <f t="shared" si="170"/>
        <v xml:space="preserve"> </v>
      </c>
      <c r="J2609" s="38" t="str">
        <f>IF(D2609&gt;=('28 Populations and thresholds'!$I$195),"YES"," ")</f>
        <v>YES</v>
      </c>
      <c r="K2609" s="38" t="str">
        <f>IF(J2609="YES"," ",IF(D2609&gt;=('28 Populations and thresholds'!$I$195)*0.25,"YES"))</f>
        <v xml:space="preserve"> </v>
      </c>
      <c r="L2609" s="38" t="b">
        <f>OR('28 Populations and thresholds'!$J$195="CR",'28 Populations and thresholds'!$J$195="EN",'28 Populations and thresholds'!$J$195="VU")</f>
        <v>1</v>
      </c>
      <c r="M2609" s="75">
        <f>D2609/'28 Populations and thresholds'!$H$195</f>
        <v>7.2413793103448282E-2</v>
      </c>
      <c r="N2609" s="106" t="str">
        <f>'28 Populations and thresholds'!$K$195</f>
        <v>DEC</v>
      </c>
      <c r="O2609" s="263" t="str">
        <f t="shared" si="171"/>
        <v xml:space="preserve"> </v>
      </c>
      <c r="P2609" s="348"/>
      <c r="Q2609" s="38"/>
      <c r="R2609" s="106"/>
      <c r="S2609" s="263"/>
      <c r="T2609" s="12"/>
      <c r="U2609" s="263" t="str">
        <f t="shared" si="172"/>
        <v xml:space="preserve"> </v>
      </c>
      <c r="W2609" s="9"/>
      <c r="X2609" s="9"/>
      <c r="Y2609" s="9"/>
      <c r="Z2609" s="9"/>
    </row>
    <row r="2610" spans="1:26" s="4" customFormat="1" x14ac:dyDescent="0.2">
      <c r="A2610" s="12" t="s">
        <v>1610</v>
      </c>
      <c r="B2610" s="40" t="s">
        <v>953</v>
      </c>
      <c r="C2610" s="4" t="s">
        <v>3451</v>
      </c>
      <c r="D2610" s="41">
        <v>2265</v>
      </c>
      <c r="E2610" s="46">
        <v>35916</v>
      </c>
      <c r="F2610" s="263" t="str">
        <f t="shared" si="169"/>
        <v xml:space="preserve"> </v>
      </c>
      <c r="G2610" s="143" t="s">
        <v>21</v>
      </c>
      <c r="H2610" s="143" t="s">
        <v>82</v>
      </c>
      <c r="I2610" s="263" t="str">
        <f t="shared" si="170"/>
        <v xml:space="preserve"> </v>
      </c>
      <c r="J2610" s="38" t="str">
        <f>IF(D2610&gt;=('28 Populations and thresholds'!$I$154),"YES"," ")</f>
        <v>YES</v>
      </c>
      <c r="K2610" s="38" t="str">
        <f>IF(J2610="YES"," ",IF(D2610&gt;=('28 Populations and thresholds'!$I$154)*0.25,"YES"))</f>
        <v xml:space="preserve"> </v>
      </c>
      <c r="L2610" s="38" t="b">
        <f>OR('28 Populations and thresholds'!$J$154="CR",'28 Populations and thresholds'!$J$154="EN",'28 Populations and thresholds'!$J$154="VU")</f>
        <v>0</v>
      </c>
      <c r="M2610" s="75">
        <f>D2610/'28 Populations and thresholds'!$H$154</f>
        <v>2.1778846153846156E-2</v>
      </c>
      <c r="N2610" s="106" t="str">
        <f>'28 Populations and thresholds'!$K$154</f>
        <v>DEC</v>
      </c>
      <c r="O2610" s="263" t="str">
        <f t="shared" si="171"/>
        <v xml:space="preserve"> </v>
      </c>
      <c r="P2610" s="348"/>
      <c r="Q2610" s="38"/>
      <c r="R2610" s="106"/>
      <c r="S2610" s="263"/>
      <c r="T2610" s="9"/>
      <c r="U2610" s="263" t="str">
        <f t="shared" si="172"/>
        <v xml:space="preserve"> </v>
      </c>
      <c r="W2610" s="9"/>
      <c r="X2610" s="9"/>
      <c r="Y2610" s="9"/>
      <c r="Z2610" s="9"/>
    </row>
    <row r="2611" spans="1:26" s="4" customFormat="1" x14ac:dyDescent="0.2">
      <c r="A2611" s="12" t="s">
        <v>1610</v>
      </c>
      <c r="B2611" s="40" t="s">
        <v>953</v>
      </c>
      <c r="C2611" s="4" t="s">
        <v>3452</v>
      </c>
      <c r="D2611" s="41">
        <v>4600</v>
      </c>
      <c r="E2611" s="46">
        <v>35916</v>
      </c>
      <c r="F2611" s="263" t="str">
        <f t="shared" si="169"/>
        <v xml:space="preserve"> </v>
      </c>
      <c r="G2611" s="143" t="s">
        <v>21</v>
      </c>
      <c r="H2611" s="143" t="s">
        <v>907</v>
      </c>
      <c r="I2611" s="263" t="str">
        <f t="shared" si="170"/>
        <v xml:space="preserve"> </v>
      </c>
      <c r="J2611" s="38" t="str">
        <f>IF(D2611&gt;=('28 Populations and thresholds'!$I$158),"YES"," ")</f>
        <v>YES</v>
      </c>
      <c r="K2611" s="38" t="str">
        <f>IF(J2611="YES"," ",IF(D2611&gt;=('28 Populations and thresholds'!$I$158)*0.25,"YES"))</f>
        <v xml:space="preserve"> </v>
      </c>
      <c r="L2611" s="38" t="b">
        <f>OR('28 Populations and thresholds'!$J$158="CR",'28 Populations and thresholds'!$J$158="EN",'28 Populations and thresholds'!$J$158="VU")</f>
        <v>0</v>
      </c>
      <c r="M2611" s="75">
        <f>D2611/'28 Populations and thresholds'!$H$158</f>
        <v>4.5999999999999999E-2</v>
      </c>
      <c r="N2611" s="106">
        <f>'28 Populations and thresholds'!$K$158</f>
        <v>0</v>
      </c>
      <c r="O2611" s="263" t="str">
        <f t="shared" si="171"/>
        <v xml:space="preserve"> </v>
      </c>
      <c r="P2611" s="348"/>
      <c r="Q2611" s="38"/>
      <c r="R2611" s="106"/>
      <c r="S2611" s="263"/>
      <c r="T2611" s="9"/>
      <c r="U2611" s="263" t="str">
        <f t="shared" si="172"/>
        <v xml:space="preserve"> </v>
      </c>
      <c r="W2611" s="9"/>
      <c r="X2611" s="9"/>
      <c r="Y2611" s="9"/>
      <c r="Z2611" s="9"/>
    </row>
    <row r="2612" spans="1:26" s="4" customFormat="1" x14ac:dyDescent="0.2">
      <c r="A2612" s="12" t="s">
        <v>1610</v>
      </c>
      <c r="B2612" s="40" t="s">
        <v>953</v>
      </c>
      <c r="C2612" s="4" t="s">
        <v>3459</v>
      </c>
      <c r="D2612" s="41">
        <v>1610</v>
      </c>
      <c r="E2612" s="46">
        <v>35674</v>
      </c>
      <c r="F2612" s="263" t="str">
        <f t="shared" si="169"/>
        <v xml:space="preserve"> </v>
      </c>
      <c r="G2612" s="143" t="s">
        <v>21</v>
      </c>
      <c r="H2612" s="143" t="s">
        <v>907</v>
      </c>
      <c r="I2612" s="263" t="str">
        <f t="shared" si="170"/>
        <v xml:space="preserve"> </v>
      </c>
      <c r="J2612" s="38" t="str">
        <f>IF(D2612&gt;=(('28 Populations and thresholds'!$I$160)+('28 Populations and thresholds'!$I$163)),"YES"," ")</f>
        <v>YES</v>
      </c>
      <c r="K2612" s="38" t="str">
        <f>IF(J2612="YES"," ",IF(D2612&gt;=(('28 Populations and thresholds'!$I$160)+('28 Populations and thresholds'!$I$163))*0.25,"YES"))</f>
        <v xml:space="preserve"> </v>
      </c>
      <c r="L2612" s="38" t="b">
        <f>OR('28 Populations and thresholds'!$J$160="CR",'28 Populations and thresholds'!$J$160="EN",'28 Populations and thresholds'!$J$160="VU")</f>
        <v>0</v>
      </c>
      <c r="M2612" s="75">
        <f>D2612/(('28 Populations and thresholds'!$H$160)+('28 Populations and thresholds'!$H$163))</f>
        <v>4.1818181818181817E-2</v>
      </c>
      <c r="N2612" s="106" t="str">
        <f>'28 Populations and thresholds'!$K$160</f>
        <v>DEC</v>
      </c>
      <c r="O2612" s="263" t="str">
        <f t="shared" si="171"/>
        <v xml:space="preserve"> </v>
      </c>
      <c r="P2612" s="348"/>
      <c r="Q2612" s="38"/>
      <c r="R2612" s="106"/>
      <c r="S2612" s="263"/>
      <c r="T2612" s="121" t="s">
        <v>4563</v>
      </c>
      <c r="U2612" s="263" t="str">
        <f t="shared" si="172"/>
        <v xml:space="preserve"> </v>
      </c>
      <c r="W2612" s="9"/>
      <c r="X2612" s="9"/>
      <c r="Y2612" s="9"/>
      <c r="Z2612" s="9"/>
    </row>
    <row r="2613" spans="1:26" s="4" customFormat="1" x14ac:dyDescent="0.2">
      <c r="A2613" s="12" t="s">
        <v>1610</v>
      </c>
      <c r="B2613" s="40" t="s">
        <v>953</v>
      </c>
      <c r="C2613" s="40" t="s">
        <v>3799</v>
      </c>
      <c r="D2613" s="41">
        <v>580</v>
      </c>
      <c r="E2613" s="46">
        <v>35551</v>
      </c>
      <c r="F2613" s="263" t="str">
        <f t="shared" si="169"/>
        <v xml:space="preserve"> </v>
      </c>
      <c r="G2613" s="143" t="s">
        <v>21</v>
      </c>
      <c r="H2613" s="143" t="s">
        <v>907</v>
      </c>
      <c r="I2613" s="263" t="str">
        <f t="shared" si="170"/>
        <v xml:space="preserve"> </v>
      </c>
      <c r="J2613" s="38" t="str">
        <f>IF(D2613&gt;=(('28 Populations and thresholds'!$I$196)+('28 Populations and thresholds'!$I$197)),"YES"," ")</f>
        <v xml:space="preserve"> </v>
      </c>
      <c r="K2613" s="38" t="str">
        <f>IF(J2613="YES"," ",IF(D2613&gt;=(('28 Populations and thresholds'!$I$196)+('28 Populations and thresholds'!$I$197))*0.25,"YES"))</f>
        <v>YES</v>
      </c>
      <c r="L2613" s="38" t="b">
        <f>OR('28 Populations and thresholds'!$J$197="CR",'28 Populations and thresholds'!$J$197="EN",'28 Populations and thresholds'!$J$197="VU")</f>
        <v>0</v>
      </c>
      <c r="M2613" s="75">
        <f>D2613/(('28 Populations and thresholds'!$H$196)+('28 Populations and thresholds'!$H$197))</f>
        <v>4.7540983606557379E-3</v>
      </c>
      <c r="N2613" s="106" t="str">
        <f>'28 Populations and thresholds'!$K$196</f>
        <v>DEC</v>
      </c>
      <c r="O2613" s="263" t="str">
        <f t="shared" si="171"/>
        <v xml:space="preserve"> </v>
      </c>
      <c r="P2613" s="348"/>
      <c r="Q2613" s="38"/>
      <c r="R2613" s="106"/>
      <c r="S2613" s="263"/>
      <c r="T2613" s="12" t="s">
        <v>4568</v>
      </c>
      <c r="U2613" s="263" t="str">
        <f t="shared" si="172"/>
        <v xml:space="preserve"> </v>
      </c>
      <c r="W2613" s="9"/>
      <c r="X2613" s="9"/>
      <c r="Y2613" s="9"/>
      <c r="Z2613" s="9"/>
    </row>
    <row r="2614" spans="1:26" s="4" customFormat="1" x14ac:dyDescent="0.2">
      <c r="A2614" s="12" t="s">
        <v>1610</v>
      </c>
      <c r="B2614" s="40" t="s">
        <v>953</v>
      </c>
      <c r="C2614" s="4" t="s">
        <v>3766</v>
      </c>
      <c r="D2614" s="41">
        <v>1533</v>
      </c>
      <c r="E2614" s="46">
        <v>35674</v>
      </c>
      <c r="F2614" s="263" t="str">
        <f t="shared" si="169"/>
        <v xml:space="preserve"> </v>
      </c>
      <c r="G2614" s="143" t="s">
        <v>21</v>
      </c>
      <c r="H2614" s="143" t="s">
        <v>907</v>
      </c>
      <c r="I2614" s="263" t="str">
        <f t="shared" si="170"/>
        <v xml:space="preserve"> </v>
      </c>
      <c r="J2614" s="38" t="str">
        <f>IF(D2614&gt;=('28 Populations and thresholds'!$I$194),"YES"," ")</f>
        <v>YES</v>
      </c>
      <c r="K2614" s="38" t="str">
        <f>IF(J2614="YES"," ",IF(D2614&gt;=('28 Populations and thresholds'!$I$194)*0.25,"YES"))</f>
        <v xml:space="preserve"> </v>
      </c>
      <c r="L2614" s="38" t="b">
        <f>OR('28 Populations and thresholds'!$J$194="CR",'28 Populations and thresholds'!$J$194="EN",'28 Populations and thresholds'!$J$194="VU")</f>
        <v>0</v>
      </c>
      <c r="M2614" s="75">
        <f>D2614/'28 Populations and thresholds'!$H$194</f>
        <v>5.3789473684210526E-2</v>
      </c>
      <c r="N2614" s="106" t="str">
        <f>'28 Populations and thresholds'!$K$194</f>
        <v>DEC</v>
      </c>
      <c r="O2614" s="263" t="str">
        <f t="shared" si="171"/>
        <v xml:space="preserve"> </v>
      </c>
      <c r="P2614" s="348"/>
      <c r="Q2614" s="38"/>
      <c r="R2614" s="106"/>
      <c r="S2614" s="263"/>
      <c r="T2614" s="9"/>
      <c r="U2614" s="263" t="str">
        <f t="shared" si="172"/>
        <v xml:space="preserve"> </v>
      </c>
      <c r="W2614" s="9"/>
      <c r="X2614" s="9"/>
      <c r="Y2614" s="9"/>
      <c r="Z2614" s="9"/>
    </row>
    <row r="2615" spans="1:26" s="4" customFormat="1" x14ac:dyDescent="0.2">
      <c r="A2615" s="12" t="s">
        <v>1610</v>
      </c>
      <c r="B2615" s="9" t="s">
        <v>953</v>
      </c>
      <c r="C2615" s="111" t="s">
        <v>1732</v>
      </c>
      <c r="D2615" s="5">
        <v>100</v>
      </c>
      <c r="E2615" s="148">
        <v>34335</v>
      </c>
      <c r="F2615" s="263" t="str">
        <f t="shared" si="169"/>
        <v xml:space="preserve"> </v>
      </c>
      <c r="G2615" s="13" t="s">
        <v>4019</v>
      </c>
      <c r="H2615" s="13"/>
      <c r="I2615" s="263" t="str">
        <f t="shared" si="170"/>
        <v xml:space="preserve"> </v>
      </c>
      <c r="J2615" s="38" t="str">
        <f>IF(D2615&gt;=('28 Populations and thresholds'!$I$221),"YES"," ")</f>
        <v>YES</v>
      </c>
      <c r="K2615" s="38" t="str">
        <f>IF(J2615="YES"," ",IF(D2615&gt;=('28 Populations and thresholds'!$I$221)*0.25,"YES"))</f>
        <v xml:space="preserve"> </v>
      </c>
      <c r="L2615" s="38" t="b">
        <f>OR('28 Populations and thresholds'!$J$221="CR",'28 Populations and thresholds'!$J$221="EN",'28 Populations and thresholds'!$J$221="VU")</f>
        <v>1</v>
      </c>
      <c r="M2615" s="75">
        <f>D2615/'28 Populations and thresholds'!$H$221</f>
        <v>1.0416666666666666E-2</v>
      </c>
      <c r="N2615" s="106" t="str">
        <f>'28 Populations and thresholds'!$K$221</f>
        <v>DEC</v>
      </c>
      <c r="O2615" s="263" t="str">
        <f t="shared" si="171"/>
        <v xml:space="preserve"> </v>
      </c>
      <c r="P2615" s="348"/>
      <c r="Q2615" s="38"/>
      <c r="R2615" s="106"/>
      <c r="S2615" s="263"/>
      <c r="T2615" s="12"/>
      <c r="U2615" s="263" t="str">
        <f t="shared" si="172"/>
        <v xml:space="preserve"> </v>
      </c>
      <c r="W2615" s="9"/>
      <c r="X2615" s="9"/>
      <c r="Y2615" s="9"/>
      <c r="Z2615" s="9"/>
    </row>
    <row r="2616" spans="1:26" s="4" customFormat="1" x14ac:dyDescent="0.2">
      <c r="A2616" s="12" t="s">
        <v>1610</v>
      </c>
      <c r="B2616" s="40" t="s">
        <v>953</v>
      </c>
      <c r="C2616" s="4" t="s">
        <v>3773</v>
      </c>
      <c r="D2616" s="41">
        <v>1139</v>
      </c>
      <c r="E2616" s="46">
        <v>35203</v>
      </c>
      <c r="F2616" s="263" t="str">
        <f t="shared" si="169"/>
        <v xml:space="preserve"> </v>
      </c>
      <c r="G2616" s="143" t="s">
        <v>21</v>
      </c>
      <c r="H2616" s="143" t="s">
        <v>501</v>
      </c>
      <c r="I2616" s="263" t="str">
        <f t="shared" si="170"/>
        <v xml:space="preserve"> </v>
      </c>
      <c r="J2616" s="38" t="str">
        <f>IF(D2616&gt;=('28 Populations and thresholds'!$I$202),"YES"," ")</f>
        <v xml:space="preserve"> </v>
      </c>
      <c r="K2616" s="38" t="str">
        <f>IF(J2616="YES"," ",IF(D2616&gt;=('28 Populations and thresholds'!$I$202)*0.25,"YES"))</f>
        <v>YES</v>
      </c>
      <c r="L2616" s="38" t="b">
        <f>OR('28 Populations and thresholds'!$J$202="CR",'28 Populations and thresholds'!$J$202="EN",'28 Populations and thresholds'!$J$202="VU")</f>
        <v>0</v>
      </c>
      <c r="M2616" s="75">
        <f>D2616/'28 Populations and thresholds'!$H$202</f>
        <v>7.1187500000000001E-3</v>
      </c>
      <c r="N2616" s="106">
        <f>'28 Populations and thresholds'!$K$202</f>
        <v>0</v>
      </c>
      <c r="O2616" s="263" t="str">
        <f t="shared" si="171"/>
        <v xml:space="preserve"> </v>
      </c>
      <c r="P2616" s="348"/>
      <c r="Q2616" s="38"/>
      <c r="R2616" s="106"/>
      <c r="S2616" s="263"/>
      <c r="T2616" s="9"/>
      <c r="U2616" s="263" t="str">
        <f t="shared" si="172"/>
        <v xml:space="preserve"> </v>
      </c>
    </row>
    <row r="2617" spans="1:26" s="4" customFormat="1" x14ac:dyDescent="0.2">
      <c r="A2617" s="12" t="s">
        <v>1610</v>
      </c>
      <c r="B2617" s="40" t="s">
        <v>953</v>
      </c>
      <c r="C2617" s="4" t="s">
        <v>3472</v>
      </c>
      <c r="D2617" s="41">
        <v>57</v>
      </c>
      <c r="E2617" s="46">
        <v>36282</v>
      </c>
      <c r="F2617" s="263" t="str">
        <f t="shared" si="169"/>
        <v xml:space="preserve"> </v>
      </c>
      <c r="G2617" s="143" t="s">
        <v>21</v>
      </c>
      <c r="H2617" s="143" t="s">
        <v>82</v>
      </c>
      <c r="I2617" s="263" t="str">
        <f t="shared" si="170"/>
        <v xml:space="preserve"> </v>
      </c>
      <c r="J2617" s="38" t="str">
        <f>IF(D2617&gt;=('28 Populations and thresholds'!$I$188),"YES"," ")</f>
        <v>YES</v>
      </c>
      <c r="K2617" s="38" t="str">
        <f>IF(J2617="YES"," ",IF(D2617&gt;=('28 Populations and thresholds'!$I$188)*0.25,"YES"))</f>
        <v xml:space="preserve"> </v>
      </c>
      <c r="L2617" s="38" t="b">
        <f>OR('28 Populations and thresholds'!$J$188="CR",'28 Populations and thresholds'!$J$188="EN",'28 Populations and thresholds'!$J$188="VU")</f>
        <v>1</v>
      </c>
      <c r="M2617" s="75">
        <f>D2617/'28 Populations and thresholds'!$H$188</f>
        <v>9.5000000000000001E-2</v>
      </c>
      <c r="N2617" s="106" t="str">
        <f>'28 Populations and thresholds'!$K$188</f>
        <v>DEC</v>
      </c>
      <c r="O2617" s="263" t="str">
        <f t="shared" si="171"/>
        <v xml:space="preserve"> </v>
      </c>
      <c r="P2617" s="348"/>
      <c r="Q2617" s="38"/>
      <c r="R2617" s="106"/>
      <c r="S2617" s="263"/>
      <c r="T2617" s="9"/>
      <c r="U2617" s="263" t="str">
        <f t="shared" si="172"/>
        <v xml:space="preserve"> </v>
      </c>
    </row>
    <row r="2618" spans="1:26" s="4" customFormat="1" x14ac:dyDescent="0.2">
      <c r="A2618" s="12" t="s">
        <v>1610</v>
      </c>
      <c r="B2618" s="40" t="s">
        <v>953</v>
      </c>
      <c r="C2618" s="111" t="s">
        <v>3763</v>
      </c>
      <c r="D2618" s="41">
        <v>1420</v>
      </c>
      <c r="E2618" s="46">
        <v>36399</v>
      </c>
      <c r="F2618" s="263" t="str">
        <f t="shared" si="169"/>
        <v xml:space="preserve"> </v>
      </c>
      <c r="G2618" s="143" t="s">
        <v>21</v>
      </c>
      <c r="H2618" s="143" t="s">
        <v>82</v>
      </c>
      <c r="I2618" s="263" t="str">
        <f t="shared" si="170"/>
        <v xml:space="preserve"> </v>
      </c>
      <c r="J2618" s="38" t="str">
        <f>IF(D2618&gt;=('28 Populations and thresholds'!$I$191),"YES"," ")</f>
        <v>YES</v>
      </c>
      <c r="K2618" s="38" t="str">
        <f>IF(J2618="YES"," ",IF(D2618&gt;=('28 Populations and thresholds'!$I$191)*0.25,"YES"))</f>
        <v xml:space="preserve"> </v>
      </c>
      <c r="L2618" s="38" t="b">
        <f>OR('28 Populations and thresholds'!$J$191="CR",'28 Populations and thresholds'!$J$191="EN",'28 Populations and thresholds'!$J$191="VU")</f>
        <v>0</v>
      </c>
      <c r="M2618" s="75">
        <f>D2618/'28 Populations and thresholds'!$H$191</f>
        <v>2.8400000000000002E-2</v>
      </c>
      <c r="N2618" s="106">
        <f>'28 Populations and thresholds'!$K$191</f>
        <v>0</v>
      </c>
      <c r="O2618" s="263" t="str">
        <f t="shared" si="171"/>
        <v xml:space="preserve"> </v>
      </c>
      <c r="P2618" s="348"/>
      <c r="Q2618" s="38"/>
      <c r="R2618" s="106"/>
      <c r="S2618" s="263"/>
      <c r="T2618" s="12"/>
      <c r="U2618" s="263" t="str">
        <f t="shared" si="172"/>
        <v xml:space="preserve"> </v>
      </c>
      <c r="W2618" s="9"/>
      <c r="X2618" s="9"/>
      <c r="Y2618" s="9"/>
      <c r="Z2618" s="9"/>
    </row>
    <row r="2619" spans="1:26" s="4" customFormat="1" x14ac:dyDescent="0.2">
      <c r="A2619" s="12" t="s">
        <v>1610</v>
      </c>
      <c r="B2619" s="40" t="s">
        <v>953</v>
      </c>
      <c r="C2619" s="111" t="s">
        <v>3758</v>
      </c>
      <c r="D2619" s="41">
        <v>740</v>
      </c>
      <c r="E2619" s="46">
        <v>36282</v>
      </c>
      <c r="F2619" s="263" t="str">
        <f t="shared" si="169"/>
        <v xml:space="preserve"> </v>
      </c>
      <c r="G2619" s="143" t="s">
        <v>21</v>
      </c>
      <c r="H2619" s="143" t="s">
        <v>82</v>
      </c>
      <c r="I2619" s="263" t="str">
        <f t="shared" si="170"/>
        <v xml:space="preserve"> </v>
      </c>
      <c r="J2619" s="38" t="str">
        <f>IF(D2619&gt;=('28 Populations and thresholds'!$I$179),"YES"," ")</f>
        <v>YES</v>
      </c>
      <c r="K2619" s="38" t="str">
        <f>IF(J2619="YES"," ",IF(D2619&gt;=('28 Populations and thresholds'!$I$179)*0.25,"YES"))</f>
        <v xml:space="preserve"> </v>
      </c>
      <c r="L2619" s="38" t="b">
        <f>OR('28 Populations and thresholds'!$J$179="CR",'28 Populations and thresholds'!$J$179="EN",'28 Populations and thresholds'!$J$179="VU")</f>
        <v>0</v>
      </c>
      <c r="M2619" s="75">
        <f>D2619/'28 Populations and thresholds'!$H$179</f>
        <v>1.3454545454545455E-2</v>
      </c>
      <c r="N2619" s="106" t="str">
        <f>'28 Populations and thresholds'!$K$179</f>
        <v>DEC</v>
      </c>
      <c r="O2619" s="263" t="str">
        <f t="shared" si="171"/>
        <v xml:space="preserve"> </v>
      </c>
      <c r="P2619" s="348"/>
      <c r="Q2619" s="38"/>
      <c r="R2619" s="106"/>
      <c r="S2619" s="263"/>
      <c r="T2619" s="9"/>
      <c r="U2619" s="263" t="str">
        <f t="shared" si="172"/>
        <v xml:space="preserve"> </v>
      </c>
      <c r="W2619" s="9"/>
      <c r="X2619" s="9"/>
      <c r="Y2619" s="9"/>
      <c r="Z2619" s="9"/>
    </row>
    <row r="2620" spans="1:26" s="4" customFormat="1" x14ac:dyDescent="0.2">
      <c r="A2620" s="12" t="s">
        <v>1610</v>
      </c>
      <c r="B2620" s="2" t="s">
        <v>3557</v>
      </c>
      <c r="C2620" s="111" t="s">
        <v>3603</v>
      </c>
      <c r="D2620" s="5">
        <v>27306</v>
      </c>
      <c r="E2620" s="104">
        <v>2006</v>
      </c>
      <c r="F2620" s="263" t="str">
        <f t="shared" si="169"/>
        <v xml:space="preserve"> </v>
      </c>
      <c r="G2620" s="12" t="s">
        <v>139</v>
      </c>
      <c r="H2620" s="12" t="s">
        <v>3388</v>
      </c>
      <c r="I2620" s="263" t="str">
        <f t="shared" si="170"/>
        <v xml:space="preserve"> </v>
      </c>
      <c r="J2620" s="38" t="str">
        <f>IF(D2620&gt;=('28 Populations and thresholds'!$I$89),"YES"," ")</f>
        <v>YES</v>
      </c>
      <c r="K2620" s="38" t="str">
        <f>IF(J2620="YES"," ",IF(D2620&gt;=('28 Populations and thresholds'!$I$89)*0.25,"YES"))</f>
        <v xml:space="preserve"> </v>
      </c>
      <c r="L2620" s="38" t="b">
        <f>OR('28 Populations and thresholds'!$J$89="CR",'28 Populations and thresholds'!$J$89="EN",'28 Populations and thresholds'!$J$89="VU")</f>
        <v>0</v>
      </c>
      <c r="M2620" s="75">
        <f>D2620/'28 Populations and thresholds'!$H$89</f>
        <v>1.8204000000000001E-2</v>
      </c>
      <c r="N2620" s="106">
        <f>'28 Populations and thresholds'!$K$89</f>
        <v>0</v>
      </c>
      <c r="O2620" s="263" t="str">
        <f t="shared" si="171"/>
        <v xml:space="preserve"> </v>
      </c>
      <c r="P2620" s="348"/>
      <c r="Q2620" s="38"/>
      <c r="R2620" s="106"/>
      <c r="S2620" s="263"/>
      <c r="T2620" s="4" t="s">
        <v>4750</v>
      </c>
      <c r="U2620" s="263" t="str">
        <f t="shared" si="172"/>
        <v xml:space="preserve"> </v>
      </c>
      <c r="W2620" s="9"/>
      <c r="X2620" s="9"/>
      <c r="Y2620" s="9"/>
      <c r="Z2620" s="9"/>
    </row>
    <row r="2621" spans="1:26" s="4" customFormat="1" x14ac:dyDescent="0.2">
      <c r="A2621" s="12" t="s">
        <v>1610</v>
      </c>
      <c r="B2621" s="2" t="s">
        <v>3557</v>
      </c>
      <c r="C2621" s="4" t="s">
        <v>3552</v>
      </c>
      <c r="D2621" s="5">
        <v>1181</v>
      </c>
      <c r="E2621" s="104">
        <v>2007</v>
      </c>
      <c r="F2621" s="263" t="str">
        <f t="shared" si="169"/>
        <v xml:space="preserve"> </v>
      </c>
      <c r="G2621" s="12" t="s">
        <v>139</v>
      </c>
      <c r="H2621" s="12" t="s">
        <v>3388</v>
      </c>
      <c r="I2621" s="263" t="str">
        <f t="shared" si="170"/>
        <v xml:space="preserve"> </v>
      </c>
      <c r="J2621" s="38" t="str">
        <f>IF(D2621&gt;=('28 Populations and thresholds'!$I$77),"YES"," ")</f>
        <v>YES</v>
      </c>
      <c r="K2621" s="38" t="str">
        <f>IF(J2621="YES"," ",IF(D2621&gt;=('28 Populations and thresholds'!$I$77)*0.25,"YES"))</f>
        <v xml:space="preserve"> </v>
      </c>
      <c r="L2621" s="38" t="b">
        <f>OR('28 Populations and thresholds'!$J$77="CR",'28 Populations and thresholds'!$J$77="EN",'28 Populations and thresholds'!$J$77="VU")</f>
        <v>0</v>
      </c>
      <c r="M2621" s="75">
        <f>D2621/'28 Populations and thresholds'!$H$77</f>
        <v>1.1809999999999999E-2</v>
      </c>
      <c r="N2621" s="106">
        <f>'28 Populations and thresholds'!$K$77</f>
        <v>0</v>
      </c>
      <c r="O2621" s="263" t="str">
        <f t="shared" si="171"/>
        <v xml:space="preserve"> </v>
      </c>
      <c r="P2621" s="348"/>
      <c r="Q2621" s="38"/>
      <c r="R2621" s="106"/>
      <c r="S2621" s="263"/>
      <c r="T2621" s="9"/>
      <c r="U2621" s="263" t="str">
        <f t="shared" si="172"/>
        <v xml:space="preserve"> </v>
      </c>
      <c r="W2621" s="9"/>
      <c r="X2621" s="9"/>
      <c r="Y2621" s="9"/>
      <c r="Z2621" s="9"/>
    </row>
    <row r="2622" spans="1:26" s="4" customFormat="1" x14ac:dyDescent="0.2">
      <c r="A2622" s="275" t="s">
        <v>1610</v>
      </c>
      <c r="B2622" s="268" t="s">
        <v>1476</v>
      </c>
      <c r="C2622" s="269" t="s">
        <v>3594</v>
      </c>
      <c r="D2622" s="298">
        <v>60000</v>
      </c>
      <c r="E2622" s="294" t="s">
        <v>1473</v>
      </c>
      <c r="F2622" s="263" t="str">
        <f t="shared" si="169"/>
        <v xml:space="preserve"> </v>
      </c>
      <c r="G2622" s="267" t="s">
        <v>15</v>
      </c>
      <c r="H2622" s="267" t="s">
        <v>1472</v>
      </c>
      <c r="I2622" s="263" t="str">
        <f t="shared" si="170"/>
        <v xml:space="preserve"> </v>
      </c>
      <c r="J2622" s="272" t="str">
        <f>IF(D2622&gt;=('28 Populations and thresholds'!$I$87),"YES"," ")</f>
        <v>YES</v>
      </c>
      <c r="K2622" s="272" t="str">
        <f>IF(J2622="YES"," ",IF(D2622&gt;=('28 Populations and thresholds'!$I$87)*0.25,"YES"))</f>
        <v xml:space="preserve"> </v>
      </c>
      <c r="L2622" s="272" t="b">
        <f>OR('28 Populations and thresholds'!$J$87="CR",'28 Populations and thresholds'!$J$87="EN",'28 Populations and thresholds'!$J$87="VU")</f>
        <v>0</v>
      </c>
      <c r="M2622" s="273">
        <f>D2622/'28 Populations and thresholds'!$H$87</f>
        <v>0.06</v>
      </c>
      <c r="N2622" s="274">
        <f>'28 Populations and thresholds'!$K$87</f>
        <v>0</v>
      </c>
      <c r="O2622" s="263" t="str">
        <f t="shared" si="171"/>
        <v xml:space="preserve"> </v>
      </c>
      <c r="P2622" s="349">
        <v>8.75</v>
      </c>
      <c r="Q2622" s="272">
        <v>2</v>
      </c>
      <c r="R2622" s="274">
        <v>0</v>
      </c>
      <c r="S2622" s="263"/>
      <c r="T2622" s="269"/>
      <c r="U2622" s="263" t="str">
        <f t="shared" si="172"/>
        <v xml:space="preserve"> </v>
      </c>
      <c r="W2622" s="9"/>
      <c r="X2622" s="9"/>
      <c r="Y2622" s="9"/>
      <c r="Z2622" s="9"/>
    </row>
    <row r="2623" spans="1:26" s="4" customFormat="1" x14ac:dyDescent="0.2">
      <c r="A2623" s="275" t="s">
        <v>1610</v>
      </c>
      <c r="B2623" s="269" t="s">
        <v>1476</v>
      </c>
      <c r="C2623" s="280" t="s">
        <v>3570</v>
      </c>
      <c r="D2623" s="279">
        <v>110</v>
      </c>
      <c r="E2623" s="274">
        <v>2002</v>
      </c>
      <c r="F2623" s="263" t="str">
        <f t="shared" si="169"/>
        <v xml:space="preserve"> </v>
      </c>
      <c r="G2623" s="275" t="s">
        <v>139</v>
      </c>
      <c r="H2623" s="275" t="s">
        <v>3388</v>
      </c>
      <c r="I2623" s="263" t="str">
        <f t="shared" si="170"/>
        <v xml:space="preserve"> </v>
      </c>
      <c r="J2623" s="272" t="str">
        <f>IF(D2623&gt;=('28 Populations and thresholds'!$I$82),"YES"," ")</f>
        <v>YES</v>
      </c>
      <c r="K2623" s="272" t="str">
        <f>IF(J2623="YES"," ",IF(D2623&gt;=('28 Populations and thresholds'!$I$82)*0.25,"YES"))</f>
        <v xml:space="preserve"> </v>
      </c>
      <c r="L2623" s="272" t="b">
        <f>OR('28 Populations and thresholds'!$J$82="CR",'28 Populations and thresholds'!$J$82="EN",'28 Populations and thresholds'!$J$82="VU")</f>
        <v>0</v>
      </c>
      <c r="M2623" s="273">
        <f>D2623/'28 Populations and thresholds'!$H$82</f>
        <v>2.75E-2</v>
      </c>
      <c r="N2623" s="274" t="str">
        <f>'28 Populations and thresholds'!$K$82</f>
        <v>DEC</v>
      </c>
      <c r="O2623" s="263" t="str">
        <f t="shared" si="171"/>
        <v xml:space="preserve"> </v>
      </c>
      <c r="P2623" s="349"/>
      <c r="Q2623" s="272"/>
      <c r="R2623" s="274"/>
      <c r="S2623" s="263"/>
      <c r="T2623" s="269"/>
      <c r="U2623" s="263" t="str">
        <f t="shared" si="172"/>
        <v xml:space="preserve"> </v>
      </c>
      <c r="W2623" s="9"/>
      <c r="X2623" s="9"/>
      <c r="Y2623" s="9"/>
      <c r="Z2623" s="9"/>
    </row>
    <row r="2624" spans="1:26" s="4" customFormat="1" x14ac:dyDescent="0.2">
      <c r="A2624" s="143" t="s">
        <v>1610</v>
      </c>
      <c r="B2624" s="40" t="s">
        <v>1477</v>
      </c>
      <c r="C2624" s="115" t="s">
        <v>3570</v>
      </c>
      <c r="D2624" s="41">
        <v>82</v>
      </c>
      <c r="E2624" s="47" t="s">
        <v>1354</v>
      </c>
      <c r="F2624" s="263" t="str">
        <f t="shared" si="169"/>
        <v xml:space="preserve"> </v>
      </c>
      <c r="G2624" s="143" t="s">
        <v>15</v>
      </c>
      <c r="H2624" s="143" t="s">
        <v>1468</v>
      </c>
      <c r="I2624" s="263" t="str">
        <f t="shared" si="170"/>
        <v xml:space="preserve"> </v>
      </c>
      <c r="J2624" s="38" t="str">
        <f>IF(D2624&gt;=('28 Populations and thresholds'!$I$82),"YES"," ")</f>
        <v>YES</v>
      </c>
      <c r="K2624" s="38" t="str">
        <f>IF(J2624="YES"," ",IF(D2624&gt;=('28 Populations and thresholds'!$I$82)*0.25,"YES"))</f>
        <v xml:space="preserve"> </v>
      </c>
      <c r="L2624" s="38" t="b">
        <f>OR('28 Populations and thresholds'!$J$82="CR",'28 Populations and thresholds'!$J$82="EN",'28 Populations and thresholds'!$J$82="VU")</f>
        <v>0</v>
      </c>
      <c r="M2624" s="75">
        <f>D2624/'28 Populations and thresholds'!$H$82</f>
        <v>2.0500000000000001E-2</v>
      </c>
      <c r="N2624" s="106" t="str">
        <f>'28 Populations and thresholds'!$K$82</f>
        <v>DEC</v>
      </c>
      <c r="O2624" s="263" t="str">
        <f t="shared" si="171"/>
        <v xml:space="preserve"> </v>
      </c>
      <c r="P2624" s="348">
        <v>2.0499999999999998</v>
      </c>
      <c r="Q2624" s="38">
        <v>1</v>
      </c>
      <c r="R2624" s="106">
        <v>0</v>
      </c>
      <c r="S2624" s="263"/>
      <c r="T2624" s="9"/>
      <c r="U2624" s="263" t="str">
        <f t="shared" si="172"/>
        <v xml:space="preserve"> </v>
      </c>
      <c r="W2624" s="9"/>
      <c r="X2624" s="9"/>
      <c r="Y2624" s="9"/>
      <c r="Z2624" s="9"/>
    </row>
    <row r="2625" spans="1:26" s="4" customFormat="1" x14ac:dyDescent="0.2">
      <c r="A2625" s="275" t="s">
        <v>1610</v>
      </c>
      <c r="B2625" s="269" t="s">
        <v>4581</v>
      </c>
      <c r="C2625" s="269" t="s">
        <v>3570</v>
      </c>
      <c r="D2625" s="279">
        <v>58</v>
      </c>
      <c r="E2625" s="274">
        <v>2003</v>
      </c>
      <c r="F2625" s="263" t="str">
        <f t="shared" ref="F2625:F2688" si="173">" "</f>
        <v xml:space="preserve"> </v>
      </c>
      <c r="G2625" s="275" t="s">
        <v>139</v>
      </c>
      <c r="H2625" s="275" t="s">
        <v>3388</v>
      </c>
      <c r="I2625" s="263" t="str">
        <f t="shared" ref="I2625:I2688" si="174">" "</f>
        <v xml:space="preserve"> </v>
      </c>
      <c r="J2625" s="272" t="str">
        <f>IF(D2625&gt;=('28 Populations and thresholds'!$I$82),"YES"," ")</f>
        <v>YES</v>
      </c>
      <c r="K2625" s="272" t="str">
        <f>IF(J2625="YES"," ",IF(D2625&gt;=('28 Populations and thresholds'!$I$82)*0.25,"YES"))</f>
        <v xml:space="preserve"> </v>
      </c>
      <c r="L2625" s="272" t="b">
        <f>OR('28 Populations and thresholds'!$J$82="CR",'28 Populations and thresholds'!$J$82="EN",'28 Populations and thresholds'!$J$82="VU")</f>
        <v>0</v>
      </c>
      <c r="M2625" s="273">
        <f>D2625/'28 Populations and thresholds'!$H$82</f>
        <v>1.4500000000000001E-2</v>
      </c>
      <c r="N2625" s="274" t="str">
        <f>'28 Populations and thresholds'!$K$82</f>
        <v>DEC</v>
      </c>
      <c r="O2625" s="263" t="str">
        <f t="shared" ref="O2625:O2688" si="175">" "</f>
        <v xml:space="preserve"> </v>
      </c>
      <c r="P2625" s="349">
        <v>1.45</v>
      </c>
      <c r="Q2625" s="272">
        <v>1</v>
      </c>
      <c r="R2625" s="274">
        <v>0</v>
      </c>
      <c r="S2625" s="263"/>
      <c r="T2625" s="269"/>
      <c r="U2625" s="263" t="str">
        <f t="shared" ref="U2625:U2688" si="176">" "</f>
        <v xml:space="preserve"> </v>
      </c>
      <c r="W2625" s="9"/>
      <c r="X2625" s="9"/>
      <c r="Y2625" s="9"/>
      <c r="Z2625" s="9"/>
    </row>
    <row r="2626" spans="1:26" s="4" customFormat="1" x14ac:dyDescent="0.2">
      <c r="A2626" s="12" t="s">
        <v>1610</v>
      </c>
      <c r="B2626" s="64" t="s">
        <v>4438</v>
      </c>
      <c r="C2626" s="4" t="s">
        <v>3781</v>
      </c>
      <c r="D2626" s="5">
        <v>2693</v>
      </c>
      <c r="E2626" s="104" t="s">
        <v>3938</v>
      </c>
      <c r="F2626" s="263" t="str">
        <f t="shared" si="173"/>
        <v xml:space="preserve"> </v>
      </c>
      <c r="G2626" s="13"/>
      <c r="H2626" s="13" t="s">
        <v>4429</v>
      </c>
      <c r="I2626" s="263" t="str">
        <f t="shared" si="174"/>
        <v xml:space="preserve"> </v>
      </c>
      <c r="J2626" s="38" t="str">
        <f>IF(D2626&gt;=('28 Populations and thresholds'!$I$220),"YES"," ")</f>
        <v>YES</v>
      </c>
      <c r="K2626" s="38" t="str">
        <f>IF(J2626="YES"," ",IF(D2626&gt;=('28 Populations and thresholds'!$I$220)*0.25,"YES"))</f>
        <v xml:space="preserve"> </v>
      </c>
      <c r="L2626" s="38" t="b">
        <f>OR('28 Populations and thresholds'!$J$220="CR",'28 Populations and thresholds'!$J$220="EN",'28 Populations and thresholds'!$J$220="VU")</f>
        <v>0</v>
      </c>
      <c r="M2626" s="75">
        <f>D2626/'28 Populations and thresholds'!$H$220</f>
        <v>2.6929973070026932E-3</v>
      </c>
      <c r="N2626" s="106">
        <f>'28 Populations and thresholds'!$K$220</f>
        <v>0</v>
      </c>
      <c r="O2626" s="263" t="str">
        <f t="shared" si="175"/>
        <v xml:space="preserve"> </v>
      </c>
      <c r="P2626" s="348">
        <v>1.0900000000000001</v>
      </c>
      <c r="Q2626" s="38">
        <v>2</v>
      </c>
      <c r="R2626" s="106">
        <v>0</v>
      </c>
      <c r="S2626" s="263"/>
      <c r="T2626" s="12"/>
      <c r="U2626" s="263" t="str">
        <f t="shared" si="176"/>
        <v xml:space="preserve"> </v>
      </c>
      <c r="W2626" s="9"/>
      <c r="X2626" s="9"/>
      <c r="Y2626" s="9"/>
      <c r="Z2626" s="9"/>
    </row>
    <row r="2627" spans="1:26" s="4" customFormat="1" x14ac:dyDescent="0.2">
      <c r="A2627" s="12" t="s">
        <v>1610</v>
      </c>
      <c r="B2627" s="64" t="s">
        <v>4438</v>
      </c>
      <c r="C2627" s="4" t="s">
        <v>1607</v>
      </c>
      <c r="D2627" s="5">
        <v>410</v>
      </c>
      <c r="E2627" s="104" t="s">
        <v>3938</v>
      </c>
      <c r="F2627" s="263" t="str">
        <f t="shared" si="173"/>
        <v xml:space="preserve"> </v>
      </c>
      <c r="G2627" s="13"/>
      <c r="H2627" s="13" t="s">
        <v>4429</v>
      </c>
      <c r="I2627" s="263" t="str">
        <f t="shared" si="174"/>
        <v xml:space="preserve"> </v>
      </c>
      <c r="J2627" s="38" t="str">
        <f>IF(D2627&gt;=('28 Populations and thresholds'!$I$6),"YES"," ")</f>
        <v>YES</v>
      </c>
      <c r="K2627" s="38" t="str">
        <f>IF(J2627="YES"," ",IF(D2627&gt;=('28 Populations and thresholds'!$I$6)*0.25,"YES"))</f>
        <v xml:space="preserve"> </v>
      </c>
      <c r="L2627" s="38" t="b">
        <f>OR('28 Populations and thresholds'!$J$6="CR",'28 Populations and thresholds'!$J$6="EN",'28 Populations and thresholds'!$J$6="VU")</f>
        <v>0</v>
      </c>
      <c r="M2627" s="75">
        <f>D2627/'28 Populations and thresholds'!$H$6</f>
        <v>8.2000000000000007E-3</v>
      </c>
      <c r="N2627" s="106">
        <f>'28 Populations and thresholds'!$K$6</f>
        <v>0</v>
      </c>
      <c r="O2627" s="263" t="str">
        <f t="shared" si="175"/>
        <v xml:space="preserve"> </v>
      </c>
      <c r="P2627" s="348"/>
      <c r="Q2627" s="38"/>
      <c r="R2627" s="106"/>
      <c r="S2627" s="263"/>
      <c r="T2627" s="12"/>
      <c r="U2627" s="263" t="str">
        <f t="shared" si="176"/>
        <v xml:space="preserve"> </v>
      </c>
      <c r="W2627" s="9"/>
      <c r="X2627" s="9"/>
      <c r="Y2627" s="9"/>
      <c r="Z2627" s="9"/>
    </row>
    <row r="2628" spans="1:26" s="4" customFormat="1" x14ac:dyDescent="0.2">
      <c r="A2628" s="275" t="s">
        <v>1610</v>
      </c>
      <c r="B2628" s="277" t="s">
        <v>4433</v>
      </c>
      <c r="C2628" s="269" t="s">
        <v>3659</v>
      </c>
      <c r="D2628" s="279">
        <v>730</v>
      </c>
      <c r="E2628" s="274" t="s">
        <v>3938</v>
      </c>
      <c r="F2628" s="263" t="str">
        <f t="shared" si="173"/>
        <v xml:space="preserve"> </v>
      </c>
      <c r="G2628" s="275"/>
      <c r="H2628" s="275" t="s">
        <v>4429</v>
      </c>
      <c r="I2628" s="263" t="str">
        <f t="shared" si="174"/>
        <v xml:space="preserve"> </v>
      </c>
      <c r="J2628" s="272" t="str">
        <f>IF(D2628&gt;=('28 Populations and thresholds'!$I$68),"YES"," ")</f>
        <v>YES</v>
      </c>
      <c r="K2628" s="272" t="str">
        <f>IF(J2628="YES"," ",IF(D2628&gt;=('28 Populations and thresholds'!$I$68)*0.25,"YES"))</f>
        <v xml:space="preserve"> </v>
      </c>
      <c r="L2628" s="272" t="b">
        <f>OR('28 Populations and thresholds'!$J$68="CR",'28 Populations and thresholds'!$J$68="EN",'28 Populations and thresholds'!$J$68="VU")</f>
        <v>0</v>
      </c>
      <c r="M2628" s="273">
        <f>D2628/'28 Populations and thresholds'!$H$68</f>
        <v>7.3000000000000001E-3</v>
      </c>
      <c r="N2628" s="274">
        <f>'28 Populations and thresholds'!$K$68</f>
        <v>0</v>
      </c>
      <c r="O2628" s="263" t="str">
        <f t="shared" si="175"/>
        <v xml:space="preserve"> </v>
      </c>
      <c r="P2628" s="349">
        <v>0.73</v>
      </c>
      <c r="Q2628" s="272">
        <v>1</v>
      </c>
      <c r="R2628" s="274">
        <v>0</v>
      </c>
      <c r="S2628" s="263"/>
      <c r="T2628" s="269"/>
      <c r="U2628" s="263" t="str">
        <f t="shared" si="176"/>
        <v xml:space="preserve"> </v>
      </c>
      <c r="W2628" s="9"/>
      <c r="X2628" s="9"/>
      <c r="Y2628" s="9"/>
      <c r="Z2628" s="9"/>
    </row>
    <row r="2629" spans="1:26" s="4" customFormat="1" x14ac:dyDescent="0.2">
      <c r="A2629" s="12" t="s">
        <v>1610</v>
      </c>
      <c r="B2629" s="54" t="s">
        <v>4440</v>
      </c>
      <c r="C2629" s="4" t="s">
        <v>3712</v>
      </c>
      <c r="D2629" s="5">
        <v>216</v>
      </c>
      <c r="E2629" s="104" t="s">
        <v>3938</v>
      </c>
      <c r="F2629" s="263" t="str">
        <f t="shared" si="173"/>
        <v xml:space="preserve"> </v>
      </c>
      <c r="G2629" s="13"/>
      <c r="H2629" s="13" t="s">
        <v>4429</v>
      </c>
      <c r="I2629" s="263" t="str">
        <f t="shared" si="174"/>
        <v xml:space="preserve"> </v>
      </c>
      <c r="J2629" s="38" t="str">
        <f>IF(D2629&gt;=('28 Populations and thresholds'!$I$8),"YES"," ")</f>
        <v>YES</v>
      </c>
      <c r="K2629" s="38" t="str">
        <f>IF(J2629="YES"," ",IF(D2629&gt;=('28 Populations and thresholds'!$I$8)*0.25,"YES"))</f>
        <v xml:space="preserve"> </v>
      </c>
      <c r="L2629" s="38" t="b">
        <f>OR('28 Populations and thresholds'!$J$8="CR",'28 Populations and thresholds'!$J$8="EN",'28 Populations and thresholds'!$J$8="VU")</f>
        <v>0</v>
      </c>
      <c r="M2629" s="75">
        <f>D2629/'28 Populations and thresholds'!$H$8</f>
        <v>2.16E-3</v>
      </c>
      <c r="N2629" s="106">
        <f>'28 Populations and thresholds'!$K$8</f>
        <v>0</v>
      </c>
      <c r="O2629" s="263" t="str">
        <f t="shared" si="175"/>
        <v xml:space="preserve"> </v>
      </c>
      <c r="P2629" s="348">
        <v>0.25</v>
      </c>
      <c r="Q2629" s="38">
        <v>2</v>
      </c>
      <c r="R2629" s="106">
        <v>0</v>
      </c>
      <c r="S2629" s="263"/>
      <c r="T2629" s="12"/>
      <c r="U2629" s="263" t="str">
        <f t="shared" si="176"/>
        <v xml:space="preserve"> </v>
      </c>
      <c r="W2629" s="9"/>
      <c r="X2629" s="9"/>
      <c r="Y2629" s="9"/>
      <c r="Z2629" s="9"/>
    </row>
    <row r="2630" spans="1:26" s="4" customFormat="1" x14ac:dyDescent="0.2">
      <c r="A2630" s="12" t="s">
        <v>1610</v>
      </c>
      <c r="B2630" s="54" t="s">
        <v>4440</v>
      </c>
      <c r="C2630" s="4" t="s">
        <v>3780</v>
      </c>
      <c r="D2630" s="5">
        <v>324</v>
      </c>
      <c r="E2630" s="104" t="s">
        <v>3938</v>
      </c>
      <c r="F2630" s="263" t="str">
        <f t="shared" si="173"/>
        <v xml:space="preserve"> </v>
      </c>
      <c r="G2630" s="13"/>
      <c r="H2630" s="13" t="s">
        <v>4429</v>
      </c>
      <c r="I2630" s="263" t="str">
        <f t="shared" si="174"/>
        <v xml:space="preserve"> </v>
      </c>
      <c r="J2630" s="38" t="str">
        <f>IF(D2630&gt;=('28 Populations and thresholds'!$I$218),"YES"," ")</f>
        <v>YES</v>
      </c>
      <c r="K2630" s="38" t="str">
        <f>IF(J2630="YES"," ",IF(D2630&gt;=('28 Populations and thresholds'!$I$218)*0.25,"YES"))</f>
        <v xml:space="preserve"> </v>
      </c>
      <c r="L2630" s="38" t="b">
        <f>OR('28 Populations and thresholds'!$J$218="CR",'28 Populations and thresholds'!$J$218="EN",'28 Populations and thresholds'!$J$218="VU")</f>
        <v>0</v>
      </c>
      <c r="M2630" s="75">
        <f>D2630/'28 Populations and thresholds'!$H$218</f>
        <v>3.2400000000000001E-4</v>
      </c>
      <c r="N2630" s="106">
        <f>'28 Populations and thresholds'!$K$218</f>
        <v>0</v>
      </c>
      <c r="O2630" s="263" t="str">
        <f t="shared" si="175"/>
        <v xml:space="preserve"> </v>
      </c>
      <c r="P2630" s="348"/>
      <c r="Q2630" s="38"/>
      <c r="R2630" s="106"/>
      <c r="S2630" s="263"/>
      <c r="T2630" s="12"/>
      <c r="U2630" s="263" t="str">
        <f t="shared" si="176"/>
        <v xml:space="preserve"> </v>
      </c>
    </row>
    <row r="2631" spans="1:26" s="4" customFormat="1" x14ac:dyDescent="0.2">
      <c r="A2631" s="275" t="s">
        <v>1610</v>
      </c>
      <c r="B2631" s="278" t="s">
        <v>3567</v>
      </c>
      <c r="C2631" s="269" t="s">
        <v>3564</v>
      </c>
      <c r="D2631" s="279">
        <v>1467</v>
      </c>
      <c r="E2631" s="274">
        <v>2002</v>
      </c>
      <c r="F2631" s="263" t="str">
        <f t="shared" si="173"/>
        <v xml:space="preserve"> </v>
      </c>
      <c r="G2631" s="275" t="s">
        <v>139</v>
      </c>
      <c r="H2631" s="275" t="s">
        <v>3388</v>
      </c>
      <c r="I2631" s="263" t="str">
        <f t="shared" si="174"/>
        <v xml:space="preserve"> </v>
      </c>
      <c r="J2631" s="272" t="str">
        <f>IF(D2631&gt;=('28 Populations and thresholds'!$I$79),"YES"," ")</f>
        <v>YES</v>
      </c>
      <c r="K2631" s="272" t="str">
        <f>IF(J2631="YES"," ",IF(D2631&gt;=('28 Populations and thresholds'!$I$79)*0.25,"YES"))</f>
        <v xml:space="preserve"> </v>
      </c>
      <c r="L2631" s="272" t="b">
        <f>OR('28 Populations and thresholds'!$J$79="CR",'28 Populations and thresholds'!$J$79="EN",'28 Populations and thresholds'!$J$79="VU")</f>
        <v>0</v>
      </c>
      <c r="M2631" s="273">
        <f>D2631/'28 Populations and thresholds'!$H$79</f>
        <v>9.7800000000000005E-3</v>
      </c>
      <c r="N2631" s="274">
        <f>'28 Populations and thresholds'!$K$79</f>
        <v>0</v>
      </c>
      <c r="O2631" s="263" t="str">
        <f t="shared" si="175"/>
        <v xml:space="preserve"> </v>
      </c>
      <c r="P2631" s="349">
        <v>0.98</v>
      </c>
      <c r="Q2631" s="272">
        <v>1</v>
      </c>
      <c r="R2631" s="274">
        <v>0</v>
      </c>
      <c r="S2631" s="263"/>
      <c r="T2631" s="269"/>
      <c r="U2631" s="263" t="str">
        <f t="shared" si="176"/>
        <v xml:space="preserve"> </v>
      </c>
      <c r="W2631" s="9"/>
      <c r="X2631" s="9"/>
      <c r="Y2631" s="9"/>
      <c r="Z2631" s="9"/>
    </row>
    <row r="2632" spans="1:26" s="4" customFormat="1" x14ac:dyDescent="0.2">
      <c r="A2632" s="12" t="s">
        <v>1610</v>
      </c>
      <c r="B2632" s="4" t="s">
        <v>3673</v>
      </c>
      <c r="C2632" s="4" t="s">
        <v>3666</v>
      </c>
      <c r="D2632" s="105">
        <v>857</v>
      </c>
      <c r="E2632" s="106">
        <v>2007</v>
      </c>
      <c r="F2632" s="263" t="str">
        <f t="shared" si="173"/>
        <v xml:space="preserve"> </v>
      </c>
      <c r="G2632" s="12" t="s">
        <v>139</v>
      </c>
      <c r="H2632" s="12" t="s">
        <v>3388</v>
      </c>
      <c r="I2632" s="263" t="str">
        <f t="shared" si="174"/>
        <v xml:space="preserve"> </v>
      </c>
      <c r="J2632" s="38" t="str">
        <f>IF(D2632&gt;=(('28 Populations and thresholds'!$I$62)+('28 Populations and thresholds'!$I$65)),"YES"," ")</f>
        <v>YES</v>
      </c>
      <c r="K2632" s="38" t="str">
        <f>IF(J2632="YES"," ",IF(D2632&gt;=(('28 Populations and thresholds'!$I$62)+('28 Populations and thresholds'!$I$65))*0.25,"YES"))</f>
        <v xml:space="preserve"> </v>
      </c>
      <c r="L2632" s="38" t="b">
        <f>OR('28 Populations and thresholds'!$J$62="CR",'28 Populations and thresholds'!$J$62="EN",'28 Populations and thresholds'!$J$62="VU")</f>
        <v>0</v>
      </c>
      <c r="M2632" s="75">
        <f>D2632/(('28 Populations and thresholds'!$H$62)+('28 Populations and thresholds'!$H$65))</f>
        <v>5.0411764705882356E-3</v>
      </c>
      <c r="N2632" s="106" t="str">
        <f>'28 Populations and thresholds'!$K$62</f>
        <v>DEC</v>
      </c>
      <c r="O2632" s="263" t="str">
        <f t="shared" si="175"/>
        <v xml:space="preserve"> </v>
      </c>
      <c r="P2632" s="348">
        <v>0.5</v>
      </c>
      <c r="Q2632" s="38">
        <v>1</v>
      </c>
      <c r="R2632" s="106">
        <v>0</v>
      </c>
      <c r="S2632" s="263"/>
      <c r="T2632" s="12" t="s">
        <v>4552</v>
      </c>
      <c r="U2632" s="263" t="str">
        <f t="shared" si="176"/>
        <v xml:space="preserve"> </v>
      </c>
      <c r="W2632" s="9"/>
      <c r="X2632" s="9"/>
      <c r="Y2632" s="9"/>
      <c r="Z2632" s="9"/>
    </row>
    <row r="2633" spans="1:26" s="4" customFormat="1" x14ac:dyDescent="0.2">
      <c r="A2633" s="275" t="s">
        <v>1610</v>
      </c>
      <c r="B2633" s="292" t="s">
        <v>1716</v>
      </c>
      <c r="C2633" s="269" t="s">
        <v>1607</v>
      </c>
      <c r="D2633" s="279">
        <v>481</v>
      </c>
      <c r="E2633" s="274" t="s">
        <v>3938</v>
      </c>
      <c r="F2633" s="263" t="str">
        <f t="shared" si="173"/>
        <v xml:space="preserve"> </v>
      </c>
      <c r="G2633" s="275"/>
      <c r="H2633" s="275" t="s">
        <v>4429</v>
      </c>
      <c r="I2633" s="263" t="str">
        <f t="shared" si="174"/>
        <v xml:space="preserve"> </v>
      </c>
      <c r="J2633" s="272" t="str">
        <f>IF(D2633&gt;=('28 Populations and thresholds'!$I$6),"YES"," ")</f>
        <v>YES</v>
      </c>
      <c r="K2633" s="272" t="str">
        <f>IF(J2633="YES"," ",IF(D2633&gt;=('28 Populations and thresholds'!$I$6)*0.25,"YES"))</f>
        <v xml:space="preserve"> </v>
      </c>
      <c r="L2633" s="272" t="b">
        <f>OR('28 Populations and thresholds'!$J$6="CR",'28 Populations and thresholds'!$J$6="EN",'28 Populations and thresholds'!$J$6="VU")</f>
        <v>0</v>
      </c>
      <c r="M2633" s="273">
        <f>D2633/'28 Populations and thresholds'!$H$6</f>
        <v>9.6200000000000001E-3</v>
      </c>
      <c r="N2633" s="274">
        <f>'28 Populations and thresholds'!$K$6</f>
        <v>0</v>
      </c>
      <c r="O2633" s="263" t="str">
        <f t="shared" si="175"/>
        <v xml:space="preserve"> </v>
      </c>
      <c r="P2633" s="349">
        <v>2.37</v>
      </c>
      <c r="Q2633" s="272">
        <v>2</v>
      </c>
      <c r="R2633" s="274">
        <v>0</v>
      </c>
      <c r="S2633" s="263"/>
      <c r="T2633" s="275"/>
      <c r="U2633" s="263" t="str">
        <f t="shared" si="176"/>
        <v xml:space="preserve"> </v>
      </c>
      <c r="W2633" s="9"/>
      <c r="X2633" s="9"/>
      <c r="Y2633" s="9"/>
      <c r="Z2633" s="9"/>
    </row>
    <row r="2634" spans="1:26" s="4" customFormat="1" x14ac:dyDescent="0.2">
      <c r="A2634" s="275" t="s">
        <v>1610</v>
      </c>
      <c r="B2634" s="269" t="s">
        <v>1716</v>
      </c>
      <c r="C2634" s="269" t="s">
        <v>3778</v>
      </c>
      <c r="D2634" s="279">
        <v>1411</v>
      </c>
      <c r="E2634" s="284" t="s">
        <v>156</v>
      </c>
      <c r="F2634" s="263" t="str">
        <f t="shared" si="173"/>
        <v xml:space="preserve"> </v>
      </c>
      <c r="G2634" s="275" t="s">
        <v>139</v>
      </c>
      <c r="H2634" s="275"/>
      <c r="I2634" s="263" t="str">
        <f t="shared" si="174"/>
        <v xml:space="preserve"> </v>
      </c>
      <c r="J2634" s="272" t="str">
        <f>IF(D2634&gt;=('28 Populations and thresholds'!$I$213),"YES"," ")</f>
        <v>YES</v>
      </c>
      <c r="K2634" s="272" t="str">
        <f>IF(J2634="YES"," ",IF(D2634&gt;=('28 Populations and thresholds'!$I$213)*0.25,"YES"))</f>
        <v xml:space="preserve"> </v>
      </c>
      <c r="L2634" s="272" t="b">
        <f>OR('28 Populations and thresholds'!$J$213="CR",'28 Populations and thresholds'!$J$213="EN",'28 Populations and thresholds'!$J$213="VU")</f>
        <v>0</v>
      </c>
      <c r="M2634" s="273">
        <f>D2634/'28 Populations and thresholds'!$H$213</f>
        <v>1.4109999999999999E-2</v>
      </c>
      <c r="N2634" s="274">
        <f>'28 Populations and thresholds'!$K$213</f>
        <v>0</v>
      </c>
      <c r="O2634" s="263" t="str">
        <f t="shared" si="175"/>
        <v xml:space="preserve"> </v>
      </c>
      <c r="P2634" s="349"/>
      <c r="Q2634" s="272"/>
      <c r="R2634" s="274"/>
      <c r="S2634" s="263"/>
      <c r="T2634" s="275"/>
      <c r="U2634" s="263" t="str">
        <f t="shared" si="176"/>
        <v xml:space="preserve"> </v>
      </c>
    </row>
    <row r="2635" spans="1:26" s="4" customFormat="1" x14ac:dyDescent="0.2">
      <c r="A2635" s="12" t="s">
        <v>1610</v>
      </c>
      <c r="B2635" s="111" t="s">
        <v>3638</v>
      </c>
      <c r="C2635" s="4" t="s">
        <v>3594</v>
      </c>
      <c r="D2635" s="5">
        <v>70000</v>
      </c>
      <c r="E2635" s="104" t="s">
        <v>3938</v>
      </c>
      <c r="F2635" s="263" t="str">
        <f t="shared" si="173"/>
        <v xml:space="preserve"> </v>
      </c>
      <c r="G2635" s="13"/>
      <c r="H2635" s="13" t="s">
        <v>4429</v>
      </c>
      <c r="I2635" s="263" t="str">
        <f t="shared" si="174"/>
        <v xml:space="preserve"> </v>
      </c>
      <c r="J2635" s="38" t="str">
        <f>IF(D2635&gt;=('28 Populations and thresholds'!$I$87),"YES"," ")</f>
        <v>YES</v>
      </c>
      <c r="K2635" s="38" t="str">
        <f>IF(J2635="YES"," ",IF(D2635&gt;=('28 Populations and thresholds'!$I$87)*0.25,"YES"))</f>
        <v xml:space="preserve"> </v>
      </c>
      <c r="L2635" s="38" t="b">
        <f>OR('28 Populations and thresholds'!$J$87="CR",'28 Populations and thresholds'!$J$87="EN",'28 Populations and thresholds'!$J$87="VU")</f>
        <v>0</v>
      </c>
      <c r="M2635" s="75">
        <f>D2635/'28 Populations and thresholds'!$H$87</f>
        <v>7.0000000000000007E-2</v>
      </c>
      <c r="N2635" s="106">
        <f>'28 Populations and thresholds'!$K$87</f>
        <v>0</v>
      </c>
      <c r="O2635" s="263" t="str">
        <f t="shared" si="175"/>
        <v xml:space="preserve"> </v>
      </c>
      <c r="P2635" s="348">
        <v>8.17</v>
      </c>
      <c r="Q2635" s="38">
        <v>2</v>
      </c>
      <c r="R2635" s="106">
        <v>0</v>
      </c>
      <c r="S2635" s="263"/>
      <c r="T2635" s="9"/>
      <c r="U2635" s="263" t="str">
        <f t="shared" si="176"/>
        <v xml:space="preserve"> </v>
      </c>
      <c r="W2635" s="9"/>
      <c r="X2635" s="9"/>
      <c r="Y2635" s="9"/>
      <c r="Z2635" s="9"/>
    </row>
    <row r="2636" spans="1:26" s="4" customFormat="1" x14ac:dyDescent="0.2">
      <c r="A2636" s="12" t="s">
        <v>1610</v>
      </c>
      <c r="B2636" s="4" t="s">
        <v>3638</v>
      </c>
      <c r="C2636" s="4" t="s">
        <v>3633</v>
      </c>
      <c r="D2636" s="5">
        <v>3500</v>
      </c>
      <c r="E2636" s="104">
        <v>2005</v>
      </c>
      <c r="F2636" s="263" t="str">
        <f t="shared" si="173"/>
        <v xml:space="preserve"> </v>
      </c>
      <c r="G2636" s="12" t="s">
        <v>139</v>
      </c>
      <c r="H2636" s="12" t="s">
        <v>3388</v>
      </c>
      <c r="I2636" s="263" t="str">
        <f t="shared" si="174"/>
        <v xml:space="preserve"> </v>
      </c>
      <c r="J2636" s="38" t="str">
        <f>IF(D2636&gt;=('28 Populations and thresholds'!$I$99),"YES"," ")</f>
        <v>YES</v>
      </c>
      <c r="K2636" s="38" t="str">
        <f>IF(J2636="YES"," ",IF(D2636&gt;=('28 Populations and thresholds'!$I$99)*0.25,"YES"))</f>
        <v xml:space="preserve"> </v>
      </c>
      <c r="L2636" s="38" t="b">
        <f>OR('28 Populations and thresholds'!$J$99="CR",'28 Populations and thresholds'!$J$99="EN",'28 Populations and thresholds'!$J$99="VU")</f>
        <v>0</v>
      </c>
      <c r="M2636" s="75">
        <f>D2636/'28 Populations and thresholds'!$H$99</f>
        <v>1.1666666666666667E-2</v>
      </c>
      <c r="N2636" s="106">
        <f>'28 Populations and thresholds'!$K$99</f>
        <v>0</v>
      </c>
      <c r="O2636" s="263" t="str">
        <f t="shared" si="175"/>
        <v xml:space="preserve"> </v>
      </c>
      <c r="P2636" s="348"/>
      <c r="Q2636" s="38"/>
      <c r="R2636" s="106"/>
      <c r="S2636" s="263"/>
      <c r="T2636" s="12"/>
      <c r="U2636" s="263" t="str">
        <f t="shared" si="176"/>
        <v xml:space="preserve"> </v>
      </c>
      <c r="W2636" s="9"/>
      <c r="X2636" s="9"/>
      <c r="Y2636" s="9"/>
      <c r="Z2636" s="9"/>
    </row>
    <row r="2637" spans="1:26" s="4" customFormat="1" x14ac:dyDescent="0.2">
      <c r="A2637" s="275" t="s">
        <v>1610</v>
      </c>
      <c r="B2637" s="269" t="s">
        <v>3556</v>
      </c>
      <c r="C2637" s="269" t="s">
        <v>3594</v>
      </c>
      <c r="D2637" s="279">
        <v>5600</v>
      </c>
      <c r="E2637" s="274">
        <v>2005</v>
      </c>
      <c r="F2637" s="263" t="str">
        <f t="shared" si="173"/>
        <v xml:space="preserve"> </v>
      </c>
      <c r="G2637" s="275" t="s">
        <v>139</v>
      </c>
      <c r="H2637" s="275" t="s">
        <v>3388</v>
      </c>
      <c r="I2637" s="263" t="str">
        <f t="shared" si="174"/>
        <v xml:space="preserve"> </v>
      </c>
      <c r="J2637" s="272" t="str">
        <f>IF(D2637&gt;=('28 Populations and thresholds'!$I$87),"YES"," ")</f>
        <v>YES</v>
      </c>
      <c r="K2637" s="272" t="str">
        <f>IF(J2637="YES"," ",IF(D2637&gt;=('28 Populations and thresholds'!$I$87)*0.25,"YES"))</f>
        <v xml:space="preserve"> </v>
      </c>
      <c r="L2637" s="272" t="b">
        <f>OR('28 Populations and thresholds'!$J$87="CR",'28 Populations and thresholds'!$J$87="EN",'28 Populations and thresholds'!$J$87="VU")</f>
        <v>0</v>
      </c>
      <c r="M2637" s="273">
        <f>D2637/'28 Populations and thresholds'!$H$87</f>
        <v>5.5999999999999999E-3</v>
      </c>
      <c r="N2637" s="274">
        <f>'28 Populations and thresholds'!$K$87</f>
        <v>0</v>
      </c>
      <c r="O2637" s="263" t="str">
        <f t="shared" si="175"/>
        <v xml:space="preserve"> </v>
      </c>
      <c r="P2637" s="349">
        <v>10.87</v>
      </c>
      <c r="Q2637" s="272">
        <v>4</v>
      </c>
      <c r="R2637" s="274">
        <v>0</v>
      </c>
      <c r="S2637" s="263"/>
      <c r="T2637" s="269"/>
      <c r="U2637" s="263" t="str">
        <f t="shared" si="176"/>
        <v xml:space="preserve"> </v>
      </c>
      <c r="W2637" s="9"/>
      <c r="X2637" s="9"/>
      <c r="Y2637" s="9"/>
      <c r="Z2637" s="9"/>
    </row>
    <row r="2638" spans="1:26" s="4" customFormat="1" x14ac:dyDescent="0.2">
      <c r="A2638" s="275" t="s">
        <v>1610</v>
      </c>
      <c r="B2638" s="269" t="s">
        <v>3556</v>
      </c>
      <c r="C2638" s="269" t="s">
        <v>3666</v>
      </c>
      <c r="D2638" s="279">
        <v>5290</v>
      </c>
      <c r="E2638" s="274">
        <v>2005</v>
      </c>
      <c r="F2638" s="263" t="str">
        <f t="shared" si="173"/>
        <v xml:space="preserve"> </v>
      </c>
      <c r="G2638" s="275" t="s">
        <v>139</v>
      </c>
      <c r="H2638" s="275" t="s">
        <v>3388</v>
      </c>
      <c r="I2638" s="263" t="str">
        <f t="shared" si="174"/>
        <v xml:space="preserve"> </v>
      </c>
      <c r="J2638" s="272" t="str">
        <f>IF(D2638&gt;=(('28 Populations and thresholds'!$I$62)+('28 Populations and thresholds'!$I$65)),"YES"," ")</f>
        <v>YES</v>
      </c>
      <c r="K2638" s="272" t="str">
        <f>IF(J2638="YES"," ",IF(D2638&gt;=(('28 Populations and thresholds'!$I$62)+('28 Populations and thresholds'!$I$65))*0.25,"YES"))</f>
        <v xml:space="preserve"> </v>
      </c>
      <c r="L2638" s="272" t="b">
        <f>OR('28 Populations and thresholds'!$J$62="CR",'28 Populations and thresholds'!$J$62="EN",'28 Populations and thresholds'!$J$62="VU")</f>
        <v>0</v>
      </c>
      <c r="M2638" s="273">
        <f>D2638/(('28 Populations and thresholds'!$H$62)+('28 Populations and thresholds'!$H$65))</f>
        <v>3.1117647058823531E-2</v>
      </c>
      <c r="N2638" s="274" t="str">
        <f>'28 Populations and thresholds'!$K$62</f>
        <v>DEC</v>
      </c>
      <c r="O2638" s="263" t="str">
        <f t="shared" si="175"/>
        <v xml:space="preserve"> </v>
      </c>
      <c r="P2638" s="349"/>
      <c r="Q2638" s="272"/>
      <c r="R2638" s="274"/>
      <c r="S2638" s="263"/>
      <c r="T2638" s="275" t="s">
        <v>4552</v>
      </c>
      <c r="U2638" s="263" t="str">
        <f t="shared" si="176"/>
        <v xml:space="preserve"> </v>
      </c>
      <c r="W2638" s="9"/>
      <c r="X2638" s="9"/>
      <c r="Y2638" s="9"/>
      <c r="Z2638" s="9"/>
    </row>
    <row r="2639" spans="1:26" s="4" customFormat="1" x14ac:dyDescent="0.2">
      <c r="A2639" s="275" t="s">
        <v>1610</v>
      </c>
      <c r="B2639" s="269" t="s">
        <v>3556</v>
      </c>
      <c r="C2639" s="269" t="s">
        <v>3659</v>
      </c>
      <c r="D2639" s="279">
        <v>5440</v>
      </c>
      <c r="E2639" s="274">
        <v>2007</v>
      </c>
      <c r="F2639" s="263" t="str">
        <f t="shared" si="173"/>
        <v xml:space="preserve"> </v>
      </c>
      <c r="G2639" s="275" t="s">
        <v>139</v>
      </c>
      <c r="H2639" s="275" t="s">
        <v>3388</v>
      </c>
      <c r="I2639" s="263" t="str">
        <f t="shared" si="174"/>
        <v xml:space="preserve"> </v>
      </c>
      <c r="J2639" s="272" t="str">
        <f>IF(D2639&gt;=('28 Populations and thresholds'!$I$68),"YES"," ")</f>
        <v>YES</v>
      </c>
      <c r="K2639" s="272" t="str">
        <f>IF(J2639="YES"," ",IF(D2639&gt;=('28 Populations and thresholds'!$I$68)*0.25,"YES"))</f>
        <v xml:space="preserve"> </v>
      </c>
      <c r="L2639" s="272" t="b">
        <f>OR('28 Populations and thresholds'!$J$68="CR",'28 Populations and thresholds'!$J$68="EN",'28 Populations and thresholds'!$J$68="VU")</f>
        <v>0</v>
      </c>
      <c r="M2639" s="273">
        <f>D2639/'28 Populations and thresholds'!$H$68</f>
        <v>5.4399999999999997E-2</v>
      </c>
      <c r="N2639" s="274">
        <f>'28 Populations and thresholds'!$K$68</f>
        <v>0</v>
      </c>
      <c r="O2639" s="263" t="str">
        <f t="shared" si="175"/>
        <v xml:space="preserve"> </v>
      </c>
      <c r="P2639" s="349"/>
      <c r="Q2639" s="272"/>
      <c r="R2639" s="274"/>
      <c r="S2639" s="263"/>
      <c r="T2639" s="269"/>
      <c r="U2639" s="263" t="str">
        <f t="shared" si="176"/>
        <v xml:space="preserve"> </v>
      </c>
      <c r="W2639" s="9"/>
      <c r="X2639" s="9"/>
      <c r="Y2639" s="9"/>
      <c r="Z2639" s="9"/>
    </row>
    <row r="2640" spans="1:26" s="4" customFormat="1" x14ac:dyDescent="0.2">
      <c r="A2640" s="275" t="s">
        <v>1610</v>
      </c>
      <c r="B2640" s="269" t="s">
        <v>3556</v>
      </c>
      <c r="C2640" s="269" t="s">
        <v>3552</v>
      </c>
      <c r="D2640" s="279">
        <v>1760</v>
      </c>
      <c r="E2640" s="274">
        <v>2006</v>
      </c>
      <c r="F2640" s="263" t="str">
        <f t="shared" si="173"/>
        <v xml:space="preserve"> </v>
      </c>
      <c r="G2640" s="275" t="s">
        <v>139</v>
      </c>
      <c r="H2640" s="275" t="s">
        <v>3388</v>
      </c>
      <c r="I2640" s="263" t="str">
        <f t="shared" si="174"/>
        <v xml:space="preserve"> </v>
      </c>
      <c r="J2640" s="272" t="str">
        <f>IF(D2640&gt;=('28 Populations and thresholds'!$I$77),"YES"," ")</f>
        <v>YES</v>
      </c>
      <c r="K2640" s="272" t="str">
        <f>IF(J2640="YES"," ",IF(D2640&gt;=('28 Populations and thresholds'!$I$77)*0.25,"YES"))</f>
        <v xml:space="preserve"> </v>
      </c>
      <c r="L2640" s="272" t="b">
        <f>OR('28 Populations and thresholds'!$J$77="CR",'28 Populations and thresholds'!$J$77="EN",'28 Populations and thresholds'!$J$77="VU")</f>
        <v>0</v>
      </c>
      <c r="M2640" s="273">
        <f>D2640/'28 Populations and thresholds'!$H$77</f>
        <v>1.7600000000000001E-2</v>
      </c>
      <c r="N2640" s="274">
        <f>'28 Populations and thresholds'!$K$77</f>
        <v>0</v>
      </c>
      <c r="O2640" s="263" t="str">
        <f t="shared" si="175"/>
        <v xml:space="preserve"> </v>
      </c>
      <c r="P2640" s="349"/>
      <c r="Q2640" s="272"/>
      <c r="R2640" s="274"/>
      <c r="S2640" s="263"/>
      <c r="T2640" s="269"/>
      <c r="U2640" s="263" t="str">
        <f t="shared" si="176"/>
        <v xml:space="preserve"> </v>
      </c>
      <c r="W2640" s="9"/>
      <c r="X2640" s="9"/>
      <c r="Y2640" s="9"/>
      <c r="Z2640" s="9"/>
    </row>
    <row r="2641" spans="1:26" s="4" customFormat="1" x14ac:dyDescent="0.2">
      <c r="A2641" s="12" t="s">
        <v>1610</v>
      </c>
      <c r="B2641" s="54" t="s">
        <v>4431</v>
      </c>
      <c r="C2641" s="4" t="s">
        <v>3659</v>
      </c>
      <c r="D2641" s="5">
        <v>1205</v>
      </c>
      <c r="E2641" s="104" t="s">
        <v>3938</v>
      </c>
      <c r="F2641" s="263" t="str">
        <f t="shared" si="173"/>
        <v xml:space="preserve"> </v>
      </c>
      <c r="G2641" s="13"/>
      <c r="H2641" s="13" t="s">
        <v>4429</v>
      </c>
      <c r="I2641" s="263" t="str">
        <f t="shared" si="174"/>
        <v xml:space="preserve"> </v>
      </c>
      <c r="J2641" s="38" t="str">
        <f>IF(D2641&gt;=('28 Populations and thresholds'!$I$68),"YES"," ")</f>
        <v>YES</v>
      </c>
      <c r="K2641" s="38" t="str">
        <f>IF(J2641="YES"," ",IF(D2641&gt;=('28 Populations and thresholds'!$I$68)*0.25,"YES"))</f>
        <v xml:space="preserve"> </v>
      </c>
      <c r="L2641" s="38" t="b">
        <f>OR('28 Populations and thresholds'!$J$68="CR",'28 Populations and thresholds'!$J$68="EN",'28 Populations and thresholds'!$J$68="VU")</f>
        <v>0</v>
      </c>
      <c r="M2641" s="75">
        <f>D2641/'28 Populations and thresholds'!$H$68</f>
        <v>1.205E-2</v>
      </c>
      <c r="N2641" s="106">
        <f>'28 Populations and thresholds'!$K$68</f>
        <v>0</v>
      </c>
      <c r="O2641" s="263" t="str">
        <f t="shared" si="175"/>
        <v xml:space="preserve"> </v>
      </c>
      <c r="P2641" s="348">
        <v>1.21</v>
      </c>
      <c r="Q2641" s="38">
        <v>1</v>
      </c>
      <c r="R2641" s="106">
        <v>0</v>
      </c>
      <c r="S2641" s="263"/>
      <c r="T2641" s="9"/>
      <c r="U2641" s="263" t="str">
        <f t="shared" si="176"/>
        <v xml:space="preserve"> </v>
      </c>
      <c r="W2641" s="9"/>
      <c r="X2641" s="9"/>
      <c r="Y2641" s="9"/>
      <c r="Z2641" s="9"/>
    </row>
    <row r="2642" spans="1:26" s="4" customFormat="1" x14ac:dyDescent="0.2">
      <c r="A2642" s="275" t="s">
        <v>1610</v>
      </c>
      <c r="B2642" s="269" t="s">
        <v>4759</v>
      </c>
      <c r="C2642" s="269" t="s">
        <v>3570</v>
      </c>
      <c r="D2642" s="279">
        <v>850</v>
      </c>
      <c r="E2642" s="274">
        <v>2002</v>
      </c>
      <c r="F2642" s="263" t="str">
        <f t="shared" si="173"/>
        <v xml:space="preserve"> </v>
      </c>
      <c r="G2642" s="275" t="s">
        <v>139</v>
      </c>
      <c r="H2642" s="275" t="s">
        <v>3388</v>
      </c>
      <c r="I2642" s="263" t="str">
        <f t="shared" si="174"/>
        <v xml:space="preserve"> </v>
      </c>
      <c r="J2642" s="272" t="str">
        <f>IF(D2642&gt;=('28 Populations and thresholds'!$I$82),"YES"," ")</f>
        <v>YES</v>
      </c>
      <c r="K2642" s="272" t="str">
        <f>IF(J2642="YES"," ",IF(D2642&gt;=('28 Populations and thresholds'!$I$82)*0.25,"YES"))</f>
        <v xml:space="preserve"> </v>
      </c>
      <c r="L2642" s="272" t="b">
        <f>OR('28 Populations and thresholds'!$J$82="CR",'28 Populations and thresholds'!$J$82="EN",'28 Populations and thresholds'!$J$82="VU")</f>
        <v>0</v>
      </c>
      <c r="M2642" s="273">
        <f>D2642/'28 Populations and thresholds'!$H$82</f>
        <v>0.21249999999999999</v>
      </c>
      <c r="N2642" s="274" t="str">
        <f>'28 Populations and thresholds'!$K$82</f>
        <v>DEC</v>
      </c>
      <c r="O2642" s="263" t="str">
        <f t="shared" si="175"/>
        <v xml:space="preserve"> </v>
      </c>
      <c r="P2642" s="349">
        <v>21.25</v>
      </c>
      <c r="Q2642" s="272">
        <v>1</v>
      </c>
      <c r="R2642" s="274">
        <v>0</v>
      </c>
      <c r="S2642" s="263"/>
      <c r="T2642" s="269"/>
      <c r="U2642" s="263" t="str">
        <f t="shared" si="176"/>
        <v xml:space="preserve"> </v>
      </c>
      <c r="W2642" s="9"/>
      <c r="X2642" s="9"/>
      <c r="Y2642" s="9"/>
      <c r="Z2642" s="9"/>
    </row>
    <row r="2643" spans="1:26" s="4" customFormat="1" x14ac:dyDescent="0.2">
      <c r="A2643" s="12" t="s">
        <v>1610</v>
      </c>
      <c r="B2643" s="111" t="s">
        <v>4732</v>
      </c>
      <c r="C2643" s="4" t="s">
        <v>3570</v>
      </c>
      <c r="D2643" s="5">
        <v>350</v>
      </c>
      <c r="E2643" s="104">
        <v>2001</v>
      </c>
      <c r="F2643" s="263" t="str">
        <f t="shared" si="173"/>
        <v xml:space="preserve"> </v>
      </c>
      <c r="G2643" s="12" t="s">
        <v>139</v>
      </c>
      <c r="H2643" s="12" t="s">
        <v>3388</v>
      </c>
      <c r="I2643" s="263" t="str">
        <f t="shared" si="174"/>
        <v xml:space="preserve"> </v>
      </c>
      <c r="J2643" s="38" t="str">
        <f>IF(D2643&gt;=('28 Populations and thresholds'!$I$82),"YES"," ")</f>
        <v>YES</v>
      </c>
      <c r="K2643" s="38" t="str">
        <f>IF(J2643="YES"," ",IF(D2643&gt;=('28 Populations and thresholds'!$I$82)*0.25,"YES"))</f>
        <v xml:space="preserve"> </v>
      </c>
      <c r="L2643" s="38" t="b">
        <f>OR('28 Populations and thresholds'!$J$82="CR",'28 Populations and thresholds'!$J$82="EN",'28 Populations and thresholds'!$J$82="VU")</f>
        <v>0</v>
      </c>
      <c r="M2643" s="75">
        <f>D2643/'28 Populations and thresholds'!$H$82</f>
        <v>8.7499999999999994E-2</v>
      </c>
      <c r="N2643" s="106" t="str">
        <f>'28 Populations and thresholds'!$K$82</f>
        <v>DEC</v>
      </c>
      <c r="O2643" s="263" t="str">
        <f t="shared" si="175"/>
        <v xml:space="preserve"> </v>
      </c>
      <c r="P2643" s="348">
        <v>8.75</v>
      </c>
      <c r="Q2643" s="38">
        <v>1</v>
      </c>
      <c r="R2643" s="106">
        <v>0</v>
      </c>
      <c r="S2643" s="263"/>
      <c r="T2643" s="9"/>
      <c r="U2643" s="263" t="str">
        <f t="shared" si="176"/>
        <v xml:space="preserve"> </v>
      </c>
      <c r="W2643" s="9"/>
      <c r="X2643" s="9"/>
      <c r="Y2643" s="9"/>
      <c r="Z2643" s="9"/>
    </row>
    <row r="2644" spans="1:26" s="4" customFormat="1" x14ac:dyDescent="0.2">
      <c r="A2644" s="275" t="s">
        <v>1610</v>
      </c>
      <c r="B2644" s="269" t="s">
        <v>4041</v>
      </c>
      <c r="C2644" s="269" t="s">
        <v>3719</v>
      </c>
      <c r="D2644" s="279">
        <v>100</v>
      </c>
      <c r="E2644" s="285">
        <v>40693</v>
      </c>
      <c r="F2644" s="263" t="str">
        <f t="shared" si="173"/>
        <v xml:space="preserve"> </v>
      </c>
      <c r="G2644" s="275" t="s">
        <v>4042</v>
      </c>
      <c r="H2644" s="275"/>
      <c r="I2644" s="263" t="str">
        <f t="shared" si="174"/>
        <v xml:space="preserve"> </v>
      </c>
      <c r="J2644" s="272" t="str">
        <f>IF(D2644&gt;=('28 Populations and thresholds'!$I$32),"YES"," ")</f>
        <v>YES</v>
      </c>
      <c r="K2644" s="272" t="str">
        <f>IF(J2644="YES"," ",IF(D2644&gt;=('28 Populations and thresholds'!$I$32)*0.25,"YES"))</f>
        <v xml:space="preserve"> </v>
      </c>
      <c r="L2644" s="272" t="b">
        <f>OR('28 Populations and thresholds'!$J$32="CR",'28 Populations and thresholds'!$J$32="EN",'28 Populations and thresholds'!$J$32="VU")</f>
        <v>1</v>
      </c>
      <c r="M2644" s="273">
        <f>D2644/'28 Populations and thresholds'!$H$32</f>
        <v>2.4390243902439025E-2</v>
      </c>
      <c r="N2644" s="274">
        <f>'28 Populations and thresholds'!$K$32</f>
        <v>0</v>
      </c>
      <c r="O2644" s="263" t="str">
        <f t="shared" si="175"/>
        <v xml:space="preserve"> </v>
      </c>
      <c r="P2644" s="349">
        <v>2.44</v>
      </c>
      <c r="Q2644" s="272">
        <v>1</v>
      </c>
      <c r="R2644" s="274">
        <v>1</v>
      </c>
      <c r="S2644" s="263"/>
      <c r="T2644" s="275" t="s">
        <v>4043</v>
      </c>
      <c r="U2644" s="263" t="str">
        <f t="shared" si="176"/>
        <v xml:space="preserve"> </v>
      </c>
      <c r="W2644" s="9"/>
      <c r="X2644" s="9"/>
      <c r="Y2644" s="9"/>
      <c r="Z2644" s="9"/>
    </row>
    <row r="2645" spans="1:26" s="4" customFormat="1" x14ac:dyDescent="0.2">
      <c r="A2645" s="12" t="s">
        <v>1610</v>
      </c>
      <c r="B2645" s="4" t="s">
        <v>3610</v>
      </c>
      <c r="C2645" s="4" t="s">
        <v>3594</v>
      </c>
      <c r="D2645" s="5">
        <v>60000</v>
      </c>
      <c r="E2645" s="104" t="s">
        <v>3938</v>
      </c>
      <c r="F2645" s="263" t="str">
        <f t="shared" si="173"/>
        <v xml:space="preserve"> </v>
      </c>
      <c r="G2645" s="13"/>
      <c r="H2645" s="13" t="s">
        <v>4429</v>
      </c>
      <c r="I2645" s="263" t="str">
        <f t="shared" si="174"/>
        <v xml:space="preserve"> </v>
      </c>
      <c r="J2645" s="38" t="str">
        <f>IF(D2645&gt;=('28 Populations and thresholds'!$I$87),"YES"," ")</f>
        <v>YES</v>
      </c>
      <c r="K2645" s="38" t="str">
        <f>IF(J2645="YES"," ",IF(D2645&gt;=('28 Populations and thresholds'!$I$87)*0.25,"YES"))</f>
        <v xml:space="preserve"> </v>
      </c>
      <c r="L2645" s="38" t="b">
        <f>OR('28 Populations and thresholds'!$J$87="CR",'28 Populations and thresholds'!$J$87="EN",'28 Populations and thresholds'!$J$87="VU")</f>
        <v>0</v>
      </c>
      <c r="M2645" s="75">
        <f>D2645/'28 Populations and thresholds'!$H$87</f>
        <v>0.06</v>
      </c>
      <c r="N2645" s="106">
        <f>'28 Populations and thresholds'!$K$87</f>
        <v>0</v>
      </c>
      <c r="O2645" s="263" t="str">
        <f t="shared" si="175"/>
        <v xml:space="preserve"> </v>
      </c>
      <c r="P2645" s="348">
        <v>17.7</v>
      </c>
      <c r="Q2645" s="38">
        <v>4</v>
      </c>
      <c r="R2645" s="106">
        <v>0</v>
      </c>
      <c r="S2645" s="263"/>
      <c r="T2645" s="9"/>
      <c r="U2645" s="263" t="str">
        <f t="shared" si="176"/>
        <v xml:space="preserve"> </v>
      </c>
      <c r="W2645" s="9"/>
      <c r="X2645" s="9"/>
      <c r="Y2645" s="9"/>
      <c r="Z2645" s="9"/>
    </row>
    <row r="2646" spans="1:26" s="4" customFormat="1" x14ac:dyDescent="0.2">
      <c r="A2646" s="12" t="s">
        <v>1610</v>
      </c>
      <c r="B2646" s="4" t="s">
        <v>3610</v>
      </c>
      <c r="C2646" s="4" t="s">
        <v>3666</v>
      </c>
      <c r="D2646" s="105">
        <v>1130</v>
      </c>
      <c r="E2646" s="106">
        <v>2007</v>
      </c>
      <c r="F2646" s="263" t="str">
        <f t="shared" si="173"/>
        <v xml:space="preserve"> </v>
      </c>
      <c r="G2646" s="12" t="s">
        <v>139</v>
      </c>
      <c r="H2646" s="12" t="s">
        <v>3388</v>
      </c>
      <c r="I2646" s="263" t="str">
        <f t="shared" si="174"/>
        <v xml:space="preserve"> </v>
      </c>
      <c r="J2646" s="38" t="str">
        <f>IF(D2646&gt;=(('28 Populations and thresholds'!$I$62)+('28 Populations and thresholds'!$I$65)),"YES"," ")</f>
        <v>YES</v>
      </c>
      <c r="K2646" s="38" t="str">
        <f>IF(J2646="YES"," ",IF(D2646&gt;=(('28 Populations and thresholds'!$I$62)+('28 Populations and thresholds'!$I$65))*0.25,"YES"))</f>
        <v xml:space="preserve"> </v>
      </c>
      <c r="L2646" s="38" t="b">
        <f>OR('28 Populations and thresholds'!$J$62="CR",'28 Populations and thresholds'!$J$62="EN",'28 Populations and thresholds'!$J$62="VU")</f>
        <v>0</v>
      </c>
      <c r="M2646" s="75">
        <f>D2646/(('28 Populations and thresholds'!$H$62)+('28 Populations and thresholds'!$H$65))</f>
        <v>6.6470588235294122E-3</v>
      </c>
      <c r="N2646" s="106" t="str">
        <f>'28 Populations and thresholds'!$K$62</f>
        <v>DEC</v>
      </c>
      <c r="O2646" s="263" t="str">
        <f t="shared" si="175"/>
        <v xml:space="preserve"> </v>
      </c>
      <c r="P2646" s="348"/>
      <c r="Q2646" s="38"/>
      <c r="R2646" s="106"/>
      <c r="S2646" s="263"/>
      <c r="T2646" s="12" t="s">
        <v>4552</v>
      </c>
      <c r="U2646" s="263" t="str">
        <f t="shared" si="176"/>
        <v xml:space="preserve"> </v>
      </c>
      <c r="W2646" s="9"/>
      <c r="X2646" s="9"/>
      <c r="Y2646" s="9"/>
      <c r="Z2646" s="9"/>
    </row>
    <row r="2647" spans="1:26" s="4" customFormat="1" x14ac:dyDescent="0.2">
      <c r="A2647" s="12" t="s">
        <v>1610</v>
      </c>
      <c r="B2647" s="4" t="s">
        <v>3610</v>
      </c>
      <c r="C2647" s="111" t="s">
        <v>3659</v>
      </c>
      <c r="D2647" s="105">
        <v>9970</v>
      </c>
      <c r="E2647" s="106">
        <v>2007</v>
      </c>
      <c r="F2647" s="263" t="str">
        <f t="shared" si="173"/>
        <v xml:space="preserve"> </v>
      </c>
      <c r="G2647" s="12" t="s">
        <v>139</v>
      </c>
      <c r="H2647" s="12" t="s">
        <v>3388</v>
      </c>
      <c r="I2647" s="263" t="str">
        <f t="shared" si="174"/>
        <v xml:space="preserve"> </v>
      </c>
      <c r="J2647" s="38" t="str">
        <f>IF(D2647&gt;=('28 Populations and thresholds'!$I$68),"YES"," ")</f>
        <v>YES</v>
      </c>
      <c r="K2647" s="38" t="str">
        <f>IF(J2647="YES"," ",IF(D2647&gt;=('28 Populations and thresholds'!$I$68)*0.25,"YES"))</f>
        <v xml:space="preserve"> </v>
      </c>
      <c r="L2647" s="38" t="b">
        <f>OR('28 Populations and thresholds'!$J$68="CR",'28 Populations and thresholds'!$J$68="EN",'28 Populations and thresholds'!$J$68="VU")</f>
        <v>0</v>
      </c>
      <c r="M2647" s="75">
        <f>D2647/'28 Populations and thresholds'!$H$68</f>
        <v>9.9699999999999997E-2</v>
      </c>
      <c r="N2647" s="106">
        <f>'28 Populations and thresholds'!$K$68</f>
        <v>0</v>
      </c>
      <c r="O2647" s="263" t="str">
        <f t="shared" si="175"/>
        <v xml:space="preserve"> </v>
      </c>
      <c r="P2647" s="348"/>
      <c r="Q2647" s="38"/>
      <c r="R2647" s="106"/>
      <c r="S2647" s="263"/>
      <c r="T2647" s="9"/>
      <c r="U2647" s="263" t="str">
        <f t="shared" si="176"/>
        <v xml:space="preserve"> </v>
      </c>
      <c r="W2647" s="9"/>
      <c r="X2647" s="9"/>
      <c r="Y2647" s="9"/>
      <c r="Z2647" s="9"/>
    </row>
    <row r="2648" spans="1:26" s="4" customFormat="1" x14ac:dyDescent="0.2">
      <c r="A2648" s="12" t="s">
        <v>1610</v>
      </c>
      <c r="B2648" s="2" t="s">
        <v>3610</v>
      </c>
      <c r="C2648" s="160" t="s">
        <v>3607</v>
      </c>
      <c r="D2648" s="5">
        <v>3200</v>
      </c>
      <c r="E2648" s="104">
        <v>2007</v>
      </c>
      <c r="F2648" s="263" t="str">
        <f t="shared" si="173"/>
        <v xml:space="preserve"> </v>
      </c>
      <c r="G2648" s="12" t="s">
        <v>139</v>
      </c>
      <c r="H2648" s="12" t="s">
        <v>3388</v>
      </c>
      <c r="I2648" s="263" t="str">
        <f t="shared" si="174"/>
        <v xml:space="preserve"> </v>
      </c>
      <c r="J2648" s="38" t="str">
        <f>IF(D2648&gt;=('28 Populations and thresholds'!$I$92),"YES"," ")</f>
        <v>YES</v>
      </c>
      <c r="K2648" s="38" t="str">
        <f>IF(J2648="YES"," ",IF(D2648&gt;=('28 Populations and thresholds'!$I$92)*0.25,"YES"))</f>
        <v xml:space="preserve"> </v>
      </c>
      <c r="L2648" s="38" t="b">
        <f>OR('28 Populations and thresholds'!$J$92="CR",'28 Populations and thresholds'!$J$92="EN",'28 Populations and thresholds'!$J$92="VU")</f>
        <v>0</v>
      </c>
      <c r="M2648" s="75">
        <f>D2648/'28 Populations and thresholds'!$H$92</f>
        <v>1.0666666666666666E-2</v>
      </c>
      <c r="N2648" s="106" t="str">
        <f>'28 Populations and thresholds'!$K$92</f>
        <v>DEC</v>
      </c>
      <c r="O2648" s="263" t="str">
        <f t="shared" si="175"/>
        <v xml:space="preserve"> </v>
      </c>
      <c r="P2648" s="348"/>
      <c r="Q2648" s="38"/>
      <c r="R2648" s="106"/>
      <c r="S2648" s="263"/>
      <c r="T2648" s="9"/>
      <c r="U2648" s="263" t="str">
        <f t="shared" si="176"/>
        <v xml:space="preserve"> </v>
      </c>
      <c r="W2648" s="9"/>
      <c r="X2648" s="9"/>
      <c r="Y2648" s="9"/>
      <c r="Z2648" s="9"/>
    </row>
    <row r="2649" spans="1:26" s="4" customFormat="1" x14ac:dyDescent="0.2">
      <c r="A2649" s="275" t="s">
        <v>1610</v>
      </c>
      <c r="B2649" s="269" t="s">
        <v>1702</v>
      </c>
      <c r="C2649" s="269" t="s">
        <v>1696</v>
      </c>
      <c r="D2649" s="279">
        <v>24</v>
      </c>
      <c r="E2649" s="284" t="s">
        <v>83</v>
      </c>
      <c r="F2649" s="263" t="str">
        <f t="shared" si="173"/>
        <v xml:space="preserve"> </v>
      </c>
      <c r="G2649" s="275" t="s">
        <v>139</v>
      </c>
      <c r="H2649" s="275"/>
      <c r="I2649" s="263" t="str">
        <f t="shared" si="174"/>
        <v xml:space="preserve"> </v>
      </c>
      <c r="J2649" s="272" t="str">
        <f>IF(D2649&gt;=('28 Populations and thresholds'!$I$51),"YES"," ")</f>
        <v>YES</v>
      </c>
      <c r="K2649" s="272" t="str">
        <f>IF(J2649="YES"," ",IF(D2649&gt;=('28 Populations and thresholds'!$I$51)*0.25,"YES"))</f>
        <v xml:space="preserve"> </v>
      </c>
      <c r="L2649" s="272" t="b">
        <f>OR('28 Populations and thresholds'!$J$51="CR",'28 Populations and thresholds'!$J$51="EN",'28 Populations and thresholds'!$J$51="VU")</f>
        <v>1</v>
      </c>
      <c r="M2649" s="273">
        <f>D2649/'28 Populations and thresholds'!$H$51</f>
        <v>8.8888888888888889E-3</v>
      </c>
      <c r="N2649" s="274">
        <f>'28 Populations and thresholds'!$K$51</f>
        <v>0</v>
      </c>
      <c r="O2649" s="263" t="str">
        <f t="shared" si="175"/>
        <v xml:space="preserve"> </v>
      </c>
      <c r="P2649" s="349">
        <v>0.89</v>
      </c>
      <c r="Q2649" s="272">
        <v>1</v>
      </c>
      <c r="R2649" s="274">
        <v>1</v>
      </c>
      <c r="S2649" s="263"/>
      <c r="T2649" s="275"/>
      <c r="U2649" s="263" t="str">
        <f t="shared" si="176"/>
        <v xml:space="preserve"> </v>
      </c>
      <c r="W2649" s="9"/>
      <c r="X2649" s="9"/>
      <c r="Y2649" s="9"/>
      <c r="Z2649" s="9"/>
    </row>
    <row r="2650" spans="1:26" s="4" customFormat="1" x14ac:dyDescent="0.2">
      <c r="A2650" s="143" t="s">
        <v>1610</v>
      </c>
      <c r="B2650" s="40" t="s">
        <v>941</v>
      </c>
      <c r="C2650" s="40" t="s">
        <v>3795</v>
      </c>
      <c r="D2650" s="41">
        <v>1732</v>
      </c>
      <c r="E2650" s="46">
        <v>35551</v>
      </c>
      <c r="F2650" s="263" t="str">
        <f t="shared" si="173"/>
        <v xml:space="preserve"> </v>
      </c>
      <c r="G2650" s="143" t="s">
        <v>21</v>
      </c>
      <c r="H2650" s="143" t="s">
        <v>608</v>
      </c>
      <c r="I2650" s="263" t="str">
        <f t="shared" si="174"/>
        <v xml:space="preserve"> </v>
      </c>
      <c r="J2650" s="38" t="str">
        <f>IF(D2650&gt;=(('28 Populations and thresholds'!$I$176)+('28 Populations and thresholds'!$I$177)),"YES"," ")</f>
        <v xml:space="preserve"> </v>
      </c>
      <c r="K2650" s="38" t="str">
        <f>IF(J2650="YES"," ",IF(D2650&gt;=(('28 Populations and thresholds'!$I$176)+('28 Populations and thresholds'!$I$177))*0.25,"YES"))</f>
        <v>YES</v>
      </c>
      <c r="L2650" s="38" t="b">
        <f>OR('28 Populations and thresholds'!$J$176="CR",'28 Populations and thresholds'!$J$176="EN",'28 Populations and thresholds'!$J$176="VU")</f>
        <v>0</v>
      </c>
      <c r="M2650" s="75">
        <f>D2650/(('28 Populations and thresholds'!$H$176)+('28 Populations and thresholds'!$H$177))</f>
        <v>6.2078853046594979E-3</v>
      </c>
      <c r="N2650" s="106" t="str">
        <f>'28 Populations and thresholds'!$K$176</f>
        <v>DEC</v>
      </c>
      <c r="O2650" s="263" t="str">
        <f t="shared" si="175"/>
        <v xml:space="preserve"> </v>
      </c>
      <c r="P2650" s="348">
        <v>8.35</v>
      </c>
      <c r="Q2650" s="38">
        <v>6</v>
      </c>
      <c r="R2650" s="106">
        <v>0</v>
      </c>
      <c r="S2650" s="263"/>
      <c r="T2650" s="12" t="s">
        <v>4568</v>
      </c>
      <c r="U2650" s="263" t="str">
        <f t="shared" si="176"/>
        <v xml:space="preserve"> </v>
      </c>
      <c r="W2650" s="9"/>
      <c r="X2650" s="9"/>
      <c r="Y2650" s="9"/>
      <c r="Z2650" s="9"/>
    </row>
    <row r="2651" spans="1:26" s="4" customFormat="1" x14ac:dyDescent="0.2">
      <c r="A2651" s="12" t="s">
        <v>1610</v>
      </c>
      <c r="B2651" s="40" t="s">
        <v>941</v>
      </c>
      <c r="C2651" s="4" t="s">
        <v>3756</v>
      </c>
      <c r="D2651" s="41">
        <v>6006</v>
      </c>
      <c r="E2651" s="46">
        <v>35916</v>
      </c>
      <c r="F2651" s="263" t="str">
        <f t="shared" si="173"/>
        <v xml:space="preserve"> </v>
      </c>
      <c r="G2651" s="143" t="s">
        <v>21</v>
      </c>
      <c r="H2651" s="143" t="s">
        <v>907</v>
      </c>
      <c r="I2651" s="263" t="str">
        <f t="shared" si="174"/>
        <v xml:space="preserve"> </v>
      </c>
      <c r="J2651" s="38" t="str">
        <f>IF(D2651&gt;=('28 Populations and thresholds'!$I$175),"YES"," ")</f>
        <v>YES</v>
      </c>
      <c r="K2651" s="38" t="str">
        <f>IF(J2651="YES"," ",IF(D2651&gt;=('28 Populations and thresholds'!$I$175)*0.25,"YES"))</f>
        <v xml:space="preserve"> </v>
      </c>
      <c r="L2651" s="38" t="b">
        <f>OR('28 Populations and thresholds'!$J$175="CR",'28 Populations and thresholds'!$J$175="EN",'28 Populations and thresholds'!$J$175="VU")</f>
        <v>0</v>
      </c>
      <c r="M2651" s="75">
        <f>D2651/'28 Populations and thresholds'!$H$175</f>
        <v>4.3208633093525177E-2</v>
      </c>
      <c r="N2651" s="106" t="str">
        <f>'28 Populations and thresholds'!$K$175</f>
        <v>DEC</v>
      </c>
      <c r="O2651" s="263" t="str">
        <f t="shared" si="175"/>
        <v xml:space="preserve"> </v>
      </c>
      <c r="P2651" s="348"/>
      <c r="Q2651" s="38"/>
      <c r="R2651" s="106"/>
      <c r="S2651" s="263"/>
      <c r="T2651" s="12"/>
      <c r="U2651" s="263" t="str">
        <f t="shared" si="176"/>
        <v xml:space="preserve"> </v>
      </c>
      <c r="W2651" s="9"/>
      <c r="X2651" s="9"/>
      <c r="Y2651" s="9"/>
      <c r="Z2651" s="9"/>
    </row>
    <row r="2652" spans="1:26" s="4" customFormat="1" x14ac:dyDescent="0.2">
      <c r="A2652" s="12" t="s">
        <v>1610</v>
      </c>
      <c r="B2652" s="40" t="s">
        <v>941</v>
      </c>
      <c r="C2652" s="4" t="s">
        <v>3761</v>
      </c>
      <c r="D2652" s="41">
        <v>963</v>
      </c>
      <c r="E2652" s="46">
        <v>34831</v>
      </c>
      <c r="F2652" s="263" t="str">
        <f t="shared" si="173"/>
        <v xml:space="preserve"> </v>
      </c>
      <c r="G2652" s="143" t="s">
        <v>21</v>
      </c>
      <c r="H2652" s="143" t="s">
        <v>907</v>
      </c>
      <c r="I2652" s="263" t="str">
        <f t="shared" si="174"/>
        <v xml:space="preserve"> </v>
      </c>
      <c r="J2652" s="38" t="str">
        <f>IF(D2652&gt;=('28 Populations and thresholds'!$I$187),"YES"," ")</f>
        <v xml:space="preserve"> </v>
      </c>
      <c r="K2652" s="38" t="str">
        <f>IF(J2652="YES"," ",IF(D2652&gt;=('28 Populations and thresholds'!$I$187)*0.25,"YES"))</f>
        <v>YES</v>
      </c>
      <c r="L2652" s="38" t="b">
        <f>OR('28 Populations and thresholds'!$J$187="CR",'28 Populations and thresholds'!$J$187="EN",'28 Populations and thresholds'!$J$187="VU")</f>
        <v>0</v>
      </c>
      <c r="M2652" s="75">
        <f>D2652/'28 Populations and thresholds'!$H$187</f>
        <v>9.6299999999999997E-3</v>
      </c>
      <c r="N2652" s="106">
        <f>'28 Populations and thresholds'!$K$187</f>
        <v>0</v>
      </c>
      <c r="O2652" s="263" t="str">
        <f t="shared" si="175"/>
        <v xml:space="preserve"> </v>
      </c>
      <c r="P2652" s="348"/>
      <c r="Q2652" s="38"/>
      <c r="R2652" s="106"/>
      <c r="S2652" s="263"/>
      <c r="T2652" s="9"/>
      <c r="U2652" s="263" t="str">
        <f t="shared" si="176"/>
        <v xml:space="preserve"> </v>
      </c>
      <c r="W2652" s="9"/>
      <c r="X2652" s="9"/>
      <c r="Y2652" s="9"/>
      <c r="Z2652" s="9"/>
    </row>
    <row r="2653" spans="1:26" s="4" customFormat="1" x14ac:dyDescent="0.2">
      <c r="A2653" s="12" t="s">
        <v>1610</v>
      </c>
      <c r="B2653" s="40" t="s">
        <v>941</v>
      </c>
      <c r="C2653" s="4" t="s">
        <v>3452</v>
      </c>
      <c r="D2653" s="41">
        <v>1063</v>
      </c>
      <c r="E2653" s="43"/>
      <c r="F2653" s="263" t="str">
        <f t="shared" si="173"/>
        <v xml:space="preserve"> </v>
      </c>
      <c r="G2653" s="143" t="s">
        <v>21</v>
      </c>
      <c r="H2653" s="143" t="s">
        <v>907</v>
      </c>
      <c r="I2653" s="263" t="str">
        <f t="shared" si="174"/>
        <v xml:space="preserve"> </v>
      </c>
      <c r="J2653" s="38" t="str">
        <f>IF(D2653&gt;=('28 Populations and thresholds'!$I$158),"YES"," ")</f>
        <v>YES</v>
      </c>
      <c r="K2653" s="38" t="str">
        <f>IF(J2653="YES"," ",IF(D2653&gt;=('28 Populations and thresholds'!$I$158)*0.25,"YES"))</f>
        <v xml:space="preserve"> </v>
      </c>
      <c r="L2653" s="38" t="b">
        <f>OR('28 Populations and thresholds'!$J$158="CR",'28 Populations and thresholds'!$J$158="EN",'28 Populations and thresholds'!$J$158="VU")</f>
        <v>0</v>
      </c>
      <c r="M2653" s="75">
        <f>D2653/'28 Populations and thresholds'!$H$158</f>
        <v>1.0630000000000001E-2</v>
      </c>
      <c r="N2653" s="106">
        <f>'28 Populations and thresholds'!$K$158</f>
        <v>0</v>
      </c>
      <c r="O2653" s="263" t="str">
        <f t="shared" si="175"/>
        <v xml:space="preserve"> </v>
      </c>
      <c r="P2653" s="348"/>
      <c r="Q2653" s="38"/>
      <c r="R2653" s="106"/>
      <c r="S2653" s="263"/>
      <c r="T2653" s="9"/>
      <c r="U2653" s="263" t="str">
        <f t="shared" si="176"/>
        <v xml:space="preserve"> </v>
      </c>
      <c r="W2653" s="9"/>
      <c r="X2653" s="9"/>
      <c r="Y2653" s="9"/>
      <c r="Z2653" s="9"/>
    </row>
    <row r="2654" spans="1:26" s="4" customFormat="1" x14ac:dyDescent="0.2">
      <c r="A2654" s="12" t="s">
        <v>1610</v>
      </c>
      <c r="B2654" s="40" t="s">
        <v>941</v>
      </c>
      <c r="C2654" s="4" t="s">
        <v>3770</v>
      </c>
      <c r="D2654" s="41">
        <v>1867</v>
      </c>
      <c r="E2654" s="46">
        <v>35551</v>
      </c>
      <c r="F2654" s="263" t="str">
        <f t="shared" si="173"/>
        <v xml:space="preserve"> </v>
      </c>
      <c r="G2654" s="143" t="s">
        <v>21</v>
      </c>
      <c r="H2654" s="143" t="s">
        <v>907</v>
      </c>
      <c r="I2654" s="263" t="str">
        <f t="shared" si="174"/>
        <v xml:space="preserve"> </v>
      </c>
      <c r="J2654" s="38" t="str">
        <f>IF(D2654&gt;=('28 Populations and thresholds'!$I$199),"YES"," ")</f>
        <v xml:space="preserve"> </v>
      </c>
      <c r="K2654" s="38" t="str">
        <f>IF(J2654="YES"," ",IF(D2654&gt;=('28 Populations and thresholds'!$I$199)*0.25,"YES"))</f>
        <v>YES</v>
      </c>
      <c r="L2654" s="38" t="b">
        <f>OR('28 Populations and thresholds'!$J$199="CR",'28 Populations and thresholds'!$J$199="EN",'28 Populations and thresholds'!$J$199="VU")</f>
        <v>0</v>
      </c>
      <c r="M2654" s="75">
        <f>D2654/'28 Populations and thresholds'!$H$199</f>
        <v>5.9269841269841269E-3</v>
      </c>
      <c r="N2654" s="106">
        <f>'28 Populations and thresholds'!$K$199</f>
        <v>0</v>
      </c>
      <c r="O2654" s="263" t="str">
        <f t="shared" si="175"/>
        <v xml:space="preserve"> </v>
      </c>
      <c r="P2654" s="348"/>
      <c r="Q2654" s="38"/>
      <c r="R2654" s="106"/>
      <c r="S2654" s="263"/>
      <c r="T2654" s="9"/>
      <c r="U2654" s="263" t="str">
        <f t="shared" si="176"/>
        <v xml:space="preserve"> </v>
      </c>
      <c r="W2654" s="9"/>
      <c r="X2654" s="9"/>
      <c r="Y2654" s="9"/>
      <c r="Z2654" s="9"/>
    </row>
    <row r="2655" spans="1:26" s="4" customFormat="1" x14ac:dyDescent="0.2">
      <c r="A2655" s="12" t="s">
        <v>1610</v>
      </c>
      <c r="B2655" s="40" t="s">
        <v>941</v>
      </c>
      <c r="C2655" s="111" t="s">
        <v>3758</v>
      </c>
      <c r="D2655" s="41">
        <v>432</v>
      </c>
      <c r="E2655" s="46">
        <v>35551</v>
      </c>
      <c r="F2655" s="263" t="str">
        <f t="shared" si="173"/>
        <v xml:space="preserve"> </v>
      </c>
      <c r="G2655" s="143" t="s">
        <v>21</v>
      </c>
      <c r="H2655" s="143" t="s">
        <v>608</v>
      </c>
      <c r="I2655" s="263" t="str">
        <f t="shared" si="174"/>
        <v xml:space="preserve"> </v>
      </c>
      <c r="J2655" s="38" t="str">
        <f>IF(D2655&gt;=('28 Populations and thresholds'!$I$179),"YES"," ")</f>
        <v xml:space="preserve"> </v>
      </c>
      <c r="K2655" s="38" t="str">
        <f>IF(J2655="YES"," ",IF(D2655&gt;=('28 Populations and thresholds'!$I$179)*0.25,"YES"))</f>
        <v>YES</v>
      </c>
      <c r="L2655" s="38" t="b">
        <f>OR('28 Populations and thresholds'!$J$179="CR",'28 Populations and thresholds'!$J$179="EN",'28 Populations and thresholds'!$J$179="VU")</f>
        <v>0</v>
      </c>
      <c r="M2655" s="75">
        <f>D2655/'28 Populations and thresholds'!$H$179</f>
        <v>7.8545454545454543E-3</v>
      </c>
      <c r="N2655" s="106" t="str">
        <f>'28 Populations and thresholds'!$K$179</f>
        <v>DEC</v>
      </c>
      <c r="O2655" s="263" t="str">
        <f t="shared" si="175"/>
        <v xml:space="preserve"> </v>
      </c>
      <c r="P2655" s="348"/>
      <c r="Q2655" s="38"/>
      <c r="R2655" s="106"/>
      <c r="S2655" s="263"/>
      <c r="T2655" s="9"/>
      <c r="U2655" s="263" t="str">
        <f t="shared" si="176"/>
        <v xml:space="preserve"> </v>
      </c>
      <c r="W2655" s="9"/>
      <c r="X2655" s="9"/>
      <c r="Y2655" s="9"/>
      <c r="Z2655" s="9"/>
    </row>
    <row r="2656" spans="1:26" x14ac:dyDescent="0.2">
      <c r="A2656" s="324" t="s">
        <v>1610</v>
      </c>
      <c r="B2656" s="337" t="s">
        <v>4039</v>
      </c>
      <c r="C2656" s="337" t="s">
        <v>3719</v>
      </c>
      <c r="D2656" s="339">
        <v>386</v>
      </c>
      <c r="E2656" s="274">
        <v>1991</v>
      </c>
      <c r="F2656" s="263" t="str">
        <f t="shared" si="173"/>
        <v xml:space="preserve"> </v>
      </c>
      <c r="G2656" s="275" t="s">
        <v>4019</v>
      </c>
      <c r="H2656" s="275"/>
      <c r="I2656" s="263" t="str">
        <f t="shared" si="174"/>
        <v xml:space="preserve"> </v>
      </c>
      <c r="J2656" s="321" t="str">
        <f>IF(D2656&gt;=('28 Populations and thresholds'!$I$32),"YES"," ")</f>
        <v>YES</v>
      </c>
      <c r="K2656" s="321" t="str">
        <f>IF(J2656="YES"," ",IF(D2656&gt;=('28 Populations and thresholds'!$I$32)*0.25,"YES"))</f>
        <v xml:space="preserve"> </v>
      </c>
      <c r="L2656" s="321" t="b">
        <f>OR('28 Populations and thresholds'!$J$32="CR",'28 Populations and thresholds'!$J$32="EN",'28 Populations and thresholds'!$J$32="VU")</f>
        <v>1</v>
      </c>
      <c r="M2656" s="322">
        <f>D2656/'28 Populations and thresholds'!$H$32</f>
        <v>9.4146341463414634E-2</v>
      </c>
      <c r="N2656" s="274">
        <f>'28 Populations and thresholds'!$K$32</f>
        <v>0</v>
      </c>
      <c r="O2656" s="263" t="str">
        <f t="shared" si="175"/>
        <v xml:space="preserve"> </v>
      </c>
      <c r="P2656" s="386">
        <v>9.41</v>
      </c>
      <c r="Q2656" s="321">
        <v>1</v>
      </c>
      <c r="R2656" s="323">
        <v>1</v>
      </c>
      <c r="S2656" s="263"/>
      <c r="T2656" s="275" t="s">
        <v>4040</v>
      </c>
      <c r="U2656" s="263" t="str">
        <f t="shared" si="176"/>
        <v xml:space="preserve"> </v>
      </c>
    </row>
    <row r="2657" spans="1:21" x14ac:dyDescent="0.2">
      <c r="A2657" s="275" t="s">
        <v>1610</v>
      </c>
      <c r="B2657" s="269" t="s">
        <v>4751</v>
      </c>
      <c r="C2657" s="269" t="s">
        <v>3666</v>
      </c>
      <c r="D2657" s="279">
        <v>955</v>
      </c>
      <c r="E2657" s="274">
        <v>2001</v>
      </c>
      <c r="F2657" s="263" t="str">
        <f t="shared" si="173"/>
        <v xml:space="preserve"> </v>
      </c>
      <c r="G2657" s="275" t="s">
        <v>139</v>
      </c>
      <c r="H2657" s="275" t="s">
        <v>3388</v>
      </c>
      <c r="I2657" s="263" t="str">
        <f t="shared" si="174"/>
        <v xml:space="preserve"> </v>
      </c>
      <c r="J2657" s="272" t="str">
        <f>IF(D2657&gt;=(('28 Populations and thresholds'!$I$62)+('28 Populations and thresholds'!$I$65)),"YES"," ")</f>
        <v>YES</v>
      </c>
      <c r="K2657" s="272" t="str">
        <f>IF(J2657="YES"," ",IF(D2657&gt;=(('28 Populations and thresholds'!$I$62)+('28 Populations and thresholds'!$I$65))*0.25,"YES"))</f>
        <v xml:space="preserve"> </v>
      </c>
      <c r="L2657" s="272" t="b">
        <f>OR('28 Populations and thresholds'!$J$62="CR",'28 Populations and thresholds'!$J$62="EN",'28 Populations and thresholds'!$J$62="VU")</f>
        <v>0</v>
      </c>
      <c r="M2657" s="273">
        <f>D2657/(('28 Populations and thresholds'!$H$62)+('28 Populations and thresholds'!$H$65))</f>
        <v>5.6176470588235293E-3</v>
      </c>
      <c r="N2657" s="274" t="str">
        <f>'28 Populations and thresholds'!$K$62</f>
        <v>DEC</v>
      </c>
      <c r="O2657" s="263" t="str">
        <f t="shared" si="175"/>
        <v xml:space="preserve"> </v>
      </c>
      <c r="P2657" s="349">
        <v>42.99</v>
      </c>
      <c r="Q2657" s="272">
        <v>14</v>
      </c>
      <c r="R2657" s="274">
        <v>1</v>
      </c>
      <c r="S2657" s="263"/>
      <c r="T2657" s="275" t="s">
        <v>4552</v>
      </c>
      <c r="U2657" s="263" t="str">
        <f t="shared" si="176"/>
        <v xml:space="preserve"> </v>
      </c>
    </row>
    <row r="2658" spans="1:21" x14ac:dyDescent="0.2">
      <c r="A2658" s="275" t="s">
        <v>1610</v>
      </c>
      <c r="B2658" s="269" t="s">
        <v>4751</v>
      </c>
      <c r="C2658" s="269" t="s">
        <v>3641</v>
      </c>
      <c r="D2658" s="279">
        <v>12300</v>
      </c>
      <c r="E2658" s="274">
        <v>2006</v>
      </c>
      <c r="F2658" s="263" t="str">
        <f t="shared" si="173"/>
        <v xml:space="preserve"> </v>
      </c>
      <c r="G2658" s="275" t="s">
        <v>139</v>
      </c>
      <c r="H2658" s="275" t="s">
        <v>3388</v>
      </c>
      <c r="I2658" s="263" t="str">
        <f t="shared" si="174"/>
        <v xml:space="preserve"> </v>
      </c>
      <c r="J2658" s="272" t="str">
        <f>IF(D2658&gt;=('28 Populations and thresholds'!$I$108),"YES"," ")</f>
        <v>YES</v>
      </c>
      <c r="K2658" s="272" t="str">
        <f>IF(J2658="YES"," ",IF(D2658&gt;=('28 Populations and thresholds'!$I$108)*0.25,"YES"))</f>
        <v xml:space="preserve"> </v>
      </c>
      <c r="L2658" s="272" t="b">
        <f>OR('28 Populations and thresholds'!$J$108="CR",'28 Populations and thresholds'!$J$108="EN",'28 Populations and thresholds'!$J$108="VU")</f>
        <v>0</v>
      </c>
      <c r="M2658" s="273">
        <f>D2658/'28 Populations and thresholds'!$H$108</f>
        <v>1.23E-2</v>
      </c>
      <c r="N2658" s="274">
        <f>'28 Populations and thresholds'!$K$108</f>
        <v>0</v>
      </c>
      <c r="O2658" s="263" t="str">
        <f t="shared" si="175"/>
        <v xml:space="preserve"> </v>
      </c>
      <c r="P2658" s="349"/>
      <c r="Q2658" s="272"/>
      <c r="R2658" s="274"/>
      <c r="S2658" s="263"/>
      <c r="T2658" s="269"/>
      <c r="U2658" s="263" t="str">
        <f t="shared" si="176"/>
        <v xml:space="preserve"> </v>
      </c>
    </row>
    <row r="2659" spans="1:21" x14ac:dyDescent="0.2">
      <c r="A2659" s="275" t="s">
        <v>1610</v>
      </c>
      <c r="B2659" s="269" t="s">
        <v>4751</v>
      </c>
      <c r="C2659" s="269" t="s">
        <v>3652</v>
      </c>
      <c r="D2659" s="279">
        <v>893</v>
      </c>
      <c r="E2659" s="274">
        <v>2002</v>
      </c>
      <c r="F2659" s="263" t="str">
        <f t="shared" si="173"/>
        <v xml:space="preserve"> </v>
      </c>
      <c r="G2659" s="275" t="s">
        <v>139</v>
      </c>
      <c r="H2659" s="275" t="s">
        <v>3388</v>
      </c>
      <c r="I2659" s="263" t="str">
        <f t="shared" si="174"/>
        <v xml:space="preserve"> </v>
      </c>
      <c r="J2659" s="272" t="str">
        <f>IF(D2659&gt;=('28 Populations and thresholds'!$I$112),"YES"," ")</f>
        <v>YES</v>
      </c>
      <c r="K2659" s="272" t="str">
        <f>IF(J2659="YES"," ",IF(D2659&gt;=('28 Populations and thresholds'!$I$112)*0.25,"YES"))</f>
        <v xml:space="preserve"> </v>
      </c>
      <c r="L2659" s="272" t="b">
        <f>OR('28 Populations and thresholds'!$J$112="CR",'28 Populations and thresholds'!$J$112="EN",'28 Populations and thresholds'!$J$112="VU")</f>
        <v>0</v>
      </c>
      <c r="M2659" s="273">
        <f>D2659/'28 Populations and thresholds'!$H$112</f>
        <v>8.9300000000000004E-3</v>
      </c>
      <c r="N2659" s="274">
        <f>'28 Populations and thresholds'!$K$112</f>
        <v>0</v>
      </c>
      <c r="O2659" s="263" t="str">
        <f t="shared" si="175"/>
        <v xml:space="preserve"> </v>
      </c>
      <c r="P2659" s="349"/>
      <c r="Q2659" s="272"/>
      <c r="R2659" s="274"/>
      <c r="S2659" s="263"/>
      <c r="T2659" s="269"/>
      <c r="U2659" s="263" t="str">
        <f t="shared" si="176"/>
        <v xml:space="preserve"> </v>
      </c>
    </row>
    <row r="2660" spans="1:21" x14ac:dyDescent="0.2">
      <c r="A2660" s="275" t="s">
        <v>1610</v>
      </c>
      <c r="B2660" s="269" t="s">
        <v>4751</v>
      </c>
      <c r="C2660" s="269" t="s">
        <v>3617</v>
      </c>
      <c r="D2660" s="279">
        <v>36370</v>
      </c>
      <c r="E2660" s="274">
        <v>2000</v>
      </c>
      <c r="F2660" s="263" t="str">
        <f t="shared" si="173"/>
        <v xml:space="preserve"> </v>
      </c>
      <c r="G2660" s="275" t="s">
        <v>139</v>
      </c>
      <c r="H2660" s="275" t="s">
        <v>3388</v>
      </c>
      <c r="I2660" s="263" t="str">
        <f t="shared" si="174"/>
        <v xml:space="preserve"> </v>
      </c>
      <c r="J2660" s="272" t="str">
        <f>IF(D2660&gt;=('28 Populations and thresholds'!$I$95),"YES"," ")</f>
        <v>YES</v>
      </c>
      <c r="K2660" s="272" t="str">
        <f>IF(J2660="YES"," ",IF(D2660&gt;=('28 Populations and thresholds'!$I$95)*0.25,"YES"))</f>
        <v xml:space="preserve"> </v>
      </c>
      <c r="L2660" s="272" t="b">
        <f>OR('28 Populations and thresholds'!$J$95="CR",'28 Populations and thresholds'!$J$95="EN",'28 Populations and thresholds'!$J$95="VU")</f>
        <v>0</v>
      </c>
      <c r="M2660" s="273">
        <f>D2660/'28 Populations and thresholds'!$H$95</f>
        <v>0.12123333333333333</v>
      </c>
      <c r="N2660" s="274">
        <f>'28 Populations and thresholds'!$K$95</f>
        <v>0</v>
      </c>
      <c r="O2660" s="263" t="str">
        <f t="shared" si="175"/>
        <v xml:space="preserve"> </v>
      </c>
      <c r="P2660" s="349"/>
      <c r="Q2660" s="272"/>
      <c r="R2660" s="274"/>
      <c r="S2660" s="263"/>
      <c r="T2660" s="275"/>
      <c r="U2660" s="263" t="str">
        <f t="shared" si="176"/>
        <v xml:space="preserve"> </v>
      </c>
    </row>
    <row r="2661" spans="1:21" x14ac:dyDescent="0.2">
      <c r="A2661" s="275" t="s">
        <v>1610</v>
      </c>
      <c r="B2661" s="269" t="s">
        <v>4751</v>
      </c>
      <c r="C2661" s="269" t="s">
        <v>3564</v>
      </c>
      <c r="D2661" s="279">
        <v>1913</v>
      </c>
      <c r="E2661" s="274">
        <v>2000</v>
      </c>
      <c r="F2661" s="263" t="str">
        <f t="shared" si="173"/>
        <v xml:space="preserve"> </v>
      </c>
      <c r="G2661" s="275" t="s">
        <v>139</v>
      </c>
      <c r="H2661" s="275" t="s">
        <v>3388</v>
      </c>
      <c r="I2661" s="263" t="str">
        <f t="shared" si="174"/>
        <v xml:space="preserve"> </v>
      </c>
      <c r="J2661" s="272" t="str">
        <f>IF(D2661&gt;=('28 Populations and thresholds'!$I$79),"YES"," ")</f>
        <v>YES</v>
      </c>
      <c r="K2661" s="272" t="str">
        <f>IF(J2661="YES"," ",IF(D2661&gt;=('28 Populations and thresholds'!$I$79)*0.25,"YES"))</f>
        <v xml:space="preserve"> </v>
      </c>
      <c r="L2661" s="272" t="b">
        <f>OR('28 Populations and thresholds'!$J$79="CR",'28 Populations and thresholds'!$J$79="EN",'28 Populations and thresholds'!$J$79="VU")</f>
        <v>0</v>
      </c>
      <c r="M2661" s="273">
        <f>D2661/'28 Populations and thresholds'!$H$79</f>
        <v>1.2753333333333334E-2</v>
      </c>
      <c r="N2661" s="274">
        <f>'28 Populations and thresholds'!$K$79</f>
        <v>0</v>
      </c>
      <c r="O2661" s="263" t="str">
        <f t="shared" si="175"/>
        <v xml:space="preserve"> </v>
      </c>
      <c r="P2661" s="349"/>
      <c r="Q2661" s="272"/>
      <c r="R2661" s="274"/>
      <c r="S2661" s="263"/>
      <c r="T2661" s="269"/>
      <c r="U2661" s="263" t="str">
        <f t="shared" si="176"/>
        <v xml:space="preserve"> </v>
      </c>
    </row>
    <row r="2662" spans="1:21" x14ac:dyDescent="0.2">
      <c r="A2662" s="275" t="s">
        <v>1610</v>
      </c>
      <c r="B2662" s="269" t="s">
        <v>4751</v>
      </c>
      <c r="C2662" s="269" t="s">
        <v>3598</v>
      </c>
      <c r="D2662" s="279">
        <v>15000</v>
      </c>
      <c r="E2662" s="274">
        <v>1999</v>
      </c>
      <c r="F2662" s="263" t="str">
        <f t="shared" si="173"/>
        <v xml:space="preserve"> </v>
      </c>
      <c r="G2662" s="275" t="s">
        <v>139</v>
      </c>
      <c r="H2662" s="275" t="s">
        <v>3388</v>
      </c>
      <c r="I2662" s="263" t="str">
        <f t="shared" si="174"/>
        <v xml:space="preserve"> </v>
      </c>
      <c r="J2662" s="272" t="str">
        <f>IF(D2662&gt;=('28 Populations and thresholds'!$I$88),"YES"," ")</f>
        <v>YES</v>
      </c>
      <c r="K2662" s="272" t="str">
        <f>IF(J2662="YES"," ",IF(D2662&gt;=('28 Populations and thresholds'!$I$88)*0.25,"YES"))</f>
        <v xml:space="preserve"> </v>
      </c>
      <c r="L2662" s="272" t="b">
        <f>OR('28 Populations and thresholds'!$J$88="CR",'28 Populations and thresholds'!$J$88="EN",'28 Populations and thresholds'!$J$88="VU")</f>
        <v>0</v>
      </c>
      <c r="M2662" s="273">
        <f>D2662/'28 Populations and thresholds'!$H$88</f>
        <v>1.4999999999999999E-2</v>
      </c>
      <c r="N2662" s="274" t="str">
        <f>'28 Populations and thresholds'!$K$88</f>
        <v>DEC</v>
      </c>
      <c r="O2662" s="263" t="str">
        <f t="shared" si="175"/>
        <v xml:space="preserve"> </v>
      </c>
      <c r="P2662" s="349"/>
      <c r="Q2662" s="272"/>
      <c r="R2662" s="274"/>
      <c r="S2662" s="263"/>
      <c r="T2662" s="269"/>
      <c r="U2662" s="263" t="str">
        <f t="shared" si="176"/>
        <v xml:space="preserve"> </v>
      </c>
    </row>
    <row r="2663" spans="1:21" x14ac:dyDescent="0.2">
      <c r="A2663" s="275" t="s">
        <v>1610</v>
      </c>
      <c r="B2663" s="269" t="s">
        <v>4751</v>
      </c>
      <c r="C2663" s="269" t="s">
        <v>3606</v>
      </c>
      <c r="D2663" s="279">
        <v>42688</v>
      </c>
      <c r="E2663" s="274">
        <v>2001</v>
      </c>
      <c r="F2663" s="263" t="str">
        <f t="shared" si="173"/>
        <v xml:space="preserve"> </v>
      </c>
      <c r="G2663" s="275" t="s">
        <v>139</v>
      </c>
      <c r="H2663" s="275" t="s">
        <v>3388</v>
      </c>
      <c r="I2663" s="263" t="str">
        <f t="shared" si="174"/>
        <v xml:space="preserve"> </v>
      </c>
      <c r="J2663" s="272" t="str">
        <f>IF(D2663&gt;=('28 Populations and thresholds'!$I$91),"YES"," ")</f>
        <v>YES</v>
      </c>
      <c r="K2663" s="272" t="str">
        <f>IF(J2663="YES"," ",IF(D2663&gt;=('28 Populations and thresholds'!$I$91)*0.25,"YES"))</f>
        <v xml:space="preserve"> </v>
      </c>
      <c r="L2663" s="272" t="b">
        <f>OR('28 Populations and thresholds'!$J$91="CR",'28 Populations and thresholds'!$J$91="EN",'28 Populations and thresholds'!$J$91="VU")</f>
        <v>0</v>
      </c>
      <c r="M2663" s="273">
        <f>D2663/'28 Populations and thresholds'!$H$91</f>
        <v>2.6679999999999999E-2</v>
      </c>
      <c r="N2663" s="274" t="str">
        <f>'28 Populations and thresholds'!$K$91</f>
        <v>DEC</v>
      </c>
      <c r="O2663" s="263" t="str">
        <f t="shared" si="175"/>
        <v xml:space="preserve"> </v>
      </c>
      <c r="P2663" s="349"/>
      <c r="Q2663" s="272"/>
      <c r="R2663" s="274"/>
      <c r="S2663" s="263"/>
      <c r="T2663" s="275"/>
      <c r="U2663" s="263" t="str">
        <f t="shared" si="176"/>
        <v xml:space="preserve"> </v>
      </c>
    </row>
    <row r="2664" spans="1:21" x14ac:dyDescent="0.2">
      <c r="A2664" s="275" t="s">
        <v>1610</v>
      </c>
      <c r="B2664" s="269" t="s">
        <v>4751</v>
      </c>
      <c r="C2664" s="269" t="s">
        <v>3590</v>
      </c>
      <c r="D2664" s="279">
        <v>2530</v>
      </c>
      <c r="E2664" s="274" t="s">
        <v>3938</v>
      </c>
      <c r="F2664" s="263" t="str">
        <f t="shared" si="173"/>
        <v xml:space="preserve"> </v>
      </c>
      <c r="G2664" s="275"/>
      <c r="H2664" s="275" t="s">
        <v>4429</v>
      </c>
      <c r="I2664" s="263" t="str">
        <f t="shared" si="174"/>
        <v xml:space="preserve"> </v>
      </c>
      <c r="J2664" s="272" t="str">
        <f>IF(D2664&gt;=('28 Populations and thresholds'!$I$85),"YES"," ")</f>
        <v>YES</v>
      </c>
      <c r="K2664" s="272" t="str">
        <f>IF(J2664="YES"," ",IF(D2664&gt;=('28 Populations and thresholds'!$I$85)*0.25,"YES"))</f>
        <v xml:space="preserve"> </v>
      </c>
      <c r="L2664" s="272" t="b">
        <f>OR('28 Populations and thresholds'!$J$85="CR",'28 Populations and thresholds'!$J$85="EN",'28 Populations and thresholds'!$J$85="VU")</f>
        <v>0</v>
      </c>
      <c r="M2664" s="273">
        <f>D2664/'28 Populations and thresholds'!$H$85</f>
        <v>2.8426966292134832E-2</v>
      </c>
      <c r="N2664" s="274" t="str">
        <f>'28 Populations and thresholds'!$K$85</f>
        <v>DEC</v>
      </c>
      <c r="O2664" s="263" t="str">
        <f t="shared" si="175"/>
        <v xml:space="preserve"> </v>
      </c>
      <c r="P2664" s="349"/>
      <c r="Q2664" s="272"/>
      <c r="R2664" s="274"/>
      <c r="S2664" s="263"/>
      <c r="T2664" s="269"/>
      <c r="U2664" s="263" t="str">
        <f t="shared" si="176"/>
        <v xml:space="preserve"> </v>
      </c>
    </row>
    <row r="2665" spans="1:21" x14ac:dyDescent="0.2">
      <c r="A2665" s="275" t="s">
        <v>1610</v>
      </c>
      <c r="B2665" s="269" t="s">
        <v>4751</v>
      </c>
      <c r="C2665" s="280" t="s">
        <v>3633</v>
      </c>
      <c r="D2665" s="279">
        <v>7210</v>
      </c>
      <c r="E2665" s="274" t="s">
        <v>3938</v>
      </c>
      <c r="F2665" s="263" t="str">
        <f t="shared" si="173"/>
        <v xml:space="preserve"> </v>
      </c>
      <c r="G2665" s="275"/>
      <c r="H2665" s="275" t="s">
        <v>4429</v>
      </c>
      <c r="I2665" s="263" t="str">
        <f t="shared" si="174"/>
        <v xml:space="preserve"> </v>
      </c>
      <c r="J2665" s="272" t="str">
        <f>IF(D2665&gt;=('28 Populations and thresholds'!$I$99),"YES"," ")</f>
        <v>YES</v>
      </c>
      <c r="K2665" s="272" t="str">
        <f>IF(J2665="YES"," ",IF(D2665&gt;=('28 Populations and thresholds'!$I$99)*0.25,"YES"))</f>
        <v xml:space="preserve"> </v>
      </c>
      <c r="L2665" s="272" t="b">
        <f>OR('28 Populations and thresholds'!$J$99="CR",'28 Populations and thresholds'!$J$99="EN",'28 Populations and thresholds'!$J$99="VU")</f>
        <v>0</v>
      </c>
      <c r="M2665" s="273">
        <f>D2665/'28 Populations and thresholds'!$H$99</f>
        <v>2.4033333333333334E-2</v>
      </c>
      <c r="N2665" s="274">
        <f>'28 Populations and thresholds'!$K$99</f>
        <v>0</v>
      </c>
      <c r="O2665" s="263" t="str">
        <f t="shared" si="175"/>
        <v xml:space="preserve"> </v>
      </c>
      <c r="P2665" s="349"/>
      <c r="Q2665" s="272"/>
      <c r="R2665" s="274"/>
      <c r="S2665" s="263"/>
      <c r="T2665" s="269"/>
      <c r="U2665" s="263" t="str">
        <f t="shared" si="176"/>
        <v xml:space="preserve"> </v>
      </c>
    </row>
    <row r="2666" spans="1:21" x14ac:dyDescent="0.2">
      <c r="A2666" s="275" t="s">
        <v>1610</v>
      </c>
      <c r="B2666" s="269" t="s">
        <v>4751</v>
      </c>
      <c r="C2666" s="280" t="s">
        <v>3603</v>
      </c>
      <c r="D2666" s="279">
        <v>44923</v>
      </c>
      <c r="E2666" s="274">
        <v>2001</v>
      </c>
      <c r="F2666" s="263" t="str">
        <f t="shared" si="173"/>
        <v xml:space="preserve"> </v>
      </c>
      <c r="G2666" s="275" t="s">
        <v>139</v>
      </c>
      <c r="H2666" s="275" t="s">
        <v>3388</v>
      </c>
      <c r="I2666" s="263" t="str">
        <f t="shared" si="174"/>
        <v xml:space="preserve"> </v>
      </c>
      <c r="J2666" s="272" t="str">
        <f>IF(D2666&gt;=('28 Populations and thresholds'!$I$89),"YES"," ")</f>
        <v>YES</v>
      </c>
      <c r="K2666" s="272" t="str">
        <f>IF(J2666="YES"," ",IF(D2666&gt;=('28 Populations and thresholds'!$I$89)*0.25,"YES"))</f>
        <v xml:space="preserve"> </v>
      </c>
      <c r="L2666" s="272" t="b">
        <f>OR('28 Populations and thresholds'!$J$89="CR",'28 Populations and thresholds'!$J$89="EN",'28 Populations and thresholds'!$J$89="VU")</f>
        <v>0</v>
      </c>
      <c r="M2666" s="273">
        <f>D2666/'28 Populations and thresholds'!$H$89</f>
        <v>2.9948666666666665E-2</v>
      </c>
      <c r="N2666" s="274">
        <f>'28 Populations and thresholds'!$K$89</f>
        <v>0</v>
      </c>
      <c r="O2666" s="263" t="str">
        <f t="shared" si="175"/>
        <v xml:space="preserve"> </v>
      </c>
      <c r="P2666" s="349"/>
      <c r="Q2666" s="272"/>
      <c r="R2666" s="274"/>
      <c r="S2666" s="263"/>
      <c r="T2666" s="275"/>
      <c r="U2666" s="263" t="str">
        <f t="shared" si="176"/>
        <v xml:space="preserve"> </v>
      </c>
    </row>
    <row r="2667" spans="1:21" x14ac:dyDescent="0.2">
      <c r="A2667" s="275" t="s">
        <v>1610</v>
      </c>
      <c r="B2667" s="269" t="s">
        <v>4751</v>
      </c>
      <c r="C2667" s="332" t="s">
        <v>3607</v>
      </c>
      <c r="D2667" s="279">
        <v>15260</v>
      </c>
      <c r="E2667" s="274">
        <v>2006</v>
      </c>
      <c r="F2667" s="263" t="str">
        <f t="shared" si="173"/>
        <v xml:space="preserve"> </v>
      </c>
      <c r="G2667" s="275" t="s">
        <v>139</v>
      </c>
      <c r="H2667" s="275" t="s">
        <v>3388</v>
      </c>
      <c r="I2667" s="263" t="str">
        <f t="shared" si="174"/>
        <v xml:space="preserve"> </v>
      </c>
      <c r="J2667" s="272" t="str">
        <f>IF(D2667&gt;=('28 Populations and thresholds'!$I$92),"YES"," ")</f>
        <v>YES</v>
      </c>
      <c r="K2667" s="272" t="str">
        <f>IF(J2667="YES"," ",IF(D2667&gt;=('28 Populations and thresholds'!$I$92)*0.25,"YES"))</f>
        <v xml:space="preserve"> </v>
      </c>
      <c r="L2667" s="272" t="b">
        <f>OR('28 Populations and thresholds'!$J$92="CR",'28 Populations and thresholds'!$J$92="EN",'28 Populations and thresholds'!$J$92="VU")</f>
        <v>0</v>
      </c>
      <c r="M2667" s="273">
        <f>D2667/'28 Populations and thresholds'!$H$92</f>
        <v>5.0866666666666664E-2</v>
      </c>
      <c r="N2667" s="274" t="str">
        <f>'28 Populations and thresholds'!$K$92</f>
        <v>DEC</v>
      </c>
      <c r="O2667" s="263" t="str">
        <f t="shared" si="175"/>
        <v xml:space="preserve"> </v>
      </c>
      <c r="P2667" s="349"/>
      <c r="Q2667" s="272"/>
      <c r="R2667" s="274"/>
      <c r="S2667" s="263"/>
      <c r="T2667" s="269"/>
      <c r="U2667" s="263" t="str">
        <f t="shared" si="176"/>
        <v xml:space="preserve"> </v>
      </c>
    </row>
    <row r="2668" spans="1:21" x14ac:dyDescent="0.2">
      <c r="A2668" s="275" t="s">
        <v>1610</v>
      </c>
      <c r="B2668" s="269" t="s">
        <v>4751</v>
      </c>
      <c r="C2668" s="269" t="s">
        <v>3552</v>
      </c>
      <c r="D2668" s="279">
        <v>7500</v>
      </c>
      <c r="E2668" s="274">
        <v>2000</v>
      </c>
      <c r="F2668" s="263" t="str">
        <f t="shared" si="173"/>
        <v xml:space="preserve"> </v>
      </c>
      <c r="G2668" s="275" t="s">
        <v>139</v>
      </c>
      <c r="H2668" s="275" t="s">
        <v>3388</v>
      </c>
      <c r="I2668" s="263" t="str">
        <f t="shared" si="174"/>
        <v xml:space="preserve"> </v>
      </c>
      <c r="J2668" s="272" t="str">
        <f>IF(D2668&gt;=('28 Populations and thresholds'!$I$77),"YES"," ")</f>
        <v>YES</v>
      </c>
      <c r="K2668" s="272" t="str">
        <f>IF(J2668="YES"," ",IF(D2668&gt;=('28 Populations and thresholds'!$I$77)*0.25,"YES"))</f>
        <v xml:space="preserve"> </v>
      </c>
      <c r="L2668" s="272" t="b">
        <f>OR('28 Populations and thresholds'!$J$77="CR",'28 Populations and thresholds'!$J$77="EN",'28 Populations and thresholds'!$J$77="VU")</f>
        <v>0</v>
      </c>
      <c r="M2668" s="273">
        <f>D2668/'28 Populations and thresholds'!$H$77</f>
        <v>7.4999999999999997E-2</v>
      </c>
      <c r="N2668" s="274">
        <f>'28 Populations and thresholds'!$K$77</f>
        <v>0</v>
      </c>
      <c r="O2668" s="263" t="str">
        <f t="shared" si="175"/>
        <v xml:space="preserve"> </v>
      </c>
      <c r="P2668" s="349"/>
      <c r="Q2668" s="272"/>
      <c r="R2668" s="274"/>
      <c r="S2668" s="263"/>
      <c r="T2668" s="269"/>
      <c r="U2668" s="263" t="str">
        <f t="shared" si="176"/>
        <v xml:space="preserve"> </v>
      </c>
    </row>
    <row r="2669" spans="1:21" x14ac:dyDescent="0.2">
      <c r="A2669" s="275" t="s">
        <v>1610</v>
      </c>
      <c r="B2669" s="269" t="s">
        <v>4751</v>
      </c>
      <c r="C2669" s="269" t="s">
        <v>1732</v>
      </c>
      <c r="D2669" s="279">
        <v>102</v>
      </c>
      <c r="E2669" s="281">
        <v>35916</v>
      </c>
      <c r="F2669" s="263" t="str">
        <f t="shared" si="173"/>
        <v xml:space="preserve"> </v>
      </c>
      <c r="G2669" s="275" t="s">
        <v>4019</v>
      </c>
      <c r="H2669" s="275"/>
      <c r="I2669" s="263" t="str">
        <f t="shared" si="174"/>
        <v xml:space="preserve"> </v>
      </c>
      <c r="J2669" s="272" t="str">
        <f>IF(D2669&gt;=('28 Populations and thresholds'!$I$221),"YES"," ")</f>
        <v>YES</v>
      </c>
      <c r="K2669" s="272" t="str">
        <f>IF(J2669="YES"," ",IF(D2669&gt;=('28 Populations and thresholds'!$I$221)*0.25,"YES"))</f>
        <v xml:space="preserve"> </v>
      </c>
      <c r="L2669" s="272" t="b">
        <f>OR('28 Populations and thresholds'!$J$221="CR",'28 Populations and thresholds'!$J$221="EN",'28 Populations and thresholds'!$J$221="VU")</f>
        <v>1</v>
      </c>
      <c r="M2669" s="273">
        <f>D2669/'28 Populations and thresholds'!$H$221</f>
        <v>1.0625000000000001E-2</v>
      </c>
      <c r="N2669" s="274" t="str">
        <f>'28 Populations and thresholds'!$K$221</f>
        <v>DEC</v>
      </c>
      <c r="O2669" s="263" t="str">
        <f t="shared" si="175"/>
        <v xml:space="preserve"> </v>
      </c>
      <c r="P2669" s="349"/>
      <c r="Q2669" s="272"/>
      <c r="R2669" s="274"/>
      <c r="S2669" s="263"/>
      <c r="T2669" s="275"/>
      <c r="U2669" s="263" t="str">
        <f t="shared" si="176"/>
        <v xml:space="preserve"> </v>
      </c>
    </row>
    <row r="2670" spans="1:21" x14ac:dyDescent="0.2">
      <c r="A2670" s="275" t="s">
        <v>1610</v>
      </c>
      <c r="B2670" s="269" t="s">
        <v>4751</v>
      </c>
      <c r="C2670" s="280" t="s">
        <v>3626</v>
      </c>
      <c r="D2670" s="279">
        <v>2540</v>
      </c>
      <c r="E2670" s="274">
        <v>2004</v>
      </c>
      <c r="F2670" s="263" t="str">
        <f t="shared" si="173"/>
        <v xml:space="preserve"> </v>
      </c>
      <c r="G2670" s="275" t="s">
        <v>139</v>
      </c>
      <c r="H2670" s="275" t="s">
        <v>3388</v>
      </c>
      <c r="I2670" s="263" t="str">
        <f t="shared" si="174"/>
        <v xml:space="preserve"> </v>
      </c>
      <c r="J2670" s="272" t="str">
        <f>IF(D2670&gt;=('28 Populations and thresholds'!$I$98),"YES"," ")</f>
        <v>YES</v>
      </c>
      <c r="K2670" s="272" t="str">
        <f>IF(J2670="YES"," ",IF(D2670&gt;=('28 Populations and thresholds'!$I$98)*0.25,"YES"))</f>
        <v xml:space="preserve"> </v>
      </c>
      <c r="L2670" s="272" t="b">
        <f>OR('28 Populations and thresholds'!$J$98="CR",'28 Populations and thresholds'!$J$98="EN",'28 Populations and thresholds'!$J$98="VU")</f>
        <v>0</v>
      </c>
      <c r="M2670" s="273">
        <f>D2670/'28 Populations and thresholds'!$H$98</f>
        <v>8.4666666666666675E-3</v>
      </c>
      <c r="N2670" s="274">
        <f>'28 Populations and thresholds'!$K$98</f>
        <v>0</v>
      </c>
      <c r="O2670" s="263" t="str">
        <f t="shared" si="175"/>
        <v xml:space="preserve"> </v>
      </c>
      <c r="P2670" s="349"/>
      <c r="Q2670" s="272"/>
      <c r="R2670" s="274"/>
      <c r="S2670" s="263"/>
      <c r="T2670" s="275"/>
      <c r="U2670" s="263" t="str">
        <f t="shared" si="176"/>
        <v xml:space="preserve"> </v>
      </c>
    </row>
    <row r="2671" spans="1:21" x14ac:dyDescent="0.2">
      <c r="A2671" s="324" t="s">
        <v>1610</v>
      </c>
      <c r="B2671" s="337" t="s">
        <v>3588</v>
      </c>
      <c r="C2671" s="337" t="s">
        <v>3570</v>
      </c>
      <c r="D2671" s="339">
        <v>650</v>
      </c>
      <c r="E2671" s="104">
        <v>2001</v>
      </c>
      <c r="F2671" s="263" t="str">
        <f t="shared" si="173"/>
        <v xml:space="preserve"> </v>
      </c>
      <c r="G2671" s="12" t="s">
        <v>139</v>
      </c>
      <c r="H2671" s="12" t="s">
        <v>3388</v>
      </c>
      <c r="I2671" s="263" t="str">
        <f t="shared" si="174"/>
        <v xml:space="preserve"> </v>
      </c>
      <c r="J2671" s="321" t="str">
        <f>IF(D2671&gt;=('28 Populations and thresholds'!$I$82),"YES"," ")</f>
        <v>YES</v>
      </c>
      <c r="K2671" s="321" t="str">
        <f>IF(J2671="YES"," ",IF(D2671&gt;=('28 Populations and thresholds'!$I$82)*0.25,"YES"))</f>
        <v xml:space="preserve"> </v>
      </c>
      <c r="L2671" s="321" t="b">
        <f>OR('28 Populations and thresholds'!$J$82="CR",'28 Populations and thresholds'!$J$82="EN",'28 Populations and thresholds'!$J$82="VU")</f>
        <v>0</v>
      </c>
      <c r="M2671" s="322">
        <f>D2671/'28 Populations and thresholds'!$H$82</f>
        <v>0.16250000000000001</v>
      </c>
      <c r="N2671" s="106" t="str">
        <f>'28 Populations and thresholds'!$K$82</f>
        <v>DEC</v>
      </c>
      <c r="O2671" s="263" t="str">
        <f t="shared" si="175"/>
        <v xml:space="preserve"> </v>
      </c>
      <c r="P2671" s="386">
        <v>16.25</v>
      </c>
      <c r="Q2671" s="321">
        <v>1</v>
      </c>
      <c r="R2671" s="323">
        <v>0</v>
      </c>
      <c r="S2671" s="263"/>
      <c r="T2671" s="9"/>
      <c r="U2671" s="263" t="str">
        <f t="shared" si="176"/>
        <v xml:space="preserve"> </v>
      </c>
    </row>
    <row r="2672" spans="1:21" x14ac:dyDescent="0.2">
      <c r="A2672" s="12" t="s">
        <v>1610</v>
      </c>
      <c r="B2672" s="9" t="s">
        <v>1612</v>
      </c>
      <c r="C2672" s="4" t="s">
        <v>1607</v>
      </c>
      <c r="D2672" s="5">
        <v>1030</v>
      </c>
      <c r="E2672" s="1" t="s">
        <v>149</v>
      </c>
      <c r="F2672" s="263" t="str">
        <f t="shared" si="173"/>
        <v xml:space="preserve"> </v>
      </c>
      <c r="G2672" s="13" t="s">
        <v>139</v>
      </c>
      <c r="I2672" s="263" t="str">
        <f t="shared" si="174"/>
        <v xml:space="preserve"> </v>
      </c>
      <c r="J2672" s="38" t="str">
        <f>IF(D2672&gt;=('28 Populations and thresholds'!$I$6),"YES"," ")</f>
        <v>YES</v>
      </c>
      <c r="K2672" s="38" t="str">
        <f>IF(J2672="YES"," ",IF(D2672&gt;=('28 Populations and thresholds'!$I$6)*0.25,"YES"))</f>
        <v xml:space="preserve"> </v>
      </c>
      <c r="L2672" s="38" t="b">
        <f>OR('28 Populations and thresholds'!$J$6="CR",'28 Populations and thresholds'!$J$6="EN",'28 Populations and thresholds'!$J$6="VU")</f>
        <v>0</v>
      </c>
      <c r="M2672" s="75">
        <f>D2672/'28 Populations and thresholds'!$H$6</f>
        <v>2.06E-2</v>
      </c>
      <c r="N2672" s="106">
        <f>'28 Populations and thresholds'!$K$6</f>
        <v>0</v>
      </c>
      <c r="O2672" s="263" t="str">
        <f t="shared" si="175"/>
        <v xml:space="preserve"> </v>
      </c>
      <c r="P2672" s="348">
        <v>9.92</v>
      </c>
      <c r="Q2672" s="38">
        <v>5</v>
      </c>
      <c r="R2672" s="106">
        <v>0</v>
      </c>
      <c r="S2672" s="263"/>
      <c r="U2672" s="263" t="str">
        <f t="shared" si="176"/>
        <v xml:space="preserve"> </v>
      </c>
    </row>
    <row r="2673" spans="1:26" x14ac:dyDescent="0.2">
      <c r="A2673" s="12" t="s">
        <v>1610</v>
      </c>
      <c r="B2673" s="65" t="s">
        <v>1612</v>
      </c>
      <c r="C2673" s="4" t="s">
        <v>3778</v>
      </c>
      <c r="D2673" s="5">
        <v>4325</v>
      </c>
      <c r="E2673" s="104" t="s">
        <v>3938</v>
      </c>
      <c r="F2673" s="263" t="str">
        <f t="shared" si="173"/>
        <v xml:space="preserve"> </v>
      </c>
      <c r="H2673" s="13" t="s">
        <v>4429</v>
      </c>
      <c r="I2673" s="263" t="str">
        <f t="shared" si="174"/>
        <v xml:space="preserve"> </v>
      </c>
      <c r="J2673" s="38" t="str">
        <f>IF(D2673&gt;=('28 Populations and thresholds'!$I$213),"YES"," ")</f>
        <v>YES</v>
      </c>
      <c r="K2673" s="38" t="str">
        <f>IF(J2673="YES"," ",IF(D2673&gt;=('28 Populations and thresholds'!$I$213)*0.25,"YES"))</f>
        <v xml:space="preserve"> </v>
      </c>
      <c r="L2673" s="38" t="b">
        <f>OR('28 Populations and thresholds'!$J$213="CR",'28 Populations and thresholds'!$J$213="EN",'28 Populations and thresholds'!$J$213="VU")</f>
        <v>0</v>
      </c>
      <c r="M2673" s="75">
        <f>D2673/'28 Populations and thresholds'!$H$213</f>
        <v>4.3249999999999997E-2</v>
      </c>
      <c r="N2673" s="106">
        <f>'28 Populations and thresholds'!$K$213</f>
        <v>0</v>
      </c>
      <c r="O2673" s="263" t="str">
        <f t="shared" si="175"/>
        <v xml:space="preserve"> </v>
      </c>
      <c r="P2673" s="348"/>
      <c r="Q2673" s="38"/>
      <c r="R2673" s="106"/>
      <c r="S2673" s="263"/>
      <c r="U2673" s="263" t="str">
        <f t="shared" si="176"/>
        <v xml:space="preserve"> </v>
      </c>
      <c r="W2673" s="4"/>
      <c r="X2673" s="4"/>
      <c r="Y2673" s="4"/>
      <c r="Z2673" s="4"/>
    </row>
    <row r="2674" spans="1:26" x14ac:dyDescent="0.2">
      <c r="A2674" s="12" t="s">
        <v>1610</v>
      </c>
      <c r="B2674" s="65" t="s">
        <v>1612</v>
      </c>
      <c r="C2674" s="4" t="s">
        <v>3715</v>
      </c>
      <c r="D2674" s="5">
        <v>675</v>
      </c>
      <c r="E2674" s="104" t="s">
        <v>3938</v>
      </c>
      <c r="F2674" s="263" t="str">
        <f t="shared" si="173"/>
        <v xml:space="preserve"> </v>
      </c>
      <c r="H2674" s="13" t="s">
        <v>4429</v>
      </c>
      <c r="I2674" s="263" t="str">
        <f t="shared" si="174"/>
        <v xml:space="preserve"> </v>
      </c>
      <c r="J2674" s="38" t="str">
        <f>IF(D2674&gt;=('28 Populations and thresholds'!$I$13),"YES"," ")</f>
        <v>YES</v>
      </c>
      <c r="K2674" s="38" t="str">
        <f>IF(J2674="YES"," ",IF(D2674&gt;=('28 Populations and thresholds'!$I$13)*0.25,"YES"))</f>
        <v xml:space="preserve"> </v>
      </c>
      <c r="L2674" s="38" t="b">
        <f>OR('28 Populations and thresholds'!$J$13="CR",'28 Populations and thresholds'!$J$13="EN",'28 Populations and thresholds'!$J$13="VU")</f>
        <v>0</v>
      </c>
      <c r="M2674" s="75">
        <f>D2674/'28 Populations and thresholds'!$H$13</f>
        <v>2.7E-2</v>
      </c>
      <c r="N2674" s="106">
        <f>'28 Populations and thresholds'!$K$13</f>
        <v>0</v>
      </c>
      <c r="O2674" s="263" t="str">
        <f t="shared" si="175"/>
        <v xml:space="preserve"> </v>
      </c>
      <c r="P2674" s="348"/>
      <c r="Q2674" s="38"/>
      <c r="R2674" s="106"/>
      <c r="S2674" s="263"/>
      <c r="U2674" s="263" t="str">
        <f t="shared" si="176"/>
        <v xml:space="preserve"> </v>
      </c>
    </row>
    <row r="2675" spans="1:26" x14ac:dyDescent="0.2">
      <c r="A2675" s="12" t="s">
        <v>1610</v>
      </c>
      <c r="B2675" s="65" t="s">
        <v>1612</v>
      </c>
      <c r="C2675" s="4" t="s">
        <v>3648</v>
      </c>
      <c r="D2675" s="5">
        <v>264</v>
      </c>
      <c r="E2675" s="104" t="s">
        <v>3938</v>
      </c>
      <c r="F2675" s="263" t="str">
        <f t="shared" si="173"/>
        <v xml:space="preserve"> </v>
      </c>
      <c r="H2675" s="13" t="s">
        <v>4429</v>
      </c>
      <c r="I2675" s="263" t="str">
        <f t="shared" si="174"/>
        <v xml:space="preserve"> </v>
      </c>
      <c r="J2675" s="38" t="str">
        <f>IF(D2676&gt;=('28 Populations and thresholds'!$I$110),"YES"," ")</f>
        <v>YES</v>
      </c>
      <c r="K2675" s="38" t="str">
        <f>IF(J2675="YES"," ",IF(D2676&gt;=('28 Populations and thresholds'!$I$110)*0.25,"YES"))</f>
        <v xml:space="preserve"> </v>
      </c>
      <c r="L2675" s="38" t="b">
        <f>OR('28 Populations and thresholds'!$J$110="CR",'28 Populations and thresholds'!$J$110="EN",'28 Populations and thresholds'!$J$110="VU")</f>
        <v>0</v>
      </c>
      <c r="M2675" s="75">
        <f>D2676/'28 Populations and thresholds'!$H$110</f>
        <v>7.5500000000000003E-3</v>
      </c>
      <c r="N2675" s="106">
        <f>'28 Populations and thresholds'!$K$110</f>
        <v>0</v>
      </c>
      <c r="O2675" s="263" t="str">
        <f t="shared" si="175"/>
        <v xml:space="preserve"> </v>
      </c>
      <c r="P2675" s="348"/>
      <c r="Q2675" s="38"/>
      <c r="R2675" s="106"/>
      <c r="S2675" s="263"/>
      <c r="U2675" s="263" t="str">
        <f t="shared" si="176"/>
        <v xml:space="preserve"> </v>
      </c>
    </row>
    <row r="2676" spans="1:26" x14ac:dyDescent="0.2">
      <c r="A2676" s="12" t="s">
        <v>1610</v>
      </c>
      <c r="B2676" s="65" t="s">
        <v>1612</v>
      </c>
      <c r="C2676" s="4" t="s">
        <v>3780</v>
      </c>
      <c r="D2676" s="5">
        <v>755</v>
      </c>
      <c r="E2676" s="104" t="s">
        <v>3938</v>
      </c>
      <c r="F2676" s="263" t="str">
        <f t="shared" si="173"/>
        <v xml:space="preserve"> </v>
      </c>
      <c r="H2676" s="13" t="s">
        <v>4429</v>
      </c>
      <c r="I2676" s="263" t="str">
        <f t="shared" si="174"/>
        <v xml:space="preserve"> </v>
      </c>
      <c r="J2676" s="38" t="str">
        <f>IF(D2676&gt;=('28 Populations and thresholds'!$I$218),"YES"," ")</f>
        <v>YES</v>
      </c>
      <c r="K2676" s="38" t="str">
        <f>IF(J2676="YES"," ",IF(D2676&gt;=('28 Populations and thresholds'!$I$218)*0.25,"YES"))</f>
        <v xml:space="preserve"> </v>
      </c>
      <c r="L2676" s="38" t="b">
        <f>OR('28 Populations and thresholds'!$J$218="CR",'28 Populations and thresholds'!$J$218="EN",'28 Populations and thresholds'!$J$218="VU")</f>
        <v>0</v>
      </c>
      <c r="M2676" s="75">
        <f>D2676/'28 Populations and thresholds'!$H$218</f>
        <v>7.5500000000000003E-4</v>
      </c>
      <c r="N2676" s="106">
        <f>'28 Populations and thresholds'!$K$218</f>
        <v>0</v>
      </c>
      <c r="O2676" s="263" t="str">
        <f t="shared" si="175"/>
        <v xml:space="preserve"> </v>
      </c>
      <c r="P2676" s="348"/>
      <c r="Q2676" s="38"/>
      <c r="R2676" s="106"/>
      <c r="S2676" s="263"/>
      <c r="U2676" s="263" t="str">
        <f t="shared" si="176"/>
        <v xml:space="preserve"> </v>
      </c>
      <c r="W2676" s="4"/>
      <c r="X2676" s="4"/>
      <c r="Y2676" s="4"/>
      <c r="Z2676" s="4"/>
    </row>
    <row r="2677" spans="1:26" x14ac:dyDescent="0.2">
      <c r="A2677" s="275" t="s">
        <v>1610</v>
      </c>
      <c r="B2677" s="268" t="s">
        <v>4733</v>
      </c>
      <c r="C2677" s="280" t="s">
        <v>1696</v>
      </c>
      <c r="D2677" s="270">
        <v>58</v>
      </c>
      <c r="E2677" s="271" t="s">
        <v>3389</v>
      </c>
      <c r="F2677" s="263" t="str">
        <f t="shared" si="173"/>
        <v xml:space="preserve"> </v>
      </c>
      <c r="G2677" s="267"/>
      <c r="H2677" s="267" t="s">
        <v>4761</v>
      </c>
      <c r="I2677" s="263" t="str">
        <f t="shared" si="174"/>
        <v xml:space="preserve"> </v>
      </c>
      <c r="J2677" s="272" t="str">
        <f>IF(D2677&gt;=('28 Populations and thresholds'!$I$51),"YES"," ")</f>
        <v>YES</v>
      </c>
      <c r="K2677" s="272"/>
      <c r="L2677" s="272" t="b">
        <f>OR('28 Populations and thresholds'!$J$51="CR",'28 Populations and thresholds'!$J$51="EN",'28 Populations and thresholds'!$J$51="VU")</f>
        <v>1</v>
      </c>
      <c r="M2677" s="273">
        <f>D2677/'28 Populations and thresholds'!$H$51</f>
        <v>2.148148148148148E-2</v>
      </c>
      <c r="N2677" s="274">
        <f>'28 Populations and thresholds'!$K$51</f>
        <v>0</v>
      </c>
      <c r="O2677" s="263" t="str">
        <f t="shared" si="175"/>
        <v xml:space="preserve"> </v>
      </c>
      <c r="P2677" s="349">
        <v>29.27</v>
      </c>
      <c r="Q2677" s="272">
        <v>13</v>
      </c>
      <c r="R2677" s="274">
        <v>5</v>
      </c>
      <c r="S2677" s="263"/>
      <c r="T2677" s="275"/>
      <c r="U2677" s="263" t="str">
        <f t="shared" si="176"/>
        <v xml:space="preserve"> </v>
      </c>
    </row>
    <row r="2678" spans="1:26" x14ac:dyDescent="0.2">
      <c r="A2678" s="275" t="s">
        <v>1610</v>
      </c>
      <c r="B2678" s="268" t="s">
        <v>4733</v>
      </c>
      <c r="C2678" s="280" t="s">
        <v>3756</v>
      </c>
      <c r="D2678" s="270">
        <v>7950</v>
      </c>
      <c r="E2678" s="271" t="s">
        <v>3389</v>
      </c>
      <c r="F2678" s="263" t="str">
        <f t="shared" si="173"/>
        <v xml:space="preserve"> </v>
      </c>
      <c r="G2678" s="267"/>
      <c r="H2678" s="267" t="s">
        <v>4761</v>
      </c>
      <c r="I2678" s="263" t="str">
        <f t="shared" si="174"/>
        <v xml:space="preserve"> </v>
      </c>
      <c r="J2678" s="272" t="str">
        <f>IF(D2678&gt;=('28 Populations and thresholds'!$I$175),"YES"," ")</f>
        <v>YES</v>
      </c>
      <c r="K2678" s="272" t="str">
        <f>IF(J2678="YES"," ",IF(D2678&gt;=('28 Populations and thresholds'!$I$175)*0.25,"YES"))</f>
        <v xml:space="preserve"> </v>
      </c>
      <c r="L2678" s="272" t="b">
        <f>OR('28 Populations and thresholds'!$J$175="CR",'28 Populations and thresholds'!$J$175="EN",'28 Populations and thresholds'!$J$175="VU")</f>
        <v>0</v>
      </c>
      <c r="M2678" s="273">
        <f>D2678/'28 Populations and thresholds'!$H$175</f>
        <v>5.7194244604316546E-2</v>
      </c>
      <c r="N2678" s="274" t="str">
        <f>'28 Populations and thresholds'!$K$175</f>
        <v>DEC</v>
      </c>
      <c r="O2678" s="263" t="str">
        <f t="shared" si="175"/>
        <v xml:space="preserve"> </v>
      </c>
      <c r="P2678" s="349"/>
      <c r="Q2678" s="272"/>
      <c r="R2678" s="274"/>
      <c r="S2678" s="263"/>
      <c r="T2678" s="275"/>
      <c r="U2678" s="263" t="str">
        <f t="shared" si="176"/>
        <v xml:space="preserve"> </v>
      </c>
    </row>
    <row r="2679" spans="1:26" x14ac:dyDescent="0.2">
      <c r="A2679" s="275" t="s">
        <v>1610</v>
      </c>
      <c r="B2679" s="268" t="s">
        <v>4733</v>
      </c>
      <c r="C2679" s="280" t="s">
        <v>3761</v>
      </c>
      <c r="D2679" s="270">
        <v>3000</v>
      </c>
      <c r="E2679" s="271" t="s">
        <v>3389</v>
      </c>
      <c r="F2679" s="263" t="str">
        <f t="shared" si="173"/>
        <v xml:space="preserve"> </v>
      </c>
      <c r="G2679" s="267"/>
      <c r="H2679" s="267" t="s">
        <v>4761</v>
      </c>
      <c r="I2679" s="263" t="str">
        <f t="shared" si="174"/>
        <v xml:space="preserve"> </v>
      </c>
      <c r="J2679" s="272" t="str">
        <f>IF(D2679&gt;=('28 Populations and thresholds'!$I$187),"YES"," ")</f>
        <v>YES</v>
      </c>
      <c r="K2679" s="272" t="str">
        <f>IF(J2679="YES"," ",IF(D2679&gt;=('28 Populations and thresholds'!$I$187)*0.25,"YES"))</f>
        <v xml:space="preserve"> </v>
      </c>
      <c r="L2679" s="272" t="b">
        <f>OR('28 Populations and thresholds'!$J$187="CR",'28 Populations and thresholds'!$J$187="EN",'28 Populations and thresholds'!$J$187="VU")</f>
        <v>0</v>
      </c>
      <c r="M2679" s="273">
        <f>D2679/'28 Populations and thresholds'!$H$187</f>
        <v>0.03</v>
      </c>
      <c r="N2679" s="274">
        <f>'28 Populations and thresholds'!$K$187</f>
        <v>0</v>
      </c>
      <c r="O2679" s="263" t="str">
        <f t="shared" si="175"/>
        <v xml:space="preserve"> </v>
      </c>
      <c r="P2679" s="349"/>
      <c r="Q2679" s="272"/>
      <c r="R2679" s="274"/>
      <c r="S2679" s="263"/>
      <c r="T2679" s="275"/>
      <c r="U2679" s="263" t="str">
        <f t="shared" si="176"/>
        <v xml:space="preserve"> </v>
      </c>
    </row>
    <row r="2680" spans="1:26" x14ac:dyDescent="0.2">
      <c r="A2680" s="275" t="s">
        <v>1610</v>
      </c>
      <c r="B2680" s="268" t="s">
        <v>4733</v>
      </c>
      <c r="C2680" s="280" t="s">
        <v>3482</v>
      </c>
      <c r="D2680" s="270">
        <v>14800</v>
      </c>
      <c r="E2680" s="271" t="s">
        <v>3389</v>
      </c>
      <c r="F2680" s="263" t="str">
        <f t="shared" si="173"/>
        <v xml:space="preserve"> </v>
      </c>
      <c r="G2680" s="267"/>
      <c r="H2680" s="267" t="s">
        <v>4761</v>
      </c>
      <c r="I2680" s="263" t="str">
        <f t="shared" si="174"/>
        <v xml:space="preserve"> </v>
      </c>
      <c r="J2680" s="272" t="str">
        <f>IF(D2680&gt;=(('28 Populations and thresholds'!$I$205)+('28 Populations and thresholds'!$I$206)+('28 Populations and thresholds'!$I$207)+('28 Populations and thresholds'!$I$208)),"YES"," ")</f>
        <v>YES</v>
      </c>
      <c r="K2680" s="272" t="str">
        <f>IF(J2680="YES"," ",IF(D2680&gt;=(('28 Populations and thresholds'!$I$205)+('28 Populations and thresholds'!$I$206)+('28 Populations and thresholds'!$I$207)+('28 Populations and thresholds'!$I$208))*0.25,"YES"))</f>
        <v xml:space="preserve"> </v>
      </c>
      <c r="L2680" s="272" t="b">
        <f>OR('28 Populations and thresholds'!$J$206="CR",'28 Populations and thresholds'!$J$206="EN",'28 Populations and thresholds'!$J$206="VU")</f>
        <v>0</v>
      </c>
      <c r="M2680" s="273">
        <f>D2680/(('28 Populations and thresholds'!$H$205)+('28 Populations and thresholds'!$H$206)+('28 Populations and thresholds'!$H$207)+('28 Populations and thresholds'!$H$208))</f>
        <v>5.5329171183969494E-3</v>
      </c>
      <c r="N2680" s="274" t="str">
        <f>'28 Populations and thresholds'!$K$206</f>
        <v>DEC</v>
      </c>
      <c r="O2680" s="263" t="str">
        <f t="shared" si="175"/>
        <v xml:space="preserve"> </v>
      </c>
      <c r="P2680" s="349"/>
      <c r="Q2680" s="272"/>
      <c r="R2680" s="274"/>
      <c r="S2680" s="263"/>
      <c r="T2680" s="275" t="s">
        <v>4568</v>
      </c>
      <c r="U2680" s="263" t="str">
        <f t="shared" si="176"/>
        <v xml:space="preserve"> </v>
      </c>
    </row>
    <row r="2681" spans="1:26" x14ac:dyDescent="0.2">
      <c r="A2681" s="275" t="s">
        <v>1610</v>
      </c>
      <c r="B2681" s="268" t="s">
        <v>4733</v>
      </c>
      <c r="C2681" s="280" t="s">
        <v>3467</v>
      </c>
      <c r="D2681" s="270">
        <v>1000</v>
      </c>
      <c r="E2681" s="271" t="s">
        <v>3389</v>
      </c>
      <c r="F2681" s="263" t="str">
        <f t="shared" si="173"/>
        <v xml:space="preserve"> </v>
      </c>
      <c r="G2681" s="267"/>
      <c r="H2681" s="267" t="s">
        <v>4761</v>
      </c>
      <c r="I2681" s="263" t="str">
        <f t="shared" si="174"/>
        <v xml:space="preserve"> </v>
      </c>
      <c r="J2681" s="272" t="str">
        <f>IF(D2681&gt;=('28 Populations and thresholds'!$I$180),"YES"," ")</f>
        <v>YES</v>
      </c>
      <c r="K2681" s="272" t="str">
        <f>IF(J2681="YES"," ",IF(D2681&gt;=('28 Populations and thresholds'!$I$180)*0.25,"YES"))</f>
        <v xml:space="preserve"> </v>
      </c>
      <c r="L2681" s="272" t="b">
        <f>OR('28 Populations and thresholds'!$J$180="CR",'28 Populations and thresholds'!$J$180="EN",'28 Populations and thresholds'!$J$180="VU")</f>
        <v>0</v>
      </c>
      <c r="M2681" s="273">
        <f>D2681/'28 Populations and thresholds'!$H$180</f>
        <v>0.01</v>
      </c>
      <c r="N2681" s="274">
        <f>'28 Populations and thresholds'!$K$180</f>
        <v>0</v>
      </c>
      <c r="O2681" s="263" t="str">
        <f t="shared" si="175"/>
        <v xml:space="preserve"> </v>
      </c>
      <c r="P2681" s="349"/>
      <c r="Q2681" s="272"/>
      <c r="R2681" s="274"/>
      <c r="S2681" s="263"/>
      <c r="T2681" s="275"/>
      <c r="U2681" s="263" t="str">
        <f t="shared" si="176"/>
        <v xml:space="preserve"> </v>
      </c>
    </row>
    <row r="2682" spans="1:26" x14ac:dyDescent="0.2">
      <c r="A2682" s="275" t="s">
        <v>1610</v>
      </c>
      <c r="B2682" s="268" t="s">
        <v>4733</v>
      </c>
      <c r="C2682" s="332" t="s">
        <v>3446</v>
      </c>
      <c r="D2682" s="270">
        <v>108</v>
      </c>
      <c r="E2682" s="271" t="s">
        <v>3389</v>
      </c>
      <c r="F2682" s="263" t="str">
        <f t="shared" si="173"/>
        <v xml:space="preserve"> </v>
      </c>
      <c r="G2682" s="267"/>
      <c r="H2682" s="267" t="s">
        <v>4761</v>
      </c>
      <c r="I2682" s="263" t="str">
        <f t="shared" si="174"/>
        <v xml:space="preserve"> </v>
      </c>
      <c r="J2682" s="272" t="str">
        <f>IF(D2682&gt;=('28 Populations and thresholds'!$I$144),"YES"," ")</f>
        <v>YES</v>
      </c>
      <c r="K2682" s="272" t="str">
        <f>IF(J2682="YES"," ",IF(D2682&gt;=('28 Populations and thresholds'!$I$144)*0.25,"YES"))</f>
        <v xml:space="preserve"> </v>
      </c>
      <c r="L2682" s="272" t="b">
        <f>OR('28 Populations and thresholds'!$J$144="CR",'28 Populations and thresholds'!$J$144="EN",'28 Populations and thresholds'!$J$144="VU")</f>
        <v>0</v>
      </c>
      <c r="M2682" s="273">
        <f>D2682/'28 Populations and thresholds'!$H$144</f>
        <v>1.0800000000000001E-2</v>
      </c>
      <c r="N2682" s="274">
        <f>'28 Populations and thresholds'!$K$144</f>
        <v>0</v>
      </c>
      <c r="O2682" s="263" t="str">
        <f t="shared" si="175"/>
        <v xml:space="preserve"> </v>
      </c>
      <c r="P2682" s="349"/>
      <c r="Q2682" s="272"/>
      <c r="R2682" s="274"/>
      <c r="S2682" s="263"/>
      <c r="T2682" s="275"/>
      <c r="U2682" s="263" t="str">
        <f t="shared" si="176"/>
        <v xml:space="preserve"> </v>
      </c>
    </row>
    <row r="2683" spans="1:26" x14ac:dyDescent="0.2">
      <c r="A2683" s="275" t="s">
        <v>1610</v>
      </c>
      <c r="B2683" s="268" t="s">
        <v>4733</v>
      </c>
      <c r="C2683" s="269" t="s">
        <v>3470</v>
      </c>
      <c r="D2683" s="270">
        <v>870</v>
      </c>
      <c r="E2683" s="271" t="s">
        <v>3389</v>
      </c>
      <c r="F2683" s="263" t="str">
        <f t="shared" si="173"/>
        <v xml:space="preserve"> </v>
      </c>
      <c r="G2683" s="267"/>
      <c r="H2683" s="267" t="s">
        <v>4761</v>
      </c>
      <c r="I2683" s="263" t="str">
        <f t="shared" si="174"/>
        <v xml:space="preserve"> </v>
      </c>
      <c r="J2683" s="272" t="str">
        <f>IF(D2683&gt;=('28 Populations and thresholds'!$I$181),"YES"," ")</f>
        <v>YES</v>
      </c>
      <c r="K2683" s="272" t="str">
        <f>IF(J2683="YES"," ",IF(D2683&gt;=('28 Populations and thresholds'!$I$181)*0.25,"YES"))</f>
        <v xml:space="preserve"> </v>
      </c>
      <c r="L2683" s="272" t="b">
        <f>OR('28 Populations and thresholds'!$J$181="CR",'28 Populations and thresholds'!$J$181="EN",'28 Populations and thresholds'!$J$181="VU")</f>
        <v>1</v>
      </c>
      <c r="M2683" s="273">
        <f>D2683/'28 Populations and thresholds'!$H$181</f>
        <v>2.71875E-2</v>
      </c>
      <c r="N2683" s="274" t="str">
        <f>'28 Populations and thresholds'!$K$181</f>
        <v>DEC</v>
      </c>
      <c r="O2683" s="263" t="str">
        <f t="shared" si="175"/>
        <v xml:space="preserve"> </v>
      </c>
      <c r="P2683" s="349"/>
      <c r="Q2683" s="272"/>
      <c r="R2683" s="274"/>
      <c r="S2683" s="263"/>
      <c r="T2683" s="269"/>
      <c r="U2683" s="263" t="str">
        <f t="shared" si="176"/>
        <v xml:space="preserve"> </v>
      </c>
    </row>
    <row r="2684" spans="1:26" x14ac:dyDescent="0.2">
      <c r="A2684" s="275" t="s">
        <v>1610</v>
      </c>
      <c r="B2684" s="268" t="s">
        <v>4733</v>
      </c>
      <c r="C2684" s="280" t="s">
        <v>3767</v>
      </c>
      <c r="D2684" s="270">
        <v>8000</v>
      </c>
      <c r="E2684" s="271" t="s">
        <v>3389</v>
      </c>
      <c r="F2684" s="263" t="str">
        <f t="shared" si="173"/>
        <v xml:space="preserve"> </v>
      </c>
      <c r="G2684" s="267"/>
      <c r="H2684" s="267" t="s">
        <v>4761</v>
      </c>
      <c r="I2684" s="263" t="str">
        <f t="shared" si="174"/>
        <v xml:space="preserve"> </v>
      </c>
      <c r="J2684" s="272" t="str">
        <f>IF(D2684&gt;=('28 Populations and thresholds'!$I$195),"YES"," ")</f>
        <v>YES</v>
      </c>
      <c r="K2684" s="272" t="str">
        <f>IF(J2684="YES"," ",IF(D2684&gt;=('28 Populations and thresholds'!$I$195)*0.25,"YES"))</f>
        <v xml:space="preserve"> </v>
      </c>
      <c r="L2684" s="272" t="b">
        <f>OR('28 Populations and thresholds'!$J$195="CR",'28 Populations and thresholds'!$J$195="EN",'28 Populations and thresholds'!$J$195="VU")</f>
        <v>1</v>
      </c>
      <c r="M2684" s="273">
        <f>D2684/'28 Populations and thresholds'!$H$195</f>
        <v>2.7586206896551724E-2</v>
      </c>
      <c r="N2684" s="274" t="str">
        <f>'28 Populations and thresholds'!$K$195</f>
        <v>DEC</v>
      </c>
      <c r="O2684" s="263" t="str">
        <f t="shared" si="175"/>
        <v xml:space="preserve"> </v>
      </c>
      <c r="P2684" s="349"/>
      <c r="Q2684" s="272"/>
      <c r="R2684" s="274"/>
      <c r="S2684" s="263"/>
      <c r="T2684" s="275"/>
      <c r="U2684" s="263" t="str">
        <f t="shared" si="176"/>
        <v xml:space="preserve"> </v>
      </c>
    </row>
    <row r="2685" spans="1:26" x14ac:dyDescent="0.2">
      <c r="A2685" s="275" t="s">
        <v>1610</v>
      </c>
      <c r="B2685" s="268" t="s">
        <v>4733</v>
      </c>
      <c r="C2685" s="269" t="s">
        <v>3452</v>
      </c>
      <c r="D2685" s="270">
        <v>324</v>
      </c>
      <c r="E2685" s="271">
        <v>36025</v>
      </c>
      <c r="F2685" s="263" t="str">
        <f t="shared" si="173"/>
        <v xml:space="preserve"> </v>
      </c>
      <c r="G2685" s="267" t="s">
        <v>21</v>
      </c>
      <c r="H2685" s="267" t="s">
        <v>604</v>
      </c>
      <c r="I2685" s="263" t="str">
        <f t="shared" si="174"/>
        <v xml:space="preserve"> </v>
      </c>
      <c r="J2685" s="272" t="str">
        <f>IF(D2685&gt;=('28 Populations and thresholds'!$I$158),"YES"," ")</f>
        <v xml:space="preserve"> </v>
      </c>
      <c r="K2685" s="272" t="str">
        <f>IF(J2685="YES"," ",IF(D2685&gt;=('28 Populations and thresholds'!$I$158)*0.25,"YES"))</f>
        <v>YES</v>
      </c>
      <c r="L2685" s="272" t="b">
        <f>OR('28 Populations and thresholds'!$J$158="CR",'28 Populations and thresholds'!$J$158="EN",'28 Populations and thresholds'!$J$158="VU")</f>
        <v>0</v>
      </c>
      <c r="M2685" s="273">
        <f>D2685/'28 Populations and thresholds'!$H$158</f>
        <v>3.2399999999999998E-3</v>
      </c>
      <c r="N2685" s="274">
        <f>'28 Populations and thresholds'!$K$158</f>
        <v>0</v>
      </c>
      <c r="O2685" s="263" t="str">
        <f t="shared" si="175"/>
        <v xml:space="preserve"> </v>
      </c>
      <c r="P2685" s="349"/>
      <c r="Q2685" s="272"/>
      <c r="R2685" s="274"/>
      <c r="S2685" s="263"/>
      <c r="T2685" s="269"/>
      <c r="U2685" s="263" t="str">
        <f t="shared" si="176"/>
        <v xml:space="preserve"> </v>
      </c>
    </row>
    <row r="2686" spans="1:26" x14ac:dyDescent="0.2">
      <c r="A2686" s="275" t="s">
        <v>1610</v>
      </c>
      <c r="B2686" s="268" t="s">
        <v>4733</v>
      </c>
      <c r="C2686" s="296" t="s">
        <v>3459</v>
      </c>
      <c r="D2686" s="270">
        <v>1000</v>
      </c>
      <c r="E2686" s="271" t="s">
        <v>3389</v>
      </c>
      <c r="F2686" s="263" t="str">
        <f t="shared" si="173"/>
        <v xml:space="preserve"> </v>
      </c>
      <c r="G2686" s="267"/>
      <c r="H2686" s="267" t="s">
        <v>4761</v>
      </c>
      <c r="I2686" s="263" t="str">
        <f t="shared" si="174"/>
        <v xml:space="preserve"> </v>
      </c>
      <c r="J2686" s="272" t="str">
        <f>IF(D2686&gt;=(('28 Populations and thresholds'!$I$160)+('28 Populations and thresholds'!$I$163)),"YES"," ")</f>
        <v>YES</v>
      </c>
      <c r="K2686" s="272" t="str">
        <f>IF(J2686="YES"," ",IF(D2686&gt;=(('28 Populations and thresholds'!$I$160)+('28 Populations and thresholds'!$I$163))*0.25,"YES"))</f>
        <v xml:space="preserve"> </v>
      </c>
      <c r="L2686" s="272" t="b">
        <f>OR('28 Populations and thresholds'!$J$160="CR",'28 Populations and thresholds'!$J$160="EN",'28 Populations and thresholds'!$J$160="VU")</f>
        <v>0</v>
      </c>
      <c r="M2686" s="273">
        <f>D2686/(('28 Populations and thresholds'!$H$160)+('28 Populations and thresholds'!$H$163))</f>
        <v>2.5974025974025976E-2</v>
      </c>
      <c r="N2686" s="274" t="str">
        <f>'28 Populations and thresholds'!$K$160</f>
        <v>DEC</v>
      </c>
      <c r="O2686" s="263" t="str">
        <f t="shared" si="175"/>
        <v xml:space="preserve"> </v>
      </c>
      <c r="P2686" s="349"/>
      <c r="Q2686" s="272"/>
      <c r="R2686" s="274"/>
      <c r="S2686" s="263"/>
      <c r="T2686" s="282" t="s">
        <v>4563</v>
      </c>
      <c r="U2686" s="263" t="str">
        <f t="shared" si="176"/>
        <v xml:space="preserve"> </v>
      </c>
    </row>
    <row r="2687" spans="1:26" x14ac:dyDescent="0.2">
      <c r="A2687" s="275" t="s">
        <v>1610</v>
      </c>
      <c r="B2687" s="268" t="s">
        <v>4733</v>
      </c>
      <c r="C2687" s="269" t="s">
        <v>1732</v>
      </c>
      <c r="D2687" s="270">
        <v>480</v>
      </c>
      <c r="E2687" s="271" t="s">
        <v>3389</v>
      </c>
      <c r="F2687" s="263" t="str">
        <f t="shared" si="173"/>
        <v xml:space="preserve"> </v>
      </c>
      <c r="G2687" s="267"/>
      <c r="H2687" s="267" t="s">
        <v>4761</v>
      </c>
      <c r="I2687" s="263" t="str">
        <f t="shared" si="174"/>
        <v xml:space="preserve"> </v>
      </c>
      <c r="J2687" s="272" t="str">
        <f>IF(D2687&gt;=('28 Populations and thresholds'!$I$221),"YES"," ")</f>
        <v>YES</v>
      </c>
      <c r="K2687" s="272" t="str">
        <f>IF(J2687="YES"," ",IF(D2687&gt;=('28 Populations and thresholds'!$I$221)*0.25,"YES"))</f>
        <v xml:space="preserve"> </v>
      </c>
      <c r="L2687" s="272" t="b">
        <f>OR('28 Populations and thresholds'!$J$221="CR",'28 Populations and thresholds'!$J$221="EN",'28 Populations and thresholds'!$J$221="VU")</f>
        <v>1</v>
      </c>
      <c r="M2687" s="273">
        <f>D2687/'28 Populations and thresholds'!$H$221</f>
        <v>0.05</v>
      </c>
      <c r="N2687" s="274" t="str">
        <f>'28 Populations and thresholds'!$K$221</f>
        <v>DEC</v>
      </c>
      <c r="O2687" s="263" t="str">
        <f t="shared" si="175"/>
        <v xml:space="preserve"> </v>
      </c>
      <c r="P2687" s="349"/>
      <c r="Q2687" s="272"/>
      <c r="R2687" s="274"/>
      <c r="S2687" s="263"/>
      <c r="T2687" s="275"/>
      <c r="U2687" s="263" t="str">
        <f t="shared" si="176"/>
        <v xml:space="preserve"> </v>
      </c>
    </row>
    <row r="2688" spans="1:26" x14ac:dyDescent="0.2">
      <c r="A2688" s="275" t="s">
        <v>1610</v>
      </c>
      <c r="B2688" s="268" t="s">
        <v>4733</v>
      </c>
      <c r="C2688" s="280" t="s">
        <v>3472</v>
      </c>
      <c r="D2688" s="270">
        <v>11</v>
      </c>
      <c r="E2688" s="271" t="s">
        <v>3389</v>
      </c>
      <c r="F2688" s="263" t="str">
        <f t="shared" si="173"/>
        <v xml:space="preserve"> </v>
      </c>
      <c r="G2688" s="267"/>
      <c r="H2688" s="267" t="s">
        <v>4761</v>
      </c>
      <c r="I2688" s="263" t="str">
        <f t="shared" si="174"/>
        <v xml:space="preserve"> </v>
      </c>
      <c r="J2688" s="272" t="str">
        <f>IF(D2688&gt;=('28 Populations and thresholds'!$I$188),"YES"," ")</f>
        <v>YES</v>
      </c>
      <c r="K2688" s="272" t="str">
        <f>IF(J2688="YES"," ",IF(D2688&gt;=('28 Populations and thresholds'!$I$188)*0.25,"YES"))</f>
        <v xml:space="preserve"> </v>
      </c>
      <c r="L2688" s="272" t="b">
        <f>OR('28 Populations and thresholds'!$J$188="CR",'28 Populations and thresholds'!$J$188="EN",'28 Populations and thresholds'!$J$188="VU")</f>
        <v>1</v>
      </c>
      <c r="M2688" s="273">
        <f>D2688/'28 Populations and thresholds'!$H$188</f>
        <v>1.8333333333333333E-2</v>
      </c>
      <c r="N2688" s="274" t="str">
        <f>'28 Populations and thresholds'!$K$188</f>
        <v>DEC</v>
      </c>
      <c r="O2688" s="263" t="str">
        <f t="shared" si="175"/>
        <v xml:space="preserve"> </v>
      </c>
      <c r="P2688" s="349"/>
      <c r="Q2688" s="272"/>
      <c r="R2688" s="274"/>
      <c r="S2688" s="263"/>
      <c r="T2688" s="275"/>
      <c r="U2688" s="263" t="str">
        <f t="shared" si="176"/>
        <v xml:space="preserve"> </v>
      </c>
    </row>
    <row r="2689" spans="1:26" x14ac:dyDescent="0.2">
      <c r="A2689" s="275" t="s">
        <v>1610</v>
      </c>
      <c r="B2689" s="268" t="s">
        <v>4733</v>
      </c>
      <c r="C2689" s="280" t="s">
        <v>3763</v>
      </c>
      <c r="D2689" s="270">
        <v>268</v>
      </c>
      <c r="E2689" s="271">
        <v>36025</v>
      </c>
      <c r="F2689" s="263" t="str">
        <f t="shared" ref="F2689:F2752" si="177">" "</f>
        <v xml:space="preserve"> </v>
      </c>
      <c r="G2689" s="267" t="s">
        <v>21</v>
      </c>
      <c r="H2689" s="267" t="s">
        <v>604</v>
      </c>
      <c r="I2689" s="263" t="str">
        <f t="shared" ref="I2689:I2752" si="178">" "</f>
        <v xml:space="preserve"> </v>
      </c>
      <c r="J2689" s="272" t="str">
        <f>IF(D2689&gt;=('28 Populations and thresholds'!$I$191),"YES"," ")</f>
        <v xml:space="preserve"> </v>
      </c>
      <c r="K2689" s="272" t="str">
        <f>IF(J2689="YES"," ",IF(D2689&gt;=('28 Populations and thresholds'!$I$191)*0.25,"YES"))</f>
        <v>YES</v>
      </c>
      <c r="L2689" s="272" t="b">
        <f>OR('28 Populations and thresholds'!$J$191="CR",'28 Populations and thresholds'!$J$191="EN",'28 Populations and thresholds'!$J$191="VU")</f>
        <v>0</v>
      </c>
      <c r="M2689" s="273">
        <f>D2689/'28 Populations and thresholds'!$H$191</f>
        <v>5.3600000000000002E-3</v>
      </c>
      <c r="N2689" s="274">
        <f>'28 Populations and thresholds'!$K$191</f>
        <v>0</v>
      </c>
      <c r="O2689" s="263" t="str">
        <f t="shared" ref="O2689:O2752" si="179">" "</f>
        <v xml:space="preserve"> </v>
      </c>
      <c r="P2689" s="349"/>
      <c r="Q2689" s="272"/>
      <c r="R2689" s="274"/>
      <c r="S2689" s="263"/>
      <c r="T2689" s="275"/>
      <c r="U2689" s="263" t="str">
        <f t="shared" ref="U2689:U2752" si="180">" "</f>
        <v xml:space="preserve"> </v>
      </c>
    </row>
    <row r="2690" spans="1:26" x14ac:dyDescent="0.2">
      <c r="A2690" s="143" t="s">
        <v>1610</v>
      </c>
      <c r="B2690" s="40" t="s">
        <v>997</v>
      </c>
      <c r="C2690" s="40" t="s">
        <v>3795</v>
      </c>
      <c r="D2690" s="41">
        <v>1868</v>
      </c>
      <c r="E2690" s="46">
        <v>35900</v>
      </c>
      <c r="F2690" s="263" t="str">
        <f t="shared" si="177"/>
        <v xml:space="preserve"> </v>
      </c>
      <c r="G2690" s="143" t="s">
        <v>21</v>
      </c>
      <c r="H2690" s="143" t="s">
        <v>604</v>
      </c>
      <c r="I2690" s="263" t="str">
        <f t="shared" si="178"/>
        <v xml:space="preserve"> </v>
      </c>
      <c r="J2690" s="38" t="str">
        <f>IF(D2690&gt;=(('28 Populations and thresholds'!$I$176)+('28 Populations and thresholds'!$I$177)),"YES"," ")</f>
        <v xml:space="preserve"> </v>
      </c>
      <c r="K2690" s="38" t="str">
        <f>IF(J2690="YES"," ",IF(D2690&gt;=(('28 Populations and thresholds'!$I$176)+('28 Populations and thresholds'!$I$177))*0.25,"YES"))</f>
        <v>YES</v>
      </c>
      <c r="L2690" s="38" t="b">
        <f>OR('28 Populations and thresholds'!$J$176="CR",'28 Populations and thresholds'!$J$176="EN",'28 Populations and thresholds'!$J$176="VU")</f>
        <v>0</v>
      </c>
      <c r="M2690" s="75">
        <f>D2690/(('28 Populations and thresholds'!$H$176)+('28 Populations and thresholds'!$H$177))</f>
        <v>6.6953405017921149E-3</v>
      </c>
      <c r="N2690" s="106" t="str">
        <f>'28 Populations and thresholds'!$K$176</f>
        <v>DEC</v>
      </c>
      <c r="O2690" s="263" t="str">
        <f t="shared" si="179"/>
        <v xml:space="preserve"> </v>
      </c>
      <c r="P2690" s="348">
        <v>39.75</v>
      </c>
      <c r="Q2690" s="38">
        <v>12</v>
      </c>
      <c r="R2690" s="106">
        <v>3</v>
      </c>
      <c r="S2690" s="263"/>
      <c r="T2690" s="12" t="s">
        <v>4568</v>
      </c>
      <c r="U2690" s="263" t="str">
        <f t="shared" si="180"/>
        <v xml:space="preserve"> </v>
      </c>
    </row>
    <row r="2691" spans="1:26" x14ac:dyDescent="0.2">
      <c r="A2691" s="12" t="s">
        <v>1610</v>
      </c>
      <c r="B2691" s="40" t="s">
        <v>997</v>
      </c>
      <c r="C2691" s="4" t="s">
        <v>3761</v>
      </c>
      <c r="D2691" s="41">
        <v>548</v>
      </c>
      <c r="E2691" s="46">
        <v>36040</v>
      </c>
      <c r="F2691" s="263" t="str">
        <f t="shared" si="177"/>
        <v xml:space="preserve"> </v>
      </c>
      <c r="G2691" s="143" t="s">
        <v>21</v>
      </c>
      <c r="H2691" s="143" t="s">
        <v>604</v>
      </c>
      <c r="I2691" s="263" t="str">
        <f t="shared" si="178"/>
        <v xml:space="preserve"> </v>
      </c>
      <c r="J2691" s="38" t="str">
        <f>IF(D2691&gt;=('28 Populations and thresholds'!$I$187),"YES"," ")</f>
        <v xml:space="preserve"> </v>
      </c>
      <c r="K2691" s="38" t="str">
        <f>IF(J2691="YES"," ",IF(D2691&gt;=('28 Populations and thresholds'!$I$187)*0.25,"YES"))</f>
        <v>YES</v>
      </c>
      <c r="L2691" s="38" t="b">
        <f>OR('28 Populations and thresholds'!$J$187="CR",'28 Populations and thresholds'!$J$187="EN",'28 Populations and thresholds'!$J$187="VU")</f>
        <v>0</v>
      </c>
      <c r="M2691" s="75">
        <f>D2691/'28 Populations and thresholds'!$H$187</f>
        <v>5.4799999999999996E-3</v>
      </c>
      <c r="N2691" s="106">
        <f>'28 Populations and thresholds'!$K$187</f>
        <v>0</v>
      </c>
      <c r="O2691" s="263" t="str">
        <f t="shared" si="179"/>
        <v xml:space="preserve"> </v>
      </c>
      <c r="P2691" s="348"/>
      <c r="Q2691" s="38"/>
      <c r="R2691" s="106"/>
      <c r="S2691" s="263"/>
      <c r="T2691" s="9"/>
      <c r="U2691" s="263" t="str">
        <f t="shared" si="180"/>
        <v xml:space="preserve"> </v>
      </c>
    </row>
    <row r="2692" spans="1:26" x14ac:dyDescent="0.2">
      <c r="A2692" s="12" t="s">
        <v>1610</v>
      </c>
      <c r="B2692" s="56" t="s">
        <v>997</v>
      </c>
      <c r="C2692" s="4" t="s">
        <v>3659</v>
      </c>
      <c r="D2692" s="5">
        <v>700</v>
      </c>
      <c r="E2692" s="104" t="s">
        <v>3938</v>
      </c>
      <c r="F2692" s="263" t="str">
        <f t="shared" si="177"/>
        <v xml:space="preserve"> </v>
      </c>
      <c r="H2692" s="13" t="s">
        <v>4429</v>
      </c>
      <c r="I2692" s="263" t="str">
        <f t="shared" si="178"/>
        <v xml:space="preserve"> </v>
      </c>
      <c r="J2692" s="38" t="str">
        <f>IF(D2692&gt;=('28 Populations and thresholds'!$I$68),"YES"," ")</f>
        <v>YES</v>
      </c>
      <c r="K2692" s="38" t="str">
        <f>IF(J2692="YES"," ",IF(D2692&gt;=('28 Populations and thresholds'!$I$68)*0.25,"YES"))</f>
        <v xml:space="preserve"> </v>
      </c>
      <c r="L2692" s="38" t="b">
        <f>OR('28 Populations and thresholds'!$J$68="CR",'28 Populations and thresholds'!$J$68="EN",'28 Populations and thresholds'!$J$68="VU")</f>
        <v>0</v>
      </c>
      <c r="M2692" s="75">
        <f>D2692/'28 Populations and thresholds'!$H$68</f>
        <v>7.0000000000000001E-3</v>
      </c>
      <c r="N2692" s="106">
        <f>'28 Populations and thresholds'!$K$68</f>
        <v>0</v>
      </c>
      <c r="O2692" s="263" t="str">
        <f t="shared" si="179"/>
        <v xml:space="preserve"> </v>
      </c>
      <c r="P2692" s="348"/>
      <c r="Q2692" s="38"/>
      <c r="R2692" s="106"/>
      <c r="S2692" s="263"/>
      <c r="U2692" s="263" t="str">
        <f t="shared" si="180"/>
        <v xml:space="preserve"> </v>
      </c>
    </row>
    <row r="2693" spans="1:26" x14ac:dyDescent="0.2">
      <c r="A2693" s="12" t="s">
        <v>1610</v>
      </c>
      <c r="B2693" s="40" t="s">
        <v>997</v>
      </c>
      <c r="C2693" s="4" t="s">
        <v>3765</v>
      </c>
      <c r="D2693" s="41">
        <v>429</v>
      </c>
      <c r="E2693" s="46">
        <v>35929</v>
      </c>
      <c r="F2693" s="263" t="str">
        <f t="shared" si="177"/>
        <v xml:space="preserve"> </v>
      </c>
      <c r="G2693" s="143" t="s">
        <v>21</v>
      </c>
      <c r="H2693" s="143" t="s">
        <v>604</v>
      </c>
      <c r="I2693" s="263" t="str">
        <f t="shared" si="178"/>
        <v xml:space="preserve"> </v>
      </c>
      <c r="J2693" s="38" t="str">
        <f>IF(D2693&gt;=('28 Populations and thresholds'!$I$193),"YES"," ")</f>
        <v xml:space="preserve"> </v>
      </c>
      <c r="K2693" s="38" t="str">
        <f>IF(J2693="YES"," ",IF(D2693&gt;=('28 Populations and thresholds'!$I$193)*0.25,"YES"))</f>
        <v>YES</v>
      </c>
      <c r="L2693" s="38" t="b">
        <f>OR('28 Populations and thresholds'!$J$193="CR",'28 Populations and thresholds'!$J$193="EN",'28 Populations and thresholds'!$J$193="VU")</f>
        <v>0</v>
      </c>
      <c r="M2693" s="75">
        <f>D2693/'28 Populations and thresholds'!$H$193</f>
        <v>9.75E-3</v>
      </c>
      <c r="N2693" s="106" t="str">
        <f>'28 Populations and thresholds'!$K$193</f>
        <v>DEC</v>
      </c>
      <c r="O2693" s="263" t="str">
        <f t="shared" si="179"/>
        <v xml:space="preserve"> </v>
      </c>
      <c r="P2693" s="348"/>
      <c r="Q2693" s="38"/>
      <c r="R2693" s="106"/>
      <c r="S2693" s="263"/>
      <c r="U2693" s="263" t="str">
        <f t="shared" si="180"/>
        <v xml:space="preserve"> </v>
      </c>
    </row>
    <row r="2694" spans="1:26" x14ac:dyDescent="0.2">
      <c r="A2694" s="12" t="s">
        <v>1610</v>
      </c>
      <c r="B2694" s="56" t="s">
        <v>997</v>
      </c>
      <c r="C2694" s="4" t="s">
        <v>3395</v>
      </c>
      <c r="D2694" s="5">
        <v>342</v>
      </c>
      <c r="E2694" s="104" t="s">
        <v>3938</v>
      </c>
      <c r="F2694" s="263" t="str">
        <f t="shared" si="177"/>
        <v xml:space="preserve"> </v>
      </c>
      <c r="H2694" s="13" t="s">
        <v>4429</v>
      </c>
      <c r="I2694" s="263" t="str">
        <f t="shared" si="178"/>
        <v xml:space="preserve"> </v>
      </c>
      <c r="J2694" s="38" t="str">
        <f>IF(D2694&gt;=('28 Populations and thresholds'!$I$122),"YES"," ")</f>
        <v>YES</v>
      </c>
      <c r="K2694" s="38" t="str">
        <f>IF(J2694="YES"," ",IF(D2694&gt;=('28 Populations and thresholds'!$I$122)*0.25,"YES"))</f>
        <v xml:space="preserve"> </v>
      </c>
      <c r="L2694" s="38" t="b">
        <f>OR('28 Populations and thresholds'!$J$122="CR",'28 Populations and thresholds'!$J$122="EN",'28 Populations and thresholds'!$J$122="VU")</f>
        <v>1</v>
      </c>
      <c r="M2694" s="75">
        <f>D2694/'28 Populations and thresholds'!$H$122</f>
        <v>3.2571428571428571E-2</v>
      </c>
      <c r="N2694" s="106">
        <f>'28 Populations and thresholds'!$K$122</f>
        <v>0</v>
      </c>
      <c r="O2694" s="263" t="str">
        <f t="shared" si="179"/>
        <v xml:space="preserve"> </v>
      </c>
      <c r="P2694" s="348"/>
      <c r="Q2694" s="38"/>
      <c r="R2694" s="106"/>
      <c r="S2694" s="263"/>
      <c r="U2694" s="263" t="str">
        <f t="shared" si="180"/>
        <v xml:space="preserve"> </v>
      </c>
    </row>
    <row r="2695" spans="1:26" x14ac:dyDescent="0.2">
      <c r="A2695" s="12" t="s">
        <v>1610</v>
      </c>
      <c r="B2695" s="40" t="s">
        <v>997</v>
      </c>
      <c r="C2695" s="4" t="s">
        <v>3452</v>
      </c>
      <c r="D2695" s="41">
        <v>1230</v>
      </c>
      <c r="E2695" s="46">
        <v>36771</v>
      </c>
      <c r="F2695" s="263" t="str">
        <f t="shared" si="177"/>
        <v xml:space="preserve"> </v>
      </c>
      <c r="G2695" s="143" t="s">
        <v>21</v>
      </c>
      <c r="H2695" s="143" t="s">
        <v>82</v>
      </c>
      <c r="I2695" s="263" t="str">
        <f t="shared" si="178"/>
        <v xml:space="preserve"> </v>
      </c>
      <c r="J2695" s="38" t="str">
        <f>IF(D2695&gt;=('28 Populations and thresholds'!$I$158),"YES"," ")</f>
        <v>YES</v>
      </c>
      <c r="K2695" s="38" t="str">
        <f>IF(J2695="YES"," ",IF(D2695&gt;=('28 Populations and thresholds'!$I$158)*0.25,"YES"))</f>
        <v xml:space="preserve"> </v>
      </c>
      <c r="L2695" s="38" t="b">
        <f>OR('28 Populations and thresholds'!$J$158="CR",'28 Populations and thresholds'!$J$158="EN",'28 Populations and thresholds'!$J$158="VU")</f>
        <v>0</v>
      </c>
      <c r="M2695" s="75">
        <f>D2695/'28 Populations and thresholds'!$H$158</f>
        <v>1.23E-2</v>
      </c>
      <c r="N2695" s="106">
        <f>'28 Populations and thresholds'!$K$158</f>
        <v>0</v>
      </c>
      <c r="O2695" s="263" t="str">
        <f t="shared" si="179"/>
        <v xml:space="preserve"> </v>
      </c>
      <c r="P2695" s="348"/>
      <c r="Q2695" s="38"/>
      <c r="R2695" s="106"/>
      <c r="S2695" s="263"/>
      <c r="T2695" s="9"/>
      <c r="U2695" s="263" t="str">
        <f t="shared" si="180"/>
        <v xml:space="preserve"> </v>
      </c>
    </row>
    <row r="2696" spans="1:26" x14ac:dyDescent="0.2">
      <c r="A2696" s="12" t="s">
        <v>1610</v>
      </c>
      <c r="B2696" s="9" t="s">
        <v>997</v>
      </c>
      <c r="C2696" s="4" t="s">
        <v>1732</v>
      </c>
      <c r="D2696" s="5">
        <v>2000</v>
      </c>
      <c r="E2696" s="148">
        <v>36192</v>
      </c>
      <c r="F2696" s="263" t="str">
        <f t="shared" si="177"/>
        <v xml:space="preserve"> </v>
      </c>
      <c r="G2696" s="13" t="s">
        <v>4019</v>
      </c>
      <c r="I2696" s="263" t="str">
        <f t="shared" si="178"/>
        <v xml:space="preserve"> </v>
      </c>
      <c r="J2696" s="38" t="str">
        <f>IF(D2696&gt;=('28 Populations and thresholds'!$I$221),"YES"," ")</f>
        <v>YES</v>
      </c>
      <c r="K2696" s="38" t="str">
        <f>IF(J2696="YES"," ",IF(D2696&gt;=('28 Populations and thresholds'!$I$221)*0.25,"YES"))</f>
        <v xml:space="preserve"> </v>
      </c>
      <c r="L2696" s="38" t="b">
        <f>OR('28 Populations and thresholds'!$J$221="CR",'28 Populations and thresholds'!$J$221="EN",'28 Populations and thresholds'!$J$221="VU")</f>
        <v>1</v>
      </c>
      <c r="M2696" s="75">
        <f>D2696/'28 Populations and thresholds'!$H$221</f>
        <v>0.20833333333333334</v>
      </c>
      <c r="N2696" s="106" t="str">
        <f>'28 Populations and thresholds'!$K$221</f>
        <v>DEC</v>
      </c>
      <c r="O2696" s="263" t="str">
        <f t="shared" si="179"/>
        <v xml:space="preserve"> </v>
      </c>
      <c r="P2696" s="348"/>
      <c r="Q2696" s="38"/>
      <c r="R2696" s="106"/>
      <c r="S2696" s="263"/>
      <c r="U2696" s="263" t="str">
        <f t="shared" si="180"/>
        <v xml:space="preserve"> </v>
      </c>
    </row>
    <row r="2697" spans="1:26" x14ac:dyDescent="0.2">
      <c r="A2697" s="12" t="s">
        <v>1610</v>
      </c>
      <c r="B2697" s="40" t="s">
        <v>997</v>
      </c>
      <c r="C2697" s="111" t="s">
        <v>3472</v>
      </c>
      <c r="D2697" s="41">
        <v>26</v>
      </c>
      <c r="E2697" s="46">
        <v>36041</v>
      </c>
      <c r="F2697" s="263" t="str">
        <f t="shared" si="177"/>
        <v xml:space="preserve"> </v>
      </c>
      <c r="G2697" s="143" t="s">
        <v>21</v>
      </c>
      <c r="H2697" s="143" t="s">
        <v>604</v>
      </c>
      <c r="I2697" s="263" t="str">
        <f t="shared" si="178"/>
        <v xml:space="preserve"> </v>
      </c>
      <c r="J2697" s="38" t="str">
        <f>IF(D2697&gt;=('28 Populations and thresholds'!$I$188),"YES"," ")</f>
        <v>YES</v>
      </c>
      <c r="K2697" s="38" t="str">
        <f>IF(J2697="YES"," ",IF(D2697&gt;=('28 Populations and thresholds'!$I$188)*0.25,"YES"))</f>
        <v xml:space="preserve"> </v>
      </c>
      <c r="L2697" s="38" t="b">
        <f>OR('28 Populations and thresholds'!$J$188="CR",'28 Populations and thresholds'!$J$188="EN",'28 Populations and thresholds'!$J$188="VU")</f>
        <v>1</v>
      </c>
      <c r="M2697" s="75">
        <f>D2697/'28 Populations and thresholds'!$H$188</f>
        <v>4.3333333333333335E-2</v>
      </c>
      <c r="N2697" s="106" t="str">
        <f>'28 Populations and thresholds'!$K$188</f>
        <v>DEC</v>
      </c>
      <c r="O2697" s="263" t="str">
        <f t="shared" si="179"/>
        <v xml:space="preserve"> </v>
      </c>
      <c r="P2697" s="348"/>
      <c r="Q2697" s="38"/>
      <c r="R2697" s="106"/>
      <c r="S2697" s="263"/>
      <c r="T2697" s="9"/>
      <c r="U2697" s="263" t="str">
        <f t="shared" si="180"/>
        <v xml:space="preserve"> </v>
      </c>
      <c r="W2697" s="4"/>
      <c r="X2697" s="4"/>
      <c r="Y2697" s="4"/>
      <c r="Z2697" s="4"/>
    </row>
    <row r="2698" spans="1:26" x14ac:dyDescent="0.2">
      <c r="A2698" s="12" t="s">
        <v>1610</v>
      </c>
      <c r="B2698" s="40" t="s">
        <v>997</v>
      </c>
      <c r="C2698" s="111" t="s">
        <v>3763</v>
      </c>
      <c r="D2698" s="41">
        <v>1046</v>
      </c>
      <c r="E2698" s="46">
        <v>35929</v>
      </c>
      <c r="F2698" s="263" t="str">
        <f t="shared" si="177"/>
        <v xml:space="preserve"> </v>
      </c>
      <c r="G2698" s="143" t="s">
        <v>21</v>
      </c>
      <c r="H2698" s="143" t="s">
        <v>604</v>
      </c>
      <c r="I2698" s="263" t="str">
        <f t="shared" si="178"/>
        <v xml:space="preserve"> </v>
      </c>
      <c r="J2698" s="38" t="str">
        <f>IF(D2698&gt;=('28 Populations and thresholds'!$I$191),"YES"," ")</f>
        <v>YES</v>
      </c>
      <c r="K2698" s="38" t="str">
        <f>IF(J2698="YES"," ",IF(D2698&gt;=('28 Populations and thresholds'!$I$191)*0.25,"YES"))</f>
        <v xml:space="preserve"> </v>
      </c>
      <c r="L2698" s="38" t="b">
        <f>OR('28 Populations and thresholds'!$J$191="CR",'28 Populations and thresholds'!$J$191="EN",'28 Populations and thresholds'!$J$191="VU")</f>
        <v>0</v>
      </c>
      <c r="M2698" s="75">
        <f>D2698/'28 Populations and thresholds'!$H$191</f>
        <v>2.0920000000000001E-2</v>
      </c>
      <c r="N2698" s="106">
        <f>'28 Populations and thresholds'!$K$191</f>
        <v>0</v>
      </c>
      <c r="O2698" s="263" t="str">
        <f t="shared" si="179"/>
        <v xml:space="preserve"> </v>
      </c>
      <c r="P2698" s="348"/>
      <c r="Q2698" s="38"/>
      <c r="R2698" s="106"/>
      <c r="S2698" s="263"/>
      <c r="U2698" s="263" t="str">
        <f t="shared" si="180"/>
        <v xml:space="preserve"> </v>
      </c>
    </row>
    <row r="2699" spans="1:26" x14ac:dyDescent="0.2">
      <c r="A2699" s="12" t="s">
        <v>1610</v>
      </c>
      <c r="B2699" s="40" t="s">
        <v>997</v>
      </c>
      <c r="C2699" s="111" t="s">
        <v>3758</v>
      </c>
      <c r="D2699" s="41">
        <v>528</v>
      </c>
      <c r="E2699" s="46">
        <v>35929</v>
      </c>
      <c r="F2699" s="263" t="str">
        <f t="shared" si="177"/>
        <v xml:space="preserve"> </v>
      </c>
      <c r="G2699" s="143" t="s">
        <v>21</v>
      </c>
      <c r="H2699" s="143" t="s">
        <v>604</v>
      </c>
      <c r="I2699" s="263" t="str">
        <f t="shared" si="178"/>
        <v xml:space="preserve"> </v>
      </c>
      <c r="J2699" s="38" t="str">
        <f>IF(D2699&gt;=('28 Populations and thresholds'!$I$179),"YES"," ")</f>
        <v xml:space="preserve"> </v>
      </c>
      <c r="K2699" s="38" t="str">
        <f>IF(J2699="YES"," ",IF(D2699&gt;=('28 Populations and thresholds'!$I$179)*0.25,"YES"))</f>
        <v>YES</v>
      </c>
      <c r="L2699" s="38" t="b">
        <f>OR('28 Populations and thresholds'!$J$179="CR",'28 Populations and thresholds'!$J$179="EN",'28 Populations and thresholds'!$J$179="VU")</f>
        <v>0</v>
      </c>
      <c r="M2699" s="75">
        <f>D2699/'28 Populations and thresholds'!$H$179</f>
        <v>9.5999999999999992E-3</v>
      </c>
      <c r="N2699" s="106" t="str">
        <f>'28 Populations and thresholds'!$K$179</f>
        <v>DEC</v>
      </c>
      <c r="O2699" s="263" t="str">
        <f t="shared" si="179"/>
        <v xml:space="preserve"> </v>
      </c>
      <c r="P2699" s="348"/>
      <c r="Q2699" s="38"/>
      <c r="R2699" s="106"/>
      <c r="S2699" s="263"/>
      <c r="T2699" s="9"/>
      <c r="U2699" s="263" t="str">
        <f t="shared" si="180"/>
        <v xml:space="preserve"> </v>
      </c>
    </row>
    <row r="2700" spans="1:26" x14ac:dyDescent="0.2">
      <c r="A2700" s="182" t="s">
        <v>1610</v>
      </c>
      <c r="B2700" s="187" t="s">
        <v>4505</v>
      </c>
      <c r="C2700" s="182" t="s">
        <v>3594</v>
      </c>
      <c r="D2700" s="185">
        <v>30000</v>
      </c>
      <c r="E2700" s="190" t="s">
        <v>4506</v>
      </c>
      <c r="F2700" s="263" t="str">
        <f t="shared" si="177"/>
        <v xml:space="preserve"> </v>
      </c>
      <c r="G2700" s="12" t="s">
        <v>4498</v>
      </c>
      <c r="H2700" s="142" t="s">
        <v>4508</v>
      </c>
      <c r="I2700" s="263" t="str">
        <f t="shared" si="178"/>
        <v xml:space="preserve"> </v>
      </c>
      <c r="J2700" s="38" t="str">
        <f>IF(D2700&gt;=('28 Populations and thresholds'!$I$87),"YES"," ")</f>
        <v>YES</v>
      </c>
      <c r="K2700" s="38" t="str">
        <f>IF(J2700="YES"," ",IF(D2700&gt;=('28 Populations and thresholds'!$I$87)*0.25,"YES"))</f>
        <v xml:space="preserve"> </v>
      </c>
      <c r="L2700" s="38" t="b">
        <f>OR('28 Populations and thresholds'!$J$87="CR",'28 Populations and thresholds'!$J$87="EN",'28 Populations and thresholds'!$J$87="VU")</f>
        <v>0</v>
      </c>
      <c r="M2700" s="75">
        <f>D2700/'28 Populations and thresholds'!$H$87</f>
        <v>0.03</v>
      </c>
      <c r="N2700" s="106">
        <f>'28 Populations and thresholds'!$K$87</f>
        <v>0</v>
      </c>
      <c r="O2700" s="263" t="str">
        <f t="shared" si="179"/>
        <v xml:space="preserve"> </v>
      </c>
      <c r="P2700" s="348"/>
      <c r="Q2700" s="38"/>
      <c r="R2700" s="106"/>
      <c r="S2700" s="263"/>
      <c r="U2700" s="263" t="str">
        <f t="shared" si="180"/>
        <v xml:space="preserve"> </v>
      </c>
    </row>
    <row r="2701" spans="1:26" x14ac:dyDescent="0.2">
      <c r="A2701" s="182" t="s">
        <v>1610</v>
      </c>
      <c r="B2701" s="187" t="s">
        <v>4505</v>
      </c>
      <c r="C2701" s="182" t="s">
        <v>3564</v>
      </c>
      <c r="D2701" s="185">
        <v>1720</v>
      </c>
      <c r="E2701" s="190" t="s">
        <v>4506</v>
      </c>
      <c r="F2701" s="263" t="str">
        <f t="shared" si="177"/>
        <v xml:space="preserve"> </v>
      </c>
      <c r="G2701" s="12" t="s">
        <v>4498</v>
      </c>
      <c r="H2701" s="142" t="s">
        <v>4508</v>
      </c>
      <c r="I2701" s="263" t="str">
        <f t="shared" si="178"/>
        <v xml:space="preserve"> </v>
      </c>
      <c r="J2701" s="38" t="str">
        <f>IF(D2701&gt;=('28 Populations and thresholds'!$I$79),"YES"," ")</f>
        <v>YES</v>
      </c>
      <c r="K2701" s="38" t="str">
        <f>IF(J2701="YES"," ",IF(D2701&gt;=('28 Populations and thresholds'!$I$79)*0.25,"YES"))</f>
        <v xml:space="preserve"> </v>
      </c>
      <c r="L2701" s="38" t="b">
        <f>OR('28 Populations and thresholds'!$J$79="CR",'28 Populations and thresholds'!$J$79="EN",'28 Populations and thresholds'!$J$79="VU")</f>
        <v>0</v>
      </c>
      <c r="M2701" s="75">
        <f>D2701/'28 Populations and thresholds'!$H$79</f>
        <v>1.1466666666666667E-2</v>
      </c>
      <c r="N2701" s="106">
        <f>'28 Populations and thresholds'!$K$79</f>
        <v>0</v>
      </c>
      <c r="O2701" s="263" t="str">
        <f t="shared" si="179"/>
        <v xml:space="preserve"> </v>
      </c>
      <c r="P2701" s="348"/>
      <c r="Q2701" s="38"/>
      <c r="R2701" s="106"/>
      <c r="S2701" s="263"/>
      <c r="U2701" s="263" t="str">
        <f t="shared" si="180"/>
        <v xml:space="preserve"> </v>
      </c>
    </row>
    <row r="2702" spans="1:26" x14ac:dyDescent="0.2">
      <c r="A2702" s="275" t="s">
        <v>1610</v>
      </c>
      <c r="B2702" s="280" t="s">
        <v>3619</v>
      </c>
      <c r="C2702" s="280" t="s">
        <v>3781</v>
      </c>
      <c r="D2702" s="279">
        <v>1037</v>
      </c>
      <c r="E2702" s="274" t="s">
        <v>3938</v>
      </c>
      <c r="F2702" s="263" t="str">
        <f t="shared" si="177"/>
        <v xml:space="preserve"> </v>
      </c>
      <c r="G2702" s="275"/>
      <c r="H2702" s="275" t="s">
        <v>4429</v>
      </c>
      <c r="I2702" s="263" t="str">
        <f t="shared" si="178"/>
        <v xml:space="preserve"> </v>
      </c>
      <c r="J2702" s="272" t="str">
        <f>IF(D2702&gt;=('28 Populations and thresholds'!$I$220),"YES"," ")</f>
        <v>YES</v>
      </c>
      <c r="K2702" s="272" t="str">
        <f>IF(J2702="YES"," ",IF(D2702&gt;=('28 Populations and thresholds'!$I$220)*0.25,"YES"))</f>
        <v xml:space="preserve"> </v>
      </c>
      <c r="L2702" s="272" t="b">
        <f>OR('28 Populations and thresholds'!$J$220="CR",'28 Populations and thresholds'!$J$220="EN",'28 Populations and thresholds'!$J$220="VU")</f>
        <v>0</v>
      </c>
      <c r="M2702" s="273">
        <f>D2702/'28 Populations and thresholds'!$H$220</f>
        <v>1.0369989630010369E-3</v>
      </c>
      <c r="N2702" s="274">
        <f>'28 Populations and thresholds'!$K$220</f>
        <v>0</v>
      </c>
      <c r="O2702" s="263" t="str">
        <f t="shared" si="179"/>
        <v xml:space="preserve"> </v>
      </c>
      <c r="P2702" s="349">
        <v>2.4</v>
      </c>
      <c r="Q2702" s="272">
        <v>2</v>
      </c>
      <c r="R2702" s="274">
        <v>0</v>
      </c>
      <c r="S2702" s="263"/>
      <c r="T2702" s="275"/>
      <c r="U2702" s="263" t="str">
        <f t="shared" si="180"/>
        <v xml:space="preserve"> </v>
      </c>
    </row>
    <row r="2703" spans="1:26" x14ac:dyDescent="0.2">
      <c r="A2703" s="275" t="s">
        <v>1610</v>
      </c>
      <c r="B2703" s="269" t="s">
        <v>3619</v>
      </c>
      <c r="C2703" s="280" t="s">
        <v>3617</v>
      </c>
      <c r="D2703" s="279">
        <v>6878</v>
      </c>
      <c r="E2703" s="274">
        <v>2002</v>
      </c>
      <c r="F2703" s="263" t="str">
        <f t="shared" si="177"/>
        <v xml:space="preserve"> </v>
      </c>
      <c r="G2703" s="275" t="s">
        <v>139</v>
      </c>
      <c r="H2703" s="275" t="s">
        <v>3388</v>
      </c>
      <c r="I2703" s="263" t="str">
        <f t="shared" si="178"/>
        <v xml:space="preserve"> </v>
      </c>
      <c r="J2703" s="272" t="str">
        <f>IF(D2703&gt;=('28 Populations and thresholds'!$I$95),"YES"," ")</f>
        <v>YES</v>
      </c>
      <c r="K2703" s="272" t="str">
        <f>IF(J2703="YES"," ",IF(D2703&gt;=('28 Populations and thresholds'!$I$95)*0.25,"YES"))</f>
        <v xml:space="preserve"> </v>
      </c>
      <c r="L2703" s="272" t="b">
        <f>OR('28 Populations and thresholds'!$J$95="CR",'28 Populations and thresholds'!$J$95="EN",'28 Populations and thresholds'!$J$95="VU")</f>
        <v>0</v>
      </c>
      <c r="M2703" s="273">
        <f>D2703/'28 Populations and thresholds'!$H$95</f>
        <v>2.2926666666666668E-2</v>
      </c>
      <c r="N2703" s="274">
        <f>'28 Populations and thresholds'!$K$95</f>
        <v>0</v>
      </c>
      <c r="O2703" s="263" t="str">
        <f t="shared" si="179"/>
        <v xml:space="preserve"> </v>
      </c>
      <c r="P2703" s="349"/>
      <c r="Q2703" s="272"/>
      <c r="R2703" s="274"/>
      <c r="S2703" s="263"/>
      <c r="T2703" s="275"/>
      <c r="U2703" s="263" t="str">
        <f t="shared" si="180"/>
        <v xml:space="preserve"> </v>
      </c>
    </row>
    <row r="2704" spans="1:26" x14ac:dyDescent="0.2">
      <c r="A2704" s="12" t="s">
        <v>1610</v>
      </c>
      <c r="B2704" s="9" t="s">
        <v>3574</v>
      </c>
      <c r="C2704" s="4" t="s">
        <v>3652</v>
      </c>
      <c r="D2704" s="5">
        <v>881</v>
      </c>
      <c r="E2704" s="104">
        <v>2005</v>
      </c>
      <c r="F2704" s="263" t="str">
        <f t="shared" si="177"/>
        <v xml:space="preserve"> </v>
      </c>
      <c r="G2704" s="12" t="s">
        <v>139</v>
      </c>
      <c r="H2704" s="12" t="s">
        <v>3388</v>
      </c>
      <c r="I2704" s="263" t="str">
        <f t="shared" si="178"/>
        <v xml:space="preserve"> </v>
      </c>
      <c r="J2704" s="38" t="str">
        <f>IF(D2704&gt;=('28 Populations and thresholds'!$I$112),"YES"," ")</f>
        <v>YES</v>
      </c>
      <c r="K2704" s="38" t="str">
        <f>IF(J2704="YES"," ",IF(D2704&gt;=('28 Populations and thresholds'!$I$112)*0.25,"YES"))</f>
        <v xml:space="preserve"> </v>
      </c>
      <c r="L2704" s="38" t="b">
        <f>OR('28 Populations and thresholds'!$J$112="CR",'28 Populations and thresholds'!$J$112="EN",'28 Populations and thresholds'!$J$112="VU")</f>
        <v>0</v>
      </c>
      <c r="M2704" s="75">
        <f>D2704/'28 Populations and thresholds'!$H$112</f>
        <v>8.8100000000000001E-3</v>
      </c>
      <c r="N2704" s="106">
        <f>'28 Populations and thresholds'!$K$112</f>
        <v>0</v>
      </c>
      <c r="O2704" s="263" t="str">
        <f t="shared" si="179"/>
        <v xml:space="preserve"> </v>
      </c>
      <c r="P2704" s="348">
        <v>9.91</v>
      </c>
      <c r="Q2704" s="38">
        <v>2</v>
      </c>
      <c r="R2704" s="106">
        <v>0</v>
      </c>
      <c r="S2704" s="263"/>
      <c r="T2704" s="9"/>
      <c r="U2704" s="263" t="str">
        <f t="shared" si="180"/>
        <v xml:space="preserve"> </v>
      </c>
    </row>
    <row r="2705" spans="1:26" x14ac:dyDescent="0.2">
      <c r="A2705" s="12" t="s">
        <v>1610</v>
      </c>
      <c r="B2705" s="4" t="s">
        <v>3574</v>
      </c>
      <c r="C2705" s="4" t="s">
        <v>3570</v>
      </c>
      <c r="D2705" s="5">
        <v>361</v>
      </c>
      <c r="E2705" s="104">
        <v>2001</v>
      </c>
      <c r="F2705" s="263" t="str">
        <f t="shared" si="177"/>
        <v xml:space="preserve"> </v>
      </c>
      <c r="G2705" s="12" t="s">
        <v>139</v>
      </c>
      <c r="H2705" s="12" t="s">
        <v>3388</v>
      </c>
      <c r="I2705" s="263" t="str">
        <f t="shared" si="178"/>
        <v xml:space="preserve"> </v>
      </c>
      <c r="J2705" s="38" t="str">
        <f>IF(D2705&gt;=('28 Populations and thresholds'!$I$82),"YES"," ")</f>
        <v>YES</v>
      </c>
      <c r="K2705" s="38" t="str">
        <f>IF(J2705="YES"," ",IF(D2705&gt;=('28 Populations and thresholds'!$I$82)*0.25,"YES"))</f>
        <v xml:space="preserve"> </v>
      </c>
      <c r="L2705" s="38" t="b">
        <f>OR('28 Populations and thresholds'!$J$82="CR",'28 Populations and thresholds'!$J$82="EN",'28 Populations and thresholds'!$J$82="VU")</f>
        <v>0</v>
      </c>
      <c r="M2705" s="75">
        <f>D2705/'28 Populations and thresholds'!$H$82</f>
        <v>9.0249999999999997E-2</v>
      </c>
      <c r="N2705" s="106" t="str">
        <f>'28 Populations and thresholds'!$K$82</f>
        <v>DEC</v>
      </c>
      <c r="O2705" s="263" t="str">
        <f t="shared" si="179"/>
        <v xml:space="preserve"> </v>
      </c>
      <c r="P2705" s="348"/>
      <c r="Q2705" s="38"/>
      <c r="R2705" s="106"/>
      <c r="S2705" s="263"/>
      <c r="T2705" s="9"/>
      <c r="U2705" s="263" t="str">
        <f t="shared" si="180"/>
        <v xml:space="preserve"> </v>
      </c>
    </row>
    <row r="2706" spans="1:26" x14ac:dyDescent="0.2">
      <c r="A2706" s="275" t="s">
        <v>1610</v>
      </c>
      <c r="B2706" s="277" t="s">
        <v>4441</v>
      </c>
      <c r="C2706" s="269" t="s">
        <v>1607</v>
      </c>
      <c r="D2706" s="279">
        <v>493</v>
      </c>
      <c r="E2706" s="274" t="s">
        <v>3938</v>
      </c>
      <c r="F2706" s="263" t="str">
        <f t="shared" si="177"/>
        <v xml:space="preserve"> </v>
      </c>
      <c r="G2706" s="275"/>
      <c r="H2706" s="275" t="s">
        <v>4429</v>
      </c>
      <c r="I2706" s="263" t="str">
        <f t="shared" si="178"/>
        <v xml:space="preserve"> </v>
      </c>
      <c r="J2706" s="272" t="str">
        <f>IF(D2706&gt;=('28 Populations and thresholds'!$I$6),"YES"," ")</f>
        <v>YES</v>
      </c>
      <c r="K2706" s="272" t="str">
        <f>IF(J2706="YES"," ",IF(D2706&gt;=('28 Populations and thresholds'!$I$6)*0.25,"YES"))</f>
        <v xml:space="preserve"> </v>
      </c>
      <c r="L2706" s="272" t="b">
        <f>OR('28 Populations and thresholds'!$J$6="CR",'28 Populations and thresholds'!$J$6="EN",'28 Populations and thresholds'!$J$6="VU")</f>
        <v>0</v>
      </c>
      <c r="M2706" s="273">
        <f>D2706/'28 Populations and thresholds'!$H$6</f>
        <v>9.8600000000000007E-3</v>
      </c>
      <c r="N2706" s="274">
        <f>'28 Populations and thresholds'!$K$6</f>
        <v>0</v>
      </c>
      <c r="O2706" s="263" t="str">
        <f t="shared" si="179"/>
        <v xml:space="preserve"> </v>
      </c>
      <c r="P2706" s="349">
        <v>2.83</v>
      </c>
      <c r="Q2706" s="272">
        <v>3</v>
      </c>
      <c r="R2706" s="274">
        <v>0</v>
      </c>
      <c r="S2706" s="263"/>
      <c r="T2706" s="275"/>
      <c r="U2706" s="263" t="str">
        <f t="shared" si="180"/>
        <v xml:space="preserve"> </v>
      </c>
    </row>
    <row r="2707" spans="1:26" x14ac:dyDescent="0.2">
      <c r="A2707" s="275" t="s">
        <v>1610</v>
      </c>
      <c r="B2707" s="277" t="s">
        <v>4441</v>
      </c>
      <c r="C2707" s="269" t="s">
        <v>3648</v>
      </c>
      <c r="D2707" s="279">
        <v>733</v>
      </c>
      <c r="E2707" s="274" t="s">
        <v>3938</v>
      </c>
      <c r="F2707" s="263" t="str">
        <f t="shared" si="177"/>
        <v xml:space="preserve"> </v>
      </c>
      <c r="G2707" s="275"/>
      <c r="H2707" s="275" t="s">
        <v>4429</v>
      </c>
      <c r="I2707" s="263" t="str">
        <f t="shared" si="178"/>
        <v xml:space="preserve"> </v>
      </c>
      <c r="J2707" s="272" t="str">
        <f>IF(D2708&gt;=('28 Populations and thresholds'!$I$110),"YES"," ")</f>
        <v>YES</v>
      </c>
      <c r="K2707" s="272" t="str">
        <f>IF(J2707="YES"," ",IF(D2708&gt;=('28 Populations and thresholds'!$I$110)*0.25,"YES"))</f>
        <v xml:space="preserve"> </v>
      </c>
      <c r="L2707" s="272" t="b">
        <f>OR('28 Populations and thresholds'!$J$110="CR",'28 Populations and thresholds'!$J$110="EN",'28 Populations and thresholds'!$J$110="VU")</f>
        <v>0</v>
      </c>
      <c r="M2707" s="273">
        <f>D2708/'28 Populations and thresholds'!$H$110</f>
        <v>1.6750000000000001E-2</v>
      </c>
      <c r="N2707" s="274">
        <f>'28 Populations and thresholds'!$K$110</f>
        <v>0</v>
      </c>
      <c r="O2707" s="263" t="str">
        <f t="shared" si="179"/>
        <v xml:space="preserve"> </v>
      </c>
      <c r="P2707" s="349"/>
      <c r="Q2707" s="272"/>
      <c r="R2707" s="274"/>
      <c r="S2707" s="263"/>
      <c r="T2707" s="275"/>
      <c r="U2707" s="263" t="str">
        <f t="shared" si="180"/>
        <v xml:space="preserve"> </v>
      </c>
    </row>
    <row r="2708" spans="1:26" x14ac:dyDescent="0.2">
      <c r="A2708" s="275" t="s">
        <v>1610</v>
      </c>
      <c r="B2708" s="277" t="s">
        <v>4441</v>
      </c>
      <c r="C2708" s="280" t="s">
        <v>3780</v>
      </c>
      <c r="D2708" s="279">
        <v>1675</v>
      </c>
      <c r="E2708" s="274" t="s">
        <v>3938</v>
      </c>
      <c r="F2708" s="263" t="str">
        <f t="shared" si="177"/>
        <v xml:space="preserve"> </v>
      </c>
      <c r="G2708" s="275"/>
      <c r="H2708" s="275" t="s">
        <v>4429</v>
      </c>
      <c r="I2708" s="263" t="str">
        <f t="shared" si="178"/>
        <v xml:space="preserve"> </v>
      </c>
      <c r="J2708" s="272" t="str">
        <f>IF(D2708&gt;=('28 Populations and thresholds'!$I$218),"YES"," ")</f>
        <v>YES</v>
      </c>
      <c r="K2708" s="272" t="str">
        <f>IF(J2708="YES"," ",IF(D2708&gt;=('28 Populations and thresholds'!$I$218)*0.25,"YES"))</f>
        <v xml:space="preserve"> </v>
      </c>
      <c r="L2708" s="272" t="b">
        <f>OR('28 Populations and thresholds'!$J$218="CR",'28 Populations and thresholds'!$J$218="EN",'28 Populations and thresholds'!$J$218="VU")</f>
        <v>0</v>
      </c>
      <c r="M2708" s="273">
        <f>D2708/'28 Populations and thresholds'!$H$218</f>
        <v>1.6750000000000001E-3</v>
      </c>
      <c r="N2708" s="274">
        <f>'28 Populations and thresholds'!$K$218</f>
        <v>0</v>
      </c>
      <c r="O2708" s="263" t="str">
        <f t="shared" si="179"/>
        <v xml:space="preserve"> </v>
      </c>
      <c r="P2708" s="349"/>
      <c r="Q2708" s="272"/>
      <c r="R2708" s="274"/>
      <c r="S2708" s="263"/>
      <c r="T2708" s="275"/>
      <c r="U2708" s="263" t="str">
        <f t="shared" si="180"/>
        <v xml:space="preserve"> </v>
      </c>
      <c r="W2708" s="4"/>
      <c r="X2708" s="4"/>
      <c r="Y2708" s="4"/>
      <c r="Z2708" s="4"/>
    </row>
    <row r="2709" spans="1:26" x14ac:dyDescent="0.2">
      <c r="A2709" s="12" t="s">
        <v>1610</v>
      </c>
      <c r="B2709" s="64" t="s">
        <v>4437</v>
      </c>
      <c r="C2709" s="4" t="s">
        <v>1607</v>
      </c>
      <c r="D2709" s="5">
        <v>265</v>
      </c>
      <c r="E2709" s="104" t="s">
        <v>3938</v>
      </c>
      <c r="F2709" s="263" t="str">
        <f t="shared" si="177"/>
        <v xml:space="preserve"> </v>
      </c>
      <c r="H2709" s="13" t="s">
        <v>4429</v>
      </c>
      <c r="I2709" s="263" t="str">
        <f t="shared" si="178"/>
        <v xml:space="preserve"> </v>
      </c>
      <c r="J2709" s="38" t="str">
        <f>IF(D2709&gt;=('28 Populations and thresholds'!$I$6),"YES"," ")</f>
        <v>YES</v>
      </c>
      <c r="K2709" s="38" t="str">
        <f>IF(J2709="YES"," ",IF(D2709&gt;=('28 Populations and thresholds'!$I$6)*0.25,"YES"))</f>
        <v xml:space="preserve"> </v>
      </c>
      <c r="L2709" s="38" t="b">
        <f>OR('28 Populations and thresholds'!$J$6="CR",'28 Populations and thresholds'!$J$6="EN",'28 Populations and thresholds'!$J$6="VU")</f>
        <v>0</v>
      </c>
      <c r="M2709" s="75">
        <f>D2709/'28 Populations and thresholds'!$H$6</f>
        <v>5.3E-3</v>
      </c>
      <c r="N2709" s="106">
        <f>'28 Populations and thresholds'!$K$6</f>
        <v>0</v>
      </c>
      <c r="O2709" s="263" t="str">
        <f t="shared" si="179"/>
        <v xml:space="preserve"> </v>
      </c>
      <c r="P2709" s="348">
        <v>0.53</v>
      </c>
      <c r="Q2709" s="38">
        <v>1</v>
      </c>
      <c r="R2709" s="106">
        <v>0</v>
      </c>
      <c r="S2709" s="263"/>
      <c r="U2709" s="263" t="str">
        <f t="shared" si="180"/>
        <v xml:space="preserve"> </v>
      </c>
    </row>
    <row r="2710" spans="1:26" x14ac:dyDescent="0.2">
      <c r="A2710" s="275" t="s">
        <v>1610</v>
      </c>
      <c r="B2710" s="277" t="s">
        <v>4436</v>
      </c>
      <c r="C2710" s="269" t="s">
        <v>3781</v>
      </c>
      <c r="D2710" s="279">
        <v>5570</v>
      </c>
      <c r="E2710" s="274" t="s">
        <v>3938</v>
      </c>
      <c r="F2710" s="263" t="str">
        <f t="shared" si="177"/>
        <v xml:space="preserve"> </v>
      </c>
      <c r="G2710" s="275"/>
      <c r="H2710" s="275" t="s">
        <v>4429</v>
      </c>
      <c r="I2710" s="263" t="str">
        <f t="shared" si="178"/>
        <v xml:space="preserve"> </v>
      </c>
      <c r="J2710" s="272" t="str">
        <f>IF(D2710&gt;=('28 Populations and thresholds'!$I$220),"YES"," ")</f>
        <v>YES</v>
      </c>
      <c r="K2710" s="272" t="str">
        <f>IF(J2710="YES"," ",IF(D2710&gt;=('28 Populations and thresholds'!$I$220)*0.25,"YES"))</f>
        <v xml:space="preserve"> </v>
      </c>
      <c r="L2710" s="272" t="b">
        <f>OR('28 Populations and thresholds'!$J$220="CR",'28 Populations and thresholds'!$J$220="EN",'28 Populations and thresholds'!$J$220="VU")</f>
        <v>0</v>
      </c>
      <c r="M2710" s="273">
        <f>D2710/'28 Populations and thresholds'!$H$220</f>
        <v>5.5699944300055702E-3</v>
      </c>
      <c r="N2710" s="274">
        <f>'28 Populations and thresholds'!$K$220</f>
        <v>0</v>
      </c>
      <c r="O2710" s="263" t="str">
        <f t="shared" si="179"/>
        <v xml:space="preserve"> </v>
      </c>
      <c r="P2710" s="349">
        <v>0.6</v>
      </c>
      <c r="Q2710" s="272">
        <v>2</v>
      </c>
      <c r="R2710" s="274">
        <v>0</v>
      </c>
      <c r="S2710" s="263"/>
      <c r="T2710" s="275"/>
      <c r="U2710" s="263" t="str">
        <f t="shared" si="180"/>
        <v xml:space="preserve"> </v>
      </c>
    </row>
    <row r="2711" spans="1:26" x14ac:dyDescent="0.2">
      <c r="A2711" s="275" t="s">
        <v>1610</v>
      </c>
      <c r="B2711" s="277" t="s">
        <v>4436</v>
      </c>
      <c r="C2711" s="269" t="s">
        <v>3780</v>
      </c>
      <c r="D2711" s="279">
        <v>410</v>
      </c>
      <c r="E2711" s="274" t="s">
        <v>3938</v>
      </c>
      <c r="F2711" s="263" t="str">
        <f t="shared" si="177"/>
        <v xml:space="preserve"> </v>
      </c>
      <c r="G2711" s="275"/>
      <c r="H2711" s="275" t="s">
        <v>4429</v>
      </c>
      <c r="I2711" s="263" t="str">
        <f t="shared" si="178"/>
        <v xml:space="preserve"> </v>
      </c>
      <c r="J2711" s="272" t="str">
        <f>IF(D2711&gt;=('28 Populations and thresholds'!$I$218),"YES"," ")</f>
        <v>YES</v>
      </c>
      <c r="K2711" s="272" t="str">
        <f>IF(J2711="YES"," ",IF(D2711&gt;=('28 Populations and thresholds'!$I$218)*0.25,"YES"))</f>
        <v xml:space="preserve"> </v>
      </c>
      <c r="L2711" s="272" t="b">
        <f>OR('28 Populations and thresholds'!$J$218="CR",'28 Populations and thresholds'!$J$218="EN",'28 Populations and thresholds'!$J$218="VU")</f>
        <v>0</v>
      </c>
      <c r="M2711" s="273">
        <f>D2711/'28 Populations and thresholds'!$H$218</f>
        <v>4.0999999999999999E-4</v>
      </c>
      <c r="N2711" s="274">
        <f>'28 Populations and thresholds'!$K$218</f>
        <v>0</v>
      </c>
      <c r="O2711" s="263" t="str">
        <f t="shared" si="179"/>
        <v xml:space="preserve"> </v>
      </c>
      <c r="P2711" s="349"/>
      <c r="Q2711" s="272"/>
      <c r="R2711" s="274"/>
      <c r="S2711" s="263"/>
      <c r="T2711" s="275"/>
      <c r="U2711" s="263" t="str">
        <f t="shared" si="180"/>
        <v xml:space="preserve"> </v>
      </c>
      <c r="W2711" s="4"/>
      <c r="X2711" s="4"/>
      <c r="Y2711" s="4"/>
      <c r="Z2711" s="4"/>
    </row>
    <row r="2712" spans="1:26" x14ac:dyDescent="0.2">
      <c r="A2712" s="12" t="s">
        <v>1610</v>
      </c>
      <c r="B2712" s="111" t="s">
        <v>3973</v>
      </c>
      <c r="C2712" s="4" t="s">
        <v>3728</v>
      </c>
      <c r="D2712" s="5">
        <v>5569</v>
      </c>
      <c r="E2712" s="148">
        <v>39417</v>
      </c>
      <c r="F2712" s="263" t="str">
        <f t="shared" si="177"/>
        <v xml:space="preserve"> </v>
      </c>
      <c r="G2712" s="13" t="s">
        <v>3974</v>
      </c>
      <c r="I2712" s="263" t="str">
        <f t="shared" si="178"/>
        <v xml:space="preserve"> </v>
      </c>
      <c r="J2712" s="38" t="str">
        <f>IF(D2712&gt;=('28 Populations and thresholds'!$I$65),"YES"," ")</f>
        <v>YES</v>
      </c>
      <c r="K2712" s="38" t="str">
        <f>IF(J2712="YES"," ",IF(D2712&gt;=('28 Populations and thresholds'!$I$65)*0.25,"YES"))</f>
        <v xml:space="preserve"> </v>
      </c>
      <c r="L2712" s="38" t="b">
        <f>OR('28 Populations and thresholds'!$J$65="CR",'28 Populations and thresholds'!$J$65="EN",'28 Populations and thresholds'!$J$65="VU")</f>
        <v>0</v>
      </c>
      <c r="M2712" s="75">
        <f>D2712/('28 Populations and thresholds'!$H$65)</f>
        <v>3.7126666666666669E-2</v>
      </c>
      <c r="N2712" s="106" t="str">
        <f>'28 Populations and thresholds'!$K$65</f>
        <v>DEC</v>
      </c>
      <c r="O2712" s="263" t="str">
        <f t="shared" si="179"/>
        <v xml:space="preserve"> </v>
      </c>
      <c r="P2712" s="348">
        <v>6.75</v>
      </c>
      <c r="Q2712" s="38">
        <v>2</v>
      </c>
      <c r="R2712" s="106">
        <v>0</v>
      </c>
      <c r="S2712" s="263"/>
      <c r="U2712" s="263" t="str">
        <f t="shared" si="180"/>
        <v xml:space="preserve"> </v>
      </c>
    </row>
    <row r="2713" spans="1:26" x14ac:dyDescent="0.2">
      <c r="A2713" s="12" t="s">
        <v>1610</v>
      </c>
      <c r="B2713" s="111" t="s">
        <v>3973</v>
      </c>
      <c r="C2713" s="159" t="s">
        <v>3590</v>
      </c>
      <c r="D2713" s="5">
        <v>2700</v>
      </c>
      <c r="E2713" s="148">
        <v>36800</v>
      </c>
      <c r="F2713" s="263" t="str">
        <f t="shared" si="177"/>
        <v xml:space="preserve"> </v>
      </c>
      <c r="G2713" s="13" t="s">
        <v>3974</v>
      </c>
      <c r="I2713" s="263" t="str">
        <f t="shared" si="178"/>
        <v xml:space="preserve"> </v>
      </c>
      <c r="J2713" s="38" t="str">
        <f>IF(D2713&gt;=('28 Populations and thresholds'!$I$85),"YES"," ")</f>
        <v>YES</v>
      </c>
      <c r="K2713" s="38" t="str">
        <f>IF(J2713="YES"," ",IF(D2713&gt;=('28 Populations and thresholds'!$I$85)*0.25,"YES"))</f>
        <v xml:space="preserve"> </v>
      </c>
      <c r="L2713" s="38" t="b">
        <f>OR('28 Populations and thresholds'!$J$85="CR",'28 Populations and thresholds'!$J$85="EN",'28 Populations and thresholds'!$J$85="VU")</f>
        <v>0</v>
      </c>
      <c r="M2713" s="75">
        <f>D2713/'28 Populations and thresholds'!$H$85</f>
        <v>3.0337078651685393E-2</v>
      </c>
      <c r="N2713" s="106" t="str">
        <f>'28 Populations and thresholds'!$K$85</f>
        <v>DEC</v>
      </c>
      <c r="O2713" s="263" t="str">
        <f t="shared" si="179"/>
        <v xml:space="preserve"> </v>
      </c>
      <c r="P2713" s="348"/>
      <c r="Q2713" s="38"/>
      <c r="R2713" s="106"/>
      <c r="S2713" s="263"/>
      <c r="T2713" s="9"/>
      <c r="U2713" s="263" t="str">
        <f t="shared" si="180"/>
        <v xml:space="preserve"> </v>
      </c>
    </row>
    <row r="2714" spans="1:26" x14ac:dyDescent="0.2">
      <c r="A2714" s="275" t="s">
        <v>1610</v>
      </c>
      <c r="B2714" s="269" t="s">
        <v>3575</v>
      </c>
      <c r="C2714" s="269" t="s">
        <v>3570</v>
      </c>
      <c r="D2714" s="279">
        <v>381</v>
      </c>
      <c r="E2714" s="274">
        <v>2000</v>
      </c>
      <c r="F2714" s="263" t="str">
        <f t="shared" si="177"/>
        <v xml:space="preserve"> </v>
      </c>
      <c r="G2714" s="275" t="s">
        <v>139</v>
      </c>
      <c r="H2714" s="275" t="s">
        <v>3388</v>
      </c>
      <c r="I2714" s="263" t="str">
        <f t="shared" si="178"/>
        <v xml:space="preserve"> </v>
      </c>
      <c r="J2714" s="272" t="str">
        <f>IF(D2714&gt;=('28 Populations and thresholds'!$I$82),"YES"," ")</f>
        <v>YES</v>
      </c>
      <c r="K2714" s="272" t="str">
        <f>IF(J2714="YES"," ",IF(D2714&gt;=('28 Populations and thresholds'!$I$82)*0.25,"YES"))</f>
        <v xml:space="preserve"> </v>
      </c>
      <c r="L2714" s="272" t="b">
        <f>OR('28 Populations and thresholds'!$J$82="CR",'28 Populations and thresholds'!$J$82="EN",'28 Populations and thresholds'!$J$82="VU")</f>
        <v>0</v>
      </c>
      <c r="M2714" s="273">
        <f>D2714/'28 Populations and thresholds'!$H$82</f>
        <v>9.5250000000000001E-2</v>
      </c>
      <c r="N2714" s="274" t="str">
        <f>'28 Populations and thresholds'!$K$82</f>
        <v>DEC</v>
      </c>
      <c r="O2714" s="263" t="str">
        <f t="shared" si="179"/>
        <v xml:space="preserve"> </v>
      </c>
      <c r="P2714" s="349">
        <v>9.5299999999999994</v>
      </c>
      <c r="Q2714" s="272">
        <v>1</v>
      </c>
      <c r="R2714" s="274">
        <v>0</v>
      </c>
      <c r="S2714" s="263"/>
      <c r="T2714" s="269"/>
      <c r="U2714" s="263" t="str">
        <f t="shared" si="180"/>
        <v xml:space="preserve"> </v>
      </c>
    </row>
    <row r="2715" spans="1:26" x14ac:dyDescent="0.2">
      <c r="A2715" s="12" t="s">
        <v>1610</v>
      </c>
      <c r="B2715" s="40" t="s">
        <v>965</v>
      </c>
      <c r="C2715" s="4" t="s">
        <v>3756</v>
      </c>
      <c r="D2715" s="41">
        <v>450</v>
      </c>
      <c r="E2715" s="46">
        <v>34213</v>
      </c>
      <c r="F2715" s="263" t="str">
        <f t="shared" si="177"/>
        <v xml:space="preserve"> </v>
      </c>
      <c r="G2715" s="143" t="s">
        <v>21</v>
      </c>
      <c r="H2715" s="143" t="s">
        <v>608</v>
      </c>
      <c r="I2715" s="263" t="str">
        <f t="shared" si="178"/>
        <v xml:space="preserve"> </v>
      </c>
      <c r="J2715" s="38" t="str">
        <f>IF(D2715&gt;=('28 Populations and thresholds'!$I$175),"YES"," ")</f>
        <v xml:space="preserve"> </v>
      </c>
      <c r="K2715" s="38" t="str">
        <f>IF(J2715="YES"," ",IF(D2715&gt;=('28 Populations and thresholds'!$I$175)*0.25,"YES"))</f>
        <v>YES</v>
      </c>
      <c r="L2715" s="38" t="b">
        <f>OR('28 Populations and thresholds'!$J$175="CR",'28 Populations and thresholds'!$J$175="EN",'28 Populations and thresholds'!$J$175="VU")</f>
        <v>0</v>
      </c>
      <c r="M2715" s="75">
        <f>D2715/'28 Populations and thresholds'!$H$175</f>
        <v>3.237410071942446E-3</v>
      </c>
      <c r="N2715" s="106" t="str">
        <f>'28 Populations and thresholds'!$K$175</f>
        <v>DEC</v>
      </c>
      <c r="O2715" s="263" t="str">
        <f t="shared" si="179"/>
        <v xml:space="preserve"> </v>
      </c>
      <c r="P2715" s="348">
        <v>0.32</v>
      </c>
      <c r="Q2715" s="38">
        <v>1</v>
      </c>
      <c r="R2715" s="106">
        <v>0</v>
      </c>
      <c r="S2715" s="263"/>
      <c r="U2715" s="263" t="str">
        <f t="shared" si="180"/>
        <v xml:space="preserve"> </v>
      </c>
    </row>
    <row r="2716" spans="1:26" x14ac:dyDescent="0.2">
      <c r="A2716" s="275" t="s">
        <v>1610</v>
      </c>
      <c r="B2716" s="269" t="s">
        <v>1613</v>
      </c>
      <c r="C2716" s="280" t="s">
        <v>1607</v>
      </c>
      <c r="D2716" s="279">
        <v>380</v>
      </c>
      <c r="E2716" s="284" t="s">
        <v>74</v>
      </c>
      <c r="F2716" s="263" t="str">
        <f t="shared" si="177"/>
        <v xml:space="preserve"> </v>
      </c>
      <c r="G2716" s="275" t="s">
        <v>139</v>
      </c>
      <c r="H2716" s="275"/>
      <c r="I2716" s="263" t="str">
        <f t="shared" si="178"/>
        <v xml:space="preserve"> </v>
      </c>
      <c r="J2716" s="272" t="str">
        <f>IF(D2716&gt;=('28 Populations and thresholds'!$I$6),"YES"," ")</f>
        <v>YES</v>
      </c>
      <c r="K2716" s="272" t="str">
        <f>IF(J2716="YES"," ",IF(D2716&gt;=('28 Populations and thresholds'!$I$6)*0.25,"YES"))</f>
        <v xml:space="preserve"> </v>
      </c>
      <c r="L2716" s="272" t="b">
        <f>OR('28 Populations and thresholds'!$J$6="CR",'28 Populations and thresholds'!$J$6="EN",'28 Populations and thresholds'!$J$6="VU")</f>
        <v>0</v>
      </c>
      <c r="M2716" s="273">
        <f>D2716/'28 Populations and thresholds'!$H$6</f>
        <v>7.6E-3</v>
      </c>
      <c r="N2716" s="274">
        <f>'28 Populations and thresholds'!$K$6</f>
        <v>0</v>
      </c>
      <c r="O2716" s="263" t="str">
        <f t="shared" si="179"/>
        <v xml:space="preserve"> </v>
      </c>
      <c r="P2716" s="349">
        <v>1.1200000000000001</v>
      </c>
      <c r="Q2716" s="272">
        <v>2</v>
      </c>
      <c r="R2716" s="274">
        <v>0</v>
      </c>
      <c r="S2716" s="263"/>
      <c r="T2716" s="275"/>
      <c r="U2716" s="263" t="str">
        <f t="shared" si="180"/>
        <v xml:space="preserve"> </v>
      </c>
    </row>
    <row r="2717" spans="1:26" x14ac:dyDescent="0.2">
      <c r="A2717" s="275" t="s">
        <v>1610</v>
      </c>
      <c r="B2717" s="292" t="s">
        <v>1613</v>
      </c>
      <c r="C2717" s="269" t="s">
        <v>3780</v>
      </c>
      <c r="D2717" s="279">
        <v>3551</v>
      </c>
      <c r="E2717" s="274" t="s">
        <v>3938</v>
      </c>
      <c r="F2717" s="263" t="str">
        <f t="shared" si="177"/>
        <v xml:space="preserve"> </v>
      </c>
      <c r="G2717" s="275"/>
      <c r="H2717" s="275" t="s">
        <v>4429</v>
      </c>
      <c r="I2717" s="263" t="str">
        <f t="shared" si="178"/>
        <v xml:space="preserve"> </v>
      </c>
      <c r="J2717" s="272" t="str">
        <f>IF(D2717&gt;=('28 Populations and thresholds'!$I$218),"YES"," ")</f>
        <v>YES</v>
      </c>
      <c r="K2717" s="272" t="str">
        <f>IF(J2717="YES"," ",IF(D2717&gt;=('28 Populations and thresholds'!$I$218)*0.25,"YES"))</f>
        <v xml:space="preserve"> </v>
      </c>
      <c r="L2717" s="272" t="b">
        <f>OR('28 Populations and thresholds'!$J$218="CR",'28 Populations and thresholds'!$J$218="EN",'28 Populations and thresholds'!$J$218="VU")</f>
        <v>0</v>
      </c>
      <c r="M2717" s="273">
        <f>D2717/'28 Populations and thresholds'!$H$218</f>
        <v>3.5509999999999999E-3</v>
      </c>
      <c r="N2717" s="274">
        <f>'28 Populations and thresholds'!$K$218</f>
        <v>0</v>
      </c>
      <c r="O2717" s="263" t="str">
        <f t="shared" si="179"/>
        <v xml:space="preserve"> </v>
      </c>
      <c r="P2717" s="349"/>
      <c r="Q2717" s="272"/>
      <c r="R2717" s="274"/>
      <c r="S2717" s="263"/>
      <c r="T2717" s="275"/>
      <c r="U2717" s="263" t="str">
        <f t="shared" si="180"/>
        <v xml:space="preserve"> </v>
      </c>
      <c r="W2717" s="4"/>
      <c r="X2717" s="4"/>
      <c r="Y2717" s="4"/>
      <c r="Z2717" s="4"/>
    </row>
    <row r="2718" spans="1:26" x14ac:dyDescent="0.2">
      <c r="A2718" s="12" t="s">
        <v>1610</v>
      </c>
      <c r="B2718" s="64" t="s">
        <v>4442</v>
      </c>
      <c r="C2718" s="4" t="s">
        <v>3778</v>
      </c>
      <c r="D2718" s="5">
        <v>650</v>
      </c>
      <c r="E2718" s="104" t="s">
        <v>3938</v>
      </c>
      <c r="F2718" s="263" t="str">
        <f t="shared" si="177"/>
        <v xml:space="preserve"> </v>
      </c>
      <c r="H2718" s="13" t="s">
        <v>4429</v>
      </c>
      <c r="I2718" s="263" t="str">
        <f t="shared" si="178"/>
        <v xml:space="preserve"> </v>
      </c>
      <c r="J2718" s="38" t="str">
        <f>IF(D2718&gt;=('28 Populations and thresholds'!$I$213),"YES"," ")</f>
        <v>YES</v>
      </c>
      <c r="K2718" s="38" t="str">
        <f>IF(J2718="YES"," ",IF(D2718&gt;=('28 Populations and thresholds'!$I$213)*0.25,"YES"))</f>
        <v xml:space="preserve"> </v>
      </c>
      <c r="L2718" s="38" t="b">
        <f>OR('28 Populations and thresholds'!$J$213="CR",'28 Populations and thresholds'!$J$213="EN",'28 Populations and thresholds'!$J$213="VU")</f>
        <v>0</v>
      </c>
      <c r="M2718" s="75">
        <f>D2718/'28 Populations and thresholds'!$H$213</f>
        <v>6.4999999999999997E-3</v>
      </c>
      <c r="N2718" s="106">
        <f>'28 Populations and thresholds'!$K$213</f>
        <v>0</v>
      </c>
      <c r="O2718" s="263" t="str">
        <f t="shared" si="179"/>
        <v xml:space="preserve"> </v>
      </c>
      <c r="P2718" s="348">
        <v>0.65</v>
      </c>
      <c r="Q2718" s="38">
        <v>1</v>
      </c>
      <c r="R2718" s="106">
        <v>0</v>
      </c>
      <c r="S2718" s="263"/>
      <c r="U2718" s="263" t="str">
        <f t="shared" si="180"/>
        <v xml:space="preserve"> </v>
      </c>
      <c r="W2718" s="4"/>
      <c r="X2718" s="4"/>
      <c r="Y2718" s="4"/>
      <c r="Z2718" s="4"/>
    </row>
    <row r="2719" spans="1:26" x14ac:dyDescent="0.2">
      <c r="A2719" s="275" t="s">
        <v>1610</v>
      </c>
      <c r="B2719" s="269" t="s">
        <v>3576</v>
      </c>
      <c r="C2719" s="269" t="s">
        <v>3570</v>
      </c>
      <c r="D2719" s="279">
        <v>151</v>
      </c>
      <c r="E2719" s="274">
        <v>2005</v>
      </c>
      <c r="F2719" s="263" t="str">
        <f t="shared" si="177"/>
        <v xml:space="preserve"> </v>
      </c>
      <c r="G2719" s="275" t="s">
        <v>139</v>
      </c>
      <c r="H2719" s="275" t="s">
        <v>3388</v>
      </c>
      <c r="I2719" s="263" t="str">
        <f t="shared" si="178"/>
        <v xml:space="preserve"> </v>
      </c>
      <c r="J2719" s="272" t="str">
        <f>IF(D2719&gt;=('28 Populations and thresholds'!$I$82),"YES"," ")</f>
        <v>YES</v>
      </c>
      <c r="K2719" s="272" t="str">
        <f>IF(J2719="YES"," ",IF(D2719&gt;=('28 Populations and thresholds'!$I$82)*0.25,"YES"))</f>
        <v xml:space="preserve"> </v>
      </c>
      <c r="L2719" s="272" t="b">
        <f>OR('28 Populations and thresholds'!$J$82="CR",'28 Populations and thresholds'!$J$82="EN",'28 Populations and thresholds'!$J$82="VU")</f>
        <v>0</v>
      </c>
      <c r="M2719" s="273">
        <f>D2719/'28 Populations and thresholds'!$H$82</f>
        <v>3.7749999999999999E-2</v>
      </c>
      <c r="N2719" s="274" t="str">
        <f>'28 Populations and thresholds'!$K$82</f>
        <v>DEC</v>
      </c>
      <c r="O2719" s="263" t="str">
        <f t="shared" si="179"/>
        <v xml:space="preserve"> </v>
      </c>
      <c r="P2719" s="349">
        <v>3.78</v>
      </c>
      <c r="Q2719" s="272">
        <v>1</v>
      </c>
      <c r="R2719" s="274">
        <v>0</v>
      </c>
      <c r="S2719" s="263"/>
      <c r="T2719" s="269"/>
      <c r="U2719" s="263" t="str">
        <f t="shared" si="180"/>
        <v xml:space="preserve"> </v>
      </c>
    </row>
    <row r="2720" spans="1:26" x14ac:dyDescent="0.2">
      <c r="A2720" s="12" t="s">
        <v>1610</v>
      </c>
      <c r="B2720" s="2" t="s">
        <v>3423</v>
      </c>
      <c r="C2720" s="4" t="s">
        <v>3659</v>
      </c>
      <c r="D2720" s="5">
        <v>15196</v>
      </c>
      <c r="E2720" s="104" t="s">
        <v>3938</v>
      </c>
      <c r="F2720" s="263" t="str">
        <f t="shared" si="177"/>
        <v xml:space="preserve"> </v>
      </c>
      <c r="H2720" s="13" t="s">
        <v>4429</v>
      </c>
      <c r="I2720" s="263" t="str">
        <f t="shared" si="178"/>
        <v xml:space="preserve"> </v>
      </c>
      <c r="J2720" s="38" t="str">
        <f>IF(D2720&gt;=('28 Populations and thresholds'!$I$68),"YES"," ")</f>
        <v>YES</v>
      </c>
      <c r="K2720" s="38" t="str">
        <f>IF(J2720="YES"," ",IF(D2720&gt;=('28 Populations and thresholds'!$I$68)*0.25,"YES"))</f>
        <v xml:space="preserve"> </v>
      </c>
      <c r="L2720" s="38" t="b">
        <f>OR('28 Populations and thresholds'!$J$68="CR",'28 Populations and thresholds'!$J$68="EN",'28 Populations and thresholds'!$J$68="VU")</f>
        <v>0</v>
      </c>
      <c r="M2720" s="75">
        <f>D2720/'28 Populations and thresholds'!$H$68</f>
        <v>0.15196000000000001</v>
      </c>
      <c r="N2720" s="106">
        <f>'28 Populations and thresholds'!$K$68</f>
        <v>0</v>
      </c>
      <c r="O2720" s="263" t="str">
        <f t="shared" si="179"/>
        <v xml:space="preserve"> </v>
      </c>
      <c r="P2720" s="348">
        <v>35.840000000000003</v>
      </c>
      <c r="Q2720" s="38">
        <v>3</v>
      </c>
      <c r="R2720" s="106">
        <v>2</v>
      </c>
      <c r="S2720" s="263"/>
      <c r="U2720" s="263" t="str">
        <f t="shared" si="180"/>
        <v xml:space="preserve"> </v>
      </c>
    </row>
    <row r="2721" spans="1:26" x14ac:dyDescent="0.2">
      <c r="A2721" s="12" t="s">
        <v>1610</v>
      </c>
      <c r="B2721" s="2" t="s">
        <v>3423</v>
      </c>
      <c r="C2721" s="4" t="s">
        <v>3399</v>
      </c>
      <c r="D2721" s="5">
        <v>183</v>
      </c>
      <c r="E2721" s="104" t="s">
        <v>3938</v>
      </c>
      <c r="F2721" s="263" t="str">
        <f t="shared" si="177"/>
        <v xml:space="preserve"> </v>
      </c>
      <c r="H2721" s="13" t="s">
        <v>4429</v>
      </c>
      <c r="I2721" s="263" t="str">
        <f t="shared" si="178"/>
        <v xml:space="preserve"> </v>
      </c>
      <c r="J2721" s="38" t="str">
        <f>IF(D2721&gt;=('28 Populations and thresholds'!$I$124),"YES"," ")</f>
        <v>YES</v>
      </c>
      <c r="K2721" s="38" t="str">
        <f>IF(J2721="YES"," ",IF(D2721&gt;=('28 Populations and thresholds'!$I$124)*0.25,"YES"))</f>
        <v xml:space="preserve"> </v>
      </c>
      <c r="L2721" s="38" t="b">
        <f>OR('28 Populations and thresholds'!$J$124="CR",'28 Populations and thresholds'!$J$124="EN",'28 Populations and thresholds'!$J$124="VU")</f>
        <v>1</v>
      </c>
      <c r="M2721" s="75">
        <f>D2721/'28 Populations and thresholds'!$H$124</f>
        <v>0.17428571428571429</v>
      </c>
      <c r="N2721" s="106">
        <f>'28 Populations and thresholds'!$K$124</f>
        <v>0</v>
      </c>
      <c r="O2721" s="263" t="str">
        <f t="shared" si="179"/>
        <v xml:space="preserve"> </v>
      </c>
      <c r="P2721" s="348"/>
      <c r="Q2721" s="38"/>
      <c r="R2721" s="106"/>
      <c r="S2721" s="263"/>
      <c r="U2721" s="263" t="str">
        <f t="shared" si="180"/>
        <v xml:space="preserve"> </v>
      </c>
    </row>
    <row r="2722" spans="1:26" x14ac:dyDescent="0.2">
      <c r="A2722" s="12" t="s">
        <v>1610</v>
      </c>
      <c r="B2722" s="9" t="s">
        <v>3423</v>
      </c>
      <c r="C2722" s="111" t="s">
        <v>3402</v>
      </c>
      <c r="D2722" s="5">
        <v>161</v>
      </c>
      <c r="E2722" s="104">
        <v>2005</v>
      </c>
      <c r="F2722" s="263" t="str">
        <f t="shared" si="177"/>
        <v xml:space="preserve"> </v>
      </c>
      <c r="G2722" s="13" t="s">
        <v>139</v>
      </c>
      <c r="H2722" s="13" t="s">
        <v>3388</v>
      </c>
      <c r="I2722" s="263" t="str">
        <f t="shared" si="178"/>
        <v xml:space="preserve"> </v>
      </c>
      <c r="J2722" s="38" t="str">
        <f>IF(D2722&gt;=('28 Populations and thresholds'!$I$118),"YES"," ")</f>
        <v>YES</v>
      </c>
      <c r="K2722" s="38" t="str">
        <f>IF(J2722="YES"," ",IF(D2722&gt;=('28 Populations and thresholds'!$I$118)*0.25,"YES"))</f>
        <v xml:space="preserve"> </v>
      </c>
      <c r="L2722" s="38" t="b">
        <f>OR('28 Populations and thresholds'!$J$118="CR",'28 Populations and thresholds'!$J$118="EN",'28 Populations and thresholds'!$J$118="VU")</f>
        <v>1</v>
      </c>
      <c r="M2722" s="75">
        <f>D2722/'28 Populations and thresholds'!$H$118</f>
        <v>3.2199999999999999E-2</v>
      </c>
      <c r="N2722" s="106">
        <f>'28 Populations and thresholds'!$K$118</f>
        <v>0</v>
      </c>
      <c r="O2722" s="263" t="str">
        <f t="shared" si="179"/>
        <v xml:space="preserve"> </v>
      </c>
      <c r="P2722" s="348"/>
      <c r="Q2722" s="38"/>
      <c r="R2722" s="106"/>
      <c r="S2722" s="263"/>
      <c r="U2722" s="263" t="str">
        <f t="shared" si="180"/>
        <v xml:space="preserve"> </v>
      </c>
    </row>
    <row r="2723" spans="1:26" x14ac:dyDescent="0.2">
      <c r="A2723" s="275" t="s">
        <v>1610</v>
      </c>
      <c r="B2723" s="277" t="s">
        <v>4434</v>
      </c>
      <c r="C2723" s="269" t="s">
        <v>3594</v>
      </c>
      <c r="D2723" s="279">
        <v>435000</v>
      </c>
      <c r="E2723" s="274" t="s">
        <v>3938</v>
      </c>
      <c r="F2723" s="263" t="str">
        <f t="shared" si="177"/>
        <v xml:space="preserve"> </v>
      </c>
      <c r="G2723" s="275"/>
      <c r="H2723" s="275" t="s">
        <v>4429</v>
      </c>
      <c r="I2723" s="263" t="str">
        <f t="shared" si="178"/>
        <v xml:space="preserve"> </v>
      </c>
      <c r="J2723" s="272" t="str">
        <f>IF(D2723&gt;=('28 Populations and thresholds'!$I$87),"YES"," ")</f>
        <v>YES</v>
      </c>
      <c r="K2723" s="272" t="str">
        <f>IF(J2723="YES"," ",IF(D2723&gt;=('28 Populations and thresholds'!$I$87)*0.25,"YES"))</f>
        <v xml:space="preserve"> </v>
      </c>
      <c r="L2723" s="272" t="b">
        <f>OR('28 Populations and thresholds'!$J$87="CR",'28 Populations and thresholds'!$J$87="EN",'28 Populations and thresholds'!$J$87="VU")</f>
        <v>0</v>
      </c>
      <c r="M2723" s="273">
        <f>D2723/'28 Populations and thresholds'!$H$87</f>
        <v>0.435</v>
      </c>
      <c r="N2723" s="274">
        <f>'28 Populations and thresholds'!$K$87</f>
        <v>0</v>
      </c>
      <c r="O2723" s="263" t="str">
        <f t="shared" si="179"/>
        <v xml:space="preserve"> </v>
      </c>
      <c r="P2723" s="349">
        <v>46.31</v>
      </c>
      <c r="Q2723" s="272">
        <v>3</v>
      </c>
      <c r="R2723" s="274">
        <v>0</v>
      </c>
      <c r="S2723" s="263"/>
      <c r="T2723" s="269"/>
      <c r="U2723" s="263" t="str">
        <f t="shared" si="180"/>
        <v xml:space="preserve"> </v>
      </c>
    </row>
    <row r="2724" spans="1:26" x14ac:dyDescent="0.2">
      <c r="A2724" s="275" t="s">
        <v>1610</v>
      </c>
      <c r="B2724" s="277" t="s">
        <v>4434</v>
      </c>
      <c r="C2724" s="269" t="s">
        <v>3666</v>
      </c>
      <c r="D2724" s="279">
        <v>2468</v>
      </c>
      <c r="E2724" s="274" t="s">
        <v>3938</v>
      </c>
      <c r="F2724" s="263" t="str">
        <f t="shared" si="177"/>
        <v xml:space="preserve"> </v>
      </c>
      <c r="G2724" s="275"/>
      <c r="H2724" s="275" t="s">
        <v>4429</v>
      </c>
      <c r="I2724" s="263" t="str">
        <f t="shared" si="178"/>
        <v xml:space="preserve"> </v>
      </c>
      <c r="J2724" s="272" t="str">
        <f>IF(D2724&gt;=(('28 Populations and thresholds'!$I$62)+('28 Populations and thresholds'!$I$65)),"YES"," ")</f>
        <v>YES</v>
      </c>
      <c r="K2724" s="272" t="str">
        <f>IF(J2724="YES"," ",IF(D2724&gt;=(('28 Populations and thresholds'!$I$62)+('28 Populations and thresholds'!$I$65))*0.25,"YES"))</f>
        <v xml:space="preserve"> </v>
      </c>
      <c r="L2724" s="272" t="b">
        <f>OR('28 Populations and thresholds'!$J$62="CR",'28 Populations and thresholds'!$J$62="EN",'28 Populations and thresholds'!$J$62="VU")</f>
        <v>0</v>
      </c>
      <c r="M2724" s="273">
        <f>D2724/(('28 Populations and thresholds'!$H$62)+('28 Populations and thresholds'!$H$65))</f>
        <v>1.4517647058823529E-2</v>
      </c>
      <c r="N2724" s="274" t="str">
        <f>'28 Populations and thresholds'!$K$62</f>
        <v>DEC</v>
      </c>
      <c r="O2724" s="263" t="str">
        <f t="shared" si="179"/>
        <v xml:space="preserve"> </v>
      </c>
      <c r="P2724" s="349"/>
      <c r="Q2724" s="272"/>
      <c r="R2724" s="274"/>
      <c r="S2724" s="263"/>
      <c r="T2724" s="275" t="s">
        <v>4552</v>
      </c>
      <c r="U2724" s="263" t="str">
        <f t="shared" si="180"/>
        <v xml:space="preserve"> </v>
      </c>
    </row>
    <row r="2725" spans="1:26" x14ac:dyDescent="0.2">
      <c r="A2725" s="275" t="s">
        <v>1610</v>
      </c>
      <c r="B2725" s="277" t="s">
        <v>4434</v>
      </c>
      <c r="C2725" s="269" t="s">
        <v>1607</v>
      </c>
      <c r="D2725" s="279">
        <v>680</v>
      </c>
      <c r="E2725" s="274" t="s">
        <v>3938</v>
      </c>
      <c r="F2725" s="263" t="str">
        <f t="shared" si="177"/>
        <v xml:space="preserve"> </v>
      </c>
      <c r="G2725" s="275"/>
      <c r="H2725" s="275" t="s">
        <v>4429</v>
      </c>
      <c r="I2725" s="263" t="str">
        <f t="shared" si="178"/>
        <v xml:space="preserve"> </v>
      </c>
      <c r="J2725" s="272" t="str">
        <f>IF(D2725&gt;=('28 Populations and thresholds'!$I$6),"YES"," ")</f>
        <v>YES</v>
      </c>
      <c r="K2725" s="272" t="str">
        <f>IF(J2725="YES"," ",IF(D2725&gt;=('28 Populations and thresholds'!$I$6)*0.25,"YES"))</f>
        <v xml:space="preserve"> </v>
      </c>
      <c r="L2725" s="272" t="b">
        <f>OR('28 Populations and thresholds'!$J$6="CR",'28 Populations and thresholds'!$J$6="EN",'28 Populations and thresholds'!$J$6="VU")</f>
        <v>0</v>
      </c>
      <c r="M2725" s="273">
        <f>D2725/'28 Populations and thresholds'!$H$6</f>
        <v>1.3599999999999999E-2</v>
      </c>
      <c r="N2725" s="274">
        <f>'28 Populations and thresholds'!$K$6</f>
        <v>0</v>
      </c>
      <c r="O2725" s="263" t="str">
        <f t="shared" si="179"/>
        <v xml:space="preserve"> </v>
      </c>
      <c r="P2725" s="349"/>
      <c r="Q2725" s="272"/>
      <c r="R2725" s="274"/>
      <c r="S2725" s="263"/>
      <c r="T2725" s="269"/>
      <c r="U2725" s="263" t="str">
        <f t="shared" si="180"/>
        <v xml:space="preserve"> </v>
      </c>
    </row>
    <row r="2726" spans="1:26" x14ac:dyDescent="0.2">
      <c r="A2726" s="12" t="s">
        <v>1610</v>
      </c>
      <c r="B2726" s="64" t="s">
        <v>4439</v>
      </c>
      <c r="C2726" s="4" t="s">
        <v>1607</v>
      </c>
      <c r="D2726" s="5">
        <v>295</v>
      </c>
      <c r="E2726" s="104" t="s">
        <v>3938</v>
      </c>
      <c r="F2726" s="263" t="str">
        <f t="shared" si="177"/>
        <v xml:space="preserve"> </v>
      </c>
      <c r="H2726" s="13" t="s">
        <v>4429</v>
      </c>
      <c r="I2726" s="263" t="str">
        <f t="shared" si="178"/>
        <v xml:space="preserve"> </v>
      </c>
      <c r="J2726" s="38" t="str">
        <f>IF(D2726&gt;=('28 Populations and thresholds'!$I$6),"YES"," ")</f>
        <v>YES</v>
      </c>
      <c r="K2726" s="38" t="str">
        <f>IF(J2726="YES"," ",IF(D2726&gt;=('28 Populations and thresholds'!$I$6)*0.25,"YES"))</f>
        <v xml:space="preserve"> </v>
      </c>
      <c r="L2726" s="38" t="b">
        <f>OR('28 Populations and thresholds'!$J$6="CR",'28 Populations and thresholds'!$J$6="EN",'28 Populations and thresholds'!$J$6="VU")</f>
        <v>0</v>
      </c>
      <c r="M2726" s="75">
        <f>D2726/'28 Populations and thresholds'!$H$6</f>
        <v>5.8999999999999999E-3</v>
      </c>
      <c r="N2726" s="106">
        <f>'28 Populations and thresholds'!$K$6</f>
        <v>0</v>
      </c>
      <c r="O2726" s="263" t="str">
        <f t="shared" si="179"/>
        <v xml:space="preserve"> </v>
      </c>
      <c r="P2726" s="348">
        <v>0.68</v>
      </c>
      <c r="Q2726" s="38">
        <v>2</v>
      </c>
      <c r="R2726" s="106">
        <v>0</v>
      </c>
      <c r="S2726" s="263"/>
      <c r="U2726" s="263" t="str">
        <f t="shared" si="180"/>
        <v xml:space="preserve"> </v>
      </c>
    </row>
    <row r="2727" spans="1:26" x14ac:dyDescent="0.2">
      <c r="A2727" s="12" t="s">
        <v>1610</v>
      </c>
      <c r="B2727" s="64" t="s">
        <v>4439</v>
      </c>
      <c r="C2727" s="4" t="s">
        <v>3780</v>
      </c>
      <c r="D2727" s="5">
        <v>903</v>
      </c>
      <c r="E2727" s="104" t="s">
        <v>3938</v>
      </c>
      <c r="F2727" s="263" t="str">
        <f t="shared" si="177"/>
        <v xml:space="preserve"> </v>
      </c>
      <c r="H2727" s="13" t="s">
        <v>4429</v>
      </c>
      <c r="I2727" s="263" t="str">
        <f t="shared" si="178"/>
        <v xml:space="preserve"> </v>
      </c>
      <c r="J2727" s="38" t="str">
        <f>IF(D2727&gt;=('28 Populations and thresholds'!$I$218),"YES"," ")</f>
        <v>YES</v>
      </c>
      <c r="K2727" s="38" t="str">
        <f>IF(J2727="YES"," ",IF(D2727&gt;=('28 Populations and thresholds'!$I$218)*0.25,"YES"))</f>
        <v xml:space="preserve"> </v>
      </c>
      <c r="L2727" s="38" t="b">
        <f>OR('28 Populations and thresholds'!$J$218="CR",'28 Populations and thresholds'!$J$218="EN",'28 Populations and thresholds'!$J$218="VU")</f>
        <v>0</v>
      </c>
      <c r="M2727" s="75">
        <f>D2727/'28 Populations and thresholds'!$H$218</f>
        <v>9.0300000000000005E-4</v>
      </c>
      <c r="N2727" s="106">
        <f>'28 Populations and thresholds'!$K$218</f>
        <v>0</v>
      </c>
      <c r="O2727" s="263" t="str">
        <f t="shared" si="179"/>
        <v xml:space="preserve"> </v>
      </c>
      <c r="P2727" s="348"/>
      <c r="Q2727" s="38"/>
      <c r="R2727" s="106"/>
      <c r="S2727" s="263"/>
      <c r="U2727" s="263" t="str">
        <f t="shared" si="180"/>
        <v xml:space="preserve"> </v>
      </c>
      <c r="W2727" s="4"/>
      <c r="X2727" s="4"/>
      <c r="Y2727" s="4"/>
      <c r="Z2727" s="4"/>
    </row>
    <row r="2728" spans="1:26" x14ac:dyDescent="0.2">
      <c r="A2728" s="267" t="s">
        <v>1610</v>
      </c>
      <c r="B2728" s="283" t="s">
        <v>4575</v>
      </c>
      <c r="C2728" s="268" t="s">
        <v>3795</v>
      </c>
      <c r="D2728" s="270">
        <v>3500</v>
      </c>
      <c r="E2728" s="271">
        <v>36280</v>
      </c>
      <c r="F2728" s="263" t="str">
        <f t="shared" si="177"/>
        <v xml:space="preserve"> </v>
      </c>
      <c r="G2728" s="267" t="s">
        <v>21</v>
      </c>
      <c r="H2728" s="267" t="s">
        <v>82</v>
      </c>
      <c r="I2728" s="263" t="str">
        <f t="shared" si="178"/>
        <v xml:space="preserve"> </v>
      </c>
      <c r="J2728" s="272" t="str">
        <f>IF(D2728&gt;=(('28 Populations and thresholds'!$I$176)+('28 Populations and thresholds'!$I$177)),"YES"," ")</f>
        <v>YES</v>
      </c>
      <c r="K2728" s="272" t="str">
        <f>IF(J2728="YES"," ",IF(D2728&gt;=(('28 Populations and thresholds'!$I$176)+('28 Populations and thresholds'!$I$177))*0.25,"YES"))</f>
        <v xml:space="preserve"> </v>
      </c>
      <c r="L2728" s="272" t="b">
        <f>OR('28 Populations and thresholds'!$J$176="CR",'28 Populations and thresholds'!$J$176="EN",'28 Populations and thresholds'!$J$176="VU")</f>
        <v>0</v>
      </c>
      <c r="M2728" s="273">
        <f>D2728/(('28 Populations and thresholds'!$H$176)+('28 Populations and thresholds'!$H$177))</f>
        <v>1.2544802867383513E-2</v>
      </c>
      <c r="N2728" s="274" t="str">
        <f>'28 Populations and thresholds'!$K$176</f>
        <v>DEC</v>
      </c>
      <c r="O2728" s="263" t="str">
        <f t="shared" si="179"/>
        <v xml:space="preserve"> </v>
      </c>
      <c r="P2728" s="349">
        <v>33.25</v>
      </c>
      <c r="Q2728" s="272">
        <v>18</v>
      </c>
      <c r="R2728" s="274">
        <v>5</v>
      </c>
      <c r="S2728" s="263"/>
      <c r="T2728" s="275" t="s">
        <v>4568</v>
      </c>
      <c r="U2728" s="263" t="str">
        <f t="shared" si="180"/>
        <v xml:space="preserve"> </v>
      </c>
    </row>
    <row r="2729" spans="1:26" x14ac:dyDescent="0.2">
      <c r="A2729" s="275" t="s">
        <v>1610</v>
      </c>
      <c r="B2729" s="283" t="s">
        <v>4575</v>
      </c>
      <c r="C2729" s="269" t="s">
        <v>3666</v>
      </c>
      <c r="D2729" s="279">
        <v>1765</v>
      </c>
      <c r="E2729" s="274">
        <v>2005</v>
      </c>
      <c r="F2729" s="263" t="str">
        <f t="shared" si="177"/>
        <v xml:space="preserve"> </v>
      </c>
      <c r="G2729" s="275" t="s">
        <v>139</v>
      </c>
      <c r="H2729" s="275" t="s">
        <v>3388</v>
      </c>
      <c r="I2729" s="263" t="str">
        <f t="shared" si="178"/>
        <v xml:space="preserve"> </v>
      </c>
      <c r="J2729" s="272" t="str">
        <f>IF(D2729&gt;=(('28 Populations and thresholds'!$I$62)+('28 Populations and thresholds'!$I$65)),"YES"," ")</f>
        <v>YES</v>
      </c>
      <c r="K2729" s="272" t="str">
        <f>IF(J2729="YES"," ",IF(D2729&gt;=(('28 Populations and thresholds'!$I$62)+('28 Populations and thresholds'!$I$65))*0.25,"YES"))</f>
        <v xml:space="preserve"> </v>
      </c>
      <c r="L2729" s="272" t="b">
        <f>OR('28 Populations and thresholds'!$J$62="CR",'28 Populations and thresholds'!$J$62="EN",'28 Populations and thresholds'!$J$62="VU")</f>
        <v>0</v>
      </c>
      <c r="M2729" s="273">
        <f>D2729/(('28 Populations and thresholds'!$H$62)+('28 Populations and thresholds'!$H$65))</f>
        <v>1.0382352941176471E-2</v>
      </c>
      <c r="N2729" s="274" t="str">
        <f>'28 Populations and thresholds'!$K$62</f>
        <v>DEC</v>
      </c>
      <c r="O2729" s="263" t="str">
        <f t="shared" si="179"/>
        <v xml:space="preserve"> </v>
      </c>
      <c r="P2729" s="349"/>
      <c r="Q2729" s="272"/>
      <c r="R2729" s="274"/>
      <c r="S2729" s="263"/>
      <c r="T2729" s="275" t="s">
        <v>4735</v>
      </c>
      <c r="U2729" s="263" t="str">
        <f t="shared" si="180"/>
        <v xml:space="preserve"> </v>
      </c>
    </row>
    <row r="2730" spans="1:26" x14ac:dyDescent="0.2">
      <c r="A2730" s="275" t="s">
        <v>1610</v>
      </c>
      <c r="B2730" s="283" t="s">
        <v>4575</v>
      </c>
      <c r="C2730" s="278" t="s">
        <v>1696</v>
      </c>
      <c r="D2730" s="279">
        <v>80</v>
      </c>
      <c r="E2730" s="285">
        <v>41138</v>
      </c>
      <c r="F2730" s="263" t="str">
        <f t="shared" si="177"/>
        <v xml:space="preserve"> </v>
      </c>
      <c r="G2730" s="275"/>
      <c r="H2730" s="275" t="s">
        <v>4042</v>
      </c>
      <c r="I2730" s="263" t="str">
        <f t="shared" si="178"/>
        <v xml:space="preserve"> </v>
      </c>
      <c r="J2730" s="272" t="str">
        <f>IF(D2730&gt;=('28 Populations and thresholds'!$I$51),"YES"," ")</f>
        <v>YES</v>
      </c>
      <c r="K2730" s="272" t="str">
        <f>IF(J2730="YES"," ",IF(D2730&gt;=('28 Populations and thresholds'!$I$51)*0.25,"YES"))</f>
        <v xml:space="preserve"> </v>
      </c>
      <c r="L2730" s="272" t="b">
        <f>OR('28 Populations and thresholds'!$J$51="CR",'28 Populations and thresholds'!$J$51="EN",'28 Populations and thresholds'!$J$51="VU")</f>
        <v>1</v>
      </c>
      <c r="M2730" s="273">
        <f>D2730/'28 Populations and thresholds'!$H$51</f>
        <v>2.9629629629629631E-2</v>
      </c>
      <c r="N2730" s="274">
        <f>'28 Populations and thresholds'!$K$51</f>
        <v>0</v>
      </c>
      <c r="O2730" s="263" t="str">
        <f t="shared" si="179"/>
        <v xml:space="preserve"> </v>
      </c>
      <c r="P2730" s="349"/>
      <c r="Q2730" s="272"/>
      <c r="R2730" s="274"/>
      <c r="S2730" s="263"/>
      <c r="T2730" s="275"/>
      <c r="U2730" s="263" t="str">
        <f t="shared" si="180"/>
        <v xml:space="preserve"> </v>
      </c>
    </row>
    <row r="2731" spans="1:26" x14ac:dyDescent="0.2">
      <c r="A2731" s="275" t="s">
        <v>1610</v>
      </c>
      <c r="B2731" s="283" t="s">
        <v>4575</v>
      </c>
      <c r="C2731" s="269" t="s">
        <v>3756</v>
      </c>
      <c r="D2731" s="270">
        <v>800</v>
      </c>
      <c r="E2731" s="271">
        <v>33848</v>
      </c>
      <c r="F2731" s="263" t="str">
        <f t="shared" si="177"/>
        <v xml:space="preserve"> </v>
      </c>
      <c r="G2731" s="267" t="s">
        <v>21</v>
      </c>
      <c r="H2731" s="267" t="s">
        <v>281</v>
      </c>
      <c r="I2731" s="263" t="str">
        <f t="shared" si="178"/>
        <v xml:space="preserve"> </v>
      </c>
      <c r="J2731" s="272" t="str">
        <f>IF(D2731&gt;=('28 Populations and thresholds'!$I$175),"YES"," ")</f>
        <v xml:space="preserve"> </v>
      </c>
      <c r="K2731" s="272" t="str">
        <f>IF(J2731="YES"," ",IF(D2731&gt;=('28 Populations and thresholds'!$I$175)*0.25,"YES"))</f>
        <v>YES</v>
      </c>
      <c r="L2731" s="272" t="b">
        <f>OR('28 Populations and thresholds'!$J$175="CR",'28 Populations and thresholds'!$J$175="EN",'28 Populations and thresholds'!$J$175="VU")</f>
        <v>0</v>
      </c>
      <c r="M2731" s="273">
        <f>D2731/'28 Populations and thresholds'!$H$175</f>
        <v>5.7553956834532375E-3</v>
      </c>
      <c r="N2731" s="274" t="str">
        <f>'28 Populations and thresholds'!$K$175</f>
        <v>DEC</v>
      </c>
      <c r="O2731" s="263" t="str">
        <f t="shared" si="179"/>
        <v xml:space="preserve"> </v>
      </c>
      <c r="P2731" s="349"/>
      <c r="Q2731" s="272"/>
      <c r="R2731" s="274"/>
      <c r="S2731" s="263"/>
      <c r="T2731" s="275"/>
      <c r="U2731" s="263" t="str">
        <f t="shared" si="180"/>
        <v xml:space="preserve"> </v>
      </c>
    </row>
    <row r="2732" spans="1:26" x14ac:dyDescent="0.2">
      <c r="A2732" s="275" t="s">
        <v>1610</v>
      </c>
      <c r="B2732" s="283" t="s">
        <v>4575</v>
      </c>
      <c r="C2732" s="269" t="s">
        <v>3719</v>
      </c>
      <c r="D2732" s="279">
        <v>40</v>
      </c>
      <c r="E2732" s="284">
        <v>40405</v>
      </c>
      <c r="F2732" s="263" t="str">
        <f t="shared" si="177"/>
        <v xml:space="preserve"> </v>
      </c>
      <c r="G2732" s="275" t="s">
        <v>4042</v>
      </c>
      <c r="H2732" s="275"/>
      <c r="I2732" s="263" t="str">
        <f t="shared" si="178"/>
        <v xml:space="preserve"> </v>
      </c>
      <c r="J2732" s="272" t="str">
        <f>IF(D2732&gt;=('28 Populations and thresholds'!$I$32),"YES"," ")</f>
        <v>YES</v>
      </c>
      <c r="K2732" s="272" t="str">
        <f>IF(J2732="YES"," ",IF(D2732&gt;=('28 Populations and thresholds'!$I$32)*0.25,"YES"))</f>
        <v xml:space="preserve"> </v>
      </c>
      <c r="L2732" s="272" t="b">
        <f>OR('28 Populations and thresholds'!$J$32="CR",'28 Populations and thresholds'!$J$32="EN",'28 Populations and thresholds'!$J$32="VU")</f>
        <v>1</v>
      </c>
      <c r="M2732" s="273">
        <f>D2732/'28 Populations and thresholds'!$H$32</f>
        <v>9.7560975609756097E-3</v>
      </c>
      <c r="N2732" s="274">
        <f>'28 Populations and thresholds'!$K$32</f>
        <v>0</v>
      </c>
      <c r="O2732" s="263" t="str">
        <f t="shared" si="179"/>
        <v xml:space="preserve"> </v>
      </c>
      <c r="P2732" s="349"/>
      <c r="Q2732" s="272"/>
      <c r="R2732" s="274"/>
      <c r="S2732" s="263"/>
      <c r="T2732" s="275"/>
      <c r="U2732" s="263" t="str">
        <f t="shared" si="180"/>
        <v xml:space="preserve"> </v>
      </c>
    </row>
    <row r="2733" spans="1:26" x14ac:dyDescent="0.2">
      <c r="A2733" s="275" t="s">
        <v>1610</v>
      </c>
      <c r="B2733" s="283" t="s">
        <v>4575</v>
      </c>
      <c r="C2733" s="269" t="s">
        <v>3761</v>
      </c>
      <c r="D2733" s="270">
        <v>474</v>
      </c>
      <c r="E2733" s="276"/>
      <c r="F2733" s="263" t="str">
        <f t="shared" si="177"/>
        <v xml:space="preserve"> </v>
      </c>
      <c r="G2733" s="267" t="s">
        <v>21</v>
      </c>
      <c r="H2733" s="267" t="s">
        <v>907</v>
      </c>
      <c r="I2733" s="263" t="str">
        <f t="shared" si="178"/>
        <v xml:space="preserve"> </v>
      </c>
      <c r="J2733" s="272" t="str">
        <f>IF(D2733&gt;=('28 Populations and thresholds'!$I$187),"YES"," ")</f>
        <v xml:space="preserve"> </v>
      </c>
      <c r="K2733" s="272" t="str">
        <f>IF(J2733="YES"," ",IF(D2733&gt;=('28 Populations and thresholds'!$I$187)*0.25,"YES"))</f>
        <v>YES</v>
      </c>
      <c r="L2733" s="272" t="b">
        <f>OR('28 Populations and thresholds'!$J$187="CR",'28 Populations and thresholds'!$J$187="EN",'28 Populations and thresholds'!$J$187="VU")</f>
        <v>0</v>
      </c>
      <c r="M2733" s="273">
        <f>D2733/'28 Populations and thresholds'!$H$187</f>
        <v>4.7400000000000003E-3</v>
      </c>
      <c r="N2733" s="274">
        <f>'28 Populations and thresholds'!$K$187</f>
        <v>0</v>
      </c>
      <c r="O2733" s="263" t="str">
        <f t="shared" si="179"/>
        <v xml:space="preserve"> </v>
      </c>
      <c r="P2733" s="349"/>
      <c r="Q2733" s="272"/>
      <c r="R2733" s="274"/>
      <c r="S2733" s="263"/>
      <c r="T2733" s="269"/>
      <c r="U2733" s="263" t="str">
        <f t="shared" si="180"/>
        <v xml:space="preserve"> </v>
      </c>
    </row>
    <row r="2734" spans="1:26" x14ac:dyDescent="0.2">
      <c r="A2734" s="275" t="s">
        <v>1610</v>
      </c>
      <c r="B2734" s="283" t="s">
        <v>4575</v>
      </c>
      <c r="C2734" s="269" t="s">
        <v>3482</v>
      </c>
      <c r="D2734" s="270">
        <v>16800</v>
      </c>
      <c r="E2734" s="271">
        <v>33848</v>
      </c>
      <c r="F2734" s="263" t="str">
        <f t="shared" si="177"/>
        <v xml:space="preserve"> </v>
      </c>
      <c r="G2734" s="267" t="s">
        <v>21</v>
      </c>
      <c r="H2734" s="267" t="s">
        <v>281</v>
      </c>
      <c r="I2734" s="263" t="str">
        <f t="shared" si="178"/>
        <v xml:space="preserve"> </v>
      </c>
      <c r="J2734" s="272" t="str">
        <f>IF(D2734&gt;=(('28 Populations and thresholds'!$I$205)+('28 Populations and thresholds'!$I$206)+('28 Populations and thresholds'!$I$207)+('28 Populations and thresholds'!$I$208)),"YES"," ")</f>
        <v>YES</v>
      </c>
      <c r="K2734" s="272" t="str">
        <f>IF(J2734="YES"," ",IF(D2734&gt;=(('28 Populations and thresholds'!$I$205)+('28 Populations and thresholds'!$I$206)+('28 Populations and thresholds'!$I$207)+('28 Populations and thresholds'!$I$208))*0.25,"YES"))</f>
        <v xml:space="preserve"> </v>
      </c>
      <c r="L2734" s="272" t="b">
        <f>OR('28 Populations and thresholds'!$J$206="CR",'28 Populations and thresholds'!$J$206="EN",'28 Populations and thresholds'!$J$206="VU")</f>
        <v>0</v>
      </c>
      <c r="M2734" s="273">
        <f>D2734/(('28 Populations and thresholds'!$H$205)+('28 Populations and thresholds'!$H$206)+('28 Populations and thresholds'!$H$207)+('28 Populations and thresholds'!$H$208))</f>
        <v>6.2806086208830238E-3</v>
      </c>
      <c r="N2734" s="274" t="str">
        <f>'28 Populations and thresholds'!$K$206</f>
        <v>DEC</v>
      </c>
      <c r="O2734" s="263" t="str">
        <f t="shared" si="179"/>
        <v xml:space="preserve"> </v>
      </c>
      <c r="P2734" s="349"/>
      <c r="Q2734" s="272"/>
      <c r="R2734" s="274"/>
      <c r="S2734" s="263"/>
      <c r="T2734" s="275" t="s">
        <v>4568</v>
      </c>
      <c r="U2734" s="263" t="str">
        <f t="shared" si="180"/>
        <v xml:space="preserve"> </v>
      </c>
    </row>
    <row r="2735" spans="1:26" x14ac:dyDescent="0.2">
      <c r="A2735" s="275" t="s">
        <v>1610</v>
      </c>
      <c r="B2735" s="283" t="s">
        <v>4575</v>
      </c>
      <c r="C2735" s="269" t="s">
        <v>3467</v>
      </c>
      <c r="D2735" s="270">
        <v>327</v>
      </c>
      <c r="E2735" s="271">
        <v>36039</v>
      </c>
      <c r="F2735" s="263" t="str">
        <f t="shared" si="177"/>
        <v xml:space="preserve"> </v>
      </c>
      <c r="G2735" s="267" t="s">
        <v>21</v>
      </c>
      <c r="H2735" s="267" t="s">
        <v>907</v>
      </c>
      <c r="I2735" s="263" t="str">
        <f t="shared" si="178"/>
        <v xml:space="preserve"> </v>
      </c>
      <c r="J2735" s="272" t="str">
        <f>IF(D2735&gt;=('28 Populations and thresholds'!$I$180),"YES"," ")</f>
        <v xml:space="preserve"> </v>
      </c>
      <c r="K2735" s="272" t="str">
        <f>IF(J2735="YES"," ",IF(D2735&gt;=('28 Populations and thresholds'!$I$180)*0.25,"YES"))</f>
        <v>YES</v>
      </c>
      <c r="L2735" s="272" t="b">
        <f>OR('28 Populations and thresholds'!$J$180="CR",'28 Populations and thresholds'!$J$180="EN",'28 Populations and thresholds'!$J$180="VU")</f>
        <v>0</v>
      </c>
      <c r="M2735" s="273">
        <f>D2735/'28 Populations and thresholds'!$H$180</f>
        <v>3.2699999999999999E-3</v>
      </c>
      <c r="N2735" s="274">
        <f>'28 Populations and thresholds'!$K$180</f>
        <v>0</v>
      </c>
      <c r="O2735" s="263" t="str">
        <f t="shared" si="179"/>
        <v xml:space="preserve"> </v>
      </c>
      <c r="P2735" s="349"/>
      <c r="Q2735" s="272"/>
      <c r="R2735" s="274"/>
      <c r="S2735" s="263"/>
      <c r="T2735" s="269"/>
      <c r="U2735" s="263" t="str">
        <f t="shared" si="180"/>
        <v xml:space="preserve"> </v>
      </c>
    </row>
    <row r="2736" spans="1:26" x14ac:dyDescent="0.2">
      <c r="A2736" s="275" t="s">
        <v>1610</v>
      </c>
      <c r="B2736" s="283" t="s">
        <v>4575</v>
      </c>
      <c r="C2736" s="280" t="s">
        <v>3470</v>
      </c>
      <c r="D2736" s="270">
        <v>1620</v>
      </c>
      <c r="E2736" s="271">
        <v>36398</v>
      </c>
      <c r="F2736" s="263" t="str">
        <f t="shared" si="177"/>
        <v xml:space="preserve"> </v>
      </c>
      <c r="G2736" s="267" t="s">
        <v>21</v>
      </c>
      <c r="H2736" s="267" t="s">
        <v>82</v>
      </c>
      <c r="I2736" s="263" t="str">
        <f t="shared" si="178"/>
        <v xml:space="preserve"> </v>
      </c>
      <c r="J2736" s="272" t="str">
        <f>IF(D2736&gt;=('28 Populations and thresholds'!$I$181),"YES"," ")</f>
        <v>YES</v>
      </c>
      <c r="K2736" s="272" t="str">
        <f>IF(J2736="YES"," ",IF(D2736&gt;=('28 Populations and thresholds'!$I$181)*0.25,"YES"))</f>
        <v xml:space="preserve"> </v>
      </c>
      <c r="L2736" s="272" t="b">
        <f>OR('28 Populations and thresholds'!$J$181="CR",'28 Populations and thresholds'!$J$181="EN",'28 Populations and thresholds'!$J$181="VU")</f>
        <v>1</v>
      </c>
      <c r="M2736" s="273">
        <f>D2736/'28 Populations and thresholds'!$H$181</f>
        <v>5.0625000000000003E-2</v>
      </c>
      <c r="N2736" s="274" t="str">
        <f>'28 Populations and thresholds'!$K$181</f>
        <v>DEC</v>
      </c>
      <c r="O2736" s="263" t="str">
        <f t="shared" si="179"/>
        <v xml:space="preserve"> </v>
      </c>
      <c r="P2736" s="349"/>
      <c r="Q2736" s="272"/>
      <c r="R2736" s="274"/>
      <c r="S2736" s="263"/>
      <c r="T2736" s="269"/>
      <c r="U2736" s="263" t="str">
        <f t="shared" si="180"/>
        <v xml:space="preserve"> </v>
      </c>
    </row>
    <row r="2737" spans="1:21" x14ac:dyDescent="0.2">
      <c r="A2737" s="275" t="s">
        <v>1610</v>
      </c>
      <c r="B2737" s="283" t="s">
        <v>4575</v>
      </c>
      <c r="C2737" s="280" t="s">
        <v>3767</v>
      </c>
      <c r="D2737" s="270">
        <v>6000</v>
      </c>
      <c r="E2737" s="271">
        <v>36039</v>
      </c>
      <c r="F2737" s="263" t="str">
        <f t="shared" si="177"/>
        <v xml:space="preserve"> </v>
      </c>
      <c r="G2737" s="267" t="s">
        <v>21</v>
      </c>
      <c r="H2737" s="267" t="s">
        <v>907</v>
      </c>
      <c r="I2737" s="263" t="str">
        <f t="shared" si="178"/>
        <v xml:space="preserve"> </v>
      </c>
      <c r="J2737" s="272" t="str">
        <f>IF(D2737&gt;=('28 Populations and thresholds'!$I$195),"YES"," ")</f>
        <v>YES</v>
      </c>
      <c r="K2737" s="272" t="str">
        <f>IF(J2737="YES"," ",IF(D2737&gt;=('28 Populations and thresholds'!$I$195)*0.25,"YES"))</f>
        <v xml:space="preserve"> </v>
      </c>
      <c r="L2737" s="272" t="b">
        <f>OR('28 Populations and thresholds'!$J$195="CR",'28 Populations and thresholds'!$J$195="EN",'28 Populations and thresholds'!$J$195="VU")</f>
        <v>1</v>
      </c>
      <c r="M2737" s="273">
        <f>D2737/'28 Populations and thresholds'!$H$195</f>
        <v>2.0689655172413793E-2</v>
      </c>
      <c r="N2737" s="274" t="str">
        <f>'28 Populations and thresholds'!$K$195</f>
        <v>DEC</v>
      </c>
      <c r="O2737" s="263" t="str">
        <f t="shared" si="179"/>
        <v xml:space="preserve"> </v>
      </c>
      <c r="P2737" s="349"/>
      <c r="Q2737" s="272"/>
      <c r="R2737" s="274"/>
      <c r="S2737" s="263"/>
      <c r="T2737" s="275"/>
      <c r="U2737" s="263" t="str">
        <f t="shared" si="180"/>
        <v xml:space="preserve"> </v>
      </c>
    </row>
    <row r="2738" spans="1:21" x14ac:dyDescent="0.2">
      <c r="A2738" s="275" t="s">
        <v>1610</v>
      </c>
      <c r="B2738" s="283" t="s">
        <v>4575</v>
      </c>
      <c r="C2738" s="280" t="s">
        <v>3451</v>
      </c>
      <c r="D2738" s="270">
        <v>2280</v>
      </c>
      <c r="E2738" s="271">
        <v>35916</v>
      </c>
      <c r="F2738" s="263" t="str">
        <f t="shared" si="177"/>
        <v xml:space="preserve"> </v>
      </c>
      <c r="G2738" s="267" t="s">
        <v>21</v>
      </c>
      <c r="H2738" s="267" t="s">
        <v>907</v>
      </c>
      <c r="I2738" s="263" t="str">
        <f t="shared" si="178"/>
        <v xml:space="preserve"> </v>
      </c>
      <c r="J2738" s="272" t="str">
        <f>IF(D2738&gt;=('28 Populations and thresholds'!$I$154),"YES"," ")</f>
        <v>YES</v>
      </c>
      <c r="K2738" s="272" t="str">
        <f>IF(J2738="YES"," ",IF(D2738&gt;=('28 Populations and thresholds'!$I$154)*0.25,"YES"))</f>
        <v xml:space="preserve"> </v>
      </c>
      <c r="L2738" s="272" t="b">
        <f>OR('28 Populations and thresholds'!$J$154="CR",'28 Populations and thresholds'!$J$154="EN",'28 Populations and thresholds'!$J$154="VU")</f>
        <v>0</v>
      </c>
      <c r="M2738" s="273">
        <f>D2738/'28 Populations and thresholds'!$H$154</f>
        <v>2.1923076923076924E-2</v>
      </c>
      <c r="N2738" s="274" t="str">
        <f>'28 Populations and thresholds'!$K$154</f>
        <v>DEC</v>
      </c>
      <c r="O2738" s="263" t="str">
        <f t="shared" si="179"/>
        <v xml:space="preserve"> </v>
      </c>
      <c r="P2738" s="349"/>
      <c r="Q2738" s="272"/>
      <c r="R2738" s="274"/>
      <c r="S2738" s="263"/>
      <c r="T2738" s="269"/>
      <c r="U2738" s="263" t="str">
        <f t="shared" si="180"/>
        <v xml:space="preserve"> </v>
      </c>
    </row>
    <row r="2739" spans="1:21" x14ac:dyDescent="0.2">
      <c r="A2739" s="275" t="s">
        <v>1610</v>
      </c>
      <c r="B2739" s="283" t="s">
        <v>4575</v>
      </c>
      <c r="C2739" s="269" t="s">
        <v>3452</v>
      </c>
      <c r="D2739" s="270">
        <v>3048</v>
      </c>
      <c r="E2739" s="276"/>
      <c r="F2739" s="263" t="str">
        <f t="shared" si="177"/>
        <v xml:space="preserve"> </v>
      </c>
      <c r="G2739" s="267" t="s">
        <v>21</v>
      </c>
      <c r="H2739" s="267" t="s">
        <v>907</v>
      </c>
      <c r="I2739" s="263" t="str">
        <f t="shared" si="178"/>
        <v xml:space="preserve"> </v>
      </c>
      <c r="J2739" s="272" t="str">
        <f>IF(D2739&gt;=('28 Populations and thresholds'!$I$158),"YES"," ")</f>
        <v>YES</v>
      </c>
      <c r="K2739" s="272" t="str">
        <f>IF(J2739="YES"," ",IF(D2739&gt;=('28 Populations and thresholds'!$I$158)*0.25,"YES"))</f>
        <v xml:space="preserve"> </v>
      </c>
      <c r="L2739" s="272" t="b">
        <f>OR('28 Populations and thresholds'!$J$158="CR",'28 Populations and thresholds'!$J$158="EN",'28 Populations and thresholds'!$J$158="VU")</f>
        <v>0</v>
      </c>
      <c r="M2739" s="273">
        <f>D2739/'28 Populations and thresholds'!$H$158</f>
        <v>3.048E-2</v>
      </c>
      <c r="N2739" s="274">
        <f>'28 Populations and thresholds'!$K$158</f>
        <v>0</v>
      </c>
      <c r="O2739" s="263" t="str">
        <f t="shared" si="179"/>
        <v xml:space="preserve"> </v>
      </c>
      <c r="P2739" s="349"/>
      <c r="Q2739" s="272"/>
      <c r="R2739" s="274"/>
      <c r="S2739" s="263"/>
      <c r="T2739" s="269"/>
      <c r="U2739" s="263" t="str">
        <f t="shared" si="180"/>
        <v xml:space="preserve"> </v>
      </c>
    </row>
    <row r="2740" spans="1:21" x14ac:dyDescent="0.2">
      <c r="A2740" s="275" t="s">
        <v>1610</v>
      </c>
      <c r="B2740" s="283" t="s">
        <v>4575</v>
      </c>
      <c r="C2740" s="280" t="s">
        <v>3459</v>
      </c>
      <c r="D2740" s="270">
        <v>2060</v>
      </c>
      <c r="E2740" s="271">
        <v>35674</v>
      </c>
      <c r="F2740" s="263" t="str">
        <f t="shared" si="177"/>
        <v xml:space="preserve"> </v>
      </c>
      <c r="G2740" s="267" t="s">
        <v>21</v>
      </c>
      <c r="H2740" s="267" t="s">
        <v>907</v>
      </c>
      <c r="I2740" s="263" t="str">
        <f t="shared" si="178"/>
        <v xml:space="preserve"> </v>
      </c>
      <c r="J2740" s="272" t="str">
        <f>IF(D2740&gt;=(('28 Populations and thresholds'!$I$160)+('28 Populations and thresholds'!$I$163)),"YES"," ")</f>
        <v>YES</v>
      </c>
      <c r="K2740" s="272" t="str">
        <f>IF(J2740="YES"," ",IF(D2740&gt;=(('28 Populations and thresholds'!$I$160)+('28 Populations and thresholds'!$I$163))*0.25,"YES"))</f>
        <v xml:space="preserve"> </v>
      </c>
      <c r="L2740" s="272" t="b">
        <f>OR('28 Populations and thresholds'!$J$160="CR",'28 Populations and thresholds'!$J$160="EN",'28 Populations and thresholds'!$J$160="VU")</f>
        <v>0</v>
      </c>
      <c r="M2740" s="273">
        <f>D2740/(('28 Populations and thresholds'!$H$160)+('28 Populations and thresholds'!$H$163))</f>
        <v>5.3506493506493509E-2</v>
      </c>
      <c r="N2740" s="274" t="str">
        <f>'28 Populations and thresholds'!$K$160</f>
        <v>DEC</v>
      </c>
      <c r="O2740" s="263" t="str">
        <f t="shared" si="179"/>
        <v xml:space="preserve"> </v>
      </c>
      <c r="P2740" s="349"/>
      <c r="Q2740" s="272"/>
      <c r="R2740" s="274"/>
      <c r="S2740" s="263"/>
      <c r="T2740" s="282" t="s">
        <v>4563</v>
      </c>
      <c r="U2740" s="263" t="str">
        <f t="shared" si="180"/>
        <v xml:space="preserve"> </v>
      </c>
    </row>
    <row r="2741" spans="1:21" x14ac:dyDescent="0.2">
      <c r="A2741" s="275" t="s">
        <v>1610</v>
      </c>
      <c r="B2741" s="283" t="s">
        <v>4575</v>
      </c>
      <c r="C2741" s="269" t="s">
        <v>3770</v>
      </c>
      <c r="D2741" s="270">
        <v>1150</v>
      </c>
      <c r="E2741" s="271">
        <v>35551</v>
      </c>
      <c r="F2741" s="263" t="str">
        <f t="shared" si="177"/>
        <v xml:space="preserve"> </v>
      </c>
      <c r="G2741" s="267" t="s">
        <v>21</v>
      </c>
      <c r="H2741" s="267" t="s">
        <v>907</v>
      </c>
      <c r="I2741" s="263" t="str">
        <f t="shared" si="178"/>
        <v xml:space="preserve"> </v>
      </c>
      <c r="J2741" s="272" t="str">
        <f>IF(D2741&gt;=('28 Populations and thresholds'!$I$199),"YES"," ")</f>
        <v xml:space="preserve"> </v>
      </c>
      <c r="K2741" s="272" t="str">
        <f>IF(J2741="YES"," ",IF(D2741&gt;=('28 Populations and thresholds'!$I$199)*0.25,"YES"))</f>
        <v>YES</v>
      </c>
      <c r="L2741" s="272" t="b">
        <f>OR('28 Populations and thresholds'!$J$199="CR",'28 Populations and thresholds'!$J$199="EN",'28 Populations and thresholds'!$J$199="VU")</f>
        <v>0</v>
      </c>
      <c r="M2741" s="273">
        <f>D2741/'28 Populations and thresholds'!$H$199</f>
        <v>3.650793650793651E-3</v>
      </c>
      <c r="N2741" s="274">
        <f>'28 Populations and thresholds'!$K$199</f>
        <v>0</v>
      </c>
      <c r="O2741" s="263" t="str">
        <f t="shared" si="179"/>
        <v xml:space="preserve"> </v>
      </c>
      <c r="P2741" s="349"/>
      <c r="Q2741" s="272"/>
      <c r="R2741" s="274"/>
      <c r="S2741" s="263"/>
      <c r="T2741" s="275"/>
      <c r="U2741" s="263" t="str">
        <f t="shared" si="180"/>
        <v xml:space="preserve"> </v>
      </c>
    </row>
    <row r="2742" spans="1:21" x14ac:dyDescent="0.2">
      <c r="A2742" s="275" t="s">
        <v>1610</v>
      </c>
      <c r="B2742" s="283" t="s">
        <v>4575</v>
      </c>
      <c r="C2742" s="269" t="s">
        <v>3766</v>
      </c>
      <c r="D2742" s="270">
        <v>180</v>
      </c>
      <c r="E2742" s="271">
        <v>35551</v>
      </c>
      <c r="F2742" s="263" t="str">
        <f t="shared" si="177"/>
        <v xml:space="preserve"> </v>
      </c>
      <c r="G2742" s="267" t="s">
        <v>21</v>
      </c>
      <c r="H2742" s="267" t="s">
        <v>907</v>
      </c>
      <c r="I2742" s="263" t="str">
        <f t="shared" si="178"/>
        <v xml:space="preserve"> </v>
      </c>
      <c r="J2742" s="272" t="str">
        <f>IF(D2742&gt;=('28 Populations and thresholds'!$I$194),"YES"," ")</f>
        <v xml:space="preserve"> </v>
      </c>
      <c r="K2742" s="272" t="str">
        <f>IF(J2742="YES"," ",IF(D2742&gt;=('28 Populations and thresholds'!$I$194)*0.25,"YES"))</f>
        <v>YES</v>
      </c>
      <c r="L2742" s="272" t="b">
        <f>OR('28 Populations and thresholds'!$J$194="CR",'28 Populations and thresholds'!$J$194="EN",'28 Populations and thresholds'!$J$194="VU")</f>
        <v>0</v>
      </c>
      <c r="M2742" s="273">
        <f>D2742/'28 Populations and thresholds'!$H$194</f>
        <v>6.3157894736842104E-3</v>
      </c>
      <c r="N2742" s="274" t="str">
        <f>'28 Populations and thresholds'!$K$194</f>
        <v>DEC</v>
      </c>
      <c r="O2742" s="263" t="str">
        <f t="shared" si="179"/>
        <v xml:space="preserve"> </v>
      </c>
      <c r="P2742" s="349"/>
      <c r="Q2742" s="272"/>
      <c r="R2742" s="274"/>
      <c r="S2742" s="263"/>
      <c r="T2742" s="269"/>
      <c r="U2742" s="263" t="str">
        <f t="shared" si="180"/>
        <v xml:space="preserve"> </v>
      </c>
    </row>
    <row r="2743" spans="1:21" x14ac:dyDescent="0.2">
      <c r="A2743" s="275" t="s">
        <v>1610</v>
      </c>
      <c r="B2743" s="283" t="s">
        <v>4575</v>
      </c>
      <c r="C2743" s="269" t="s">
        <v>1732</v>
      </c>
      <c r="D2743" s="279">
        <v>200</v>
      </c>
      <c r="E2743" s="274" t="s">
        <v>4125</v>
      </c>
      <c r="F2743" s="263" t="str">
        <f t="shared" si="177"/>
        <v xml:space="preserve"> </v>
      </c>
      <c r="G2743" s="275" t="s">
        <v>4019</v>
      </c>
      <c r="H2743" s="275"/>
      <c r="I2743" s="263" t="str">
        <f t="shared" si="178"/>
        <v xml:space="preserve"> </v>
      </c>
      <c r="J2743" s="272" t="str">
        <f>IF(D2743&gt;=('28 Populations and thresholds'!$I$221),"YES"," ")</f>
        <v>YES</v>
      </c>
      <c r="K2743" s="272" t="str">
        <f>IF(J2743="YES"," ",IF(D2743&gt;=('28 Populations and thresholds'!$I$221)*0.25,"YES"))</f>
        <v xml:space="preserve"> </v>
      </c>
      <c r="L2743" s="272" t="b">
        <f>OR('28 Populations and thresholds'!$J$221="CR",'28 Populations and thresholds'!$J$221="EN",'28 Populations and thresholds'!$J$221="VU")</f>
        <v>1</v>
      </c>
      <c r="M2743" s="273">
        <f>D2743/'28 Populations and thresholds'!$H$221</f>
        <v>2.0833333333333332E-2</v>
      </c>
      <c r="N2743" s="274" t="str">
        <f>'28 Populations and thresholds'!$K$221</f>
        <v>DEC</v>
      </c>
      <c r="O2743" s="263" t="str">
        <f t="shared" si="179"/>
        <v xml:space="preserve"> </v>
      </c>
      <c r="P2743" s="349"/>
      <c r="Q2743" s="272"/>
      <c r="R2743" s="274"/>
      <c r="S2743" s="263"/>
      <c r="T2743" s="275"/>
      <c r="U2743" s="263" t="str">
        <f t="shared" si="180"/>
        <v xml:space="preserve"> </v>
      </c>
    </row>
    <row r="2744" spans="1:21" x14ac:dyDescent="0.2">
      <c r="A2744" s="275" t="s">
        <v>1610</v>
      </c>
      <c r="B2744" s="283" t="s">
        <v>4575</v>
      </c>
      <c r="C2744" s="332" t="s">
        <v>3763</v>
      </c>
      <c r="D2744" s="270">
        <v>1358</v>
      </c>
      <c r="E2744" s="271">
        <v>36024</v>
      </c>
      <c r="F2744" s="263" t="str">
        <f t="shared" si="177"/>
        <v xml:space="preserve"> </v>
      </c>
      <c r="G2744" s="267" t="s">
        <v>21</v>
      </c>
      <c r="H2744" s="267" t="s">
        <v>604</v>
      </c>
      <c r="I2744" s="263" t="str">
        <f t="shared" si="178"/>
        <v xml:space="preserve"> </v>
      </c>
      <c r="J2744" s="272" t="str">
        <f>IF(D2744&gt;=('28 Populations and thresholds'!$I$191),"YES"," ")</f>
        <v>YES</v>
      </c>
      <c r="K2744" s="272" t="str">
        <f>IF(J2744="YES"," ",IF(D2744&gt;=('28 Populations and thresholds'!$I$191)*0.25,"YES"))</f>
        <v xml:space="preserve"> </v>
      </c>
      <c r="L2744" s="272" t="b">
        <f>OR('28 Populations and thresholds'!$J$191="CR",'28 Populations and thresholds'!$J$191="EN",'28 Populations and thresholds'!$J$191="VU")</f>
        <v>0</v>
      </c>
      <c r="M2744" s="273">
        <f>D2744/'28 Populations and thresholds'!$H$191</f>
        <v>2.716E-2</v>
      </c>
      <c r="N2744" s="274">
        <f>'28 Populations and thresholds'!$K$191</f>
        <v>0</v>
      </c>
      <c r="O2744" s="263" t="str">
        <f t="shared" si="179"/>
        <v xml:space="preserve"> </v>
      </c>
      <c r="P2744" s="349"/>
      <c r="Q2744" s="272"/>
      <c r="R2744" s="274"/>
      <c r="S2744" s="263"/>
      <c r="T2744" s="275"/>
      <c r="U2744" s="263" t="str">
        <f t="shared" si="180"/>
        <v xml:space="preserve"> </v>
      </c>
    </row>
    <row r="2745" spans="1:21" x14ac:dyDescent="0.2">
      <c r="A2745" s="275" t="s">
        <v>1610</v>
      </c>
      <c r="B2745" s="283" t="s">
        <v>4575</v>
      </c>
      <c r="C2745" s="280" t="s">
        <v>3758</v>
      </c>
      <c r="D2745" s="270">
        <v>825</v>
      </c>
      <c r="E2745" s="271">
        <v>35916</v>
      </c>
      <c r="F2745" s="263" t="str">
        <f t="shared" si="177"/>
        <v xml:space="preserve"> </v>
      </c>
      <c r="G2745" s="267" t="s">
        <v>21</v>
      </c>
      <c r="H2745" s="267" t="s">
        <v>907</v>
      </c>
      <c r="I2745" s="263" t="str">
        <f t="shared" si="178"/>
        <v xml:space="preserve"> </v>
      </c>
      <c r="J2745" s="272" t="str">
        <f>IF(D2745&gt;=('28 Populations and thresholds'!$I$179),"YES"," ")</f>
        <v>YES</v>
      </c>
      <c r="K2745" s="272" t="str">
        <f>IF(J2745="YES"," ",IF(D2745&gt;=('28 Populations and thresholds'!$I$179)*0.25,"YES"))</f>
        <v xml:space="preserve"> </v>
      </c>
      <c r="L2745" s="272" t="b">
        <f>OR('28 Populations and thresholds'!$J$179="CR",'28 Populations and thresholds'!$J$179="EN",'28 Populations and thresholds'!$J$179="VU")</f>
        <v>0</v>
      </c>
      <c r="M2745" s="273">
        <f>D2745/'28 Populations and thresholds'!$H$179</f>
        <v>1.4999999999999999E-2</v>
      </c>
      <c r="N2745" s="274" t="str">
        <f>'28 Populations and thresholds'!$K$179</f>
        <v>DEC</v>
      </c>
      <c r="O2745" s="263" t="str">
        <f t="shared" si="179"/>
        <v xml:space="preserve"> </v>
      </c>
      <c r="P2745" s="349"/>
      <c r="Q2745" s="272"/>
      <c r="R2745" s="274"/>
      <c r="S2745" s="263"/>
      <c r="T2745" s="269"/>
      <c r="U2745" s="263" t="str">
        <f t="shared" si="180"/>
        <v xml:space="preserve"> </v>
      </c>
    </row>
    <row r="2746" spans="1:21" x14ac:dyDescent="0.2">
      <c r="A2746" s="12" t="s">
        <v>1610</v>
      </c>
      <c r="B2746" s="9" t="s">
        <v>3639</v>
      </c>
      <c r="C2746" s="111" t="s">
        <v>3633</v>
      </c>
      <c r="D2746" s="5">
        <v>3960</v>
      </c>
      <c r="E2746" s="104">
        <v>2002</v>
      </c>
      <c r="F2746" s="263" t="str">
        <f t="shared" si="177"/>
        <v xml:space="preserve"> </v>
      </c>
      <c r="G2746" s="12" t="s">
        <v>139</v>
      </c>
      <c r="H2746" s="12" t="s">
        <v>3388</v>
      </c>
      <c r="I2746" s="263" t="str">
        <f t="shared" si="178"/>
        <v xml:space="preserve"> </v>
      </c>
      <c r="J2746" s="38" t="str">
        <f>IF(D2746&gt;=('28 Populations and thresholds'!$I$99),"YES"," ")</f>
        <v>YES</v>
      </c>
      <c r="K2746" s="38" t="str">
        <f>IF(J2746="YES"," ",IF(D2746&gt;=('28 Populations and thresholds'!$I$99)*0.25,"YES"))</f>
        <v xml:space="preserve"> </v>
      </c>
      <c r="L2746" s="38" t="b">
        <f>OR('28 Populations and thresholds'!$J$99="CR",'28 Populations and thresholds'!$J$99="EN",'28 Populations and thresholds'!$J$99="VU")</f>
        <v>0</v>
      </c>
      <c r="M2746" s="75">
        <f>D2746/'28 Populations and thresholds'!$H$99</f>
        <v>1.32E-2</v>
      </c>
      <c r="N2746" s="106">
        <f>'28 Populations and thresholds'!$K$99</f>
        <v>0</v>
      </c>
      <c r="O2746" s="263" t="str">
        <f t="shared" si="179"/>
        <v xml:space="preserve"> </v>
      </c>
      <c r="P2746" s="348">
        <v>12.08</v>
      </c>
      <c r="Q2746" s="38">
        <v>3</v>
      </c>
      <c r="R2746" s="106">
        <v>1</v>
      </c>
      <c r="S2746" s="263"/>
      <c r="U2746" s="263" t="str">
        <f t="shared" si="180"/>
        <v xml:space="preserve"> </v>
      </c>
    </row>
    <row r="2747" spans="1:21" x14ac:dyDescent="0.2">
      <c r="A2747" s="12" t="s">
        <v>1610</v>
      </c>
      <c r="B2747" s="4" t="s">
        <v>1742</v>
      </c>
      <c r="C2747" s="111" t="s">
        <v>3564</v>
      </c>
      <c r="D2747" s="5">
        <v>10019</v>
      </c>
      <c r="E2747" s="104">
        <v>2000</v>
      </c>
      <c r="F2747" s="263" t="str">
        <f t="shared" si="177"/>
        <v xml:space="preserve"> </v>
      </c>
      <c r="G2747" s="12" t="s">
        <v>139</v>
      </c>
      <c r="H2747" s="12" t="s">
        <v>3388</v>
      </c>
      <c r="I2747" s="263" t="str">
        <f t="shared" si="178"/>
        <v xml:space="preserve"> </v>
      </c>
      <c r="J2747" s="38" t="str">
        <f>IF(D2747&gt;=('28 Populations and thresholds'!$I$79),"YES"," ")</f>
        <v>YES</v>
      </c>
      <c r="K2747" s="38" t="str">
        <f>IF(J2747="YES"," ",IF(D2747&gt;=('28 Populations and thresholds'!$I$79)*0.25,"YES"))</f>
        <v xml:space="preserve"> </v>
      </c>
      <c r="L2747" s="38" t="b">
        <f>OR('28 Populations and thresholds'!$J$79="CR",'28 Populations and thresholds'!$J$79="EN",'28 Populations and thresholds'!$J$79="VU")</f>
        <v>0</v>
      </c>
      <c r="M2747" s="75">
        <f>D2747/'28 Populations and thresholds'!$H$79</f>
        <v>6.679333333333333E-2</v>
      </c>
      <c r="N2747" s="106">
        <f>'28 Populations and thresholds'!$K$79</f>
        <v>0</v>
      </c>
      <c r="O2747" s="263" t="str">
        <f t="shared" si="179"/>
        <v xml:space="preserve"> </v>
      </c>
      <c r="P2747" s="348"/>
      <c r="Q2747" s="38"/>
      <c r="R2747" s="106"/>
      <c r="S2747" s="263"/>
      <c r="T2747" s="9"/>
      <c r="U2747" s="263" t="str">
        <f t="shared" si="180"/>
        <v xml:space="preserve"> </v>
      </c>
    </row>
    <row r="2748" spans="1:21" x14ac:dyDescent="0.2">
      <c r="A2748" s="12" t="s">
        <v>1610</v>
      </c>
      <c r="B2748" s="9" t="s">
        <v>1742</v>
      </c>
      <c r="C2748" s="4" t="s">
        <v>1732</v>
      </c>
      <c r="D2748" s="5">
        <v>392</v>
      </c>
      <c r="E2748" s="1" t="s">
        <v>156</v>
      </c>
      <c r="F2748" s="263" t="str">
        <f t="shared" si="177"/>
        <v xml:space="preserve"> </v>
      </c>
      <c r="G2748" s="13" t="s">
        <v>139</v>
      </c>
      <c r="I2748" s="263" t="str">
        <f t="shared" si="178"/>
        <v xml:space="preserve"> </v>
      </c>
      <c r="J2748" s="38" t="str">
        <f>IF(D2748&gt;=('28 Populations and thresholds'!$I$221),"YES"," ")</f>
        <v>YES</v>
      </c>
      <c r="K2748" s="38" t="str">
        <f>IF(J2748="YES"," ",IF(D2748&gt;=('28 Populations and thresholds'!$I$221)*0.25,"YES"))</f>
        <v xml:space="preserve"> </v>
      </c>
      <c r="L2748" s="38" t="b">
        <f>OR('28 Populations and thresholds'!$J$221="CR",'28 Populations and thresholds'!$J$221="EN",'28 Populations and thresholds'!$J$221="VU")</f>
        <v>1</v>
      </c>
      <c r="M2748" s="75">
        <f>D2748/'28 Populations and thresholds'!$H$221</f>
        <v>4.0833333333333333E-2</v>
      </c>
      <c r="N2748" s="106" t="str">
        <f>'28 Populations and thresholds'!$K$221</f>
        <v>DEC</v>
      </c>
      <c r="O2748" s="263" t="str">
        <f t="shared" si="179"/>
        <v xml:space="preserve"> </v>
      </c>
      <c r="P2748" s="348"/>
      <c r="Q2748" s="38"/>
      <c r="R2748" s="106"/>
      <c r="S2748" s="263"/>
      <c r="U2748" s="263" t="str">
        <f t="shared" si="180"/>
        <v xml:space="preserve"> </v>
      </c>
    </row>
    <row r="2749" spans="1:21" x14ac:dyDescent="0.2">
      <c r="A2749" s="275" t="s">
        <v>1610</v>
      </c>
      <c r="B2749" s="269" t="s">
        <v>4044</v>
      </c>
      <c r="C2749" s="269" t="s">
        <v>3719</v>
      </c>
      <c r="D2749" s="279">
        <v>81</v>
      </c>
      <c r="E2749" s="281">
        <v>35916</v>
      </c>
      <c r="F2749" s="263" t="str">
        <f t="shared" si="177"/>
        <v xml:space="preserve"> </v>
      </c>
      <c r="G2749" s="275" t="s">
        <v>4019</v>
      </c>
      <c r="H2749" s="275"/>
      <c r="I2749" s="263" t="str">
        <f t="shared" si="178"/>
        <v xml:space="preserve"> </v>
      </c>
      <c r="J2749" s="272" t="str">
        <f>IF(D2749&gt;=('28 Populations and thresholds'!$I$32),"YES"," ")</f>
        <v>YES</v>
      </c>
      <c r="K2749" s="272" t="str">
        <f>IF(J2749="YES"," ",IF(D2749&gt;=('28 Populations and thresholds'!$I$32)*0.25,"YES"))</f>
        <v xml:space="preserve"> </v>
      </c>
      <c r="L2749" s="272" t="b">
        <f>OR('28 Populations and thresholds'!$J$32="CR",'28 Populations and thresholds'!$J$32="EN",'28 Populations and thresholds'!$J$32="VU")</f>
        <v>1</v>
      </c>
      <c r="M2749" s="273">
        <f>D2749/'28 Populations and thresholds'!$H$32</f>
        <v>1.975609756097561E-2</v>
      </c>
      <c r="N2749" s="274">
        <f>'28 Populations and thresholds'!$K$32</f>
        <v>0</v>
      </c>
      <c r="O2749" s="263" t="str">
        <f t="shared" si="179"/>
        <v xml:space="preserve"> </v>
      </c>
      <c r="P2749" s="349">
        <v>1.98</v>
      </c>
      <c r="Q2749" s="272">
        <v>1</v>
      </c>
      <c r="R2749" s="274">
        <v>1</v>
      </c>
      <c r="S2749" s="263"/>
      <c r="T2749" s="275"/>
      <c r="U2749" s="263" t="str">
        <f t="shared" si="180"/>
        <v xml:space="preserve"> </v>
      </c>
    </row>
    <row r="2750" spans="1:21" x14ac:dyDescent="0.2">
      <c r="A2750" s="12" t="s">
        <v>1610</v>
      </c>
      <c r="B2750" s="9" t="s">
        <v>4752</v>
      </c>
      <c r="C2750" s="111" t="s">
        <v>3594</v>
      </c>
      <c r="D2750" s="5">
        <v>90000</v>
      </c>
      <c r="E2750" s="104">
        <v>2000</v>
      </c>
      <c r="F2750" s="263" t="str">
        <f t="shared" si="177"/>
        <v xml:space="preserve"> </v>
      </c>
      <c r="G2750" s="12" t="s">
        <v>139</v>
      </c>
      <c r="H2750" s="12" t="s">
        <v>3388</v>
      </c>
      <c r="I2750" s="263" t="str">
        <f t="shared" si="178"/>
        <v xml:space="preserve"> </v>
      </c>
      <c r="J2750" s="38" t="str">
        <f>IF(D2750&gt;=('28 Populations and thresholds'!$I$87),"YES"," ")</f>
        <v>YES</v>
      </c>
      <c r="K2750" s="38" t="str">
        <f>IF(J2750="YES"," ",IF(D2750&gt;=('28 Populations and thresholds'!$I$87)*0.25,"YES"))</f>
        <v xml:space="preserve"> </v>
      </c>
      <c r="L2750" s="38" t="b">
        <f>OR('28 Populations and thresholds'!$J$87="CR",'28 Populations and thresholds'!$J$87="EN",'28 Populations and thresholds'!$J$87="VU")</f>
        <v>0</v>
      </c>
      <c r="M2750" s="75">
        <f>D2750/'28 Populations and thresholds'!$H$87</f>
        <v>0.09</v>
      </c>
      <c r="N2750" s="106">
        <f>'28 Populations and thresholds'!$K$87</f>
        <v>0</v>
      </c>
      <c r="O2750" s="263" t="str">
        <f t="shared" si="179"/>
        <v xml:space="preserve"> </v>
      </c>
      <c r="P2750" s="348">
        <v>18.18</v>
      </c>
      <c r="Q2750" s="38">
        <v>7</v>
      </c>
      <c r="R2750" s="106">
        <v>0</v>
      </c>
      <c r="S2750" s="263"/>
      <c r="T2750" s="9"/>
      <c r="U2750" s="263" t="str">
        <f t="shared" si="180"/>
        <v xml:space="preserve"> </v>
      </c>
    </row>
    <row r="2751" spans="1:21" x14ac:dyDescent="0.2">
      <c r="A2751" s="12" t="s">
        <v>1610</v>
      </c>
      <c r="B2751" s="9" t="s">
        <v>4752</v>
      </c>
      <c r="C2751" s="4" t="s">
        <v>1707</v>
      </c>
      <c r="D2751" s="5">
        <v>1144</v>
      </c>
      <c r="E2751" s="104" t="s">
        <v>3938</v>
      </c>
      <c r="F2751" s="263" t="str">
        <f t="shared" si="177"/>
        <v xml:space="preserve"> </v>
      </c>
      <c r="H2751" s="13" t="s">
        <v>4429</v>
      </c>
      <c r="I2751" s="263" t="str">
        <f t="shared" si="178"/>
        <v xml:space="preserve"> </v>
      </c>
      <c r="J2751" s="38" t="str">
        <f>IF(D2751&gt;=('28 Populations and thresholds'!$I$140),"YES"," ")</f>
        <v>YES</v>
      </c>
      <c r="K2751" s="38" t="str">
        <f>IF(J2751="YES"," ",IF(D2751&gt;=('28 Populations and thresholds'!$I$140)*0.25,"YES"))</f>
        <v xml:space="preserve"> </v>
      </c>
      <c r="L2751" s="38" t="b">
        <f>OR('28 Populations and thresholds'!$J$140="CR",'28 Populations and thresholds'!$J$140="EN",'28 Populations and thresholds'!$J$140="VU")</f>
        <v>0</v>
      </c>
      <c r="M2751" s="75">
        <f>D2751/'28 Populations and thresholds'!$H$140</f>
        <v>1.1439988560011439E-3</v>
      </c>
      <c r="N2751" s="106" t="str">
        <f>'28 Populations and thresholds'!$K$140</f>
        <v>DEC</v>
      </c>
      <c r="O2751" s="263" t="str">
        <f t="shared" si="179"/>
        <v xml:space="preserve"> </v>
      </c>
      <c r="P2751" s="348"/>
      <c r="Q2751" s="38"/>
      <c r="R2751" s="106"/>
      <c r="S2751" s="263"/>
      <c r="T2751" s="9"/>
      <c r="U2751" s="263" t="str">
        <f t="shared" si="180"/>
        <v xml:space="preserve"> </v>
      </c>
    </row>
    <row r="2752" spans="1:21" x14ac:dyDescent="0.2">
      <c r="A2752" s="12" t="s">
        <v>1610</v>
      </c>
      <c r="B2752" s="9" t="s">
        <v>4752</v>
      </c>
      <c r="C2752" s="111" t="s">
        <v>3606</v>
      </c>
      <c r="D2752" s="5">
        <v>15000</v>
      </c>
      <c r="E2752" s="104">
        <v>2000</v>
      </c>
      <c r="F2752" s="263" t="str">
        <f t="shared" si="177"/>
        <v xml:space="preserve"> </v>
      </c>
      <c r="G2752" s="12" t="s">
        <v>139</v>
      </c>
      <c r="H2752" s="12" t="s">
        <v>3388</v>
      </c>
      <c r="I2752" s="263" t="str">
        <f t="shared" si="178"/>
        <v xml:space="preserve"> </v>
      </c>
      <c r="J2752" s="38" t="str">
        <f>IF(D2752&gt;=('28 Populations and thresholds'!$I$91),"YES"," ")</f>
        <v>YES</v>
      </c>
      <c r="K2752" s="38" t="str">
        <f>IF(J2752="YES"," ",IF(D2752&gt;=('28 Populations and thresholds'!$I$91)*0.25,"YES"))</f>
        <v xml:space="preserve"> </v>
      </c>
      <c r="L2752" s="38" t="b">
        <f>OR('28 Populations and thresholds'!$J$91="CR",'28 Populations and thresholds'!$J$91="EN",'28 Populations and thresholds'!$J$91="VU")</f>
        <v>0</v>
      </c>
      <c r="M2752" s="75">
        <f>D2752/'28 Populations and thresholds'!$H$91</f>
        <v>9.3749999999999997E-3</v>
      </c>
      <c r="N2752" s="106" t="str">
        <f>'28 Populations and thresholds'!$K$91</f>
        <v>DEC</v>
      </c>
      <c r="O2752" s="263" t="str">
        <f t="shared" si="179"/>
        <v xml:space="preserve"> </v>
      </c>
      <c r="P2752" s="348"/>
      <c r="Q2752" s="38"/>
      <c r="R2752" s="106"/>
      <c r="S2752" s="263"/>
      <c r="U2752" s="263" t="str">
        <f t="shared" si="180"/>
        <v xml:space="preserve"> </v>
      </c>
    </row>
    <row r="2753" spans="1:21" x14ac:dyDescent="0.2">
      <c r="A2753" s="12" t="s">
        <v>1610</v>
      </c>
      <c r="B2753" s="9" t="s">
        <v>4752</v>
      </c>
      <c r="C2753" s="111" t="s">
        <v>3589</v>
      </c>
      <c r="D2753" s="5">
        <v>11283</v>
      </c>
      <c r="E2753" s="104">
        <v>1999</v>
      </c>
      <c r="F2753" s="263" t="str">
        <f t="shared" ref="F2753:F2816" si="181">" "</f>
        <v xml:space="preserve"> </v>
      </c>
      <c r="G2753" s="12" t="s">
        <v>139</v>
      </c>
      <c r="H2753" s="12" t="s">
        <v>3388</v>
      </c>
      <c r="I2753" s="263" t="str">
        <f t="shared" ref="I2753:I2816" si="182">" "</f>
        <v xml:space="preserve"> </v>
      </c>
      <c r="J2753" s="38" t="str">
        <f>IF(D2753&gt;=('28 Populations and thresholds'!$I$84),"YES"," ")</f>
        <v>YES</v>
      </c>
      <c r="K2753" s="38" t="str">
        <f>IF(J2753="YES"," ",IF(D2753&gt;=('28 Populations and thresholds'!$I$84)*0.25,"YES"))</f>
        <v xml:space="preserve"> </v>
      </c>
      <c r="L2753" s="38" t="b">
        <f>OR('28 Populations and thresholds'!$J$84="CR",'28 Populations and thresholds'!$J$84="EN",'28 Populations and thresholds'!$J$84="VU")</f>
        <v>0</v>
      </c>
      <c r="M2753" s="75">
        <f>D2753/'28 Populations and thresholds'!$H$84</f>
        <v>1.1283E-2</v>
      </c>
      <c r="N2753" s="106" t="str">
        <f>'28 Populations and thresholds'!$K$84</f>
        <v>DEC</v>
      </c>
      <c r="O2753" s="263" t="str">
        <f t="shared" ref="O2753:O2816" si="183">" "</f>
        <v xml:space="preserve"> </v>
      </c>
      <c r="P2753" s="348"/>
      <c r="Q2753" s="38"/>
      <c r="R2753" s="106"/>
      <c r="S2753" s="263"/>
      <c r="T2753" s="9"/>
      <c r="U2753" s="263" t="str">
        <f t="shared" ref="U2753:U2816" si="184">" "</f>
        <v xml:space="preserve"> </v>
      </c>
    </row>
    <row r="2754" spans="1:21" x14ac:dyDescent="0.2">
      <c r="A2754" s="12" t="s">
        <v>1610</v>
      </c>
      <c r="B2754" s="9" t="s">
        <v>4752</v>
      </c>
      <c r="C2754" s="4" t="s">
        <v>1607</v>
      </c>
      <c r="D2754" s="5">
        <v>927</v>
      </c>
      <c r="E2754" s="104" t="s">
        <v>3938</v>
      </c>
      <c r="F2754" s="263" t="str">
        <f t="shared" si="181"/>
        <v xml:space="preserve"> </v>
      </c>
      <c r="H2754" s="13" t="s">
        <v>4429</v>
      </c>
      <c r="I2754" s="263" t="str">
        <f t="shared" si="182"/>
        <v xml:space="preserve"> </v>
      </c>
      <c r="J2754" s="38" t="str">
        <f>IF(D2754&gt;=('28 Populations and thresholds'!$I$6),"YES"," ")</f>
        <v>YES</v>
      </c>
      <c r="K2754" s="38" t="str">
        <f>IF(J2754="YES"," ",IF(D2754&gt;=('28 Populations and thresholds'!$I$6)*0.25,"YES"))</f>
        <v xml:space="preserve"> </v>
      </c>
      <c r="L2754" s="38" t="b">
        <f>OR('28 Populations and thresholds'!$J$6="CR",'28 Populations and thresholds'!$J$6="EN",'28 Populations and thresholds'!$J$6="VU")</f>
        <v>0</v>
      </c>
      <c r="M2754" s="75">
        <f>D2754/'28 Populations and thresholds'!$H$6</f>
        <v>1.8540000000000001E-2</v>
      </c>
      <c r="N2754" s="106">
        <f>'28 Populations and thresholds'!$K$6</f>
        <v>0</v>
      </c>
      <c r="O2754" s="263" t="str">
        <f t="shared" si="183"/>
        <v xml:space="preserve"> </v>
      </c>
      <c r="P2754" s="348"/>
      <c r="Q2754" s="38"/>
      <c r="R2754" s="106"/>
      <c r="S2754" s="263"/>
      <c r="T2754" s="9"/>
      <c r="U2754" s="263" t="str">
        <f t="shared" si="184"/>
        <v xml:space="preserve"> </v>
      </c>
    </row>
    <row r="2755" spans="1:21" x14ac:dyDescent="0.2">
      <c r="A2755" s="12" t="s">
        <v>1610</v>
      </c>
      <c r="B2755" s="9" t="s">
        <v>4752</v>
      </c>
      <c r="C2755" s="111" t="s">
        <v>3659</v>
      </c>
      <c r="D2755" s="105">
        <v>2114</v>
      </c>
      <c r="E2755" s="106">
        <v>2004</v>
      </c>
      <c r="F2755" s="263" t="str">
        <f t="shared" si="181"/>
        <v xml:space="preserve"> </v>
      </c>
      <c r="G2755" s="12" t="s">
        <v>139</v>
      </c>
      <c r="H2755" s="12" t="s">
        <v>3388</v>
      </c>
      <c r="I2755" s="263" t="str">
        <f t="shared" si="182"/>
        <v xml:space="preserve"> </v>
      </c>
      <c r="J2755" s="38" t="str">
        <f>IF(D2755&gt;=('28 Populations and thresholds'!$I$68),"YES"," ")</f>
        <v>YES</v>
      </c>
      <c r="K2755" s="38" t="str">
        <f>IF(J2755="YES"," ",IF(D2755&gt;=('28 Populations and thresholds'!$I$68)*0.25,"YES"))</f>
        <v xml:space="preserve"> </v>
      </c>
      <c r="L2755" s="38" t="b">
        <f>OR('28 Populations and thresholds'!$J$68="CR",'28 Populations and thresholds'!$J$68="EN",'28 Populations and thresholds'!$J$68="VU")</f>
        <v>0</v>
      </c>
      <c r="M2755" s="75">
        <f>D2755/'28 Populations and thresholds'!$H$68</f>
        <v>2.1139999999999999E-2</v>
      </c>
      <c r="N2755" s="106">
        <f>'28 Populations and thresholds'!$K$68</f>
        <v>0</v>
      </c>
      <c r="O2755" s="263" t="str">
        <f t="shared" si="183"/>
        <v xml:space="preserve"> </v>
      </c>
      <c r="P2755" s="348"/>
      <c r="Q2755" s="38"/>
      <c r="R2755" s="106"/>
      <c r="S2755" s="263"/>
      <c r="T2755" s="9"/>
      <c r="U2755" s="263" t="str">
        <f t="shared" si="184"/>
        <v xml:space="preserve"> </v>
      </c>
    </row>
    <row r="2756" spans="1:21" x14ac:dyDescent="0.2">
      <c r="A2756" s="12" t="s">
        <v>1610</v>
      </c>
      <c r="B2756" s="9" t="s">
        <v>4752</v>
      </c>
      <c r="C2756" s="111" t="s">
        <v>3603</v>
      </c>
      <c r="D2756" s="5">
        <v>45500</v>
      </c>
      <c r="E2756" s="104">
        <v>2003</v>
      </c>
      <c r="F2756" s="263" t="str">
        <f t="shared" si="181"/>
        <v xml:space="preserve"> </v>
      </c>
      <c r="G2756" s="12" t="s">
        <v>139</v>
      </c>
      <c r="H2756" s="12" t="s">
        <v>3388</v>
      </c>
      <c r="I2756" s="263" t="str">
        <f t="shared" si="182"/>
        <v xml:space="preserve"> </v>
      </c>
      <c r="J2756" s="38" t="str">
        <f>IF(D2756&gt;=('28 Populations and thresholds'!$I$89),"YES"," ")</f>
        <v>YES</v>
      </c>
      <c r="K2756" s="38" t="str">
        <f>IF(J2756="YES"," ",IF(D2756&gt;=('28 Populations and thresholds'!$I$89)*0.25,"YES"))</f>
        <v xml:space="preserve"> </v>
      </c>
      <c r="L2756" s="38" t="b">
        <f>OR('28 Populations and thresholds'!$J$89="CR",'28 Populations and thresholds'!$J$89="EN",'28 Populations and thresholds'!$J$89="VU")</f>
        <v>0</v>
      </c>
      <c r="M2756" s="75">
        <f>D2756/'28 Populations and thresholds'!$H$89</f>
        <v>3.0333333333333334E-2</v>
      </c>
      <c r="N2756" s="106">
        <f>'28 Populations and thresholds'!$K$89</f>
        <v>0</v>
      </c>
      <c r="O2756" s="263" t="str">
        <f t="shared" si="183"/>
        <v xml:space="preserve"> </v>
      </c>
      <c r="P2756" s="348"/>
      <c r="Q2756" s="38"/>
      <c r="R2756" s="106"/>
      <c r="S2756" s="263"/>
      <c r="U2756" s="263" t="str">
        <f t="shared" si="184"/>
        <v xml:space="preserve"> </v>
      </c>
    </row>
    <row r="2757" spans="1:21" x14ac:dyDescent="0.2">
      <c r="A2757" s="275" t="s">
        <v>1610</v>
      </c>
      <c r="B2757" s="269" t="s">
        <v>1740</v>
      </c>
      <c r="C2757" s="269" t="s">
        <v>3795</v>
      </c>
      <c r="D2757" s="279">
        <v>4756</v>
      </c>
      <c r="E2757" s="284">
        <v>40297</v>
      </c>
      <c r="F2757" s="263" t="str">
        <f t="shared" si="181"/>
        <v xml:space="preserve"> </v>
      </c>
      <c r="G2757" s="275" t="s">
        <v>3960</v>
      </c>
      <c r="H2757" s="275" t="s">
        <v>3967</v>
      </c>
      <c r="I2757" s="263" t="str">
        <f t="shared" si="182"/>
        <v xml:space="preserve"> </v>
      </c>
      <c r="J2757" s="272" t="str">
        <f>IF(D2757&gt;=(('28 Populations and thresholds'!$I$176)+('28 Populations and thresholds'!$I$177)),"YES"," ")</f>
        <v>YES</v>
      </c>
      <c r="K2757" s="272" t="str">
        <f>IF(J2757="YES"," ",IF(D2757&gt;=(('28 Populations and thresholds'!$I$176)+('28 Populations and thresholds'!$I$177))*0.25,"YES"))</f>
        <v xml:space="preserve"> </v>
      </c>
      <c r="L2757" s="272" t="b">
        <f>OR('28 Populations and thresholds'!$J$176="CR",'28 Populations and thresholds'!$J$176="EN",'28 Populations and thresholds'!$J$176="VU")</f>
        <v>0</v>
      </c>
      <c r="M2757" s="273">
        <f>D2757/(('28 Populations and thresholds'!$H$176)+('28 Populations and thresholds'!$H$177))</f>
        <v>1.7046594982078854E-2</v>
      </c>
      <c r="N2757" s="274" t="str">
        <f>'28 Populations and thresholds'!$K$176</f>
        <v>DEC</v>
      </c>
      <c r="O2757" s="263" t="str">
        <f t="shared" si="183"/>
        <v xml:space="preserve"> </v>
      </c>
      <c r="P2757" s="349">
        <v>58.97</v>
      </c>
      <c r="Q2757" s="272">
        <v>9</v>
      </c>
      <c r="R2757" s="274">
        <v>2</v>
      </c>
      <c r="S2757" s="263"/>
      <c r="T2757" s="275" t="s">
        <v>4568</v>
      </c>
      <c r="U2757" s="263" t="str">
        <f t="shared" si="184"/>
        <v xml:space="preserve"> </v>
      </c>
    </row>
    <row r="2758" spans="1:21" x14ac:dyDescent="0.2">
      <c r="A2758" s="275" t="s">
        <v>1610</v>
      </c>
      <c r="B2758" s="269" t="s">
        <v>1740</v>
      </c>
      <c r="C2758" s="269" t="s">
        <v>3564</v>
      </c>
      <c r="D2758" s="279">
        <v>4200</v>
      </c>
      <c r="E2758" s="274">
        <v>2000</v>
      </c>
      <c r="F2758" s="263" t="str">
        <f t="shared" si="181"/>
        <v xml:space="preserve"> </v>
      </c>
      <c r="G2758" s="275" t="s">
        <v>139</v>
      </c>
      <c r="H2758" s="275" t="s">
        <v>3388</v>
      </c>
      <c r="I2758" s="263" t="str">
        <f t="shared" si="182"/>
        <v xml:space="preserve"> </v>
      </c>
      <c r="J2758" s="272" t="str">
        <f>IF(D2758&gt;=('28 Populations and thresholds'!$I$79),"YES"," ")</f>
        <v>YES</v>
      </c>
      <c r="K2758" s="272" t="str">
        <f>IF(J2758="YES"," ",IF(D2758&gt;=('28 Populations and thresholds'!$I$79)*0.25,"YES"))</f>
        <v xml:space="preserve"> </v>
      </c>
      <c r="L2758" s="272" t="b">
        <f>OR('28 Populations and thresholds'!$J$79="CR",'28 Populations and thresholds'!$J$79="EN",'28 Populations and thresholds'!$J$79="VU")</f>
        <v>0</v>
      </c>
      <c r="M2758" s="273">
        <f>D2758/'28 Populations and thresholds'!$H$79</f>
        <v>2.8000000000000001E-2</v>
      </c>
      <c r="N2758" s="274">
        <f>'28 Populations and thresholds'!$K$79</f>
        <v>0</v>
      </c>
      <c r="O2758" s="263" t="str">
        <f t="shared" si="183"/>
        <v xml:space="preserve"> </v>
      </c>
      <c r="P2758" s="349"/>
      <c r="Q2758" s="272"/>
      <c r="R2758" s="274"/>
      <c r="S2758" s="263"/>
      <c r="T2758" s="269"/>
      <c r="U2758" s="263" t="str">
        <f t="shared" si="184"/>
        <v xml:space="preserve"> </v>
      </c>
    </row>
    <row r="2759" spans="1:21" x14ac:dyDescent="0.2">
      <c r="A2759" s="275" t="s">
        <v>1610</v>
      </c>
      <c r="B2759" s="269" t="s">
        <v>1740</v>
      </c>
      <c r="C2759" s="296" t="s">
        <v>3482</v>
      </c>
      <c r="D2759" s="279">
        <v>46382</v>
      </c>
      <c r="E2759" s="284">
        <v>40297</v>
      </c>
      <c r="F2759" s="263" t="str">
        <f t="shared" si="181"/>
        <v xml:space="preserve"> </v>
      </c>
      <c r="G2759" s="275" t="s">
        <v>3960</v>
      </c>
      <c r="H2759" s="275" t="s">
        <v>3967</v>
      </c>
      <c r="I2759" s="263" t="str">
        <f t="shared" si="182"/>
        <v xml:space="preserve"> </v>
      </c>
      <c r="J2759" s="272" t="str">
        <f>IF(D2759&gt;=(('28 Populations and thresholds'!$I$205)+('28 Populations and thresholds'!$I$206)+('28 Populations and thresholds'!$I$207)+('28 Populations and thresholds'!$I$208)),"YES"," ")</f>
        <v>YES</v>
      </c>
      <c r="K2759" s="272" t="str">
        <f>IF(J2759="YES"," ",IF(D2759&gt;=(('28 Populations and thresholds'!$I$205)+('28 Populations and thresholds'!$I$206)+('28 Populations and thresholds'!$I$207)+('28 Populations and thresholds'!$I$208))*0.25,"YES"))</f>
        <v xml:space="preserve"> </v>
      </c>
      <c r="L2759" s="272" t="b">
        <f>OR('28 Populations and thresholds'!$J$206="CR",'28 Populations and thresholds'!$J$206="EN",'28 Populations and thresholds'!$J$206="VU")</f>
        <v>0</v>
      </c>
      <c r="M2759" s="273">
        <f>D2759/(('28 Populations and thresholds'!$H$205)+('28 Populations and thresholds'!$H$206)+('28 Populations and thresholds'!$H$207)+('28 Populations and thresholds'!$H$208))</f>
        <v>1.7339713634154548E-2</v>
      </c>
      <c r="N2759" s="274" t="str">
        <f>'28 Populations and thresholds'!$K$206</f>
        <v>DEC</v>
      </c>
      <c r="O2759" s="263" t="str">
        <f t="shared" si="183"/>
        <v xml:space="preserve"> </v>
      </c>
      <c r="P2759" s="349"/>
      <c r="Q2759" s="272"/>
      <c r="R2759" s="274"/>
      <c r="S2759" s="263"/>
      <c r="T2759" s="275" t="s">
        <v>4568</v>
      </c>
      <c r="U2759" s="263" t="str">
        <f t="shared" si="184"/>
        <v xml:space="preserve"> </v>
      </c>
    </row>
    <row r="2760" spans="1:21" x14ac:dyDescent="0.2">
      <c r="A2760" s="275" t="s">
        <v>1610</v>
      </c>
      <c r="B2760" s="269" t="s">
        <v>1740</v>
      </c>
      <c r="C2760" s="269" t="s">
        <v>3467</v>
      </c>
      <c r="D2760" s="279">
        <v>4355</v>
      </c>
      <c r="E2760" s="284">
        <v>40517</v>
      </c>
      <c r="F2760" s="263" t="str">
        <f t="shared" si="181"/>
        <v xml:space="preserve"> </v>
      </c>
      <c r="G2760" s="275" t="s">
        <v>3960</v>
      </c>
      <c r="H2760" s="275" t="s">
        <v>3967</v>
      </c>
      <c r="I2760" s="263" t="str">
        <f t="shared" si="182"/>
        <v xml:space="preserve"> </v>
      </c>
      <c r="J2760" s="272" t="str">
        <f>IF(D2760&gt;=('28 Populations and thresholds'!$I$180),"YES"," ")</f>
        <v>YES</v>
      </c>
      <c r="K2760" s="272" t="str">
        <f>IF(J2760="YES"," ",IF(D2760&gt;=('28 Populations and thresholds'!$I$180)*0.25,"YES"))</f>
        <v xml:space="preserve"> </v>
      </c>
      <c r="L2760" s="272" t="b">
        <f>OR('28 Populations and thresholds'!$J$180="CR",'28 Populations and thresholds'!$J$180="EN",'28 Populations and thresholds'!$J$180="VU")</f>
        <v>0</v>
      </c>
      <c r="M2760" s="273">
        <f>D2760/'28 Populations and thresholds'!$H$180</f>
        <v>4.3549999999999998E-2</v>
      </c>
      <c r="N2760" s="274">
        <f>'28 Populations and thresholds'!$K$180</f>
        <v>0</v>
      </c>
      <c r="O2760" s="263" t="str">
        <f t="shared" si="183"/>
        <v xml:space="preserve"> </v>
      </c>
      <c r="P2760" s="349"/>
      <c r="Q2760" s="272"/>
      <c r="R2760" s="274"/>
      <c r="S2760" s="263"/>
      <c r="T2760" s="269"/>
      <c r="U2760" s="263" t="str">
        <f t="shared" si="184"/>
        <v xml:space="preserve"> </v>
      </c>
    </row>
    <row r="2761" spans="1:21" x14ac:dyDescent="0.2">
      <c r="A2761" s="275" t="s">
        <v>1610</v>
      </c>
      <c r="B2761" s="269" t="s">
        <v>1740</v>
      </c>
      <c r="C2761" s="269" t="s">
        <v>3446</v>
      </c>
      <c r="D2761" s="279">
        <v>3600</v>
      </c>
      <c r="E2761" s="284">
        <v>40488</v>
      </c>
      <c r="F2761" s="263" t="str">
        <f t="shared" si="181"/>
        <v xml:space="preserve"> </v>
      </c>
      <c r="G2761" s="275" t="s">
        <v>3960</v>
      </c>
      <c r="H2761" s="275" t="s">
        <v>3967</v>
      </c>
      <c r="I2761" s="263" t="str">
        <f t="shared" si="182"/>
        <v xml:space="preserve"> </v>
      </c>
      <c r="J2761" s="272" t="str">
        <f>IF(D2761&gt;=('28 Populations and thresholds'!$I$144),"YES"," ")</f>
        <v>YES</v>
      </c>
      <c r="K2761" s="272" t="str">
        <f>IF(J2761="YES"," ",IF(D2761&gt;=('28 Populations and thresholds'!$I$144)*0.25,"YES"))</f>
        <v xml:space="preserve"> </v>
      </c>
      <c r="L2761" s="272" t="b">
        <f>OR('28 Populations and thresholds'!$J$144="CR",'28 Populations and thresholds'!$J$144="EN",'28 Populations and thresholds'!$J$144="VU")</f>
        <v>0</v>
      </c>
      <c r="M2761" s="273">
        <f>D2761/'28 Populations and thresholds'!$H$144</f>
        <v>0.36</v>
      </c>
      <c r="N2761" s="274">
        <f>'28 Populations and thresholds'!$K$144</f>
        <v>0</v>
      </c>
      <c r="O2761" s="263" t="str">
        <f t="shared" si="183"/>
        <v xml:space="preserve"> </v>
      </c>
      <c r="P2761" s="349"/>
      <c r="Q2761" s="272"/>
      <c r="R2761" s="274"/>
      <c r="S2761" s="263"/>
      <c r="T2761" s="275"/>
      <c r="U2761" s="263" t="str">
        <f t="shared" si="184"/>
        <v xml:space="preserve"> </v>
      </c>
    </row>
    <row r="2762" spans="1:21" x14ac:dyDescent="0.2">
      <c r="A2762" s="275" t="s">
        <v>1610</v>
      </c>
      <c r="B2762" s="269" t="s">
        <v>1740</v>
      </c>
      <c r="C2762" s="269" t="s">
        <v>3470</v>
      </c>
      <c r="D2762" s="279">
        <v>438</v>
      </c>
      <c r="E2762" s="284">
        <v>40297</v>
      </c>
      <c r="F2762" s="263" t="str">
        <f t="shared" si="181"/>
        <v xml:space="preserve"> </v>
      </c>
      <c r="G2762" s="275" t="s">
        <v>3960</v>
      </c>
      <c r="H2762" s="275" t="s">
        <v>3967</v>
      </c>
      <c r="I2762" s="263" t="str">
        <f t="shared" si="182"/>
        <v xml:space="preserve"> </v>
      </c>
      <c r="J2762" s="272" t="str">
        <f>IF(D2762&gt;=('28 Populations and thresholds'!$I$181),"YES"," ")</f>
        <v>YES</v>
      </c>
      <c r="K2762" s="272" t="str">
        <f>IF(J2762="YES"," ",IF(D2762&gt;=('28 Populations and thresholds'!$I$181)*0.25,"YES"))</f>
        <v xml:space="preserve"> </v>
      </c>
      <c r="L2762" s="272" t="b">
        <f>OR('28 Populations and thresholds'!$J$181="CR",'28 Populations and thresholds'!$J$181="EN",'28 Populations and thresholds'!$J$181="VU")</f>
        <v>1</v>
      </c>
      <c r="M2762" s="273">
        <f>D2762/'28 Populations and thresholds'!$H$181</f>
        <v>1.36875E-2</v>
      </c>
      <c r="N2762" s="274" t="str">
        <f>'28 Populations and thresholds'!$K$181</f>
        <v>DEC</v>
      </c>
      <c r="O2762" s="263" t="str">
        <f t="shared" si="183"/>
        <v xml:space="preserve"> </v>
      </c>
      <c r="P2762" s="349"/>
      <c r="Q2762" s="272"/>
      <c r="R2762" s="274"/>
      <c r="S2762" s="263"/>
      <c r="T2762" s="269"/>
      <c r="U2762" s="263" t="str">
        <f t="shared" si="184"/>
        <v xml:space="preserve"> </v>
      </c>
    </row>
    <row r="2763" spans="1:21" x14ac:dyDescent="0.2">
      <c r="A2763" s="275" t="s">
        <v>1610</v>
      </c>
      <c r="B2763" s="269" t="s">
        <v>1740</v>
      </c>
      <c r="C2763" s="269" t="s">
        <v>3451</v>
      </c>
      <c r="D2763" s="279">
        <v>2558</v>
      </c>
      <c r="E2763" s="284">
        <v>40517</v>
      </c>
      <c r="F2763" s="263" t="str">
        <f t="shared" si="181"/>
        <v xml:space="preserve"> </v>
      </c>
      <c r="G2763" s="275" t="s">
        <v>3960</v>
      </c>
      <c r="H2763" s="275" t="s">
        <v>3967</v>
      </c>
      <c r="I2763" s="263" t="str">
        <f t="shared" si="182"/>
        <v xml:space="preserve"> </v>
      </c>
      <c r="J2763" s="272" t="str">
        <f>IF(D2763&gt;=('28 Populations and thresholds'!$I$154),"YES"," ")</f>
        <v>YES</v>
      </c>
      <c r="K2763" s="272" t="str">
        <f>IF(J2763="YES"," ",IF(D2763&gt;=('28 Populations and thresholds'!$I$154)*0.25,"YES"))</f>
        <v xml:space="preserve"> </v>
      </c>
      <c r="L2763" s="272" t="b">
        <f>OR('28 Populations and thresholds'!$J$154="CR",'28 Populations and thresholds'!$J$154="EN",'28 Populations and thresholds'!$J$154="VU")</f>
        <v>0</v>
      </c>
      <c r="M2763" s="273">
        <f>D2763/'28 Populations and thresholds'!$H$154</f>
        <v>2.4596153846153847E-2</v>
      </c>
      <c r="N2763" s="274" t="str">
        <f>'28 Populations and thresholds'!$K$154</f>
        <v>DEC</v>
      </c>
      <c r="O2763" s="263" t="str">
        <f t="shared" si="183"/>
        <v xml:space="preserve"> </v>
      </c>
      <c r="P2763" s="349"/>
      <c r="Q2763" s="272"/>
      <c r="R2763" s="274"/>
      <c r="S2763" s="263"/>
      <c r="T2763" s="269"/>
      <c r="U2763" s="263" t="str">
        <f t="shared" si="184"/>
        <v xml:space="preserve"> </v>
      </c>
    </row>
    <row r="2764" spans="1:21" x14ac:dyDescent="0.2">
      <c r="A2764" s="275" t="s">
        <v>1610</v>
      </c>
      <c r="B2764" s="269" t="s">
        <v>1740</v>
      </c>
      <c r="C2764" s="269" t="s">
        <v>3459</v>
      </c>
      <c r="D2764" s="279">
        <v>685</v>
      </c>
      <c r="E2764" s="284">
        <v>40418</v>
      </c>
      <c r="F2764" s="263" t="str">
        <f t="shared" si="181"/>
        <v xml:space="preserve"> </v>
      </c>
      <c r="G2764" s="275" t="s">
        <v>3960</v>
      </c>
      <c r="H2764" s="275" t="s">
        <v>3967</v>
      </c>
      <c r="I2764" s="263" t="str">
        <f t="shared" si="182"/>
        <v xml:space="preserve"> </v>
      </c>
      <c r="J2764" s="272" t="str">
        <f>IF(D2764&gt;=(('28 Populations and thresholds'!$I$160)+('28 Populations and thresholds'!$I$163)),"YES"," ")</f>
        <v>YES</v>
      </c>
      <c r="K2764" s="272" t="str">
        <f>IF(J2764="YES"," ",IF(D2764&gt;=(('28 Populations and thresholds'!$I$160)+('28 Populations and thresholds'!$I$163))*0.25,"YES"))</f>
        <v xml:space="preserve"> </v>
      </c>
      <c r="L2764" s="272" t="b">
        <f>OR('28 Populations and thresholds'!$J$160="CR",'28 Populations and thresholds'!$J$160="EN",'28 Populations and thresholds'!$J$160="VU")</f>
        <v>0</v>
      </c>
      <c r="M2764" s="273">
        <f>D2764/(('28 Populations and thresholds'!$H$160)+('28 Populations and thresholds'!$H$163))</f>
        <v>1.7792207792207793E-2</v>
      </c>
      <c r="N2764" s="274" t="str">
        <f>'28 Populations and thresholds'!$K$160</f>
        <v>DEC</v>
      </c>
      <c r="O2764" s="263" t="str">
        <f t="shared" si="183"/>
        <v xml:space="preserve"> </v>
      </c>
      <c r="P2764" s="349"/>
      <c r="Q2764" s="272"/>
      <c r="R2764" s="274"/>
      <c r="S2764" s="263"/>
      <c r="T2764" s="282" t="s">
        <v>4563</v>
      </c>
      <c r="U2764" s="263" t="str">
        <f t="shared" si="184"/>
        <v xml:space="preserve"> </v>
      </c>
    </row>
    <row r="2765" spans="1:21" x14ac:dyDescent="0.2">
      <c r="A2765" s="275" t="s">
        <v>1610</v>
      </c>
      <c r="B2765" s="269" t="s">
        <v>1740</v>
      </c>
      <c r="C2765" s="332" t="s">
        <v>1732</v>
      </c>
      <c r="D2765" s="279">
        <v>650</v>
      </c>
      <c r="E2765" s="284" t="s">
        <v>156</v>
      </c>
      <c r="F2765" s="263" t="str">
        <f t="shared" si="181"/>
        <v xml:space="preserve"> </v>
      </c>
      <c r="G2765" s="275" t="s">
        <v>139</v>
      </c>
      <c r="H2765" s="275"/>
      <c r="I2765" s="263" t="str">
        <f t="shared" si="182"/>
        <v xml:space="preserve"> </v>
      </c>
      <c r="J2765" s="272" t="str">
        <f>IF(D2765&gt;=('28 Populations and thresholds'!$I$221),"YES"," ")</f>
        <v>YES</v>
      </c>
      <c r="K2765" s="272" t="str">
        <f>IF(J2765="YES"," ",IF(D2765&gt;=('28 Populations and thresholds'!$I$221)*0.25,"YES"))</f>
        <v xml:space="preserve"> </v>
      </c>
      <c r="L2765" s="272" t="b">
        <f>OR('28 Populations and thresholds'!$J$221="CR",'28 Populations and thresholds'!$J$221="EN",'28 Populations and thresholds'!$J$221="VU")</f>
        <v>1</v>
      </c>
      <c r="M2765" s="273">
        <f>D2765/'28 Populations and thresholds'!$H$221</f>
        <v>6.7708333333333329E-2</v>
      </c>
      <c r="N2765" s="274" t="str">
        <f>'28 Populations and thresholds'!$K$221</f>
        <v>DEC</v>
      </c>
      <c r="O2765" s="263" t="str">
        <f t="shared" si="183"/>
        <v xml:space="preserve"> </v>
      </c>
      <c r="P2765" s="349"/>
      <c r="Q2765" s="272"/>
      <c r="R2765" s="274"/>
      <c r="S2765" s="263"/>
      <c r="T2765" s="275"/>
      <c r="U2765" s="263" t="str">
        <f t="shared" si="184"/>
        <v xml:space="preserve"> </v>
      </c>
    </row>
    <row r="2766" spans="1:21" x14ac:dyDescent="0.2">
      <c r="A2766" s="12" t="s">
        <v>1610</v>
      </c>
      <c r="B2766" s="9" t="s">
        <v>3548</v>
      </c>
      <c r="C2766" s="4" t="s">
        <v>3594</v>
      </c>
      <c r="D2766" s="5">
        <v>8061</v>
      </c>
      <c r="E2766" s="104">
        <v>2005</v>
      </c>
      <c r="F2766" s="263" t="str">
        <f t="shared" si="181"/>
        <v xml:space="preserve"> </v>
      </c>
      <c r="G2766" s="12" t="s">
        <v>139</v>
      </c>
      <c r="H2766" s="12" t="s">
        <v>3388</v>
      </c>
      <c r="I2766" s="263" t="str">
        <f t="shared" si="182"/>
        <v xml:space="preserve"> </v>
      </c>
      <c r="J2766" s="38" t="str">
        <f>IF(D2766&gt;=('28 Populations and thresholds'!$I$87),"YES"," ")</f>
        <v>YES</v>
      </c>
      <c r="K2766" s="38" t="str">
        <f>IF(J2766="YES"," ",IF(D2766&gt;=('28 Populations and thresholds'!$I$87)*0.25,"YES"))</f>
        <v xml:space="preserve"> </v>
      </c>
      <c r="L2766" s="38" t="b">
        <f>OR('28 Populations and thresholds'!$J$87="CR",'28 Populations and thresholds'!$J$87="EN",'28 Populations and thresholds'!$J$87="VU")</f>
        <v>0</v>
      </c>
      <c r="M2766" s="75">
        <f>D2766/'28 Populations and thresholds'!$H$87</f>
        <v>8.0610000000000005E-3</v>
      </c>
      <c r="N2766" s="106">
        <f>'28 Populations and thresholds'!$K$87</f>
        <v>0</v>
      </c>
      <c r="O2766" s="263" t="str">
        <f t="shared" si="183"/>
        <v xml:space="preserve"> </v>
      </c>
      <c r="P2766" s="348">
        <v>8.3800000000000008</v>
      </c>
      <c r="Q2766" s="38">
        <v>3</v>
      </c>
      <c r="R2766" s="106">
        <v>0</v>
      </c>
      <c r="S2766" s="263"/>
      <c r="T2766" s="9"/>
      <c r="U2766" s="263" t="str">
        <f t="shared" si="184"/>
        <v xml:space="preserve"> </v>
      </c>
    </row>
    <row r="2767" spans="1:21" x14ac:dyDescent="0.2">
      <c r="A2767" s="12" t="s">
        <v>1610</v>
      </c>
      <c r="B2767" s="4" t="s">
        <v>3548</v>
      </c>
      <c r="C2767" s="4" t="s">
        <v>3666</v>
      </c>
      <c r="D2767" s="105">
        <v>4804</v>
      </c>
      <c r="E2767" s="106">
        <v>2006</v>
      </c>
      <c r="F2767" s="263" t="str">
        <f t="shared" si="181"/>
        <v xml:space="preserve"> </v>
      </c>
      <c r="G2767" s="12" t="s">
        <v>139</v>
      </c>
      <c r="H2767" s="12" t="s">
        <v>3388</v>
      </c>
      <c r="I2767" s="263" t="str">
        <f t="shared" si="182"/>
        <v xml:space="preserve"> </v>
      </c>
      <c r="J2767" s="38" t="str">
        <f>IF(D2767&gt;=(('28 Populations and thresholds'!$I$62)+('28 Populations and thresholds'!$I$65)),"YES"," ")</f>
        <v>YES</v>
      </c>
      <c r="K2767" s="38" t="str">
        <f>IF(J2767="YES"," ",IF(D2767&gt;=(('28 Populations and thresholds'!$I$62)+('28 Populations and thresholds'!$I$65))*0.25,"YES"))</f>
        <v xml:space="preserve"> </v>
      </c>
      <c r="L2767" s="38" t="b">
        <f>OR('28 Populations and thresholds'!$J$62="CR",'28 Populations and thresholds'!$J$62="EN",'28 Populations and thresholds'!$J$62="VU")</f>
        <v>0</v>
      </c>
      <c r="M2767" s="75">
        <f>D2767/(('28 Populations and thresholds'!$H$62)+('28 Populations and thresholds'!$H$65))</f>
        <v>2.8258823529411763E-2</v>
      </c>
      <c r="N2767" s="106" t="str">
        <f>'28 Populations and thresholds'!$K$62</f>
        <v>DEC</v>
      </c>
      <c r="O2767" s="263" t="str">
        <f t="shared" si="183"/>
        <v xml:space="preserve"> </v>
      </c>
      <c r="P2767" s="348"/>
      <c r="Q2767" s="38"/>
      <c r="R2767" s="106"/>
      <c r="S2767" s="263"/>
      <c r="T2767" s="12" t="s">
        <v>4552</v>
      </c>
      <c r="U2767" s="263" t="str">
        <f t="shared" si="184"/>
        <v xml:space="preserve"> </v>
      </c>
    </row>
    <row r="2768" spans="1:21" x14ac:dyDescent="0.2">
      <c r="A2768" s="12" t="s">
        <v>1610</v>
      </c>
      <c r="B2768" s="4" t="s">
        <v>3548</v>
      </c>
      <c r="C2768" s="4" t="s">
        <v>3659</v>
      </c>
      <c r="D2768" s="105">
        <v>4746</v>
      </c>
      <c r="E2768" s="106">
        <v>2003</v>
      </c>
      <c r="F2768" s="263" t="str">
        <f t="shared" si="181"/>
        <v xml:space="preserve"> </v>
      </c>
      <c r="G2768" s="12" t="s">
        <v>139</v>
      </c>
      <c r="H2768" s="12" t="s">
        <v>3388</v>
      </c>
      <c r="I2768" s="263" t="str">
        <f t="shared" si="182"/>
        <v xml:space="preserve"> </v>
      </c>
      <c r="J2768" s="38" t="str">
        <f>IF(D2768&gt;=('28 Populations and thresholds'!$I$68),"YES"," ")</f>
        <v>YES</v>
      </c>
      <c r="K2768" s="38" t="str">
        <f>IF(J2768="YES"," ",IF(D2768&gt;=('28 Populations and thresholds'!$I$68)*0.25,"YES"))</f>
        <v xml:space="preserve"> </v>
      </c>
      <c r="L2768" s="38" t="b">
        <f>OR('28 Populations and thresholds'!$J$68="CR",'28 Populations and thresholds'!$J$68="EN",'28 Populations and thresholds'!$J$68="VU")</f>
        <v>0</v>
      </c>
      <c r="M2768" s="75">
        <f>D2768/'28 Populations and thresholds'!$H$68</f>
        <v>4.7460000000000002E-2</v>
      </c>
      <c r="N2768" s="106">
        <f>'28 Populations and thresholds'!$K$68</f>
        <v>0</v>
      </c>
      <c r="O2768" s="263" t="str">
        <f t="shared" si="183"/>
        <v xml:space="preserve"> </v>
      </c>
      <c r="P2768" s="348"/>
      <c r="Q2768" s="38"/>
      <c r="R2768" s="106"/>
      <c r="S2768" s="263"/>
      <c r="T2768" s="9"/>
      <c r="U2768" s="263" t="str">
        <f t="shared" si="184"/>
        <v xml:space="preserve"> </v>
      </c>
    </row>
    <row r="2769" spans="1:26" x14ac:dyDescent="0.2">
      <c r="A2769" s="267" t="s">
        <v>1582</v>
      </c>
      <c r="B2769" s="268" t="s">
        <v>1581</v>
      </c>
      <c r="C2769" s="269" t="s">
        <v>3612</v>
      </c>
      <c r="D2769" s="270">
        <v>10500</v>
      </c>
      <c r="E2769" s="294" t="s">
        <v>1316</v>
      </c>
      <c r="F2769" s="263" t="str">
        <f t="shared" si="181"/>
        <v xml:space="preserve"> </v>
      </c>
      <c r="G2769" s="267" t="s">
        <v>15</v>
      </c>
      <c r="H2769" s="267" t="s">
        <v>1315</v>
      </c>
      <c r="I2769" s="263" t="str">
        <f t="shared" si="182"/>
        <v xml:space="preserve"> </v>
      </c>
      <c r="J2769" s="272" t="str">
        <f>IF(D2769&gt;=('28 Populations and thresholds'!$I$93),"YES"," ")</f>
        <v>YES</v>
      </c>
      <c r="K2769" s="272" t="str">
        <f>IF(J2769="YES"," ",IF(D2769&gt;=('28 Populations and thresholds'!$I$93)*0.25,"YES"))</f>
        <v xml:space="preserve"> </v>
      </c>
      <c r="L2769" s="272" t="b">
        <f>OR('28 Populations and thresholds'!$J$93="CR",'28 Populations and thresholds'!$J$93="EN",'28 Populations and thresholds'!$J$93="VU")</f>
        <v>0</v>
      </c>
      <c r="M2769" s="273">
        <f>D2769/'28 Populations and thresholds'!$H$93</f>
        <v>5.2499999999999998E-2</v>
      </c>
      <c r="N2769" s="274" t="str">
        <f>'28 Populations and thresholds'!$K$93</f>
        <v>DEC</v>
      </c>
      <c r="O2769" s="263" t="str">
        <f t="shared" si="183"/>
        <v xml:space="preserve"> </v>
      </c>
      <c r="P2769" s="349">
        <v>5.25</v>
      </c>
      <c r="Q2769" s="272">
        <v>1</v>
      </c>
      <c r="R2769" s="274">
        <v>0</v>
      </c>
      <c r="S2769" s="263"/>
      <c r="T2769" s="275"/>
      <c r="U2769" s="263" t="str">
        <f t="shared" si="184"/>
        <v xml:space="preserve"> </v>
      </c>
    </row>
    <row r="2770" spans="1:26" x14ac:dyDescent="0.2">
      <c r="A2770" s="12" t="s">
        <v>1582</v>
      </c>
      <c r="B2770" s="40" t="s">
        <v>1583</v>
      </c>
      <c r="C2770" s="4" t="s">
        <v>3722</v>
      </c>
      <c r="D2770" s="5">
        <v>52613</v>
      </c>
      <c r="E2770" s="1" t="s">
        <v>74</v>
      </c>
      <c r="F2770" s="263" t="str">
        <f t="shared" si="181"/>
        <v xml:space="preserve"> </v>
      </c>
      <c r="G2770" s="13" t="s">
        <v>139</v>
      </c>
      <c r="I2770" s="263" t="str">
        <f t="shared" si="182"/>
        <v xml:space="preserve"> </v>
      </c>
      <c r="J2770" s="38" t="str">
        <f>IF(D2770&gt;=('28 Populations and thresholds'!$I$43),"YES"," ")</f>
        <v>YES</v>
      </c>
      <c r="K2770" s="38" t="str">
        <f>IF(J2770="YES"," ",IF(D2770&gt;=('28 Populations and thresholds'!$I$43)*0.25,"YES"))</f>
        <v xml:space="preserve"> </v>
      </c>
      <c r="L2770" s="38" t="b">
        <f>OR('28 Populations and thresholds'!$J$43="CR",'28 Populations and thresholds'!$J$43="EN",'28 Populations and thresholds'!$J$43="VU")</f>
        <v>0</v>
      </c>
      <c r="M2770" s="75">
        <f>D2770/'28 Populations and thresholds'!$H$43</f>
        <v>0.17537666666666665</v>
      </c>
      <c r="N2770" s="106">
        <f>'28 Populations and thresholds'!$K$43</f>
        <v>0</v>
      </c>
      <c r="O2770" s="263" t="str">
        <f t="shared" si="183"/>
        <v xml:space="preserve"> </v>
      </c>
      <c r="P2770" s="348">
        <v>76.260000000000005</v>
      </c>
      <c r="Q2770" s="38">
        <v>4</v>
      </c>
      <c r="R2770" s="106">
        <v>1</v>
      </c>
      <c r="S2770" s="263"/>
      <c r="U2770" s="263" t="str">
        <f t="shared" si="184"/>
        <v xml:space="preserve"> </v>
      </c>
      <c r="W2770" s="4"/>
      <c r="X2770" s="4"/>
      <c r="Y2770" s="4"/>
      <c r="Z2770" s="4"/>
    </row>
    <row r="2771" spans="1:26" x14ac:dyDescent="0.2">
      <c r="A2771" s="143" t="s">
        <v>1582</v>
      </c>
      <c r="B2771" s="40" t="s">
        <v>1583</v>
      </c>
      <c r="C2771" s="4" t="s">
        <v>3676</v>
      </c>
      <c r="D2771" s="41">
        <v>426</v>
      </c>
      <c r="E2771" s="47" t="s">
        <v>1317</v>
      </c>
      <c r="F2771" s="263" t="str">
        <f t="shared" si="181"/>
        <v xml:space="preserve"> </v>
      </c>
      <c r="G2771" s="143" t="s">
        <v>15</v>
      </c>
      <c r="H2771" s="143" t="s">
        <v>1315</v>
      </c>
      <c r="I2771" s="263" t="str">
        <f t="shared" si="182"/>
        <v xml:space="preserve"> </v>
      </c>
      <c r="J2771" s="38" t="str">
        <f>IF(D2771&gt;=('28 Populations and thresholds'!$I$96),"YES"," ")</f>
        <v>YES</v>
      </c>
      <c r="K2771" s="38" t="str">
        <f>IF(J2771="YES"," ",IF(D2771&gt;=('28 Populations and thresholds'!$I$96)*0.25,"YES"))</f>
        <v xml:space="preserve"> </v>
      </c>
      <c r="L2771" s="38" t="b">
        <f>OR('28 Populations and thresholds'!$J$96="CR",'28 Populations and thresholds'!$J$96="EN",'28 Populations and thresholds'!$J$96="VU")</f>
        <v>1</v>
      </c>
      <c r="M2771" s="75">
        <f>D2771/'28 Populations and thresholds'!$H$96</f>
        <v>0.42599999999999999</v>
      </c>
      <c r="N2771" s="106" t="str">
        <f>'28 Populations and thresholds'!$K$96</f>
        <v>DEC</v>
      </c>
      <c r="O2771" s="263" t="str">
        <f t="shared" si="183"/>
        <v xml:space="preserve"> </v>
      </c>
      <c r="P2771" s="348"/>
      <c r="Q2771" s="38"/>
      <c r="R2771" s="106"/>
      <c r="S2771" s="263"/>
      <c r="T2771" s="9"/>
      <c r="U2771" s="263" t="str">
        <f t="shared" si="184"/>
        <v xml:space="preserve"> </v>
      </c>
    </row>
    <row r="2772" spans="1:26" x14ac:dyDescent="0.2">
      <c r="A2772" s="143" t="s">
        <v>1582</v>
      </c>
      <c r="B2772" s="40" t="s">
        <v>1583</v>
      </c>
      <c r="C2772" s="4" t="s">
        <v>3612</v>
      </c>
      <c r="D2772" s="41">
        <v>15000</v>
      </c>
      <c r="E2772" s="47" t="s">
        <v>1354</v>
      </c>
      <c r="F2772" s="263" t="str">
        <f t="shared" si="181"/>
        <v xml:space="preserve"> </v>
      </c>
      <c r="G2772" s="143" t="s">
        <v>15</v>
      </c>
      <c r="H2772" s="143" t="s">
        <v>1315</v>
      </c>
      <c r="I2772" s="263" t="str">
        <f t="shared" si="182"/>
        <v xml:space="preserve"> </v>
      </c>
      <c r="J2772" s="38" t="str">
        <f>IF(D2772&gt;=('28 Populations and thresholds'!$I$93),"YES"," ")</f>
        <v>YES</v>
      </c>
      <c r="K2772" s="38" t="str">
        <f>IF(J2772="YES"," ",IF(D2772&gt;=('28 Populations and thresholds'!$I$93)*0.25,"YES"))</f>
        <v xml:space="preserve"> </v>
      </c>
      <c r="L2772" s="38" t="b">
        <f>OR('28 Populations and thresholds'!$J$93="CR",'28 Populations and thresholds'!$J$93="EN",'28 Populations and thresholds'!$J$93="VU")</f>
        <v>0</v>
      </c>
      <c r="M2772" s="75">
        <f>D2772/'28 Populations and thresholds'!$H$93</f>
        <v>7.4999999999999997E-2</v>
      </c>
      <c r="N2772" s="106" t="str">
        <f>'28 Populations and thresholds'!$K$93</f>
        <v>DEC</v>
      </c>
      <c r="O2772" s="263" t="str">
        <f t="shared" si="183"/>
        <v xml:space="preserve"> </v>
      </c>
      <c r="P2772" s="348"/>
      <c r="Q2772" s="38"/>
      <c r="R2772" s="106"/>
      <c r="S2772" s="263"/>
      <c r="U2772" s="263" t="str">
        <f t="shared" si="184"/>
        <v xml:space="preserve"> </v>
      </c>
    </row>
    <row r="2773" spans="1:26" x14ac:dyDescent="0.2">
      <c r="A2773" s="12" t="s">
        <v>1582</v>
      </c>
      <c r="B2773" s="40" t="s">
        <v>1583</v>
      </c>
      <c r="C2773" s="4" t="s">
        <v>3519</v>
      </c>
      <c r="D2773" s="5">
        <v>86204</v>
      </c>
      <c r="E2773" s="104">
        <v>2004</v>
      </c>
      <c r="F2773" s="263" t="str">
        <f t="shared" si="181"/>
        <v xml:space="preserve"> </v>
      </c>
      <c r="G2773" s="12" t="s">
        <v>139</v>
      </c>
      <c r="H2773" s="12" t="s">
        <v>3388</v>
      </c>
      <c r="I2773" s="263" t="str">
        <f t="shared" si="182"/>
        <v xml:space="preserve"> </v>
      </c>
      <c r="J2773" s="38" t="str">
        <f>IF(D2773&gt;=('28 Populations and thresholds'!$I$56),"YES"," ")</f>
        <v>YES</v>
      </c>
      <c r="K2773" s="38" t="str">
        <f>IF(J2773="YES"," ",IF(D2773&gt;=('28 Populations and thresholds'!$I$56)*0.25,"YES"))</f>
        <v xml:space="preserve"> </v>
      </c>
      <c r="L2773" s="38" t="b">
        <f>OR('28 Populations and thresholds'!$J$56="CR",'28 Populations and thresholds'!$J$56="EN",'28 Populations and thresholds'!$J$56="VU")</f>
        <v>0</v>
      </c>
      <c r="M2773" s="75">
        <f>D2773/'28 Populations and thresholds'!$H$56</f>
        <v>8.6204000000000003E-2</v>
      </c>
      <c r="N2773" s="106" t="str">
        <f>'28 Populations and thresholds'!$K$56</f>
        <v>DEC</v>
      </c>
      <c r="O2773" s="263" t="str">
        <f t="shared" si="183"/>
        <v xml:space="preserve"> </v>
      </c>
      <c r="P2773" s="348"/>
      <c r="Q2773" s="38"/>
      <c r="R2773" s="106"/>
      <c r="S2773" s="263"/>
      <c r="U2773" s="263" t="str">
        <f t="shared" si="184"/>
        <v xml:space="preserve"> </v>
      </c>
    </row>
    <row r="2774" spans="1:26" x14ac:dyDescent="0.2">
      <c r="A2774" s="336" t="s">
        <v>1582</v>
      </c>
      <c r="B2774" s="356" t="s">
        <v>1584</v>
      </c>
      <c r="C2774" s="337" t="s">
        <v>3676</v>
      </c>
      <c r="D2774" s="357">
        <v>59</v>
      </c>
      <c r="E2774" s="359" t="s">
        <v>1349</v>
      </c>
      <c r="F2774" s="263" t="str">
        <f t="shared" si="181"/>
        <v xml:space="preserve"> </v>
      </c>
      <c r="G2774" s="336" t="s">
        <v>15</v>
      </c>
      <c r="H2774" s="336" t="s">
        <v>1315</v>
      </c>
      <c r="I2774" s="263" t="str">
        <f t="shared" si="182"/>
        <v xml:space="preserve"> </v>
      </c>
      <c r="J2774" s="321" t="str">
        <f>IF(D2774&gt;=('28 Populations and thresholds'!$I$96),"YES"," ")</f>
        <v>YES</v>
      </c>
      <c r="K2774" s="321" t="str">
        <f>IF(J2774="YES"," ",IF(D2774&gt;=('28 Populations and thresholds'!$I$96)*0.25,"YES"))</f>
        <v xml:space="preserve"> </v>
      </c>
      <c r="L2774" s="321" t="b">
        <f>OR('28 Populations and thresholds'!$J$96="CR",'28 Populations and thresholds'!$J$96="EN",'28 Populations and thresholds'!$J$96="VU")</f>
        <v>1</v>
      </c>
      <c r="M2774" s="322">
        <f>D2774/'28 Populations and thresholds'!$H$96</f>
        <v>5.8999999999999997E-2</v>
      </c>
      <c r="N2774" s="323" t="str">
        <f>'28 Populations and thresholds'!$K$96</f>
        <v>DEC</v>
      </c>
      <c r="O2774" s="263" t="str">
        <f t="shared" si="183"/>
        <v xml:space="preserve"> </v>
      </c>
      <c r="P2774" s="386">
        <v>5.9</v>
      </c>
      <c r="Q2774" s="321">
        <v>1</v>
      </c>
      <c r="R2774" s="323">
        <v>1</v>
      </c>
      <c r="S2774" s="263"/>
      <c r="T2774" s="337"/>
      <c r="U2774" s="263" t="str">
        <f t="shared" si="184"/>
        <v xml:space="preserve"> </v>
      </c>
    </row>
    <row r="2775" spans="1:26" x14ac:dyDescent="0.2">
      <c r="A2775" s="143" t="s">
        <v>1582</v>
      </c>
      <c r="B2775" s="40" t="s">
        <v>4767</v>
      </c>
      <c r="C2775" s="4" t="s">
        <v>3612</v>
      </c>
      <c r="D2775" s="41">
        <v>5320</v>
      </c>
      <c r="E2775" s="47" t="s">
        <v>1354</v>
      </c>
      <c r="F2775" s="263" t="str">
        <f t="shared" si="181"/>
        <v xml:space="preserve"> </v>
      </c>
      <c r="G2775" s="143" t="s">
        <v>15</v>
      </c>
      <c r="H2775" s="143" t="s">
        <v>1315</v>
      </c>
      <c r="I2775" s="263" t="str">
        <f t="shared" si="182"/>
        <v xml:space="preserve"> </v>
      </c>
      <c r="J2775" s="38" t="str">
        <f>IF(D2775&gt;=('28 Populations and thresholds'!$I$93),"YES"," ")</f>
        <v>YES</v>
      </c>
      <c r="K2775" s="38" t="str">
        <f>IF(J2775="YES"," ",IF(D2775&gt;=('28 Populations and thresholds'!$I$93)*0.25,"YES"))</f>
        <v xml:space="preserve"> </v>
      </c>
      <c r="L2775" s="38" t="b">
        <f>OR('28 Populations and thresholds'!$J$93="CR",'28 Populations and thresholds'!$J$93="EN",'28 Populations and thresholds'!$J$93="VU")</f>
        <v>0</v>
      </c>
      <c r="M2775" s="75">
        <f>D2775/'28 Populations and thresholds'!$H$93</f>
        <v>2.6599999999999999E-2</v>
      </c>
      <c r="N2775" s="106" t="str">
        <f>'28 Populations and thresholds'!$K$93</f>
        <v>DEC</v>
      </c>
      <c r="O2775" s="263" t="str">
        <f t="shared" si="183"/>
        <v xml:space="preserve"> </v>
      </c>
      <c r="P2775" s="348">
        <v>5.86</v>
      </c>
      <c r="Q2775" s="38">
        <v>2</v>
      </c>
      <c r="R2775" s="106">
        <v>0</v>
      </c>
      <c r="S2775" s="263"/>
      <c r="U2775" s="263" t="str">
        <f t="shared" si="184"/>
        <v xml:space="preserve"> </v>
      </c>
    </row>
    <row r="2776" spans="1:26" x14ac:dyDescent="0.2">
      <c r="A2776" s="143" t="s">
        <v>1582</v>
      </c>
      <c r="B2776" s="40" t="s">
        <v>4767</v>
      </c>
      <c r="C2776" s="4" t="s">
        <v>3519</v>
      </c>
      <c r="D2776" s="41">
        <v>32000</v>
      </c>
      <c r="E2776" s="47" t="s">
        <v>1354</v>
      </c>
      <c r="F2776" s="263" t="str">
        <f t="shared" si="181"/>
        <v xml:space="preserve"> </v>
      </c>
      <c r="G2776" s="143" t="s">
        <v>15</v>
      </c>
      <c r="H2776" s="143" t="s">
        <v>1315</v>
      </c>
      <c r="I2776" s="263" t="str">
        <f t="shared" si="182"/>
        <v xml:space="preserve"> </v>
      </c>
      <c r="J2776" s="38" t="str">
        <f>IF(D2776&gt;=('28 Populations and thresholds'!$I$56),"YES"," ")</f>
        <v>YES</v>
      </c>
      <c r="K2776" s="38" t="str">
        <f>IF(J2776="YES"," ",IF(D2776&gt;=('28 Populations and thresholds'!$I$56)*0.25,"YES"))</f>
        <v xml:space="preserve"> </v>
      </c>
      <c r="L2776" s="38" t="b">
        <f>OR('28 Populations and thresholds'!$J$56="CR",'28 Populations and thresholds'!$J$56="EN",'28 Populations and thresholds'!$J$56="VU")</f>
        <v>0</v>
      </c>
      <c r="M2776" s="75">
        <f>D2776/'28 Populations and thresholds'!$H$56</f>
        <v>3.2000000000000001E-2</v>
      </c>
      <c r="N2776" s="106" t="str">
        <f>'28 Populations and thresholds'!$K$56</f>
        <v>DEC</v>
      </c>
      <c r="O2776" s="263" t="str">
        <f t="shared" si="183"/>
        <v xml:space="preserve"> </v>
      </c>
      <c r="P2776" s="348"/>
      <c r="Q2776" s="38"/>
      <c r="R2776" s="106"/>
      <c r="S2776" s="263"/>
      <c r="U2776" s="263" t="str">
        <f t="shared" si="184"/>
        <v xml:space="preserve"> </v>
      </c>
    </row>
    <row r="2777" spans="1:26" x14ac:dyDescent="0.2">
      <c r="A2777" s="324" t="s">
        <v>1582</v>
      </c>
      <c r="B2777" s="337" t="s">
        <v>1656</v>
      </c>
      <c r="C2777" s="337" t="s">
        <v>1636</v>
      </c>
      <c r="D2777" s="339">
        <v>1600</v>
      </c>
      <c r="E2777" s="355" t="s">
        <v>156</v>
      </c>
      <c r="F2777" s="263" t="str">
        <f t="shared" si="181"/>
        <v xml:space="preserve"> </v>
      </c>
      <c r="G2777" s="324" t="s">
        <v>139</v>
      </c>
      <c r="H2777" s="324"/>
      <c r="I2777" s="263" t="str">
        <f t="shared" si="182"/>
        <v xml:space="preserve"> </v>
      </c>
      <c r="J2777" s="321" t="str">
        <f>IF(D2777&gt;=('28 Populations and thresholds'!$I$18),"YES"," ")</f>
        <v>YES</v>
      </c>
      <c r="K2777" s="321" t="str">
        <f>IF(J2777="YES"," ",IF(D2777&gt;=('28 Populations and thresholds'!$I$18)*0.25,"YES"))</f>
        <v xml:space="preserve"> </v>
      </c>
      <c r="L2777" s="321" t="b">
        <f>OR('28 Populations and thresholds'!$J$18="CR",'28 Populations and thresholds'!$J$18="EN",'28 Populations and thresholds'!$J$18="VU")</f>
        <v>0</v>
      </c>
      <c r="M2777" s="322">
        <f>D2777/'28 Populations and thresholds'!$H$18</f>
        <v>1.6E-2</v>
      </c>
      <c r="N2777" s="323">
        <f>'28 Populations and thresholds'!$K$18</f>
        <v>0</v>
      </c>
      <c r="O2777" s="263" t="str">
        <f t="shared" si="183"/>
        <v xml:space="preserve"> </v>
      </c>
      <c r="P2777" s="386">
        <v>1.6</v>
      </c>
      <c r="Q2777" s="321">
        <v>1</v>
      </c>
      <c r="R2777" s="323">
        <v>0</v>
      </c>
      <c r="S2777" s="263"/>
      <c r="T2777" s="324"/>
      <c r="U2777" s="263" t="str">
        <f t="shared" si="184"/>
        <v xml:space="preserve"> </v>
      </c>
    </row>
    <row r="2778" spans="1:26" x14ac:dyDescent="0.2">
      <c r="A2778" s="267" t="s">
        <v>1582</v>
      </c>
      <c r="B2778" s="268" t="s">
        <v>1300</v>
      </c>
      <c r="C2778" s="269" t="s">
        <v>3447</v>
      </c>
      <c r="D2778" s="270">
        <v>450</v>
      </c>
      <c r="E2778" s="271">
        <v>32564</v>
      </c>
      <c r="F2778" s="263" t="str">
        <f t="shared" si="181"/>
        <v xml:space="preserve"> </v>
      </c>
      <c r="G2778" s="267" t="s">
        <v>21</v>
      </c>
      <c r="H2778" s="267" t="s">
        <v>853</v>
      </c>
      <c r="I2778" s="263" t="str">
        <f t="shared" si="182"/>
        <v xml:space="preserve"> </v>
      </c>
      <c r="J2778" s="272" t="str">
        <f>IF(D2778&gt;=('28 Populations and thresholds'!$I$145),"YES"," ")</f>
        <v>YES</v>
      </c>
      <c r="K2778" s="272" t="str">
        <f>IF(J2778="YES"," ",IF(D2778&gt;=('28 Populations and thresholds'!$I$145)*0.25,"YES"))</f>
        <v xml:space="preserve"> </v>
      </c>
      <c r="L2778" s="272" t="b">
        <f>OR('28 Populations and thresholds'!$J$145="CR",'28 Populations and thresholds'!$J$145="EN",'28 Populations and thresholds'!$J$145="VU")</f>
        <v>0</v>
      </c>
      <c r="M2778" s="273">
        <f>D2778/'28 Populations and thresholds'!$H$145</f>
        <v>4.4999999999999997E-3</v>
      </c>
      <c r="N2778" s="274">
        <f>'28 Populations and thresholds'!$K$145</f>
        <v>0</v>
      </c>
      <c r="O2778" s="263" t="str">
        <f t="shared" si="183"/>
        <v xml:space="preserve"> </v>
      </c>
      <c r="P2778" s="349">
        <v>0.45</v>
      </c>
      <c r="Q2778" s="272">
        <v>1</v>
      </c>
      <c r="R2778" s="274">
        <v>0</v>
      </c>
      <c r="S2778" s="263"/>
      <c r="T2778" s="269"/>
      <c r="U2778" s="263" t="str">
        <f t="shared" si="184"/>
        <v xml:space="preserve"> </v>
      </c>
    </row>
    <row r="2779" spans="1:26" x14ac:dyDescent="0.2">
      <c r="A2779" s="12" t="s">
        <v>1582</v>
      </c>
      <c r="B2779" s="9" t="s">
        <v>1655</v>
      </c>
      <c r="C2779" s="4" t="s">
        <v>1636</v>
      </c>
      <c r="D2779" s="5">
        <v>2500</v>
      </c>
      <c r="E2779" s="1" t="s">
        <v>218</v>
      </c>
      <c r="F2779" s="263" t="str">
        <f t="shared" si="181"/>
        <v xml:space="preserve"> </v>
      </c>
      <c r="G2779" s="13" t="s">
        <v>139</v>
      </c>
      <c r="I2779" s="263" t="str">
        <f t="shared" si="182"/>
        <v xml:space="preserve"> </v>
      </c>
      <c r="J2779" s="38" t="str">
        <f>IF(D2779&gt;=('28 Populations and thresholds'!$I$18),"YES"," ")</f>
        <v>YES</v>
      </c>
      <c r="K2779" s="38" t="str">
        <f>IF(J2779="YES"," ",IF(D2779&gt;=('28 Populations and thresholds'!$I$18)*0.25,"YES"))</f>
        <v xml:space="preserve"> </v>
      </c>
      <c r="L2779" s="38" t="b">
        <f>OR('28 Populations and thresholds'!$J$18="CR",'28 Populations and thresholds'!$J$18="EN",'28 Populations and thresholds'!$J$18="VU")</f>
        <v>0</v>
      </c>
      <c r="M2779" s="75">
        <f>D2779/'28 Populations and thresholds'!$H$18</f>
        <v>2.5000000000000001E-2</v>
      </c>
      <c r="N2779" s="106">
        <f>'28 Populations and thresholds'!$K$18</f>
        <v>0</v>
      </c>
      <c r="O2779" s="263" t="str">
        <f t="shared" si="183"/>
        <v xml:space="preserve"> </v>
      </c>
      <c r="P2779" s="348">
        <v>3.9</v>
      </c>
      <c r="Q2779" s="38">
        <v>2</v>
      </c>
      <c r="R2779" s="106">
        <v>0</v>
      </c>
      <c r="S2779" s="263"/>
      <c r="U2779" s="263" t="str">
        <f t="shared" si="184"/>
        <v xml:space="preserve"> </v>
      </c>
    </row>
    <row r="2780" spans="1:26" x14ac:dyDescent="0.2">
      <c r="A2780" s="12" t="s">
        <v>1582</v>
      </c>
      <c r="B2780" s="4" t="s">
        <v>1655</v>
      </c>
      <c r="C2780" s="4" t="s">
        <v>3519</v>
      </c>
      <c r="D2780" s="5">
        <v>14009</v>
      </c>
      <c r="E2780" s="104">
        <v>2003</v>
      </c>
      <c r="F2780" s="263" t="str">
        <f t="shared" si="181"/>
        <v xml:space="preserve"> </v>
      </c>
      <c r="G2780" s="12" t="s">
        <v>139</v>
      </c>
      <c r="H2780" s="12" t="s">
        <v>3388</v>
      </c>
      <c r="I2780" s="263" t="str">
        <f t="shared" si="182"/>
        <v xml:space="preserve"> </v>
      </c>
      <c r="J2780" s="38" t="str">
        <f>IF(D2780&gt;=('28 Populations and thresholds'!$I$56),"YES"," ")</f>
        <v>YES</v>
      </c>
      <c r="K2780" s="38" t="str">
        <f>IF(J2780="YES"," ",IF(D2780&gt;=('28 Populations and thresholds'!$I$56)*0.25,"YES"))</f>
        <v xml:space="preserve"> </v>
      </c>
      <c r="L2780" s="38" t="b">
        <f>OR('28 Populations and thresholds'!$J$56="CR",'28 Populations and thresholds'!$J$56="EN",'28 Populations and thresholds'!$J$56="VU")</f>
        <v>0</v>
      </c>
      <c r="M2780" s="75">
        <f>D2780/'28 Populations and thresholds'!$H$56</f>
        <v>1.4009000000000001E-2</v>
      </c>
      <c r="N2780" s="106" t="str">
        <f>'28 Populations and thresholds'!$K$56</f>
        <v>DEC</v>
      </c>
      <c r="O2780" s="263" t="str">
        <f t="shared" si="183"/>
        <v xml:space="preserve"> </v>
      </c>
      <c r="P2780" s="348"/>
      <c r="Q2780" s="38"/>
      <c r="R2780" s="106"/>
      <c r="S2780" s="263"/>
      <c r="U2780" s="263" t="str">
        <f t="shared" si="184"/>
        <v xml:space="preserve"> </v>
      </c>
    </row>
    <row r="2781" spans="1:26" x14ac:dyDescent="0.2">
      <c r="A2781" s="267" t="s">
        <v>1582</v>
      </c>
      <c r="B2781" s="268" t="s">
        <v>958</v>
      </c>
      <c r="C2781" s="269" t="s">
        <v>3755</v>
      </c>
      <c r="D2781" s="270">
        <v>600</v>
      </c>
      <c r="E2781" s="271">
        <v>32620</v>
      </c>
      <c r="F2781" s="263" t="str">
        <f t="shared" si="181"/>
        <v xml:space="preserve"> </v>
      </c>
      <c r="G2781" s="267"/>
      <c r="H2781" s="267" t="s">
        <v>4281</v>
      </c>
      <c r="I2781" s="263" t="str">
        <f t="shared" si="182"/>
        <v xml:space="preserve"> </v>
      </c>
      <c r="J2781" s="272" t="str">
        <f>IF(D2781&gt;=('28 Populations and thresholds'!$I$174),"YES"," ")</f>
        <v>YES</v>
      </c>
      <c r="K2781" s="272" t="str">
        <f>IF(J2781="YES"," ",IF(D2781&gt;=('28 Populations and thresholds'!$I$174)*0.25,"YES"))</f>
        <v xml:space="preserve"> </v>
      </c>
      <c r="L2781" s="272" t="b">
        <f>OR('28 Populations and thresholds'!$J$174="CR",'28 Populations and thresholds'!$J$174="EN",'28 Populations and thresholds'!$J$174="VU")</f>
        <v>0</v>
      </c>
      <c r="M2781" s="273">
        <f>D2781/'28 Populations and thresholds'!$H$174</f>
        <v>2.6086956521739129E-2</v>
      </c>
      <c r="N2781" s="274" t="str">
        <f>'28 Populations and thresholds'!$K$174</f>
        <v>DEC</v>
      </c>
      <c r="O2781" s="263" t="str">
        <f t="shared" si="183"/>
        <v xml:space="preserve"> </v>
      </c>
      <c r="P2781" s="349">
        <v>51.88</v>
      </c>
      <c r="Q2781" s="272">
        <v>18</v>
      </c>
      <c r="R2781" s="274">
        <v>2</v>
      </c>
      <c r="S2781" s="263"/>
      <c r="T2781" s="275"/>
      <c r="U2781" s="263" t="str">
        <f t="shared" si="184"/>
        <v xml:space="preserve"> </v>
      </c>
    </row>
    <row r="2782" spans="1:26" x14ac:dyDescent="0.2">
      <c r="A2782" s="275" t="s">
        <v>1582</v>
      </c>
      <c r="B2782" s="325" t="s">
        <v>958</v>
      </c>
      <c r="C2782" s="269" t="s">
        <v>3756</v>
      </c>
      <c r="D2782" s="279">
        <v>8439</v>
      </c>
      <c r="E2782" s="274" t="s">
        <v>4014</v>
      </c>
      <c r="F2782" s="263" t="str">
        <f t="shared" si="181"/>
        <v xml:space="preserve"> </v>
      </c>
      <c r="G2782" s="275"/>
      <c r="H2782" s="275" t="s">
        <v>4015</v>
      </c>
      <c r="I2782" s="263" t="str">
        <f t="shared" si="182"/>
        <v xml:space="preserve"> </v>
      </c>
      <c r="J2782" s="272" t="str">
        <f>IF(D2782&gt;=('28 Populations and thresholds'!$I$175),"YES"," ")</f>
        <v>YES</v>
      </c>
      <c r="K2782" s="272" t="str">
        <f>IF(J2782="YES"," ",IF(D2782&gt;=('28 Populations and thresholds'!$I$175)*0.25,"YES"))</f>
        <v xml:space="preserve"> </v>
      </c>
      <c r="L2782" s="272" t="b">
        <f>OR('28 Populations and thresholds'!$J$175="CR",'28 Populations and thresholds'!$J$175="EN",'28 Populations and thresholds'!$J$175="VU")</f>
        <v>0</v>
      </c>
      <c r="M2782" s="273">
        <f>D2782/'28 Populations and thresholds'!$H$175</f>
        <v>6.0712230215827341E-2</v>
      </c>
      <c r="N2782" s="274" t="str">
        <f>'28 Populations and thresholds'!$K$175</f>
        <v>DEC</v>
      </c>
      <c r="O2782" s="263" t="str">
        <f t="shared" si="183"/>
        <v xml:space="preserve"> </v>
      </c>
      <c r="P2782" s="349"/>
      <c r="Q2782" s="272"/>
      <c r="R2782" s="274"/>
      <c r="S2782" s="263"/>
      <c r="T2782" s="275"/>
      <c r="U2782" s="263" t="str">
        <f t="shared" si="184"/>
        <v xml:space="preserve"> </v>
      </c>
    </row>
    <row r="2783" spans="1:26" x14ac:dyDescent="0.2">
      <c r="A2783" s="275" t="s">
        <v>1582</v>
      </c>
      <c r="B2783" s="325" t="s">
        <v>958</v>
      </c>
      <c r="C2783" s="278" t="s">
        <v>3447</v>
      </c>
      <c r="D2783" s="279">
        <v>2726</v>
      </c>
      <c r="E2783" s="274" t="s">
        <v>3389</v>
      </c>
      <c r="F2783" s="263" t="str">
        <f t="shared" si="181"/>
        <v xml:space="preserve"> </v>
      </c>
      <c r="G2783" s="275"/>
      <c r="H2783" s="275" t="s">
        <v>4281</v>
      </c>
      <c r="I2783" s="263" t="str">
        <f t="shared" si="182"/>
        <v xml:space="preserve"> </v>
      </c>
      <c r="J2783" s="272" t="str">
        <f>IF(D2783&gt;=('28 Populations and thresholds'!$I$145),"YES"," ")</f>
        <v>YES</v>
      </c>
      <c r="K2783" s="272" t="str">
        <f>IF(J2783="YES"," ",IF(D2783&gt;=('28 Populations and thresholds'!$I$145)*0.25,"YES"))</f>
        <v xml:space="preserve"> </v>
      </c>
      <c r="L2783" s="272" t="b">
        <f>OR('28 Populations and thresholds'!$J$145="CR",'28 Populations and thresholds'!$J$145="EN",'28 Populations and thresholds'!$J$145="VU")</f>
        <v>0</v>
      </c>
      <c r="M2783" s="273">
        <f>D2783/'28 Populations and thresholds'!$H$145</f>
        <v>2.726E-2</v>
      </c>
      <c r="N2783" s="274">
        <f>'28 Populations and thresholds'!$K$145</f>
        <v>0</v>
      </c>
      <c r="O2783" s="263" t="str">
        <f t="shared" si="183"/>
        <v xml:space="preserve"> </v>
      </c>
      <c r="P2783" s="349"/>
      <c r="Q2783" s="272"/>
      <c r="R2783" s="274"/>
      <c r="S2783" s="263"/>
      <c r="T2783" s="269"/>
      <c r="U2783" s="263" t="str">
        <f t="shared" si="184"/>
        <v xml:space="preserve"> </v>
      </c>
    </row>
    <row r="2784" spans="1:26" x14ac:dyDescent="0.2">
      <c r="A2784" s="267" t="s">
        <v>1582</v>
      </c>
      <c r="B2784" s="268" t="s">
        <v>958</v>
      </c>
      <c r="C2784" s="269" t="s">
        <v>3776</v>
      </c>
      <c r="D2784" s="270">
        <v>790</v>
      </c>
      <c r="E2784" s="271">
        <v>31469</v>
      </c>
      <c r="F2784" s="263" t="str">
        <f t="shared" si="181"/>
        <v xml:space="preserve"> </v>
      </c>
      <c r="G2784" s="267" t="s">
        <v>21</v>
      </c>
      <c r="H2784" s="267" t="s">
        <v>853</v>
      </c>
      <c r="I2784" s="263" t="str">
        <f t="shared" si="182"/>
        <v xml:space="preserve"> </v>
      </c>
      <c r="J2784" s="272" t="str">
        <f>IF(D2784&gt;=('28 Populations and thresholds'!$I$210),"YES"," ")</f>
        <v>YES</v>
      </c>
      <c r="K2784" s="272" t="str">
        <f>IF(J2784="YES"," ",IF(D2784&gt;=('28 Populations and thresholds'!$I$210)*0.25,"YES"))</f>
        <v xml:space="preserve"> </v>
      </c>
      <c r="L2784" s="272" t="b">
        <f>OR('28 Populations and thresholds'!$J$210="CR",'28 Populations and thresholds'!$J$210="EN",'28 Populations and thresholds'!$J$210="VU")</f>
        <v>0</v>
      </c>
      <c r="M2784" s="273">
        <f>D2784/'28 Populations and thresholds'!$H$210</f>
        <v>3.1600000000000003E-2</v>
      </c>
      <c r="N2784" s="274">
        <f>'28 Populations and thresholds'!$K$210</f>
        <v>0</v>
      </c>
      <c r="O2784" s="263" t="str">
        <f t="shared" si="183"/>
        <v xml:space="preserve"> </v>
      </c>
      <c r="P2784" s="349"/>
      <c r="Q2784" s="272"/>
      <c r="R2784" s="274"/>
      <c r="S2784" s="263"/>
      <c r="T2784" s="269"/>
      <c r="U2784" s="263" t="str">
        <f t="shared" si="184"/>
        <v xml:space="preserve"> </v>
      </c>
    </row>
    <row r="2785" spans="1:26" x14ac:dyDescent="0.2">
      <c r="A2785" s="275" t="s">
        <v>1582</v>
      </c>
      <c r="B2785" s="325" t="s">
        <v>958</v>
      </c>
      <c r="C2785" s="269" t="s">
        <v>1718</v>
      </c>
      <c r="D2785" s="279">
        <v>5205</v>
      </c>
      <c r="E2785" s="284" t="s">
        <v>130</v>
      </c>
      <c r="F2785" s="263" t="str">
        <f t="shared" si="181"/>
        <v xml:space="preserve"> </v>
      </c>
      <c r="G2785" s="275" t="s">
        <v>139</v>
      </c>
      <c r="H2785" s="275"/>
      <c r="I2785" s="263" t="str">
        <f t="shared" si="182"/>
        <v xml:space="preserve"> </v>
      </c>
      <c r="J2785" s="272" t="str">
        <f>IF(D2785&gt;=('28 Populations and thresholds'!$I$219),"YES"," ")</f>
        <v>YES</v>
      </c>
      <c r="K2785" s="272" t="str">
        <f>IF(J2785="YES"," ",IF(D2785&gt;=('28 Populations and thresholds'!$I$219)*0.25,"YES"))</f>
        <v xml:space="preserve"> </v>
      </c>
      <c r="L2785" s="272" t="b">
        <f>OR('28 Populations and thresholds'!$J$219="CR",'28 Populations and thresholds'!$J$219="EN",'28 Populations and thresholds'!$J$219="VU")</f>
        <v>0</v>
      </c>
      <c r="M2785" s="273">
        <f>D2785/'28 Populations and thresholds'!$H$219</f>
        <v>2.6025E-2</v>
      </c>
      <c r="N2785" s="274">
        <f>'28 Populations and thresholds'!$K$219</f>
        <v>0</v>
      </c>
      <c r="O2785" s="263" t="str">
        <f t="shared" si="183"/>
        <v xml:space="preserve"> </v>
      </c>
      <c r="P2785" s="349"/>
      <c r="Q2785" s="272"/>
      <c r="R2785" s="274"/>
      <c r="S2785" s="263"/>
      <c r="T2785" s="275"/>
      <c r="U2785" s="263" t="str">
        <f t="shared" si="184"/>
        <v xml:space="preserve"> </v>
      </c>
    </row>
    <row r="2786" spans="1:26" x14ac:dyDescent="0.2">
      <c r="A2786" s="267" t="s">
        <v>1582</v>
      </c>
      <c r="B2786" s="268" t="s">
        <v>958</v>
      </c>
      <c r="C2786" s="269" t="s">
        <v>3471</v>
      </c>
      <c r="D2786" s="270">
        <v>1523</v>
      </c>
      <c r="E2786" s="271">
        <v>36540</v>
      </c>
      <c r="F2786" s="263" t="str">
        <f t="shared" si="181"/>
        <v xml:space="preserve"> </v>
      </c>
      <c r="G2786" s="267" t="s">
        <v>21</v>
      </c>
      <c r="H2786" s="267" t="s">
        <v>277</v>
      </c>
      <c r="I2786" s="263" t="str">
        <f t="shared" si="182"/>
        <v xml:space="preserve"> </v>
      </c>
      <c r="J2786" s="272" t="str">
        <f>IF(D2786&gt;=(('28 Populations and thresholds'!$I$183)+('28 Populations and thresholds'!$I$184)+('28 Populations and thresholds'!$I$185)),"YES"," ")</f>
        <v>YES</v>
      </c>
      <c r="K2786" s="272" t="str">
        <f>IF(J2786="YES"," ",IF(D2786&gt;=(('28 Populations and thresholds'!$I$183)+('28 Populations and thresholds'!$I$184)+('28 Populations and thresholds'!$I$185))*0.25,"YES"))</f>
        <v xml:space="preserve"> </v>
      </c>
      <c r="L2786" s="272" t="b">
        <f>OR('28 Populations and thresholds'!$J$183="CR",'28 Populations and thresholds'!$J$183="EN",'28 Populations and thresholds'!$J$183="VU")</f>
        <v>0</v>
      </c>
      <c r="M2786" s="273">
        <f>D2786/(('28 Populations and thresholds'!$H$183)+('28 Populations and thresholds'!$H$184)+('28 Populations and thresholds'!$H$185))</f>
        <v>5.0766666666666668E-3</v>
      </c>
      <c r="N2786" s="274">
        <f>'28 Populations and thresholds'!$K$183</f>
        <v>0</v>
      </c>
      <c r="O2786" s="263" t="str">
        <f t="shared" si="183"/>
        <v xml:space="preserve"> </v>
      </c>
      <c r="P2786" s="349"/>
      <c r="Q2786" s="272"/>
      <c r="R2786" s="274"/>
      <c r="S2786" s="263"/>
      <c r="T2786" s="275" t="s">
        <v>4568</v>
      </c>
      <c r="U2786" s="263" t="str">
        <f t="shared" si="184"/>
        <v xml:space="preserve"> </v>
      </c>
    </row>
    <row r="2787" spans="1:26" x14ac:dyDescent="0.2">
      <c r="A2787" s="267" t="s">
        <v>1582</v>
      </c>
      <c r="B2787" s="268" t="s">
        <v>958</v>
      </c>
      <c r="C2787" s="269" t="s">
        <v>3480</v>
      </c>
      <c r="D2787" s="270">
        <v>2524</v>
      </c>
      <c r="E2787" s="271">
        <v>36540</v>
      </c>
      <c r="F2787" s="263" t="str">
        <f t="shared" si="181"/>
        <v xml:space="preserve"> </v>
      </c>
      <c r="G2787" s="267" t="s">
        <v>21</v>
      </c>
      <c r="H2787" s="267" t="s">
        <v>687</v>
      </c>
      <c r="I2787" s="263" t="str">
        <f t="shared" si="182"/>
        <v xml:space="preserve"> </v>
      </c>
      <c r="J2787" s="272" t="str">
        <f>IF(D2787&gt;=('28 Populations and thresholds'!$I$203),"YES"," ")</f>
        <v>YES</v>
      </c>
      <c r="K2787" s="272" t="str">
        <f>IF(J2787="YES"," ",IF(D2787&gt;=('28 Populations and thresholds'!$I$203)*0.25,"YES"))</f>
        <v xml:space="preserve"> </v>
      </c>
      <c r="L2787" s="272" t="b">
        <f>OR('28 Populations and thresholds'!$J$203="CR",'28 Populations and thresholds'!$J$203="EN",'28 Populations and thresholds'!$J$203="VU")</f>
        <v>0</v>
      </c>
      <c r="M2787" s="273">
        <f>D2787/'28 Populations and thresholds'!$H$203</f>
        <v>1.8696296296296298E-2</v>
      </c>
      <c r="N2787" s="274" t="str">
        <f>'28 Populations and thresholds'!$K$203</f>
        <v>DEC</v>
      </c>
      <c r="O2787" s="263" t="str">
        <f t="shared" si="183"/>
        <v xml:space="preserve"> </v>
      </c>
      <c r="P2787" s="349"/>
      <c r="Q2787" s="272"/>
      <c r="R2787" s="274"/>
      <c r="S2787" s="263"/>
      <c r="T2787" s="275"/>
      <c r="U2787" s="263" t="str">
        <f t="shared" si="184"/>
        <v xml:space="preserve"> </v>
      </c>
    </row>
    <row r="2788" spans="1:26" x14ac:dyDescent="0.2">
      <c r="A2788" s="275" t="s">
        <v>1582</v>
      </c>
      <c r="B2788" s="325" t="s">
        <v>958</v>
      </c>
      <c r="C2788" s="278" t="s">
        <v>3461</v>
      </c>
      <c r="D2788" s="279">
        <v>1945</v>
      </c>
      <c r="E2788" s="274" t="s">
        <v>3389</v>
      </c>
      <c r="F2788" s="263" t="str">
        <f t="shared" si="181"/>
        <v xml:space="preserve"> </v>
      </c>
      <c r="G2788" s="275"/>
      <c r="H2788" s="275" t="s">
        <v>4281</v>
      </c>
      <c r="I2788" s="263" t="str">
        <f t="shared" si="182"/>
        <v xml:space="preserve"> </v>
      </c>
      <c r="J2788" s="272" t="str">
        <f>IF(D2788&gt;=('28 Populations and thresholds'!$I$164),"YES"," ")</f>
        <v>YES</v>
      </c>
      <c r="K2788" s="272" t="str">
        <f>IF(J2788="YES"," ",IF(D2788&gt;=('28 Populations and thresholds'!$I$164)*0.25,"YES"))</f>
        <v xml:space="preserve"> </v>
      </c>
      <c r="L2788" s="272" t="b">
        <f>OR('28 Populations and thresholds'!$J$164="CR",'28 Populations and thresholds'!$J$164="EN",'28 Populations and thresholds'!$J$164="VU")</f>
        <v>0</v>
      </c>
      <c r="M2788" s="273">
        <f>D2788/'28 Populations and thresholds'!$H$164</f>
        <v>2.4620253164556963E-2</v>
      </c>
      <c r="N2788" s="274" t="str">
        <f>'28 Populations and thresholds'!$K$164</f>
        <v>DEC</v>
      </c>
      <c r="O2788" s="263" t="str">
        <f t="shared" si="183"/>
        <v xml:space="preserve"> </v>
      </c>
      <c r="P2788" s="349"/>
      <c r="Q2788" s="272"/>
      <c r="R2788" s="274"/>
      <c r="S2788" s="263"/>
      <c r="T2788" s="275"/>
      <c r="U2788" s="263" t="str">
        <f t="shared" si="184"/>
        <v xml:space="preserve"> </v>
      </c>
    </row>
    <row r="2789" spans="1:26" x14ac:dyDescent="0.2">
      <c r="A2789" s="275" t="s">
        <v>1582</v>
      </c>
      <c r="B2789" s="325" t="s">
        <v>958</v>
      </c>
      <c r="C2789" s="296" t="s">
        <v>3459</v>
      </c>
      <c r="D2789" s="279">
        <v>6298</v>
      </c>
      <c r="E2789" s="274" t="s">
        <v>3389</v>
      </c>
      <c r="F2789" s="263" t="str">
        <f t="shared" si="181"/>
        <v xml:space="preserve"> </v>
      </c>
      <c r="G2789" s="275"/>
      <c r="H2789" s="275" t="s">
        <v>4281</v>
      </c>
      <c r="I2789" s="263" t="str">
        <f t="shared" si="182"/>
        <v xml:space="preserve"> </v>
      </c>
      <c r="J2789" s="272" t="str">
        <f>IF(D2789&gt;=(('28 Populations and thresholds'!$I$161)+('28 Populations and thresholds'!$I$162)),"YES"," ")</f>
        <v>YES</v>
      </c>
      <c r="K2789" s="272" t="str">
        <f>IF(J2789="YES"," ",IF(D2789&gt;=(('28 Populations and thresholds'!$I$161)+('28 Populations and thresholds'!$I$162))*0.25,"YES"))</f>
        <v xml:space="preserve"> </v>
      </c>
      <c r="L2789" s="272" t="b">
        <f>OR('28 Populations and thresholds'!$J$161="CR",'28 Populations and thresholds'!$J$161="EN",'28 Populations and thresholds'!$J$161="VU")</f>
        <v>0</v>
      </c>
      <c r="M2789" s="273">
        <f>D2789/(('28 Populations and thresholds'!$H$161)+('28 Populations and thresholds'!$H$162))</f>
        <v>3.4988888888888889E-2</v>
      </c>
      <c r="N2789" s="274">
        <f>'28 Populations and thresholds'!$K$161</f>
        <v>0</v>
      </c>
      <c r="O2789" s="263" t="str">
        <f t="shared" si="183"/>
        <v xml:space="preserve"> </v>
      </c>
      <c r="P2789" s="349"/>
      <c r="Q2789" s="272"/>
      <c r="R2789" s="274"/>
      <c r="S2789" s="263"/>
      <c r="T2789" s="282" t="s">
        <v>4564</v>
      </c>
      <c r="U2789" s="263" t="str">
        <f t="shared" si="184"/>
        <v xml:space="preserve"> </v>
      </c>
    </row>
    <row r="2790" spans="1:26" x14ac:dyDescent="0.2">
      <c r="A2790" s="267" t="s">
        <v>1582</v>
      </c>
      <c r="B2790" s="268" t="s">
        <v>958</v>
      </c>
      <c r="C2790" s="332" t="s">
        <v>3748</v>
      </c>
      <c r="D2790" s="270">
        <v>440</v>
      </c>
      <c r="E2790" s="271">
        <v>36540</v>
      </c>
      <c r="F2790" s="263" t="str">
        <f t="shared" si="181"/>
        <v xml:space="preserve"> </v>
      </c>
      <c r="G2790" s="267" t="s">
        <v>21</v>
      </c>
      <c r="H2790" s="267" t="s">
        <v>687</v>
      </c>
      <c r="I2790" s="263" t="str">
        <f t="shared" si="182"/>
        <v xml:space="preserve"> </v>
      </c>
      <c r="J2790" s="272" t="str">
        <f>IF(D2790&gt;=('28 Populations and thresholds'!$I$156),"YES"," ")</f>
        <v>YES</v>
      </c>
      <c r="K2790" s="272" t="str">
        <f>IF(J2790="YES"," ",IF(D2790&gt;=('28 Populations and thresholds'!$I$156)*0.25,"YES"))</f>
        <v xml:space="preserve"> </v>
      </c>
      <c r="L2790" s="272" t="b">
        <f>OR('28 Populations and thresholds'!$J$156="CR",'28 Populations and thresholds'!$J$156="EN",'28 Populations and thresholds'!$J$156="VU")</f>
        <v>0</v>
      </c>
      <c r="M2790" s="273">
        <f>D2790/'28 Populations and thresholds'!$H$156</f>
        <v>1.7600000000000001E-2</v>
      </c>
      <c r="N2790" s="274">
        <f>'28 Populations and thresholds'!$K$156</f>
        <v>0</v>
      </c>
      <c r="O2790" s="263" t="str">
        <f t="shared" si="183"/>
        <v xml:space="preserve"> </v>
      </c>
      <c r="P2790" s="349"/>
      <c r="Q2790" s="272"/>
      <c r="R2790" s="274"/>
      <c r="S2790" s="263"/>
      <c r="T2790" s="275" t="s">
        <v>4583</v>
      </c>
      <c r="U2790" s="263" t="str">
        <f t="shared" si="184"/>
        <v xml:space="preserve"> </v>
      </c>
      <c r="W2790" s="4"/>
      <c r="X2790" s="4"/>
      <c r="Y2790" s="4"/>
      <c r="Z2790" s="4"/>
    </row>
    <row r="2791" spans="1:26" x14ac:dyDescent="0.2">
      <c r="A2791" s="267" t="s">
        <v>1582</v>
      </c>
      <c r="B2791" s="268" t="s">
        <v>958</v>
      </c>
      <c r="C2791" s="332" t="s">
        <v>3772</v>
      </c>
      <c r="D2791" s="270">
        <v>777</v>
      </c>
      <c r="E2791" s="271">
        <v>31017</v>
      </c>
      <c r="F2791" s="263" t="str">
        <f t="shared" si="181"/>
        <v xml:space="preserve"> </v>
      </c>
      <c r="G2791" s="267" t="s">
        <v>21</v>
      </c>
      <c r="H2791" s="267" t="s">
        <v>134</v>
      </c>
      <c r="I2791" s="263" t="str">
        <f t="shared" si="182"/>
        <v xml:space="preserve"> </v>
      </c>
      <c r="J2791" s="272" t="str">
        <f>IF(D2791&gt;=('28 Populations and thresholds'!$I$201),"YES"," ")</f>
        <v>YES</v>
      </c>
      <c r="K2791" s="272" t="str">
        <f>IF(J2791="YES"," ",IF(D2791&gt;=('28 Populations and thresholds'!$I$201)*0.25,"YES"))</f>
        <v xml:space="preserve"> </v>
      </c>
      <c r="L2791" s="272" t="b">
        <f>OR('28 Populations and thresholds'!$J$201="CR",'28 Populations and thresholds'!$J$201="EN",'28 Populations and thresholds'!$J$201="VU")</f>
        <v>0</v>
      </c>
      <c r="M2791" s="273">
        <f>D2791/'28 Populations and thresholds'!$H$201</f>
        <v>3.108E-2</v>
      </c>
      <c r="N2791" s="274">
        <f>'28 Populations and thresholds'!$K$201</f>
        <v>0</v>
      </c>
      <c r="O2791" s="263" t="str">
        <f t="shared" si="183"/>
        <v xml:space="preserve"> </v>
      </c>
      <c r="P2791" s="349"/>
      <c r="Q2791" s="272"/>
      <c r="R2791" s="274"/>
      <c r="S2791" s="263"/>
      <c r="T2791" s="269"/>
      <c r="U2791" s="263" t="str">
        <f t="shared" si="184"/>
        <v xml:space="preserve"> </v>
      </c>
    </row>
    <row r="2792" spans="1:26" x14ac:dyDescent="0.2">
      <c r="A2792" s="275" t="s">
        <v>1582</v>
      </c>
      <c r="B2792" s="325" t="s">
        <v>958</v>
      </c>
      <c r="C2792" s="333" t="s">
        <v>3760</v>
      </c>
      <c r="D2792" s="279">
        <v>2324</v>
      </c>
      <c r="E2792" s="274" t="s">
        <v>3389</v>
      </c>
      <c r="F2792" s="263" t="str">
        <f t="shared" si="181"/>
        <v xml:space="preserve"> </v>
      </c>
      <c r="G2792" s="275"/>
      <c r="H2792" s="275" t="s">
        <v>4281</v>
      </c>
      <c r="I2792" s="263" t="str">
        <f t="shared" si="182"/>
        <v xml:space="preserve"> </v>
      </c>
      <c r="J2792" s="272" t="str">
        <f>IF(D2792&gt;=('28 Populations and thresholds'!$I$186),"YES"," ")</f>
        <v>YES</v>
      </c>
      <c r="K2792" s="272" t="str">
        <f>IF(J2792="YES"," ",IF(D2792&gt;=('28 Populations and thresholds'!$I$186)*0.25,"YES"))</f>
        <v xml:space="preserve"> </v>
      </c>
      <c r="L2792" s="272" t="b">
        <f>OR('28 Populations and thresholds'!$J$186="CR",'28 Populations and thresholds'!$J$186="EN",'28 Populations and thresholds'!$J$186="VU")</f>
        <v>0</v>
      </c>
      <c r="M2792" s="273">
        <f>D2792/'28 Populations and thresholds'!$H$186</f>
        <v>2.3240000000000001E-3</v>
      </c>
      <c r="N2792" s="274">
        <f>'28 Populations and thresholds'!$K$186</f>
        <v>0</v>
      </c>
      <c r="O2792" s="263" t="str">
        <f t="shared" si="183"/>
        <v xml:space="preserve"> </v>
      </c>
      <c r="P2792" s="349"/>
      <c r="Q2792" s="272"/>
      <c r="R2792" s="274"/>
      <c r="S2792" s="263"/>
      <c r="T2792" s="275"/>
      <c r="U2792" s="263" t="str">
        <f t="shared" si="184"/>
        <v xml:space="preserve"> </v>
      </c>
    </row>
    <row r="2793" spans="1:26" x14ac:dyDescent="0.2">
      <c r="A2793" s="267" t="s">
        <v>1582</v>
      </c>
      <c r="B2793" s="268" t="s">
        <v>958</v>
      </c>
      <c r="C2793" s="280" t="s">
        <v>3745</v>
      </c>
      <c r="D2793" s="270">
        <v>2000</v>
      </c>
      <c r="E2793" s="271">
        <v>36540</v>
      </c>
      <c r="F2793" s="263" t="str">
        <f t="shared" si="181"/>
        <v xml:space="preserve"> </v>
      </c>
      <c r="G2793" s="267" t="s">
        <v>21</v>
      </c>
      <c r="H2793" s="267" t="s">
        <v>687</v>
      </c>
      <c r="I2793" s="263" t="str">
        <f t="shared" si="182"/>
        <v xml:space="preserve"> </v>
      </c>
      <c r="J2793" s="272" t="str">
        <f>IF(D2793&gt;=('28 Populations and thresholds'!$I$152),"YES"," ")</f>
        <v>YES</v>
      </c>
      <c r="K2793" s="272" t="str">
        <f>IF(J2793="YES"," ",IF(D2793&gt;=('28 Populations and thresholds'!$I$152)*0.25,"YES"))</f>
        <v xml:space="preserve"> </v>
      </c>
      <c r="L2793" s="272" t="b">
        <f>OR('28 Populations and thresholds'!$J$152="CR",'28 Populations and thresholds'!$J$152="EN",'28 Populations and thresholds'!$J$152="VU")</f>
        <v>0</v>
      </c>
      <c r="M2793" s="273">
        <f>D2793/'28 Populations and thresholds'!$H$152</f>
        <v>0.02</v>
      </c>
      <c r="N2793" s="274">
        <f>'28 Populations and thresholds'!$K$152</f>
        <v>0</v>
      </c>
      <c r="O2793" s="263" t="str">
        <f t="shared" si="183"/>
        <v xml:space="preserve"> </v>
      </c>
      <c r="P2793" s="349"/>
      <c r="Q2793" s="272"/>
      <c r="R2793" s="274"/>
      <c r="S2793" s="263"/>
      <c r="T2793" s="275"/>
      <c r="U2793" s="263" t="str">
        <f t="shared" si="184"/>
        <v xml:space="preserve"> </v>
      </c>
      <c r="W2793" s="4"/>
      <c r="X2793" s="4"/>
      <c r="Y2793" s="4"/>
      <c r="Z2793" s="4"/>
    </row>
    <row r="2794" spans="1:26" x14ac:dyDescent="0.2">
      <c r="A2794" s="275" t="s">
        <v>1582</v>
      </c>
      <c r="B2794" s="325" t="s">
        <v>958</v>
      </c>
      <c r="C2794" s="278" t="s">
        <v>3770</v>
      </c>
      <c r="D2794" s="279">
        <v>3447</v>
      </c>
      <c r="E2794" s="274" t="s">
        <v>3389</v>
      </c>
      <c r="F2794" s="263" t="str">
        <f t="shared" si="181"/>
        <v xml:space="preserve"> </v>
      </c>
      <c r="G2794" s="275"/>
      <c r="H2794" s="275" t="s">
        <v>4281</v>
      </c>
      <c r="I2794" s="263" t="str">
        <f t="shared" si="182"/>
        <v xml:space="preserve"> </v>
      </c>
      <c r="J2794" s="272" t="str">
        <f>IF(D2794&gt;=('28 Populations and thresholds'!$I$199),"YES"," ")</f>
        <v>YES</v>
      </c>
      <c r="K2794" s="272" t="str">
        <f>IF(J2794="YES"," ",IF(D2794&gt;=('28 Populations and thresholds'!$I$199)*0.25,"YES"))</f>
        <v xml:space="preserve"> </v>
      </c>
      <c r="L2794" s="272" t="b">
        <f>OR('28 Populations and thresholds'!$J$199="CR",'28 Populations and thresholds'!$J$199="EN",'28 Populations and thresholds'!$J$199="VU")</f>
        <v>0</v>
      </c>
      <c r="M2794" s="273">
        <f>D2794/'28 Populations and thresholds'!$H$199</f>
        <v>1.0942857142857143E-2</v>
      </c>
      <c r="N2794" s="274">
        <f>'28 Populations and thresholds'!$K$199</f>
        <v>0</v>
      </c>
      <c r="O2794" s="263" t="str">
        <f t="shared" si="183"/>
        <v xml:space="preserve"> </v>
      </c>
      <c r="P2794" s="349"/>
      <c r="Q2794" s="272"/>
      <c r="R2794" s="274"/>
      <c r="S2794" s="263"/>
      <c r="T2794" s="275"/>
      <c r="U2794" s="263" t="str">
        <f t="shared" si="184"/>
        <v xml:space="preserve"> </v>
      </c>
    </row>
    <row r="2795" spans="1:26" x14ac:dyDescent="0.2">
      <c r="A2795" s="275" t="s">
        <v>1582</v>
      </c>
      <c r="B2795" s="325" t="s">
        <v>958</v>
      </c>
      <c r="C2795" s="277" t="s">
        <v>3484</v>
      </c>
      <c r="D2795" s="279">
        <v>16</v>
      </c>
      <c r="E2795" s="274" t="s">
        <v>3389</v>
      </c>
      <c r="F2795" s="263" t="str">
        <f t="shared" si="181"/>
        <v xml:space="preserve"> </v>
      </c>
      <c r="G2795" s="275"/>
      <c r="H2795" s="275" t="s">
        <v>4281</v>
      </c>
      <c r="I2795" s="263" t="str">
        <f t="shared" si="182"/>
        <v xml:space="preserve"> </v>
      </c>
      <c r="J2795" s="272" t="str">
        <f>IF(D2795&gt;=('28 Populations and thresholds'!$I$209),"YES"," ")</f>
        <v>YES</v>
      </c>
      <c r="K2795" s="272" t="str">
        <f>IF(J2795="YES"," ",IF(D2795&gt;=('28 Populations and thresholds'!$I$209)*0.25,"YES"))</f>
        <v xml:space="preserve"> </v>
      </c>
      <c r="L2795" s="272" t="b">
        <f>OR('28 Populations and thresholds'!$J$209="CR",'28 Populations and thresholds'!$J$209="EN",'28 Populations and thresholds'!$J$209="VU")</f>
        <v>1</v>
      </c>
      <c r="M2795" s="273">
        <f>D2795/'28 Populations and thresholds'!$H$209</f>
        <v>3.3333333333333333E-2</v>
      </c>
      <c r="N2795" s="274" t="str">
        <f>'28 Populations and thresholds'!$K$209</f>
        <v>DEC</v>
      </c>
      <c r="O2795" s="263" t="str">
        <f t="shared" si="183"/>
        <v xml:space="preserve"> </v>
      </c>
      <c r="P2795" s="349"/>
      <c r="Q2795" s="272"/>
      <c r="R2795" s="274"/>
      <c r="S2795" s="263"/>
      <c r="T2795" s="275"/>
      <c r="U2795" s="263" t="str">
        <f t="shared" si="184"/>
        <v xml:space="preserve"> </v>
      </c>
      <c r="W2795" s="4"/>
      <c r="X2795" s="4"/>
      <c r="Y2795" s="4"/>
      <c r="Z2795" s="4"/>
    </row>
    <row r="2796" spans="1:26" x14ac:dyDescent="0.2">
      <c r="A2796" s="275" t="s">
        <v>1582</v>
      </c>
      <c r="B2796" s="325" t="s">
        <v>958</v>
      </c>
      <c r="C2796" s="277" t="s">
        <v>3472</v>
      </c>
      <c r="D2796" s="279">
        <v>60</v>
      </c>
      <c r="E2796" s="274" t="s">
        <v>3389</v>
      </c>
      <c r="F2796" s="263" t="str">
        <f t="shared" si="181"/>
        <v xml:space="preserve"> </v>
      </c>
      <c r="G2796" s="275"/>
      <c r="H2796" s="275" t="s">
        <v>4281</v>
      </c>
      <c r="I2796" s="263" t="str">
        <f t="shared" si="182"/>
        <v xml:space="preserve"> </v>
      </c>
      <c r="J2796" s="272" t="str">
        <f>IF(D2796&gt;=('28 Populations and thresholds'!$I$188),"YES"," ")</f>
        <v>YES</v>
      </c>
      <c r="K2796" s="272" t="str">
        <f>IF(J2796="YES"," ",IF(D2796&gt;=('28 Populations and thresholds'!$I$188)*0.25,"YES"))</f>
        <v xml:space="preserve"> </v>
      </c>
      <c r="L2796" s="272" t="b">
        <f>OR('28 Populations and thresholds'!$J$188="CR",'28 Populations and thresholds'!$J$188="EN",'28 Populations and thresholds'!$J$188="VU")</f>
        <v>1</v>
      </c>
      <c r="M2796" s="273">
        <f>D2796/'28 Populations and thresholds'!$H$188</f>
        <v>0.1</v>
      </c>
      <c r="N2796" s="274" t="str">
        <f>'28 Populations and thresholds'!$K$188</f>
        <v>DEC</v>
      </c>
      <c r="O2796" s="263" t="str">
        <f t="shared" si="183"/>
        <v xml:space="preserve"> </v>
      </c>
      <c r="P2796" s="349"/>
      <c r="Q2796" s="272"/>
      <c r="R2796" s="274"/>
      <c r="S2796" s="263"/>
      <c r="T2796" s="275"/>
      <c r="U2796" s="263" t="str">
        <f t="shared" si="184"/>
        <v xml:space="preserve"> </v>
      </c>
      <c r="W2796" s="4"/>
      <c r="X2796" s="4"/>
      <c r="Y2796" s="4"/>
      <c r="Z2796" s="4"/>
    </row>
    <row r="2797" spans="1:26" x14ac:dyDescent="0.2">
      <c r="A2797" s="267" t="s">
        <v>1582</v>
      </c>
      <c r="B2797" s="268" t="s">
        <v>958</v>
      </c>
      <c r="C2797" s="269" t="s">
        <v>3759</v>
      </c>
      <c r="D2797" s="270">
        <v>870</v>
      </c>
      <c r="E2797" s="271">
        <v>36540</v>
      </c>
      <c r="F2797" s="263" t="str">
        <f t="shared" si="181"/>
        <v xml:space="preserve"> </v>
      </c>
      <c r="G2797" s="267" t="s">
        <v>21</v>
      </c>
      <c r="H2797" s="267" t="s">
        <v>687</v>
      </c>
      <c r="I2797" s="263" t="str">
        <f t="shared" si="182"/>
        <v xml:space="preserve"> </v>
      </c>
      <c r="J2797" s="272" t="str">
        <f>IF(D2797&gt;=('28 Populations and thresholds'!$I$182),"YES"," ")</f>
        <v>YES</v>
      </c>
      <c r="K2797" s="272" t="str">
        <f>IF(J2797="YES"," ",IF(D2797&gt;=('28 Populations and thresholds'!$I$182)*0.25,"YES"))</f>
        <v xml:space="preserve"> </v>
      </c>
      <c r="L2797" s="272" t="b">
        <f>OR('28 Populations and thresholds'!$J$182="CR",'28 Populations and thresholds'!$J$182="EN",'28 Populations and thresholds'!$J$182="VU")</f>
        <v>0</v>
      </c>
      <c r="M2797" s="273">
        <f>D2797/'28 Populations and thresholds'!$H$182</f>
        <v>3.4799999999999998E-2</v>
      </c>
      <c r="N2797" s="274">
        <f>'28 Populations and thresholds'!$K$182</f>
        <v>0</v>
      </c>
      <c r="O2797" s="263" t="str">
        <f t="shared" si="183"/>
        <v xml:space="preserve"> </v>
      </c>
      <c r="P2797" s="349"/>
      <c r="Q2797" s="272"/>
      <c r="R2797" s="274"/>
      <c r="S2797" s="263"/>
      <c r="T2797" s="275"/>
      <c r="U2797" s="263" t="str">
        <f t="shared" si="184"/>
        <v xml:space="preserve"> </v>
      </c>
      <c r="W2797" s="4"/>
      <c r="X2797" s="4"/>
      <c r="Y2797" s="4"/>
      <c r="Z2797" s="4"/>
    </row>
    <row r="2798" spans="1:26" x14ac:dyDescent="0.2">
      <c r="A2798" s="275" t="s">
        <v>1582</v>
      </c>
      <c r="B2798" s="325" t="s">
        <v>958</v>
      </c>
      <c r="C2798" s="277" t="s">
        <v>3758</v>
      </c>
      <c r="D2798" s="279">
        <v>750</v>
      </c>
      <c r="E2798" s="274" t="s">
        <v>3389</v>
      </c>
      <c r="F2798" s="263" t="str">
        <f t="shared" si="181"/>
        <v xml:space="preserve"> </v>
      </c>
      <c r="G2798" s="275"/>
      <c r="H2798" s="275" t="s">
        <v>4281</v>
      </c>
      <c r="I2798" s="263" t="str">
        <f t="shared" si="182"/>
        <v xml:space="preserve"> </v>
      </c>
      <c r="J2798" s="272" t="str">
        <f>IF(D2798&gt;=('28 Populations and thresholds'!$I$179),"YES"," ")</f>
        <v>YES</v>
      </c>
      <c r="K2798" s="272" t="str">
        <f>IF(J2798="YES"," ",IF(D2798&gt;=('28 Populations and thresholds'!$I$179)*0.25,"YES"))</f>
        <v xml:space="preserve"> </v>
      </c>
      <c r="L2798" s="272" t="b">
        <f>OR('28 Populations and thresholds'!$J$179="CR",'28 Populations and thresholds'!$J$179="EN",'28 Populations and thresholds'!$J$179="VU")</f>
        <v>0</v>
      </c>
      <c r="M2798" s="273">
        <f>D2798/'28 Populations and thresholds'!$H$179</f>
        <v>1.3636363636363636E-2</v>
      </c>
      <c r="N2798" s="274" t="str">
        <f>'28 Populations and thresholds'!$K$179</f>
        <v>DEC</v>
      </c>
      <c r="O2798" s="263" t="str">
        <f t="shared" si="183"/>
        <v xml:space="preserve"> </v>
      </c>
      <c r="P2798" s="349"/>
      <c r="Q2798" s="272"/>
      <c r="R2798" s="274"/>
      <c r="S2798" s="263"/>
      <c r="T2798" s="275"/>
      <c r="U2798" s="263" t="str">
        <f t="shared" si="184"/>
        <v xml:space="preserve"> </v>
      </c>
    </row>
    <row r="2799" spans="1:26" x14ac:dyDescent="0.2">
      <c r="A2799" s="12" t="s">
        <v>1582</v>
      </c>
      <c r="B2799" s="9" t="s">
        <v>1729</v>
      </c>
      <c r="C2799" s="160" t="s">
        <v>1718</v>
      </c>
      <c r="D2799" s="5">
        <v>8500</v>
      </c>
      <c r="E2799" s="1" t="s">
        <v>36</v>
      </c>
      <c r="F2799" s="263" t="str">
        <f t="shared" si="181"/>
        <v xml:space="preserve"> </v>
      </c>
      <c r="G2799" s="13" t="s">
        <v>139</v>
      </c>
      <c r="I2799" s="263" t="str">
        <f t="shared" si="182"/>
        <v xml:space="preserve"> </v>
      </c>
      <c r="J2799" s="38" t="str">
        <f>IF(D2799&gt;=('28 Populations and thresholds'!$I$219),"YES"," ")</f>
        <v>YES</v>
      </c>
      <c r="K2799" s="38" t="str">
        <f>IF(J2799="YES"," ",IF(D2799&gt;=('28 Populations and thresholds'!$I$219)*0.25,"YES"))</f>
        <v xml:space="preserve"> </v>
      </c>
      <c r="L2799" s="38" t="b">
        <f>OR('28 Populations and thresholds'!$J$219="CR",'28 Populations and thresholds'!$J$219="EN",'28 Populations and thresholds'!$J$219="VU")</f>
        <v>0</v>
      </c>
      <c r="M2799" s="75">
        <f>D2799/'28 Populations and thresholds'!$H$219</f>
        <v>4.2500000000000003E-2</v>
      </c>
      <c r="N2799" s="106">
        <f>'28 Populations and thresholds'!$K$219</f>
        <v>0</v>
      </c>
      <c r="O2799" s="263" t="str">
        <f t="shared" si="183"/>
        <v xml:space="preserve"> </v>
      </c>
      <c r="P2799" s="348">
        <v>4.25</v>
      </c>
      <c r="Q2799" s="38">
        <v>1</v>
      </c>
      <c r="R2799" s="106">
        <v>0</v>
      </c>
      <c r="S2799" s="263"/>
      <c r="U2799" s="263" t="str">
        <f t="shared" si="184"/>
        <v xml:space="preserve"> </v>
      </c>
    </row>
    <row r="2800" spans="1:26" x14ac:dyDescent="0.2">
      <c r="A2800" s="275" t="s">
        <v>1582</v>
      </c>
      <c r="B2800" s="269" t="s">
        <v>1730</v>
      </c>
      <c r="C2800" s="332" t="s">
        <v>1718</v>
      </c>
      <c r="D2800" s="279">
        <v>1500</v>
      </c>
      <c r="E2800" s="284" t="s">
        <v>1598</v>
      </c>
      <c r="F2800" s="263" t="str">
        <f t="shared" si="181"/>
        <v xml:space="preserve"> </v>
      </c>
      <c r="G2800" s="275" t="s">
        <v>139</v>
      </c>
      <c r="H2800" s="275"/>
      <c r="I2800" s="263" t="str">
        <f t="shared" si="182"/>
        <v xml:space="preserve"> </v>
      </c>
      <c r="J2800" s="272" t="str">
        <f>IF(D2800&gt;=('28 Populations and thresholds'!$I$219),"YES"," ")</f>
        <v>YES</v>
      </c>
      <c r="K2800" s="272" t="str">
        <f>IF(J2800="YES"," ",IF(D2800&gt;=('28 Populations and thresholds'!$I$219)*0.25,"YES"))</f>
        <v xml:space="preserve"> </v>
      </c>
      <c r="L2800" s="272" t="b">
        <f>OR('28 Populations and thresholds'!$J$219="CR",'28 Populations and thresholds'!$J$219="EN",'28 Populations and thresholds'!$J$219="VU")</f>
        <v>0</v>
      </c>
      <c r="M2800" s="273">
        <f>D2800/'28 Populations and thresholds'!$H$219</f>
        <v>7.4999999999999997E-3</v>
      </c>
      <c r="N2800" s="274">
        <f>'28 Populations and thresholds'!$K$219</f>
        <v>0</v>
      </c>
      <c r="O2800" s="263" t="str">
        <f t="shared" si="183"/>
        <v xml:space="preserve"> </v>
      </c>
      <c r="P2800" s="349">
        <v>0.75</v>
      </c>
      <c r="Q2800" s="272">
        <v>1</v>
      </c>
      <c r="R2800" s="274">
        <v>0</v>
      </c>
      <c r="S2800" s="263"/>
      <c r="T2800" s="275"/>
      <c r="U2800" s="263" t="str">
        <f t="shared" si="184"/>
        <v xml:space="preserve"> </v>
      </c>
    </row>
    <row r="2801" spans="1:26" x14ac:dyDescent="0.2">
      <c r="A2801" s="110" t="s">
        <v>1582</v>
      </c>
      <c r="B2801" s="108" t="s">
        <v>3486</v>
      </c>
      <c r="C2801" s="160" t="s">
        <v>3472</v>
      </c>
      <c r="D2801" s="108">
        <v>28</v>
      </c>
      <c r="E2801" s="109">
        <v>2004</v>
      </c>
      <c r="F2801" s="263" t="str">
        <f t="shared" si="181"/>
        <v xml:space="preserve"> </v>
      </c>
      <c r="G2801" s="12" t="s">
        <v>139</v>
      </c>
      <c r="H2801" s="12" t="s">
        <v>3388</v>
      </c>
      <c r="I2801" s="263" t="str">
        <f t="shared" si="182"/>
        <v xml:space="preserve"> </v>
      </c>
      <c r="J2801" s="38" t="str">
        <f>IF(D2801&gt;=('28 Populations and thresholds'!$I$188),"YES"," ")</f>
        <v>YES</v>
      </c>
      <c r="K2801" s="38" t="str">
        <f>IF(J2801="YES"," ",IF(D2801&gt;=('28 Populations and thresholds'!$I$188)*0.25,"YES"))</f>
        <v xml:space="preserve"> </v>
      </c>
      <c r="L2801" s="38" t="b">
        <f>OR('28 Populations and thresholds'!$J$188="CR",'28 Populations and thresholds'!$J$188="EN",'28 Populations and thresholds'!$J$188="VU")</f>
        <v>1</v>
      </c>
      <c r="M2801" s="75">
        <f>D2801/'28 Populations and thresholds'!$H$188</f>
        <v>4.6666666666666669E-2</v>
      </c>
      <c r="N2801" s="106" t="str">
        <f>'28 Populations and thresholds'!$K$188</f>
        <v>DEC</v>
      </c>
      <c r="O2801" s="263" t="str">
        <f t="shared" si="183"/>
        <v xml:space="preserve"> </v>
      </c>
      <c r="P2801" s="348">
        <v>4.67</v>
      </c>
      <c r="Q2801" s="38">
        <v>1</v>
      </c>
      <c r="R2801" s="106">
        <v>1</v>
      </c>
      <c r="S2801" s="263"/>
      <c r="T2801" s="9"/>
      <c r="U2801" s="263" t="str">
        <f t="shared" si="184"/>
        <v xml:space="preserve"> </v>
      </c>
      <c r="W2801" s="4"/>
      <c r="X2801" s="4"/>
      <c r="Y2801" s="4"/>
      <c r="Z2801" s="4"/>
    </row>
    <row r="2802" spans="1:26" x14ac:dyDescent="0.2">
      <c r="A2802" s="275" t="s">
        <v>1582</v>
      </c>
      <c r="B2802" s="269" t="s">
        <v>1728</v>
      </c>
      <c r="C2802" s="332" t="s">
        <v>1718</v>
      </c>
      <c r="D2802" s="279">
        <v>2076</v>
      </c>
      <c r="E2802" s="284" t="s">
        <v>156</v>
      </c>
      <c r="F2802" s="263" t="str">
        <f t="shared" si="181"/>
        <v xml:space="preserve"> </v>
      </c>
      <c r="G2802" s="275" t="s">
        <v>139</v>
      </c>
      <c r="H2802" s="275"/>
      <c r="I2802" s="263" t="str">
        <f t="shared" si="182"/>
        <v xml:space="preserve"> </v>
      </c>
      <c r="J2802" s="272" t="str">
        <f>IF(D2802&gt;=('28 Populations and thresholds'!$I$219),"YES"," ")</f>
        <v>YES</v>
      </c>
      <c r="K2802" s="272" t="str">
        <f>IF(J2802="YES"," ",IF(D2802&gt;=('28 Populations and thresholds'!$I$219)*0.25,"YES"))</f>
        <v xml:space="preserve"> </v>
      </c>
      <c r="L2802" s="272" t="b">
        <f>OR('28 Populations and thresholds'!$J$219="CR",'28 Populations and thresholds'!$J$219="EN",'28 Populations and thresholds'!$J$219="VU")</f>
        <v>0</v>
      </c>
      <c r="M2802" s="273">
        <f>D2802/'28 Populations and thresholds'!$H$219</f>
        <v>1.038E-2</v>
      </c>
      <c r="N2802" s="274">
        <f>'28 Populations and thresholds'!$K$219</f>
        <v>0</v>
      </c>
      <c r="O2802" s="263" t="str">
        <f t="shared" si="183"/>
        <v xml:space="preserve"> </v>
      </c>
      <c r="P2802" s="349">
        <v>1.04</v>
      </c>
      <c r="Q2802" s="272">
        <v>1</v>
      </c>
      <c r="R2802" s="274">
        <v>0</v>
      </c>
      <c r="S2802" s="263"/>
      <c r="T2802" s="275"/>
      <c r="U2802" s="263" t="str">
        <f t="shared" si="184"/>
        <v xml:space="preserve"> </v>
      </c>
    </row>
    <row r="2803" spans="1:26" x14ac:dyDescent="0.2">
      <c r="A2803" s="363" t="s">
        <v>1582</v>
      </c>
      <c r="B2803" s="364" t="s">
        <v>3485</v>
      </c>
      <c r="C2803" s="351" t="s">
        <v>3472</v>
      </c>
      <c r="D2803" s="364">
        <v>20</v>
      </c>
      <c r="E2803" s="365">
        <v>2007</v>
      </c>
      <c r="F2803" s="263" t="str">
        <f t="shared" si="181"/>
        <v xml:space="preserve"> </v>
      </c>
      <c r="G2803" s="324" t="s">
        <v>139</v>
      </c>
      <c r="H2803" s="324" t="s">
        <v>3388</v>
      </c>
      <c r="I2803" s="263" t="str">
        <f t="shared" si="182"/>
        <v xml:space="preserve"> </v>
      </c>
      <c r="J2803" s="321" t="str">
        <f>IF(D2803&gt;=('28 Populations and thresholds'!$I$188),"YES"," ")</f>
        <v>YES</v>
      </c>
      <c r="K2803" s="321" t="str">
        <f>IF(J2803="YES"," ",IF(D2803&gt;=('28 Populations and thresholds'!$I$188)*0.25,"YES"))</f>
        <v xml:space="preserve"> </v>
      </c>
      <c r="L2803" s="321" t="b">
        <f>OR('28 Populations and thresholds'!$J$188="CR",'28 Populations and thresholds'!$J$188="EN",'28 Populations and thresholds'!$J$188="VU")</f>
        <v>1</v>
      </c>
      <c r="M2803" s="322">
        <f>D2803/'28 Populations and thresholds'!$H$188</f>
        <v>3.3333333333333333E-2</v>
      </c>
      <c r="N2803" s="323" t="str">
        <f>'28 Populations and thresholds'!$K$188</f>
        <v>DEC</v>
      </c>
      <c r="O2803" s="263" t="str">
        <f t="shared" si="183"/>
        <v xml:space="preserve"> </v>
      </c>
      <c r="P2803" s="386">
        <v>3.33</v>
      </c>
      <c r="Q2803" s="321">
        <v>1</v>
      </c>
      <c r="R2803" s="323">
        <v>1</v>
      </c>
      <c r="S2803" s="263"/>
      <c r="T2803" s="337"/>
      <c r="U2803" s="263" t="str">
        <f t="shared" si="184"/>
        <v xml:space="preserve"> </v>
      </c>
      <c r="W2803" s="4"/>
      <c r="X2803" s="4"/>
      <c r="Y2803" s="4"/>
      <c r="Z2803" s="4"/>
    </row>
    <row r="2804" spans="1:26" x14ac:dyDescent="0.2">
      <c r="A2804" s="143" t="s">
        <v>1582</v>
      </c>
      <c r="B2804" s="40" t="s">
        <v>1585</v>
      </c>
      <c r="C2804" s="4" t="s">
        <v>3612</v>
      </c>
      <c r="D2804" s="41">
        <v>25000</v>
      </c>
      <c r="E2804" s="47" t="s">
        <v>1333</v>
      </c>
      <c r="F2804" s="263" t="str">
        <f t="shared" si="181"/>
        <v xml:space="preserve"> </v>
      </c>
      <c r="G2804" s="143" t="s">
        <v>15</v>
      </c>
      <c r="H2804" s="143" t="s">
        <v>1315</v>
      </c>
      <c r="I2804" s="263" t="str">
        <f t="shared" si="182"/>
        <v xml:space="preserve"> </v>
      </c>
      <c r="J2804" s="38" t="str">
        <f>IF(D2804&gt;=('28 Populations and thresholds'!$I$93),"YES"," ")</f>
        <v>YES</v>
      </c>
      <c r="K2804" s="38" t="str">
        <f>IF(J2804="YES"," ",IF(D2804&gt;=('28 Populations and thresholds'!$I$93)*0.25,"YES"))</f>
        <v xml:space="preserve"> </v>
      </c>
      <c r="L2804" s="38" t="b">
        <f>OR('28 Populations and thresholds'!$J$93="CR",'28 Populations and thresholds'!$J$93="EN",'28 Populations and thresholds'!$J$93="VU")</f>
        <v>0</v>
      </c>
      <c r="M2804" s="75">
        <f>D2804/'28 Populations and thresholds'!$H$93</f>
        <v>0.125</v>
      </c>
      <c r="N2804" s="106" t="str">
        <f>'28 Populations and thresholds'!$K$93</f>
        <v>DEC</v>
      </c>
      <c r="O2804" s="263" t="str">
        <f t="shared" si="183"/>
        <v xml:space="preserve"> </v>
      </c>
      <c r="P2804" s="348">
        <v>13.4</v>
      </c>
      <c r="Q2804" s="38">
        <v>2</v>
      </c>
      <c r="R2804" s="106">
        <v>0</v>
      </c>
      <c r="S2804" s="263"/>
      <c r="U2804" s="263" t="str">
        <f t="shared" si="184"/>
        <v xml:space="preserve"> </v>
      </c>
    </row>
    <row r="2805" spans="1:26" x14ac:dyDescent="0.2">
      <c r="A2805" s="143" t="s">
        <v>1582</v>
      </c>
      <c r="B2805" s="40" t="s">
        <v>1585</v>
      </c>
      <c r="C2805" s="4" t="s">
        <v>3519</v>
      </c>
      <c r="D2805" s="41">
        <v>9000</v>
      </c>
      <c r="E2805" s="47" t="s">
        <v>1333</v>
      </c>
      <c r="F2805" s="263" t="str">
        <f t="shared" si="181"/>
        <v xml:space="preserve"> </v>
      </c>
      <c r="G2805" s="143" t="s">
        <v>15</v>
      </c>
      <c r="H2805" s="143" t="s">
        <v>1315</v>
      </c>
      <c r="I2805" s="263" t="str">
        <f t="shared" si="182"/>
        <v xml:space="preserve"> </v>
      </c>
      <c r="J2805" s="38" t="str">
        <f>IF(D2805&gt;=('28 Populations and thresholds'!$I$56),"YES"," ")</f>
        <v>YES</v>
      </c>
      <c r="K2805" s="38" t="str">
        <f>IF(J2805="YES"," ",IF(D2805&gt;=('28 Populations and thresholds'!$I$56)*0.25,"YES"))</f>
        <v xml:space="preserve"> </v>
      </c>
      <c r="L2805" s="38" t="b">
        <f>OR('28 Populations and thresholds'!$J$56="CR",'28 Populations and thresholds'!$J$56="EN",'28 Populations and thresholds'!$J$56="VU")</f>
        <v>0</v>
      </c>
      <c r="M2805" s="75">
        <f>D2805/'28 Populations and thresholds'!$H$56</f>
        <v>8.9999999999999993E-3</v>
      </c>
      <c r="N2805" s="106" t="str">
        <f>'28 Populations and thresholds'!$K$56</f>
        <v>DEC</v>
      </c>
      <c r="O2805" s="263" t="str">
        <f t="shared" si="183"/>
        <v xml:space="preserve"> </v>
      </c>
      <c r="P2805" s="348"/>
      <c r="Q2805" s="38"/>
      <c r="R2805" s="106"/>
      <c r="S2805" s="263"/>
      <c r="U2805" s="263" t="str">
        <f t="shared" si="184"/>
        <v xml:space="preserve"> </v>
      </c>
    </row>
    <row r="2806" spans="1:26" x14ac:dyDescent="0.2">
      <c r="A2806" s="267" t="s">
        <v>1582</v>
      </c>
      <c r="B2806" s="268" t="s">
        <v>1586</v>
      </c>
      <c r="C2806" s="280" t="s">
        <v>3612</v>
      </c>
      <c r="D2806" s="270">
        <v>7000</v>
      </c>
      <c r="E2806" s="294" t="s">
        <v>1333</v>
      </c>
      <c r="F2806" s="263" t="str">
        <f t="shared" si="181"/>
        <v xml:space="preserve"> </v>
      </c>
      <c r="G2806" s="267" t="s">
        <v>15</v>
      </c>
      <c r="H2806" s="267" t="s">
        <v>1315</v>
      </c>
      <c r="I2806" s="263" t="str">
        <f t="shared" si="182"/>
        <v xml:space="preserve"> </v>
      </c>
      <c r="J2806" s="272" t="str">
        <f>IF(D2806&gt;=('28 Populations and thresholds'!$I$93),"YES"," ")</f>
        <v>YES</v>
      </c>
      <c r="K2806" s="272" t="str">
        <f>IF(J2806="YES"," ",IF(D2806&gt;=('28 Populations and thresholds'!$I$93)*0.25,"YES"))</f>
        <v xml:space="preserve"> </v>
      </c>
      <c r="L2806" s="272" t="b">
        <f>OR('28 Populations and thresholds'!$J$93="CR",'28 Populations and thresholds'!$J$93="EN",'28 Populations and thresholds'!$J$93="VU")</f>
        <v>0</v>
      </c>
      <c r="M2806" s="273">
        <f>D2806/'28 Populations and thresholds'!$H$93</f>
        <v>3.5000000000000003E-2</v>
      </c>
      <c r="N2806" s="274" t="str">
        <f>'28 Populations and thresholds'!$K$93</f>
        <v>DEC</v>
      </c>
      <c r="O2806" s="263" t="str">
        <f t="shared" si="183"/>
        <v xml:space="preserve"> </v>
      </c>
      <c r="P2806" s="349">
        <v>10.029999999999999</v>
      </c>
      <c r="Q2806" s="272">
        <v>4</v>
      </c>
      <c r="R2806" s="274">
        <v>0</v>
      </c>
      <c r="S2806" s="263"/>
      <c r="T2806" s="275"/>
      <c r="U2806" s="263" t="str">
        <f t="shared" si="184"/>
        <v xml:space="preserve"> </v>
      </c>
    </row>
    <row r="2807" spans="1:26" x14ac:dyDescent="0.2">
      <c r="A2807" s="267" t="s">
        <v>1582</v>
      </c>
      <c r="B2807" s="268" t="s">
        <v>1586</v>
      </c>
      <c r="C2807" s="269" t="s">
        <v>3748</v>
      </c>
      <c r="D2807" s="270">
        <v>1028</v>
      </c>
      <c r="E2807" s="271">
        <v>31017</v>
      </c>
      <c r="F2807" s="263" t="str">
        <f t="shared" si="181"/>
        <v xml:space="preserve"> </v>
      </c>
      <c r="G2807" s="267" t="s">
        <v>21</v>
      </c>
      <c r="H2807" s="267" t="s">
        <v>134</v>
      </c>
      <c r="I2807" s="263" t="str">
        <f t="shared" si="182"/>
        <v xml:space="preserve"> </v>
      </c>
      <c r="J2807" s="272" t="str">
        <f>IF(D2807&gt;=('28 Populations and thresholds'!$I$156),"YES"," ")</f>
        <v>YES</v>
      </c>
      <c r="K2807" s="272" t="str">
        <f>IF(J2807="YES"," ",IF(D2807&gt;=('28 Populations and thresholds'!$I$156)*0.25,"YES"))</f>
        <v xml:space="preserve"> </v>
      </c>
      <c r="L2807" s="272" t="b">
        <f>OR('28 Populations and thresholds'!$J$156="CR",'28 Populations and thresholds'!$J$156="EN",'28 Populations and thresholds'!$J$156="VU")</f>
        <v>0</v>
      </c>
      <c r="M2807" s="273">
        <f>D2807/'28 Populations and thresholds'!$H$156</f>
        <v>4.1119999999999997E-2</v>
      </c>
      <c r="N2807" s="274">
        <f>'28 Populations and thresholds'!$K$156</f>
        <v>0</v>
      </c>
      <c r="O2807" s="263" t="str">
        <f t="shared" si="183"/>
        <v xml:space="preserve"> </v>
      </c>
      <c r="P2807" s="349"/>
      <c r="Q2807" s="272"/>
      <c r="R2807" s="274"/>
      <c r="S2807" s="263"/>
      <c r="T2807" s="275" t="s">
        <v>4583</v>
      </c>
      <c r="U2807" s="263" t="str">
        <f t="shared" si="184"/>
        <v xml:space="preserve"> </v>
      </c>
      <c r="W2807" s="4"/>
      <c r="X2807" s="4"/>
      <c r="Y2807" s="4"/>
      <c r="Z2807" s="4"/>
    </row>
    <row r="2808" spans="1:26" x14ac:dyDescent="0.2">
      <c r="A2808" s="267" t="s">
        <v>1582</v>
      </c>
      <c r="B2808" s="268" t="s">
        <v>1586</v>
      </c>
      <c r="C2808" s="269" t="s">
        <v>3772</v>
      </c>
      <c r="D2808" s="270">
        <v>535</v>
      </c>
      <c r="E2808" s="271">
        <v>31017</v>
      </c>
      <c r="F2808" s="263" t="str">
        <f t="shared" si="181"/>
        <v xml:space="preserve"> </v>
      </c>
      <c r="G2808" s="267" t="s">
        <v>21</v>
      </c>
      <c r="H2808" s="267" t="s">
        <v>134</v>
      </c>
      <c r="I2808" s="263" t="str">
        <f t="shared" si="182"/>
        <v xml:space="preserve"> </v>
      </c>
      <c r="J2808" s="272" t="str">
        <f>IF(D2808&gt;=('28 Populations and thresholds'!$I$201),"YES"," ")</f>
        <v>YES</v>
      </c>
      <c r="K2808" s="272" t="str">
        <f>IF(J2808="YES"," ",IF(D2808&gt;=('28 Populations and thresholds'!$I$201)*0.25,"YES"))</f>
        <v xml:space="preserve"> </v>
      </c>
      <c r="L2808" s="272" t="b">
        <f>OR('28 Populations and thresholds'!$J$201="CR",'28 Populations and thresholds'!$J$201="EN",'28 Populations and thresholds'!$J$201="VU")</f>
        <v>0</v>
      </c>
      <c r="M2808" s="273">
        <f>D2808/'28 Populations and thresholds'!$H$201</f>
        <v>2.1399999999999999E-2</v>
      </c>
      <c r="N2808" s="274">
        <f>'28 Populations and thresholds'!$K$201</f>
        <v>0</v>
      </c>
      <c r="O2808" s="263" t="str">
        <f t="shared" si="183"/>
        <v xml:space="preserve"> </v>
      </c>
      <c r="P2808" s="349"/>
      <c r="Q2808" s="272"/>
      <c r="R2808" s="274"/>
      <c r="S2808" s="263"/>
      <c r="T2808" s="269"/>
      <c r="U2808" s="263" t="str">
        <f t="shared" si="184"/>
        <v xml:space="preserve"> </v>
      </c>
    </row>
    <row r="2809" spans="1:26" x14ac:dyDescent="0.2">
      <c r="A2809" s="267" t="s">
        <v>1582</v>
      </c>
      <c r="B2809" s="268" t="s">
        <v>1586</v>
      </c>
      <c r="C2809" s="280" t="s">
        <v>3771</v>
      </c>
      <c r="D2809" s="270">
        <v>281</v>
      </c>
      <c r="E2809" s="271">
        <v>31017</v>
      </c>
      <c r="F2809" s="263" t="str">
        <f t="shared" si="181"/>
        <v xml:space="preserve"> </v>
      </c>
      <c r="G2809" s="267" t="s">
        <v>21</v>
      </c>
      <c r="H2809" s="267" t="s">
        <v>134</v>
      </c>
      <c r="I2809" s="263" t="str">
        <f t="shared" si="182"/>
        <v xml:space="preserve"> </v>
      </c>
      <c r="J2809" s="272" t="str">
        <f>IF(D2809&gt;=('28 Populations and thresholds'!$I$200),"YES"," ")</f>
        <v>YES</v>
      </c>
      <c r="K2809" s="272" t="str">
        <f>IF(J2809="YES"," ",IF(D2809&gt;=('28 Populations and thresholds'!$I$200)*0.25,"YES"))</f>
        <v xml:space="preserve"> </v>
      </c>
      <c r="L2809" s="272" t="b">
        <f>OR('28 Populations and thresholds'!$J$200="CR",'28 Populations and thresholds'!$J$200="EN",'28 Populations and thresholds'!$J$200="VU")</f>
        <v>0</v>
      </c>
      <c r="M2809" s="273">
        <f>D2809/'28 Populations and thresholds'!$H$200</f>
        <v>2.81E-3</v>
      </c>
      <c r="N2809" s="274">
        <f>'28 Populations and thresholds'!$K$200</f>
        <v>0</v>
      </c>
      <c r="O2809" s="263" t="str">
        <f t="shared" si="183"/>
        <v xml:space="preserve"> </v>
      </c>
      <c r="P2809" s="349"/>
      <c r="Q2809" s="272"/>
      <c r="R2809" s="274"/>
      <c r="S2809" s="263"/>
      <c r="T2809" s="275"/>
      <c r="U2809" s="263" t="str">
        <f t="shared" si="184"/>
        <v xml:space="preserve"> </v>
      </c>
      <c r="W2809" s="4"/>
      <c r="X2809" s="4"/>
      <c r="Y2809" s="4"/>
      <c r="Z2809" s="4"/>
    </row>
    <row r="2810" spans="1:26" x14ac:dyDescent="0.2">
      <c r="A2810" s="336" t="s">
        <v>1582</v>
      </c>
      <c r="B2810" s="356" t="s">
        <v>1086</v>
      </c>
      <c r="C2810" s="351" t="s">
        <v>3472</v>
      </c>
      <c r="D2810" s="357">
        <v>11</v>
      </c>
      <c r="E2810" s="358">
        <v>31017</v>
      </c>
      <c r="F2810" s="263" t="str">
        <f t="shared" si="181"/>
        <v xml:space="preserve"> </v>
      </c>
      <c r="G2810" s="336" t="s">
        <v>21</v>
      </c>
      <c r="H2810" s="336" t="s">
        <v>614</v>
      </c>
      <c r="I2810" s="263" t="str">
        <f t="shared" si="182"/>
        <v xml:space="preserve"> </v>
      </c>
      <c r="J2810" s="321" t="str">
        <f>IF(D2810&gt;=('28 Populations and thresholds'!$I$188),"YES"," ")</f>
        <v>YES</v>
      </c>
      <c r="K2810" s="321" t="str">
        <f>IF(J2810="YES"," ",IF(D2810&gt;=('28 Populations and thresholds'!$I$188)*0.25,"YES"))</f>
        <v xml:space="preserve"> </v>
      </c>
      <c r="L2810" s="321" t="b">
        <f>OR('28 Populations and thresholds'!$J$188="CR",'28 Populations and thresholds'!$J$188="EN",'28 Populations and thresholds'!$J$188="VU")</f>
        <v>1</v>
      </c>
      <c r="M2810" s="322">
        <f>D2810/'28 Populations and thresholds'!$H$188</f>
        <v>1.8333333333333333E-2</v>
      </c>
      <c r="N2810" s="323" t="str">
        <f>'28 Populations and thresholds'!$K$188</f>
        <v>DEC</v>
      </c>
      <c r="O2810" s="263" t="str">
        <f t="shared" si="183"/>
        <v xml:space="preserve"> </v>
      </c>
      <c r="P2810" s="386">
        <v>1.83</v>
      </c>
      <c r="Q2810" s="321">
        <v>1</v>
      </c>
      <c r="R2810" s="323">
        <v>1</v>
      </c>
      <c r="S2810" s="263"/>
      <c r="T2810" s="337"/>
      <c r="U2810" s="263" t="str">
        <f t="shared" si="184"/>
        <v xml:space="preserve"> </v>
      </c>
      <c r="W2810" s="4"/>
      <c r="X2810" s="4"/>
      <c r="Y2810" s="4"/>
      <c r="Z2810" s="4"/>
    </row>
    <row r="2811" spans="1:26" x14ac:dyDescent="0.2">
      <c r="A2811" s="182" t="s">
        <v>1582</v>
      </c>
      <c r="B2811" s="186" t="s">
        <v>4507</v>
      </c>
      <c r="C2811" s="192" t="s">
        <v>3786</v>
      </c>
      <c r="D2811" s="180">
        <v>2000</v>
      </c>
      <c r="E2811" s="190"/>
      <c r="F2811" s="263" t="str">
        <f t="shared" si="181"/>
        <v xml:space="preserve"> </v>
      </c>
      <c r="G2811" s="12" t="s">
        <v>4498</v>
      </c>
      <c r="H2811" s="187"/>
      <c r="I2811" s="263" t="str">
        <f t="shared" si="182"/>
        <v xml:space="preserve"> </v>
      </c>
      <c r="J2811" s="38" t="str">
        <f>IF(D2811&gt;=('28 Populations and thresholds'!$I$238),"YES"," ")</f>
        <v>YES</v>
      </c>
      <c r="K2811" s="38" t="str">
        <f>IF(J2811="YES"," ",IF(D2811&gt;=('28 Populations and thresholds'!$I$238)*0.25,"YES"))</f>
        <v xml:space="preserve"> </v>
      </c>
      <c r="L2811" s="38" t="b">
        <f>OR('28 Populations and thresholds'!$J$238="CR",'28 Populations and thresholds'!$J$238="EN",'28 Populations and thresholds'!$J$238="VU")</f>
        <v>0</v>
      </c>
      <c r="M2811" s="75">
        <f>D2811/'28 Populations and thresholds'!$H$238</f>
        <v>2.8571428571428571E-2</v>
      </c>
      <c r="N2811" s="106">
        <f>'28 Populations and thresholds'!$K$238</f>
        <v>0</v>
      </c>
      <c r="O2811" s="263" t="str">
        <f t="shared" si="183"/>
        <v xml:space="preserve"> </v>
      </c>
      <c r="P2811" s="348">
        <v>7.39</v>
      </c>
      <c r="Q2811" s="38">
        <v>3</v>
      </c>
      <c r="R2811" s="106">
        <v>1</v>
      </c>
      <c r="S2811" s="263"/>
      <c r="T2811" s="12" t="s">
        <v>4567</v>
      </c>
      <c r="U2811" s="263" t="str">
        <f t="shared" si="184"/>
        <v xml:space="preserve"> </v>
      </c>
    </row>
    <row r="2812" spans="1:26" x14ac:dyDescent="0.2">
      <c r="A2812" s="182" t="s">
        <v>1582</v>
      </c>
      <c r="B2812" s="186" t="s">
        <v>4507</v>
      </c>
      <c r="C2812" s="177" t="s">
        <v>3782</v>
      </c>
      <c r="D2812" s="180">
        <v>1200</v>
      </c>
      <c r="E2812" s="190"/>
      <c r="F2812" s="263" t="str">
        <f t="shared" si="181"/>
        <v xml:space="preserve"> </v>
      </c>
      <c r="G2812" s="12" t="s">
        <v>4498</v>
      </c>
      <c r="H2812" s="187"/>
      <c r="I2812" s="263" t="str">
        <f t="shared" si="182"/>
        <v xml:space="preserve"> </v>
      </c>
      <c r="J2812" s="38" t="str">
        <f>IF(D2812&gt;=('28 Populations and thresholds'!$I$227),"YES"," ")</f>
        <v>YES</v>
      </c>
      <c r="K2812" s="38" t="str">
        <f>IF(J2812="YES"," ",IF(D2812&gt;=('28 Populations and thresholds'!$I$227)*0.25,"YES"))</f>
        <v xml:space="preserve"> </v>
      </c>
      <c r="L2812" s="38" t="b">
        <f>OR('28 Populations and thresholds'!$J$227="CR",'28 Populations and thresholds'!$J$227="EN",'28 Populations and thresholds'!$J$227="VU")</f>
        <v>0</v>
      </c>
      <c r="M2812" s="75">
        <f>D2812/'28 Populations and thresholds'!$H$227</f>
        <v>1.2E-2</v>
      </c>
      <c r="N2812" s="106">
        <f>'28 Populations and thresholds'!$K$227</f>
        <v>0</v>
      </c>
      <c r="O2812" s="263" t="str">
        <f t="shared" si="183"/>
        <v xml:space="preserve"> </v>
      </c>
      <c r="P2812" s="348"/>
      <c r="Q2812" s="38"/>
      <c r="R2812" s="106"/>
      <c r="S2812" s="263"/>
      <c r="U2812" s="263" t="str">
        <f t="shared" si="184"/>
        <v xml:space="preserve"> </v>
      </c>
    </row>
    <row r="2813" spans="1:26" x14ac:dyDescent="0.2">
      <c r="A2813" s="143" t="s">
        <v>1582</v>
      </c>
      <c r="B2813" s="186" t="s">
        <v>4507</v>
      </c>
      <c r="C2813" s="111" t="s">
        <v>3472</v>
      </c>
      <c r="D2813" s="41">
        <v>20</v>
      </c>
      <c r="E2813" s="46">
        <v>33303</v>
      </c>
      <c r="F2813" s="263" t="str">
        <f t="shared" si="181"/>
        <v xml:space="preserve"> </v>
      </c>
      <c r="G2813" s="143" t="s">
        <v>21</v>
      </c>
      <c r="H2813" s="143" t="s">
        <v>853</v>
      </c>
      <c r="I2813" s="263" t="str">
        <f t="shared" si="182"/>
        <v xml:space="preserve"> </v>
      </c>
      <c r="J2813" s="38" t="str">
        <f>IF(D2813&gt;=('28 Populations and thresholds'!$I$188),"YES"," ")</f>
        <v>YES</v>
      </c>
      <c r="K2813" s="38" t="str">
        <f>IF(J2813="YES"," ",IF(D2813&gt;=('28 Populations and thresholds'!$I$188)*0.25,"YES"))</f>
        <v xml:space="preserve"> </v>
      </c>
      <c r="L2813" s="38" t="b">
        <f>OR('28 Populations and thresholds'!$J$188="CR",'28 Populations and thresholds'!$J$188="EN",'28 Populations and thresholds'!$J$188="VU")</f>
        <v>1</v>
      </c>
      <c r="M2813" s="75">
        <f>D2813/'28 Populations and thresholds'!$H$188</f>
        <v>3.3333333333333333E-2</v>
      </c>
      <c r="N2813" s="106" t="str">
        <f>'28 Populations and thresholds'!$K$188</f>
        <v>DEC</v>
      </c>
      <c r="O2813" s="263" t="str">
        <f t="shared" si="183"/>
        <v xml:space="preserve"> </v>
      </c>
      <c r="P2813" s="348"/>
      <c r="Q2813" s="38"/>
      <c r="R2813" s="106"/>
      <c r="S2813" s="263"/>
      <c r="T2813" s="9"/>
      <c r="U2813" s="263" t="str">
        <f t="shared" si="184"/>
        <v xml:space="preserve"> </v>
      </c>
      <c r="W2813" s="4"/>
      <c r="X2813" s="4"/>
      <c r="Y2813" s="4"/>
      <c r="Z2813" s="4"/>
    </row>
    <row r="2814" spans="1:26" x14ac:dyDescent="0.2">
      <c r="A2814" s="275" t="s">
        <v>1582</v>
      </c>
      <c r="B2814" s="269" t="s">
        <v>1673</v>
      </c>
      <c r="C2814" s="269" t="s">
        <v>3722</v>
      </c>
      <c r="D2814" s="279">
        <v>136196</v>
      </c>
      <c r="E2814" s="284" t="s">
        <v>156</v>
      </c>
      <c r="F2814" s="263" t="str">
        <f t="shared" si="181"/>
        <v xml:space="preserve"> </v>
      </c>
      <c r="G2814" s="275" t="s">
        <v>139</v>
      </c>
      <c r="H2814" s="275"/>
      <c r="I2814" s="263" t="str">
        <f t="shared" si="182"/>
        <v xml:space="preserve"> </v>
      </c>
      <c r="J2814" s="272" t="str">
        <f>IF(D2814&gt;=('28 Populations and thresholds'!$I$43),"YES"," ")</f>
        <v>YES</v>
      </c>
      <c r="K2814" s="272" t="str">
        <f>IF(J2814="YES"," ",IF(D2814&gt;=('28 Populations and thresholds'!$I$43)*0.25,"YES"))</f>
        <v xml:space="preserve"> </v>
      </c>
      <c r="L2814" s="272" t="b">
        <f>OR('28 Populations and thresholds'!$J$43="CR",'28 Populations and thresholds'!$J$43="EN",'28 Populations and thresholds'!$J$43="VU")</f>
        <v>0</v>
      </c>
      <c r="M2814" s="273">
        <f>D2814/'28 Populations and thresholds'!$H$43</f>
        <v>0.45398666666666665</v>
      </c>
      <c r="N2814" s="274">
        <f>'28 Populations and thresholds'!$K$43</f>
        <v>0</v>
      </c>
      <c r="O2814" s="263" t="str">
        <f t="shared" si="183"/>
        <v xml:space="preserve"> </v>
      </c>
      <c r="P2814" s="349">
        <v>46.49</v>
      </c>
      <c r="Q2814" s="272">
        <v>2</v>
      </c>
      <c r="R2814" s="274">
        <v>0</v>
      </c>
      <c r="S2814" s="263"/>
      <c r="T2814" s="275"/>
      <c r="U2814" s="263" t="str">
        <f t="shared" si="184"/>
        <v xml:space="preserve"> </v>
      </c>
      <c r="W2814" s="4"/>
      <c r="X2814" s="4"/>
      <c r="Y2814" s="4"/>
      <c r="Z2814" s="4"/>
    </row>
    <row r="2815" spans="1:26" x14ac:dyDescent="0.2">
      <c r="A2815" s="275" t="s">
        <v>1582</v>
      </c>
      <c r="B2815" s="269" t="s">
        <v>1673</v>
      </c>
      <c r="C2815" s="269" t="s">
        <v>1672</v>
      </c>
      <c r="D2815" s="279">
        <v>109</v>
      </c>
      <c r="E2815" s="284" t="s">
        <v>156</v>
      </c>
      <c r="F2815" s="263" t="str">
        <f t="shared" si="181"/>
        <v xml:space="preserve"> </v>
      </c>
      <c r="G2815" s="275" t="s">
        <v>139</v>
      </c>
      <c r="H2815" s="275"/>
      <c r="I2815" s="263" t="str">
        <f t="shared" si="182"/>
        <v xml:space="preserve"> </v>
      </c>
      <c r="J2815" s="272" t="str">
        <f>IF(D2815&gt;=('28 Populations and thresholds'!$I$42),"YES"," ")</f>
        <v>YES</v>
      </c>
      <c r="K2815" s="272" t="str">
        <f>IF(J2815="YES"," ",IF(D2815&gt;=('28 Populations and thresholds'!$I$42)*0.25,"YES"))</f>
        <v xml:space="preserve"> </v>
      </c>
      <c r="L2815" s="272" t="b">
        <f>OR('28 Populations and thresholds'!$J$42="CR",'28 Populations and thresholds'!$J$42="EN",'28 Populations and thresholds'!$J$42="VU")</f>
        <v>0</v>
      </c>
      <c r="M2815" s="273">
        <f>D2815/'28 Populations and thresholds'!$H$42</f>
        <v>1.09E-2</v>
      </c>
      <c r="N2815" s="274" t="str">
        <f>'28 Populations and thresholds'!$K$42</f>
        <v>DEC</v>
      </c>
      <c r="O2815" s="263" t="str">
        <f t="shared" si="183"/>
        <v xml:space="preserve"> </v>
      </c>
      <c r="P2815" s="349"/>
      <c r="Q2815" s="272"/>
      <c r="R2815" s="274"/>
      <c r="S2815" s="263"/>
      <c r="T2815" s="275"/>
      <c r="U2815" s="263" t="str">
        <f t="shared" si="184"/>
        <v xml:space="preserve"> </v>
      </c>
    </row>
    <row r="2816" spans="1:26" x14ac:dyDescent="0.2">
      <c r="A2816" s="324" t="s">
        <v>1582</v>
      </c>
      <c r="B2816" s="337" t="s">
        <v>3704</v>
      </c>
      <c r="C2816" s="337" t="s">
        <v>3676</v>
      </c>
      <c r="D2816" s="339">
        <v>16</v>
      </c>
      <c r="E2816" s="323">
        <v>2000</v>
      </c>
      <c r="F2816" s="263" t="str">
        <f t="shared" si="181"/>
        <v xml:space="preserve"> </v>
      </c>
      <c r="G2816" s="324" t="s">
        <v>139</v>
      </c>
      <c r="H2816" s="324" t="s">
        <v>3388</v>
      </c>
      <c r="I2816" s="263" t="str">
        <f t="shared" si="182"/>
        <v xml:space="preserve"> </v>
      </c>
      <c r="J2816" s="321" t="str">
        <f>IF(D2816&gt;=('28 Populations and thresholds'!$I$96),"YES"," ")</f>
        <v>YES</v>
      </c>
      <c r="K2816" s="321" t="str">
        <f>IF(J2816="YES"," ",IF(D2816&gt;=('28 Populations and thresholds'!$I$96)*0.25,"YES"))</f>
        <v xml:space="preserve"> </v>
      </c>
      <c r="L2816" s="321" t="b">
        <f>OR('28 Populations and thresholds'!$J$96="CR",'28 Populations and thresholds'!$J$96="EN",'28 Populations and thresholds'!$J$96="VU")</f>
        <v>1</v>
      </c>
      <c r="M2816" s="322">
        <f>D2816/'28 Populations and thresholds'!$H$96</f>
        <v>1.6E-2</v>
      </c>
      <c r="N2816" s="323" t="str">
        <f>'28 Populations and thresholds'!$K$96</f>
        <v>DEC</v>
      </c>
      <c r="O2816" s="263" t="str">
        <f t="shared" si="183"/>
        <v xml:space="preserve"> </v>
      </c>
      <c r="P2816" s="386">
        <v>1.6</v>
      </c>
      <c r="Q2816" s="321">
        <v>1</v>
      </c>
      <c r="R2816" s="323">
        <v>1</v>
      </c>
      <c r="S2816" s="263"/>
      <c r="T2816" s="337"/>
      <c r="U2816" s="263" t="str">
        <f t="shared" si="184"/>
        <v xml:space="preserve"> </v>
      </c>
    </row>
    <row r="2817" spans="1:26" x14ac:dyDescent="0.2">
      <c r="A2817" s="143" t="s">
        <v>1582</v>
      </c>
      <c r="B2817" s="40" t="s">
        <v>932</v>
      </c>
      <c r="C2817" s="4" t="s">
        <v>3748</v>
      </c>
      <c r="D2817" s="41">
        <v>300</v>
      </c>
      <c r="E2817" s="46">
        <v>32514</v>
      </c>
      <c r="F2817" s="263" t="str">
        <f t="shared" ref="F2817:F2880" si="185">" "</f>
        <v xml:space="preserve"> </v>
      </c>
      <c r="G2817" s="143" t="s">
        <v>21</v>
      </c>
      <c r="H2817" s="143" t="s">
        <v>853</v>
      </c>
      <c r="I2817" s="263" t="str">
        <f t="shared" ref="I2817:I2880" si="186">" "</f>
        <v xml:space="preserve"> </v>
      </c>
      <c r="J2817" s="38" t="str">
        <f>IF(D2817&gt;=('28 Populations and thresholds'!$I$156),"YES"," ")</f>
        <v>YES</v>
      </c>
      <c r="K2817" s="38" t="str">
        <f>IF(J2817="YES"," ",IF(D2817&gt;=('28 Populations and thresholds'!$I$156)*0.25,"YES"))</f>
        <v xml:space="preserve"> </v>
      </c>
      <c r="L2817" s="38" t="b">
        <f>OR('28 Populations and thresholds'!$J$156="CR",'28 Populations and thresholds'!$J$156="EN",'28 Populations and thresholds'!$J$156="VU")</f>
        <v>0</v>
      </c>
      <c r="M2817" s="75">
        <f>D2817/'28 Populations and thresholds'!$H$156</f>
        <v>1.2E-2</v>
      </c>
      <c r="N2817" s="106">
        <f>'28 Populations and thresholds'!$K$156</f>
        <v>0</v>
      </c>
      <c r="O2817" s="263" t="str">
        <f t="shared" ref="O2817:O2880" si="187">" "</f>
        <v xml:space="preserve"> </v>
      </c>
      <c r="P2817" s="348">
        <v>2.23</v>
      </c>
      <c r="Q2817" s="38">
        <v>3</v>
      </c>
      <c r="R2817" s="106">
        <v>0</v>
      </c>
      <c r="S2817" s="263"/>
      <c r="T2817" s="12" t="s">
        <v>4583</v>
      </c>
      <c r="U2817" s="263" t="str">
        <f t="shared" ref="U2817:U2880" si="188">" "</f>
        <v xml:space="preserve"> </v>
      </c>
      <c r="W2817" s="4"/>
      <c r="X2817" s="4"/>
      <c r="Y2817" s="4"/>
      <c r="Z2817" s="4"/>
    </row>
    <row r="2818" spans="1:26" x14ac:dyDescent="0.2">
      <c r="A2818" s="143" t="s">
        <v>1582</v>
      </c>
      <c r="B2818" s="40" t="s">
        <v>932</v>
      </c>
      <c r="C2818" s="4" t="s">
        <v>3753</v>
      </c>
      <c r="D2818" s="41">
        <v>250</v>
      </c>
      <c r="E2818" s="46">
        <v>32514</v>
      </c>
      <c r="F2818" s="263" t="str">
        <f t="shared" si="185"/>
        <v xml:space="preserve"> </v>
      </c>
      <c r="G2818" s="143" t="s">
        <v>21</v>
      </c>
      <c r="H2818" s="143" t="s">
        <v>853</v>
      </c>
      <c r="I2818" s="263" t="str">
        <f t="shared" si="186"/>
        <v xml:space="preserve"> </v>
      </c>
      <c r="J2818" s="38" t="str">
        <f>IF(D2818&gt;=('28 Populations and thresholds'!$I$171),"YES"," ")</f>
        <v>YES</v>
      </c>
      <c r="K2818" s="38" t="str">
        <f>IF(J2818="YES"," ",IF(D2818&gt;=('28 Populations and thresholds'!$I$171)*0.25,"YES"))</f>
        <v xml:space="preserve"> </v>
      </c>
      <c r="L2818" s="38" t="b">
        <f>OR('28 Populations and thresholds'!$J$171="CR",'28 Populations and thresholds'!$J$171="EN",'28 Populations and thresholds'!$J$171="VU")</f>
        <v>0</v>
      </c>
      <c r="M2818" s="75">
        <f>D2818/'28 Populations and thresholds'!$H$171</f>
        <v>2.5000000000000001E-4</v>
      </c>
      <c r="N2818" s="106">
        <f>'28 Populations and thresholds'!$K$171</f>
        <v>0</v>
      </c>
      <c r="O2818" s="263" t="str">
        <f t="shared" si="187"/>
        <v xml:space="preserve"> </v>
      </c>
      <c r="P2818" s="348"/>
      <c r="Q2818" s="38"/>
      <c r="R2818" s="106"/>
      <c r="S2818" s="263"/>
      <c r="U2818" s="263" t="str">
        <f t="shared" si="188"/>
        <v xml:space="preserve"> </v>
      </c>
    </row>
    <row r="2819" spans="1:26" x14ac:dyDescent="0.2">
      <c r="A2819" s="143" t="s">
        <v>1582</v>
      </c>
      <c r="B2819" s="40" t="s">
        <v>932</v>
      </c>
      <c r="C2819" s="111" t="s">
        <v>3473</v>
      </c>
      <c r="D2819" s="41">
        <v>1000</v>
      </c>
      <c r="E2819" s="46">
        <v>32514</v>
      </c>
      <c r="F2819" s="263" t="str">
        <f t="shared" si="185"/>
        <v xml:space="preserve"> </v>
      </c>
      <c r="G2819" s="143" t="s">
        <v>21</v>
      </c>
      <c r="H2819" s="143" t="s">
        <v>853</v>
      </c>
      <c r="I2819" s="263" t="str">
        <f t="shared" si="186"/>
        <v xml:space="preserve"> </v>
      </c>
      <c r="J2819" s="38" t="str">
        <f>IF(D2819&gt;=('28 Populations and thresholds'!$I$190),"YES"," ")</f>
        <v>YES</v>
      </c>
      <c r="K2819" s="38" t="str">
        <f>IF(J2819="YES"," ",IF(D2819&gt;=('28 Populations and thresholds'!$I$190)*0.25,"YES"))</f>
        <v xml:space="preserve"> </v>
      </c>
      <c r="L2819" s="38" t="b">
        <f>OR('28 Populations and thresholds'!$J$190="CR",'28 Populations and thresholds'!$J$190="EN",'28 Populations and thresholds'!$J$190="VU")</f>
        <v>0</v>
      </c>
      <c r="M2819" s="75">
        <f>D2819/'28 Populations and thresholds'!$H$190</f>
        <v>0.01</v>
      </c>
      <c r="N2819" s="106">
        <f>'28 Populations and thresholds'!$K$190</f>
        <v>0</v>
      </c>
      <c r="O2819" s="263" t="str">
        <f t="shared" si="187"/>
        <v xml:space="preserve"> </v>
      </c>
      <c r="P2819" s="348"/>
      <c r="Q2819" s="38"/>
      <c r="R2819" s="106"/>
      <c r="S2819" s="263"/>
      <c r="U2819" s="263" t="str">
        <f t="shared" si="188"/>
        <v xml:space="preserve"> </v>
      </c>
    </row>
    <row r="2820" spans="1:26" x14ac:dyDescent="0.2">
      <c r="A2820" s="275" t="s">
        <v>1582</v>
      </c>
      <c r="B2820" s="269" t="s">
        <v>3702</v>
      </c>
      <c r="C2820" s="269" t="s">
        <v>3676</v>
      </c>
      <c r="D2820" s="279">
        <v>30</v>
      </c>
      <c r="E2820" s="274">
        <v>1989</v>
      </c>
      <c r="F2820" s="263" t="str">
        <f t="shared" si="185"/>
        <v xml:space="preserve"> </v>
      </c>
      <c r="G2820" s="275" t="s">
        <v>139</v>
      </c>
      <c r="H2820" s="275" t="s">
        <v>3388</v>
      </c>
      <c r="I2820" s="263" t="str">
        <f t="shared" si="186"/>
        <v xml:space="preserve"> </v>
      </c>
      <c r="J2820" s="272" t="str">
        <f>IF(D2820&gt;=('28 Populations and thresholds'!$I$96),"YES"," ")</f>
        <v>YES</v>
      </c>
      <c r="K2820" s="272" t="str">
        <f>IF(J2820="YES"," ",IF(D2820&gt;=('28 Populations and thresholds'!$I$96)*0.25,"YES"))</f>
        <v xml:space="preserve"> </v>
      </c>
      <c r="L2820" s="272" t="b">
        <f>OR('28 Populations and thresholds'!$J$96="CR",'28 Populations and thresholds'!$J$96="EN",'28 Populations and thresholds'!$J$96="VU")</f>
        <v>1</v>
      </c>
      <c r="M2820" s="273">
        <f>D2820/'28 Populations and thresholds'!$H$96</f>
        <v>0.03</v>
      </c>
      <c r="N2820" s="274" t="str">
        <f>'28 Populations and thresholds'!$K$96</f>
        <v>DEC</v>
      </c>
      <c r="O2820" s="263" t="str">
        <f t="shared" si="187"/>
        <v xml:space="preserve"> </v>
      </c>
      <c r="P2820" s="349">
        <v>3</v>
      </c>
      <c r="Q2820" s="272">
        <v>1</v>
      </c>
      <c r="R2820" s="274">
        <v>1</v>
      </c>
      <c r="S2820" s="263"/>
      <c r="T2820" s="269"/>
      <c r="U2820" s="263" t="str">
        <f t="shared" si="188"/>
        <v xml:space="preserve"> </v>
      </c>
    </row>
    <row r="2821" spans="1:26" x14ac:dyDescent="0.2">
      <c r="A2821" s="12" t="s">
        <v>1582</v>
      </c>
      <c r="B2821" s="4" t="s">
        <v>3703</v>
      </c>
      <c r="C2821" s="4" t="s">
        <v>3676</v>
      </c>
      <c r="D2821" s="5">
        <v>15</v>
      </c>
      <c r="E2821" s="104">
        <v>1993</v>
      </c>
      <c r="F2821" s="263" t="str">
        <f t="shared" si="185"/>
        <v xml:space="preserve"> </v>
      </c>
      <c r="G2821" s="12" t="s">
        <v>139</v>
      </c>
      <c r="H2821" s="12" t="s">
        <v>3388</v>
      </c>
      <c r="I2821" s="263" t="str">
        <f t="shared" si="186"/>
        <v xml:space="preserve"> </v>
      </c>
      <c r="J2821" s="38" t="str">
        <f>IF(D2821&gt;=('28 Populations and thresholds'!$I$96),"YES"," ")</f>
        <v>YES</v>
      </c>
      <c r="K2821" s="38" t="str">
        <f>IF(J2821="YES"," ",IF(D2821&gt;=('28 Populations and thresholds'!$I$96)*0.25,"YES"))</f>
        <v xml:space="preserve"> </v>
      </c>
      <c r="L2821" s="38" t="b">
        <f>OR('28 Populations and thresholds'!$J$96="CR",'28 Populations and thresholds'!$J$96="EN",'28 Populations and thresholds'!$J$96="VU")</f>
        <v>1</v>
      </c>
      <c r="M2821" s="75">
        <f>D2821/'28 Populations and thresholds'!$H$96</f>
        <v>1.4999999999999999E-2</v>
      </c>
      <c r="N2821" s="106" t="str">
        <f>'28 Populations and thresholds'!$K$96</f>
        <v>DEC</v>
      </c>
      <c r="O2821" s="263" t="str">
        <f t="shared" si="187"/>
        <v xml:space="preserve"> </v>
      </c>
      <c r="P2821" s="348">
        <v>1.5</v>
      </c>
      <c r="Q2821" s="38">
        <v>1</v>
      </c>
      <c r="R2821" s="106">
        <v>1</v>
      </c>
      <c r="S2821" s="263"/>
      <c r="T2821" s="9"/>
      <c r="U2821" s="263" t="str">
        <f t="shared" si="188"/>
        <v xml:space="preserve"> </v>
      </c>
    </row>
    <row r="2822" spans="1:26" x14ac:dyDescent="0.2">
      <c r="A2822" s="275" t="s">
        <v>1582</v>
      </c>
      <c r="B2822" s="269" t="s">
        <v>1262</v>
      </c>
      <c r="C2822" s="269" t="s">
        <v>3676</v>
      </c>
      <c r="D2822" s="279">
        <v>10</v>
      </c>
      <c r="E2822" s="274">
        <v>1989</v>
      </c>
      <c r="F2822" s="263" t="str">
        <f t="shared" si="185"/>
        <v xml:space="preserve"> </v>
      </c>
      <c r="G2822" s="275" t="s">
        <v>139</v>
      </c>
      <c r="H2822" s="275" t="s">
        <v>3388</v>
      </c>
      <c r="I2822" s="263" t="str">
        <f t="shared" si="186"/>
        <v xml:space="preserve"> </v>
      </c>
      <c r="J2822" s="272" t="str">
        <f>IF(D2822&gt;=('28 Populations and thresholds'!$I$96),"YES"," ")</f>
        <v>YES</v>
      </c>
      <c r="K2822" s="272" t="str">
        <f>IF(J2822="YES"," ",IF(D2822&gt;=('28 Populations and thresholds'!$I$96)*0.25,"YES"))</f>
        <v xml:space="preserve"> </v>
      </c>
      <c r="L2822" s="272" t="b">
        <f>OR('28 Populations and thresholds'!$J$96="CR",'28 Populations and thresholds'!$J$96="EN",'28 Populations and thresholds'!$J$96="VU")</f>
        <v>1</v>
      </c>
      <c r="M2822" s="273">
        <f>D2822/'28 Populations and thresholds'!$H$96</f>
        <v>0.01</v>
      </c>
      <c r="N2822" s="274" t="str">
        <f>'28 Populations and thresholds'!$K$96</f>
        <v>DEC</v>
      </c>
      <c r="O2822" s="263" t="str">
        <f t="shared" si="187"/>
        <v xml:space="preserve"> </v>
      </c>
      <c r="P2822" s="349">
        <v>2.48</v>
      </c>
      <c r="Q2822" s="272">
        <v>2</v>
      </c>
      <c r="R2822" s="274">
        <v>1</v>
      </c>
      <c r="S2822" s="263"/>
      <c r="T2822" s="269"/>
      <c r="U2822" s="263" t="str">
        <f t="shared" si="188"/>
        <v xml:space="preserve"> </v>
      </c>
    </row>
    <row r="2823" spans="1:26" x14ac:dyDescent="0.2">
      <c r="A2823" s="267" t="s">
        <v>1582</v>
      </c>
      <c r="B2823" s="268" t="s">
        <v>1262</v>
      </c>
      <c r="C2823" s="269" t="s">
        <v>3748</v>
      </c>
      <c r="D2823" s="270">
        <v>370</v>
      </c>
      <c r="E2823" s="271">
        <v>32478</v>
      </c>
      <c r="F2823" s="263" t="str">
        <f t="shared" si="185"/>
        <v xml:space="preserve"> </v>
      </c>
      <c r="G2823" s="267" t="s">
        <v>21</v>
      </c>
      <c r="H2823" s="267" t="s">
        <v>1263</v>
      </c>
      <c r="I2823" s="263" t="str">
        <f t="shared" si="186"/>
        <v xml:space="preserve"> </v>
      </c>
      <c r="J2823" s="272" t="str">
        <f>IF(D2823&gt;=('28 Populations and thresholds'!$I$156),"YES"," ")</f>
        <v>YES</v>
      </c>
      <c r="K2823" s="272" t="str">
        <f>IF(J2823="YES"," ",IF(D2823&gt;=('28 Populations and thresholds'!$I$156)*0.25,"YES"))</f>
        <v xml:space="preserve"> </v>
      </c>
      <c r="L2823" s="272" t="b">
        <f>OR('28 Populations and thresholds'!$J$156="CR",'28 Populations and thresholds'!$J$156="EN",'28 Populations and thresholds'!$J$156="VU")</f>
        <v>0</v>
      </c>
      <c r="M2823" s="273">
        <f>D2823/'28 Populations and thresholds'!$H$156</f>
        <v>1.4800000000000001E-2</v>
      </c>
      <c r="N2823" s="274">
        <f>'28 Populations and thresholds'!$K$156</f>
        <v>0</v>
      </c>
      <c r="O2823" s="263" t="str">
        <f t="shared" si="187"/>
        <v xml:space="preserve"> </v>
      </c>
      <c r="P2823" s="349"/>
      <c r="Q2823" s="272"/>
      <c r="R2823" s="274"/>
      <c r="S2823" s="263"/>
      <c r="T2823" s="275" t="s">
        <v>4583</v>
      </c>
      <c r="U2823" s="263" t="str">
        <f t="shared" si="188"/>
        <v xml:space="preserve"> </v>
      </c>
      <c r="W2823" s="4"/>
      <c r="X2823" s="4"/>
      <c r="Y2823" s="4"/>
      <c r="Z2823" s="4"/>
    </row>
    <row r="2824" spans="1:26" x14ac:dyDescent="0.2">
      <c r="A2824" s="143" t="s">
        <v>1582</v>
      </c>
      <c r="B2824" s="40" t="s">
        <v>1588</v>
      </c>
      <c r="C2824" s="4" t="s">
        <v>3676</v>
      </c>
      <c r="D2824" s="41">
        <v>170</v>
      </c>
      <c r="E2824" s="47" t="s">
        <v>1317</v>
      </c>
      <c r="F2824" s="263" t="str">
        <f t="shared" si="185"/>
        <v xml:space="preserve"> </v>
      </c>
      <c r="G2824" s="143" t="s">
        <v>15</v>
      </c>
      <c r="H2824" s="143" t="s">
        <v>1315</v>
      </c>
      <c r="I2824" s="263" t="str">
        <f t="shared" si="186"/>
        <v xml:space="preserve"> </v>
      </c>
      <c r="J2824" s="38" t="str">
        <f>IF(D2824&gt;=('28 Populations and thresholds'!$I$96),"YES"," ")</f>
        <v>YES</v>
      </c>
      <c r="K2824" s="38" t="str">
        <f>IF(J2824="YES"," ",IF(D2824&gt;=('28 Populations and thresholds'!$I$96)*0.25,"YES"))</f>
        <v xml:space="preserve"> </v>
      </c>
      <c r="L2824" s="38" t="b">
        <f>OR('28 Populations and thresholds'!$J$96="CR",'28 Populations and thresholds'!$J$96="EN",'28 Populations and thresholds'!$J$96="VU")</f>
        <v>1</v>
      </c>
      <c r="M2824" s="75">
        <f>D2824/'28 Populations and thresholds'!$H$96</f>
        <v>0.17</v>
      </c>
      <c r="N2824" s="106" t="str">
        <f>'28 Populations and thresholds'!$K$96</f>
        <v>DEC</v>
      </c>
      <c r="O2824" s="263" t="str">
        <f t="shared" si="187"/>
        <v xml:space="preserve"> </v>
      </c>
      <c r="P2824" s="348">
        <v>20.32</v>
      </c>
      <c r="Q2824" s="38">
        <v>3</v>
      </c>
      <c r="R2824" s="106">
        <v>1</v>
      </c>
      <c r="S2824" s="263"/>
      <c r="T2824" s="9"/>
      <c r="U2824" s="263" t="str">
        <f t="shared" si="188"/>
        <v xml:space="preserve"> </v>
      </c>
    </row>
    <row r="2825" spans="1:26" x14ac:dyDescent="0.2">
      <c r="A2825" s="143" t="s">
        <v>1582</v>
      </c>
      <c r="B2825" s="40" t="s">
        <v>1588</v>
      </c>
      <c r="C2825" s="111" t="s">
        <v>3612</v>
      </c>
      <c r="D2825" s="41">
        <v>4740</v>
      </c>
      <c r="E2825" s="47" t="s">
        <v>1317</v>
      </c>
      <c r="F2825" s="263" t="str">
        <f t="shared" si="185"/>
        <v xml:space="preserve"> </v>
      </c>
      <c r="G2825" s="143" t="s">
        <v>15</v>
      </c>
      <c r="H2825" s="143" t="s">
        <v>1315</v>
      </c>
      <c r="I2825" s="263" t="str">
        <f t="shared" si="186"/>
        <v xml:space="preserve"> </v>
      </c>
      <c r="J2825" s="38" t="str">
        <f>IF(D2825&gt;=('28 Populations and thresholds'!$I$93),"YES"," ")</f>
        <v>YES</v>
      </c>
      <c r="K2825" s="38" t="str">
        <f>IF(J2825="YES"," ",IF(D2825&gt;=('28 Populations and thresholds'!$I$93)*0.25,"YES"))</f>
        <v xml:space="preserve"> </v>
      </c>
      <c r="L2825" s="38" t="b">
        <f>OR('28 Populations and thresholds'!$J$93="CR",'28 Populations and thresholds'!$J$93="EN",'28 Populations and thresholds'!$J$93="VU")</f>
        <v>0</v>
      </c>
      <c r="M2825" s="75">
        <f>D2825/'28 Populations and thresholds'!$H$93</f>
        <v>2.3699999999999999E-2</v>
      </c>
      <c r="N2825" s="106" t="str">
        <f>'28 Populations and thresholds'!$K$93</f>
        <v>DEC</v>
      </c>
      <c r="O2825" s="263" t="str">
        <f t="shared" si="187"/>
        <v xml:space="preserve"> </v>
      </c>
      <c r="P2825" s="348"/>
      <c r="Q2825" s="38"/>
      <c r="R2825" s="106"/>
      <c r="S2825" s="263"/>
      <c r="U2825" s="263" t="str">
        <f t="shared" si="188"/>
        <v xml:space="preserve"> </v>
      </c>
    </row>
    <row r="2826" spans="1:26" x14ac:dyDescent="0.2">
      <c r="A2826" s="143" t="s">
        <v>1582</v>
      </c>
      <c r="B2826" s="40" t="s">
        <v>1588</v>
      </c>
      <c r="C2826" s="4" t="s">
        <v>3519</v>
      </c>
      <c r="D2826" s="41">
        <v>9535</v>
      </c>
      <c r="E2826" s="47" t="s">
        <v>1349</v>
      </c>
      <c r="F2826" s="263" t="str">
        <f t="shared" si="185"/>
        <v xml:space="preserve"> </v>
      </c>
      <c r="G2826" s="143" t="s">
        <v>15</v>
      </c>
      <c r="H2826" s="143" t="s">
        <v>1315</v>
      </c>
      <c r="I2826" s="263" t="str">
        <f t="shared" si="186"/>
        <v xml:space="preserve"> </v>
      </c>
      <c r="J2826" s="38" t="str">
        <f>IF(D2826&gt;=('28 Populations and thresholds'!$I$56),"YES"," ")</f>
        <v>YES</v>
      </c>
      <c r="K2826" s="38" t="str">
        <f>IF(J2826="YES"," ",IF(D2826&gt;=('28 Populations and thresholds'!$I$56)*0.25,"YES"))</f>
        <v xml:space="preserve"> </v>
      </c>
      <c r="L2826" s="38" t="b">
        <f>OR('28 Populations and thresholds'!$J$56="CR",'28 Populations and thresholds'!$J$56="EN",'28 Populations and thresholds'!$J$56="VU")</f>
        <v>0</v>
      </c>
      <c r="M2826" s="75">
        <f>D2826/'28 Populations and thresholds'!$H$56</f>
        <v>9.5350000000000001E-3</v>
      </c>
      <c r="N2826" s="106" t="str">
        <f>'28 Populations and thresholds'!$K$56</f>
        <v>DEC</v>
      </c>
      <c r="O2826" s="263" t="str">
        <f t="shared" si="187"/>
        <v xml:space="preserve"> </v>
      </c>
      <c r="P2826" s="348"/>
      <c r="Q2826" s="38"/>
      <c r="R2826" s="106"/>
      <c r="S2826" s="263"/>
      <c r="U2826" s="263" t="str">
        <f t="shared" si="188"/>
        <v xml:space="preserve"> </v>
      </c>
    </row>
    <row r="2827" spans="1:26" x14ac:dyDescent="0.2">
      <c r="A2827" s="324" t="s">
        <v>1582</v>
      </c>
      <c r="B2827" s="337" t="s">
        <v>1589</v>
      </c>
      <c r="C2827" s="337" t="s">
        <v>3676</v>
      </c>
      <c r="D2827" s="339">
        <v>10</v>
      </c>
      <c r="E2827" s="323">
        <v>1989</v>
      </c>
      <c r="F2827" s="263" t="str">
        <f t="shared" si="185"/>
        <v xml:space="preserve"> </v>
      </c>
      <c r="G2827" s="324" t="s">
        <v>139</v>
      </c>
      <c r="H2827" s="324" t="s">
        <v>3388</v>
      </c>
      <c r="I2827" s="263" t="str">
        <f t="shared" si="186"/>
        <v xml:space="preserve"> </v>
      </c>
      <c r="J2827" s="321" t="str">
        <f>IF(D2827&gt;=('28 Populations and thresholds'!$I$96),"YES"," ")</f>
        <v>YES</v>
      </c>
      <c r="K2827" s="321" t="str">
        <f>IF(J2827="YES"," ",IF(D2827&gt;=('28 Populations and thresholds'!$I$96)*0.25,"YES"))</f>
        <v xml:space="preserve"> </v>
      </c>
      <c r="L2827" s="321" t="b">
        <f>OR('28 Populations and thresholds'!$J$96="CR",'28 Populations and thresholds'!$J$96="EN",'28 Populations and thresholds'!$J$96="VU")</f>
        <v>1</v>
      </c>
      <c r="M2827" s="322">
        <f>D2827/'28 Populations and thresholds'!$H$96</f>
        <v>0.01</v>
      </c>
      <c r="N2827" s="323" t="str">
        <f>'28 Populations and thresholds'!$K$96</f>
        <v>DEC</v>
      </c>
      <c r="O2827" s="263" t="str">
        <f t="shared" si="187"/>
        <v xml:space="preserve"> </v>
      </c>
      <c r="P2827" s="386">
        <v>4.5</v>
      </c>
      <c r="Q2827" s="321">
        <v>2</v>
      </c>
      <c r="R2827" s="323">
        <v>1</v>
      </c>
      <c r="S2827" s="263"/>
      <c r="T2827" s="337"/>
      <c r="U2827" s="263" t="str">
        <f t="shared" si="188"/>
        <v xml:space="preserve"> </v>
      </c>
    </row>
    <row r="2828" spans="1:26" x14ac:dyDescent="0.2">
      <c r="A2828" s="324" t="s">
        <v>1582</v>
      </c>
      <c r="B2828" s="337" t="s">
        <v>1589</v>
      </c>
      <c r="C2828" s="337" t="s">
        <v>3519</v>
      </c>
      <c r="D2828" s="339">
        <v>35000</v>
      </c>
      <c r="E2828" s="323">
        <v>2005</v>
      </c>
      <c r="F2828" s="263" t="str">
        <f t="shared" si="185"/>
        <v xml:space="preserve"> </v>
      </c>
      <c r="G2828" s="324" t="s">
        <v>139</v>
      </c>
      <c r="H2828" s="324" t="s">
        <v>3388</v>
      </c>
      <c r="I2828" s="263" t="str">
        <f t="shared" si="186"/>
        <v xml:space="preserve"> </v>
      </c>
      <c r="J2828" s="321" t="str">
        <f>IF(D2828&gt;=('28 Populations and thresholds'!$I$56),"YES"," ")</f>
        <v>YES</v>
      </c>
      <c r="K2828" s="321" t="str">
        <f>IF(J2828="YES"," ",IF(D2828&gt;=('28 Populations and thresholds'!$I$56)*0.25,"YES"))</f>
        <v xml:space="preserve"> </v>
      </c>
      <c r="L2828" s="321" t="b">
        <f>OR('28 Populations and thresholds'!$J$56="CR",'28 Populations and thresholds'!$J$56="EN",'28 Populations and thresholds'!$J$56="VU")</f>
        <v>0</v>
      </c>
      <c r="M2828" s="322">
        <f>D2828/'28 Populations and thresholds'!$H$56</f>
        <v>3.5000000000000003E-2</v>
      </c>
      <c r="N2828" s="323" t="str">
        <f>'28 Populations and thresholds'!$K$56</f>
        <v>DEC</v>
      </c>
      <c r="O2828" s="263" t="str">
        <f t="shared" si="187"/>
        <v xml:space="preserve"> </v>
      </c>
      <c r="P2828" s="386"/>
      <c r="Q2828" s="321"/>
      <c r="R2828" s="323"/>
      <c r="S2828" s="263"/>
      <c r="T2828" s="324"/>
      <c r="U2828" s="263" t="str">
        <f t="shared" si="188"/>
        <v xml:space="preserve"> </v>
      </c>
    </row>
    <row r="2829" spans="1:26" x14ac:dyDescent="0.2">
      <c r="A2829" s="143" t="s">
        <v>1582</v>
      </c>
      <c r="B2829" s="40" t="s">
        <v>1076</v>
      </c>
      <c r="C2829" s="4" t="s">
        <v>3447</v>
      </c>
      <c r="D2829" s="41">
        <v>300</v>
      </c>
      <c r="E2829" s="46">
        <v>33992</v>
      </c>
      <c r="F2829" s="263" t="str">
        <f t="shared" si="185"/>
        <v xml:space="preserve"> </v>
      </c>
      <c r="G2829" s="143" t="s">
        <v>21</v>
      </c>
      <c r="H2829" s="143" t="s">
        <v>853</v>
      </c>
      <c r="I2829" s="263" t="str">
        <f t="shared" si="186"/>
        <v xml:space="preserve"> </v>
      </c>
      <c r="J2829" s="38" t="str">
        <f>IF(D2829&gt;=('28 Populations and thresholds'!$I$145),"YES"," ")</f>
        <v>YES</v>
      </c>
      <c r="K2829" s="38" t="str">
        <f>IF(J2829="YES"," ",IF(D2829&gt;=('28 Populations and thresholds'!$I$145)*0.25,"YES"))</f>
        <v xml:space="preserve"> </v>
      </c>
      <c r="L2829" s="38" t="b">
        <f>OR('28 Populations and thresholds'!$J$145="CR",'28 Populations and thresholds'!$J$145="EN",'28 Populations and thresholds'!$J$145="VU")</f>
        <v>0</v>
      </c>
      <c r="M2829" s="75">
        <f>D2829/'28 Populations and thresholds'!$H$145</f>
        <v>3.0000000000000001E-3</v>
      </c>
      <c r="N2829" s="106">
        <f>'28 Populations and thresholds'!$K$145</f>
        <v>0</v>
      </c>
      <c r="O2829" s="263" t="str">
        <f t="shared" si="187"/>
        <v xml:space="preserve"> </v>
      </c>
      <c r="P2829" s="348">
        <v>4.1500000000000004</v>
      </c>
      <c r="Q2829" s="38">
        <v>5</v>
      </c>
      <c r="R2829" s="106">
        <v>0</v>
      </c>
      <c r="S2829" s="263"/>
      <c r="U2829" s="263" t="str">
        <f t="shared" si="188"/>
        <v xml:space="preserve"> </v>
      </c>
    </row>
    <row r="2830" spans="1:26" x14ac:dyDescent="0.2">
      <c r="A2830" s="143" t="s">
        <v>1582</v>
      </c>
      <c r="B2830" s="40" t="s">
        <v>1076</v>
      </c>
      <c r="C2830" s="4" t="s">
        <v>3748</v>
      </c>
      <c r="D2830" s="41">
        <v>768</v>
      </c>
      <c r="E2830" s="46">
        <v>32112</v>
      </c>
      <c r="F2830" s="263" t="str">
        <f t="shared" si="185"/>
        <v xml:space="preserve"> </v>
      </c>
      <c r="G2830" s="143" t="s">
        <v>21</v>
      </c>
      <c r="H2830" s="143" t="s">
        <v>696</v>
      </c>
      <c r="I2830" s="263" t="str">
        <f t="shared" si="186"/>
        <v xml:space="preserve"> </v>
      </c>
      <c r="J2830" s="38" t="str">
        <f>IF(D2830&gt;=(('28 Populations and thresholds'!$I$156)+('28 Populations and thresholds'!$I$157)),"YES"," ")</f>
        <v>YES</v>
      </c>
      <c r="K2830" s="38" t="str">
        <f>IF(J2830="YES"," ",IF(D2830&gt;=(('28 Populations and thresholds'!$I$156)+('28 Populations and thresholds'!$I$157))*0.25,"YES"))</f>
        <v xml:space="preserve"> </v>
      </c>
      <c r="L2830" s="38" t="b">
        <f>OR('28 Populations and thresholds'!$J$156="CR",'28 Populations and thresholds'!$J$156="EN",'28 Populations and thresholds'!$J$156="VU")</f>
        <v>0</v>
      </c>
      <c r="M2830" s="75">
        <f>D2830/(('28 Populations and thresholds'!$H$156)+('28 Populations and thresholds'!$H$157))</f>
        <v>6.1440000000000002E-3</v>
      </c>
      <c r="N2830" s="106">
        <f>'28 Populations and thresholds'!$K$156</f>
        <v>0</v>
      </c>
      <c r="O2830" s="263" t="str">
        <f t="shared" si="187"/>
        <v xml:space="preserve"> </v>
      </c>
      <c r="P2830" s="348"/>
      <c r="Q2830" s="38"/>
      <c r="R2830" s="106"/>
      <c r="S2830" s="263"/>
      <c r="T2830" s="12" t="s">
        <v>4583</v>
      </c>
      <c r="U2830" s="263" t="str">
        <f t="shared" si="188"/>
        <v xml:space="preserve"> </v>
      </c>
    </row>
    <row r="2831" spans="1:26" x14ac:dyDescent="0.2">
      <c r="A2831" s="143" t="s">
        <v>1582</v>
      </c>
      <c r="B2831" s="40" t="s">
        <v>1076</v>
      </c>
      <c r="C2831" s="4" t="s">
        <v>3772</v>
      </c>
      <c r="D2831" s="41">
        <v>681</v>
      </c>
      <c r="E2831" s="46">
        <v>32112</v>
      </c>
      <c r="F2831" s="263" t="str">
        <f t="shared" si="185"/>
        <v xml:space="preserve"> </v>
      </c>
      <c r="G2831" s="143" t="s">
        <v>21</v>
      </c>
      <c r="H2831" s="143" t="s">
        <v>696</v>
      </c>
      <c r="I2831" s="263" t="str">
        <f t="shared" si="186"/>
        <v xml:space="preserve"> </v>
      </c>
      <c r="J2831" s="38" t="str">
        <f>IF(D2831&gt;=('28 Populations and thresholds'!$I$201),"YES"," ")</f>
        <v>YES</v>
      </c>
      <c r="K2831" s="38" t="str">
        <f>IF(J2831="YES"," ",IF(D2831&gt;=('28 Populations and thresholds'!$I$201)*0.25,"YES"))</f>
        <v xml:space="preserve"> </v>
      </c>
      <c r="L2831" s="38" t="b">
        <f>OR('28 Populations and thresholds'!$J$201="CR",'28 Populations and thresholds'!$J$201="EN",'28 Populations and thresholds'!$J$201="VU")</f>
        <v>0</v>
      </c>
      <c r="M2831" s="75">
        <f>D2831/'28 Populations and thresholds'!$H$201</f>
        <v>2.724E-2</v>
      </c>
      <c r="N2831" s="106">
        <f>'28 Populations and thresholds'!$K$201</f>
        <v>0</v>
      </c>
      <c r="O2831" s="263" t="str">
        <f t="shared" si="187"/>
        <v xml:space="preserve"> </v>
      </c>
      <c r="P2831" s="348"/>
      <c r="Q2831" s="38"/>
      <c r="R2831" s="106"/>
      <c r="S2831" s="263"/>
      <c r="T2831" s="9"/>
      <c r="U2831" s="263" t="str">
        <f t="shared" si="188"/>
        <v xml:space="preserve"> </v>
      </c>
    </row>
    <row r="2832" spans="1:26" x14ac:dyDescent="0.2">
      <c r="A2832" s="143" t="s">
        <v>1582</v>
      </c>
      <c r="B2832" s="40" t="s">
        <v>1076</v>
      </c>
      <c r="C2832" s="4" t="s">
        <v>3760</v>
      </c>
      <c r="D2832" s="41">
        <v>803</v>
      </c>
      <c r="E2832" s="46">
        <v>32021</v>
      </c>
      <c r="F2832" s="263" t="str">
        <f t="shared" si="185"/>
        <v xml:space="preserve"> </v>
      </c>
      <c r="G2832" s="143" t="s">
        <v>21</v>
      </c>
      <c r="H2832" s="143" t="s">
        <v>696</v>
      </c>
      <c r="I2832" s="263" t="str">
        <f t="shared" si="186"/>
        <v xml:space="preserve"> </v>
      </c>
      <c r="J2832" s="38" t="str">
        <f>IF(D2832&gt;=('28 Populations and thresholds'!$I$186),"YES"," ")</f>
        <v xml:space="preserve"> </v>
      </c>
      <c r="K2832" s="38" t="str">
        <f>IF(J2832="YES"," ",IF(D2832&gt;=('28 Populations and thresholds'!$I$186)*0.25,"YES"))</f>
        <v>YES</v>
      </c>
      <c r="L2832" s="38" t="b">
        <f>OR('28 Populations and thresholds'!$J$186="CR",'28 Populations and thresholds'!$J$186="EN",'28 Populations and thresholds'!$J$186="VU")</f>
        <v>0</v>
      </c>
      <c r="M2832" s="75">
        <f>D2832/'28 Populations and thresholds'!$H$186</f>
        <v>8.03E-4</v>
      </c>
      <c r="N2832" s="106">
        <f>'28 Populations and thresholds'!$K$186</f>
        <v>0</v>
      </c>
      <c r="O2832" s="263" t="str">
        <f t="shared" si="187"/>
        <v xml:space="preserve"> </v>
      </c>
      <c r="P2832" s="348"/>
      <c r="Q2832" s="38"/>
      <c r="R2832" s="106"/>
      <c r="S2832" s="263"/>
      <c r="U2832" s="263" t="str">
        <f t="shared" si="188"/>
        <v xml:space="preserve"> </v>
      </c>
    </row>
    <row r="2833" spans="1:26" x14ac:dyDescent="0.2">
      <c r="A2833" s="143" t="s">
        <v>1582</v>
      </c>
      <c r="B2833" s="40" t="s">
        <v>1076</v>
      </c>
      <c r="C2833" s="4" t="s">
        <v>3770</v>
      </c>
      <c r="D2833" s="41">
        <v>1348</v>
      </c>
      <c r="E2833" s="46">
        <v>32021</v>
      </c>
      <c r="F2833" s="263" t="str">
        <f t="shared" si="185"/>
        <v xml:space="preserve"> </v>
      </c>
      <c r="G2833" s="143" t="s">
        <v>21</v>
      </c>
      <c r="H2833" s="143" t="s">
        <v>696</v>
      </c>
      <c r="I2833" s="263" t="str">
        <f t="shared" si="186"/>
        <v xml:space="preserve"> </v>
      </c>
      <c r="J2833" s="38" t="str">
        <f>IF(D2833&gt;=('28 Populations and thresholds'!$I$199),"YES"," ")</f>
        <v xml:space="preserve"> </v>
      </c>
      <c r="K2833" s="38" t="str">
        <f>IF(J2833="YES"," ",IF(D2833&gt;=('28 Populations and thresholds'!$I$199)*0.25,"YES"))</f>
        <v>YES</v>
      </c>
      <c r="L2833" s="38" t="b">
        <f>OR('28 Populations and thresholds'!$J$199="CR",'28 Populations and thresholds'!$J$199="EN",'28 Populations and thresholds'!$J$199="VU")</f>
        <v>0</v>
      </c>
      <c r="M2833" s="75">
        <f>D2833/'28 Populations and thresholds'!$H$199</f>
        <v>4.279365079365079E-3</v>
      </c>
      <c r="N2833" s="106">
        <f>'28 Populations and thresholds'!$K$199</f>
        <v>0</v>
      </c>
      <c r="O2833" s="263" t="str">
        <f t="shared" si="187"/>
        <v xml:space="preserve"> </v>
      </c>
      <c r="P2833" s="348"/>
      <c r="Q2833" s="38"/>
      <c r="R2833" s="106"/>
      <c r="S2833" s="263"/>
      <c r="U2833" s="263" t="str">
        <f t="shared" si="188"/>
        <v xml:space="preserve"> </v>
      </c>
    </row>
    <row r="2834" spans="1:26" x14ac:dyDescent="0.2">
      <c r="A2834" s="275" t="s">
        <v>1582</v>
      </c>
      <c r="B2834" s="269" t="s">
        <v>1654</v>
      </c>
      <c r="C2834" s="269" t="s">
        <v>3717</v>
      </c>
      <c r="D2834" s="279">
        <v>2470</v>
      </c>
      <c r="E2834" s="284" t="s">
        <v>74</v>
      </c>
      <c r="F2834" s="263" t="str">
        <f t="shared" si="185"/>
        <v xml:space="preserve"> </v>
      </c>
      <c r="G2834" s="275" t="s">
        <v>139</v>
      </c>
      <c r="H2834" s="275"/>
      <c r="I2834" s="263" t="str">
        <f t="shared" si="186"/>
        <v xml:space="preserve"> </v>
      </c>
      <c r="J2834" s="272" t="str">
        <f>IF(D2834&gt;=('28 Populations and thresholds'!$I$16),"YES"," ")</f>
        <v>YES</v>
      </c>
      <c r="K2834" s="272" t="str">
        <f>IF(J2834="YES"," ",IF(D2834&gt;=('28 Populations and thresholds'!$I$16)*0.25,"YES"))</f>
        <v xml:space="preserve"> </v>
      </c>
      <c r="L2834" s="272" t="b">
        <f>OR('28 Populations and thresholds'!$J$16="CR",'28 Populations and thresholds'!$J$16="EN",'28 Populations and thresholds'!$J$16="VU")</f>
        <v>0</v>
      </c>
      <c r="M2834" s="273">
        <f>D2834/'28 Populations and thresholds'!$H$16</f>
        <v>2.47E-2</v>
      </c>
      <c r="N2834" s="274" t="str">
        <f>'28 Populations and thresholds'!$K$16</f>
        <v>DEC</v>
      </c>
      <c r="O2834" s="263" t="str">
        <f t="shared" si="187"/>
        <v xml:space="preserve"> </v>
      </c>
      <c r="P2834" s="349">
        <v>5.14</v>
      </c>
      <c r="Q2834" s="272">
        <v>2</v>
      </c>
      <c r="R2834" s="274">
        <v>0</v>
      </c>
      <c r="S2834" s="263"/>
      <c r="T2834" s="275"/>
      <c r="U2834" s="263" t="str">
        <f t="shared" si="188"/>
        <v xml:space="preserve"> </v>
      </c>
    </row>
    <row r="2835" spans="1:26" x14ac:dyDescent="0.2">
      <c r="A2835" s="275" t="s">
        <v>1582</v>
      </c>
      <c r="B2835" s="269" t="s">
        <v>1654</v>
      </c>
      <c r="C2835" s="269" t="s">
        <v>1636</v>
      </c>
      <c r="D2835" s="279">
        <v>2668</v>
      </c>
      <c r="E2835" s="284" t="s">
        <v>74</v>
      </c>
      <c r="F2835" s="263" t="str">
        <f t="shared" si="185"/>
        <v xml:space="preserve"> </v>
      </c>
      <c r="G2835" s="275" t="s">
        <v>139</v>
      </c>
      <c r="H2835" s="275"/>
      <c r="I2835" s="263" t="str">
        <f t="shared" si="186"/>
        <v xml:space="preserve"> </v>
      </c>
      <c r="J2835" s="272" t="str">
        <f>IF(D2835&gt;=('28 Populations and thresholds'!$I$18),"YES"," ")</f>
        <v>YES</v>
      </c>
      <c r="K2835" s="272" t="str">
        <f>IF(J2835="YES"," ",IF(D2835&gt;=('28 Populations and thresholds'!$I$18)*0.25,"YES"))</f>
        <v xml:space="preserve"> </v>
      </c>
      <c r="L2835" s="272" t="b">
        <f>OR('28 Populations and thresholds'!$J$18="CR",'28 Populations and thresholds'!$J$18="EN",'28 Populations and thresholds'!$J$18="VU")</f>
        <v>0</v>
      </c>
      <c r="M2835" s="273">
        <f>D2835/'28 Populations and thresholds'!$H$18</f>
        <v>2.6679999999999999E-2</v>
      </c>
      <c r="N2835" s="274">
        <f>'28 Populations and thresholds'!$K$18</f>
        <v>0</v>
      </c>
      <c r="O2835" s="263" t="str">
        <f t="shared" si="187"/>
        <v xml:space="preserve"> </v>
      </c>
      <c r="P2835" s="349"/>
      <c r="Q2835" s="272"/>
      <c r="R2835" s="274"/>
      <c r="S2835" s="263"/>
      <c r="T2835" s="275"/>
      <c r="U2835" s="263" t="str">
        <f t="shared" si="188"/>
        <v xml:space="preserve"> </v>
      </c>
    </row>
    <row r="2836" spans="1:26" x14ac:dyDescent="0.2">
      <c r="A2836" s="12" t="s">
        <v>1582</v>
      </c>
      <c r="B2836" s="9" t="s">
        <v>1676</v>
      </c>
      <c r="C2836" s="4" t="s">
        <v>3722</v>
      </c>
      <c r="D2836" s="5">
        <v>12000</v>
      </c>
      <c r="E2836" s="1" t="s">
        <v>32</v>
      </c>
      <c r="F2836" s="263" t="str">
        <f t="shared" si="185"/>
        <v xml:space="preserve"> </v>
      </c>
      <c r="G2836" s="13" t="s">
        <v>139</v>
      </c>
      <c r="I2836" s="263" t="str">
        <f t="shared" si="186"/>
        <v xml:space="preserve"> </v>
      </c>
      <c r="J2836" s="38" t="str">
        <f>IF(D2836&gt;=('28 Populations and thresholds'!$I$43),"YES"," ")</f>
        <v>YES</v>
      </c>
      <c r="K2836" s="38" t="str">
        <f>IF(J2836="YES"," ",IF(D2836&gt;=('28 Populations and thresholds'!$I$43)*0.25,"YES"))</f>
        <v xml:space="preserve"> </v>
      </c>
      <c r="L2836" s="38" t="b">
        <f>OR('28 Populations and thresholds'!$J$43="CR",'28 Populations and thresholds'!$J$43="EN",'28 Populations and thresholds'!$J$43="VU")</f>
        <v>0</v>
      </c>
      <c r="M2836" s="75">
        <f>D2836/'28 Populations and thresholds'!$H$43</f>
        <v>0.04</v>
      </c>
      <c r="N2836" s="106">
        <f>'28 Populations and thresholds'!$K$43</f>
        <v>0</v>
      </c>
      <c r="O2836" s="263" t="str">
        <f t="shared" si="187"/>
        <v xml:space="preserve"> </v>
      </c>
      <c r="P2836" s="348">
        <v>4</v>
      </c>
      <c r="Q2836" s="38">
        <v>1</v>
      </c>
      <c r="R2836" s="106">
        <v>0</v>
      </c>
      <c r="S2836" s="263"/>
      <c r="U2836" s="263" t="str">
        <f t="shared" si="188"/>
        <v xml:space="preserve"> </v>
      </c>
      <c r="W2836" s="4"/>
      <c r="X2836" s="4"/>
      <c r="Y2836" s="4"/>
    </row>
    <row r="2837" spans="1:26" x14ac:dyDescent="0.2">
      <c r="A2837" s="267" t="s">
        <v>1582</v>
      </c>
      <c r="B2837" s="268" t="s">
        <v>1301</v>
      </c>
      <c r="C2837" s="269" t="s">
        <v>3447</v>
      </c>
      <c r="D2837" s="270">
        <v>378</v>
      </c>
      <c r="E2837" s="271">
        <v>33258</v>
      </c>
      <c r="F2837" s="263" t="str">
        <f t="shared" si="185"/>
        <v xml:space="preserve"> </v>
      </c>
      <c r="G2837" s="267" t="s">
        <v>21</v>
      </c>
      <c r="H2837" s="267" t="s">
        <v>853</v>
      </c>
      <c r="I2837" s="263" t="str">
        <f t="shared" si="186"/>
        <v xml:space="preserve"> </v>
      </c>
      <c r="J2837" s="272" t="str">
        <f>IF(D2837&gt;=('28 Populations and thresholds'!$I$145),"YES"," ")</f>
        <v>YES</v>
      </c>
      <c r="K2837" s="272" t="str">
        <f>IF(J2837="YES"," ",IF(D2837&gt;=('28 Populations and thresholds'!$I$145)*0.25,"YES"))</f>
        <v xml:space="preserve"> </v>
      </c>
      <c r="L2837" s="272" t="b">
        <f>OR('28 Populations and thresholds'!$J$145="CR",'28 Populations and thresholds'!$J$145="EN",'28 Populations and thresholds'!$J$145="VU")</f>
        <v>0</v>
      </c>
      <c r="M2837" s="273">
        <f>D2837/'28 Populations and thresholds'!$H$145</f>
        <v>3.7799999999999999E-3</v>
      </c>
      <c r="N2837" s="274">
        <f>'28 Populations and thresholds'!$K$145</f>
        <v>0</v>
      </c>
      <c r="O2837" s="263" t="str">
        <f t="shared" si="187"/>
        <v xml:space="preserve"> </v>
      </c>
      <c r="P2837" s="349">
        <v>1.45</v>
      </c>
      <c r="Q2837" s="272">
        <v>2</v>
      </c>
      <c r="R2837" s="274">
        <v>0</v>
      </c>
      <c r="S2837" s="263"/>
      <c r="T2837" s="275"/>
      <c r="U2837" s="263" t="str">
        <f t="shared" si="188"/>
        <v xml:space="preserve"> </v>
      </c>
    </row>
    <row r="2838" spans="1:26" x14ac:dyDescent="0.2">
      <c r="A2838" s="275" t="s">
        <v>1582</v>
      </c>
      <c r="B2838" s="269" t="s">
        <v>1657</v>
      </c>
      <c r="C2838" s="269" t="s">
        <v>1636</v>
      </c>
      <c r="D2838" s="279">
        <v>1075</v>
      </c>
      <c r="E2838" s="284" t="s">
        <v>207</v>
      </c>
      <c r="F2838" s="263" t="str">
        <f t="shared" si="185"/>
        <v xml:space="preserve"> </v>
      </c>
      <c r="G2838" s="275" t="s">
        <v>139</v>
      </c>
      <c r="H2838" s="275"/>
      <c r="I2838" s="263" t="str">
        <f t="shared" si="186"/>
        <v xml:space="preserve"> </v>
      </c>
      <c r="J2838" s="272" t="str">
        <f>IF(D2838&gt;=('28 Populations and thresholds'!$I$18),"YES"," ")</f>
        <v>YES</v>
      </c>
      <c r="K2838" s="272" t="str">
        <f>IF(J2838="YES"," ",IF(D2838&gt;=('28 Populations and thresholds'!$I$18)*0.25,"YES"))</f>
        <v xml:space="preserve"> </v>
      </c>
      <c r="L2838" s="272" t="b">
        <f>OR('28 Populations and thresholds'!$J$18="CR",'28 Populations and thresholds'!$J$18="EN",'28 Populations and thresholds'!$J$18="VU")</f>
        <v>0</v>
      </c>
      <c r="M2838" s="273">
        <f>D2838/'28 Populations and thresholds'!$H$18</f>
        <v>1.0749999999999999E-2</v>
      </c>
      <c r="N2838" s="274">
        <f>'28 Populations and thresholds'!$K$18</f>
        <v>0</v>
      </c>
      <c r="O2838" s="263" t="str">
        <f t="shared" si="187"/>
        <v xml:space="preserve"> </v>
      </c>
      <c r="P2838" s="349"/>
      <c r="Q2838" s="272"/>
      <c r="R2838" s="274"/>
      <c r="S2838" s="263"/>
      <c r="T2838" s="275"/>
      <c r="U2838" s="263" t="str">
        <f t="shared" si="188"/>
        <v xml:space="preserve"> </v>
      </c>
    </row>
    <row r="2839" spans="1:26" x14ac:dyDescent="0.2">
      <c r="A2839" s="143" t="s">
        <v>1582</v>
      </c>
      <c r="B2839" s="40" t="s">
        <v>1591</v>
      </c>
      <c r="C2839" s="4" t="s">
        <v>3519</v>
      </c>
      <c r="D2839" s="41">
        <v>9500</v>
      </c>
      <c r="E2839" s="47" t="s">
        <v>1341</v>
      </c>
      <c r="F2839" s="263" t="str">
        <f t="shared" si="185"/>
        <v xml:space="preserve"> </v>
      </c>
      <c r="G2839" s="143" t="s">
        <v>15</v>
      </c>
      <c r="H2839" s="143" t="s">
        <v>1315</v>
      </c>
      <c r="I2839" s="263" t="str">
        <f t="shared" si="186"/>
        <v xml:space="preserve"> </v>
      </c>
      <c r="J2839" s="38" t="str">
        <f>IF(D2839&gt;=('28 Populations and thresholds'!$I$56),"YES"," ")</f>
        <v>YES</v>
      </c>
      <c r="K2839" s="38" t="str">
        <f>IF(J2839="YES"," ",IF(D2839&gt;=('28 Populations and thresholds'!$I$56)*0.25,"YES"))</f>
        <v xml:space="preserve"> </v>
      </c>
      <c r="L2839" s="38" t="b">
        <f>OR('28 Populations and thresholds'!$J$56="CR",'28 Populations and thresholds'!$J$56="EN",'28 Populations and thresholds'!$J$56="VU")</f>
        <v>0</v>
      </c>
      <c r="M2839" s="75">
        <f>D2839/'28 Populations and thresholds'!$H$56</f>
        <v>9.4999999999999998E-3</v>
      </c>
      <c r="N2839" s="106" t="str">
        <f>'28 Populations and thresholds'!$K$56</f>
        <v>DEC</v>
      </c>
      <c r="O2839" s="263" t="str">
        <f t="shared" si="187"/>
        <v xml:space="preserve"> </v>
      </c>
      <c r="P2839" s="348">
        <v>0.95</v>
      </c>
      <c r="Q2839" s="38">
        <v>1</v>
      </c>
      <c r="R2839" s="106">
        <v>0</v>
      </c>
      <c r="S2839" s="263"/>
      <c r="U2839" s="263" t="str">
        <f t="shared" si="188"/>
        <v xml:space="preserve"> </v>
      </c>
    </row>
    <row r="2840" spans="1:26" x14ac:dyDescent="0.2">
      <c r="A2840" s="275" t="s">
        <v>1582</v>
      </c>
      <c r="B2840" s="269" t="s">
        <v>1675</v>
      </c>
      <c r="C2840" s="269" t="s">
        <v>3722</v>
      </c>
      <c r="D2840" s="279">
        <v>100000</v>
      </c>
      <c r="E2840" s="284" t="s">
        <v>156</v>
      </c>
      <c r="F2840" s="263" t="str">
        <f t="shared" si="185"/>
        <v xml:space="preserve"> </v>
      </c>
      <c r="G2840" s="275" t="s">
        <v>139</v>
      </c>
      <c r="H2840" s="275"/>
      <c r="I2840" s="263" t="str">
        <f t="shared" si="186"/>
        <v xml:space="preserve"> </v>
      </c>
      <c r="J2840" s="272" t="str">
        <f>IF(D2840&gt;=('28 Populations and thresholds'!$I$43),"YES"," ")</f>
        <v>YES</v>
      </c>
      <c r="K2840" s="272" t="str">
        <f>IF(J2840="YES"," ",IF(D2840&gt;=('28 Populations and thresholds'!$I$43)*0.25,"YES"))</f>
        <v xml:space="preserve"> </v>
      </c>
      <c r="L2840" s="272" t="b">
        <f>OR('28 Populations and thresholds'!$J$43="CR",'28 Populations and thresholds'!$J$43="EN",'28 Populations and thresholds'!$J$43="VU")</f>
        <v>0</v>
      </c>
      <c r="M2840" s="273">
        <f>D2840/'28 Populations and thresholds'!$H$43</f>
        <v>0.33333333333333331</v>
      </c>
      <c r="N2840" s="274">
        <f>'28 Populations and thresholds'!$K$43</f>
        <v>0</v>
      </c>
      <c r="O2840" s="263" t="str">
        <f t="shared" si="187"/>
        <v xml:space="preserve"> </v>
      </c>
      <c r="P2840" s="349">
        <v>33.33</v>
      </c>
      <c r="Q2840" s="272">
        <v>1</v>
      </c>
      <c r="R2840" s="274">
        <v>0</v>
      </c>
      <c r="S2840" s="263"/>
      <c r="T2840" s="275"/>
      <c r="U2840" s="263" t="str">
        <f t="shared" si="188"/>
        <v xml:space="preserve"> </v>
      </c>
      <c r="W2840" s="4"/>
      <c r="X2840" s="4"/>
      <c r="Y2840" s="4"/>
    </row>
    <row r="2841" spans="1:26" x14ac:dyDescent="0.2">
      <c r="A2841" s="12" t="s">
        <v>1582</v>
      </c>
      <c r="B2841" s="9" t="s">
        <v>1674</v>
      </c>
      <c r="C2841" s="4" t="s">
        <v>3722</v>
      </c>
      <c r="D2841" s="5">
        <v>3000</v>
      </c>
      <c r="E2841" s="1" t="s">
        <v>156</v>
      </c>
      <c r="F2841" s="263" t="str">
        <f t="shared" si="185"/>
        <v xml:space="preserve"> </v>
      </c>
      <c r="G2841" s="13" t="s">
        <v>139</v>
      </c>
      <c r="I2841" s="263" t="str">
        <f t="shared" si="186"/>
        <v xml:space="preserve"> </v>
      </c>
      <c r="J2841" s="38" t="str">
        <f>IF(D2841&gt;=('28 Populations and thresholds'!$I$43),"YES"," ")</f>
        <v>YES</v>
      </c>
      <c r="K2841" s="38" t="str">
        <f>IF(J2841="YES"," ",IF(D2841&gt;=('28 Populations and thresholds'!$I$43)*0.25,"YES"))</f>
        <v xml:space="preserve"> </v>
      </c>
      <c r="L2841" s="38" t="b">
        <f>OR('28 Populations and thresholds'!$J$43="CR",'28 Populations and thresholds'!$J$43="EN",'28 Populations and thresholds'!$J$43="VU")</f>
        <v>0</v>
      </c>
      <c r="M2841" s="75">
        <f>D2841/'28 Populations and thresholds'!$H$43</f>
        <v>0.01</v>
      </c>
      <c r="N2841" s="106">
        <f>'28 Populations and thresholds'!$K$43</f>
        <v>0</v>
      </c>
      <c r="O2841" s="263" t="str">
        <f t="shared" si="187"/>
        <v xml:space="preserve"> </v>
      </c>
      <c r="P2841" s="348">
        <v>1</v>
      </c>
      <c r="Q2841" s="38">
        <v>1</v>
      </c>
      <c r="R2841" s="106">
        <v>0</v>
      </c>
      <c r="S2841" s="263"/>
      <c r="U2841" s="263" t="str">
        <f t="shared" si="188"/>
        <v xml:space="preserve"> </v>
      </c>
    </row>
    <row r="2842" spans="1:26" x14ac:dyDescent="0.2">
      <c r="A2842" s="267" t="s">
        <v>3801</v>
      </c>
      <c r="B2842" s="268" t="s">
        <v>1307</v>
      </c>
      <c r="C2842" s="269" t="s">
        <v>3742</v>
      </c>
      <c r="D2842" s="270">
        <v>50000</v>
      </c>
      <c r="E2842" s="276"/>
      <c r="F2842" s="263" t="str">
        <f t="shared" si="185"/>
        <v xml:space="preserve"> </v>
      </c>
      <c r="G2842" s="267" t="s">
        <v>21</v>
      </c>
      <c r="H2842" s="267" t="s">
        <v>486</v>
      </c>
      <c r="I2842" s="263" t="str">
        <f t="shared" si="186"/>
        <v xml:space="preserve"> </v>
      </c>
      <c r="J2842" s="272" t="str">
        <f>IF(D2842&gt;=('28 Populations and thresholds'!$I$148),"YES"," ")</f>
        <v>YES</v>
      </c>
      <c r="K2842" s="272" t="str">
        <f>IF(J2842="YES"," ",IF(D2842&gt;=('28 Populations and thresholds'!$I$148)*0.25,"YES"))</f>
        <v xml:space="preserve"> </v>
      </c>
      <c r="L2842" s="272" t="b">
        <f>OR('28 Populations and thresholds'!$J$148="CR",'28 Populations and thresholds'!$J$148="EN",'28 Populations and thresholds'!$J$148="VU")</f>
        <v>0</v>
      </c>
      <c r="M2842" s="273">
        <f>D2842/'28 Populations and thresholds'!$H$148</f>
        <v>0.5</v>
      </c>
      <c r="N2842" s="274">
        <f>'28 Populations and thresholds'!$K$148</f>
        <v>0</v>
      </c>
      <c r="O2842" s="263" t="str">
        <f t="shared" si="187"/>
        <v xml:space="preserve"> </v>
      </c>
      <c r="P2842" s="349">
        <v>50</v>
      </c>
      <c r="Q2842" s="272">
        <v>1</v>
      </c>
      <c r="R2842" s="274">
        <v>0</v>
      </c>
      <c r="S2842" s="263"/>
      <c r="T2842" s="269"/>
      <c r="U2842" s="263" t="str">
        <f t="shared" si="188"/>
        <v xml:space="preserve"> </v>
      </c>
    </row>
    <row r="2843" spans="1:26" x14ac:dyDescent="0.2">
      <c r="A2843" s="143" t="s">
        <v>980</v>
      </c>
      <c r="B2843" s="40" t="s">
        <v>1592</v>
      </c>
      <c r="C2843" s="4" t="s">
        <v>3731</v>
      </c>
      <c r="D2843" s="41">
        <v>80000</v>
      </c>
      <c r="E2843" s="47" t="s">
        <v>1594</v>
      </c>
      <c r="F2843" s="263" t="str">
        <f t="shared" si="185"/>
        <v xml:space="preserve"> </v>
      </c>
      <c r="G2843" s="143" t="s">
        <v>15</v>
      </c>
      <c r="H2843" s="143" t="s">
        <v>1593</v>
      </c>
      <c r="I2843" s="263" t="str">
        <f t="shared" si="186"/>
        <v xml:space="preserve"> </v>
      </c>
      <c r="J2843" s="38" t="str">
        <f>IF(D2843&gt;=('28 Populations and thresholds'!$I$74),"YES"," ")</f>
        <v>YES</v>
      </c>
      <c r="K2843" s="38" t="str">
        <f>IF(J2843="YES"," ",IF(D2843&gt;=('28 Populations and thresholds'!$I$74)*0.25,"YES"))</f>
        <v xml:space="preserve"> </v>
      </c>
      <c r="L2843" s="38" t="b">
        <f>OR('28 Populations and thresholds'!$J$74="CR",'28 Populations and thresholds'!$J$74="EN",'28 Populations and thresholds'!$J$74="VU")</f>
        <v>0</v>
      </c>
      <c r="M2843" s="346">
        <v>1</v>
      </c>
      <c r="N2843" s="106">
        <f>'28 Populations and thresholds'!$K$74</f>
        <v>0</v>
      </c>
      <c r="O2843" s="263" t="str">
        <f t="shared" si="187"/>
        <v xml:space="preserve"> </v>
      </c>
      <c r="P2843" s="348">
        <v>100</v>
      </c>
      <c r="Q2843" s="38">
        <v>1</v>
      </c>
      <c r="R2843" s="106">
        <v>0</v>
      </c>
      <c r="S2843" s="263"/>
      <c r="U2843" s="263" t="str">
        <f t="shared" si="188"/>
        <v xml:space="preserve"> </v>
      </c>
    </row>
    <row r="2844" spans="1:26" x14ac:dyDescent="0.2">
      <c r="A2844" s="267" t="s">
        <v>980</v>
      </c>
      <c r="B2844" s="268" t="s">
        <v>982</v>
      </c>
      <c r="C2844" s="268" t="s">
        <v>3464</v>
      </c>
      <c r="D2844" s="270">
        <v>10000</v>
      </c>
      <c r="E2844" s="276"/>
      <c r="F2844" s="263" t="str">
        <f t="shared" si="185"/>
        <v xml:space="preserve"> </v>
      </c>
      <c r="G2844" s="267" t="s">
        <v>21</v>
      </c>
      <c r="H2844" s="267" t="s">
        <v>331</v>
      </c>
      <c r="I2844" s="263" t="str">
        <f t="shared" si="186"/>
        <v xml:space="preserve"> </v>
      </c>
      <c r="J2844" s="272" t="str">
        <f>IF(D2844&gt;=('28 Populations and thresholds'!$I$177),"YES"," ")</f>
        <v>YES</v>
      </c>
      <c r="K2844" s="272" t="str">
        <f>IF(J2844="YES"," ",IF(D2844&gt;=('28 Populations and thresholds'!$I$177)*0.25,"YES"))</f>
        <v xml:space="preserve"> </v>
      </c>
      <c r="L2844" s="272" t="b">
        <f>OR('28 Populations and thresholds'!$J$177="CR",'28 Populations and thresholds'!$J$177="EN",'28 Populations and thresholds'!$J$177="VU")</f>
        <v>0</v>
      </c>
      <c r="M2844" s="273">
        <f>D2844/('28 Populations and thresholds'!$H$177)</f>
        <v>7.5187969924812026E-2</v>
      </c>
      <c r="N2844" s="274" t="str">
        <f>'28 Populations and thresholds'!$K$177</f>
        <v>DEC</v>
      </c>
      <c r="O2844" s="263" t="str">
        <f t="shared" si="187"/>
        <v xml:space="preserve"> </v>
      </c>
      <c r="P2844" s="349">
        <v>7.52</v>
      </c>
      <c r="Q2844" s="272">
        <v>1</v>
      </c>
      <c r="R2844" s="274">
        <v>0</v>
      </c>
      <c r="S2844" s="263"/>
      <c r="T2844" s="275"/>
      <c r="U2844" s="263" t="str">
        <f t="shared" si="188"/>
        <v xml:space="preserve"> </v>
      </c>
    </row>
    <row r="2845" spans="1:26" x14ac:dyDescent="0.2">
      <c r="A2845" s="143" t="s">
        <v>980</v>
      </c>
      <c r="B2845" s="40" t="s">
        <v>981</v>
      </c>
      <c r="C2845" s="40" t="s">
        <v>3464</v>
      </c>
      <c r="D2845" s="41">
        <v>10000</v>
      </c>
      <c r="E2845" s="43"/>
      <c r="F2845" s="263" t="str">
        <f t="shared" si="185"/>
        <v xml:space="preserve"> </v>
      </c>
      <c r="G2845" s="143" t="s">
        <v>21</v>
      </c>
      <c r="H2845" s="143" t="s">
        <v>331</v>
      </c>
      <c r="I2845" s="263" t="str">
        <f t="shared" si="186"/>
        <v xml:space="preserve"> </v>
      </c>
      <c r="J2845" s="38" t="str">
        <f>IF(D2845&gt;=('28 Populations and thresholds'!$I$177),"YES"," ")</f>
        <v>YES</v>
      </c>
      <c r="K2845" s="38" t="str">
        <f>IF(J2845="YES"," ",IF(D2845&gt;=('28 Populations and thresholds'!$I$177)*0.25,"YES"))</f>
        <v xml:space="preserve"> </v>
      </c>
      <c r="L2845" s="38" t="b">
        <f>OR('28 Populations and thresholds'!$J$177="CR",'28 Populations and thresholds'!$J$177="EN",'28 Populations and thresholds'!$J$177="VU")</f>
        <v>0</v>
      </c>
      <c r="M2845" s="75">
        <f>D2845/('28 Populations and thresholds'!$H$177)</f>
        <v>7.5187969924812026E-2</v>
      </c>
      <c r="N2845" s="106" t="str">
        <f>'28 Populations and thresholds'!$K$177</f>
        <v>DEC</v>
      </c>
      <c r="O2845" s="263" t="str">
        <f t="shared" si="187"/>
        <v xml:space="preserve"> </v>
      </c>
      <c r="P2845" s="348">
        <v>7.52</v>
      </c>
      <c r="Q2845" s="38">
        <v>1</v>
      </c>
      <c r="R2845" s="106">
        <v>0</v>
      </c>
      <c r="S2845" s="263"/>
      <c r="U2845" s="263" t="str">
        <f t="shared" si="188"/>
        <v xml:space="preserve"> </v>
      </c>
    </row>
    <row r="2846" spans="1:26" x14ac:dyDescent="0.2">
      <c r="A2846" s="267" t="s">
        <v>980</v>
      </c>
      <c r="B2846" s="268" t="s">
        <v>979</v>
      </c>
      <c r="C2846" s="268" t="s">
        <v>3464</v>
      </c>
      <c r="D2846" s="270">
        <v>10000</v>
      </c>
      <c r="E2846" s="276"/>
      <c r="F2846" s="263" t="str">
        <f t="shared" si="185"/>
        <v xml:space="preserve"> </v>
      </c>
      <c r="G2846" s="267" t="s">
        <v>21</v>
      </c>
      <c r="H2846" s="267" t="s">
        <v>331</v>
      </c>
      <c r="I2846" s="263" t="str">
        <f t="shared" si="186"/>
        <v xml:space="preserve"> </v>
      </c>
      <c r="J2846" s="272" t="str">
        <f>IF(D2846&gt;=('28 Populations and thresholds'!$I$177),"YES"," ")</f>
        <v>YES</v>
      </c>
      <c r="K2846" s="272" t="str">
        <f>IF(J2846="YES"," ",IF(D2846&gt;=('28 Populations and thresholds'!$I$177)*0.25,"YES"))</f>
        <v xml:space="preserve"> </v>
      </c>
      <c r="L2846" s="272" t="b">
        <f>OR('28 Populations and thresholds'!$J$177="CR",'28 Populations and thresholds'!$J$177="EN",'28 Populations and thresholds'!$J$177="VU")</f>
        <v>0</v>
      </c>
      <c r="M2846" s="273">
        <f>D2846/('28 Populations and thresholds'!$H$177)</f>
        <v>7.5187969924812026E-2</v>
      </c>
      <c r="N2846" s="274" t="str">
        <f>'28 Populations and thresholds'!$K$177</f>
        <v>DEC</v>
      </c>
      <c r="O2846" s="263" t="str">
        <f t="shared" si="187"/>
        <v xml:space="preserve"> </v>
      </c>
      <c r="P2846" s="349">
        <v>7.52</v>
      </c>
      <c r="Q2846" s="272">
        <v>1</v>
      </c>
      <c r="R2846" s="274">
        <v>0</v>
      </c>
      <c r="S2846" s="263"/>
      <c r="T2846" s="275"/>
      <c r="U2846" s="263" t="str">
        <f t="shared" si="188"/>
        <v xml:space="preserve"> </v>
      </c>
    </row>
    <row r="2847" spans="1:26" x14ac:dyDescent="0.2">
      <c r="A2847" s="143" t="s">
        <v>980</v>
      </c>
      <c r="B2847" s="40" t="s">
        <v>1133</v>
      </c>
      <c r="C2847" s="4" t="s">
        <v>3766</v>
      </c>
      <c r="D2847" s="41">
        <v>10000</v>
      </c>
      <c r="E2847" s="43"/>
      <c r="F2847" s="263" t="str">
        <f t="shared" si="185"/>
        <v xml:space="preserve"> </v>
      </c>
      <c r="G2847" s="143" t="s">
        <v>21</v>
      </c>
      <c r="H2847" s="143" t="s">
        <v>331</v>
      </c>
      <c r="I2847" s="263" t="str">
        <f t="shared" si="186"/>
        <v xml:space="preserve"> </v>
      </c>
      <c r="J2847" s="38" t="str">
        <f>IF(D2847&gt;=('28 Populations and thresholds'!$I$194),"YES"," ")</f>
        <v>YES</v>
      </c>
      <c r="K2847" s="38" t="str">
        <f>IF(J2847="YES"," ",IF(D2847&gt;=('28 Populations and thresholds'!$I$194)*0.25,"YES"))</f>
        <v xml:space="preserve"> </v>
      </c>
      <c r="L2847" s="38" t="b">
        <f>OR('28 Populations and thresholds'!$J$194="CR",'28 Populations and thresholds'!$J$194="EN",'28 Populations and thresholds'!$J$194="VU")</f>
        <v>0</v>
      </c>
      <c r="M2847" s="75">
        <f>D2847/'28 Populations and thresholds'!$H$194</f>
        <v>0.35087719298245612</v>
      </c>
      <c r="N2847" s="106" t="str">
        <f>'28 Populations and thresholds'!$K$194</f>
        <v>DEC</v>
      </c>
      <c r="O2847" s="263" t="str">
        <f t="shared" si="187"/>
        <v xml:space="preserve"> </v>
      </c>
      <c r="P2847" s="348">
        <v>35.090000000000003</v>
      </c>
      <c r="Q2847" s="38">
        <v>1</v>
      </c>
      <c r="R2847" s="106">
        <v>0</v>
      </c>
      <c r="S2847" s="263"/>
      <c r="T2847" s="9"/>
      <c r="U2847" s="263" t="str">
        <f t="shared" si="188"/>
        <v xml:space="preserve"> </v>
      </c>
    </row>
    <row r="2848" spans="1:26" x14ac:dyDescent="0.2">
      <c r="A2848" s="267" t="s">
        <v>980</v>
      </c>
      <c r="B2848" s="268" t="s">
        <v>1230</v>
      </c>
      <c r="C2848" s="280" t="s">
        <v>3773</v>
      </c>
      <c r="D2848" s="270">
        <v>1000</v>
      </c>
      <c r="E2848" s="276"/>
      <c r="F2848" s="263" t="str">
        <f t="shared" si="185"/>
        <v xml:space="preserve"> </v>
      </c>
      <c r="G2848" s="267" t="s">
        <v>21</v>
      </c>
      <c r="H2848" s="267" t="s">
        <v>331</v>
      </c>
      <c r="I2848" s="263" t="str">
        <f t="shared" si="186"/>
        <v xml:space="preserve"> </v>
      </c>
      <c r="J2848" s="272" t="str">
        <f>IF(D2848&gt;=('28 Populations and thresholds'!$I$202),"YES"," ")</f>
        <v xml:space="preserve"> </v>
      </c>
      <c r="K2848" s="272" t="str">
        <f>IF(J2848="YES"," ",IF(D2848&gt;=('28 Populations and thresholds'!$I$202)*0.25,"YES"))</f>
        <v>YES</v>
      </c>
      <c r="L2848" s="272" t="b">
        <f>OR('28 Populations and thresholds'!$J$202="CR",'28 Populations and thresholds'!$J$202="EN",'28 Populations and thresholds'!$J$202="VU")</f>
        <v>0</v>
      </c>
      <c r="M2848" s="273">
        <f>D2848/'28 Populations and thresholds'!$H$202</f>
        <v>6.2500000000000003E-3</v>
      </c>
      <c r="N2848" s="274">
        <f>'28 Populations and thresholds'!$K$202</f>
        <v>0</v>
      </c>
      <c r="O2848" s="263" t="str">
        <f t="shared" si="187"/>
        <v xml:space="preserve"> </v>
      </c>
      <c r="P2848" s="349">
        <v>0.63</v>
      </c>
      <c r="Q2848" s="272">
        <v>1</v>
      </c>
      <c r="R2848" s="274">
        <v>0</v>
      </c>
      <c r="S2848" s="263"/>
      <c r="T2848" s="275"/>
      <c r="U2848" s="263" t="str">
        <f t="shared" si="188"/>
        <v xml:space="preserve"> </v>
      </c>
      <c r="W2848" s="4"/>
      <c r="X2848" s="4"/>
      <c r="Y2848" s="4"/>
      <c r="Z2848" s="4"/>
    </row>
    <row r="2849" spans="1:26" x14ac:dyDescent="0.2">
      <c r="A2849" s="117" t="s">
        <v>980</v>
      </c>
      <c r="B2849" s="56" t="s">
        <v>983</v>
      </c>
      <c r="C2849" s="111" t="s">
        <v>3789</v>
      </c>
      <c r="D2849" s="166">
        <v>500</v>
      </c>
      <c r="E2849" s="7" t="s">
        <v>3389</v>
      </c>
      <c r="F2849" s="263" t="str">
        <f t="shared" si="185"/>
        <v xml:space="preserve"> </v>
      </c>
      <c r="G2849" s="113" t="s">
        <v>3837</v>
      </c>
      <c r="H2849" s="113" t="s">
        <v>3879</v>
      </c>
      <c r="I2849" s="263" t="str">
        <f t="shared" si="186"/>
        <v xml:space="preserve"> </v>
      </c>
      <c r="J2849" s="38" t="str">
        <f>IF(D2849&gt;=('28 Populations and thresholds'!$I$245),"YES"," ")</f>
        <v>YES</v>
      </c>
      <c r="K2849" s="38" t="str">
        <f>IF(J2849="YES"," ",IF(D2849&gt;=('28 Populations and thresholds'!$I$245)*0.25,"YES"))</f>
        <v xml:space="preserve"> </v>
      </c>
      <c r="L2849" s="38" t="b">
        <f>OR('28 Populations and thresholds'!$J$245="CR",'28 Populations and thresholds'!$J$245="EN",'28 Populations and thresholds'!$J$245="VU")</f>
        <v>0</v>
      </c>
      <c r="M2849" s="75">
        <f>D2849/'28 Populations and thresholds'!$H$245</f>
        <v>2.5000000000000001E-2</v>
      </c>
      <c r="N2849" s="106">
        <f>'28 Populations and thresholds'!$K$245</f>
        <v>0</v>
      </c>
      <c r="O2849" s="263" t="str">
        <f t="shared" si="187"/>
        <v xml:space="preserve"> </v>
      </c>
      <c r="P2849" s="348">
        <v>216.37</v>
      </c>
      <c r="Q2849" s="38">
        <v>12</v>
      </c>
      <c r="R2849" s="106">
        <v>2</v>
      </c>
      <c r="S2849" s="263"/>
      <c r="U2849" s="263" t="str">
        <f t="shared" si="188"/>
        <v xml:space="preserve"> </v>
      </c>
    </row>
    <row r="2850" spans="1:26" x14ac:dyDescent="0.2">
      <c r="A2850" s="12" t="s">
        <v>980</v>
      </c>
      <c r="B2850" s="56" t="s">
        <v>983</v>
      </c>
      <c r="C2850" s="4" t="s">
        <v>3787</v>
      </c>
      <c r="D2850" s="5">
        <v>23000</v>
      </c>
      <c r="E2850" s="1" t="s">
        <v>3389</v>
      </c>
      <c r="F2850" s="263" t="str">
        <f t="shared" si="185"/>
        <v xml:space="preserve"> </v>
      </c>
      <c r="G2850" s="13" t="s">
        <v>3837</v>
      </c>
      <c r="H2850" s="13" t="s">
        <v>3877</v>
      </c>
      <c r="I2850" s="263" t="str">
        <f t="shared" si="186"/>
        <v xml:space="preserve"> </v>
      </c>
      <c r="J2850" s="38" t="str">
        <f>IF(D2850&gt;=('28 Populations and thresholds'!$I$239),"YES"," ")</f>
        <v>YES</v>
      </c>
      <c r="K2850" s="38" t="str">
        <f>IF(J2850="YES"," ",IF(D2850&gt;=('28 Populations and thresholds'!$I$239)*0.25,"YES"))</f>
        <v xml:space="preserve"> </v>
      </c>
      <c r="L2850" s="38" t="b">
        <f>OR('28 Populations and thresholds'!$J$239="CR",'28 Populations and thresholds'!$J$239="EN",'28 Populations and thresholds'!$J$239="VU")</f>
        <v>0</v>
      </c>
      <c r="M2850" s="75">
        <f>D2850/'28 Populations and thresholds'!$H$239</f>
        <v>2.2999977000023E-2</v>
      </c>
      <c r="N2850" s="106" t="str">
        <f>'28 Populations and thresholds'!$K$239</f>
        <v>DEC</v>
      </c>
      <c r="O2850" s="263" t="str">
        <f t="shared" si="187"/>
        <v xml:space="preserve"> </v>
      </c>
      <c r="P2850" s="348"/>
      <c r="Q2850" s="38"/>
      <c r="R2850" s="106"/>
      <c r="S2850" s="263"/>
      <c r="U2850" s="263" t="str">
        <f t="shared" si="188"/>
        <v xml:space="preserve"> </v>
      </c>
    </row>
    <row r="2851" spans="1:26" x14ac:dyDescent="0.2">
      <c r="A2851" s="12" t="s">
        <v>980</v>
      </c>
      <c r="B2851" s="56" t="s">
        <v>983</v>
      </c>
      <c r="C2851" s="4" t="s">
        <v>3464</v>
      </c>
      <c r="D2851" s="5">
        <v>61000</v>
      </c>
      <c r="E2851" s="1" t="s">
        <v>3389</v>
      </c>
      <c r="F2851" s="263" t="str">
        <f t="shared" si="185"/>
        <v xml:space="preserve"> </v>
      </c>
      <c r="G2851" s="13" t="s">
        <v>3837</v>
      </c>
      <c r="H2851" s="13" t="s">
        <v>3856</v>
      </c>
      <c r="I2851" s="263" t="str">
        <f t="shared" si="186"/>
        <v xml:space="preserve"> </v>
      </c>
      <c r="J2851" s="38" t="str">
        <f>IF(D2851&gt;=('28 Populations and thresholds'!$I$177),"YES"," ")</f>
        <v>YES</v>
      </c>
      <c r="K2851" s="38" t="str">
        <f>IF(J2851="YES"," ",IF(D2851&gt;=('28 Populations and thresholds'!$I$177)*0.25,"YES"))</f>
        <v xml:space="preserve"> </v>
      </c>
      <c r="L2851" s="38" t="b">
        <f>OR('28 Populations and thresholds'!$J$177="CR",'28 Populations and thresholds'!$J$177="EN",'28 Populations and thresholds'!$J$177="VU")</f>
        <v>0</v>
      </c>
      <c r="M2851" s="75">
        <f>D2851/('28 Populations and thresholds'!$H$177)</f>
        <v>0.45864661654135336</v>
      </c>
      <c r="N2851" s="106" t="str">
        <f>'28 Populations and thresholds'!$K$177</f>
        <v>DEC</v>
      </c>
      <c r="O2851" s="263" t="str">
        <f t="shared" si="187"/>
        <v xml:space="preserve"> </v>
      </c>
      <c r="P2851" s="348"/>
      <c r="Q2851" s="38"/>
      <c r="R2851" s="106"/>
      <c r="S2851" s="263"/>
      <c r="U2851" s="263" t="str">
        <f t="shared" si="188"/>
        <v xml:space="preserve"> </v>
      </c>
    </row>
    <row r="2852" spans="1:26" x14ac:dyDescent="0.2">
      <c r="A2852" s="12" t="s">
        <v>980</v>
      </c>
      <c r="B2852" s="56" t="s">
        <v>983</v>
      </c>
      <c r="C2852" s="4" t="s">
        <v>3775</v>
      </c>
      <c r="D2852" s="105">
        <v>375000</v>
      </c>
      <c r="E2852" s="1" t="s">
        <v>3389</v>
      </c>
      <c r="F2852" s="263" t="str">
        <f t="shared" si="185"/>
        <v xml:space="preserve"> </v>
      </c>
      <c r="G2852" s="13" t="s">
        <v>3837</v>
      </c>
      <c r="H2852" s="13" t="s">
        <v>3870</v>
      </c>
      <c r="I2852" s="263" t="str">
        <f t="shared" si="186"/>
        <v xml:space="preserve"> </v>
      </c>
      <c r="J2852" s="38" t="str">
        <f>IF(D2852&gt;=('28 Populations and thresholds'!$I$206),"YES"," ")</f>
        <v>YES</v>
      </c>
      <c r="K2852" s="38" t="str">
        <f>IF(J2852="YES"," ",IF(D2852&gt;=('28 Populations and thresholds'!$I$206)*0.25,"YES"))</f>
        <v xml:space="preserve"> </v>
      </c>
      <c r="L2852" s="38" t="b">
        <f>OR('28 Populations and thresholds'!$J$206="CR",'28 Populations and thresholds'!$J$206="EN",'28 Populations and thresholds'!$J$206="VU")</f>
        <v>0</v>
      </c>
      <c r="M2852" s="75">
        <f>D2852/'28 Populations and thresholds'!$H$206</f>
        <v>0.55637982195845692</v>
      </c>
      <c r="N2852" s="106" t="str">
        <f>'28 Populations and thresholds'!$K$206</f>
        <v>DEC</v>
      </c>
      <c r="O2852" s="263" t="str">
        <f t="shared" si="187"/>
        <v xml:space="preserve"> </v>
      </c>
      <c r="P2852" s="348"/>
      <c r="Q2852" s="38"/>
      <c r="R2852" s="106"/>
      <c r="S2852" s="263"/>
      <c r="U2852" s="263" t="str">
        <f t="shared" si="188"/>
        <v xml:space="preserve"> </v>
      </c>
    </row>
    <row r="2853" spans="1:26" x14ac:dyDescent="0.2">
      <c r="A2853" s="143" t="s">
        <v>980</v>
      </c>
      <c r="B2853" s="40" t="s">
        <v>983</v>
      </c>
      <c r="C2853" s="4" t="s">
        <v>3731</v>
      </c>
      <c r="D2853" s="45">
        <v>55000</v>
      </c>
      <c r="E2853" s="47" t="s">
        <v>1596</v>
      </c>
      <c r="F2853" s="263" t="str">
        <f t="shared" si="185"/>
        <v xml:space="preserve"> </v>
      </c>
      <c r="G2853" s="143" t="s">
        <v>15</v>
      </c>
      <c r="H2853" s="143" t="s">
        <v>1595</v>
      </c>
      <c r="I2853" s="263" t="str">
        <f t="shared" si="186"/>
        <v xml:space="preserve"> </v>
      </c>
      <c r="J2853" s="38" t="str">
        <f>IF(D2853&gt;=('28 Populations and thresholds'!$I$74),"YES"," ")</f>
        <v>YES</v>
      </c>
      <c r="K2853" s="38" t="str">
        <f>IF(J2853="YES"," ",IF(D2853&gt;=('28 Populations and thresholds'!$I$74)*0.25,"YES"))</f>
        <v xml:space="preserve"> </v>
      </c>
      <c r="L2853" s="38" t="b">
        <f>OR('28 Populations and thresholds'!$J$74="CR",'28 Populations and thresholds'!$J$74="EN",'28 Populations and thresholds'!$J$74="VU")</f>
        <v>0</v>
      </c>
      <c r="M2853" s="75">
        <f>D2853/'28 Populations and thresholds'!$H$74</f>
        <v>0.74123989218328845</v>
      </c>
      <c r="N2853" s="106">
        <f>'28 Populations and thresholds'!$K$74</f>
        <v>0</v>
      </c>
      <c r="O2853" s="263" t="str">
        <f t="shared" si="187"/>
        <v xml:space="preserve"> </v>
      </c>
      <c r="P2853" s="348"/>
      <c r="Q2853" s="38"/>
      <c r="R2853" s="106"/>
      <c r="S2853" s="263"/>
      <c r="U2853" s="263" t="str">
        <f t="shared" si="188"/>
        <v xml:space="preserve"> </v>
      </c>
    </row>
    <row r="2854" spans="1:26" x14ac:dyDescent="0.2">
      <c r="A2854" s="12" t="s">
        <v>980</v>
      </c>
      <c r="B2854" s="56" t="s">
        <v>983</v>
      </c>
      <c r="C2854" s="4" t="s">
        <v>3740</v>
      </c>
      <c r="D2854" s="105">
        <v>11670</v>
      </c>
      <c r="E2854" s="165" t="s">
        <v>3389</v>
      </c>
      <c r="F2854" s="263" t="str">
        <f t="shared" si="185"/>
        <v xml:space="preserve"> </v>
      </c>
      <c r="G2854" s="12" t="s">
        <v>3837</v>
      </c>
      <c r="H2854" s="12" t="s">
        <v>3852</v>
      </c>
      <c r="I2854" s="263" t="str">
        <f t="shared" si="186"/>
        <v xml:space="preserve"> </v>
      </c>
      <c r="J2854" s="38" t="str">
        <f>IF(D2854&gt;=('28 Populations and thresholds'!$I$105),"YES"," ")</f>
        <v>YES</v>
      </c>
      <c r="K2854" s="38" t="str">
        <f>IF(J2854="YES"," ",IF(D2854&gt;=('28 Populations and thresholds'!$I$105)*0.25,"YES"))</f>
        <v xml:space="preserve"> </v>
      </c>
      <c r="L2854" s="38" t="b">
        <f>OR('28 Populations and thresholds'!$J$105="CR",'28 Populations and thresholds'!$J$105="EN",'28 Populations and thresholds'!$J$105="VU")</f>
        <v>1</v>
      </c>
      <c r="M2854" s="75">
        <f>D2854/'28 Populations and thresholds'!$H$105</f>
        <v>1.167E-2</v>
      </c>
      <c r="N2854" s="106">
        <f>'28 Populations and thresholds'!$K$105</f>
        <v>0</v>
      </c>
      <c r="O2854" s="263" t="str">
        <f t="shared" si="187"/>
        <v xml:space="preserve"> </v>
      </c>
      <c r="P2854" s="348"/>
      <c r="Q2854" s="38"/>
      <c r="R2854" s="106"/>
      <c r="S2854" s="263"/>
      <c r="T2854" s="4" t="s">
        <v>4556</v>
      </c>
      <c r="U2854" s="263" t="str">
        <f t="shared" si="188"/>
        <v xml:space="preserve"> </v>
      </c>
      <c r="W2854" s="4"/>
      <c r="X2854" s="4"/>
      <c r="Y2854" s="4"/>
      <c r="Z2854" s="4"/>
    </row>
    <row r="2855" spans="1:26" x14ac:dyDescent="0.2">
      <c r="A2855" s="12" t="s">
        <v>980</v>
      </c>
      <c r="B2855" s="56" t="s">
        <v>983</v>
      </c>
      <c r="C2855" s="118" t="s">
        <v>3746</v>
      </c>
      <c r="D2855" s="5">
        <v>4000</v>
      </c>
      <c r="E2855" s="1" t="s">
        <v>3389</v>
      </c>
      <c r="F2855" s="263" t="str">
        <f t="shared" si="185"/>
        <v xml:space="preserve"> </v>
      </c>
      <c r="G2855" s="13" t="s">
        <v>3837</v>
      </c>
      <c r="H2855" s="13" t="s">
        <v>3854</v>
      </c>
      <c r="I2855" s="263" t="str">
        <f t="shared" si="186"/>
        <v xml:space="preserve"> </v>
      </c>
      <c r="J2855" s="38" t="str">
        <f>IF(D2855&gt;=('28 Populations and thresholds'!$I$153),"YES"," ")</f>
        <v>YES</v>
      </c>
      <c r="K2855" s="38" t="str">
        <f>IF(J2855="YES"," ",IF(D2855&gt;=('28 Populations and thresholds'!$I$153)*0.25,"YES"))</f>
        <v xml:space="preserve"> </v>
      </c>
      <c r="L2855" s="38" t="b">
        <f>OR('28 Populations and thresholds'!$J$153="CR",'28 Populations and thresholds'!$J$153="EN",'28 Populations and thresholds'!$J$153="VU")</f>
        <v>0</v>
      </c>
      <c r="M2855" s="75">
        <f>D2855/'28 Populations and thresholds'!$H$153</f>
        <v>0.08</v>
      </c>
      <c r="N2855" s="106">
        <f>'28 Populations and thresholds'!$K$153</f>
        <v>0</v>
      </c>
      <c r="O2855" s="263" t="str">
        <f t="shared" si="187"/>
        <v xml:space="preserve"> </v>
      </c>
      <c r="P2855" s="348"/>
      <c r="Q2855" s="38"/>
      <c r="R2855" s="106"/>
      <c r="S2855" s="263"/>
      <c r="U2855" s="263" t="str">
        <f t="shared" si="188"/>
        <v xml:space="preserve"> </v>
      </c>
      <c r="W2855" s="4"/>
      <c r="X2855" s="4"/>
      <c r="Y2855" s="4"/>
      <c r="Z2855" s="4"/>
    </row>
    <row r="2856" spans="1:26" x14ac:dyDescent="0.2">
      <c r="A2856" s="12" t="s">
        <v>980</v>
      </c>
      <c r="B2856" s="56" t="s">
        <v>983</v>
      </c>
      <c r="C2856" s="4" t="s">
        <v>3774</v>
      </c>
      <c r="D2856" s="5">
        <v>6656</v>
      </c>
      <c r="E2856" s="1" t="s">
        <v>3389</v>
      </c>
      <c r="F2856" s="263" t="str">
        <f t="shared" si="185"/>
        <v xml:space="preserve"> </v>
      </c>
      <c r="G2856" s="13" t="s">
        <v>3837</v>
      </c>
      <c r="H2856" s="13" t="s">
        <v>3860</v>
      </c>
      <c r="I2856" s="263" t="str">
        <f t="shared" si="186"/>
        <v xml:space="preserve"> </v>
      </c>
      <c r="J2856" s="38" t="str">
        <f>IF(D2856&gt;=('28 Populations and thresholds'!$I$204),"YES"," ")</f>
        <v>YES</v>
      </c>
      <c r="K2856" s="38" t="str">
        <f>IF(J2856="YES"," ",IF(D2856&gt;=('28 Populations and thresholds'!$I$204)*0.25,"YES"))</f>
        <v xml:space="preserve"> </v>
      </c>
      <c r="L2856" s="38" t="b">
        <f>OR('28 Populations and thresholds'!$J$204="CR",'28 Populations and thresholds'!$J$204="EN",'28 Populations and thresholds'!$J$204="VU")</f>
        <v>0</v>
      </c>
      <c r="M2856" s="75">
        <f>D2856/'28 Populations and thresholds'!$H$204</f>
        <v>0.13311999999999999</v>
      </c>
      <c r="N2856" s="106">
        <f>'28 Populations and thresholds'!$K$204</f>
        <v>0</v>
      </c>
      <c r="O2856" s="263" t="str">
        <f t="shared" si="187"/>
        <v xml:space="preserve"> </v>
      </c>
      <c r="P2856" s="348"/>
      <c r="Q2856" s="38"/>
      <c r="R2856" s="106"/>
      <c r="S2856" s="263"/>
      <c r="U2856" s="263" t="str">
        <f t="shared" si="188"/>
        <v xml:space="preserve"> </v>
      </c>
    </row>
    <row r="2857" spans="1:26" x14ac:dyDescent="0.2">
      <c r="A2857" s="12" t="s">
        <v>980</v>
      </c>
      <c r="B2857" s="56" t="s">
        <v>983</v>
      </c>
      <c r="C2857" s="111" t="s">
        <v>3766</v>
      </c>
      <c r="D2857" s="5">
        <v>1200</v>
      </c>
      <c r="E2857" s="1" t="s">
        <v>3389</v>
      </c>
      <c r="F2857" s="263" t="str">
        <f t="shared" si="185"/>
        <v xml:space="preserve"> </v>
      </c>
      <c r="G2857" s="13" t="s">
        <v>3837</v>
      </c>
      <c r="H2857" s="13" t="s">
        <v>3860</v>
      </c>
      <c r="I2857" s="263" t="str">
        <f t="shared" si="186"/>
        <v xml:space="preserve"> </v>
      </c>
      <c r="J2857" s="38" t="str">
        <f>IF(D2857&gt;=('28 Populations and thresholds'!$I$194),"YES"," ")</f>
        <v>YES</v>
      </c>
      <c r="K2857" s="38" t="str">
        <f>IF(J2857="YES"," ",IF(D2857&gt;=('28 Populations and thresholds'!$I$194)*0.25,"YES"))</f>
        <v xml:space="preserve"> </v>
      </c>
      <c r="L2857" s="38" t="b">
        <f>OR('28 Populations and thresholds'!$J$194="CR",'28 Populations and thresholds'!$J$194="EN",'28 Populations and thresholds'!$J$194="VU")</f>
        <v>0</v>
      </c>
      <c r="M2857" s="75">
        <f>D2857/'28 Populations and thresholds'!$H$194</f>
        <v>4.2105263157894736E-2</v>
      </c>
      <c r="N2857" s="106" t="str">
        <f>'28 Populations and thresholds'!$K$194</f>
        <v>DEC</v>
      </c>
      <c r="O2857" s="263" t="str">
        <f t="shared" si="187"/>
        <v xml:space="preserve"> </v>
      </c>
      <c r="P2857" s="348"/>
      <c r="Q2857" s="38"/>
      <c r="R2857" s="106"/>
      <c r="S2857" s="263"/>
      <c r="T2857" s="9"/>
      <c r="U2857" s="263" t="str">
        <f t="shared" si="188"/>
        <v xml:space="preserve"> </v>
      </c>
    </row>
    <row r="2858" spans="1:26" x14ac:dyDescent="0.2">
      <c r="A2858" s="12" t="s">
        <v>980</v>
      </c>
      <c r="B2858" s="56" t="s">
        <v>983</v>
      </c>
      <c r="C2858" s="4" t="s">
        <v>3773</v>
      </c>
      <c r="D2858" s="5">
        <v>5000</v>
      </c>
      <c r="E2858" s="1" t="s">
        <v>3389</v>
      </c>
      <c r="F2858" s="263" t="str">
        <f t="shared" si="185"/>
        <v xml:space="preserve"> </v>
      </c>
      <c r="G2858" s="13" t="s">
        <v>3837</v>
      </c>
      <c r="H2858" s="13" t="s">
        <v>3863</v>
      </c>
      <c r="I2858" s="263" t="str">
        <f t="shared" si="186"/>
        <v xml:space="preserve"> </v>
      </c>
      <c r="J2858" s="38" t="str">
        <f>IF(D2858&gt;=('28 Populations and thresholds'!$I$202),"YES"," ")</f>
        <v>YES</v>
      </c>
      <c r="K2858" s="38" t="str">
        <f>IF(J2858="YES"," ",IF(D2858&gt;=('28 Populations and thresholds'!$I$202)*0.25,"YES"))</f>
        <v xml:space="preserve"> </v>
      </c>
      <c r="L2858" s="38" t="b">
        <f>OR('28 Populations and thresholds'!$J$202="CR",'28 Populations and thresholds'!$J$202="EN",'28 Populations and thresholds'!$J$202="VU")</f>
        <v>0</v>
      </c>
      <c r="M2858" s="75">
        <f>D2858/'28 Populations and thresholds'!$H$202</f>
        <v>3.125E-2</v>
      </c>
      <c r="N2858" s="106">
        <f>'28 Populations and thresholds'!$K$202</f>
        <v>0</v>
      </c>
      <c r="O2858" s="263" t="str">
        <f t="shared" si="187"/>
        <v xml:space="preserve"> </v>
      </c>
      <c r="P2858" s="348"/>
      <c r="Q2858" s="38"/>
      <c r="R2858" s="106"/>
      <c r="S2858" s="263"/>
      <c r="U2858" s="263" t="str">
        <f t="shared" si="188"/>
        <v xml:space="preserve"> </v>
      </c>
      <c r="W2858" s="4"/>
      <c r="X2858" s="4"/>
      <c r="Y2858" s="4"/>
      <c r="Z2858" s="4"/>
    </row>
    <row r="2859" spans="1:26" x14ac:dyDescent="0.2">
      <c r="A2859" s="12" t="s">
        <v>980</v>
      </c>
      <c r="B2859" s="56" t="s">
        <v>983</v>
      </c>
      <c r="C2859" s="111" t="s">
        <v>3737</v>
      </c>
      <c r="D2859" s="5">
        <v>7200</v>
      </c>
      <c r="E2859" s="1" t="s">
        <v>3389</v>
      </c>
      <c r="F2859" s="263" t="str">
        <f t="shared" si="185"/>
        <v xml:space="preserve"> </v>
      </c>
      <c r="G2859" s="113" t="s">
        <v>3837</v>
      </c>
      <c r="H2859" s="13" t="s">
        <v>3840</v>
      </c>
      <c r="I2859" s="263" t="str">
        <f t="shared" si="186"/>
        <v xml:space="preserve"> </v>
      </c>
      <c r="J2859" s="38" t="str">
        <f>IF(D2859&gt;=('28 Populations and thresholds'!$I$102),"YES"," ")</f>
        <v>YES</v>
      </c>
      <c r="K2859" s="38" t="str">
        <f>IF(J2859="YES"," ",IF(D2859&gt;=('28 Populations and thresholds'!$I$102)*0.25,"YES"))</f>
        <v xml:space="preserve"> </v>
      </c>
      <c r="L2859" s="38" t="b">
        <f>OR('28 Populations and thresholds'!$J$102="CR",'28 Populations and thresholds'!$J$102="EN",'28 Populations and thresholds'!$J$102="VU")</f>
        <v>0</v>
      </c>
      <c r="M2859" s="75">
        <f>D2859/'28 Populations and thresholds'!$H$102</f>
        <v>1.7999999999999999E-2</v>
      </c>
      <c r="N2859" s="106">
        <f>'28 Populations and thresholds'!$K$168</f>
        <v>0</v>
      </c>
      <c r="O2859" s="263" t="str">
        <f t="shared" si="187"/>
        <v xml:space="preserve"> </v>
      </c>
      <c r="P2859" s="348"/>
      <c r="Q2859" s="38"/>
      <c r="R2859" s="106"/>
      <c r="S2859" s="263"/>
      <c r="U2859" s="263" t="str">
        <f t="shared" si="188"/>
        <v xml:space="preserve"> </v>
      </c>
      <c r="W2859" s="4"/>
      <c r="X2859" s="4"/>
      <c r="Y2859" s="4"/>
      <c r="Z2859" s="4"/>
    </row>
    <row r="2860" spans="1:26" x14ac:dyDescent="0.2">
      <c r="A2860" s="12" t="s">
        <v>980</v>
      </c>
      <c r="B2860" s="56" t="s">
        <v>983</v>
      </c>
      <c r="C2860" s="111" t="s">
        <v>3738</v>
      </c>
      <c r="D2860" s="5">
        <v>7800</v>
      </c>
      <c r="E2860" s="1" t="s">
        <v>3389</v>
      </c>
      <c r="F2860" s="263" t="str">
        <f t="shared" si="185"/>
        <v xml:space="preserve"> </v>
      </c>
      <c r="G2860" s="13" t="s">
        <v>3837</v>
      </c>
      <c r="H2860" s="13" t="s">
        <v>3843</v>
      </c>
      <c r="I2860" s="263" t="str">
        <f t="shared" si="186"/>
        <v xml:space="preserve"> </v>
      </c>
      <c r="J2860" s="38" t="str">
        <f>IF(D2860&gt;=('28 Populations and thresholds'!$I$103),"YES"," ")</f>
        <v>YES</v>
      </c>
      <c r="K2860" s="38" t="str">
        <f>IF(J2860="YES"," ",IF(D2860&gt;=('28 Populations and thresholds'!$I$103)*0.25,"YES"))</f>
        <v xml:space="preserve"> </v>
      </c>
      <c r="L2860" s="38" t="b">
        <f>OR('28 Populations and thresholds'!$J$103="CR",'28 Populations and thresholds'!$J$103="EN",'28 Populations and thresholds'!$J$103="VU")</f>
        <v>1</v>
      </c>
      <c r="M2860" s="75">
        <f>D2860/'28 Populations and thresholds'!$H$103</f>
        <v>4.3333333333333335E-2</v>
      </c>
      <c r="N2860" s="106">
        <f>'28 Populations and thresholds'!$K$103</f>
        <v>0</v>
      </c>
      <c r="O2860" s="263" t="str">
        <f t="shared" si="187"/>
        <v xml:space="preserve"> </v>
      </c>
      <c r="P2860" s="348"/>
      <c r="Q2860" s="38"/>
      <c r="R2860" s="106"/>
      <c r="S2860" s="263"/>
      <c r="U2860" s="263" t="str">
        <f t="shared" si="188"/>
        <v xml:space="preserve"> </v>
      </c>
      <c r="W2860" s="4"/>
      <c r="X2860" s="4"/>
      <c r="Y2860" s="4"/>
      <c r="Z2860" s="4"/>
    </row>
    <row r="2861" spans="1:26" x14ac:dyDescent="0.2">
      <c r="A2861" s="275" t="s">
        <v>1597</v>
      </c>
      <c r="B2861" s="277" t="s">
        <v>4375</v>
      </c>
      <c r="C2861" s="269" t="s">
        <v>1652</v>
      </c>
      <c r="D2861" s="279">
        <v>3133</v>
      </c>
      <c r="E2861" s="281">
        <v>38657</v>
      </c>
      <c r="F2861" s="263" t="str">
        <f t="shared" si="185"/>
        <v xml:space="preserve"> </v>
      </c>
      <c r="G2861" s="275"/>
      <c r="H2861" s="275" t="s">
        <v>4374</v>
      </c>
      <c r="I2861" s="263" t="str">
        <f t="shared" si="186"/>
        <v xml:space="preserve"> </v>
      </c>
      <c r="J2861" s="272" t="str">
        <f>IF(D2861&gt;=('28 Populations and thresholds'!$I$29),"YES"," ")</f>
        <v>YES</v>
      </c>
      <c r="K2861" s="272" t="str">
        <f>IF(J2861="YES"," ",IF(D2861&gt;=('28 Populations and thresholds'!$I$29)*0.25,"YES"))</f>
        <v xml:space="preserve"> </v>
      </c>
      <c r="L2861" s="272" t="b">
        <f>OR('28 Populations and thresholds'!$J$29="CR",'28 Populations and thresholds'!$J$29="EN",'28 Populations and thresholds'!$J$29="VU")</f>
        <v>0</v>
      </c>
      <c r="M2861" s="273">
        <f>D2861/'28 Populations and thresholds'!$H$29</f>
        <v>3.1329999999999999E-3</v>
      </c>
      <c r="N2861" s="274">
        <f>'28 Populations and thresholds'!$K$29</f>
        <v>0</v>
      </c>
      <c r="O2861" s="263" t="str">
        <f t="shared" si="187"/>
        <v xml:space="preserve"> </v>
      </c>
      <c r="P2861" s="349">
        <v>0.31</v>
      </c>
      <c r="Q2861" s="272">
        <v>1</v>
      </c>
      <c r="R2861" s="274">
        <v>0</v>
      </c>
      <c r="S2861" s="263"/>
      <c r="T2861" s="275"/>
      <c r="U2861" s="263" t="str">
        <f t="shared" si="188"/>
        <v xml:space="preserve"> </v>
      </c>
    </row>
    <row r="2862" spans="1:26" x14ac:dyDescent="0.2">
      <c r="A2862" s="143" t="s">
        <v>1597</v>
      </c>
      <c r="B2862" s="40" t="s">
        <v>1292</v>
      </c>
      <c r="C2862" s="4" t="s">
        <v>3449</v>
      </c>
      <c r="D2862" s="41">
        <v>356</v>
      </c>
      <c r="E2862" s="46">
        <v>32843</v>
      </c>
      <c r="F2862" s="263" t="str">
        <f t="shared" si="185"/>
        <v xml:space="preserve"> </v>
      </c>
      <c r="G2862" s="143" t="s">
        <v>21</v>
      </c>
      <c r="H2862" s="143" t="s">
        <v>614</v>
      </c>
      <c r="I2862" s="263" t="str">
        <f t="shared" si="186"/>
        <v xml:space="preserve"> </v>
      </c>
      <c r="J2862" s="38" t="str">
        <f>IF(D2862&gt;=('28 Populations and thresholds'!$I$151),"YES"," ")</f>
        <v>YES</v>
      </c>
      <c r="K2862" s="38" t="str">
        <f>IF(J2862="YES"," ",IF(D2862&gt;=('28 Populations and thresholds'!$I$151)*0.25,"YES"))</f>
        <v xml:space="preserve"> </v>
      </c>
      <c r="L2862" s="38" t="b">
        <f>OR('28 Populations and thresholds'!$J$151="CR",'28 Populations and thresholds'!$J$151="EN",'28 Populations and thresholds'!$J$151="VU")</f>
        <v>0</v>
      </c>
      <c r="M2862" s="75">
        <f>D2862/'28 Populations and thresholds'!$H$151</f>
        <v>3.5599999999999998E-3</v>
      </c>
      <c r="N2862" s="106" t="str">
        <f>'28 Populations and thresholds'!$K$151</f>
        <v>DEC</v>
      </c>
      <c r="O2862" s="263" t="str">
        <f t="shared" si="187"/>
        <v xml:space="preserve"> </v>
      </c>
      <c r="P2862" s="348">
        <v>0.36</v>
      </c>
      <c r="Q2862" s="38">
        <v>1</v>
      </c>
      <c r="R2862" s="106">
        <v>0</v>
      </c>
      <c r="S2862" s="263"/>
      <c r="T2862" s="9"/>
      <c r="U2862" s="263" t="str">
        <f t="shared" si="188"/>
        <v xml:space="preserve"> </v>
      </c>
    </row>
    <row r="2863" spans="1:26" x14ac:dyDescent="0.2">
      <c r="A2863" s="275" t="s">
        <v>1597</v>
      </c>
      <c r="B2863" s="269" t="s">
        <v>4139</v>
      </c>
      <c r="C2863" s="269" t="s">
        <v>1732</v>
      </c>
      <c r="D2863" s="279">
        <v>120</v>
      </c>
      <c r="E2863" s="281">
        <v>34731</v>
      </c>
      <c r="F2863" s="263" t="str">
        <f t="shared" si="185"/>
        <v xml:space="preserve"> </v>
      </c>
      <c r="G2863" s="275" t="s">
        <v>4019</v>
      </c>
      <c r="H2863" s="275"/>
      <c r="I2863" s="263" t="str">
        <f t="shared" si="186"/>
        <v xml:space="preserve"> </v>
      </c>
      <c r="J2863" s="272" t="str">
        <f>IF(D2863&gt;=('28 Populations and thresholds'!$I$221),"YES"," ")</f>
        <v>YES</v>
      </c>
      <c r="K2863" s="272" t="str">
        <f>IF(J2863="YES"," ",IF(D2863&gt;=('28 Populations and thresholds'!$I$221)*0.25,"YES"))</f>
        <v xml:space="preserve"> </v>
      </c>
      <c r="L2863" s="272" t="b">
        <f>OR('28 Populations and thresholds'!$J$221="CR",'28 Populations and thresholds'!$J$221="EN",'28 Populations and thresholds'!$J$221="VU")</f>
        <v>1</v>
      </c>
      <c r="M2863" s="273">
        <f>D2863/'28 Populations and thresholds'!$H$221</f>
        <v>1.2500000000000001E-2</v>
      </c>
      <c r="N2863" s="274" t="str">
        <f>'28 Populations and thresholds'!$K$221</f>
        <v>DEC</v>
      </c>
      <c r="O2863" s="263" t="str">
        <f t="shared" si="187"/>
        <v xml:space="preserve"> </v>
      </c>
      <c r="P2863" s="349">
        <v>1.25</v>
      </c>
      <c r="Q2863" s="272">
        <v>1</v>
      </c>
      <c r="R2863" s="274">
        <v>1</v>
      </c>
      <c r="S2863" s="263"/>
      <c r="T2863" s="275"/>
      <c r="U2863" s="263" t="str">
        <f t="shared" si="188"/>
        <v xml:space="preserve"> </v>
      </c>
    </row>
    <row r="2864" spans="1:26" x14ac:dyDescent="0.2">
      <c r="A2864" s="12" t="s">
        <v>1597</v>
      </c>
      <c r="B2864" s="9" t="s">
        <v>4769</v>
      </c>
      <c r="C2864" s="4" t="s">
        <v>3719</v>
      </c>
      <c r="D2864" s="5">
        <v>83</v>
      </c>
      <c r="E2864" s="148">
        <v>36586</v>
      </c>
      <c r="F2864" s="263" t="str">
        <f t="shared" si="185"/>
        <v xml:space="preserve"> </v>
      </c>
      <c r="G2864" s="13" t="s">
        <v>4019</v>
      </c>
      <c r="H2864" s="13" t="str">
        <f>" "</f>
        <v xml:space="preserve"> </v>
      </c>
      <c r="I2864" s="263" t="str">
        <f t="shared" si="186"/>
        <v xml:space="preserve"> </v>
      </c>
      <c r="J2864" s="38" t="str">
        <f>IF(D2864&gt;=('28 Populations and thresholds'!$I$32),"YES"," ")</f>
        <v>YES</v>
      </c>
      <c r="K2864" s="38" t="str">
        <f>IF(J2864="YES"," ",IF(D2864&gt;=('28 Populations and thresholds'!$I$32)*0.25,"YES"))</f>
        <v xml:space="preserve"> </v>
      </c>
      <c r="L2864" s="38" t="b">
        <f>OR('28 Populations and thresholds'!$J$32="CR",'28 Populations and thresholds'!$J$32="EN",'28 Populations and thresholds'!$J$32="VU")</f>
        <v>1</v>
      </c>
      <c r="M2864" s="75">
        <f>D2864/'28 Populations and thresholds'!$H$32</f>
        <v>2.0243902439024391E-2</v>
      </c>
      <c r="N2864" s="106">
        <f>'28 Populations and thresholds'!$K$32</f>
        <v>0</v>
      </c>
      <c r="O2864" s="263" t="str">
        <f t="shared" si="187"/>
        <v xml:space="preserve"> </v>
      </c>
      <c r="P2864" s="348">
        <v>2.71</v>
      </c>
      <c r="Q2864" s="38">
        <v>3</v>
      </c>
      <c r="R2864" s="106">
        <v>1</v>
      </c>
      <c r="S2864" s="263"/>
      <c r="U2864" s="263" t="str">
        <f t="shared" si="188"/>
        <v xml:space="preserve"> </v>
      </c>
    </row>
    <row r="2865" spans="1:26" x14ac:dyDescent="0.2">
      <c r="A2865" s="143" t="s">
        <v>1597</v>
      </c>
      <c r="B2865" s="9" t="s">
        <v>4769</v>
      </c>
      <c r="C2865" s="4" t="s">
        <v>3761</v>
      </c>
      <c r="D2865" s="41">
        <v>304</v>
      </c>
      <c r="E2865" s="46">
        <v>36608</v>
      </c>
      <c r="F2865" s="263" t="str">
        <f t="shared" si="185"/>
        <v xml:space="preserve"> </v>
      </c>
      <c r="G2865" s="143" t="s">
        <v>21</v>
      </c>
      <c r="H2865" s="143" t="s">
        <v>600</v>
      </c>
      <c r="I2865" s="263" t="str">
        <f t="shared" si="186"/>
        <v xml:space="preserve"> </v>
      </c>
      <c r="J2865" s="38" t="str">
        <f>IF(D2865&gt;=('28 Populations and thresholds'!$I$187),"YES"," ")</f>
        <v xml:space="preserve"> </v>
      </c>
      <c r="K2865" s="38" t="str">
        <f>IF(J2865="YES"," ",IF(D2865&gt;=('28 Populations and thresholds'!$I$187)*0.25,"YES"))</f>
        <v>YES</v>
      </c>
      <c r="L2865" s="38" t="b">
        <f>OR('28 Populations and thresholds'!$J$187="CR",'28 Populations and thresholds'!$J$187="EN",'28 Populations and thresholds'!$J$187="VU")</f>
        <v>0</v>
      </c>
      <c r="M2865" s="75">
        <f>D2865/'28 Populations and thresholds'!$H$187</f>
        <v>3.0400000000000002E-3</v>
      </c>
      <c r="N2865" s="106">
        <f>'28 Populations and thresholds'!$K$187</f>
        <v>0</v>
      </c>
      <c r="O2865" s="263" t="str">
        <f t="shared" si="187"/>
        <v xml:space="preserve"> </v>
      </c>
      <c r="P2865" s="348"/>
      <c r="Q2865" s="38"/>
      <c r="R2865" s="106"/>
      <c r="S2865" s="263"/>
      <c r="T2865" s="9"/>
      <c r="U2865" s="263" t="str">
        <f t="shared" si="188"/>
        <v xml:space="preserve"> </v>
      </c>
    </row>
    <row r="2866" spans="1:26" x14ac:dyDescent="0.2">
      <c r="A2866" s="143" t="s">
        <v>1597</v>
      </c>
      <c r="B2866" s="9" t="s">
        <v>4769</v>
      </c>
      <c r="C2866" s="4" t="s">
        <v>3467</v>
      </c>
      <c r="D2866" s="41">
        <v>384</v>
      </c>
      <c r="E2866" s="46">
        <v>36373</v>
      </c>
      <c r="F2866" s="263" t="str">
        <f t="shared" si="185"/>
        <v xml:space="preserve"> </v>
      </c>
      <c r="G2866" s="143" t="s">
        <v>21</v>
      </c>
      <c r="H2866" s="143" t="s">
        <v>171</v>
      </c>
      <c r="I2866" s="263" t="str">
        <f t="shared" si="186"/>
        <v xml:space="preserve"> </v>
      </c>
      <c r="J2866" s="38" t="str">
        <f>IF(D2866&gt;=('28 Populations and thresholds'!$I$180),"YES"," ")</f>
        <v xml:space="preserve"> </v>
      </c>
      <c r="K2866" s="38" t="str">
        <f>IF(J2866="YES"," ",IF(D2866&gt;=('28 Populations and thresholds'!$I$180)*0.25,"YES"))</f>
        <v>YES</v>
      </c>
      <c r="L2866" s="38" t="b">
        <f>OR('28 Populations and thresholds'!$J$180="CR",'28 Populations and thresholds'!$J$180="EN",'28 Populations and thresholds'!$J$180="VU")</f>
        <v>0</v>
      </c>
      <c r="M2866" s="75">
        <f>D2866/'28 Populations and thresholds'!$H$180</f>
        <v>3.8400000000000001E-3</v>
      </c>
      <c r="N2866" s="106">
        <f>'28 Populations and thresholds'!$K$180</f>
        <v>0</v>
      </c>
      <c r="O2866" s="263" t="str">
        <f t="shared" si="187"/>
        <v xml:space="preserve"> </v>
      </c>
      <c r="P2866" s="348"/>
      <c r="Q2866" s="38"/>
      <c r="R2866" s="106"/>
      <c r="S2866" s="263"/>
      <c r="T2866" s="9"/>
      <c r="U2866" s="263" t="str">
        <f t="shared" si="188"/>
        <v xml:space="preserve"> </v>
      </c>
    </row>
    <row r="2867" spans="1:26" x14ac:dyDescent="0.2">
      <c r="A2867" s="267" t="s">
        <v>1597</v>
      </c>
      <c r="B2867" s="268" t="s">
        <v>1062</v>
      </c>
      <c r="C2867" s="269" t="s">
        <v>3765</v>
      </c>
      <c r="D2867" s="270">
        <v>480</v>
      </c>
      <c r="E2867" s="271">
        <v>34449</v>
      </c>
      <c r="F2867" s="263" t="str">
        <f t="shared" si="185"/>
        <v xml:space="preserve"> </v>
      </c>
      <c r="G2867" s="267" t="s">
        <v>21</v>
      </c>
      <c r="H2867" s="267" t="s">
        <v>650</v>
      </c>
      <c r="I2867" s="263" t="str">
        <f t="shared" si="186"/>
        <v xml:space="preserve"> </v>
      </c>
      <c r="J2867" s="272" t="str">
        <f>IF(D2867&gt;=('28 Populations and thresholds'!$I$193),"YES"," ")</f>
        <v>YES</v>
      </c>
      <c r="K2867" s="272" t="str">
        <f>IF(J2867="YES"," ",IF(D2867&gt;=('28 Populations and thresholds'!$I$193)*0.25,"YES"))</f>
        <v xml:space="preserve"> </v>
      </c>
      <c r="L2867" s="272" t="b">
        <f>OR('28 Populations and thresholds'!$J$193="CR",'28 Populations and thresholds'!$J$193="EN",'28 Populations and thresholds'!$J$193="VU")</f>
        <v>0</v>
      </c>
      <c r="M2867" s="273">
        <f>D2867/'28 Populations and thresholds'!$H$193</f>
        <v>1.090909090909091E-2</v>
      </c>
      <c r="N2867" s="274" t="str">
        <f>'28 Populations and thresholds'!$K$193</f>
        <v>DEC</v>
      </c>
      <c r="O2867" s="263" t="str">
        <f t="shared" si="187"/>
        <v xml:space="preserve"> </v>
      </c>
      <c r="P2867" s="349">
        <v>4.13</v>
      </c>
      <c r="Q2867" s="272">
        <v>2</v>
      </c>
      <c r="R2867" s="274">
        <v>0</v>
      </c>
      <c r="S2867" s="263"/>
      <c r="T2867" s="275"/>
      <c r="U2867" s="263" t="str">
        <f t="shared" si="188"/>
        <v xml:space="preserve"> </v>
      </c>
    </row>
    <row r="2868" spans="1:26" x14ac:dyDescent="0.2">
      <c r="A2868" s="267" t="s">
        <v>1597</v>
      </c>
      <c r="B2868" s="268" t="s">
        <v>1062</v>
      </c>
      <c r="C2868" s="280" t="s">
        <v>3759</v>
      </c>
      <c r="D2868" s="270">
        <v>760</v>
      </c>
      <c r="E2868" s="271">
        <v>34449</v>
      </c>
      <c r="F2868" s="263" t="str">
        <f t="shared" si="185"/>
        <v xml:space="preserve"> </v>
      </c>
      <c r="G2868" s="267" t="s">
        <v>21</v>
      </c>
      <c r="H2868" s="267" t="s">
        <v>650</v>
      </c>
      <c r="I2868" s="263" t="str">
        <f t="shared" si="186"/>
        <v xml:space="preserve"> </v>
      </c>
      <c r="J2868" s="272" t="str">
        <f>IF(D2868&gt;=('28 Populations and thresholds'!$I$182),"YES"," ")</f>
        <v>YES</v>
      </c>
      <c r="K2868" s="272" t="str">
        <f>IF(J2868="YES"," ",IF(D2868&gt;=('28 Populations and thresholds'!$I$182)*0.25,"YES"))</f>
        <v xml:space="preserve"> </v>
      </c>
      <c r="L2868" s="272" t="b">
        <f>OR('28 Populations and thresholds'!$J$182="CR",'28 Populations and thresholds'!$J$182="EN",'28 Populations and thresholds'!$J$182="VU")</f>
        <v>0</v>
      </c>
      <c r="M2868" s="273">
        <f>D2868/'28 Populations and thresholds'!$H$182</f>
        <v>3.04E-2</v>
      </c>
      <c r="N2868" s="274">
        <f>'28 Populations and thresholds'!$K$182</f>
        <v>0</v>
      </c>
      <c r="O2868" s="263" t="str">
        <f t="shared" si="187"/>
        <v xml:space="preserve"> </v>
      </c>
      <c r="P2868" s="349"/>
      <c r="Q2868" s="272"/>
      <c r="R2868" s="274"/>
      <c r="S2868" s="263"/>
      <c r="T2868" s="275"/>
      <c r="U2868" s="263" t="str">
        <f t="shared" si="188"/>
        <v xml:space="preserve"> </v>
      </c>
      <c r="W2868" s="4"/>
      <c r="X2868" s="4"/>
      <c r="Y2868" s="4"/>
      <c r="Z2868" s="4"/>
    </row>
    <row r="2869" spans="1:26" x14ac:dyDescent="0.2">
      <c r="A2869" s="143" t="s">
        <v>1597</v>
      </c>
      <c r="B2869" s="40" t="s">
        <v>961</v>
      </c>
      <c r="C2869" s="4" t="s">
        <v>3756</v>
      </c>
      <c r="D2869" s="41">
        <v>1600</v>
      </c>
      <c r="E2869" s="46">
        <v>36880</v>
      </c>
      <c r="F2869" s="263" t="str">
        <f t="shared" si="185"/>
        <v xml:space="preserve"> </v>
      </c>
      <c r="G2869" s="143" t="s">
        <v>21</v>
      </c>
      <c r="H2869" s="143" t="s">
        <v>600</v>
      </c>
      <c r="I2869" s="263" t="str">
        <f t="shared" si="186"/>
        <v xml:space="preserve"> </v>
      </c>
      <c r="J2869" s="38" t="str">
        <f>IF(D2869&gt;=('28 Populations and thresholds'!$I$175),"YES"," ")</f>
        <v>YES</v>
      </c>
      <c r="K2869" s="38" t="str">
        <f>IF(J2869="YES"," ",IF(D2869&gt;=('28 Populations and thresholds'!$I$175)*0.25,"YES"))</f>
        <v xml:space="preserve"> </v>
      </c>
      <c r="L2869" s="38" t="b">
        <f>OR('28 Populations and thresholds'!$J$175="CR",'28 Populations and thresholds'!$J$175="EN",'28 Populations and thresholds'!$J$175="VU")</f>
        <v>0</v>
      </c>
      <c r="M2869" s="75">
        <f>D2869/'28 Populations and thresholds'!$H$175</f>
        <v>1.1510791366906475E-2</v>
      </c>
      <c r="N2869" s="106" t="str">
        <f>'28 Populations and thresholds'!$K$175</f>
        <v>DEC</v>
      </c>
      <c r="O2869" s="263" t="str">
        <f t="shared" si="187"/>
        <v xml:space="preserve"> </v>
      </c>
      <c r="P2869" s="348">
        <v>6.61</v>
      </c>
      <c r="Q2869" s="38">
        <v>4</v>
      </c>
      <c r="R2869" s="106">
        <v>0</v>
      </c>
      <c r="S2869" s="263"/>
      <c r="U2869" s="263" t="str">
        <f t="shared" si="188"/>
        <v xml:space="preserve"> </v>
      </c>
    </row>
    <row r="2870" spans="1:26" x14ac:dyDescent="0.2">
      <c r="A2870" s="143" t="s">
        <v>1597</v>
      </c>
      <c r="B2870" s="40" t="s">
        <v>961</v>
      </c>
      <c r="C2870" s="4" t="s">
        <v>3461</v>
      </c>
      <c r="D2870" s="41">
        <v>3000</v>
      </c>
      <c r="E2870" s="46">
        <v>36880</v>
      </c>
      <c r="F2870" s="263" t="str">
        <f t="shared" si="185"/>
        <v xml:space="preserve"> </v>
      </c>
      <c r="G2870" s="143" t="s">
        <v>21</v>
      </c>
      <c r="H2870" s="143" t="s">
        <v>600</v>
      </c>
      <c r="I2870" s="263" t="str">
        <f t="shared" si="186"/>
        <v xml:space="preserve"> </v>
      </c>
      <c r="J2870" s="38" t="str">
        <f>IF(D2870&gt;=('28 Populations and thresholds'!$I$164),"YES"," ")</f>
        <v>YES</v>
      </c>
      <c r="K2870" s="38" t="str">
        <f>IF(J2870="YES"," ",IF(D2870&gt;=('28 Populations and thresholds'!$I$164)*0.25,"YES"))</f>
        <v xml:space="preserve"> </v>
      </c>
      <c r="L2870" s="38" t="b">
        <f>OR('28 Populations and thresholds'!$J$164="CR",'28 Populations and thresholds'!$J$164="EN",'28 Populations and thresholds'!$J$164="VU")</f>
        <v>0</v>
      </c>
      <c r="M2870" s="75">
        <f>D2870/'28 Populations and thresholds'!$H$164</f>
        <v>3.7974683544303799E-2</v>
      </c>
      <c r="N2870" s="106" t="str">
        <f>'28 Populations and thresholds'!$K$164</f>
        <v>DEC</v>
      </c>
      <c r="O2870" s="263" t="str">
        <f t="shared" si="187"/>
        <v xml:space="preserve"> </v>
      </c>
      <c r="P2870" s="348"/>
      <c r="Q2870" s="38"/>
      <c r="R2870" s="106"/>
      <c r="S2870" s="263"/>
      <c r="U2870" s="263" t="str">
        <f t="shared" si="188"/>
        <v xml:space="preserve"> </v>
      </c>
    </row>
    <row r="2871" spans="1:26" x14ac:dyDescent="0.2">
      <c r="A2871" s="143" t="s">
        <v>1597</v>
      </c>
      <c r="B2871" s="40" t="s">
        <v>961</v>
      </c>
      <c r="C2871" s="4" t="s">
        <v>3452</v>
      </c>
      <c r="D2871" s="41">
        <v>1300</v>
      </c>
      <c r="E2871" s="46">
        <v>36872</v>
      </c>
      <c r="F2871" s="263" t="str">
        <f t="shared" si="185"/>
        <v xml:space="preserve"> </v>
      </c>
      <c r="G2871" s="143" t="s">
        <v>21</v>
      </c>
      <c r="H2871" s="143" t="s">
        <v>600</v>
      </c>
      <c r="I2871" s="263" t="str">
        <f t="shared" si="186"/>
        <v xml:space="preserve"> </v>
      </c>
      <c r="J2871" s="38" t="str">
        <f>IF(D2871&gt;=('28 Populations and thresholds'!$I$158),"YES"," ")</f>
        <v>YES</v>
      </c>
      <c r="K2871" s="38" t="str">
        <f>IF(J2871="YES"," ",IF(D2871&gt;=('28 Populations and thresholds'!$I$158)*0.25,"YES"))</f>
        <v xml:space="preserve"> </v>
      </c>
      <c r="L2871" s="38" t="b">
        <f>OR('28 Populations and thresholds'!$J$158="CR",'28 Populations and thresholds'!$J$158="EN",'28 Populations and thresholds'!$J$158="VU")</f>
        <v>0</v>
      </c>
      <c r="M2871" s="75">
        <f>D2871/'28 Populations and thresholds'!$H$158</f>
        <v>1.2999999999999999E-2</v>
      </c>
      <c r="N2871" s="106">
        <f>'28 Populations and thresholds'!$K$158</f>
        <v>0</v>
      </c>
      <c r="O2871" s="263" t="str">
        <f t="shared" si="187"/>
        <v xml:space="preserve"> </v>
      </c>
      <c r="P2871" s="348"/>
      <c r="Q2871" s="38"/>
      <c r="R2871" s="106"/>
      <c r="S2871" s="263"/>
      <c r="T2871" s="9"/>
      <c r="U2871" s="263" t="str">
        <f t="shared" si="188"/>
        <v xml:space="preserve"> </v>
      </c>
    </row>
    <row r="2872" spans="1:26" x14ac:dyDescent="0.2">
      <c r="A2872" s="143" t="s">
        <v>1597</v>
      </c>
      <c r="B2872" s="40" t="s">
        <v>961</v>
      </c>
      <c r="C2872" s="4" t="s">
        <v>3766</v>
      </c>
      <c r="D2872" s="41">
        <v>103</v>
      </c>
      <c r="E2872" s="46">
        <v>36617</v>
      </c>
      <c r="F2872" s="263" t="str">
        <f t="shared" si="185"/>
        <v xml:space="preserve"> </v>
      </c>
      <c r="G2872" s="143" t="s">
        <v>21</v>
      </c>
      <c r="H2872" s="143" t="s">
        <v>600</v>
      </c>
      <c r="I2872" s="263" t="str">
        <f t="shared" si="186"/>
        <v xml:space="preserve"> </v>
      </c>
      <c r="J2872" s="38" t="str">
        <f>IF(D2872&gt;=('28 Populations and thresholds'!$I$194),"YES"," ")</f>
        <v xml:space="preserve"> </v>
      </c>
      <c r="K2872" s="38" t="str">
        <f>IF(J2872="YES"," ",IF(D2872&gt;=('28 Populations and thresholds'!$I$194)*0.25,"YES"))</f>
        <v>YES</v>
      </c>
      <c r="L2872" s="38" t="b">
        <f>OR('28 Populations and thresholds'!$J$194="CR",'28 Populations and thresholds'!$J$194="EN",'28 Populations and thresholds'!$J$194="VU")</f>
        <v>0</v>
      </c>
      <c r="M2872" s="75">
        <f>D2872/'28 Populations and thresholds'!$H$194</f>
        <v>3.6140350877192982E-3</v>
      </c>
      <c r="N2872" s="106" t="str">
        <f>'28 Populations and thresholds'!$K$194</f>
        <v>DEC</v>
      </c>
      <c r="O2872" s="263" t="str">
        <f t="shared" si="187"/>
        <v xml:space="preserve"> </v>
      </c>
      <c r="P2872" s="348"/>
      <c r="Q2872" s="38"/>
      <c r="R2872" s="106"/>
      <c r="S2872" s="263"/>
      <c r="T2872" s="9"/>
      <c r="U2872" s="263" t="str">
        <f t="shared" si="188"/>
        <v xml:space="preserve"> </v>
      </c>
    </row>
    <row r="2873" spans="1:26" x14ac:dyDescent="0.2">
      <c r="A2873" s="275" t="s">
        <v>1597</v>
      </c>
      <c r="B2873" s="277" t="s">
        <v>4376</v>
      </c>
      <c r="C2873" s="280" t="s">
        <v>3452</v>
      </c>
      <c r="D2873" s="279">
        <v>1310</v>
      </c>
      <c r="E2873" s="281">
        <v>38657</v>
      </c>
      <c r="F2873" s="263" t="str">
        <f t="shared" si="185"/>
        <v xml:space="preserve"> </v>
      </c>
      <c r="G2873" s="275"/>
      <c r="H2873" s="275" t="s">
        <v>4374</v>
      </c>
      <c r="I2873" s="263" t="str">
        <f t="shared" si="186"/>
        <v xml:space="preserve"> </v>
      </c>
      <c r="J2873" s="272" t="str">
        <f>IF(D2873&gt;=('28 Populations and thresholds'!$I$158),"YES"," ")</f>
        <v>YES</v>
      </c>
      <c r="K2873" s="272" t="str">
        <f>IF(J2873="YES"," ",IF(D2873&gt;=('28 Populations and thresholds'!$I$158)*0.25,"YES"))</f>
        <v xml:space="preserve"> </v>
      </c>
      <c r="L2873" s="272" t="b">
        <f>OR('28 Populations and thresholds'!$J$158="CR",'28 Populations and thresholds'!$J$158="EN",'28 Populations and thresholds'!$J$158="VU")</f>
        <v>0</v>
      </c>
      <c r="M2873" s="273">
        <f>D2873/'28 Populations and thresholds'!$H$158</f>
        <v>1.3100000000000001E-2</v>
      </c>
      <c r="N2873" s="274">
        <f>'28 Populations and thresholds'!$K$158</f>
        <v>0</v>
      </c>
      <c r="O2873" s="263" t="str">
        <f t="shared" si="187"/>
        <v xml:space="preserve"> </v>
      </c>
      <c r="P2873" s="349">
        <v>4.0199999999999996</v>
      </c>
      <c r="Q2873" s="272">
        <v>2</v>
      </c>
      <c r="R2873" s="274">
        <v>1</v>
      </c>
      <c r="S2873" s="263"/>
      <c r="T2873" s="275"/>
      <c r="U2873" s="263" t="str">
        <f t="shared" si="188"/>
        <v xml:space="preserve"> </v>
      </c>
    </row>
    <row r="2874" spans="1:26" x14ac:dyDescent="0.2">
      <c r="A2874" s="275" t="s">
        <v>1597</v>
      </c>
      <c r="B2874" s="277" t="s">
        <v>4376</v>
      </c>
      <c r="C2874" s="280" t="s">
        <v>1732</v>
      </c>
      <c r="D2874" s="279">
        <v>260</v>
      </c>
      <c r="E2874" s="274">
        <v>1994</v>
      </c>
      <c r="F2874" s="263" t="str">
        <f t="shared" si="185"/>
        <v xml:space="preserve"> </v>
      </c>
      <c r="G2874" s="275"/>
      <c r="H2874" s="275" t="s">
        <v>4374</v>
      </c>
      <c r="I2874" s="263" t="str">
        <f t="shared" si="186"/>
        <v xml:space="preserve"> </v>
      </c>
      <c r="J2874" s="272" t="str">
        <f>IF(D2874&gt;=('28 Populations and thresholds'!$I$221),"YES"," ")</f>
        <v>YES</v>
      </c>
      <c r="K2874" s="272" t="str">
        <f>IF(J2874="YES"," ",IF(D2874&gt;=('28 Populations and thresholds'!$I$221)*0.25,"YES"))</f>
        <v xml:space="preserve"> </v>
      </c>
      <c r="L2874" s="272" t="b">
        <f>OR('28 Populations and thresholds'!$J$221="CR",'28 Populations and thresholds'!$J$221="EN",'28 Populations and thresholds'!$J$221="VU")</f>
        <v>1</v>
      </c>
      <c r="M2874" s="273">
        <f>D2874/'28 Populations and thresholds'!$H$221</f>
        <v>2.7083333333333334E-2</v>
      </c>
      <c r="N2874" s="274" t="str">
        <f>'28 Populations and thresholds'!$K$221</f>
        <v>DEC</v>
      </c>
      <c r="O2874" s="263" t="str">
        <f t="shared" si="187"/>
        <v xml:space="preserve"> </v>
      </c>
      <c r="P2874" s="349"/>
      <c r="Q2874" s="272"/>
      <c r="R2874" s="274"/>
      <c r="S2874" s="263"/>
      <c r="T2874" s="275"/>
      <c r="U2874" s="263" t="str">
        <f t="shared" si="188"/>
        <v xml:space="preserve"> </v>
      </c>
    </row>
    <row r="2875" spans="1:26" x14ac:dyDescent="0.2">
      <c r="A2875" s="12" t="s">
        <v>1597</v>
      </c>
      <c r="B2875" s="65" t="s">
        <v>1752</v>
      </c>
      <c r="C2875" s="111" t="s">
        <v>1696</v>
      </c>
      <c r="D2875" s="105">
        <v>23</v>
      </c>
      <c r="E2875" s="106" t="s">
        <v>4381</v>
      </c>
      <c r="F2875" s="263" t="str">
        <f t="shared" si="185"/>
        <v xml:space="preserve"> </v>
      </c>
      <c r="G2875" s="12"/>
      <c r="H2875" s="12" t="s">
        <v>646</v>
      </c>
      <c r="I2875" s="263" t="str">
        <f t="shared" si="186"/>
        <v xml:space="preserve"> </v>
      </c>
      <c r="J2875" s="38" t="str">
        <f>IF(D2875&gt;=('28 Populations and thresholds'!$I$51),"YES"," ")</f>
        <v>YES</v>
      </c>
      <c r="K2875" s="38" t="str">
        <f>IF(J2875="YES"," ",IF(D2875&gt;=('28 Populations and thresholds'!$I$51)*0.25,"YES"))</f>
        <v xml:space="preserve"> </v>
      </c>
      <c r="L2875" s="38" t="b">
        <f>OR('28 Populations and thresholds'!$J$51="CR",'28 Populations and thresholds'!$J$51="EN",'28 Populations and thresholds'!$J$51="VU")</f>
        <v>1</v>
      </c>
      <c r="M2875" s="75">
        <f>D2875/'28 Populations and thresholds'!$H$51</f>
        <v>8.518518518518519E-3</v>
      </c>
      <c r="N2875" s="106">
        <f>'28 Populations and thresholds'!$K$51</f>
        <v>0</v>
      </c>
      <c r="O2875" s="263" t="str">
        <f t="shared" si="187"/>
        <v xml:space="preserve"> </v>
      </c>
      <c r="P2875" s="348">
        <v>4.04</v>
      </c>
      <c r="Q2875" s="38">
        <v>4</v>
      </c>
      <c r="R2875" s="106">
        <v>2</v>
      </c>
      <c r="S2875" s="263"/>
      <c r="U2875" s="263" t="str">
        <f t="shared" si="188"/>
        <v xml:space="preserve"> </v>
      </c>
    </row>
    <row r="2876" spans="1:26" x14ac:dyDescent="0.2">
      <c r="A2876" s="12" t="s">
        <v>1597</v>
      </c>
      <c r="B2876" s="65" t="s">
        <v>1752</v>
      </c>
      <c r="C2876" s="111" t="s">
        <v>1688</v>
      </c>
      <c r="D2876" s="105">
        <v>14</v>
      </c>
      <c r="E2876" s="106" t="s">
        <v>4381</v>
      </c>
      <c r="F2876" s="263" t="str">
        <f t="shared" si="185"/>
        <v xml:space="preserve"> </v>
      </c>
      <c r="G2876" s="12"/>
      <c r="H2876" s="12" t="s">
        <v>646</v>
      </c>
      <c r="I2876" s="263" t="str">
        <f t="shared" si="186"/>
        <v xml:space="preserve"> </v>
      </c>
      <c r="J2876" s="38" t="str">
        <f>IF(D2876&gt;=('28 Populations and thresholds'!$I$47),"YES"," ")</f>
        <v>YES</v>
      </c>
      <c r="K2876" s="38" t="str">
        <f>IF(J2876="YES"," ",IF(D2876&gt;=('28 Populations and thresholds'!$I$47)*0.25,"YES"))</f>
        <v xml:space="preserve"> </v>
      </c>
      <c r="L2876" s="38" t="b">
        <f>OR('28 Populations and thresholds'!$J$47="CR",'28 Populations and thresholds'!$J$47="EN",'28 Populations and thresholds'!$J$47="VU")</f>
        <v>0</v>
      </c>
      <c r="M2876" s="75">
        <f>D2876/'28 Populations and thresholds'!$H$47</f>
        <v>1.4E-3</v>
      </c>
      <c r="N2876" s="106">
        <f>'28 Populations and thresholds'!$K$47</f>
        <v>0</v>
      </c>
      <c r="O2876" s="263" t="str">
        <f t="shared" si="187"/>
        <v xml:space="preserve"> </v>
      </c>
      <c r="P2876" s="348"/>
      <c r="Q2876" s="38"/>
      <c r="R2876" s="106"/>
      <c r="S2876" s="263"/>
      <c r="U2876" s="263" t="str">
        <f t="shared" si="188"/>
        <v xml:space="preserve"> </v>
      </c>
    </row>
    <row r="2877" spans="1:26" x14ac:dyDescent="0.2">
      <c r="A2877" s="12" t="s">
        <v>1597</v>
      </c>
      <c r="B2877" s="65" t="s">
        <v>1752</v>
      </c>
      <c r="C2877" s="111" t="s">
        <v>3718</v>
      </c>
      <c r="D2877" s="105">
        <v>463</v>
      </c>
      <c r="E2877" s="106" t="s">
        <v>4381</v>
      </c>
      <c r="F2877" s="263" t="str">
        <f t="shared" si="185"/>
        <v xml:space="preserve"> </v>
      </c>
      <c r="G2877" s="12"/>
      <c r="H2877" s="12" t="s">
        <v>646</v>
      </c>
      <c r="I2877" s="263" t="str">
        <f t="shared" si="186"/>
        <v xml:space="preserve"> </v>
      </c>
      <c r="J2877" s="38" t="str">
        <f>IF(D2877&gt;=('28 Populations and thresholds'!$I$25),"YES"," ")</f>
        <v>YES</v>
      </c>
      <c r="K2877" s="38" t="str">
        <f>IF(J2877="YES"," ",IF(D2877&gt;=('28 Populations and thresholds'!$I$250)*0.25,"YES"))</f>
        <v xml:space="preserve"> </v>
      </c>
      <c r="L2877" s="38" t="b">
        <f>OR('28 Populations and thresholds'!$J$25="CR",'28 Populations and thresholds'!$J$25="EN",'28 Populations and thresholds'!$J$25="VU")</f>
        <v>0</v>
      </c>
      <c r="M2877" s="75">
        <f>D2877/'28 Populations and thresholds'!$H$25</f>
        <v>4.6299999999999998E-4</v>
      </c>
      <c r="N2877" s="106">
        <f>'28 Populations and thresholds'!$K$25</f>
        <v>0</v>
      </c>
      <c r="O2877" s="263" t="str">
        <f t="shared" si="187"/>
        <v xml:space="preserve"> </v>
      </c>
      <c r="P2877" s="348"/>
      <c r="Q2877" s="38"/>
      <c r="R2877" s="106"/>
      <c r="S2877" s="263"/>
      <c r="U2877" s="263" t="str">
        <f t="shared" si="188"/>
        <v xml:space="preserve"> </v>
      </c>
    </row>
    <row r="2878" spans="1:26" x14ac:dyDescent="0.2">
      <c r="A2878" s="12" t="s">
        <v>1597</v>
      </c>
      <c r="B2878" s="4" t="s">
        <v>1752</v>
      </c>
      <c r="C2878" s="4" t="s">
        <v>1732</v>
      </c>
      <c r="D2878" s="5">
        <v>288</v>
      </c>
      <c r="E2878" s="1" t="s">
        <v>156</v>
      </c>
      <c r="F2878" s="263" t="str">
        <f t="shared" si="185"/>
        <v xml:space="preserve"> </v>
      </c>
      <c r="G2878" s="13" t="s">
        <v>139</v>
      </c>
      <c r="I2878" s="263" t="str">
        <f t="shared" si="186"/>
        <v xml:space="preserve"> </v>
      </c>
      <c r="J2878" s="38" t="str">
        <f>IF(D2878&gt;=('28 Populations and thresholds'!$I$221),"YES"," ")</f>
        <v>YES</v>
      </c>
      <c r="K2878" s="38" t="str">
        <f>IF(J2878="YES"," ",IF(D2878&gt;=('28 Populations and thresholds'!$I$221)*0.25,"YES"))</f>
        <v xml:space="preserve"> </v>
      </c>
      <c r="L2878" s="38" t="b">
        <f>OR('28 Populations and thresholds'!$J$221="CR",'28 Populations and thresholds'!$J$221="EN",'28 Populations and thresholds'!$J$221="VU")</f>
        <v>1</v>
      </c>
      <c r="M2878" s="75">
        <f>D2878/'28 Populations and thresholds'!$H$221</f>
        <v>0.03</v>
      </c>
      <c r="N2878" s="106" t="str">
        <f>'28 Populations and thresholds'!$K$221</f>
        <v>DEC</v>
      </c>
      <c r="O2878" s="263" t="str">
        <f t="shared" si="187"/>
        <v xml:space="preserve"> </v>
      </c>
      <c r="P2878" s="348"/>
      <c r="Q2878" s="38"/>
      <c r="R2878" s="106"/>
      <c r="S2878" s="263"/>
      <c r="U2878" s="263" t="str">
        <f t="shared" si="188"/>
        <v xml:space="preserve"> </v>
      </c>
    </row>
    <row r="2879" spans="1:26" x14ac:dyDescent="0.2">
      <c r="A2879" s="275" t="s">
        <v>1597</v>
      </c>
      <c r="B2879" s="269" t="s">
        <v>1651</v>
      </c>
      <c r="C2879" s="269" t="s">
        <v>1649</v>
      </c>
      <c r="D2879" s="279">
        <v>16000</v>
      </c>
      <c r="E2879" s="284" t="s">
        <v>1598</v>
      </c>
      <c r="F2879" s="263" t="str">
        <f t="shared" si="185"/>
        <v xml:space="preserve"> </v>
      </c>
      <c r="G2879" s="275" t="s">
        <v>139</v>
      </c>
      <c r="H2879" s="275"/>
      <c r="I2879" s="263" t="str">
        <f t="shared" si="186"/>
        <v xml:space="preserve"> </v>
      </c>
      <c r="J2879" s="272" t="str">
        <f>IF(D2879&gt;=('28 Populations and thresholds'!$I$21),"YES"," ")</f>
        <v>YES</v>
      </c>
      <c r="K2879" s="272" t="str">
        <f>IF(J2879="YES"," ",IF(D2879&gt;=('28 Populations and thresholds'!$I$21)*0.25,"YES"))</f>
        <v xml:space="preserve"> </v>
      </c>
      <c r="L2879" s="272" t="b">
        <f>OR('28 Populations and thresholds'!$J$21="CR",'28 Populations and thresholds'!$J$21="EN",'28 Populations and thresholds'!$J$21="VU")</f>
        <v>0</v>
      </c>
      <c r="M2879" s="273">
        <f>D2879/'28 Populations and thresholds'!$H$21</f>
        <v>1.6E-2</v>
      </c>
      <c r="N2879" s="274">
        <f>'28 Populations and thresholds'!$K$21</f>
        <v>0</v>
      </c>
      <c r="O2879" s="263" t="str">
        <f t="shared" si="187"/>
        <v xml:space="preserve"> </v>
      </c>
      <c r="P2879" s="349">
        <v>2.8</v>
      </c>
      <c r="Q2879" s="272">
        <v>2</v>
      </c>
      <c r="R2879" s="274">
        <v>0</v>
      </c>
      <c r="S2879" s="263"/>
      <c r="T2879" s="275"/>
      <c r="U2879" s="263" t="str">
        <f t="shared" si="188"/>
        <v xml:space="preserve"> </v>
      </c>
    </row>
    <row r="2880" spans="1:26" x14ac:dyDescent="0.2">
      <c r="A2880" s="275" t="s">
        <v>1597</v>
      </c>
      <c r="B2880" s="269" t="s">
        <v>1651</v>
      </c>
      <c r="C2880" s="280" t="s">
        <v>1652</v>
      </c>
      <c r="D2880" s="279">
        <v>12000</v>
      </c>
      <c r="E2880" s="284" t="s">
        <v>1598</v>
      </c>
      <c r="F2880" s="263" t="str">
        <f t="shared" si="185"/>
        <v xml:space="preserve"> </v>
      </c>
      <c r="G2880" s="275" t="s">
        <v>139</v>
      </c>
      <c r="H2880" s="275"/>
      <c r="I2880" s="263" t="str">
        <f t="shared" si="186"/>
        <v xml:space="preserve"> </v>
      </c>
      <c r="J2880" s="272" t="str">
        <f>IF(D2880&gt;=('28 Populations and thresholds'!$I$29),"YES"," ")</f>
        <v>YES</v>
      </c>
      <c r="K2880" s="272" t="str">
        <f>IF(J2880="YES"," ",IF(D2880&gt;=('28 Populations and thresholds'!$I$29)*0.25,"YES"))</f>
        <v xml:space="preserve"> </v>
      </c>
      <c r="L2880" s="272" t="b">
        <f>OR('28 Populations and thresholds'!$J$29="CR",'28 Populations and thresholds'!$J$29="EN",'28 Populations and thresholds'!$J$29="VU")</f>
        <v>0</v>
      </c>
      <c r="M2880" s="273">
        <f>D2880/'28 Populations and thresholds'!$H$29</f>
        <v>1.2E-2</v>
      </c>
      <c r="N2880" s="274">
        <f>'28 Populations and thresholds'!$K$29</f>
        <v>0</v>
      </c>
      <c r="O2880" s="263" t="str">
        <f t="shared" si="187"/>
        <v xml:space="preserve"> </v>
      </c>
      <c r="P2880" s="349"/>
      <c r="Q2880" s="272"/>
      <c r="R2880" s="274"/>
      <c r="S2880" s="263"/>
      <c r="T2880" s="275"/>
      <c r="U2880" s="263" t="str">
        <f t="shared" si="188"/>
        <v xml:space="preserve"> </v>
      </c>
    </row>
    <row r="2881" spans="1:26" x14ac:dyDescent="0.2">
      <c r="A2881" s="12" t="s">
        <v>1597</v>
      </c>
      <c r="B2881" s="56" t="s">
        <v>1063</v>
      </c>
      <c r="C2881" s="111" t="s">
        <v>3781</v>
      </c>
      <c r="D2881" s="105">
        <v>1245</v>
      </c>
      <c r="E2881" s="172">
        <v>38718</v>
      </c>
      <c r="F2881" s="263" t="str">
        <f t="shared" ref="F2881:F2902" si="189">" "</f>
        <v xml:space="preserve"> </v>
      </c>
      <c r="G2881" s="12"/>
      <c r="H2881" s="12" t="s">
        <v>4374</v>
      </c>
      <c r="I2881" s="263" t="str">
        <f t="shared" ref="I2881:I2902" si="190">" "</f>
        <v xml:space="preserve"> </v>
      </c>
      <c r="J2881" s="38" t="str">
        <f>IF(D2881&gt;=('28 Populations and thresholds'!$I$220),"YES"," ")</f>
        <v>YES</v>
      </c>
      <c r="K2881" s="38" t="str">
        <f>IF(J2881="YES"," ",IF(D2881&gt;=('28 Populations and thresholds'!$I$220)*0.25,"YES"))</f>
        <v xml:space="preserve"> </v>
      </c>
      <c r="L2881" s="38" t="b">
        <f>OR('28 Populations and thresholds'!$J$220="CR",'28 Populations and thresholds'!$J$220="EN",'28 Populations and thresholds'!$J$220="VU")</f>
        <v>0</v>
      </c>
      <c r="M2881" s="75">
        <f>D2881/'28 Populations and thresholds'!$H$220</f>
        <v>1.2449987550012451E-3</v>
      </c>
      <c r="N2881" s="106">
        <f>'28 Populations and thresholds'!$K$220</f>
        <v>0</v>
      </c>
      <c r="O2881" s="263" t="str">
        <f t="shared" ref="O2881:O2902" si="191">" "</f>
        <v xml:space="preserve"> </v>
      </c>
      <c r="P2881" s="348">
        <v>5.69</v>
      </c>
      <c r="Q2881" s="38">
        <v>6</v>
      </c>
      <c r="R2881" s="106">
        <v>1</v>
      </c>
      <c r="S2881" s="263"/>
      <c r="U2881" s="263" t="str">
        <f t="shared" ref="U2881:U2902" si="192">" "</f>
        <v xml:space="preserve"> </v>
      </c>
    </row>
    <row r="2882" spans="1:26" x14ac:dyDescent="0.2">
      <c r="A2882" s="12" t="s">
        <v>1597</v>
      </c>
      <c r="B2882" s="56" t="s">
        <v>1063</v>
      </c>
      <c r="C2882" s="111" t="s">
        <v>3471</v>
      </c>
      <c r="D2882" s="105">
        <v>700</v>
      </c>
      <c r="E2882" s="172">
        <v>38718</v>
      </c>
      <c r="F2882" s="263" t="str">
        <f t="shared" si="189"/>
        <v xml:space="preserve"> </v>
      </c>
      <c r="G2882" s="12"/>
      <c r="H2882" s="12" t="s">
        <v>4374</v>
      </c>
      <c r="I2882" s="263" t="str">
        <f t="shared" si="190"/>
        <v xml:space="preserve"> </v>
      </c>
      <c r="J2882" s="38" t="str">
        <f>IF(D2882&gt;=(('28 Populations and thresholds'!$I$183)+('28 Populations and thresholds'!$I$184)+('28 Populations and thresholds'!$I$185)),"YES"," ")</f>
        <v>YES</v>
      </c>
      <c r="K2882" s="38" t="str">
        <f>IF(J2882="YES"," ",IF(D2882&gt;=(('28 Populations and thresholds'!$I$183)+('28 Populations and thresholds'!$I$184)+('28 Populations and thresholds'!$I$185))*0.25,"YES"))</f>
        <v xml:space="preserve"> </v>
      </c>
      <c r="L2882" s="38" t="b">
        <f>OR('28 Populations and thresholds'!$J$183="CR",'28 Populations and thresholds'!$J$183="EN",'28 Populations and thresholds'!$J$183="VU")</f>
        <v>0</v>
      </c>
      <c r="M2882" s="75">
        <f>D2882/(('28 Populations and thresholds'!$H$183)+('28 Populations and thresholds'!$H$184)+('28 Populations and thresholds'!$H$185))</f>
        <v>2.3333333333333335E-3</v>
      </c>
      <c r="N2882" s="106">
        <f>'28 Populations and thresholds'!$K$183</f>
        <v>0</v>
      </c>
      <c r="O2882" s="263" t="str">
        <f t="shared" si="191"/>
        <v xml:space="preserve"> </v>
      </c>
      <c r="P2882" s="348"/>
      <c r="Q2882" s="38"/>
      <c r="R2882" s="106"/>
      <c r="S2882" s="263"/>
      <c r="T2882" s="12" t="s">
        <v>4568</v>
      </c>
      <c r="U2882" s="263" t="str">
        <f t="shared" si="192"/>
        <v xml:space="preserve"> </v>
      </c>
    </row>
    <row r="2883" spans="1:26" x14ac:dyDescent="0.2">
      <c r="A2883" s="12" t="s">
        <v>1597</v>
      </c>
      <c r="B2883" s="56" t="s">
        <v>1063</v>
      </c>
      <c r="C2883" s="111" t="s">
        <v>3717</v>
      </c>
      <c r="D2883" s="105">
        <v>503</v>
      </c>
      <c r="E2883" s="172">
        <v>38718</v>
      </c>
      <c r="F2883" s="263" t="str">
        <f t="shared" si="189"/>
        <v xml:space="preserve"> </v>
      </c>
      <c r="G2883" s="12"/>
      <c r="H2883" s="12" t="s">
        <v>4374</v>
      </c>
      <c r="I2883" s="263" t="str">
        <f t="shared" si="190"/>
        <v xml:space="preserve"> </v>
      </c>
      <c r="J2883" s="38" t="str">
        <f>IF(D2883&gt;=('28 Populations and thresholds'!$I$16),"YES"," ")</f>
        <v>YES</v>
      </c>
      <c r="K2883" s="38" t="str">
        <f>IF(J2883="YES"," ",IF(D2883&gt;=('28 Populations and thresholds'!$I$16)*0.25,"YES"))</f>
        <v xml:space="preserve"> </v>
      </c>
      <c r="L2883" s="38" t="b">
        <f>OR('28 Populations and thresholds'!$J$16="CR",'28 Populations and thresholds'!$J$16="EN",'28 Populations and thresholds'!$J$16="VU")</f>
        <v>0</v>
      </c>
      <c r="M2883" s="75">
        <f>D2883/'28 Populations and thresholds'!$H$16</f>
        <v>5.0299999999999997E-3</v>
      </c>
      <c r="N2883" s="106" t="str">
        <f>'28 Populations and thresholds'!$K$16</f>
        <v>DEC</v>
      </c>
      <c r="O2883" s="263" t="str">
        <f t="shared" si="191"/>
        <v xml:space="preserve"> </v>
      </c>
      <c r="P2883" s="348"/>
      <c r="Q2883" s="38"/>
      <c r="R2883" s="106"/>
      <c r="S2883" s="263"/>
      <c r="U2883" s="263" t="str">
        <f t="shared" si="192"/>
        <v xml:space="preserve"> </v>
      </c>
    </row>
    <row r="2884" spans="1:26" x14ac:dyDescent="0.2">
      <c r="A2884" s="12" t="s">
        <v>1597</v>
      </c>
      <c r="B2884" s="56" t="s">
        <v>1063</v>
      </c>
      <c r="C2884" s="4" t="s">
        <v>1652</v>
      </c>
      <c r="D2884" s="105">
        <v>2500</v>
      </c>
      <c r="E2884" s="172">
        <v>38718</v>
      </c>
      <c r="F2884" s="263" t="str">
        <f t="shared" si="189"/>
        <v xml:space="preserve"> </v>
      </c>
      <c r="G2884" s="12"/>
      <c r="H2884" s="12" t="s">
        <v>4374</v>
      </c>
      <c r="I2884" s="263" t="str">
        <f t="shared" si="190"/>
        <v xml:space="preserve"> </v>
      </c>
      <c r="J2884" s="38" t="str">
        <f>IF(D2884&gt;=('28 Populations and thresholds'!$I$29),"YES"," ")</f>
        <v>YES</v>
      </c>
      <c r="K2884" s="38" t="str">
        <f>IF(J2884="YES"," ",IF(D2884&gt;=('28 Populations and thresholds'!$I$29)*0.25,"YES"))</f>
        <v xml:space="preserve"> </v>
      </c>
      <c r="L2884" s="38" t="b">
        <f>OR('28 Populations and thresholds'!$J$29="CR",'28 Populations and thresholds'!$J$29="EN",'28 Populations and thresholds'!$J$29="VU")</f>
        <v>0</v>
      </c>
      <c r="M2884" s="75">
        <f>D2884/'28 Populations and thresholds'!$H$29</f>
        <v>2.5000000000000001E-3</v>
      </c>
      <c r="N2884" s="106">
        <f>'28 Populations and thresholds'!$K$29</f>
        <v>0</v>
      </c>
      <c r="O2884" s="263" t="str">
        <f t="shared" si="191"/>
        <v xml:space="preserve"> </v>
      </c>
      <c r="P2884" s="348"/>
      <c r="Q2884" s="38"/>
      <c r="R2884" s="106"/>
      <c r="S2884" s="263"/>
      <c r="U2884" s="263" t="str">
        <f t="shared" si="192"/>
        <v xml:space="preserve"> </v>
      </c>
    </row>
    <row r="2885" spans="1:26" x14ac:dyDescent="0.2">
      <c r="A2885" s="12" t="s">
        <v>1597</v>
      </c>
      <c r="B2885" s="56" t="s">
        <v>1063</v>
      </c>
      <c r="C2885" s="111" t="s">
        <v>1732</v>
      </c>
      <c r="D2885" s="105">
        <v>288</v>
      </c>
      <c r="E2885" s="172">
        <v>38749</v>
      </c>
      <c r="F2885" s="263" t="str">
        <f t="shared" si="189"/>
        <v xml:space="preserve"> </v>
      </c>
      <c r="G2885" s="12"/>
      <c r="H2885" s="12" t="s">
        <v>4374</v>
      </c>
      <c r="I2885" s="263" t="str">
        <f t="shared" si="190"/>
        <v xml:space="preserve"> </v>
      </c>
      <c r="J2885" s="38" t="str">
        <f>IF(D2885&gt;=('28 Populations and thresholds'!$I$221),"YES"," ")</f>
        <v>YES</v>
      </c>
      <c r="K2885" s="38" t="str">
        <f>IF(J2885="YES"," ",IF(D2885&gt;=('28 Populations and thresholds'!$I$221)*0.25,"YES"))</f>
        <v xml:space="preserve"> </v>
      </c>
      <c r="L2885" s="38" t="b">
        <f>OR('28 Populations and thresholds'!$J$221="CR",'28 Populations and thresholds'!$J$221="EN",'28 Populations and thresholds'!$J$221="VU")</f>
        <v>1</v>
      </c>
      <c r="M2885" s="75">
        <f>D2885/'28 Populations and thresholds'!$H$221</f>
        <v>0.03</v>
      </c>
      <c r="N2885" s="106" t="str">
        <f>'28 Populations and thresholds'!$K$221</f>
        <v>DEC</v>
      </c>
      <c r="O2885" s="263" t="str">
        <f t="shared" si="191"/>
        <v xml:space="preserve"> </v>
      </c>
      <c r="P2885" s="348"/>
      <c r="Q2885" s="38"/>
      <c r="R2885" s="106"/>
      <c r="S2885" s="263"/>
      <c r="U2885" s="263" t="str">
        <f t="shared" si="192"/>
        <v xml:space="preserve"> </v>
      </c>
    </row>
    <row r="2886" spans="1:26" x14ac:dyDescent="0.2">
      <c r="A2886" s="143" t="s">
        <v>1597</v>
      </c>
      <c r="B2886" s="40" t="s">
        <v>1063</v>
      </c>
      <c r="C2886" s="4" t="s">
        <v>3759</v>
      </c>
      <c r="D2886" s="41">
        <v>394</v>
      </c>
      <c r="E2886" s="46">
        <v>35175</v>
      </c>
      <c r="F2886" s="263" t="str">
        <f t="shared" si="189"/>
        <v xml:space="preserve"> </v>
      </c>
      <c r="G2886" s="143" t="s">
        <v>21</v>
      </c>
      <c r="H2886" s="143" t="s">
        <v>646</v>
      </c>
      <c r="I2886" s="263" t="str">
        <f t="shared" si="190"/>
        <v xml:space="preserve"> </v>
      </c>
      <c r="J2886" s="38" t="str">
        <f>IF(D2886&gt;=('28 Populations and thresholds'!$I$182),"YES"," ")</f>
        <v>YES</v>
      </c>
      <c r="K2886" s="38" t="str">
        <f>IF(J2886="YES"," ",IF(D2886&gt;=('28 Populations and thresholds'!$I$182)*0.25,"YES"))</f>
        <v xml:space="preserve"> </v>
      </c>
      <c r="L2886" s="38" t="b">
        <f>OR('28 Populations and thresholds'!$J$182="CR",'28 Populations and thresholds'!$J$182="EN",'28 Populations and thresholds'!$J$182="VU")</f>
        <v>0</v>
      </c>
      <c r="M2886" s="75">
        <f>D2886/'28 Populations and thresholds'!$H$182</f>
        <v>1.576E-2</v>
      </c>
      <c r="N2886" s="106">
        <f>'28 Populations and thresholds'!$K$182</f>
        <v>0</v>
      </c>
      <c r="O2886" s="263" t="str">
        <f t="shared" si="191"/>
        <v xml:space="preserve"> </v>
      </c>
      <c r="P2886" s="348"/>
      <c r="Q2886" s="38"/>
      <c r="R2886" s="106"/>
      <c r="S2886" s="263"/>
      <c r="U2886" s="263" t="str">
        <f t="shared" si="192"/>
        <v xml:space="preserve"> </v>
      </c>
      <c r="W2886" s="4"/>
      <c r="X2886" s="4"/>
      <c r="Y2886" s="4"/>
      <c r="Z2886" s="4"/>
    </row>
    <row r="2887" spans="1:26" x14ac:dyDescent="0.2">
      <c r="A2887" s="275" t="s">
        <v>1597</v>
      </c>
      <c r="B2887" s="269" t="s">
        <v>1650</v>
      </c>
      <c r="C2887" s="269" t="s">
        <v>1649</v>
      </c>
      <c r="D2887" s="279">
        <v>12000</v>
      </c>
      <c r="E2887" s="284" t="s">
        <v>1598</v>
      </c>
      <c r="F2887" s="263" t="str">
        <f t="shared" si="189"/>
        <v xml:space="preserve"> </v>
      </c>
      <c r="G2887" s="275" t="s">
        <v>139</v>
      </c>
      <c r="H2887" s="275"/>
      <c r="I2887" s="263" t="str">
        <f t="shared" si="190"/>
        <v xml:space="preserve"> </v>
      </c>
      <c r="J2887" s="272" t="str">
        <f>IF(D2887&gt;=('28 Populations and thresholds'!$I$21),"YES"," ")</f>
        <v>YES</v>
      </c>
      <c r="K2887" s="272" t="str">
        <f>IF(J2887="YES"," ",IF(D2887&gt;=('28 Populations and thresholds'!$I$21)*0.25,"YES"))</f>
        <v xml:space="preserve"> </v>
      </c>
      <c r="L2887" s="272" t="b">
        <f>OR('28 Populations and thresholds'!$J$21="CR",'28 Populations and thresholds'!$J$21="EN",'28 Populations and thresholds'!$J$21="VU")</f>
        <v>0</v>
      </c>
      <c r="M2887" s="273">
        <f>D2887/'28 Populations and thresholds'!$H$21</f>
        <v>1.2E-2</v>
      </c>
      <c r="N2887" s="274">
        <f>'28 Populations and thresholds'!$K$21</f>
        <v>0</v>
      </c>
      <c r="O2887" s="263" t="str">
        <f t="shared" si="191"/>
        <v xml:space="preserve"> </v>
      </c>
      <c r="P2887" s="349">
        <v>2.2000000000000002</v>
      </c>
      <c r="Q2887" s="272">
        <v>2</v>
      </c>
      <c r="R2887" s="274">
        <v>0</v>
      </c>
      <c r="S2887" s="263"/>
      <c r="T2887" s="275"/>
      <c r="U2887" s="263" t="str">
        <f t="shared" si="192"/>
        <v xml:space="preserve"> </v>
      </c>
    </row>
    <row r="2888" spans="1:26" x14ac:dyDescent="0.2">
      <c r="A2888" s="275" t="s">
        <v>1597</v>
      </c>
      <c r="B2888" s="269" t="s">
        <v>1650</v>
      </c>
      <c r="C2888" s="269" t="s">
        <v>1691</v>
      </c>
      <c r="D2888" s="279">
        <v>250</v>
      </c>
      <c r="E2888" s="284" t="s">
        <v>1598</v>
      </c>
      <c r="F2888" s="263" t="str">
        <f t="shared" si="189"/>
        <v xml:space="preserve"> </v>
      </c>
      <c r="G2888" s="275" t="s">
        <v>139</v>
      </c>
      <c r="H2888" s="275"/>
      <c r="I2888" s="263" t="str">
        <f t="shared" si="190"/>
        <v xml:space="preserve"> </v>
      </c>
      <c r="J2888" s="272" t="str">
        <f>IF(D2888&gt;=('28 Populations and thresholds'!$I$49),"YES"," ")</f>
        <v>YES</v>
      </c>
      <c r="K2888" s="272" t="str">
        <f>IF(J2888="YES"," ",IF(D2888&gt;=('28 Populations and thresholds'!$I$49)*0.25,"YES"))</f>
        <v xml:space="preserve"> </v>
      </c>
      <c r="L2888" s="272" t="b">
        <f>OR('28 Populations and thresholds'!$J$49="CR",'28 Populations and thresholds'!$J$49="EN",'28 Populations and thresholds'!$J$49="VU")</f>
        <v>0</v>
      </c>
      <c r="M2888" s="273">
        <f>D2888/'28 Populations and thresholds'!$H$49</f>
        <v>0.01</v>
      </c>
      <c r="N2888" s="274" t="str">
        <f>'28 Populations and thresholds'!$K$49</f>
        <v>DEC</v>
      </c>
      <c r="O2888" s="263" t="str">
        <f t="shared" si="191"/>
        <v xml:space="preserve"> </v>
      </c>
      <c r="P2888" s="349"/>
      <c r="Q2888" s="272"/>
      <c r="R2888" s="274"/>
      <c r="S2888" s="263"/>
      <c r="T2888" s="275"/>
      <c r="U2888" s="263" t="str">
        <f t="shared" si="192"/>
        <v xml:space="preserve"> </v>
      </c>
    </row>
    <row r="2889" spans="1:26" x14ac:dyDescent="0.2">
      <c r="A2889" s="143" t="s">
        <v>1597</v>
      </c>
      <c r="B2889" s="65" t="s">
        <v>1648</v>
      </c>
      <c r="C2889" s="4" t="s">
        <v>3598</v>
      </c>
      <c r="D2889" s="41">
        <v>10000</v>
      </c>
      <c r="E2889" s="47" t="s">
        <v>1333</v>
      </c>
      <c r="F2889" s="263" t="str">
        <f t="shared" si="189"/>
        <v xml:space="preserve"> </v>
      </c>
      <c r="G2889" s="143" t="s">
        <v>15</v>
      </c>
      <c r="H2889" s="143" t="s">
        <v>1315</v>
      </c>
      <c r="I2889" s="263" t="str">
        <f t="shared" si="190"/>
        <v xml:space="preserve"> </v>
      </c>
      <c r="J2889" s="38" t="str">
        <f>IF(D2889&gt;=('28 Populations and thresholds'!$I$88),"YES"," ")</f>
        <v>YES</v>
      </c>
      <c r="K2889" s="38" t="str">
        <f>IF(J2889="YES"," ",IF(D2889&gt;=('28 Populations and thresholds'!$I$88)*0.25,"YES"))</f>
        <v xml:space="preserve"> </v>
      </c>
      <c r="L2889" s="38" t="b">
        <f>OR('28 Populations and thresholds'!$J$88="CR",'28 Populations and thresholds'!$J$88="EN",'28 Populations and thresholds'!$J$88="VU")</f>
        <v>0</v>
      </c>
      <c r="M2889" s="75">
        <f>D2889/'28 Populations and thresholds'!$H$88</f>
        <v>0.01</v>
      </c>
      <c r="N2889" s="106" t="str">
        <f>'28 Populations and thresholds'!$K$88</f>
        <v>DEC</v>
      </c>
      <c r="O2889" s="263" t="str">
        <f t="shared" si="191"/>
        <v xml:space="preserve"> </v>
      </c>
      <c r="P2889" s="348">
        <v>26.66</v>
      </c>
      <c r="Q2889" s="38">
        <v>5</v>
      </c>
      <c r="R2889" s="106">
        <v>1</v>
      </c>
      <c r="S2889" s="263"/>
      <c r="T2889" s="9"/>
      <c r="U2889" s="263" t="str">
        <f t="shared" si="192"/>
        <v xml:space="preserve"> </v>
      </c>
    </row>
    <row r="2890" spans="1:26" x14ac:dyDescent="0.2">
      <c r="A2890" s="143" t="s">
        <v>1597</v>
      </c>
      <c r="B2890" s="65" t="s">
        <v>1648</v>
      </c>
      <c r="C2890" s="111" t="s">
        <v>3612</v>
      </c>
      <c r="D2890" s="41">
        <v>20000</v>
      </c>
      <c r="E2890" s="47" t="s">
        <v>1327</v>
      </c>
      <c r="F2890" s="263" t="str">
        <f t="shared" si="189"/>
        <v xml:space="preserve"> </v>
      </c>
      <c r="G2890" s="143" t="s">
        <v>15</v>
      </c>
      <c r="H2890" s="143" t="s">
        <v>1315</v>
      </c>
      <c r="I2890" s="263" t="str">
        <f t="shared" si="190"/>
        <v xml:space="preserve"> </v>
      </c>
      <c r="J2890" s="38" t="str">
        <f>IF(D2890&gt;=('28 Populations and thresholds'!$I$93),"YES"," ")</f>
        <v>YES</v>
      </c>
      <c r="K2890" s="38" t="str">
        <f>IF(J2890="YES"," ",IF(D2890&gt;=('28 Populations and thresholds'!$I$93)*0.25,"YES"))</f>
        <v xml:space="preserve"> </v>
      </c>
      <c r="L2890" s="38" t="b">
        <f>OR('28 Populations and thresholds'!$J$93="CR",'28 Populations and thresholds'!$J$93="EN",'28 Populations and thresholds'!$J$93="VU")</f>
        <v>0</v>
      </c>
      <c r="M2890" s="75">
        <f>D2890/'28 Populations and thresholds'!$H$93</f>
        <v>0.1</v>
      </c>
      <c r="N2890" s="106" t="str">
        <f>'28 Populations and thresholds'!$K$93</f>
        <v>DEC</v>
      </c>
      <c r="O2890" s="263" t="str">
        <f t="shared" si="191"/>
        <v xml:space="preserve"> </v>
      </c>
      <c r="P2890" s="348"/>
      <c r="Q2890" s="38"/>
      <c r="R2890" s="106"/>
      <c r="S2890" s="263"/>
      <c r="U2890" s="263" t="str">
        <f t="shared" si="192"/>
        <v xml:space="preserve"> </v>
      </c>
    </row>
    <row r="2891" spans="1:26" x14ac:dyDescent="0.2">
      <c r="A2891" s="12" t="s">
        <v>1597</v>
      </c>
      <c r="B2891" s="65" t="s">
        <v>1648</v>
      </c>
      <c r="C2891" s="4" t="s">
        <v>1636</v>
      </c>
      <c r="D2891" s="5">
        <v>4351</v>
      </c>
      <c r="E2891" s="1" t="s">
        <v>40</v>
      </c>
      <c r="F2891" s="263" t="str">
        <f t="shared" si="189"/>
        <v xml:space="preserve"> </v>
      </c>
      <c r="G2891" s="13" t="s">
        <v>139</v>
      </c>
      <c r="I2891" s="263" t="str">
        <f t="shared" si="190"/>
        <v xml:space="preserve"> </v>
      </c>
      <c r="J2891" s="38" t="str">
        <f>IF(D2891&gt;=('28 Populations and thresholds'!$I$18),"YES"," ")</f>
        <v>YES</v>
      </c>
      <c r="K2891" s="38" t="str">
        <f>IF(J2891="YES"," ",IF(D2891&gt;=('28 Populations and thresholds'!$I$18)*0.25,"YES"))</f>
        <v xml:space="preserve"> </v>
      </c>
      <c r="L2891" s="38" t="b">
        <f>OR('28 Populations and thresholds'!$J$18="CR",'28 Populations and thresholds'!$J$18="EN",'28 Populations and thresholds'!$J$18="VU")</f>
        <v>0</v>
      </c>
      <c r="M2891" s="75">
        <f>D2891/'28 Populations and thresholds'!$H$18</f>
        <v>4.351E-2</v>
      </c>
      <c r="N2891" s="106">
        <f>'28 Populations and thresholds'!$K$18</f>
        <v>0</v>
      </c>
      <c r="O2891" s="263" t="str">
        <f t="shared" si="191"/>
        <v xml:space="preserve"> </v>
      </c>
      <c r="P2891" s="348"/>
      <c r="Q2891" s="38"/>
      <c r="R2891" s="106"/>
      <c r="S2891" s="263"/>
      <c r="U2891" s="263" t="str">
        <f t="shared" si="192"/>
        <v xml:space="preserve"> </v>
      </c>
    </row>
    <row r="2892" spans="1:26" x14ac:dyDescent="0.2">
      <c r="A2892" s="12" t="s">
        <v>1597</v>
      </c>
      <c r="B2892" s="65" t="s">
        <v>1648</v>
      </c>
      <c r="C2892" s="4" t="s">
        <v>1672</v>
      </c>
      <c r="D2892" s="5">
        <v>111</v>
      </c>
      <c r="E2892" s="1" t="s">
        <v>218</v>
      </c>
      <c r="F2892" s="263" t="str">
        <f t="shared" si="189"/>
        <v xml:space="preserve"> </v>
      </c>
      <c r="G2892" s="13" t="s">
        <v>139</v>
      </c>
      <c r="I2892" s="263" t="str">
        <f t="shared" si="190"/>
        <v xml:space="preserve"> </v>
      </c>
      <c r="J2892" s="38" t="str">
        <f>IF(D2892&gt;=('28 Populations and thresholds'!$I$42),"YES"," ")</f>
        <v>YES</v>
      </c>
      <c r="K2892" s="38" t="str">
        <f>IF(J2892="YES"," ",IF(D2892&gt;=('28 Populations and thresholds'!$I$42)*0.25,"YES"))</f>
        <v xml:space="preserve"> </v>
      </c>
      <c r="L2892" s="38" t="b">
        <f>OR('28 Populations and thresholds'!$J$42="CR",'28 Populations and thresholds'!$J$42="EN",'28 Populations and thresholds'!$J$42="VU")</f>
        <v>0</v>
      </c>
      <c r="M2892" s="75">
        <f>D2892/'28 Populations and thresholds'!$H$42</f>
        <v>1.11E-2</v>
      </c>
      <c r="N2892" s="106" t="str">
        <f>'28 Populations and thresholds'!$K$42</f>
        <v>DEC</v>
      </c>
      <c r="O2892" s="263" t="str">
        <f t="shared" si="191"/>
        <v xml:space="preserve"> </v>
      </c>
      <c r="P2892" s="348"/>
      <c r="Q2892" s="38"/>
      <c r="R2892" s="106"/>
      <c r="S2892" s="263"/>
      <c r="U2892" s="263" t="str">
        <f t="shared" si="192"/>
        <v xml:space="preserve"> </v>
      </c>
    </row>
    <row r="2893" spans="1:26" x14ac:dyDescent="0.2">
      <c r="A2893" s="12" t="s">
        <v>1597</v>
      </c>
      <c r="B2893" s="65" t="s">
        <v>1648</v>
      </c>
      <c r="C2893" s="4" t="s">
        <v>3412</v>
      </c>
      <c r="D2893" s="5">
        <v>102</v>
      </c>
      <c r="E2893" s="104">
        <v>1989</v>
      </c>
      <c r="F2893" s="263" t="str">
        <f t="shared" si="189"/>
        <v xml:space="preserve"> </v>
      </c>
      <c r="G2893" s="13" t="s">
        <v>139</v>
      </c>
      <c r="H2893" s="13" t="s">
        <v>3388</v>
      </c>
      <c r="I2893" s="263" t="str">
        <f t="shared" si="190"/>
        <v xml:space="preserve"> </v>
      </c>
      <c r="J2893" s="38" t="str">
        <f>IF(D2893&gt;=('28 Populations and thresholds'!$I$115),"YES"," ")</f>
        <v>YES</v>
      </c>
      <c r="K2893" s="38" t="str">
        <f>IF(J2893="YES"," ",IF(D2893&gt;=('28 Populations and thresholds'!$I$115)*0.25,"YES"))</f>
        <v xml:space="preserve"> </v>
      </c>
      <c r="L2893" s="38" t="b">
        <f>OR('28 Populations and thresholds'!$J$115="CR",'28 Populations and thresholds'!$J$115="EN",'28 Populations and thresholds'!$J$115="VU")</f>
        <v>1</v>
      </c>
      <c r="M2893" s="75">
        <f>D2893/'28 Populations and thresholds'!$H$115</f>
        <v>0.10199999999999999</v>
      </c>
      <c r="N2893" s="106" t="str">
        <f>'28 Populations and thresholds'!$K$115</f>
        <v>DEC</v>
      </c>
      <c r="O2893" s="263" t="str">
        <f t="shared" si="191"/>
        <v xml:space="preserve"> </v>
      </c>
      <c r="P2893" s="348"/>
      <c r="Q2893" s="38"/>
      <c r="R2893" s="106"/>
      <c r="S2893" s="263"/>
      <c r="U2893" s="263" t="str">
        <f t="shared" si="192"/>
        <v xml:space="preserve"> </v>
      </c>
    </row>
    <row r="2894" spans="1:26" x14ac:dyDescent="0.2">
      <c r="A2894" s="275" t="s">
        <v>1597</v>
      </c>
      <c r="B2894" s="278" t="s">
        <v>4067</v>
      </c>
      <c r="C2894" s="269" t="s">
        <v>3720</v>
      </c>
      <c r="D2894" s="279">
        <v>14</v>
      </c>
      <c r="E2894" s="274" t="s">
        <v>4066</v>
      </c>
      <c r="F2894" s="263" t="str">
        <f t="shared" si="189"/>
        <v xml:space="preserve"> </v>
      </c>
      <c r="G2894" s="275" t="s">
        <v>4069</v>
      </c>
      <c r="H2894" s="275"/>
      <c r="I2894" s="263" t="str">
        <f t="shared" si="190"/>
        <v xml:space="preserve"> </v>
      </c>
      <c r="J2894" s="272" t="str">
        <f>IF(D2894&gt;=('28 Populations and thresholds'!$I$34),"YES"," ")</f>
        <v>YES</v>
      </c>
      <c r="K2894" s="272" t="str">
        <f>IF(J2894="YES"," ",IF(D2894&gt;=('28 Populations and thresholds'!$I$34)*0.25,"YES"))</f>
        <v xml:space="preserve"> </v>
      </c>
      <c r="L2894" s="272" t="b">
        <f>OR('28 Populations and thresholds'!$J$34="CR",'28 Populations and thresholds'!$J$34="EN",'28 Populations and thresholds'!$J$34="VU")</f>
        <v>1</v>
      </c>
      <c r="M2894" s="273">
        <f>D2894/'28 Populations and thresholds'!$H$34</f>
        <v>1.4E-2</v>
      </c>
      <c r="N2894" s="274" t="str">
        <f>'28 Populations and thresholds'!$K$34</f>
        <v>DEC</v>
      </c>
      <c r="O2894" s="263" t="str">
        <f t="shared" si="191"/>
        <v xml:space="preserve"> </v>
      </c>
      <c r="P2894" s="349">
        <v>1.4</v>
      </c>
      <c r="Q2894" s="272">
        <v>1</v>
      </c>
      <c r="R2894" s="274">
        <v>1</v>
      </c>
      <c r="S2894" s="263"/>
      <c r="T2894" s="275"/>
      <c r="U2894" s="263" t="str">
        <f t="shared" si="192"/>
        <v xml:space="preserve"> </v>
      </c>
    </row>
    <row r="2895" spans="1:26" x14ac:dyDescent="0.2">
      <c r="A2895" s="12" t="s">
        <v>1597</v>
      </c>
      <c r="B2895" s="9" t="s">
        <v>1706</v>
      </c>
      <c r="C2895" s="4" t="s">
        <v>1696</v>
      </c>
      <c r="D2895" s="5">
        <v>74</v>
      </c>
      <c r="E2895" s="1" t="s">
        <v>156</v>
      </c>
      <c r="F2895" s="263" t="str">
        <f t="shared" si="189"/>
        <v xml:space="preserve"> </v>
      </c>
      <c r="G2895" s="13" t="s">
        <v>139</v>
      </c>
      <c r="I2895" s="263" t="str">
        <f t="shared" si="190"/>
        <v xml:space="preserve"> </v>
      </c>
      <c r="J2895" s="38" t="str">
        <f>IF(D2895&gt;=('28 Populations and thresholds'!$I$51),"YES"," ")</f>
        <v>YES</v>
      </c>
      <c r="K2895" s="38" t="str">
        <f>IF(J2895="YES"," ",IF(D2895&gt;=('28 Populations and thresholds'!$I$51)*0.25,"YES"))</f>
        <v xml:space="preserve"> </v>
      </c>
      <c r="L2895" s="38" t="b">
        <f>OR('28 Populations and thresholds'!$J$51="CR",'28 Populations and thresholds'!$J$51="EN",'28 Populations and thresholds'!$J$51="VU")</f>
        <v>1</v>
      </c>
      <c r="M2895" s="75">
        <f>D2895/'28 Populations and thresholds'!$H$51</f>
        <v>2.7407407407407408E-2</v>
      </c>
      <c r="N2895" s="106">
        <f>'28 Populations and thresholds'!$K$51</f>
        <v>0</v>
      </c>
      <c r="O2895" s="263" t="str">
        <f t="shared" si="191"/>
        <v xml:space="preserve"> </v>
      </c>
      <c r="P2895" s="348">
        <v>16.940000000000001</v>
      </c>
      <c r="Q2895" s="38">
        <v>7</v>
      </c>
      <c r="R2895" s="106">
        <v>3</v>
      </c>
      <c r="S2895" s="263"/>
      <c r="U2895" s="263" t="str">
        <f t="shared" si="192"/>
        <v xml:space="preserve"> </v>
      </c>
    </row>
    <row r="2896" spans="1:26" x14ac:dyDescent="0.2">
      <c r="A2896" s="143" t="s">
        <v>1597</v>
      </c>
      <c r="B2896" s="9" t="s">
        <v>1706</v>
      </c>
      <c r="C2896" s="4" t="s">
        <v>3756</v>
      </c>
      <c r="D2896" s="41">
        <v>5000</v>
      </c>
      <c r="E2896" s="46">
        <v>35188</v>
      </c>
      <c r="F2896" s="263" t="str">
        <f t="shared" si="189"/>
        <v xml:space="preserve"> </v>
      </c>
      <c r="G2896" s="143" t="s">
        <v>21</v>
      </c>
      <c r="H2896" s="143" t="s">
        <v>646</v>
      </c>
      <c r="I2896" s="263" t="str">
        <f t="shared" si="190"/>
        <v xml:space="preserve"> </v>
      </c>
      <c r="J2896" s="38" t="str">
        <f>IF(D2896&gt;=('28 Populations and thresholds'!$I$175),"YES"," ")</f>
        <v>YES</v>
      </c>
      <c r="K2896" s="38" t="str">
        <f>IF(J2896="YES"," ",IF(D2896&gt;=('28 Populations and thresholds'!$I$175)*0.25,"YES"))</f>
        <v xml:space="preserve"> </v>
      </c>
      <c r="L2896" s="38" t="b">
        <f>OR('28 Populations and thresholds'!$J$175="CR",'28 Populations and thresholds'!$J$175="EN",'28 Populations and thresholds'!$J$175="VU")</f>
        <v>0</v>
      </c>
      <c r="M2896" s="75">
        <f>D2896/'28 Populations and thresholds'!$H$175</f>
        <v>3.5971223021582732E-2</v>
      </c>
      <c r="N2896" s="106" t="str">
        <f>'28 Populations and thresholds'!$K$175</f>
        <v>DEC</v>
      </c>
      <c r="O2896" s="263" t="str">
        <f t="shared" si="191"/>
        <v xml:space="preserve"> </v>
      </c>
      <c r="P2896" s="348"/>
      <c r="Q2896" s="38"/>
      <c r="R2896" s="106"/>
      <c r="S2896" s="263"/>
      <c r="U2896" s="263" t="str">
        <f t="shared" si="192"/>
        <v xml:space="preserve"> </v>
      </c>
    </row>
    <row r="2897" spans="1:27" x14ac:dyDescent="0.2">
      <c r="A2897" s="143" t="s">
        <v>1597</v>
      </c>
      <c r="B2897" s="9" t="s">
        <v>1706</v>
      </c>
      <c r="C2897" s="4" t="s">
        <v>3776</v>
      </c>
      <c r="D2897" s="41">
        <v>400</v>
      </c>
      <c r="E2897" s="46">
        <v>35188</v>
      </c>
      <c r="F2897" s="263" t="str">
        <f t="shared" si="189"/>
        <v xml:space="preserve"> </v>
      </c>
      <c r="G2897" s="143" t="s">
        <v>21</v>
      </c>
      <c r="H2897" s="143" t="s">
        <v>646</v>
      </c>
      <c r="I2897" s="263" t="str">
        <f t="shared" si="190"/>
        <v xml:space="preserve"> </v>
      </c>
      <c r="J2897" s="38" t="str">
        <f>IF(D2897&gt;=('28 Populations and thresholds'!$I$210),"YES"," ")</f>
        <v>YES</v>
      </c>
      <c r="K2897" s="38" t="str">
        <f>IF(J2897="YES"," ",IF(D2897&gt;=('28 Populations and thresholds'!$I$210)*0.25,"YES"))</f>
        <v xml:space="preserve"> </v>
      </c>
      <c r="L2897" s="38" t="b">
        <f>OR('28 Populations and thresholds'!$J$210="CR",'28 Populations and thresholds'!$J$210="EN",'28 Populations and thresholds'!$J$210="VU")</f>
        <v>0</v>
      </c>
      <c r="M2897" s="75">
        <f>D2897/'28 Populations and thresholds'!$H$210</f>
        <v>1.6E-2</v>
      </c>
      <c r="N2897" s="106">
        <f>'28 Populations and thresholds'!$K$210</f>
        <v>0</v>
      </c>
      <c r="O2897" s="263" t="str">
        <f t="shared" si="191"/>
        <v xml:space="preserve"> </v>
      </c>
      <c r="P2897" s="348"/>
      <c r="Q2897" s="38"/>
      <c r="R2897" s="106"/>
      <c r="S2897" s="263"/>
      <c r="T2897" s="9"/>
      <c r="U2897" s="263" t="str">
        <f t="shared" si="192"/>
        <v xml:space="preserve"> </v>
      </c>
    </row>
    <row r="2898" spans="1:27" x14ac:dyDescent="0.2">
      <c r="A2898" s="12" t="s">
        <v>1597</v>
      </c>
      <c r="B2898" s="9" t="s">
        <v>1706</v>
      </c>
      <c r="C2898" s="111" t="s">
        <v>3748</v>
      </c>
      <c r="D2898" s="105">
        <v>508</v>
      </c>
      <c r="E2898" s="172">
        <v>38657</v>
      </c>
      <c r="F2898" s="263" t="str">
        <f t="shared" si="189"/>
        <v xml:space="preserve"> </v>
      </c>
      <c r="G2898" s="12"/>
      <c r="H2898" s="12" t="s">
        <v>4374</v>
      </c>
      <c r="I2898" s="263" t="str">
        <f t="shared" si="190"/>
        <v xml:space="preserve"> </v>
      </c>
      <c r="J2898" s="38" t="str">
        <f>IF(D2898&gt;=('28 Populations and thresholds'!$I$156),"YES"," ")</f>
        <v>YES</v>
      </c>
      <c r="K2898" s="38" t="str">
        <f>IF(J2898="YES"," ",IF(D2898&gt;=('28 Populations and thresholds'!$I$156)*0.25,"YES"))</f>
        <v xml:space="preserve"> </v>
      </c>
      <c r="L2898" s="38" t="b">
        <f>OR('28 Populations and thresholds'!$J$156="CR",'28 Populations and thresholds'!$J$156="EN",'28 Populations and thresholds'!$J$156="VU")</f>
        <v>0</v>
      </c>
      <c r="M2898" s="75">
        <f>D2898/'28 Populations and thresholds'!$H$156</f>
        <v>2.0320000000000001E-2</v>
      </c>
      <c r="N2898" s="106">
        <f>'28 Populations and thresholds'!$K$156</f>
        <v>0</v>
      </c>
      <c r="O2898" s="263" t="str">
        <f t="shared" si="191"/>
        <v xml:space="preserve"> </v>
      </c>
      <c r="P2898" s="348"/>
      <c r="Q2898" s="38"/>
      <c r="R2898" s="106"/>
      <c r="S2898" s="263"/>
      <c r="U2898" s="263" t="str">
        <f t="shared" si="192"/>
        <v xml:space="preserve"> </v>
      </c>
    </row>
    <row r="2899" spans="1:27" x14ac:dyDescent="0.2">
      <c r="A2899" s="12" t="s">
        <v>1597</v>
      </c>
      <c r="B2899" s="9" t="s">
        <v>1706</v>
      </c>
      <c r="C2899" s="111" t="s">
        <v>1672</v>
      </c>
      <c r="D2899" s="105">
        <v>30</v>
      </c>
      <c r="E2899" s="106" t="s">
        <v>4380</v>
      </c>
      <c r="F2899" s="263" t="str">
        <f t="shared" si="189"/>
        <v xml:space="preserve"> </v>
      </c>
      <c r="G2899" s="12"/>
      <c r="H2899" s="12" t="s">
        <v>4374</v>
      </c>
      <c r="I2899" s="263" t="str">
        <f t="shared" si="190"/>
        <v xml:space="preserve"> </v>
      </c>
      <c r="J2899" s="38" t="str">
        <f>IF(D2899&gt;=('28 Populations and thresholds'!$I$42),"YES"," ")</f>
        <v>YES</v>
      </c>
      <c r="K2899" s="38" t="str">
        <f>IF(J2899="YES"," ",IF(D2899&gt;=('28 Populations and thresholds'!$I$42)*0.25,"YES"))</f>
        <v xml:space="preserve"> </v>
      </c>
      <c r="L2899" s="38" t="b">
        <f>OR('28 Populations and thresholds'!$J$42="CR",'28 Populations and thresholds'!$J$42="EN",'28 Populations and thresholds'!$J$42="VU")</f>
        <v>0</v>
      </c>
      <c r="M2899" s="75">
        <f>D2899/'28 Populations and thresholds'!$H$42</f>
        <v>3.0000000000000001E-3</v>
      </c>
      <c r="N2899" s="106" t="str">
        <f>'28 Populations and thresholds'!$K$42</f>
        <v>DEC</v>
      </c>
      <c r="O2899" s="263" t="str">
        <f t="shared" si="191"/>
        <v xml:space="preserve"> </v>
      </c>
      <c r="P2899" s="348"/>
      <c r="Q2899" s="38"/>
      <c r="R2899" s="106"/>
      <c r="S2899" s="263"/>
      <c r="U2899" s="263" t="str">
        <f t="shared" si="192"/>
        <v xml:space="preserve"> </v>
      </c>
    </row>
    <row r="2900" spans="1:27" x14ac:dyDescent="0.2">
      <c r="A2900" s="12" t="s">
        <v>1597</v>
      </c>
      <c r="B2900" s="9" t="s">
        <v>1706</v>
      </c>
      <c r="C2900" s="111" t="s">
        <v>1732</v>
      </c>
      <c r="D2900" s="105">
        <v>100</v>
      </c>
      <c r="E2900" s="106" t="s">
        <v>4380</v>
      </c>
      <c r="F2900" s="263" t="str">
        <f t="shared" si="189"/>
        <v xml:space="preserve"> </v>
      </c>
      <c r="G2900" s="12"/>
      <c r="H2900" s="12" t="s">
        <v>646</v>
      </c>
      <c r="I2900" s="263" t="str">
        <f t="shared" si="190"/>
        <v xml:space="preserve"> </v>
      </c>
      <c r="J2900" s="38" t="str">
        <f>IF(D2900&gt;=('28 Populations and thresholds'!$I$221),"YES"," ")</f>
        <v>YES</v>
      </c>
      <c r="K2900" s="38" t="str">
        <f>IF(J2900="YES"," ",IF(D2900&gt;=('28 Populations and thresholds'!$I$221)*0.25,"YES"))</f>
        <v xml:space="preserve"> </v>
      </c>
      <c r="L2900" s="38" t="b">
        <f>OR('28 Populations and thresholds'!$J$221="CR",'28 Populations and thresholds'!$J$221="EN",'28 Populations and thresholds'!$J$221="VU")</f>
        <v>1</v>
      </c>
      <c r="M2900" s="75">
        <f>D2900/'28 Populations and thresholds'!$H$221</f>
        <v>1.0416666666666666E-2</v>
      </c>
      <c r="N2900" s="106" t="str">
        <f>'28 Populations and thresholds'!$K$221</f>
        <v>DEC</v>
      </c>
      <c r="O2900" s="263" t="str">
        <f t="shared" si="191"/>
        <v xml:space="preserve"> </v>
      </c>
      <c r="P2900" s="348"/>
      <c r="Q2900" s="38"/>
      <c r="R2900" s="106"/>
      <c r="S2900" s="263"/>
      <c r="U2900" s="263" t="str">
        <f t="shared" si="192"/>
        <v xml:space="preserve"> </v>
      </c>
    </row>
    <row r="2901" spans="1:27" x14ac:dyDescent="0.2">
      <c r="A2901" s="143" t="s">
        <v>1597</v>
      </c>
      <c r="B2901" s="9" t="s">
        <v>1706</v>
      </c>
      <c r="C2901" s="111" t="s">
        <v>3484</v>
      </c>
      <c r="D2901" s="41">
        <v>27</v>
      </c>
      <c r="E2901" s="46">
        <v>35496</v>
      </c>
      <c r="F2901" s="263" t="str">
        <f t="shared" si="189"/>
        <v xml:space="preserve"> </v>
      </c>
      <c r="G2901" s="143" t="s">
        <v>21</v>
      </c>
      <c r="H2901" s="143" t="s">
        <v>143</v>
      </c>
      <c r="I2901" s="263" t="str">
        <f t="shared" si="190"/>
        <v xml:space="preserve"> </v>
      </c>
      <c r="J2901" s="38" t="str">
        <f>IF(D2901&gt;=('28 Populations and thresholds'!$I$209),"YES"," ")</f>
        <v>YES</v>
      </c>
      <c r="K2901" s="38" t="str">
        <f>IF(J2901="YES"," ",IF(D2901&gt;=('28 Populations and thresholds'!$I$209)*0.25,"YES"))</f>
        <v xml:space="preserve"> </v>
      </c>
      <c r="L2901" s="38" t="b">
        <f>OR('28 Populations and thresholds'!$J$209="CR",'28 Populations and thresholds'!$J$209="EN",'28 Populations and thresholds'!$J$209="VU")</f>
        <v>1</v>
      </c>
      <c r="M2901" s="75">
        <f>D2901/'28 Populations and thresholds'!$H$209</f>
        <v>5.6250000000000001E-2</v>
      </c>
      <c r="N2901" s="106" t="str">
        <f>'28 Populations and thresholds'!$K$209</f>
        <v>DEC</v>
      </c>
      <c r="O2901" s="263" t="str">
        <f t="shared" si="191"/>
        <v xml:space="preserve"> </v>
      </c>
      <c r="P2901" s="348"/>
      <c r="Q2901" s="38"/>
      <c r="R2901" s="106"/>
      <c r="S2901" s="263"/>
      <c r="U2901" s="263" t="str">
        <f t="shared" si="192"/>
        <v xml:space="preserve"> </v>
      </c>
      <c r="W2901" s="4"/>
      <c r="X2901" s="4"/>
      <c r="Y2901" s="4"/>
      <c r="Z2901" s="4"/>
    </row>
    <row r="2902" spans="1:27" s="4" customFormat="1" x14ac:dyDescent="0.2">
      <c r="A2902" s="245"/>
      <c r="B2902" s="246"/>
      <c r="C2902" s="244"/>
      <c r="D2902" s="247"/>
      <c r="E2902" s="248"/>
      <c r="F2902" s="263" t="str">
        <f t="shared" si="189"/>
        <v xml:space="preserve"> </v>
      </c>
      <c r="G2902" s="245"/>
      <c r="H2902" s="245"/>
      <c r="I2902" s="263" t="str">
        <f t="shared" si="190"/>
        <v xml:space="preserve"> </v>
      </c>
      <c r="J2902" s="243"/>
      <c r="K2902" s="243"/>
      <c r="L2902" s="243"/>
      <c r="M2902" s="249"/>
      <c r="N2902" s="250"/>
      <c r="O2902" s="263" t="str">
        <f t="shared" si="191"/>
        <v xml:space="preserve"> </v>
      </c>
      <c r="P2902" s="243"/>
      <c r="Q2902" s="243"/>
      <c r="R2902" s="384"/>
      <c r="S2902" s="263"/>
      <c r="T2902" s="251"/>
      <c r="U2902" s="263" t="str">
        <f t="shared" si="192"/>
        <v xml:space="preserve"> </v>
      </c>
      <c r="W2902" s="9"/>
      <c r="X2902" s="9"/>
      <c r="Y2902" s="9"/>
      <c r="Z2902" s="9"/>
      <c r="AA2902" s="9"/>
    </row>
    <row r="2903" spans="1:27" s="4" customFormat="1" x14ac:dyDescent="0.2">
      <c r="A2903" s="143"/>
      <c r="B2903" s="40"/>
      <c r="C2903" s="111"/>
      <c r="D2903" s="41"/>
      <c r="E2903" s="46"/>
      <c r="F2903" s="38"/>
      <c r="G2903" s="143"/>
      <c r="H2903" s="143"/>
      <c r="I2903" s="38"/>
      <c r="J2903" s="38"/>
      <c r="K2903" s="38"/>
      <c r="L2903" s="38"/>
      <c r="M2903" s="75"/>
      <c r="N2903" s="106"/>
      <c r="O2903" s="38"/>
      <c r="P2903" s="38"/>
      <c r="Q2903" s="38"/>
      <c r="R2903" s="383"/>
      <c r="S2903" s="38"/>
      <c r="T2903" s="12"/>
      <c r="U2903" s="38"/>
    </row>
    <row r="2904" spans="1:27" s="4" customFormat="1" x14ac:dyDescent="0.2">
      <c r="A2904" s="143"/>
      <c r="B2904" s="40"/>
      <c r="C2904" s="111"/>
      <c r="D2904" s="41"/>
      <c r="E2904" s="46"/>
      <c r="F2904" s="38"/>
      <c r="G2904" s="143"/>
      <c r="H2904" s="143"/>
      <c r="I2904" s="38"/>
      <c r="J2904" s="38"/>
      <c r="K2904" s="38"/>
      <c r="L2904" s="38"/>
      <c r="M2904" s="75"/>
      <c r="N2904" s="106"/>
      <c r="O2904" s="38"/>
      <c r="P2904" s="38"/>
      <c r="Q2904" s="38"/>
      <c r="R2904" s="383"/>
      <c r="S2904" s="38"/>
      <c r="T2904" s="12"/>
      <c r="U2904" s="38"/>
    </row>
  </sheetData>
  <hyperlinks>
    <hyperlink ref="H2237" r:id="rId1" location="14139" display="http://www.jawgp.org/anet/aaa1999/aaaeref.htm - 14139"/>
  </hyperlinks>
  <pageMargins left="0.7" right="0.7" top="0.75" bottom="0.75" header="0.3" footer="0.3"/>
  <ignoredErrors>
    <ignoredError sqref="J5:M2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K1032"/>
  <sheetViews>
    <sheetView workbookViewId="0">
      <pane ySplit="1" topLeftCell="A2" activePane="bottomLeft" state="frozen"/>
      <selection pane="bottomLeft" activeCell="E2" sqref="E2"/>
    </sheetView>
  </sheetViews>
  <sheetFormatPr defaultRowHeight="15" x14ac:dyDescent="0.2"/>
  <cols>
    <col min="1" max="1" width="13.109375" customWidth="1"/>
    <col min="2" max="2" width="32.6640625" customWidth="1"/>
    <col min="3" max="5" width="13.77734375" customWidth="1"/>
  </cols>
  <sheetData>
    <row r="1" spans="1:5" s="264" customFormat="1" ht="126" x14ac:dyDescent="0.2">
      <c r="A1" s="237" t="s">
        <v>4772</v>
      </c>
      <c r="B1" s="236" t="s">
        <v>4799</v>
      </c>
      <c r="C1" s="347" t="s">
        <v>6045</v>
      </c>
      <c r="D1" s="347" t="s">
        <v>4770</v>
      </c>
      <c r="E1" s="347" t="s">
        <v>4771</v>
      </c>
    </row>
    <row r="2" spans="1:5" s="9" customFormat="1" x14ac:dyDescent="0.2">
      <c r="A2" s="143" t="s">
        <v>1761</v>
      </c>
      <c r="B2" s="40" t="s">
        <v>954</v>
      </c>
      <c r="C2" s="348">
        <v>1.44</v>
      </c>
      <c r="D2" s="38">
        <v>1</v>
      </c>
      <c r="E2" s="38">
        <v>0</v>
      </c>
    </row>
    <row r="3" spans="1:5" s="9" customFormat="1" x14ac:dyDescent="0.2">
      <c r="A3" s="267" t="s">
        <v>1761</v>
      </c>
      <c r="B3" s="268" t="s">
        <v>1194</v>
      </c>
      <c r="C3" s="349">
        <v>3.03</v>
      </c>
      <c r="D3" s="272">
        <v>2</v>
      </c>
      <c r="E3" s="272">
        <v>0</v>
      </c>
    </row>
    <row r="4" spans="1:5" s="4" customFormat="1" x14ac:dyDescent="0.2">
      <c r="A4" s="143" t="s">
        <v>1761</v>
      </c>
      <c r="B4" s="40" t="s">
        <v>1193</v>
      </c>
      <c r="C4" s="348">
        <v>4.2699999999999996</v>
      </c>
      <c r="D4" s="38">
        <v>3</v>
      </c>
      <c r="E4" s="38">
        <v>0</v>
      </c>
    </row>
    <row r="5" spans="1:5" s="4" customFormat="1" x14ac:dyDescent="0.2">
      <c r="A5" s="267" t="s">
        <v>1761</v>
      </c>
      <c r="B5" s="268" t="s">
        <v>1007</v>
      </c>
      <c r="C5" s="349">
        <v>6.67</v>
      </c>
      <c r="D5" s="272">
        <v>1</v>
      </c>
      <c r="E5" s="272">
        <v>0</v>
      </c>
    </row>
    <row r="6" spans="1:5" s="4" customFormat="1" x14ac:dyDescent="0.2">
      <c r="A6" s="143" t="s">
        <v>1761</v>
      </c>
      <c r="B6" s="40" t="s">
        <v>962</v>
      </c>
      <c r="C6" s="348">
        <v>1.1499999999999999</v>
      </c>
      <c r="D6" s="38">
        <v>1</v>
      </c>
      <c r="E6" s="38">
        <v>0</v>
      </c>
    </row>
    <row r="7" spans="1:5" s="4" customFormat="1" x14ac:dyDescent="0.2">
      <c r="A7" s="267" t="s">
        <v>1761</v>
      </c>
      <c r="B7" s="268" t="s">
        <v>1108</v>
      </c>
      <c r="C7" s="349">
        <v>19.649999999999999</v>
      </c>
      <c r="D7" s="272">
        <v>5</v>
      </c>
      <c r="E7" s="272">
        <v>0</v>
      </c>
    </row>
    <row r="8" spans="1:5" s="4" customFormat="1" x14ac:dyDescent="0.2">
      <c r="A8" s="143" t="s">
        <v>1761</v>
      </c>
      <c r="B8" s="40" t="s">
        <v>1311</v>
      </c>
      <c r="C8" s="348">
        <v>1</v>
      </c>
      <c r="D8" s="38">
        <v>1</v>
      </c>
      <c r="E8" s="38">
        <v>0</v>
      </c>
    </row>
    <row r="9" spans="1:5" s="4" customFormat="1" x14ac:dyDescent="0.2">
      <c r="A9" s="275" t="s">
        <v>1761</v>
      </c>
      <c r="B9" s="269" t="s">
        <v>3952</v>
      </c>
      <c r="C9" s="349">
        <v>2.06</v>
      </c>
      <c r="D9" s="272">
        <v>2</v>
      </c>
      <c r="E9" s="272">
        <v>0</v>
      </c>
    </row>
    <row r="10" spans="1:5" s="4" customFormat="1" x14ac:dyDescent="0.2">
      <c r="A10" s="12" t="s">
        <v>1761</v>
      </c>
      <c r="B10" s="64" t="s">
        <v>1106</v>
      </c>
      <c r="C10" s="348">
        <v>15.95</v>
      </c>
      <c r="D10" s="38">
        <v>4</v>
      </c>
      <c r="E10" s="38">
        <v>0</v>
      </c>
    </row>
    <row r="11" spans="1:5" s="4" customFormat="1" x14ac:dyDescent="0.2">
      <c r="A11" s="267" t="s">
        <v>1761</v>
      </c>
      <c r="B11" s="268" t="s">
        <v>1180</v>
      </c>
      <c r="C11" s="349">
        <v>1.33</v>
      </c>
      <c r="D11" s="272">
        <v>1</v>
      </c>
      <c r="E11" s="272">
        <v>0</v>
      </c>
    </row>
    <row r="12" spans="1:5" s="4" customFormat="1" x14ac:dyDescent="0.2">
      <c r="A12" s="12" t="s">
        <v>1761</v>
      </c>
      <c r="B12" s="4" t="s">
        <v>3946</v>
      </c>
      <c r="C12" s="348">
        <v>0.19</v>
      </c>
      <c r="D12" s="38">
        <v>1</v>
      </c>
      <c r="E12" s="38">
        <v>0</v>
      </c>
    </row>
    <row r="13" spans="1:5" s="4" customFormat="1" x14ac:dyDescent="0.2">
      <c r="A13" s="267" t="s">
        <v>1761</v>
      </c>
      <c r="B13" s="268" t="s">
        <v>1181</v>
      </c>
      <c r="C13" s="349">
        <v>1.21</v>
      </c>
      <c r="D13" s="272">
        <v>1</v>
      </c>
      <c r="E13" s="272">
        <v>0</v>
      </c>
    </row>
    <row r="14" spans="1:5" s="4" customFormat="1" x14ac:dyDescent="0.2">
      <c r="A14" s="143" t="s">
        <v>1761</v>
      </c>
      <c r="B14" s="40" t="s">
        <v>948</v>
      </c>
      <c r="C14" s="348">
        <v>2.88</v>
      </c>
      <c r="D14" s="38">
        <v>1</v>
      </c>
      <c r="E14" s="38">
        <v>0</v>
      </c>
    </row>
    <row r="15" spans="1:5" s="4" customFormat="1" x14ac:dyDescent="0.2">
      <c r="A15" s="275" t="s">
        <v>1761</v>
      </c>
      <c r="B15" s="269" t="s">
        <v>4340</v>
      </c>
      <c r="C15" s="349">
        <v>1.43</v>
      </c>
      <c r="D15" s="272">
        <v>1</v>
      </c>
      <c r="E15" s="272">
        <v>0</v>
      </c>
    </row>
    <row r="16" spans="1:5" s="4" customFormat="1" x14ac:dyDescent="0.2">
      <c r="A16" s="143" t="s">
        <v>1761</v>
      </c>
      <c r="B16" s="40" t="s">
        <v>946</v>
      </c>
      <c r="C16" s="348">
        <v>5.49</v>
      </c>
      <c r="D16" s="38">
        <v>2</v>
      </c>
      <c r="E16" s="38">
        <v>1</v>
      </c>
    </row>
    <row r="17" spans="1:5" s="4" customFormat="1" x14ac:dyDescent="0.2">
      <c r="A17" s="267" t="s">
        <v>1761</v>
      </c>
      <c r="B17" s="268" t="s">
        <v>1134</v>
      </c>
      <c r="C17" s="349">
        <v>18.739999999999998</v>
      </c>
      <c r="D17" s="272">
        <v>4</v>
      </c>
      <c r="E17" s="272">
        <v>0</v>
      </c>
    </row>
    <row r="18" spans="1:5" s="4" customFormat="1" x14ac:dyDescent="0.2">
      <c r="A18" s="143" t="s">
        <v>1761</v>
      </c>
      <c r="B18" s="40" t="s">
        <v>1165</v>
      </c>
      <c r="C18" s="348">
        <v>5.03</v>
      </c>
      <c r="D18" s="38">
        <v>1</v>
      </c>
      <c r="E18" s="38">
        <v>0</v>
      </c>
    </row>
    <row r="19" spans="1:5" s="4" customFormat="1" x14ac:dyDescent="0.2">
      <c r="A19" s="267" t="s">
        <v>1761</v>
      </c>
      <c r="B19" s="268" t="s">
        <v>942</v>
      </c>
      <c r="C19" s="349">
        <v>6.5</v>
      </c>
      <c r="D19" s="272">
        <v>2</v>
      </c>
      <c r="E19" s="272">
        <v>1</v>
      </c>
    </row>
    <row r="20" spans="1:5" s="4" customFormat="1" x14ac:dyDescent="0.2">
      <c r="A20" s="143" t="s">
        <v>1761</v>
      </c>
      <c r="B20" s="40" t="s">
        <v>1285</v>
      </c>
      <c r="C20" s="348">
        <v>4</v>
      </c>
      <c r="D20" s="38">
        <v>1</v>
      </c>
      <c r="E20" s="38">
        <v>0</v>
      </c>
    </row>
    <row r="21" spans="1:5" s="4" customFormat="1" x14ac:dyDescent="0.2">
      <c r="A21" s="267" t="s">
        <v>1761</v>
      </c>
      <c r="B21" s="268" t="s">
        <v>1117</v>
      </c>
      <c r="C21" s="349">
        <v>2.14</v>
      </c>
      <c r="D21" s="272">
        <v>2</v>
      </c>
      <c r="E21" s="272">
        <v>0</v>
      </c>
    </row>
    <row r="22" spans="1:5" s="4" customFormat="1" x14ac:dyDescent="0.2">
      <c r="A22" s="143" t="s">
        <v>1761</v>
      </c>
      <c r="B22" s="40" t="s">
        <v>1019</v>
      </c>
      <c r="C22" s="348">
        <v>1.87</v>
      </c>
      <c r="D22" s="38">
        <v>1</v>
      </c>
      <c r="E22" s="38">
        <v>0</v>
      </c>
    </row>
    <row r="23" spans="1:5" s="4" customFormat="1" x14ac:dyDescent="0.2">
      <c r="A23" s="267" t="s">
        <v>1761</v>
      </c>
      <c r="B23" s="268" t="s">
        <v>1312</v>
      </c>
      <c r="C23" s="349">
        <v>0.6</v>
      </c>
      <c r="D23" s="272">
        <v>1</v>
      </c>
      <c r="E23" s="272">
        <v>0</v>
      </c>
    </row>
    <row r="24" spans="1:5" s="4" customFormat="1" x14ac:dyDescent="0.2">
      <c r="A24" s="143" t="s">
        <v>1761</v>
      </c>
      <c r="B24" s="40" t="s">
        <v>1179</v>
      </c>
      <c r="C24" s="348">
        <v>1.64</v>
      </c>
      <c r="D24" s="38">
        <v>1</v>
      </c>
      <c r="E24" s="38">
        <v>0</v>
      </c>
    </row>
    <row r="25" spans="1:5" s="4" customFormat="1" x14ac:dyDescent="0.2">
      <c r="A25" s="267" t="s">
        <v>1761</v>
      </c>
      <c r="B25" s="268" t="s">
        <v>952</v>
      </c>
      <c r="C25" s="349">
        <v>2.94</v>
      </c>
      <c r="D25" s="272">
        <v>2</v>
      </c>
      <c r="E25" s="272">
        <v>0</v>
      </c>
    </row>
    <row r="26" spans="1:5" s="4" customFormat="1" x14ac:dyDescent="0.2">
      <c r="A26" s="12" t="s">
        <v>1761</v>
      </c>
      <c r="B26" s="56" t="s">
        <v>4585</v>
      </c>
      <c r="C26" s="348">
        <v>62.03</v>
      </c>
      <c r="D26" s="38">
        <v>2</v>
      </c>
      <c r="E26" s="38">
        <v>0</v>
      </c>
    </row>
    <row r="27" spans="1:5" s="4" customFormat="1" x14ac:dyDescent="0.2">
      <c r="A27" s="267" t="s">
        <v>1761</v>
      </c>
      <c r="B27" s="268" t="s">
        <v>1144</v>
      </c>
      <c r="C27" s="349">
        <v>1.54</v>
      </c>
      <c r="D27" s="272">
        <v>1</v>
      </c>
      <c r="E27" s="272">
        <v>0</v>
      </c>
    </row>
    <row r="28" spans="1:5" s="4" customFormat="1" x14ac:dyDescent="0.2">
      <c r="A28" s="143" t="s">
        <v>1761</v>
      </c>
      <c r="B28" s="40" t="s">
        <v>928</v>
      </c>
      <c r="C28" s="348">
        <v>0.5</v>
      </c>
      <c r="D28" s="38">
        <v>1</v>
      </c>
      <c r="E28" s="38">
        <v>0</v>
      </c>
    </row>
    <row r="29" spans="1:5" s="4" customFormat="1" x14ac:dyDescent="0.2">
      <c r="A29" s="267" t="s">
        <v>1761</v>
      </c>
      <c r="B29" s="268" t="s">
        <v>1079</v>
      </c>
      <c r="C29" s="349">
        <v>6.98</v>
      </c>
      <c r="D29" s="272">
        <v>4</v>
      </c>
      <c r="E29" s="272">
        <v>0</v>
      </c>
    </row>
    <row r="30" spans="1:5" s="4" customFormat="1" x14ac:dyDescent="0.2">
      <c r="A30" s="143" t="s">
        <v>1761</v>
      </c>
      <c r="B30" s="40" t="s">
        <v>956</v>
      </c>
      <c r="C30" s="38">
        <v>14.61</v>
      </c>
      <c r="D30" s="38">
        <v>8</v>
      </c>
      <c r="E30" s="106">
        <v>1</v>
      </c>
    </row>
    <row r="31" spans="1:5" s="4" customFormat="1" x14ac:dyDescent="0.2">
      <c r="A31" s="267" t="s">
        <v>1761</v>
      </c>
      <c r="B31" s="268" t="s">
        <v>1170</v>
      </c>
      <c r="C31" s="272">
        <v>2.59</v>
      </c>
      <c r="D31" s="272">
        <v>1</v>
      </c>
      <c r="E31" s="274">
        <v>0</v>
      </c>
    </row>
    <row r="32" spans="1:5" s="4" customFormat="1" x14ac:dyDescent="0.2">
      <c r="A32" s="143" t="s">
        <v>1761</v>
      </c>
      <c r="B32" s="40" t="s">
        <v>975</v>
      </c>
      <c r="C32" s="38">
        <v>40.26</v>
      </c>
      <c r="D32" s="38">
        <v>6</v>
      </c>
      <c r="E32" s="106">
        <v>1</v>
      </c>
    </row>
    <row r="33" spans="1:5" s="4" customFormat="1" x14ac:dyDescent="0.2">
      <c r="A33" s="275" t="s">
        <v>1761</v>
      </c>
      <c r="B33" s="283" t="s">
        <v>4352</v>
      </c>
      <c r="C33" s="349">
        <v>0.6</v>
      </c>
      <c r="D33" s="272">
        <v>1</v>
      </c>
      <c r="E33" s="274">
        <v>0</v>
      </c>
    </row>
    <row r="34" spans="1:5" s="4" customFormat="1" x14ac:dyDescent="0.2">
      <c r="A34" s="143" t="s">
        <v>1761</v>
      </c>
      <c r="B34" s="40" t="s">
        <v>1237</v>
      </c>
      <c r="C34" s="348">
        <v>3.4</v>
      </c>
      <c r="D34" s="38">
        <v>2</v>
      </c>
      <c r="E34" s="106">
        <v>0</v>
      </c>
    </row>
    <row r="35" spans="1:5" s="4" customFormat="1" x14ac:dyDescent="0.2">
      <c r="A35" s="275" t="s">
        <v>1761</v>
      </c>
      <c r="B35" s="283" t="s">
        <v>4351</v>
      </c>
      <c r="C35" s="272">
        <v>0.12</v>
      </c>
      <c r="D35" s="272">
        <v>1</v>
      </c>
      <c r="E35" s="274">
        <v>0</v>
      </c>
    </row>
    <row r="36" spans="1:5" s="4" customFormat="1" x14ac:dyDescent="0.2">
      <c r="A36" s="143" t="s">
        <v>1761</v>
      </c>
      <c r="B36" s="40" t="s">
        <v>1009</v>
      </c>
      <c r="C36" s="38">
        <v>2.78</v>
      </c>
      <c r="D36" s="38">
        <v>1</v>
      </c>
      <c r="E36" s="106">
        <v>0</v>
      </c>
    </row>
    <row r="37" spans="1:5" s="4" customFormat="1" x14ac:dyDescent="0.2">
      <c r="A37" s="267" t="s">
        <v>1761</v>
      </c>
      <c r="B37" s="268" t="s">
        <v>1199</v>
      </c>
      <c r="C37" s="272">
        <v>1.25</v>
      </c>
      <c r="D37" s="272">
        <v>1</v>
      </c>
      <c r="E37" s="274">
        <v>0</v>
      </c>
    </row>
    <row r="38" spans="1:5" s="4" customFormat="1" x14ac:dyDescent="0.2">
      <c r="A38" s="143" t="s">
        <v>1761</v>
      </c>
      <c r="B38" s="40" t="s">
        <v>1309</v>
      </c>
      <c r="C38" s="348">
        <v>1.2</v>
      </c>
      <c r="D38" s="38">
        <v>1</v>
      </c>
      <c r="E38" s="106">
        <v>0</v>
      </c>
    </row>
    <row r="39" spans="1:5" s="4" customFormat="1" x14ac:dyDescent="0.2">
      <c r="A39" s="267" t="s">
        <v>1761</v>
      </c>
      <c r="B39" s="268" t="s">
        <v>1171</v>
      </c>
      <c r="C39" s="272">
        <v>2.5499999999999998</v>
      </c>
      <c r="D39" s="272">
        <v>1</v>
      </c>
      <c r="E39" s="274">
        <v>0</v>
      </c>
    </row>
    <row r="40" spans="1:5" s="4" customFormat="1" x14ac:dyDescent="0.2">
      <c r="A40" s="143" t="s">
        <v>1761</v>
      </c>
      <c r="B40" s="40" t="s">
        <v>1222</v>
      </c>
      <c r="C40" s="38">
        <v>1.88</v>
      </c>
      <c r="D40" s="38">
        <v>1</v>
      </c>
      <c r="E40" s="106">
        <v>0</v>
      </c>
    </row>
    <row r="41" spans="1:5" s="4" customFormat="1" x14ac:dyDescent="0.2">
      <c r="A41" s="267" t="s">
        <v>1761</v>
      </c>
      <c r="B41" s="268" t="s">
        <v>969</v>
      </c>
      <c r="C41" s="272">
        <v>676.93</v>
      </c>
      <c r="D41" s="272">
        <v>19</v>
      </c>
      <c r="E41" s="274">
        <v>2</v>
      </c>
    </row>
    <row r="42" spans="1:5" s="4" customFormat="1" x14ac:dyDescent="0.2">
      <c r="A42" s="143" t="s">
        <v>1761</v>
      </c>
      <c r="B42" s="40" t="s">
        <v>992</v>
      </c>
      <c r="C42" s="348">
        <v>1.79</v>
      </c>
      <c r="D42" s="38">
        <v>1</v>
      </c>
      <c r="E42" s="38">
        <v>0</v>
      </c>
    </row>
    <row r="43" spans="1:5" s="4" customFormat="1" x14ac:dyDescent="0.2">
      <c r="A43" s="267" t="s">
        <v>1761</v>
      </c>
      <c r="B43" s="268" t="s">
        <v>1178</v>
      </c>
      <c r="C43" s="349">
        <v>1.67</v>
      </c>
      <c r="D43" s="272">
        <v>1</v>
      </c>
      <c r="E43" s="272">
        <v>0</v>
      </c>
    </row>
    <row r="44" spans="1:5" s="4" customFormat="1" x14ac:dyDescent="0.2">
      <c r="A44" s="143" t="s">
        <v>1761</v>
      </c>
      <c r="B44" s="40" t="s">
        <v>1227</v>
      </c>
      <c r="C44" s="348">
        <v>3.15</v>
      </c>
      <c r="D44" s="38">
        <v>2</v>
      </c>
      <c r="E44" s="38">
        <v>0</v>
      </c>
    </row>
    <row r="45" spans="1:5" s="4" customFormat="1" x14ac:dyDescent="0.2">
      <c r="A45" s="267" t="s">
        <v>1761</v>
      </c>
      <c r="B45" s="268" t="s">
        <v>960</v>
      </c>
      <c r="C45" s="349">
        <v>9.82</v>
      </c>
      <c r="D45" s="272">
        <v>5</v>
      </c>
      <c r="E45" s="272">
        <v>1</v>
      </c>
    </row>
    <row r="46" spans="1:5" s="4" customFormat="1" x14ac:dyDescent="0.2">
      <c r="A46" s="143" t="s">
        <v>1761</v>
      </c>
      <c r="B46" s="40" t="s">
        <v>1240</v>
      </c>
      <c r="C46" s="348">
        <v>1.48</v>
      </c>
      <c r="D46" s="38">
        <v>1</v>
      </c>
      <c r="E46" s="38">
        <v>0</v>
      </c>
    </row>
    <row r="47" spans="1:5" s="4" customFormat="1" x14ac:dyDescent="0.2">
      <c r="A47" s="275" t="s">
        <v>1761</v>
      </c>
      <c r="B47" s="283" t="s">
        <v>4354</v>
      </c>
      <c r="C47" s="349">
        <v>1.96</v>
      </c>
      <c r="D47" s="272">
        <v>1</v>
      </c>
      <c r="E47" s="272">
        <v>0</v>
      </c>
    </row>
    <row r="48" spans="1:5" s="4" customFormat="1" x14ac:dyDescent="0.2">
      <c r="A48" s="143" t="s">
        <v>1761</v>
      </c>
      <c r="B48" s="40" t="s">
        <v>1175</v>
      </c>
      <c r="C48" s="348">
        <v>2.2000000000000002</v>
      </c>
      <c r="D48" s="38">
        <v>1</v>
      </c>
      <c r="E48" s="38">
        <v>0</v>
      </c>
    </row>
    <row r="49" spans="1:5" s="4" customFormat="1" x14ac:dyDescent="0.2">
      <c r="A49" s="267" t="s">
        <v>1761</v>
      </c>
      <c r="B49" s="268" t="s">
        <v>1191</v>
      </c>
      <c r="C49" s="349">
        <v>4.53</v>
      </c>
      <c r="D49" s="272">
        <v>2</v>
      </c>
      <c r="E49" s="272">
        <v>0</v>
      </c>
    </row>
    <row r="50" spans="1:5" s="4" customFormat="1" x14ac:dyDescent="0.2">
      <c r="A50" s="143" t="s">
        <v>1761</v>
      </c>
      <c r="B50" s="4" t="s">
        <v>3475</v>
      </c>
      <c r="C50" s="348">
        <v>1.32</v>
      </c>
      <c r="D50" s="38">
        <v>1</v>
      </c>
      <c r="E50" s="38">
        <v>0</v>
      </c>
    </row>
    <row r="51" spans="1:5" s="4" customFormat="1" x14ac:dyDescent="0.2">
      <c r="A51" s="275" t="s">
        <v>1761</v>
      </c>
      <c r="B51" s="269" t="s">
        <v>3947</v>
      </c>
      <c r="C51" s="349">
        <v>7.63</v>
      </c>
      <c r="D51" s="272">
        <v>3</v>
      </c>
      <c r="E51" s="272">
        <v>0</v>
      </c>
    </row>
    <row r="52" spans="1:5" s="4" customFormat="1" x14ac:dyDescent="0.2">
      <c r="A52" s="143" t="s">
        <v>1761</v>
      </c>
      <c r="B52" s="40" t="s">
        <v>976</v>
      </c>
      <c r="C52" s="348">
        <v>61.48</v>
      </c>
      <c r="D52" s="38">
        <v>7</v>
      </c>
      <c r="E52" s="38">
        <v>1</v>
      </c>
    </row>
    <row r="53" spans="1:5" s="4" customFormat="1" x14ac:dyDescent="0.2">
      <c r="A53" s="275" t="s">
        <v>1761</v>
      </c>
      <c r="B53" s="269" t="s">
        <v>4316</v>
      </c>
      <c r="C53" s="349">
        <v>92.97</v>
      </c>
      <c r="D53" s="272">
        <v>2</v>
      </c>
      <c r="E53" s="272">
        <v>0</v>
      </c>
    </row>
    <row r="54" spans="1:5" s="4" customFormat="1" x14ac:dyDescent="0.2">
      <c r="A54" s="143" t="s">
        <v>1761</v>
      </c>
      <c r="B54" s="40" t="s">
        <v>947</v>
      </c>
      <c r="C54" s="348">
        <v>13.91</v>
      </c>
      <c r="D54" s="38">
        <v>6</v>
      </c>
      <c r="E54" s="38">
        <v>1</v>
      </c>
    </row>
    <row r="55" spans="1:5" s="4" customFormat="1" x14ac:dyDescent="0.2">
      <c r="A55" s="267" t="s">
        <v>1761</v>
      </c>
      <c r="B55" s="268" t="s">
        <v>1109</v>
      </c>
      <c r="C55" s="349">
        <v>2.4500000000000002</v>
      </c>
      <c r="D55" s="272">
        <v>1</v>
      </c>
      <c r="E55" s="272">
        <v>0</v>
      </c>
    </row>
    <row r="56" spans="1:5" s="4" customFormat="1" x14ac:dyDescent="0.2">
      <c r="A56" s="143" t="s">
        <v>1761</v>
      </c>
      <c r="B56" s="40" t="s">
        <v>1096</v>
      </c>
      <c r="C56" s="348">
        <v>2</v>
      </c>
      <c r="D56" s="38">
        <v>1</v>
      </c>
      <c r="E56" s="38">
        <v>0</v>
      </c>
    </row>
    <row r="57" spans="1:5" s="4" customFormat="1" x14ac:dyDescent="0.2">
      <c r="A57" s="267" t="s">
        <v>1761</v>
      </c>
      <c r="B57" s="268" t="s">
        <v>1004</v>
      </c>
      <c r="C57" s="349">
        <v>137.72</v>
      </c>
      <c r="D57" s="272">
        <v>5</v>
      </c>
      <c r="E57" s="272">
        <v>0</v>
      </c>
    </row>
    <row r="58" spans="1:5" s="4" customFormat="1" x14ac:dyDescent="0.2">
      <c r="A58" s="143" t="s">
        <v>1761</v>
      </c>
      <c r="B58" s="40" t="s">
        <v>1142</v>
      </c>
      <c r="C58" s="348">
        <v>5.33</v>
      </c>
      <c r="D58" s="38">
        <v>3</v>
      </c>
      <c r="E58" s="38">
        <v>0</v>
      </c>
    </row>
    <row r="59" spans="1:5" s="4" customFormat="1" x14ac:dyDescent="0.2">
      <c r="A59" s="275" t="s">
        <v>1761</v>
      </c>
      <c r="B59" s="269" t="s">
        <v>3948</v>
      </c>
      <c r="C59" s="349">
        <v>1.05</v>
      </c>
      <c r="D59" s="272">
        <v>1</v>
      </c>
      <c r="E59" s="272">
        <v>0</v>
      </c>
    </row>
    <row r="60" spans="1:5" s="4" customFormat="1" x14ac:dyDescent="0.2">
      <c r="A60" s="143" t="s">
        <v>1761</v>
      </c>
      <c r="B60" s="40" t="s">
        <v>1135</v>
      </c>
      <c r="C60" s="348">
        <v>4.3899999999999997</v>
      </c>
      <c r="D60" s="38">
        <v>1</v>
      </c>
      <c r="E60" s="38">
        <v>0</v>
      </c>
    </row>
    <row r="61" spans="1:5" s="4" customFormat="1" x14ac:dyDescent="0.2">
      <c r="A61" s="267" t="s">
        <v>1761</v>
      </c>
      <c r="B61" s="268" t="s">
        <v>1310</v>
      </c>
      <c r="C61" s="349">
        <v>1.1000000000000001</v>
      </c>
      <c r="D61" s="272">
        <v>1</v>
      </c>
      <c r="E61" s="272">
        <v>0</v>
      </c>
    </row>
    <row r="62" spans="1:5" s="4" customFormat="1" x14ac:dyDescent="0.2">
      <c r="A62" s="143" t="s">
        <v>1761</v>
      </c>
      <c r="B62" s="40" t="s">
        <v>1116</v>
      </c>
      <c r="C62" s="348">
        <v>4.82</v>
      </c>
      <c r="D62" s="38">
        <v>2</v>
      </c>
      <c r="E62" s="38">
        <v>0</v>
      </c>
    </row>
    <row r="63" spans="1:5" s="4" customFormat="1" x14ac:dyDescent="0.2">
      <c r="A63" s="275" t="s">
        <v>1761</v>
      </c>
      <c r="B63" s="283" t="s">
        <v>1803</v>
      </c>
      <c r="C63" s="349">
        <v>14.16</v>
      </c>
      <c r="D63" s="272">
        <v>3</v>
      </c>
      <c r="E63" s="272">
        <v>0</v>
      </c>
    </row>
    <row r="64" spans="1:5" s="4" customFormat="1" x14ac:dyDescent="0.2">
      <c r="A64" s="143" t="s">
        <v>1761</v>
      </c>
      <c r="B64" s="40" t="s">
        <v>1278</v>
      </c>
      <c r="C64" s="348">
        <v>1</v>
      </c>
      <c r="D64" s="38">
        <v>2</v>
      </c>
      <c r="E64" s="38">
        <v>0</v>
      </c>
    </row>
    <row r="65" spans="1:5" s="4" customFormat="1" x14ac:dyDescent="0.2">
      <c r="A65" s="267" t="s">
        <v>1761</v>
      </c>
      <c r="B65" s="268" t="s">
        <v>1211</v>
      </c>
      <c r="C65" s="349">
        <v>7.5</v>
      </c>
      <c r="D65" s="272">
        <v>1</v>
      </c>
      <c r="E65" s="272">
        <v>0</v>
      </c>
    </row>
    <row r="66" spans="1:5" s="4" customFormat="1" x14ac:dyDescent="0.2">
      <c r="A66" s="143" t="s">
        <v>1761</v>
      </c>
      <c r="B66" s="40" t="s">
        <v>1210</v>
      </c>
      <c r="C66" s="348">
        <v>23.47</v>
      </c>
      <c r="D66" s="38">
        <v>1</v>
      </c>
      <c r="E66" s="38">
        <v>0</v>
      </c>
    </row>
    <row r="67" spans="1:5" s="4" customFormat="1" x14ac:dyDescent="0.2">
      <c r="A67" s="267" t="s">
        <v>1761</v>
      </c>
      <c r="B67" s="269" t="s">
        <v>3481</v>
      </c>
      <c r="C67" s="349">
        <v>2.36</v>
      </c>
      <c r="D67" s="272">
        <v>1</v>
      </c>
      <c r="E67" s="272">
        <v>0</v>
      </c>
    </row>
    <row r="68" spans="1:5" s="4" customFormat="1" x14ac:dyDescent="0.2">
      <c r="A68" s="143" t="s">
        <v>1761</v>
      </c>
      <c r="B68" s="40" t="s">
        <v>1200</v>
      </c>
      <c r="C68" s="348">
        <v>3.1</v>
      </c>
      <c r="D68" s="38">
        <v>2</v>
      </c>
      <c r="E68" s="38">
        <v>0</v>
      </c>
    </row>
    <row r="69" spans="1:5" s="4" customFormat="1" x14ac:dyDescent="0.2">
      <c r="A69" s="267" t="s">
        <v>1761</v>
      </c>
      <c r="B69" s="268" t="s">
        <v>1219</v>
      </c>
      <c r="C69" s="349">
        <v>2.5</v>
      </c>
      <c r="D69" s="272">
        <v>1</v>
      </c>
      <c r="E69" s="272">
        <v>0</v>
      </c>
    </row>
    <row r="70" spans="1:5" s="4" customFormat="1" x14ac:dyDescent="0.2">
      <c r="A70" s="143" t="s">
        <v>1761</v>
      </c>
      <c r="B70" s="40" t="s">
        <v>1006</v>
      </c>
      <c r="C70" s="348">
        <v>6.67</v>
      </c>
      <c r="D70" s="38">
        <v>1</v>
      </c>
      <c r="E70" s="38">
        <v>0</v>
      </c>
    </row>
    <row r="71" spans="1:5" s="4" customFormat="1" x14ac:dyDescent="0.2">
      <c r="A71" s="267" t="s">
        <v>1761</v>
      </c>
      <c r="B71" s="268" t="s">
        <v>1190</v>
      </c>
      <c r="C71" s="349">
        <v>8.2799999999999994</v>
      </c>
      <c r="D71" s="272">
        <v>3</v>
      </c>
      <c r="E71" s="272">
        <v>0</v>
      </c>
    </row>
    <row r="72" spans="1:5" s="4" customFormat="1" x14ac:dyDescent="0.2">
      <c r="A72" s="143" t="s">
        <v>1761</v>
      </c>
      <c r="B72" s="40" t="s">
        <v>1216</v>
      </c>
      <c r="C72" s="348">
        <v>3.75</v>
      </c>
      <c r="D72" s="38">
        <v>1</v>
      </c>
      <c r="E72" s="38">
        <v>0</v>
      </c>
    </row>
    <row r="73" spans="1:5" s="4" customFormat="1" x14ac:dyDescent="0.2">
      <c r="A73" s="267" t="s">
        <v>1761</v>
      </c>
      <c r="B73" s="268" t="s">
        <v>1213</v>
      </c>
      <c r="C73" s="349">
        <v>22.84</v>
      </c>
      <c r="D73" s="272">
        <v>2</v>
      </c>
      <c r="E73" s="272">
        <v>0</v>
      </c>
    </row>
    <row r="74" spans="1:5" s="4" customFormat="1" x14ac:dyDescent="0.2">
      <c r="A74" s="12" t="s">
        <v>1761</v>
      </c>
      <c r="B74" s="40" t="s">
        <v>4291</v>
      </c>
      <c r="C74" s="348">
        <v>1.2</v>
      </c>
      <c r="D74" s="38">
        <v>1</v>
      </c>
      <c r="E74" s="38">
        <v>0</v>
      </c>
    </row>
    <row r="75" spans="1:5" s="4" customFormat="1" x14ac:dyDescent="0.2">
      <c r="A75" s="275" t="s">
        <v>1761</v>
      </c>
      <c r="B75" s="268" t="s">
        <v>4292</v>
      </c>
      <c r="C75" s="349">
        <v>4.03</v>
      </c>
      <c r="D75" s="272">
        <v>1</v>
      </c>
      <c r="E75" s="272">
        <v>0</v>
      </c>
    </row>
    <row r="76" spans="1:5" s="4" customFormat="1" x14ac:dyDescent="0.2">
      <c r="A76" s="143" t="s">
        <v>1761</v>
      </c>
      <c r="B76" s="40" t="s">
        <v>1198</v>
      </c>
      <c r="C76" s="348">
        <v>1.27</v>
      </c>
      <c r="D76" s="38">
        <v>1</v>
      </c>
      <c r="E76" s="38">
        <v>0</v>
      </c>
    </row>
    <row r="77" spans="1:5" s="4" customFormat="1" x14ac:dyDescent="0.2">
      <c r="A77" s="275" t="s">
        <v>1761</v>
      </c>
      <c r="B77" s="268" t="s">
        <v>1163</v>
      </c>
      <c r="C77" s="349">
        <v>52.82</v>
      </c>
      <c r="D77" s="272">
        <v>3</v>
      </c>
      <c r="E77" s="272">
        <v>0</v>
      </c>
    </row>
    <row r="78" spans="1:5" s="4" customFormat="1" x14ac:dyDescent="0.2">
      <c r="A78" s="143" t="s">
        <v>1761</v>
      </c>
      <c r="B78" s="40" t="s">
        <v>1236</v>
      </c>
      <c r="C78" s="348">
        <v>2.2200000000000002</v>
      </c>
      <c r="D78" s="38">
        <v>1</v>
      </c>
      <c r="E78" s="38">
        <v>0</v>
      </c>
    </row>
    <row r="79" spans="1:5" s="4" customFormat="1" x14ac:dyDescent="0.2">
      <c r="A79" s="267" t="s">
        <v>1761</v>
      </c>
      <c r="B79" s="268" t="s">
        <v>1218</v>
      </c>
      <c r="C79" s="349">
        <v>4.37</v>
      </c>
      <c r="D79" s="272">
        <v>2</v>
      </c>
      <c r="E79" s="272">
        <v>0</v>
      </c>
    </row>
    <row r="80" spans="1:5" s="4" customFormat="1" x14ac:dyDescent="0.2">
      <c r="A80" s="143" t="s">
        <v>1761</v>
      </c>
      <c r="B80" s="40" t="s">
        <v>1226</v>
      </c>
      <c r="C80" s="348">
        <v>1.25</v>
      </c>
      <c r="D80" s="38">
        <v>1</v>
      </c>
      <c r="E80" s="38">
        <v>0</v>
      </c>
    </row>
    <row r="81" spans="1:5" s="4" customFormat="1" x14ac:dyDescent="0.2">
      <c r="A81" s="267" t="s">
        <v>1761</v>
      </c>
      <c r="B81" s="268" t="s">
        <v>1187</v>
      </c>
      <c r="C81" s="349">
        <v>3.71</v>
      </c>
      <c r="D81" s="272">
        <v>1</v>
      </c>
      <c r="E81" s="272">
        <v>0</v>
      </c>
    </row>
    <row r="82" spans="1:5" s="4" customFormat="1" x14ac:dyDescent="0.2">
      <c r="A82" s="12" t="s">
        <v>1761</v>
      </c>
      <c r="B82" s="40" t="s">
        <v>4294</v>
      </c>
      <c r="C82" s="348">
        <v>1.02</v>
      </c>
      <c r="D82" s="38">
        <v>1</v>
      </c>
      <c r="E82" s="38">
        <v>0</v>
      </c>
    </row>
    <row r="83" spans="1:5" s="4" customFormat="1" x14ac:dyDescent="0.2">
      <c r="A83" s="267" t="s">
        <v>1761</v>
      </c>
      <c r="B83" s="268" t="s">
        <v>1289</v>
      </c>
      <c r="C83" s="349">
        <v>1.35</v>
      </c>
      <c r="D83" s="272">
        <v>1</v>
      </c>
      <c r="E83" s="272">
        <v>0</v>
      </c>
    </row>
    <row r="84" spans="1:5" s="4" customFormat="1" x14ac:dyDescent="0.2">
      <c r="A84" s="143" t="s">
        <v>1761</v>
      </c>
      <c r="B84" s="40" t="s">
        <v>1217</v>
      </c>
      <c r="C84" s="348">
        <v>2.85</v>
      </c>
      <c r="D84" s="38">
        <v>1</v>
      </c>
      <c r="E84" s="38">
        <v>0</v>
      </c>
    </row>
    <row r="85" spans="1:5" s="4" customFormat="1" x14ac:dyDescent="0.2">
      <c r="A85" s="267" t="s">
        <v>1761</v>
      </c>
      <c r="B85" s="268" t="s">
        <v>1223</v>
      </c>
      <c r="C85" s="349">
        <v>4.95</v>
      </c>
      <c r="D85" s="272">
        <v>4</v>
      </c>
      <c r="E85" s="272">
        <v>0</v>
      </c>
    </row>
    <row r="86" spans="1:5" s="4" customFormat="1" x14ac:dyDescent="0.2">
      <c r="A86" s="12" t="s">
        <v>1761</v>
      </c>
      <c r="B86" s="40" t="s">
        <v>4293</v>
      </c>
      <c r="C86" s="348">
        <v>1.88</v>
      </c>
      <c r="D86" s="38">
        <v>1</v>
      </c>
      <c r="E86" s="38">
        <v>0</v>
      </c>
    </row>
    <row r="87" spans="1:5" s="4" customFormat="1" x14ac:dyDescent="0.2">
      <c r="A87" s="267" t="s">
        <v>1761</v>
      </c>
      <c r="B87" s="268" t="s">
        <v>1115</v>
      </c>
      <c r="C87" s="349">
        <v>1.1399999999999999</v>
      </c>
      <c r="D87" s="272">
        <v>1</v>
      </c>
      <c r="E87" s="272">
        <v>0</v>
      </c>
    </row>
    <row r="88" spans="1:5" s="4" customFormat="1" x14ac:dyDescent="0.2">
      <c r="A88" s="143" t="s">
        <v>1761</v>
      </c>
      <c r="B88" s="40" t="s">
        <v>1197</v>
      </c>
      <c r="C88" s="348">
        <v>3.1</v>
      </c>
      <c r="D88" s="38">
        <v>2</v>
      </c>
      <c r="E88" s="38">
        <v>0</v>
      </c>
    </row>
    <row r="89" spans="1:5" s="4" customFormat="1" x14ac:dyDescent="0.2">
      <c r="A89" s="275" t="s">
        <v>1761</v>
      </c>
      <c r="B89" s="269" t="s">
        <v>4318</v>
      </c>
      <c r="C89" s="349">
        <v>7.73</v>
      </c>
      <c r="D89" s="272">
        <v>1</v>
      </c>
      <c r="E89" s="272">
        <v>0</v>
      </c>
    </row>
    <row r="90" spans="1:5" s="4" customFormat="1" x14ac:dyDescent="0.2">
      <c r="A90" s="143" t="s">
        <v>1761</v>
      </c>
      <c r="B90" s="40" t="s">
        <v>1276</v>
      </c>
      <c r="C90" s="348">
        <v>7.4</v>
      </c>
      <c r="D90" s="38">
        <v>1</v>
      </c>
      <c r="E90" s="38">
        <v>0</v>
      </c>
    </row>
    <row r="91" spans="1:5" s="4" customFormat="1" x14ac:dyDescent="0.2">
      <c r="A91" s="267" t="s">
        <v>1761</v>
      </c>
      <c r="B91" s="268" t="s">
        <v>1112</v>
      </c>
      <c r="C91" s="349">
        <v>1.36</v>
      </c>
      <c r="D91" s="272">
        <v>1</v>
      </c>
      <c r="E91" s="272">
        <v>0</v>
      </c>
    </row>
    <row r="92" spans="1:5" s="4" customFormat="1" x14ac:dyDescent="0.2">
      <c r="A92" s="12" t="s">
        <v>1761</v>
      </c>
      <c r="B92" s="56" t="s">
        <v>4353</v>
      </c>
      <c r="C92" s="348">
        <v>2.74</v>
      </c>
      <c r="D92" s="38">
        <v>1</v>
      </c>
      <c r="E92" s="38">
        <v>0</v>
      </c>
    </row>
    <row r="93" spans="1:5" s="4" customFormat="1" x14ac:dyDescent="0.2">
      <c r="A93" s="267" t="s">
        <v>1761</v>
      </c>
      <c r="B93" s="268" t="s">
        <v>986</v>
      </c>
      <c r="C93" s="349">
        <v>11.27</v>
      </c>
      <c r="D93" s="272">
        <v>6</v>
      </c>
      <c r="E93" s="272">
        <v>2</v>
      </c>
    </row>
    <row r="94" spans="1:5" s="4" customFormat="1" x14ac:dyDescent="0.2">
      <c r="A94" s="12" t="s">
        <v>1761</v>
      </c>
      <c r="B94" s="4" t="s">
        <v>3944</v>
      </c>
      <c r="C94" s="348">
        <v>14.57</v>
      </c>
      <c r="D94" s="38">
        <v>4</v>
      </c>
      <c r="E94" s="38">
        <v>0</v>
      </c>
    </row>
    <row r="95" spans="1:5" s="4" customFormat="1" x14ac:dyDescent="0.2">
      <c r="A95" s="267" t="s">
        <v>1761</v>
      </c>
      <c r="B95" s="268" t="s">
        <v>978</v>
      </c>
      <c r="C95" s="349">
        <v>42.35</v>
      </c>
      <c r="D95" s="272">
        <v>8</v>
      </c>
      <c r="E95" s="272">
        <v>1</v>
      </c>
    </row>
    <row r="96" spans="1:5" s="4" customFormat="1" x14ac:dyDescent="0.2">
      <c r="A96" s="143" t="s">
        <v>1761</v>
      </c>
      <c r="B96" s="40" t="s">
        <v>1220</v>
      </c>
      <c r="C96" s="348">
        <v>2.2200000000000002</v>
      </c>
      <c r="D96" s="38">
        <v>1</v>
      </c>
      <c r="E96" s="38">
        <v>0</v>
      </c>
    </row>
    <row r="97" spans="1:5" s="4" customFormat="1" x14ac:dyDescent="0.2">
      <c r="A97" s="275" t="s">
        <v>1761</v>
      </c>
      <c r="B97" s="269" t="s">
        <v>4338</v>
      </c>
      <c r="C97" s="349">
        <v>50</v>
      </c>
      <c r="D97" s="272">
        <v>1</v>
      </c>
      <c r="E97" s="272">
        <v>0</v>
      </c>
    </row>
    <row r="98" spans="1:5" s="4" customFormat="1" x14ac:dyDescent="0.2">
      <c r="A98" s="143" t="s">
        <v>1761</v>
      </c>
      <c r="B98" s="40" t="s">
        <v>1052</v>
      </c>
      <c r="C98" s="348">
        <v>5.78</v>
      </c>
      <c r="D98" s="38">
        <v>1</v>
      </c>
      <c r="E98" s="38">
        <v>1</v>
      </c>
    </row>
    <row r="99" spans="1:5" s="4" customFormat="1" x14ac:dyDescent="0.2">
      <c r="A99" s="267" t="s">
        <v>1761</v>
      </c>
      <c r="B99" s="268" t="s">
        <v>940</v>
      </c>
      <c r="C99" s="349">
        <v>4.57</v>
      </c>
      <c r="D99" s="272">
        <v>1</v>
      </c>
      <c r="E99" s="272">
        <v>0</v>
      </c>
    </row>
    <row r="100" spans="1:5" s="4" customFormat="1" x14ac:dyDescent="0.2">
      <c r="A100" s="143" t="s">
        <v>1761</v>
      </c>
      <c r="B100" s="40" t="s">
        <v>1176</v>
      </c>
      <c r="C100" s="348">
        <v>2.0499999999999998</v>
      </c>
      <c r="D100" s="38">
        <v>1</v>
      </c>
      <c r="E100" s="38">
        <v>0</v>
      </c>
    </row>
    <row r="101" spans="1:5" s="4" customFormat="1" x14ac:dyDescent="0.2">
      <c r="A101" s="267" t="s">
        <v>1761</v>
      </c>
      <c r="B101" s="268" t="s">
        <v>1195</v>
      </c>
      <c r="C101" s="349">
        <v>4</v>
      </c>
      <c r="D101" s="272">
        <v>3</v>
      </c>
      <c r="E101" s="272">
        <v>0</v>
      </c>
    </row>
    <row r="102" spans="1:5" s="4" customFormat="1" x14ac:dyDescent="0.2">
      <c r="A102" s="12" t="s">
        <v>1761</v>
      </c>
      <c r="B102" s="4" t="s">
        <v>3465</v>
      </c>
      <c r="C102" s="348">
        <v>4.43</v>
      </c>
      <c r="D102" s="38">
        <v>2</v>
      </c>
      <c r="E102" s="38">
        <v>1</v>
      </c>
    </row>
    <row r="103" spans="1:5" s="4" customFormat="1" x14ac:dyDescent="0.2">
      <c r="A103" s="267" t="s">
        <v>1761</v>
      </c>
      <c r="B103" s="268" t="s">
        <v>1011</v>
      </c>
      <c r="C103" s="349">
        <v>15.85</v>
      </c>
      <c r="D103" s="272">
        <v>3</v>
      </c>
      <c r="E103" s="272">
        <v>0</v>
      </c>
    </row>
    <row r="104" spans="1:5" s="4" customFormat="1" x14ac:dyDescent="0.2">
      <c r="A104" s="143" t="s">
        <v>1761</v>
      </c>
      <c r="B104" s="40" t="s">
        <v>1186</v>
      </c>
      <c r="C104" s="348">
        <v>8.59</v>
      </c>
      <c r="D104" s="38">
        <v>3</v>
      </c>
      <c r="E104" s="38">
        <v>0</v>
      </c>
    </row>
    <row r="105" spans="1:5" s="4" customFormat="1" x14ac:dyDescent="0.2">
      <c r="A105" s="267" t="s">
        <v>1761</v>
      </c>
      <c r="B105" s="268" t="s">
        <v>4592</v>
      </c>
      <c r="C105" s="349">
        <v>5.58</v>
      </c>
      <c r="D105" s="272">
        <v>1</v>
      </c>
      <c r="E105" s="272">
        <v>0</v>
      </c>
    </row>
    <row r="106" spans="1:5" s="4" customFormat="1" x14ac:dyDescent="0.2">
      <c r="A106" s="143" t="s">
        <v>1761</v>
      </c>
      <c r="B106" s="40" t="s">
        <v>1189</v>
      </c>
      <c r="C106" s="348">
        <v>4.82</v>
      </c>
      <c r="D106" s="38">
        <v>3</v>
      </c>
      <c r="E106" s="38">
        <v>0</v>
      </c>
    </row>
    <row r="107" spans="1:5" s="4" customFormat="1" x14ac:dyDescent="0.2">
      <c r="A107" s="275" t="s">
        <v>1761</v>
      </c>
      <c r="B107" s="269" t="s">
        <v>4349</v>
      </c>
      <c r="C107" s="349">
        <v>1.5</v>
      </c>
      <c r="D107" s="272">
        <v>1</v>
      </c>
      <c r="E107" s="272">
        <v>0</v>
      </c>
    </row>
    <row r="108" spans="1:5" s="4" customFormat="1" x14ac:dyDescent="0.2">
      <c r="A108" s="143" t="s">
        <v>1761</v>
      </c>
      <c r="B108" s="40" t="s">
        <v>1056</v>
      </c>
      <c r="C108" s="348">
        <v>7.69</v>
      </c>
      <c r="D108" s="38">
        <v>3</v>
      </c>
      <c r="E108" s="38">
        <v>2</v>
      </c>
    </row>
    <row r="109" spans="1:5" s="4" customFormat="1" x14ac:dyDescent="0.2">
      <c r="A109" s="267" t="s">
        <v>1761</v>
      </c>
      <c r="B109" s="268" t="s">
        <v>1172</v>
      </c>
      <c r="C109" s="349">
        <v>2.5</v>
      </c>
      <c r="D109" s="272">
        <v>1</v>
      </c>
      <c r="E109" s="272">
        <v>0</v>
      </c>
    </row>
    <row r="110" spans="1:5" s="4" customFormat="1" x14ac:dyDescent="0.2">
      <c r="A110" s="143" t="s">
        <v>1761</v>
      </c>
      <c r="B110" s="40" t="s">
        <v>1184</v>
      </c>
      <c r="C110" s="348">
        <v>83.11</v>
      </c>
      <c r="D110" s="38">
        <v>6</v>
      </c>
      <c r="E110" s="38">
        <v>0</v>
      </c>
    </row>
    <row r="111" spans="1:5" s="4" customFormat="1" x14ac:dyDescent="0.2">
      <c r="A111" s="267" t="s">
        <v>1761</v>
      </c>
      <c r="B111" s="268" t="s">
        <v>1143</v>
      </c>
      <c r="C111" s="349">
        <v>1.55</v>
      </c>
      <c r="D111" s="272">
        <v>1</v>
      </c>
      <c r="E111" s="272">
        <v>0</v>
      </c>
    </row>
    <row r="112" spans="1:5" s="4" customFormat="1" x14ac:dyDescent="0.2">
      <c r="A112" s="143" t="s">
        <v>1761</v>
      </c>
      <c r="B112" s="40" t="s">
        <v>943</v>
      </c>
      <c r="C112" s="348">
        <v>10.76</v>
      </c>
      <c r="D112" s="38">
        <v>6</v>
      </c>
      <c r="E112" s="38">
        <v>1</v>
      </c>
    </row>
    <row r="113" spans="1:5" s="4" customFormat="1" x14ac:dyDescent="0.2">
      <c r="A113" s="267" t="s">
        <v>1761</v>
      </c>
      <c r="B113" s="268" t="s">
        <v>1161</v>
      </c>
      <c r="C113" s="349">
        <v>5.39</v>
      </c>
      <c r="D113" s="272">
        <v>2</v>
      </c>
      <c r="E113" s="272">
        <v>0</v>
      </c>
    </row>
    <row r="114" spans="1:5" s="4" customFormat="1" x14ac:dyDescent="0.2">
      <c r="A114" s="143" t="s">
        <v>1761</v>
      </c>
      <c r="B114" s="40" t="s">
        <v>1054</v>
      </c>
      <c r="C114" s="348">
        <v>3</v>
      </c>
      <c r="D114" s="38">
        <v>1</v>
      </c>
      <c r="E114" s="38">
        <v>1</v>
      </c>
    </row>
    <row r="115" spans="1:5" s="4" customFormat="1" x14ac:dyDescent="0.2">
      <c r="A115" s="267" t="s">
        <v>1761</v>
      </c>
      <c r="B115" s="268" t="s">
        <v>1192</v>
      </c>
      <c r="C115" s="349">
        <v>2.99</v>
      </c>
      <c r="D115" s="272">
        <v>2</v>
      </c>
      <c r="E115" s="272">
        <v>0</v>
      </c>
    </row>
    <row r="116" spans="1:5" s="4" customFormat="1" x14ac:dyDescent="0.2">
      <c r="A116" s="143" t="s">
        <v>1761</v>
      </c>
      <c r="B116" s="40" t="s">
        <v>1228</v>
      </c>
      <c r="C116" s="348">
        <v>1.08</v>
      </c>
      <c r="D116" s="38">
        <v>1</v>
      </c>
      <c r="E116" s="38">
        <v>0</v>
      </c>
    </row>
    <row r="117" spans="1:5" s="4" customFormat="1" x14ac:dyDescent="0.2">
      <c r="A117" s="275" t="s">
        <v>1761</v>
      </c>
      <c r="B117" s="269" t="s">
        <v>4337</v>
      </c>
      <c r="C117" s="349">
        <v>54.36</v>
      </c>
      <c r="D117" s="272">
        <v>1</v>
      </c>
      <c r="E117" s="272">
        <v>0</v>
      </c>
    </row>
    <row r="118" spans="1:5" s="4" customFormat="1" x14ac:dyDescent="0.2">
      <c r="A118" s="143" t="s">
        <v>1761</v>
      </c>
      <c r="B118" s="40" t="s">
        <v>1279</v>
      </c>
      <c r="C118" s="348">
        <v>1</v>
      </c>
      <c r="D118" s="38">
        <v>1</v>
      </c>
      <c r="E118" s="38">
        <v>0</v>
      </c>
    </row>
    <row r="119" spans="1:5" s="4" customFormat="1" x14ac:dyDescent="0.2">
      <c r="A119" s="267" t="s">
        <v>1761</v>
      </c>
      <c r="B119" s="268" t="s">
        <v>1137</v>
      </c>
      <c r="C119" s="349">
        <v>7.2</v>
      </c>
      <c r="D119" s="272">
        <v>2</v>
      </c>
      <c r="E119" s="272">
        <v>0</v>
      </c>
    </row>
    <row r="120" spans="1:5" s="4" customFormat="1" x14ac:dyDescent="0.2">
      <c r="A120" s="143" t="s">
        <v>1761</v>
      </c>
      <c r="B120" s="40" t="s">
        <v>938</v>
      </c>
      <c r="C120" s="348">
        <v>170.68</v>
      </c>
      <c r="D120" s="38">
        <v>19</v>
      </c>
      <c r="E120" s="38">
        <v>2</v>
      </c>
    </row>
    <row r="121" spans="1:5" s="4" customFormat="1" x14ac:dyDescent="0.2">
      <c r="A121" s="267" t="s">
        <v>1761</v>
      </c>
      <c r="B121" s="268" t="s">
        <v>1005</v>
      </c>
      <c r="C121" s="349">
        <v>30.97</v>
      </c>
      <c r="D121" s="272">
        <v>2</v>
      </c>
      <c r="E121" s="272">
        <v>0</v>
      </c>
    </row>
    <row r="122" spans="1:5" s="4" customFormat="1" x14ac:dyDescent="0.2">
      <c r="A122" s="143" t="s">
        <v>1761</v>
      </c>
      <c r="B122" s="40" t="s">
        <v>949</v>
      </c>
      <c r="C122" s="348">
        <v>12.09</v>
      </c>
      <c r="D122" s="38">
        <v>3</v>
      </c>
      <c r="E122" s="38">
        <v>1</v>
      </c>
    </row>
    <row r="123" spans="1:5" s="4" customFormat="1" x14ac:dyDescent="0.2">
      <c r="A123" s="267" t="s">
        <v>1761</v>
      </c>
      <c r="B123" s="268" t="s">
        <v>1140</v>
      </c>
      <c r="C123" s="349">
        <v>1.68</v>
      </c>
      <c r="D123" s="272">
        <v>1</v>
      </c>
      <c r="E123" s="272">
        <v>0</v>
      </c>
    </row>
    <row r="124" spans="1:5" s="4" customFormat="1" x14ac:dyDescent="0.2">
      <c r="A124" s="12" t="s">
        <v>1761</v>
      </c>
      <c r="B124" s="56" t="s">
        <v>3891</v>
      </c>
      <c r="C124" s="348">
        <v>20</v>
      </c>
      <c r="D124" s="38">
        <v>1</v>
      </c>
      <c r="E124" s="38">
        <v>0</v>
      </c>
    </row>
    <row r="125" spans="1:5" s="4" customFormat="1" x14ac:dyDescent="0.2">
      <c r="A125" s="267" t="s">
        <v>1761</v>
      </c>
      <c r="B125" s="268" t="s">
        <v>935</v>
      </c>
      <c r="C125" s="349">
        <v>149.51</v>
      </c>
      <c r="D125" s="272">
        <v>16</v>
      </c>
      <c r="E125" s="272">
        <v>2</v>
      </c>
    </row>
    <row r="126" spans="1:5" s="4" customFormat="1" x14ac:dyDescent="0.2">
      <c r="A126" s="143" t="s">
        <v>1761</v>
      </c>
      <c r="B126" s="40" t="s">
        <v>1050</v>
      </c>
      <c r="C126" s="348">
        <v>18.45</v>
      </c>
      <c r="D126" s="38">
        <v>5</v>
      </c>
      <c r="E126" s="38">
        <v>1</v>
      </c>
    </row>
    <row r="127" spans="1:5" s="4" customFormat="1" x14ac:dyDescent="0.2">
      <c r="A127" s="267" t="s">
        <v>1761</v>
      </c>
      <c r="B127" s="268" t="s">
        <v>1159</v>
      </c>
      <c r="C127" s="349">
        <v>1.9</v>
      </c>
      <c r="D127" s="272">
        <v>1</v>
      </c>
      <c r="E127" s="272">
        <v>1</v>
      </c>
    </row>
    <row r="128" spans="1:5" s="4" customFormat="1" x14ac:dyDescent="0.2">
      <c r="A128" s="143" t="s">
        <v>1761</v>
      </c>
      <c r="B128" s="40" t="s">
        <v>990</v>
      </c>
      <c r="C128" s="348">
        <v>41.28</v>
      </c>
      <c r="D128" s="38">
        <v>6</v>
      </c>
      <c r="E128" s="38">
        <v>2</v>
      </c>
    </row>
    <row r="129" spans="1:5" s="4" customFormat="1" x14ac:dyDescent="0.2">
      <c r="A129" s="275" t="s">
        <v>1761</v>
      </c>
      <c r="B129" s="283" t="s">
        <v>3883</v>
      </c>
      <c r="C129" s="349">
        <v>40.69</v>
      </c>
      <c r="D129" s="272">
        <v>2</v>
      </c>
      <c r="E129" s="272">
        <v>0</v>
      </c>
    </row>
    <row r="130" spans="1:5" s="4" customFormat="1" x14ac:dyDescent="0.2">
      <c r="A130" s="143" t="s">
        <v>1761</v>
      </c>
      <c r="B130" s="40" t="s">
        <v>1188</v>
      </c>
      <c r="C130" s="348">
        <v>3.17</v>
      </c>
      <c r="D130" s="38">
        <v>1</v>
      </c>
      <c r="E130" s="38">
        <v>0</v>
      </c>
    </row>
    <row r="131" spans="1:5" s="4" customFormat="1" x14ac:dyDescent="0.2">
      <c r="A131" s="267" t="s">
        <v>1761</v>
      </c>
      <c r="B131" s="268" t="s">
        <v>1166</v>
      </c>
      <c r="C131" s="349">
        <v>39.47</v>
      </c>
      <c r="D131" s="272">
        <v>4</v>
      </c>
      <c r="E131" s="272">
        <v>0</v>
      </c>
    </row>
    <row r="132" spans="1:5" s="4" customFormat="1" x14ac:dyDescent="0.2">
      <c r="A132" s="143" t="s">
        <v>1761</v>
      </c>
      <c r="B132" s="40" t="s">
        <v>1238</v>
      </c>
      <c r="C132" s="348">
        <v>1.85</v>
      </c>
      <c r="D132" s="38">
        <v>1</v>
      </c>
      <c r="E132" s="38">
        <v>0</v>
      </c>
    </row>
    <row r="133" spans="1:5" s="4" customFormat="1" x14ac:dyDescent="0.2">
      <c r="A133" s="275" t="s">
        <v>1761</v>
      </c>
      <c r="B133" s="269" t="s">
        <v>3945</v>
      </c>
      <c r="C133" s="349">
        <v>6.16</v>
      </c>
      <c r="D133" s="272">
        <v>3</v>
      </c>
      <c r="E133" s="272">
        <v>0</v>
      </c>
    </row>
    <row r="134" spans="1:5" s="4" customFormat="1" x14ac:dyDescent="0.2">
      <c r="A134" s="143" t="s">
        <v>1761</v>
      </c>
      <c r="B134" s="40" t="s">
        <v>1221</v>
      </c>
      <c r="C134" s="348">
        <v>3.38</v>
      </c>
      <c r="D134" s="38">
        <v>2</v>
      </c>
      <c r="E134" s="38">
        <v>0</v>
      </c>
    </row>
    <row r="135" spans="1:5" s="4" customFormat="1" x14ac:dyDescent="0.2">
      <c r="A135" s="267" t="s">
        <v>1761</v>
      </c>
      <c r="B135" s="268" t="s">
        <v>1225</v>
      </c>
      <c r="C135" s="349">
        <v>1.41</v>
      </c>
      <c r="D135" s="272">
        <v>1</v>
      </c>
      <c r="E135" s="272">
        <v>0</v>
      </c>
    </row>
    <row r="136" spans="1:5" s="4" customFormat="1" x14ac:dyDescent="0.2">
      <c r="A136" s="143" t="s">
        <v>1761</v>
      </c>
      <c r="B136" s="40" t="s">
        <v>1229</v>
      </c>
      <c r="C136" s="348">
        <v>1.06</v>
      </c>
      <c r="D136" s="38">
        <v>1</v>
      </c>
      <c r="E136" s="38">
        <v>0</v>
      </c>
    </row>
    <row r="137" spans="1:5" s="4" customFormat="1" x14ac:dyDescent="0.2">
      <c r="A137" s="267" t="s">
        <v>1761</v>
      </c>
      <c r="B137" s="268" t="s">
        <v>1212</v>
      </c>
      <c r="C137" s="349">
        <v>6.25</v>
      </c>
      <c r="D137" s="272">
        <v>1</v>
      </c>
      <c r="E137" s="272">
        <v>0</v>
      </c>
    </row>
    <row r="138" spans="1:5" s="4" customFormat="1" x14ac:dyDescent="0.2">
      <c r="A138" s="143" t="s">
        <v>1761</v>
      </c>
      <c r="B138" s="40" t="s">
        <v>1224</v>
      </c>
      <c r="C138" s="348">
        <v>3.29</v>
      </c>
      <c r="D138" s="38">
        <v>2</v>
      </c>
      <c r="E138" s="38">
        <v>0</v>
      </c>
    </row>
    <row r="139" spans="1:5" s="4" customFormat="1" x14ac:dyDescent="0.2">
      <c r="A139" s="275" t="s">
        <v>1761</v>
      </c>
      <c r="B139" s="283" t="s">
        <v>3892</v>
      </c>
      <c r="C139" s="349">
        <v>3.33</v>
      </c>
      <c r="D139" s="272">
        <v>1</v>
      </c>
      <c r="E139" s="272">
        <v>0</v>
      </c>
    </row>
    <row r="140" spans="1:5" s="4" customFormat="1" x14ac:dyDescent="0.2">
      <c r="A140" s="143" t="s">
        <v>1761</v>
      </c>
      <c r="B140" s="40" t="s">
        <v>1053</v>
      </c>
      <c r="C140" s="348">
        <v>13.37</v>
      </c>
      <c r="D140" s="38">
        <v>5</v>
      </c>
      <c r="E140" s="38">
        <v>1</v>
      </c>
    </row>
    <row r="141" spans="1:5" s="4" customFormat="1" x14ac:dyDescent="0.2">
      <c r="A141" s="267" t="s">
        <v>1761</v>
      </c>
      <c r="B141" s="268" t="s">
        <v>1055</v>
      </c>
      <c r="C141" s="349">
        <v>25.83</v>
      </c>
      <c r="D141" s="272">
        <v>5</v>
      </c>
      <c r="E141" s="272">
        <v>1</v>
      </c>
    </row>
    <row r="142" spans="1:5" s="4" customFormat="1" x14ac:dyDescent="0.2">
      <c r="A142" s="143" t="s">
        <v>1761</v>
      </c>
      <c r="B142" s="40" t="s">
        <v>1185</v>
      </c>
      <c r="C142" s="348">
        <v>4.84</v>
      </c>
      <c r="D142" s="38">
        <v>1</v>
      </c>
      <c r="E142" s="38">
        <v>0</v>
      </c>
    </row>
    <row r="143" spans="1:5" s="4" customFormat="1" x14ac:dyDescent="0.2">
      <c r="A143" s="267" t="s">
        <v>1761</v>
      </c>
      <c r="B143" s="268" t="s">
        <v>1214</v>
      </c>
      <c r="C143" s="349">
        <v>4.38</v>
      </c>
      <c r="D143" s="272">
        <v>1</v>
      </c>
      <c r="E143" s="272">
        <v>0</v>
      </c>
    </row>
    <row r="144" spans="1:5" s="4" customFormat="1" x14ac:dyDescent="0.2">
      <c r="A144" s="143" t="s">
        <v>1761</v>
      </c>
      <c r="B144" s="40" t="s">
        <v>1215</v>
      </c>
      <c r="C144" s="348">
        <v>3.92</v>
      </c>
      <c r="D144" s="38">
        <v>1</v>
      </c>
      <c r="E144" s="38">
        <v>0</v>
      </c>
    </row>
    <row r="145" spans="1:10" s="4" customFormat="1" x14ac:dyDescent="0.2">
      <c r="A145" s="267" t="s">
        <v>1761</v>
      </c>
      <c r="B145" s="268" t="s">
        <v>1173</v>
      </c>
      <c r="C145" s="349">
        <v>2.5</v>
      </c>
      <c r="D145" s="272">
        <v>1</v>
      </c>
      <c r="E145" s="272">
        <v>0</v>
      </c>
    </row>
    <row r="146" spans="1:10" x14ac:dyDescent="0.2">
      <c r="A146" s="387"/>
      <c r="B146" s="387"/>
      <c r="C146" s="387"/>
      <c r="D146" s="387"/>
      <c r="E146" s="387"/>
    </row>
    <row r="147" spans="1:10" s="9" customFormat="1" x14ac:dyDescent="0.2">
      <c r="A147" s="12" t="s">
        <v>1604</v>
      </c>
      <c r="B147" s="4" t="s">
        <v>3625</v>
      </c>
      <c r="C147" s="348">
        <v>3.5</v>
      </c>
      <c r="D147" s="38">
        <v>1</v>
      </c>
      <c r="E147" s="106">
        <v>0</v>
      </c>
    </row>
    <row r="148" spans="1:10" s="9" customFormat="1" x14ac:dyDescent="0.2">
      <c r="A148" s="275" t="s">
        <v>1604</v>
      </c>
      <c r="B148" s="269" t="s">
        <v>1719</v>
      </c>
      <c r="C148" s="349">
        <v>0.75</v>
      </c>
      <c r="D148" s="272">
        <v>1</v>
      </c>
      <c r="E148" s="274">
        <v>0</v>
      </c>
    </row>
    <row r="149" spans="1:10" s="9" customFormat="1" x14ac:dyDescent="0.2">
      <c r="A149" s="12" t="s">
        <v>1604</v>
      </c>
      <c r="B149" s="4" t="s">
        <v>1298</v>
      </c>
      <c r="C149" s="348">
        <v>1</v>
      </c>
      <c r="D149" s="38">
        <v>1</v>
      </c>
      <c r="E149" s="106">
        <v>0</v>
      </c>
    </row>
    <row r="150" spans="1:10" s="9" customFormat="1" x14ac:dyDescent="0.2">
      <c r="A150" s="275" t="s">
        <v>1604</v>
      </c>
      <c r="B150" s="269" t="s">
        <v>3510</v>
      </c>
      <c r="C150" s="349">
        <v>4</v>
      </c>
      <c r="D150" s="272">
        <v>2</v>
      </c>
      <c r="E150" s="274">
        <v>1</v>
      </c>
    </row>
    <row r="151" spans="1:10" s="9" customFormat="1" x14ac:dyDescent="0.2">
      <c r="A151" s="143" t="s">
        <v>1604</v>
      </c>
      <c r="B151" s="4" t="s">
        <v>3457</v>
      </c>
      <c r="C151" s="348">
        <v>1</v>
      </c>
      <c r="D151" s="38">
        <v>1</v>
      </c>
      <c r="E151" s="106">
        <v>0</v>
      </c>
    </row>
    <row r="152" spans="1:10" s="9" customFormat="1" x14ac:dyDescent="0.2">
      <c r="A152" s="275" t="s">
        <v>1604</v>
      </c>
      <c r="B152" s="269" t="s">
        <v>1721</v>
      </c>
      <c r="C152" s="349">
        <v>4.24</v>
      </c>
      <c r="D152" s="272">
        <v>2</v>
      </c>
      <c r="E152" s="274">
        <v>0</v>
      </c>
    </row>
    <row r="153" spans="1:10" s="9" customFormat="1" x14ac:dyDescent="0.2">
      <c r="A153" s="12" t="s">
        <v>1604</v>
      </c>
      <c r="B153" s="4" t="s">
        <v>1722</v>
      </c>
      <c r="C153" s="348">
        <v>1</v>
      </c>
      <c r="D153" s="38">
        <v>1</v>
      </c>
      <c r="E153" s="106">
        <v>0</v>
      </c>
    </row>
    <row r="154" spans="1:10" s="9" customFormat="1" x14ac:dyDescent="0.2">
      <c r="A154" s="267" t="s">
        <v>1604</v>
      </c>
      <c r="B154" s="268" t="s">
        <v>1242</v>
      </c>
      <c r="C154" s="349">
        <v>16.52</v>
      </c>
      <c r="D154" s="272">
        <v>3</v>
      </c>
      <c r="E154" s="274">
        <v>1</v>
      </c>
    </row>
    <row r="155" spans="1:10" s="9" customFormat="1" x14ac:dyDescent="0.2">
      <c r="A155" s="143" t="s">
        <v>1604</v>
      </c>
      <c r="B155" s="40" t="s">
        <v>1282</v>
      </c>
      <c r="C155" s="348">
        <v>3.09</v>
      </c>
      <c r="D155" s="38">
        <v>1</v>
      </c>
      <c r="E155" s="106">
        <v>0</v>
      </c>
    </row>
    <row r="156" spans="1:10" s="9" customFormat="1" x14ac:dyDescent="0.2">
      <c r="A156" s="275" t="s">
        <v>1604</v>
      </c>
      <c r="B156" s="269" t="s">
        <v>3511</v>
      </c>
      <c r="C156" s="349">
        <v>4.5</v>
      </c>
      <c r="D156" s="272">
        <v>1</v>
      </c>
      <c r="E156" s="274">
        <v>0</v>
      </c>
    </row>
    <row r="157" spans="1:10" s="9" customFormat="1" x14ac:dyDescent="0.2">
      <c r="A157" s="12" t="s">
        <v>1604</v>
      </c>
      <c r="B157" s="4" t="s">
        <v>3823</v>
      </c>
      <c r="C157" s="348">
        <v>4.17</v>
      </c>
      <c r="D157" s="38">
        <v>1</v>
      </c>
      <c r="E157" s="106">
        <v>1</v>
      </c>
      <c r="F157" s="4"/>
      <c r="G157" s="4"/>
      <c r="H157" s="4"/>
      <c r="I157" s="4"/>
      <c r="J157" s="4"/>
    </row>
    <row r="158" spans="1:10" s="9" customFormat="1" x14ac:dyDescent="0.2">
      <c r="A158" s="267" t="s">
        <v>1604</v>
      </c>
      <c r="B158" s="269" t="s">
        <v>3959</v>
      </c>
      <c r="C158" s="349">
        <v>7.96</v>
      </c>
      <c r="D158" s="272">
        <v>2</v>
      </c>
      <c r="E158" s="274">
        <v>2</v>
      </c>
      <c r="F158" s="4"/>
      <c r="G158" s="4"/>
      <c r="H158" s="4"/>
      <c r="I158" s="4"/>
      <c r="J158" s="4"/>
    </row>
    <row r="159" spans="1:10" s="9" customFormat="1" x14ac:dyDescent="0.2">
      <c r="A159" s="12" t="s">
        <v>1604</v>
      </c>
      <c r="B159" s="4" t="s">
        <v>3508</v>
      </c>
      <c r="C159" s="348">
        <v>1</v>
      </c>
      <c r="D159" s="38">
        <v>1</v>
      </c>
      <c r="E159" s="106">
        <v>0</v>
      </c>
    </row>
    <row r="160" spans="1:10" s="9" customFormat="1" x14ac:dyDescent="0.2">
      <c r="A160" s="267" t="s">
        <v>1604</v>
      </c>
      <c r="B160" s="286" t="s">
        <v>3494</v>
      </c>
      <c r="C160" s="349">
        <v>2.08</v>
      </c>
      <c r="D160" s="272">
        <v>1</v>
      </c>
      <c r="E160" s="274">
        <v>1</v>
      </c>
      <c r="F160" s="4"/>
      <c r="G160" s="4"/>
      <c r="H160" s="4"/>
      <c r="I160" s="4"/>
      <c r="J160" s="4"/>
    </row>
    <row r="161" spans="1:10" s="9" customFormat="1" x14ac:dyDescent="0.2">
      <c r="A161" s="12" t="s">
        <v>1604</v>
      </c>
      <c r="B161" s="4" t="s">
        <v>1720</v>
      </c>
      <c r="C161" s="348">
        <v>11.79</v>
      </c>
      <c r="D161" s="38">
        <v>2</v>
      </c>
      <c r="E161" s="106">
        <v>1</v>
      </c>
    </row>
    <row r="162" spans="1:10" s="9" customFormat="1" x14ac:dyDescent="0.2">
      <c r="A162" s="275" t="s">
        <v>1604</v>
      </c>
      <c r="B162" s="269" t="s">
        <v>3682</v>
      </c>
      <c r="C162" s="349">
        <v>2.6</v>
      </c>
      <c r="D162" s="272">
        <v>1</v>
      </c>
      <c r="E162" s="274">
        <v>1</v>
      </c>
    </row>
    <row r="163" spans="1:10" s="9" customFormat="1" x14ac:dyDescent="0.2">
      <c r="A163" s="143" t="s">
        <v>1604</v>
      </c>
      <c r="B163" s="40" t="s">
        <v>1284</v>
      </c>
      <c r="C163" s="348">
        <v>1.32</v>
      </c>
      <c r="D163" s="38">
        <v>1</v>
      </c>
      <c r="E163" s="106">
        <v>0</v>
      </c>
    </row>
    <row r="164" spans="1:10" s="9" customFormat="1" x14ac:dyDescent="0.2">
      <c r="A164" s="275" t="s">
        <v>1604</v>
      </c>
      <c r="B164" s="269" t="s">
        <v>3512</v>
      </c>
      <c r="C164" s="349">
        <v>3</v>
      </c>
      <c r="D164" s="272">
        <v>1</v>
      </c>
      <c r="E164" s="274">
        <v>0</v>
      </c>
    </row>
    <row r="165" spans="1:10" s="9" customFormat="1" x14ac:dyDescent="0.2">
      <c r="A165" s="12" t="s">
        <v>1604</v>
      </c>
      <c r="B165" s="40" t="s">
        <v>930</v>
      </c>
      <c r="C165" s="348">
        <v>133.55000000000001</v>
      </c>
      <c r="D165" s="38">
        <v>4</v>
      </c>
      <c r="E165" s="106">
        <v>1</v>
      </c>
    </row>
    <row r="166" spans="1:10" s="9" customFormat="1" x14ac:dyDescent="0.2">
      <c r="A166" s="275" t="s">
        <v>1604</v>
      </c>
      <c r="B166" s="269" t="s">
        <v>3513</v>
      </c>
      <c r="C166" s="349">
        <v>4</v>
      </c>
      <c r="D166" s="272">
        <v>1</v>
      </c>
      <c r="E166" s="274">
        <v>0</v>
      </c>
    </row>
    <row r="167" spans="1:10" s="9" customFormat="1" x14ac:dyDescent="0.2">
      <c r="A167" s="324" t="s">
        <v>1604</v>
      </c>
      <c r="B167" s="337" t="s">
        <v>3822</v>
      </c>
      <c r="C167" s="386">
        <v>4</v>
      </c>
      <c r="D167" s="321">
        <v>1</v>
      </c>
      <c r="E167" s="323">
        <v>1</v>
      </c>
      <c r="F167" s="4"/>
      <c r="G167" s="4"/>
      <c r="H167" s="4"/>
      <c r="I167" s="4"/>
      <c r="J167" s="4"/>
    </row>
    <row r="168" spans="1:10" s="9" customFormat="1" x14ac:dyDescent="0.2">
      <c r="A168" s="143" t="s">
        <v>1604</v>
      </c>
      <c r="B168" s="40" t="s">
        <v>1281</v>
      </c>
      <c r="C168" s="348">
        <v>9.33</v>
      </c>
      <c r="D168" s="38">
        <v>1</v>
      </c>
      <c r="E168" s="106">
        <v>0</v>
      </c>
    </row>
    <row r="169" spans="1:10" s="9" customFormat="1" x14ac:dyDescent="0.2">
      <c r="A169" s="275" t="s">
        <v>1604</v>
      </c>
      <c r="B169" s="269" t="s">
        <v>3808</v>
      </c>
      <c r="C169" s="349">
        <v>2.8</v>
      </c>
      <c r="D169" s="272">
        <v>1</v>
      </c>
      <c r="E169" s="274">
        <v>1</v>
      </c>
    </row>
    <row r="170" spans="1:10" s="9" customFormat="1" x14ac:dyDescent="0.2">
      <c r="A170" s="12" t="s">
        <v>1604</v>
      </c>
      <c r="B170" s="4" t="s">
        <v>3562</v>
      </c>
      <c r="C170" s="348">
        <v>1.2</v>
      </c>
      <c r="D170" s="38">
        <v>1</v>
      </c>
      <c r="E170" s="106">
        <v>0</v>
      </c>
    </row>
    <row r="171" spans="1:10" s="9" customFormat="1" x14ac:dyDescent="0.2">
      <c r="A171" s="275" t="s">
        <v>1604</v>
      </c>
      <c r="B171" s="269" t="s">
        <v>3559</v>
      </c>
      <c r="C171" s="349">
        <v>20</v>
      </c>
      <c r="D171" s="272">
        <v>1</v>
      </c>
      <c r="E171" s="274">
        <v>0</v>
      </c>
    </row>
    <row r="172" spans="1:10" s="9" customFormat="1" x14ac:dyDescent="0.2">
      <c r="A172" s="12" t="s">
        <v>1604</v>
      </c>
      <c r="B172" s="4" t="s">
        <v>3514</v>
      </c>
      <c r="C172" s="348">
        <v>7.75</v>
      </c>
      <c r="D172" s="38">
        <v>1</v>
      </c>
      <c r="E172" s="106">
        <v>0</v>
      </c>
    </row>
    <row r="173" spans="1:10" s="9" customFormat="1" x14ac:dyDescent="0.2">
      <c r="A173" s="324" t="s">
        <v>1604</v>
      </c>
      <c r="B173" s="337" t="s">
        <v>3683</v>
      </c>
      <c r="C173" s="386">
        <v>3</v>
      </c>
      <c r="D173" s="321">
        <v>1</v>
      </c>
      <c r="E173" s="323">
        <v>1</v>
      </c>
    </row>
    <row r="174" spans="1:10" s="9" customFormat="1" x14ac:dyDescent="0.2">
      <c r="A174" s="267" t="s">
        <v>1604</v>
      </c>
      <c r="B174" s="268" t="s">
        <v>1083</v>
      </c>
      <c r="C174" s="349">
        <v>68.88</v>
      </c>
      <c r="D174" s="272">
        <v>4</v>
      </c>
      <c r="E174" s="274">
        <v>2</v>
      </c>
    </row>
    <row r="175" spans="1:10" s="9" customFormat="1" x14ac:dyDescent="0.2">
      <c r="A175" s="12" t="s">
        <v>1604</v>
      </c>
      <c r="B175" s="4" t="s">
        <v>3515</v>
      </c>
      <c r="C175" s="348">
        <v>2.6</v>
      </c>
      <c r="D175" s="38">
        <v>2</v>
      </c>
      <c r="E175" s="106">
        <v>1</v>
      </c>
    </row>
    <row r="176" spans="1:10" s="9" customFormat="1" x14ac:dyDescent="0.2">
      <c r="A176" s="275" t="s">
        <v>1604</v>
      </c>
      <c r="B176" s="269" t="s">
        <v>3560</v>
      </c>
      <c r="C176" s="349">
        <v>8.0500000000000007</v>
      </c>
      <c r="D176" s="272">
        <v>1</v>
      </c>
      <c r="E176" s="274">
        <v>0</v>
      </c>
    </row>
    <row r="177" spans="1:5" s="9" customFormat="1" x14ac:dyDescent="0.2">
      <c r="A177" s="12" t="s">
        <v>1604</v>
      </c>
      <c r="B177" s="4" t="s">
        <v>3678</v>
      </c>
      <c r="C177" s="348">
        <v>1.2</v>
      </c>
      <c r="D177" s="38">
        <v>1</v>
      </c>
      <c r="E177" s="106">
        <v>1</v>
      </c>
    </row>
    <row r="178" spans="1:5" s="9" customFormat="1" x14ac:dyDescent="0.2">
      <c r="A178" s="275" t="s">
        <v>1604</v>
      </c>
      <c r="B178" s="269" t="s">
        <v>1723</v>
      </c>
      <c r="C178" s="349">
        <v>0.75</v>
      </c>
      <c r="D178" s="272">
        <v>1</v>
      </c>
      <c r="E178" s="274">
        <v>0</v>
      </c>
    </row>
    <row r="179" spans="1:5" s="9" customFormat="1" x14ac:dyDescent="0.2">
      <c r="A179" s="143" t="s">
        <v>1604</v>
      </c>
      <c r="B179" s="4" t="s">
        <v>3458</v>
      </c>
      <c r="C179" s="348">
        <v>2</v>
      </c>
      <c r="D179" s="38">
        <v>1</v>
      </c>
      <c r="E179" s="106">
        <v>0</v>
      </c>
    </row>
    <row r="180" spans="1:5" s="9" customFormat="1" x14ac:dyDescent="0.2">
      <c r="A180" s="275" t="s">
        <v>1604</v>
      </c>
      <c r="B180" s="268" t="s">
        <v>4596</v>
      </c>
      <c r="C180" s="349">
        <v>43.01</v>
      </c>
      <c r="D180" s="272">
        <v>3</v>
      </c>
      <c r="E180" s="274">
        <v>1</v>
      </c>
    </row>
    <row r="181" spans="1:5" s="9" customFormat="1" x14ac:dyDescent="0.2">
      <c r="A181" s="143" t="s">
        <v>1604</v>
      </c>
      <c r="B181" s="40" t="s">
        <v>1243</v>
      </c>
      <c r="C181" s="348">
        <v>22.31</v>
      </c>
      <c r="D181" s="38">
        <v>2</v>
      </c>
      <c r="E181" s="106">
        <v>1</v>
      </c>
    </row>
    <row r="182" spans="1:5" s="9" customFormat="1" x14ac:dyDescent="0.2">
      <c r="A182" s="324" t="s">
        <v>1604</v>
      </c>
      <c r="B182" s="337" t="s">
        <v>3516</v>
      </c>
      <c r="C182" s="386">
        <v>2</v>
      </c>
      <c r="D182" s="321">
        <v>1</v>
      </c>
      <c r="E182" s="323">
        <v>0</v>
      </c>
    </row>
    <row r="183" spans="1:5" s="9" customFormat="1" x14ac:dyDescent="0.2">
      <c r="A183" s="275" t="s">
        <v>1604</v>
      </c>
      <c r="B183" s="269" t="s">
        <v>3450</v>
      </c>
      <c r="C183" s="349">
        <v>168.9</v>
      </c>
      <c r="D183" s="272">
        <v>4</v>
      </c>
      <c r="E183" s="274">
        <v>1</v>
      </c>
    </row>
    <row r="184" spans="1:5" s="9" customFormat="1" x14ac:dyDescent="0.2">
      <c r="A184" s="324" t="s">
        <v>1604</v>
      </c>
      <c r="B184" s="337" t="s">
        <v>3563</v>
      </c>
      <c r="C184" s="386">
        <v>1.25</v>
      </c>
      <c r="D184" s="321">
        <v>1</v>
      </c>
      <c r="E184" s="323">
        <v>0</v>
      </c>
    </row>
    <row r="185" spans="1:5" s="4" customFormat="1" x14ac:dyDescent="0.2">
      <c r="A185" s="12" t="s">
        <v>1604</v>
      </c>
      <c r="B185" s="4" t="s">
        <v>3685</v>
      </c>
      <c r="C185" s="348">
        <v>2.77</v>
      </c>
      <c r="D185" s="38">
        <v>2</v>
      </c>
      <c r="E185" s="106">
        <v>1</v>
      </c>
    </row>
    <row r="186" spans="1:5" s="4" customFormat="1" x14ac:dyDescent="0.2">
      <c r="A186" s="324" t="s">
        <v>1604</v>
      </c>
      <c r="B186" s="337" t="s">
        <v>3561</v>
      </c>
      <c r="C186" s="386">
        <v>10.199999999999999</v>
      </c>
      <c r="D186" s="321">
        <v>1</v>
      </c>
      <c r="E186" s="323">
        <v>0</v>
      </c>
    </row>
    <row r="187" spans="1:5" s="4" customFormat="1" x14ac:dyDescent="0.2">
      <c r="A187" s="275" t="s">
        <v>1604</v>
      </c>
      <c r="B187" s="269" t="s">
        <v>1283</v>
      </c>
      <c r="C187" s="349">
        <v>3.04</v>
      </c>
      <c r="D187" s="272">
        <v>2</v>
      </c>
      <c r="E187" s="274">
        <v>0</v>
      </c>
    </row>
    <row r="188" spans="1:5" s="4" customFormat="1" x14ac:dyDescent="0.2">
      <c r="A188" s="12" t="s">
        <v>1604</v>
      </c>
      <c r="B188" s="4" t="s">
        <v>3517</v>
      </c>
      <c r="C188" s="348">
        <v>11.75</v>
      </c>
      <c r="D188" s="38">
        <v>3</v>
      </c>
      <c r="E188" s="106">
        <v>1</v>
      </c>
    </row>
    <row r="189" spans="1:5" s="4" customFormat="1" x14ac:dyDescent="0.2">
      <c r="A189" s="275" t="s">
        <v>1604</v>
      </c>
      <c r="B189" s="269" t="s">
        <v>1725</v>
      </c>
      <c r="C189" s="349">
        <v>11.23</v>
      </c>
      <c r="D189" s="272">
        <v>3</v>
      </c>
      <c r="E189" s="274">
        <v>2</v>
      </c>
    </row>
    <row r="190" spans="1:5" s="4" customFormat="1" x14ac:dyDescent="0.2">
      <c r="A190" s="12" t="s">
        <v>1604</v>
      </c>
      <c r="B190" s="4" t="s">
        <v>1726</v>
      </c>
      <c r="C190" s="348">
        <v>3.25</v>
      </c>
      <c r="D190" s="38">
        <v>1</v>
      </c>
      <c r="E190" s="106">
        <v>0</v>
      </c>
    </row>
    <row r="191" spans="1:5" s="4" customFormat="1" x14ac:dyDescent="0.2">
      <c r="A191" s="275" t="s">
        <v>1604</v>
      </c>
      <c r="B191" s="269" t="s">
        <v>4600</v>
      </c>
      <c r="C191" s="349">
        <v>222.43</v>
      </c>
      <c r="D191" s="272">
        <v>5</v>
      </c>
      <c r="E191" s="274">
        <v>2</v>
      </c>
    </row>
    <row r="192" spans="1:5" s="4" customFormat="1" x14ac:dyDescent="0.2">
      <c r="A192" s="324" t="s">
        <v>1604</v>
      </c>
      <c r="B192" s="337" t="s">
        <v>3492</v>
      </c>
      <c r="C192" s="386">
        <v>12.79</v>
      </c>
      <c r="D192" s="321">
        <v>2</v>
      </c>
      <c r="E192" s="323">
        <v>1</v>
      </c>
    </row>
    <row r="193" spans="1:5" s="9" customFormat="1" x14ac:dyDescent="0.2">
      <c r="A193" s="387"/>
      <c r="B193" s="387"/>
      <c r="C193" s="387"/>
      <c r="D193" s="387"/>
      <c r="E193" s="387"/>
    </row>
    <row r="194" spans="1:5" x14ac:dyDescent="0.2">
      <c r="A194" s="143" t="s">
        <v>1861</v>
      </c>
      <c r="B194" s="40" t="s">
        <v>1205</v>
      </c>
      <c r="C194" s="348">
        <v>2</v>
      </c>
      <c r="D194" s="38">
        <v>1</v>
      </c>
      <c r="E194" s="106">
        <v>0</v>
      </c>
    </row>
    <row r="195" spans="1:5" x14ac:dyDescent="0.2">
      <c r="A195" s="267" t="s">
        <v>1861</v>
      </c>
      <c r="B195" s="268" t="s">
        <v>1092</v>
      </c>
      <c r="C195" s="349">
        <v>3.11</v>
      </c>
      <c r="D195" s="272">
        <v>1</v>
      </c>
      <c r="E195" s="274">
        <v>0</v>
      </c>
    </row>
    <row r="196" spans="1:5" x14ac:dyDescent="0.2">
      <c r="A196" s="387"/>
      <c r="B196" s="387"/>
      <c r="C196" s="387"/>
      <c r="D196" s="387"/>
      <c r="E196" s="387"/>
    </row>
    <row r="197" spans="1:5" x14ac:dyDescent="0.2">
      <c r="A197" s="12" t="s">
        <v>1618</v>
      </c>
      <c r="B197" s="9" t="s">
        <v>1617</v>
      </c>
      <c r="C197" s="348">
        <v>79.7</v>
      </c>
      <c r="D197" s="38">
        <v>7</v>
      </c>
      <c r="E197" s="106">
        <v>2</v>
      </c>
    </row>
    <row r="198" spans="1:5" x14ac:dyDescent="0.2">
      <c r="A198" s="275" t="s">
        <v>1618</v>
      </c>
      <c r="B198" s="269" t="s">
        <v>1621</v>
      </c>
      <c r="C198" s="349">
        <v>1.1000000000000001</v>
      </c>
      <c r="D198" s="272">
        <v>1</v>
      </c>
      <c r="E198" s="274">
        <v>0</v>
      </c>
    </row>
    <row r="199" spans="1:5" x14ac:dyDescent="0.2">
      <c r="A199" s="12" t="s">
        <v>1618</v>
      </c>
      <c r="B199" s="9" t="s">
        <v>1653</v>
      </c>
      <c r="C199" s="348">
        <v>2</v>
      </c>
      <c r="D199" s="38">
        <v>2</v>
      </c>
      <c r="E199" s="106">
        <v>0</v>
      </c>
    </row>
    <row r="200" spans="1:5" x14ac:dyDescent="0.2">
      <c r="A200" s="275" t="s">
        <v>1618</v>
      </c>
      <c r="B200" s="269" t="s">
        <v>4090</v>
      </c>
      <c r="C200" s="349">
        <v>35</v>
      </c>
      <c r="D200" s="272">
        <v>1</v>
      </c>
      <c r="E200" s="274">
        <v>1</v>
      </c>
    </row>
    <row r="201" spans="1:5" x14ac:dyDescent="0.2">
      <c r="A201" s="12" t="s">
        <v>1618</v>
      </c>
      <c r="B201" s="4" t="s">
        <v>3414</v>
      </c>
      <c r="C201" s="348">
        <v>12.5</v>
      </c>
      <c r="D201" s="38">
        <v>1</v>
      </c>
      <c r="E201" s="106">
        <v>1</v>
      </c>
    </row>
    <row r="202" spans="1:5" x14ac:dyDescent="0.2">
      <c r="A202" s="267" t="s">
        <v>1618</v>
      </c>
      <c r="B202" s="268" t="s">
        <v>1085</v>
      </c>
      <c r="C202" s="349">
        <v>3.77</v>
      </c>
      <c r="D202" s="272">
        <v>2</v>
      </c>
      <c r="E202" s="274">
        <v>1</v>
      </c>
    </row>
    <row r="203" spans="1:5" x14ac:dyDescent="0.2">
      <c r="A203" s="12" t="s">
        <v>1618</v>
      </c>
      <c r="B203" s="4" t="s">
        <v>4602</v>
      </c>
      <c r="C203" s="348">
        <v>44.3</v>
      </c>
      <c r="D203" s="38">
        <v>2</v>
      </c>
      <c r="E203" s="106">
        <v>1</v>
      </c>
    </row>
    <row r="204" spans="1:5" x14ac:dyDescent="0.2">
      <c r="A204" s="275" t="s">
        <v>1618</v>
      </c>
      <c r="B204" s="269" t="s">
        <v>1687</v>
      </c>
      <c r="C204" s="349">
        <v>14.5</v>
      </c>
      <c r="D204" s="272">
        <v>1</v>
      </c>
      <c r="E204" s="274">
        <v>1</v>
      </c>
    </row>
    <row r="205" spans="1:5" x14ac:dyDescent="0.2">
      <c r="A205" s="12" t="s">
        <v>1618</v>
      </c>
      <c r="B205" s="4" t="s">
        <v>4088</v>
      </c>
      <c r="C205" s="348">
        <v>10</v>
      </c>
      <c r="D205" s="38">
        <v>1</v>
      </c>
      <c r="E205" s="106">
        <v>1</v>
      </c>
    </row>
    <row r="206" spans="1:5" x14ac:dyDescent="0.2">
      <c r="A206" s="324" t="s">
        <v>1618</v>
      </c>
      <c r="B206" s="337" t="s">
        <v>4089</v>
      </c>
      <c r="C206" s="386">
        <v>7.5</v>
      </c>
      <c r="D206" s="321">
        <v>1</v>
      </c>
      <c r="E206" s="323">
        <v>1</v>
      </c>
    </row>
    <row r="207" spans="1:5" x14ac:dyDescent="0.2">
      <c r="A207" s="275" t="s">
        <v>1618</v>
      </c>
      <c r="B207" s="280" t="s">
        <v>4012</v>
      </c>
      <c r="C207" s="349">
        <v>294.33</v>
      </c>
      <c r="D207" s="272">
        <v>7</v>
      </c>
      <c r="E207" s="274">
        <v>1</v>
      </c>
    </row>
    <row r="208" spans="1:5" x14ac:dyDescent="0.2">
      <c r="A208" s="12" t="s">
        <v>1618</v>
      </c>
      <c r="B208" s="4" t="s">
        <v>4091</v>
      </c>
      <c r="C208" s="348">
        <v>11</v>
      </c>
      <c r="D208" s="38">
        <v>1</v>
      </c>
      <c r="E208" s="106">
        <v>1</v>
      </c>
    </row>
    <row r="209" spans="1:5" x14ac:dyDescent="0.2">
      <c r="A209" s="324" t="s">
        <v>1618</v>
      </c>
      <c r="B209" s="337" t="s">
        <v>1756</v>
      </c>
      <c r="C209" s="386">
        <v>1.2</v>
      </c>
      <c r="D209" s="321">
        <v>1</v>
      </c>
      <c r="E209" s="323">
        <v>0</v>
      </c>
    </row>
    <row r="210" spans="1:5" x14ac:dyDescent="0.2">
      <c r="A210" s="387"/>
      <c r="B210" s="387"/>
      <c r="C210" s="387"/>
      <c r="D210" s="387"/>
      <c r="E210" s="387"/>
    </row>
    <row r="211" spans="1:5" s="4" customFormat="1" x14ac:dyDescent="0.2">
      <c r="A211" s="275" t="s">
        <v>1314</v>
      </c>
      <c r="B211" s="277" t="s">
        <v>3999</v>
      </c>
      <c r="C211" s="349">
        <v>33.840000000000003</v>
      </c>
      <c r="D211" s="272">
        <v>1</v>
      </c>
      <c r="E211" s="274">
        <v>1</v>
      </c>
    </row>
    <row r="212" spans="1:5" s="4" customFormat="1" x14ac:dyDescent="0.2">
      <c r="A212" s="143" t="s">
        <v>1314</v>
      </c>
      <c r="B212" s="40" t="s">
        <v>1271</v>
      </c>
      <c r="C212" s="348">
        <v>2.15</v>
      </c>
      <c r="D212" s="38">
        <v>2</v>
      </c>
      <c r="E212" s="106">
        <v>0</v>
      </c>
    </row>
    <row r="213" spans="1:5" s="4" customFormat="1" x14ac:dyDescent="0.2">
      <c r="A213" s="275" t="s">
        <v>1314</v>
      </c>
      <c r="B213" s="269" t="s">
        <v>4604</v>
      </c>
      <c r="C213" s="349">
        <v>32.9</v>
      </c>
      <c r="D213" s="272">
        <v>5</v>
      </c>
      <c r="E213" s="274">
        <v>2</v>
      </c>
    </row>
    <row r="214" spans="1:5" s="4" customFormat="1" x14ac:dyDescent="0.2">
      <c r="A214" s="12" t="s">
        <v>1314</v>
      </c>
      <c r="B214" s="4" t="s">
        <v>3529</v>
      </c>
      <c r="C214" s="348">
        <v>44.59</v>
      </c>
      <c r="D214" s="38">
        <v>7</v>
      </c>
      <c r="E214" s="106">
        <v>1</v>
      </c>
    </row>
    <row r="215" spans="1:5" s="4" customFormat="1" x14ac:dyDescent="0.2">
      <c r="A215" s="275" t="s">
        <v>1314</v>
      </c>
      <c r="B215" s="269" t="s">
        <v>1678</v>
      </c>
      <c r="C215" s="349">
        <v>23.15</v>
      </c>
      <c r="D215" s="272">
        <v>4</v>
      </c>
      <c r="E215" s="274">
        <v>0</v>
      </c>
    </row>
    <row r="216" spans="1:5" s="4" customFormat="1" x14ac:dyDescent="0.2">
      <c r="A216" s="12" t="s">
        <v>1314</v>
      </c>
      <c r="B216" s="4" t="s">
        <v>3442</v>
      </c>
      <c r="C216" s="348">
        <v>107.73</v>
      </c>
      <c r="D216" s="38">
        <v>15</v>
      </c>
      <c r="E216" s="106">
        <v>4</v>
      </c>
    </row>
    <row r="217" spans="1:5" s="4" customFormat="1" x14ac:dyDescent="0.2">
      <c r="A217" s="275" t="s">
        <v>1314</v>
      </c>
      <c r="B217" s="269" t="s">
        <v>3530</v>
      </c>
      <c r="C217" s="349">
        <v>5.5</v>
      </c>
      <c r="D217" s="272">
        <v>5</v>
      </c>
      <c r="E217" s="274">
        <v>0</v>
      </c>
    </row>
    <row r="218" spans="1:5" s="4" customFormat="1" x14ac:dyDescent="0.2">
      <c r="A218" s="12" t="s">
        <v>1314</v>
      </c>
      <c r="B218" s="4" t="s">
        <v>3531</v>
      </c>
      <c r="C218" s="348">
        <v>15.91</v>
      </c>
      <c r="D218" s="38">
        <v>2</v>
      </c>
      <c r="E218" s="106">
        <v>1</v>
      </c>
    </row>
    <row r="219" spans="1:5" s="4" customFormat="1" x14ac:dyDescent="0.2">
      <c r="A219" s="275" t="s">
        <v>1314</v>
      </c>
      <c r="B219" s="269" t="s">
        <v>1684</v>
      </c>
      <c r="C219" s="349">
        <v>27.57</v>
      </c>
      <c r="D219" s="272">
        <v>6</v>
      </c>
      <c r="E219" s="274">
        <v>1</v>
      </c>
    </row>
    <row r="220" spans="1:5" s="4" customFormat="1" x14ac:dyDescent="0.2">
      <c r="A220" s="143" t="s">
        <v>1314</v>
      </c>
      <c r="B220" s="4" t="s">
        <v>1679</v>
      </c>
      <c r="C220" s="348">
        <v>3.6</v>
      </c>
      <c r="D220" s="38">
        <v>1</v>
      </c>
      <c r="E220" s="106">
        <v>0</v>
      </c>
    </row>
    <row r="221" spans="1:5" s="4" customFormat="1" x14ac:dyDescent="0.2">
      <c r="A221" s="275" t="s">
        <v>1314</v>
      </c>
      <c r="B221" s="268" t="s">
        <v>3532</v>
      </c>
      <c r="C221" s="349">
        <v>119.07</v>
      </c>
      <c r="D221" s="272">
        <v>11</v>
      </c>
      <c r="E221" s="274">
        <v>2</v>
      </c>
    </row>
    <row r="222" spans="1:5" s="9" customFormat="1" x14ac:dyDescent="0.2">
      <c r="A222" s="143" t="s">
        <v>1314</v>
      </c>
      <c r="B222" s="2" t="s">
        <v>1745</v>
      </c>
      <c r="C222" s="348">
        <v>3.13</v>
      </c>
      <c r="D222" s="38">
        <v>1</v>
      </c>
      <c r="E222" s="106">
        <v>1</v>
      </c>
    </row>
    <row r="223" spans="1:5" s="9" customFormat="1" x14ac:dyDescent="0.2">
      <c r="A223" s="324" t="s">
        <v>1314</v>
      </c>
      <c r="B223" s="337" t="s">
        <v>4116</v>
      </c>
      <c r="C223" s="386">
        <v>10.4</v>
      </c>
      <c r="D223" s="321">
        <v>1</v>
      </c>
      <c r="E223" s="323">
        <v>1</v>
      </c>
    </row>
    <row r="224" spans="1:5" s="9" customFormat="1" x14ac:dyDescent="0.2">
      <c r="A224" s="275" t="s">
        <v>1314</v>
      </c>
      <c r="B224" s="269" t="s">
        <v>3667</v>
      </c>
      <c r="C224" s="349">
        <v>0.62</v>
      </c>
      <c r="D224" s="272">
        <v>1</v>
      </c>
      <c r="E224" s="274">
        <v>0</v>
      </c>
    </row>
    <row r="225" spans="1:10" s="9" customFormat="1" x14ac:dyDescent="0.2">
      <c r="A225" s="143" t="s">
        <v>1314</v>
      </c>
      <c r="B225" s="40" t="s">
        <v>4627</v>
      </c>
      <c r="C225" s="348">
        <v>4.2300000000000004</v>
      </c>
      <c r="D225" s="38">
        <v>2</v>
      </c>
      <c r="E225" s="106">
        <v>0</v>
      </c>
    </row>
    <row r="226" spans="1:10" s="9" customFormat="1" x14ac:dyDescent="0.2">
      <c r="A226" s="267" t="s">
        <v>1314</v>
      </c>
      <c r="B226" s="268" t="s">
        <v>1318</v>
      </c>
      <c r="C226" s="349">
        <v>5.22</v>
      </c>
      <c r="D226" s="272">
        <v>1</v>
      </c>
      <c r="E226" s="274">
        <v>0</v>
      </c>
    </row>
    <row r="227" spans="1:10" s="9" customFormat="1" x14ac:dyDescent="0.2">
      <c r="A227" s="143" t="s">
        <v>1314</v>
      </c>
      <c r="B227" s="40" t="s">
        <v>1321</v>
      </c>
      <c r="C227" s="348">
        <v>98.75</v>
      </c>
      <c r="D227" s="38">
        <v>8</v>
      </c>
      <c r="E227" s="106">
        <v>4</v>
      </c>
    </row>
    <row r="228" spans="1:10" s="9" customFormat="1" x14ac:dyDescent="0.2">
      <c r="A228" s="267" t="s">
        <v>1314</v>
      </c>
      <c r="B228" s="268" t="s">
        <v>1322</v>
      </c>
      <c r="C228" s="349">
        <v>146.47</v>
      </c>
      <c r="D228" s="272">
        <v>5</v>
      </c>
      <c r="E228" s="274">
        <v>4</v>
      </c>
    </row>
    <row r="229" spans="1:10" s="9" customFormat="1" x14ac:dyDescent="0.2">
      <c r="A229" s="12" t="s">
        <v>1314</v>
      </c>
      <c r="B229" s="4" t="s">
        <v>4121</v>
      </c>
      <c r="C229" s="348">
        <v>9</v>
      </c>
      <c r="D229" s="38">
        <v>1</v>
      </c>
      <c r="E229" s="106">
        <v>1</v>
      </c>
    </row>
    <row r="230" spans="1:10" s="9" customFormat="1" x14ac:dyDescent="0.2">
      <c r="A230" s="275" t="s">
        <v>1314</v>
      </c>
      <c r="B230" s="268" t="s">
        <v>1323</v>
      </c>
      <c r="C230" s="349">
        <v>125.37</v>
      </c>
      <c r="D230" s="272">
        <v>7</v>
      </c>
      <c r="E230" s="274">
        <v>0</v>
      </c>
    </row>
    <row r="231" spans="1:10" s="9" customFormat="1" x14ac:dyDescent="0.2">
      <c r="A231" s="12" t="s">
        <v>1314</v>
      </c>
      <c r="B231" s="4" t="s">
        <v>3688</v>
      </c>
      <c r="C231" s="348">
        <v>1.1000000000000001</v>
      </c>
      <c r="D231" s="38">
        <v>1</v>
      </c>
      <c r="E231" s="106">
        <v>1</v>
      </c>
    </row>
    <row r="232" spans="1:10" s="9" customFormat="1" x14ac:dyDescent="0.2">
      <c r="A232" s="267" t="s">
        <v>1314</v>
      </c>
      <c r="B232" s="268" t="s">
        <v>1328</v>
      </c>
      <c r="C232" s="349">
        <v>1</v>
      </c>
      <c r="D232" s="272">
        <v>1</v>
      </c>
      <c r="E232" s="274">
        <v>1</v>
      </c>
    </row>
    <row r="233" spans="1:10" s="9" customFormat="1" x14ac:dyDescent="0.2">
      <c r="A233" s="336" t="s">
        <v>1314</v>
      </c>
      <c r="B233" s="356" t="s">
        <v>4607</v>
      </c>
      <c r="C233" s="386">
        <v>0.41</v>
      </c>
      <c r="D233" s="321">
        <v>1</v>
      </c>
      <c r="E233" s="323">
        <v>0</v>
      </c>
    </row>
    <row r="234" spans="1:10" s="9" customFormat="1" x14ac:dyDescent="0.2">
      <c r="A234" s="121" t="s">
        <v>1314</v>
      </c>
      <c r="B234" s="115" t="s">
        <v>4608</v>
      </c>
      <c r="C234" s="348">
        <v>0.67</v>
      </c>
      <c r="D234" s="38">
        <v>1</v>
      </c>
      <c r="E234" s="106">
        <v>1</v>
      </c>
    </row>
    <row r="235" spans="1:10" s="9" customFormat="1" x14ac:dyDescent="0.2">
      <c r="A235" s="336" t="s">
        <v>1314</v>
      </c>
      <c r="B235" s="356" t="s">
        <v>1331</v>
      </c>
      <c r="C235" s="386">
        <v>21.05</v>
      </c>
      <c r="D235" s="321">
        <v>1</v>
      </c>
      <c r="E235" s="323">
        <v>0</v>
      </c>
    </row>
    <row r="236" spans="1:10" s="9" customFormat="1" x14ac:dyDescent="0.2">
      <c r="A236" s="267" t="s">
        <v>1314</v>
      </c>
      <c r="B236" s="269" t="s">
        <v>3689</v>
      </c>
      <c r="C236" s="349">
        <v>8.1</v>
      </c>
      <c r="D236" s="272">
        <v>1</v>
      </c>
      <c r="E236" s="274">
        <v>1</v>
      </c>
    </row>
    <row r="237" spans="1:10" s="9" customFormat="1" x14ac:dyDescent="0.2">
      <c r="A237" s="143" t="s">
        <v>1314</v>
      </c>
      <c r="B237" s="9" t="s">
        <v>1296</v>
      </c>
      <c r="C237" s="348">
        <v>51.56</v>
      </c>
      <c r="D237" s="38">
        <v>7</v>
      </c>
      <c r="E237" s="106">
        <v>3</v>
      </c>
    </row>
    <row r="238" spans="1:10" s="9" customFormat="1" x14ac:dyDescent="0.2">
      <c r="A238" s="275" t="s">
        <v>1314</v>
      </c>
      <c r="B238" s="269" t="s">
        <v>3668</v>
      </c>
      <c r="C238" s="349">
        <v>0.82</v>
      </c>
      <c r="D238" s="272">
        <v>1</v>
      </c>
      <c r="E238" s="274">
        <v>0</v>
      </c>
    </row>
    <row r="239" spans="1:10" s="9" customFormat="1" x14ac:dyDescent="0.2">
      <c r="A239" s="12" t="s">
        <v>1314</v>
      </c>
      <c r="B239" s="2" t="s">
        <v>3646</v>
      </c>
      <c r="C239" s="348">
        <v>2.12</v>
      </c>
      <c r="D239" s="38">
        <v>3</v>
      </c>
      <c r="E239" s="106">
        <v>0</v>
      </c>
    </row>
    <row r="240" spans="1:10" s="9" customFormat="1" x14ac:dyDescent="0.2">
      <c r="A240" s="275" t="s">
        <v>1314</v>
      </c>
      <c r="B240" s="277" t="s">
        <v>4417</v>
      </c>
      <c r="C240" s="349">
        <v>0.97</v>
      </c>
      <c r="D240" s="272">
        <v>1</v>
      </c>
      <c r="E240" s="274">
        <v>1</v>
      </c>
      <c r="F240" s="4"/>
      <c r="G240" s="4"/>
      <c r="H240" s="4"/>
      <c r="I240" s="4"/>
      <c r="J240" s="4"/>
    </row>
    <row r="241" spans="1:5" s="9" customFormat="1" x14ac:dyDescent="0.2">
      <c r="A241" s="12" t="s">
        <v>1314</v>
      </c>
      <c r="B241" s="9" t="s">
        <v>4133</v>
      </c>
      <c r="C241" s="348">
        <v>1.35</v>
      </c>
      <c r="D241" s="38">
        <v>1</v>
      </c>
      <c r="E241" s="106">
        <v>1</v>
      </c>
    </row>
    <row r="242" spans="1:5" s="9" customFormat="1" x14ac:dyDescent="0.2">
      <c r="A242" s="275" t="s">
        <v>1314</v>
      </c>
      <c r="B242" s="269" t="s">
        <v>1615</v>
      </c>
      <c r="C242" s="349">
        <v>9.1300000000000008</v>
      </c>
      <c r="D242" s="272">
        <v>3</v>
      </c>
      <c r="E242" s="274">
        <v>0</v>
      </c>
    </row>
    <row r="243" spans="1:5" s="9" customFormat="1" x14ac:dyDescent="0.2">
      <c r="A243" s="12" t="s">
        <v>1314</v>
      </c>
      <c r="B243" s="4" t="s">
        <v>4050</v>
      </c>
      <c r="C243" s="348">
        <v>0.73</v>
      </c>
      <c r="D243" s="38">
        <v>1</v>
      </c>
      <c r="E243" s="106">
        <v>1</v>
      </c>
    </row>
    <row r="244" spans="1:5" s="9" customFormat="1" x14ac:dyDescent="0.2">
      <c r="A244" s="275" t="s">
        <v>1314</v>
      </c>
      <c r="B244" s="269" t="s">
        <v>1735</v>
      </c>
      <c r="C244" s="349">
        <v>6.21</v>
      </c>
      <c r="D244" s="272">
        <v>2</v>
      </c>
      <c r="E244" s="274">
        <v>1</v>
      </c>
    </row>
    <row r="245" spans="1:5" s="9" customFormat="1" x14ac:dyDescent="0.2">
      <c r="A245" s="12" t="s">
        <v>1314</v>
      </c>
      <c r="B245" s="177" t="s">
        <v>3990</v>
      </c>
      <c r="C245" s="348">
        <v>54.93</v>
      </c>
      <c r="D245" s="38">
        <v>19</v>
      </c>
      <c r="E245" s="106">
        <v>5</v>
      </c>
    </row>
    <row r="246" spans="1:5" s="9" customFormat="1" x14ac:dyDescent="0.2">
      <c r="A246" s="267" t="s">
        <v>1314</v>
      </c>
      <c r="B246" s="269" t="s">
        <v>1749</v>
      </c>
      <c r="C246" s="349">
        <v>12.67</v>
      </c>
      <c r="D246" s="272">
        <v>3</v>
      </c>
      <c r="E246" s="274">
        <v>1</v>
      </c>
    </row>
    <row r="247" spans="1:5" s="9" customFormat="1" x14ac:dyDescent="0.2">
      <c r="A247" s="143" t="s">
        <v>1314</v>
      </c>
      <c r="B247" s="40" t="s">
        <v>1046</v>
      </c>
      <c r="C247" s="348">
        <v>3.07</v>
      </c>
      <c r="D247" s="38">
        <v>2</v>
      </c>
      <c r="E247" s="106">
        <v>0</v>
      </c>
    </row>
    <row r="248" spans="1:5" s="9" customFormat="1" x14ac:dyDescent="0.2">
      <c r="A248" s="275" t="s">
        <v>1314</v>
      </c>
      <c r="B248" s="269" t="s">
        <v>3599</v>
      </c>
      <c r="C248" s="349">
        <v>0.8</v>
      </c>
      <c r="D248" s="272">
        <v>1</v>
      </c>
      <c r="E248" s="274">
        <v>0</v>
      </c>
    </row>
    <row r="249" spans="1:5" s="9" customFormat="1" x14ac:dyDescent="0.2">
      <c r="A249" s="12" t="s">
        <v>1314</v>
      </c>
      <c r="B249" s="65" t="s">
        <v>4488</v>
      </c>
      <c r="C249" s="348">
        <v>1.82</v>
      </c>
      <c r="D249" s="38">
        <v>2</v>
      </c>
      <c r="E249" s="106">
        <v>0</v>
      </c>
    </row>
    <row r="250" spans="1:5" s="9" customFormat="1" x14ac:dyDescent="0.2">
      <c r="A250" s="275" t="s">
        <v>1314</v>
      </c>
      <c r="B250" s="269" t="s">
        <v>4131</v>
      </c>
      <c r="C250" s="349">
        <v>1.25</v>
      </c>
      <c r="D250" s="272">
        <v>1</v>
      </c>
      <c r="E250" s="274">
        <v>1</v>
      </c>
    </row>
    <row r="251" spans="1:5" s="9" customFormat="1" x14ac:dyDescent="0.2">
      <c r="A251" s="12" t="s">
        <v>1314</v>
      </c>
      <c r="B251" s="4" t="s">
        <v>4493</v>
      </c>
      <c r="C251" s="348">
        <v>6.05</v>
      </c>
      <c r="D251" s="38">
        <v>3</v>
      </c>
      <c r="E251" s="106">
        <v>1</v>
      </c>
    </row>
    <row r="252" spans="1:5" s="9" customFormat="1" x14ac:dyDescent="0.2">
      <c r="A252" s="275" t="s">
        <v>1314</v>
      </c>
      <c r="B252" s="269" t="s">
        <v>1916</v>
      </c>
      <c r="C252" s="349">
        <v>30.77</v>
      </c>
      <c r="D252" s="272">
        <v>8</v>
      </c>
      <c r="E252" s="274">
        <v>2</v>
      </c>
    </row>
    <row r="253" spans="1:5" s="9" customFormat="1" x14ac:dyDescent="0.2">
      <c r="A253" s="12" t="s">
        <v>1314</v>
      </c>
      <c r="B253" s="68" t="s">
        <v>4473</v>
      </c>
      <c r="C253" s="348">
        <v>8</v>
      </c>
      <c r="D253" s="38">
        <v>1</v>
      </c>
      <c r="E253" s="106">
        <v>1</v>
      </c>
    </row>
    <row r="254" spans="1:5" s="9" customFormat="1" x14ac:dyDescent="0.2">
      <c r="A254" s="275" t="s">
        <v>1314</v>
      </c>
      <c r="B254" s="277" t="s">
        <v>4170</v>
      </c>
      <c r="C254" s="349">
        <v>23.48</v>
      </c>
      <c r="D254" s="272">
        <v>6</v>
      </c>
      <c r="E254" s="274">
        <v>2</v>
      </c>
    </row>
    <row r="255" spans="1:5" s="9" customFormat="1" x14ac:dyDescent="0.2">
      <c r="A255" s="324" t="s">
        <v>1314</v>
      </c>
      <c r="B255" s="337" t="s">
        <v>4126</v>
      </c>
      <c r="C255" s="386">
        <v>2.0099999999999998</v>
      </c>
      <c r="D255" s="321">
        <v>1</v>
      </c>
      <c r="E255" s="323">
        <v>1</v>
      </c>
    </row>
    <row r="256" spans="1:5" s="9" customFormat="1" x14ac:dyDescent="0.2">
      <c r="A256" s="12" t="s">
        <v>1314</v>
      </c>
      <c r="B256" s="56" t="s">
        <v>4397</v>
      </c>
      <c r="C256" s="348">
        <v>46.58</v>
      </c>
      <c r="D256" s="38">
        <v>12</v>
      </c>
      <c r="E256" s="106">
        <v>4</v>
      </c>
    </row>
    <row r="257" spans="1:10" s="9" customFormat="1" x14ac:dyDescent="0.2">
      <c r="A257" s="267" t="s">
        <v>1314</v>
      </c>
      <c r="B257" s="268" t="s">
        <v>1334</v>
      </c>
      <c r="C257" s="349">
        <v>1</v>
      </c>
      <c r="D257" s="272">
        <v>1</v>
      </c>
      <c r="E257" s="274">
        <v>0</v>
      </c>
    </row>
    <row r="258" spans="1:10" s="9" customFormat="1" x14ac:dyDescent="0.2">
      <c r="A258" s="12" t="s">
        <v>1314</v>
      </c>
      <c r="B258" s="4" t="s">
        <v>3542</v>
      </c>
      <c r="C258" s="348">
        <v>1.73</v>
      </c>
      <c r="D258" s="38">
        <v>1</v>
      </c>
      <c r="E258" s="106">
        <v>1</v>
      </c>
      <c r="F258" s="4"/>
      <c r="G258" s="4"/>
      <c r="H258" s="4"/>
      <c r="I258" s="4"/>
      <c r="J258" s="4"/>
    </row>
    <row r="259" spans="1:10" s="4" customFormat="1" x14ac:dyDescent="0.2">
      <c r="A259" s="267" t="s">
        <v>1314</v>
      </c>
      <c r="B259" s="268" t="s">
        <v>1337</v>
      </c>
      <c r="C259" s="349">
        <v>1.33</v>
      </c>
      <c r="D259" s="272">
        <v>1</v>
      </c>
      <c r="E259" s="274">
        <v>0</v>
      </c>
      <c r="F259" s="9"/>
      <c r="G259" s="9"/>
      <c r="H259" s="9"/>
      <c r="I259" s="9"/>
      <c r="J259" s="9"/>
    </row>
    <row r="260" spans="1:10" s="4" customFormat="1" x14ac:dyDescent="0.2">
      <c r="A260" s="143" t="s">
        <v>1314</v>
      </c>
      <c r="B260" s="40" t="s">
        <v>1000</v>
      </c>
      <c r="C260" s="348">
        <v>0.36</v>
      </c>
      <c r="D260" s="38">
        <v>1</v>
      </c>
      <c r="E260" s="106">
        <v>0</v>
      </c>
      <c r="F260" s="9"/>
      <c r="G260" s="9"/>
      <c r="H260" s="9"/>
      <c r="I260" s="9"/>
      <c r="J260" s="9"/>
    </row>
    <row r="261" spans="1:10" s="4" customFormat="1" x14ac:dyDescent="0.2">
      <c r="A261" s="275" t="s">
        <v>1314</v>
      </c>
      <c r="B261" s="269" t="s">
        <v>1339</v>
      </c>
      <c r="C261" s="349">
        <v>2.2999999999999998</v>
      </c>
      <c r="D261" s="272">
        <v>2</v>
      </c>
      <c r="E261" s="274">
        <v>1</v>
      </c>
      <c r="F261" s="9"/>
      <c r="G261" s="9"/>
      <c r="H261" s="9"/>
      <c r="I261" s="9"/>
      <c r="J261" s="9"/>
    </row>
    <row r="262" spans="1:10" s="4" customFormat="1" x14ac:dyDescent="0.2">
      <c r="A262" s="143" t="s">
        <v>1314</v>
      </c>
      <c r="B262" s="40" t="s">
        <v>4609</v>
      </c>
      <c r="C262" s="348">
        <v>61.2</v>
      </c>
      <c r="D262" s="38">
        <v>5</v>
      </c>
      <c r="E262" s="106">
        <v>2</v>
      </c>
      <c r="F262" s="9"/>
      <c r="G262" s="9"/>
      <c r="H262" s="9"/>
      <c r="I262" s="9"/>
      <c r="J262" s="9"/>
    </row>
    <row r="263" spans="1:10" s="9" customFormat="1" x14ac:dyDescent="0.2">
      <c r="A263" s="267" t="s">
        <v>1314</v>
      </c>
      <c r="B263" s="269" t="s">
        <v>4613</v>
      </c>
      <c r="C263" s="349">
        <v>168.93</v>
      </c>
      <c r="D263" s="272">
        <v>28</v>
      </c>
      <c r="E263" s="274">
        <v>7</v>
      </c>
    </row>
    <row r="264" spans="1:10" s="9" customFormat="1" x14ac:dyDescent="0.2">
      <c r="A264" s="12" t="s">
        <v>1314</v>
      </c>
      <c r="B264" s="9" t="s">
        <v>1291</v>
      </c>
      <c r="C264" s="348">
        <v>3.4</v>
      </c>
      <c r="D264" s="38">
        <v>2</v>
      </c>
      <c r="E264" s="106">
        <v>0</v>
      </c>
    </row>
    <row r="265" spans="1:10" s="9" customFormat="1" x14ac:dyDescent="0.2">
      <c r="A265" s="275" t="s">
        <v>1314</v>
      </c>
      <c r="B265" s="269" t="s">
        <v>4489</v>
      </c>
      <c r="C265" s="349">
        <v>0.14000000000000001</v>
      </c>
      <c r="D265" s="272">
        <v>1</v>
      </c>
      <c r="E265" s="274">
        <v>0</v>
      </c>
    </row>
    <row r="266" spans="1:10" s="9" customFormat="1" x14ac:dyDescent="0.2">
      <c r="A266" s="12" t="s">
        <v>1314</v>
      </c>
      <c r="B266" s="9" t="s">
        <v>1697</v>
      </c>
      <c r="C266" s="348">
        <v>2.44</v>
      </c>
      <c r="D266" s="38">
        <v>1</v>
      </c>
      <c r="E266" s="106">
        <v>1</v>
      </c>
    </row>
    <row r="267" spans="1:10" s="9" customFormat="1" x14ac:dyDescent="0.2">
      <c r="A267" s="275" t="s">
        <v>1314</v>
      </c>
      <c r="B267" s="292" t="s">
        <v>4401</v>
      </c>
      <c r="C267" s="349">
        <v>7.03</v>
      </c>
      <c r="D267" s="272">
        <v>2</v>
      </c>
      <c r="E267" s="274">
        <v>1</v>
      </c>
    </row>
    <row r="268" spans="1:10" s="9" customFormat="1" x14ac:dyDescent="0.2">
      <c r="A268" s="12" t="s">
        <v>1314</v>
      </c>
      <c r="B268" s="9" t="s">
        <v>1630</v>
      </c>
      <c r="C268" s="348">
        <v>2.5</v>
      </c>
      <c r="D268" s="38">
        <v>1</v>
      </c>
      <c r="E268" s="106">
        <v>0</v>
      </c>
    </row>
    <row r="269" spans="1:10" s="9" customFormat="1" x14ac:dyDescent="0.2">
      <c r="A269" s="267" t="s">
        <v>1314</v>
      </c>
      <c r="B269" s="268" t="s">
        <v>1340</v>
      </c>
      <c r="C269" s="349">
        <v>8</v>
      </c>
      <c r="D269" s="272">
        <v>1</v>
      </c>
      <c r="E269" s="274">
        <v>1</v>
      </c>
    </row>
    <row r="270" spans="1:10" s="9" customFormat="1" x14ac:dyDescent="0.2">
      <c r="A270" s="143" t="s">
        <v>1314</v>
      </c>
      <c r="B270" s="40" t="s">
        <v>963</v>
      </c>
      <c r="C270" s="348">
        <v>43.65</v>
      </c>
      <c r="D270" s="38">
        <v>20</v>
      </c>
      <c r="E270" s="106">
        <v>4</v>
      </c>
    </row>
    <row r="271" spans="1:10" s="9" customFormat="1" x14ac:dyDescent="0.2">
      <c r="A271" s="275" t="s">
        <v>1314</v>
      </c>
      <c r="B271" s="269" t="s">
        <v>4132</v>
      </c>
      <c r="C271" s="349">
        <v>5.47</v>
      </c>
      <c r="D271" s="272">
        <v>1</v>
      </c>
      <c r="E271" s="274">
        <v>1</v>
      </c>
    </row>
    <row r="272" spans="1:10" s="9" customFormat="1" x14ac:dyDescent="0.2">
      <c r="A272" s="143" t="s">
        <v>1314</v>
      </c>
      <c r="B272" s="40" t="s">
        <v>1342</v>
      </c>
      <c r="C272" s="348">
        <v>1.47</v>
      </c>
      <c r="D272" s="38">
        <v>1</v>
      </c>
      <c r="E272" s="106">
        <v>1</v>
      </c>
      <c r="F272" s="4"/>
      <c r="G272" s="4"/>
      <c r="H272" s="4"/>
      <c r="I272" s="4"/>
      <c r="J272" s="4"/>
    </row>
    <row r="273" spans="1:5" s="9" customFormat="1" x14ac:dyDescent="0.2">
      <c r="A273" s="267" t="s">
        <v>1314</v>
      </c>
      <c r="B273" s="268" t="s">
        <v>1343</v>
      </c>
      <c r="C273" s="349">
        <v>9.85</v>
      </c>
      <c r="D273" s="272">
        <v>3</v>
      </c>
      <c r="E273" s="274">
        <v>2</v>
      </c>
    </row>
    <row r="274" spans="1:5" s="9" customFormat="1" x14ac:dyDescent="0.2">
      <c r="A274" s="12" t="s">
        <v>1314</v>
      </c>
      <c r="B274" s="9" t="s">
        <v>4129</v>
      </c>
      <c r="C274" s="348">
        <v>1.1499999999999999</v>
      </c>
      <c r="D274" s="38">
        <v>1</v>
      </c>
      <c r="E274" s="106">
        <v>1</v>
      </c>
    </row>
    <row r="275" spans="1:5" s="9" customFormat="1" x14ac:dyDescent="0.2">
      <c r="A275" s="275" t="s">
        <v>1314</v>
      </c>
      <c r="B275" s="268" t="s">
        <v>4634</v>
      </c>
      <c r="C275" s="349">
        <v>386.38</v>
      </c>
      <c r="D275" s="272">
        <v>24</v>
      </c>
      <c r="E275" s="274">
        <v>7</v>
      </c>
    </row>
    <row r="276" spans="1:5" s="9" customFormat="1" x14ac:dyDescent="0.2">
      <c r="A276" s="143" t="s">
        <v>1314</v>
      </c>
      <c r="B276" s="40" t="s">
        <v>1346</v>
      </c>
      <c r="C276" s="348">
        <v>3.6</v>
      </c>
      <c r="D276" s="38">
        <v>1</v>
      </c>
      <c r="E276" s="106">
        <v>0</v>
      </c>
    </row>
    <row r="277" spans="1:5" s="9" customFormat="1" x14ac:dyDescent="0.2">
      <c r="A277" s="275" t="s">
        <v>1314</v>
      </c>
      <c r="B277" s="277" t="s">
        <v>4168</v>
      </c>
      <c r="C277" s="349">
        <v>0.13</v>
      </c>
      <c r="D277" s="272">
        <v>1</v>
      </c>
      <c r="E277" s="274">
        <v>0</v>
      </c>
    </row>
    <row r="278" spans="1:5" s="9" customFormat="1" x14ac:dyDescent="0.2">
      <c r="A278" s="143" t="s">
        <v>1314</v>
      </c>
      <c r="B278" s="9" t="s">
        <v>1694</v>
      </c>
      <c r="C278" s="348">
        <v>1.7</v>
      </c>
      <c r="D278" s="38">
        <v>1</v>
      </c>
      <c r="E278" s="106">
        <v>0</v>
      </c>
    </row>
    <row r="279" spans="1:5" s="9" customFormat="1" x14ac:dyDescent="0.2">
      <c r="A279" s="267" t="s">
        <v>1314</v>
      </c>
      <c r="B279" s="269" t="s">
        <v>1750</v>
      </c>
      <c r="C279" s="349">
        <v>0.76</v>
      </c>
      <c r="D279" s="272">
        <v>1</v>
      </c>
      <c r="E279" s="274">
        <v>1</v>
      </c>
    </row>
    <row r="280" spans="1:5" s="9" customFormat="1" x14ac:dyDescent="0.2">
      <c r="A280" s="12" t="s">
        <v>1314</v>
      </c>
      <c r="B280" s="9" t="s">
        <v>1631</v>
      </c>
      <c r="C280" s="348">
        <v>3.47</v>
      </c>
      <c r="D280" s="38">
        <v>1</v>
      </c>
      <c r="E280" s="106">
        <v>0</v>
      </c>
    </row>
    <row r="281" spans="1:5" s="9" customFormat="1" x14ac:dyDescent="0.2">
      <c r="A281" s="267" t="s">
        <v>1314</v>
      </c>
      <c r="B281" s="268" t="s">
        <v>1350</v>
      </c>
      <c r="C281" s="349">
        <v>2.7</v>
      </c>
      <c r="D281" s="272">
        <v>1</v>
      </c>
      <c r="E281" s="274">
        <v>0</v>
      </c>
    </row>
    <row r="282" spans="1:5" s="9" customFormat="1" x14ac:dyDescent="0.2">
      <c r="A282" s="324" t="s">
        <v>1314</v>
      </c>
      <c r="B282" s="337" t="s">
        <v>1626</v>
      </c>
      <c r="C282" s="386">
        <v>1.53</v>
      </c>
      <c r="D282" s="321">
        <v>1</v>
      </c>
      <c r="E282" s="323">
        <v>0</v>
      </c>
    </row>
    <row r="283" spans="1:5" s="9" customFormat="1" x14ac:dyDescent="0.2">
      <c r="A283" s="143" t="s">
        <v>1314</v>
      </c>
      <c r="B283" s="65" t="s">
        <v>1953</v>
      </c>
      <c r="C283" s="348">
        <v>67.59</v>
      </c>
      <c r="D283" s="38">
        <v>16</v>
      </c>
      <c r="E283" s="106">
        <v>4</v>
      </c>
    </row>
    <row r="284" spans="1:5" s="9" customFormat="1" x14ac:dyDescent="0.2">
      <c r="A284" s="275" t="s">
        <v>1314</v>
      </c>
      <c r="B284" s="269" t="s">
        <v>4110</v>
      </c>
      <c r="C284" s="349">
        <v>1.67</v>
      </c>
      <c r="D284" s="272">
        <v>1</v>
      </c>
      <c r="E284" s="274">
        <v>1</v>
      </c>
    </row>
    <row r="285" spans="1:5" s="9" customFormat="1" x14ac:dyDescent="0.2">
      <c r="A285" s="12" t="s">
        <v>1314</v>
      </c>
      <c r="B285" s="51" t="s">
        <v>1351</v>
      </c>
      <c r="C285" s="348">
        <v>10.39</v>
      </c>
      <c r="D285" s="38">
        <v>4</v>
      </c>
      <c r="E285" s="106">
        <v>0</v>
      </c>
    </row>
    <row r="286" spans="1:5" s="9" customFormat="1" x14ac:dyDescent="0.2">
      <c r="A286" s="275" t="s">
        <v>1314</v>
      </c>
      <c r="B286" s="269" t="s">
        <v>4127</v>
      </c>
      <c r="C286" s="349">
        <v>2.08</v>
      </c>
      <c r="D286" s="272">
        <v>1</v>
      </c>
      <c r="E286" s="274">
        <v>1</v>
      </c>
    </row>
    <row r="287" spans="1:5" s="9" customFormat="1" x14ac:dyDescent="0.2">
      <c r="A287" s="12" t="s">
        <v>1314</v>
      </c>
      <c r="B287" s="4" t="s">
        <v>4115</v>
      </c>
      <c r="C287" s="348">
        <v>3.55</v>
      </c>
      <c r="D287" s="38">
        <v>1</v>
      </c>
      <c r="E287" s="106">
        <v>1</v>
      </c>
    </row>
    <row r="288" spans="1:5" s="9" customFormat="1" x14ac:dyDescent="0.2">
      <c r="A288" s="267" t="s">
        <v>1314</v>
      </c>
      <c r="B288" s="293" t="s">
        <v>4615</v>
      </c>
      <c r="C288" s="349">
        <v>2.5299999999999998</v>
      </c>
      <c r="D288" s="272">
        <v>1</v>
      </c>
      <c r="E288" s="274">
        <v>0</v>
      </c>
    </row>
    <row r="289" spans="1:10" s="9" customFormat="1" x14ac:dyDescent="0.2">
      <c r="A289" s="121" t="s">
        <v>1314</v>
      </c>
      <c r="B289" s="115" t="s">
        <v>4614</v>
      </c>
      <c r="C289" s="348">
        <v>0.67</v>
      </c>
      <c r="D289" s="38">
        <v>1</v>
      </c>
      <c r="E289" s="106">
        <v>1</v>
      </c>
    </row>
    <row r="290" spans="1:10" s="9" customFormat="1" x14ac:dyDescent="0.2">
      <c r="A290" s="275" t="s">
        <v>1314</v>
      </c>
      <c r="B290" s="269" t="s">
        <v>4130</v>
      </c>
      <c r="C290" s="349">
        <v>1.06</v>
      </c>
      <c r="D290" s="272">
        <v>1</v>
      </c>
      <c r="E290" s="274">
        <v>1</v>
      </c>
    </row>
    <row r="291" spans="1:10" s="9" customFormat="1" x14ac:dyDescent="0.2">
      <c r="A291" s="12" t="s">
        <v>1314</v>
      </c>
      <c r="B291" s="9" t="s">
        <v>1635</v>
      </c>
      <c r="C291" s="348">
        <v>7.32</v>
      </c>
      <c r="D291" s="38">
        <v>1</v>
      </c>
      <c r="E291" s="106">
        <v>1</v>
      </c>
    </row>
    <row r="292" spans="1:10" s="9" customFormat="1" x14ac:dyDescent="0.2">
      <c r="A292" s="275" t="s">
        <v>1314</v>
      </c>
      <c r="B292" s="269" t="s">
        <v>4048</v>
      </c>
      <c r="C292" s="349">
        <v>7.32</v>
      </c>
      <c r="D292" s="272">
        <v>1</v>
      </c>
      <c r="E292" s="274">
        <v>1</v>
      </c>
    </row>
    <row r="293" spans="1:10" s="9" customFormat="1" x14ac:dyDescent="0.2">
      <c r="A293" s="12" t="s">
        <v>1314</v>
      </c>
      <c r="B293" s="56" t="s">
        <v>1061</v>
      </c>
      <c r="C293" s="348">
        <v>35.54</v>
      </c>
      <c r="D293" s="38">
        <v>6</v>
      </c>
      <c r="E293" s="106">
        <v>0</v>
      </c>
    </row>
    <row r="294" spans="1:10" s="9" customFormat="1" x14ac:dyDescent="0.2">
      <c r="A294" s="275" t="s">
        <v>1314</v>
      </c>
      <c r="B294" s="301" t="s">
        <v>4469</v>
      </c>
      <c r="C294" s="349">
        <v>0.97</v>
      </c>
      <c r="D294" s="272">
        <v>1</v>
      </c>
      <c r="E294" s="274">
        <v>1</v>
      </c>
    </row>
    <row r="295" spans="1:10" s="9" customFormat="1" x14ac:dyDescent="0.2">
      <c r="A295" s="12" t="s">
        <v>1314</v>
      </c>
      <c r="B295" s="65" t="s">
        <v>1736</v>
      </c>
      <c r="C295" s="348">
        <v>12.36</v>
      </c>
      <c r="D295" s="38">
        <v>4</v>
      </c>
      <c r="E295" s="106">
        <v>1</v>
      </c>
    </row>
    <row r="296" spans="1:10" s="9" customFormat="1" x14ac:dyDescent="0.2">
      <c r="A296" s="267" t="s">
        <v>1314</v>
      </c>
      <c r="B296" s="292" t="s">
        <v>1965</v>
      </c>
      <c r="C296" s="349">
        <v>18.62</v>
      </c>
      <c r="D296" s="272">
        <v>4</v>
      </c>
      <c r="E296" s="274">
        <v>3</v>
      </c>
    </row>
    <row r="297" spans="1:10" s="9" customFormat="1" x14ac:dyDescent="0.2">
      <c r="A297" s="143" t="s">
        <v>1314</v>
      </c>
      <c r="B297" s="40" t="s">
        <v>1139</v>
      </c>
      <c r="C297" s="348">
        <v>13.64</v>
      </c>
      <c r="D297" s="38">
        <v>4</v>
      </c>
      <c r="E297" s="106">
        <v>1</v>
      </c>
    </row>
    <row r="298" spans="1:10" s="9" customFormat="1" x14ac:dyDescent="0.2">
      <c r="A298" s="267" t="s">
        <v>1314</v>
      </c>
      <c r="B298" s="268" t="s">
        <v>1353</v>
      </c>
      <c r="C298" s="349">
        <v>22.59</v>
      </c>
      <c r="D298" s="272">
        <v>5</v>
      </c>
      <c r="E298" s="274">
        <v>3</v>
      </c>
    </row>
    <row r="299" spans="1:10" s="9" customFormat="1" x14ac:dyDescent="0.2">
      <c r="A299" s="12" t="s">
        <v>1314</v>
      </c>
      <c r="B299" s="4" t="s">
        <v>3591</v>
      </c>
      <c r="C299" s="348">
        <v>11.3</v>
      </c>
      <c r="D299" s="38">
        <v>2</v>
      </c>
      <c r="E299" s="106">
        <v>0</v>
      </c>
    </row>
    <row r="300" spans="1:10" s="9" customFormat="1" x14ac:dyDescent="0.2">
      <c r="A300" s="275" t="s">
        <v>1314</v>
      </c>
      <c r="B300" s="280" t="s">
        <v>4080</v>
      </c>
      <c r="C300" s="349">
        <v>3.33</v>
      </c>
      <c r="D300" s="272">
        <v>1</v>
      </c>
      <c r="E300" s="274">
        <v>1</v>
      </c>
      <c r="J300" s="4"/>
    </row>
    <row r="301" spans="1:10" s="9" customFormat="1" x14ac:dyDescent="0.2">
      <c r="A301" s="12" t="s">
        <v>1314</v>
      </c>
      <c r="B301" s="2" t="s">
        <v>1973</v>
      </c>
      <c r="C301" s="348">
        <v>4.17</v>
      </c>
      <c r="D301" s="38">
        <v>2</v>
      </c>
      <c r="E301" s="106">
        <v>2</v>
      </c>
      <c r="J301" s="4"/>
    </row>
    <row r="302" spans="1:10" s="9" customFormat="1" x14ac:dyDescent="0.2">
      <c r="A302" s="275" t="s">
        <v>1314</v>
      </c>
      <c r="B302" s="269" t="s">
        <v>4109</v>
      </c>
      <c r="C302" s="349">
        <v>83.33</v>
      </c>
      <c r="D302" s="272">
        <v>1</v>
      </c>
      <c r="E302" s="274">
        <v>1</v>
      </c>
    </row>
    <row r="303" spans="1:10" s="9" customFormat="1" x14ac:dyDescent="0.2">
      <c r="A303" s="12" t="s">
        <v>1314</v>
      </c>
      <c r="B303" s="9" t="s">
        <v>1708</v>
      </c>
      <c r="C303" s="348">
        <v>25.65</v>
      </c>
      <c r="D303" s="38">
        <v>3</v>
      </c>
      <c r="E303" s="106">
        <v>1</v>
      </c>
    </row>
    <row r="304" spans="1:10" s="9" customFormat="1" x14ac:dyDescent="0.2">
      <c r="A304" s="275" t="s">
        <v>1314</v>
      </c>
      <c r="B304" s="269" t="s">
        <v>4077</v>
      </c>
      <c r="C304" s="349">
        <v>1.33</v>
      </c>
      <c r="D304" s="272">
        <v>1</v>
      </c>
      <c r="E304" s="274">
        <v>1</v>
      </c>
      <c r="F304" s="4"/>
      <c r="G304" s="4"/>
      <c r="H304" s="4"/>
      <c r="I304" s="4"/>
      <c r="J304" s="4"/>
    </row>
    <row r="305" spans="1:10" s="9" customFormat="1" x14ac:dyDescent="0.2">
      <c r="A305" s="143" t="s">
        <v>1314</v>
      </c>
      <c r="B305" s="9" t="s">
        <v>1743</v>
      </c>
      <c r="C305" s="348">
        <v>2.29</v>
      </c>
      <c r="D305" s="38">
        <v>1</v>
      </c>
      <c r="E305" s="106">
        <v>1</v>
      </c>
    </row>
    <row r="306" spans="1:10" s="9" customFormat="1" x14ac:dyDescent="0.2">
      <c r="A306" s="275" t="s">
        <v>1314</v>
      </c>
      <c r="B306" s="269" t="s">
        <v>4054</v>
      </c>
      <c r="C306" s="349">
        <v>2.44</v>
      </c>
      <c r="D306" s="272">
        <v>1</v>
      </c>
      <c r="E306" s="274">
        <v>1</v>
      </c>
    </row>
    <row r="307" spans="1:10" s="9" customFormat="1" x14ac:dyDescent="0.2">
      <c r="A307" s="12" t="s">
        <v>1314</v>
      </c>
      <c r="B307" s="54" t="s">
        <v>4051</v>
      </c>
      <c r="C307" s="348">
        <v>0.85</v>
      </c>
      <c r="D307" s="38">
        <v>1</v>
      </c>
      <c r="E307" s="106">
        <v>1</v>
      </c>
    </row>
    <row r="308" spans="1:10" s="9" customFormat="1" x14ac:dyDescent="0.2">
      <c r="A308" s="275" t="s">
        <v>1314</v>
      </c>
      <c r="B308" s="269" t="s">
        <v>4053</v>
      </c>
      <c r="C308" s="349">
        <v>0.88</v>
      </c>
      <c r="D308" s="272">
        <v>1</v>
      </c>
      <c r="E308" s="274">
        <v>1</v>
      </c>
    </row>
    <row r="309" spans="1:10" s="9" customFormat="1" x14ac:dyDescent="0.2">
      <c r="A309" s="12" t="s">
        <v>1314</v>
      </c>
      <c r="B309" s="4" t="s">
        <v>3600</v>
      </c>
      <c r="C309" s="348">
        <v>1</v>
      </c>
      <c r="D309" s="38">
        <v>1</v>
      </c>
      <c r="E309" s="106">
        <v>0</v>
      </c>
    </row>
    <row r="310" spans="1:10" s="9" customFormat="1" x14ac:dyDescent="0.2">
      <c r="A310" s="275" t="s">
        <v>1314</v>
      </c>
      <c r="B310" s="292" t="s">
        <v>4616</v>
      </c>
      <c r="C310" s="349">
        <v>215.28</v>
      </c>
      <c r="D310" s="272">
        <v>30</v>
      </c>
      <c r="E310" s="274">
        <v>8</v>
      </c>
    </row>
    <row r="311" spans="1:10" s="9" customFormat="1" x14ac:dyDescent="0.2">
      <c r="A311" s="143" t="s">
        <v>1314</v>
      </c>
      <c r="B311" s="4" t="s">
        <v>1711</v>
      </c>
      <c r="C311" s="348">
        <v>12.36</v>
      </c>
      <c r="D311" s="38">
        <v>2</v>
      </c>
      <c r="E311" s="106">
        <v>0</v>
      </c>
    </row>
    <row r="312" spans="1:10" s="9" customFormat="1" x14ac:dyDescent="0.2">
      <c r="A312" s="275" t="s">
        <v>1314</v>
      </c>
      <c r="B312" s="277" t="s">
        <v>4463</v>
      </c>
      <c r="C312" s="349">
        <v>28.95</v>
      </c>
      <c r="D312" s="272">
        <v>1</v>
      </c>
      <c r="E312" s="274">
        <v>1</v>
      </c>
      <c r="F312" s="4"/>
      <c r="G312" s="4"/>
      <c r="H312" s="4"/>
      <c r="I312" s="4"/>
      <c r="J312" s="4"/>
    </row>
    <row r="313" spans="1:10" s="9" customFormat="1" x14ac:dyDescent="0.2">
      <c r="A313" s="143" t="s">
        <v>1314</v>
      </c>
      <c r="B313" s="40" t="s">
        <v>1985</v>
      </c>
      <c r="C313" s="348">
        <v>0.8</v>
      </c>
      <c r="D313" s="38">
        <v>1</v>
      </c>
      <c r="E313" s="106">
        <v>0</v>
      </c>
    </row>
    <row r="314" spans="1:10" s="9" customFormat="1" x14ac:dyDescent="0.2">
      <c r="A314" s="275" t="s">
        <v>1314</v>
      </c>
      <c r="B314" s="301" t="s">
        <v>1988</v>
      </c>
      <c r="C314" s="349">
        <v>60</v>
      </c>
      <c r="D314" s="272">
        <v>1</v>
      </c>
      <c r="E314" s="274">
        <v>1</v>
      </c>
    </row>
    <row r="315" spans="1:10" s="9" customFormat="1" x14ac:dyDescent="0.2">
      <c r="A315" s="12" t="s">
        <v>1314</v>
      </c>
      <c r="B315" s="9" t="s">
        <v>3428</v>
      </c>
      <c r="C315" s="348">
        <v>79.849999999999994</v>
      </c>
      <c r="D315" s="38">
        <v>3</v>
      </c>
      <c r="E315" s="106">
        <v>0</v>
      </c>
    </row>
    <row r="316" spans="1:10" s="9" customFormat="1" x14ac:dyDescent="0.2">
      <c r="A316" s="275" t="s">
        <v>1314</v>
      </c>
      <c r="B316" s="269" t="s">
        <v>3429</v>
      </c>
      <c r="C316" s="349">
        <v>85</v>
      </c>
      <c r="D316" s="272">
        <v>1</v>
      </c>
      <c r="E316" s="274">
        <v>0</v>
      </c>
    </row>
    <row r="317" spans="1:10" s="9" customFormat="1" x14ac:dyDescent="0.2">
      <c r="A317" s="12" t="s">
        <v>1314</v>
      </c>
      <c r="B317" s="4" t="s">
        <v>4495</v>
      </c>
      <c r="C317" s="348">
        <v>8</v>
      </c>
      <c r="D317" s="38">
        <v>3</v>
      </c>
      <c r="E317" s="106">
        <v>1</v>
      </c>
    </row>
    <row r="318" spans="1:10" s="9" customFormat="1" x14ac:dyDescent="0.2">
      <c r="A318" s="267" t="s">
        <v>1314</v>
      </c>
      <c r="B318" s="268" t="s">
        <v>1355</v>
      </c>
      <c r="C318" s="349">
        <v>129.32</v>
      </c>
      <c r="D318" s="272">
        <v>7</v>
      </c>
      <c r="E318" s="274">
        <v>2</v>
      </c>
    </row>
    <row r="319" spans="1:10" s="9" customFormat="1" x14ac:dyDescent="0.2">
      <c r="A319" s="121" t="s">
        <v>1314</v>
      </c>
      <c r="B319" s="56" t="s">
        <v>4637</v>
      </c>
      <c r="C319" s="395">
        <v>122.81</v>
      </c>
      <c r="D319" s="167">
        <v>9</v>
      </c>
      <c r="E319" s="168">
        <v>2</v>
      </c>
    </row>
    <row r="320" spans="1:10" s="9" customFormat="1" x14ac:dyDescent="0.2">
      <c r="A320" s="275" t="s">
        <v>1314</v>
      </c>
      <c r="B320" s="269" t="s">
        <v>3565</v>
      </c>
      <c r="C320" s="349">
        <v>0.98</v>
      </c>
      <c r="D320" s="272">
        <v>1</v>
      </c>
      <c r="E320" s="274">
        <v>0</v>
      </c>
    </row>
    <row r="321" spans="1:5" s="9" customFormat="1" x14ac:dyDescent="0.2">
      <c r="A321" s="143" t="s">
        <v>1314</v>
      </c>
      <c r="B321" s="40" t="s">
        <v>1024</v>
      </c>
      <c r="C321" s="348">
        <v>6.48</v>
      </c>
      <c r="D321" s="38">
        <v>4</v>
      </c>
      <c r="E321" s="106">
        <v>0</v>
      </c>
    </row>
    <row r="322" spans="1:5" s="9" customFormat="1" x14ac:dyDescent="0.2">
      <c r="A322" s="275" t="s">
        <v>1314</v>
      </c>
      <c r="B322" s="269" t="s">
        <v>3983</v>
      </c>
      <c r="C322" s="349">
        <v>30</v>
      </c>
      <c r="D322" s="272">
        <v>1</v>
      </c>
      <c r="E322" s="274">
        <v>1</v>
      </c>
    </row>
    <row r="323" spans="1:5" s="9" customFormat="1" x14ac:dyDescent="0.2">
      <c r="A323" s="12" t="s">
        <v>1314</v>
      </c>
      <c r="B323" s="64" t="s">
        <v>4052</v>
      </c>
      <c r="C323" s="348">
        <v>0.73</v>
      </c>
      <c r="D323" s="38">
        <v>1</v>
      </c>
      <c r="E323" s="106">
        <v>1</v>
      </c>
    </row>
    <row r="324" spans="1:5" s="9" customFormat="1" x14ac:dyDescent="0.2">
      <c r="A324" s="275" t="s">
        <v>1314</v>
      </c>
      <c r="B324" s="269" t="s">
        <v>1632</v>
      </c>
      <c r="C324" s="349">
        <v>2</v>
      </c>
      <c r="D324" s="272">
        <v>1</v>
      </c>
      <c r="E324" s="274">
        <v>0</v>
      </c>
    </row>
    <row r="325" spans="1:5" s="9" customFormat="1" x14ac:dyDescent="0.2">
      <c r="A325" s="143" t="s">
        <v>1314</v>
      </c>
      <c r="B325" s="40" t="s">
        <v>1356</v>
      </c>
      <c r="C325" s="348">
        <v>1.55</v>
      </c>
      <c r="D325" s="38">
        <v>1</v>
      </c>
      <c r="E325" s="106">
        <v>0</v>
      </c>
    </row>
    <row r="326" spans="1:5" s="9" customFormat="1" x14ac:dyDescent="0.2">
      <c r="A326" s="275" t="s">
        <v>1314</v>
      </c>
      <c r="B326" s="269" t="s">
        <v>4055</v>
      </c>
      <c r="C326" s="349">
        <v>0.93</v>
      </c>
      <c r="D326" s="272">
        <v>1</v>
      </c>
      <c r="E326" s="274">
        <v>1</v>
      </c>
    </row>
    <row r="327" spans="1:5" s="9" customFormat="1" x14ac:dyDescent="0.2">
      <c r="A327" s="336" t="s">
        <v>1314</v>
      </c>
      <c r="B327" s="337" t="s">
        <v>1680</v>
      </c>
      <c r="C327" s="386">
        <v>2.4</v>
      </c>
      <c r="D327" s="321">
        <v>1</v>
      </c>
      <c r="E327" s="323">
        <v>0</v>
      </c>
    </row>
    <row r="328" spans="1:5" s="9" customFormat="1" x14ac:dyDescent="0.2">
      <c r="A328" s="143" t="s">
        <v>1314</v>
      </c>
      <c r="B328" s="40" t="s">
        <v>1261</v>
      </c>
      <c r="C328" s="348">
        <v>3.02</v>
      </c>
      <c r="D328" s="38">
        <v>2</v>
      </c>
      <c r="E328" s="106">
        <v>0</v>
      </c>
    </row>
    <row r="329" spans="1:5" s="9" customFormat="1" x14ac:dyDescent="0.2">
      <c r="A329" s="267" t="s">
        <v>1314</v>
      </c>
      <c r="B329" s="269" t="s">
        <v>3468</v>
      </c>
      <c r="C329" s="349">
        <v>41.38</v>
      </c>
      <c r="D329" s="272">
        <v>10</v>
      </c>
      <c r="E329" s="274">
        <v>0</v>
      </c>
    </row>
    <row r="330" spans="1:5" s="9" customFormat="1" x14ac:dyDescent="0.2">
      <c r="A330" s="12" t="s">
        <v>1314</v>
      </c>
      <c r="B330" s="40" t="s">
        <v>4617</v>
      </c>
      <c r="C330" s="348">
        <v>6.88</v>
      </c>
      <c r="D330" s="38">
        <v>4</v>
      </c>
      <c r="E330" s="106">
        <v>1</v>
      </c>
    </row>
    <row r="331" spans="1:5" s="9" customFormat="1" x14ac:dyDescent="0.2">
      <c r="A331" s="275" t="s">
        <v>1314</v>
      </c>
      <c r="B331" s="269" t="s">
        <v>1357</v>
      </c>
      <c r="C331" s="349">
        <v>3.7</v>
      </c>
      <c r="D331" s="272">
        <v>1</v>
      </c>
      <c r="E331" s="274">
        <v>1</v>
      </c>
    </row>
    <row r="332" spans="1:5" s="9" customFormat="1" x14ac:dyDescent="0.2">
      <c r="A332" s="12" t="s">
        <v>1314</v>
      </c>
      <c r="B332" s="9" t="s">
        <v>3430</v>
      </c>
      <c r="C332" s="348">
        <v>16.309999999999999</v>
      </c>
      <c r="D332" s="38">
        <v>3</v>
      </c>
      <c r="E332" s="106">
        <v>0</v>
      </c>
    </row>
    <row r="333" spans="1:5" s="9" customFormat="1" x14ac:dyDescent="0.2">
      <c r="A333" s="267" t="s">
        <v>1314</v>
      </c>
      <c r="B333" s="268" t="s">
        <v>1358</v>
      </c>
      <c r="C333" s="349">
        <v>8.64</v>
      </c>
      <c r="D333" s="272">
        <v>2</v>
      </c>
      <c r="E333" s="274">
        <v>0</v>
      </c>
    </row>
    <row r="334" spans="1:5" s="9" customFormat="1" x14ac:dyDescent="0.2">
      <c r="A334" s="12" t="s">
        <v>1314</v>
      </c>
      <c r="B334" s="65" t="s">
        <v>1601</v>
      </c>
      <c r="C334" s="348">
        <v>5.43</v>
      </c>
      <c r="D334" s="38">
        <v>3</v>
      </c>
      <c r="E334" s="106">
        <v>2</v>
      </c>
    </row>
    <row r="335" spans="1:5" s="9" customFormat="1" x14ac:dyDescent="0.2">
      <c r="A335" s="275" t="s">
        <v>1314</v>
      </c>
      <c r="B335" s="269" t="s">
        <v>1731</v>
      </c>
      <c r="C335" s="349">
        <v>63.21</v>
      </c>
      <c r="D335" s="272">
        <v>12</v>
      </c>
      <c r="E335" s="274">
        <v>1</v>
      </c>
    </row>
    <row r="336" spans="1:5" s="9" customFormat="1" x14ac:dyDescent="0.2">
      <c r="A336" s="12" t="s">
        <v>1314</v>
      </c>
      <c r="B336" s="64" t="s">
        <v>4169</v>
      </c>
      <c r="C336" s="348">
        <v>2.5299999999999998</v>
      </c>
      <c r="D336" s="38">
        <v>1</v>
      </c>
      <c r="E336" s="106">
        <v>1</v>
      </c>
    </row>
    <row r="337" spans="1:10" s="9" customFormat="1" x14ac:dyDescent="0.2">
      <c r="A337" s="267" t="s">
        <v>1314</v>
      </c>
      <c r="B337" s="268" t="s">
        <v>995</v>
      </c>
      <c r="C337" s="349">
        <v>11.76</v>
      </c>
      <c r="D337" s="272">
        <v>8</v>
      </c>
      <c r="E337" s="274">
        <v>2</v>
      </c>
    </row>
    <row r="338" spans="1:10" s="9" customFormat="1" x14ac:dyDescent="0.2">
      <c r="A338" s="143" t="s">
        <v>1314</v>
      </c>
      <c r="B338" s="40" t="s">
        <v>1361</v>
      </c>
      <c r="C338" s="348">
        <v>6.67</v>
      </c>
      <c r="D338" s="38">
        <v>1</v>
      </c>
      <c r="E338" s="106">
        <v>0</v>
      </c>
    </row>
    <row r="339" spans="1:10" s="9" customFormat="1" x14ac:dyDescent="0.2">
      <c r="A339" s="267" t="s">
        <v>1314</v>
      </c>
      <c r="B339" s="269" t="s">
        <v>1060</v>
      </c>
      <c r="C339" s="349">
        <v>89.95</v>
      </c>
      <c r="D339" s="272">
        <v>5</v>
      </c>
      <c r="E339" s="274">
        <v>2</v>
      </c>
    </row>
    <row r="340" spans="1:10" s="9" customFormat="1" x14ac:dyDescent="0.2">
      <c r="A340" s="143" t="s">
        <v>1314</v>
      </c>
      <c r="B340" s="9" t="s">
        <v>1747</v>
      </c>
      <c r="C340" s="348">
        <v>1.18</v>
      </c>
      <c r="D340" s="38">
        <v>1</v>
      </c>
      <c r="E340" s="106">
        <v>1</v>
      </c>
    </row>
    <row r="341" spans="1:10" s="9" customFormat="1" x14ac:dyDescent="0.2">
      <c r="A341" s="275" t="s">
        <v>1314</v>
      </c>
      <c r="B341" s="269" t="s">
        <v>3984</v>
      </c>
      <c r="C341" s="349">
        <v>24</v>
      </c>
      <c r="D341" s="272">
        <v>1</v>
      </c>
      <c r="E341" s="274">
        <v>1</v>
      </c>
    </row>
    <row r="342" spans="1:10" s="9" customFormat="1" x14ac:dyDescent="0.2">
      <c r="A342" s="12" t="s">
        <v>1314</v>
      </c>
      <c r="B342" s="9" t="s">
        <v>1733</v>
      </c>
      <c r="C342" s="348">
        <v>4.8600000000000003</v>
      </c>
      <c r="D342" s="38">
        <v>3</v>
      </c>
      <c r="E342" s="106">
        <v>1</v>
      </c>
    </row>
    <row r="343" spans="1:10" s="9" customFormat="1" x14ac:dyDescent="0.2">
      <c r="A343" s="275" t="s">
        <v>1314</v>
      </c>
      <c r="B343" s="301" t="s">
        <v>4620</v>
      </c>
      <c r="C343" s="349">
        <v>106.03</v>
      </c>
      <c r="D343" s="272">
        <v>3</v>
      </c>
      <c r="E343" s="274">
        <v>3</v>
      </c>
      <c r="F343" s="4"/>
      <c r="G343" s="4"/>
      <c r="H343" s="4"/>
      <c r="I343" s="4"/>
      <c r="J343" s="4"/>
    </row>
    <row r="344" spans="1:10" s="9" customFormat="1" x14ac:dyDescent="0.2">
      <c r="A344" s="143" t="s">
        <v>1314</v>
      </c>
      <c r="B344" s="40" t="s">
        <v>1274</v>
      </c>
      <c r="C344" s="348">
        <v>0.31</v>
      </c>
      <c r="D344" s="38">
        <v>1</v>
      </c>
      <c r="E344" s="106">
        <v>0</v>
      </c>
    </row>
    <row r="345" spans="1:10" s="9" customFormat="1" x14ac:dyDescent="0.2">
      <c r="A345" s="282" t="s">
        <v>1314</v>
      </c>
      <c r="B345" s="292" t="s">
        <v>1623</v>
      </c>
      <c r="C345" s="349">
        <v>40.619999999999997</v>
      </c>
      <c r="D345" s="272">
        <v>6</v>
      </c>
      <c r="E345" s="274">
        <v>3</v>
      </c>
    </row>
    <row r="346" spans="1:10" s="9" customFormat="1" x14ac:dyDescent="0.2">
      <c r="A346" s="143" t="s">
        <v>1314</v>
      </c>
      <c r="B346" s="55" t="s">
        <v>4621</v>
      </c>
      <c r="C346" s="348">
        <v>0.7</v>
      </c>
      <c r="D346" s="38">
        <v>1</v>
      </c>
      <c r="E346" s="106">
        <v>0</v>
      </c>
    </row>
    <row r="347" spans="1:10" s="9" customFormat="1" x14ac:dyDescent="0.2">
      <c r="A347" s="275" t="s">
        <v>1314</v>
      </c>
      <c r="B347" s="269" t="s">
        <v>4082</v>
      </c>
      <c r="C347" s="349">
        <v>20</v>
      </c>
      <c r="D347" s="272">
        <v>1</v>
      </c>
      <c r="E347" s="274">
        <v>1</v>
      </c>
      <c r="F347" s="4"/>
      <c r="G347" s="4"/>
      <c r="H347" s="4"/>
      <c r="I347" s="4"/>
      <c r="J347" s="4"/>
    </row>
    <row r="348" spans="1:10" s="9" customFormat="1" x14ac:dyDescent="0.2">
      <c r="A348" s="12" t="s">
        <v>1314</v>
      </c>
      <c r="B348" s="56" t="s">
        <v>4400</v>
      </c>
      <c r="C348" s="348">
        <v>2.36</v>
      </c>
      <c r="D348" s="38">
        <v>1</v>
      </c>
      <c r="E348" s="106">
        <v>0</v>
      </c>
    </row>
    <row r="349" spans="1:10" s="9" customFormat="1" x14ac:dyDescent="0.2">
      <c r="A349" s="275" t="s">
        <v>1314</v>
      </c>
      <c r="B349" s="269" t="s">
        <v>4138</v>
      </c>
      <c r="C349" s="349">
        <v>1.04</v>
      </c>
      <c r="D349" s="272">
        <v>1</v>
      </c>
      <c r="E349" s="274">
        <v>1</v>
      </c>
    </row>
    <row r="350" spans="1:10" s="9" customFormat="1" x14ac:dyDescent="0.2">
      <c r="A350" s="143" t="s">
        <v>1314</v>
      </c>
      <c r="B350" s="107" t="s">
        <v>1734</v>
      </c>
      <c r="C350" s="348">
        <v>10.45</v>
      </c>
      <c r="D350" s="38">
        <v>5</v>
      </c>
      <c r="E350" s="106">
        <v>1</v>
      </c>
    </row>
    <row r="351" spans="1:10" s="9" customFormat="1" x14ac:dyDescent="0.2">
      <c r="A351" s="275" t="s">
        <v>1314</v>
      </c>
      <c r="B351" s="293" t="s">
        <v>1363</v>
      </c>
      <c r="C351" s="349">
        <v>4.03</v>
      </c>
      <c r="D351" s="272">
        <v>2</v>
      </c>
      <c r="E351" s="274">
        <v>0</v>
      </c>
    </row>
    <row r="352" spans="1:10" s="9" customFormat="1" x14ac:dyDescent="0.2">
      <c r="A352" s="12" t="s">
        <v>1314</v>
      </c>
      <c r="B352" s="74" t="s">
        <v>4022</v>
      </c>
      <c r="C352" s="348">
        <v>0.76</v>
      </c>
      <c r="D352" s="38">
        <v>1</v>
      </c>
      <c r="E352" s="106">
        <v>1</v>
      </c>
    </row>
    <row r="353" spans="1:5" s="9" customFormat="1" x14ac:dyDescent="0.2">
      <c r="A353" s="275" t="s">
        <v>1314</v>
      </c>
      <c r="B353" s="269" t="s">
        <v>3918</v>
      </c>
      <c r="C353" s="349">
        <v>55.23</v>
      </c>
      <c r="D353" s="272">
        <v>11</v>
      </c>
      <c r="E353" s="274">
        <v>1</v>
      </c>
    </row>
    <row r="354" spans="1:5" s="9" customFormat="1" x14ac:dyDescent="0.2">
      <c r="A354" s="143" t="s">
        <v>1314</v>
      </c>
      <c r="B354" s="40" t="s">
        <v>939</v>
      </c>
      <c r="C354" s="348">
        <v>285.19</v>
      </c>
      <c r="D354" s="38">
        <v>16</v>
      </c>
      <c r="E354" s="106">
        <v>3</v>
      </c>
    </row>
    <row r="355" spans="1:5" s="9" customFormat="1" x14ac:dyDescent="0.2">
      <c r="A355" s="267" t="s">
        <v>1314</v>
      </c>
      <c r="B355" s="268" t="s">
        <v>1158</v>
      </c>
      <c r="C355" s="349">
        <v>2.31</v>
      </c>
      <c r="D355" s="272">
        <v>1</v>
      </c>
      <c r="E355" s="274">
        <v>1</v>
      </c>
    </row>
    <row r="356" spans="1:5" s="9" customFormat="1" x14ac:dyDescent="0.2">
      <c r="A356" s="143" t="s">
        <v>1314</v>
      </c>
      <c r="B356" s="40" t="s">
        <v>993</v>
      </c>
      <c r="C356" s="348">
        <v>65.900000000000006</v>
      </c>
      <c r="D356" s="38">
        <v>17</v>
      </c>
      <c r="E356" s="106">
        <v>2</v>
      </c>
    </row>
    <row r="357" spans="1:5" s="9" customFormat="1" x14ac:dyDescent="0.2">
      <c r="A357" s="267" t="s">
        <v>1314</v>
      </c>
      <c r="B357" s="268" t="s">
        <v>1364</v>
      </c>
      <c r="C357" s="349">
        <v>1.83</v>
      </c>
      <c r="D357" s="272">
        <v>1</v>
      </c>
      <c r="E357" s="274">
        <v>0</v>
      </c>
    </row>
    <row r="358" spans="1:5" s="9" customFormat="1" x14ac:dyDescent="0.2">
      <c r="A358" s="12" t="s">
        <v>1314</v>
      </c>
      <c r="B358" s="4" t="s">
        <v>4106</v>
      </c>
      <c r="C358" s="348">
        <v>100</v>
      </c>
      <c r="D358" s="38">
        <v>1</v>
      </c>
      <c r="E358" s="106">
        <v>1</v>
      </c>
    </row>
    <row r="359" spans="1:5" s="9" customFormat="1" x14ac:dyDescent="0.2">
      <c r="A359" s="275" t="s">
        <v>1314</v>
      </c>
      <c r="B359" s="269" t="s">
        <v>1703</v>
      </c>
      <c r="C359" s="349">
        <v>1.85</v>
      </c>
      <c r="D359" s="272">
        <v>1</v>
      </c>
      <c r="E359" s="274">
        <v>1</v>
      </c>
    </row>
    <row r="360" spans="1:5" s="9" customFormat="1" x14ac:dyDescent="0.2">
      <c r="A360" s="12" t="s">
        <v>1314</v>
      </c>
      <c r="B360" s="60" t="s">
        <v>4622</v>
      </c>
      <c r="C360" s="348">
        <v>8.4600000000000009</v>
      </c>
      <c r="D360" s="38">
        <v>3</v>
      </c>
      <c r="E360" s="106">
        <v>2</v>
      </c>
    </row>
    <row r="361" spans="1:5" s="9" customFormat="1" x14ac:dyDescent="0.2">
      <c r="A361" s="267" t="s">
        <v>1314</v>
      </c>
      <c r="B361" s="269" t="s">
        <v>1746</v>
      </c>
      <c r="C361" s="349">
        <v>1.33</v>
      </c>
      <c r="D361" s="272">
        <v>1</v>
      </c>
      <c r="E361" s="274">
        <v>1</v>
      </c>
    </row>
    <row r="362" spans="1:5" s="9" customFormat="1" x14ac:dyDescent="0.2">
      <c r="A362" s="12" t="s">
        <v>1314</v>
      </c>
      <c r="B362" s="9" t="s">
        <v>1705</v>
      </c>
      <c r="C362" s="348">
        <v>5.08</v>
      </c>
      <c r="D362" s="38">
        <v>3</v>
      </c>
      <c r="E362" s="106">
        <v>2</v>
      </c>
    </row>
    <row r="363" spans="1:5" s="9" customFormat="1" x14ac:dyDescent="0.2">
      <c r="A363" s="275" t="s">
        <v>1314</v>
      </c>
      <c r="B363" s="269" t="s">
        <v>4623</v>
      </c>
      <c r="C363" s="349">
        <v>1055.6099999999999</v>
      </c>
      <c r="D363" s="272">
        <v>39</v>
      </c>
      <c r="E363" s="274">
        <v>8</v>
      </c>
    </row>
    <row r="364" spans="1:5" s="9" customFormat="1" x14ac:dyDescent="0.2">
      <c r="A364" s="12" t="s">
        <v>1314</v>
      </c>
      <c r="B364" s="40" t="s">
        <v>4416</v>
      </c>
      <c r="C364" s="348">
        <v>0.92</v>
      </c>
      <c r="D364" s="38">
        <v>1</v>
      </c>
      <c r="E364" s="106">
        <v>0</v>
      </c>
    </row>
    <row r="365" spans="1:5" s="9" customFormat="1" x14ac:dyDescent="0.2">
      <c r="A365" s="275" t="s">
        <v>1314</v>
      </c>
      <c r="B365" s="269" t="s">
        <v>1704</v>
      </c>
      <c r="C365" s="349">
        <v>3.96</v>
      </c>
      <c r="D365" s="272">
        <v>2</v>
      </c>
      <c r="E365" s="274">
        <v>1</v>
      </c>
    </row>
    <row r="366" spans="1:5" s="9" customFormat="1" x14ac:dyDescent="0.2">
      <c r="A366" s="12" t="s">
        <v>1314</v>
      </c>
      <c r="B366" s="4" t="s">
        <v>3690</v>
      </c>
      <c r="C366" s="348">
        <v>8</v>
      </c>
      <c r="D366" s="38">
        <v>1</v>
      </c>
      <c r="E366" s="106">
        <v>1</v>
      </c>
    </row>
    <row r="367" spans="1:5" s="9" customFormat="1" x14ac:dyDescent="0.2">
      <c r="A367" s="267" t="s">
        <v>1314</v>
      </c>
      <c r="B367" s="268" t="s">
        <v>1367</v>
      </c>
      <c r="C367" s="349">
        <v>106.05</v>
      </c>
      <c r="D367" s="272">
        <v>4</v>
      </c>
      <c r="E367" s="274">
        <v>3</v>
      </c>
    </row>
    <row r="368" spans="1:5" s="9" customFormat="1" x14ac:dyDescent="0.2">
      <c r="A368" s="143" t="s">
        <v>1314</v>
      </c>
      <c r="B368" s="9" t="s">
        <v>3523</v>
      </c>
      <c r="C368" s="348">
        <v>11.1</v>
      </c>
      <c r="D368" s="38">
        <v>2</v>
      </c>
      <c r="E368" s="106">
        <v>0</v>
      </c>
    </row>
    <row r="369" spans="1:10" s="9" customFormat="1" x14ac:dyDescent="0.2">
      <c r="A369" s="267" t="s">
        <v>1314</v>
      </c>
      <c r="B369" s="269" t="s">
        <v>1682</v>
      </c>
      <c r="C369" s="349">
        <v>5.4</v>
      </c>
      <c r="D369" s="272">
        <v>1</v>
      </c>
      <c r="E369" s="274">
        <v>0</v>
      </c>
    </row>
    <row r="370" spans="1:10" s="9" customFormat="1" x14ac:dyDescent="0.2">
      <c r="A370" s="143" t="s">
        <v>1314</v>
      </c>
      <c r="B370" s="40" t="s">
        <v>1369</v>
      </c>
      <c r="C370" s="348">
        <v>0.75</v>
      </c>
      <c r="D370" s="38">
        <v>1</v>
      </c>
      <c r="E370" s="106">
        <v>0</v>
      </c>
    </row>
    <row r="371" spans="1:10" s="9" customFormat="1" x14ac:dyDescent="0.2">
      <c r="A371" s="275" t="s">
        <v>1314</v>
      </c>
      <c r="B371" s="269" t="s">
        <v>4420</v>
      </c>
      <c r="C371" s="349">
        <v>15</v>
      </c>
      <c r="D371" s="272">
        <v>4</v>
      </c>
      <c r="E371" s="274">
        <v>1</v>
      </c>
    </row>
    <row r="372" spans="1:10" s="9" customFormat="1" x14ac:dyDescent="0.2">
      <c r="A372" s="12" t="s">
        <v>1314</v>
      </c>
      <c r="B372" s="4" t="s">
        <v>3524</v>
      </c>
      <c r="C372" s="348">
        <v>2.4500000000000002</v>
      </c>
      <c r="D372" s="38">
        <v>1</v>
      </c>
      <c r="E372" s="106">
        <v>0</v>
      </c>
    </row>
    <row r="373" spans="1:10" s="9" customFormat="1" x14ac:dyDescent="0.2">
      <c r="A373" s="275" t="s">
        <v>1314</v>
      </c>
      <c r="B373" s="283" t="s">
        <v>3928</v>
      </c>
      <c r="C373" s="349">
        <v>83.33</v>
      </c>
      <c r="D373" s="272">
        <v>3</v>
      </c>
      <c r="E373" s="274">
        <v>3</v>
      </c>
    </row>
    <row r="374" spans="1:10" s="9" customFormat="1" x14ac:dyDescent="0.2">
      <c r="A374" s="12" t="s">
        <v>1314</v>
      </c>
      <c r="B374" s="4" t="s">
        <v>4490</v>
      </c>
      <c r="C374" s="348">
        <v>0.17</v>
      </c>
      <c r="D374" s="38">
        <v>1</v>
      </c>
      <c r="E374" s="106">
        <v>0</v>
      </c>
    </row>
    <row r="375" spans="1:10" s="9" customFormat="1" x14ac:dyDescent="0.2">
      <c r="A375" s="275" t="s">
        <v>1314</v>
      </c>
      <c r="B375" s="269" t="s">
        <v>1695</v>
      </c>
      <c r="C375" s="349">
        <v>18.809999999999999</v>
      </c>
      <c r="D375" s="272">
        <v>4</v>
      </c>
      <c r="E375" s="274">
        <v>2</v>
      </c>
    </row>
    <row r="376" spans="1:10" s="9" customFormat="1" x14ac:dyDescent="0.2">
      <c r="A376" s="143" t="s">
        <v>1314</v>
      </c>
      <c r="B376" s="40" t="s">
        <v>1370</v>
      </c>
      <c r="C376" s="348">
        <v>21</v>
      </c>
      <c r="D376" s="38">
        <v>1</v>
      </c>
      <c r="E376" s="106">
        <v>1</v>
      </c>
    </row>
    <row r="377" spans="1:10" s="9" customFormat="1" x14ac:dyDescent="0.2">
      <c r="A377" s="275" t="s">
        <v>1314</v>
      </c>
      <c r="B377" s="269" t="s">
        <v>4491</v>
      </c>
      <c r="C377" s="349">
        <v>0.22</v>
      </c>
      <c r="D377" s="272">
        <v>1</v>
      </c>
      <c r="E377" s="274">
        <v>0</v>
      </c>
    </row>
    <row r="378" spans="1:10" s="9" customFormat="1" x14ac:dyDescent="0.2">
      <c r="A378" s="12" t="s">
        <v>1314</v>
      </c>
      <c r="B378" s="55" t="s">
        <v>1371</v>
      </c>
      <c r="C378" s="348">
        <v>3.05</v>
      </c>
      <c r="D378" s="38">
        <v>1</v>
      </c>
      <c r="E378" s="106">
        <v>1</v>
      </c>
    </row>
    <row r="379" spans="1:10" s="9" customFormat="1" x14ac:dyDescent="0.2">
      <c r="A379" s="275" t="s">
        <v>1314</v>
      </c>
      <c r="B379" s="269" t="s">
        <v>4470</v>
      </c>
      <c r="C379" s="349">
        <v>12.9</v>
      </c>
      <c r="D379" s="272">
        <v>1</v>
      </c>
      <c r="E379" s="274">
        <v>1</v>
      </c>
    </row>
    <row r="380" spans="1:10" s="9" customFormat="1" x14ac:dyDescent="0.2">
      <c r="A380" s="12" t="s">
        <v>1314</v>
      </c>
      <c r="B380" s="9" t="s">
        <v>4074</v>
      </c>
      <c r="C380" s="348">
        <v>1.33</v>
      </c>
      <c r="D380" s="38">
        <v>1</v>
      </c>
      <c r="E380" s="106">
        <v>1</v>
      </c>
      <c r="F380" s="4"/>
      <c r="G380" s="4"/>
      <c r="H380" s="4"/>
      <c r="I380" s="4"/>
      <c r="J380" s="4"/>
    </row>
    <row r="381" spans="1:10" s="9" customFormat="1" x14ac:dyDescent="0.2">
      <c r="A381" s="267" t="s">
        <v>1314</v>
      </c>
      <c r="B381" s="268" t="s">
        <v>1138</v>
      </c>
      <c r="C381" s="349">
        <v>1.75</v>
      </c>
      <c r="D381" s="272">
        <v>1</v>
      </c>
      <c r="E381" s="274">
        <v>0</v>
      </c>
    </row>
    <row r="382" spans="1:10" s="9" customFormat="1" x14ac:dyDescent="0.2">
      <c r="A382" s="143" t="s">
        <v>1314</v>
      </c>
      <c r="B382" s="4" t="s">
        <v>3687</v>
      </c>
      <c r="C382" s="348">
        <v>25</v>
      </c>
      <c r="D382" s="38">
        <v>1</v>
      </c>
      <c r="E382" s="106">
        <v>1</v>
      </c>
    </row>
    <row r="383" spans="1:10" s="9" customFormat="1" x14ac:dyDescent="0.2">
      <c r="A383" s="267" t="s">
        <v>1314</v>
      </c>
      <c r="B383" s="268" t="s">
        <v>1373</v>
      </c>
      <c r="C383" s="349">
        <v>3.33</v>
      </c>
      <c r="D383" s="272">
        <v>1</v>
      </c>
      <c r="E383" s="274">
        <v>0</v>
      </c>
    </row>
    <row r="384" spans="1:10" s="9" customFormat="1" x14ac:dyDescent="0.2">
      <c r="A384" s="12" t="s">
        <v>1314</v>
      </c>
      <c r="B384" s="9" t="s">
        <v>1638</v>
      </c>
      <c r="C384" s="348">
        <v>1.64</v>
      </c>
      <c r="D384" s="38">
        <v>1</v>
      </c>
      <c r="E384" s="106">
        <v>0</v>
      </c>
    </row>
    <row r="385" spans="1:5" s="9" customFormat="1" x14ac:dyDescent="0.2">
      <c r="A385" s="275" t="s">
        <v>1314</v>
      </c>
      <c r="B385" s="269" t="s">
        <v>3392</v>
      </c>
      <c r="C385" s="349">
        <v>245.45</v>
      </c>
      <c r="D385" s="272">
        <v>26</v>
      </c>
      <c r="E385" s="274">
        <v>7</v>
      </c>
    </row>
    <row r="386" spans="1:5" s="9" customFormat="1" x14ac:dyDescent="0.2">
      <c r="A386" s="12" t="s">
        <v>1314</v>
      </c>
      <c r="B386" s="9" t="s">
        <v>4421</v>
      </c>
      <c r="C386" s="348">
        <v>0.27</v>
      </c>
      <c r="D386" s="38">
        <v>1</v>
      </c>
      <c r="E386" s="106">
        <v>0</v>
      </c>
    </row>
    <row r="387" spans="1:5" s="9" customFormat="1" x14ac:dyDescent="0.2">
      <c r="A387" s="275" t="s">
        <v>1314</v>
      </c>
      <c r="B387" s="277" t="s">
        <v>4402</v>
      </c>
      <c r="C387" s="349">
        <v>20.34</v>
      </c>
      <c r="D387" s="272">
        <v>6</v>
      </c>
      <c r="E387" s="274">
        <v>1</v>
      </c>
    </row>
    <row r="388" spans="1:5" s="9" customFormat="1" x14ac:dyDescent="0.2">
      <c r="A388" s="143" t="s">
        <v>1314</v>
      </c>
      <c r="B388" s="40" t="s">
        <v>1374</v>
      </c>
      <c r="C388" s="348">
        <v>37.61</v>
      </c>
      <c r="D388" s="38">
        <v>10</v>
      </c>
      <c r="E388" s="106">
        <v>1</v>
      </c>
    </row>
    <row r="389" spans="1:5" s="9" customFormat="1" x14ac:dyDescent="0.2">
      <c r="A389" s="267" t="s">
        <v>1314</v>
      </c>
      <c r="B389" s="268" t="s">
        <v>955</v>
      </c>
      <c r="C389" s="349">
        <v>53.85</v>
      </c>
      <c r="D389" s="272">
        <v>20</v>
      </c>
      <c r="E389" s="274">
        <v>4</v>
      </c>
    </row>
    <row r="390" spans="1:5" s="9" customFormat="1" x14ac:dyDescent="0.2">
      <c r="A390" s="143" t="s">
        <v>1314</v>
      </c>
      <c r="B390" s="40" t="s">
        <v>1295</v>
      </c>
      <c r="C390" s="348">
        <v>8.9</v>
      </c>
      <c r="D390" s="38">
        <v>4</v>
      </c>
      <c r="E390" s="106">
        <v>2</v>
      </c>
    </row>
    <row r="391" spans="1:5" s="9" customFormat="1" x14ac:dyDescent="0.2">
      <c r="A391" s="267" t="s">
        <v>1314</v>
      </c>
      <c r="B391" s="268" t="s">
        <v>951</v>
      </c>
      <c r="C391" s="349">
        <v>156.63999999999999</v>
      </c>
      <c r="D391" s="272">
        <v>20</v>
      </c>
      <c r="E391" s="274">
        <v>4</v>
      </c>
    </row>
    <row r="392" spans="1:5" s="9" customFormat="1" x14ac:dyDescent="0.2">
      <c r="A392" s="12" t="s">
        <v>1314</v>
      </c>
      <c r="B392" s="9" t="s">
        <v>4134</v>
      </c>
      <c r="C392" s="348">
        <v>1.53</v>
      </c>
      <c r="D392" s="38">
        <v>1</v>
      </c>
      <c r="E392" s="106">
        <v>1</v>
      </c>
    </row>
    <row r="393" spans="1:5" s="9" customFormat="1" x14ac:dyDescent="0.2">
      <c r="A393" s="267" t="s">
        <v>1314</v>
      </c>
      <c r="B393" s="268" t="s">
        <v>998</v>
      </c>
      <c r="C393" s="349">
        <v>16.09</v>
      </c>
      <c r="D393" s="272">
        <v>10</v>
      </c>
      <c r="E393" s="274">
        <v>0</v>
      </c>
    </row>
    <row r="394" spans="1:5" s="9" customFormat="1" x14ac:dyDescent="0.2">
      <c r="A394" s="12" t="s">
        <v>1314</v>
      </c>
      <c r="B394" s="4" t="s">
        <v>3592</v>
      </c>
      <c r="C394" s="348">
        <v>10.52</v>
      </c>
      <c r="D394" s="38">
        <v>5</v>
      </c>
      <c r="E394" s="106">
        <v>1</v>
      </c>
    </row>
    <row r="395" spans="1:5" s="9" customFormat="1" x14ac:dyDescent="0.2">
      <c r="A395" s="275" t="s">
        <v>1314</v>
      </c>
      <c r="B395" s="269" t="s">
        <v>4166</v>
      </c>
      <c r="C395" s="349">
        <v>20.2</v>
      </c>
      <c r="D395" s="272">
        <v>7</v>
      </c>
      <c r="E395" s="274">
        <v>1</v>
      </c>
    </row>
    <row r="396" spans="1:5" s="9" customFormat="1" x14ac:dyDescent="0.2">
      <c r="A396" s="143" t="s">
        <v>1314</v>
      </c>
      <c r="B396" s="40" t="s">
        <v>1073</v>
      </c>
      <c r="C396" s="348">
        <v>67.180000000000007</v>
      </c>
      <c r="D396" s="38">
        <v>4</v>
      </c>
      <c r="E396" s="106">
        <v>1</v>
      </c>
    </row>
    <row r="397" spans="1:5" s="9" customFormat="1" x14ac:dyDescent="0.2">
      <c r="A397" s="275" t="s">
        <v>1314</v>
      </c>
      <c r="B397" s="268" t="s">
        <v>1234</v>
      </c>
      <c r="C397" s="349">
        <v>13.72</v>
      </c>
      <c r="D397" s="272">
        <v>2</v>
      </c>
      <c r="E397" s="274">
        <v>1</v>
      </c>
    </row>
    <row r="398" spans="1:5" s="9" customFormat="1" x14ac:dyDescent="0.2">
      <c r="A398" s="143" t="s">
        <v>1314</v>
      </c>
      <c r="B398" s="9" t="s">
        <v>1748</v>
      </c>
      <c r="C398" s="348">
        <v>1.25</v>
      </c>
      <c r="D398" s="38">
        <v>1</v>
      </c>
      <c r="E398" s="106">
        <v>1</v>
      </c>
    </row>
    <row r="399" spans="1:5" s="9" customFormat="1" x14ac:dyDescent="0.2">
      <c r="A399" s="275" t="s">
        <v>1314</v>
      </c>
      <c r="B399" s="269" t="s">
        <v>3593</v>
      </c>
      <c r="C399" s="349">
        <v>1.35</v>
      </c>
      <c r="D399" s="272">
        <v>1</v>
      </c>
      <c r="E399" s="274">
        <v>0</v>
      </c>
    </row>
    <row r="400" spans="1:5" s="9" customFormat="1" x14ac:dyDescent="0.2">
      <c r="A400" s="121" t="s">
        <v>1314</v>
      </c>
      <c r="B400" s="115" t="s">
        <v>4151</v>
      </c>
      <c r="C400" s="348">
        <v>0.67</v>
      </c>
      <c r="D400" s="38">
        <v>1</v>
      </c>
      <c r="E400" s="106">
        <v>1</v>
      </c>
    </row>
    <row r="401" spans="1:5" s="9" customFormat="1" x14ac:dyDescent="0.2">
      <c r="A401" s="275" t="s">
        <v>1314</v>
      </c>
      <c r="B401" s="269" t="s">
        <v>4492</v>
      </c>
      <c r="C401" s="349">
        <v>2.0699999999999998</v>
      </c>
      <c r="D401" s="272">
        <v>2</v>
      </c>
      <c r="E401" s="274">
        <v>0</v>
      </c>
    </row>
    <row r="402" spans="1:5" s="9" customFormat="1" x14ac:dyDescent="0.2">
      <c r="A402" s="12" t="s">
        <v>1314</v>
      </c>
      <c r="B402" s="9" t="s">
        <v>4576</v>
      </c>
      <c r="C402" s="348">
        <v>1.96</v>
      </c>
      <c r="D402" s="38">
        <v>1</v>
      </c>
      <c r="E402" s="106">
        <v>1</v>
      </c>
    </row>
    <row r="403" spans="1:5" s="9" customFormat="1" x14ac:dyDescent="0.2">
      <c r="A403" s="267" t="s">
        <v>1314</v>
      </c>
      <c r="B403" s="269" t="s">
        <v>1737</v>
      </c>
      <c r="C403" s="349">
        <v>5.93</v>
      </c>
      <c r="D403" s="272">
        <v>2</v>
      </c>
      <c r="E403" s="274">
        <v>1</v>
      </c>
    </row>
    <row r="404" spans="1:5" s="9" customFormat="1" x14ac:dyDescent="0.2">
      <c r="A404" s="12" t="s">
        <v>1314</v>
      </c>
      <c r="B404" s="4" t="s">
        <v>3417</v>
      </c>
      <c r="C404" s="348">
        <v>6.13</v>
      </c>
      <c r="D404" s="38">
        <v>1</v>
      </c>
      <c r="E404" s="106">
        <v>1</v>
      </c>
    </row>
    <row r="405" spans="1:5" s="9" customFormat="1" x14ac:dyDescent="0.2">
      <c r="A405" s="275" t="s">
        <v>1314</v>
      </c>
      <c r="B405" s="269" t="s">
        <v>4112</v>
      </c>
      <c r="C405" s="349">
        <v>25</v>
      </c>
      <c r="D405" s="272">
        <v>1</v>
      </c>
      <c r="E405" s="274">
        <v>1</v>
      </c>
    </row>
    <row r="406" spans="1:5" s="9" customFormat="1" x14ac:dyDescent="0.2">
      <c r="A406" s="143" t="s">
        <v>1314</v>
      </c>
      <c r="B406" s="40" t="s">
        <v>1044</v>
      </c>
      <c r="C406" s="348">
        <v>9.94</v>
      </c>
      <c r="D406" s="38">
        <v>5</v>
      </c>
      <c r="E406" s="106">
        <v>1</v>
      </c>
    </row>
    <row r="407" spans="1:5" s="9" customFormat="1" x14ac:dyDescent="0.2">
      <c r="A407" s="324" t="s">
        <v>1314</v>
      </c>
      <c r="B407" s="337" t="s">
        <v>4624</v>
      </c>
      <c r="C407" s="386">
        <v>74.67</v>
      </c>
      <c r="D407" s="321">
        <v>2</v>
      </c>
      <c r="E407" s="323">
        <v>2</v>
      </c>
    </row>
    <row r="408" spans="1:5" s="9" customFormat="1" x14ac:dyDescent="0.2">
      <c r="A408" s="275" t="s">
        <v>1314</v>
      </c>
      <c r="B408" s="269" t="s">
        <v>4625</v>
      </c>
      <c r="C408" s="349">
        <v>35.979999999999997</v>
      </c>
      <c r="D408" s="272">
        <v>6</v>
      </c>
      <c r="E408" s="274">
        <v>1</v>
      </c>
    </row>
    <row r="409" spans="1:5" s="9" customFormat="1" x14ac:dyDescent="0.2">
      <c r="A409" s="12" t="s">
        <v>1314</v>
      </c>
      <c r="B409" s="4" t="s">
        <v>3691</v>
      </c>
      <c r="C409" s="348">
        <v>8</v>
      </c>
      <c r="D409" s="38">
        <v>1</v>
      </c>
      <c r="E409" s="106">
        <v>1</v>
      </c>
    </row>
    <row r="410" spans="1:5" s="9" customFormat="1" x14ac:dyDescent="0.2">
      <c r="A410" s="275" t="s">
        <v>1314</v>
      </c>
      <c r="B410" s="269" t="s">
        <v>4136</v>
      </c>
      <c r="C410" s="349">
        <v>3.96</v>
      </c>
      <c r="D410" s="272">
        <v>1</v>
      </c>
      <c r="E410" s="274">
        <v>1</v>
      </c>
    </row>
    <row r="411" spans="1:5" s="9" customFormat="1" x14ac:dyDescent="0.2">
      <c r="A411" s="143" t="s">
        <v>1314</v>
      </c>
      <c r="B411" s="40" t="s">
        <v>1375</v>
      </c>
      <c r="C411" s="348">
        <v>1.1599999999999999</v>
      </c>
      <c r="D411" s="38">
        <v>1</v>
      </c>
      <c r="E411" s="106">
        <v>0</v>
      </c>
    </row>
    <row r="412" spans="1:5" s="9" customFormat="1" x14ac:dyDescent="0.2">
      <c r="A412" s="275" t="s">
        <v>1314</v>
      </c>
      <c r="B412" s="269" t="s">
        <v>3427</v>
      </c>
      <c r="C412" s="349">
        <v>6.82</v>
      </c>
      <c r="D412" s="272">
        <v>1</v>
      </c>
      <c r="E412" s="274">
        <v>0</v>
      </c>
    </row>
    <row r="413" spans="1:5" s="9" customFormat="1" x14ac:dyDescent="0.2">
      <c r="A413" s="12" t="s">
        <v>1314</v>
      </c>
      <c r="B413" s="4" t="s">
        <v>1685</v>
      </c>
      <c r="C413" s="348">
        <v>8.51</v>
      </c>
      <c r="D413" s="38">
        <v>5</v>
      </c>
      <c r="E413" s="106">
        <v>2</v>
      </c>
    </row>
    <row r="414" spans="1:5" s="9" customFormat="1" x14ac:dyDescent="0.2">
      <c r="A414" s="275" t="s">
        <v>1314</v>
      </c>
      <c r="B414" s="301" t="s">
        <v>4472</v>
      </c>
      <c r="C414" s="349">
        <v>9.0299999999999994</v>
      </c>
      <c r="D414" s="272">
        <v>1</v>
      </c>
      <c r="E414" s="274">
        <v>1</v>
      </c>
    </row>
    <row r="415" spans="1:5" s="9" customFormat="1" x14ac:dyDescent="0.2">
      <c r="A415" s="12" t="s">
        <v>1314</v>
      </c>
      <c r="B415" s="9" t="s">
        <v>4419</v>
      </c>
      <c r="C415" s="348">
        <v>0.75</v>
      </c>
      <c r="D415" s="38">
        <v>1</v>
      </c>
      <c r="E415" s="106">
        <v>0</v>
      </c>
    </row>
    <row r="416" spans="1:5" s="9" customFormat="1" x14ac:dyDescent="0.2">
      <c r="A416" s="282" t="s">
        <v>1314</v>
      </c>
      <c r="B416" s="278" t="s">
        <v>1624</v>
      </c>
      <c r="C416" s="349">
        <v>126.77</v>
      </c>
      <c r="D416" s="272">
        <v>5</v>
      </c>
      <c r="E416" s="274">
        <v>3</v>
      </c>
    </row>
    <row r="417" spans="1:10" s="9" customFormat="1" x14ac:dyDescent="0.2">
      <c r="A417" s="12" t="s">
        <v>1314</v>
      </c>
      <c r="B417" s="4" t="s">
        <v>1681</v>
      </c>
      <c r="C417" s="348">
        <v>23.03</v>
      </c>
      <c r="D417" s="38">
        <v>4</v>
      </c>
      <c r="E417" s="106">
        <v>0</v>
      </c>
    </row>
    <row r="418" spans="1:10" s="9" customFormat="1" x14ac:dyDescent="0.2">
      <c r="A418" s="275" t="s">
        <v>1314</v>
      </c>
      <c r="B418" s="301" t="s">
        <v>2067</v>
      </c>
      <c r="C418" s="349">
        <v>31.58</v>
      </c>
      <c r="D418" s="272">
        <v>1</v>
      </c>
      <c r="E418" s="274">
        <v>1</v>
      </c>
      <c r="F418" s="4"/>
      <c r="G418" s="4"/>
      <c r="H418" s="4"/>
      <c r="I418" s="4"/>
      <c r="J418" s="4"/>
    </row>
    <row r="419" spans="1:10" s="9" customFormat="1" x14ac:dyDescent="0.2">
      <c r="A419" s="12" t="s">
        <v>1314</v>
      </c>
      <c r="B419" s="4" t="s">
        <v>3669</v>
      </c>
      <c r="C419" s="348">
        <v>0.59</v>
      </c>
      <c r="D419" s="38">
        <v>1</v>
      </c>
      <c r="E419" s="106">
        <v>0</v>
      </c>
    </row>
    <row r="420" spans="1:10" s="9" customFormat="1" x14ac:dyDescent="0.2">
      <c r="A420" s="275" t="s">
        <v>1314</v>
      </c>
      <c r="B420" s="292" t="s">
        <v>1751</v>
      </c>
      <c r="C420" s="349">
        <v>1.53</v>
      </c>
      <c r="D420" s="272">
        <v>1</v>
      </c>
      <c r="E420" s="274">
        <v>1</v>
      </c>
    </row>
    <row r="421" spans="1:10" s="9" customFormat="1" x14ac:dyDescent="0.2">
      <c r="A421" s="12" t="s">
        <v>1314</v>
      </c>
      <c r="B421" s="111" t="s">
        <v>3469</v>
      </c>
      <c r="C421" s="348">
        <v>3.69</v>
      </c>
      <c r="D421" s="38">
        <v>3</v>
      </c>
      <c r="E421" s="106">
        <v>0</v>
      </c>
    </row>
    <row r="422" spans="1:10" s="9" customFormat="1" x14ac:dyDescent="0.2">
      <c r="A422" s="324" t="s">
        <v>1314</v>
      </c>
      <c r="B422" s="337" t="s">
        <v>3571</v>
      </c>
      <c r="C422" s="386">
        <v>3.59</v>
      </c>
      <c r="D422" s="321">
        <v>1</v>
      </c>
      <c r="E422" s="323">
        <v>0</v>
      </c>
    </row>
    <row r="423" spans="1:10" s="9" customFormat="1" x14ac:dyDescent="0.2">
      <c r="A423" s="275" t="s">
        <v>1314</v>
      </c>
      <c r="B423" s="269" t="s">
        <v>1627</v>
      </c>
      <c r="C423" s="349">
        <v>5.4</v>
      </c>
      <c r="D423" s="272">
        <v>3</v>
      </c>
      <c r="E423" s="274">
        <v>1</v>
      </c>
    </row>
    <row r="424" spans="1:10" s="9" customFormat="1" x14ac:dyDescent="0.2">
      <c r="A424" s="143" t="s">
        <v>1314</v>
      </c>
      <c r="B424" s="68" t="s">
        <v>2071</v>
      </c>
      <c r="C424" s="348">
        <v>12.77</v>
      </c>
      <c r="D424" s="38">
        <v>2</v>
      </c>
      <c r="E424" s="106">
        <v>1</v>
      </c>
    </row>
    <row r="425" spans="1:10" s="9" customFormat="1" x14ac:dyDescent="0.2">
      <c r="A425" s="275" t="s">
        <v>1314</v>
      </c>
      <c r="B425" s="269" t="s">
        <v>3651</v>
      </c>
      <c r="C425" s="349">
        <v>1</v>
      </c>
      <c r="D425" s="272">
        <v>1</v>
      </c>
      <c r="E425" s="274">
        <v>1</v>
      </c>
    </row>
    <row r="426" spans="1:10" s="9" customFormat="1" x14ac:dyDescent="0.2">
      <c r="A426" s="12" t="s">
        <v>1314</v>
      </c>
      <c r="B426" s="9" t="s">
        <v>1628</v>
      </c>
      <c r="C426" s="348">
        <v>16.579999999999998</v>
      </c>
      <c r="D426" s="38">
        <v>6</v>
      </c>
      <c r="E426" s="106">
        <v>2</v>
      </c>
    </row>
    <row r="427" spans="1:10" s="9" customFormat="1" x14ac:dyDescent="0.2">
      <c r="A427" s="267" t="s">
        <v>1314</v>
      </c>
      <c r="B427" s="301" t="s">
        <v>2078</v>
      </c>
      <c r="C427" s="349">
        <v>98.08</v>
      </c>
      <c r="D427" s="272">
        <v>14</v>
      </c>
      <c r="E427" s="274">
        <v>4</v>
      </c>
    </row>
    <row r="428" spans="1:10" s="9" customFormat="1" x14ac:dyDescent="0.2">
      <c r="A428" s="12" t="s">
        <v>1314</v>
      </c>
      <c r="B428" s="4" t="s">
        <v>4046</v>
      </c>
      <c r="C428" s="348">
        <v>7.68</v>
      </c>
      <c r="D428" s="38">
        <v>1</v>
      </c>
      <c r="E428" s="106">
        <v>1</v>
      </c>
    </row>
    <row r="429" spans="1:10" s="9" customFormat="1" x14ac:dyDescent="0.2">
      <c r="A429" s="267" t="s">
        <v>1314</v>
      </c>
      <c r="B429" s="268" t="s">
        <v>1304</v>
      </c>
      <c r="C429" s="349">
        <v>1.55</v>
      </c>
      <c r="D429" s="272">
        <v>1</v>
      </c>
      <c r="E429" s="274">
        <v>0</v>
      </c>
    </row>
    <row r="430" spans="1:10" s="9" customFormat="1" x14ac:dyDescent="0.2">
      <c r="A430" s="143" t="s">
        <v>1314</v>
      </c>
      <c r="B430" s="40" t="s">
        <v>1382</v>
      </c>
      <c r="C430" s="348">
        <v>4.3499999999999996</v>
      </c>
      <c r="D430" s="38">
        <v>1</v>
      </c>
      <c r="E430" s="106">
        <v>0</v>
      </c>
    </row>
    <row r="431" spans="1:10" s="9" customFormat="1" x14ac:dyDescent="0.2">
      <c r="A431" s="275" t="s">
        <v>1314</v>
      </c>
      <c r="B431" s="269" t="s">
        <v>4494</v>
      </c>
      <c r="C431" s="349">
        <v>38.869999999999997</v>
      </c>
      <c r="D431" s="272">
        <v>3</v>
      </c>
      <c r="E431" s="274">
        <v>1</v>
      </c>
    </row>
    <row r="432" spans="1:10" s="9" customFormat="1" x14ac:dyDescent="0.2">
      <c r="A432" s="324" t="s">
        <v>1314</v>
      </c>
      <c r="B432" s="337" t="s">
        <v>3553</v>
      </c>
      <c r="C432" s="386">
        <v>0.84</v>
      </c>
      <c r="D432" s="321">
        <v>1</v>
      </c>
      <c r="E432" s="323">
        <v>0</v>
      </c>
    </row>
    <row r="433" spans="1:5" s="9" customFormat="1" x14ac:dyDescent="0.2">
      <c r="A433" s="143" t="s">
        <v>1314</v>
      </c>
      <c r="B433" s="40" t="s">
        <v>1201</v>
      </c>
      <c r="C433" s="348">
        <v>1.07</v>
      </c>
      <c r="D433" s="38">
        <v>1</v>
      </c>
      <c r="E433" s="106">
        <v>0</v>
      </c>
    </row>
    <row r="434" spans="1:5" s="9" customFormat="1" x14ac:dyDescent="0.2">
      <c r="A434" s="267" t="s">
        <v>1314</v>
      </c>
      <c r="B434" s="268" t="s">
        <v>970</v>
      </c>
      <c r="C434" s="349">
        <v>100.15</v>
      </c>
      <c r="D434" s="272">
        <v>17</v>
      </c>
      <c r="E434" s="274">
        <v>3</v>
      </c>
    </row>
    <row r="435" spans="1:5" s="9" customFormat="1" x14ac:dyDescent="0.2">
      <c r="A435" s="143" t="s">
        <v>1314</v>
      </c>
      <c r="B435" s="9" t="s">
        <v>1686</v>
      </c>
      <c r="C435" s="348">
        <v>417.16</v>
      </c>
      <c r="D435" s="38">
        <v>60</v>
      </c>
      <c r="E435" s="106">
        <v>12</v>
      </c>
    </row>
    <row r="436" spans="1:5" s="9" customFormat="1" x14ac:dyDescent="0.2">
      <c r="A436" s="267" t="s">
        <v>1314</v>
      </c>
      <c r="B436" s="268" t="s">
        <v>1384</v>
      </c>
      <c r="C436" s="349">
        <v>0.79</v>
      </c>
      <c r="D436" s="272">
        <v>1</v>
      </c>
      <c r="E436" s="274">
        <v>0</v>
      </c>
    </row>
    <row r="437" spans="1:5" s="9" customFormat="1" x14ac:dyDescent="0.2">
      <c r="A437" s="12" t="s">
        <v>1314</v>
      </c>
      <c r="B437" s="9" t="s">
        <v>4477</v>
      </c>
      <c r="C437" s="348">
        <v>7.69</v>
      </c>
      <c r="D437" s="38">
        <v>1</v>
      </c>
      <c r="E437" s="106">
        <v>1</v>
      </c>
    </row>
    <row r="438" spans="1:5" s="9" customFormat="1" x14ac:dyDescent="0.2">
      <c r="A438" s="267" t="s">
        <v>1314</v>
      </c>
      <c r="B438" s="268" t="s">
        <v>1385</v>
      </c>
      <c r="C438" s="349">
        <v>1.1000000000000001</v>
      </c>
      <c r="D438" s="272">
        <v>1</v>
      </c>
      <c r="E438" s="274">
        <v>0</v>
      </c>
    </row>
    <row r="439" spans="1:5" s="9" customFormat="1" x14ac:dyDescent="0.2">
      <c r="A439" s="143" t="s">
        <v>1314</v>
      </c>
      <c r="B439" s="40" t="s">
        <v>1386</v>
      </c>
      <c r="C439" s="348">
        <v>1.72</v>
      </c>
      <c r="D439" s="38">
        <v>1</v>
      </c>
      <c r="E439" s="106">
        <v>0</v>
      </c>
    </row>
    <row r="440" spans="1:5" s="9" customFormat="1" x14ac:dyDescent="0.2">
      <c r="A440" s="267" t="s">
        <v>1314</v>
      </c>
      <c r="B440" s="268" t="s">
        <v>1388</v>
      </c>
      <c r="C440" s="349">
        <v>12.33</v>
      </c>
      <c r="D440" s="272">
        <v>2</v>
      </c>
      <c r="E440" s="274">
        <v>0</v>
      </c>
    </row>
    <row r="441" spans="1:5" s="9" customFormat="1" x14ac:dyDescent="0.2">
      <c r="A441" s="12" t="s">
        <v>1314</v>
      </c>
      <c r="B441" s="4" t="s">
        <v>4047</v>
      </c>
      <c r="C441" s="348">
        <v>5.73</v>
      </c>
      <c r="D441" s="38">
        <v>1</v>
      </c>
      <c r="E441" s="106">
        <v>1</v>
      </c>
    </row>
    <row r="442" spans="1:5" s="9" customFormat="1" x14ac:dyDescent="0.2">
      <c r="A442" s="275" t="s">
        <v>1314</v>
      </c>
      <c r="B442" s="269" t="s">
        <v>4626</v>
      </c>
      <c r="C442" s="349">
        <v>12.99</v>
      </c>
      <c r="D442" s="272">
        <v>2</v>
      </c>
      <c r="E442" s="274">
        <v>1</v>
      </c>
    </row>
    <row r="443" spans="1:5" s="9" customFormat="1" x14ac:dyDescent="0.2">
      <c r="A443" s="143" t="s">
        <v>1314</v>
      </c>
      <c r="B443" s="40" t="s">
        <v>1270</v>
      </c>
      <c r="C443" s="348">
        <v>2.87</v>
      </c>
      <c r="D443" s="38">
        <v>1</v>
      </c>
      <c r="E443" s="106">
        <v>0</v>
      </c>
    </row>
    <row r="444" spans="1:5" s="9" customFormat="1" x14ac:dyDescent="0.2">
      <c r="A444" s="267" t="s">
        <v>1314</v>
      </c>
      <c r="B444" s="268" t="s">
        <v>1389</v>
      </c>
      <c r="C444" s="349">
        <v>3.33</v>
      </c>
      <c r="D444" s="272">
        <v>1</v>
      </c>
      <c r="E444" s="274">
        <v>0</v>
      </c>
    </row>
    <row r="445" spans="1:5" s="9" customFormat="1" x14ac:dyDescent="0.2">
      <c r="A445" s="143" t="s">
        <v>1314</v>
      </c>
      <c r="B445" s="40" t="s">
        <v>1074</v>
      </c>
      <c r="C445" s="348">
        <v>26.98</v>
      </c>
      <c r="D445" s="38">
        <v>5</v>
      </c>
      <c r="E445" s="106">
        <v>2</v>
      </c>
    </row>
    <row r="446" spans="1:5" s="9" customFormat="1" x14ac:dyDescent="0.2">
      <c r="A446" s="275" t="s">
        <v>1314</v>
      </c>
      <c r="B446" s="269" t="s">
        <v>4422</v>
      </c>
      <c r="C446" s="349">
        <v>0.1</v>
      </c>
      <c r="D446" s="272">
        <v>1</v>
      </c>
      <c r="E446" s="274">
        <v>0</v>
      </c>
    </row>
    <row r="447" spans="1:5" s="9" customFormat="1" x14ac:dyDescent="0.2">
      <c r="A447" s="12" t="s">
        <v>1314</v>
      </c>
      <c r="B447" s="4" t="s">
        <v>4263</v>
      </c>
      <c r="C447" s="348">
        <v>2.11</v>
      </c>
      <c r="D447" s="38">
        <v>1</v>
      </c>
      <c r="E447" s="106">
        <v>1</v>
      </c>
    </row>
    <row r="448" spans="1:5" x14ac:dyDescent="0.2">
      <c r="A448" s="387"/>
      <c r="B448" s="387"/>
      <c r="C448" s="387"/>
      <c r="D448" s="387"/>
      <c r="E448" s="387"/>
    </row>
    <row r="449" spans="1:5" x14ac:dyDescent="0.2">
      <c r="A449" s="275" t="s">
        <v>1391</v>
      </c>
      <c r="B449" s="277" t="s">
        <v>4230</v>
      </c>
      <c r="C449" s="349">
        <v>25.07</v>
      </c>
      <c r="D449" s="272">
        <v>8</v>
      </c>
      <c r="E449" s="274">
        <v>1</v>
      </c>
    </row>
    <row r="450" spans="1:5" x14ac:dyDescent="0.2">
      <c r="A450" s="12" t="s">
        <v>1391</v>
      </c>
      <c r="B450" s="64" t="s">
        <v>4254</v>
      </c>
      <c r="C450" s="348">
        <v>6.13</v>
      </c>
      <c r="D450" s="38">
        <v>1</v>
      </c>
      <c r="E450" s="106">
        <v>0</v>
      </c>
    </row>
    <row r="451" spans="1:5" x14ac:dyDescent="0.2">
      <c r="A451" s="267" t="s">
        <v>1391</v>
      </c>
      <c r="B451" s="268" t="s">
        <v>1206</v>
      </c>
      <c r="C451" s="349">
        <v>2</v>
      </c>
      <c r="D451" s="272">
        <v>1</v>
      </c>
      <c r="E451" s="274">
        <v>0</v>
      </c>
    </row>
    <row r="452" spans="1:5" x14ac:dyDescent="0.2">
      <c r="A452" s="143" t="s">
        <v>1391</v>
      </c>
      <c r="B452" s="415" t="s">
        <v>4648</v>
      </c>
      <c r="C452" s="348">
        <v>127.44</v>
      </c>
      <c r="D452" s="38">
        <v>13</v>
      </c>
      <c r="E452" s="106">
        <v>2</v>
      </c>
    </row>
    <row r="453" spans="1:5" x14ac:dyDescent="0.2">
      <c r="A453" s="267" t="s">
        <v>1391</v>
      </c>
      <c r="B453" s="268" t="s">
        <v>1239</v>
      </c>
      <c r="C453" s="349">
        <v>12.24</v>
      </c>
      <c r="D453" s="272">
        <v>2</v>
      </c>
      <c r="E453" s="274">
        <v>0</v>
      </c>
    </row>
    <row r="454" spans="1:5" x14ac:dyDescent="0.2">
      <c r="A454" s="143" t="s">
        <v>1391</v>
      </c>
      <c r="B454" s="40" t="s">
        <v>1390</v>
      </c>
      <c r="C454" s="348">
        <v>6.52</v>
      </c>
      <c r="D454" s="38">
        <v>2</v>
      </c>
      <c r="E454" s="106">
        <v>0</v>
      </c>
    </row>
    <row r="455" spans="1:5" x14ac:dyDescent="0.2">
      <c r="A455" s="267" t="s">
        <v>1391</v>
      </c>
      <c r="B455" s="268" t="s">
        <v>936</v>
      </c>
      <c r="C455" s="349">
        <v>13.37</v>
      </c>
      <c r="D455" s="272">
        <v>5</v>
      </c>
      <c r="E455" s="274">
        <v>0</v>
      </c>
    </row>
    <row r="456" spans="1:5" x14ac:dyDescent="0.2">
      <c r="A456" s="143" t="s">
        <v>1391</v>
      </c>
      <c r="B456" s="40" t="s">
        <v>1308</v>
      </c>
      <c r="C456" s="348">
        <v>5</v>
      </c>
      <c r="D456" s="38">
        <v>1</v>
      </c>
      <c r="E456" s="106">
        <v>0</v>
      </c>
    </row>
    <row r="457" spans="1:5" x14ac:dyDescent="0.2">
      <c r="A457" s="275" t="s">
        <v>1391</v>
      </c>
      <c r="B457" s="268" t="s">
        <v>4303</v>
      </c>
      <c r="C457" s="349">
        <v>1.1100000000000001</v>
      </c>
      <c r="D457" s="272">
        <v>1</v>
      </c>
      <c r="E457" s="274">
        <v>0</v>
      </c>
    </row>
    <row r="458" spans="1:5" x14ac:dyDescent="0.2">
      <c r="A458" s="12" t="s">
        <v>1391</v>
      </c>
      <c r="B458" s="64" t="s">
        <v>4229</v>
      </c>
      <c r="C458" s="348">
        <v>9.08</v>
      </c>
      <c r="D458" s="38">
        <v>4</v>
      </c>
      <c r="E458" s="106">
        <v>0</v>
      </c>
    </row>
    <row r="459" spans="1:5" x14ac:dyDescent="0.2">
      <c r="A459" s="275" t="s">
        <v>1391</v>
      </c>
      <c r="B459" s="277" t="s">
        <v>4203</v>
      </c>
      <c r="C459" s="349">
        <v>1.96</v>
      </c>
      <c r="D459" s="272">
        <v>1</v>
      </c>
      <c r="E459" s="274">
        <v>0</v>
      </c>
    </row>
    <row r="460" spans="1:5" x14ac:dyDescent="0.2">
      <c r="A460" s="12" t="s">
        <v>1391</v>
      </c>
      <c r="B460" s="64" t="s">
        <v>4238</v>
      </c>
      <c r="C460" s="348">
        <v>2</v>
      </c>
      <c r="D460" s="38">
        <v>1</v>
      </c>
      <c r="E460" s="106">
        <v>0</v>
      </c>
    </row>
    <row r="461" spans="1:5" x14ac:dyDescent="0.2">
      <c r="A461" s="275" t="s">
        <v>1391</v>
      </c>
      <c r="B461" s="277" t="s">
        <v>4188</v>
      </c>
      <c r="C461" s="349">
        <v>33.43</v>
      </c>
      <c r="D461" s="272">
        <v>3</v>
      </c>
      <c r="E461" s="274">
        <v>0</v>
      </c>
    </row>
    <row r="462" spans="1:5" x14ac:dyDescent="0.2">
      <c r="A462" s="12" t="s">
        <v>1391</v>
      </c>
      <c r="B462" s="64" t="s">
        <v>4231</v>
      </c>
      <c r="C462" s="348">
        <v>8.39</v>
      </c>
      <c r="D462" s="38">
        <v>1</v>
      </c>
      <c r="E462" s="106">
        <v>0</v>
      </c>
    </row>
    <row r="463" spans="1:5" x14ac:dyDescent="0.2">
      <c r="A463" s="275" t="s">
        <v>1391</v>
      </c>
      <c r="B463" s="269" t="s">
        <v>1658</v>
      </c>
      <c r="C463" s="349">
        <v>4</v>
      </c>
      <c r="D463" s="272">
        <v>1</v>
      </c>
      <c r="E463" s="274">
        <v>0</v>
      </c>
    </row>
    <row r="464" spans="1:5" x14ac:dyDescent="0.2">
      <c r="A464" s="12" t="s">
        <v>1391</v>
      </c>
      <c r="B464" s="9" t="s">
        <v>1659</v>
      </c>
      <c r="C464" s="348">
        <v>2</v>
      </c>
      <c r="D464" s="38">
        <v>1</v>
      </c>
      <c r="E464" s="106">
        <v>0</v>
      </c>
    </row>
    <row r="465" spans="1:9" x14ac:dyDescent="0.2">
      <c r="A465" s="275" t="s">
        <v>1391</v>
      </c>
      <c r="B465" s="268" t="s">
        <v>4302</v>
      </c>
      <c r="C465" s="349">
        <v>1.91</v>
      </c>
      <c r="D465" s="272">
        <v>1</v>
      </c>
      <c r="E465" s="274">
        <v>0</v>
      </c>
    </row>
    <row r="466" spans="1:9" x14ac:dyDescent="0.2">
      <c r="A466" s="12" t="s">
        <v>1391</v>
      </c>
      <c r="B466" s="64" t="s">
        <v>4242</v>
      </c>
      <c r="C466" s="348">
        <v>2.72</v>
      </c>
      <c r="D466" s="38">
        <v>1</v>
      </c>
      <c r="E466" s="106">
        <v>0</v>
      </c>
    </row>
    <row r="467" spans="1:9" x14ac:dyDescent="0.2">
      <c r="A467" s="275" t="s">
        <v>1391</v>
      </c>
      <c r="B467" s="310" t="s">
        <v>4652</v>
      </c>
      <c r="C467" s="349">
        <v>1.44</v>
      </c>
      <c r="D467" s="272">
        <v>1</v>
      </c>
      <c r="E467" s="274">
        <v>0</v>
      </c>
    </row>
    <row r="468" spans="1:9" x14ac:dyDescent="0.2">
      <c r="A468" s="12" t="s">
        <v>1391</v>
      </c>
      <c r="B468" s="64" t="s">
        <v>4228</v>
      </c>
      <c r="C468" s="348">
        <v>3.29</v>
      </c>
      <c r="D468" s="38">
        <v>2</v>
      </c>
      <c r="E468" s="106">
        <v>1</v>
      </c>
    </row>
    <row r="469" spans="1:9" x14ac:dyDescent="0.2">
      <c r="A469" s="267" t="s">
        <v>1391</v>
      </c>
      <c r="B469" s="268" t="s">
        <v>1156</v>
      </c>
      <c r="C469" s="349">
        <v>4.04</v>
      </c>
      <c r="D469" s="272">
        <v>1</v>
      </c>
      <c r="E469" s="274">
        <v>0</v>
      </c>
    </row>
    <row r="470" spans="1:9" x14ac:dyDescent="0.2">
      <c r="A470" s="143" t="s">
        <v>1391</v>
      </c>
      <c r="B470" s="415" t="s">
        <v>1010</v>
      </c>
      <c r="C470" s="348">
        <v>12.9</v>
      </c>
      <c r="D470" s="38">
        <v>3</v>
      </c>
      <c r="E470" s="106">
        <v>0</v>
      </c>
    </row>
    <row r="471" spans="1:9" x14ac:dyDescent="0.2">
      <c r="A471" s="275" t="s">
        <v>1391</v>
      </c>
      <c r="B471" s="277" t="s">
        <v>4189</v>
      </c>
      <c r="C471" s="349">
        <v>4.29</v>
      </c>
      <c r="D471" s="272">
        <v>1</v>
      </c>
      <c r="E471" s="274">
        <v>0</v>
      </c>
    </row>
    <row r="472" spans="1:9" x14ac:dyDescent="0.2">
      <c r="A472" s="387"/>
      <c r="B472" s="387"/>
      <c r="C472" s="387"/>
      <c r="D472" s="387"/>
      <c r="E472" s="387"/>
    </row>
    <row r="473" spans="1:9" s="9" customFormat="1" x14ac:dyDescent="0.2">
      <c r="A473" s="143" t="s">
        <v>1394</v>
      </c>
      <c r="B473" s="40" t="s">
        <v>1250</v>
      </c>
      <c r="C473" s="348">
        <v>0.03</v>
      </c>
      <c r="D473" s="38">
        <v>1</v>
      </c>
      <c r="E473" s="106">
        <v>0</v>
      </c>
      <c r="F473" s="4"/>
    </row>
    <row r="474" spans="1:9" s="9" customFormat="1" x14ac:dyDescent="0.2">
      <c r="A474" s="267" t="s">
        <v>1394</v>
      </c>
      <c r="B474" s="268" t="s">
        <v>4659</v>
      </c>
      <c r="C474" s="349">
        <v>10.08</v>
      </c>
      <c r="D474" s="272">
        <v>1</v>
      </c>
      <c r="E474" s="274">
        <v>0</v>
      </c>
    </row>
    <row r="475" spans="1:9" s="9" customFormat="1" x14ac:dyDescent="0.2">
      <c r="A475" s="143" t="s">
        <v>1394</v>
      </c>
      <c r="B475" s="40" t="s">
        <v>1129</v>
      </c>
      <c r="C475" s="348">
        <v>0.28999999999999998</v>
      </c>
      <c r="D475" s="38">
        <v>1</v>
      </c>
      <c r="E475" s="106">
        <v>0</v>
      </c>
    </row>
    <row r="476" spans="1:9" s="9" customFormat="1" x14ac:dyDescent="0.2">
      <c r="A476" s="267" t="s">
        <v>1394</v>
      </c>
      <c r="B476" s="268" t="s">
        <v>1002</v>
      </c>
      <c r="C476" s="349">
        <v>3.89</v>
      </c>
      <c r="D476" s="272">
        <v>5</v>
      </c>
      <c r="E476" s="274">
        <v>1</v>
      </c>
    </row>
    <row r="477" spans="1:9" s="9" customFormat="1" x14ac:dyDescent="0.2">
      <c r="A477" s="324" t="s">
        <v>1394</v>
      </c>
      <c r="B477" s="337" t="s">
        <v>4664</v>
      </c>
      <c r="C477" s="386">
        <v>1.9</v>
      </c>
      <c r="D477" s="321">
        <v>1</v>
      </c>
      <c r="E477" s="323">
        <v>0</v>
      </c>
    </row>
    <row r="478" spans="1:9" s="9" customFormat="1" x14ac:dyDescent="0.2">
      <c r="A478" s="12" t="s">
        <v>1394</v>
      </c>
      <c r="B478" s="4" t="s">
        <v>3547</v>
      </c>
      <c r="C478" s="348">
        <v>12.74</v>
      </c>
      <c r="D478" s="38">
        <v>2</v>
      </c>
      <c r="E478" s="106">
        <v>0</v>
      </c>
      <c r="F478" s="184"/>
      <c r="G478" s="121"/>
      <c r="H478" s="253"/>
      <c r="I478" s="253"/>
    </row>
    <row r="479" spans="1:9" s="9" customFormat="1" x14ac:dyDescent="0.2">
      <c r="A479" s="267" t="s">
        <v>1394</v>
      </c>
      <c r="B479" s="268" t="s">
        <v>1393</v>
      </c>
      <c r="C479" s="349">
        <v>6.07</v>
      </c>
      <c r="D479" s="272">
        <v>1</v>
      </c>
      <c r="E479" s="274">
        <v>0</v>
      </c>
    </row>
    <row r="480" spans="1:9" s="9" customFormat="1" x14ac:dyDescent="0.2">
      <c r="A480" s="143" t="s">
        <v>1394</v>
      </c>
      <c r="B480" s="40" t="s">
        <v>1035</v>
      </c>
      <c r="C480" s="348">
        <v>1.62</v>
      </c>
      <c r="D480" s="38">
        <v>2</v>
      </c>
      <c r="E480" s="106">
        <v>0</v>
      </c>
    </row>
    <row r="481" spans="1:9" s="9" customFormat="1" x14ac:dyDescent="0.2">
      <c r="A481" s="267" t="s">
        <v>1394</v>
      </c>
      <c r="B481" s="268" t="s">
        <v>1396</v>
      </c>
      <c r="C481" s="349">
        <v>30.36</v>
      </c>
      <c r="D481" s="272">
        <v>2</v>
      </c>
      <c r="E481" s="274">
        <v>0</v>
      </c>
      <c r="F481" s="184"/>
      <c r="G481" s="121"/>
      <c r="H481" s="253"/>
      <c r="I481" s="253"/>
    </row>
    <row r="482" spans="1:9" s="9" customFormat="1" x14ac:dyDescent="0.2">
      <c r="A482" s="143" t="s">
        <v>1394</v>
      </c>
      <c r="B482" s="40" t="s">
        <v>1123</v>
      </c>
      <c r="C482" s="348">
        <v>2.02</v>
      </c>
      <c r="D482" s="38">
        <v>3</v>
      </c>
      <c r="E482" s="106">
        <v>0</v>
      </c>
    </row>
    <row r="483" spans="1:9" s="9" customFormat="1" x14ac:dyDescent="0.2">
      <c r="A483" s="267" t="s">
        <v>1394</v>
      </c>
      <c r="B483" s="268" t="s">
        <v>1110</v>
      </c>
      <c r="C483" s="349">
        <v>3.69</v>
      </c>
      <c r="D483" s="272">
        <v>3</v>
      </c>
      <c r="E483" s="274">
        <v>0</v>
      </c>
    </row>
    <row r="484" spans="1:9" s="9" customFormat="1" x14ac:dyDescent="0.2">
      <c r="A484" s="143" t="s">
        <v>1394</v>
      </c>
      <c r="B484" s="40" t="s">
        <v>1398</v>
      </c>
      <c r="C484" s="348">
        <v>4</v>
      </c>
      <c r="D484" s="38">
        <v>1</v>
      </c>
      <c r="E484" s="106">
        <v>0</v>
      </c>
    </row>
    <row r="485" spans="1:9" s="9" customFormat="1" x14ac:dyDescent="0.2">
      <c r="A485" s="267" t="s">
        <v>1394</v>
      </c>
      <c r="B485" s="268" t="s">
        <v>1041</v>
      </c>
      <c r="C485" s="349">
        <v>0.46</v>
      </c>
      <c r="D485" s="272">
        <v>1</v>
      </c>
      <c r="E485" s="274">
        <v>0</v>
      </c>
    </row>
    <row r="486" spans="1:9" s="9" customFormat="1" x14ac:dyDescent="0.2">
      <c r="A486" s="143" t="s">
        <v>1394</v>
      </c>
      <c r="B486" s="40" t="s">
        <v>1247</v>
      </c>
      <c r="C486" s="348">
        <v>0.12</v>
      </c>
      <c r="D486" s="38">
        <v>1</v>
      </c>
      <c r="E486" s="106">
        <v>0</v>
      </c>
    </row>
    <row r="487" spans="1:9" s="9" customFormat="1" x14ac:dyDescent="0.2">
      <c r="A487" s="267" t="s">
        <v>1394</v>
      </c>
      <c r="B487" s="268" t="s">
        <v>1027</v>
      </c>
      <c r="C487" s="349">
        <v>14.57</v>
      </c>
      <c r="D487" s="272">
        <v>5</v>
      </c>
      <c r="E487" s="274">
        <v>1</v>
      </c>
    </row>
    <row r="488" spans="1:9" s="9" customFormat="1" x14ac:dyDescent="0.2">
      <c r="A488" s="143" t="s">
        <v>1394</v>
      </c>
      <c r="B488" s="40" t="s">
        <v>1126</v>
      </c>
      <c r="C488" s="348">
        <v>0.31</v>
      </c>
      <c r="D488" s="38">
        <v>1</v>
      </c>
      <c r="E488" s="106">
        <v>0</v>
      </c>
    </row>
    <row r="489" spans="1:9" s="9" customFormat="1" x14ac:dyDescent="0.2">
      <c r="A489" s="267" t="s">
        <v>1394</v>
      </c>
      <c r="B489" s="268" t="s">
        <v>1399</v>
      </c>
      <c r="C489" s="349">
        <v>14</v>
      </c>
      <c r="D489" s="272">
        <v>1</v>
      </c>
      <c r="E489" s="274">
        <v>0</v>
      </c>
      <c r="F489" s="184"/>
      <c r="G489" s="184"/>
      <c r="H489" s="253"/>
      <c r="I489" s="253"/>
    </row>
    <row r="490" spans="1:9" s="9" customFormat="1" x14ac:dyDescent="0.2">
      <c r="A490" s="143" t="s">
        <v>1394</v>
      </c>
      <c r="B490" s="40" t="s">
        <v>1029</v>
      </c>
      <c r="C490" s="348">
        <v>3.32</v>
      </c>
      <c r="D490" s="38">
        <v>4</v>
      </c>
      <c r="E490" s="106">
        <v>0</v>
      </c>
    </row>
    <row r="491" spans="1:9" s="9" customFormat="1" x14ac:dyDescent="0.2">
      <c r="A491" s="275" t="s">
        <v>1394</v>
      </c>
      <c r="B491" s="269" t="s">
        <v>1058</v>
      </c>
      <c r="C491" s="349">
        <v>1.65</v>
      </c>
      <c r="D491" s="272">
        <v>2</v>
      </c>
      <c r="E491" s="274">
        <v>2</v>
      </c>
    </row>
    <row r="492" spans="1:9" s="9" customFormat="1" x14ac:dyDescent="0.2">
      <c r="A492" s="12" t="s">
        <v>1394</v>
      </c>
      <c r="B492" s="9" t="s">
        <v>4657</v>
      </c>
      <c r="C492" s="348">
        <v>155.86000000000001</v>
      </c>
      <c r="D492" s="38">
        <v>15</v>
      </c>
      <c r="E492" s="106">
        <v>0</v>
      </c>
    </row>
    <row r="493" spans="1:9" s="9" customFormat="1" x14ac:dyDescent="0.2">
      <c r="A493" s="336" t="s">
        <v>1394</v>
      </c>
      <c r="B493" s="356" t="s">
        <v>1402</v>
      </c>
      <c r="C493" s="386">
        <v>4.21</v>
      </c>
      <c r="D493" s="321">
        <v>1</v>
      </c>
      <c r="E493" s="323">
        <v>0</v>
      </c>
    </row>
    <row r="494" spans="1:9" s="9" customFormat="1" x14ac:dyDescent="0.2">
      <c r="A494" s="267" t="s">
        <v>1394</v>
      </c>
      <c r="B494" s="268" t="s">
        <v>1124</v>
      </c>
      <c r="C494" s="349">
        <v>2.66</v>
      </c>
      <c r="D494" s="272">
        <v>3</v>
      </c>
      <c r="E494" s="274">
        <v>0</v>
      </c>
    </row>
    <row r="495" spans="1:9" s="9" customFormat="1" x14ac:dyDescent="0.2">
      <c r="A495" s="336" t="s">
        <v>1394</v>
      </c>
      <c r="B495" s="356" t="s">
        <v>1403</v>
      </c>
      <c r="C495" s="386">
        <v>10</v>
      </c>
      <c r="D495" s="321">
        <v>1</v>
      </c>
      <c r="E495" s="323">
        <v>0</v>
      </c>
    </row>
    <row r="496" spans="1:9" s="9" customFormat="1" x14ac:dyDescent="0.2">
      <c r="A496" s="275" t="s">
        <v>1394</v>
      </c>
      <c r="B496" s="269" t="s">
        <v>4654</v>
      </c>
      <c r="C496" s="349">
        <v>123.1</v>
      </c>
      <c r="D496" s="272">
        <v>6</v>
      </c>
      <c r="E496" s="274">
        <v>0</v>
      </c>
      <c r="F496" s="184"/>
      <c r="G496" s="184"/>
      <c r="H496" s="253"/>
      <c r="I496" s="253"/>
    </row>
    <row r="497" spans="1:9" s="9" customFormat="1" x14ac:dyDescent="0.2">
      <c r="A497" s="12" t="s">
        <v>1394</v>
      </c>
      <c r="B497" s="40" t="s">
        <v>4663</v>
      </c>
      <c r="C497" s="348">
        <v>7.97</v>
      </c>
      <c r="D497" s="38">
        <v>3</v>
      </c>
      <c r="E497" s="106">
        <v>1</v>
      </c>
    </row>
    <row r="498" spans="1:9" s="9" customFormat="1" x14ac:dyDescent="0.2">
      <c r="A498" s="275" t="s">
        <v>1394</v>
      </c>
      <c r="B498" s="269" t="s">
        <v>3550</v>
      </c>
      <c r="C498" s="349">
        <v>24.07</v>
      </c>
      <c r="D498" s="272">
        <v>1</v>
      </c>
      <c r="E498" s="274">
        <v>0</v>
      </c>
    </row>
    <row r="499" spans="1:9" s="9" customFormat="1" x14ac:dyDescent="0.2">
      <c r="A499" s="12" t="s">
        <v>1394</v>
      </c>
      <c r="B499" s="4" t="s">
        <v>4123</v>
      </c>
      <c r="C499" s="348">
        <v>1.59</v>
      </c>
      <c r="D499" s="38">
        <v>1</v>
      </c>
      <c r="E499" s="106">
        <v>1</v>
      </c>
    </row>
    <row r="500" spans="1:9" s="9" customFormat="1" x14ac:dyDescent="0.2">
      <c r="A500" s="267" t="s">
        <v>1394</v>
      </c>
      <c r="B500" s="268" t="s">
        <v>1405</v>
      </c>
      <c r="C500" s="349">
        <v>19.559999999999999</v>
      </c>
      <c r="D500" s="272">
        <v>1</v>
      </c>
      <c r="E500" s="274">
        <v>0</v>
      </c>
      <c r="F500" s="184"/>
      <c r="G500" s="184"/>
      <c r="H500" s="253"/>
      <c r="I500" s="253"/>
    </row>
    <row r="501" spans="1:9" s="9" customFormat="1" x14ac:dyDescent="0.2">
      <c r="A501" s="143" t="s">
        <v>1394</v>
      </c>
      <c r="B501" s="40" t="s">
        <v>1406</v>
      </c>
      <c r="C501" s="348">
        <v>8.99</v>
      </c>
      <c r="D501" s="38">
        <v>1</v>
      </c>
      <c r="E501" s="106">
        <v>0</v>
      </c>
      <c r="F501" s="184"/>
      <c r="G501" s="184"/>
      <c r="H501" s="253"/>
      <c r="I501" s="253"/>
    </row>
    <row r="502" spans="1:9" s="9" customFormat="1" x14ac:dyDescent="0.2">
      <c r="A502" s="267" t="s">
        <v>1394</v>
      </c>
      <c r="B502" s="268" t="s">
        <v>1409</v>
      </c>
      <c r="C502" s="349">
        <v>3.33</v>
      </c>
      <c r="D502" s="272">
        <v>1</v>
      </c>
      <c r="E502" s="274">
        <v>0</v>
      </c>
    </row>
    <row r="503" spans="1:9" s="9" customFormat="1" x14ac:dyDescent="0.2">
      <c r="A503" s="143" t="s">
        <v>1394</v>
      </c>
      <c r="B503" s="40" t="s">
        <v>1099</v>
      </c>
      <c r="C503" s="348">
        <v>0.41</v>
      </c>
      <c r="D503" s="38">
        <v>1</v>
      </c>
      <c r="E503" s="106">
        <v>0</v>
      </c>
    </row>
    <row r="504" spans="1:9" s="9" customFormat="1" x14ac:dyDescent="0.2">
      <c r="A504" s="267" t="s">
        <v>1394</v>
      </c>
      <c r="B504" s="268" t="s">
        <v>1036</v>
      </c>
      <c r="C504" s="349">
        <v>1</v>
      </c>
      <c r="D504" s="272">
        <v>2</v>
      </c>
      <c r="E504" s="274">
        <v>0</v>
      </c>
    </row>
    <row r="505" spans="1:9" s="9" customFormat="1" x14ac:dyDescent="0.2">
      <c r="A505" s="12" t="s">
        <v>1394</v>
      </c>
      <c r="B505" s="9" t="s">
        <v>1698</v>
      </c>
      <c r="C505" s="348">
        <v>2.57</v>
      </c>
      <c r="D505" s="38">
        <v>2</v>
      </c>
      <c r="E505" s="106">
        <v>2</v>
      </c>
    </row>
    <row r="506" spans="1:9" s="9" customFormat="1" x14ac:dyDescent="0.2">
      <c r="A506" s="275" t="s">
        <v>1394</v>
      </c>
      <c r="B506" s="269" t="s">
        <v>3635</v>
      </c>
      <c r="C506" s="349">
        <v>1.1499999999999999</v>
      </c>
      <c r="D506" s="272">
        <v>1</v>
      </c>
      <c r="E506" s="274">
        <v>0</v>
      </c>
    </row>
    <row r="507" spans="1:9" s="9" customFormat="1" x14ac:dyDescent="0.2">
      <c r="A507" s="12" t="s">
        <v>1394</v>
      </c>
      <c r="B507" s="4" t="s">
        <v>3533</v>
      </c>
      <c r="C507" s="348">
        <v>31.13</v>
      </c>
      <c r="D507" s="38">
        <v>2</v>
      </c>
      <c r="E507" s="106">
        <v>0</v>
      </c>
    </row>
    <row r="508" spans="1:9" s="9" customFormat="1" x14ac:dyDescent="0.2">
      <c r="A508" s="275" t="s">
        <v>1394</v>
      </c>
      <c r="B508" s="269" t="s">
        <v>3534</v>
      </c>
      <c r="C508" s="349">
        <v>3.43</v>
      </c>
      <c r="D508" s="272">
        <v>1</v>
      </c>
      <c r="E508" s="274">
        <v>0</v>
      </c>
    </row>
    <row r="509" spans="1:9" s="9" customFormat="1" x14ac:dyDescent="0.2">
      <c r="A509" s="143" t="s">
        <v>1394</v>
      </c>
      <c r="B509" s="40" t="s">
        <v>1168</v>
      </c>
      <c r="C509" s="348">
        <v>2.73</v>
      </c>
      <c r="D509" s="38">
        <v>1</v>
      </c>
      <c r="E509" s="106">
        <v>0</v>
      </c>
    </row>
    <row r="510" spans="1:9" s="9" customFormat="1" x14ac:dyDescent="0.2">
      <c r="A510" s="267" t="s">
        <v>1394</v>
      </c>
      <c r="B510" s="268" t="s">
        <v>1014</v>
      </c>
      <c r="C510" s="349">
        <v>8.68</v>
      </c>
      <c r="D510" s="272">
        <v>2</v>
      </c>
      <c r="E510" s="274">
        <v>0</v>
      </c>
    </row>
    <row r="511" spans="1:9" s="9" customFormat="1" x14ac:dyDescent="0.2">
      <c r="A511" s="143" t="s">
        <v>1394</v>
      </c>
      <c r="B511" s="40" t="s">
        <v>1130</v>
      </c>
      <c r="C511" s="348">
        <v>0.91</v>
      </c>
      <c r="D511" s="38">
        <v>2</v>
      </c>
      <c r="E511" s="106">
        <v>0</v>
      </c>
    </row>
    <row r="512" spans="1:9" s="9" customFormat="1" x14ac:dyDescent="0.2">
      <c r="A512" s="275" t="s">
        <v>1394</v>
      </c>
      <c r="B512" s="269" t="s">
        <v>1608</v>
      </c>
      <c r="C512" s="349">
        <v>3.86</v>
      </c>
      <c r="D512" s="272">
        <v>3</v>
      </c>
      <c r="E512" s="274">
        <v>1</v>
      </c>
    </row>
    <row r="513" spans="1:10" s="9" customFormat="1" x14ac:dyDescent="0.2">
      <c r="A513" s="143" t="s">
        <v>1394</v>
      </c>
      <c r="B513" s="56" t="s">
        <v>2158</v>
      </c>
      <c r="C513" s="348">
        <v>3.05</v>
      </c>
      <c r="D513" s="38">
        <v>2</v>
      </c>
      <c r="E513" s="106">
        <v>0</v>
      </c>
      <c r="F513" s="4"/>
      <c r="G513" s="4"/>
      <c r="H513" s="4"/>
      <c r="I513" s="4"/>
      <c r="J513" s="4"/>
    </row>
    <row r="514" spans="1:10" s="9" customFormat="1" x14ac:dyDescent="0.2">
      <c r="A514" s="275" t="s">
        <v>1394</v>
      </c>
      <c r="B514" s="268" t="s">
        <v>4655</v>
      </c>
      <c r="C514" s="349">
        <v>21.79</v>
      </c>
      <c r="D514" s="272">
        <v>7</v>
      </c>
      <c r="E514" s="274">
        <v>3</v>
      </c>
    </row>
    <row r="515" spans="1:10" s="9" customFormat="1" x14ac:dyDescent="0.2">
      <c r="A515" s="143" t="s">
        <v>1394</v>
      </c>
      <c r="B515" s="40" t="s">
        <v>1410</v>
      </c>
      <c r="C515" s="348">
        <v>1.93</v>
      </c>
      <c r="D515" s="38">
        <v>1</v>
      </c>
      <c r="E515" s="106">
        <v>0</v>
      </c>
    </row>
    <row r="516" spans="1:10" s="9" customFormat="1" x14ac:dyDescent="0.2">
      <c r="A516" s="275" t="s">
        <v>1394</v>
      </c>
      <c r="B516" s="269" t="s">
        <v>3418</v>
      </c>
      <c r="C516" s="349">
        <v>170.8</v>
      </c>
      <c r="D516" s="272">
        <v>2</v>
      </c>
      <c r="E516" s="274">
        <v>2</v>
      </c>
    </row>
    <row r="517" spans="1:10" s="9" customFormat="1" x14ac:dyDescent="0.2">
      <c r="A517" s="143" t="s">
        <v>1394</v>
      </c>
      <c r="B517" s="40" t="s">
        <v>1128</v>
      </c>
      <c r="C517" s="348">
        <v>0.3</v>
      </c>
      <c r="D517" s="38">
        <v>1</v>
      </c>
      <c r="E517" s="106">
        <v>0</v>
      </c>
    </row>
    <row r="518" spans="1:10" s="9" customFormat="1" x14ac:dyDescent="0.2">
      <c r="A518" s="275" t="s">
        <v>1394</v>
      </c>
      <c r="B518" s="269" t="s">
        <v>3525</v>
      </c>
      <c r="C518" s="349">
        <v>37.950000000000003</v>
      </c>
      <c r="D518" s="272">
        <v>4</v>
      </c>
      <c r="E518" s="274">
        <v>0</v>
      </c>
    </row>
    <row r="519" spans="1:10" s="9" customFormat="1" x14ac:dyDescent="0.2">
      <c r="A519" s="121" t="s">
        <v>1394</v>
      </c>
      <c r="B519" s="115" t="s">
        <v>4150</v>
      </c>
      <c r="C519" s="348">
        <v>0.67</v>
      </c>
      <c r="D519" s="38">
        <v>1</v>
      </c>
      <c r="E519" s="106">
        <v>1</v>
      </c>
    </row>
    <row r="520" spans="1:10" s="9" customFormat="1" x14ac:dyDescent="0.2">
      <c r="A520" s="267" t="s">
        <v>1394</v>
      </c>
      <c r="B520" s="269" t="s">
        <v>4656</v>
      </c>
      <c r="C520" s="349">
        <v>4.1500000000000004</v>
      </c>
      <c r="D520" s="272">
        <v>5</v>
      </c>
      <c r="E520" s="274">
        <v>0</v>
      </c>
    </row>
    <row r="521" spans="1:10" s="9" customFormat="1" x14ac:dyDescent="0.2">
      <c r="A521" s="143" t="s">
        <v>1394</v>
      </c>
      <c r="B521" s="40" t="s">
        <v>1258</v>
      </c>
      <c r="C521" s="348">
        <v>0.26</v>
      </c>
      <c r="D521" s="38">
        <v>1</v>
      </c>
      <c r="E521" s="106">
        <v>0</v>
      </c>
      <c r="F521" s="4"/>
      <c r="G521" s="4"/>
      <c r="H521" s="4"/>
      <c r="I521" s="4"/>
      <c r="J521" s="4"/>
    </row>
    <row r="522" spans="1:10" s="9" customFormat="1" x14ac:dyDescent="0.2">
      <c r="A522" s="275" t="s">
        <v>1394</v>
      </c>
      <c r="B522" s="269" t="s">
        <v>3537</v>
      </c>
      <c r="C522" s="349">
        <v>11.61</v>
      </c>
      <c r="D522" s="272">
        <v>3</v>
      </c>
      <c r="E522" s="274">
        <v>0</v>
      </c>
    </row>
    <row r="523" spans="1:10" s="9" customFormat="1" x14ac:dyDescent="0.2">
      <c r="A523" s="143" t="s">
        <v>1394</v>
      </c>
      <c r="B523" s="40" t="s">
        <v>1015</v>
      </c>
      <c r="C523" s="348">
        <v>10.69</v>
      </c>
      <c r="D523" s="38">
        <v>4</v>
      </c>
      <c r="E523" s="106">
        <v>0</v>
      </c>
      <c r="F523" s="4"/>
      <c r="G523" s="4"/>
      <c r="H523" s="4"/>
      <c r="I523" s="4"/>
      <c r="J523" s="4"/>
    </row>
    <row r="524" spans="1:10" s="9" customFormat="1" x14ac:dyDescent="0.2">
      <c r="A524" s="336" t="s">
        <v>1394</v>
      </c>
      <c r="B524" s="356" t="s">
        <v>1033</v>
      </c>
      <c r="C524" s="386">
        <v>1.9</v>
      </c>
      <c r="D524" s="321">
        <v>3</v>
      </c>
      <c r="E524" s="323">
        <v>1</v>
      </c>
    </row>
    <row r="525" spans="1:10" s="9" customFormat="1" x14ac:dyDescent="0.2">
      <c r="A525" s="275" t="s">
        <v>1394</v>
      </c>
      <c r="B525" s="269" t="s">
        <v>3658</v>
      </c>
      <c r="C525" s="349">
        <v>1.05</v>
      </c>
      <c r="D525" s="272">
        <v>1</v>
      </c>
      <c r="E525" s="274">
        <v>0</v>
      </c>
    </row>
    <row r="526" spans="1:10" s="9" customFormat="1" x14ac:dyDescent="0.2">
      <c r="A526" s="12" t="s">
        <v>1394</v>
      </c>
      <c r="B526" s="4" t="s">
        <v>1018</v>
      </c>
      <c r="C526" s="348">
        <v>16.11</v>
      </c>
      <c r="D526" s="38">
        <v>4</v>
      </c>
      <c r="E526" s="106">
        <v>0</v>
      </c>
    </row>
    <row r="527" spans="1:10" s="9" customFormat="1" x14ac:dyDescent="0.2">
      <c r="A527" s="267" t="s">
        <v>1394</v>
      </c>
      <c r="B527" s="268" t="s">
        <v>1411</v>
      </c>
      <c r="C527" s="349">
        <v>1.1000000000000001</v>
      </c>
      <c r="D527" s="272">
        <v>1</v>
      </c>
      <c r="E527" s="274">
        <v>0</v>
      </c>
    </row>
    <row r="528" spans="1:10" s="9" customFormat="1" x14ac:dyDescent="0.2">
      <c r="A528" s="12" t="s">
        <v>1394</v>
      </c>
      <c r="B528" s="9" t="s">
        <v>1017</v>
      </c>
      <c r="C528" s="348">
        <v>5.46</v>
      </c>
      <c r="D528" s="38">
        <v>3</v>
      </c>
      <c r="E528" s="106">
        <v>1</v>
      </c>
    </row>
    <row r="529" spans="1:5" s="9" customFormat="1" x14ac:dyDescent="0.2">
      <c r="A529" s="267" t="s">
        <v>1394</v>
      </c>
      <c r="B529" s="269" t="s">
        <v>3479</v>
      </c>
      <c r="C529" s="349">
        <v>1.95</v>
      </c>
      <c r="D529" s="272">
        <v>1</v>
      </c>
      <c r="E529" s="274">
        <v>0</v>
      </c>
    </row>
    <row r="530" spans="1:5" s="9" customFormat="1" x14ac:dyDescent="0.2">
      <c r="A530" s="143" t="s">
        <v>1394</v>
      </c>
      <c r="B530" s="40" t="s">
        <v>1253</v>
      </c>
      <c r="C530" s="348">
        <v>5.31</v>
      </c>
      <c r="D530" s="38">
        <v>5</v>
      </c>
      <c r="E530" s="106">
        <v>0</v>
      </c>
    </row>
    <row r="531" spans="1:5" s="9" customFormat="1" x14ac:dyDescent="0.2">
      <c r="A531" s="313" t="s">
        <v>1394</v>
      </c>
      <c r="B531" s="314" t="s">
        <v>4497</v>
      </c>
      <c r="C531" s="349">
        <v>1.67</v>
      </c>
      <c r="D531" s="272">
        <v>1</v>
      </c>
      <c r="E531" s="274">
        <v>0</v>
      </c>
    </row>
    <row r="532" spans="1:5" s="9" customFormat="1" x14ac:dyDescent="0.2">
      <c r="A532" s="12" t="s">
        <v>1394</v>
      </c>
      <c r="B532" s="9" t="s">
        <v>3956</v>
      </c>
      <c r="C532" s="348">
        <v>51.74</v>
      </c>
      <c r="D532" s="38">
        <v>2</v>
      </c>
      <c r="E532" s="106">
        <v>0</v>
      </c>
    </row>
    <row r="533" spans="1:5" s="9" customFormat="1" x14ac:dyDescent="0.2">
      <c r="A533" s="267" t="s">
        <v>1394</v>
      </c>
      <c r="B533" s="269" t="s">
        <v>3477</v>
      </c>
      <c r="C533" s="349">
        <v>1.85</v>
      </c>
      <c r="D533" s="272">
        <v>1</v>
      </c>
      <c r="E533" s="274">
        <v>0</v>
      </c>
    </row>
    <row r="534" spans="1:5" s="9" customFormat="1" x14ac:dyDescent="0.2">
      <c r="A534" s="143" t="s">
        <v>1394</v>
      </c>
      <c r="B534" s="40" t="s">
        <v>1098</v>
      </c>
      <c r="C534" s="348">
        <v>1.02</v>
      </c>
      <c r="D534" s="38">
        <v>2</v>
      </c>
      <c r="E534" s="106">
        <v>0</v>
      </c>
    </row>
    <row r="535" spans="1:5" s="9" customFormat="1" x14ac:dyDescent="0.2">
      <c r="A535" s="267" t="s">
        <v>1394</v>
      </c>
      <c r="B535" s="268" t="s">
        <v>1154</v>
      </c>
      <c r="C535" s="349">
        <v>0.33</v>
      </c>
      <c r="D535" s="272">
        <v>1</v>
      </c>
      <c r="E535" s="274">
        <v>0</v>
      </c>
    </row>
    <row r="536" spans="1:5" s="9" customFormat="1" x14ac:dyDescent="0.2">
      <c r="A536" s="143" t="s">
        <v>1394</v>
      </c>
      <c r="B536" s="40" t="s">
        <v>1174</v>
      </c>
      <c r="C536" s="348">
        <v>2.27</v>
      </c>
      <c r="D536" s="38">
        <v>1</v>
      </c>
      <c r="E536" s="106">
        <v>0</v>
      </c>
    </row>
    <row r="537" spans="1:5" s="9" customFormat="1" x14ac:dyDescent="0.2">
      <c r="A537" s="267" t="s">
        <v>1394</v>
      </c>
      <c r="B537" s="268" t="s">
        <v>1020</v>
      </c>
      <c r="C537" s="349">
        <v>9.83</v>
      </c>
      <c r="D537" s="272">
        <v>6</v>
      </c>
      <c r="E537" s="274">
        <v>0</v>
      </c>
    </row>
    <row r="538" spans="1:5" s="9" customFormat="1" x14ac:dyDescent="0.2">
      <c r="A538" s="143" t="s">
        <v>1394</v>
      </c>
      <c r="B538" s="40" t="s">
        <v>1167</v>
      </c>
      <c r="C538" s="348">
        <v>4</v>
      </c>
      <c r="D538" s="38">
        <v>1</v>
      </c>
      <c r="E538" s="106">
        <v>0</v>
      </c>
    </row>
    <row r="539" spans="1:5" s="9" customFormat="1" x14ac:dyDescent="0.2">
      <c r="A539" s="267" t="s">
        <v>1394</v>
      </c>
      <c r="B539" s="268" t="s">
        <v>1040</v>
      </c>
      <c r="C539" s="349">
        <v>2.96</v>
      </c>
      <c r="D539" s="272">
        <v>4</v>
      </c>
      <c r="E539" s="274">
        <v>1</v>
      </c>
    </row>
    <row r="540" spans="1:5" s="9" customFormat="1" x14ac:dyDescent="0.2">
      <c r="A540" s="121" t="s">
        <v>1394</v>
      </c>
      <c r="B540" s="115" t="s">
        <v>4149</v>
      </c>
      <c r="C540" s="348">
        <v>0.67</v>
      </c>
      <c r="D540" s="38">
        <v>1</v>
      </c>
      <c r="E540" s="106">
        <v>1</v>
      </c>
    </row>
    <row r="541" spans="1:5" s="9" customFormat="1" x14ac:dyDescent="0.2">
      <c r="A541" s="267" t="s">
        <v>1394</v>
      </c>
      <c r="B541" s="268" t="s">
        <v>1266</v>
      </c>
      <c r="C541" s="349">
        <v>0.51</v>
      </c>
      <c r="D541" s="272">
        <v>1</v>
      </c>
      <c r="E541" s="274">
        <v>0</v>
      </c>
    </row>
    <row r="542" spans="1:5" s="9" customFormat="1" x14ac:dyDescent="0.2">
      <c r="A542" s="143" t="s">
        <v>1394</v>
      </c>
      <c r="B542" s="40" t="s">
        <v>1413</v>
      </c>
      <c r="C542" s="348">
        <v>21.47</v>
      </c>
      <c r="D542" s="38">
        <v>3</v>
      </c>
      <c r="E542" s="106">
        <v>0</v>
      </c>
    </row>
    <row r="543" spans="1:5" s="9" customFormat="1" x14ac:dyDescent="0.2">
      <c r="A543" s="267" t="s">
        <v>1394</v>
      </c>
      <c r="B543" s="268" t="s">
        <v>1415</v>
      </c>
      <c r="C543" s="349">
        <v>2.38</v>
      </c>
      <c r="D543" s="272">
        <v>1</v>
      </c>
      <c r="E543" s="274">
        <v>0</v>
      </c>
    </row>
    <row r="544" spans="1:5" s="9" customFormat="1" x14ac:dyDescent="0.2">
      <c r="A544" s="143" t="s">
        <v>1394</v>
      </c>
      <c r="B544" s="40" t="s">
        <v>1416</v>
      </c>
      <c r="C544" s="348">
        <v>20.99</v>
      </c>
      <c r="D544" s="38">
        <v>5</v>
      </c>
      <c r="E544" s="106">
        <v>0</v>
      </c>
    </row>
    <row r="545" spans="1:10" s="9" customFormat="1" x14ac:dyDescent="0.2">
      <c r="A545" s="267" t="s">
        <v>1394</v>
      </c>
      <c r="B545" s="268" t="s">
        <v>1418</v>
      </c>
      <c r="C545" s="349">
        <v>28.08</v>
      </c>
      <c r="D545" s="272">
        <v>4</v>
      </c>
      <c r="E545" s="274">
        <v>0</v>
      </c>
    </row>
    <row r="546" spans="1:10" s="9" customFormat="1" x14ac:dyDescent="0.2">
      <c r="A546" s="143" t="s">
        <v>1394</v>
      </c>
      <c r="B546" s="40" t="s">
        <v>1419</v>
      </c>
      <c r="C546" s="348">
        <v>37.549999999999997</v>
      </c>
      <c r="D546" s="38">
        <v>2</v>
      </c>
      <c r="E546" s="106">
        <v>0</v>
      </c>
    </row>
    <row r="547" spans="1:10" s="9" customFormat="1" x14ac:dyDescent="0.2">
      <c r="A547" s="267" t="s">
        <v>1394</v>
      </c>
      <c r="B547" s="268" t="s">
        <v>1421</v>
      </c>
      <c r="C547" s="349">
        <v>4.22</v>
      </c>
      <c r="D547" s="272">
        <v>2</v>
      </c>
      <c r="E547" s="274">
        <v>0</v>
      </c>
    </row>
    <row r="548" spans="1:10" s="9" customFormat="1" x14ac:dyDescent="0.2">
      <c r="A548" s="143" t="s">
        <v>1394</v>
      </c>
      <c r="B548" s="40" t="s">
        <v>1424</v>
      </c>
      <c r="C548" s="348">
        <v>7.08</v>
      </c>
      <c r="D548" s="38">
        <v>3</v>
      </c>
      <c r="E548" s="106">
        <v>0</v>
      </c>
    </row>
    <row r="549" spans="1:10" s="9" customFormat="1" x14ac:dyDescent="0.2">
      <c r="A549" s="267" t="s">
        <v>1394</v>
      </c>
      <c r="B549" s="268" t="s">
        <v>1425</v>
      </c>
      <c r="C549" s="349">
        <v>7.22</v>
      </c>
      <c r="D549" s="272">
        <v>1</v>
      </c>
      <c r="E549" s="274">
        <v>0</v>
      </c>
    </row>
    <row r="550" spans="1:10" s="9" customFormat="1" x14ac:dyDescent="0.2">
      <c r="A550" s="143" t="s">
        <v>1394</v>
      </c>
      <c r="B550" s="40" t="s">
        <v>1426</v>
      </c>
      <c r="C550" s="348">
        <v>1.36</v>
      </c>
      <c r="D550" s="38">
        <v>1</v>
      </c>
      <c r="E550" s="106">
        <v>0</v>
      </c>
    </row>
    <row r="551" spans="1:10" s="9" customFormat="1" x14ac:dyDescent="0.2">
      <c r="A551" s="267" t="s">
        <v>1394</v>
      </c>
      <c r="B551" s="268" t="s">
        <v>4658</v>
      </c>
      <c r="C551" s="349">
        <v>66.83</v>
      </c>
      <c r="D551" s="272">
        <v>3</v>
      </c>
      <c r="E551" s="274">
        <v>0</v>
      </c>
      <c r="J551" s="4"/>
    </row>
    <row r="552" spans="1:10" s="9" customFormat="1" x14ac:dyDescent="0.2">
      <c r="A552" s="143" t="s">
        <v>1394</v>
      </c>
      <c r="B552" s="40" t="s">
        <v>1428</v>
      </c>
      <c r="C552" s="348">
        <v>18.18</v>
      </c>
      <c r="D552" s="38">
        <v>1</v>
      </c>
      <c r="E552" s="106">
        <v>0</v>
      </c>
    </row>
    <row r="553" spans="1:10" s="9" customFormat="1" x14ac:dyDescent="0.2">
      <c r="A553" s="313" t="s">
        <v>1394</v>
      </c>
      <c r="B553" s="314" t="s">
        <v>1430</v>
      </c>
      <c r="C553" s="349">
        <v>74.55</v>
      </c>
      <c r="D553" s="272">
        <v>4</v>
      </c>
      <c r="E553" s="274">
        <v>0</v>
      </c>
    </row>
    <row r="554" spans="1:10" s="9" customFormat="1" x14ac:dyDescent="0.2">
      <c r="A554" s="143" t="s">
        <v>1394</v>
      </c>
      <c r="B554" s="40" t="s">
        <v>1431</v>
      </c>
      <c r="C554" s="348">
        <v>11.38</v>
      </c>
      <c r="D554" s="38">
        <v>3</v>
      </c>
      <c r="E554" s="106">
        <v>0</v>
      </c>
    </row>
    <row r="555" spans="1:10" s="9" customFormat="1" x14ac:dyDescent="0.2">
      <c r="A555" s="275" t="s">
        <v>1394</v>
      </c>
      <c r="B555" s="268" t="s">
        <v>4973</v>
      </c>
      <c r="C555" s="349">
        <v>25.66</v>
      </c>
      <c r="D555" s="272">
        <v>4</v>
      </c>
      <c r="E555" s="274">
        <v>0</v>
      </c>
    </row>
    <row r="556" spans="1:10" s="9" customFormat="1" x14ac:dyDescent="0.2">
      <c r="A556" s="143" t="s">
        <v>1394</v>
      </c>
      <c r="B556" s="40" t="s">
        <v>1433</v>
      </c>
      <c r="C556" s="348">
        <v>14.71</v>
      </c>
      <c r="D556" s="38">
        <v>1</v>
      </c>
      <c r="E556" s="106">
        <v>0</v>
      </c>
    </row>
    <row r="557" spans="1:10" s="9" customFormat="1" x14ac:dyDescent="0.2">
      <c r="A557" s="275" t="s">
        <v>1394</v>
      </c>
      <c r="B557" s="268" t="s">
        <v>1434</v>
      </c>
      <c r="C557" s="349">
        <v>3.4</v>
      </c>
      <c r="D557" s="272">
        <v>3</v>
      </c>
      <c r="E557" s="274">
        <v>0</v>
      </c>
    </row>
    <row r="558" spans="1:10" s="9" customFormat="1" x14ac:dyDescent="0.2">
      <c r="A558" s="143" t="s">
        <v>1394</v>
      </c>
      <c r="B558" s="40" t="s">
        <v>1435</v>
      </c>
      <c r="C558" s="348">
        <v>0.95</v>
      </c>
      <c r="D558" s="38">
        <v>1</v>
      </c>
      <c r="E558" s="106">
        <v>0</v>
      </c>
    </row>
    <row r="559" spans="1:10" s="9" customFormat="1" x14ac:dyDescent="0.2">
      <c r="A559" s="267" t="s">
        <v>1394</v>
      </c>
      <c r="B559" s="268" t="s">
        <v>1437</v>
      </c>
      <c r="C559" s="349">
        <v>17.649999999999999</v>
      </c>
      <c r="D559" s="272">
        <v>1</v>
      </c>
      <c r="E559" s="274">
        <v>0</v>
      </c>
    </row>
    <row r="560" spans="1:10" s="9" customFormat="1" x14ac:dyDescent="0.2">
      <c r="A560" s="143" t="s">
        <v>1394</v>
      </c>
      <c r="B560" s="40" t="s">
        <v>1438</v>
      </c>
      <c r="C560" s="348">
        <v>22.84</v>
      </c>
      <c r="D560" s="38">
        <v>3</v>
      </c>
      <c r="E560" s="106">
        <v>0</v>
      </c>
    </row>
    <row r="561" spans="1:10" s="9" customFormat="1" x14ac:dyDescent="0.2">
      <c r="A561" s="267" t="s">
        <v>1394</v>
      </c>
      <c r="B561" s="268" t="s">
        <v>4665</v>
      </c>
      <c r="C561" s="349">
        <v>21.43</v>
      </c>
      <c r="D561" s="272">
        <v>2</v>
      </c>
      <c r="E561" s="274">
        <v>0</v>
      </c>
      <c r="J561" s="4"/>
    </row>
    <row r="562" spans="1:10" s="9" customFormat="1" x14ac:dyDescent="0.2">
      <c r="A562" s="143" t="s">
        <v>1394</v>
      </c>
      <c r="B562" s="40" t="s">
        <v>1440</v>
      </c>
      <c r="C562" s="348">
        <v>2.77</v>
      </c>
      <c r="D562" s="38">
        <v>1</v>
      </c>
      <c r="E562" s="106">
        <v>0</v>
      </c>
    </row>
    <row r="563" spans="1:10" s="9" customFormat="1" x14ac:dyDescent="0.2">
      <c r="A563" s="267" t="s">
        <v>1394</v>
      </c>
      <c r="B563" s="268" t="s">
        <v>1441</v>
      </c>
      <c r="C563" s="349">
        <v>11.9</v>
      </c>
      <c r="D563" s="272">
        <v>1</v>
      </c>
      <c r="E563" s="274">
        <v>0</v>
      </c>
    </row>
    <row r="564" spans="1:10" s="9" customFormat="1" x14ac:dyDescent="0.2">
      <c r="A564" s="143" t="s">
        <v>1394</v>
      </c>
      <c r="B564" s="40" t="s">
        <v>1119</v>
      </c>
      <c r="C564" s="348">
        <v>1.22</v>
      </c>
      <c r="D564" s="38">
        <v>2</v>
      </c>
      <c r="E564" s="106">
        <v>0</v>
      </c>
    </row>
    <row r="565" spans="1:10" s="9" customFormat="1" x14ac:dyDescent="0.2">
      <c r="A565" s="267" t="s">
        <v>1394</v>
      </c>
      <c r="B565" s="268" t="s">
        <v>1121</v>
      </c>
      <c r="C565" s="349">
        <v>0.38</v>
      </c>
      <c r="D565" s="272">
        <v>1</v>
      </c>
      <c r="E565" s="274">
        <v>0</v>
      </c>
    </row>
    <row r="566" spans="1:10" s="9" customFormat="1" x14ac:dyDescent="0.2">
      <c r="A566" s="143" t="s">
        <v>1394</v>
      </c>
      <c r="B566" s="40" t="s">
        <v>1149</v>
      </c>
      <c r="C566" s="348">
        <v>0.55000000000000004</v>
      </c>
      <c r="D566" s="38">
        <v>1</v>
      </c>
      <c r="E566" s="106">
        <v>0</v>
      </c>
    </row>
    <row r="567" spans="1:10" s="9" customFormat="1" x14ac:dyDescent="0.2">
      <c r="A567" s="267" t="s">
        <v>1394</v>
      </c>
      <c r="B567" s="268" t="s">
        <v>1442</v>
      </c>
      <c r="C567" s="349">
        <v>21.94</v>
      </c>
      <c r="D567" s="272">
        <v>3</v>
      </c>
      <c r="E567" s="274">
        <v>0</v>
      </c>
    </row>
    <row r="568" spans="1:10" s="9" customFormat="1" x14ac:dyDescent="0.2">
      <c r="A568" s="143" t="s">
        <v>1394</v>
      </c>
      <c r="B568" s="40" t="s">
        <v>1113</v>
      </c>
      <c r="C568" s="348">
        <v>1.23</v>
      </c>
      <c r="D568" s="38">
        <v>1</v>
      </c>
      <c r="E568" s="106">
        <v>0</v>
      </c>
    </row>
    <row r="569" spans="1:10" s="9" customFormat="1" x14ac:dyDescent="0.2">
      <c r="A569" s="267" t="s">
        <v>1394</v>
      </c>
      <c r="B569" s="268" t="s">
        <v>1150</v>
      </c>
      <c r="C569" s="349">
        <v>0.51</v>
      </c>
      <c r="D569" s="272">
        <v>1</v>
      </c>
      <c r="E569" s="274">
        <v>0</v>
      </c>
    </row>
    <row r="570" spans="1:10" s="9" customFormat="1" x14ac:dyDescent="0.2">
      <c r="A570" s="12" t="s">
        <v>1394</v>
      </c>
      <c r="B570" s="9" t="s">
        <v>3526</v>
      </c>
      <c r="C570" s="348">
        <v>28.27</v>
      </c>
      <c r="D570" s="38">
        <v>4</v>
      </c>
      <c r="E570" s="106">
        <v>0</v>
      </c>
    </row>
    <row r="571" spans="1:10" s="9" customFormat="1" x14ac:dyDescent="0.2">
      <c r="A571" s="267" t="s">
        <v>1394</v>
      </c>
      <c r="B571" s="268" t="s">
        <v>1147</v>
      </c>
      <c r="C571" s="349">
        <v>3.93</v>
      </c>
      <c r="D571" s="272">
        <v>2</v>
      </c>
      <c r="E571" s="274">
        <v>0</v>
      </c>
    </row>
    <row r="572" spans="1:10" s="9" customFormat="1" x14ac:dyDescent="0.2">
      <c r="A572" s="143" t="s">
        <v>1394</v>
      </c>
      <c r="B572" s="40" t="s">
        <v>1028</v>
      </c>
      <c r="C572" s="348">
        <v>1.44</v>
      </c>
      <c r="D572" s="38">
        <v>2</v>
      </c>
      <c r="E572" s="106">
        <v>0</v>
      </c>
    </row>
    <row r="573" spans="1:10" s="9" customFormat="1" x14ac:dyDescent="0.2">
      <c r="A573" s="275" t="s">
        <v>1394</v>
      </c>
      <c r="B573" s="269" t="s">
        <v>3634</v>
      </c>
      <c r="C573" s="349">
        <v>24.41</v>
      </c>
      <c r="D573" s="272">
        <v>2</v>
      </c>
      <c r="E573" s="274">
        <v>0</v>
      </c>
    </row>
    <row r="574" spans="1:10" s="9" customFormat="1" x14ac:dyDescent="0.2">
      <c r="A574" s="143" t="s">
        <v>1394</v>
      </c>
      <c r="B574" s="40" t="s">
        <v>1042</v>
      </c>
      <c r="C574" s="348">
        <v>0.45</v>
      </c>
      <c r="D574" s="38">
        <v>1</v>
      </c>
      <c r="E574" s="106">
        <v>0</v>
      </c>
    </row>
    <row r="575" spans="1:10" s="9" customFormat="1" x14ac:dyDescent="0.2">
      <c r="A575" s="267" t="s">
        <v>1394</v>
      </c>
      <c r="B575" s="268" t="s">
        <v>1443</v>
      </c>
      <c r="C575" s="349">
        <v>2.0499999999999998</v>
      </c>
      <c r="D575" s="272">
        <v>1</v>
      </c>
      <c r="E575" s="274">
        <v>0</v>
      </c>
    </row>
    <row r="576" spans="1:10" s="9" customFormat="1" x14ac:dyDescent="0.2">
      <c r="A576" s="143" t="s">
        <v>1394</v>
      </c>
      <c r="B576" s="40" t="s">
        <v>1444</v>
      </c>
      <c r="C576" s="348">
        <v>1.89</v>
      </c>
      <c r="D576" s="38">
        <v>1</v>
      </c>
      <c r="E576" s="106">
        <v>0</v>
      </c>
    </row>
    <row r="577" spans="1:10" s="9" customFormat="1" x14ac:dyDescent="0.2">
      <c r="A577" s="267" t="s">
        <v>1394</v>
      </c>
      <c r="B577" s="268" t="s">
        <v>1169</v>
      </c>
      <c r="C577" s="349">
        <v>2.62</v>
      </c>
      <c r="D577" s="272">
        <v>1</v>
      </c>
      <c r="E577" s="274">
        <v>0</v>
      </c>
    </row>
    <row r="578" spans="1:10" s="9" customFormat="1" x14ac:dyDescent="0.2">
      <c r="A578" s="12" t="s">
        <v>1394</v>
      </c>
      <c r="B578" s="4" t="s">
        <v>3608</v>
      </c>
      <c r="C578" s="348">
        <v>1.0900000000000001</v>
      </c>
      <c r="D578" s="38">
        <v>1</v>
      </c>
      <c r="E578" s="106">
        <v>0</v>
      </c>
    </row>
    <row r="579" spans="1:10" s="9" customFormat="1" x14ac:dyDescent="0.2">
      <c r="A579" s="267" t="s">
        <v>1394</v>
      </c>
      <c r="B579" s="268" t="s">
        <v>1037</v>
      </c>
      <c r="C579" s="349">
        <v>0.55000000000000004</v>
      </c>
      <c r="D579" s="272">
        <v>1</v>
      </c>
      <c r="E579" s="274">
        <v>0</v>
      </c>
    </row>
    <row r="580" spans="1:10" s="9" customFormat="1" x14ac:dyDescent="0.2">
      <c r="A580" s="143" t="s">
        <v>1394</v>
      </c>
      <c r="B580" s="40" t="s">
        <v>1100</v>
      </c>
      <c r="C580" s="348">
        <v>1.1200000000000001</v>
      </c>
      <c r="D580" s="38">
        <v>3</v>
      </c>
      <c r="E580" s="106">
        <v>0</v>
      </c>
    </row>
    <row r="581" spans="1:10" s="9" customFormat="1" x14ac:dyDescent="0.2">
      <c r="A581" s="267" t="s">
        <v>1394</v>
      </c>
      <c r="B581" s="268" t="s">
        <v>1148</v>
      </c>
      <c r="C581" s="349">
        <v>0.65</v>
      </c>
      <c r="D581" s="272">
        <v>1</v>
      </c>
      <c r="E581" s="274">
        <v>0</v>
      </c>
    </row>
    <row r="582" spans="1:10" s="9" customFormat="1" x14ac:dyDescent="0.2">
      <c r="A582" s="143" t="s">
        <v>1394</v>
      </c>
      <c r="B582" s="40" t="s">
        <v>1145</v>
      </c>
      <c r="C582" s="348">
        <v>2.2200000000000002</v>
      </c>
      <c r="D582" s="38">
        <v>2</v>
      </c>
      <c r="E582" s="106">
        <v>0</v>
      </c>
      <c r="F582" s="4"/>
      <c r="G582" s="4"/>
      <c r="H582" s="4"/>
      <c r="I582" s="4"/>
      <c r="J582" s="4"/>
    </row>
    <row r="583" spans="1:10" s="9" customFormat="1" x14ac:dyDescent="0.2">
      <c r="A583" s="267" t="s">
        <v>1394</v>
      </c>
      <c r="B583" s="268" t="s">
        <v>1445</v>
      </c>
      <c r="C583" s="349">
        <v>0.71</v>
      </c>
      <c r="D583" s="272">
        <v>1</v>
      </c>
      <c r="E583" s="274">
        <v>0</v>
      </c>
    </row>
    <row r="584" spans="1:10" s="9" customFormat="1" x14ac:dyDescent="0.2">
      <c r="A584" s="143" t="s">
        <v>1394</v>
      </c>
      <c r="B584" s="40" t="s">
        <v>1267</v>
      </c>
      <c r="C584" s="348">
        <v>0.31</v>
      </c>
      <c r="D584" s="38">
        <v>1</v>
      </c>
      <c r="E584" s="106">
        <v>0</v>
      </c>
    </row>
    <row r="585" spans="1:10" s="9" customFormat="1" x14ac:dyDescent="0.2">
      <c r="A585" s="267" t="s">
        <v>1394</v>
      </c>
      <c r="B585" s="268" t="s">
        <v>1446</v>
      </c>
      <c r="C585" s="349">
        <v>2</v>
      </c>
      <c r="D585" s="272">
        <v>1</v>
      </c>
      <c r="E585" s="274">
        <v>0</v>
      </c>
    </row>
    <row r="586" spans="1:10" s="9" customFormat="1" x14ac:dyDescent="0.2">
      <c r="A586" s="143" t="s">
        <v>1394</v>
      </c>
      <c r="B586" s="40" t="s">
        <v>4579</v>
      </c>
      <c r="C586" s="348">
        <v>6.33</v>
      </c>
      <c r="D586" s="38">
        <v>1</v>
      </c>
      <c r="E586" s="106">
        <v>0</v>
      </c>
    </row>
    <row r="587" spans="1:10" s="9" customFormat="1" x14ac:dyDescent="0.2">
      <c r="A587" s="267" t="s">
        <v>1394</v>
      </c>
      <c r="B587" s="268" t="s">
        <v>1447</v>
      </c>
      <c r="C587" s="349">
        <v>116.51</v>
      </c>
      <c r="D587" s="272">
        <v>8</v>
      </c>
      <c r="E587" s="274">
        <v>0</v>
      </c>
    </row>
    <row r="588" spans="1:10" s="9" customFormat="1" x14ac:dyDescent="0.2">
      <c r="A588" s="143" t="s">
        <v>1394</v>
      </c>
      <c r="B588" s="40" t="s">
        <v>1118</v>
      </c>
      <c r="C588" s="348">
        <v>1.82</v>
      </c>
      <c r="D588" s="38">
        <v>2</v>
      </c>
      <c r="E588" s="106">
        <v>0</v>
      </c>
    </row>
    <row r="589" spans="1:10" s="9" customFormat="1" x14ac:dyDescent="0.2">
      <c r="A589" s="267" t="s">
        <v>1394</v>
      </c>
      <c r="B589" s="268" t="s">
        <v>1268</v>
      </c>
      <c r="C589" s="349">
        <v>0.25</v>
      </c>
      <c r="D589" s="272">
        <v>1</v>
      </c>
      <c r="E589" s="274">
        <v>0</v>
      </c>
    </row>
    <row r="590" spans="1:10" s="9" customFormat="1" x14ac:dyDescent="0.2">
      <c r="A590" s="143" t="s">
        <v>1394</v>
      </c>
      <c r="B590" s="40" t="s">
        <v>1151</v>
      </c>
      <c r="C590" s="348">
        <v>0.47</v>
      </c>
      <c r="D590" s="38">
        <v>1</v>
      </c>
      <c r="E590" s="106">
        <v>0</v>
      </c>
    </row>
    <row r="591" spans="1:10" s="9" customFormat="1" x14ac:dyDescent="0.2">
      <c r="A591" s="267" t="s">
        <v>1394</v>
      </c>
      <c r="B591" s="268" t="s">
        <v>1122</v>
      </c>
      <c r="C591" s="349">
        <v>0.94</v>
      </c>
      <c r="D591" s="272">
        <v>2</v>
      </c>
      <c r="E591" s="274">
        <v>0</v>
      </c>
    </row>
    <row r="592" spans="1:10" s="9" customFormat="1" x14ac:dyDescent="0.2">
      <c r="A592" s="12" t="s">
        <v>1394</v>
      </c>
      <c r="B592" s="4" t="s">
        <v>3572</v>
      </c>
      <c r="C592" s="348">
        <v>1.77</v>
      </c>
      <c r="D592" s="38">
        <v>1</v>
      </c>
      <c r="E592" s="106">
        <v>0</v>
      </c>
    </row>
    <row r="593" spans="1:10" s="9" customFormat="1" x14ac:dyDescent="0.2">
      <c r="A593" s="267" t="s">
        <v>1394</v>
      </c>
      <c r="B593" s="268" t="s">
        <v>1256</v>
      </c>
      <c r="C593" s="349">
        <v>0.31</v>
      </c>
      <c r="D593" s="272">
        <v>1</v>
      </c>
      <c r="E593" s="274">
        <v>0</v>
      </c>
      <c r="F593" s="4"/>
      <c r="G593" s="4"/>
      <c r="H593" s="4"/>
      <c r="I593" s="4"/>
      <c r="J593" s="4"/>
    </row>
    <row r="594" spans="1:10" s="9" customFormat="1" x14ac:dyDescent="0.2">
      <c r="A594" s="143" t="s">
        <v>1394</v>
      </c>
      <c r="B594" s="40" t="s">
        <v>1030</v>
      </c>
      <c r="C594" s="348">
        <v>0.85</v>
      </c>
      <c r="D594" s="38">
        <v>1</v>
      </c>
      <c r="E594" s="106">
        <v>0</v>
      </c>
    </row>
    <row r="595" spans="1:10" s="9" customFormat="1" x14ac:dyDescent="0.2">
      <c r="A595" s="267" t="s">
        <v>1394</v>
      </c>
      <c r="B595" s="268" t="s">
        <v>1202</v>
      </c>
      <c r="C595" s="349">
        <v>1.65</v>
      </c>
      <c r="D595" s="272">
        <v>2</v>
      </c>
      <c r="E595" s="274">
        <v>0</v>
      </c>
    </row>
    <row r="596" spans="1:10" s="9" customFormat="1" x14ac:dyDescent="0.2">
      <c r="A596" s="143" t="s">
        <v>1394</v>
      </c>
      <c r="B596" s="40" t="s">
        <v>1449</v>
      </c>
      <c r="C596" s="348">
        <v>47.91</v>
      </c>
      <c r="D596" s="38">
        <v>5</v>
      </c>
      <c r="E596" s="106">
        <v>0</v>
      </c>
    </row>
    <row r="597" spans="1:10" s="4" customFormat="1" x14ac:dyDescent="0.2">
      <c r="A597" s="275" t="s">
        <v>1394</v>
      </c>
      <c r="B597" s="269" t="s">
        <v>3657</v>
      </c>
      <c r="C597" s="349">
        <v>1.19</v>
      </c>
      <c r="D597" s="272">
        <v>1</v>
      </c>
      <c r="E597" s="274">
        <v>0</v>
      </c>
      <c r="F597" s="9"/>
      <c r="G597" s="9"/>
      <c r="H597" s="9"/>
      <c r="I597" s="9"/>
      <c r="J597" s="9"/>
    </row>
    <row r="598" spans="1:10" s="4" customFormat="1" x14ac:dyDescent="0.2">
      <c r="A598" s="143" t="s">
        <v>1394</v>
      </c>
      <c r="B598" s="40" t="s">
        <v>1450</v>
      </c>
      <c r="C598" s="348">
        <v>3.8</v>
      </c>
      <c r="D598" s="38">
        <v>2</v>
      </c>
      <c r="E598" s="106">
        <v>0</v>
      </c>
      <c r="F598" s="9"/>
      <c r="G598" s="9"/>
      <c r="H598" s="9"/>
      <c r="I598" s="9"/>
      <c r="J598" s="9"/>
    </row>
    <row r="599" spans="1:10" s="4" customFormat="1" x14ac:dyDescent="0.2">
      <c r="A599" s="267" t="s">
        <v>1394</v>
      </c>
      <c r="B599" s="268" t="s">
        <v>1451</v>
      </c>
      <c r="C599" s="349">
        <v>1.1200000000000001</v>
      </c>
      <c r="D599" s="272">
        <v>1</v>
      </c>
      <c r="E599" s="274">
        <v>0</v>
      </c>
      <c r="F599" s="9"/>
      <c r="G599" s="9"/>
      <c r="H599" s="9"/>
      <c r="I599" s="9"/>
      <c r="J599" s="9"/>
    </row>
    <row r="600" spans="1:10" s="4" customFormat="1" x14ac:dyDescent="0.2">
      <c r="A600" s="143" t="s">
        <v>1394</v>
      </c>
      <c r="B600" s="40" t="s">
        <v>1452</v>
      </c>
      <c r="C600" s="348">
        <v>0.86</v>
      </c>
      <c r="D600" s="38">
        <v>1</v>
      </c>
      <c r="E600" s="106">
        <v>0</v>
      </c>
      <c r="F600" s="9"/>
      <c r="G600" s="9"/>
      <c r="H600" s="9"/>
      <c r="I600" s="9"/>
      <c r="J600" s="9"/>
    </row>
    <row r="601" spans="1:10" s="9" customFormat="1" x14ac:dyDescent="0.2">
      <c r="A601" s="267" t="s">
        <v>1394</v>
      </c>
      <c r="B601" s="268" t="s">
        <v>1453</v>
      </c>
      <c r="C601" s="349">
        <v>1.63</v>
      </c>
      <c r="D601" s="272">
        <v>1</v>
      </c>
      <c r="E601" s="274">
        <v>0</v>
      </c>
    </row>
    <row r="602" spans="1:10" s="9" customFormat="1" x14ac:dyDescent="0.2">
      <c r="A602" s="143" t="s">
        <v>1394</v>
      </c>
      <c r="B602" s="40" t="s">
        <v>1454</v>
      </c>
      <c r="C602" s="348">
        <v>0.66</v>
      </c>
      <c r="D602" s="38">
        <v>1</v>
      </c>
      <c r="E602" s="106">
        <v>0</v>
      </c>
    </row>
    <row r="603" spans="1:10" s="9" customFormat="1" x14ac:dyDescent="0.2">
      <c r="A603" s="267" t="s">
        <v>1394</v>
      </c>
      <c r="B603" s="268" t="s">
        <v>1248</v>
      </c>
      <c r="C603" s="349">
        <v>0.1</v>
      </c>
      <c r="D603" s="272">
        <v>1</v>
      </c>
      <c r="E603" s="274">
        <v>0</v>
      </c>
    </row>
    <row r="604" spans="1:10" s="9" customFormat="1" x14ac:dyDescent="0.2">
      <c r="A604" s="143" t="s">
        <v>1394</v>
      </c>
      <c r="B604" s="9" t="s">
        <v>3601</v>
      </c>
      <c r="C604" s="348">
        <v>25.03</v>
      </c>
      <c r="D604" s="38">
        <v>3</v>
      </c>
      <c r="E604" s="106">
        <v>0</v>
      </c>
    </row>
    <row r="605" spans="1:10" s="9" customFormat="1" x14ac:dyDescent="0.2">
      <c r="A605" s="267" t="s">
        <v>1394</v>
      </c>
      <c r="B605" s="268" t="s">
        <v>1455</v>
      </c>
      <c r="C605" s="349">
        <v>1.18</v>
      </c>
      <c r="D605" s="272">
        <v>1</v>
      </c>
      <c r="E605" s="274">
        <v>0</v>
      </c>
    </row>
    <row r="606" spans="1:10" s="9" customFormat="1" x14ac:dyDescent="0.2">
      <c r="A606" s="12" t="s">
        <v>1394</v>
      </c>
      <c r="B606" s="40" t="s">
        <v>1127</v>
      </c>
      <c r="C606" s="348">
        <v>38.08</v>
      </c>
      <c r="D606" s="38">
        <v>5</v>
      </c>
      <c r="E606" s="106">
        <v>0</v>
      </c>
    </row>
    <row r="607" spans="1:10" s="9" customFormat="1" x14ac:dyDescent="0.2">
      <c r="A607" s="267" t="s">
        <v>1394</v>
      </c>
      <c r="B607" s="268" t="s">
        <v>1456</v>
      </c>
      <c r="C607" s="349">
        <v>8.93</v>
      </c>
      <c r="D607" s="272">
        <v>1</v>
      </c>
      <c r="E607" s="274">
        <v>0</v>
      </c>
    </row>
    <row r="608" spans="1:10" s="9" customFormat="1" x14ac:dyDescent="0.2">
      <c r="A608" s="143" t="s">
        <v>1394</v>
      </c>
      <c r="B608" s="40" t="s">
        <v>1125</v>
      </c>
      <c r="C608" s="348">
        <v>0.32</v>
      </c>
      <c r="D608" s="38">
        <v>1</v>
      </c>
      <c r="E608" s="106">
        <v>0</v>
      </c>
    </row>
    <row r="609" spans="1:10" s="9" customFormat="1" x14ac:dyDescent="0.2">
      <c r="A609" s="267" t="s">
        <v>1394</v>
      </c>
      <c r="B609" s="268" t="s">
        <v>1153</v>
      </c>
      <c r="C609" s="349">
        <v>0.34</v>
      </c>
      <c r="D609" s="272">
        <v>1</v>
      </c>
      <c r="E609" s="274">
        <v>0</v>
      </c>
    </row>
    <row r="610" spans="1:10" s="9" customFormat="1" x14ac:dyDescent="0.2">
      <c r="A610" s="143" t="s">
        <v>1394</v>
      </c>
      <c r="B610" s="40" t="s">
        <v>1459</v>
      </c>
      <c r="C610" s="348">
        <v>6.17</v>
      </c>
      <c r="D610" s="38">
        <v>1</v>
      </c>
      <c r="E610" s="106">
        <v>0</v>
      </c>
    </row>
    <row r="611" spans="1:10" s="9" customFormat="1" x14ac:dyDescent="0.2">
      <c r="A611" s="267" t="s">
        <v>1394</v>
      </c>
      <c r="B611" s="268" t="s">
        <v>1257</v>
      </c>
      <c r="C611" s="349">
        <v>0.31</v>
      </c>
      <c r="D611" s="272">
        <v>1</v>
      </c>
      <c r="E611" s="274">
        <v>0</v>
      </c>
      <c r="F611" s="4"/>
      <c r="G611" s="4"/>
      <c r="H611" s="4"/>
      <c r="I611" s="4"/>
      <c r="J611" s="4"/>
    </row>
    <row r="612" spans="1:10" s="9" customFormat="1" x14ac:dyDescent="0.2">
      <c r="A612" s="12" t="s">
        <v>1394</v>
      </c>
      <c r="B612" s="9" t="s">
        <v>1609</v>
      </c>
      <c r="C612" s="348">
        <v>16.14</v>
      </c>
      <c r="D612" s="38">
        <v>4</v>
      </c>
      <c r="E612" s="106">
        <v>0</v>
      </c>
    </row>
    <row r="613" spans="1:10" s="9" customFormat="1" x14ac:dyDescent="0.2">
      <c r="A613" s="267" t="s">
        <v>1394</v>
      </c>
      <c r="B613" s="269" t="s">
        <v>3478</v>
      </c>
      <c r="C613" s="349">
        <v>1.3</v>
      </c>
      <c r="D613" s="272">
        <v>1</v>
      </c>
      <c r="E613" s="274">
        <v>0</v>
      </c>
    </row>
    <row r="614" spans="1:10" s="9" customFormat="1" x14ac:dyDescent="0.2">
      <c r="A614" s="143" t="s">
        <v>1394</v>
      </c>
      <c r="B614" s="40" t="s">
        <v>1460</v>
      </c>
      <c r="C614" s="348">
        <v>1.28</v>
      </c>
      <c r="D614" s="38">
        <v>1</v>
      </c>
      <c r="E614" s="106">
        <v>0</v>
      </c>
    </row>
    <row r="615" spans="1:10" s="9" customFormat="1" x14ac:dyDescent="0.2">
      <c r="A615" s="275" t="s">
        <v>1394</v>
      </c>
      <c r="B615" s="269" t="s">
        <v>4124</v>
      </c>
      <c r="C615" s="349">
        <v>1.17</v>
      </c>
      <c r="D615" s="272">
        <v>1</v>
      </c>
      <c r="E615" s="274">
        <v>1</v>
      </c>
    </row>
    <row r="616" spans="1:10" s="9" customFormat="1" x14ac:dyDescent="0.2">
      <c r="A616" s="143" t="s">
        <v>1394</v>
      </c>
      <c r="B616" s="40" t="s">
        <v>1031</v>
      </c>
      <c r="C616" s="348">
        <v>22.14</v>
      </c>
      <c r="D616" s="38">
        <v>7</v>
      </c>
      <c r="E616" s="106">
        <v>0</v>
      </c>
    </row>
    <row r="617" spans="1:10" s="9" customFormat="1" x14ac:dyDescent="0.2">
      <c r="A617" s="336" t="s">
        <v>1394</v>
      </c>
      <c r="B617" s="356" t="s">
        <v>1120</v>
      </c>
      <c r="C617" s="386">
        <v>8.77</v>
      </c>
      <c r="D617" s="321">
        <v>4</v>
      </c>
      <c r="E617" s="323">
        <v>0</v>
      </c>
    </row>
    <row r="618" spans="1:10" s="9" customFormat="1" x14ac:dyDescent="0.2">
      <c r="A618" s="275" t="s">
        <v>1394</v>
      </c>
      <c r="B618" s="269" t="s">
        <v>1699</v>
      </c>
      <c r="C618" s="349">
        <v>7.72</v>
      </c>
      <c r="D618" s="272">
        <v>5</v>
      </c>
      <c r="E618" s="274">
        <v>2</v>
      </c>
    </row>
    <row r="619" spans="1:10" s="9" customFormat="1" x14ac:dyDescent="0.2">
      <c r="A619" s="12" t="s">
        <v>1394</v>
      </c>
      <c r="B619" s="9" t="s">
        <v>1738</v>
      </c>
      <c r="C619" s="348">
        <v>3.51</v>
      </c>
      <c r="D619" s="38">
        <v>1</v>
      </c>
      <c r="E619" s="106">
        <v>1</v>
      </c>
    </row>
    <row r="620" spans="1:10" s="9" customFormat="1" x14ac:dyDescent="0.2">
      <c r="A620" s="275" t="s">
        <v>1394</v>
      </c>
      <c r="B620" s="268" t="s">
        <v>1026</v>
      </c>
      <c r="C620" s="349">
        <v>10.15</v>
      </c>
      <c r="D620" s="272">
        <v>5</v>
      </c>
      <c r="E620" s="274">
        <v>2</v>
      </c>
    </row>
    <row r="621" spans="1:10" s="9" customFormat="1" x14ac:dyDescent="0.2">
      <c r="A621" s="12" t="s">
        <v>1394</v>
      </c>
      <c r="B621" s="4" t="s">
        <v>4578</v>
      </c>
      <c r="C621" s="348">
        <v>10.15</v>
      </c>
      <c r="D621" s="38">
        <v>2</v>
      </c>
      <c r="E621" s="106">
        <v>0</v>
      </c>
    </row>
    <row r="622" spans="1:10" s="9" customFormat="1" x14ac:dyDescent="0.2">
      <c r="A622" s="275" t="s">
        <v>1394</v>
      </c>
      <c r="B622" s="269" t="s">
        <v>4577</v>
      </c>
      <c r="C622" s="349">
        <v>2.27</v>
      </c>
      <c r="D622" s="272">
        <v>1</v>
      </c>
      <c r="E622" s="274">
        <v>0</v>
      </c>
    </row>
    <row r="623" spans="1:10" s="9" customFormat="1" x14ac:dyDescent="0.2">
      <c r="A623" s="143" t="s">
        <v>1394</v>
      </c>
      <c r="B623" s="40" t="s">
        <v>1177</v>
      </c>
      <c r="C623" s="348">
        <v>1.95</v>
      </c>
      <c r="D623" s="38">
        <v>1</v>
      </c>
      <c r="E623" s="106">
        <v>0</v>
      </c>
    </row>
    <row r="624" spans="1:10" s="9" customFormat="1" x14ac:dyDescent="0.2">
      <c r="A624" s="267" t="s">
        <v>1394</v>
      </c>
      <c r="B624" s="268" t="s">
        <v>1114</v>
      </c>
      <c r="C624" s="349">
        <v>3.63</v>
      </c>
      <c r="D624" s="272">
        <v>4</v>
      </c>
      <c r="E624" s="274">
        <v>0</v>
      </c>
    </row>
    <row r="625" spans="1:10" s="9" customFormat="1" x14ac:dyDescent="0.2">
      <c r="A625" s="143" t="s">
        <v>1394</v>
      </c>
      <c r="B625" s="40" t="s">
        <v>1461</v>
      </c>
      <c r="C625" s="348">
        <v>1.52</v>
      </c>
      <c r="D625" s="38">
        <v>1</v>
      </c>
      <c r="E625" s="106">
        <v>0</v>
      </c>
    </row>
    <row r="626" spans="1:10" s="9" customFormat="1" x14ac:dyDescent="0.2">
      <c r="A626" s="282" t="s">
        <v>1394</v>
      </c>
      <c r="B626" s="278" t="s">
        <v>4144</v>
      </c>
      <c r="C626" s="349">
        <v>0.67</v>
      </c>
      <c r="D626" s="272">
        <v>1</v>
      </c>
      <c r="E626" s="274">
        <v>1</v>
      </c>
    </row>
    <row r="627" spans="1:10" s="9" customFormat="1" x14ac:dyDescent="0.2">
      <c r="A627" s="143" t="s">
        <v>1394</v>
      </c>
      <c r="B627" s="40" t="s">
        <v>1255</v>
      </c>
      <c r="C627" s="348">
        <v>0.4</v>
      </c>
      <c r="D627" s="38">
        <v>1</v>
      </c>
      <c r="E627" s="106">
        <v>0</v>
      </c>
      <c r="F627" s="4"/>
      <c r="G627" s="4"/>
      <c r="H627" s="4"/>
      <c r="I627" s="4"/>
      <c r="J627" s="4"/>
    </row>
    <row r="628" spans="1:10" s="9" customFormat="1" x14ac:dyDescent="0.2">
      <c r="A628" s="267" t="s">
        <v>1394</v>
      </c>
      <c r="B628" s="268" t="s">
        <v>1254</v>
      </c>
      <c r="C628" s="349">
        <v>0.5</v>
      </c>
      <c r="D628" s="272">
        <v>1</v>
      </c>
      <c r="E628" s="274">
        <v>0</v>
      </c>
      <c r="F628" s="4"/>
      <c r="G628" s="4"/>
      <c r="H628" s="4"/>
      <c r="I628" s="4"/>
      <c r="J628" s="4"/>
    </row>
    <row r="629" spans="1:10" s="9" customFormat="1" x14ac:dyDescent="0.2">
      <c r="A629" s="12" t="s">
        <v>1394</v>
      </c>
      <c r="B629" s="9" t="s">
        <v>1633</v>
      </c>
      <c r="C629" s="348">
        <v>2.21</v>
      </c>
      <c r="D629" s="38">
        <v>1</v>
      </c>
      <c r="E629" s="106">
        <v>0</v>
      </c>
    </row>
    <row r="630" spans="1:10" s="9" customFormat="1" x14ac:dyDescent="0.2">
      <c r="A630" s="267" t="s">
        <v>1394</v>
      </c>
      <c r="B630" s="268" t="s">
        <v>1021</v>
      </c>
      <c r="C630" s="349">
        <v>3.31</v>
      </c>
      <c r="D630" s="272">
        <v>3</v>
      </c>
      <c r="E630" s="274">
        <v>0</v>
      </c>
    </row>
    <row r="631" spans="1:10" s="9" customFormat="1" x14ac:dyDescent="0.2">
      <c r="A631" s="143" t="s">
        <v>1394</v>
      </c>
      <c r="B631" s="40" t="s">
        <v>1463</v>
      </c>
      <c r="C631" s="348">
        <v>2.2000000000000002</v>
      </c>
      <c r="D631" s="38">
        <v>1</v>
      </c>
      <c r="E631" s="106">
        <v>0</v>
      </c>
    </row>
    <row r="632" spans="1:10" s="9" customFormat="1" x14ac:dyDescent="0.2">
      <c r="A632" s="336" t="s">
        <v>1394</v>
      </c>
      <c r="B632" s="356" t="s">
        <v>1464</v>
      </c>
      <c r="C632" s="386">
        <v>16.34</v>
      </c>
      <c r="D632" s="321">
        <v>1</v>
      </c>
      <c r="E632" s="323">
        <v>0</v>
      </c>
    </row>
    <row r="633" spans="1:10" s="9" customFormat="1" x14ac:dyDescent="0.2">
      <c r="A633" s="267" t="s">
        <v>1394</v>
      </c>
      <c r="B633" s="268" t="s">
        <v>1064</v>
      </c>
      <c r="C633" s="349">
        <v>4.22</v>
      </c>
      <c r="D633" s="272">
        <v>2</v>
      </c>
      <c r="E633" s="274">
        <v>0</v>
      </c>
    </row>
    <row r="634" spans="1:10" s="9" customFormat="1" x14ac:dyDescent="0.2">
      <c r="A634" s="143" t="s">
        <v>1394</v>
      </c>
      <c r="B634" s="40" t="s">
        <v>4674</v>
      </c>
      <c r="C634" s="348">
        <v>0.99</v>
      </c>
      <c r="D634" s="38">
        <v>2</v>
      </c>
      <c r="E634" s="106">
        <v>0</v>
      </c>
    </row>
    <row r="635" spans="1:10" s="9" customFormat="1" x14ac:dyDescent="0.2">
      <c r="A635" s="275" t="s">
        <v>1394</v>
      </c>
      <c r="B635" s="269" t="s">
        <v>3536</v>
      </c>
      <c r="C635" s="349">
        <v>1.68</v>
      </c>
      <c r="D635" s="272">
        <v>1</v>
      </c>
      <c r="E635" s="274">
        <v>0</v>
      </c>
    </row>
    <row r="636" spans="1:10" s="9" customFormat="1" x14ac:dyDescent="0.2">
      <c r="A636" s="143" t="s">
        <v>1394</v>
      </c>
      <c r="B636" s="40" t="s">
        <v>1152</v>
      </c>
      <c r="C636" s="348">
        <v>4.24</v>
      </c>
      <c r="D636" s="38">
        <v>3</v>
      </c>
      <c r="E636" s="106">
        <v>0</v>
      </c>
    </row>
    <row r="637" spans="1:10" s="9" customFormat="1" x14ac:dyDescent="0.2">
      <c r="A637" s="267" t="s">
        <v>1394</v>
      </c>
      <c r="B637" s="268" t="s">
        <v>1249</v>
      </c>
      <c r="C637" s="349">
        <v>0.06</v>
      </c>
      <c r="D637" s="272">
        <v>1</v>
      </c>
      <c r="E637" s="274">
        <v>0</v>
      </c>
    </row>
    <row r="638" spans="1:10" s="9" customFormat="1" x14ac:dyDescent="0.2">
      <c r="A638" s="143" t="s">
        <v>1394</v>
      </c>
      <c r="B638" s="40" t="s">
        <v>1131</v>
      </c>
      <c r="C638" s="348">
        <v>0.28000000000000003</v>
      </c>
      <c r="D638" s="38">
        <v>1</v>
      </c>
      <c r="E638" s="106">
        <v>0</v>
      </c>
    </row>
    <row r="639" spans="1:10" s="9" customFormat="1" x14ac:dyDescent="0.2">
      <c r="A639" s="267" t="s">
        <v>1394</v>
      </c>
      <c r="B639" s="268" t="s">
        <v>1023</v>
      </c>
      <c r="C639" s="349">
        <v>3.82</v>
      </c>
      <c r="D639" s="272">
        <v>4</v>
      </c>
      <c r="E639" s="274">
        <v>1</v>
      </c>
    </row>
    <row r="640" spans="1:10" s="9" customFormat="1" x14ac:dyDescent="0.2">
      <c r="A640" s="12" t="s">
        <v>1394</v>
      </c>
      <c r="B640" s="9" t="s">
        <v>1080</v>
      </c>
      <c r="C640" s="348">
        <v>4.2</v>
      </c>
      <c r="D640" s="38">
        <v>5</v>
      </c>
      <c r="E640" s="106">
        <v>1</v>
      </c>
    </row>
    <row r="641" spans="1:10" s="9" customFormat="1" x14ac:dyDescent="0.2">
      <c r="A641" s="267" t="s">
        <v>1394</v>
      </c>
      <c r="B641" s="268" t="s">
        <v>1034</v>
      </c>
      <c r="C641" s="349">
        <v>3.2</v>
      </c>
      <c r="D641" s="272">
        <v>3</v>
      </c>
      <c r="E641" s="274">
        <v>0</v>
      </c>
    </row>
    <row r="642" spans="1:10" s="9" customFormat="1" x14ac:dyDescent="0.2">
      <c r="A642" s="143" t="s">
        <v>1394</v>
      </c>
      <c r="B642" s="40" t="s">
        <v>1293</v>
      </c>
      <c r="C642" s="348">
        <v>0.28000000000000003</v>
      </c>
      <c r="D642" s="38">
        <v>1</v>
      </c>
      <c r="E642" s="106">
        <v>0</v>
      </c>
    </row>
    <row r="643" spans="1:10" s="9" customFormat="1" x14ac:dyDescent="0.2">
      <c r="A643" s="267" t="s">
        <v>1394</v>
      </c>
      <c r="B643" s="268" t="s">
        <v>1022</v>
      </c>
      <c r="C643" s="349">
        <v>7.53</v>
      </c>
      <c r="D643" s="272">
        <v>5</v>
      </c>
      <c r="E643" s="274">
        <v>0</v>
      </c>
    </row>
    <row r="644" spans="1:10" s="9" customFormat="1" x14ac:dyDescent="0.2">
      <c r="A644" s="143" t="s">
        <v>1394</v>
      </c>
      <c r="B644" s="40" t="s">
        <v>1141</v>
      </c>
      <c r="C644" s="348">
        <v>2.02</v>
      </c>
      <c r="D644" s="38">
        <v>2</v>
      </c>
      <c r="E644" s="106">
        <v>0</v>
      </c>
      <c r="F644" s="4"/>
      <c r="G644" s="4"/>
      <c r="H644" s="4"/>
      <c r="I644" s="4"/>
      <c r="J644" s="4"/>
    </row>
    <row r="645" spans="1:10" s="9" customFormat="1" x14ac:dyDescent="0.2">
      <c r="A645" s="275" t="s">
        <v>1394</v>
      </c>
      <c r="B645" s="269" t="s">
        <v>3618</v>
      </c>
      <c r="C645" s="349">
        <v>3.05</v>
      </c>
      <c r="D645" s="272">
        <v>1</v>
      </c>
      <c r="E645" s="274">
        <v>0</v>
      </c>
    </row>
    <row r="646" spans="1:10" s="9" customFormat="1" x14ac:dyDescent="0.2">
      <c r="A646" s="143" t="s">
        <v>1394</v>
      </c>
      <c r="B646" s="40" t="s">
        <v>1025</v>
      </c>
      <c r="C646" s="348">
        <v>3.02</v>
      </c>
      <c r="D646" s="38">
        <v>3</v>
      </c>
      <c r="E646" s="106">
        <v>0</v>
      </c>
      <c r="F646" s="4"/>
      <c r="G646" s="4"/>
      <c r="H646" s="4"/>
      <c r="I646" s="4"/>
      <c r="J646" s="4"/>
    </row>
    <row r="647" spans="1:10" x14ac:dyDescent="0.2">
      <c r="A647" s="387"/>
      <c r="B647" s="387"/>
      <c r="C647" s="387"/>
      <c r="D647" s="387"/>
      <c r="E647" s="387"/>
    </row>
    <row r="648" spans="1:10" s="9" customFormat="1" x14ac:dyDescent="0.2">
      <c r="A648" s="275" t="s">
        <v>1643</v>
      </c>
      <c r="B648" s="269" t="s">
        <v>1645</v>
      </c>
      <c r="C648" s="349">
        <v>8.75</v>
      </c>
      <c r="D648" s="272">
        <v>4</v>
      </c>
      <c r="E648" s="274">
        <v>1</v>
      </c>
    </row>
    <row r="649" spans="1:10" s="9" customFormat="1" x14ac:dyDescent="0.2">
      <c r="A649" s="143" t="s">
        <v>1643</v>
      </c>
      <c r="B649" s="40" t="s">
        <v>1252</v>
      </c>
      <c r="C649" s="348">
        <v>3.06</v>
      </c>
      <c r="D649" s="38">
        <v>2</v>
      </c>
      <c r="E649" s="106">
        <v>0</v>
      </c>
    </row>
    <row r="650" spans="1:10" s="4" customFormat="1" x14ac:dyDescent="0.2">
      <c r="A650" s="267" t="s">
        <v>1643</v>
      </c>
      <c r="B650" s="292" t="s">
        <v>2261</v>
      </c>
      <c r="C650" s="349">
        <v>40.93</v>
      </c>
      <c r="D650" s="272">
        <v>12</v>
      </c>
      <c r="E650" s="274">
        <v>1</v>
      </c>
      <c r="F650" s="9"/>
      <c r="G650" s="9"/>
      <c r="H650" s="9"/>
      <c r="I650" s="9"/>
    </row>
    <row r="651" spans="1:10" s="9" customFormat="1" x14ac:dyDescent="0.2">
      <c r="A651" s="12" t="s">
        <v>1643</v>
      </c>
      <c r="B651" s="72" t="s">
        <v>3460</v>
      </c>
      <c r="C651" s="348">
        <v>14.56</v>
      </c>
      <c r="D651" s="38">
        <v>7</v>
      </c>
      <c r="E651" s="106">
        <v>1</v>
      </c>
    </row>
    <row r="652" spans="1:10" s="9" customFormat="1" x14ac:dyDescent="0.2">
      <c r="A652" s="267" t="s">
        <v>1643</v>
      </c>
      <c r="B652" s="268" t="s">
        <v>1068</v>
      </c>
      <c r="C652" s="349">
        <v>0.68</v>
      </c>
      <c r="D652" s="272">
        <v>2</v>
      </c>
      <c r="E652" s="274">
        <v>0</v>
      </c>
    </row>
    <row r="653" spans="1:10" s="9" customFormat="1" x14ac:dyDescent="0.2">
      <c r="A653" s="12" t="s">
        <v>1643</v>
      </c>
      <c r="B653" s="9" t="s">
        <v>1759</v>
      </c>
      <c r="C653" s="348">
        <v>1.31</v>
      </c>
      <c r="D653" s="38">
        <v>2</v>
      </c>
      <c r="E653" s="106">
        <v>1</v>
      </c>
    </row>
    <row r="654" spans="1:10" s="9" customFormat="1" x14ac:dyDescent="0.2">
      <c r="A654" s="267" t="s">
        <v>1643</v>
      </c>
      <c r="B654" s="268" t="s">
        <v>1075</v>
      </c>
      <c r="C654" s="349">
        <v>3.58</v>
      </c>
      <c r="D654" s="272">
        <v>4</v>
      </c>
      <c r="E654" s="274">
        <v>0</v>
      </c>
    </row>
    <row r="655" spans="1:10" s="9" customFormat="1" x14ac:dyDescent="0.2">
      <c r="A655" s="143" t="s">
        <v>1643</v>
      </c>
      <c r="B655" s="40" t="s">
        <v>1072</v>
      </c>
      <c r="C655" s="348">
        <v>0.2</v>
      </c>
      <c r="D655" s="38">
        <v>1</v>
      </c>
      <c r="E655" s="106">
        <v>0</v>
      </c>
    </row>
    <row r="656" spans="1:10" s="9" customFormat="1" x14ac:dyDescent="0.2">
      <c r="A656" s="275" t="s">
        <v>1643</v>
      </c>
      <c r="B656" s="269" t="s">
        <v>1646</v>
      </c>
      <c r="C656" s="349">
        <v>1.37</v>
      </c>
      <c r="D656" s="272">
        <v>1</v>
      </c>
      <c r="E656" s="274">
        <v>1</v>
      </c>
    </row>
    <row r="657" spans="1:9" s="9" customFormat="1" x14ac:dyDescent="0.2">
      <c r="A657" s="12" t="s">
        <v>1643</v>
      </c>
      <c r="B657" s="40" t="s">
        <v>1069</v>
      </c>
      <c r="C657" s="348">
        <v>15.49</v>
      </c>
      <c r="D657" s="38">
        <v>5</v>
      </c>
      <c r="E657" s="106">
        <v>1</v>
      </c>
    </row>
    <row r="658" spans="1:9" s="9" customFormat="1" x14ac:dyDescent="0.2">
      <c r="A658" s="275" t="s">
        <v>1643</v>
      </c>
      <c r="B658" s="292" t="s">
        <v>4487</v>
      </c>
      <c r="C658" s="349">
        <v>0.9</v>
      </c>
      <c r="D658" s="272">
        <v>1</v>
      </c>
      <c r="E658" s="274">
        <v>0</v>
      </c>
    </row>
    <row r="659" spans="1:9" s="9" customFormat="1" x14ac:dyDescent="0.2">
      <c r="A659" s="12" t="s">
        <v>1643</v>
      </c>
      <c r="B659" s="9" t="s">
        <v>1758</v>
      </c>
      <c r="C659" s="348">
        <v>1.79</v>
      </c>
      <c r="D659" s="38">
        <v>2</v>
      </c>
      <c r="E659" s="106">
        <v>0</v>
      </c>
    </row>
    <row r="660" spans="1:9" s="9" customFormat="1" x14ac:dyDescent="0.2">
      <c r="A660" s="267" t="s">
        <v>1643</v>
      </c>
      <c r="B660" s="268" t="s">
        <v>950</v>
      </c>
      <c r="C660" s="349">
        <v>1.69</v>
      </c>
      <c r="D660" s="272">
        <v>1</v>
      </c>
      <c r="E660" s="274">
        <v>0</v>
      </c>
    </row>
    <row r="661" spans="1:9" s="9" customFormat="1" x14ac:dyDescent="0.2">
      <c r="A661" s="110" t="s">
        <v>1643</v>
      </c>
      <c r="B661" s="40" t="s">
        <v>1084</v>
      </c>
      <c r="C661" s="348">
        <v>3.17</v>
      </c>
      <c r="D661" s="38">
        <v>1</v>
      </c>
      <c r="E661" s="106">
        <v>1</v>
      </c>
      <c r="F661" s="4"/>
      <c r="G661" s="4"/>
      <c r="H661" s="4"/>
      <c r="I661" s="4"/>
    </row>
    <row r="662" spans="1:9" s="9" customFormat="1" x14ac:dyDescent="0.2">
      <c r="A662" s="267" t="s">
        <v>1643</v>
      </c>
      <c r="B662" s="268" t="s">
        <v>1093</v>
      </c>
      <c r="C662" s="349">
        <v>11.47</v>
      </c>
      <c r="D662" s="272">
        <v>2</v>
      </c>
      <c r="E662" s="274">
        <v>0</v>
      </c>
    </row>
    <row r="663" spans="1:9" s="9" customFormat="1" x14ac:dyDescent="0.2">
      <c r="A663" s="143" t="s">
        <v>1643</v>
      </c>
      <c r="B663" s="40" t="s">
        <v>1048</v>
      </c>
      <c r="C663" s="348">
        <v>25.3</v>
      </c>
      <c r="D663" s="38">
        <v>10</v>
      </c>
      <c r="E663" s="106">
        <v>1</v>
      </c>
    </row>
    <row r="664" spans="1:9" s="9" customFormat="1" x14ac:dyDescent="0.2">
      <c r="A664" s="275" t="s">
        <v>1643</v>
      </c>
      <c r="B664" s="268" t="s">
        <v>1047</v>
      </c>
      <c r="C664" s="349">
        <v>20.95</v>
      </c>
      <c r="D664" s="272">
        <v>9</v>
      </c>
      <c r="E664" s="274">
        <v>1</v>
      </c>
    </row>
    <row r="665" spans="1:9" s="9" customFormat="1" x14ac:dyDescent="0.2">
      <c r="A665" s="12" t="s">
        <v>1643</v>
      </c>
      <c r="B665" s="266" t="s">
        <v>4407</v>
      </c>
      <c r="C665" s="348">
        <v>0.73</v>
      </c>
      <c r="D665" s="38">
        <v>1</v>
      </c>
      <c r="E665" s="106">
        <v>1</v>
      </c>
    </row>
    <row r="666" spans="1:9" s="9" customFormat="1" x14ac:dyDescent="0.2">
      <c r="A666" s="275" t="s">
        <v>1643</v>
      </c>
      <c r="B666" s="292" t="s">
        <v>4486</v>
      </c>
      <c r="C666" s="349">
        <v>2.06</v>
      </c>
      <c r="D666" s="272">
        <v>1</v>
      </c>
      <c r="E666" s="274">
        <v>1</v>
      </c>
    </row>
    <row r="667" spans="1:9" s="9" customFormat="1" x14ac:dyDescent="0.2">
      <c r="A667" s="110" t="s">
        <v>1643</v>
      </c>
      <c r="B667" s="39" t="s">
        <v>4676</v>
      </c>
      <c r="C667" s="348">
        <v>2.33</v>
      </c>
      <c r="D667" s="38">
        <v>1</v>
      </c>
      <c r="E667" s="106">
        <v>1</v>
      </c>
      <c r="F667" s="4"/>
      <c r="G667" s="4"/>
      <c r="H667" s="4"/>
      <c r="I667" s="4"/>
    </row>
    <row r="668" spans="1:9" s="9" customFormat="1" x14ac:dyDescent="0.2">
      <c r="A668" s="267" t="s">
        <v>1643</v>
      </c>
      <c r="B668" s="269" t="s">
        <v>4677</v>
      </c>
      <c r="C668" s="349">
        <v>13.1</v>
      </c>
      <c r="D668" s="272">
        <v>2</v>
      </c>
      <c r="E668" s="274">
        <v>1</v>
      </c>
    </row>
    <row r="669" spans="1:9" s="9" customFormat="1" x14ac:dyDescent="0.2">
      <c r="A669" s="143" t="s">
        <v>1643</v>
      </c>
      <c r="B669" s="40" t="s">
        <v>1102</v>
      </c>
      <c r="C669" s="348">
        <v>4.0599999999999996</v>
      </c>
      <c r="D669" s="38">
        <v>1</v>
      </c>
      <c r="E669" s="106">
        <v>0</v>
      </c>
    </row>
    <row r="670" spans="1:9" s="9" customFormat="1" x14ac:dyDescent="0.2">
      <c r="A670" s="275" t="s">
        <v>1643</v>
      </c>
      <c r="B670" s="268" t="s">
        <v>4678</v>
      </c>
      <c r="C670" s="349">
        <v>3.83</v>
      </c>
      <c r="D670" s="272">
        <v>2</v>
      </c>
      <c r="E670" s="274">
        <v>1</v>
      </c>
      <c r="F670" s="4"/>
      <c r="G670" s="4"/>
      <c r="H670" s="4"/>
      <c r="I670" s="4"/>
    </row>
    <row r="671" spans="1:9" s="9" customFormat="1" x14ac:dyDescent="0.2">
      <c r="A671" s="12" t="s">
        <v>1643</v>
      </c>
      <c r="B671" s="2" t="s">
        <v>1642</v>
      </c>
      <c r="C671" s="348">
        <v>1.5</v>
      </c>
      <c r="D671" s="38">
        <v>1</v>
      </c>
      <c r="E671" s="106">
        <v>0</v>
      </c>
    </row>
    <row r="672" spans="1:9" x14ac:dyDescent="0.2">
      <c r="A672" s="387"/>
      <c r="B672" s="387"/>
      <c r="C672" s="387"/>
      <c r="D672" s="387"/>
      <c r="E672" s="387"/>
    </row>
    <row r="673" spans="1:9" x14ac:dyDescent="0.2">
      <c r="A673" s="12" t="s">
        <v>1479</v>
      </c>
      <c r="B673" s="64" t="s">
        <v>4449</v>
      </c>
      <c r="C673" s="348">
        <v>140.5</v>
      </c>
      <c r="D673" s="38">
        <v>8</v>
      </c>
      <c r="E673" s="106">
        <v>1</v>
      </c>
    </row>
    <row r="674" spans="1:9" x14ac:dyDescent="0.2">
      <c r="A674" s="275" t="s">
        <v>1479</v>
      </c>
      <c r="B674" s="269" t="s">
        <v>3835</v>
      </c>
      <c r="C674" s="349">
        <v>10</v>
      </c>
      <c r="D674" s="272">
        <v>1</v>
      </c>
      <c r="E674" s="274">
        <v>0</v>
      </c>
    </row>
    <row r="675" spans="1:9" x14ac:dyDescent="0.2">
      <c r="A675" s="143" t="s">
        <v>1479</v>
      </c>
      <c r="B675" s="40" t="s">
        <v>1483</v>
      </c>
      <c r="C675" s="348">
        <v>1.05</v>
      </c>
      <c r="D675" s="38">
        <v>2</v>
      </c>
      <c r="E675" s="106">
        <v>0</v>
      </c>
    </row>
    <row r="676" spans="1:9" x14ac:dyDescent="0.2">
      <c r="A676" s="275" t="s">
        <v>1479</v>
      </c>
      <c r="B676" s="277" t="s">
        <v>4453</v>
      </c>
      <c r="C676" s="349">
        <v>13.49</v>
      </c>
      <c r="D676" s="272">
        <v>4</v>
      </c>
      <c r="E676" s="274">
        <v>1</v>
      </c>
    </row>
    <row r="677" spans="1:9" x14ac:dyDescent="0.2">
      <c r="A677" s="12" t="s">
        <v>1479</v>
      </c>
      <c r="B677" s="129" t="s">
        <v>2282</v>
      </c>
      <c r="C677" s="348">
        <v>16.670000000000002</v>
      </c>
      <c r="D677" s="38">
        <v>8</v>
      </c>
      <c r="E677" s="106">
        <v>2</v>
      </c>
    </row>
    <row r="678" spans="1:9" x14ac:dyDescent="0.2">
      <c r="A678" s="275" t="s">
        <v>1479</v>
      </c>
      <c r="B678" s="277" t="s">
        <v>4459</v>
      </c>
      <c r="C678" s="349">
        <v>1</v>
      </c>
      <c r="D678" s="272">
        <v>2</v>
      </c>
      <c r="E678" s="274">
        <v>0</v>
      </c>
    </row>
    <row r="679" spans="1:9" x14ac:dyDescent="0.2">
      <c r="A679" s="12" t="s">
        <v>1479</v>
      </c>
      <c r="B679" s="9" t="s">
        <v>3390</v>
      </c>
      <c r="C679" s="348">
        <v>4.72</v>
      </c>
      <c r="D679" s="38">
        <v>2</v>
      </c>
      <c r="E679" s="106">
        <v>2</v>
      </c>
    </row>
    <row r="680" spans="1:9" x14ac:dyDescent="0.2">
      <c r="A680" s="275" t="s">
        <v>1479</v>
      </c>
      <c r="B680" s="277" t="s">
        <v>4454</v>
      </c>
      <c r="C680" s="349">
        <v>3.93</v>
      </c>
      <c r="D680" s="272">
        <v>2</v>
      </c>
      <c r="E680" s="274">
        <v>1</v>
      </c>
    </row>
    <row r="681" spans="1:9" x14ac:dyDescent="0.2">
      <c r="A681" s="143" t="s">
        <v>1479</v>
      </c>
      <c r="B681" s="40" t="s">
        <v>1484</v>
      </c>
      <c r="C681" s="348">
        <v>1.28</v>
      </c>
      <c r="D681" s="38">
        <v>1</v>
      </c>
      <c r="E681" s="106">
        <v>1</v>
      </c>
    </row>
    <row r="682" spans="1:9" x14ac:dyDescent="0.2">
      <c r="A682" s="267" t="s">
        <v>1479</v>
      </c>
      <c r="B682" s="268" t="s">
        <v>1485</v>
      </c>
      <c r="C682" s="349">
        <v>0.73</v>
      </c>
      <c r="D682" s="272">
        <v>1</v>
      </c>
      <c r="E682" s="274">
        <v>0</v>
      </c>
    </row>
    <row r="683" spans="1:9" x14ac:dyDescent="0.2">
      <c r="A683" s="12" t="s">
        <v>1479</v>
      </c>
      <c r="B683" s="60" t="s">
        <v>2291</v>
      </c>
      <c r="C683" s="348">
        <v>0.31</v>
      </c>
      <c r="D683" s="38">
        <v>1</v>
      </c>
      <c r="E683" s="106">
        <v>0</v>
      </c>
    </row>
    <row r="684" spans="1:9" x14ac:dyDescent="0.2">
      <c r="A684" s="267" t="s">
        <v>1479</v>
      </c>
      <c r="B684" s="268" t="s">
        <v>1487</v>
      </c>
      <c r="C684" s="349">
        <v>3.5</v>
      </c>
      <c r="D684" s="272">
        <v>1</v>
      </c>
      <c r="E684" s="274">
        <v>0</v>
      </c>
    </row>
    <row r="685" spans="1:9" x14ac:dyDescent="0.2">
      <c r="A685" s="178" t="s">
        <v>1479</v>
      </c>
      <c r="B685" s="186" t="s">
        <v>2295</v>
      </c>
      <c r="C685" s="348">
        <v>1.54</v>
      </c>
      <c r="D685" s="38">
        <v>1</v>
      </c>
      <c r="E685" s="106">
        <v>1</v>
      </c>
    </row>
    <row r="686" spans="1:9" x14ac:dyDescent="0.2">
      <c r="A686" s="275" t="s">
        <v>1479</v>
      </c>
      <c r="B686" s="293" t="s">
        <v>4457</v>
      </c>
      <c r="C686" s="349">
        <v>35.39</v>
      </c>
      <c r="D686" s="272">
        <v>6</v>
      </c>
      <c r="E686" s="274">
        <v>3</v>
      </c>
    </row>
    <row r="687" spans="1:9" x14ac:dyDescent="0.2">
      <c r="A687" s="387"/>
      <c r="B687" s="387"/>
      <c r="C687" s="387"/>
      <c r="D687" s="387"/>
      <c r="E687" s="387"/>
    </row>
    <row r="688" spans="1:9" s="4" customFormat="1" x14ac:dyDescent="0.2">
      <c r="A688" s="12" t="s">
        <v>1489</v>
      </c>
      <c r="B688" s="4" t="s">
        <v>3440</v>
      </c>
      <c r="C688" s="348">
        <v>12.9</v>
      </c>
      <c r="D688" s="38">
        <v>1</v>
      </c>
      <c r="E688" s="106">
        <v>0</v>
      </c>
      <c r="F688" s="9"/>
      <c r="G688" s="9"/>
      <c r="H688" s="9"/>
      <c r="I688" s="9"/>
    </row>
    <row r="689" spans="1:9" s="4" customFormat="1" x14ac:dyDescent="0.2">
      <c r="A689" s="275" t="s">
        <v>1489</v>
      </c>
      <c r="B689" s="269" t="s">
        <v>3436</v>
      </c>
      <c r="C689" s="349">
        <v>16.78</v>
      </c>
      <c r="D689" s="272">
        <v>4</v>
      </c>
      <c r="E689" s="274">
        <v>0</v>
      </c>
      <c r="F689" s="9"/>
      <c r="G689" s="9"/>
      <c r="H689" s="9"/>
      <c r="I689" s="9"/>
    </row>
    <row r="690" spans="1:9" s="4" customFormat="1" x14ac:dyDescent="0.2">
      <c r="A690" s="12" t="s">
        <v>1489</v>
      </c>
      <c r="B690" s="4" t="s">
        <v>3935</v>
      </c>
      <c r="C690" s="348">
        <v>117.51</v>
      </c>
      <c r="D690" s="38">
        <v>23</v>
      </c>
      <c r="E690" s="106">
        <v>1</v>
      </c>
      <c r="F690" s="9"/>
      <c r="G690" s="9"/>
      <c r="H690" s="9"/>
      <c r="I690" s="9"/>
    </row>
    <row r="691" spans="1:9" s="9" customFormat="1" x14ac:dyDescent="0.2">
      <c r="A691" s="275" t="s">
        <v>1489</v>
      </c>
      <c r="B691" s="277" t="s">
        <v>4685</v>
      </c>
      <c r="C691" s="349">
        <v>1.44</v>
      </c>
      <c r="D691" s="272">
        <v>2</v>
      </c>
      <c r="E691" s="274">
        <v>0</v>
      </c>
    </row>
    <row r="692" spans="1:9" s="9" customFormat="1" x14ac:dyDescent="0.2">
      <c r="A692" s="12" t="s">
        <v>1489</v>
      </c>
      <c r="B692" s="54" t="s">
        <v>4686</v>
      </c>
      <c r="C692" s="348">
        <v>0.56999999999999995</v>
      </c>
      <c r="D692" s="38">
        <v>1</v>
      </c>
      <c r="E692" s="106">
        <v>0</v>
      </c>
    </row>
    <row r="693" spans="1:9" s="9" customFormat="1" x14ac:dyDescent="0.2">
      <c r="A693" s="275" t="s">
        <v>1489</v>
      </c>
      <c r="B693" s="277" t="s">
        <v>4683</v>
      </c>
      <c r="C693" s="349">
        <v>1.22</v>
      </c>
      <c r="D693" s="272">
        <v>2</v>
      </c>
      <c r="E693" s="274">
        <v>0</v>
      </c>
    </row>
    <row r="694" spans="1:9" s="9" customFormat="1" x14ac:dyDescent="0.2">
      <c r="A694" s="12" t="s">
        <v>1489</v>
      </c>
      <c r="B694" s="4" t="s">
        <v>3432</v>
      </c>
      <c r="C694" s="348">
        <v>28.35</v>
      </c>
      <c r="D694" s="38">
        <v>2</v>
      </c>
      <c r="E694" s="106">
        <v>0</v>
      </c>
    </row>
    <row r="695" spans="1:9" s="9" customFormat="1" x14ac:dyDescent="0.2">
      <c r="A695" s="275" t="s">
        <v>1489</v>
      </c>
      <c r="B695" s="269" t="s">
        <v>3415</v>
      </c>
      <c r="C695" s="349">
        <v>144.31</v>
      </c>
      <c r="D695" s="272">
        <v>6</v>
      </c>
      <c r="E695" s="274">
        <v>2</v>
      </c>
    </row>
    <row r="696" spans="1:9" s="9" customFormat="1" x14ac:dyDescent="0.2">
      <c r="A696" s="12" t="s">
        <v>1489</v>
      </c>
      <c r="B696" s="4" t="s">
        <v>4687</v>
      </c>
      <c r="C696" s="348">
        <v>32.21</v>
      </c>
      <c r="D696" s="38">
        <v>3</v>
      </c>
      <c r="E696" s="106">
        <v>1</v>
      </c>
    </row>
    <row r="697" spans="1:9" s="9" customFormat="1" x14ac:dyDescent="0.2">
      <c r="A697" s="267" t="s">
        <v>1489</v>
      </c>
      <c r="B697" s="268" t="s">
        <v>1490</v>
      </c>
      <c r="C697" s="349">
        <v>0.56000000000000005</v>
      </c>
      <c r="D697" s="272">
        <v>1</v>
      </c>
      <c r="E697" s="274">
        <v>0</v>
      </c>
    </row>
    <row r="698" spans="1:9" s="9" customFormat="1" x14ac:dyDescent="0.2">
      <c r="A698" s="12" t="s">
        <v>1489</v>
      </c>
      <c r="B698" s="40" t="s">
        <v>4681</v>
      </c>
      <c r="C698" s="348">
        <v>18.850000000000001</v>
      </c>
      <c r="D698" s="38">
        <v>9</v>
      </c>
      <c r="E698" s="106">
        <v>1</v>
      </c>
    </row>
    <row r="699" spans="1:9" s="9" customFormat="1" x14ac:dyDescent="0.2">
      <c r="A699" s="275" t="s">
        <v>1489</v>
      </c>
      <c r="B699" s="269" t="s">
        <v>3554</v>
      </c>
      <c r="C699" s="349">
        <v>1.26</v>
      </c>
      <c r="D699" s="272">
        <v>1</v>
      </c>
      <c r="E699" s="274">
        <v>0</v>
      </c>
    </row>
    <row r="700" spans="1:9" s="4" customFormat="1" x14ac:dyDescent="0.2">
      <c r="A700" s="336" t="s">
        <v>1489</v>
      </c>
      <c r="B700" s="337" t="s">
        <v>4728</v>
      </c>
      <c r="C700" s="386">
        <v>1.05</v>
      </c>
      <c r="D700" s="321">
        <v>1</v>
      </c>
      <c r="E700" s="323">
        <v>0</v>
      </c>
      <c r="F700" s="9"/>
      <c r="G700" s="9"/>
      <c r="H700" s="9"/>
      <c r="I700" s="9"/>
    </row>
    <row r="701" spans="1:9" s="9" customFormat="1" x14ac:dyDescent="0.2">
      <c r="A701" s="143" t="s">
        <v>1489</v>
      </c>
      <c r="B701" s="40" t="s">
        <v>4688</v>
      </c>
      <c r="C701" s="348">
        <v>0.55000000000000004</v>
      </c>
      <c r="D701" s="38">
        <v>1</v>
      </c>
      <c r="E701" s="106">
        <v>0</v>
      </c>
    </row>
    <row r="702" spans="1:9" s="9" customFormat="1" x14ac:dyDescent="0.2">
      <c r="A702" s="267" t="s">
        <v>1489</v>
      </c>
      <c r="B702" s="268" t="s">
        <v>4689</v>
      </c>
      <c r="C702" s="349">
        <v>0.89</v>
      </c>
      <c r="D702" s="272">
        <v>1</v>
      </c>
      <c r="E702" s="274">
        <v>0</v>
      </c>
    </row>
    <row r="703" spans="1:9" s="9" customFormat="1" x14ac:dyDescent="0.2">
      <c r="A703" s="12" t="s">
        <v>1489</v>
      </c>
      <c r="B703" s="9" t="s">
        <v>1683</v>
      </c>
      <c r="C703" s="348">
        <v>171.35</v>
      </c>
      <c r="D703" s="38">
        <v>5</v>
      </c>
      <c r="E703" s="106">
        <v>0</v>
      </c>
    </row>
    <row r="704" spans="1:9" s="9" customFormat="1" x14ac:dyDescent="0.2">
      <c r="A704" s="275" t="s">
        <v>1489</v>
      </c>
      <c r="B704" s="269" t="s">
        <v>4690</v>
      </c>
      <c r="C704" s="349">
        <v>1</v>
      </c>
      <c r="D704" s="272">
        <v>1</v>
      </c>
      <c r="E704" s="274">
        <v>0</v>
      </c>
    </row>
    <row r="705" spans="1:9" s="9" customFormat="1" x14ac:dyDescent="0.2">
      <c r="A705" s="12" t="s">
        <v>1489</v>
      </c>
      <c r="B705" s="9" t="s">
        <v>3605</v>
      </c>
      <c r="C705" s="348">
        <v>2.19</v>
      </c>
      <c r="D705" s="38">
        <v>2</v>
      </c>
      <c r="E705" s="106">
        <v>0</v>
      </c>
    </row>
    <row r="706" spans="1:9" s="9" customFormat="1" x14ac:dyDescent="0.2">
      <c r="A706" s="267" t="s">
        <v>1489</v>
      </c>
      <c r="B706" s="268" t="s">
        <v>4691</v>
      </c>
      <c r="C706" s="349">
        <v>0.85</v>
      </c>
      <c r="D706" s="272">
        <v>1</v>
      </c>
      <c r="E706" s="274">
        <v>0</v>
      </c>
    </row>
    <row r="707" spans="1:9" s="9" customFormat="1" x14ac:dyDescent="0.2">
      <c r="A707" s="12" t="s">
        <v>1489</v>
      </c>
      <c r="B707" s="4" t="s">
        <v>4692</v>
      </c>
      <c r="C707" s="348">
        <v>20</v>
      </c>
      <c r="D707" s="38">
        <v>1</v>
      </c>
      <c r="E707" s="106">
        <v>0</v>
      </c>
    </row>
    <row r="708" spans="1:9" s="9" customFormat="1" x14ac:dyDescent="0.2">
      <c r="A708" s="267" t="s">
        <v>1489</v>
      </c>
      <c r="B708" s="268" t="s">
        <v>1491</v>
      </c>
      <c r="C708" s="349">
        <v>2.5</v>
      </c>
      <c r="D708" s="272">
        <v>1</v>
      </c>
      <c r="E708" s="274">
        <v>0</v>
      </c>
    </row>
    <row r="709" spans="1:9" s="9" customFormat="1" x14ac:dyDescent="0.2">
      <c r="A709" s="12" t="s">
        <v>1489</v>
      </c>
      <c r="B709" s="4" t="s">
        <v>3697</v>
      </c>
      <c r="C709" s="348">
        <v>6</v>
      </c>
      <c r="D709" s="38">
        <v>1</v>
      </c>
      <c r="E709" s="106">
        <v>1</v>
      </c>
    </row>
    <row r="710" spans="1:9" s="9" customFormat="1" x14ac:dyDescent="0.2">
      <c r="A710" s="267" t="s">
        <v>1489</v>
      </c>
      <c r="B710" s="268" t="s">
        <v>1492</v>
      </c>
      <c r="C710" s="349">
        <v>0.55000000000000004</v>
      </c>
      <c r="D710" s="272">
        <v>1</v>
      </c>
      <c r="E710" s="274">
        <v>0</v>
      </c>
    </row>
    <row r="711" spans="1:9" s="9" customFormat="1" x14ac:dyDescent="0.2">
      <c r="A711" s="12" t="s">
        <v>1489</v>
      </c>
      <c r="B711" s="40" t="s">
        <v>1302</v>
      </c>
      <c r="C711" s="348">
        <v>0.27</v>
      </c>
      <c r="D711" s="38">
        <v>1</v>
      </c>
      <c r="E711" s="106">
        <v>0</v>
      </c>
    </row>
    <row r="712" spans="1:9" s="9" customFormat="1" x14ac:dyDescent="0.2">
      <c r="A712" s="275" t="s">
        <v>1489</v>
      </c>
      <c r="B712" s="269" t="s">
        <v>2311</v>
      </c>
      <c r="C712" s="349">
        <v>14.02</v>
      </c>
      <c r="D712" s="272">
        <v>3</v>
      </c>
      <c r="E712" s="274">
        <v>0</v>
      </c>
    </row>
    <row r="713" spans="1:9" s="9" customFormat="1" x14ac:dyDescent="0.2">
      <c r="A713" s="12" t="s">
        <v>1489</v>
      </c>
      <c r="B713" s="4" t="s">
        <v>3437</v>
      </c>
      <c r="C713" s="348">
        <v>12.1</v>
      </c>
      <c r="D713" s="38">
        <v>1</v>
      </c>
      <c r="E713" s="106">
        <v>0</v>
      </c>
      <c r="F713" s="4"/>
      <c r="G713" s="4"/>
      <c r="H713" s="4"/>
      <c r="I713" s="4"/>
    </row>
    <row r="714" spans="1:9" s="9" customFormat="1" x14ac:dyDescent="0.2">
      <c r="A714" s="267" t="s">
        <v>1489</v>
      </c>
      <c r="B714" s="269" t="s">
        <v>1690</v>
      </c>
      <c r="C714" s="349">
        <v>47.1</v>
      </c>
      <c r="D714" s="272">
        <v>5</v>
      </c>
      <c r="E714" s="274">
        <v>1</v>
      </c>
    </row>
    <row r="715" spans="1:9" s="9" customFormat="1" x14ac:dyDescent="0.2">
      <c r="A715" s="12" t="s">
        <v>1489</v>
      </c>
      <c r="B715" s="4" t="s">
        <v>1727</v>
      </c>
      <c r="C715" s="348">
        <v>16</v>
      </c>
      <c r="D715" s="38">
        <v>2</v>
      </c>
      <c r="E715" s="106">
        <v>1</v>
      </c>
    </row>
    <row r="716" spans="1:9" s="9" customFormat="1" x14ac:dyDescent="0.2">
      <c r="A716" s="275" t="s">
        <v>1489</v>
      </c>
      <c r="B716" s="269" t="s">
        <v>3433</v>
      </c>
      <c r="C716" s="349">
        <v>81.3</v>
      </c>
      <c r="D716" s="272">
        <v>1</v>
      </c>
      <c r="E716" s="274">
        <v>0</v>
      </c>
      <c r="F716" s="4"/>
      <c r="G716" s="4"/>
      <c r="H716" s="4"/>
      <c r="I716" s="4"/>
    </row>
    <row r="717" spans="1:9" s="9" customFormat="1" x14ac:dyDescent="0.2">
      <c r="A717" s="143" t="s">
        <v>1489</v>
      </c>
      <c r="B717" s="40" t="s">
        <v>1493</v>
      </c>
      <c r="C717" s="348">
        <v>15.8</v>
      </c>
      <c r="D717" s="38">
        <v>2</v>
      </c>
      <c r="E717" s="106">
        <v>1</v>
      </c>
    </row>
    <row r="718" spans="1:9" s="9" customFormat="1" x14ac:dyDescent="0.2">
      <c r="A718" s="267" t="s">
        <v>1489</v>
      </c>
      <c r="B718" s="268" t="s">
        <v>1494</v>
      </c>
      <c r="C718" s="349">
        <v>4.8499999999999996</v>
      </c>
      <c r="D718" s="272">
        <v>2</v>
      </c>
      <c r="E718" s="274">
        <v>0</v>
      </c>
    </row>
    <row r="719" spans="1:9" s="9" customFormat="1" x14ac:dyDescent="0.2">
      <c r="A719" s="12" t="s">
        <v>1489</v>
      </c>
      <c r="B719" s="9" t="s">
        <v>1689</v>
      </c>
      <c r="C719" s="348">
        <v>5.36</v>
      </c>
      <c r="D719" s="38">
        <v>4</v>
      </c>
      <c r="E719" s="106">
        <v>0</v>
      </c>
    </row>
    <row r="720" spans="1:9" s="9" customFormat="1" x14ac:dyDescent="0.2">
      <c r="A720" s="267" t="s">
        <v>1489</v>
      </c>
      <c r="B720" s="269" t="s">
        <v>4682</v>
      </c>
      <c r="C720" s="349">
        <v>54.2</v>
      </c>
      <c r="D720" s="272">
        <v>2</v>
      </c>
      <c r="E720" s="274">
        <v>1</v>
      </c>
    </row>
    <row r="721" spans="1:9" s="9" customFormat="1" x14ac:dyDescent="0.2">
      <c r="A721" s="12" t="s">
        <v>1489</v>
      </c>
      <c r="B721" s="4" t="s">
        <v>3438</v>
      </c>
      <c r="C721" s="348">
        <v>22.9</v>
      </c>
      <c r="D721" s="38">
        <v>1</v>
      </c>
      <c r="E721" s="106">
        <v>0</v>
      </c>
      <c r="F721" s="4"/>
      <c r="G721" s="4"/>
      <c r="H721" s="4"/>
      <c r="I721" s="4"/>
    </row>
    <row r="722" spans="1:9" s="9" customFormat="1" x14ac:dyDescent="0.2">
      <c r="A722" s="275" t="s">
        <v>1489</v>
      </c>
      <c r="B722" s="269" t="s">
        <v>3434</v>
      </c>
      <c r="C722" s="349">
        <v>89.3</v>
      </c>
      <c r="D722" s="272">
        <v>1</v>
      </c>
      <c r="E722" s="274">
        <v>0</v>
      </c>
      <c r="F722" s="4"/>
      <c r="G722" s="4"/>
      <c r="H722" s="4"/>
      <c r="I722" s="4"/>
    </row>
    <row r="723" spans="1:9" s="9" customFormat="1" x14ac:dyDescent="0.2">
      <c r="A723" s="12" t="s">
        <v>1489</v>
      </c>
      <c r="B723" s="9" t="s">
        <v>4546</v>
      </c>
      <c r="C723" s="348">
        <v>1.5</v>
      </c>
      <c r="D723" s="38">
        <v>1</v>
      </c>
      <c r="E723" s="106">
        <v>0</v>
      </c>
      <c r="F723" s="4"/>
      <c r="G723" s="4"/>
      <c r="H723" s="4"/>
      <c r="I723" s="4"/>
    </row>
    <row r="724" spans="1:9" s="9" customFormat="1" x14ac:dyDescent="0.2">
      <c r="A724" s="275" t="s">
        <v>1489</v>
      </c>
      <c r="B724" s="269" t="s">
        <v>1692</v>
      </c>
      <c r="C724" s="349">
        <v>7.2</v>
      </c>
      <c r="D724" s="272">
        <v>1</v>
      </c>
      <c r="E724" s="274">
        <v>0</v>
      </c>
    </row>
    <row r="725" spans="1:9" s="9" customFormat="1" x14ac:dyDescent="0.2">
      <c r="A725" s="12" t="s">
        <v>1489</v>
      </c>
      <c r="B725" s="4" t="s">
        <v>3435</v>
      </c>
      <c r="C725" s="348">
        <v>100</v>
      </c>
      <c r="D725" s="38">
        <v>1</v>
      </c>
      <c r="E725" s="106">
        <v>0</v>
      </c>
      <c r="F725" s="4"/>
      <c r="G725" s="4"/>
      <c r="H725" s="4"/>
      <c r="I725" s="4"/>
    </row>
    <row r="726" spans="1:9" s="9" customFormat="1" x14ac:dyDescent="0.2">
      <c r="A726" s="275" t="s">
        <v>1489</v>
      </c>
      <c r="B726" s="269" t="s">
        <v>3439</v>
      </c>
      <c r="C726" s="349">
        <v>47.6</v>
      </c>
      <c r="D726" s="272">
        <v>1</v>
      </c>
      <c r="E726" s="274">
        <v>0</v>
      </c>
    </row>
    <row r="727" spans="1:9" x14ac:dyDescent="0.2">
      <c r="A727" s="387"/>
      <c r="B727" s="387"/>
      <c r="C727" s="387"/>
      <c r="D727" s="387"/>
      <c r="E727" s="387"/>
    </row>
    <row r="728" spans="1:9" x14ac:dyDescent="0.2">
      <c r="A728" s="12" t="s">
        <v>2328</v>
      </c>
      <c r="B728" s="64" t="s">
        <v>4195</v>
      </c>
      <c r="C728" s="348">
        <v>1.54</v>
      </c>
      <c r="D728" s="38">
        <v>1</v>
      </c>
      <c r="E728" s="106">
        <v>0</v>
      </c>
    </row>
    <row r="729" spans="1:9" x14ac:dyDescent="0.2">
      <c r="A729" s="267" t="s">
        <v>2328</v>
      </c>
      <c r="B729" s="268" t="s">
        <v>973</v>
      </c>
      <c r="C729" s="349">
        <v>62.47</v>
      </c>
      <c r="D729" s="272">
        <v>4</v>
      </c>
      <c r="E729" s="274">
        <v>0</v>
      </c>
    </row>
    <row r="730" spans="1:9" x14ac:dyDescent="0.2">
      <c r="A730" s="143" t="s">
        <v>2328</v>
      </c>
      <c r="B730" s="40" t="s">
        <v>977</v>
      </c>
      <c r="C730" s="348">
        <v>22.25</v>
      </c>
      <c r="D730" s="38">
        <v>2</v>
      </c>
      <c r="E730" s="106">
        <v>0</v>
      </c>
    </row>
    <row r="731" spans="1:9" x14ac:dyDescent="0.2">
      <c r="A731" s="267" t="s">
        <v>2328</v>
      </c>
      <c r="B731" s="268" t="s">
        <v>1162</v>
      </c>
      <c r="C731" s="349">
        <v>4.76</v>
      </c>
      <c r="D731" s="272">
        <v>1</v>
      </c>
      <c r="E731" s="274">
        <v>0</v>
      </c>
    </row>
    <row r="732" spans="1:9" x14ac:dyDescent="0.2">
      <c r="A732" s="143" t="s">
        <v>2328</v>
      </c>
      <c r="B732" s="40" t="s">
        <v>1136</v>
      </c>
      <c r="C732" s="348">
        <v>4.04</v>
      </c>
      <c r="D732" s="38">
        <v>1</v>
      </c>
      <c r="E732" s="106">
        <v>0</v>
      </c>
    </row>
    <row r="733" spans="1:9" x14ac:dyDescent="0.2">
      <c r="A733" s="267" t="s">
        <v>2328</v>
      </c>
      <c r="B733" s="268" t="s">
        <v>974</v>
      </c>
      <c r="C733" s="349">
        <v>43.31</v>
      </c>
      <c r="D733" s="272">
        <v>4</v>
      </c>
      <c r="E733" s="274">
        <v>0</v>
      </c>
    </row>
    <row r="734" spans="1:9" x14ac:dyDescent="0.2">
      <c r="A734" s="143" t="s">
        <v>2328</v>
      </c>
      <c r="B734" s="40" t="s">
        <v>988</v>
      </c>
      <c r="C734" s="348">
        <v>5.1100000000000003</v>
      </c>
      <c r="D734" s="38">
        <v>2</v>
      </c>
      <c r="E734" s="106">
        <v>0</v>
      </c>
    </row>
    <row r="735" spans="1:9" x14ac:dyDescent="0.2">
      <c r="A735" s="267" t="s">
        <v>2328</v>
      </c>
      <c r="B735" s="268" t="s">
        <v>1277</v>
      </c>
      <c r="C735" s="349">
        <v>5</v>
      </c>
      <c r="D735" s="272">
        <v>1</v>
      </c>
      <c r="E735" s="274">
        <v>0</v>
      </c>
    </row>
    <row r="736" spans="1:9" x14ac:dyDescent="0.2">
      <c r="A736" s="143" t="s">
        <v>2328</v>
      </c>
      <c r="B736" s="40" t="s">
        <v>972</v>
      </c>
      <c r="C736" s="348">
        <v>59.05</v>
      </c>
      <c r="D736" s="38">
        <v>4</v>
      </c>
      <c r="E736" s="106">
        <v>0</v>
      </c>
    </row>
    <row r="737" spans="1:5" x14ac:dyDescent="0.2">
      <c r="A737" s="267" t="s">
        <v>2328</v>
      </c>
      <c r="B737" s="268" t="s">
        <v>1146</v>
      </c>
      <c r="C737" s="349">
        <v>1.52</v>
      </c>
      <c r="D737" s="272">
        <v>1</v>
      </c>
      <c r="E737" s="274">
        <v>0</v>
      </c>
    </row>
    <row r="738" spans="1:5" x14ac:dyDescent="0.2">
      <c r="A738" s="143" t="s">
        <v>2328</v>
      </c>
      <c r="B738" s="40" t="s">
        <v>991</v>
      </c>
      <c r="C738" s="348">
        <v>5.1100000000000003</v>
      </c>
      <c r="D738" s="38">
        <v>2</v>
      </c>
      <c r="E738" s="106">
        <v>0</v>
      </c>
    </row>
    <row r="739" spans="1:5" x14ac:dyDescent="0.2">
      <c r="A739" s="267" t="s">
        <v>2328</v>
      </c>
      <c r="B739" s="268" t="s">
        <v>989</v>
      </c>
      <c r="C739" s="349">
        <v>34.43</v>
      </c>
      <c r="D739" s="272">
        <v>4</v>
      </c>
      <c r="E739" s="274">
        <v>0</v>
      </c>
    </row>
    <row r="740" spans="1:5" x14ac:dyDescent="0.2">
      <c r="A740" s="143" t="s">
        <v>2328</v>
      </c>
      <c r="B740" s="40" t="s">
        <v>984</v>
      </c>
      <c r="C740" s="348">
        <v>11.37</v>
      </c>
      <c r="D740" s="38">
        <v>3</v>
      </c>
      <c r="E740" s="106">
        <v>0</v>
      </c>
    </row>
    <row r="741" spans="1:5" x14ac:dyDescent="0.2">
      <c r="A741" s="267" t="s">
        <v>2328</v>
      </c>
      <c r="B741" s="268" t="s">
        <v>987</v>
      </c>
      <c r="C741" s="349">
        <v>8.08</v>
      </c>
      <c r="D741" s="272">
        <v>3</v>
      </c>
      <c r="E741" s="274">
        <v>0</v>
      </c>
    </row>
    <row r="742" spans="1:5" x14ac:dyDescent="0.2">
      <c r="A742" s="143" t="s">
        <v>2328</v>
      </c>
      <c r="B742" s="40" t="s">
        <v>985</v>
      </c>
      <c r="C742" s="348">
        <v>13.82</v>
      </c>
      <c r="D742" s="38">
        <v>3</v>
      </c>
      <c r="E742" s="106">
        <v>0</v>
      </c>
    </row>
    <row r="743" spans="1:5" x14ac:dyDescent="0.2">
      <c r="A743" s="387"/>
      <c r="B743" s="387"/>
      <c r="C743" s="387"/>
      <c r="D743" s="387"/>
      <c r="E743" s="387"/>
    </row>
    <row r="744" spans="1:5" x14ac:dyDescent="0.2">
      <c r="A744" s="275" t="s">
        <v>2332</v>
      </c>
      <c r="B744" s="301" t="s">
        <v>2331</v>
      </c>
      <c r="C744" s="349">
        <v>19.05</v>
      </c>
      <c r="D744" s="272">
        <v>1</v>
      </c>
      <c r="E744" s="274">
        <v>1</v>
      </c>
    </row>
    <row r="745" spans="1:5" x14ac:dyDescent="0.2">
      <c r="A745" s="12" t="s">
        <v>2332</v>
      </c>
      <c r="B745" s="74" t="s">
        <v>4034</v>
      </c>
      <c r="C745" s="348">
        <v>3.66</v>
      </c>
      <c r="D745" s="38">
        <v>1</v>
      </c>
      <c r="E745" s="106">
        <v>1</v>
      </c>
    </row>
    <row r="746" spans="1:5" x14ac:dyDescent="0.2">
      <c r="A746" s="267" t="s">
        <v>2332</v>
      </c>
      <c r="B746" s="268" t="s">
        <v>1466</v>
      </c>
      <c r="C746" s="349">
        <v>4.5599999999999996</v>
      </c>
      <c r="D746" s="272">
        <v>2</v>
      </c>
      <c r="E746" s="274">
        <v>1</v>
      </c>
    </row>
    <row r="747" spans="1:5" x14ac:dyDescent="0.2">
      <c r="A747" s="12" t="s">
        <v>2332</v>
      </c>
      <c r="B747" s="74" t="s">
        <v>4032</v>
      </c>
      <c r="C747" s="348">
        <v>3.66</v>
      </c>
      <c r="D747" s="38">
        <v>1</v>
      </c>
      <c r="E747" s="106">
        <v>1</v>
      </c>
    </row>
    <row r="748" spans="1:5" x14ac:dyDescent="0.2">
      <c r="A748" s="267" t="s">
        <v>2332</v>
      </c>
      <c r="B748" s="301" t="s">
        <v>2335</v>
      </c>
      <c r="C748" s="349">
        <v>16.18</v>
      </c>
      <c r="D748" s="272">
        <v>3</v>
      </c>
      <c r="E748" s="274">
        <v>2</v>
      </c>
    </row>
    <row r="749" spans="1:5" x14ac:dyDescent="0.2">
      <c r="A749" s="143" t="s">
        <v>2332</v>
      </c>
      <c r="B749" s="40" t="s">
        <v>1051</v>
      </c>
      <c r="C749" s="348">
        <v>52.81</v>
      </c>
      <c r="D749" s="38">
        <v>4</v>
      </c>
      <c r="E749" s="106">
        <v>4</v>
      </c>
    </row>
    <row r="750" spans="1:5" x14ac:dyDescent="0.2">
      <c r="A750" s="275" t="s">
        <v>2332</v>
      </c>
      <c r="B750" s="325" t="s">
        <v>4035</v>
      </c>
      <c r="C750" s="349">
        <v>6.22</v>
      </c>
      <c r="D750" s="272">
        <v>1</v>
      </c>
      <c r="E750" s="274">
        <v>1</v>
      </c>
    </row>
    <row r="751" spans="1:5" x14ac:dyDescent="0.2">
      <c r="A751" s="12" t="s">
        <v>2332</v>
      </c>
      <c r="B751" s="9" t="s">
        <v>4467</v>
      </c>
      <c r="C751" s="348">
        <v>3.71</v>
      </c>
      <c r="D751" s="38">
        <v>1</v>
      </c>
      <c r="E751" s="106">
        <v>1</v>
      </c>
    </row>
    <row r="752" spans="1:5" x14ac:dyDescent="0.2">
      <c r="A752" s="275" t="s">
        <v>2332</v>
      </c>
      <c r="B752" s="301" t="s">
        <v>2340</v>
      </c>
      <c r="C752" s="349">
        <v>6.67</v>
      </c>
      <c r="D752" s="272">
        <v>1</v>
      </c>
      <c r="E752" s="274">
        <v>1</v>
      </c>
    </row>
    <row r="753" spans="1:5" x14ac:dyDescent="0.2">
      <c r="A753" s="12" t="s">
        <v>2332</v>
      </c>
      <c r="B753" s="74" t="s">
        <v>4033</v>
      </c>
      <c r="C753" s="348">
        <v>2.68</v>
      </c>
      <c r="D753" s="38">
        <v>1</v>
      </c>
      <c r="E753" s="106">
        <v>1</v>
      </c>
    </row>
    <row r="754" spans="1:5" x14ac:dyDescent="0.2">
      <c r="A754" s="275" t="s">
        <v>2332</v>
      </c>
      <c r="B754" s="269" t="s">
        <v>4037</v>
      </c>
      <c r="C754" s="349">
        <v>14.63</v>
      </c>
      <c r="D754" s="272">
        <v>1</v>
      </c>
      <c r="E754" s="274">
        <v>1</v>
      </c>
    </row>
    <row r="755" spans="1:5" x14ac:dyDescent="0.2">
      <c r="A755" s="121" t="s">
        <v>2332</v>
      </c>
      <c r="B755" s="115" t="s">
        <v>4153</v>
      </c>
      <c r="C755" s="348">
        <v>5.56</v>
      </c>
      <c r="D755" s="38">
        <v>1</v>
      </c>
      <c r="E755" s="106">
        <v>1</v>
      </c>
    </row>
    <row r="756" spans="1:5" x14ac:dyDescent="0.2">
      <c r="A756" s="387"/>
      <c r="B756" s="387"/>
      <c r="C756" s="387"/>
      <c r="D756" s="387"/>
      <c r="E756" s="387"/>
    </row>
    <row r="757" spans="1:5" x14ac:dyDescent="0.2">
      <c r="A757" s="275" t="s">
        <v>2342</v>
      </c>
      <c r="B757" s="268" t="s">
        <v>4698</v>
      </c>
      <c r="C757" s="349">
        <v>1.0900000000000001</v>
      </c>
      <c r="D757" s="272">
        <v>1</v>
      </c>
      <c r="E757" s="274">
        <v>1</v>
      </c>
    </row>
    <row r="758" spans="1:5" x14ac:dyDescent="0.2">
      <c r="A758" s="143" t="s">
        <v>2342</v>
      </c>
      <c r="B758" s="40" t="s">
        <v>1057</v>
      </c>
      <c r="C758" s="348">
        <v>5.25</v>
      </c>
      <c r="D758" s="38">
        <v>3</v>
      </c>
      <c r="E758" s="106">
        <v>1</v>
      </c>
    </row>
    <row r="759" spans="1:5" x14ac:dyDescent="0.2">
      <c r="A759" s="267" t="s">
        <v>2342</v>
      </c>
      <c r="B759" s="268" t="s">
        <v>1246</v>
      </c>
      <c r="C759" s="349">
        <v>0.45</v>
      </c>
      <c r="D759" s="272">
        <v>1</v>
      </c>
      <c r="E759" s="274">
        <v>0</v>
      </c>
    </row>
    <row r="760" spans="1:5" x14ac:dyDescent="0.2">
      <c r="A760" s="143" t="s">
        <v>2342</v>
      </c>
      <c r="B760" s="40" t="s">
        <v>1008</v>
      </c>
      <c r="C760" s="348">
        <v>25.56</v>
      </c>
      <c r="D760" s="38">
        <v>2</v>
      </c>
      <c r="E760" s="106">
        <v>0</v>
      </c>
    </row>
    <row r="761" spans="1:5" x14ac:dyDescent="0.2">
      <c r="A761" s="387"/>
      <c r="B761" s="387"/>
      <c r="C761" s="387"/>
      <c r="D761" s="387"/>
      <c r="E761" s="387"/>
    </row>
    <row r="762" spans="1:5" x14ac:dyDescent="0.2">
      <c r="A762" s="267" t="s">
        <v>1496</v>
      </c>
      <c r="B762" s="268" t="s">
        <v>1265</v>
      </c>
      <c r="C762" s="349">
        <v>1.01</v>
      </c>
      <c r="D762" s="272">
        <v>1</v>
      </c>
      <c r="E762" s="274">
        <v>0</v>
      </c>
    </row>
    <row r="763" spans="1:5" x14ac:dyDescent="0.2">
      <c r="A763" s="12" t="s">
        <v>1496</v>
      </c>
      <c r="B763" s="9" t="s">
        <v>1668</v>
      </c>
      <c r="C763" s="348">
        <v>1.68</v>
      </c>
      <c r="D763" s="38">
        <v>1</v>
      </c>
      <c r="E763" s="106">
        <v>1</v>
      </c>
    </row>
    <row r="764" spans="1:5" x14ac:dyDescent="0.2">
      <c r="A764" s="275" t="s">
        <v>1496</v>
      </c>
      <c r="B764" s="269" t="s">
        <v>1665</v>
      </c>
      <c r="C764" s="349">
        <v>2.0499999999999998</v>
      </c>
      <c r="D764" s="272">
        <v>1</v>
      </c>
      <c r="E764" s="274">
        <v>1</v>
      </c>
    </row>
    <row r="765" spans="1:5" x14ac:dyDescent="0.2">
      <c r="A765" s="12" t="s">
        <v>1496</v>
      </c>
      <c r="B765" s="9" t="s">
        <v>1661</v>
      </c>
      <c r="C765" s="348">
        <v>4.66</v>
      </c>
      <c r="D765" s="38">
        <v>1</v>
      </c>
      <c r="E765" s="106">
        <v>1</v>
      </c>
    </row>
    <row r="766" spans="1:5" x14ac:dyDescent="0.2">
      <c r="A766" s="267" t="s">
        <v>1496</v>
      </c>
      <c r="B766" s="268" t="s">
        <v>1272</v>
      </c>
      <c r="C766" s="349">
        <v>1.41</v>
      </c>
      <c r="D766" s="272">
        <v>1</v>
      </c>
      <c r="E766" s="274">
        <v>0</v>
      </c>
    </row>
    <row r="767" spans="1:5" x14ac:dyDescent="0.2">
      <c r="A767" s="12" t="s">
        <v>1496</v>
      </c>
      <c r="B767" s="9" t="s">
        <v>3613</v>
      </c>
      <c r="C767" s="348">
        <v>1.29</v>
      </c>
      <c r="D767" s="38">
        <v>1</v>
      </c>
      <c r="E767" s="106">
        <v>0</v>
      </c>
    </row>
    <row r="768" spans="1:5" x14ac:dyDescent="0.2">
      <c r="A768" s="267" t="s">
        <v>1496</v>
      </c>
      <c r="B768" s="268" t="s">
        <v>1111</v>
      </c>
      <c r="C768" s="349">
        <v>1.61</v>
      </c>
      <c r="D768" s="272">
        <v>1</v>
      </c>
      <c r="E768" s="274">
        <v>0</v>
      </c>
    </row>
    <row r="769" spans="1:5" x14ac:dyDescent="0.2">
      <c r="A769" s="12" t="s">
        <v>1496</v>
      </c>
      <c r="B769" s="9" t="s">
        <v>1660</v>
      </c>
      <c r="C769" s="348">
        <v>9.27</v>
      </c>
      <c r="D769" s="38">
        <v>1</v>
      </c>
      <c r="E769" s="106">
        <v>1</v>
      </c>
    </row>
    <row r="770" spans="1:5" x14ac:dyDescent="0.2">
      <c r="A770" s="275" t="s">
        <v>1496</v>
      </c>
      <c r="B770" s="269" t="s">
        <v>4057</v>
      </c>
      <c r="C770" s="349">
        <v>39.020000000000003</v>
      </c>
      <c r="D770" s="272">
        <v>1</v>
      </c>
      <c r="E770" s="274">
        <v>1</v>
      </c>
    </row>
    <row r="771" spans="1:5" x14ac:dyDescent="0.2">
      <c r="A771" s="12" t="s">
        <v>1496</v>
      </c>
      <c r="B771" s="4" t="s">
        <v>3627</v>
      </c>
      <c r="C771" s="348">
        <v>1.64</v>
      </c>
      <c r="D771" s="38">
        <v>1</v>
      </c>
      <c r="E771" s="106">
        <v>0</v>
      </c>
    </row>
    <row r="772" spans="1:5" x14ac:dyDescent="0.2">
      <c r="A772" s="275" t="s">
        <v>1496</v>
      </c>
      <c r="B772" s="269" t="s">
        <v>4702</v>
      </c>
      <c r="C772" s="349">
        <v>15.49</v>
      </c>
      <c r="D772" s="272">
        <v>1</v>
      </c>
      <c r="E772" s="274">
        <v>1</v>
      </c>
    </row>
    <row r="773" spans="1:5" x14ac:dyDescent="0.2">
      <c r="A773" s="12" t="s">
        <v>1496</v>
      </c>
      <c r="B773" s="9" t="s">
        <v>1666</v>
      </c>
      <c r="C773" s="348">
        <v>1.83</v>
      </c>
      <c r="D773" s="38">
        <v>1</v>
      </c>
      <c r="E773" s="106">
        <v>1</v>
      </c>
    </row>
    <row r="774" spans="1:5" x14ac:dyDescent="0.2">
      <c r="A774" s="275" t="s">
        <v>1496</v>
      </c>
      <c r="B774" s="269" t="s">
        <v>3629</v>
      </c>
      <c r="C774" s="349">
        <v>3.68</v>
      </c>
      <c r="D774" s="272">
        <v>1</v>
      </c>
      <c r="E774" s="274">
        <v>0</v>
      </c>
    </row>
    <row r="775" spans="1:5" x14ac:dyDescent="0.2">
      <c r="A775" s="12" t="s">
        <v>1496</v>
      </c>
      <c r="B775" s="9" t="s">
        <v>1669</v>
      </c>
      <c r="C775" s="348">
        <v>1.39</v>
      </c>
      <c r="D775" s="38">
        <v>1</v>
      </c>
      <c r="E775" s="106">
        <v>1</v>
      </c>
    </row>
    <row r="776" spans="1:5" x14ac:dyDescent="0.2">
      <c r="A776" s="267" t="s">
        <v>1496</v>
      </c>
      <c r="B776" s="268" t="s">
        <v>1067</v>
      </c>
      <c r="C776" s="349">
        <v>19.149999999999999</v>
      </c>
      <c r="D776" s="272">
        <v>11</v>
      </c>
      <c r="E776" s="274">
        <v>0</v>
      </c>
    </row>
    <row r="777" spans="1:5" x14ac:dyDescent="0.2">
      <c r="A777" s="12" t="s">
        <v>1496</v>
      </c>
      <c r="B777" s="4" t="s">
        <v>1495</v>
      </c>
      <c r="C777" s="348">
        <v>4.17</v>
      </c>
      <c r="D777" s="38">
        <v>1</v>
      </c>
      <c r="E777" s="106">
        <v>0</v>
      </c>
    </row>
    <row r="778" spans="1:5" x14ac:dyDescent="0.2">
      <c r="A778" s="313" t="s">
        <v>1496</v>
      </c>
      <c r="B778" s="326" t="s">
        <v>4703</v>
      </c>
      <c r="C778" s="349">
        <v>12.7</v>
      </c>
      <c r="D778" s="272">
        <v>5</v>
      </c>
      <c r="E778" s="274">
        <v>1</v>
      </c>
    </row>
    <row r="779" spans="1:5" x14ac:dyDescent="0.2">
      <c r="A779" s="143" t="s">
        <v>1496</v>
      </c>
      <c r="B779" s="40" t="s">
        <v>1264</v>
      </c>
      <c r="C779" s="348">
        <v>2.81</v>
      </c>
      <c r="D779" s="38">
        <v>2</v>
      </c>
      <c r="E779" s="106">
        <v>1</v>
      </c>
    </row>
    <row r="780" spans="1:5" x14ac:dyDescent="0.2">
      <c r="A780" s="275" t="s">
        <v>1496</v>
      </c>
      <c r="B780" s="269" t="s">
        <v>4060</v>
      </c>
      <c r="C780" s="349">
        <v>4.88</v>
      </c>
      <c r="D780" s="272">
        <v>1</v>
      </c>
      <c r="E780" s="274">
        <v>1</v>
      </c>
    </row>
    <row r="781" spans="1:5" x14ac:dyDescent="0.2">
      <c r="A781" s="12" t="s">
        <v>1496</v>
      </c>
      <c r="B781" s="4" t="s">
        <v>4058</v>
      </c>
      <c r="C781" s="348">
        <v>1</v>
      </c>
      <c r="D781" s="38">
        <v>1</v>
      </c>
      <c r="E781" s="106">
        <v>1</v>
      </c>
    </row>
    <row r="782" spans="1:5" x14ac:dyDescent="0.2">
      <c r="A782" s="267" t="s">
        <v>1496</v>
      </c>
      <c r="B782" s="268" t="s">
        <v>1103</v>
      </c>
      <c r="C782" s="349">
        <v>2</v>
      </c>
      <c r="D782" s="272">
        <v>1</v>
      </c>
      <c r="E782" s="274">
        <v>0</v>
      </c>
    </row>
    <row r="783" spans="1:5" x14ac:dyDescent="0.2">
      <c r="A783" s="12" t="s">
        <v>1496</v>
      </c>
      <c r="B783" s="9" t="s">
        <v>1663</v>
      </c>
      <c r="C783" s="348">
        <v>2.29</v>
      </c>
      <c r="D783" s="38">
        <v>1</v>
      </c>
      <c r="E783" s="106">
        <v>1</v>
      </c>
    </row>
    <row r="784" spans="1:5" x14ac:dyDescent="0.2">
      <c r="A784" s="275" t="s">
        <v>1496</v>
      </c>
      <c r="B784" s="269" t="s">
        <v>1662</v>
      </c>
      <c r="C784" s="349">
        <v>2.29</v>
      </c>
      <c r="D784" s="272">
        <v>1</v>
      </c>
      <c r="E784" s="274">
        <v>1</v>
      </c>
    </row>
    <row r="785" spans="1:5" x14ac:dyDescent="0.2">
      <c r="A785" s="12" t="s">
        <v>1496</v>
      </c>
      <c r="B785" s="9" t="s">
        <v>1664</v>
      </c>
      <c r="C785" s="348">
        <v>2.0699999999999998</v>
      </c>
      <c r="D785" s="38">
        <v>1</v>
      </c>
      <c r="E785" s="106">
        <v>1</v>
      </c>
    </row>
    <row r="786" spans="1:5" x14ac:dyDescent="0.2">
      <c r="A786" s="275" t="s">
        <v>1496</v>
      </c>
      <c r="B786" s="269" t="s">
        <v>4059</v>
      </c>
      <c r="C786" s="349">
        <v>1.71</v>
      </c>
      <c r="D786" s="272">
        <v>1</v>
      </c>
      <c r="E786" s="274">
        <v>1</v>
      </c>
    </row>
    <row r="787" spans="1:5" x14ac:dyDescent="0.2">
      <c r="A787" s="387"/>
      <c r="B787" s="387"/>
      <c r="C787" s="387"/>
      <c r="D787" s="387"/>
      <c r="E787" s="387"/>
    </row>
    <row r="788" spans="1:5" x14ac:dyDescent="0.2">
      <c r="A788" s="143" t="s">
        <v>1498</v>
      </c>
      <c r="B788" s="40" t="s">
        <v>1497</v>
      </c>
      <c r="C788" s="348">
        <v>32.58</v>
      </c>
      <c r="D788" s="38">
        <v>4</v>
      </c>
      <c r="E788" s="106">
        <v>0</v>
      </c>
    </row>
    <row r="789" spans="1:5" x14ac:dyDescent="0.2">
      <c r="A789" s="267" t="s">
        <v>1498</v>
      </c>
      <c r="B789" s="268" t="s">
        <v>1500</v>
      </c>
      <c r="C789" s="349">
        <v>2.2999999999999998</v>
      </c>
      <c r="D789" s="272">
        <v>1</v>
      </c>
      <c r="E789" s="274">
        <v>0</v>
      </c>
    </row>
    <row r="790" spans="1:5" x14ac:dyDescent="0.2">
      <c r="A790" s="12" t="s">
        <v>1498</v>
      </c>
      <c r="B790" s="330" t="s">
        <v>4705</v>
      </c>
      <c r="C790" s="348">
        <v>0.32</v>
      </c>
      <c r="D790" s="38">
        <v>1</v>
      </c>
      <c r="E790" s="106">
        <v>1</v>
      </c>
    </row>
    <row r="791" spans="1:5" x14ac:dyDescent="0.2">
      <c r="A791" s="267" t="s">
        <v>1498</v>
      </c>
      <c r="B791" s="268" t="s">
        <v>1039</v>
      </c>
      <c r="C791" s="349">
        <v>1.32</v>
      </c>
      <c r="D791" s="272">
        <v>3</v>
      </c>
      <c r="E791" s="274">
        <v>0</v>
      </c>
    </row>
    <row r="792" spans="1:5" x14ac:dyDescent="0.2">
      <c r="A792" s="143" t="s">
        <v>1498</v>
      </c>
      <c r="B792" s="40" t="s">
        <v>1089</v>
      </c>
      <c r="C792" s="348">
        <v>2.12</v>
      </c>
      <c r="D792" s="38">
        <v>2</v>
      </c>
      <c r="E792" s="106">
        <v>0</v>
      </c>
    </row>
    <row r="793" spans="1:5" x14ac:dyDescent="0.2">
      <c r="A793" s="275" t="s">
        <v>1498</v>
      </c>
      <c r="B793" s="269" t="s">
        <v>1503</v>
      </c>
      <c r="C793" s="349">
        <v>2.77</v>
      </c>
      <c r="D793" s="272">
        <v>1</v>
      </c>
      <c r="E793" s="274">
        <v>1</v>
      </c>
    </row>
    <row r="794" spans="1:5" x14ac:dyDescent="0.2">
      <c r="A794" s="143" t="s">
        <v>1498</v>
      </c>
      <c r="B794" s="40" t="s">
        <v>1505</v>
      </c>
      <c r="C794" s="348">
        <v>3.5</v>
      </c>
      <c r="D794" s="38">
        <v>1</v>
      </c>
      <c r="E794" s="106">
        <v>1</v>
      </c>
    </row>
    <row r="795" spans="1:5" x14ac:dyDescent="0.2">
      <c r="A795" s="267" t="s">
        <v>1498</v>
      </c>
      <c r="B795" s="268" t="s">
        <v>1203</v>
      </c>
      <c r="C795" s="349">
        <v>1.54</v>
      </c>
      <c r="D795" s="272">
        <v>2</v>
      </c>
      <c r="E795" s="274">
        <v>0</v>
      </c>
    </row>
    <row r="796" spans="1:5" x14ac:dyDescent="0.2">
      <c r="A796" s="12" t="s">
        <v>1498</v>
      </c>
      <c r="B796" s="64" t="s">
        <v>4214</v>
      </c>
      <c r="C796" s="348">
        <v>4.5999999999999996</v>
      </c>
      <c r="D796" s="38">
        <v>1</v>
      </c>
      <c r="E796" s="106">
        <v>0</v>
      </c>
    </row>
    <row r="797" spans="1:5" x14ac:dyDescent="0.2">
      <c r="A797" s="275" t="s">
        <v>1498</v>
      </c>
      <c r="B797" s="277" t="s">
        <v>4213</v>
      </c>
      <c r="C797" s="349">
        <v>1.64</v>
      </c>
      <c r="D797" s="272">
        <v>1</v>
      </c>
      <c r="E797" s="274">
        <v>0</v>
      </c>
    </row>
    <row r="798" spans="1:5" x14ac:dyDescent="0.2">
      <c r="A798" s="143" t="s">
        <v>1498</v>
      </c>
      <c r="B798" s="40" t="s">
        <v>1511</v>
      </c>
      <c r="C798" s="348">
        <v>0.68</v>
      </c>
      <c r="D798" s="38">
        <v>1</v>
      </c>
      <c r="E798" s="106">
        <v>1</v>
      </c>
    </row>
    <row r="799" spans="1:5" x14ac:dyDescent="0.2">
      <c r="A799" s="267" t="s">
        <v>1498</v>
      </c>
      <c r="B799" s="283" t="s">
        <v>4706</v>
      </c>
      <c r="C799" s="349">
        <v>6.94</v>
      </c>
      <c r="D799" s="272">
        <v>2</v>
      </c>
      <c r="E799" s="274">
        <v>0</v>
      </c>
    </row>
    <row r="800" spans="1:5" x14ac:dyDescent="0.2">
      <c r="A800" s="143" t="s">
        <v>1498</v>
      </c>
      <c r="B800" s="40" t="s">
        <v>1516</v>
      </c>
      <c r="C800" s="348">
        <v>4.04</v>
      </c>
      <c r="D800" s="38">
        <v>1</v>
      </c>
      <c r="E800" s="106">
        <v>0</v>
      </c>
    </row>
    <row r="801" spans="1:5" x14ac:dyDescent="0.2">
      <c r="A801" s="267" t="s">
        <v>1498</v>
      </c>
      <c r="B801" s="268" t="s">
        <v>1207</v>
      </c>
      <c r="C801" s="349">
        <v>0.4</v>
      </c>
      <c r="D801" s="272">
        <v>1</v>
      </c>
      <c r="E801" s="274">
        <v>0</v>
      </c>
    </row>
    <row r="802" spans="1:5" x14ac:dyDescent="0.2">
      <c r="A802" s="143" t="s">
        <v>1498</v>
      </c>
      <c r="B802" s="40" t="s">
        <v>4709</v>
      </c>
      <c r="C802" s="348">
        <v>371.69</v>
      </c>
      <c r="D802" s="38">
        <v>33</v>
      </c>
      <c r="E802" s="106">
        <v>2</v>
      </c>
    </row>
    <row r="803" spans="1:5" x14ac:dyDescent="0.2">
      <c r="A803" s="275" t="s">
        <v>1498</v>
      </c>
      <c r="B803" s="325" t="s">
        <v>4030</v>
      </c>
      <c r="C803" s="349">
        <v>2.56</v>
      </c>
      <c r="D803" s="272">
        <v>1</v>
      </c>
      <c r="E803" s="274">
        <v>1</v>
      </c>
    </row>
    <row r="804" spans="1:5" x14ac:dyDescent="0.2">
      <c r="A804" s="143" t="s">
        <v>1498</v>
      </c>
      <c r="B804" s="40" t="s">
        <v>1519</v>
      </c>
      <c r="C804" s="348">
        <v>3</v>
      </c>
      <c r="D804" s="38">
        <v>1</v>
      </c>
      <c r="E804" s="106">
        <v>1</v>
      </c>
    </row>
    <row r="805" spans="1:5" x14ac:dyDescent="0.2">
      <c r="A805" s="267" t="s">
        <v>1498</v>
      </c>
      <c r="B805" s="268" t="s">
        <v>1521</v>
      </c>
      <c r="C805" s="349">
        <v>4.88</v>
      </c>
      <c r="D805" s="272">
        <v>1</v>
      </c>
      <c r="E805" s="274">
        <v>0</v>
      </c>
    </row>
    <row r="806" spans="1:5" x14ac:dyDescent="0.2">
      <c r="A806" s="143" t="s">
        <v>1498</v>
      </c>
      <c r="B806" s="40" t="s">
        <v>945</v>
      </c>
      <c r="C806" s="348">
        <v>5.15</v>
      </c>
      <c r="D806" s="38">
        <v>2</v>
      </c>
      <c r="E806" s="106">
        <v>1</v>
      </c>
    </row>
    <row r="807" spans="1:5" x14ac:dyDescent="0.2">
      <c r="A807" s="275" t="s">
        <v>1498</v>
      </c>
      <c r="B807" s="269" t="s">
        <v>4708</v>
      </c>
      <c r="C807" s="349">
        <v>8.16</v>
      </c>
      <c r="D807" s="272">
        <v>2</v>
      </c>
      <c r="E807" s="274">
        <v>2</v>
      </c>
    </row>
    <row r="808" spans="1:5" x14ac:dyDescent="0.2">
      <c r="A808" s="143" t="s">
        <v>1498</v>
      </c>
      <c r="B808" s="40" t="s">
        <v>927</v>
      </c>
      <c r="C808" s="348">
        <v>39.01</v>
      </c>
      <c r="D808" s="38">
        <v>10</v>
      </c>
      <c r="E808" s="106">
        <v>1</v>
      </c>
    </row>
    <row r="809" spans="1:5" x14ac:dyDescent="0.2">
      <c r="A809" s="275" t="s">
        <v>1498</v>
      </c>
      <c r="B809" s="301" t="s">
        <v>2389</v>
      </c>
      <c r="C809" s="349">
        <v>7.37</v>
      </c>
      <c r="D809" s="272">
        <v>2</v>
      </c>
      <c r="E809" s="274">
        <v>2</v>
      </c>
    </row>
    <row r="810" spans="1:5" x14ac:dyDescent="0.2">
      <c r="A810" s="143" t="s">
        <v>1498</v>
      </c>
      <c r="B810" s="40" t="s">
        <v>1528</v>
      </c>
      <c r="C810" s="348">
        <v>121.59</v>
      </c>
      <c r="D810" s="38">
        <v>3</v>
      </c>
      <c r="E810" s="106">
        <v>0</v>
      </c>
    </row>
    <row r="811" spans="1:5" x14ac:dyDescent="0.2">
      <c r="A811" s="267" t="s">
        <v>1498</v>
      </c>
      <c r="B811" s="268" t="s">
        <v>1534</v>
      </c>
      <c r="C811" s="349">
        <v>4.72</v>
      </c>
      <c r="D811" s="272">
        <v>1</v>
      </c>
      <c r="E811" s="274">
        <v>0</v>
      </c>
    </row>
    <row r="812" spans="1:5" x14ac:dyDescent="0.2">
      <c r="A812" s="143" t="s">
        <v>1498</v>
      </c>
      <c r="B812" s="40" t="s">
        <v>1095</v>
      </c>
      <c r="C812" s="348">
        <v>7.7</v>
      </c>
      <c r="D812" s="38">
        <v>1</v>
      </c>
      <c r="E812" s="106">
        <v>0</v>
      </c>
    </row>
    <row r="813" spans="1:5" x14ac:dyDescent="0.2">
      <c r="A813" s="267" t="s">
        <v>1498</v>
      </c>
      <c r="B813" s="268" t="s">
        <v>1013</v>
      </c>
      <c r="C813" s="349">
        <v>10.91</v>
      </c>
      <c r="D813" s="272">
        <v>1</v>
      </c>
      <c r="E813" s="274">
        <v>0</v>
      </c>
    </row>
    <row r="814" spans="1:5" x14ac:dyDescent="0.2">
      <c r="A814" s="143" t="s">
        <v>1498</v>
      </c>
      <c r="B814" s="40" t="s">
        <v>1536</v>
      </c>
      <c r="C814" s="348">
        <v>2.36</v>
      </c>
      <c r="D814" s="38">
        <v>1</v>
      </c>
      <c r="E814" s="106">
        <v>1</v>
      </c>
    </row>
    <row r="815" spans="1:5" x14ac:dyDescent="0.2">
      <c r="A815" s="267" t="s">
        <v>1498</v>
      </c>
      <c r="B815" s="268" t="s">
        <v>1538</v>
      </c>
      <c r="C815" s="349">
        <v>109.17</v>
      </c>
      <c r="D815" s="272">
        <v>7</v>
      </c>
      <c r="E815" s="274">
        <v>1</v>
      </c>
    </row>
    <row r="816" spans="1:5" x14ac:dyDescent="0.2">
      <c r="A816" s="143" t="s">
        <v>1498</v>
      </c>
      <c r="B816" s="40" t="s">
        <v>957</v>
      </c>
      <c r="C816" s="348">
        <v>7.22</v>
      </c>
      <c r="D816" s="38">
        <v>5</v>
      </c>
      <c r="E816" s="106">
        <v>1</v>
      </c>
    </row>
    <row r="817" spans="1:5" x14ac:dyDescent="0.2">
      <c r="A817" s="267" t="s">
        <v>1498</v>
      </c>
      <c r="B817" s="268" t="s">
        <v>1542</v>
      </c>
      <c r="C817" s="349">
        <v>5.73</v>
      </c>
      <c r="D817" s="272">
        <v>2</v>
      </c>
      <c r="E817" s="274">
        <v>0</v>
      </c>
    </row>
    <row r="818" spans="1:5" x14ac:dyDescent="0.2">
      <c r="A818" s="143" t="s">
        <v>1498</v>
      </c>
      <c r="B818" s="40" t="s">
        <v>1038</v>
      </c>
      <c r="C818" s="348">
        <v>50.1</v>
      </c>
      <c r="D818" s="38">
        <v>9</v>
      </c>
      <c r="E818" s="106">
        <v>2</v>
      </c>
    </row>
    <row r="819" spans="1:5" x14ac:dyDescent="0.2">
      <c r="A819" s="267" t="s">
        <v>1498</v>
      </c>
      <c r="B819" s="268" t="s">
        <v>1546</v>
      </c>
      <c r="C819" s="349">
        <v>60.52</v>
      </c>
      <c r="D819" s="272">
        <v>2</v>
      </c>
      <c r="E819" s="274">
        <v>0</v>
      </c>
    </row>
    <row r="820" spans="1:5" x14ac:dyDescent="0.2">
      <c r="A820" s="143" t="s">
        <v>1498</v>
      </c>
      <c r="B820" s="40" t="s">
        <v>1087</v>
      </c>
      <c r="C820" s="348">
        <v>1.67</v>
      </c>
      <c r="D820" s="38">
        <v>1</v>
      </c>
      <c r="E820" s="106">
        <v>1</v>
      </c>
    </row>
    <row r="821" spans="1:5" x14ac:dyDescent="0.2">
      <c r="A821" s="267" t="s">
        <v>1498</v>
      </c>
      <c r="B821" s="268" t="s">
        <v>937</v>
      </c>
      <c r="C821" s="349">
        <v>392.07</v>
      </c>
      <c r="D821" s="272">
        <v>16</v>
      </c>
      <c r="E821" s="274">
        <v>3</v>
      </c>
    </row>
    <row r="822" spans="1:5" x14ac:dyDescent="0.2">
      <c r="A822" s="143" t="s">
        <v>1498</v>
      </c>
      <c r="B822" s="40" t="s">
        <v>967</v>
      </c>
      <c r="C822" s="348">
        <v>1.95</v>
      </c>
      <c r="D822" s="38">
        <v>2</v>
      </c>
      <c r="E822" s="106">
        <v>1</v>
      </c>
    </row>
    <row r="823" spans="1:5" x14ac:dyDescent="0.2">
      <c r="A823" s="275" t="s">
        <v>1498</v>
      </c>
      <c r="B823" s="277" t="s">
        <v>4212</v>
      </c>
      <c r="C823" s="349">
        <v>23.42</v>
      </c>
      <c r="D823" s="272">
        <v>6</v>
      </c>
      <c r="E823" s="274">
        <v>1</v>
      </c>
    </row>
    <row r="824" spans="1:5" x14ac:dyDescent="0.2">
      <c r="A824" s="143" t="s">
        <v>1498</v>
      </c>
      <c r="B824" s="40" t="s">
        <v>1549</v>
      </c>
      <c r="C824" s="348">
        <v>0.69</v>
      </c>
      <c r="D824" s="38">
        <v>1</v>
      </c>
      <c r="E824" s="106">
        <v>0</v>
      </c>
    </row>
    <row r="825" spans="1:5" x14ac:dyDescent="0.2">
      <c r="A825" s="267" t="s">
        <v>1498</v>
      </c>
      <c r="B825" s="268" t="s">
        <v>1232</v>
      </c>
      <c r="C825" s="349">
        <v>1.21</v>
      </c>
      <c r="D825" s="272">
        <v>1</v>
      </c>
      <c r="E825" s="274">
        <v>0</v>
      </c>
    </row>
    <row r="826" spans="1:5" x14ac:dyDescent="0.2">
      <c r="A826" s="143" t="s">
        <v>1498</v>
      </c>
      <c r="B826" s="40" t="s">
        <v>1065</v>
      </c>
      <c r="C826" s="348">
        <v>6.17</v>
      </c>
      <c r="D826" s="38">
        <v>4</v>
      </c>
      <c r="E826" s="106">
        <v>0</v>
      </c>
    </row>
    <row r="827" spans="1:5" x14ac:dyDescent="0.2">
      <c r="A827" s="267" t="s">
        <v>1498</v>
      </c>
      <c r="B827" s="334" t="s">
        <v>1552</v>
      </c>
      <c r="C827" s="349">
        <v>4</v>
      </c>
      <c r="D827" s="272">
        <v>1</v>
      </c>
      <c r="E827" s="274">
        <v>0</v>
      </c>
    </row>
    <row r="828" spans="1:5" x14ac:dyDescent="0.2">
      <c r="A828" s="143" t="s">
        <v>1498</v>
      </c>
      <c r="B828" s="40" t="s">
        <v>1182</v>
      </c>
      <c r="C828" s="348">
        <v>0.27</v>
      </c>
      <c r="D828" s="38">
        <v>1</v>
      </c>
      <c r="E828" s="106">
        <v>0</v>
      </c>
    </row>
    <row r="829" spans="1:5" x14ac:dyDescent="0.2">
      <c r="A829" s="267" t="s">
        <v>1498</v>
      </c>
      <c r="B829" s="268" t="s">
        <v>1001</v>
      </c>
      <c r="C829" s="349">
        <v>14.75</v>
      </c>
      <c r="D829" s="272">
        <v>7</v>
      </c>
      <c r="E829" s="274">
        <v>1</v>
      </c>
    </row>
    <row r="830" spans="1:5" x14ac:dyDescent="0.2">
      <c r="A830" s="143" t="s">
        <v>1498</v>
      </c>
      <c r="B830" s="40" t="s">
        <v>1554</v>
      </c>
      <c r="C830" s="348">
        <v>4.5</v>
      </c>
      <c r="D830" s="38">
        <v>1</v>
      </c>
      <c r="E830" s="106">
        <v>0</v>
      </c>
    </row>
    <row r="831" spans="1:5" x14ac:dyDescent="0.2">
      <c r="A831" s="267" t="s">
        <v>1498</v>
      </c>
      <c r="B831" s="268" t="s">
        <v>1557</v>
      </c>
      <c r="C831" s="349">
        <v>19.07</v>
      </c>
      <c r="D831" s="272">
        <v>5</v>
      </c>
      <c r="E831" s="274">
        <v>0</v>
      </c>
    </row>
    <row r="832" spans="1:5" x14ac:dyDescent="0.2">
      <c r="A832" s="143" t="s">
        <v>1498</v>
      </c>
      <c r="B832" s="40" t="s">
        <v>1560</v>
      </c>
      <c r="C832" s="348">
        <v>4.0999999999999996</v>
      </c>
      <c r="D832" s="38">
        <v>3</v>
      </c>
      <c r="E832" s="106">
        <v>0</v>
      </c>
    </row>
    <row r="833" spans="1:5" x14ac:dyDescent="0.2">
      <c r="A833" s="267" t="s">
        <v>1498</v>
      </c>
      <c r="B833" s="268" t="s">
        <v>1088</v>
      </c>
      <c r="C833" s="349">
        <v>0.66</v>
      </c>
      <c r="D833" s="272">
        <v>2</v>
      </c>
      <c r="E833" s="274">
        <v>0</v>
      </c>
    </row>
    <row r="834" spans="1:5" x14ac:dyDescent="0.2">
      <c r="A834" s="143" t="s">
        <v>1498</v>
      </c>
      <c r="B834" s="40" t="s">
        <v>1563</v>
      </c>
      <c r="C834" s="348">
        <v>9.3800000000000008</v>
      </c>
      <c r="D834" s="38">
        <v>2</v>
      </c>
      <c r="E834" s="106">
        <v>0</v>
      </c>
    </row>
    <row r="835" spans="1:5" x14ac:dyDescent="0.2">
      <c r="A835" s="267" t="s">
        <v>1498</v>
      </c>
      <c r="B835" s="268" t="s">
        <v>1565</v>
      </c>
      <c r="C835" s="349">
        <v>24.71</v>
      </c>
      <c r="D835" s="272">
        <v>2</v>
      </c>
      <c r="E835" s="274">
        <v>0</v>
      </c>
    </row>
    <row r="836" spans="1:5" x14ac:dyDescent="0.2">
      <c r="A836" s="143" t="s">
        <v>1498</v>
      </c>
      <c r="B836" s="40" t="s">
        <v>1196</v>
      </c>
      <c r="C836" s="348">
        <v>1.3</v>
      </c>
      <c r="D836" s="38">
        <v>2</v>
      </c>
      <c r="E836" s="106">
        <v>0</v>
      </c>
    </row>
    <row r="837" spans="1:5" x14ac:dyDescent="0.2">
      <c r="A837" s="267" t="s">
        <v>1498</v>
      </c>
      <c r="B837" s="268" t="s">
        <v>964</v>
      </c>
      <c r="C837" s="349">
        <v>14.48</v>
      </c>
      <c r="D837" s="272">
        <v>5</v>
      </c>
      <c r="E837" s="274">
        <v>1</v>
      </c>
    </row>
    <row r="838" spans="1:5" x14ac:dyDescent="0.2">
      <c r="A838" s="143" t="s">
        <v>1498</v>
      </c>
      <c r="B838" s="68" t="s">
        <v>2420</v>
      </c>
      <c r="C838" s="348">
        <v>10.55</v>
      </c>
      <c r="D838" s="38">
        <v>2</v>
      </c>
      <c r="E838" s="106">
        <v>2</v>
      </c>
    </row>
    <row r="839" spans="1:5" x14ac:dyDescent="0.2">
      <c r="A839" s="267" t="s">
        <v>1498</v>
      </c>
      <c r="B839" s="268" t="s">
        <v>1070</v>
      </c>
      <c r="C839" s="349">
        <v>7.0000000000000007E-2</v>
      </c>
      <c r="D839" s="272">
        <v>1</v>
      </c>
      <c r="E839" s="274">
        <v>0</v>
      </c>
    </row>
    <row r="840" spans="1:5" x14ac:dyDescent="0.2">
      <c r="A840" s="12" t="s">
        <v>1498</v>
      </c>
      <c r="B840" s="4" t="s">
        <v>4478</v>
      </c>
      <c r="C840" s="348">
        <v>2.58</v>
      </c>
      <c r="D840" s="38">
        <v>1</v>
      </c>
      <c r="E840" s="106">
        <v>1</v>
      </c>
    </row>
    <row r="841" spans="1:5" x14ac:dyDescent="0.2">
      <c r="A841" s="275" t="s">
        <v>1498</v>
      </c>
      <c r="B841" s="325" t="s">
        <v>4021</v>
      </c>
      <c r="C841" s="349">
        <v>0.41</v>
      </c>
      <c r="D841" s="272">
        <v>1</v>
      </c>
      <c r="E841" s="274">
        <v>1</v>
      </c>
    </row>
    <row r="842" spans="1:5" x14ac:dyDescent="0.2">
      <c r="A842" s="12" t="s">
        <v>1498</v>
      </c>
      <c r="B842" s="9" t="s">
        <v>3642</v>
      </c>
      <c r="C842" s="348">
        <v>1.01</v>
      </c>
      <c r="D842" s="38">
        <v>1</v>
      </c>
      <c r="E842" s="106">
        <v>0</v>
      </c>
    </row>
    <row r="843" spans="1:5" x14ac:dyDescent="0.2">
      <c r="A843" s="267" t="s">
        <v>1498</v>
      </c>
      <c r="B843" s="268" t="s">
        <v>1569</v>
      </c>
      <c r="C843" s="349">
        <v>73.53</v>
      </c>
      <c r="D843" s="272">
        <v>1</v>
      </c>
      <c r="E843" s="274">
        <v>0</v>
      </c>
    </row>
    <row r="844" spans="1:5" x14ac:dyDescent="0.2">
      <c r="A844" s="143" t="s">
        <v>1498</v>
      </c>
      <c r="B844" s="40" t="s">
        <v>1016</v>
      </c>
      <c r="C844" s="348">
        <v>4.55</v>
      </c>
      <c r="D844" s="38">
        <v>1</v>
      </c>
      <c r="E844" s="106">
        <v>0</v>
      </c>
    </row>
    <row r="845" spans="1:5" x14ac:dyDescent="0.2">
      <c r="A845" s="267" t="s">
        <v>1498</v>
      </c>
      <c r="B845" s="268" t="s">
        <v>1570</v>
      </c>
      <c r="C845" s="349">
        <v>2.7</v>
      </c>
      <c r="D845" s="272">
        <v>1</v>
      </c>
      <c r="E845" s="274">
        <v>0</v>
      </c>
    </row>
    <row r="846" spans="1:5" x14ac:dyDescent="0.2">
      <c r="A846" s="143" t="s">
        <v>1498</v>
      </c>
      <c r="B846" s="40" t="s">
        <v>1572</v>
      </c>
      <c r="C846" s="348">
        <v>43.28</v>
      </c>
      <c r="D846" s="38">
        <v>1</v>
      </c>
      <c r="E846" s="106">
        <v>0</v>
      </c>
    </row>
    <row r="847" spans="1:5" x14ac:dyDescent="0.2">
      <c r="A847" s="267" t="s">
        <v>1498</v>
      </c>
      <c r="B847" s="268" t="s">
        <v>1574</v>
      </c>
      <c r="C847" s="349">
        <v>13.56</v>
      </c>
      <c r="D847" s="272">
        <v>1</v>
      </c>
      <c r="E847" s="274">
        <v>0</v>
      </c>
    </row>
    <row r="848" spans="1:5" x14ac:dyDescent="0.2">
      <c r="A848" s="12" t="s">
        <v>1498</v>
      </c>
      <c r="B848" s="74" t="s">
        <v>4020</v>
      </c>
      <c r="C848" s="348">
        <v>0.5</v>
      </c>
      <c r="D848" s="38">
        <v>1</v>
      </c>
      <c r="E848" s="106">
        <v>1</v>
      </c>
    </row>
    <row r="849" spans="1:11" x14ac:dyDescent="0.2">
      <c r="A849" s="267" t="s">
        <v>1498</v>
      </c>
      <c r="B849" s="268" t="s">
        <v>1576</v>
      </c>
      <c r="C849" s="349">
        <v>94.43</v>
      </c>
      <c r="D849" s="272">
        <v>5</v>
      </c>
      <c r="E849" s="274">
        <v>3</v>
      </c>
    </row>
    <row r="850" spans="1:11" x14ac:dyDescent="0.2">
      <c r="A850" s="143" t="s">
        <v>1498</v>
      </c>
      <c r="B850" s="40" t="s">
        <v>1579</v>
      </c>
      <c r="C850" s="348">
        <v>3.05</v>
      </c>
      <c r="D850" s="38">
        <v>1</v>
      </c>
      <c r="E850" s="106">
        <v>0</v>
      </c>
    </row>
    <row r="851" spans="1:11" x14ac:dyDescent="0.2">
      <c r="A851" s="387"/>
      <c r="B851" s="387"/>
      <c r="C851" s="387"/>
      <c r="D851" s="387"/>
      <c r="E851" s="387"/>
    </row>
    <row r="852" spans="1:11" x14ac:dyDescent="0.2">
      <c r="A852" s="275" t="s">
        <v>2428</v>
      </c>
      <c r="B852" s="269" t="s">
        <v>761</v>
      </c>
      <c r="C852" s="349">
        <v>2.23</v>
      </c>
      <c r="D852" s="272">
        <v>2</v>
      </c>
      <c r="E852" s="274">
        <v>0</v>
      </c>
    </row>
    <row r="853" spans="1:11" x14ac:dyDescent="0.2">
      <c r="A853" s="387"/>
      <c r="B853" s="387"/>
      <c r="C853" s="387"/>
      <c r="D853" s="387"/>
      <c r="E853" s="387"/>
    </row>
    <row r="854" spans="1:11" s="9" customFormat="1" x14ac:dyDescent="0.2">
      <c r="A854" s="12" t="s">
        <v>1610</v>
      </c>
      <c r="B854" s="9" t="s">
        <v>1710</v>
      </c>
      <c r="C854" s="348">
        <v>3.12</v>
      </c>
      <c r="D854" s="38">
        <v>2</v>
      </c>
      <c r="E854" s="106">
        <v>0</v>
      </c>
    </row>
    <row r="855" spans="1:11" s="9" customFormat="1" x14ac:dyDescent="0.2">
      <c r="A855" s="275" t="s">
        <v>1610</v>
      </c>
      <c r="B855" s="269" t="s">
        <v>3647</v>
      </c>
      <c r="C855" s="349">
        <v>2.2200000000000002</v>
      </c>
      <c r="D855" s="272">
        <v>1</v>
      </c>
      <c r="E855" s="274">
        <v>0</v>
      </c>
      <c r="F855" s="4"/>
      <c r="G855" s="4"/>
      <c r="H855" s="4"/>
      <c r="I855" s="4"/>
      <c r="J855" s="4"/>
    </row>
    <row r="856" spans="1:11" s="9" customFormat="1" x14ac:dyDescent="0.2">
      <c r="A856" s="12" t="s">
        <v>1610</v>
      </c>
      <c r="B856" s="4" t="s">
        <v>3582</v>
      </c>
      <c r="C856" s="348">
        <v>7.33</v>
      </c>
      <c r="D856" s="38">
        <v>1</v>
      </c>
      <c r="E856" s="106">
        <v>0</v>
      </c>
    </row>
    <row r="857" spans="1:11" s="9" customFormat="1" x14ac:dyDescent="0.2">
      <c r="A857" s="275" t="s">
        <v>1610</v>
      </c>
      <c r="B857" s="269" t="s">
        <v>3661</v>
      </c>
      <c r="C857" s="349">
        <v>5.4</v>
      </c>
      <c r="D857" s="272">
        <v>1</v>
      </c>
      <c r="E857" s="274">
        <v>0</v>
      </c>
    </row>
    <row r="858" spans="1:11" s="9" customFormat="1" x14ac:dyDescent="0.2">
      <c r="A858" s="143" t="s">
        <v>1610</v>
      </c>
      <c r="B858" s="40" t="s">
        <v>994</v>
      </c>
      <c r="C858" s="348">
        <v>11.71</v>
      </c>
      <c r="D858" s="38">
        <v>8</v>
      </c>
      <c r="E858" s="106">
        <v>0</v>
      </c>
    </row>
    <row r="859" spans="1:11" s="9" customFormat="1" x14ac:dyDescent="0.2">
      <c r="A859" s="275" t="s">
        <v>1610</v>
      </c>
      <c r="B859" s="269" t="s">
        <v>4736</v>
      </c>
      <c r="C859" s="349">
        <v>80</v>
      </c>
      <c r="D859" s="272">
        <v>21</v>
      </c>
      <c r="E859" s="274">
        <v>4</v>
      </c>
      <c r="K859" s="4"/>
    </row>
    <row r="860" spans="1:11" s="4" customFormat="1" x14ac:dyDescent="0.2">
      <c r="A860" s="12" t="s">
        <v>1610</v>
      </c>
      <c r="B860" s="56" t="s">
        <v>2436</v>
      </c>
      <c r="C860" s="348">
        <v>1.02</v>
      </c>
      <c r="D860" s="38">
        <v>1</v>
      </c>
      <c r="E860" s="106">
        <v>0</v>
      </c>
      <c r="F860" s="9"/>
      <c r="G860" s="9"/>
      <c r="H860" s="9"/>
      <c r="I860" s="9"/>
      <c r="J860" s="9"/>
    </row>
    <row r="861" spans="1:11" s="9" customFormat="1" x14ac:dyDescent="0.2">
      <c r="A861" s="275" t="s">
        <v>1610</v>
      </c>
      <c r="B861" s="269" t="s">
        <v>3577</v>
      </c>
      <c r="C861" s="349">
        <v>1.7</v>
      </c>
      <c r="D861" s="272">
        <v>1</v>
      </c>
      <c r="E861" s="274">
        <v>0</v>
      </c>
    </row>
    <row r="862" spans="1:11" s="9" customFormat="1" x14ac:dyDescent="0.2">
      <c r="A862" s="12" t="s">
        <v>1610</v>
      </c>
      <c r="B862" s="9" t="s">
        <v>3650</v>
      </c>
      <c r="C862" s="348">
        <v>0.46</v>
      </c>
      <c r="D862" s="38">
        <v>1</v>
      </c>
      <c r="E862" s="106">
        <v>1</v>
      </c>
    </row>
    <row r="863" spans="1:11" s="9" customFormat="1" x14ac:dyDescent="0.2">
      <c r="A863" s="275" t="s">
        <v>1610</v>
      </c>
      <c r="B863" s="269" t="s">
        <v>3660</v>
      </c>
      <c r="C863" s="349">
        <v>3</v>
      </c>
      <c r="D863" s="272">
        <v>2</v>
      </c>
      <c r="E863" s="274">
        <v>0</v>
      </c>
    </row>
    <row r="864" spans="1:11" s="9" customFormat="1" x14ac:dyDescent="0.2">
      <c r="A864" s="12" t="s">
        <v>1610</v>
      </c>
      <c r="B864" s="9" t="s">
        <v>1712</v>
      </c>
      <c r="C864" s="348">
        <v>9</v>
      </c>
      <c r="D864" s="38">
        <v>1</v>
      </c>
      <c r="E864" s="106">
        <v>0</v>
      </c>
      <c r="F864" s="4"/>
      <c r="G864" s="4"/>
      <c r="H864" s="4"/>
      <c r="I864" s="4"/>
      <c r="J864" s="4"/>
    </row>
    <row r="865" spans="1:10" s="9" customFormat="1" x14ac:dyDescent="0.2">
      <c r="A865" s="275" t="s">
        <v>1610</v>
      </c>
      <c r="B865" s="269" t="s">
        <v>3597</v>
      </c>
      <c r="C865" s="349">
        <v>3.42</v>
      </c>
      <c r="D865" s="272">
        <v>2</v>
      </c>
      <c r="E865" s="274">
        <v>0</v>
      </c>
    </row>
    <row r="866" spans="1:10" s="9" customFormat="1" x14ac:dyDescent="0.2">
      <c r="A866" s="12" t="s">
        <v>1610</v>
      </c>
      <c r="B866" s="51" t="s">
        <v>4737</v>
      </c>
      <c r="C866" s="348">
        <v>58.88</v>
      </c>
      <c r="D866" s="38">
        <v>17</v>
      </c>
      <c r="E866" s="106">
        <v>2</v>
      </c>
    </row>
    <row r="867" spans="1:10" s="9" customFormat="1" x14ac:dyDescent="0.2">
      <c r="A867" s="267" t="s">
        <v>1610</v>
      </c>
      <c r="B867" s="269" t="s">
        <v>3420</v>
      </c>
      <c r="C867" s="349">
        <v>198.33</v>
      </c>
      <c r="D867" s="272">
        <v>5</v>
      </c>
      <c r="E867" s="274">
        <v>2</v>
      </c>
    </row>
    <row r="868" spans="1:10" s="9" customFormat="1" x14ac:dyDescent="0.2">
      <c r="A868" s="12" t="s">
        <v>1610</v>
      </c>
      <c r="B868" s="40" t="s">
        <v>1097</v>
      </c>
      <c r="C868" s="348">
        <v>0.89</v>
      </c>
      <c r="D868" s="38">
        <v>1</v>
      </c>
      <c r="E868" s="106">
        <v>0</v>
      </c>
    </row>
    <row r="869" spans="1:10" s="9" customFormat="1" x14ac:dyDescent="0.2">
      <c r="A869" s="275" t="s">
        <v>1610</v>
      </c>
      <c r="B869" s="269" t="s">
        <v>2444</v>
      </c>
      <c r="C869" s="349">
        <v>6.68</v>
      </c>
      <c r="D869" s="272">
        <v>1</v>
      </c>
      <c r="E869" s="274">
        <v>0</v>
      </c>
      <c r="F869" s="4"/>
      <c r="G869" s="4"/>
      <c r="H869" s="4"/>
      <c r="I869" s="4"/>
      <c r="J869" s="4"/>
    </row>
    <row r="870" spans="1:10" s="9" customFormat="1" x14ac:dyDescent="0.2">
      <c r="A870" s="12" t="s">
        <v>1610</v>
      </c>
      <c r="B870" s="9" t="s">
        <v>1634</v>
      </c>
      <c r="C870" s="348">
        <v>10.73</v>
      </c>
      <c r="D870" s="38">
        <v>1</v>
      </c>
      <c r="E870" s="106">
        <v>1</v>
      </c>
    </row>
    <row r="871" spans="1:10" s="4" customFormat="1" x14ac:dyDescent="0.2">
      <c r="A871" s="275" t="s">
        <v>1610</v>
      </c>
      <c r="B871" s="269" t="s">
        <v>4729</v>
      </c>
      <c r="C871" s="349">
        <v>6.85</v>
      </c>
      <c r="D871" s="272">
        <v>1</v>
      </c>
      <c r="E871" s="274">
        <v>0</v>
      </c>
      <c r="F871" s="9"/>
      <c r="G871" s="9"/>
      <c r="H871" s="9"/>
      <c r="I871" s="9"/>
      <c r="J871" s="9"/>
    </row>
    <row r="872" spans="1:10" s="9" customFormat="1" x14ac:dyDescent="0.2">
      <c r="A872" s="12" t="s">
        <v>1610</v>
      </c>
      <c r="B872" s="40" t="s">
        <v>1078</v>
      </c>
      <c r="C872" s="348">
        <v>9.4700000000000006</v>
      </c>
      <c r="D872" s="38">
        <v>6</v>
      </c>
      <c r="E872" s="106">
        <v>1</v>
      </c>
    </row>
    <row r="873" spans="1:10" s="4" customFormat="1" x14ac:dyDescent="0.2">
      <c r="A873" s="275" t="s">
        <v>1610</v>
      </c>
      <c r="B873" s="269" t="s">
        <v>4730</v>
      </c>
      <c r="C873" s="349">
        <v>3.7</v>
      </c>
      <c r="D873" s="272">
        <v>1</v>
      </c>
      <c r="E873" s="274">
        <v>0</v>
      </c>
      <c r="F873" s="9"/>
      <c r="G873" s="9"/>
      <c r="H873" s="9"/>
      <c r="I873" s="9"/>
      <c r="J873" s="9"/>
    </row>
    <row r="874" spans="1:10" s="9" customFormat="1" x14ac:dyDescent="0.2">
      <c r="A874" s="12" t="s">
        <v>1610</v>
      </c>
      <c r="B874" s="4" t="s">
        <v>3595</v>
      </c>
      <c r="C874" s="348">
        <v>15.48</v>
      </c>
      <c r="D874" s="38">
        <v>4</v>
      </c>
      <c r="E874" s="106">
        <v>0</v>
      </c>
    </row>
    <row r="875" spans="1:10" s="9" customFormat="1" x14ac:dyDescent="0.2">
      <c r="A875" s="267" t="s">
        <v>1610</v>
      </c>
      <c r="B875" s="269" t="s">
        <v>3421</v>
      </c>
      <c r="C875" s="349">
        <v>9</v>
      </c>
      <c r="D875" s="272">
        <v>4</v>
      </c>
      <c r="E875" s="274">
        <v>1</v>
      </c>
    </row>
    <row r="876" spans="1:10" s="9" customFormat="1" x14ac:dyDescent="0.2">
      <c r="A876" s="12" t="s">
        <v>1610</v>
      </c>
      <c r="B876" s="4" t="s">
        <v>3636</v>
      </c>
      <c r="C876" s="348">
        <v>1.66</v>
      </c>
      <c r="D876" s="38">
        <v>1</v>
      </c>
      <c r="E876" s="106">
        <v>0</v>
      </c>
    </row>
    <row r="877" spans="1:10" s="9" customFormat="1" x14ac:dyDescent="0.2">
      <c r="A877" s="275" t="s">
        <v>1610</v>
      </c>
      <c r="B877" s="269" t="s">
        <v>3578</v>
      </c>
      <c r="C877" s="349">
        <v>7.08</v>
      </c>
      <c r="D877" s="272">
        <v>1</v>
      </c>
      <c r="E877" s="274">
        <v>0</v>
      </c>
    </row>
    <row r="878" spans="1:10" s="9" customFormat="1" x14ac:dyDescent="0.2">
      <c r="A878" s="143" t="s">
        <v>1610</v>
      </c>
      <c r="B878" s="4" t="s">
        <v>1741</v>
      </c>
      <c r="C878" s="348">
        <v>119.29</v>
      </c>
      <c r="D878" s="38">
        <v>25</v>
      </c>
      <c r="E878" s="106">
        <v>5</v>
      </c>
    </row>
    <row r="879" spans="1:10" s="9" customFormat="1" x14ac:dyDescent="0.2">
      <c r="A879" s="275" t="s">
        <v>1610</v>
      </c>
      <c r="B879" s="269" t="s">
        <v>3674</v>
      </c>
      <c r="C879" s="349">
        <v>25.55</v>
      </c>
      <c r="D879" s="272">
        <v>2</v>
      </c>
      <c r="E879" s="274">
        <v>0</v>
      </c>
    </row>
    <row r="880" spans="1:10" s="9" customFormat="1" x14ac:dyDescent="0.2">
      <c r="A880" s="12" t="s">
        <v>1610</v>
      </c>
      <c r="B880" s="9" t="s">
        <v>1717</v>
      </c>
      <c r="C880" s="348">
        <v>3.1</v>
      </c>
      <c r="D880" s="38">
        <v>1</v>
      </c>
      <c r="E880" s="106">
        <v>0</v>
      </c>
      <c r="F880" s="4"/>
      <c r="G880" s="4"/>
      <c r="H880" s="4"/>
      <c r="I880" s="4"/>
      <c r="J880" s="4"/>
    </row>
    <row r="881" spans="1:10" s="9" customFormat="1" x14ac:dyDescent="0.2">
      <c r="A881" s="267" t="s">
        <v>1610</v>
      </c>
      <c r="B881" s="268" t="s">
        <v>4738</v>
      </c>
      <c r="C881" s="349">
        <v>53.29</v>
      </c>
      <c r="D881" s="272">
        <v>17</v>
      </c>
      <c r="E881" s="274">
        <v>6</v>
      </c>
    </row>
    <row r="882" spans="1:10" s="4" customFormat="1" x14ac:dyDescent="0.2">
      <c r="A882" s="12" t="s">
        <v>1610</v>
      </c>
      <c r="B882" s="4" t="s">
        <v>3527</v>
      </c>
      <c r="C882" s="348">
        <v>2.0299999999999998</v>
      </c>
      <c r="D882" s="38">
        <v>2</v>
      </c>
      <c r="E882" s="106">
        <v>0</v>
      </c>
      <c r="F882" s="9"/>
      <c r="G882" s="9"/>
      <c r="H882" s="9"/>
      <c r="I882" s="9"/>
      <c r="J882" s="9"/>
    </row>
    <row r="883" spans="1:10" s="4" customFormat="1" x14ac:dyDescent="0.2">
      <c r="A883" s="275" t="s">
        <v>1610</v>
      </c>
      <c r="B883" s="269" t="s">
        <v>1713</v>
      </c>
      <c r="C883" s="349">
        <v>11.51</v>
      </c>
      <c r="D883" s="272">
        <v>1</v>
      </c>
      <c r="E883" s="274">
        <v>0</v>
      </c>
    </row>
    <row r="884" spans="1:10" s="4" customFormat="1" x14ac:dyDescent="0.2">
      <c r="A884" s="12" t="s">
        <v>1610</v>
      </c>
      <c r="B884" s="9" t="s">
        <v>1714</v>
      </c>
      <c r="C884" s="348">
        <v>1.1599999999999999</v>
      </c>
      <c r="D884" s="38">
        <v>2</v>
      </c>
      <c r="E884" s="106">
        <v>0</v>
      </c>
    </row>
    <row r="885" spans="1:10" s="4" customFormat="1" x14ac:dyDescent="0.2">
      <c r="A885" s="275" t="s">
        <v>1610</v>
      </c>
      <c r="B885" s="269" t="s">
        <v>3670</v>
      </c>
      <c r="C885" s="349">
        <v>4.1500000000000004</v>
      </c>
      <c r="D885" s="272">
        <v>1</v>
      </c>
      <c r="E885" s="274">
        <v>0</v>
      </c>
      <c r="F885" s="9"/>
      <c r="G885" s="9"/>
      <c r="H885" s="9"/>
      <c r="I885" s="9"/>
      <c r="J885" s="9"/>
    </row>
    <row r="886" spans="1:10" s="4" customFormat="1" x14ac:dyDescent="0.2">
      <c r="A886" s="12" t="s">
        <v>1610</v>
      </c>
      <c r="B886" s="4" t="s">
        <v>3637</v>
      </c>
      <c r="C886" s="348">
        <v>2.4500000000000002</v>
      </c>
      <c r="D886" s="38">
        <v>1</v>
      </c>
      <c r="E886" s="106">
        <v>0</v>
      </c>
      <c r="F886" s="9"/>
      <c r="G886" s="9"/>
      <c r="H886" s="9"/>
      <c r="I886" s="9"/>
      <c r="J886" s="9"/>
    </row>
    <row r="887" spans="1:10" s="4" customFormat="1" x14ac:dyDescent="0.2">
      <c r="A887" s="275" t="s">
        <v>1610</v>
      </c>
      <c r="B887" s="268" t="s">
        <v>4739</v>
      </c>
      <c r="C887" s="349">
        <v>259.05</v>
      </c>
      <c r="D887" s="272">
        <v>24</v>
      </c>
      <c r="E887" s="274">
        <v>4</v>
      </c>
      <c r="F887" s="9"/>
      <c r="H887" s="9"/>
      <c r="I887" s="9"/>
      <c r="J887" s="9"/>
    </row>
    <row r="888" spans="1:10" s="4" customFormat="1" x14ac:dyDescent="0.2">
      <c r="A888" s="12" t="s">
        <v>1610</v>
      </c>
      <c r="B888" s="111" t="s">
        <v>3662</v>
      </c>
      <c r="C888" s="348">
        <v>7.82</v>
      </c>
      <c r="D888" s="38">
        <v>4</v>
      </c>
      <c r="E888" s="106">
        <v>0</v>
      </c>
      <c r="F888" s="9"/>
      <c r="G888" s="9"/>
      <c r="H888" s="9"/>
      <c r="I888" s="9"/>
      <c r="J888" s="9"/>
    </row>
    <row r="889" spans="1:10" s="4" customFormat="1" x14ac:dyDescent="0.2">
      <c r="A889" s="275" t="s">
        <v>1610</v>
      </c>
      <c r="B889" s="269" t="s">
        <v>3443</v>
      </c>
      <c r="C889" s="349">
        <v>2</v>
      </c>
      <c r="D889" s="272">
        <v>1</v>
      </c>
      <c r="E889" s="274">
        <v>1</v>
      </c>
      <c r="F889" s="9"/>
      <c r="G889" s="9"/>
      <c r="H889" s="9"/>
      <c r="I889" s="9"/>
      <c r="J889" s="9"/>
    </row>
    <row r="890" spans="1:10" s="4" customFormat="1" x14ac:dyDescent="0.2">
      <c r="A890" s="12" t="s">
        <v>1610</v>
      </c>
      <c r="B890" s="4" t="s">
        <v>3671</v>
      </c>
      <c r="C890" s="348">
        <v>2.12</v>
      </c>
      <c r="D890" s="38">
        <v>1</v>
      </c>
      <c r="E890" s="106">
        <v>0</v>
      </c>
      <c r="F890" s="9"/>
      <c r="G890" s="9"/>
      <c r="H890" s="9"/>
      <c r="I890" s="9"/>
      <c r="J890" s="9"/>
    </row>
    <row r="891" spans="1:10" s="4" customFormat="1" x14ac:dyDescent="0.2">
      <c r="A891" s="275" t="s">
        <v>1610</v>
      </c>
      <c r="B891" s="269" t="s">
        <v>3568</v>
      </c>
      <c r="C891" s="349">
        <v>24.9</v>
      </c>
      <c r="D891" s="272">
        <v>4</v>
      </c>
      <c r="E891" s="274">
        <v>0</v>
      </c>
      <c r="F891" s="9"/>
      <c r="G891" s="9"/>
      <c r="H891" s="9"/>
      <c r="I891" s="9"/>
      <c r="J891" s="9"/>
    </row>
    <row r="892" spans="1:10" s="4" customFormat="1" x14ac:dyDescent="0.2">
      <c r="A892" s="12" t="s">
        <v>1610</v>
      </c>
      <c r="B892" s="64" t="s">
        <v>4435</v>
      </c>
      <c r="C892" s="348">
        <v>1.2</v>
      </c>
      <c r="D892" s="38">
        <v>1</v>
      </c>
      <c r="E892" s="106">
        <v>0</v>
      </c>
    </row>
    <row r="893" spans="1:10" s="4" customFormat="1" x14ac:dyDescent="0.2">
      <c r="A893" s="275" t="s">
        <v>1610</v>
      </c>
      <c r="B893" s="269" t="s">
        <v>4745</v>
      </c>
      <c r="C893" s="349">
        <v>3.06</v>
      </c>
      <c r="D893" s="272">
        <v>3</v>
      </c>
      <c r="E893" s="274">
        <v>0</v>
      </c>
      <c r="F893" s="9"/>
      <c r="G893" s="9"/>
      <c r="H893" s="9"/>
      <c r="I893" s="9"/>
      <c r="J893" s="9"/>
    </row>
    <row r="894" spans="1:10" s="4" customFormat="1" x14ac:dyDescent="0.2">
      <c r="A894" s="12" t="s">
        <v>1610</v>
      </c>
      <c r="B894" s="142" t="s">
        <v>4724</v>
      </c>
      <c r="C894" s="348">
        <v>24.48</v>
      </c>
      <c r="D894" s="38">
        <v>4</v>
      </c>
      <c r="E894" s="106">
        <v>2</v>
      </c>
      <c r="F894" s="9"/>
      <c r="G894" s="9"/>
      <c r="H894" s="9"/>
      <c r="I894" s="9"/>
      <c r="J894" s="9"/>
    </row>
    <row r="895" spans="1:10" s="4" customFormat="1" x14ac:dyDescent="0.2">
      <c r="A895" s="275" t="s">
        <v>1610</v>
      </c>
      <c r="B895" s="269" t="s">
        <v>3675</v>
      </c>
      <c r="C895" s="349">
        <v>2.95</v>
      </c>
      <c r="D895" s="272">
        <v>2</v>
      </c>
      <c r="E895" s="274">
        <v>0</v>
      </c>
      <c r="F895" s="9"/>
      <c r="G895" s="9"/>
      <c r="H895" s="9"/>
      <c r="I895" s="9"/>
      <c r="J895" s="9"/>
    </row>
    <row r="896" spans="1:10" s="4" customFormat="1" x14ac:dyDescent="0.2">
      <c r="A896" s="12" t="s">
        <v>1610</v>
      </c>
      <c r="B896" s="4" t="s">
        <v>1616</v>
      </c>
      <c r="C896" s="348">
        <v>22.31</v>
      </c>
      <c r="D896" s="38">
        <v>5</v>
      </c>
      <c r="E896" s="106">
        <v>1</v>
      </c>
      <c r="F896" s="9"/>
      <c r="G896" s="9"/>
      <c r="H896" s="9"/>
      <c r="I896" s="9"/>
      <c r="J896" s="9"/>
    </row>
    <row r="897" spans="1:10" s="4" customFormat="1" x14ac:dyDescent="0.2">
      <c r="A897" s="275" t="s">
        <v>1610</v>
      </c>
      <c r="B897" s="277" t="s">
        <v>4432</v>
      </c>
      <c r="C897" s="349">
        <v>7.22</v>
      </c>
      <c r="D897" s="272">
        <v>1</v>
      </c>
      <c r="E897" s="274">
        <v>0</v>
      </c>
      <c r="F897" s="9"/>
      <c r="G897" s="9"/>
      <c r="H897" s="9"/>
      <c r="I897" s="9"/>
      <c r="J897" s="9"/>
    </row>
    <row r="898" spans="1:10" s="4" customFormat="1" x14ac:dyDescent="0.2">
      <c r="A898" s="12" t="s">
        <v>1610</v>
      </c>
      <c r="B898" s="4" t="s">
        <v>3573</v>
      </c>
      <c r="C898" s="348">
        <v>1.3</v>
      </c>
      <c r="D898" s="38">
        <v>1</v>
      </c>
      <c r="E898" s="106">
        <v>0</v>
      </c>
      <c r="F898" s="9"/>
      <c r="G898" s="9"/>
      <c r="H898" s="9"/>
      <c r="I898" s="9"/>
      <c r="J898" s="9"/>
    </row>
    <row r="899" spans="1:10" s="4" customFormat="1" x14ac:dyDescent="0.2">
      <c r="A899" s="267" t="s">
        <v>1610</v>
      </c>
      <c r="B899" s="268" t="s">
        <v>999</v>
      </c>
      <c r="C899" s="349">
        <v>1.61</v>
      </c>
      <c r="D899" s="272">
        <v>3</v>
      </c>
      <c r="E899" s="274">
        <v>0</v>
      </c>
      <c r="F899" s="9"/>
      <c r="G899" s="9"/>
      <c r="H899" s="9"/>
      <c r="I899" s="9"/>
      <c r="J899" s="9"/>
    </row>
    <row r="900" spans="1:10" s="4" customFormat="1" x14ac:dyDescent="0.2">
      <c r="A900" s="324" t="s">
        <v>1610</v>
      </c>
      <c r="B900" s="337" t="s">
        <v>3579</v>
      </c>
      <c r="C900" s="386">
        <v>8.7799999999999994</v>
      </c>
      <c r="D900" s="321">
        <v>1</v>
      </c>
      <c r="E900" s="323">
        <v>0</v>
      </c>
      <c r="F900" s="9"/>
      <c r="G900" s="9"/>
      <c r="H900" s="9"/>
      <c r="I900" s="9"/>
      <c r="J900" s="9"/>
    </row>
    <row r="901" spans="1:10" s="4" customFormat="1" x14ac:dyDescent="0.2">
      <c r="A901" s="12" t="s">
        <v>1610</v>
      </c>
      <c r="B901" s="9" t="s">
        <v>1614</v>
      </c>
      <c r="C901" s="348">
        <v>1.36</v>
      </c>
      <c r="D901" s="38">
        <v>1</v>
      </c>
      <c r="E901" s="106">
        <v>0</v>
      </c>
      <c r="F901" s="9"/>
      <c r="G901" s="9"/>
      <c r="H901" s="9"/>
      <c r="I901" s="9"/>
      <c r="J901" s="9"/>
    </row>
    <row r="902" spans="1:10" s="4" customFormat="1" x14ac:dyDescent="0.2">
      <c r="A902" s="275" t="s">
        <v>1610</v>
      </c>
      <c r="B902" s="280" t="s">
        <v>3586</v>
      </c>
      <c r="C902" s="349">
        <v>11.07</v>
      </c>
      <c r="D902" s="272">
        <v>2</v>
      </c>
      <c r="E902" s="274">
        <v>0</v>
      </c>
      <c r="F902" s="9"/>
      <c r="G902" s="9"/>
      <c r="H902" s="9"/>
      <c r="I902" s="9"/>
      <c r="J902" s="9"/>
    </row>
    <row r="903" spans="1:10" s="4" customFormat="1" x14ac:dyDescent="0.2">
      <c r="A903" s="12" t="s">
        <v>1610</v>
      </c>
      <c r="B903" s="4" t="s">
        <v>3587</v>
      </c>
      <c r="C903" s="348">
        <v>50</v>
      </c>
      <c r="D903" s="38">
        <v>1</v>
      </c>
      <c r="E903" s="106">
        <v>0</v>
      </c>
      <c r="F903" s="9"/>
      <c r="G903" s="9"/>
      <c r="H903" s="9"/>
      <c r="I903" s="9"/>
      <c r="J903" s="9"/>
    </row>
    <row r="904" spans="1:10" s="4" customFormat="1" x14ac:dyDescent="0.2">
      <c r="A904" s="275" t="s">
        <v>1610</v>
      </c>
      <c r="B904" s="268" t="s">
        <v>1081</v>
      </c>
      <c r="C904" s="349">
        <v>5.89</v>
      </c>
      <c r="D904" s="272">
        <v>3</v>
      </c>
      <c r="E904" s="274">
        <v>0</v>
      </c>
      <c r="F904" s="9"/>
      <c r="G904" s="9"/>
      <c r="H904" s="9"/>
      <c r="I904" s="9"/>
      <c r="J904" s="9"/>
    </row>
    <row r="905" spans="1:10" s="4" customFormat="1" x14ac:dyDescent="0.2">
      <c r="A905" s="12" t="s">
        <v>1610</v>
      </c>
      <c r="B905" s="4" t="s">
        <v>3653</v>
      </c>
      <c r="C905" s="348">
        <v>0.87</v>
      </c>
      <c r="D905" s="38">
        <v>1</v>
      </c>
      <c r="E905" s="106">
        <v>0</v>
      </c>
      <c r="F905" s="9"/>
      <c r="G905" s="9"/>
      <c r="H905" s="9"/>
      <c r="I905" s="9"/>
      <c r="J905" s="9"/>
    </row>
    <row r="906" spans="1:10" s="4" customFormat="1" x14ac:dyDescent="0.2">
      <c r="A906" s="267" t="s">
        <v>1610</v>
      </c>
      <c r="B906" s="293" t="s">
        <v>4746</v>
      </c>
      <c r="C906" s="349">
        <v>88.36</v>
      </c>
      <c r="D906" s="272">
        <v>18</v>
      </c>
      <c r="E906" s="274">
        <v>3</v>
      </c>
      <c r="F906" s="9"/>
      <c r="G906" s="9"/>
      <c r="H906" s="9"/>
      <c r="I906" s="9"/>
      <c r="J906" s="9"/>
    </row>
    <row r="907" spans="1:10" s="4" customFormat="1" x14ac:dyDescent="0.2">
      <c r="A907" s="12" t="s">
        <v>1610</v>
      </c>
      <c r="B907" s="40" t="s">
        <v>4726</v>
      </c>
      <c r="C907" s="348">
        <v>10.119999999999999</v>
      </c>
      <c r="D907" s="38">
        <v>2</v>
      </c>
      <c r="E907" s="106">
        <v>0</v>
      </c>
      <c r="F907" s="9"/>
      <c r="G907" s="9"/>
      <c r="H907" s="9"/>
      <c r="I907" s="9"/>
      <c r="J907" s="9"/>
    </row>
    <row r="908" spans="1:10" s="4" customFormat="1" x14ac:dyDescent="0.2">
      <c r="A908" s="275" t="s">
        <v>1610</v>
      </c>
      <c r="B908" s="269" t="s">
        <v>3583</v>
      </c>
      <c r="C908" s="349">
        <v>2</v>
      </c>
      <c r="D908" s="272">
        <v>1</v>
      </c>
      <c r="E908" s="274">
        <v>0</v>
      </c>
      <c r="F908" s="9"/>
      <c r="G908" s="9"/>
      <c r="H908" s="9"/>
      <c r="I908" s="9"/>
      <c r="J908" s="9"/>
    </row>
    <row r="909" spans="1:10" s="4" customFormat="1" x14ac:dyDescent="0.2">
      <c r="A909" s="12" t="s">
        <v>1610</v>
      </c>
      <c r="B909" s="40" t="s">
        <v>959</v>
      </c>
      <c r="C909" s="348">
        <v>1.22</v>
      </c>
      <c r="D909" s="38">
        <v>1</v>
      </c>
      <c r="E909" s="106">
        <v>0</v>
      </c>
      <c r="F909" s="9"/>
      <c r="G909" s="9"/>
      <c r="H909" s="9"/>
      <c r="I909" s="9"/>
      <c r="J909" s="9"/>
    </row>
    <row r="910" spans="1:10" s="4" customFormat="1" x14ac:dyDescent="0.2">
      <c r="A910" s="267" t="s">
        <v>1610</v>
      </c>
      <c r="B910" s="268" t="s">
        <v>1474</v>
      </c>
      <c r="C910" s="349">
        <v>1.57</v>
      </c>
      <c r="D910" s="272">
        <v>1</v>
      </c>
      <c r="E910" s="274">
        <v>0</v>
      </c>
      <c r="F910" s="9"/>
      <c r="G910" s="9"/>
      <c r="H910" s="9"/>
      <c r="I910" s="9"/>
      <c r="J910" s="9"/>
    </row>
    <row r="911" spans="1:10" s="4" customFormat="1" x14ac:dyDescent="0.2">
      <c r="A911" s="12" t="s">
        <v>1610</v>
      </c>
      <c r="B911" s="4" t="s">
        <v>3444</v>
      </c>
      <c r="C911" s="348">
        <v>2.86</v>
      </c>
      <c r="D911" s="38">
        <v>1</v>
      </c>
      <c r="E911" s="106">
        <v>1</v>
      </c>
      <c r="F911" s="9"/>
      <c r="G911" s="9"/>
      <c r="H911" s="9"/>
      <c r="I911" s="9"/>
      <c r="J911" s="9"/>
    </row>
    <row r="912" spans="1:10" s="4" customFormat="1" x14ac:dyDescent="0.2">
      <c r="A912" s="275" t="s">
        <v>1610</v>
      </c>
      <c r="B912" s="269" t="s">
        <v>3584</v>
      </c>
      <c r="C912" s="349">
        <v>3.13</v>
      </c>
      <c r="D912" s="272">
        <v>1</v>
      </c>
      <c r="E912" s="274">
        <v>0</v>
      </c>
      <c r="F912" s="9"/>
      <c r="G912" s="9"/>
      <c r="H912" s="9"/>
      <c r="I912" s="9"/>
      <c r="J912" s="9"/>
    </row>
    <row r="913" spans="1:10" s="4" customFormat="1" x14ac:dyDescent="0.2">
      <c r="A913" s="12" t="s">
        <v>1610</v>
      </c>
      <c r="B913" s="4" t="s">
        <v>3569</v>
      </c>
      <c r="C913" s="348">
        <v>8.68</v>
      </c>
      <c r="D913" s="38">
        <v>2</v>
      </c>
      <c r="E913" s="106">
        <v>0</v>
      </c>
      <c r="F913" s="9"/>
      <c r="G913" s="9"/>
      <c r="H913" s="9"/>
      <c r="I913" s="9"/>
      <c r="J913" s="9"/>
    </row>
    <row r="914" spans="1:10" s="4" customFormat="1" x14ac:dyDescent="0.2">
      <c r="A914" s="275" t="s">
        <v>1610</v>
      </c>
      <c r="B914" s="269" t="s">
        <v>3422</v>
      </c>
      <c r="C914" s="349">
        <v>27.54</v>
      </c>
      <c r="D914" s="272">
        <v>5</v>
      </c>
      <c r="E914" s="274">
        <v>3</v>
      </c>
      <c r="F914" s="9"/>
      <c r="G914" s="9"/>
      <c r="H914" s="9"/>
      <c r="I914" s="9"/>
      <c r="J914" s="9"/>
    </row>
    <row r="915" spans="1:10" s="4" customFormat="1" x14ac:dyDescent="0.2">
      <c r="A915" s="12" t="s">
        <v>1610</v>
      </c>
      <c r="B915" s="4" t="s">
        <v>3672</v>
      </c>
      <c r="C915" s="348">
        <v>2.65</v>
      </c>
      <c r="D915" s="38">
        <v>2</v>
      </c>
      <c r="E915" s="106">
        <v>0</v>
      </c>
      <c r="F915" s="9"/>
      <c r="G915" s="9"/>
      <c r="H915" s="9"/>
      <c r="I915" s="9"/>
      <c r="J915" s="9"/>
    </row>
    <row r="916" spans="1:10" s="4" customFormat="1" x14ac:dyDescent="0.2">
      <c r="A916" s="275" t="s">
        <v>1610</v>
      </c>
      <c r="B916" s="269" t="s">
        <v>3566</v>
      </c>
      <c r="C916" s="349">
        <v>27.04</v>
      </c>
      <c r="D916" s="272">
        <v>3</v>
      </c>
      <c r="E916" s="274">
        <v>1</v>
      </c>
      <c r="F916" s="9"/>
      <c r="G916" s="9"/>
      <c r="H916" s="9"/>
      <c r="I916" s="9"/>
      <c r="J916" s="9"/>
    </row>
    <row r="917" spans="1:10" s="4" customFormat="1" x14ac:dyDescent="0.2">
      <c r="A917" s="12" t="s">
        <v>1610</v>
      </c>
      <c r="B917" s="111" t="s">
        <v>3585</v>
      </c>
      <c r="C917" s="348">
        <v>5.09</v>
      </c>
      <c r="D917" s="38">
        <v>2</v>
      </c>
      <c r="E917" s="106">
        <v>0</v>
      </c>
      <c r="F917" s="9"/>
      <c r="G917" s="9"/>
      <c r="H917" s="9"/>
      <c r="I917" s="9"/>
      <c r="J917" s="9"/>
    </row>
    <row r="918" spans="1:10" s="4" customFormat="1" x14ac:dyDescent="0.2">
      <c r="A918" s="275" t="s">
        <v>1610</v>
      </c>
      <c r="B918" s="292" t="s">
        <v>1715</v>
      </c>
      <c r="C918" s="349">
        <v>7.42</v>
      </c>
      <c r="D918" s="272">
        <v>1</v>
      </c>
      <c r="E918" s="274">
        <v>0</v>
      </c>
    </row>
    <row r="919" spans="1:10" s="4" customFormat="1" x14ac:dyDescent="0.2">
      <c r="A919" s="12" t="s">
        <v>1610</v>
      </c>
      <c r="B919" s="40" t="s">
        <v>4748</v>
      </c>
      <c r="C919" s="348">
        <v>54.71</v>
      </c>
      <c r="D919" s="38">
        <v>8</v>
      </c>
      <c r="E919" s="106">
        <v>2</v>
      </c>
      <c r="F919" s="9"/>
      <c r="G919" s="9"/>
      <c r="H919" s="9"/>
      <c r="I919" s="9"/>
      <c r="J919" s="9"/>
    </row>
    <row r="920" spans="1:10" s="4" customFormat="1" x14ac:dyDescent="0.2">
      <c r="A920" s="275" t="s">
        <v>1610</v>
      </c>
      <c r="B920" s="269" t="s">
        <v>3628</v>
      </c>
      <c r="C920" s="349">
        <v>0.86</v>
      </c>
      <c r="D920" s="272">
        <v>1</v>
      </c>
      <c r="E920" s="274">
        <v>0</v>
      </c>
      <c r="F920" s="9"/>
      <c r="G920" s="9"/>
      <c r="H920" s="9"/>
      <c r="I920" s="9"/>
      <c r="J920" s="9"/>
    </row>
    <row r="921" spans="1:10" s="4" customFormat="1" x14ac:dyDescent="0.2">
      <c r="A921" s="143" t="s">
        <v>1610</v>
      </c>
      <c r="B921" s="4" t="s">
        <v>4731</v>
      </c>
      <c r="C921" s="348">
        <v>143.68</v>
      </c>
      <c r="D921" s="38">
        <v>23</v>
      </c>
      <c r="E921" s="106">
        <v>5</v>
      </c>
      <c r="F921" s="9"/>
      <c r="G921" s="9"/>
      <c r="H921" s="9"/>
      <c r="I921" s="9"/>
      <c r="J921" s="9"/>
    </row>
    <row r="922" spans="1:10" s="4" customFormat="1" x14ac:dyDescent="0.2">
      <c r="A922" s="275" t="s">
        <v>1610</v>
      </c>
      <c r="B922" s="268" t="s">
        <v>4758</v>
      </c>
      <c r="C922" s="349">
        <v>6.84</v>
      </c>
      <c r="D922" s="272">
        <v>3</v>
      </c>
      <c r="E922" s="274">
        <v>0</v>
      </c>
      <c r="F922" s="9"/>
      <c r="G922" s="9"/>
      <c r="H922" s="9"/>
      <c r="I922" s="9"/>
      <c r="J922" s="9"/>
    </row>
    <row r="923" spans="1:10" s="4" customFormat="1" x14ac:dyDescent="0.2">
      <c r="A923" s="12" t="s">
        <v>1610</v>
      </c>
      <c r="B923" s="111" t="s">
        <v>966</v>
      </c>
      <c r="C923" s="348">
        <v>83.9</v>
      </c>
      <c r="D923" s="38">
        <v>28</v>
      </c>
      <c r="E923" s="106">
        <v>5</v>
      </c>
      <c r="F923" s="9"/>
      <c r="G923" s="9"/>
      <c r="H923" s="9"/>
      <c r="I923" s="9"/>
      <c r="J923" s="9"/>
    </row>
    <row r="924" spans="1:10" s="4" customFormat="1" x14ac:dyDescent="0.2">
      <c r="A924" s="275" t="s">
        <v>1610</v>
      </c>
      <c r="B924" s="292" t="s">
        <v>1611</v>
      </c>
      <c r="C924" s="349">
        <v>5.45</v>
      </c>
      <c r="D924" s="272">
        <v>4</v>
      </c>
      <c r="E924" s="274">
        <v>0</v>
      </c>
      <c r="F924" s="9"/>
      <c r="G924" s="9"/>
      <c r="H924" s="9"/>
      <c r="I924" s="9"/>
      <c r="J924" s="9"/>
    </row>
    <row r="925" spans="1:10" s="4" customFormat="1" x14ac:dyDescent="0.2">
      <c r="A925" s="12" t="s">
        <v>1610</v>
      </c>
      <c r="B925" s="171" t="s">
        <v>4154</v>
      </c>
      <c r="C925" s="348">
        <v>4.4400000000000004</v>
      </c>
      <c r="D925" s="38">
        <v>1</v>
      </c>
      <c r="E925" s="106">
        <v>1</v>
      </c>
      <c r="F925" s="9"/>
      <c r="G925" s="9"/>
      <c r="H925" s="9"/>
      <c r="I925" s="9"/>
      <c r="J925" s="9"/>
    </row>
    <row r="926" spans="1:10" s="4" customFormat="1" x14ac:dyDescent="0.2">
      <c r="A926" s="275" t="s">
        <v>1610</v>
      </c>
      <c r="B926" s="268" t="s">
        <v>1032</v>
      </c>
      <c r="C926" s="349">
        <v>1.53</v>
      </c>
      <c r="D926" s="272">
        <v>2</v>
      </c>
      <c r="E926" s="274">
        <v>0</v>
      </c>
      <c r="F926" s="9"/>
      <c r="G926" s="9"/>
      <c r="H926" s="9"/>
      <c r="I926" s="9"/>
      <c r="J926" s="9"/>
    </row>
    <row r="927" spans="1:10" s="4" customFormat="1" x14ac:dyDescent="0.2">
      <c r="A927" s="12" t="s">
        <v>1610</v>
      </c>
      <c r="B927" s="4" t="s">
        <v>3580</v>
      </c>
      <c r="C927" s="348">
        <v>8.5299999999999994</v>
      </c>
      <c r="D927" s="38">
        <v>1</v>
      </c>
      <c r="E927" s="106">
        <v>0</v>
      </c>
      <c r="F927" s="9"/>
      <c r="G927" s="9"/>
      <c r="H927" s="9"/>
      <c r="I927" s="9"/>
      <c r="J927" s="9"/>
    </row>
    <row r="928" spans="1:10" s="4" customFormat="1" x14ac:dyDescent="0.2">
      <c r="A928" s="275" t="s">
        <v>1610</v>
      </c>
      <c r="B928" s="277" t="s">
        <v>4444</v>
      </c>
      <c r="C928" s="349">
        <v>0.5</v>
      </c>
      <c r="D928" s="272">
        <v>1</v>
      </c>
      <c r="E928" s="274">
        <v>0</v>
      </c>
      <c r="F928" s="9"/>
      <c r="G928" s="9"/>
      <c r="H928" s="9"/>
      <c r="I928" s="9"/>
      <c r="J928" s="9"/>
    </row>
    <row r="929" spans="1:10" s="4" customFormat="1" x14ac:dyDescent="0.2">
      <c r="A929" s="143" t="s">
        <v>1610</v>
      </c>
      <c r="B929" s="40" t="s">
        <v>953</v>
      </c>
      <c r="C929" s="348">
        <v>58.61</v>
      </c>
      <c r="D929" s="38">
        <v>22</v>
      </c>
      <c r="E929" s="106">
        <v>5</v>
      </c>
      <c r="F929" s="9"/>
      <c r="G929" s="9"/>
      <c r="H929" s="9"/>
      <c r="I929" s="9"/>
      <c r="J929" s="9"/>
    </row>
    <row r="930" spans="1:10" s="4" customFormat="1" x14ac:dyDescent="0.2">
      <c r="A930" s="275" t="s">
        <v>1610</v>
      </c>
      <c r="B930" s="268" t="s">
        <v>1476</v>
      </c>
      <c r="C930" s="349">
        <v>8.75</v>
      </c>
      <c r="D930" s="272">
        <v>2</v>
      </c>
      <c r="E930" s="274">
        <v>0</v>
      </c>
      <c r="F930" s="9"/>
      <c r="G930" s="9"/>
      <c r="H930" s="9"/>
      <c r="I930" s="9"/>
      <c r="J930" s="9"/>
    </row>
    <row r="931" spans="1:10" s="4" customFormat="1" x14ac:dyDescent="0.2">
      <c r="A931" s="143" t="s">
        <v>1610</v>
      </c>
      <c r="B931" s="40" t="s">
        <v>1477</v>
      </c>
      <c r="C931" s="348">
        <v>2.0499999999999998</v>
      </c>
      <c r="D931" s="38">
        <v>1</v>
      </c>
      <c r="E931" s="106">
        <v>0</v>
      </c>
      <c r="F931" s="9"/>
      <c r="G931" s="9"/>
      <c r="H931" s="9"/>
      <c r="I931" s="9"/>
      <c r="J931" s="9"/>
    </row>
    <row r="932" spans="1:10" s="4" customFormat="1" x14ac:dyDescent="0.2">
      <c r="A932" s="275" t="s">
        <v>1610</v>
      </c>
      <c r="B932" s="269" t="s">
        <v>4581</v>
      </c>
      <c r="C932" s="349">
        <v>1.45</v>
      </c>
      <c r="D932" s="272">
        <v>1</v>
      </c>
      <c r="E932" s="274">
        <v>0</v>
      </c>
      <c r="F932" s="9"/>
      <c r="G932" s="9"/>
      <c r="H932" s="9"/>
      <c r="I932" s="9"/>
      <c r="J932" s="9"/>
    </row>
    <row r="933" spans="1:10" s="4" customFormat="1" x14ac:dyDescent="0.2">
      <c r="A933" s="12" t="s">
        <v>1610</v>
      </c>
      <c r="B933" s="64" t="s">
        <v>4438</v>
      </c>
      <c r="C933" s="348">
        <v>1.0900000000000001</v>
      </c>
      <c r="D933" s="38">
        <v>2</v>
      </c>
      <c r="E933" s="106">
        <v>0</v>
      </c>
      <c r="F933" s="9"/>
      <c r="G933" s="9"/>
      <c r="H933" s="9"/>
      <c r="I933" s="9"/>
      <c r="J933" s="9"/>
    </row>
    <row r="934" spans="1:10" s="4" customFormat="1" x14ac:dyDescent="0.2">
      <c r="A934" s="275" t="s">
        <v>1610</v>
      </c>
      <c r="B934" s="277" t="s">
        <v>4433</v>
      </c>
      <c r="C934" s="349">
        <v>0.73</v>
      </c>
      <c r="D934" s="272">
        <v>1</v>
      </c>
      <c r="E934" s="274">
        <v>0</v>
      </c>
      <c r="F934" s="9"/>
      <c r="G934" s="9"/>
      <c r="H934" s="9"/>
      <c r="I934" s="9"/>
      <c r="J934" s="9"/>
    </row>
    <row r="935" spans="1:10" s="4" customFormat="1" x14ac:dyDescent="0.2">
      <c r="A935" s="12" t="s">
        <v>1610</v>
      </c>
      <c r="B935" s="54" t="s">
        <v>4440</v>
      </c>
      <c r="C935" s="348">
        <v>0.25</v>
      </c>
      <c r="D935" s="38">
        <v>2</v>
      </c>
      <c r="E935" s="106">
        <v>0</v>
      </c>
      <c r="F935" s="9"/>
      <c r="G935" s="9"/>
      <c r="H935" s="9"/>
      <c r="I935" s="9"/>
      <c r="J935" s="9"/>
    </row>
    <row r="936" spans="1:10" s="4" customFormat="1" x14ac:dyDescent="0.2">
      <c r="A936" s="275" t="s">
        <v>1610</v>
      </c>
      <c r="B936" s="278" t="s">
        <v>3567</v>
      </c>
      <c r="C936" s="349">
        <v>0.98</v>
      </c>
      <c r="D936" s="272">
        <v>1</v>
      </c>
      <c r="E936" s="274">
        <v>0</v>
      </c>
      <c r="F936" s="9"/>
      <c r="G936" s="9"/>
      <c r="H936" s="9"/>
      <c r="I936" s="9"/>
      <c r="J936" s="9"/>
    </row>
    <row r="937" spans="1:10" s="4" customFormat="1" x14ac:dyDescent="0.2">
      <c r="A937" s="12" t="s">
        <v>1610</v>
      </c>
      <c r="B937" s="4" t="s">
        <v>3673</v>
      </c>
      <c r="C937" s="348">
        <v>0.5</v>
      </c>
      <c r="D937" s="38">
        <v>1</v>
      </c>
      <c r="E937" s="106">
        <v>0</v>
      </c>
      <c r="F937" s="9"/>
      <c r="G937" s="9"/>
      <c r="H937" s="9"/>
      <c r="I937" s="9"/>
      <c r="J937" s="9"/>
    </row>
    <row r="938" spans="1:10" s="4" customFormat="1" x14ac:dyDescent="0.2">
      <c r="A938" s="275" t="s">
        <v>1610</v>
      </c>
      <c r="B938" s="292" t="s">
        <v>1716</v>
      </c>
      <c r="C938" s="349">
        <v>2.37</v>
      </c>
      <c r="D938" s="272">
        <v>2</v>
      </c>
      <c r="E938" s="274">
        <v>0</v>
      </c>
      <c r="F938" s="9"/>
      <c r="G938" s="9"/>
      <c r="H938" s="9"/>
      <c r="I938" s="9"/>
      <c r="J938" s="9"/>
    </row>
    <row r="939" spans="1:10" s="4" customFormat="1" x14ac:dyDescent="0.2">
      <c r="A939" s="12" t="s">
        <v>1610</v>
      </c>
      <c r="B939" s="111" t="s">
        <v>3638</v>
      </c>
      <c r="C939" s="348">
        <v>8.17</v>
      </c>
      <c r="D939" s="38">
        <v>2</v>
      </c>
      <c r="E939" s="106">
        <v>0</v>
      </c>
      <c r="F939" s="9"/>
      <c r="G939" s="9"/>
      <c r="H939" s="9"/>
      <c r="I939" s="9"/>
      <c r="J939" s="9"/>
    </row>
    <row r="940" spans="1:10" s="4" customFormat="1" x14ac:dyDescent="0.2">
      <c r="A940" s="275" t="s">
        <v>1610</v>
      </c>
      <c r="B940" s="269" t="s">
        <v>3556</v>
      </c>
      <c r="C940" s="349">
        <v>10.87</v>
      </c>
      <c r="D940" s="272">
        <v>4</v>
      </c>
      <c r="E940" s="274">
        <v>0</v>
      </c>
      <c r="F940" s="9"/>
      <c r="G940" s="9"/>
      <c r="H940" s="9"/>
      <c r="I940" s="9"/>
      <c r="J940" s="9"/>
    </row>
    <row r="941" spans="1:10" s="4" customFormat="1" x14ac:dyDescent="0.2">
      <c r="A941" s="12" t="s">
        <v>1610</v>
      </c>
      <c r="B941" s="54" t="s">
        <v>4431</v>
      </c>
      <c r="C941" s="348">
        <v>1.21</v>
      </c>
      <c r="D941" s="38">
        <v>1</v>
      </c>
      <c r="E941" s="106">
        <v>0</v>
      </c>
      <c r="F941" s="9"/>
      <c r="G941" s="9"/>
      <c r="H941" s="9"/>
      <c r="I941" s="9"/>
      <c r="J941" s="9"/>
    </row>
    <row r="942" spans="1:10" s="4" customFormat="1" x14ac:dyDescent="0.2">
      <c r="A942" s="275" t="s">
        <v>1610</v>
      </c>
      <c r="B942" s="269" t="s">
        <v>4759</v>
      </c>
      <c r="C942" s="349">
        <v>21.25</v>
      </c>
      <c r="D942" s="272">
        <v>1</v>
      </c>
      <c r="E942" s="274">
        <v>0</v>
      </c>
      <c r="F942" s="9"/>
      <c r="G942" s="9"/>
      <c r="H942" s="9"/>
      <c r="I942" s="9"/>
      <c r="J942" s="9"/>
    </row>
    <row r="943" spans="1:10" s="4" customFormat="1" x14ac:dyDescent="0.2">
      <c r="A943" s="12" t="s">
        <v>1610</v>
      </c>
      <c r="B943" s="111" t="s">
        <v>4732</v>
      </c>
      <c r="C943" s="348">
        <v>8.75</v>
      </c>
      <c r="D943" s="38">
        <v>1</v>
      </c>
      <c r="E943" s="106">
        <v>0</v>
      </c>
      <c r="F943" s="9"/>
      <c r="G943" s="9"/>
      <c r="H943" s="9"/>
      <c r="I943" s="9"/>
      <c r="J943" s="9"/>
    </row>
    <row r="944" spans="1:10" s="4" customFormat="1" x14ac:dyDescent="0.2">
      <c r="A944" s="275" t="s">
        <v>1610</v>
      </c>
      <c r="B944" s="269" t="s">
        <v>4041</v>
      </c>
      <c r="C944" s="349">
        <v>2.44</v>
      </c>
      <c r="D944" s="272">
        <v>1</v>
      </c>
      <c r="E944" s="274">
        <v>1</v>
      </c>
      <c r="F944" s="9"/>
      <c r="G944" s="9"/>
      <c r="H944" s="9"/>
      <c r="I944" s="9"/>
      <c r="J944" s="9"/>
    </row>
    <row r="945" spans="1:10" s="4" customFormat="1" x14ac:dyDescent="0.2">
      <c r="A945" s="12" t="s">
        <v>1610</v>
      </c>
      <c r="B945" s="4" t="s">
        <v>3610</v>
      </c>
      <c r="C945" s="348">
        <v>17.7</v>
      </c>
      <c r="D945" s="38">
        <v>4</v>
      </c>
      <c r="E945" s="106">
        <v>0</v>
      </c>
      <c r="F945" s="9"/>
      <c r="G945" s="9"/>
      <c r="H945" s="9"/>
      <c r="I945" s="9"/>
      <c r="J945" s="9"/>
    </row>
    <row r="946" spans="1:10" s="4" customFormat="1" x14ac:dyDescent="0.2">
      <c r="A946" s="275" t="s">
        <v>1610</v>
      </c>
      <c r="B946" s="269" t="s">
        <v>1702</v>
      </c>
      <c r="C946" s="349">
        <v>0.89</v>
      </c>
      <c r="D946" s="272">
        <v>1</v>
      </c>
      <c r="E946" s="274">
        <v>1</v>
      </c>
      <c r="F946" s="9"/>
      <c r="G946" s="9"/>
      <c r="H946" s="9"/>
      <c r="I946" s="9"/>
      <c r="J946" s="9"/>
    </row>
    <row r="947" spans="1:10" s="4" customFormat="1" x14ac:dyDescent="0.2">
      <c r="A947" s="143" t="s">
        <v>1610</v>
      </c>
      <c r="B947" s="40" t="s">
        <v>941</v>
      </c>
      <c r="C947" s="348">
        <v>8.35</v>
      </c>
      <c r="D947" s="38">
        <v>6</v>
      </c>
      <c r="E947" s="106">
        <v>0</v>
      </c>
      <c r="F947" s="9"/>
      <c r="G947" s="9"/>
      <c r="H947" s="9"/>
      <c r="I947" s="9"/>
      <c r="J947" s="9"/>
    </row>
    <row r="948" spans="1:10" s="9" customFormat="1" x14ac:dyDescent="0.2">
      <c r="A948" s="324" t="s">
        <v>1610</v>
      </c>
      <c r="B948" s="337" t="s">
        <v>4039</v>
      </c>
      <c r="C948" s="386">
        <v>9.41</v>
      </c>
      <c r="D948" s="321">
        <v>1</v>
      </c>
      <c r="E948" s="323">
        <v>1</v>
      </c>
    </row>
    <row r="949" spans="1:10" s="9" customFormat="1" x14ac:dyDescent="0.2">
      <c r="A949" s="275" t="s">
        <v>1610</v>
      </c>
      <c r="B949" s="269" t="s">
        <v>4751</v>
      </c>
      <c r="C949" s="349">
        <v>42.99</v>
      </c>
      <c r="D949" s="272">
        <v>14</v>
      </c>
      <c r="E949" s="274">
        <v>1</v>
      </c>
    </row>
    <row r="950" spans="1:10" s="9" customFormat="1" x14ac:dyDescent="0.2">
      <c r="A950" s="324" t="s">
        <v>1610</v>
      </c>
      <c r="B950" s="337" t="s">
        <v>3588</v>
      </c>
      <c r="C950" s="386">
        <v>16.25</v>
      </c>
      <c r="D950" s="321">
        <v>1</v>
      </c>
      <c r="E950" s="323">
        <v>0</v>
      </c>
    </row>
    <row r="951" spans="1:10" s="9" customFormat="1" x14ac:dyDescent="0.2">
      <c r="A951" s="12" t="s">
        <v>1610</v>
      </c>
      <c r="B951" s="9" t="s">
        <v>1612</v>
      </c>
      <c r="C951" s="348">
        <v>9.92</v>
      </c>
      <c r="D951" s="38">
        <v>5</v>
      </c>
      <c r="E951" s="106">
        <v>0</v>
      </c>
    </row>
    <row r="952" spans="1:10" s="9" customFormat="1" x14ac:dyDescent="0.2">
      <c r="A952" s="275" t="s">
        <v>1610</v>
      </c>
      <c r="B952" s="268" t="s">
        <v>4733</v>
      </c>
      <c r="C952" s="349">
        <v>29.27</v>
      </c>
      <c r="D952" s="272">
        <v>13</v>
      </c>
      <c r="E952" s="274">
        <v>5</v>
      </c>
    </row>
    <row r="953" spans="1:10" s="9" customFormat="1" x14ac:dyDescent="0.2">
      <c r="A953" s="143" t="s">
        <v>1610</v>
      </c>
      <c r="B953" s="40" t="s">
        <v>997</v>
      </c>
      <c r="C953" s="348">
        <v>39.75</v>
      </c>
      <c r="D953" s="38">
        <v>12</v>
      </c>
      <c r="E953" s="106">
        <v>3</v>
      </c>
    </row>
    <row r="954" spans="1:10" s="9" customFormat="1" x14ac:dyDescent="0.2">
      <c r="A954" s="275" t="s">
        <v>1610</v>
      </c>
      <c r="B954" s="280" t="s">
        <v>3619</v>
      </c>
      <c r="C954" s="349">
        <v>2.4</v>
      </c>
      <c r="D954" s="272">
        <v>2</v>
      </c>
      <c r="E954" s="274">
        <v>0</v>
      </c>
    </row>
    <row r="955" spans="1:10" s="9" customFormat="1" x14ac:dyDescent="0.2">
      <c r="A955" s="12" t="s">
        <v>1610</v>
      </c>
      <c r="B955" s="9" t="s">
        <v>3574</v>
      </c>
      <c r="C955" s="348">
        <v>9.91</v>
      </c>
      <c r="D955" s="38">
        <v>2</v>
      </c>
      <c r="E955" s="106">
        <v>0</v>
      </c>
    </row>
    <row r="956" spans="1:10" s="9" customFormat="1" x14ac:dyDescent="0.2">
      <c r="A956" s="275" t="s">
        <v>1610</v>
      </c>
      <c r="B956" s="277" t="s">
        <v>4441</v>
      </c>
      <c r="C956" s="349">
        <v>2.83</v>
      </c>
      <c r="D956" s="272">
        <v>3</v>
      </c>
      <c r="E956" s="274">
        <v>0</v>
      </c>
    </row>
    <row r="957" spans="1:10" s="9" customFormat="1" x14ac:dyDescent="0.2">
      <c r="A957" s="12" t="s">
        <v>1610</v>
      </c>
      <c r="B957" s="64" t="s">
        <v>4437</v>
      </c>
      <c r="C957" s="348">
        <v>0.53</v>
      </c>
      <c r="D957" s="38">
        <v>1</v>
      </c>
      <c r="E957" s="106">
        <v>0</v>
      </c>
    </row>
    <row r="958" spans="1:10" s="9" customFormat="1" x14ac:dyDescent="0.2">
      <c r="A958" s="275" t="s">
        <v>1610</v>
      </c>
      <c r="B958" s="277" t="s">
        <v>4436</v>
      </c>
      <c r="C958" s="349">
        <v>0.6</v>
      </c>
      <c r="D958" s="272">
        <v>2</v>
      </c>
      <c r="E958" s="274">
        <v>0</v>
      </c>
    </row>
    <row r="959" spans="1:10" s="9" customFormat="1" x14ac:dyDescent="0.2">
      <c r="A959" s="12" t="s">
        <v>1610</v>
      </c>
      <c r="B959" s="111" t="s">
        <v>3973</v>
      </c>
      <c r="C959" s="348">
        <v>6.75</v>
      </c>
      <c r="D959" s="38">
        <v>2</v>
      </c>
      <c r="E959" s="106">
        <v>0</v>
      </c>
    </row>
    <row r="960" spans="1:10" s="9" customFormat="1" x14ac:dyDescent="0.2">
      <c r="A960" s="275" t="s">
        <v>1610</v>
      </c>
      <c r="B960" s="269" t="s">
        <v>3575</v>
      </c>
      <c r="C960" s="349">
        <v>9.5299999999999994</v>
      </c>
      <c r="D960" s="272">
        <v>1</v>
      </c>
      <c r="E960" s="274">
        <v>0</v>
      </c>
    </row>
    <row r="961" spans="1:10" s="9" customFormat="1" x14ac:dyDescent="0.2">
      <c r="A961" s="12" t="s">
        <v>1610</v>
      </c>
      <c r="B961" s="40" t="s">
        <v>965</v>
      </c>
      <c r="C961" s="348">
        <v>0.32</v>
      </c>
      <c r="D961" s="38">
        <v>1</v>
      </c>
      <c r="E961" s="106">
        <v>0</v>
      </c>
    </row>
    <row r="962" spans="1:10" s="9" customFormat="1" x14ac:dyDescent="0.2">
      <c r="A962" s="275" t="s">
        <v>1610</v>
      </c>
      <c r="B962" s="269" t="s">
        <v>1613</v>
      </c>
      <c r="C962" s="349">
        <v>1.1200000000000001</v>
      </c>
      <c r="D962" s="272">
        <v>2</v>
      </c>
      <c r="E962" s="274">
        <v>0</v>
      </c>
    </row>
    <row r="963" spans="1:10" s="9" customFormat="1" x14ac:dyDescent="0.2">
      <c r="A963" s="12" t="s">
        <v>1610</v>
      </c>
      <c r="B963" s="64" t="s">
        <v>4442</v>
      </c>
      <c r="C963" s="348">
        <v>0.65</v>
      </c>
      <c r="D963" s="38">
        <v>1</v>
      </c>
      <c r="E963" s="106">
        <v>0</v>
      </c>
      <c r="F963" s="4"/>
      <c r="G963" s="4"/>
      <c r="H963" s="4"/>
      <c r="I963" s="4"/>
      <c r="J963" s="4"/>
    </row>
    <row r="964" spans="1:10" s="9" customFormat="1" x14ac:dyDescent="0.2">
      <c r="A964" s="275" t="s">
        <v>1610</v>
      </c>
      <c r="B964" s="269" t="s">
        <v>3576</v>
      </c>
      <c r="C964" s="349">
        <v>3.78</v>
      </c>
      <c r="D964" s="272">
        <v>1</v>
      </c>
      <c r="E964" s="274">
        <v>0</v>
      </c>
    </row>
    <row r="965" spans="1:10" s="9" customFormat="1" x14ac:dyDescent="0.2">
      <c r="A965" s="12" t="s">
        <v>1610</v>
      </c>
      <c r="B965" s="2" t="s">
        <v>3423</v>
      </c>
      <c r="C965" s="348">
        <v>35.840000000000003</v>
      </c>
      <c r="D965" s="38">
        <v>3</v>
      </c>
      <c r="E965" s="106">
        <v>2</v>
      </c>
    </row>
    <row r="966" spans="1:10" s="9" customFormat="1" x14ac:dyDescent="0.2">
      <c r="A966" s="275" t="s">
        <v>1610</v>
      </c>
      <c r="B966" s="277" t="s">
        <v>4434</v>
      </c>
      <c r="C966" s="349">
        <v>46.31</v>
      </c>
      <c r="D966" s="272">
        <v>3</v>
      </c>
      <c r="E966" s="274">
        <v>0</v>
      </c>
    </row>
    <row r="967" spans="1:10" s="9" customFormat="1" x14ac:dyDescent="0.2">
      <c r="A967" s="12" t="s">
        <v>1610</v>
      </c>
      <c r="B967" s="64" t="s">
        <v>4439</v>
      </c>
      <c r="C967" s="348">
        <v>0.68</v>
      </c>
      <c r="D967" s="38">
        <v>2</v>
      </c>
      <c r="E967" s="106">
        <v>0</v>
      </c>
    </row>
    <row r="968" spans="1:10" s="9" customFormat="1" x14ac:dyDescent="0.2">
      <c r="A968" s="267" t="s">
        <v>1610</v>
      </c>
      <c r="B968" s="283" t="s">
        <v>4575</v>
      </c>
      <c r="C968" s="349">
        <v>33.25</v>
      </c>
      <c r="D968" s="272">
        <v>18</v>
      </c>
      <c r="E968" s="274">
        <v>5</v>
      </c>
    </row>
    <row r="969" spans="1:10" s="9" customFormat="1" x14ac:dyDescent="0.2">
      <c r="A969" s="12" t="s">
        <v>1610</v>
      </c>
      <c r="B969" s="9" t="s">
        <v>3639</v>
      </c>
      <c r="C969" s="348">
        <v>12.08</v>
      </c>
      <c r="D969" s="38">
        <v>3</v>
      </c>
      <c r="E969" s="106">
        <v>1</v>
      </c>
    </row>
    <row r="970" spans="1:10" s="9" customFormat="1" x14ac:dyDescent="0.2">
      <c r="A970" s="275" t="s">
        <v>1610</v>
      </c>
      <c r="B970" s="269" t="s">
        <v>4044</v>
      </c>
      <c r="C970" s="349">
        <v>1.98</v>
      </c>
      <c r="D970" s="272">
        <v>1</v>
      </c>
      <c r="E970" s="274">
        <v>1</v>
      </c>
    </row>
    <row r="971" spans="1:10" s="9" customFormat="1" x14ac:dyDescent="0.2">
      <c r="A971" s="12" t="s">
        <v>1610</v>
      </c>
      <c r="B971" s="9" t="s">
        <v>4752</v>
      </c>
      <c r="C971" s="348">
        <v>18.18</v>
      </c>
      <c r="D971" s="38">
        <v>7</v>
      </c>
      <c r="E971" s="106">
        <v>0</v>
      </c>
    </row>
    <row r="972" spans="1:10" s="9" customFormat="1" x14ac:dyDescent="0.2">
      <c r="A972" s="275" t="s">
        <v>1610</v>
      </c>
      <c r="B972" s="269" t="s">
        <v>1740</v>
      </c>
      <c r="C972" s="349">
        <v>58.97</v>
      </c>
      <c r="D972" s="272">
        <v>9</v>
      </c>
      <c r="E972" s="274">
        <v>2</v>
      </c>
    </row>
    <row r="973" spans="1:10" s="9" customFormat="1" x14ac:dyDescent="0.2">
      <c r="A973" s="12" t="s">
        <v>1610</v>
      </c>
      <c r="B973" s="9" t="s">
        <v>3548</v>
      </c>
      <c r="C973" s="348">
        <v>8.3800000000000008</v>
      </c>
      <c r="D973" s="38">
        <v>3</v>
      </c>
      <c r="E973" s="106">
        <v>0</v>
      </c>
    </row>
    <row r="974" spans="1:10" x14ac:dyDescent="0.2">
      <c r="A974" s="387"/>
      <c r="B974" s="387"/>
      <c r="C974" s="387"/>
      <c r="D974" s="387"/>
      <c r="E974" s="387"/>
    </row>
    <row r="975" spans="1:10" x14ac:dyDescent="0.2">
      <c r="A975" s="267" t="s">
        <v>1582</v>
      </c>
      <c r="B975" s="268" t="s">
        <v>1581</v>
      </c>
      <c r="C975" s="349">
        <v>5.25</v>
      </c>
      <c r="D975" s="272">
        <v>1</v>
      </c>
      <c r="E975" s="274">
        <v>0</v>
      </c>
    </row>
    <row r="976" spans="1:10" x14ac:dyDescent="0.2">
      <c r="A976" s="12" t="s">
        <v>1582</v>
      </c>
      <c r="B976" s="40" t="s">
        <v>1583</v>
      </c>
      <c r="C976" s="348">
        <v>76.260000000000005</v>
      </c>
      <c r="D976" s="38">
        <v>4</v>
      </c>
      <c r="E976" s="106">
        <v>1</v>
      </c>
    </row>
    <row r="977" spans="1:5" x14ac:dyDescent="0.2">
      <c r="A977" s="336" t="s">
        <v>1582</v>
      </c>
      <c r="B977" s="356" t="s">
        <v>1584</v>
      </c>
      <c r="C977" s="386">
        <v>5.9</v>
      </c>
      <c r="D977" s="321">
        <v>1</v>
      </c>
      <c r="E977" s="323">
        <v>1</v>
      </c>
    </row>
    <row r="978" spans="1:5" x14ac:dyDescent="0.2">
      <c r="A978" s="143" t="s">
        <v>1582</v>
      </c>
      <c r="B978" s="40" t="s">
        <v>4767</v>
      </c>
      <c r="C978" s="348">
        <v>5.86</v>
      </c>
      <c r="D978" s="38">
        <v>2</v>
      </c>
      <c r="E978" s="106">
        <v>0</v>
      </c>
    </row>
    <row r="979" spans="1:5" x14ac:dyDescent="0.2">
      <c r="A979" s="324" t="s">
        <v>1582</v>
      </c>
      <c r="B979" s="337" t="s">
        <v>1656</v>
      </c>
      <c r="C979" s="386">
        <v>1.6</v>
      </c>
      <c r="D979" s="321">
        <v>1</v>
      </c>
      <c r="E979" s="323">
        <v>0</v>
      </c>
    </row>
    <row r="980" spans="1:5" x14ac:dyDescent="0.2">
      <c r="A980" s="267" t="s">
        <v>1582</v>
      </c>
      <c r="B980" s="268" t="s">
        <v>1300</v>
      </c>
      <c r="C980" s="349">
        <v>0.45</v>
      </c>
      <c r="D980" s="272">
        <v>1</v>
      </c>
      <c r="E980" s="274">
        <v>0</v>
      </c>
    </row>
    <row r="981" spans="1:5" x14ac:dyDescent="0.2">
      <c r="A981" s="12" t="s">
        <v>1582</v>
      </c>
      <c r="B981" s="9" t="s">
        <v>1655</v>
      </c>
      <c r="C981" s="348">
        <v>3.9</v>
      </c>
      <c r="D981" s="38">
        <v>2</v>
      </c>
      <c r="E981" s="106">
        <v>0</v>
      </c>
    </row>
    <row r="982" spans="1:5" x14ac:dyDescent="0.2">
      <c r="A982" s="267" t="s">
        <v>1582</v>
      </c>
      <c r="B982" s="268" t="s">
        <v>958</v>
      </c>
      <c r="C982" s="349">
        <v>51.88</v>
      </c>
      <c r="D982" s="272">
        <v>18</v>
      </c>
      <c r="E982" s="274">
        <v>2</v>
      </c>
    </row>
    <row r="983" spans="1:5" x14ac:dyDescent="0.2">
      <c r="A983" s="12" t="s">
        <v>1582</v>
      </c>
      <c r="B983" s="9" t="s">
        <v>1729</v>
      </c>
      <c r="C983" s="348">
        <v>4.25</v>
      </c>
      <c r="D983" s="38">
        <v>1</v>
      </c>
      <c r="E983" s="106">
        <v>0</v>
      </c>
    </row>
    <row r="984" spans="1:5" x14ac:dyDescent="0.2">
      <c r="A984" s="275" t="s">
        <v>1582</v>
      </c>
      <c r="B984" s="269" t="s">
        <v>1730</v>
      </c>
      <c r="C984" s="349">
        <v>0.75</v>
      </c>
      <c r="D984" s="272">
        <v>1</v>
      </c>
      <c r="E984" s="274">
        <v>0</v>
      </c>
    </row>
    <row r="985" spans="1:5" x14ac:dyDescent="0.2">
      <c r="A985" s="110" t="s">
        <v>1582</v>
      </c>
      <c r="B985" s="108" t="s">
        <v>3486</v>
      </c>
      <c r="C985" s="348">
        <v>4.67</v>
      </c>
      <c r="D985" s="38">
        <v>1</v>
      </c>
      <c r="E985" s="106">
        <v>1</v>
      </c>
    </row>
    <row r="986" spans="1:5" x14ac:dyDescent="0.2">
      <c r="A986" s="275" t="s">
        <v>1582</v>
      </c>
      <c r="B986" s="269" t="s">
        <v>1728</v>
      </c>
      <c r="C986" s="349">
        <v>1.04</v>
      </c>
      <c r="D986" s="272">
        <v>1</v>
      </c>
      <c r="E986" s="274">
        <v>0</v>
      </c>
    </row>
    <row r="987" spans="1:5" x14ac:dyDescent="0.2">
      <c r="A987" s="363" t="s">
        <v>1582</v>
      </c>
      <c r="B987" s="364" t="s">
        <v>3485</v>
      </c>
      <c r="C987" s="386">
        <v>3.33</v>
      </c>
      <c r="D987" s="321">
        <v>1</v>
      </c>
      <c r="E987" s="323">
        <v>1</v>
      </c>
    </row>
    <row r="988" spans="1:5" x14ac:dyDescent="0.2">
      <c r="A988" s="143" t="s">
        <v>1582</v>
      </c>
      <c r="B988" s="40" t="s">
        <v>1585</v>
      </c>
      <c r="C988" s="348">
        <v>13.4</v>
      </c>
      <c r="D988" s="38">
        <v>2</v>
      </c>
      <c r="E988" s="106">
        <v>0</v>
      </c>
    </row>
    <row r="989" spans="1:5" x14ac:dyDescent="0.2">
      <c r="A989" s="267" t="s">
        <v>1582</v>
      </c>
      <c r="B989" s="268" t="s">
        <v>1586</v>
      </c>
      <c r="C989" s="349">
        <v>10.029999999999999</v>
      </c>
      <c r="D989" s="272">
        <v>4</v>
      </c>
      <c r="E989" s="274">
        <v>0</v>
      </c>
    </row>
    <row r="990" spans="1:5" x14ac:dyDescent="0.2">
      <c r="A990" s="336" t="s">
        <v>1582</v>
      </c>
      <c r="B990" s="356" t="s">
        <v>1086</v>
      </c>
      <c r="C990" s="386">
        <v>1.83</v>
      </c>
      <c r="D990" s="321">
        <v>1</v>
      </c>
      <c r="E990" s="323">
        <v>1</v>
      </c>
    </row>
    <row r="991" spans="1:5" x14ac:dyDescent="0.2">
      <c r="A991" s="182" t="s">
        <v>1582</v>
      </c>
      <c r="B991" s="186" t="s">
        <v>4507</v>
      </c>
      <c r="C991" s="348">
        <v>7.39</v>
      </c>
      <c r="D991" s="38">
        <v>3</v>
      </c>
      <c r="E991" s="106">
        <v>1</v>
      </c>
    </row>
    <row r="992" spans="1:5" x14ac:dyDescent="0.2">
      <c r="A992" s="275" t="s">
        <v>1582</v>
      </c>
      <c r="B992" s="269" t="s">
        <v>1673</v>
      </c>
      <c r="C992" s="349">
        <v>46.49</v>
      </c>
      <c r="D992" s="272">
        <v>2</v>
      </c>
      <c r="E992" s="274">
        <v>0</v>
      </c>
    </row>
    <row r="993" spans="1:5" x14ac:dyDescent="0.2">
      <c r="A993" s="324" t="s">
        <v>1582</v>
      </c>
      <c r="B993" s="337" t="s">
        <v>3704</v>
      </c>
      <c r="C993" s="386">
        <v>1.6</v>
      </c>
      <c r="D993" s="321">
        <v>1</v>
      </c>
      <c r="E993" s="323">
        <v>1</v>
      </c>
    </row>
    <row r="994" spans="1:5" x14ac:dyDescent="0.2">
      <c r="A994" s="143" t="s">
        <v>1582</v>
      </c>
      <c r="B994" s="40" t="s">
        <v>932</v>
      </c>
      <c r="C994" s="348">
        <v>2.23</v>
      </c>
      <c r="D994" s="38">
        <v>3</v>
      </c>
      <c r="E994" s="106">
        <v>0</v>
      </c>
    </row>
    <row r="995" spans="1:5" x14ac:dyDescent="0.2">
      <c r="A995" s="275" t="s">
        <v>1582</v>
      </c>
      <c r="B995" s="269" t="s">
        <v>3702</v>
      </c>
      <c r="C995" s="349">
        <v>3</v>
      </c>
      <c r="D995" s="272">
        <v>1</v>
      </c>
      <c r="E995" s="274">
        <v>1</v>
      </c>
    </row>
    <row r="996" spans="1:5" x14ac:dyDescent="0.2">
      <c r="A996" s="12" t="s">
        <v>1582</v>
      </c>
      <c r="B996" s="4" t="s">
        <v>3703</v>
      </c>
      <c r="C996" s="348">
        <v>1.5</v>
      </c>
      <c r="D996" s="38">
        <v>1</v>
      </c>
      <c r="E996" s="106">
        <v>1</v>
      </c>
    </row>
    <row r="997" spans="1:5" x14ac:dyDescent="0.2">
      <c r="A997" s="275" t="s">
        <v>1582</v>
      </c>
      <c r="B997" s="269" t="s">
        <v>1262</v>
      </c>
      <c r="C997" s="349">
        <v>2.48</v>
      </c>
      <c r="D997" s="272">
        <v>2</v>
      </c>
      <c r="E997" s="274">
        <v>1</v>
      </c>
    </row>
    <row r="998" spans="1:5" x14ac:dyDescent="0.2">
      <c r="A998" s="143" t="s">
        <v>1582</v>
      </c>
      <c r="B998" s="40" t="s">
        <v>1588</v>
      </c>
      <c r="C998" s="348">
        <v>20.32</v>
      </c>
      <c r="D998" s="38">
        <v>3</v>
      </c>
      <c r="E998" s="106">
        <v>1</v>
      </c>
    </row>
    <row r="999" spans="1:5" x14ac:dyDescent="0.2">
      <c r="A999" s="324" t="s">
        <v>1582</v>
      </c>
      <c r="B999" s="337" t="s">
        <v>1589</v>
      </c>
      <c r="C999" s="386">
        <v>4.5</v>
      </c>
      <c r="D999" s="321">
        <v>2</v>
      </c>
      <c r="E999" s="323">
        <v>1</v>
      </c>
    </row>
    <row r="1000" spans="1:5" x14ac:dyDescent="0.2">
      <c r="A1000" s="143" t="s">
        <v>1582</v>
      </c>
      <c r="B1000" s="40" t="s">
        <v>1076</v>
      </c>
      <c r="C1000" s="348">
        <v>4.1500000000000004</v>
      </c>
      <c r="D1000" s="38">
        <v>5</v>
      </c>
      <c r="E1000" s="106">
        <v>0</v>
      </c>
    </row>
    <row r="1001" spans="1:5" x14ac:dyDescent="0.2">
      <c r="A1001" s="275" t="s">
        <v>1582</v>
      </c>
      <c r="B1001" s="269" t="s">
        <v>1654</v>
      </c>
      <c r="C1001" s="349">
        <v>5.14</v>
      </c>
      <c r="D1001" s="272">
        <v>2</v>
      </c>
      <c r="E1001" s="274">
        <v>0</v>
      </c>
    </row>
    <row r="1002" spans="1:5" x14ac:dyDescent="0.2">
      <c r="A1002" s="12" t="s">
        <v>1582</v>
      </c>
      <c r="B1002" s="9" t="s">
        <v>1676</v>
      </c>
      <c r="C1002" s="348">
        <v>4</v>
      </c>
      <c r="D1002" s="38">
        <v>1</v>
      </c>
      <c r="E1002" s="106">
        <v>0</v>
      </c>
    </row>
    <row r="1003" spans="1:5" x14ac:dyDescent="0.2">
      <c r="A1003" s="267" t="s">
        <v>1582</v>
      </c>
      <c r="B1003" s="268" t="s">
        <v>1301</v>
      </c>
      <c r="C1003" s="349">
        <v>1.45</v>
      </c>
      <c r="D1003" s="272">
        <v>2</v>
      </c>
      <c r="E1003" s="274">
        <v>0</v>
      </c>
    </row>
    <row r="1004" spans="1:5" x14ac:dyDescent="0.2">
      <c r="A1004" s="143" t="s">
        <v>1582</v>
      </c>
      <c r="B1004" s="40" t="s">
        <v>1591</v>
      </c>
      <c r="C1004" s="348">
        <v>0.95</v>
      </c>
      <c r="D1004" s="38">
        <v>1</v>
      </c>
      <c r="E1004" s="106">
        <v>0</v>
      </c>
    </row>
    <row r="1005" spans="1:5" x14ac:dyDescent="0.2">
      <c r="A1005" s="275" t="s">
        <v>1582</v>
      </c>
      <c r="B1005" s="269" t="s">
        <v>1675</v>
      </c>
      <c r="C1005" s="349">
        <v>33.33</v>
      </c>
      <c r="D1005" s="272">
        <v>1</v>
      </c>
      <c r="E1005" s="274">
        <v>0</v>
      </c>
    </row>
    <row r="1006" spans="1:5" x14ac:dyDescent="0.2">
      <c r="A1006" s="12" t="s">
        <v>1582</v>
      </c>
      <c r="B1006" s="9" t="s">
        <v>1674</v>
      </c>
      <c r="C1006" s="348">
        <v>1</v>
      </c>
      <c r="D1006" s="38">
        <v>1</v>
      </c>
      <c r="E1006" s="106">
        <v>0</v>
      </c>
    </row>
    <row r="1007" spans="1:5" x14ac:dyDescent="0.2">
      <c r="A1007" s="387"/>
      <c r="B1007" s="387"/>
      <c r="C1007" s="387"/>
      <c r="D1007" s="387"/>
      <c r="E1007" s="387"/>
    </row>
    <row r="1008" spans="1:5" x14ac:dyDescent="0.2">
      <c r="A1008" s="267" t="s">
        <v>3801</v>
      </c>
      <c r="B1008" s="268" t="s">
        <v>1307</v>
      </c>
      <c r="C1008" s="349">
        <v>50</v>
      </c>
      <c r="D1008" s="272">
        <v>1</v>
      </c>
      <c r="E1008" s="274">
        <v>0</v>
      </c>
    </row>
    <row r="1009" spans="1:5" x14ac:dyDescent="0.2">
      <c r="A1009" s="387"/>
      <c r="B1009" s="387"/>
      <c r="C1009" s="387"/>
      <c r="D1009" s="387"/>
      <c r="E1009" s="387"/>
    </row>
    <row r="1010" spans="1:5" x14ac:dyDescent="0.2">
      <c r="A1010" s="143" t="s">
        <v>980</v>
      </c>
      <c r="B1010" s="40" t="s">
        <v>1592</v>
      </c>
      <c r="C1010" s="348">
        <v>100</v>
      </c>
      <c r="D1010" s="38">
        <v>1</v>
      </c>
      <c r="E1010" s="106">
        <v>0</v>
      </c>
    </row>
    <row r="1011" spans="1:5" x14ac:dyDescent="0.2">
      <c r="A1011" s="267" t="s">
        <v>980</v>
      </c>
      <c r="B1011" s="268" t="s">
        <v>982</v>
      </c>
      <c r="C1011" s="349">
        <v>7.52</v>
      </c>
      <c r="D1011" s="272">
        <v>1</v>
      </c>
      <c r="E1011" s="274">
        <v>0</v>
      </c>
    </row>
    <row r="1012" spans="1:5" x14ac:dyDescent="0.2">
      <c r="A1012" s="143" t="s">
        <v>980</v>
      </c>
      <c r="B1012" s="40" t="s">
        <v>981</v>
      </c>
      <c r="C1012" s="348">
        <v>7.52</v>
      </c>
      <c r="D1012" s="38">
        <v>1</v>
      </c>
      <c r="E1012" s="106">
        <v>0</v>
      </c>
    </row>
    <row r="1013" spans="1:5" x14ac:dyDescent="0.2">
      <c r="A1013" s="267" t="s">
        <v>980</v>
      </c>
      <c r="B1013" s="268" t="s">
        <v>979</v>
      </c>
      <c r="C1013" s="349">
        <v>7.52</v>
      </c>
      <c r="D1013" s="272">
        <v>1</v>
      </c>
      <c r="E1013" s="274">
        <v>0</v>
      </c>
    </row>
    <row r="1014" spans="1:5" x14ac:dyDescent="0.2">
      <c r="A1014" s="143" t="s">
        <v>980</v>
      </c>
      <c r="B1014" s="40" t="s">
        <v>1133</v>
      </c>
      <c r="C1014" s="348">
        <v>35.090000000000003</v>
      </c>
      <c r="D1014" s="38">
        <v>1</v>
      </c>
      <c r="E1014" s="106">
        <v>0</v>
      </c>
    </row>
    <row r="1015" spans="1:5" x14ac:dyDescent="0.2">
      <c r="A1015" s="267" t="s">
        <v>980</v>
      </c>
      <c r="B1015" s="268" t="s">
        <v>1230</v>
      </c>
      <c r="C1015" s="349">
        <v>0.63</v>
      </c>
      <c r="D1015" s="272">
        <v>1</v>
      </c>
      <c r="E1015" s="274">
        <v>0</v>
      </c>
    </row>
    <row r="1016" spans="1:5" x14ac:dyDescent="0.2">
      <c r="A1016" s="117" t="s">
        <v>980</v>
      </c>
      <c r="B1016" s="56" t="s">
        <v>983</v>
      </c>
      <c r="C1016" s="348">
        <v>216.37</v>
      </c>
      <c r="D1016" s="38">
        <v>12</v>
      </c>
      <c r="E1016" s="106">
        <v>2</v>
      </c>
    </row>
    <row r="1017" spans="1:5" x14ac:dyDescent="0.2">
      <c r="A1017" s="387"/>
      <c r="B1017" s="387"/>
      <c r="C1017" s="387"/>
      <c r="D1017" s="387"/>
      <c r="E1017" s="387"/>
    </row>
    <row r="1018" spans="1:5" x14ac:dyDescent="0.2">
      <c r="A1018" s="275" t="s">
        <v>1597</v>
      </c>
      <c r="B1018" s="277" t="s">
        <v>4375</v>
      </c>
      <c r="C1018" s="349">
        <v>0.31</v>
      </c>
      <c r="D1018" s="272">
        <v>1</v>
      </c>
      <c r="E1018" s="274">
        <v>0</v>
      </c>
    </row>
    <row r="1019" spans="1:5" x14ac:dyDescent="0.2">
      <c r="A1019" s="143" t="s">
        <v>1597</v>
      </c>
      <c r="B1019" s="40" t="s">
        <v>1292</v>
      </c>
      <c r="C1019" s="348">
        <v>0.36</v>
      </c>
      <c r="D1019" s="38">
        <v>1</v>
      </c>
      <c r="E1019" s="106">
        <v>0</v>
      </c>
    </row>
    <row r="1020" spans="1:5" x14ac:dyDescent="0.2">
      <c r="A1020" s="275" t="s">
        <v>1597</v>
      </c>
      <c r="B1020" s="269" t="s">
        <v>4139</v>
      </c>
      <c r="C1020" s="349">
        <v>1.25</v>
      </c>
      <c r="D1020" s="272">
        <v>1</v>
      </c>
      <c r="E1020" s="274">
        <v>1</v>
      </c>
    </row>
    <row r="1021" spans="1:5" x14ac:dyDescent="0.2">
      <c r="A1021" s="12" t="s">
        <v>1597</v>
      </c>
      <c r="B1021" s="9" t="s">
        <v>4769</v>
      </c>
      <c r="C1021" s="348">
        <v>2.71</v>
      </c>
      <c r="D1021" s="38">
        <v>3</v>
      </c>
      <c r="E1021" s="106">
        <v>1</v>
      </c>
    </row>
    <row r="1022" spans="1:5" x14ac:dyDescent="0.2">
      <c r="A1022" s="267" t="s">
        <v>1597</v>
      </c>
      <c r="B1022" s="268" t="s">
        <v>1062</v>
      </c>
      <c r="C1022" s="349">
        <v>4.13</v>
      </c>
      <c r="D1022" s="272">
        <v>2</v>
      </c>
      <c r="E1022" s="274">
        <v>0</v>
      </c>
    </row>
    <row r="1023" spans="1:5" x14ac:dyDescent="0.2">
      <c r="A1023" s="143" t="s">
        <v>1597</v>
      </c>
      <c r="B1023" s="40" t="s">
        <v>961</v>
      </c>
      <c r="C1023" s="348">
        <v>6.61</v>
      </c>
      <c r="D1023" s="38">
        <v>4</v>
      </c>
      <c r="E1023" s="106">
        <v>0</v>
      </c>
    </row>
    <row r="1024" spans="1:5" x14ac:dyDescent="0.2">
      <c r="A1024" s="275" t="s">
        <v>1597</v>
      </c>
      <c r="B1024" s="277" t="s">
        <v>4376</v>
      </c>
      <c r="C1024" s="349">
        <v>4.0199999999999996</v>
      </c>
      <c r="D1024" s="272">
        <v>2</v>
      </c>
      <c r="E1024" s="274">
        <v>1</v>
      </c>
    </row>
    <row r="1025" spans="1:5" x14ac:dyDescent="0.2">
      <c r="A1025" s="12" t="s">
        <v>1597</v>
      </c>
      <c r="B1025" s="65" t="s">
        <v>1752</v>
      </c>
      <c r="C1025" s="348">
        <v>4.04</v>
      </c>
      <c r="D1025" s="38">
        <v>4</v>
      </c>
      <c r="E1025" s="106">
        <v>2</v>
      </c>
    </row>
    <row r="1026" spans="1:5" x14ac:dyDescent="0.2">
      <c r="A1026" s="275" t="s">
        <v>1597</v>
      </c>
      <c r="B1026" s="269" t="s">
        <v>1651</v>
      </c>
      <c r="C1026" s="349">
        <v>2.8</v>
      </c>
      <c r="D1026" s="272">
        <v>2</v>
      </c>
      <c r="E1026" s="274">
        <v>0</v>
      </c>
    </row>
    <row r="1027" spans="1:5" x14ac:dyDescent="0.2">
      <c r="A1027" s="12" t="s">
        <v>1597</v>
      </c>
      <c r="B1027" s="56" t="s">
        <v>1063</v>
      </c>
      <c r="C1027" s="348">
        <v>5.69</v>
      </c>
      <c r="D1027" s="38">
        <v>6</v>
      </c>
      <c r="E1027" s="106">
        <v>1</v>
      </c>
    </row>
    <row r="1028" spans="1:5" x14ac:dyDescent="0.2">
      <c r="A1028" s="275" t="s">
        <v>1597</v>
      </c>
      <c r="B1028" s="269" t="s">
        <v>1650</v>
      </c>
      <c r="C1028" s="349">
        <v>2.2000000000000002</v>
      </c>
      <c r="D1028" s="272">
        <v>2</v>
      </c>
      <c r="E1028" s="274">
        <v>0</v>
      </c>
    </row>
    <row r="1029" spans="1:5" x14ac:dyDescent="0.2">
      <c r="A1029" s="143" t="s">
        <v>1597</v>
      </c>
      <c r="B1029" s="65" t="s">
        <v>1648</v>
      </c>
      <c r="C1029" s="348">
        <v>26.66</v>
      </c>
      <c r="D1029" s="38">
        <v>5</v>
      </c>
      <c r="E1029" s="106">
        <v>1</v>
      </c>
    </row>
    <row r="1030" spans="1:5" x14ac:dyDescent="0.2">
      <c r="A1030" s="275" t="s">
        <v>1597</v>
      </c>
      <c r="B1030" s="278" t="s">
        <v>4067</v>
      </c>
      <c r="C1030" s="349">
        <v>1.4</v>
      </c>
      <c r="D1030" s="272">
        <v>1</v>
      </c>
      <c r="E1030" s="274">
        <v>1</v>
      </c>
    </row>
    <row r="1031" spans="1:5" x14ac:dyDescent="0.2">
      <c r="A1031" s="12" t="s">
        <v>1597</v>
      </c>
      <c r="B1031" s="9" t="s">
        <v>1706</v>
      </c>
      <c r="C1031" s="348">
        <v>16.940000000000001</v>
      </c>
      <c r="D1031" s="38">
        <v>7</v>
      </c>
      <c r="E1031" s="106">
        <v>3</v>
      </c>
    </row>
    <row r="1032" spans="1:5" x14ac:dyDescent="0.2">
      <c r="A1032" s="387"/>
      <c r="B1032" s="387"/>
      <c r="C1032" s="387"/>
      <c r="D1032" s="387"/>
      <c r="E1032" s="387"/>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32"/>
  <sheetViews>
    <sheetView workbookViewId="0">
      <pane ySplit="1" topLeftCell="A2" activePane="bottomLeft" state="frozen"/>
      <selection pane="bottomLeft" activeCell="C1" sqref="C1"/>
    </sheetView>
  </sheetViews>
  <sheetFormatPr defaultRowHeight="15" x14ac:dyDescent="0.2"/>
  <cols>
    <col min="1" max="1" width="10.6640625" style="9" customWidth="1"/>
    <col min="2" max="2" width="32.6640625" style="9" customWidth="1"/>
    <col min="3" max="4" width="13.77734375" style="9" customWidth="1"/>
    <col min="5" max="5" width="30.77734375" style="9" customWidth="1"/>
    <col min="6" max="16384" width="8.88671875" style="9"/>
  </cols>
  <sheetData>
    <row r="1" spans="1:29" s="264" customFormat="1" ht="63" x14ac:dyDescent="0.2">
      <c r="A1" s="237" t="s">
        <v>4772</v>
      </c>
      <c r="B1" s="236" t="s">
        <v>4799</v>
      </c>
      <c r="C1" s="347" t="s">
        <v>6046</v>
      </c>
      <c r="D1" s="238" t="s">
        <v>6047</v>
      </c>
      <c r="E1" s="236" t="s">
        <v>6</v>
      </c>
    </row>
    <row r="2" spans="1:29" x14ac:dyDescent="0.2">
      <c r="A2" s="143" t="s">
        <v>1761</v>
      </c>
      <c r="B2" s="378" t="s">
        <v>969</v>
      </c>
      <c r="C2" s="374">
        <v>676.93</v>
      </c>
      <c r="D2" s="483" t="s">
        <v>4774</v>
      </c>
      <c r="E2" s="4"/>
      <c r="F2" s="4"/>
      <c r="G2" s="4"/>
      <c r="H2" s="4"/>
      <c r="I2" s="4"/>
      <c r="J2" s="4"/>
      <c r="K2" s="4"/>
      <c r="L2" s="4"/>
      <c r="M2" s="4"/>
      <c r="N2" s="4"/>
      <c r="O2" s="4"/>
      <c r="P2" s="4"/>
      <c r="Q2" s="4"/>
      <c r="R2" s="4"/>
      <c r="S2" s="4"/>
      <c r="T2" s="4"/>
      <c r="U2" s="4"/>
      <c r="V2" s="4"/>
      <c r="W2" s="4"/>
      <c r="X2" s="4"/>
      <c r="Y2" s="4"/>
      <c r="Z2" s="4"/>
      <c r="AA2" s="4"/>
      <c r="AB2" s="4"/>
      <c r="AC2" s="4"/>
    </row>
    <row r="3" spans="1:29" x14ac:dyDescent="0.2">
      <c r="A3" s="143" t="s">
        <v>1761</v>
      </c>
      <c r="B3" s="378" t="s">
        <v>938</v>
      </c>
      <c r="C3" s="374">
        <v>170.68</v>
      </c>
      <c r="D3" s="483"/>
      <c r="E3" s="4"/>
      <c r="F3" s="4"/>
      <c r="G3" s="4"/>
      <c r="H3" s="4"/>
      <c r="I3" s="4"/>
      <c r="J3" s="4"/>
      <c r="K3" s="4"/>
      <c r="L3" s="4"/>
      <c r="M3" s="4"/>
      <c r="N3" s="4"/>
      <c r="O3" s="4"/>
      <c r="P3" s="4"/>
      <c r="Q3" s="4"/>
      <c r="R3" s="4"/>
      <c r="S3" s="4"/>
      <c r="T3" s="4"/>
      <c r="U3" s="4"/>
      <c r="V3" s="4"/>
      <c r="W3" s="4"/>
      <c r="X3" s="4"/>
      <c r="Y3" s="4"/>
      <c r="Z3" s="4"/>
      <c r="AA3" s="4"/>
      <c r="AB3" s="4"/>
      <c r="AC3" s="4"/>
    </row>
    <row r="4" spans="1:29" s="4" customFormat="1" x14ac:dyDescent="0.2">
      <c r="A4" s="143" t="s">
        <v>1761</v>
      </c>
      <c r="B4" s="40" t="s">
        <v>935</v>
      </c>
      <c r="C4" s="374">
        <v>149.51</v>
      </c>
      <c r="D4" s="483"/>
    </row>
    <row r="5" spans="1:29" s="4" customFormat="1" x14ac:dyDescent="0.2">
      <c r="A5" s="143" t="s">
        <v>1761</v>
      </c>
      <c r="B5" s="378" t="s">
        <v>1004</v>
      </c>
      <c r="C5" s="374">
        <v>137.72</v>
      </c>
      <c r="D5" s="483"/>
    </row>
    <row r="6" spans="1:29" s="4" customFormat="1" x14ac:dyDescent="0.2">
      <c r="A6" s="12" t="s">
        <v>1761</v>
      </c>
      <c r="B6" s="4" t="s">
        <v>4316</v>
      </c>
      <c r="C6" s="374">
        <v>92.97</v>
      </c>
      <c r="D6" s="483"/>
    </row>
    <row r="7" spans="1:29" s="4" customFormat="1" x14ac:dyDescent="0.2">
      <c r="A7" s="143" t="s">
        <v>1761</v>
      </c>
      <c r="B7" s="40" t="s">
        <v>1184</v>
      </c>
      <c r="C7" s="374">
        <v>83.11</v>
      </c>
      <c r="D7" s="483"/>
    </row>
    <row r="8" spans="1:29" s="4" customFormat="1" x14ac:dyDescent="0.2">
      <c r="A8" s="12" t="s">
        <v>1761</v>
      </c>
      <c r="B8" s="56" t="s">
        <v>4585</v>
      </c>
      <c r="C8" s="374">
        <v>62.03</v>
      </c>
      <c r="D8" s="483"/>
    </row>
    <row r="9" spans="1:29" s="4" customFormat="1" x14ac:dyDescent="0.2">
      <c r="A9" s="143" t="s">
        <v>1761</v>
      </c>
      <c r="B9" s="378" t="s">
        <v>976</v>
      </c>
      <c r="C9" s="374">
        <v>61.48</v>
      </c>
      <c r="D9" s="483"/>
    </row>
    <row r="10" spans="1:29" s="4" customFormat="1" x14ac:dyDescent="0.2">
      <c r="A10" s="12" t="s">
        <v>1761</v>
      </c>
      <c r="B10" s="4" t="s">
        <v>4337</v>
      </c>
      <c r="C10" s="374">
        <v>54.36</v>
      </c>
      <c r="D10" s="483"/>
    </row>
    <row r="11" spans="1:29" s="4" customFormat="1" ht="15.75" thickBot="1" x14ac:dyDescent="0.25">
      <c r="A11" s="375" t="s">
        <v>1761</v>
      </c>
      <c r="B11" s="376" t="s">
        <v>1163</v>
      </c>
      <c r="C11" s="377">
        <v>52.82</v>
      </c>
      <c r="D11" s="471"/>
    </row>
    <row r="12" spans="1:29" s="4" customFormat="1" x14ac:dyDescent="0.2">
      <c r="A12" s="12" t="s">
        <v>1761</v>
      </c>
      <c r="B12" s="4" t="s">
        <v>4338</v>
      </c>
      <c r="C12" s="374">
        <v>50</v>
      </c>
      <c r="D12" s="484" t="s">
        <v>4775</v>
      </c>
    </row>
    <row r="13" spans="1:29" s="4" customFormat="1" x14ac:dyDescent="0.2">
      <c r="A13" s="143" t="s">
        <v>1761</v>
      </c>
      <c r="B13" s="378" t="s">
        <v>978</v>
      </c>
      <c r="C13" s="374">
        <v>42.35</v>
      </c>
      <c r="D13" s="485"/>
    </row>
    <row r="14" spans="1:29" s="4" customFormat="1" x14ac:dyDescent="0.2">
      <c r="A14" s="143" t="s">
        <v>1761</v>
      </c>
      <c r="B14" s="378" t="s">
        <v>990</v>
      </c>
      <c r="C14" s="374">
        <v>41.28</v>
      </c>
      <c r="D14" s="485"/>
    </row>
    <row r="15" spans="1:29" s="4" customFormat="1" x14ac:dyDescent="0.2">
      <c r="A15" s="12" t="s">
        <v>1761</v>
      </c>
      <c r="B15" s="56" t="s">
        <v>3883</v>
      </c>
      <c r="C15" s="374">
        <v>40.69</v>
      </c>
      <c r="D15" s="485"/>
    </row>
    <row r="16" spans="1:29" s="4" customFormat="1" x14ac:dyDescent="0.2">
      <c r="A16" s="143" t="s">
        <v>1761</v>
      </c>
      <c r="B16" s="378" t="s">
        <v>975</v>
      </c>
      <c r="C16" s="374">
        <v>40.26</v>
      </c>
      <c r="D16" s="485"/>
    </row>
    <row r="17" spans="1:4" s="4" customFormat="1" x14ac:dyDescent="0.2">
      <c r="A17" s="143" t="s">
        <v>1761</v>
      </c>
      <c r="B17" s="378" t="s">
        <v>1166</v>
      </c>
      <c r="C17" s="374">
        <v>39.47</v>
      </c>
      <c r="D17" s="485"/>
    </row>
    <row r="18" spans="1:4" s="4" customFormat="1" x14ac:dyDescent="0.2">
      <c r="A18" s="143" t="s">
        <v>1761</v>
      </c>
      <c r="B18" s="40" t="s">
        <v>1005</v>
      </c>
      <c r="C18" s="374">
        <v>30.97</v>
      </c>
      <c r="D18" s="485"/>
    </row>
    <row r="19" spans="1:4" s="4" customFormat="1" x14ac:dyDescent="0.2">
      <c r="A19" s="143" t="s">
        <v>1761</v>
      </c>
      <c r="B19" s="378" t="s">
        <v>1055</v>
      </c>
      <c r="C19" s="374">
        <v>25.83</v>
      </c>
      <c r="D19" s="485"/>
    </row>
    <row r="20" spans="1:4" s="4" customFormat="1" x14ac:dyDescent="0.2">
      <c r="A20" s="143" t="s">
        <v>1761</v>
      </c>
      <c r="B20" s="40" t="s">
        <v>1210</v>
      </c>
      <c r="C20" s="374">
        <v>23.47</v>
      </c>
      <c r="D20" s="485"/>
    </row>
    <row r="21" spans="1:4" s="4" customFormat="1" ht="15.75" thickBot="1" x14ac:dyDescent="0.25">
      <c r="A21" s="379" t="s">
        <v>1761</v>
      </c>
      <c r="B21" s="376" t="s">
        <v>1213</v>
      </c>
      <c r="C21" s="377">
        <v>22.84</v>
      </c>
      <c r="D21" s="486"/>
    </row>
    <row r="22" spans="1:4" s="4" customFormat="1" x14ac:dyDescent="0.2">
      <c r="A22" s="12" t="s">
        <v>1761</v>
      </c>
      <c r="B22" s="56" t="s">
        <v>3891</v>
      </c>
      <c r="C22" s="374">
        <v>20</v>
      </c>
      <c r="D22" s="480" t="s">
        <v>4776</v>
      </c>
    </row>
    <row r="23" spans="1:4" s="4" customFormat="1" x14ac:dyDescent="0.2">
      <c r="A23" s="143" t="s">
        <v>1761</v>
      </c>
      <c r="B23" s="40" t="s">
        <v>1108</v>
      </c>
      <c r="C23" s="374">
        <v>19.649999999999999</v>
      </c>
      <c r="D23" s="481"/>
    </row>
    <row r="24" spans="1:4" s="4" customFormat="1" x14ac:dyDescent="0.2">
      <c r="A24" s="143" t="s">
        <v>1761</v>
      </c>
      <c r="B24" s="40" t="s">
        <v>1134</v>
      </c>
      <c r="C24" s="374">
        <v>18.739999999999998</v>
      </c>
      <c r="D24" s="481"/>
    </row>
    <row r="25" spans="1:4" s="4" customFormat="1" x14ac:dyDescent="0.2">
      <c r="A25" s="143" t="s">
        <v>1761</v>
      </c>
      <c r="B25" s="378" t="s">
        <v>1050</v>
      </c>
      <c r="C25" s="374">
        <v>18.45</v>
      </c>
      <c r="D25" s="481"/>
    </row>
    <row r="26" spans="1:4" s="4" customFormat="1" x14ac:dyDescent="0.2">
      <c r="A26" s="12" t="s">
        <v>1761</v>
      </c>
      <c r="B26" s="64" t="s">
        <v>1106</v>
      </c>
      <c r="C26" s="374">
        <v>15.95</v>
      </c>
      <c r="D26" s="481"/>
    </row>
    <row r="27" spans="1:4" s="4" customFormat="1" x14ac:dyDescent="0.2">
      <c r="A27" s="143" t="s">
        <v>1761</v>
      </c>
      <c r="B27" s="378" t="s">
        <v>1011</v>
      </c>
      <c r="C27" s="374">
        <v>15.85</v>
      </c>
      <c r="D27" s="481"/>
    </row>
    <row r="28" spans="1:4" s="4" customFormat="1" x14ac:dyDescent="0.2">
      <c r="A28" s="143" t="s">
        <v>1761</v>
      </c>
      <c r="B28" s="40" t="s">
        <v>956</v>
      </c>
      <c r="C28" s="374">
        <v>14.61</v>
      </c>
      <c r="D28" s="481"/>
    </row>
    <row r="29" spans="1:4" s="4" customFormat="1" x14ac:dyDescent="0.2">
      <c r="A29" s="12" t="s">
        <v>1761</v>
      </c>
      <c r="B29" s="4" t="s">
        <v>3944</v>
      </c>
      <c r="C29" s="374">
        <v>14.57</v>
      </c>
      <c r="D29" s="481"/>
    </row>
    <row r="30" spans="1:4" s="4" customFormat="1" x14ac:dyDescent="0.2">
      <c r="A30" s="12" t="s">
        <v>1761</v>
      </c>
      <c r="B30" s="56" t="s">
        <v>1803</v>
      </c>
      <c r="C30" s="374">
        <v>14.16</v>
      </c>
      <c r="D30" s="481"/>
    </row>
    <row r="31" spans="1:4" s="4" customFormat="1" ht="15.75" thickBot="1" x14ac:dyDescent="0.25">
      <c r="A31" s="379" t="s">
        <v>1761</v>
      </c>
      <c r="B31" s="382" t="s">
        <v>947</v>
      </c>
      <c r="C31" s="377">
        <v>13.91</v>
      </c>
      <c r="D31" s="482"/>
    </row>
    <row r="32" spans="1:4" s="4" customFormat="1" x14ac:dyDescent="0.2">
      <c r="A32" s="143" t="s">
        <v>1761</v>
      </c>
      <c r="B32" s="378" t="s">
        <v>1053</v>
      </c>
      <c r="C32" s="374">
        <v>13.37</v>
      </c>
      <c r="D32" s="348"/>
    </row>
    <row r="33" spans="1:4" s="4" customFormat="1" x14ac:dyDescent="0.2">
      <c r="A33" s="143" t="s">
        <v>1761</v>
      </c>
      <c r="B33" s="40" t="s">
        <v>949</v>
      </c>
      <c r="C33" s="374">
        <v>12.09</v>
      </c>
      <c r="D33" s="348"/>
    </row>
    <row r="34" spans="1:4" s="4" customFormat="1" x14ac:dyDescent="0.2">
      <c r="A34" s="143" t="s">
        <v>1761</v>
      </c>
      <c r="B34" s="40" t="s">
        <v>986</v>
      </c>
      <c r="C34" s="374">
        <v>11.27</v>
      </c>
      <c r="D34" s="348"/>
    </row>
    <row r="35" spans="1:4" s="4" customFormat="1" x14ac:dyDescent="0.2">
      <c r="A35" s="143" t="s">
        <v>1761</v>
      </c>
      <c r="B35" s="40" t="s">
        <v>943</v>
      </c>
      <c r="C35" s="374">
        <v>10.76</v>
      </c>
      <c r="D35" s="348"/>
    </row>
    <row r="36" spans="1:4" s="4" customFormat="1" x14ac:dyDescent="0.2">
      <c r="A36" s="143" t="s">
        <v>1761</v>
      </c>
      <c r="B36" s="40" t="s">
        <v>960</v>
      </c>
      <c r="C36" s="374">
        <v>9.82</v>
      </c>
      <c r="D36" s="348"/>
    </row>
    <row r="37" spans="1:4" s="4" customFormat="1" x14ac:dyDescent="0.2">
      <c r="A37" s="143" t="s">
        <v>1761</v>
      </c>
      <c r="B37" s="40" t="s">
        <v>1186</v>
      </c>
      <c r="C37" s="374">
        <v>8.59</v>
      </c>
      <c r="D37" s="348"/>
    </row>
    <row r="38" spans="1:4" s="4" customFormat="1" x14ac:dyDescent="0.2">
      <c r="A38" s="143" t="s">
        <v>1761</v>
      </c>
      <c r="B38" s="40" t="s">
        <v>1190</v>
      </c>
      <c r="C38" s="374">
        <v>8.2799999999999994</v>
      </c>
      <c r="D38" s="348"/>
    </row>
    <row r="39" spans="1:4" s="4" customFormat="1" x14ac:dyDescent="0.2">
      <c r="A39" s="12" t="s">
        <v>1761</v>
      </c>
      <c r="B39" s="4" t="s">
        <v>4318</v>
      </c>
      <c r="C39" s="374">
        <v>7.73</v>
      </c>
      <c r="D39" s="348"/>
    </row>
    <row r="40" spans="1:4" s="4" customFormat="1" x14ac:dyDescent="0.2">
      <c r="A40" s="143" t="s">
        <v>1761</v>
      </c>
      <c r="B40" s="40" t="s">
        <v>1056</v>
      </c>
      <c r="C40" s="374">
        <v>7.69</v>
      </c>
      <c r="D40" s="348"/>
    </row>
    <row r="41" spans="1:4" s="4" customFormat="1" x14ac:dyDescent="0.2">
      <c r="A41" s="12" t="s">
        <v>1761</v>
      </c>
      <c r="B41" s="4" t="s">
        <v>3947</v>
      </c>
      <c r="C41" s="374">
        <v>7.63</v>
      </c>
      <c r="D41" s="348"/>
    </row>
    <row r="42" spans="1:4" s="4" customFormat="1" x14ac:dyDescent="0.2">
      <c r="A42" s="143" t="s">
        <v>1761</v>
      </c>
      <c r="B42" s="40" t="s">
        <v>1211</v>
      </c>
      <c r="C42" s="374">
        <v>7.5</v>
      </c>
      <c r="D42" s="348"/>
    </row>
    <row r="43" spans="1:4" s="4" customFormat="1" x14ac:dyDescent="0.2">
      <c r="A43" s="143" t="s">
        <v>1761</v>
      </c>
      <c r="B43" s="40" t="s">
        <v>1276</v>
      </c>
      <c r="C43" s="374">
        <v>7.4</v>
      </c>
      <c r="D43" s="348"/>
    </row>
    <row r="44" spans="1:4" s="4" customFormat="1" x14ac:dyDescent="0.2">
      <c r="A44" s="143" t="s">
        <v>1761</v>
      </c>
      <c r="B44" s="40" t="s">
        <v>1137</v>
      </c>
      <c r="C44" s="374">
        <v>7.2</v>
      </c>
      <c r="D44" s="348"/>
    </row>
    <row r="45" spans="1:4" s="4" customFormat="1" x14ac:dyDescent="0.2">
      <c r="A45" s="143" t="s">
        <v>1761</v>
      </c>
      <c r="B45" s="40" t="s">
        <v>1079</v>
      </c>
      <c r="C45" s="374">
        <v>6.98</v>
      </c>
      <c r="D45" s="348"/>
    </row>
    <row r="46" spans="1:4" s="4" customFormat="1" x14ac:dyDescent="0.2">
      <c r="A46" s="143" t="s">
        <v>1761</v>
      </c>
      <c r="B46" s="40" t="s">
        <v>1007</v>
      </c>
      <c r="C46" s="374">
        <v>6.67</v>
      </c>
      <c r="D46" s="348"/>
    </row>
    <row r="47" spans="1:4" s="4" customFormat="1" x14ac:dyDescent="0.2">
      <c r="A47" s="143" t="s">
        <v>1761</v>
      </c>
      <c r="B47" s="40" t="s">
        <v>1006</v>
      </c>
      <c r="C47" s="374">
        <v>6.67</v>
      </c>
      <c r="D47" s="348"/>
    </row>
    <row r="48" spans="1:4" s="4" customFormat="1" x14ac:dyDescent="0.2">
      <c r="A48" s="143" t="s">
        <v>1761</v>
      </c>
      <c r="B48" s="40" t="s">
        <v>942</v>
      </c>
      <c r="C48" s="374">
        <v>6.5</v>
      </c>
      <c r="D48" s="348"/>
    </row>
    <row r="49" spans="1:4" s="4" customFormat="1" x14ac:dyDescent="0.2">
      <c r="A49" s="143" t="s">
        <v>1761</v>
      </c>
      <c r="B49" s="40" t="s">
        <v>1212</v>
      </c>
      <c r="C49" s="374">
        <v>6.25</v>
      </c>
      <c r="D49" s="348"/>
    </row>
    <row r="50" spans="1:4" s="4" customFormat="1" x14ac:dyDescent="0.2">
      <c r="A50" s="12" t="s">
        <v>1761</v>
      </c>
      <c r="B50" s="4" t="s">
        <v>3945</v>
      </c>
      <c r="C50" s="374">
        <v>6.16</v>
      </c>
      <c r="D50" s="348"/>
    </row>
    <row r="51" spans="1:4" s="4" customFormat="1" x14ac:dyDescent="0.2">
      <c r="A51" s="143" t="s">
        <v>1761</v>
      </c>
      <c r="B51" s="40" t="s">
        <v>1052</v>
      </c>
      <c r="C51" s="374">
        <v>5.78</v>
      </c>
      <c r="D51" s="348"/>
    </row>
    <row r="52" spans="1:4" s="4" customFormat="1" x14ac:dyDescent="0.2">
      <c r="A52" s="143" t="s">
        <v>1761</v>
      </c>
      <c r="B52" s="40" t="s">
        <v>4592</v>
      </c>
      <c r="C52" s="374">
        <v>5.58</v>
      </c>
      <c r="D52" s="348"/>
    </row>
    <row r="53" spans="1:4" s="4" customFormat="1" x14ac:dyDescent="0.2">
      <c r="A53" s="143" t="s">
        <v>1761</v>
      </c>
      <c r="B53" s="40" t="s">
        <v>946</v>
      </c>
      <c r="C53" s="374">
        <v>5.49</v>
      </c>
      <c r="D53" s="348"/>
    </row>
    <row r="54" spans="1:4" s="4" customFormat="1" x14ac:dyDescent="0.2">
      <c r="A54" s="143" t="s">
        <v>1761</v>
      </c>
      <c r="B54" s="40" t="s">
        <v>1161</v>
      </c>
      <c r="C54" s="374">
        <v>5.39</v>
      </c>
      <c r="D54" s="348"/>
    </row>
    <row r="55" spans="1:4" s="4" customFormat="1" x14ac:dyDescent="0.2">
      <c r="A55" s="143" t="s">
        <v>1761</v>
      </c>
      <c r="B55" s="40" t="s">
        <v>1142</v>
      </c>
      <c r="C55" s="374">
        <v>5.33</v>
      </c>
      <c r="D55" s="348"/>
    </row>
    <row r="56" spans="1:4" s="4" customFormat="1" x14ac:dyDescent="0.2">
      <c r="A56" s="143" t="s">
        <v>1761</v>
      </c>
      <c r="B56" s="40" t="s">
        <v>1165</v>
      </c>
      <c r="C56" s="374">
        <v>5.03</v>
      </c>
      <c r="D56" s="348"/>
    </row>
    <row r="57" spans="1:4" s="4" customFormat="1" x14ac:dyDescent="0.2">
      <c r="A57" s="143" t="s">
        <v>1761</v>
      </c>
      <c r="B57" s="40" t="s">
        <v>1223</v>
      </c>
      <c r="C57" s="374">
        <v>4.95</v>
      </c>
      <c r="D57" s="348"/>
    </row>
    <row r="58" spans="1:4" s="4" customFormat="1" x14ac:dyDescent="0.2">
      <c r="A58" s="143" t="s">
        <v>1761</v>
      </c>
      <c r="B58" s="40" t="s">
        <v>1185</v>
      </c>
      <c r="C58" s="374">
        <v>4.84</v>
      </c>
      <c r="D58" s="348"/>
    </row>
    <row r="59" spans="1:4" s="4" customFormat="1" x14ac:dyDescent="0.2">
      <c r="A59" s="143" t="s">
        <v>1761</v>
      </c>
      <c r="B59" s="40" t="s">
        <v>1116</v>
      </c>
      <c r="C59" s="374">
        <v>4.82</v>
      </c>
      <c r="D59" s="348"/>
    </row>
    <row r="60" spans="1:4" s="4" customFormat="1" x14ac:dyDescent="0.2">
      <c r="A60" s="143" t="s">
        <v>1761</v>
      </c>
      <c r="B60" s="40" t="s">
        <v>1189</v>
      </c>
      <c r="C60" s="374">
        <v>4.82</v>
      </c>
      <c r="D60" s="348"/>
    </row>
    <row r="61" spans="1:4" s="4" customFormat="1" x14ac:dyDescent="0.2">
      <c r="A61" s="143" t="s">
        <v>1761</v>
      </c>
      <c r="B61" s="40" t="s">
        <v>940</v>
      </c>
      <c r="C61" s="374">
        <v>4.57</v>
      </c>
      <c r="D61" s="348"/>
    </row>
    <row r="62" spans="1:4" s="4" customFormat="1" x14ac:dyDescent="0.2">
      <c r="A62" s="143" t="s">
        <v>1761</v>
      </c>
      <c r="B62" s="40" t="s">
        <v>1191</v>
      </c>
      <c r="C62" s="374">
        <v>4.53</v>
      </c>
      <c r="D62" s="348"/>
    </row>
    <row r="63" spans="1:4" s="4" customFormat="1" x14ac:dyDescent="0.2">
      <c r="A63" s="12" t="s">
        <v>1761</v>
      </c>
      <c r="B63" s="380" t="s">
        <v>3465</v>
      </c>
      <c r="C63" s="374">
        <v>4.43</v>
      </c>
      <c r="D63" s="348"/>
    </row>
    <row r="64" spans="1:4" s="4" customFormat="1" x14ac:dyDescent="0.2">
      <c r="A64" s="143" t="s">
        <v>1761</v>
      </c>
      <c r="B64" s="40" t="s">
        <v>1135</v>
      </c>
      <c r="C64" s="374">
        <v>4.3899999999999997</v>
      </c>
      <c r="D64" s="348"/>
    </row>
    <row r="65" spans="1:4" s="4" customFormat="1" x14ac:dyDescent="0.2">
      <c r="A65" s="143" t="s">
        <v>1761</v>
      </c>
      <c r="B65" s="40" t="s">
        <v>1214</v>
      </c>
      <c r="C65" s="374">
        <v>4.38</v>
      </c>
      <c r="D65" s="348"/>
    </row>
    <row r="66" spans="1:4" s="4" customFormat="1" x14ac:dyDescent="0.2">
      <c r="A66" s="143" t="s">
        <v>1761</v>
      </c>
      <c r="B66" s="40" t="s">
        <v>1218</v>
      </c>
      <c r="C66" s="374">
        <v>4.37</v>
      </c>
      <c r="D66" s="348"/>
    </row>
    <row r="67" spans="1:4" s="4" customFormat="1" x14ac:dyDescent="0.2">
      <c r="A67" s="143" t="s">
        <v>1761</v>
      </c>
      <c r="B67" s="40" t="s">
        <v>1193</v>
      </c>
      <c r="C67" s="374">
        <v>4.2699999999999996</v>
      </c>
      <c r="D67" s="348"/>
    </row>
    <row r="68" spans="1:4" s="4" customFormat="1" x14ac:dyDescent="0.2">
      <c r="A68" s="12" t="s">
        <v>1761</v>
      </c>
      <c r="B68" s="40" t="s">
        <v>4292</v>
      </c>
      <c r="C68" s="374">
        <v>4.03</v>
      </c>
      <c r="D68" s="348"/>
    </row>
    <row r="69" spans="1:4" s="4" customFormat="1" x14ac:dyDescent="0.2">
      <c r="A69" s="143" t="s">
        <v>1761</v>
      </c>
      <c r="B69" s="40" t="s">
        <v>1285</v>
      </c>
      <c r="C69" s="374">
        <v>4</v>
      </c>
      <c r="D69" s="348"/>
    </row>
    <row r="70" spans="1:4" s="4" customFormat="1" x14ac:dyDescent="0.2">
      <c r="A70" s="143" t="s">
        <v>1761</v>
      </c>
      <c r="B70" s="40" t="s">
        <v>1195</v>
      </c>
      <c r="C70" s="374">
        <v>4</v>
      </c>
      <c r="D70" s="348"/>
    </row>
    <row r="71" spans="1:4" s="4" customFormat="1" x14ac:dyDescent="0.2">
      <c r="A71" s="143" t="s">
        <v>1761</v>
      </c>
      <c r="B71" s="40" t="s">
        <v>1215</v>
      </c>
      <c r="C71" s="374">
        <v>3.92</v>
      </c>
      <c r="D71" s="348"/>
    </row>
    <row r="72" spans="1:4" s="4" customFormat="1" x14ac:dyDescent="0.2">
      <c r="A72" s="143" t="s">
        <v>1761</v>
      </c>
      <c r="B72" s="40" t="s">
        <v>1216</v>
      </c>
      <c r="C72" s="374">
        <v>3.75</v>
      </c>
      <c r="D72" s="348"/>
    </row>
    <row r="73" spans="1:4" s="4" customFormat="1" x14ac:dyDescent="0.2">
      <c r="A73" s="143" t="s">
        <v>1761</v>
      </c>
      <c r="B73" s="40" t="s">
        <v>1187</v>
      </c>
      <c r="C73" s="374">
        <v>3.71</v>
      </c>
      <c r="D73" s="348"/>
    </row>
    <row r="74" spans="1:4" s="4" customFormat="1" x14ac:dyDescent="0.2">
      <c r="A74" s="143" t="s">
        <v>1761</v>
      </c>
      <c r="B74" s="40" t="s">
        <v>1237</v>
      </c>
      <c r="C74" s="374">
        <v>3.4</v>
      </c>
      <c r="D74" s="348"/>
    </row>
    <row r="75" spans="1:4" s="4" customFormat="1" x14ac:dyDescent="0.2">
      <c r="A75" s="143" t="s">
        <v>1761</v>
      </c>
      <c r="B75" s="40" t="s">
        <v>1221</v>
      </c>
      <c r="C75" s="374">
        <v>3.38</v>
      </c>
      <c r="D75" s="348"/>
    </row>
    <row r="76" spans="1:4" s="4" customFormat="1" x14ac:dyDescent="0.2">
      <c r="A76" s="12" t="s">
        <v>1761</v>
      </c>
      <c r="B76" s="56" t="s">
        <v>3892</v>
      </c>
      <c r="C76" s="374">
        <v>3.33</v>
      </c>
      <c r="D76" s="348"/>
    </row>
    <row r="77" spans="1:4" s="4" customFormat="1" x14ac:dyDescent="0.2">
      <c r="A77" s="143" t="s">
        <v>1761</v>
      </c>
      <c r="B77" s="40" t="s">
        <v>1224</v>
      </c>
      <c r="C77" s="374">
        <v>3.29</v>
      </c>
      <c r="D77" s="348"/>
    </row>
    <row r="78" spans="1:4" s="4" customFormat="1" x14ac:dyDescent="0.2">
      <c r="A78" s="143" t="s">
        <v>1761</v>
      </c>
      <c r="B78" s="40" t="s">
        <v>1188</v>
      </c>
      <c r="C78" s="374">
        <v>3.17</v>
      </c>
      <c r="D78" s="348"/>
    </row>
    <row r="79" spans="1:4" s="4" customFormat="1" x14ac:dyDescent="0.2">
      <c r="A79" s="143" t="s">
        <v>1761</v>
      </c>
      <c r="B79" s="40" t="s">
        <v>1227</v>
      </c>
      <c r="C79" s="374">
        <v>3.15</v>
      </c>
      <c r="D79" s="348"/>
    </row>
    <row r="80" spans="1:4" s="4" customFormat="1" x14ac:dyDescent="0.2">
      <c r="A80" s="143" t="s">
        <v>1761</v>
      </c>
      <c r="B80" s="40" t="s">
        <v>1200</v>
      </c>
      <c r="C80" s="374">
        <v>3.1</v>
      </c>
      <c r="D80" s="348"/>
    </row>
    <row r="81" spans="1:29" s="4" customFormat="1" x14ac:dyDescent="0.2">
      <c r="A81" s="143" t="s">
        <v>1761</v>
      </c>
      <c r="B81" s="378" t="s">
        <v>1197</v>
      </c>
      <c r="C81" s="374">
        <v>3.1</v>
      </c>
      <c r="D81" s="348"/>
    </row>
    <row r="82" spans="1:29" s="4" customFormat="1" x14ac:dyDescent="0.2">
      <c r="A82" s="143" t="s">
        <v>1761</v>
      </c>
      <c r="B82" s="40" t="s">
        <v>1194</v>
      </c>
      <c r="C82" s="374">
        <v>3.03</v>
      </c>
      <c r="D82" s="348"/>
      <c r="E82" s="9"/>
      <c r="F82" s="9"/>
      <c r="G82" s="9"/>
      <c r="H82" s="9"/>
      <c r="I82" s="9"/>
      <c r="J82" s="9"/>
      <c r="K82" s="9"/>
      <c r="L82" s="9"/>
      <c r="M82" s="9"/>
      <c r="N82" s="9"/>
      <c r="O82" s="9"/>
      <c r="P82" s="9"/>
      <c r="Q82" s="9"/>
      <c r="R82" s="9"/>
      <c r="S82" s="9"/>
      <c r="T82" s="9"/>
      <c r="U82" s="9"/>
      <c r="V82" s="9"/>
      <c r="W82" s="9"/>
      <c r="X82" s="9"/>
      <c r="Y82" s="9"/>
      <c r="Z82" s="9"/>
      <c r="AA82" s="9"/>
      <c r="AB82" s="9"/>
      <c r="AC82" s="9"/>
    </row>
    <row r="83" spans="1:29" s="4" customFormat="1" x14ac:dyDescent="0.2">
      <c r="A83" s="143" t="s">
        <v>1761</v>
      </c>
      <c r="B83" s="40" t="s">
        <v>1054</v>
      </c>
      <c r="C83" s="374">
        <v>3</v>
      </c>
      <c r="D83" s="348"/>
    </row>
    <row r="84" spans="1:29" s="4" customFormat="1" x14ac:dyDescent="0.2">
      <c r="A84" s="143" t="s">
        <v>1761</v>
      </c>
      <c r="B84" s="40" t="s">
        <v>1192</v>
      </c>
      <c r="C84" s="374">
        <v>2.99</v>
      </c>
      <c r="D84" s="348"/>
    </row>
    <row r="85" spans="1:29" s="4" customFormat="1" x14ac:dyDescent="0.2">
      <c r="A85" s="143" t="s">
        <v>1761</v>
      </c>
      <c r="B85" s="378" t="s">
        <v>952</v>
      </c>
      <c r="C85" s="374">
        <v>2.94</v>
      </c>
      <c r="D85" s="348"/>
    </row>
    <row r="86" spans="1:29" s="4" customFormat="1" x14ac:dyDescent="0.2">
      <c r="A86" s="143" t="s">
        <v>1761</v>
      </c>
      <c r="B86" s="40" t="s">
        <v>948</v>
      </c>
      <c r="C86" s="374">
        <v>2.88</v>
      </c>
      <c r="D86" s="348"/>
    </row>
    <row r="87" spans="1:29" s="4" customFormat="1" x14ac:dyDescent="0.2">
      <c r="A87" s="143" t="s">
        <v>1761</v>
      </c>
      <c r="B87" s="40" t="s">
        <v>1217</v>
      </c>
      <c r="C87" s="374">
        <v>2.85</v>
      </c>
      <c r="D87" s="348"/>
    </row>
    <row r="88" spans="1:29" s="4" customFormat="1" x14ac:dyDescent="0.2">
      <c r="A88" s="143" t="s">
        <v>1761</v>
      </c>
      <c r="B88" s="40" t="s">
        <v>1009</v>
      </c>
      <c r="C88" s="374">
        <v>2.78</v>
      </c>
      <c r="D88" s="38"/>
    </row>
    <row r="89" spans="1:29" s="4" customFormat="1" x14ac:dyDescent="0.2">
      <c r="A89" s="12" t="s">
        <v>1761</v>
      </c>
      <c r="B89" s="56" t="s">
        <v>4353</v>
      </c>
      <c r="C89" s="374">
        <v>2.74</v>
      </c>
      <c r="D89" s="348"/>
    </row>
    <row r="90" spans="1:29" s="4" customFormat="1" x14ac:dyDescent="0.2">
      <c r="A90" s="143" t="s">
        <v>1761</v>
      </c>
      <c r="B90" s="40" t="s">
        <v>1170</v>
      </c>
      <c r="C90" s="374">
        <v>2.59</v>
      </c>
      <c r="D90" s="38"/>
    </row>
    <row r="91" spans="1:29" s="4" customFormat="1" x14ac:dyDescent="0.2">
      <c r="A91" s="143" t="s">
        <v>1761</v>
      </c>
      <c r="B91" s="378" t="s">
        <v>1171</v>
      </c>
      <c r="C91" s="374">
        <v>2.5499999999999998</v>
      </c>
      <c r="D91" s="38"/>
    </row>
    <row r="92" spans="1:29" s="4" customFormat="1" x14ac:dyDescent="0.2">
      <c r="A92" s="143" t="s">
        <v>1761</v>
      </c>
      <c r="B92" s="40" t="s">
        <v>1219</v>
      </c>
      <c r="C92" s="374">
        <v>2.5</v>
      </c>
      <c r="D92" s="348"/>
    </row>
    <row r="93" spans="1:29" s="4" customFormat="1" x14ac:dyDescent="0.2">
      <c r="A93" s="143" t="s">
        <v>1761</v>
      </c>
      <c r="B93" s="40" t="s">
        <v>1172</v>
      </c>
      <c r="C93" s="374">
        <v>2.5</v>
      </c>
      <c r="D93" s="348"/>
    </row>
    <row r="94" spans="1:29" s="4" customFormat="1" x14ac:dyDescent="0.2">
      <c r="A94" s="143" t="s">
        <v>1761</v>
      </c>
      <c r="B94" s="40" t="s">
        <v>1173</v>
      </c>
      <c r="C94" s="374">
        <v>2.5</v>
      </c>
      <c r="D94" s="348"/>
    </row>
    <row r="95" spans="1:29" s="4" customFormat="1" x14ac:dyDescent="0.2">
      <c r="A95" s="143" t="s">
        <v>1761</v>
      </c>
      <c r="B95" s="40" t="s">
        <v>1109</v>
      </c>
      <c r="C95" s="374">
        <v>2.4500000000000002</v>
      </c>
      <c r="D95" s="348"/>
    </row>
    <row r="96" spans="1:29" s="4" customFormat="1" x14ac:dyDescent="0.2">
      <c r="A96" s="143" t="s">
        <v>1761</v>
      </c>
      <c r="B96" s="4" t="s">
        <v>3481</v>
      </c>
      <c r="C96" s="374">
        <v>2.36</v>
      </c>
      <c r="D96" s="348"/>
    </row>
    <row r="97" spans="1:4" s="4" customFormat="1" x14ac:dyDescent="0.2">
      <c r="A97" s="143" t="s">
        <v>1761</v>
      </c>
      <c r="B97" s="40" t="s">
        <v>1236</v>
      </c>
      <c r="C97" s="374">
        <v>2.2200000000000002</v>
      </c>
      <c r="D97" s="348"/>
    </row>
    <row r="98" spans="1:4" s="4" customFormat="1" x14ac:dyDescent="0.2">
      <c r="A98" s="143" t="s">
        <v>1761</v>
      </c>
      <c r="B98" s="40" t="s">
        <v>1220</v>
      </c>
      <c r="C98" s="374">
        <v>2.2200000000000002</v>
      </c>
      <c r="D98" s="348"/>
    </row>
    <row r="99" spans="1:4" s="4" customFormat="1" x14ac:dyDescent="0.2">
      <c r="A99" s="143" t="s">
        <v>1761</v>
      </c>
      <c r="B99" s="40" t="s">
        <v>1175</v>
      </c>
      <c r="C99" s="374">
        <v>2.2000000000000002</v>
      </c>
      <c r="D99" s="348"/>
    </row>
    <row r="100" spans="1:4" s="4" customFormat="1" x14ac:dyDescent="0.2">
      <c r="A100" s="143" t="s">
        <v>1761</v>
      </c>
      <c r="B100" s="40" t="s">
        <v>1117</v>
      </c>
      <c r="C100" s="374">
        <v>2.14</v>
      </c>
      <c r="D100" s="348"/>
    </row>
    <row r="101" spans="1:4" s="4" customFormat="1" x14ac:dyDescent="0.2">
      <c r="A101" s="12" t="s">
        <v>1761</v>
      </c>
      <c r="B101" s="4" t="s">
        <v>3952</v>
      </c>
      <c r="C101" s="374">
        <v>2.06</v>
      </c>
      <c r="D101" s="348"/>
    </row>
    <row r="102" spans="1:4" s="4" customFormat="1" x14ac:dyDescent="0.2">
      <c r="A102" s="143" t="s">
        <v>1761</v>
      </c>
      <c r="B102" s="40" t="s">
        <v>1176</v>
      </c>
      <c r="C102" s="374">
        <v>2.0499999999999998</v>
      </c>
      <c r="D102" s="348"/>
    </row>
    <row r="103" spans="1:4" s="4" customFormat="1" x14ac:dyDescent="0.2">
      <c r="A103" s="143" t="s">
        <v>1761</v>
      </c>
      <c r="B103" s="40" t="s">
        <v>1096</v>
      </c>
      <c r="C103" s="374">
        <v>2</v>
      </c>
      <c r="D103" s="348"/>
    </row>
    <row r="104" spans="1:4" s="4" customFormat="1" x14ac:dyDescent="0.2">
      <c r="A104" s="12" t="s">
        <v>1761</v>
      </c>
      <c r="B104" s="56" t="s">
        <v>4354</v>
      </c>
      <c r="C104" s="374">
        <v>1.96</v>
      </c>
      <c r="D104" s="348"/>
    </row>
    <row r="105" spans="1:4" s="4" customFormat="1" x14ac:dyDescent="0.2">
      <c r="A105" s="143" t="s">
        <v>1761</v>
      </c>
      <c r="B105" s="40" t="s">
        <v>1159</v>
      </c>
      <c r="C105" s="374">
        <v>1.9</v>
      </c>
      <c r="D105" s="348"/>
    </row>
    <row r="106" spans="1:4" s="4" customFormat="1" x14ac:dyDescent="0.2">
      <c r="A106" s="143" t="s">
        <v>1761</v>
      </c>
      <c r="B106" s="40" t="s">
        <v>1222</v>
      </c>
      <c r="C106" s="374">
        <v>1.88</v>
      </c>
      <c r="D106" s="38"/>
    </row>
    <row r="107" spans="1:4" s="4" customFormat="1" x14ac:dyDescent="0.2">
      <c r="A107" s="12" t="s">
        <v>1761</v>
      </c>
      <c r="B107" s="40" t="s">
        <v>4293</v>
      </c>
      <c r="C107" s="374">
        <v>1.88</v>
      </c>
      <c r="D107" s="348"/>
    </row>
    <row r="108" spans="1:4" s="4" customFormat="1" x14ac:dyDescent="0.2">
      <c r="A108" s="143" t="s">
        <v>1761</v>
      </c>
      <c r="B108" s="40" t="s">
        <v>1019</v>
      </c>
      <c r="C108" s="374">
        <v>1.87</v>
      </c>
      <c r="D108" s="348"/>
    </row>
    <row r="109" spans="1:4" s="4" customFormat="1" x14ac:dyDescent="0.2">
      <c r="A109" s="143" t="s">
        <v>1761</v>
      </c>
      <c r="B109" s="378" t="s">
        <v>1238</v>
      </c>
      <c r="C109" s="374">
        <v>1.85</v>
      </c>
      <c r="D109" s="348"/>
    </row>
    <row r="110" spans="1:4" s="4" customFormat="1" x14ac:dyDescent="0.2">
      <c r="A110" s="143" t="s">
        <v>1761</v>
      </c>
      <c r="B110" s="40" t="s">
        <v>992</v>
      </c>
      <c r="C110" s="374">
        <v>1.79</v>
      </c>
      <c r="D110" s="348"/>
    </row>
    <row r="111" spans="1:4" s="4" customFormat="1" x14ac:dyDescent="0.2">
      <c r="A111" s="143" t="s">
        <v>1761</v>
      </c>
      <c r="B111" s="40" t="s">
        <v>1140</v>
      </c>
      <c r="C111" s="374">
        <v>1.68</v>
      </c>
      <c r="D111" s="348"/>
    </row>
    <row r="112" spans="1:4" s="4" customFormat="1" x14ac:dyDescent="0.2">
      <c r="A112" s="143" t="s">
        <v>1761</v>
      </c>
      <c r="B112" s="40" t="s">
        <v>1178</v>
      </c>
      <c r="C112" s="374">
        <v>1.67</v>
      </c>
      <c r="D112" s="348"/>
    </row>
    <row r="113" spans="1:29" s="4" customFormat="1" x14ac:dyDescent="0.2">
      <c r="A113" s="143" t="s">
        <v>1761</v>
      </c>
      <c r="B113" s="40" t="s">
        <v>1179</v>
      </c>
      <c r="C113" s="374">
        <v>1.64</v>
      </c>
      <c r="D113" s="348"/>
    </row>
    <row r="114" spans="1:29" s="4" customFormat="1" x14ac:dyDescent="0.2">
      <c r="A114" s="143" t="s">
        <v>1761</v>
      </c>
      <c r="B114" s="40" t="s">
        <v>1143</v>
      </c>
      <c r="C114" s="374">
        <v>1.55</v>
      </c>
      <c r="D114" s="348"/>
    </row>
    <row r="115" spans="1:29" s="4" customFormat="1" x14ac:dyDescent="0.2">
      <c r="A115" s="143" t="s">
        <v>1761</v>
      </c>
      <c r="B115" s="40" t="s">
        <v>1144</v>
      </c>
      <c r="C115" s="374">
        <v>1.54</v>
      </c>
      <c r="D115" s="348"/>
    </row>
    <row r="116" spans="1:29" s="4" customFormat="1" x14ac:dyDescent="0.2">
      <c r="A116" s="12" t="s">
        <v>1761</v>
      </c>
      <c r="B116" s="4" t="s">
        <v>4349</v>
      </c>
      <c r="C116" s="374">
        <v>1.5</v>
      </c>
      <c r="D116" s="348"/>
    </row>
    <row r="117" spans="1:29" s="4" customFormat="1" x14ac:dyDescent="0.2">
      <c r="A117" s="143" t="s">
        <v>1761</v>
      </c>
      <c r="B117" s="40" t="s">
        <v>1240</v>
      </c>
      <c r="C117" s="374">
        <v>1.48</v>
      </c>
      <c r="D117" s="348"/>
    </row>
    <row r="118" spans="1:29" s="4" customFormat="1" x14ac:dyDescent="0.2">
      <c r="A118" s="143" t="s">
        <v>1761</v>
      </c>
      <c r="B118" s="40" t="s">
        <v>954</v>
      </c>
      <c r="C118" s="374">
        <v>1.44</v>
      </c>
      <c r="D118" s="348"/>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s="4" customFormat="1" x14ac:dyDescent="0.2">
      <c r="A119" s="12" t="s">
        <v>1761</v>
      </c>
      <c r="B119" s="4" t="s">
        <v>4340</v>
      </c>
      <c r="C119" s="374">
        <v>1.43</v>
      </c>
      <c r="D119" s="348"/>
    </row>
    <row r="120" spans="1:29" s="4" customFormat="1" x14ac:dyDescent="0.2">
      <c r="A120" s="143" t="s">
        <v>1761</v>
      </c>
      <c r="B120" s="40" t="s">
        <v>1225</v>
      </c>
      <c r="C120" s="374">
        <v>1.41</v>
      </c>
      <c r="D120" s="348"/>
    </row>
    <row r="121" spans="1:29" s="4" customFormat="1" x14ac:dyDescent="0.2">
      <c r="A121" s="143" t="s">
        <v>1761</v>
      </c>
      <c r="B121" s="40" t="s">
        <v>1112</v>
      </c>
      <c r="C121" s="374">
        <v>1.36</v>
      </c>
      <c r="D121" s="348"/>
    </row>
    <row r="122" spans="1:29" s="4" customFormat="1" x14ac:dyDescent="0.2">
      <c r="A122" s="143" t="s">
        <v>1761</v>
      </c>
      <c r="B122" s="40" t="s">
        <v>1289</v>
      </c>
      <c r="C122" s="374">
        <v>1.35</v>
      </c>
      <c r="D122" s="348"/>
    </row>
    <row r="123" spans="1:29" s="4" customFormat="1" x14ac:dyDescent="0.2">
      <c r="A123" s="143" t="s">
        <v>1761</v>
      </c>
      <c r="B123" s="40" t="s">
        <v>1180</v>
      </c>
      <c r="C123" s="374">
        <v>1.33</v>
      </c>
      <c r="D123" s="348"/>
    </row>
    <row r="124" spans="1:29" s="4" customFormat="1" x14ac:dyDescent="0.2">
      <c r="A124" s="143" t="s">
        <v>1761</v>
      </c>
      <c r="B124" s="4" t="s">
        <v>3475</v>
      </c>
      <c r="C124" s="374">
        <v>1.32</v>
      </c>
      <c r="D124" s="348"/>
    </row>
    <row r="125" spans="1:29" s="4" customFormat="1" x14ac:dyDescent="0.2">
      <c r="A125" s="143" t="s">
        <v>1761</v>
      </c>
      <c r="B125" s="40" t="s">
        <v>1198</v>
      </c>
      <c r="C125" s="374">
        <v>1.27</v>
      </c>
      <c r="D125" s="348"/>
    </row>
    <row r="126" spans="1:29" s="4" customFormat="1" x14ac:dyDescent="0.2">
      <c r="A126" s="143" t="s">
        <v>1761</v>
      </c>
      <c r="B126" s="40" t="s">
        <v>1199</v>
      </c>
      <c r="C126" s="374">
        <v>1.25</v>
      </c>
      <c r="D126" s="38"/>
    </row>
    <row r="127" spans="1:29" s="4" customFormat="1" x14ac:dyDescent="0.2">
      <c r="A127" s="143" t="s">
        <v>1761</v>
      </c>
      <c r="B127" s="378" t="s">
        <v>1226</v>
      </c>
      <c r="C127" s="374">
        <v>1.25</v>
      </c>
      <c r="D127" s="348"/>
    </row>
    <row r="128" spans="1:29" s="4" customFormat="1" x14ac:dyDescent="0.2">
      <c r="A128" s="143" t="s">
        <v>1761</v>
      </c>
      <c r="B128" s="40" t="s">
        <v>1181</v>
      </c>
      <c r="C128" s="374">
        <v>1.21</v>
      </c>
      <c r="D128" s="348"/>
    </row>
    <row r="129" spans="1:4" s="4" customFormat="1" x14ac:dyDescent="0.2">
      <c r="A129" s="143" t="s">
        <v>1761</v>
      </c>
      <c r="B129" s="40" t="s">
        <v>1309</v>
      </c>
      <c r="C129" s="374">
        <v>1.2</v>
      </c>
      <c r="D129" s="348"/>
    </row>
    <row r="130" spans="1:4" s="4" customFormat="1" x14ac:dyDescent="0.2">
      <c r="A130" s="12" t="s">
        <v>1761</v>
      </c>
      <c r="B130" s="40" t="s">
        <v>4291</v>
      </c>
      <c r="C130" s="374">
        <v>1.2</v>
      </c>
      <c r="D130" s="348"/>
    </row>
    <row r="131" spans="1:4" s="4" customFormat="1" x14ac:dyDescent="0.2">
      <c r="A131" s="143" t="s">
        <v>1761</v>
      </c>
      <c r="B131" s="40" t="s">
        <v>962</v>
      </c>
      <c r="C131" s="374">
        <v>1.1499999999999999</v>
      </c>
      <c r="D131" s="348"/>
    </row>
    <row r="132" spans="1:4" s="4" customFormat="1" x14ac:dyDescent="0.2">
      <c r="A132" s="143" t="s">
        <v>1761</v>
      </c>
      <c r="B132" s="40" t="s">
        <v>1115</v>
      </c>
      <c r="C132" s="374">
        <v>1.1399999999999999</v>
      </c>
      <c r="D132" s="348"/>
    </row>
    <row r="133" spans="1:4" s="4" customFormat="1" x14ac:dyDescent="0.2">
      <c r="A133" s="143" t="s">
        <v>1761</v>
      </c>
      <c r="B133" s="40" t="s">
        <v>1310</v>
      </c>
      <c r="C133" s="374">
        <v>1.1000000000000001</v>
      </c>
      <c r="D133" s="348"/>
    </row>
    <row r="134" spans="1:4" s="4" customFormat="1" x14ac:dyDescent="0.2">
      <c r="A134" s="143" t="s">
        <v>1761</v>
      </c>
      <c r="B134" s="40" t="s">
        <v>1228</v>
      </c>
      <c r="C134" s="374">
        <v>1.08</v>
      </c>
      <c r="D134" s="348"/>
    </row>
    <row r="135" spans="1:4" s="4" customFormat="1" x14ac:dyDescent="0.2">
      <c r="A135" s="143" t="s">
        <v>1761</v>
      </c>
      <c r="B135" s="40" t="s">
        <v>1229</v>
      </c>
      <c r="C135" s="374">
        <v>1.06</v>
      </c>
      <c r="D135" s="348"/>
    </row>
    <row r="136" spans="1:4" s="4" customFormat="1" x14ac:dyDescent="0.2">
      <c r="A136" s="12" t="s">
        <v>1761</v>
      </c>
      <c r="B136" s="4" t="s">
        <v>3948</v>
      </c>
      <c r="C136" s="374">
        <v>1.05</v>
      </c>
      <c r="D136" s="348"/>
    </row>
    <row r="137" spans="1:4" s="4" customFormat="1" x14ac:dyDescent="0.2">
      <c r="A137" s="12" t="s">
        <v>1761</v>
      </c>
      <c r="B137" s="40" t="s">
        <v>4294</v>
      </c>
      <c r="C137" s="374">
        <v>1.02</v>
      </c>
      <c r="D137" s="348"/>
    </row>
    <row r="138" spans="1:4" s="4" customFormat="1" x14ac:dyDescent="0.2">
      <c r="A138" s="143" t="s">
        <v>1761</v>
      </c>
      <c r="B138" s="40" t="s">
        <v>1311</v>
      </c>
      <c r="C138" s="374">
        <v>1</v>
      </c>
      <c r="D138" s="348"/>
    </row>
    <row r="139" spans="1:4" s="4" customFormat="1" x14ac:dyDescent="0.2">
      <c r="A139" s="143" t="s">
        <v>1761</v>
      </c>
      <c r="B139" s="40" t="s">
        <v>1278</v>
      </c>
      <c r="C139" s="374">
        <v>1</v>
      </c>
      <c r="D139" s="348"/>
    </row>
    <row r="140" spans="1:4" s="4" customFormat="1" x14ac:dyDescent="0.2">
      <c r="A140" s="143" t="s">
        <v>1761</v>
      </c>
      <c r="B140" s="40" t="s">
        <v>1279</v>
      </c>
      <c r="C140" s="374">
        <v>1</v>
      </c>
      <c r="D140" s="348"/>
    </row>
    <row r="141" spans="1:4" s="4" customFormat="1" x14ac:dyDescent="0.2">
      <c r="A141" s="143" t="s">
        <v>1761</v>
      </c>
      <c r="B141" s="40" t="s">
        <v>1312</v>
      </c>
      <c r="C141" s="374">
        <v>0.6</v>
      </c>
      <c r="D141" s="348"/>
    </row>
    <row r="142" spans="1:4" s="4" customFormat="1" x14ac:dyDescent="0.2">
      <c r="A142" s="12" t="s">
        <v>1761</v>
      </c>
      <c r="B142" s="56" t="s">
        <v>4352</v>
      </c>
      <c r="C142" s="374">
        <v>0.6</v>
      </c>
      <c r="D142" s="348"/>
    </row>
    <row r="143" spans="1:4" s="4" customFormat="1" x14ac:dyDescent="0.2">
      <c r="A143" s="143" t="s">
        <v>1761</v>
      </c>
      <c r="B143" s="40" t="s">
        <v>928</v>
      </c>
      <c r="C143" s="374">
        <v>0.5</v>
      </c>
      <c r="D143" s="348"/>
    </row>
    <row r="144" spans="1:4" s="4" customFormat="1" x14ac:dyDescent="0.2">
      <c r="A144" s="12" t="s">
        <v>1761</v>
      </c>
      <c r="B144" s="4" t="s">
        <v>3946</v>
      </c>
      <c r="C144" s="374" t="s">
        <v>4773</v>
      </c>
      <c r="D144" s="348"/>
    </row>
    <row r="145" spans="1:5" s="4" customFormat="1" x14ac:dyDescent="0.2">
      <c r="A145" s="12" t="s">
        <v>1761</v>
      </c>
      <c r="B145" s="56" t="s">
        <v>4351</v>
      </c>
      <c r="C145" s="374" t="s">
        <v>4773</v>
      </c>
      <c r="D145" s="38"/>
    </row>
    <row r="146" spans="1:5" x14ac:dyDescent="0.2">
      <c r="A146" s="387"/>
      <c r="B146" s="387"/>
      <c r="C146" s="387"/>
      <c r="D146" s="387"/>
    </row>
    <row r="147" spans="1:5" s="4" customFormat="1" x14ac:dyDescent="0.2">
      <c r="A147" s="117" t="s">
        <v>1604</v>
      </c>
      <c r="B147" s="199" t="s">
        <v>4600</v>
      </c>
      <c r="C147" s="391">
        <v>222.43</v>
      </c>
      <c r="D147" s="470" t="s">
        <v>4774</v>
      </c>
      <c r="E147" s="106"/>
    </row>
    <row r="148" spans="1:5" s="4" customFormat="1" x14ac:dyDescent="0.2">
      <c r="A148" s="117" t="s">
        <v>1604</v>
      </c>
      <c r="B148" s="111" t="s">
        <v>3450</v>
      </c>
      <c r="C148" s="391">
        <v>168.9</v>
      </c>
      <c r="D148" s="470"/>
      <c r="E148" s="106"/>
    </row>
    <row r="149" spans="1:5" s="4" customFormat="1" x14ac:dyDescent="0.2">
      <c r="A149" s="117" t="s">
        <v>1604</v>
      </c>
      <c r="B149" s="378" t="s">
        <v>930</v>
      </c>
      <c r="C149" s="391">
        <v>133.55000000000001</v>
      </c>
      <c r="D149" s="470"/>
      <c r="E149" s="106"/>
    </row>
    <row r="150" spans="1:5" s="4" customFormat="1" x14ac:dyDescent="0.2">
      <c r="A150" s="143" t="s">
        <v>1604</v>
      </c>
      <c r="B150" s="40" t="s">
        <v>1083</v>
      </c>
      <c r="C150" s="391">
        <v>68.88</v>
      </c>
      <c r="D150" s="470"/>
      <c r="E150" s="106"/>
    </row>
    <row r="151" spans="1:5" s="4" customFormat="1" x14ac:dyDescent="0.2">
      <c r="A151" s="117" t="s">
        <v>1604</v>
      </c>
      <c r="B151" s="378" t="s">
        <v>4596</v>
      </c>
      <c r="C151" s="391">
        <v>43.01</v>
      </c>
      <c r="D151" s="470"/>
      <c r="E151" s="106"/>
    </row>
    <row r="152" spans="1:5" s="4" customFormat="1" x14ac:dyDescent="0.2">
      <c r="A152" s="143" t="s">
        <v>1604</v>
      </c>
      <c r="B152" s="40" t="s">
        <v>1243</v>
      </c>
      <c r="C152" s="391">
        <v>22.31</v>
      </c>
      <c r="D152" s="470"/>
      <c r="E152" s="106"/>
    </row>
    <row r="153" spans="1:5" s="4" customFormat="1" x14ac:dyDescent="0.2">
      <c r="A153" s="117" t="s">
        <v>1604</v>
      </c>
      <c r="B153" s="111" t="s">
        <v>3559</v>
      </c>
      <c r="C153" s="391">
        <v>20</v>
      </c>
      <c r="D153" s="470"/>
      <c r="E153" s="106"/>
    </row>
    <row r="154" spans="1:5" s="4" customFormat="1" x14ac:dyDescent="0.2">
      <c r="A154" s="143" t="s">
        <v>1604</v>
      </c>
      <c r="B154" s="40" t="s">
        <v>1242</v>
      </c>
      <c r="C154" s="391">
        <v>16.52</v>
      </c>
      <c r="D154" s="470"/>
      <c r="E154" s="106"/>
    </row>
    <row r="155" spans="1:5" s="4" customFormat="1" ht="15.75" thickBot="1" x14ac:dyDescent="0.25">
      <c r="A155" s="375" t="s">
        <v>1604</v>
      </c>
      <c r="B155" s="390" t="s">
        <v>3492</v>
      </c>
      <c r="C155" s="377">
        <v>12.79</v>
      </c>
      <c r="D155" s="471"/>
      <c r="E155" s="106"/>
    </row>
    <row r="156" spans="1:5" s="4" customFormat="1" x14ac:dyDescent="0.2">
      <c r="A156" s="117" t="s">
        <v>1604</v>
      </c>
      <c r="B156" s="111" t="s">
        <v>1720</v>
      </c>
      <c r="C156" s="391">
        <v>11.79</v>
      </c>
      <c r="D156" s="467" t="s">
        <v>4775</v>
      </c>
      <c r="E156" s="106"/>
    </row>
    <row r="157" spans="1:5" s="111" customFormat="1" x14ac:dyDescent="0.2">
      <c r="A157" s="117" t="s">
        <v>1604</v>
      </c>
      <c r="B157" s="111" t="s">
        <v>3517</v>
      </c>
      <c r="C157" s="391">
        <v>11.75</v>
      </c>
      <c r="D157" s="468"/>
      <c r="E157" s="398"/>
    </row>
    <row r="158" spans="1:5" s="4" customFormat="1" x14ac:dyDescent="0.2">
      <c r="A158" s="117" t="s">
        <v>1604</v>
      </c>
      <c r="B158" s="199" t="s">
        <v>1725</v>
      </c>
      <c r="C158" s="391">
        <v>11.23</v>
      </c>
      <c r="D158" s="468"/>
      <c r="E158" s="106"/>
    </row>
    <row r="159" spans="1:5" s="4" customFormat="1" x14ac:dyDescent="0.2">
      <c r="A159" s="117" t="s">
        <v>1604</v>
      </c>
      <c r="B159" s="111" t="s">
        <v>3561</v>
      </c>
      <c r="C159" s="391">
        <v>10.199999999999999</v>
      </c>
      <c r="D159" s="468"/>
      <c r="E159" s="106"/>
    </row>
    <row r="160" spans="1:5" s="4" customFormat="1" x14ac:dyDescent="0.2">
      <c r="A160" s="143" t="s">
        <v>1604</v>
      </c>
      <c r="B160" s="40" t="s">
        <v>1281</v>
      </c>
      <c r="C160" s="391">
        <v>9.33</v>
      </c>
      <c r="D160" s="468"/>
      <c r="E160" s="106"/>
    </row>
    <row r="161" spans="1:5" s="4" customFormat="1" x14ac:dyDescent="0.2">
      <c r="A161" s="117" t="s">
        <v>1604</v>
      </c>
      <c r="B161" s="111" t="s">
        <v>3560</v>
      </c>
      <c r="C161" s="391">
        <v>8.0500000000000007</v>
      </c>
      <c r="D161" s="468"/>
      <c r="E161" s="106"/>
    </row>
    <row r="162" spans="1:5" s="4" customFormat="1" x14ac:dyDescent="0.2">
      <c r="A162" s="143" t="s">
        <v>1604</v>
      </c>
      <c r="B162" s="111" t="s">
        <v>3959</v>
      </c>
      <c r="C162" s="391">
        <v>7.96</v>
      </c>
      <c r="D162" s="468"/>
      <c r="E162" s="106"/>
    </row>
    <row r="163" spans="1:5" s="4" customFormat="1" x14ac:dyDescent="0.2">
      <c r="A163" s="117" t="s">
        <v>1604</v>
      </c>
      <c r="B163" s="111" t="s">
        <v>3514</v>
      </c>
      <c r="C163" s="391">
        <v>7.75</v>
      </c>
      <c r="D163" s="468"/>
      <c r="E163" s="106"/>
    </row>
    <row r="164" spans="1:5" s="4" customFormat="1" ht="15.75" thickBot="1" x14ac:dyDescent="0.25">
      <c r="A164" s="375" t="s">
        <v>1604</v>
      </c>
      <c r="B164" s="390" t="s">
        <v>3511</v>
      </c>
      <c r="C164" s="377">
        <v>4.5</v>
      </c>
      <c r="D164" s="469"/>
      <c r="E164" s="106"/>
    </row>
    <row r="165" spans="1:5" s="4" customFormat="1" x14ac:dyDescent="0.2">
      <c r="A165" s="117" t="s">
        <v>1604</v>
      </c>
      <c r="B165" s="111" t="s">
        <v>1721</v>
      </c>
      <c r="C165" s="391">
        <v>4.24</v>
      </c>
      <c r="D165" s="397"/>
      <c r="E165" s="106"/>
    </row>
    <row r="166" spans="1:5" s="4" customFormat="1" x14ac:dyDescent="0.2">
      <c r="A166" s="117" t="s">
        <v>1604</v>
      </c>
      <c r="B166" s="111" t="s">
        <v>3823</v>
      </c>
      <c r="C166" s="391">
        <v>4.17</v>
      </c>
      <c r="D166" s="397"/>
      <c r="E166" s="106"/>
    </row>
    <row r="167" spans="1:5" s="4" customFormat="1" x14ac:dyDescent="0.2">
      <c r="A167" s="117" t="s">
        <v>1604</v>
      </c>
      <c r="B167" s="111" t="s">
        <v>3510</v>
      </c>
      <c r="C167" s="391">
        <v>4</v>
      </c>
      <c r="D167" s="397"/>
      <c r="E167" s="106"/>
    </row>
    <row r="168" spans="1:5" s="4" customFormat="1" x14ac:dyDescent="0.2">
      <c r="A168" s="117" t="s">
        <v>1604</v>
      </c>
      <c r="B168" s="111" t="s">
        <v>3513</v>
      </c>
      <c r="C168" s="391">
        <v>4</v>
      </c>
      <c r="D168" s="397"/>
      <c r="E168" s="106"/>
    </row>
    <row r="169" spans="1:5" s="111" customFormat="1" x14ac:dyDescent="0.2">
      <c r="A169" s="117" t="s">
        <v>1604</v>
      </c>
      <c r="B169" s="111" t="s">
        <v>3822</v>
      </c>
      <c r="C169" s="391">
        <v>4</v>
      </c>
      <c r="D169" s="397"/>
      <c r="E169" s="398"/>
    </row>
    <row r="170" spans="1:5" s="4" customFormat="1" x14ac:dyDescent="0.2">
      <c r="A170" s="12" t="s">
        <v>1604</v>
      </c>
      <c r="B170" s="4" t="s">
        <v>3625</v>
      </c>
      <c r="C170" s="374">
        <v>3.5</v>
      </c>
      <c r="D170" s="38"/>
      <c r="E170" s="106"/>
    </row>
    <row r="171" spans="1:5" s="4" customFormat="1" x14ac:dyDescent="0.2">
      <c r="A171" s="12" t="s">
        <v>1604</v>
      </c>
      <c r="B171" s="4" t="s">
        <v>1726</v>
      </c>
      <c r="C171" s="374">
        <v>3.25</v>
      </c>
      <c r="D171" s="38"/>
      <c r="E171" s="106"/>
    </row>
    <row r="172" spans="1:5" s="4" customFormat="1" x14ac:dyDescent="0.2">
      <c r="A172" s="143" t="s">
        <v>1604</v>
      </c>
      <c r="B172" s="40" t="s">
        <v>1282</v>
      </c>
      <c r="C172" s="374">
        <v>3.09</v>
      </c>
      <c r="D172" s="38"/>
      <c r="E172" s="106"/>
    </row>
    <row r="173" spans="1:5" s="4" customFormat="1" x14ac:dyDescent="0.2">
      <c r="A173" s="12" t="s">
        <v>1604</v>
      </c>
      <c r="B173" s="4" t="s">
        <v>1283</v>
      </c>
      <c r="C173" s="374">
        <v>3.04</v>
      </c>
      <c r="D173" s="38"/>
      <c r="E173" s="106"/>
    </row>
    <row r="174" spans="1:5" s="4" customFormat="1" x14ac:dyDescent="0.2">
      <c r="A174" s="12" t="s">
        <v>1604</v>
      </c>
      <c r="B174" s="380" t="s">
        <v>3512</v>
      </c>
      <c r="C174" s="374">
        <v>3</v>
      </c>
      <c r="D174" s="38"/>
      <c r="E174" s="106"/>
    </row>
    <row r="175" spans="1:5" s="4" customFormat="1" x14ac:dyDescent="0.2">
      <c r="A175" s="12" t="s">
        <v>1604</v>
      </c>
      <c r="B175" s="4" t="s">
        <v>3683</v>
      </c>
      <c r="C175" s="374">
        <v>3</v>
      </c>
      <c r="D175" s="38"/>
      <c r="E175" s="106"/>
    </row>
    <row r="176" spans="1:5" s="4" customFormat="1" x14ac:dyDescent="0.2">
      <c r="A176" s="12" t="s">
        <v>1604</v>
      </c>
      <c r="B176" s="4" t="s">
        <v>3808</v>
      </c>
      <c r="C176" s="374">
        <v>2.8</v>
      </c>
      <c r="D176" s="38"/>
      <c r="E176" s="106"/>
    </row>
    <row r="177" spans="1:5" s="4" customFormat="1" x14ac:dyDescent="0.2">
      <c r="A177" s="12" t="s">
        <v>1604</v>
      </c>
      <c r="B177" s="4" t="s">
        <v>3685</v>
      </c>
      <c r="C177" s="374">
        <v>2.77</v>
      </c>
      <c r="D177" s="38"/>
      <c r="E177" s="106"/>
    </row>
    <row r="178" spans="1:5" s="4" customFormat="1" x14ac:dyDescent="0.2">
      <c r="A178" s="12" t="s">
        <v>1604</v>
      </c>
      <c r="B178" s="4" t="s">
        <v>3682</v>
      </c>
      <c r="C178" s="374">
        <v>2.6</v>
      </c>
      <c r="D178" s="38"/>
      <c r="E178" s="106"/>
    </row>
    <row r="179" spans="1:5" s="4" customFormat="1" x14ac:dyDescent="0.2">
      <c r="A179" s="12" t="s">
        <v>1604</v>
      </c>
      <c r="B179" s="4" t="s">
        <v>3515</v>
      </c>
      <c r="C179" s="374">
        <v>2.6</v>
      </c>
      <c r="D179" s="38"/>
      <c r="E179" s="106"/>
    </row>
    <row r="180" spans="1:5" s="4" customFormat="1" x14ac:dyDescent="0.2">
      <c r="A180" s="143" t="s">
        <v>1604</v>
      </c>
      <c r="B180" s="32" t="s">
        <v>3494</v>
      </c>
      <c r="C180" s="374">
        <v>2.08</v>
      </c>
      <c r="D180" s="38"/>
      <c r="E180" s="106"/>
    </row>
    <row r="181" spans="1:5" s="4" customFormat="1" x14ac:dyDescent="0.2">
      <c r="A181" s="143" t="s">
        <v>1604</v>
      </c>
      <c r="B181" s="4" t="s">
        <v>3458</v>
      </c>
      <c r="C181" s="374">
        <v>2</v>
      </c>
      <c r="D181" s="38"/>
      <c r="E181" s="106"/>
    </row>
    <row r="182" spans="1:5" s="4" customFormat="1" x14ac:dyDescent="0.2">
      <c r="A182" s="12" t="s">
        <v>1604</v>
      </c>
      <c r="B182" s="4" t="s">
        <v>3516</v>
      </c>
      <c r="C182" s="374">
        <v>2</v>
      </c>
      <c r="D182" s="38"/>
      <c r="E182" s="106"/>
    </row>
    <row r="183" spans="1:5" s="4" customFormat="1" x14ac:dyDescent="0.2">
      <c r="A183" s="143" t="s">
        <v>1604</v>
      </c>
      <c r="B183" s="40" t="s">
        <v>1284</v>
      </c>
      <c r="C183" s="374">
        <v>1.32</v>
      </c>
      <c r="D183" s="38"/>
      <c r="E183" s="106"/>
    </row>
    <row r="184" spans="1:5" s="4" customFormat="1" x14ac:dyDescent="0.2">
      <c r="A184" s="12" t="s">
        <v>1604</v>
      </c>
      <c r="B184" s="4" t="s">
        <v>3563</v>
      </c>
      <c r="C184" s="374">
        <v>1.25</v>
      </c>
      <c r="D184" s="38"/>
      <c r="E184" s="106"/>
    </row>
    <row r="185" spans="1:5" s="4" customFormat="1" x14ac:dyDescent="0.2">
      <c r="A185" s="12" t="s">
        <v>1604</v>
      </c>
      <c r="B185" s="4" t="s">
        <v>3562</v>
      </c>
      <c r="C185" s="374">
        <v>1.2</v>
      </c>
      <c r="D185" s="38"/>
      <c r="E185" s="106"/>
    </row>
    <row r="186" spans="1:5" s="4" customFormat="1" x14ac:dyDescent="0.2">
      <c r="A186" s="12" t="s">
        <v>1604</v>
      </c>
      <c r="B186" s="4" t="s">
        <v>3678</v>
      </c>
      <c r="C186" s="374">
        <v>1.2</v>
      </c>
      <c r="D186" s="38"/>
      <c r="E186" s="106"/>
    </row>
    <row r="187" spans="1:5" s="4" customFormat="1" x14ac:dyDescent="0.2">
      <c r="A187" s="12" t="s">
        <v>1604</v>
      </c>
      <c r="B187" s="4" t="s">
        <v>1298</v>
      </c>
      <c r="C187" s="374">
        <v>1</v>
      </c>
      <c r="D187" s="38"/>
      <c r="E187" s="106"/>
    </row>
    <row r="188" spans="1:5" s="4" customFormat="1" x14ac:dyDescent="0.2">
      <c r="A188" s="143" t="s">
        <v>1604</v>
      </c>
      <c r="B188" s="4" t="s">
        <v>3457</v>
      </c>
      <c r="C188" s="374">
        <v>1</v>
      </c>
      <c r="D188" s="38"/>
      <c r="E188" s="106"/>
    </row>
    <row r="189" spans="1:5" s="4" customFormat="1" x14ac:dyDescent="0.2">
      <c r="A189" s="12" t="s">
        <v>1604</v>
      </c>
      <c r="B189" s="4" t="s">
        <v>1722</v>
      </c>
      <c r="C189" s="374">
        <v>1</v>
      </c>
      <c r="D189" s="38"/>
      <c r="E189" s="106"/>
    </row>
    <row r="190" spans="1:5" s="4" customFormat="1" x14ac:dyDescent="0.2">
      <c r="A190" s="12" t="s">
        <v>1604</v>
      </c>
      <c r="B190" s="4" t="s">
        <v>3508</v>
      </c>
      <c r="C190" s="374">
        <v>1</v>
      </c>
      <c r="D190" s="38"/>
      <c r="E190" s="106"/>
    </row>
    <row r="191" spans="1:5" s="4" customFormat="1" x14ac:dyDescent="0.2">
      <c r="A191" s="12" t="s">
        <v>1604</v>
      </c>
      <c r="B191" s="4" t="s">
        <v>1719</v>
      </c>
      <c r="C191" s="374">
        <v>0.75</v>
      </c>
      <c r="D191" s="38"/>
      <c r="E191" s="106"/>
    </row>
    <row r="192" spans="1:5" s="4" customFormat="1" x14ac:dyDescent="0.2">
      <c r="A192" s="12" t="s">
        <v>1604</v>
      </c>
      <c r="B192" s="4" t="s">
        <v>1723</v>
      </c>
      <c r="C192" s="374">
        <v>0.75</v>
      </c>
      <c r="D192" s="38"/>
      <c r="E192" s="106"/>
    </row>
    <row r="193" spans="1:5" x14ac:dyDescent="0.2">
      <c r="A193" s="387"/>
      <c r="B193" s="387"/>
      <c r="C193" s="387"/>
      <c r="D193" s="387"/>
    </row>
    <row r="194" spans="1:5" x14ac:dyDescent="0.2">
      <c r="A194" s="143" t="s">
        <v>1861</v>
      </c>
      <c r="B194" s="40" t="s">
        <v>1092</v>
      </c>
      <c r="C194" s="374">
        <v>3.11</v>
      </c>
      <c r="D194" s="38"/>
      <c r="E194" s="106"/>
    </row>
    <row r="195" spans="1:5" x14ac:dyDescent="0.2">
      <c r="A195" s="143" t="s">
        <v>1861</v>
      </c>
      <c r="B195" s="40" t="s">
        <v>1205</v>
      </c>
      <c r="C195" s="374">
        <v>2</v>
      </c>
      <c r="D195" s="38"/>
      <c r="E195" s="106"/>
    </row>
    <row r="196" spans="1:5" x14ac:dyDescent="0.2">
      <c r="A196" s="387"/>
      <c r="B196" s="387"/>
      <c r="C196" s="387"/>
      <c r="D196" s="387"/>
    </row>
    <row r="197" spans="1:5" x14ac:dyDescent="0.2">
      <c r="A197" s="12" t="s">
        <v>1618</v>
      </c>
      <c r="B197" s="111" t="s">
        <v>4012</v>
      </c>
      <c r="C197" s="374">
        <v>294.33</v>
      </c>
      <c r="D197" s="483" t="s">
        <v>4774</v>
      </c>
      <c r="E197" s="106"/>
    </row>
    <row r="198" spans="1:5" x14ac:dyDescent="0.2">
      <c r="A198" s="12" t="s">
        <v>1618</v>
      </c>
      <c r="B198" s="4" t="s">
        <v>1617</v>
      </c>
      <c r="C198" s="374">
        <v>79.7</v>
      </c>
      <c r="D198" s="483"/>
      <c r="E198" s="106"/>
    </row>
    <row r="199" spans="1:5" x14ac:dyDescent="0.2">
      <c r="A199" s="12" t="s">
        <v>1618</v>
      </c>
      <c r="B199" s="4" t="s">
        <v>4602</v>
      </c>
      <c r="C199" s="374">
        <v>44.3</v>
      </c>
      <c r="D199" s="483"/>
      <c r="E199" s="106"/>
    </row>
    <row r="200" spans="1:5" x14ac:dyDescent="0.2">
      <c r="A200" s="12" t="s">
        <v>1618</v>
      </c>
      <c r="B200" s="4" t="s">
        <v>4090</v>
      </c>
      <c r="C200" s="374">
        <v>35</v>
      </c>
      <c r="D200" s="483"/>
      <c r="E200" s="106"/>
    </row>
    <row r="201" spans="1:5" ht="15.75" thickBot="1" x14ac:dyDescent="0.25">
      <c r="A201" s="375" t="s">
        <v>1618</v>
      </c>
      <c r="B201" s="390" t="s">
        <v>1687</v>
      </c>
      <c r="C201" s="377">
        <v>14.5</v>
      </c>
      <c r="D201" s="471"/>
      <c r="E201" s="106"/>
    </row>
    <row r="202" spans="1:5" x14ac:dyDescent="0.2">
      <c r="A202" s="12" t="s">
        <v>1618</v>
      </c>
      <c r="B202" s="4" t="s">
        <v>3414</v>
      </c>
      <c r="C202" s="374">
        <v>12.5</v>
      </c>
      <c r="D202" s="467" t="s">
        <v>4775</v>
      </c>
      <c r="E202" s="106"/>
    </row>
    <row r="203" spans="1:5" x14ac:dyDescent="0.2">
      <c r="A203" s="12" t="s">
        <v>1618</v>
      </c>
      <c r="B203" s="4" t="s">
        <v>4091</v>
      </c>
      <c r="C203" s="374">
        <v>11</v>
      </c>
      <c r="D203" s="479"/>
      <c r="E203" s="106"/>
    </row>
    <row r="204" spans="1:5" x14ac:dyDescent="0.2">
      <c r="A204" s="12" t="s">
        <v>1618</v>
      </c>
      <c r="B204" s="4" t="s">
        <v>4088</v>
      </c>
      <c r="C204" s="374">
        <v>10</v>
      </c>
      <c r="D204" s="479"/>
      <c r="E204" s="106"/>
    </row>
    <row r="205" spans="1:5" x14ac:dyDescent="0.2">
      <c r="A205" s="117" t="s">
        <v>1618</v>
      </c>
      <c r="B205" s="111" t="s">
        <v>4089</v>
      </c>
      <c r="C205" s="391">
        <v>7.5</v>
      </c>
      <c r="D205" s="479"/>
      <c r="E205" s="106"/>
    </row>
    <row r="206" spans="1:5" ht="15.75" thickBot="1" x14ac:dyDescent="0.25">
      <c r="A206" s="379" t="s">
        <v>1618</v>
      </c>
      <c r="B206" s="376" t="s">
        <v>1085</v>
      </c>
      <c r="C206" s="377">
        <v>3.77</v>
      </c>
      <c r="D206" s="469"/>
      <c r="E206" s="106"/>
    </row>
    <row r="207" spans="1:5" x14ac:dyDescent="0.2">
      <c r="A207" s="12" t="s">
        <v>1618</v>
      </c>
      <c r="B207" s="4" t="s">
        <v>1653</v>
      </c>
      <c r="C207" s="374">
        <v>2</v>
      </c>
      <c r="D207" s="38"/>
      <c r="E207" s="106"/>
    </row>
    <row r="208" spans="1:5" x14ac:dyDescent="0.2">
      <c r="A208" s="12" t="s">
        <v>1618</v>
      </c>
      <c r="B208" s="4" t="s">
        <v>1756</v>
      </c>
      <c r="C208" s="374">
        <v>1.2</v>
      </c>
      <c r="D208" s="38"/>
      <c r="E208" s="106"/>
    </row>
    <row r="209" spans="1:5" x14ac:dyDescent="0.2">
      <c r="A209" s="12" t="s">
        <v>1618</v>
      </c>
      <c r="B209" s="4" t="s">
        <v>1621</v>
      </c>
      <c r="C209" s="374">
        <v>1.1000000000000001</v>
      </c>
      <c r="D209" s="38"/>
      <c r="E209" s="106"/>
    </row>
    <row r="210" spans="1:5" x14ac:dyDescent="0.2">
      <c r="A210" s="396"/>
      <c r="B210" s="396"/>
      <c r="C210" s="396"/>
      <c r="D210" s="396"/>
    </row>
    <row r="211" spans="1:5" s="4" customFormat="1" x14ac:dyDescent="0.2">
      <c r="A211" s="117" t="s">
        <v>1314</v>
      </c>
      <c r="B211" s="199" t="s">
        <v>4623</v>
      </c>
      <c r="C211" s="391">
        <v>1055.6099999999999</v>
      </c>
      <c r="D211" s="470" t="s">
        <v>4774</v>
      </c>
      <c r="E211" s="106"/>
    </row>
    <row r="212" spans="1:5" s="4" customFormat="1" x14ac:dyDescent="0.2">
      <c r="A212" s="143" t="s">
        <v>1314</v>
      </c>
      <c r="B212" s="199" t="s">
        <v>1686</v>
      </c>
      <c r="C212" s="391">
        <v>417.16</v>
      </c>
      <c r="D212" s="470"/>
      <c r="E212" s="431" t="s">
        <v>4779</v>
      </c>
    </row>
    <row r="213" spans="1:5" s="4" customFormat="1" x14ac:dyDescent="0.2">
      <c r="A213" s="117" t="s">
        <v>1314</v>
      </c>
      <c r="B213" s="40" t="s">
        <v>4634</v>
      </c>
      <c r="C213" s="391">
        <v>386.38</v>
      </c>
      <c r="D213" s="470"/>
      <c r="E213" s="106"/>
    </row>
    <row r="214" spans="1:5" s="4" customFormat="1" x14ac:dyDescent="0.2">
      <c r="A214" s="143" t="s">
        <v>1314</v>
      </c>
      <c r="B214" s="40" t="s">
        <v>939</v>
      </c>
      <c r="C214" s="391">
        <v>285.19</v>
      </c>
      <c r="D214" s="470"/>
      <c r="E214" s="106"/>
    </row>
    <row r="215" spans="1:5" s="4" customFormat="1" x14ac:dyDescent="0.2">
      <c r="A215" s="117" t="s">
        <v>1314</v>
      </c>
      <c r="B215" s="199" t="s">
        <v>3392</v>
      </c>
      <c r="C215" s="391">
        <v>245.45</v>
      </c>
      <c r="D215" s="470"/>
      <c r="E215" s="106"/>
    </row>
    <row r="216" spans="1:5" s="4" customFormat="1" x14ac:dyDescent="0.2">
      <c r="A216" s="117" t="s">
        <v>1314</v>
      </c>
      <c r="B216" s="404" t="s">
        <v>4616</v>
      </c>
      <c r="C216" s="391">
        <v>215.28</v>
      </c>
      <c r="D216" s="470"/>
      <c r="E216" s="106"/>
    </row>
    <row r="217" spans="1:5" s="4" customFormat="1" x14ac:dyDescent="0.2">
      <c r="A217" s="143" t="s">
        <v>1314</v>
      </c>
      <c r="B217" s="199" t="s">
        <v>4613</v>
      </c>
      <c r="C217" s="391">
        <v>168.93</v>
      </c>
      <c r="D217" s="470"/>
      <c r="E217" s="106"/>
    </row>
    <row r="218" spans="1:5" s="4" customFormat="1" x14ac:dyDescent="0.2">
      <c r="A218" s="143" t="s">
        <v>1314</v>
      </c>
      <c r="B218" s="378" t="s">
        <v>951</v>
      </c>
      <c r="C218" s="391">
        <v>156.63999999999999</v>
      </c>
      <c r="D218" s="470"/>
      <c r="E218" s="106"/>
    </row>
    <row r="219" spans="1:5" s="4" customFormat="1" x14ac:dyDescent="0.2">
      <c r="A219" s="143" t="s">
        <v>1314</v>
      </c>
      <c r="B219" s="40" t="s">
        <v>1322</v>
      </c>
      <c r="C219" s="391">
        <v>146.47</v>
      </c>
      <c r="D219" s="470"/>
      <c r="E219" s="106"/>
    </row>
    <row r="220" spans="1:5" s="4" customFormat="1" ht="15.75" thickBot="1" x14ac:dyDescent="0.25">
      <c r="A220" s="379" t="s">
        <v>1314</v>
      </c>
      <c r="B220" s="376" t="s">
        <v>1355</v>
      </c>
      <c r="C220" s="377">
        <v>129.32</v>
      </c>
      <c r="D220" s="471"/>
      <c r="E220" s="431" t="s">
        <v>4780</v>
      </c>
    </row>
    <row r="221" spans="1:5" s="4" customFormat="1" x14ac:dyDescent="0.2">
      <c r="A221" s="407" t="s">
        <v>1314</v>
      </c>
      <c r="B221" s="408" t="s">
        <v>1624</v>
      </c>
      <c r="C221" s="394">
        <v>126.77</v>
      </c>
      <c r="D221" s="467" t="s">
        <v>4775</v>
      </c>
      <c r="E221" s="106"/>
    </row>
    <row r="222" spans="1:5" s="4" customFormat="1" x14ac:dyDescent="0.2">
      <c r="A222" s="117" t="s">
        <v>1314</v>
      </c>
      <c r="B222" s="378" t="s">
        <v>1323</v>
      </c>
      <c r="C222" s="391">
        <v>125.37</v>
      </c>
      <c r="D222" s="468"/>
      <c r="E222" s="106"/>
    </row>
    <row r="223" spans="1:5" s="4" customFormat="1" x14ac:dyDescent="0.2">
      <c r="A223" s="142" t="s">
        <v>1314</v>
      </c>
      <c r="B223" s="56" t="s">
        <v>4637</v>
      </c>
      <c r="C223" s="409">
        <v>122.81</v>
      </c>
      <c r="D223" s="468"/>
      <c r="E223" s="168"/>
    </row>
    <row r="224" spans="1:5" s="4" customFormat="1" x14ac:dyDescent="0.2">
      <c r="A224" s="117" t="s">
        <v>1314</v>
      </c>
      <c r="B224" s="378" t="s">
        <v>3532</v>
      </c>
      <c r="C224" s="391">
        <v>119.07</v>
      </c>
      <c r="D224" s="468"/>
      <c r="E224" s="106"/>
    </row>
    <row r="225" spans="1:5" s="4" customFormat="1" x14ac:dyDescent="0.2">
      <c r="A225" s="117" t="s">
        <v>1314</v>
      </c>
      <c r="B225" s="199" t="s">
        <v>3442</v>
      </c>
      <c r="C225" s="391">
        <v>107.73</v>
      </c>
      <c r="D225" s="468"/>
      <c r="E225" s="106"/>
    </row>
    <row r="226" spans="1:5" s="4" customFormat="1" x14ac:dyDescent="0.2">
      <c r="A226" s="143" t="s">
        <v>1314</v>
      </c>
      <c r="B226" s="40" t="s">
        <v>1367</v>
      </c>
      <c r="C226" s="391">
        <v>106.05</v>
      </c>
      <c r="D226" s="468"/>
      <c r="E226" s="106"/>
    </row>
    <row r="227" spans="1:5" s="4" customFormat="1" x14ac:dyDescent="0.2">
      <c r="A227" s="117" t="s">
        <v>1314</v>
      </c>
      <c r="B227" s="68" t="s">
        <v>4620</v>
      </c>
      <c r="C227" s="391">
        <v>106.03</v>
      </c>
      <c r="D227" s="468"/>
      <c r="E227" s="106"/>
    </row>
    <row r="228" spans="1:5" s="4" customFormat="1" x14ac:dyDescent="0.2">
      <c r="A228" s="143" t="s">
        <v>1314</v>
      </c>
      <c r="B228" s="378" t="s">
        <v>970</v>
      </c>
      <c r="C228" s="391">
        <v>100.15</v>
      </c>
      <c r="D228" s="468"/>
      <c r="E228" s="106"/>
    </row>
    <row r="229" spans="1:5" s="4" customFormat="1" x14ac:dyDescent="0.2">
      <c r="A229" s="117" t="s">
        <v>1314</v>
      </c>
      <c r="B229" s="111" t="s">
        <v>4106</v>
      </c>
      <c r="C229" s="391">
        <v>100</v>
      </c>
      <c r="D229" s="468"/>
      <c r="E229" s="106"/>
    </row>
    <row r="230" spans="1:5" s="4" customFormat="1" ht="15.75" thickBot="1" x14ac:dyDescent="0.25">
      <c r="A230" s="379" t="s">
        <v>1314</v>
      </c>
      <c r="B230" s="376" t="s">
        <v>1321</v>
      </c>
      <c r="C230" s="377">
        <v>98.75</v>
      </c>
      <c r="D230" s="469"/>
      <c r="E230" s="106"/>
    </row>
    <row r="231" spans="1:5" s="4" customFormat="1" x14ac:dyDescent="0.2">
      <c r="A231" s="399" t="s">
        <v>1314</v>
      </c>
      <c r="B231" s="410" t="s">
        <v>2078</v>
      </c>
      <c r="C231" s="394">
        <v>98.08</v>
      </c>
      <c r="D231" s="475" t="s">
        <v>4776</v>
      </c>
      <c r="E231" s="106"/>
    </row>
    <row r="232" spans="1:5" s="4" customFormat="1" x14ac:dyDescent="0.2">
      <c r="A232" s="143" t="s">
        <v>1314</v>
      </c>
      <c r="B232" s="111" t="s">
        <v>1060</v>
      </c>
      <c r="C232" s="391">
        <v>89.95</v>
      </c>
      <c r="D232" s="478"/>
      <c r="E232" s="106"/>
    </row>
    <row r="233" spans="1:5" s="4" customFormat="1" x14ac:dyDescent="0.2">
      <c r="A233" s="117" t="s">
        <v>1314</v>
      </c>
      <c r="B233" s="111" t="s">
        <v>3429</v>
      </c>
      <c r="C233" s="391">
        <v>85</v>
      </c>
      <c r="D233" s="478"/>
      <c r="E233" s="106"/>
    </row>
    <row r="234" spans="1:5" s="4" customFormat="1" x14ac:dyDescent="0.2">
      <c r="A234" s="117" t="s">
        <v>1314</v>
      </c>
      <c r="B234" s="111" t="s">
        <v>4109</v>
      </c>
      <c r="C234" s="391">
        <v>83.33</v>
      </c>
      <c r="D234" s="478"/>
      <c r="E234" s="106"/>
    </row>
    <row r="235" spans="1:5" s="4" customFormat="1" x14ac:dyDescent="0.2">
      <c r="A235" s="117" t="s">
        <v>1314</v>
      </c>
      <c r="B235" s="56" t="s">
        <v>3928</v>
      </c>
      <c r="C235" s="391">
        <v>83.33</v>
      </c>
      <c r="D235" s="478"/>
      <c r="E235" s="106"/>
    </row>
    <row r="236" spans="1:5" s="4" customFormat="1" x14ac:dyDescent="0.2">
      <c r="A236" s="117" t="s">
        <v>1314</v>
      </c>
      <c r="B236" s="111" t="s">
        <v>3428</v>
      </c>
      <c r="C236" s="391">
        <v>79.849999999999994</v>
      </c>
      <c r="D236" s="478"/>
      <c r="E236" s="106"/>
    </row>
    <row r="237" spans="1:5" s="4" customFormat="1" x14ac:dyDescent="0.2">
      <c r="A237" s="117" t="s">
        <v>1314</v>
      </c>
      <c r="B237" s="111" t="s">
        <v>4624</v>
      </c>
      <c r="C237" s="391">
        <v>74.67</v>
      </c>
      <c r="D237" s="478"/>
      <c r="E237" s="431" t="s">
        <v>4781</v>
      </c>
    </row>
    <row r="238" spans="1:5" s="4" customFormat="1" x14ac:dyDescent="0.2">
      <c r="A238" s="143" t="s">
        <v>1314</v>
      </c>
      <c r="B238" s="65" t="s">
        <v>1953</v>
      </c>
      <c r="C238" s="391">
        <v>67.59</v>
      </c>
      <c r="D238" s="478"/>
      <c r="E238" s="106"/>
    </row>
    <row r="239" spans="1:5" s="4" customFormat="1" x14ac:dyDescent="0.2">
      <c r="A239" s="143" t="s">
        <v>1314</v>
      </c>
      <c r="B239" s="40" t="s">
        <v>1073</v>
      </c>
      <c r="C239" s="391">
        <v>67.180000000000007</v>
      </c>
      <c r="D239" s="478"/>
      <c r="E239" s="106"/>
    </row>
    <row r="240" spans="1:5" s="4" customFormat="1" ht="15.75" thickBot="1" x14ac:dyDescent="0.25">
      <c r="A240" s="379" t="s">
        <v>1314</v>
      </c>
      <c r="B240" s="376" t="s">
        <v>993</v>
      </c>
      <c r="C240" s="377">
        <v>65.900000000000006</v>
      </c>
      <c r="D240" s="477"/>
      <c r="E240" s="431"/>
    </row>
    <row r="241" spans="1:5" s="4" customFormat="1" x14ac:dyDescent="0.2">
      <c r="A241" s="12" t="s">
        <v>1314</v>
      </c>
      <c r="B241" s="4" t="s">
        <v>1731</v>
      </c>
      <c r="C241" s="374">
        <v>63.21</v>
      </c>
      <c r="D241" s="38"/>
      <c r="E241" s="106"/>
    </row>
    <row r="242" spans="1:5" s="4" customFormat="1" x14ac:dyDescent="0.2">
      <c r="A242" s="143" t="s">
        <v>1314</v>
      </c>
      <c r="B242" s="40" t="s">
        <v>4609</v>
      </c>
      <c r="C242" s="374">
        <v>61.2</v>
      </c>
      <c r="D242" s="38"/>
      <c r="E242" s="106"/>
    </row>
    <row r="243" spans="1:5" s="4" customFormat="1" x14ac:dyDescent="0.2">
      <c r="A243" s="12" t="s">
        <v>1314</v>
      </c>
      <c r="B243" s="68" t="s">
        <v>1988</v>
      </c>
      <c r="C243" s="374">
        <v>60</v>
      </c>
      <c r="D243" s="38"/>
      <c r="E243" s="106"/>
    </row>
    <row r="244" spans="1:5" s="4" customFormat="1" x14ac:dyDescent="0.2">
      <c r="A244" s="12" t="s">
        <v>1314</v>
      </c>
      <c r="B244" s="4" t="s">
        <v>3918</v>
      </c>
      <c r="C244" s="374">
        <v>55.23</v>
      </c>
      <c r="D244" s="38"/>
      <c r="E244" s="106"/>
    </row>
    <row r="245" spans="1:5" s="4" customFormat="1" x14ac:dyDescent="0.2">
      <c r="A245" s="12" t="s">
        <v>1314</v>
      </c>
      <c r="B245" s="403" t="s">
        <v>3990</v>
      </c>
      <c r="C245" s="374">
        <v>54.93</v>
      </c>
      <c r="D245" s="38"/>
      <c r="E245" s="106"/>
    </row>
    <row r="246" spans="1:5" s="4" customFormat="1" x14ac:dyDescent="0.2">
      <c r="A246" s="143" t="s">
        <v>1314</v>
      </c>
      <c r="B246" s="40" t="s">
        <v>955</v>
      </c>
      <c r="C246" s="374">
        <v>53.85</v>
      </c>
      <c r="D246" s="38"/>
      <c r="E246" s="106"/>
    </row>
    <row r="247" spans="1:5" s="4" customFormat="1" x14ac:dyDescent="0.2">
      <c r="A247" s="143" t="s">
        <v>1314</v>
      </c>
      <c r="B247" s="4" t="s">
        <v>1296</v>
      </c>
      <c r="C247" s="374">
        <v>51.56</v>
      </c>
      <c r="D247" s="38"/>
      <c r="E247" s="106"/>
    </row>
    <row r="248" spans="1:5" s="4" customFormat="1" x14ac:dyDescent="0.2">
      <c r="A248" s="12" t="s">
        <v>1314</v>
      </c>
      <c r="B248" s="56" t="s">
        <v>4397</v>
      </c>
      <c r="C248" s="374">
        <v>46.58</v>
      </c>
      <c r="D248" s="38"/>
      <c r="E248" s="106"/>
    </row>
    <row r="249" spans="1:5" s="4" customFormat="1" x14ac:dyDescent="0.2">
      <c r="A249" s="12" t="s">
        <v>1314</v>
      </c>
      <c r="B249" s="380" t="s">
        <v>3529</v>
      </c>
      <c r="C249" s="374">
        <v>44.59</v>
      </c>
      <c r="D249" s="38"/>
      <c r="E249" s="106"/>
    </row>
    <row r="250" spans="1:5" s="4" customFormat="1" x14ac:dyDescent="0.2">
      <c r="A250" s="143" t="s">
        <v>1314</v>
      </c>
      <c r="B250" s="40" t="s">
        <v>963</v>
      </c>
      <c r="C250" s="374">
        <v>43.65</v>
      </c>
      <c r="D250" s="38"/>
      <c r="E250" s="106"/>
    </row>
    <row r="251" spans="1:5" s="4" customFormat="1" x14ac:dyDescent="0.2">
      <c r="A251" s="143" t="s">
        <v>1314</v>
      </c>
      <c r="B251" s="4" t="s">
        <v>3468</v>
      </c>
      <c r="C251" s="374">
        <v>41.38</v>
      </c>
      <c r="D251" s="38"/>
      <c r="E251" s="106"/>
    </row>
    <row r="252" spans="1:5" s="4" customFormat="1" x14ac:dyDescent="0.2">
      <c r="A252" s="121" t="s">
        <v>1314</v>
      </c>
      <c r="B252" s="65" t="s">
        <v>1623</v>
      </c>
      <c r="C252" s="374">
        <v>40.619999999999997</v>
      </c>
      <c r="D252" s="38"/>
      <c r="E252" s="106"/>
    </row>
    <row r="253" spans="1:5" s="4" customFormat="1" x14ac:dyDescent="0.2">
      <c r="A253" s="12" t="s">
        <v>1314</v>
      </c>
      <c r="B253" s="4" t="s">
        <v>4494</v>
      </c>
      <c r="C253" s="374">
        <v>38.869999999999997</v>
      </c>
      <c r="D253" s="38"/>
      <c r="E253" s="106"/>
    </row>
    <row r="254" spans="1:5" s="4" customFormat="1" x14ac:dyDescent="0.2">
      <c r="A254" s="143" t="s">
        <v>1314</v>
      </c>
      <c r="B254" s="40" t="s">
        <v>1374</v>
      </c>
      <c r="C254" s="374">
        <v>37.61</v>
      </c>
      <c r="D254" s="38"/>
      <c r="E254" s="106"/>
    </row>
    <row r="255" spans="1:5" s="4" customFormat="1" x14ac:dyDescent="0.2">
      <c r="A255" s="12" t="s">
        <v>1314</v>
      </c>
      <c r="B255" s="4" t="s">
        <v>4625</v>
      </c>
      <c r="C255" s="374">
        <v>35.979999999999997</v>
      </c>
      <c r="D255" s="38"/>
      <c r="E255" s="106"/>
    </row>
    <row r="256" spans="1:5" s="4" customFormat="1" x14ac:dyDescent="0.2">
      <c r="A256" s="12" t="s">
        <v>1314</v>
      </c>
      <c r="B256" s="56" t="s">
        <v>1061</v>
      </c>
      <c r="C256" s="374">
        <v>35.54</v>
      </c>
      <c r="D256" s="38"/>
      <c r="E256" s="106"/>
    </row>
    <row r="257" spans="1:5" s="4" customFormat="1" x14ac:dyDescent="0.2">
      <c r="A257" s="12" t="s">
        <v>1314</v>
      </c>
      <c r="B257" s="64" t="s">
        <v>3999</v>
      </c>
      <c r="C257" s="374">
        <v>33.840000000000003</v>
      </c>
      <c r="D257" s="38"/>
      <c r="E257" s="106"/>
    </row>
    <row r="258" spans="1:5" s="4" customFormat="1" x14ac:dyDescent="0.2">
      <c r="A258" s="12" t="s">
        <v>1314</v>
      </c>
      <c r="B258" s="380" t="s">
        <v>4604</v>
      </c>
      <c r="C258" s="374">
        <v>32.9</v>
      </c>
      <c r="D258" s="38"/>
      <c r="E258" s="106"/>
    </row>
    <row r="259" spans="1:5" s="4" customFormat="1" x14ac:dyDescent="0.2">
      <c r="A259" s="12" t="s">
        <v>1314</v>
      </c>
      <c r="B259" s="68" t="s">
        <v>2067</v>
      </c>
      <c r="C259" s="374">
        <v>31.58</v>
      </c>
      <c r="D259" s="38"/>
      <c r="E259" s="106"/>
    </row>
    <row r="260" spans="1:5" s="4" customFormat="1" x14ac:dyDescent="0.2">
      <c r="A260" s="12" t="s">
        <v>1314</v>
      </c>
      <c r="B260" s="380" t="s">
        <v>1916</v>
      </c>
      <c r="C260" s="374">
        <v>30.77</v>
      </c>
      <c r="D260" s="38"/>
      <c r="E260" s="106"/>
    </row>
    <row r="261" spans="1:5" s="4" customFormat="1" x14ac:dyDescent="0.2">
      <c r="A261" s="12" t="s">
        <v>1314</v>
      </c>
      <c r="B261" s="4" t="s">
        <v>3983</v>
      </c>
      <c r="C261" s="374">
        <v>30</v>
      </c>
      <c r="D261" s="38"/>
      <c r="E261" s="106"/>
    </row>
    <row r="262" spans="1:5" s="4" customFormat="1" x14ac:dyDescent="0.2">
      <c r="A262" s="12" t="s">
        <v>1314</v>
      </c>
      <c r="B262" s="64" t="s">
        <v>4463</v>
      </c>
      <c r="C262" s="374">
        <v>28.95</v>
      </c>
      <c r="D262" s="38"/>
      <c r="E262" s="106"/>
    </row>
    <row r="263" spans="1:5" s="4" customFormat="1" x14ac:dyDescent="0.2">
      <c r="A263" s="12" t="s">
        <v>1314</v>
      </c>
      <c r="B263" s="380" t="s">
        <v>1684</v>
      </c>
      <c r="C263" s="374">
        <v>27.57</v>
      </c>
      <c r="D263" s="38"/>
      <c r="E263" s="106"/>
    </row>
    <row r="264" spans="1:5" s="4" customFormat="1" x14ac:dyDescent="0.2">
      <c r="A264" s="143" t="s">
        <v>1314</v>
      </c>
      <c r="B264" s="378" t="s">
        <v>1074</v>
      </c>
      <c r="C264" s="374">
        <v>26.98</v>
      </c>
      <c r="D264" s="38"/>
      <c r="E264" s="106"/>
    </row>
    <row r="265" spans="1:5" s="4" customFormat="1" x14ac:dyDescent="0.2">
      <c r="A265" s="12" t="s">
        <v>1314</v>
      </c>
      <c r="B265" s="4" t="s">
        <v>1708</v>
      </c>
      <c r="C265" s="374">
        <v>25.65</v>
      </c>
      <c r="D265" s="38"/>
      <c r="E265" s="106"/>
    </row>
    <row r="266" spans="1:5" s="4" customFormat="1" x14ac:dyDescent="0.2">
      <c r="A266" s="143" t="s">
        <v>1314</v>
      </c>
      <c r="B266" s="4" t="s">
        <v>3687</v>
      </c>
      <c r="C266" s="374">
        <v>25</v>
      </c>
      <c r="D266" s="38"/>
      <c r="E266" s="106"/>
    </row>
    <row r="267" spans="1:5" s="4" customFormat="1" x14ac:dyDescent="0.2">
      <c r="A267" s="12" t="s">
        <v>1314</v>
      </c>
      <c r="B267" s="4" t="s">
        <v>4112</v>
      </c>
      <c r="C267" s="374">
        <v>25</v>
      </c>
      <c r="D267" s="38"/>
      <c r="E267" s="106"/>
    </row>
    <row r="268" spans="1:5" s="4" customFormat="1" x14ac:dyDescent="0.2">
      <c r="A268" s="12" t="s">
        <v>1314</v>
      </c>
      <c r="B268" s="4" t="s">
        <v>3984</v>
      </c>
      <c r="C268" s="374">
        <v>24</v>
      </c>
      <c r="D268" s="38"/>
      <c r="E268" s="106"/>
    </row>
    <row r="269" spans="1:5" s="4" customFormat="1" x14ac:dyDescent="0.2">
      <c r="A269" s="12" t="s">
        <v>1314</v>
      </c>
      <c r="B269" s="64" t="s">
        <v>4170</v>
      </c>
      <c r="C269" s="374">
        <v>23.48</v>
      </c>
      <c r="D269" s="38"/>
      <c r="E269" s="106"/>
    </row>
    <row r="270" spans="1:5" s="4" customFormat="1" x14ac:dyDescent="0.2">
      <c r="A270" s="12" t="s">
        <v>1314</v>
      </c>
      <c r="B270" s="380" t="s">
        <v>1678</v>
      </c>
      <c r="C270" s="374">
        <v>23.15</v>
      </c>
      <c r="D270" s="38"/>
      <c r="E270" s="106"/>
    </row>
    <row r="271" spans="1:5" s="4" customFormat="1" x14ac:dyDescent="0.2">
      <c r="A271" s="12" t="s">
        <v>1314</v>
      </c>
      <c r="B271" s="4" t="s">
        <v>1681</v>
      </c>
      <c r="C271" s="374">
        <v>23.03</v>
      </c>
      <c r="D271" s="38"/>
      <c r="E271" s="106"/>
    </row>
    <row r="272" spans="1:5" s="4" customFormat="1" x14ac:dyDescent="0.2">
      <c r="A272" s="143" t="s">
        <v>1314</v>
      </c>
      <c r="B272" s="40" t="s">
        <v>1353</v>
      </c>
      <c r="C272" s="374">
        <v>22.59</v>
      </c>
      <c r="D272" s="38"/>
      <c r="E272" s="106"/>
    </row>
    <row r="273" spans="1:5" s="4" customFormat="1" x14ac:dyDescent="0.2">
      <c r="A273" s="143" t="s">
        <v>1314</v>
      </c>
      <c r="B273" s="40" t="s">
        <v>1331</v>
      </c>
      <c r="C273" s="374">
        <v>21.05</v>
      </c>
      <c r="D273" s="38"/>
      <c r="E273" s="106"/>
    </row>
    <row r="274" spans="1:5" s="4" customFormat="1" x14ac:dyDescent="0.2">
      <c r="A274" s="143" t="s">
        <v>1314</v>
      </c>
      <c r="B274" s="40" t="s">
        <v>1370</v>
      </c>
      <c r="C274" s="374">
        <v>21</v>
      </c>
      <c r="D274" s="38"/>
      <c r="E274" s="106"/>
    </row>
    <row r="275" spans="1:5" s="4" customFormat="1" x14ac:dyDescent="0.2">
      <c r="A275" s="12" t="s">
        <v>1314</v>
      </c>
      <c r="B275" s="64" t="s">
        <v>4402</v>
      </c>
      <c r="C275" s="374">
        <v>20.34</v>
      </c>
      <c r="D275" s="38"/>
      <c r="E275" s="106"/>
    </row>
    <row r="276" spans="1:5" s="4" customFormat="1" x14ac:dyDescent="0.2">
      <c r="A276" s="12" t="s">
        <v>1314</v>
      </c>
      <c r="B276" s="4" t="s">
        <v>4166</v>
      </c>
      <c r="C276" s="374">
        <v>20.2</v>
      </c>
      <c r="D276" s="38"/>
      <c r="E276" s="106"/>
    </row>
    <row r="277" spans="1:5" s="4" customFormat="1" x14ac:dyDescent="0.2">
      <c r="A277" s="12" t="s">
        <v>1314</v>
      </c>
      <c r="B277" s="4" t="s">
        <v>4082</v>
      </c>
      <c r="C277" s="374">
        <v>20</v>
      </c>
      <c r="D277" s="38"/>
      <c r="E277" s="106"/>
    </row>
    <row r="278" spans="1:5" s="4" customFormat="1" x14ac:dyDescent="0.2">
      <c r="A278" s="12" t="s">
        <v>1314</v>
      </c>
      <c r="B278" s="4" t="s">
        <v>1695</v>
      </c>
      <c r="C278" s="374">
        <v>18.809999999999999</v>
      </c>
      <c r="D278" s="38"/>
      <c r="E278" s="106"/>
    </row>
    <row r="279" spans="1:5" s="4" customFormat="1" x14ac:dyDescent="0.2">
      <c r="A279" s="143" t="s">
        <v>1314</v>
      </c>
      <c r="B279" s="65" t="s">
        <v>1965</v>
      </c>
      <c r="C279" s="374">
        <v>18.62</v>
      </c>
      <c r="D279" s="38"/>
      <c r="E279" s="106"/>
    </row>
    <row r="280" spans="1:5" s="4" customFormat="1" x14ac:dyDescent="0.2">
      <c r="A280" s="12" t="s">
        <v>1314</v>
      </c>
      <c r="B280" s="4" t="s">
        <v>1628</v>
      </c>
      <c r="C280" s="374">
        <v>16.579999999999998</v>
      </c>
      <c r="D280" s="38"/>
      <c r="E280" s="106"/>
    </row>
    <row r="281" spans="1:5" s="4" customFormat="1" x14ac:dyDescent="0.2">
      <c r="A281" s="12" t="s">
        <v>1314</v>
      </c>
      <c r="B281" s="4" t="s">
        <v>3430</v>
      </c>
      <c r="C281" s="374">
        <v>16.309999999999999</v>
      </c>
      <c r="D281" s="38"/>
      <c r="E281" s="106"/>
    </row>
    <row r="282" spans="1:5" s="4" customFormat="1" x14ac:dyDescent="0.2">
      <c r="A282" s="143" t="s">
        <v>1314</v>
      </c>
      <c r="B282" s="40" t="s">
        <v>998</v>
      </c>
      <c r="C282" s="374">
        <v>16.09</v>
      </c>
      <c r="D282" s="38"/>
      <c r="E282" s="106"/>
    </row>
    <row r="283" spans="1:5" s="4" customFormat="1" x14ac:dyDescent="0.2">
      <c r="A283" s="12" t="s">
        <v>1314</v>
      </c>
      <c r="B283" s="380" t="s">
        <v>3531</v>
      </c>
      <c r="C283" s="374">
        <v>15.91</v>
      </c>
      <c r="D283" s="38"/>
      <c r="E283" s="106"/>
    </row>
    <row r="284" spans="1:5" s="4" customFormat="1" x14ac:dyDescent="0.2">
      <c r="A284" s="12" t="s">
        <v>1314</v>
      </c>
      <c r="B284" s="4" t="s">
        <v>4420</v>
      </c>
      <c r="C284" s="374">
        <v>15</v>
      </c>
      <c r="D284" s="38"/>
      <c r="E284" s="106"/>
    </row>
    <row r="285" spans="1:5" s="4" customFormat="1" x14ac:dyDescent="0.2">
      <c r="A285" s="12" t="s">
        <v>1314</v>
      </c>
      <c r="B285" s="40" t="s">
        <v>1234</v>
      </c>
      <c r="C285" s="374">
        <v>13.72</v>
      </c>
      <c r="D285" s="38"/>
      <c r="E285" s="106"/>
    </row>
    <row r="286" spans="1:5" s="4" customFormat="1" x14ac:dyDescent="0.2">
      <c r="A286" s="143" t="s">
        <v>1314</v>
      </c>
      <c r="B286" s="40" t="s">
        <v>1139</v>
      </c>
      <c r="C286" s="374">
        <v>13.64</v>
      </c>
      <c r="D286" s="38"/>
      <c r="E286" s="106"/>
    </row>
    <row r="287" spans="1:5" s="4" customFormat="1" x14ac:dyDescent="0.2">
      <c r="A287" s="12" t="s">
        <v>1314</v>
      </c>
      <c r="B287" s="4" t="s">
        <v>4626</v>
      </c>
      <c r="C287" s="374">
        <v>12.99</v>
      </c>
      <c r="D287" s="38"/>
      <c r="E287" s="106"/>
    </row>
    <row r="288" spans="1:5" s="4" customFormat="1" x14ac:dyDescent="0.2">
      <c r="A288" s="12" t="s">
        <v>1314</v>
      </c>
      <c r="B288" s="4" t="s">
        <v>4470</v>
      </c>
      <c r="C288" s="374">
        <v>12.9</v>
      </c>
      <c r="D288" s="38"/>
      <c r="E288" s="106"/>
    </row>
    <row r="289" spans="1:5" s="4" customFormat="1" x14ac:dyDescent="0.2">
      <c r="A289" s="143" t="s">
        <v>1314</v>
      </c>
      <c r="B289" s="405" t="s">
        <v>2071</v>
      </c>
      <c r="C289" s="374">
        <v>12.77</v>
      </c>
      <c r="D289" s="38"/>
      <c r="E289" s="106"/>
    </row>
    <row r="290" spans="1:5" s="4" customFormat="1" x14ac:dyDescent="0.2">
      <c r="A290" s="143" t="s">
        <v>1314</v>
      </c>
      <c r="B290" s="4" t="s">
        <v>1749</v>
      </c>
      <c r="C290" s="374">
        <v>12.67</v>
      </c>
      <c r="D290" s="38"/>
      <c r="E290" s="106"/>
    </row>
    <row r="291" spans="1:5" s="4" customFormat="1" x14ac:dyDescent="0.2">
      <c r="A291" s="12" t="s">
        <v>1314</v>
      </c>
      <c r="B291" s="65" t="s">
        <v>1736</v>
      </c>
      <c r="C291" s="374">
        <v>12.36</v>
      </c>
      <c r="D291" s="38"/>
      <c r="E291" s="106"/>
    </row>
    <row r="292" spans="1:5" s="4" customFormat="1" x14ac:dyDescent="0.2">
      <c r="A292" s="143" t="s">
        <v>1314</v>
      </c>
      <c r="B292" s="4" t="s">
        <v>1711</v>
      </c>
      <c r="C292" s="374">
        <v>12.36</v>
      </c>
      <c r="D292" s="38"/>
      <c r="E292" s="106"/>
    </row>
    <row r="293" spans="1:5" s="4" customFormat="1" x14ac:dyDescent="0.2">
      <c r="A293" s="143" t="s">
        <v>1314</v>
      </c>
      <c r="B293" s="40" t="s">
        <v>1388</v>
      </c>
      <c r="C293" s="374">
        <v>12.33</v>
      </c>
      <c r="D293" s="38"/>
      <c r="E293" s="106"/>
    </row>
    <row r="294" spans="1:5" s="4" customFormat="1" x14ac:dyDescent="0.2">
      <c r="A294" s="143" t="s">
        <v>1314</v>
      </c>
      <c r="B294" s="40" t="s">
        <v>995</v>
      </c>
      <c r="C294" s="374">
        <v>11.76</v>
      </c>
      <c r="D294" s="38"/>
      <c r="E294" s="106"/>
    </row>
    <row r="295" spans="1:5" s="4" customFormat="1" x14ac:dyDescent="0.2">
      <c r="A295" s="12" t="s">
        <v>1314</v>
      </c>
      <c r="B295" s="4" t="s">
        <v>3591</v>
      </c>
      <c r="C295" s="374">
        <v>11.3</v>
      </c>
      <c r="D295" s="38"/>
      <c r="E295" s="106"/>
    </row>
    <row r="296" spans="1:5" s="4" customFormat="1" x14ac:dyDescent="0.2">
      <c r="A296" s="143" t="s">
        <v>1314</v>
      </c>
      <c r="B296" s="4" t="s">
        <v>3523</v>
      </c>
      <c r="C296" s="374">
        <v>11.1</v>
      </c>
      <c r="D296" s="38"/>
      <c r="E296" s="106"/>
    </row>
    <row r="297" spans="1:5" s="4" customFormat="1" x14ac:dyDescent="0.2">
      <c r="A297" s="12" t="s">
        <v>1314</v>
      </c>
      <c r="B297" s="4" t="s">
        <v>3592</v>
      </c>
      <c r="C297" s="374">
        <v>10.52</v>
      </c>
      <c r="D297" s="38"/>
      <c r="E297" s="106"/>
    </row>
    <row r="298" spans="1:5" s="4" customFormat="1" x14ac:dyDescent="0.2">
      <c r="A298" s="143" t="s">
        <v>1314</v>
      </c>
      <c r="B298" s="402" t="s">
        <v>1734</v>
      </c>
      <c r="C298" s="374">
        <v>10.45</v>
      </c>
      <c r="D298" s="38"/>
      <c r="E298" s="106"/>
    </row>
    <row r="299" spans="1:5" s="4" customFormat="1" x14ac:dyDescent="0.2">
      <c r="A299" s="12" t="s">
        <v>1314</v>
      </c>
      <c r="B299" s="4" t="s">
        <v>4116</v>
      </c>
      <c r="C299" s="374">
        <v>10.4</v>
      </c>
      <c r="D299" s="38"/>
      <c r="E299" s="106"/>
    </row>
    <row r="300" spans="1:5" s="4" customFormat="1" x14ac:dyDescent="0.2">
      <c r="A300" s="12" t="s">
        <v>1314</v>
      </c>
      <c r="B300" s="51" t="s">
        <v>1351</v>
      </c>
      <c r="C300" s="374">
        <v>10.39</v>
      </c>
      <c r="D300" s="38"/>
      <c r="E300" s="106"/>
    </row>
    <row r="301" spans="1:5" s="4" customFormat="1" x14ac:dyDescent="0.2">
      <c r="A301" s="143" t="s">
        <v>1314</v>
      </c>
      <c r="B301" s="40" t="s">
        <v>1044</v>
      </c>
      <c r="C301" s="374">
        <v>9.94</v>
      </c>
      <c r="D301" s="38"/>
      <c r="E301" s="106"/>
    </row>
    <row r="302" spans="1:5" s="4" customFormat="1" x14ac:dyDescent="0.2">
      <c r="A302" s="143" t="s">
        <v>1314</v>
      </c>
      <c r="B302" s="40" t="s">
        <v>1343</v>
      </c>
      <c r="C302" s="374">
        <v>9.85</v>
      </c>
      <c r="D302" s="38"/>
      <c r="E302" s="106"/>
    </row>
    <row r="303" spans="1:5" s="4" customFormat="1" x14ac:dyDescent="0.2">
      <c r="A303" s="12" t="s">
        <v>1314</v>
      </c>
      <c r="B303" s="4" t="s">
        <v>1615</v>
      </c>
      <c r="C303" s="374">
        <v>9.1300000000000008</v>
      </c>
      <c r="D303" s="38"/>
      <c r="E303" s="106"/>
    </row>
    <row r="304" spans="1:5" s="4" customFormat="1" x14ac:dyDescent="0.2">
      <c r="A304" s="12" t="s">
        <v>1314</v>
      </c>
      <c r="B304" s="68" t="s">
        <v>4472</v>
      </c>
      <c r="C304" s="374">
        <v>9.0299999999999994</v>
      </c>
      <c r="D304" s="38"/>
      <c r="E304" s="106"/>
    </row>
    <row r="305" spans="1:5" s="4" customFormat="1" x14ac:dyDescent="0.2">
      <c r="A305" s="12" t="s">
        <v>1314</v>
      </c>
      <c r="B305" s="4" t="s">
        <v>4121</v>
      </c>
      <c r="C305" s="374">
        <v>9</v>
      </c>
      <c r="D305" s="38"/>
      <c r="E305" s="106"/>
    </row>
    <row r="306" spans="1:5" s="4" customFormat="1" x14ac:dyDescent="0.2">
      <c r="A306" s="143" t="s">
        <v>1314</v>
      </c>
      <c r="B306" s="40" t="s">
        <v>1295</v>
      </c>
      <c r="C306" s="374">
        <v>8.9</v>
      </c>
      <c r="D306" s="38"/>
      <c r="E306" s="106"/>
    </row>
    <row r="307" spans="1:5" s="4" customFormat="1" x14ac:dyDescent="0.2">
      <c r="A307" s="143" t="s">
        <v>1314</v>
      </c>
      <c r="B307" s="40" t="s">
        <v>1358</v>
      </c>
      <c r="C307" s="374">
        <v>8.64</v>
      </c>
      <c r="D307" s="38"/>
      <c r="E307" s="106"/>
    </row>
    <row r="308" spans="1:5" s="4" customFormat="1" x14ac:dyDescent="0.2">
      <c r="A308" s="12" t="s">
        <v>1314</v>
      </c>
      <c r="B308" s="4" t="s">
        <v>1685</v>
      </c>
      <c r="C308" s="374">
        <v>8.51</v>
      </c>
      <c r="D308" s="38"/>
      <c r="E308" s="106"/>
    </row>
    <row r="309" spans="1:5" s="4" customFormat="1" x14ac:dyDescent="0.2">
      <c r="A309" s="12" t="s">
        <v>1314</v>
      </c>
      <c r="B309" s="68" t="s">
        <v>4622</v>
      </c>
      <c r="C309" s="374">
        <v>8.4600000000000009</v>
      </c>
      <c r="D309" s="38"/>
      <c r="E309" s="106"/>
    </row>
    <row r="310" spans="1:5" s="4" customFormat="1" x14ac:dyDescent="0.2">
      <c r="A310" s="143" t="s">
        <v>1314</v>
      </c>
      <c r="B310" s="4" t="s">
        <v>3689</v>
      </c>
      <c r="C310" s="374">
        <v>8.1</v>
      </c>
      <c r="D310" s="38"/>
      <c r="E310" s="106"/>
    </row>
    <row r="311" spans="1:5" s="4" customFormat="1" x14ac:dyDescent="0.2">
      <c r="A311" s="12" t="s">
        <v>1314</v>
      </c>
      <c r="B311" s="68" t="s">
        <v>4473</v>
      </c>
      <c r="C311" s="374">
        <v>8</v>
      </c>
      <c r="D311" s="38"/>
      <c r="E311" s="106"/>
    </row>
    <row r="312" spans="1:5" s="4" customFormat="1" x14ac:dyDescent="0.2">
      <c r="A312" s="143" t="s">
        <v>1314</v>
      </c>
      <c r="B312" s="40" t="s">
        <v>1340</v>
      </c>
      <c r="C312" s="374">
        <v>8</v>
      </c>
      <c r="D312" s="38"/>
      <c r="E312" s="106"/>
    </row>
    <row r="313" spans="1:5" s="4" customFormat="1" x14ac:dyDescent="0.2">
      <c r="A313" s="12" t="s">
        <v>1314</v>
      </c>
      <c r="B313" s="4" t="s">
        <v>4495</v>
      </c>
      <c r="C313" s="374">
        <v>8</v>
      </c>
      <c r="D313" s="38"/>
      <c r="E313" s="106"/>
    </row>
    <row r="314" spans="1:5" s="4" customFormat="1" x14ac:dyDescent="0.2">
      <c r="A314" s="12" t="s">
        <v>1314</v>
      </c>
      <c r="B314" s="4" t="s">
        <v>3690</v>
      </c>
      <c r="C314" s="374">
        <v>8</v>
      </c>
      <c r="D314" s="38"/>
      <c r="E314" s="106"/>
    </row>
    <row r="315" spans="1:5" s="4" customFormat="1" x14ac:dyDescent="0.2">
      <c r="A315" s="12" t="s">
        <v>1314</v>
      </c>
      <c r="B315" s="4" t="s">
        <v>3691</v>
      </c>
      <c r="C315" s="374">
        <v>8</v>
      </c>
      <c r="D315" s="38"/>
      <c r="E315" s="106"/>
    </row>
    <row r="316" spans="1:5" s="4" customFormat="1" x14ac:dyDescent="0.2">
      <c r="A316" s="12" t="s">
        <v>1314</v>
      </c>
      <c r="B316" s="4" t="s">
        <v>4477</v>
      </c>
      <c r="C316" s="374">
        <v>7.69</v>
      </c>
      <c r="D316" s="38"/>
      <c r="E316" s="106"/>
    </row>
    <row r="317" spans="1:5" s="4" customFormat="1" x14ac:dyDescent="0.2">
      <c r="A317" s="12" t="s">
        <v>1314</v>
      </c>
      <c r="B317" s="4" t="s">
        <v>4046</v>
      </c>
      <c r="C317" s="374">
        <v>7.68</v>
      </c>
      <c r="D317" s="38"/>
      <c r="E317" s="106"/>
    </row>
    <row r="318" spans="1:5" s="4" customFormat="1" x14ac:dyDescent="0.2">
      <c r="A318" s="12" t="s">
        <v>1314</v>
      </c>
      <c r="B318" s="4" t="s">
        <v>1635</v>
      </c>
      <c r="C318" s="374">
        <v>7.32</v>
      </c>
      <c r="D318" s="38"/>
      <c r="E318" s="106"/>
    </row>
    <row r="319" spans="1:5" s="4" customFormat="1" x14ac:dyDescent="0.2">
      <c r="A319" s="12" t="s">
        <v>1314</v>
      </c>
      <c r="B319" s="4" t="s">
        <v>4048</v>
      </c>
      <c r="C319" s="374">
        <v>7.32</v>
      </c>
      <c r="D319" s="38"/>
      <c r="E319" s="106"/>
    </row>
    <row r="320" spans="1:5" s="4" customFormat="1" x14ac:dyDescent="0.2">
      <c r="A320" s="12" t="s">
        <v>1314</v>
      </c>
      <c r="B320" s="65" t="s">
        <v>4401</v>
      </c>
      <c r="C320" s="374">
        <v>7.03</v>
      </c>
      <c r="D320" s="38"/>
      <c r="E320" s="106"/>
    </row>
    <row r="321" spans="1:5" s="4" customFormat="1" x14ac:dyDescent="0.2">
      <c r="A321" s="12" t="s">
        <v>1314</v>
      </c>
      <c r="B321" s="40" t="s">
        <v>4617</v>
      </c>
      <c r="C321" s="374">
        <v>6.88</v>
      </c>
      <c r="D321" s="38"/>
      <c r="E321" s="106"/>
    </row>
    <row r="322" spans="1:5" s="4" customFormat="1" x14ac:dyDescent="0.2">
      <c r="A322" s="12" t="s">
        <v>1314</v>
      </c>
      <c r="B322" s="4" t="s">
        <v>3427</v>
      </c>
      <c r="C322" s="374">
        <v>6.82</v>
      </c>
      <c r="D322" s="38"/>
      <c r="E322" s="106"/>
    </row>
    <row r="323" spans="1:5" s="4" customFormat="1" x14ac:dyDescent="0.2">
      <c r="A323" s="143" t="s">
        <v>1314</v>
      </c>
      <c r="B323" s="40" t="s">
        <v>1361</v>
      </c>
      <c r="C323" s="374">
        <v>6.67</v>
      </c>
      <c r="D323" s="38"/>
      <c r="E323" s="106"/>
    </row>
    <row r="324" spans="1:5" s="4" customFormat="1" x14ac:dyDescent="0.2">
      <c r="A324" s="143" t="s">
        <v>1314</v>
      </c>
      <c r="B324" s="40" t="s">
        <v>1024</v>
      </c>
      <c r="C324" s="374">
        <v>6.48</v>
      </c>
      <c r="D324" s="38"/>
      <c r="E324" s="106"/>
    </row>
    <row r="325" spans="1:5" s="4" customFormat="1" x14ac:dyDescent="0.2">
      <c r="A325" s="12" t="s">
        <v>1314</v>
      </c>
      <c r="B325" s="4" t="s">
        <v>1735</v>
      </c>
      <c r="C325" s="374">
        <v>6.21</v>
      </c>
      <c r="D325" s="38"/>
      <c r="E325" s="106"/>
    </row>
    <row r="326" spans="1:5" s="4" customFormat="1" x14ac:dyDescent="0.2">
      <c r="A326" s="12" t="s">
        <v>1314</v>
      </c>
      <c r="B326" s="4" t="s">
        <v>3417</v>
      </c>
      <c r="C326" s="374">
        <v>6.13</v>
      </c>
      <c r="D326" s="38"/>
      <c r="E326" s="106"/>
    </row>
    <row r="327" spans="1:5" s="4" customFormat="1" x14ac:dyDescent="0.2">
      <c r="A327" s="12" t="s">
        <v>1314</v>
      </c>
      <c r="B327" s="4" t="s">
        <v>4493</v>
      </c>
      <c r="C327" s="374">
        <v>6.05</v>
      </c>
      <c r="D327" s="38"/>
      <c r="E327" s="106"/>
    </row>
    <row r="328" spans="1:5" s="4" customFormat="1" x14ac:dyDescent="0.2">
      <c r="A328" s="143" t="s">
        <v>1314</v>
      </c>
      <c r="B328" s="4" t="s">
        <v>1737</v>
      </c>
      <c r="C328" s="374">
        <v>5.93</v>
      </c>
      <c r="D328" s="38"/>
      <c r="E328" s="106"/>
    </row>
    <row r="329" spans="1:5" s="4" customFormat="1" x14ac:dyDescent="0.2">
      <c r="A329" s="12" t="s">
        <v>1314</v>
      </c>
      <c r="B329" s="4" t="s">
        <v>4047</v>
      </c>
      <c r="C329" s="374">
        <v>5.73</v>
      </c>
      <c r="D329" s="38"/>
      <c r="E329" s="106"/>
    </row>
    <row r="330" spans="1:5" s="4" customFormat="1" x14ac:dyDescent="0.2">
      <c r="A330" s="12" t="s">
        <v>1314</v>
      </c>
      <c r="B330" s="380" t="s">
        <v>3530</v>
      </c>
      <c r="C330" s="374">
        <v>5.5</v>
      </c>
      <c r="D330" s="38"/>
      <c r="E330" s="106"/>
    </row>
    <row r="331" spans="1:5" s="4" customFormat="1" x14ac:dyDescent="0.2">
      <c r="A331" s="12" t="s">
        <v>1314</v>
      </c>
      <c r="B331" s="4" t="s">
        <v>4132</v>
      </c>
      <c r="C331" s="374">
        <v>5.47</v>
      </c>
      <c r="D331" s="38"/>
      <c r="E331" s="106"/>
    </row>
    <row r="332" spans="1:5" s="4" customFormat="1" x14ac:dyDescent="0.2">
      <c r="A332" s="12" t="s">
        <v>1314</v>
      </c>
      <c r="B332" s="65" t="s">
        <v>1601</v>
      </c>
      <c r="C332" s="374">
        <v>5.43</v>
      </c>
      <c r="D332" s="38"/>
      <c r="E332" s="106"/>
    </row>
    <row r="333" spans="1:5" s="4" customFormat="1" x14ac:dyDescent="0.2">
      <c r="A333" s="143" t="s">
        <v>1314</v>
      </c>
      <c r="B333" s="4" t="s">
        <v>1682</v>
      </c>
      <c r="C333" s="374">
        <v>5.4</v>
      </c>
      <c r="D333" s="38"/>
      <c r="E333" s="106"/>
    </row>
    <row r="334" spans="1:5" s="4" customFormat="1" x14ac:dyDescent="0.2">
      <c r="A334" s="12" t="s">
        <v>1314</v>
      </c>
      <c r="B334" s="4" t="s">
        <v>1627</v>
      </c>
      <c r="C334" s="374">
        <v>5.4</v>
      </c>
      <c r="D334" s="38"/>
      <c r="E334" s="106"/>
    </row>
    <row r="335" spans="1:5" s="4" customFormat="1" x14ac:dyDescent="0.2">
      <c r="A335" s="143" t="s">
        <v>1314</v>
      </c>
      <c r="B335" s="40" t="s">
        <v>1318</v>
      </c>
      <c r="C335" s="374">
        <v>5.22</v>
      </c>
      <c r="D335" s="38"/>
      <c r="E335" s="106"/>
    </row>
    <row r="336" spans="1:5" s="4" customFormat="1" x14ac:dyDescent="0.2">
      <c r="A336" s="12" t="s">
        <v>1314</v>
      </c>
      <c r="B336" s="4" t="s">
        <v>1705</v>
      </c>
      <c r="C336" s="374">
        <v>5.08</v>
      </c>
      <c r="D336" s="38"/>
      <c r="E336" s="106"/>
    </row>
    <row r="337" spans="1:5" s="4" customFormat="1" x14ac:dyDescent="0.2">
      <c r="A337" s="12" t="s">
        <v>1314</v>
      </c>
      <c r="B337" s="4" t="s">
        <v>1733</v>
      </c>
      <c r="C337" s="374">
        <v>4.8600000000000003</v>
      </c>
      <c r="D337" s="38"/>
      <c r="E337" s="106"/>
    </row>
    <row r="338" spans="1:5" s="4" customFormat="1" x14ac:dyDescent="0.2">
      <c r="A338" s="143" t="s">
        <v>1314</v>
      </c>
      <c r="B338" s="40" t="s">
        <v>1382</v>
      </c>
      <c r="C338" s="374">
        <v>4.3499999999999996</v>
      </c>
      <c r="D338" s="38"/>
      <c r="E338" s="106"/>
    </row>
    <row r="339" spans="1:5" s="4" customFormat="1" x14ac:dyDescent="0.2">
      <c r="A339" s="143" t="s">
        <v>1314</v>
      </c>
      <c r="B339" s="40" t="s">
        <v>4627</v>
      </c>
      <c r="C339" s="374">
        <v>4.2300000000000004</v>
      </c>
      <c r="D339" s="38"/>
      <c r="E339" s="106"/>
    </row>
    <row r="340" spans="1:5" s="4" customFormat="1" x14ac:dyDescent="0.2">
      <c r="A340" s="12" t="s">
        <v>1314</v>
      </c>
      <c r="B340" s="111" t="s">
        <v>1973</v>
      </c>
      <c r="C340" s="374">
        <v>4.17</v>
      </c>
      <c r="D340" s="38"/>
      <c r="E340" s="106"/>
    </row>
    <row r="341" spans="1:5" s="4" customFormat="1" x14ac:dyDescent="0.2">
      <c r="A341" s="12" t="s">
        <v>1314</v>
      </c>
      <c r="B341" s="51" t="s">
        <v>1363</v>
      </c>
      <c r="C341" s="374">
        <v>4.03</v>
      </c>
      <c r="D341" s="38"/>
      <c r="E341" s="106"/>
    </row>
    <row r="342" spans="1:5" s="4" customFormat="1" x14ac:dyDescent="0.2">
      <c r="A342" s="12" t="s">
        <v>1314</v>
      </c>
      <c r="B342" s="4" t="s">
        <v>1704</v>
      </c>
      <c r="C342" s="374">
        <v>3.96</v>
      </c>
      <c r="D342" s="38"/>
      <c r="E342" s="106"/>
    </row>
    <row r="343" spans="1:5" s="4" customFormat="1" x14ac:dyDescent="0.2">
      <c r="A343" s="12" t="s">
        <v>1314</v>
      </c>
      <c r="B343" s="4" t="s">
        <v>4136</v>
      </c>
      <c r="C343" s="374">
        <v>3.96</v>
      </c>
      <c r="D343" s="38"/>
      <c r="E343" s="106"/>
    </row>
    <row r="344" spans="1:5" s="4" customFormat="1" x14ac:dyDescent="0.2">
      <c r="A344" s="12" t="s">
        <v>1314</v>
      </c>
      <c r="B344" s="4" t="s">
        <v>1357</v>
      </c>
      <c r="C344" s="374">
        <v>3.7</v>
      </c>
      <c r="D344" s="38"/>
      <c r="E344" s="106"/>
    </row>
    <row r="345" spans="1:5" s="4" customFormat="1" x14ac:dyDescent="0.2">
      <c r="A345" s="12" t="s">
        <v>1314</v>
      </c>
      <c r="B345" s="111" t="s">
        <v>3469</v>
      </c>
      <c r="C345" s="374">
        <v>3.69</v>
      </c>
      <c r="D345" s="38"/>
      <c r="E345" s="106"/>
    </row>
    <row r="346" spans="1:5" s="4" customFormat="1" x14ac:dyDescent="0.2">
      <c r="A346" s="143" t="s">
        <v>1314</v>
      </c>
      <c r="B346" s="380" t="s">
        <v>1679</v>
      </c>
      <c r="C346" s="374">
        <v>3.6</v>
      </c>
      <c r="D346" s="38"/>
      <c r="E346" s="106"/>
    </row>
    <row r="347" spans="1:5" s="4" customFormat="1" x14ac:dyDescent="0.2">
      <c r="A347" s="143" t="s">
        <v>1314</v>
      </c>
      <c r="B347" s="40" t="s">
        <v>1346</v>
      </c>
      <c r="C347" s="374">
        <v>3.6</v>
      </c>
      <c r="D347" s="38"/>
      <c r="E347" s="106"/>
    </row>
    <row r="348" spans="1:5" s="4" customFormat="1" x14ac:dyDescent="0.2">
      <c r="A348" s="12" t="s">
        <v>1314</v>
      </c>
      <c r="B348" s="4" t="s">
        <v>3571</v>
      </c>
      <c r="C348" s="374">
        <v>3.59</v>
      </c>
      <c r="D348" s="38"/>
      <c r="E348" s="106"/>
    </row>
    <row r="349" spans="1:5" s="4" customFormat="1" x14ac:dyDescent="0.2">
      <c r="A349" s="12" t="s">
        <v>1314</v>
      </c>
      <c r="B349" s="4" t="s">
        <v>4115</v>
      </c>
      <c r="C349" s="374">
        <v>3.55</v>
      </c>
      <c r="D349" s="38"/>
      <c r="E349" s="106"/>
    </row>
    <row r="350" spans="1:5" s="4" customFormat="1" x14ac:dyDescent="0.2">
      <c r="A350" s="12" t="s">
        <v>1314</v>
      </c>
      <c r="B350" s="4" t="s">
        <v>1631</v>
      </c>
      <c r="C350" s="374">
        <v>3.47</v>
      </c>
      <c r="D350" s="38"/>
      <c r="E350" s="106"/>
    </row>
    <row r="351" spans="1:5" s="4" customFormat="1" x14ac:dyDescent="0.2">
      <c r="A351" s="12" t="s">
        <v>1314</v>
      </c>
      <c r="B351" s="4" t="s">
        <v>1291</v>
      </c>
      <c r="C351" s="374">
        <v>3.4</v>
      </c>
      <c r="D351" s="38"/>
      <c r="E351" s="106"/>
    </row>
    <row r="352" spans="1:5" s="4" customFormat="1" x14ac:dyDescent="0.2">
      <c r="A352" s="12" t="s">
        <v>1314</v>
      </c>
      <c r="B352" s="111" t="s">
        <v>4080</v>
      </c>
      <c r="C352" s="374">
        <v>3.33</v>
      </c>
      <c r="D352" s="38"/>
      <c r="E352" s="106"/>
    </row>
    <row r="353" spans="1:5" s="4" customFormat="1" x14ac:dyDescent="0.2">
      <c r="A353" s="143" t="s">
        <v>1314</v>
      </c>
      <c r="B353" s="40" t="s">
        <v>1373</v>
      </c>
      <c r="C353" s="374">
        <v>3.33</v>
      </c>
      <c r="D353" s="38"/>
      <c r="E353" s="106"/>
    </row>
    <row r="354" spans="1:5" s="4" customFormat="1" x14ac:dyDescent="0.2">
      <c r="A354" s="143" t="s">
        <v>1314</v>
      </c>
      <c r="B354" s="40" t="s">
        <v>1389</v>
      </c>
      <c r="C354" s="374">
        <v>3.33</v>
      </c>
      <c r="D354" s="38"/>
      <c r="E354" s="106"/>
    </row>
    <row r="355" spans="1:5" s="4" customFormat="1" x14ac:dyDescent="0.2">
      <c r="A355" s="143" t="s">
        <v>1314</v>
      </c>
      <c r="B355" s="111" t="s">
        <v>1745</v>
      </c>
      <c r="C355" s="374">
        <v>3.13</v>
      </c>
      <c r="D355" s="38"/>
      <c r="E355" s="106"/>
    </row>
    <row r="356" spans="1:5" s="4" customFormat="1" x14ac:dyDescent="0.2">
      <c r="A356" s="143" t="s">
        <v>1314</v>
      </c>
      <c r="B356" s="40" t="s">
        <v>1046</v>
      </c>
      <c r="C356" s="374">
        <v>3.07</v>
      </c>
      <c r="D356" s="38"/>
      <c r="E356" s="106"/>
    </row>
    <row r="357" spans="1:5" s="4" customFormat="1" x14ac:dyDescent="0.2">
      <c r="A357" s="12" t="s">
        <v>1314</v>
      </c>
      <c r="B357" s="406" t="s">
        <v>1371</v>
      </c>
      <c r="C357" s="374">
        <v>3.05</v>
      </c>
      <c r="D357" s="38"/>
      <c r="E357" s="106"/>
    </row>
    <row r="358" spans="1:5" s="4" customFormat="1" x14ac:dyDescent="0.2">
      <c r="A358" s="143" t="s">
        <v>1314</v>
      </c>
      <c r="B358" s="40" t="s">
        <v>1261</v>
      </c>
      <c r="C358" s="374">
        <v>3.02</v>
      </c>
      <c r="D358" s="38"/>
      <c r="E358" s="106"/>
    </row>
    <row r="359" spans="1:5" s="4" customFormat="1" x14ac:dyDescent="0.2">
      <c r="A359" s="143" t="s">
        <v>1314</v>
      </c>
      <c r="B359" s="40" t="s">
        <v>1270</v>
      </c>
      <c r="C359" s="374">
        <v>2.87</v>
      </c>
      <c r="D359" s="38"/>
      <c r="E359" s="106"/>
    </row>
    <row r="360" spans="1:5" s="4" customFormat="1" x14ac:dyDescent="0.2">
      <c r="A360" s="143" t="s">
        <v>1314</v>
      </c>
      <c r="B360" s="40" t="s">
        <v>1350</v>
      </c>
      <c r="C360" s="374">
        <v>2.7</v>
      </c>
      <c r="D360" s="38"/>
      <c r="E360" s="106"/>
    </row>
    <row r="361" spans="1:5" s="4" customFormat="1" x14ac:dyDescent="0.2">
      <c r="A361" s="143" t="s">
        <v>1314</v>
      </c>
      <c r="B361" s="51" t="s">
        <v>4615</v>
      </c>
      <c r="C361" s="374">
        <v>2.5299999999999998</v>
      </c>
      <c r="D361" s="38"/>
      <c r="E361" s="106"/>
    </row>
    <row r="362" spans="1:5" s="4" customFormat="1" x14ac:dyDescent="0.2">
      <c r="A362" s="12" t="s">
        <v>1314</v>
      </c>
      <c r="B362" s="64" t="s">
        <v>4169</v>
      </c>
      <c r="C362" s="374">
        <v>2.5299999999999998</v>
      </c>
      <c r="D362" s="38"/>
      <c r="E362" s="106"/>
    </row>
    <row r="363" spans="1:5" s="4" customFormat="1" x14ac:dyDescent="0.2">
      <c r="A363" s="12" t="s">
        <v>1314</v>
      </c>
      <c r="B363" s="4" t="s">
        <v>1630</v>
      </c>
      <c r="C363" s="374">
        <v>2.5</v>
      </c>
      <c r="D363" s="38"/>
      <c r="E363" s="106"/>
    </row>
    <row r="364" spans="1:5" s="4" customFormat="1" x14ac:dyDescent="0.2">
      <c r="A364" s="12" t="s">
        <v>1314</v>
      </c>
      <c r="B364" s="4" t="s">
        <v>3524</v>
      </c>
      <c r="C364" s="374">
        <v>2.4500000000000002</v>
      </c>
      <c r="D364" s="38"/>
      <c r="E364" s="106"/>
    </row>
    <row r="365" spans="1:5" s="4" customFormat="1" x14ac:dyDescent="0.2">
      <c r="A365" s="12" t="s">
        <v>1314</v>
      </c>
      <c r="B365" s="4" t="s">
        <v>1697</v>
      </c>
      <c r="C365" s="374">
        <v>2.44</v>
      </c>
      <c r="D365" s="38"/>
      <c r="E365" s="106"/>
    </row>
    <row r="366" spans="1:5" s="4" customFormat="1" x14ac:dyDescent="0.2">
      <c r="A366" s="12" t="s">
        <v>1314</v>
      </c>
      <c r="B366" s="4" t="s">
        <v>4054</v>
      </c>
      <c r="C366" s="374">
        <v>2.44</v>
      </c>
      <c r="D366" s="38"/>
      <c r="E366" s="106"/>
    </row>
    <row r="367" spans="1:5" s="4" customFormat="1" x14ac:dyDescent="0.2">
      <c r="A367" s="143" t="s">
        <v>1314</v>
      </c>
      <c r="B367" s="4" t="s">
        <v>1680</v>
      </c>
      <c r="C367" s="374">
        <v>2.4</v>
      </c>
      <c r="D367" s="38"/>
      <c r="E367" s="106"/>
    </row>
    <row r="368" spans="1:5" s="4" customFormat="1" x14ac:dyDescent="0.2">
      <c r="A368" s="12" t="s">
        <v>1314</v>
      </c>
      <c r="B368" s="56" t="s">
        <v>4400</v>
      </c>
      <c r="C368" s="374">
        <v>2.36</v>
      </c>
      <c r="D368" s="38"/>
      <c r="E368" s="106"/>
    </row>
    <row r="369" spans="1:5" s="4" customFormat="1" x14ac:dyDescent="0.2">
      <c r="A369" s="143" t="s">
        <v>1314</v>
      </c>
      <c r="B369" s="40" t="s">
        <v>1158</v>
      </c>
      <c r="C369" s="374">
        <v>2.31</v>
      </c>
      <c r="D369" s="38"/>
      <c r="E369" s="106"/>
    </row>
    <row r="370" spans="1:5" s="4" customFormat="1" x14ac:dyDescent="0.2">
      <c r="A370" s="12" t="s">
        <v>1314</v>
      </c>
      <c r="B370" s="380" t="s">
        <v>1339</v>
      </c>
      <c r="C370" s="374">
        <v>2.2999999999999998</v>
      </c>
      <c r="D370" s="38"/>
      <c r="E370" s="106"/>
    </row>
    <row r="371" spans="1:5" s="4" customFormat="1" x14ac:dyDescent="0.2">
      <c r="A371" s="143" t="s">
        <v>1314</v>
      </c>
      <c r="B371" s="4" t="s">
        <v>1743</v>
      </c>
      <c r="C371" s="374">
        <v>2.29</v>
      </c>
      <c r="D371" s="38"/>
      <c r="E371" s="106"/>
    </row>
    <row r="372" spans="1:5" s="4" customFormat="1" x14ac:dyDescent="0.2">
      <c r="A372" s="143" t="s">
        <v>1314</v>
      </c>
      <c r="B372" s="40" t="s">
        <v>1271</v>
      </c>
      <c r="C372" s="374">
        <v>2.15</v>
      </c>
      <c r="D372" s="38"/>
      <c r="E372" s="106"/>
    </row>
    <row r="373" spans="1:5" s="4" customFormat="1" x14ac:dyDescent="0.2">
      <c r="A373" s="12" t="s">
        <v>1314</v>
      </c>
      <c r="B373" s="111" t="s">
        <v>3646</v>
      </c>
      <c r="C373" s="374">
        <v>2.12</v>
      </c>
      <c r="D373" s="38"/>
      <c r="E373" s="106"/>
    </row>
    <row r="374" spans="1:5" s="4" customFormat="1" x14ac:dyDescent="0.2">
      <c r="A374" s="12" t="s">
        <v>1314</v>
      </c>
      <c r="B374" s="4" t="s">
        <v>4263</v>
      </c>
      <c r="C374" s="374">
        <v>2.11</v>
      </c>
      <c r="D374" s="38"/>
      <c r="E374" s="106"/>
    </row>
    <row r="375" spans="1:5" s="4" customFormat="1" x14ac:dyDescent="0.2">
      <c r="A375" s="12" t="s">
        <v>1314</v>
      </c>
      <c r="B375" s="4" t="s">
        <v>4127</v>
      </c>
      <c r="C375" s="374">
        <v>2.08</v>
      </c>
      <c r="D375" s="38"/>
      <c r="E375" s="106"/>
    </row>
    <row r="376" spans="1:5" s="4" customFormat="1" x14ac:dyDescent="0.2">
      <c r="A376" s="12" t="s">
        <v>1314</v>
      </c>
      <c r="B376" s="4" t="s">
        <v>4492</v>
      </c>
      <c r="C376" s="374">
        <v>2.0699999999999998</v>
      </c>
      <c r="D376" s="38"/>
      <c r="E376" s="106"/>
    </row>
    <row r="377" spans="1:5" s="4" customFormat="1" x14ac:dyDescent="0.2">
      <c r="A377" s="12" t="s">
        <v>1314</v>
      </c>
      <c r="B377" s="4" t="s">
        <v>4126</v>
      </c>
      <c r="C377" s="374">
        <v>2.0099999999999998</v>
      </c>
      <c r="D377" s="38"/>
      <c r="E377" s="106"/>
    </row>
    <row r="378" spans="1:5" s="4" customFormat="1" x14ac:dyDescent="0.2">
      <c r="A378" s="12" t="s">
        <v>1314</v>
      </c>
      <c r="B378" s="4" t="s">
        <v>1632</v>
      </c>
      <c r="C378" s="374">
        <v>2</v>
      </c>
      <c r="D378" s="38"/>
      <c r="E378" s="106"/>
    </row>
    <row r="379" spans="1:5" s="4" customFormat="1" x14ac:dyDescent="0.2">
      <c r="A379" s="12" t="s">
        <v>1314</v>
      </c>
      <c r="B379" s="4" t="s">
        <v>4576</v>
      </c>
      <c r="C379" s="374">
        <v>1.96</v>
      </c>
      <c r="D379" s="38"/>
      <c r="E379" s="106"/>
    </row>
    <row r="380" spans="1:5" s="4" customFormat="1" x14ac:dyDescent="0.2">
      <c r="A380" s="12" t="s">
        <v>1314</v>
      </c>
      <c r="B380" s="4" t="s">
        <v>1703</v>
      </c>
      <c r="C380" s="374">
        <v>1.85</v>
      </c>
      <c r="D380" s="38"/>
      <c r="E380" s="106"/>
    </row>
    <row r="381" spans="1:5" s="4" customFormat="1" x14ac:dyDescent="0.2">
      <c r="A381" s="143" t="s">
        <v>1314</v>
      </c>
      <c r="B381" s="40" t="s">
        <v>1364</v>
      </c>
      <c r="C381" s="374">
        <v>1.83</v>
      </c>
      <c r="D381" s="38"/>
      <c r="E381" s="106"/>
    </row>
    <row r="382" spans="1:5" s="4" customFormat="1" x14ac:dyDescent="0.2">
      <c r="A382" s="12" t="s">
        <v>1314</v>
      </c>
      <c r="B382" s="65" t="s">
        <v>4488</v>
      </c>
      <c r="C382" s="374">
        <v>1.82</v>
      </c>
      <c r="D382" s="38"/>
      <c r="E382" s="106"/>
    </row>
    <row r="383" spans="1:5" s="4" customFormat="1" x14ac:dyDescent="0.2">
      <c r="A383" s="143" t="s">
        <v>1314</v>
      </c>
      <c r="B383" s="40" t="s">
        <v>1138</v>
      </c>
      <c r="C383" s="374">
        <v>1.75</v>
      </c>
      <c r="D383" s="38"/>
      <c r="E383" s="106"/>
    </row>
    <row r="384" spans="1:5" s="4" customFormat="1" x14ac:dyDescent="0.2">
      <c r="A384" s="12" t="s">
        <v>1314</v>
      </c>
      <c r="B384" s="4" t="s">
        <v>3542</v>
      </c>
      <c r="C384" s="374">
        <v>1.73</v>
      </c>
      <c r="D384" s="38"/>
      <c r="E384" s="106"/>
    </row>
    <row r="385" spans="1:5" s="4" customFormat="1" x14ac:dyDescent="0.2">
      <c r="A385" s="143" t="s">
        <v>1314</v>
      </c>
      <c r="B385" s="40" t="s">
        <v>1386</v>
      </c>
      <c r="C385" s="374">
        <v>1.72</v>
      </c>
      <c r="D385" s="38"/>
      <c r="E385" s="106"/>
    </row>
    <row r="386" spans="1:5" s="4" customFormat="1" x14ac:dyDescent="0.2">
      <c r="A386" s="143" t="s">
        <v>1314</v>
      </c>
      <c r="B386" s="4" t="s">
        <v>1694</v>
      </c>
      <c r="C386" s="374">
        <v>1.7</v>
      </c>
      <c r="D386" s="38"/>
      <c r="E386" s="106"/>
    </row>
    <row r="387" spans="1:5" s="4" customFormat="1" x14ac:dyDescent="0.2">
      <c r="A387" s="12" t="s">
        <v>1314</v>
      </c>
      <c r="B387" s="4" t="s">
        <v>4110</v>
      </c>
      <c r="C387" s="374">
        <v>1.67</v>
      </c>
      <c r="D387" s="38"/>
      <c r="E387" s="106"/>
    </row>
    <row r="388" spans="1:5" s="4" customFormat="1" x14ac:dyDescent="0.2">
      <c r="A388" s="12" t="s">
        <v>1314</v>
      </c>
      <c r="B388" s="4" t="s">
        <v>1638</v>
      </c>
      <c r="C388" s="374">
        <v>1.64</v>
      </c>
      <c r="D388" s="38"/>
      <c r="E388" s="106"/>
    </row>
    <row r="389" spans="1:5" s="4" customFormat="1" x14ac:dyDescent="0.2">
      <c r="A389" s="143" t="s">
        <v>1314</v>
      </c>
      <c r="B389" s="40" t="s">
        <v>1356</v>
      </c>
      <c r="C389" s="374">
        <v>1.55</v>
      </c>
      <c r="D389" s="38"/>
      <c r="E389" s="106"/>
    </row>
    <row r="390" spans="1:5" s="4" customFormat="1" x14ac:dyDescent="0.2">
      <c r="A390" s="143" t="s">
        <v>1314</v>
      </c>
      <c r="B390" s="40" t="s">
        <v>1304</v>
      </c>
      <c r="C390" s="374">
        <v>1.55</v>
      </c>
      <c r="D390" s="38"/>
      <c r="E390" s="106"/>
    </row>
    <row r="391" spans="1:5" s="4" customFormat="1" x14ac:dyDescent="0.2">
      <c r="A391" s="12" t="s">
        <v>1314</v>
      </c>
      <c r="B391" s="4" t="s">
        <v>1626</v>
      </c>
      <c r="C391" s="374">
        <v>1.53</v>
      </c>
      <c r="D391" s="38"/>
      <c r="E391" s="106"/>
    </row>
    <row r="392" spans="1:5" s="4" customFormat="1" x14ac:dyDescent="0.2">
      <c r="A392" s="12" t="s">
        <v>1314</v>
      </c>
      <c r="B392" s="4" t="s">
        <v>4134</v>
      </c>
      <c r="C392" s="374">
        <v>1.53</v>
      </c>
      <c r="D392" s="38"/>
      <c r="E392" s="106"/>
    </row>
    <row r="393" spans="1:5" s="4" customFormat="1" x14ac:dyDescent="0.2">
      <c r="A393" s="12" t="s">
        <v>1314</v>
      </c>
      <c r="B393" s="65" t="s">
        <v>1751</v>
      </c>
      <c r="C393" s="374">
        <v>1.53</v>
      </c>
      <c r="D393" s="38"/>
      <c r="E393" s="106"/>
    </row>
    <row r="394" spans="1:5" s="4" customFormat="1" x14ac:dyDescent="0.2">
      <c r="A394" s="143" t="s">
        <v>1314</v>
      </c>
      <c r="B394" s="40" t="s">
        <v>1342</v>
      </c>
      <c r="C394" s="374">
        <v>1.47</v>
      </c>
      <c r="D394" s="38"/>
      <c r="E394" s="106"/>
    </row>
    <row r="395" spans="1:5" s="4" customFormat="1" x14ac:dyDescent="0.2">
      <c r="A395" s="12" t="s">
        <v>1314</v>
      </c>
      <c r="B395" s="4" t="s">
        <v>4133</v>
      </c>
      <c r="C395" s="374">
        <v>1.35</v>
      </c>
      <c r="D395" s="38"/>
      <c r="E395" s="106"/>
    </row>
    <row r="396" spans="1:5" s="4" customFormat="1" x14ac:dyDescent="0.2">
      <c r="A396" s="12" t="s">
        <v>1314</v>
      </c>
      <c r="B396" s="4" t="s">
        <v>3593</v>
      </c>
      <c r="C396" s="374">
        <v>1.35</v>
      </c>
      <c r="D396" s="38"/>
      <c r="E396" s="106"/>
    </row>
    <row r="397" spans="1:5" s="4" customFormat="1" x14ac:dyDescent="0.2">
      <c r="A397" s="143" t="s">
        <v>1314</v>
      </c>
      <c r="B397" s="40" t="s">
        <v>1337</v>
      </c>
      <c r="C397" s="374">
        <v>1.33</v>
      </c>
      <c r="D397" s="38"/>
      <c r="E397" s="106"/>
    </row>
    <row r="398" spans="1:5" s="4" customFormat="1" x14ac:dyDescent="0.2">
      <c r="A398" s="12" t="s">
        <v>1314</v>
      </c>
      <c r="B398" s="4" t="s">
        <v>4077</v>
      </c>
      <c r="C398" s="374">
        <v>1.33</v>
      </c>
      <c r="D398" s="38"/>
      <c r="E398" s="106"/>
    </row>
    <row r="399" spans="1:5" s="4" customFormat="1" x14ac:dyDescent="0.2">
      <c r="A399" s="143" t="s">
        <v>1314</v>
      </c>
      <c r="B399" s="4" t="s">
        <v>1746</v>
      </c>
      <c r="C399" s="374">
        <v>1.33</v>
      </c>
      <c r="D399" s="38"/>
      <c r="E399" s="106"/>
    </row>
    <row r="400" spans="1:5" s="4" customFormat="1" x14ac:dyDescent="0.2">
      <c r="A400" s="12" t="s">
        <v>1314</v>
      </c>
      <c r="B400" s="4" t="s">
        <v>4074</v>
      </c>
      <c r="C400" s="374">
        <v>1.33</v>
      </c>
      <c r="D400" s="38"/>
      <c r="E400" s="106"/>
    </row>
    <row r="401" spans="1:5" s="4" customFormat="1" x14ac:dyDescent="0.2">
      <c r="A401" s="12" t="s">
        <v>1314</v>
      </c>
      <c r="B401" s="4" t="s">
        <v>4131</v>
      </c>
      <c r="C401" s="374">
        <v>1.25</v>
      </c>
      <c r="D401" s="38"/>
      <c r="E401" s="106"/>
    </row>
    <row r="402" spans="1:5" s="4" customFormat="1" x14ac:dyDescent="0.2">
      <c r="A402" s="143" t="s">
        <v>1314</v>
      </c>
      <c r="B402" s="4" t="s">
        <v>1748</v>
      </c>
      <c r="C402" s="374">
        <v>1.25</v>
      </c>
      <c r="D402" s="38"/>
      <c r="E402" s="106"/>
    </row>
    <row r="403" spans="1:5" s="4" customFormat="1" x14ac:dyDescent="0.2">
      <c r="A403" s="143" t="s">
        <v>1314</v>
      </c>
      <c r="B403" s="4" t="s">
        <v>1747</v>
      </c>
      <c r="C403" s="374">
        <v>1.18</v>
      </c>
      <c r="D403" s="38"/>
      <c r="E403" s="106"/>
    </row>
    <row r="404" spans="1:5" s="4" customFormat="1" x14ac:dyDescent="0.2">
      <c r="A404" s="143" t="s">
        <v>1314</v>
      </c>
      <c r="B404" s="40" t="s">
        <v>1375</v>
      </c>
      <c r="C404" s="374">
        <v>1.1599999999999999</v>
      </c>
      <c r="D404" s="38"/>
      <c r="E404" s="106"/>
    </row>
    <row r="405" spans="1:5" s="4" customFormat="1" x14ac:dyDescent="0.2">
      <c r="A405" s="12" t="s">
        <v>1314</v>
      </c>
      <c r="B405" s="4" t="s">
        <v>4129</v>
      </c>
      <c r="C405" s="374">
        <v>1.1499999999999999</v>
      </c>
      <c r="D405" s="38"/>
      <c r="E405" s="106"/>
    </row>
    <row r="406" spans="1:5" s="4" customFormat="1" x14ac:dyDescent="0.2">
      <c r="A406" s="12" t="s">
        <v>1314</v>
      </c>
      <c r="B406" s="4" t="s">
        <v>3688</v>
      </c>
      <c r="C406" s="374">
        <v>1.1000000000000001</v>
      </c>
      <c r="D406" s="38"/>
      <c r="E406" s="106"/>
    </row>
    <row r="407" spans="1:5" s="4" customFormat="1" x14ac:dyDescent="0.2">
      <c r="A407" s="143" t="s">
        <v>1314</v>
      </c>
      <c r="B407" s="40" t="s">
        <v>1385</v>
      </c>
      <c r="C407" s="374">
        <v>1.1000000000000001</v>
      </c>
      <c r="D407" s="38"/>
      <c r="E407" s="106"/>
    </row>
    <row r="408" spans="1:5" s="4" customFormat="1" x14ac:dyDescent="0.2">
      <c r="A408" s="143" t="s">
        <v>1314</v>
      </c>
      <c r="B408" s="40" t="s">
        <v>1201</v>
      </c>
      <c r="C408" s="374">
        <v>1.07</v>
      </c>
      <c r="D408" s="38"/>
      <c r="E408" s="106"/>
    </row>
    <row r="409" spans="1:5" s="4" customFormat="1" x14ac:dyDescent="0.2">
      <c r="A409" s="12" t="s">
        <v>1314</v>
      </c>
      <c r="B409" s="4" t="s">
        <v>4130</v>
      </c>
      <c r="C409" s="374">
        <v>1.06</v>
      </c>
      <c r="D409" s="38"/>
      <c r="E409" s="106"/>
    </row>
    <row r="410" spans="1:5" s="4" customFormat="1" x14ac:dyDescent="0.2">
      <c r="A410" s="12" t="s">
        <v>1314</v>
      </c>
      <c r="B410" s="4" t="s">
        <v>4138</v>
      </c>
      <c r="C410" s="374">
        <v>1.04</v>
      </c>
      <c r="D410" s="38"/>
      <c r="E410" s="106"/>
    </row>
    <row r="411" spans="1:5" s="4" customFormat="1" x14ac:dyDescent="0.2">
      <c r="A411" s="143" t="s">
        <v>1314</v>
      </c>
      <c r="B411" s="40" t="s">
        <v>1328</v>
      </c>
      <c r="C411" s="374">
        <v>1</v>
      </c>
      <c r="D411" s="38"/>
      <c r="E411" s="106"/>
    </row>
    <row r="412" spans="1:5" s="4" customFormat="1" x14ac:dyDescent="0.2">
      <c r="A412" s="143" t="s">
        <v>1314</v>
      </c>
      <c r="B412" s="40" t="s">
        <v>1334</v>
      </c>
      <c r="C412" s="374">
        <v>1</v>
      </c>
      <c r="D412" s="38"/>
      <c r="E412" s="106"/>
    </row>
    <row r="413" spans="1:5" s="4" customFormat="1" x14ac:dyDescent="0.2">
      <c r="A413" s="12" t="s">
        <v>1314</v>
      </c>
      <c r="B413" s="4" t="s">
        <v>3600</v>
      </c>
      <c r="C413" s="374">
        <v>1</v>
      </c>
      <c r="D413" s="38"/>
      <c r="E413" s="106"/>
    </row>
    <row r="414" spans="1:5" s="4" customFormat="1" x14ac:dyDescent="0.2">
      <c r="A414" s="12" t="s">
        <v>1314</v>
      </c>
      <c r="B414" s="4" t="s">
        <v>3651</v>
      </c>
      <c r="C414" s="374">
        <v>1</v>
      </c>
      <c r="D414" s="38"/>
      <c r="E414" s="106"/>
    </row>
    <row r="415" spans="1:5" s="4" customFormat="1" x14ac:dyDescent="0.2">
      <c r="A415" s="12" t="s">
        <v>1314</v>
      </c>
      <c r="B415" s="4" t="s">
        <v>3565</v>
      </c>
      <c r="C415" s="374">
        <v>0.98</v>
      </c>
      <c r="D415" s="38"/>
      <c r="E415" s="106"/>
    </row>
    <row r="416" spans="1:5" s="4" customFormat="1" x14ac:dyDescent="0.2">
      <c r="A416" s="12" t="s">
        <v>1314</v>
      </c>
      <c r="B416" s="64" t="s">
        <v>4417</v>
      </c>
      <c r="C416" s="374">
        <v>0.97</v>
      </c>
      <c r="D416" s="38"/>
      <c r="E416" s="106"/>
    </row>
    <row r="417" spans="1:5" s="4" customFormat="1" x14ac:dyDescent="0.2">
      <c r="A417" s="12" t="s">
        <v>1314</v>
      </c>
      <c r="B417" s="68" t="s">
        <v>4469</v>
      </c>
      <c r="C417" s="374">
        <v>0.97</v>
      </c>
      <c r="D417" s="38"/>
      <c r="E417" s="106"/>
    </row>
    <row r="418" spans="1:5" s="4" customFormat="1" x14ac:dyDescent="0.2">
      <c r="A418" s="12" t="s">
        <v>1314</v>
      </c>
      <c r="B418" s="4" t="s">
        <v>4055</v>
      </c>
      <c r="C418" s="374">
        <v>0.93</v>
      </c>
      <c r="D418" s="38"/>
      <c r="E418" s="106"/>
    </row>
    <row r="419" spans="1:5" s="4" customFormat="1" x14ac:dyDescent="0.2">
      <c r="A419" s="12" t="s">
        <v>1314</v>
      </c>
      <c r="B419" s="40" t="s">
        <v>4416</v>
      </c>
      <c r="C419" s="374">
        <v>0.92</v>
      </c>
      <c r="D419" s="38"/>
      <c r="E419" s="106"/>
    </row>
    <row r="420" spans="1:5" s="4" customFormat="1" x14ac:dyDescent="0.2">
      <c r="A420" s="12" t="s">
        <v>1314</v>
      </c>
      <c r="B420" s="4" t="s">
        <v>4053</v>
      </c>
      <c r="C420" s="374">
        <v>0.88</v>
      </c>
      <c r="D420" s="38"/>
      <c r="E420" s="106"/>
    </row>
    <row r="421" spans="1:5" s="4" customFormat="1" x14ac:dyDescent="0.2">
      <c r="A421" s="12" t="s">
        <v>1314</v>
      </c>
      <c r="B421" s="64" t="s">
        <v>4051</v>
      </c>
      <c r="C421" s="374">
        <v>0.85</v>
      </c>
      <c r="D421" s="38"/>
      <c r="E421" s="106"/>
    </row>
    <row r="422" spans="1:5" s="4" customFormat="1" x14ac:dyDescent="0.2">
      <c r="A422" s="12" t="s">
        <v>1314</v>
      </c>
      <c r="B422" s="4" t="s">
        <v>3553</v>
      </c>
      <c r="C422" s="374">
        <v>0.84</v>
      </c>
      <c r="D422" s="38"/>
      <c r="E422" s="106"/>
    </row>
    <row r="423" spans="1:5" s="4" customFormat="1" x14ac:dyDescent="0.2">
      <c r="A423" s="12" t="s">
        <v>1314</v>
      </c>
      <c r="B423" s="4" t="s">
        <v>3668</v>
      </c>
      <c r="C423" s="374">
        <v>0.82</v>
      </c>
      <c r="D423" s="38"/>
      <c r="E423" s="106"/>
    </row>
    <row r="424" spans="1:5" s="4" customFormat="1" x14ac:dyDescent="0.2">
      <c r="A424" s="12" t="s">
        <v>1314</v>
      </c>
      <c r="B424" s="4" t="s">
        <v>3599</v>
      </c>
      <c r="C424" s="374">
        <v>0.8</v>
      </c>
      <c r="D424" s="38"/>
      <c r="E424" s="106"/>
    </row>
    <row r="425" spans="1:5" s="4" customFormat="1" x14ac:dyDescent="0.2">
      <c r="A425" s="143" t="s">
        <v>1314</v>
      </c>
      <c r="B425" s="40" t="s">
        <v>1985</v>
      </c>
      <c r="C425" s="374">
        <v>0.8</v>
      </c>
      <c r="D425" s="38"/>
      <c r="E425" s="106"/>
    </row>
    <row r="426" spans="1:5" s="4" customFormat="1" x14ac:dyDescent="0.2">
      <c r="A426" s="143" t="s">
        <v>1314</v>
      </c>
      <c r="B426" s="40" t="s">
        <v>1384</v>
      </c>
      <c r="C426" s="374">
        <v>0.79</v>
      </c>
      <c r="D426" s="38"/>
      <c r="E426" s="106"/>
    </row>
    <row r="427" spans="1:5" s="4" customFormat="1" x14ac:dyDescent="0.2">
      <c r="A427" s="143" t="s">
        <v>1314</v>
      </c>
      <c r="B427" s="4" t="s">
        <v>1750</v>
      </c>
      <c r="C427" s="374">
        <v>0.76</v>
      </c>
      <c r="D427" s="38"/>
      <c r="E427" s="106"/>
    </row>
    <row r="428" spans="1:5" s="4" customFormat="1" x14ac:dyDescent="0.2">
      <c r="A428" s="12" t="s">
        <v>1314</v>
      </c>
      <c r="B428" s="74" t="s">
        <v>4022</v>
      </c>
      <c r="C428" s="374">
        <v>0.76</v>
      </c>
      <c r="D428" s="38"/>
      <c r="E428" s="106"/>
    </row>
    <row r="429" spans="1:5" s="4" customFormat="1" x14ac:dyDescent="0.2">
      <c r="A429" s="143" t="s">
        <v>1314</v>
      </c>
      <c r="B429" s="40" t="s">
        <v>1369</v>
      </c>
      <c r="C429" s="374">
        <v>0.75</v>
      </c>
      <c r="D429" s="38"/>
      <c r="E429" s="106"/>
    </row>
    <row r="430" spans="1:5" s="4" customFormat="1" x14ac:dyDescent="0.2">
      <c r="A430" s="12" t="s">
        <v>1314</v>
      </c>
      <c r="B430" s="4" t="s">
        <v>4419</v>
      </c>
      <c r="C430" s="374">
        <v>0.75</v>
      </c>
      <c r="D430" s="38"/>
      <c r="E430" s="106"/>
    </row>
    <row r="431" spans="1:5" s="4" customFormat="1" x14ac:dyDescent="0.2">
      <c r="A431" s="12" t="s">
        <v>1314</v>
      </c>
      <c r="B431" s="4" t="s">
        <v>4050</v>
      </c>
      <c r="C431" s="374">
        <v>0.73</v>
      </c>
      <c r="D431" s="38"/>
      <c r="E431" s="106"/>
    </row>
    <row r="432" spans="1:5" s="4" customFormat="1" x14ac:dyDescent="0.2">
      <c r="A432" s="12" t="s">
        <v>1314</v>
      </c>
      <c r="B432" s="64" t="s">
        <v>4052</v>
      </c>
      <c r="C432" s="374">
        <v>0.73</v>
      </c>
      <c r="D432" s="38"/>
      <c r="E432" s="106"/>
    </row>
    <row r="433" spans="1:5" s="4" customFormat="1" x14ac:dyDescent="0.2">
      <c r="A433" s="143" t="s">
        <v>1314</v>
      </c>
      <c r="B433" s="51" t="s">
        <v>4621</v>
      </c>
      <c r="C433" s="374">
        <v>0.7</v>
      </c>
      <c r="D433" s="38"/>
      <c r="E433" s="106"/>
    </row>
    <row r="434" spans="1:5" s="4" customFormat="1" x14ac:dyDescent="0.2">
      <c r="A434" s="121" t="s">
        <v>1314</v>
      </c>
      <c r="B434" s="115" t="s">
        <v>4608</v>
      </c>
      <c r="C434" s="374">
        <v>0.67</v>
      </c>
      <c r="D434" s="38"/>
      <c r="E434" s="106"/>
    </row>
    <row r="435" spans="1:5" s="4" customFormat="1" x14ac:dyDescent="0.2">
      <c r="A435" s="121" t="s">
        <v>1314</v>
      </c>
      <c r="B435" s="115" t="s">
        <v>4614</v>
      </c>
      <c r="C435" s="374">
        <v>0.67</v>
      </c>
      <c r="D435" s="38"/>
      <c r="E435" s="106"/>
    </row>
    <row r="436" spans="1:5" s="4" customFormat="1" x14ac:dyDescent="0.2">
      <c r="A436" s="121" t="s">
        <v>1314</v>
      </c>
      <c r="B436" s="115" t="s">
        <v>4151</v>
      </c>
      <c r="C436" s="374">
        <v>0.67</v>
      </c>
      <c r="D436" s="38"/>
      <c r="E436" s="106"/>
    </row>
    <row r="437" spans="1:5" s="4" customFormat="1" x14ac:dyDescent="0.2">
      <c r="A437" s="12" t="s">
        <v>1314</v>
      </c>
      <c r="B437" s="4" t="s">
        <v>3667</v>
      </c>
      <c r="C437" s="374">
        <v>0.62</v>
      </c>
      <c r="D437" s="38"/>
      <c r="E437" s="106"/>
    </row>
    <row r="438" spans="1:5" s="4" customFormat="1" x14ac:dyDescent="0.2">
      <c r="A438" s="12" t="s">
        <v>1314</v>
      </c>
      <c r="B438" s="4" t="s">
        <v>3669</v>
      </c>
      <c r="C438" s="374">
        <v>0.59</v>
      </c>
      <c r="D438" s="38"/>
      <c r="E438" s="106"/>
    </row>
    <row r="439" spans="1:5" s="4" customFormat="1" x14ac:dyDescent="0.2">
      <c r="A439" s="143" t="s">
        <v>1314</v>
      </c>
      <c r="B439" s="40" t="s">
        <v>4607</v>
      </c>
      <c r="C439" s="374" t="s">
        <v>4773</v>
      </c>
      <c r="D439" s="38"/>
      <c r="E439" s="106"/>
    </row>
    <row r="440" spans="1:5" s="4" customFormat="1" x14ac:dyDescent="0.2">
      <c r="A440" s="143" t="s">
        <v>1314</v>
      </c>
      <c r="B440" s="40" t="s">
        <v>1000</v>
      </c>
      <c r="C440" s="374" t="s">
        <v>4773</v>
      </c>
      <c r="D440" s="38"/>
      <c r="E440" s="106"/>
    </row>
    <row r="441" spans="1:5" s="4" customFormat="1" x14ac:dyDescent="0.2">
      <c r="A441" s="143" t="s">
        <v>1314</v>
      </c>
      <c r="B441" s="40" t="s">
        <v>1274</v>
      </c>
      <c r="C441" s="374" t="s">
        <v>4773</v>
      </c>
      <c r="D441" s="38"/>
      <c r="E441" s="106"/>
    </row>
    <row r="442" spans="1:5" s="4" customFormat="1" x14ac:dyDescent="0.2">
      <c r="A442" s="12" t="s">
        <v>1314</v>
      </c>
      <c r="B442" s="4" t="s">
        <v>4421</v>
      </c>
      <c r="C442" s="374" t="s">
        <v>4773</v>
      </c>
      <c r="D442" s="38"/>
      <c r="E442" s="106"/>
    </row>
    <row r="443" spans="1:5" s="4" customFormat="1" x14ac:dyDescent="0.2">
      <c r="A443" s="12" t="s">
        <v>1314</v>
      </c>
      <c r="B443" s="4" t="s">
        <v>4491</v>
      </c>
      <c r="C443" s="374" t="s">
        <v>4773</v>
      </c>
      <c r="D443" s="38"/>
      <c r="E443" s="106"/>
    </row>
    <row r="444" spans="1:5" s="4" customFormat="1" x14ac:dyDescent="0.2">
      <c r="A444" s="12" t="s">
        <v>1314</v>
      </c>
      <c r="B444" s="4" t="s">
        <v>4490</v>
      </c>
      <c r="C444" s="374" t="s">
        <v>4773</v>
      </c>
      <c r="D444" s="38"/>
      <c r="E444" s="106"/>
    </row>
    <row r="445" spans="1:5" s="4" customFormat="1" x14ac:dyDescent="0.2">
      <c r="A445" s="12" t="s">
        <v>1314</v>
      </c>
      <c r="B445" s="4" t="s">
        <v>4489</v>
      </c>
      <c r="C445" s="374" t="s">
        <v>4773</v>
      </c>
      <c r="D445" s="38"/>
      <c r="E445" s="106"/>
    </row>
    <row r="446" spans="1:5" s="4" customFormat="1" x14ac:dyDescent="0.2">
      <c r="A446" s="12" t="s">
        <v>1314</v>
      </c>
      <c r="B446" s="64" t="s">
        <v>4168</v>
      </c>
      <c r="C446" s="374" t="s">
        <v>4773</v>
      </c>
      <c r="D446" s="38"/>
      <c r="E446" s="106"/>
    </row>
    <row r="447" spans="1:5" s="4" customFormat="1" x14ac:dyDescent="0.2">
      <c r="A447" s="12" t="s">
        <v>1314</v>
      </c>
      <c r="B447" s="4" t="s">
        <v>4422</v>
      </c>
      <c r="C447" s="374" t="s">
        <v>4773</v>
      </c>
      <c r="D447" s="38"/>
      <c r="E447" s="106"/>
    </row>
    <row r="448" spans="1:5" x14ac:dyDescent="0.2">
      <c r="A448" s="387"/>
      <c r="B448" s="387"/>
      <c r="C448" s="387"/>
      <c r="D448" s="387"/>
    </row>
    <row r="449" spans="1:5" x14ac:dyDescent="0.2">
      <c r="A449" s="143" t="s">
        <v>1391</v>
      </c>
      <c r="B449" s="378" t="s">
        <v>4648</v>
      </c>
      <c r="C449" s="391">
        <v>127.44</v>
      </c>
      <c r="D449" s="470" t="s">
        <v>4774</v>
      </c>
      <c r="E449" s="106"/>
    </row>
    <row r="450" spans="1:5" x14ac:dyDescent="0.2">
      <c r="A450" s="117" t="s">
        <v>1391</v>
      </c>
      <c r="B450" s="64" t="s">
        <v>4188</v>
      </c>
      <c r="C450" s="391">
        <v>33.43</v>
      </c>
      <c r="D450" s="470"/>
      <c r="E450" s="106"/>
    </row>
    <row r="451" spans="1:5" x14ac:dyDescent="0.2">
      <c r="A451" s="117" t="s">
        <v>1391</v>
      </c>
      <c r="B451" s="64" t="s">
        <v>4230</v>
      </c>
      <c r="C451" s="391">
        <v>25.07</v>
      </c>
      <c r="D451" s="470"/>
      <c r="E451" s="106"/>
    </row>
    <row r="452" spans="1:5" x14ac:dyDescent="0.2">
      <c r="A452" s="143" t="s">
        <v>1391</v>
      </c>
      <c r="B452" s="40" t="s">
        <v>936</v>
      </c>
      <c r="C452" s="391">
        <v>13.37</v>
      </c>
      <c r="D452" s="470"/>
      <c r="E452" s="106"/>
    </row>
    <row r="453" spans="1:5" ht="15.75" thickBot="1" x14ac:dyDescent="0.25">
      <c r="A453" s="379" t="s">
        <v>1391</v>
      </c>
      <c r="B453" s="382" t="s">
        <v>1010</v>
      </c>
      <c r="C453" s="377">
        <v>12.9</v>
      </c>
      <c r="D453" s="471"/>
      <c r="E453" s="106"/>
    </row>
    <row r="454" spans="1:5" x14ac:dyDescent="0.2">
      <c r="A454" s="399" t="s">
        <v>1391</v>
      </c>
      <c r="B454" s="400" t="s">
        <v>1239</v>
      </c>
      <c r="C454" s="394">
        <v>12.24</v>
      </c>
      <c r="D454" s="467" t="s">
        <v>4775</v>
      </c>
      <c r="E454" s="106"/>
    </row>
    <row r="455" spans="1:5" x14ac:dyDescent="0.2">
      <c r="A455" s="117" t="s">
        <v>1391</v>
      </c>
      <c r="B455" s="64" t="s">
        <v>4229</v>
      </c>
      <c r="C455" s="391">
        <v>9.08</v>
      </c>
      <c r="D455" s="468"/>
      <c r="E455" s="106"/>
    </row>
    <row r="456" spans="1:5" x14ac:dyDescent="0.2">
      <c r="A456" s="117" t="s">
        <v>1391</v>
      </c>
      <c r="B456" s="64" t="s">
        <v>4231</v>
      </c>
      <c r="C456" s="391">
        <v>8.39</v>
      </c>
      <c r="D456" s="468"/>
      <c r="E456" s="106"/>
    </row>
    <row r="457" spans="1:5" x14ac:dyDescent="0.2">
      <c r="A457" s="143" t="s">
        <v>1391</v>
      </c>
      <c r="B457" s="40" t="s">
        <v>1390</v>
      </c>
      <c r="C457" s="391">
        <v>6.52</v>
      </c>
      <c r="D457" s="468"/>
      <c r="E457" s="106"/>
    </row>
    <row r="458" spans="1:5" ht="15.75" thickBot="1" x14ac:dyDescent="0.25">
      <c r="A458" s="375" t="s">
        <v>1391</v>
      </c>
      <c r="B458" s="416" t="s">
        <v>4254</v>
      </c>
      <c r="C458" s="377">
        <v>6.13</v>
      </c>
      <c r="D458" s="469"/>
      <c r="E458" s="106"/>
    </row>
    <row r="459" spans="1:5" x14ac:dyDescent="0.2">
      <c r="A459" s="143" t="s">
        <v>1391</v>
      </c>
      <c r="B459" s="40" t="s">
        <v>1308</v>
      </c>
      <c r="C459" s="374">
        <v>5</v>
      </c>
      <c r="D459" s="38"/>
      <c r="E459" s="106"/>
    </row>
    <row r="460" spans="1:5" x14ac:dyDescent="0.2">
      <c r="A460" s="12" t="s">
        <v>1391</v>
      </c>
      <c r="B460" s="64" t="s">
        <v>4189</v>
      </c>
      <c r="C460" s="374">
        <v>4.29</v>
      </c>
      <c r="D460" s="38"/>
      <c r="E460" s="106"/>
    </row>
    <row r="461" spans="1:5" x14ac:dyDescent="0.2">
      <c r="A461" s="143" t="s">
        <v>1391</v>
      </c>
      <c r="B461" s="40" t="s">
        <v>1156</v>
      </c>
      <c r="C461" s="374">
        <v>4.04</v>
      </c>
      <c r="D461" s="38"/>
      <c r="E461" s="106"/>
    </row>
    <row r="462" spans="1:5" x14ac:dyDescent="0.2">
      <c r="A462" s="12" t="s">
        <v>1391</v>
      </c>
      <c r="B462" s="4" t="s">
        <v>1658</v>
      </c>
      <c r="C462" s="374">
        <v>4</v>
      </c>
      <c r="D462" s="38"/>
      <c r="E462" s="106"/>
    </row>
    <row r="463" spans="1:5" x14ac:dyDescent="0.2">
      <c r="A463" s="12" t="s">
        <v>1391</v>
      </c>
      <c r="B463" s="64" t="s">
        <v>4228</v>
      </c>
      <c r="C463" s="374">
        <v>3.29</v>
      </c>
      <c r="D463" s="38"/>
      <c r="E463" s="106"/>
    </row>
    <row r="464" spans="1:5" x14ac:dyDescent="0.2">
      <c r="A464" s="12" t="s">
        <v>1391</v>
      </c>
      <c r="B464" s="64" t="s">
        <v>4242</v>
      </c>
      <c r="C464" s="374">
        <v>2.72</v>
      </c>
      <c r="D464" s="38"/>
      <c r="E464" s="106"/>
    </row>
    <row r="465" spans="1:9" x14ac:dyDescent="0.2">
      <c r="A465" s="143" t="s">
        <v>1391</v>
      </c>
      <c r="B465" s="40" t="s">
        <v>1206</v>
      </c>
      <c r="C465" s="374">
        <v>2</v>
      </c>
      <c r="D465" s="38"/>
      <c r="E465" s="106"/>
    </row>
    <row r="466" spans="1:9" x14ac:dyDescent="0.2">
      <c r="A466" s="12" t="s">
        <v>1391</v>
      </c>
      <c r="B466" s="64" t="s">
        <v>4238</v>
      </c>
      <c r="C466" s="374">
        <v>2</v>
      </c>
      <c r="D466" s="38"/>
      <c r="E466" s="106"/>
    </row>
    <row r="467" spans="1:9" x14ac:dyDescent="0.2">
      <c r="A467" s="12" t="s">
        <v>1391</v>
      </c>
      <c r="B467" s="4" t="s">
        <v>1659</v>
      </c>
      <c r="C467" s="374">
        <v>2</v>
      </c>
      <c r="D467" s="38"/>
      <c r="E467" s="106"/>
    </row>
    <row r="468" spans="1:9" x14ac:dyDescent="0.2">
      <c r="A468" s="12" t="s">
        <v>1391</v>
      </c>
      <c r="B468" s="64" t="s">
        <v>4203</v>
      </c>
      <c r="C468" s="374">
        <v>1.96</v>
      </c>
      <c r="D468" s="38"/>
      <c r="E468" s="106"/>
    </row>
    <row r="469" spans="1:9" x14ac:dyDescent="0.2">
      <c r="A469" s="12" t="s">
        <v>1391</v>
      </c>
      <c r="B469" s="40" t="s">
        <v>4302</v>
      </c>
      <c r="C469" s="374">
        <v>1.91</v>
      </c>
      <c r="D469" s="38"/>
      <c r="E469" s="106"/>
    </row>
    <row r="470" spans="1:9" x14ac:dyDescent="0.2">
      <c r="A470" s="12" t="s">
        <v>1391</v>
      </c>
      <c r="B470" s="108" t="s">
        <v>4652</v>
      </c>
      <c r="C470" s="374">
        <v>1.44</v>
      </c>
      <c r="D470" s="38"/>
      <c r="E470" s="106"/>
    </row>
    <row r="471" spans="1:9" x14ac:dyDescent="0.2">
      <c r="A471" s="12" t="s">
        <v>1391</v>
      </c>
      <c r="B471" s="40" t="s">
        <v>4303</v>
      </c>
      <c r="C471" s="374">
        <v>1.1100000000000001</v>
      </c>
      <c r="D471" s="38"/>
      <c r="E471" s="106"/>
    </row>
    <row r="472" spans="1:9" x14ac:dyDescent="0.2">
      <c r="A472" s="387"/>
      <c r="B472" s="387"/>
      <c r="C472" s="387"/>
      <c r="D472" s="387"/>
    </row>
    <row r="473" spans="1:9" s="4" customFormat="1" x14ac:dyDescent="0.2">
      <c r="A473" s="117" t="s">
        <v>1394</v>
      </c>
      <c r="B473" s="199" t="s">
        <v>3418</v>
      </c>
      <c r="C473" s="391">
        <v>170.8</v>
      </c>
      <c r="D473" s="470" t="s">
        <v>4774</v>
      </c>
      <c r="E473" s="106"/>
    </row>
    <row r="474" spans="1:9" s="4" customFormat="1" x14ac:dyDescent="0.2">
      <c r="A474" s="117" t="s">
        <v>1394</v>
      </c>
      <c r="B474" s="199" t="s">
        <v>4657</v>
      </c>
      <c r="C474" s="391">
        <v>155.86000000000001</v>
      </c>
      <c r="D474" s="470"/>
      <c r="E474" s="106"/>
    </row>
    <row r="475" spans="1:9" s="4" customFormat="1" x14ac:dyDescent="0.2">
      <c r="A475" s="117" t="s">
        <v>1394</v>
      </c>
      <c r="B475" s="199" t="s">
        <v>4654</v>
      </c>
      <c r="C475" s="391">
        <v>123.1</v>
      </c>
      <c r="D475" s="470"/>
      <c r="E475" s="106"/>
      <c r="F475" s="184"/>
      <c r="G475" s="184"/>
      <c r="H475" s="253"/>
      <c r="I475" s="253"/>
    </row>
    <row r="476" spans="1:9" s="4" customFormat="1" x14ac:dyDescent="0.2">
      <c r="A476" s="143" t="s">
        <v>1394</v>
      </c>
      <c r="B476" s="40" t="s">
        <v>1447</v>
      </c>
      <c r="C476" s="391">
        <v>116.51</v>
      </c>
      <c r="D476" s="470"/>
      <c r="E476" s="106"/>
    </row>
    <row r="477" spans="1:9" s="4" customFormat="1" x14ac:dyDescent="0.2">
      <c r="A477" s="182" t="s">
        <v>1394</v>
      </c>
      <c r="B477" s="403" t="s">
        <v>1430</v>
      </c>
      <c r="C477" s="391">
        <v>74.55</v>
      </c>
      <c r="D477" s="470"/>
      <c r="E477" s="106"/>
    </row>
    <row r="478" spans="1:9" s="4" customFormat="1" x14ac:dyDescent="0.2">
      <c r="A478" s="143" t="s">
        <v>1394</v>
      </c>
      <c r="B478" s="40" t="s">
        <v>4658</v>
      </c>
      <c r="C478" s="391">
        <v>66.83</v>
      </c>
      <c r="D478" s="470"/>
      <c r="E478" s="106"/>
    </row>
    <row r="479" spans="1:9" s="4" customFormat="1" x14ac:dyDescent="0.2">
      <c r="A479" s="117" t="s">
        <v>1394</v>
      </c>
      <c r="B479" s="199" t="s">
        <v>3956</v>
      </c>
      <c r="C479" s="391">
        <v>51.74</v>
      </c>
      <c r="D479" s="470"/>
      <c r="E479" s="106"/>
    </row>
    <row r="480" spans="1:9" s="4" customFormat="1" x14ac:dyDescent="0.2">
      <c r="A480" s="143" t="s">
        <v>1394</v>
      </c>
      <c r="B480" s="378" t="s">
        <v>1449</v>
      </c>
      <c r="C480" s="391">
        <v>47.91</v>
      </c>
      <c r="D480" s="470"/>
      <c r="E480" s="106"/>
    </row>
    <row r="481" spans="1:9" s="4" customFormat="1" x14ac:dyDescent="0.2">
      <c r="A481" s="117" t="s">
        <v>1394</v>
      </c>
      <c r="B481" s="40" t="s">
        <v>1127</v>
      </c>
      <c r="C481" s="391">
        <v>38.08</v>
      </c>
      <c r="D481" s="470"/>
      <c r="E481" s="431" t="s">
        <v>4784</v>
      </c>
    </row>
    <row r="482" spans="1:9" s="4" customFormat="1" x14ac:dyDescent="0.2">
      <c r="A482" s="117" t="s">
        <v>1394</v>
      </c>
      <c r="B482" s="199" t="s">
        <v>3525</v>
      </c>
      <c r="C482" s="391">
        <v>37.950000000000003</v>
      </c>
      <c r="D482" s="470"/>
      <c r="E482" s="106"/>
    </row>
    <row r="483" spans="1:9" s="4" customFormat="1" ht="15.75" thickBot="1" x14ac:dyDescent="0.25">
      <c r="A483" s="379" t="s">
        <v>1394</v>
      </c>
      <c r="B483" s="382" t="s">
        <v>1419</v>
      </c>
      <c r="C483" s="377">
        <v>37.549999999999997</v>
      </c>
      <c r="D483" s="471"/>
      <c r="E483" s="106"/>
    </row>
    <row r="484" spans="1:9" s="4" customFormat="1" x14ac:dyDescent="0.2">
      <c r="A484" s="12" t="s">
        <v>1394</v>
      </c>
      <c r="B484" s="4" t="s">
        <v>3533</v>
      </c>
      <c r="C484" s="374">
        <v>31.13</v>
      </c>
      <c r="D484" s="472" t="s">
        <v>4775</v>
      </c>
      <c r="E484" s="106"/>
    </row>
    <row r="485" spans="1:9" s="4" customFormat="1" x14ac:dyDescent="0.2">
      <c r="A485" s="143" t="s">
        <v>1394</v>
      </c>
      <c r="B485" s="40" t="s">
        <v>1396</v>
      </c>
      <c r="C485" s="374">
        <v>30.36</v>
      </c>
      <c r="D485" s="473"/>
      <c r="E485" s="106"/>
      <c r="F485" s="184"/>
      <c r="G485" s="121"/>
      <c r="H485" s="253"/>
      <c r="I485" s="253"/>
    </row>
    <row r="486" spans="1:9" s="4" customFormat="1" x14ac:dyDescent="0.2">
      <c r="A486" s="12" t="s">
        <v>1394</v>
      </c>
      <c r="B486" s="4" t="s">
        <v>3526</v>
      </c>
      <c r="C486" s="374">
        <v>28.27</v>
      </c>
      <c r="D486" s="473"/>
      <c r="E486" s="106"/>
    </row>
    <row r="487" spans="1:9" s="4" customFormat="1" x14ac:dyDescent="0.2">
      <c r="A487" s="143" t="s">
        <v>1394</v>
      </c>
      <c r="B487" s="40" t="s">
        <v>1418</v>
      </c>
      <c r="C487" s="374">
        <v>28.08</v>
      </c>
      <c r="D487" s="473"/>
      <c r="E487" s="106"/>
    </row>
    <row r="488" spans="1:9" s="4" customFormat="1" x14ac:dyDescent="0.2">
      <c r="A488" s="12" t="s">
        <v>1394</v>
      </c>
      <c r="B488" s="378" t="s">
        <v>4973</v>
      </c>
      <c r="C488" s="374">
        <v>25.66</v>
      </c>
      <c r="D488" s="473"/>
      <c r="E488" s="106"/>
    </row>
    <row r="489" spans="1:9" s="4" customFormat="1" x14ac:dyDescent="0.2">
      <c r="A489" s="143" t="s">
        <v>1394</v>
      </c>
      <c r="B489" s="380" t="s">
        <v>3601</v>
      </c>
      <c r="C489" s="374">
        <v>25.03</v>
      </c>
      <c r="D489" s="473"/>
      <c r="E489" s="106"/>
    </row>
    <row r="490" spans="1:9" s="4" customFormat="1" x14ac:dyDescent="0.2">
      <c r="A490" s="12" t="s">
        <v>1394</v>
      </c>
      <c r="B490" s="4" t="s">
        <v>3634</v>
      </c>
      <c r="C490" s="374">
        <v>24.41</v>
      </c>
      <c r="D490" s="473"/>
      <c r="E490" s="106"/>
    </row>
    <row r="491" spans="1:9" s="4" customFormat="1" x14ac:dyDescent="0.2">
      <c r="A491" s="12" t="s">
        <v>1394</v>
      </c>
      <c r="B491" s="4" t="s">
        <v>3550</v>
      </c>
      <c r="C491" s="374">
        <v>24.07</v>
      </c>
      <c r="D491" s="473"/>
      <c r="E491" s="106"/>
    </row>
    <row r="492" spans="1:9" s="4" customFormat="1" ht="15.75" thickBot="1" x14ac:dyDescent="0.25">
      <c r="A492" s="379" t="s">
        <v>1394</v>
      </c>
      <c r="B492" s="376" t="s">
        <v>1438</v>
      </c>
      <c r="C492" s="377">
        <v>22.84</v>
      </c>
      <c r="D492" s="474"/>
      <c r="E492" s="106"/>
    </row>
    <row r="493" spans="1:9" s="4" customFormat="1" x14ac:dyDescent="0.2">
      <c r="A493" s="143" t="s">
        <v>1394</v>
      </c>
      <c r="B493" s="40" t="s">
        <v>1031</v>
      </c>
      <c r="C493" s="374">
        <v>22.14</v>
      </c>
      <c r="D493" s="475" t="s">
        <v>4776</v>
      </c>
      <c r="E493" s="106"/>
    </row>
    <row r="494" spans="1:9" s="4" customFormat="1" x14ac:dyDescent="0.2">
      <c r="A494" s="143" t="s">
        <v>1394</v>
      </c>
      <c r="B494" s="40" t="s">
        <v>1442</v>
      </c>
      <c r="C494" s="374">
        <v>21.94</v>
      </c>
      <c r="D494" s="476"/>
      <c r="E494" s="106"/>
    </row>
    <row r="495" spans="1:9" s="4" customFormat="1" x14ac:dyDescent="0.2">
      <c r="A495" s="12" t="s">
        <v>1394</v>
      </c>
      <c r="B495" s="40" t="s">
        <v>4655</v>
      </c>
      <c r="C495" s="374">
        <v>21.79</v>
      </c>
      <c r="D495" s="476"/>
      <c r="E495" s="106"/>
    </row>
    <row r="496" spans="1:9" s="4" customFormat="1" x14ac:dyDescent="0.2">
      <c r="A496" s="143" t="s">
        <v>1394</v>
      </c>
      <c r="B496" s="378" t="s">
        <v>1413</v>
      </c>
      <c r="C496" s="374">
        <v>21.47</v>
      </c>
      <c r="D496" s="476"/>
      <c r="E496" s="106"/>
    </row>
    <row r="497" spans="1:9" s="4" customFormat="1" x14ac:dyDescent="0.2">
      <c r="A497" s="143" t="s">
        <v>1394</v>
      </c>
      <c r="B497" s="378" t="s">
        <v>4665</v>
      </c>
      <c r="C497" s="374">
        <v>21.43</v>
      </c>
      <c r="D497" s="476"/>
      <c r="E497" s="106"/>
    </row>
    <row r="498" spans="1:9" s="4" customFormat="1" x14ac:dyDescent="0.2">
      <c r="A498" s="143" t="s">
        <v>1394</v>
      </c>
      <c r="B498" s="378" t="s">
        <v>1416</v>
      </c>
      <c r="C498" s="374">
        <v>20.99</v>
      </c>
      <c r="D498" s="476"/>
      <c r="E498" s="106"/>
    </row>
    <row r="499" spans="1:9" s="4" customFormat="1" x14ac:dyDescent="0.2">
      <c r="A499" s="143" t="s">
        <v>1394</v>
      </c>
      <c r="B499" s="40" t="s">
        <v>1405</v>
      </c>
      <c r="C499" s="374">
        <v>19.559999999999999</v>
      </c>
      <c r="D499" s="476"/>
      <c r="E499" s="106"/>
      <c r="F499" s="184"/>
      <c r="G499" s="184"/>
      <c r="H499" s="253"/>
      <c r="I499" s="253"/>
    </row>
    <row r="500" spans="1:9" s="4" customFormat="1" x14ac:dyDescent="0.2">
      <c r="A500" s="143" t="s">
        <v>1394</v>
      </c>
      <c r="B500" s="378" t="s">
        <v>1428</v>
      </c>
      <c r="C500" s="374">
        <v>18.18</v>
      </c>
      <c r="D500" s="476"/>
      <c r="E500" s="106"/>
    </row>
    <row r="501" spans="1:9" s="4" customFormat="1" ht="15.75" thickBot="1" x14ac:dyDescent="0.25">
      <c r="A501" s="379" t="s">
        <v>1394</v>
      </c>
      <c r="B501" s="376" t="s">
        <v>1437</v>
      </c>
      <c r="C501" s="377">
        <v>17.649999999999999</v>
      </c>
      <c r="D501" s="477"/>
      <c r="E501" s="106"/>
    </row>
    <row r="502" spans="1:9" s="4" customFormat="1" x14ac:dyDescent="0.2">
      <c r="A502" s="143" t="s">
        <v>1394</v>
      </c>
      <c r="B502" s="40" t="s">
        <v>1464</v>
      </c>
      <c r="C502" s="374">
        <v>16.34</v>
      </c>
      <c r="D502" s="38"/>
      <c r="E502" s="106"/>
    </row>
    <row r="503" spans="1:9" s="4" customFormat="1" x14ac:dyDescent="0.2">
      <c r="A503" s="12" t="s">
        <v>1394</v>
      </c>
      <c r="B503" s="4" t="s">
        <v>1609</v>
      </c>
      <c r="C503" s="374">
        <v>16.14</v>
      </c>
      <c r="D503" s="38"/>
      <c r="E503" s="106"/>
    </row>
    <row r="504" spans="1:9" s="4" customFormat="1" x14ac:dyDescent="0.2">
      <c r="A504" s="12" t="s">
        <v>1394</v>
      </c>
      <c r="B504" s="4" t="s">
        <v>1018</v>
      </c>
      <c r="C504" s="374">
        <v>16.11</v>
      </c>
      <c r="D504" s="38"/>
      <c r="E504" s="106"/>
    </row>
    <row r="505" spans="1:9" s="4" customFormat="1" x14ac:dyDescent="0.2">
      <c r="A505" s="143" t="s">
        <v>1394</v>
      </c>
      <c r="B505" s="40" t="s">
        <v>1433</v>
      </c>
      <c r="C505" s="374">
        <v>14.71</v>
      </c>
      <c r="D505" s="38"/>
      <c r="E505" s="106"/>
    </row>
    <row r="506" spans="1:9" s="4" customFormat="1" x14ac:dyDescent="0.2">
      <c r="A506" s="143" t="s">
        <v>1394</v>
      </c>
      <c r="B506" s="40" t="s">
        <v>1027</v>
      </c>
      <c r="C506" s="374">
        <v>14.57</v>
      </c>
      <c r="D506" s="38"/>
      <c r="E506" s="106"/>
    </row>
    <row r="507" spans="1:9" s="4" customFormat="1" x14ac:dyDescent="0.2">
      <c r="A507" s="143" t="s">
        <v>1394</v>
      </c>
      <c r="B507" s="40" t="s">
        <v>1399</v>
      </c>
      <c r="C507" s="374">
        <v>14</v>
      </c>
      <c r="D507" s="38"/>
      <c r="E507" s="106"/>
      <c r="F507" s="184"/>
      <c r="G507" s="184"/>
      <c r="H507" s="253"/>
      <c r="I507" s="253"/>
    </row>
    <row r="508" spans="1:9" s="4" customFormat="1" x14ac:dyDescent="0.2">
      <c r="A508" s="12" t="s">
        <v>1394</v>
      </c>
      <c r="B508" s="4" t="s">
        <v>3547</v>
      </c>
      <c r="C508" s="374">
        <v>12.74</v>
      </c>
      <c r="D508" s="38"/>
      <c r="E508" s="106"/>
      <c r="F508" s="184"/>
      <c r="G508" s="121"/>
      <c r="H508" s="253"/>
      <c r="I508" s="253"/>
    </row>
    <row r="509" spans="1:9" s="4" customFormat="1" x14ac:dyDescent="0.2">
      <c r="A509" s="143" t="s">
        <v>1394</v>
      </c>
      <c r="B509" s="40" t="s">
        <v>1441</v>
      </c>
      <c r="C509" s="374">
        <v>11.9</v>
      </c>
      <c r="D509" s="38"/>
      <c r="E509" s="106"/>
    </row>
    <row r="510" spans="1:9" s="4" customFormat="1" x14ac:dyDescent="0.2">
      <c r="A510" s="12" t="s">
        <v>1394</v>
      </c>
      <c r="B510" s="4" t="s">
        <v>3537</v>
      </c>
      <c r="C510" s="374">
        <v>11.61</v>
      </c>
      <c r="D510" s="38"/>
      <c r="E510" s="106"/>
    </row>
    <row r="511" spans="1:9" s="4" customFormat="1" x14ac:dyDescent="0.2">
      <c r="A511" s="143" t="s">
        <v>1394</v>
      </c>
      <c r="B511" s="40" t="s">
        <v>1431</v>
      </c>
      <c r="C511" s="374">
        <v>11.38</v>
      </c>
      <c r="D511" s="38"/>
      <c r="E511" s="106"/>
    </row>
    <row r="512" spans="1:9" s="4" customFormat="1" x14ac:dyDescent="0.2">
      <c r="A512" s="143" t="s">
        <v>1394</v>
      </c>
      <c r="B512" s="40" t="s">
        <v>1015</v>
      </c>
      <c r="C512" s="374">
        <v>10.69</v>
      </c>
      <c r="D512" s="38"/>
      <c r="E512" s="106"/>
    </row>
    <row r="513" spans="1:9" s="4" customFormat="1" x14ac:dyDescent="0.2">
      <c r="A513" s="12" t="s">
        <v>1394</v>
      </c>
      <c r="B513" s="40" t="s">
        <v>1026</v>
      </c>
      <c r="C513" s="374">
        <v>10.15</v>
      </c>
      <c r="D513" s="38"/>
      <c r="E513" s="106"/>
    </row>
    <row r="514" spans="1:9" s="4" customFormat="1" x14ac:dyDescent="0.2">
      <c r="A514" s="12" t="s">
        <v>1394</v>
      </c>
      <c r="B514" s="4" t="s">
        <v>4578</v>
      </c>
      <c r="C514" s="374">
        <v>10.15</v>
      </c>
      <c r="D514" s="38"/>
      <c r="E514" s="106"/>
    </row>
    <row r="515" spans="1:9" s="4" customFormat="1" x14ac:dyDescent="0.2">
      <c r="A515" s="143" t="s">
        <v>1394</v>
      </c>
      <c r="B515" s="378" t="s">
        <v>4659</v>
      </c>
      <c r="C515" s="374">
        <v>10.08</v>
      </c>
      <c r="D515" s="38"/>
      <c r="E515" s="106"/>
    </row>
    <row r="516" spans="1:9" s="4" customFormat="1" x14ac:dyDescent="0.2">
      <c r="A516" s="143" t="s">
        <v>1394</v>
      </c>
      <c r="B516" s="40" t="s">
        <v>1403</v>
      </c>
      <c r="C516" s="374">
        <v>10</v>
      </c>
      <c r="D516" s="38"/>
      <c r="E516" s="106"/>
    </row>
    <row r="517" spans="1:9" s="4" customFormat="1" x14ac:dyDescent="0.2">
      <c r="A517" s="143" t="s">
        <v>1394</v>
      </c>
      <c r="B517" s="40" t="s">
        <v>1020</v>
      </c>
      <c r="C517" s="374">
        <v>9.83</v>
      </c>
      <c r="D517" s="38"/>
      <c r="E517" s="106"/>
    </row>
    <row r="518" spans="1:9" s="4" customFormat="1" x14ac:dyDescent="0.2">
      <c r="A518" s="143" t="s">
        <v>1394</v>
      </c>
      <c r="B518" s="40" t="s">
        <v>1406</v>
      </c>
      <c r="C518" s="374">
        <v>8.99</v>
      </c>
      <c r="D518" s="38"/>
      <c r="E518" s="106"/>
      <c r="F518" s="184"/>
      <c r="G518" s="184"/>
      <c r="H518" s="253"/>
      <c r="I518" s="253"/>
    </row>
    <row r="519" spans="1:9" s="4" customFormat="1" x14ac:dyDescent="0.2">
      <c r="A519" s="143" t="s">
        <v>1394</v>
      </c>
      <c r="B519" s="40" t="s">
        <v>1456</v>
      </c>
      <c r="C519" s="374">
        <v>8.93</v>
      </c>
      <c r="D519" s="38"/>
      <c r="E519" s="106"/>
    </row>
    <row r="520" spans="1:9" s="4" customFormat="1" x14ac:dyDescent="0.2">
      <c r="A520" s="143" t="s">
        <v>1394</v>
      </c>
      <c r="B520" s="40" t="s">
        <v>1120</v>
      </c>
      <c r="C520" s="374">
        <v>8.77</v>
      </c>
      <c r="D520" s="38"/>
      <c r="E520" s="106"/>
    </row>
    <row r="521" spans="1:9" s="4" customFormat="1" x14ac:dyDescent="0.2">
      <c r="A521" s="143" t="s">
        <v>1394</v>
      </c>
      <c r="B521" s="40" t="s">
        <v>1014</v>
      </c>
      <c r="C521" s="374">
        <v>8.68</v>
      </c>
      <c r="D521" s="38"/>
      <c r="E521" s="106"/>
    </row>
    <row r="522" spans="1:9" s="4" customFormat="1" x14ac:dyDescent="0.2">
      <c r="A522" s="12" t="s">
        <v>1394</v>
      </c>
      <c r="B522" s="40" t="s">
        <v>4663</v>
      </c>
      <c r="C522" s="374">
        <v>7.97</v>
      </c>
      <c r="D522" s="38"/>
      <c r="E522" s="106"/>
    </row>
    <row r="523" spans="1:9" s="4" customFormat="1" x14ac:dyDescent="0.2">
      <c r="A523" s="12" t="s">
        <v>1394</v>
      </c>
      <c r="B523" s="4" t="s">
        <v>1699</v>
      </c>
      <c r="C523" s="374">
        <v>7.72</v>
      </c>
      <c r="D523" s="38"/>
      <c r="E523" s="106"/>
    </row>
    <row r="524" spans="1:9" s="4" customFormat="1" x14ac:dyDescent="0.2">
      <c r="A524" s="143" t="s">
        <v>1394</v>
      </c>
      <c r="B524" s="378" t="s">
        <v>1022</v>
      </c>
      <c r="C524" s="374">
        <v>7.53</v>
      </c>
      <c r="D524" s="38"/>
      <c r="E524" s="106"/>
    </row>
    <row r="525" spans="1:9" s="4" customFormat="1" x14ac:dyDescent="0.2">
      <c r="A525" s="143" t="s">
        <v>1394</v>
      </c>
      <c r="B525" s="40" t="s">
        <v>1425</v>
      </c>
      <c r="C525" s="374">
        <v>7.22</v>
      </c>
      <c r="D525" s="38"/>
      <c r="E525" s="106"/>
    </row>
    <row r="526" spans="1:9" s="4" customFormat="1" x14ac:dyDescent="0.2">
      <c r="A526" s="143" t="s">
        <v>1394</v>
      </c>
      <c r="B526" s="40" t="s">
        <v>1424</v>
      </c>
      <c r="C526" s="374">
        <v>7.08</v>
      </c>
      <c r="D526" s="38"/>
      <c r="E526" s="106"/>
    </row>
    <row r="527" spans="1:9" s="4" customFormat="1" x14ac:dyDescent="0.2">
      <c r="A527" s="143" t="s">
        <v>1394</v>
      </c>
      <c r="B527" s="40" t="s">
        <v>4579</v>
      </c>
      <c r="C527" s="374">
        <v>6.33</v>
      </c>
      <c r="D527" s="38"/>
      <c r="E527" s="106"/>
    </row>
    <row r="528" spans="1:9" s="4" customFormat="1" x14ac:dyDescent="0.2">
      <c r="A528" s="143" t="s">
        <v>1394</v>
      </c>
      <c r="B528" s="40" t="s">
        <v>1459</v>
      </c>
      <c r="C528" s="374">
        <v>6.17</v>
      </c>
      <c r="D528" s="38"/>
      <c r="E528" s="106"/>
    </row>
    <row r="529" spans="1:5" s="4" customFormat="1" x14ac:dyDescent="0.2">
      <c r="A529" s="143" t="s">
        <v>1394</v>
      </c>
      <c r="B529" s="40" t="s">
        <v>1393</v>
      </c>
      <c r="C529" s="374">
        <v>6.07</v>
      </c>
      <c r="D529" s="38"/>
      <c r="E529" s="106"/>
    </row>
    <row r="530" spans="1:5" s="4" customFormat="1" x14ac:dyDescent="0.2">
      <c r="A530" s="12" t="s">
        <v>1394</v>
      </c>
      <c r="B530" s="380" t="s">
        <v>1017</v>
      </c>
      <c r="C530" s="374">
        <v>5.46</v>
      </c>
      <c r="D530" s="38"/>
      <c r="E530" s="106"/>
    </row>
    <row r="531" spans="1:5" s="4" customFormat="1" x14ac:dyDescent="0.2">
      <c r="A531" s="143" t="s">
        <v>1394</v>
      </c>
      <c r="B531" s="40" t="s">
        <v>1253</v>
      </c>
      <c r="C531" s="374">
        <v>5.31</v>
      </c>
      <c r="D531" s="38"/>
      <c r="E531" s="106"/>
    </row>
    <row r="532" spans="1:5" s="4" customFormat="1" x14ac:dyDescent="0.2">
      <c r="A532" s="143" t="s">
        <v>1394</v>
      </c>
      <c r="B532" s="40" t="s">
        <v>1152</v>
      </c>
      <c r="C532" s="374">
        <v>4.24</v>
      </c>
      <c r="D532" s="38"/>
      <c r="E532" s="106"/>
    </row>
    <row r="533" spans="1:5" s="4" customFormat="1" x14ac:dyDescent="0.2">
      <c r="A533" s="143" t="s">
        <v>1394</v>
      </c>
      <c r="B533" s="40" t="s">
        <v>1421</v>
      </c>
      <c r="C533" s="374">
        <v>4.22</v>
      </c>
      <c r="D533" s="38"/>
      <c r="E533" s="106"/>
    </row>
    <row r="534" spans="1:5" s="4" customFormat="1" x14ac:dyDescent="0.2">
      <c r="A534" s="143" t="s">
        <v>1394</v>
      </c>
      <c r="B534" s="40" t="s">
        <v>1064</v>
      </c>
      <c r="C534" s="374">
        <v>4.22</v>
      </c>
      <c r="D534" s="38"/>
      <c r="E534" s="106"/>
    </row>
    <row r="535" spans="1:5" s="4" customFormat="1" x14ac:dyDescent="0.2">
      <c r="A535" s="143" t="s">
        <v>1394</v>
      </c>
      <c r="B535" s="40" t="s">
        <v>1402</v>
      </c>
      <c r="C535" s="374">
        <v>4.21</v>
      </c>
      <c r="D535" s="38"/>
      <c r="E535" s="106"/>
    </row>
    <row r="536" spans="1:5" s="4" customFormat="1" x14ac:dyDescent="0.2">
      <c r="A536" s="12" t="s">
        <v>1394</v>
      </c>
      <c r="B536" s="4" t="s">
        <v>1080</v>
      </c>
      <c r="C536" s="374">
        <v>4.2</v>
      </c>
      <c r="D536" s="38"/>
      <c r="E536" s="106"/>
    </row>
    <row r="537" spans="1:5" s="4" customFormat="1" x14ac:dyDescent="0.2">
      <c r="A537" s="143" t="s">
        <v>1394</v>
      </c>
      <c r="B537" s="4" t="s">
        <v>4656</v>
      </c>
      <c r="C537" s="374">
        <v>4.1500000000000004</v>
      </c>
      <c r="D537" s="38"/>
      <c r="E537" s="106"/>
    </row>
    <row r="538" spans="1:5" s="4" customFormat="1" x14ac:dyDescent="0.2">
      <c r="A538" s="143" t="s">
        <v>1394</v>
      </c>
      <c r="B538" s="378" t="s">
        <v>1398</v>
      </c>
      <c r="C538" s="374">
        <v>4</v>
      </c>
      <c r="D538" s="38"/>
      <c r="E538" s="106"/>
    </row>
    <row r="539" spans="1:5" s="4" customFormat="1" x14ac:dyDescent="0.2">
      <c r="A539" s="143" t="s">
        <v>1394</v>
      </c>
      <c r="B539" s="40" t="s">
        <v>1167</v>
      </c>
      <c r="C539" s="374">
        <v>4</v>
      </c>
      <c r="D539" s="38"/>
      <c r="E539" s="106"/>
    </row>
    <row r="540" spans="1:5" s="4" customFormat="1" x14ac:dyDescent="0.2">
      <c r="A540" s="143" t="s">
        <v>1394</v>
      </c>
      <c r="B540" s="40" t="s">
        <v>1147</v>
      </c>
      <c r="C540" s="374">
        <v>3.93</v>
      </c>
      <c r="D540" s="38"/>
      <c r="E540" s="106"/>
    </row>
    <row r="541" spans="1:5" s="4" customFormat="1" x14ac:dyDescent="0.2">
      <c r="A541" s="143" t="s">
        <v>1394</v>
      </c>
      <c r="B541" s="40" t="s">
        <v>1002</v>
      </c>
      <c r="C541" s="374">
        <v>3.89</v>
      </c>
      <c r="D541" s="38"/>
      <c r="E541" s="106"/>
    </row>
    <row r="542" spans="1:5" s="4" customFormat="1" x14ac:dyDescent="0.2">
      <c r="A542" s="12" t="s">
        <v>1394</v>
      </c>
      <c r="B542" s="4" t="s">
        <v>1608</v>
      </c>
      <c r="C542" s="374">
        <v>3.86</v>
      </c>
      <c r="D542" s="38"/>
      <c r="E542" s="106"/>
    </row>
    <row r="543" spans="1:5" s="4" customFormat="1" x14ac:dyDescent="0.2">
      <c r="A543" s="143" t="s">
        <v>1394</v>
      </c>
      <c r="B543" s="40" t="s">
        <v>1023</v>
      </c>
      <c r="C543" s="374">
        <v>3.82</v>
      </c>
      <c r="D543" s="38"/>
      <c r="E543" s="106"/>
    </row>
    <row r="544" spans="1:5" s="4" customFormat="1" x14ac:dyDescent="0.2">
      <c r="A544" s="143" t="s">
        <v>1394</v>
      </c>
      <c r="B544" s="40" t="s">
        <v>1450</v>
      </c>
      <c r="C544" s="374">
        <v>3.8</v>
      </c>
      <c r="D544" s="38"/>
      <c r="E544" s="106"/>
    </row>
    <row r="545" spans="1:6" s="4" customFormat="1" x14ac:dyDescent="0.2">
      <c r="A545" s="143" t="s">
        <v>1394</v>
      </c>
      <c r="B545" s="40" t="s">
        <v>1110</v>
      </c>
      <c r="C545" s="374">
        <v>3.69</v>
      </c>
      <c r="D545" s="38"/>
      <c r="E545" s="106"/>
    </row>
    <row r="546" spans="1:6" s="4" customFormat="1" x14ac:dyDescent="0.2">
      <c r="A546" s="143" t="s">
        <v>1394</v>
      </c>
      <c r="B546" s="40" t="s">
        <v>1114</v>
      </c>
      <c r="C546" s="374">
        <v>3.63</v>
      </c>
      <c r="D546" s="38"/>
      <c r="E546" s="106"/>
    </row>
    <row r="547" spans="1:6" s="4" customFormat="1" x14ac:dyDescent="0.2">
      <c r="A547" s="12" t="s">
        <v>1394</v>
      </c>
      <c r="B547" s="4" t="s">
        <v>1738</v>
      </c>
      <c r="C547" s="374">
        <v>3.51</v>
      </c>
      <c r="D547" s="38"/>
      <c r="E547" s="106"/>
    </row>
    <row r="548" spans="1:6" s="4" customFormat="1" x14ac:dyDescent="0.2">
      <c r="A548" s="12" t="s">
        <v>1394</v>
      </c>
      <c r="B548" s="380" t="s">
        <v>3534</v>
      </c>
      <c r="C548" s="374">
        <v>3.43</v>
      </c>
      <c r="D548" s="38"/>
      <c r="E548" s="106"/>
      <c r="F548" s="417"/>
    </row>
    <row r="549" spans="1:6" s="4" customFormat="1" x14ac:dyDescent="0.2">
      <c r="A549" s="12" t="s">
        <v>1394</v>
      </c>
      <c r="B549" s="40" t="s">
        <v>1434</v>
      </c>
      <c r="C549" s="374">
        <v>3.4</v>
      </c>
      <c r="D549" s="38"/>
      <c r="E549" s="106"/>
    </row>
    <row r="550" spans="1:6" s="4" customFormat="1" x14ac:dyDescent="0.2">
      <c r="A550" s="143" t="s">
        <v>1394</v>
      </c>
      <c r="B550" s="40" t="s">
        <v>1409</v>
      </c>
      <c r="C550" s="374">
        <v>3.33</v>
      </c>
      <c r="D550" s="38"/>
      <c r="E550" s="106"/>
    </row>
    <row r="551" spans="1:6" s="4" customFormat="1" x14ac:dyDescent="0.2">
      <c r="A551" s="143" t="s">
        <v>1394</v>
      </c>
      <c r="B551" s="378" t="s">
        <v>1029</v>
      </c>
      <c r="C551" s="374">
        <v>3.32</v>
      </c>
      <c r="D551" s="38"/>
      <c r="E551" s="106"/>
    </row>
    <row r="552" spans="1:6" s="4" customFormat="1" x14ac:dyDescent="0.2">
      <c r="A552" s="143" t="s">
        <v>1394</v>
      </c>
      <c r="B552" s="40" t="s">
        <v>1021</v>
      </c>
      <c r="C552" s="374">
        <v>3.31</v>
      </c>
      <c r="D552" s="38"/>
      <c r="E552" s="106"/>
    </row>
    <row r="553" spans="1:6" s="4" customFormat="1" x14ac:dyDescent="0.2">
      <c r="A553" s="143" t="s">
        <v>1394</v>
      </c>
      <c r="B553" s="40" t="s">
        <v>1034</v>
      </c>
      <c r="C553" s="374">
        <v>3.2</v>
      </c>
      <c r="D553" s="38"/>
      <c r="E553" s="106"/>
    </row>
    <row r="554" spans="1:6" s="4" customFormat="1" x14ac:dyDescent="0.2">
      <c r="A554" s="143" t="s">
        <v>1394</v>
      </c>
      <c r="B554" s="56" t="s">
        <v>2158</v>
      </c>
      <c r="C554" s="374">
        <v>3.05</v>
      </c>
      <c r="D554" s="38"/>
      <c r="E554" s="106"/>
    </row>
    <row r="555" spans="1:6" s="4" customFormat="1" x14ac:dyDescent="0.2">
      <c r="A555" s="12" t="s">
        <v>1394</v>
      </c>
      <c r="B555" s="4" t="s">
        <v>3618</v>
      </c>
      <c r="C555" s="374">
        <v>3.05</v>
      </c>
      <c r="D555" s="38"/>
      <c r="E555" s="106"/>
    </row>
    <row r="556" spans="1:6" s="4" customFormat="1" x14ac:dyDescent="0.2">
      <c r="A556" s="143" t="s">
        <v>1394</v>
      </c>
      <c r="B556" s="40" t="s">
        <v>1025</v>
      </c>
      <c r="C556" s="374">
        <v>3.02</v>
      </c>
      <c r="D556" s="38"/>
      <c r="E556" s="106"/>
    </row>
    <row r="557" spans="1:6" s="4" customFormat="1" x14ac:dyDescent="0.2">
      <c r="A557" s="143" t="s">
        <v>1394</v>
      </c>
      <c r="B557" s="378" t="s">
        <v>1040</v>
      </c>
      <c r="C557" s="374">
        <v>2.96</v>
      </c>
      <c r="D557" s="38"/>
      <c r="E557" s="106"/>
    </row>
    <row r="558" spans="1:6" s="4" customFormat="1" x14ac:dyDescent="0.2">
      <c r="A558" s="143" t="s">
        <v>1394</v>
      </c>
      <c r="B558" s="40" t="s">
        <v>1440</v>
      </c>
      <c r="C558" s="374">
        <v>2.77</v>
      </c>
      <c r="D558" s="38"/>
      <c r="E558" s="106"/>
    </row>
    <row r="559" spans="1:6" s="4" customFormat="1" x14ac:dyDescent="0.2">
      <c r="A559" s="143" t="s">
        <v>1394</v>
      </c>
      <c r="B559" s="40" t="s">
        <v>1168</v>
      </c>
      <c r="C559" s="374">
        <v>2.73</v>
      </c>
      <c r="D559" s="38"/>
      <c r="E559" s="106"/>
    </row>
    <row r="560" spans="1:6" s="4" customFormat="1" x14ac:dyDescent="0.2">
      <c r="A560" s="143" t="s">
        <v>1394</v>
      </c>
      <c r="B560" s="40" t="s">
        <v>1124</v>
      </c>
      <c r="C560" s="374">
        <v>2.66</v>
      </c>
      <c r="D560" s="38"/>
      <c r="E560" s="106"/>
    </row>
    <row r="561" spans="1:5" s="4" customFormat="1" x14ac:dyDescent="0.2">
      <c r="A561" s="143" t="s">
        <v>1394</v>
      </c>
      <c r="B561" s="40" t="s">
        <v>1169</v>
      </c>
      <c r="C561" s="374">
        <v>2.62</v>
      </c>
      <c r="D561" s="38"/>
      <c r="E561" s="106"/>
    </row>
    <row r="562" spans="1:5" s="4" customFormat="1" x14ac:dyDescent="0.2">
      <c r="A562" s="12" t="s">
        <v>1394</v>
      </c>
      <c r="B562" s="4" t="s">
        <v>1698</v>
      </c>
      <c r="C562" s="374">
        <v>2.57</v>
      </c>
      <c r="D562" s="38"/>
      <c r="E562" s="106"/>
    </row>
    <row r="563" spans="1:5" s="4" customFormat="1" x14ac:dyDescent="0.2">
      <c r="A563" s="143" t="s">
        <v>1394</v>
      </c>
      <c r="B563" s="40" t="s">
        <v>1415</v>
      </c>
      <c r="C563" s="374">
        <v>2.38</v>
      </c>
      <c r="D563" s="38"/>
      <c r="E563" s="106"/>
    </row>
    <row r="564" spans="1:5" s="4" customFormat="1" x14ac:dyDescent="0.2">
      <c r="A564" s="143" t="s">
        <v>1394</v>
      </c>
      <c r="B564" s="40" t="s">
        <v>1174</v>
      </c>
      <c r="C564" s="374">
        <v>2.27</v>
      </c>
      <c r="D564" s="38"/>
      <c r="E564" s="106"/>
    </row>
    <row r="565" spans="1:5" s="4" customFormat="1" x14ac:dyDescent="0.2">
      <c r="A565" s="12" t="s">
        <v>1394</v>
      </c>
      <c r="B565" s="4" t="s">
        <v>4577</v>
      </c>
      <c r="C565" s="374">
        <v>2.27</v>
      </c>
      <c r="D565" s="38"/>
      <c r="E565" s="106"/>
    </row>
    <row r="566" spans="1:5" s="4" customFormat="1" x14ac:dyDescent="0.2">
      <c r="A566" s="143" t="s">
        <v>1394</v>
      </c>
      <c r="B566" s="40" t="s">
        <v>1145</v>
      </c>
      <c r="C566" s="374">
        <v>2.2200000000000002</v>
      </c>
      <c r="D566" s="38"/>
      <c r="E566" s="106"/>
    </row>
    <row r="567" spans="1:5" s="4" customFormat="1" x14ac:dyDescent="0.2">
      <c r="A567" s="12" t="s">
        <v>1394</v>
      </c>
      <c r="B567" s="4" t="s">
        <v>1633</v>
      </c>
      <c r="C567" s="374">
        <v>2.21</v>
      </c>
      <c r="D567" s="38"/>
      <c r="E567" s="106"/>
    </row>
    <row r="568" spans="1:5" s="4" customFormat="1" x14ac:dyDescent="0.2">
      <c r="A568" s="143" t="s">
        <v>1394</v>
      </c>
      <c r="B568" s="40" t="s">
        <v>1463</v>
      </c>
      <c r="C568" s="374">
        <v>2.2000000000000002</v>
      </c>
      <c r="D568" s="38"/>
      <c r="E568" s="106"/>
    </row>
    <row r="569" spans="1:5" s="4" customFormat="1" x14ac:dyDescent="0.2">
      <c r="A569" s="143" t="s">
        <v>1394</v>
      </c>
      <c r="B569" s="40" t="s">
        <v>1443</v>
      </c>
      <c r="C569" s="374">
        <v>2.0499999999999998</v>
      </c>
      <c r="D569" s="38"/>
      <c r="E569" s="106"/>
    </row>
    <row r="570" spans="1:5" s="4" customFormat="1" x14ac:dyDescent="0.2">
      <c r="A570" s="143" t="s">
        <v>1394</v>
      </c>
      <c r="B570" s="40" t="s">
        <v>1123</v>
      </c>
      <c r="C570" s="374">
        <v>2.02</v>
      </c>
      <c r="D570" s="38"/>
      <c r="E570" s="106"/>
    </row>
    <row r="571" spans="1:5" s="4" customFormat="1" x14ac:dyDescent="0.2">
      <c r="A571" s="143" t="s">
        <v>1394</v>
      </c>
      <c r="B571" s="40" t="s">
        <v>1141</v>
      </c>
      <c r="C571" s="374">
        <v>2.02</v>
      </c>
      <c r="D571" s="38"/>
      <c r="E571" s="106"/>
    </row>
    <row r="572" spans="1:5" s="4" customFormat="1" x14ac:dyDescent="0.2">
      <c r="A572" s="143" t="s">
        <v>1394</v>
      </c>
      <c r="B572" s="40" t="s">
        <v>1446</v>
      </c>
      <c r="C572" s="374">
        <v>2</v>
      </c>
      <c r="D572" s="38"/>
      <c r="E572" s="106"/>
    </row>
    <row r="573" spans="1:5" s="4" customFormat="1" x14ac:dyDescent="0.2">
      <c r="A573" s="143" t="s">
        <v>1394</v>
      </c>
      <c r="B573" s="4" t="s">
        <v>3479</v>
      </c>
      <c r="C573" s="374">
        <v>1.95</v>
      </c>
      <c r="D573" s="38"/>
      <c r="E573" s="106"/>
    </row>
    <row r="574" spans="1:5" s="4" customFormat="1" x14ac:dyDescent="0.2">
      <c r="A574" s="143" t="s">
        <v>1394</v>
      </c>
      <c r="B574" s="40" t="s">
        <v>1177</v>
      </c>
      <c r="C574" s="374">
        <v>1.95</v>
      </c>
      <c r="D574" s="38"/>
      <c r="E574" s="106"/>
    </row>
    <row r="575" spans="1:5" s="4" customFormat="1" x14ac:dyDescent="0.2">
      <c r="A575" s="143" t="s">
        <v>1394</v>
      </c>
      <c r="B575" s="40" t="s">
        <v>1410</v>
      </c>
      <c r="C575" s="374">
        <v>1.93</v>
      </c>
      <c r="D575" s="38"/>
      <c r="E575" s="106"/>
    </row>
    <row r="576" spans="1:5" s="4" customFormat="1" x14ac:dyDescent="0.2">
      <c r="A576" s="12" t="s">
        <v>1394</v>
      </c>
      <c r="B576" s="4" t="s">
        <v>4664</v>
      </c>
      <c r="C576" s="374">
        <v>1.9</v>
      </c>
      <c r="D576" s="38"/>
      <c r="E576" s="106"/>
    </row>
    <row r="577" spans="1:5" s="4" customFormat="1" x14ac:dyDescent="0.2">
      <c r="A577" s="143" t="s">
        <v>1394</v>
      </c>
      <c r="B577" s="40" t="s">
        <v>1033</v>
      </c>
      <c r="C577" s="374">
        <v>1.9</v>
      </c>
      <c r="D577" s="38"/>
      <c r="E577" s="106"/>
    </row>
    <row r="578" spans="1:5" s="4" customFormat="1" x14ac:dyDescent="0.2">
      <c r="A578" s="143" t="s">
        <v>1394</v>
      </c>
      <c r="B578" s="40" t="s">
        <v>1444</v>
      </c>
      <c r="C578" s="374">
        <v>1.89</v>
      </c>
      <c r="D578" s="38"/>
      <c r="E578" s="106"/>
    </row>
    <row r="579" spans="1:5" s="4" customFormat="1" x14ac:dyDescent="0.2">
      <c r="A579" s="143" t="s">
        <v>1394</v>
      </c>
      <c r="B579" s="4" t="s">
        <v>3477</v>
      </c>
      <c r="C579" s="374">
        <v>1.85</v>
      </c>
      <c r="D579" s="38"/>
      <c r="E579" s="106"/>
    </row>
    <row r="580" spans="1:5" s="4" customFormat="1" x14ac:dyDescent="0.2">
      <c r="A580" s="143" t="s">
        <v>1394</v>
      </c>
      <c r="B580" s="40" t="s">
        <v>1118</v>
      </c>
      <c r="C580" s="374">
        <v>1.82</v>
      </c>
      <c r="D580" s="38"/>
      <c r="E580" s="106"/>
    </row>
    <row r="581" spans="1:5" s="4" customFormat="1" x14ac:dyDescent="0.2">
      <c r="A581" s="12" t="s">
        <v>1394</v>
      </c>
      <c r="B581" s="4" t="s">
        <v>3572</v>
      </c>
      <c r="C581" s="374">
        <v>1.77</v>
      </c>
      <c r="D581" s="38"/>
      <c r="E581" s="106"/>
    </row>
    <row r="582" spans="1:5" s="4" customFormat="1" x14ac:dyDescent="0.2">
      <c r="A582" s="12" t="s">
        <v>1394</v>
      </c>
      <c r="B582" s="4" t="s">
        <v>3536</v>
      </c>
      <c r="C582" s="374">
        <v>1.68</v>
      </c>
      <c r="D582" s="38"/>
      <c r="E582" s="106"/>
    </row>
    <row r="583" spans="1:5" s="4" customFormat="1" x14ac:dyDescent="0.2">
      <c r="A583" s="182" t="s">
        <v>1394</v>
      </c>
      <c r="B583" s="403" t="s">
        <v>4497</v>
      </c>
      <c r="C583" s="374">
        <v>1.67</v>
      </c>
      <c r="D583" s="38"/>
      <c r="E583" s="106"/>
    </row>
    <row r="584" spans="1:5" s="4" customFormat="1" x14ac:dyDescent="0.2">
      <c r="A584" s="12" t="s">
        <v>1394</v>
      </c>
      <c r="B584" s="4" t="s">
        <v>1058</v>
      </c>
      <c r="C584" s="374">
        <v>1.65</v>
      </c>
      <c r="D584" s="38"/>
      <c r="E584" s="106"/>
    </row>
    <row r="585" spans="1:5" s="4" customFormat="1" x14ac:dyDescent="0.2">
      <c r="A585" s="143" t="s">
        <v>1394</v>
      </c>
      <c r="B585" s="378" t="s">
        <v>1202</v>
      </c>
      <c r="C585" s="374">
        <v>1.65</v>
      </c>
      <c r="D585" s="38"/>
      <c r="E585" s="106"/>
    </row>
    <row r="586" spans="1:5" s="4" customFormat="1" x14ac:dyDescent="0.2">
      <c r="A586" s="143" t="s">
        <v>1394</v>
      </c>
      <c r="B586" s="40" t="s">
        <v>1453</v>
      </c>
      <c r="C586" s="374">
        <v>1.63</v>
      </c>
      <c r="D586" s="38"/>
      <c r="E586" s="106"/>
    </row>
    <row r="587" spans="1:5" s="4" customFormat="1" x14ac:dyDescent="0.2">
      <c r="A587" s="143" t="s">
        <v>1394</v>
      </c>
      <c r="B587" s="40" t="s">
        <v>1035</v>
      </c>
      <c r="C587" s="374">
        <v>1.62</v>
      </c>
      <c r="D587" s="38"/>
      <c r="E587" s="106"/>
    </row>
    <row r="588" spans="1:5" s="4" customFormat="1" x14ac:dyDescent="0.2">
      <c r="A588" s="12" t="s">
        <v>1394</v>
      </c>
      <c r="B588" s="4" t="s">
        <v>4123</v>
      </c>
      <c r="C588" s="374">
        <v>1.59</v>
      </c>
      <c r="D588" s="38"/>
      <c r="E588" s="106"/>
    </row>
    <row r="589" spans="1:5" s="4" customFormat="1" x14ac:dyDescent="0.2">
      <c r="A589" s="143" t="s">
        <v>1394</v>
      </c>
      <c r="B589" s="40" t="s">
        <v>1461</v>
      </c>
      <c r="C589" s="374">
        <v>1.52</v>
      </c>
      <c r="D589" s="38"/>
      <c r="E589" s="106"/>
    </row>
    <row r="590" spans="1:5" s="4" customFormat="1" x14ac:dyDescent="0.2">
      <c r="A590" s="143" t="s">
        <v>1394</v>
      </c>
      <c r="B590" s="40" t="s">
        <v>1028</v>
      </c>
      <c r="C590" s="374">
        <v>1.44</v>
      </c>
      <c r="D590" s="38"/>
      <c r="E590" s="106"/>
    </row>
    <row r="591" spans="1:5" s="4" customFormat="1" x14ac:dyDescent="0.2">
      <c r="A591" s="143" t="s">
        <v>1394</v>
      </c>
      <c r="B591" s="40" t="s">
        <v>1426</v>
      </c>
      <c r="C591" s="374">
        <v>1.36</v>
      </c>
      <c r="D591" s="38"/>
      <c r="E591" s="106"/>
    </row>
    <row r="592" spans="1:5" s="4" customFormat="1" x14ac:dyDescent="0.2">
      <c r="A592" s="143" t="s">
        <v>1394</v>
      </c>
      <c r="B592" s="4" t="s">
        <v>3478</v>
      </c>
      <c r="C592" s="374">
        <v>1.3</v>
      </c>
      <c r="D592" s="38"/>
      <c r="E592" s="106"/>
    </row>
    <row r="593" spans="1:5" s="4" customFormat="1" x14ac:dyDescent="0.2">
      <c r="A593" s="143" t="s">
        <v>1394</v>
      </c>
      <c r="B593" s="40" t="s">
        <v>1460</v>
      </c>
      <c r="C593" s="374">
        <v>1.28</v>
      </c>
      <c r="D593" s="38"/>
      <c r="E593" s="106"/>
    </row>
    <row r="594" spans="1:5" s="4" customFormat="1" x14ac:dyDescent="0.2">
      <c r="A594" s="143" t="s">
        <v>1394</v>
      </c>
      <c r="B594" s="40" t="s">
        <v>1113</v>
      </c>
      <c r="C594" s="374">
        <v>1.23</v>
      </c>
      <c r="D594" s="38"/>
      <c r="E594" s="106"/>
    </row>
    <row r="595" spans="1:5" s="4" customFormat="1" x14ac:dyDescent="0.2">
      <c r="A595" s="143" t="s">
        <v>1394</v>
      </c>
      <c r="B595" s="40" t="s">
        <v>1119</v>
      </c>
      <c r="C595" s="374">
        <v>1.22</v>
      </c>
      <c r="D595" s="38"/>
      <c r="E595" s="106"/>
    </row>
    <row r="596" spans="1:5" s="4" customFormat="1" x14ac:dyDescent="0.2">
      <c r="A596" s="12" t="s">
        <v>1394</v>
      </c>
      <c r="B596" s="4" t="s">
        <v>3657</v>
      </c>
      <c r="C596" s="374">
        <v>1.19</v>
      </c>
      <c r="D596" s="38"/>
      <c r="E596" s="106"/>
    </row>
    <row r="597" spans="1:5" s="4" customFormat="1" x14ac:dyDescent="0.2">
      <c r="A597" s="143" t="s">
        <v>1394</v>
      </c>
      <c r="B597" s="40" t="s">
        <v>1455</v>
      </c>
      <c r="C597" s="374">
        <v>1.18</v>
      </c>
      <c r="D597" s="38"/>
      <c r="E597" s="106"/>
    </row>
    <row r="598" spans="1:5" s="4" customFormat="1" x14ac:dyDescent="0.2">
      <c r="A598" s="12" t="s">
        <v>1394</v>
      </c>
      <c r="B598" s="4" t="s">
        <v>4124</v>
      </c>
      <c r="C598" s="374">
        <v>1.17</v>
      </c>
      <c r="D598" s="38"/>
      <c r="E598" s="106"/>
    </row>
    <row r="599" spans="1:5" s="4" customFormat="1" x14ac:dyDescent="0.2">
      <c r="A599" s="12" t="s">
        <v>1394</v>
      </c>
      <c r="B599" s="4" t="s">
        <v>3635</v>
      </c>
      <c r="C599" s="374">
        <v>1.1499999999999999</v>
      </c>
      <c r="D599" s="38"/>
      <c r="E599" s="106"/>
    </row>
    <row r="600" spans="1:5" s="4" customFormat="1" x14ac:dyDescent="0.2">
      <c r="A600" s="143" t="s">
        <v>1394</v>
      </c>
      <c r="B600" s="40" t="s">
        <v>1100</v>
      </c>
      <c r="C600" s="374">
        <v>1.1200000000000001</v>
      </c>
      <c r="D600" s="38"/>
      <c r="E600" s="106"/>
    </row>
    <row r="601" spans="1:5" s="4" customFormat="1" x14ac:dyDescent="0.2">
      <c r="A601" s="143" t="s">
        <v>1394</v>
      </c>
      <c r="B601" s="40" t="s">
        <v>1451</v>
      </c>
      <c r="C601" s="374">
        <v>1.1200000000000001</v>
      </c>
      <c r="D601" s="38"/>
      <c r="E601" s="106"/>
    </row>
    <row r="602" spans="1:5" s="4" customFormat="1" x14ac:dyDescent="0.2">
      <c r="A602" s="143" t="s">
        <v>1394</v>
      </c>
      <c r="B602" s="40" t="s">
        <v>1411</v>
      </c>
      <c r="C602" s="374">
        <v>1.1000000000000001</v>
      </c>
      <c r="D602" s="38"/>
      <c r="E602" s="106"/>
    </row>
    <row r="603" spans="1:5" s="4" customFormat="1" x14ac:dyDescent="0.2">
      <c r="A603" s="12" t="s">
        <v>1394</v>
      </c>
      <c r="B603" s="4" t="s">
        <v>3608</v>
      </c>
      <c r="C603" s="374">
        <v>1.0900000000000001</v>
      </c>
      <c r="D603" s="38"/>
      <c r="E603" s="106"/>
    </row>
    <row r="604" spans="1:5" s="4" customFormat="1" x14ac:dyDescent="0.2">
      <c r="A604" s="12" t="s">
        <v>1394</v>
      </c>
      <c r="B604" s="4" t="s">
        <v>3658</v>
      </c>
      <c r="C604" s="374">
        <v>1.05</v>
      </c>
      <c r="D604" s="38"/>
      <c r="E604" s="106"/>
    </row>
    <row r="605" spans="1:5" s="4" customFormat="1" x14ac:dyDescent="0.2">
      <c r="A605" s="143" t="s">
        <v>1394</v>
      </c>
      <c r="B605" s="40" t="s">
        <v>1098</v>
      </c>
      <c r="C605" s="374">
        <v>1.02</v>
      </c>
      <c r="D605" s="38"/>
      <c r="E605" s="106"/>
    </row>
    <row r="606" spans="1:5" s="4" customFormat="1" x14ac:dyDescent="0.2">
      <c r="A606" s="143" t="s">
        <v>1394</v>
      </c>
      <c r="B606" s="40" t="s">
        <v>1036</v>
      </c>
      <c r="C606" s="374">
        <v>1</v>
      </c>
      <c r="D606" s="38"/>
      <c r="E606" s="106"/>
    </row>
    <row r="607" spans="1:5" s="4" customFormat="1" x14ac:dyDescent="0.2">
      <c r="A607" s="143" t="s">
        <v>1394</v>
      </c>
      <c r="B607" s="40" t="s">
        <v>4674</v>
      </c>
      <c r="C607" s="374">
        <v>0.99</v>
      </c>
      <c r="D607" s="38"/>
      <c r="E607" s="106"/>
    </row>
    <row r="608" spans="1:5" s="4" customFormat="1" x14ac:dyDescent="0.2">
      <c r="A608" s="143" t="s">
        <v>1394</v>
      </c>
      <c r="B608" s="40" t="s">
        <v>1435</v>
      </c>
      <c r="C608" s="374">
        <v>0.95</v>
      </c>
      <c r="D608" s="38"/>
      <c r="E608" s="106"/>
    </row>
    <row r="609" spans="1:5" s="4" customFormat="1" x14ac:dyDescent="0.2">
      <c r="A609" s="143" t="s">
        <v>1394</v>
      </c>
      <c r="B609" s="40" t="s">
        <v>1122</v>
      </c>
      <c r="C609" s="374">
        <v>0.94</v>
      </c>
      <c r="D609" s="38"/>
      <c r="E609" s="106"/>
    </row>
    <row r="610" spans="1:5" s="4" customFormat="1" x14ac:dyDescent="0.2">
      <c r="A610" s="143" t="s">
        <v>1394</v>
      </c>
      <c r="B610" s="40" t="s">
        <v>1130</v>
      </c>
      <c r="C610" s="374">
        <v>0.91</v>
      </c>
      <c r="D610" s="38"/>
      <c r="E610" s="106"/>
    </row>
    <row r="611" spans="1:5" s="4" customFormat="1" x14ac:dyDescent="0.2">
      <c r="A611" s="143" t="s">
        <v>1394</v>
      </c>
      <c r="B611" s="40" t="s">
        <v>1452</v>
      </c>
      <c r="C611" s="374">
        <v>0.86</v>
      </c>
      <c r="D611" s="38"/>
      <c r="E611" s="106"/>
    </row>
    <row r="612" spans="1:5" s="4" customFormat="1" x14ac:dyDescent="0.2">
      <c r="A612" s="143" t="s">
        <v>1394</v>
      </c>
      <c r="B612" s="40" t="s">
        <v>1030</v>
      </c>
      <c r="C612" s="374">
        <v>0.85</v>
      </c>
      <c r="D612" s="38"/>
      <c r="E612" s="106"/>
    </row>
    <row r="613" spans="1:5" s="4" customFormat="1" x14ac:dyDescent="0.2">
      <c r="A613" s="143" t="s">
        <v>1394</v>
      </c>
      <c r="B613" s="40" t="s">
        <v>1445</v>
      </c>
      <c r="C613" s="374">
        <v>0.71</v>
      </c>
      <c r="D613" s="38"/>
      <c r="E613" s="106"/>
    </row>
    <row r="614" spans="1:5" s="4" customFormat="1" x14ac:dyDescent="0.2">
      <c r="A614" s="121" t="s">
        <v>1394</v>
      </c>
      <c r="B614" s="115" t="s">
        <v>4150</v>
      </c>
      <c r="C614" s="374">
        <v>0.67</v>
      </c>
      <c r="D614" s="38"/>
      <c r="E614" s="106"/>
    </row>
    <row r="615" spans="1:5" s="4" customFormat="1" x14ac:dyDescent="0.2">
      <c r="A615" s="121" t="s">
        <v>1394</v>
      </c>
      <c r="B615" s="115" t="s">
        <v>4149</v>
      </c>
      <c r="C615" s="374">
        <v>0.67</v>
      </c>
      <c r="D615" s="38"/>
      <c r="E615" s="106"/>
    </row>
    <row r="616" spans="1:5" s="4" customFormat="1" x14ac:dyDescent="0.2">
      <c r="A616" s="121" t="s">
        <v>1394</v>
      </c>
      <c r="B616" s="115" t="s">
        <v>4144</v>
      </c>
      <c r="C616" s="374">
        <v>0.67</v>
      </c>
      <c r="D616" s="38"/>
      <c r="E616" s="106"/>
    </row>
    <row r="617" spans="1:5" s="4" customFormat="1" x14ac:dyDescent="0.2">
      <c r="A617" s="143" t="s">
        <v>1394</v>
      </c>
      <c r="B617" s="378" t="s">
        <v>1454</v>
      </c>
      <c r="C617" s="374">
        <v>0.66</v>
      </c>
      <c r="D617" s="38"/>
      <c r="E617" s="106"/>
    </row>
    <row r="618" spans="1:5" s="4" customFormat="1" x14ac:dyDescent="0.2">
      <c r="A618" s="143" t="s">
        <v>1394</v>
      </c>
      <c r="B618" s="40" t="s">
        <v>1148</v>
      </c>
      <c r="C618" s="374">
        <v>0.65</v>
      </c>
      <c r="D618" s="38"/>
      <c r="E618" s="106"/>
    </row>
    <row r="619" spans="1:5" s="4" customFormat="1" x14ac:dyDescent="0.2">
      <c r="A619" s="143" t="s">
        <v>1394</v>
      </c>
      <c r="B619" s="40" t="s">
        <v>1149</v>
      </c>
      <c r="C619" s="374">
        <v>0.55000000000000004</v>
      </c>
      <c r="D619" s="38"/>
      <c r="E619" s="106"/>
    </row>
    <row r="620" spans="1:5" s="4" customFormat="1" x14ac:dyDescent="0.2">
      <c r="A620" s="143" t="s">
        <v>1394</v>
      </c>
      <c r="B620" s="40" t="s">
        <v>1037</v>
      </c>
      <c r="C620" s="374">
        <v>0.55000000000000004</v>
      </c>
      <c r="D620" s="38"/>
      <c r="E620" s="106"/>
    </row>
    <row r="621" spans="1:5" s="4" customFormat="1" x14ac:dyDescent="0.2">
      <c r="A621" s="143" t="s">
        <v>1394</v>
      </c>
      <c r="B621" s="40" t="s">
        <v>1266</v>
      </c>
      <c r="C621" s="374">
        <v>0.51</v>
      </c>
      <c r="D621" s="38"/>
      <c r="E621" s="106"/>
    </row>
    <row r="622" spans="1:5" s="4" customFormat="1" x14ac:dyDescent="0.2">
      <c r="A622" s="143" t="s">
        <v>1394</v>
      </c>
      <c r="B622" s="40" t="s">
        <v>1150</v>
      </c>
      <c r="C622" s="374">
        <v>0.51</v>
      </c>
      <c r="D622" s="38"/>
      <c r="E622" s="106"/>
    </row>
    <row r="623" spans="1:5" s="4" customFormat="1" x14ac:dyDescent="0.2">
      <c r="A623" s="143" t="s">
        <v>1394</v>
      </c>
      <c r="B623" s="40" t="s">
        <v>1254</v>
      </c>
      <c r="C623" s="374">
        <v>0.5</v>
      </c>
      <c r="D623" s="38"/>
      <c r="E623" s="106"/>
    </row>
    <row r="624" spans="1:5" s="4" customFormat="1" x14ac:dyDescent="0.2">
      <c r="A624" s="143" t="s">
        <v>1394</v>
      </c>
      <c r="B624" s="40" t="s">
        <v>1151</v>
      </c>
      <c r="C624" s="374" t="s">
        <v>4773</v>
      </c>
      <c r="D624" s="38"/>
      <c r="E624" s="106"/>
    </row>
    <row r="625" spans="1:5" s="4" customFormat="1" x14ac:dyDescent="0.2">
      <c r="A625" s="143" t="s">
        <v>1394</v>
      </c>
      <c r="B625" s="40" t="s">
        <v>1041</v>
      </c>
      <c r="C625" s="374" t="s">
        <v>4773</v>
      </c>
      <c r="D625" s="38"/>
      <c r="E625" s="106"/>
    </row>
    <row r="626" spans="1:5" s="4" customFormat="1" x14ac:dyDescent="0.2">
      <c r="A626" s="143" t="s">
        <v>1394</v>
      </c>
      <c r="B626" s="40" t="s">
        <v>1042</v>
      </c>
      <c r="C626" s="374" t="s">
        <v>4773</v>
      </c>
      <c r="D626" s="38"/>
      <c r="E626" s="106"/>
    </row>
    <row r="627" spans="1:5" s="4" customFormat="1" x14ac:dyDescent="0.2">
      <c r="A627" s="143" t="s">
        <v>1394</v>
      </c>
      <c r="B627" s="40" t="s">
        <v>1099</v>
      </c>
      <c r="C627" s="374" t="s">
        <v>4773</v>
      </c>
      <c r="D627" s="38"/>
      <c r="E627" s="106"/>
    </row>
    <row r="628" spans="1:5" s="4" customFormat="1" x14ac:dyDescent="0.2">
      <c r="A628" s="143" t="s">
        <v>1394</v>
      </c>
      <c r="B628" s="40" t="s">
        <v>1255</v>
      </c>
      <c r="C628" s="374" t="s">
        <v>4773</v>
      </c>
      <c r="D628" s="38"/>
      <c r="E628" s="106"/>
    </row>
    <row r="629" spans="1:5" s="4" customFormat="1" x14ac:dyDescent="0.2">
      <c r="A629" s="143" t="s">
        <v>1394</v>
      </c>
      <c r="B629" s="378" t="s">
        <v>1121</v>
      </c>
      <c r="C629" s="374" t="s">
        <v>4773</v>
      </c>
      <c r="D629" s="38"/>
      <c r="E629" s="106"/>
    </row>
    <row r="630" spans="1:5" s="4" customFormat="1" x14ac:dyDescent="0.2">
      <c r="A630" s="143" t="s">
        <v>1394</v>
      </c>
      <c r="B630" s="40" t="s">
        <v>1153</v>
      </c>
      <c r="C630" s="374" t="s">
        <v>4773</v>
      </c>
      <c r="D630" s="38"/>
      <c r="E630" s="106"/>
    </row>
    <row r="631" spans="1:5" s="4" customFormat="1" x14ac:dyDescent="0.2">
      <c r="A631" s="143" t="s">
        <v>1394</v>
      </c>
      <c r="B631" s="378" t="s">
        <v>1154</v>
      </c>
      <c r="C631" s="374" t="s">
        <v>4773</v>
      </c>
      <c r="D631" s="38"/>
      <c r="E631" s="106"/>
    </row>
    <row r="632" spans="1:5" s="4" customFormat="1" x14ac:dyDescent="0.2">
      <c r="A632" s="143" t="s">
        <v>1394</v>
      </c>
      <c r="B632" s="40" t="s">
        <v>1125</v>
      </c>
      <c r="C632" s="374" t="s">
        <v>4773</v>
      </c>
      <c r="D632" s="38"/>
      <c r="E632" s="106"/>
    </row>
    <row r="633" spans="1:5" s="4" customFormat="1" x14ac:dyDescent="0.2">
      <c r="A633" s="143" t="s">
        <v>1394</v>
      </c>
      <c r="B633" s="40" t="s">
        <v>1126</v>
      </c>
      <c r="C633" s="374" t="s">
        <v>4773</v>
      </c>
      <c r="D633" s="38"/>
      <c r="E633" s="106"/>
    </row>
    <row r="634" spans="1:5" s="4" customFormat="1" x14ac:dyDescent="0.2">
      <c r="A634" s="143" t="s">
        <v>1394</v>
      </c>
      <c r="B634" s="40" t="s">
        <v>1267</v>
      </c>
      <c r="C634" s="374" t="s">
        <v>4773</v>
      </c>
      <c r="D634" s="38"/>
      <c r="E634" s="106"/>
    </row>
    <row r="635" spans="1:5" s="4" customFormat="1" x14ac:dyDescent="0.2">
      <c r="A635" s="143" t="s">
        <v>1394</v>
      </c>
      <c r="B635" s="40" t="s">
        <v>1256</v>
      </c>
      <c r="C635" s="374" t="s">
        <v>4773</v>
      </c>
      <c r="D635" s="38"/>
      <c r="E635" s="106"/>
    </row>
    <row r="636" spans="1:5" s="4" customFormat="1" x14ac:dyDescent="0.2">
      <c r="A636" s="143" t="s">
        <v>1394</v>
      </c>
      <c r="B636" s="40" t="s">
        <v>1257</v>
      </c>
      <c r="C636" s="374" t="s">
        <v>4773</v>
      </c>
      <c r="D636" s="38"/>
      <c r="E636" s="106"/>
    </row>
    <row r="637" spans="1:5" s="4" customFormat="1" x14ac:dyDescent="0.2">
      <c r="A637" s="143" t="s">
        <v>1394</v>
      </c>
      <c r="B637" s="40" t="s">
        <v>1128</v>
      </c>
      <c r="C637" s="374" t="s">
        <v>4773</v>
      </c>
      <c r="D637" s="38"/>
      <c r="E637" s="106"/>
    </row>
    <row r="638" spans="1:5" s="4" customFormat="1" x14ac:dyDescent="0.2">
      <c r="A638" s="143" t="s">
        <v>1394</v>
      </c>
      <c r="B638" s="40" t="s">
        <v>1129</v>
      </c>
      <c r="C638" s="374" t="s">
        <v>4773</v>
      </c>
      <c r="D638" s="38"/>
      <c r="E638" s="106"/>
    </row>
    <row r="639" spans="1:5" s="4" customFormat="1" x14ac:dyDescent="0.2">
      <c r="A639" s="143" t="s">
        <v>1394</v>
      </c>
      <c r="B639" s="40" t="s">
        <v>1131</v>
      </c>
      <c r="C639" s="374" t="s">
        <v>4773</v>
      </c>
      <c r="D639" s="38"/>
      <c r="E639" s="106"/>
    </row>
    <row r="640" spans="1:5" s="4" customFormat="1" x14ac:dyDescent="0.2">
      <c r="A640" s="143" t="s">
        <v>1394</v>
      </c>
      <c r="B640" s="40" t="s">
        <v>1293</v>
      </c>
      <c r="C640" s="374" t="s">
        <v>4773</v>
      </c>
      <c r="D640" s="38"/>
      <c r="E640" s="106"/>
    </row>
    <row r="641" spans="1:5" s="4" customFormat="1" x14ac:dyDescent="0.2">
      <c r="A641" s="143" t="s">
        <v>1394</v>
      </c>
      <c r="B641" s="40" t="s">
        <v>1258</v>
      </c>
      <c r="C641" s="374" t="s">
        <v>4773</v>
      </c>
      <c r="D641" s="38"/>
      <c r="E641" s="106"/>
    </row>
    <row r="642" spans="1:5" s="4" customFormat="1" x14ac:dyDescent="0.2">
      <c r="A642" s="143" t="s">
        <v>1394</v>
      </c>
      <c r="B642" s="40" t="s">
        <v>1268</v>
      </c>
      <c r="C642" s="374" t="s">
        <v>4773</v>
      </c>
      <c r="D642" s="38"/>
      <c r="E642" s="106"/>
    </row>
    <row r="643" spans="1:5" s="4" customFormat="1" x14ac:dyDescent="0.2">
      <c r="A643" s="143" t="s">
        <v>1394</v>
      </c>
      <c r="B643" s="40" t="s">
        <v>1247</v>
      </c>
      <c r="C643" s="374" t="s">
        <v>4773</v>
      </c>
      <c r="D643" s="38"/>
      <c r="E643" s="106"/>
    </row>
    <row r="644" spans="1:5" s="4" customFormat="1" x14ac:dyDescent="0.2">
      <c r="A644" s="143" t="s">
        <v>1394</v>
      </c>
      <c r="B644" s="40" t="s">
        <v>1248</v>
      </c>
      <c r="C644" s="374" t="s">
        <v>4773</v>
      </c>
      <c r="D644" s="38"/>
      <c r="E644" s="106"/>
    </row>
    <row r="645" spans="1:5" s="4" customFormat="1" x14ac:dyDescent="0.2">
      <c r="A645" s="143" t="s">
        <v>1394</v>
      </c>
      <c r="B645" s="40" t="s">
        <v>1249</v>
      </c>
      <c r="C645" s="374" t="s">
        <v>4773</v>
      </c>
      <c r="D645" s="38"/>
      <c r="E645" s="106"/>
    </row>
    <row r="646" spans="1:5" s="4" customFormat="1" x14ac:dyDescent="0.2">
      <c r="A646" s="143" t="s">
        <v>1394</v>
      </c>
      <c r="B646" s="40" t="s">
        <v>1250</v>
      </c>
      <c r="C646" s="374" t="s">
        <v>4773</v>
      </c>
      <c r="D646" s="38"/>
      <c r="E646" s="106"/>
    </row>
    <row r="647" spans="1:5" x14ac:dyDescent="0.2">
      <c r="A647" s="387"/>
      <c r="B647" s="387"/>
      <c r="C647" s="387"/>
      <c r="D647" s="387"/>
    </row>
    <row r="648" spans="1:5" x14ac:dyDescent="0.2">
      <c r="A648" s="143" t="s">
        <v>1643</v>
      </c>
      <c r="B648" s="404" t="s">
        <v>2261</v>
      </c>
      <c r="C648" s="391">
        <v>40.93</v>
      </c>
      <c r="D648" s="470" t="s">
        <v>4774</v>
      </c>
      <c r="E648" s="9" t="s">
        <v>4785</v>
      </c>
    </row>
    <row r="649" spans="1:5" x14ac:dyDescent="0.2">
      <c r="A649" s="143" t="s">
        <v>1643</v>
      </c>
      <c r="B649" s="40" t="s">
        <v>1048</v>
      </c>
      <c r="C649" s="391">
        <v>25.3</v>
      </c>
      <c r="D649" s="470"/>
      <c r="E649" s="431" t="s">
        <v>4786</v>
      </c>
    </row>
    <row r="650" spans="1:5" x14ac:dyDescent="0.2">
      <c r="A650" s="117" t="s">
        <v>1643</v>
      </c>
      <c r="B650" s="40" t="s">
        <v>1047</v>
      </c>
      <c r="C650" s="391">
        <v>20.95</v>
      </c>
      <c r="D650" s="470"/>
      <c r="E650" s="106"/>
    </row>
    <row r="651" spans="1:5" x14ac:dyDescent="0.2">
      <c r="A651" s="117" t="s">
        <v>1643</v>
      </c>
      <c r="B651" s="40" t="s">
        <v>1069</v>
      </c>
      <c r="C651" s="391">
        <v>15.49</v>
      </c>
      <c r="D651" s="470"/>
      <c r="E651" s="106"/>
    </row>
    <row r="652" spans="1:5" x14ac:dyDescent="0.2">
      <c r="A652" s="117" t="s">
        <v>1643</v>
      </c>
      <c r="B652" s="72" t="s">
        <v>3460</v>
      </c>
      <c r="C652" s="391">
        <v>14.56</v>
      </c>
      <c r="D652" s="470"/>
      <c r="E652" s="106"/>
    </row>
    <row r="653" spans="1:5" x14ac:dyDescent="0.2">
      <c r="A653" s="143" t="s">
        <v>1643</v>
      </c>
      <c r="B653" s="111" t="s">
        <v>4677</v>
      </c>
      <c r="C653" s="391">
        <v>13.1</v>
      </c>
      <c r="D653" s="470"/>
      <c r="E653" s="106"/>
    </row>
    <row r="654" spans="1:5" ht="15.75" thickBot="1" x14ac:dyDescent="0.25">
      <c r="A654" s="379" t="s">
        <v>1643</v>
      </c>
      <c r="B654" s="376" t="s">
        <v>1093</v>
      </c>
      <c r="C654" s="377">
        <v>11.47</v>
      </c>
      <c r="D654" s="471"/>
      <c r="E654" s="106"/>
    </row>
    <row r="655" spans="1:5" x14ac:dyDescent="0.2">
      <c r="A655" s="392" t="s">
        <v>1643</v>
      </c>
      <c r="B655" s="412" t="s">
        <v>1645</v>
      </c>
      <c r="C655" s="394">
        <v>8.75</v>
      </c>
      <c r="D655" s="467" t="s">
        <v>4775</v>
      </c>
      <c r="E655" s="106"/>
    </row>
    <row r="656" spans="1:5" x14ac:dyDescent="0.2">
      <c r="A656" s="143" t="s">
        <v>1643</v>
      </c>
      <c r="B656" s="40" t="s">
        <v>1102</v>
      </c>
      <c r="C656" s="391">
        <v>4.0599999999999996</v>
      </c>
      <c r="D656" s="468"/>
      <c r="E656" s="106"/>
    </row>
    <row r="657" spans="1:5" x14ac:dyDescent="0.2">
      <c r="A657" s="117" t="s">
        <v>1643</v>
      </c>
      <c r="B657" s="40" t="s">
        <v>4678</v>
      </c>
      <c r="C657" s="391">
        <v>3.83</v>
      </c>
      <c r="D657" s="468"/>
      <c r="E657" s="106"/>
    </row>
    <row r="658" spans="1:5" ht="15.75" thickBot="1" x14ac:dyDescent="0.25">
      <c r="A658" s="379" t="s">
        <v>1643</v>
      </c>
      <c r="B658" s="376" t="s">
        <v>1075</v>
      </c>
      <c r="C658" s="377">
        <v>3.58</v>
      </c>
      <c r="D658" s="469"/>
      <c r="E658" s="106"/>
    </row>
    <row r="659" spans="1:5" x14ac:dyDescent="0.2">
      <c r="A659" s="110" t="s">
        <v>1643</v>
      </c>
      <c r="B659" s="40" t="s">
        <v>1084</v>
      </c>
      <c r="C659" s="374">
        <v>3.17</v>
      </c>
      <c r="D659" s="38"/>
      <c r="E659" s="106"/>
    </row>
    <row r="660" spans="1:5" x14ac:dyDescent="0.2">
      <c r="A660" s="143" t="s">
        <v>1643</v>
      </c>
      <c r="B660" s="40" t="s">
        <v>1252</v>
      </c>
      <c r="C660" s="374">
        <v>3.06</v>
      </c>
      <c r="D660" s="38"/>
      <c r="E660" s="106"/>
    </row>
    <row r="661" spans="1:5" x14ac:dyDescent="0.2">
      <c r="A661" s="110" t="s">
        <v>1643</v>
      </c>
      <c r="B661" s="39" t="s">
        <v>4676</v>
      </c>
      <c r="C661" s="374">
        <v>2.33</v>
      </c>
      <c r="D661" s="38"/>
      <c r="E661" s="106"/>
    </row>
    <row r="662" spans="1:5" x14ac:dyDescent="0.2">
      <c r="A662" s="12" t="s">
        <v>1643</v>
      </c>
      <c r="B662" s="65" t="s">
        <v>4486</v>
      </c>
      <c r="C662" s="374">
        <v>2.06</v>
      </c>
      <c r="D662" s="38"/>
      <c r="E662" s="106"/>
    </row>
    <row r="663" spans="1:5" x14ac:dyDescent="0.2">
      <c r="A663" s="12" t="s">
        <v>1643</v>
      </c>
      <c r="B663" s="4" t="s">
        <v>1758</v>
      </c>
      <c r="C663" s="374">
        <v>1.79</v>
      </c>
      <c r="D663" s="38"/>
      <c r="E663" s="106"/>
    </row>
    <row r="664" spans="1:5" x14ac:dyDescent="0.2">
      <c r="A664" s="143" t="s">
        <v>1643</v>
      </c>
      <c r="B664" s="40" t="s">
        <v>950</v>
      </c>
      <c r="C664" s="374">
        <v>1.69</v>
      </c>
      <c r="D664" s="38"/>
      <c r="E664" s="106"/>
    </row>
    <row r="665" spans="1:5" x14ac:dyDescent="0.2">
      <c r="A665" s="12" t="s">
        <v>1643</v>
      </c>
      <c r="B665" s="420" t="s">
        <v>1642</v>
      </c>
      <c r="C665" s="374">
        <v>1.5</v>
      </c>
      <c r="D665" s="38"/>
      <c r="E665" s="106"/>
    </row>
    <row r="666" spans="1:5" x14ac:dyDescent="0.2">
      <c r="A666" s="12" t="s">
        <v>1643</v>
      </c>
      <c r="B666" s="4" t="s">
        <v>1646</v>
      </c>
      <c r="C666" s="374">
        <v>1.37</v>
      </c>
      <c r="D666" s="38"/>
      <c r="E666" s="106"/>
    </row>
    <row r="667" spans="1:5" x14ac:dyDescent="0.2">
      <c r="A667" s="12" t="s">
        <v>1643</v>
      </c>
      <c r="B667" s="4" t="s">
        <v>1759</v>
      </c>
      <c r="C667" s="374">
        <v>1.31</v>
      </c>
      <c r="D667" s="38"/>
      <c r="E667" s="106"/>
    </row>
    <row r="668" spans="1:5" x14ac:dyDescent="0.2">
      <c r="A668" s="12" t="s">
        <v>1643</v>
      </c>
      <c r="B668" s="65" t="s">
        <v>4487</v>
      </c>
      <c r="C668" s="374">
        <v>0.9</v>
      </c>
      <c r="D668" s="38"/>
      <c r="E668" s="106"/>
    </row>
    <row r="669" spans="1:5" x14ac:dyDescent="0.2">
      <c r="A669" s="12" t="s">
        <v>1643</v>
      </c>
      <c r="B669" s="65" t="s">
        <v>4407</v>
      </c>
      <c r="C669" s="374">
        <v>0.73</v>
      </c>
      <c r="D669" s="38"/>
      <c r="E669" s="106"/>
    </row>
    <row r="670" spans="1:5" x14ac:dyDescent="0.2">
      <c r="A670" s="143" t="s">
        <v>1643</v>
      </c>
      <c r="B670" s="40" t="s">
        <v>1068</v>
      </c>
      <c r="C670" s="374">
        <v>0.68</v>
      </c>
      <c r="D670" s="38"/>
      <c r="E670" s="106"/>
    </row>
    <row r="671" spans="1:5" x14ac:dyDescent="0.2">
      <c r="A671" s="143" t="s">
        <v>1643</v>
      </c>
      <c r="B671" s="40" t="s">
        <v>1072</v>
      </c>
      <c r="C671" s="374" t="s">
        <v>4773</v>
      </c>
      <c r="D671" s="38"/>
      <c r="E671" s="106"/>
    </row>
    <row r="672" spans="1:5" x14ac:dyDescent="0.2">
      <c r="A672" s="387"/>
      <c r="B672" s="387"/>
      <c r="C672" s="387"/>
      <c r="D672" s="387"/>
    </row>
    <row r="673" spans="1:5" x14ac:dyDescent="0.2">
      <c r="A673" s="117" t="s">
        <v>1479</v>
      </c>
      <c r="B673" s="64" t="s">
        <v>4449</v>
      </c>
      <c r="C673" s="391">
        <v>140.5</v>
      </c>
      <c r="D673" s="470" t="s">
        <v>4774</v>
      </c>
      <c r="E673" s="106"/>
    </row>
    <row r="674" spans="1:5" x14ac:dyDescent="0.2">
      <c r="A674" s="117" t="s">
        <v>1479</v>
      </c>
      <c r="B674" s="51" t="s">
        <v>4457</v>
      </c>
      <c r="C674" s="391">
        <v>35.39</v>
      </c>
      <c r="D674" s="470"/>
      <c r="E674" s="106"/>
    </row>
    <row r="675" spans="1:5" x14ac:dyDescent="0.2">
      <c r="A675" s="117" t="s">
        <v>1479</v>
      </c>
      <c r="B675" s="421" t="s">
        <v>2282</v>
      </c>
      <c r="C675" s="391">
        <v>16.670000000000002</v>
      </c>
      <c r="D675" s="470"/>
      <c r="E675" s="106"/>
    </row>
    <row r="676" spans="1:5" x14ac:dyDescent="0.2">
      <c r="A676" s="117" t="s">
        <v>1479</v>
      </c>
      <c r="B676" s="64" t="s">
        <v>4453</v>
      </c>
      <c r="C676" s="391">
        <v>13.49</v>
      </c>
      <c r="D676" s="470"/>
      <c r="E676" s="106"/>
    </row>
    <row r="677" spans="1:5" ht="15.75" thickBot="1" x14ac:dyDescent="0.25">
      <c r="A677" s="375" t="s">
        <v>1479</v>
      </c>
      <c r="B677" s="390" t="s">
        <v>3835</v>
      </c>
      <c r="C677" s="377">
        <v>10</v>
      </c>
      <c r="D677" s="471"/>
      <c r="E677" s="106"/>
    </row>
    <row r="678" spans="1:5" x14ac:dyDescent="0.2">
      <c r="A678" s="12" t="s">
        <v>1479</v>
      </c>
      <c r="B678" s="380" t="s">
        <v>3390</v>
      </c>
      <c r="C678" s="374">
        <v>4.72</v>
      </c>
      <c r="D678" s="38"/>
      <c r="E678" s="106"/>
    </row>
    <row r="679" spans="1:5" x14ac:dyDescent="0.2">
      <c r="A679" s="12" t="s">
        <v>1479</v>
      </c>
      <c r="B679" s="64" t="s">
        <v>4454</v>
      </c>
      <c r="C679" s="374">
        <v>3.93</v>
      </c>
      <c r="D679" s="38"/>
      <c r="E679" s="106"/>
    </row>
    <row r="680" spans="1:5" x14ac:dyDescent="0.2">
      <c r="A680" s="143" t="s">
        <v>1479</v>
      </c>
      <c r="B680" s="40" t="s">
        <v>1487</v>
      </c>
      <c r="C680" s="374">
        <v>3.5</v>
      </c>
      <c r="D680" s="38"/>
      <c r="E680" s="106"/>
    </row>
    <row r="681" spans="1:5" x14ac:dyDescent="0.2">
      <c r="A681" s="178" t="s">
        <v>1479</v>
      </c>
      <c r="B681" s="186" t="s">
        <v>2295</v>
      </c>
      <c r="C681" s="374">
        <v>1.54</v>
      </c>
      <c r="D681" s="38"/>
      <c r="E681" s="106"/>
    </row>
    <row r="682" spans="1:5" x14ac:dyDescent="0.2">
      <c r="A682" s="143" t="s">
        <v>1479</v>
      </c>
      <c r="B682" s="378" t="s">
        <v>1484</v>
      </c>
      <c r="C682" s="374">
        <v>1.28</v>
      </c>
      <c r="D682" s="38"/>
      <c r="E682" s="106"/>
    </row>
    <row r="683" spans="1:5" x14ac:dyDescent="0.2">
      <c r="A683" s="143" t="s">
        <v>1479</v>
      </c>
      <c r="B683" s="40" t="s">
        <v>1483</v>
      </c>
      <c r="C683" s="374">
        <v>1.05</v>
      </c>
      <c r="D683" s="38"/>
      <c r="E683" s="106"/>
    </row>
    <row r="684" spans="1:5" x14ac:dyDescent="0.2">
      <c r="A684" s="12" t="s">
        <v>1479</v>
      </c>
      <c r="B684" s="64" t="s">
        <v>4459</v>
      </c>
      <c r="C684" s="374">
        <v>1</v>
      </c>
      <c r="D684" s="38"/>
      <c r="E684" s="106"/>
    </row>
    <row r="685" spans="1:5" x14ac:dyDescent="0.2">
      <c r="A685" s="143" t="s">
        <v>1479</v>
      </c>
      <c r="B685" s="40" t="s">
        <v>1485</v>
      </c>
      <c r="C685" s="374">
        <v>0.73</v>
      </c>
      <c r="D685" s="38"/>
      <c r="E685" s="106"/>
    </row>
    <row r="686" spans="1:5" x14ac:dyDescent="0.2">
      <c r="A686" s="12" t="s">
        <v>1479</v>
      </c>
      <c r="B686" s="68" t="s">
        <v>2291</v>
      </c>
      <c r="C686" s="374" t="s">
        <v>4773</v>
      </c>
      <c r="D686" s="38"/>
      <c r="E686" s="106"/>
    </row>
    <row r="687" spans="1:5" x14ac:dyDescent="0.2">
      <c r="A687" s="387"/>
      <c r="B687" s="387"/>
      <c r="C687" s="387"/>
      <c r="D687" s="387"/>
    </row>
    <row r="688" spans="1:5" x14ac:dyDescent="0.2">
      <c r="A688" s="12" t="s">
        <v>1489</v>
      </c>
      <c r="B688" s="4" t="s">
        <v>1683</v>
      </c>
      <c r="C688" s="374">
        <v>171.35</v>
      </c>
      <c r="D688" s="483" t="s">
        <v>4774</v>
      </c>
      <c r="E688" s="106"/>
    </row>
    <row r="689" spans="1:5" x14ac:dyDescent="0.2">
      <c r="A689" s="12" t="s">
        <v>1489</v>
      </c>
      <c r="B689" s="4" t="s">
        <v>3415</v>
      </c>
      <c r="C689" s="374">
        <v>144.31</v>
      </c>
      <c r="D689" s="483"/>
      <c r="E689" s="106"/>
    </row>
    <row r="690" spans="1:5" x14ac:dyDescent="0.2">
      <c r="A690" s="12" t="s">
        <v>1489</v>
      </c>
      <c r="B690" s="4" t="s">
        <v>3935</v>
      </c>
      <c r="C690" s="374">
        <v>117.51</v>
      </c>
      <c r="D690" s="483"/>
      <c r="E690" s="431" t="s">
        <v>4787</v>
      </c>
    </row>
    <row r="691" spans="1:5" x14ac:dyDescent="0.2">
      <c r="A691" s="12" t="s">
        <v>1489</v>
      </c>
      <c r="B691" s="4" t="s">
        <v>3435</v>
      </c>
      <c r="C691" s="374">
        <v>100</v>
      </c>
      <c r="D691" s="483"/>
      <c r="E691" s="106"/>
    </row>
    <row r="692" spans="1:5" ht="15.75" thickBot="1" x14ac:dyDescent="0.25">
      <c r="A692" s="375" t="s">
        <v>1489</v>
      </c>
      <c r="B692" s="390" t="s">
        <v>3434</v>
      </c>
      <c r="C692" s="377">
        <v>89.3</v>
      </c>
      <c r="D692" s="471"/>
      <c r="E692" s="106"/>
    </row>
    <row r="693" spans="1:5" x14ac:dyDescent="0.2">
      <c r="A693" s="12" t="s">
        <v>1489</v>
      </c>
      <c r="B693" s="4" t="s">
        <v>3433</v>
      </c>
      <c r="C693" s="374">
        <v>81.3</v>
      </c>
      <c r="D693" s="467" t="s">
        <v>4775</v>
      </c>
      <c r="E693" s="106"/>
    </row>
    <row r="694" spans="1:5" x14ac:dyDescent="0.2">
      <c r="A694" s="143" t="s">
        <v>1489</v>
      </c>
      <c r="B694" s="4" t="s">
        <v>4682</v>
      </c>
      <c r="C694" s="374">
        <v>54.2</v>
      </c>
      <c r="D694" s="479"/>
      <c r="E694" s="106"/>
    </row>
    <row r="695" spans="1:5" x14ac:dyDescent="0.2">
      <c r="A695" s="12" t="s">
        <v>1489</v>
      </c>
      <c r="B695" s="4" t="s">
        <v>3439</v>
      </c>
      <c r="C695" s="374">
        <v>47.6</v>
      </c>
      <c r="D695" s="479"/>
      <c r="E695" s="106"/>
    </row>
    <row r="696" spans="1:5" x14ac:dyDescent="0.2">
      <c r="A696" s="143" t="s">
        <v>1489</v>
      </c>
      <c r="B696" s="111" t="s">
        <v>1690</v>
      </c>
      <c r="C696" s="391">
        <v>47.1</v>
      </c>
      <c r="D696" s="479"/>
      <c r="E696" s="106"/>
    </row>
    <row r="697" spans="1:5" ht="15.75" thickBot="1" x14ac:dyDescent="0.25">
      <c r="A697" s="375" t="s">
        <v>1489</v>
      </c>
      <c r="B697" s="390" t="s">
        <v>4687</v>
      </c>
      <c r="C697" s="377">
        <v>32.21</v>
      </c>
      <c r="D697" s="469"/>
      <c r="E697" s="106"/>
    </row>
    <row r="698" spans="1:5" x14ac:dyDescent="0.2">
      <c r="A698" s="12" t="s">
        <v>1489</v>
      </c>
      <c r="B698" s="4" t="s">
        <v>3432</v>
      </c>
      <c r="C698" s="374">
        <v>28.35</v>
      </c>
      <c r="D698" s="38"/>
      <c r="E698" s="106"/>
    </row>
    <row r="699" spans="1:5" x14ac:dyDescent="0.2">
      <c r="A699" s="12" t="s">
        <v>1489</v>
      </c>
      <c r="B699" s="4" t="s">
        <v>3438</v>
      </c>
      <c r="C699" s="374">
        <v>22.9</v>
      </c>
      <c r="D699" s="38"/>
      <c r="E699" s="106"/>
    </row>
    <row r="700" spans="1:5" x14ac:dyDescent="0.2">
      <c r="A700" s="12" t="s">
        <v>1489</v>
      </c>
      <c r="B700" s="4" t="s">
        <v>4692</v>
      </c>
      <c r="C700" s="374">
        <v>20</v>
      </c>
      <c r="D700" s="38"/>
      <c r="E700" s="106"/>
    </row>
    <row r="701" spans="1:5" x14ac:dyDescent="0.2">
      <c r="A701" s="12" t="s">
        <v>1489</v>
      </c>
      <c r="B701" s="40" t="s">
        <v>4681</v>
      </c>
      <c r="C701" s="374">
        <v>18.850000000000001</v>
      </c>
      <c r="D701" s="38"/>
      <c r="E701" s="106"/>
    </row>
    <row r="702" spans="1:5" x14ac:dyDescent="0.2">
      <c r="A702" s="12" t="s">
        <v>1489</v>
      </c>
      <c r="B702" s="4" t="s">
        <v>3436</v>
      </c>
      <c r="C702" s="374">
        <v>16.78</v>
      </c>
      <c r="D702" s="38"/>
      <c r="E702" s="106"/>
    </row>
    <row r="703" spans="1:5" x14ac:dyDescent="0.2">
      <c r="A703" s="12" t="s">
        <v>1489</v>
      </c>
      <c r="B703" s="4" t="s">
        <v>1727</v>
      </c>
      <c r="C703" s="374">
        <v>16</v>
      </c>
      <c r="D703" s="38"/>
      <c r="E703" s="106"/>
    </row>
    <row r="704" spans="1:5" x14ac:dyDescent="0.2">
      <c r="A704" s="143" t="s">
        <v>1489</v>
      </c>
      <c r="B704" s="40" t="s">
        <v>1493</v>
      </c>
      <c r="C704" s="374">
        <v>15.8</v>
      </c>
      <c r="D704" s="38"/>
      <c r="E704" s="106"/>
    </row>
    <row r="705" spans="1:5" x14ac:dyDescent="0.2">
      <c r="A705" s="12" t="s">
        <v>1489</v>
      </c>
      <c r="B705" s="4" t="s">
        <v>2311</v>
      </c>
      <c r="C705" s="374">
        <v>14.02</v>
      </c>
      <c r="D705" s="38"/>
      <c r="E705" s="106"/>
    </row>
    <row r="706" spans="1:5" x14ac:dyDescent="0.2">
      <c r="A706" s="12" t="s">
        <v>1489</v>
      </c>
      <c r="B706" s="4" t="s">
        <v>3440</v>
      </c>
      <c r="C706" s="374">
        <v>12.9</v>
      </c>
      <c r="D706" s="38"/>
      <c r="E706" s="106"/>
    </row>
    <row r="707" spans="1:5" x14ac:dyDescent="0.2">
      <c r="A707" s="12" t="s">
        <v>1489</v>
      </c>
      <c r="B707" s="4" t="s">
        <v>3437</v>
      </c>
      <c r="C707" s="374">
        <v>12.1</v>
      </c>
      <c r="D707" s="38"/>
      <c r="E707" s="106"/>
    </row>
    <row r="708" spans="1:5" x14ac:dyDescent="0.2">
      <c r="A708" s="12" t="s">
        <v>1489</v>
      </c>
      <c r="B708" s="4" t="s">
        <v>1692</v>
      </c>
      <c r="C708" s="374">
        <v>7.2</v>
      </c>
      <c r="D708" s="38"/>
      <c r="E708" s="106"/>
    </row>
    <row r="709" spans="1:5" x14ac:dyDescent="0.2">
      <c r="A709" s="12" t="s">
        <v>1489</v>
      </c>
      <c r="B709" s="4" t="s">
        <v>3697</v>
      </c>
      <c r="C709" s="374">
        <v>6</v>
      </c>
      <c r="D709" s="38"/>
      <c r="E709" s="106"/>
    </row>
    <row r="710" spans="1:5" x14ac:dyDescent="0.2">
      <c r="A710" s="12" t="s">
        <v>1489</v>
      </c>
      <c r="B710" s="4" t="s">
        <v>1689</v>
      </c>
      <c r="C710" s="374">
        <v>5.36</v>
      </c>
      <c r="D710" s="38"/>
      <c r="E710" s="106"/>
    </row>
    <row r="711" spans="1:5" x14ac:dyDescent="0.2">
      <c r="A711" s="143" t="s">
        <v>1489</v>
      </c>
      <c r="B711" s="40" t="s">
        <v>1494</v>
      </c>
      <c r="C711" s="374">
        <v>4.8499999999999996</v>
      </c>
      <c r="D711" s="38"/>
      <c r="E711" s="106"/>
    </row>
    <row r="712" spans="1:5" x14ac:dyDescent="0.2">
      <c r="A712" s="143" t="s">
        <v>1489</v>
      </c>
      <c r="B712" s="40" t="s">
        <v>1491</v>
      </c>
      <c r="C712" s="374">
        <v>2.5</v>
      </c>
      <c r="D712" s="38"/>
      <c r="E712" s="106"/>
    </row>
    <row r="713" spans="1:5" x14ac:dyDescent="0.2">
      <c r="A713" s="12" t="s">
        <v>1489</v>
      </c>
      <c r="B713" s="4" t="s">
        <v>3605</v>
      </c>
      <c r="C713" s="374">
        <v>2.19</v>
      </c>
      <c r="D713" s="38"/>
      <c r="E713" s="106"/>
    </row>
    <row r="714" spans="1:5" x14ac:dyDescent="0.2">
      <c r="A714" s="12" t="s">
        <v>1489</v>
      </c>
      <c r="B714" s="4" t="s">
        <v>4546</v>
      </c>
      <c r="C714" s="374">
        <v>1.5</v>
      </c>
      <c r="D714" s="38"/>
      <c r="E714" s="106"/>
    </row>
    <row r="715" spans="1:5" x14ac:dyDescent="0.2">
      <c r="A715" s="12" t="s">
        <v>1489</v>
      </c>
      <c r="B715" s="64" t="s">
        <v>4685</v>
      </c>
      <c r="C715" s="374">
        <v>1.44</v>
      </c>
      <c r="D715" s="38"/>
      <c r="E715" s="106"/>
    </row>
    <row r="716" spans="1:5" x14ac:dyDescent="0.2">
      <c r="A716" s="12" t="s">
        <v>1489</v>
      </c>
      <c r="B716" s="4" t="s">
        <v>3554</v>
      </c>
      <c r="C716" s="374">
        <v>1.26</v>
      </c>
      <c r="D716" s="38"/>
      <c r="E716" s="106"/>
    </row>
    <row r="717" spans="1:5" x14ac:dyDescent="0.2">
      <c r="A717" s="12" t="s">
        <v>1489</v>
      </c>
      <c r="B717" s="64" t="s">
        <v>4683</v>
      </c>
      <c r="C717" s="374">
        <v>1.22</v>
      </c>
      <c r="D717" s="38"/>
      <c r="E717" s="106"/>
    </row>
    <row r="718" spans="1:5" x14ac:dyDescent="0.2">
      <c r="A718" s="143" t="s">
        <v>1489</v>
      </c>
      <c r="B718" s="4" t="s">
        <v>4728</v>
      </c>
      <c r="C718" s="374">
        <v>1.05</v>
      </c>
      <c r="D718" s="38"/>
      <c r="E718" s="106"/>
    </row>
    <row r="719" spans="1:5" x14ac:dyDescent="0.2">
      <c r="A719" s="12" t="s">
        <v>1489</v>
      </c>
      <c r="B719" s="4" t="s">
        <v>4690</v>
      </c>
      <c r="C719" s="374">
        <v>1</v>
      </c>
      <c r="D719" s="38"/>
      <c r="E719" s="106"/>
    </row>
    <row r="720" spans="1:5" x14ac:dyDescent="0.2">
      <c r="A720" s="143" t="s">
        <v>1489</v>
      </c>
      <c r="B720" s="40" t="s">
        <v>4689</v>
      </c>
      <c r="C720" s="374">
        <v>0.89</v>
      </c>
      <c r="D720" s="38"/>
      <c r="E720" s="106"/>
    </row>
    <row r="721" spans="1:5" x14ac:dyDescent="0.2">
      <c r="A721" s="143" t="s">
        <v>1489</v>
      </c>
      <c r="B721" s="40" t="s">
        <v>4691</v>
      </c>
      <c r="C721" s="374">
        <v>0.85</v>
      </c>
      <c r="D721" s="38"/>
      <c r="E721" s="106"/>
    </row>
    <row r="722" spans="1:5" x14ac:dyDescent="0.2">
      <c r="A722" s="12" t="s">
        <v>1489</v>
      </c>
      <c r="B722" s="64" t="s">
        <v>4686</v>
      </c>
      <c r="C722" s="374">
        <v>0.56999999999999995</v>
      </c>
      <c r="D722" s="38"/>
      <c r="E722" s="106"/>
    </row>
    <row r="723" spans="1:5" x14ac:dyDescent="0.2">
      <c r="A723" s="143" t="s">
        <v>1489</v>
      </c>
      <c r="B723" s="40" t="s">
        <v>1490</v>
      </c>
      <c r="C723" s="374">
        <v>0.56000000000000005</v>
      </c>
      <c r="D723" s="38"/>
      <c r="E723" s="106"/>
    </row>
    <row r="724" spans="1:5" x14ac:dyDescent="0.2">
      <c r="A724" s="143" t="s">
        <v>1489</v>
      </c>
      <c r="B724" s="40" t="s">
        <v>4688</v>
      </c>
      <c r="C724" s="374">
        <v>0.55000000000000004</v>
      </c>
      <c r="D724" s="38"/>
      <c r="E724" s="106"/>
    </row>
    <row r="725" spans="1:5" x14ac:dyDescent="0.2">
      <c r="A725" s="143" t="s">
        <v>1489</v>
      </c>
      <c r="B725" s="40" t="s">
        <v>1492</v>
      </c>
      <c r="C725" s="374">
        <v>0.55000000000000004</v>
      </c>
      <c r="D725" s="38"/>
      <c r="E725" s="106"/>
    </row>
    <row r="726" spans="1:5" x14ac:dyDescent="0.2">
      <c r="A726" s="12" t="s">
        <v>1489</v>
      </c>
      <c r="B726" s="40" t="s">
        <v>1302</v>
      </c>
      <c r="C726" s="374" t="s">
        <v>4773</v>
      </c>
      <c r="D726" s="38"/>
      <c r="E726" s="106"/>
    </row>
    <row r="727" spans="1:5" x14ac:dyDescent="0.2">
      <c r="A727" s="387"/>
      <c r="B727" s="387"/>
      <c r="C727" s="387"/>
      <c r="D727" s="387"/>
    </row>
    <row r="728" spans="1:5" x14ac:dyDescent="0.2">
      <c r="A728" s="143" t="s">
        <v>2328</v>
      </c>
      <c r="B728" s="378" t="s">
        <v>973</v>
      </c>
      <c r="C728" s="374">
        <v>62.47</v>
      </c>
      <c r="D728" s="422" t="s">
        <v>4774</v>
      </c>
      <c r="E728" s="106"/>
    </row>
    <row r="729" spans="1:5" x14ac:dyDescent="0.2">
      <c r="A729" s="143" t="s">
        <v>2328</v>
      </c>
      <c r="B729" s="40" t="s">
        <v>972</v>
      </c>
      <c r="C729" s="374">
        <v>59.05</v>
      </c>
      <c r="D729" s="422"/>
      <c r="E729" s="106"/>
    </row>
    <row r="730" spans="1:5" x14ac:dyDescent="0.2">
      <c r="A730" s="143" t="s">
        <v>2328</v>
      </c>
      <c r="B730" s="40" t="s">
        <v>974</v>
      </c>
      <c r="C730" s="374">
        <v>43.31</v>
      </c>
      <c r="D730" s="422"/>
      <c r="E730" s="106"/>
    </row>
    <row r="731" spans="1:5" x14ac:dyDescent="0.2">
      <c r="A731" s="143" t="s">
        <v>2328</v>
      </c>
      <c r="B731" s="40" t="s">
        <v>989</v>
      </c>
      <c r="C731" s="374">
        <v>34.43</v>
      </c>
      <c r="D731" s="422"/>
      <c r="E731" s="106"/>
    </row>
    <row r="732" spans="1:5" ht="15.75" thickBot="1" x14ac:dyDescent="0.25">
      <c r="A732" s="379" t="s">
        <v>2328</v>
      </c>
      <c r="B732" s="382" t="s">
        <v>977</v>
      </c>
      <c r="C732" s="377">
        <v>22.25</v>
      </c>
      <c r="D732" s="423"/>
      <c r="E732" s="106"/>
    </row>
    <row r="733" spans="1:5" x14ac:dyDescent="0.2">
      <c r="A733" s="143" t="s">
        <v>2328</v>
      </c>
      <c r="B733" s="40" t="s">
        <v>985</v>
      </c>
      <c r="C733" s="374">
        <v>13.82</v>
      </c>
      <c r="D733" s="472" t="s">
        <v>4775</v>
      </c>
      <c r="E733" s="106"/>
    </row>
    <row r="734" spans="1:5" ht="15.75" thickBot="1" x14ac:dyDescent="0.25">
      <c r="A734" s="379" t="s">
        <v>2328</v>
      </c>
      <c r="B734" s="376" t="s">
        <v>984</v>
      </c>
      <c r="C734" s="377">
        <v>11.37</v>
      </c>
      <c r="D734" s="474"/>
      <c r="E734" s="106"/>
    </row>
    <row r="735" spans="1:5" x14ac:dyDescent="0.2">
      <c r="A735" s="143" t="s">
        <v>2328</v>
      </c>
      <c r="B735" s="40" t="s">
        <v>987</v>
      </c>
      <c r="C735" s="374">
        <v>8.08</v>
      </c>
      <c r="D735" s="38"/>
      <c r="E735" s="106"/>
    </row>
    <row r="736" spans="1:5" x14ac:dyDescent="0.2">
      <c r="A736" s="143" t="s">
        <v>2328</v>
      </c>
      <c r="B736" s="40" t="s">
        <v>988</v>
      </c>
      <c r="C736" s="374">
        <v>5.1100000000000003</v>
      </c>
      <c r="D736" s="38"/>
      <c r="E736" s="106"/>
    </row>
    <row r="737" spans="1:5" x14ac:dyDescent="0.2">
      <c r="A737" s="143" t="s">
        <v>2328</v>
      </c>
      <c r="B737" s="40" t="s">
        <v>991</v>
      </c>
      <c r="C737" s="374">
        <v>5.1100000000000003</v>
      </c>
      <c r="D737" s="38"/>
      <c r="E737" s="106"/>
    </row>
    <row r="738" spans="1:5" x14ac:dyDescent="0.2">
      <c r="A738" s="143" t="s">
        <v>2328</v>
      </c>
      <c r="B738" s="40" t="s">
        <v>1277</v>
      </c>
      <c r="C738" s="374">
        <v>5</v>
      </c>
      <c r="D738" s="38"/>
      <c r="E738" s="106"/>
    </row>
    <row r="739" spans="1:5" x14ac:dyDescent="0.2">
      <c r="A739" s="143" t="s">
        <v>2328</v>
      </c>
      <c r="B739" s="40" t="s">
        <v>1162</v>
      </c>
      <c r="C739" s="374">
        <v>4.76</v>
      </c>
      <c r="D739" s="38"/>
      <c r="E739" s="106"/>
    </row>
    <row r="740" spans="1:5" x14ac:dyDescent="0.2">
      <c r="A740" s="143" t="s">
        <v>2328</v>
      </c>
      <c r="B740" s="40" t="s">
        <v>1136</v>
      </c>
      <c r="C740" s="374">
        <v>4.04</v>
      </c>
      <c r="D740" s="38"/>
      <c r="E740" s="106"/>
    </row>
    <row r="741" spans="1:5" x14ac:dyDescent="0.2">
      <c r="A741" s="12" t="s">
        <v>2328</v>
      </c>
      <c r="B741" s="64" t="s">
        <v>4195</v>
      </c>
      <c r="C741" s="374">
        <v>1.54</v>
      </c>
      <c r="D741" s="38"/>
      <c r="E741" s="106"/>
    </row>
    <row r="742" spans="1:5" x14ac:dyDescent="0.2">
      <c r="A742" s="143" t="s">
        <v>2328</v>
      </c>
      <c r="B742" s="40" t="s">
        <v>1146</v>
      </c>
      <c r="C742" s="374">
        <v>1.52</v>
      </c>
      <c r="D742" s="38"/>
      <c r="E742" s="106"/>
    </row>
    <row r="743" spans="1:5" x14ac:dyDescent="0.2">
      <c r="A743" s="387"/>
      <c r="B743" s="387"/>
      <c r="C743" s="387"/>
      <c r="D743" s="387"/>
    </row>
    <row r="744" spans="1:5" x14ac:dyDescent="0.2">
      <c r="A744" s="143" t="s">
        <v>2332</v>
      </c>
      <c r="B744" s="378" t="s">
        <v>1051</v>
      </c>
      <c r="C744" s="374">
        <v>52.81</v>
      </c>
      <c r="D744" s="483" t="s">
        <v>4774</v>
      </c>
      <c r="E744" s="106"/>
    </row>
    <row r="745" spans="1:5" x14ac:dyDescent="0.2">
      <c r="A745" s="12" t="s">
        <v>2332</v>
      </c>
      <c r="B745" s="68" t="s">
        <v>2331</v>
      </c>
      <c r="C745" s="374">
        <v>19.05</v>
      </c>
      <c r="D745" s="483"/>
      <c r="E745" s="106"/>
    </row>
    <row r="746" spans="1:5" x14ac:dyDescent="0.2">
      <c r="A746" s="143" t="s">
        <v>2332</v>
      </c>
      <c r="B746" s="405" t="s">
        <v>2335</v>
      </c>
      <c r="C746" s="374">
        <v>16.18</v>
      </c>
      <c r="D746" s="483"/>
      <c r="E746" s="106"/>
    </row>
    <row r="747" spans="1:5" ht="15.75" thickBot="1" x14ac:dyDescent="0.25">
      <c r="A747" s="375" t="s">
        <v>2332</v>
      </c>
      <c r="B747" s="390" t="s">
        <v>4037</v>
      </c>
      <c r="C747" s="377">
        <v>14.63</v>
      </c>
      <c r="D747" s="471"/>
      <c r="E747" s="106"/>
    </row>
    <row r="748" spans="1:5" x14ac:dyDescent="0.2">
      <c r="A748" s="12" t="s">
        <v>2332</v>
      </c>
      <c r="B748" s="68" t="s">
        <v>2340</v>
      </c>
      <c r="C748" s="374">
        <v>6.67</v>
      </c>
      <c r="D748" s="38"/>
      <c r="E748" s="106"/>
    </row>
    <row r="749" spans="1:5" x14ac:dyDescent="0.2">
      <c r="A749" s="12" t="s">
        <v>2332</v>
      </c>
      <c r="B749" s="74" t="s">
        <v>4035</v>
      </c>
      <c r="C749" s="374">
        <v>6.22</v>
      </c>
      <c r="D749" s="38"/>
      <c r="E749" s="106"/>
    </row>
    <row r="750" spans="1:5" x14ac:dyDescent="0.2">
      <c r="A750" s="121" t="s">
        <v>2332</v>
      </c>
      <c r="B750" s="115" t="s">
        <v>4153</v>
      </c>
      <c r="C750" s="374">
        <v>5.56</v>
      </c>
      <c r="D750" s="38"/>
      <c r="E750" s="106"/>
    </row>
    <row r="751" spans="1:5" x14ac:dyDescent="0.2">
      <c r="A751" s="143" t="s">
        <v>2332</v>
      </c>
      <c r="B751" s="40" t="s">
        <v>1466</v>
      </c>
      <c r="C751" s="374">
        <v>4.5599999999999996</v>
      </c>
      <c r="D751" s="38"/>
      <c r="E751" s="106"/>
    </row>
    <row r="752" spans="1:5" x14ac:dyDescent="0.2">
      <c r="A752" s="12" t="s">
        <v>2332</v>
      </c>
      <c r="B752" s="4" t="s">
        <v>4467</v>
      </c>
      <c r="C752" s="374">
        <v>3.71</v>
      </c>
      <c r="D752" s="38"/>
      <c r="E752" s="106"/>
    </row>
    <row r="753" spans="1:5" x14ac:dyDescent="0.2">
      <c r="A753" s="12" t="s">
        <v>2332</v>
      </c>
      <c r="B753" s="74" t="s">
        <v>4034</v>
      </c>
      <c r="C753" s="374">
        <v>3.66</v>
      </c>
      <c r="D753" s="38"/>
      <c r="E753" s="106"/>
    </row>
    <row r="754" spans="1:5" x14ac:dyDescent="0.2">
      <c r="A754" s="12" t="s">
        <v>2332</v>
      </c>
      <c r="B754" s="74" t="s">
        <v>4032</v>
      </c>
      <c r="C754" s="374">
        <v>3.66</v>
      </c>
      <c r="D754" s="38"/>
      <c r="E754" s="106"/>
    </row>
    <row r="755" spans="1:5" x14ac:dyDescent="0.2">
      <c r="A755" s="12" t="s">
        <v>2332</v>
      </c>
      <c r="B755" s="74" t="s">
        <v>4033</v>
      </c>
      <c r="C755" s="374">
        <v>2.68</v>
      </c>
      <c r="D755" s="38"/>
      <c r="E755" s="106"/>
    </row>
    <row r="756" spans="1:5" x14ac:dyDescent="0.2">
      <c r="A756" s="387"/>
      <c r="B756" s="387"/>
      <c r="C756" s="387"/>
      <c r="D756" s="387"/>
    </row>
    <row r="757" spans="1:5" ht="15.75" thickBot="1" x14ac:dyDescent="0.25">
      <c r="A757" s="379" t="s">
        <v>2342</v>
      </c>
      <c r="B757" s="382" t="s">
        <v>1008</v>
      </c>
      <c r="C757" s="377">
        <v>25.56</v>
      </c>
      <c r="D757" s="423" t="s">
        <v>4774</v>
      </c>
      <c r="E757" s="106"/>
    </row>
    <row r="758" spans="1:5" x14ac:dyDescent="0.2">
      <c r="A758" s="143" t="s">
        <v>2342</v>
      </c>
      <c r="B758" s="40" t="s">
        <v>1057</v>
      </c>
      <c r="C758" s="374">
        <v>5.25</v>
      </c>
      <c r="D758" s="38"/>
      <c r="E758" s="106"/>
    </row>
    <row r="759" spans="1:5" x14ac:dyDescent="0.2">
      <c r="A759" s="12" t="s">
        <v>2342</v>
      </c>
      <c r="B759" s="40" t="s">
        <v>4698</v>
      </c>
      <c r="C759" s="374">
        <v>1.0900000000000001</v>
      </c>
      <c r="D759" s="38"/>
      <c r="E759" s="106"/>
    </row>
    <row r="760" spans="1:5" x14ac:dyDescent="0.2">
      <c r="A760" s="143" t="s">
        <v>2342</v>
      </c>
      <c r="B760" s="40" t="s">
        <v>1246</v>
      </c>
      <c r="C760" s="374" t="s">
        <v>4773</v>
      </c>
      <c r="D760" s="38"/>
      <c r="E760" s="106"/>
    </row>
    <row r="761" spans="1:5" x14ac:dyDescent="0.2">
      <c r="A761" s="387"/>
      <c r="B761" s="387"/>
      <c r="C761" s="387"/>
      <c r="D761" s="387"/>
    </row>
    <row r="762" spans="1:5" x14ac:dyDescent="0.2">
      <c r="A762" s="117" t="s">
        <v>1496</v>
      </c>
      <c r="B762" s="111" t="s">
        <v>4057</v>
      </c>
      <c r="C762" s="391">
        <v>39.020000000000003</v>
      </c>
      <c r="D762" s="470" t="s">
        <v>4774</v>
      </c>
      <c r="E762" s="106"/>
    </row>
    <row r="763" spans="1:5" x14ac:dyDescent="0.2">
      <c r="A763" s="143" t="s">
        <v>1496</v>
      </c>
      <c r="B763" s="40" t="s">
        <v>1067</v>
      </c>
      <c r="C763" s="391">
        <v>19.149999999999999</v>
      </c>
      <c r="D763" s="470"/>
      <c r="E763" s="431"/>
    </row>
    <row r="764" spans="1:5" x14ac:dyDescent="0.2">
      <c r="A764" s="117" t="s">
        <v>1496</v>
      </c>
      <c r="B764" s="111" t="s">
        <v>4702</v>
      </c>
      <c r="C764" s="391">
        <v>15.49</v>
      </c>
      <c r="D764" s="470"/>
      <c r="E764" s="106"/>
    </row>
    <row r="765" spans="1:5" ht="15.75" thickBot="1" x14ac:dyDescent="0.25">
      <c r="A765" s="427" t="s">
        <v>1496</v>
      </c>
      <c r="B765" s="428" t="s">
        <v>4703</v>
      </c>
      <c r="C765" s="377">
        <v>12.7</v>
      </c>
      <c r="D765" s="471"/>
      <c r="E765" s="106"/>
    </row>
    <row r="766" spans="1:5" x14ac:dyDescent="0.2">
      <c r="A766" s="392" t="s">
        <v>1496</v>
      </c>
      <c r="B766" s="412" t="s">
        <v>1660</v>
      </c>
      <c r="C766" s="394">
        <v>9.27</v>
      </c>
      <c r="D766" s="472" t="s">
        <v>4775</v>
      </c>
      <c r="E766" s="106"/>
    </row>
    <row r="767" spans="1:5" x14ac:dyDescent="0.2">
      <c r="A767" s="117" t="s">
        <v>1496</v>
      </c>
      <c r="B767" s="111" t="s">
        <v>4060</v>
      </c>
      <c r="C767" s="391">
        <v>4.88</v>
      </c>
      <c r="D767" s="487"/>
      <c r="E767" s="106"/>
    </row>
    <row r="768" spans="1:5" x14ac:dyDescent="0.2">
      <c r="A768" s="117" t="s">
        <v>1496</v>
      </c>
      <c r="B768" s="111" t="s">
        <v>1661</v>
      </c>
      <c r="C768" s="391">
        <v>4.66</v>
      </c>
      <c r="D768" s="487"/>
      <c r="E768" s="106"/>
    </row>
    <row r="769" spans="1:5" x14ac:dyDescent="0.2">
      <c r="A769" s="117" t="s">
        <v>1496</v>
      </c>
      <c r="B769" s="199" t="s">
        <v>1495</v>
      </c>
      <c r="C769" s="391">
        <v>4.17</v>
      </c>
      <c r="D769" s="487"/>
      <c r="E769" s="106"/>
    </row>
    <row r="770" spans="1:5" ht="15.75" thickBot="1" x14ac:dyDescent="0.25">
      <c r="A770" s="375" t="s">
        <v>1496</v>
      </c>
      <c r="B770" s="390" t="s">
        <v>3629</v>
      </c>
      <c r="C770" s="377">
        <v>3.68</v>
      </c>
      <c r="D770" s="474"/>
      <c r="E770" s="106"/>
    </row>
    <row r="771" spans="1:5" x14ac:dyDescent="0.2">
      <c r="A771" s="143" t="s">
        <v>1496</v>
      </c>
      <c r="B771" s="40" t="s">
        <v>1264</v>
      </c>
      <c r="C771" s="374">
        <v>2.81</v>
      </c>
      <c r="D771" s="38"/>
      <c r="E771" s="106"/>
    </row>
    <row r="772" spans="1:5" x14ac:dyDescent="0.2">
      <c r="A772" s="12" t="s">
        <v>1496</v>
      </c>
      <c r="B772" s="4" t="s">
        <v>1663</v>
      </c>
      <c r="C772" s="374">
        <v>2.29</v>
      </c>
      <c r="D772" s="38"/>
      <c r="E772" s="106"/>
    </row>
    <row r="773" spans="1:5" x14ac:dyDescent="0.2">
      <c r="A773" s="12" t="s">
        <v>1496</v>
      </c>
      <c r="B773" s="4" t="s">
        <v>1662</v>
      </c>
      <c r="C773" s="374">
        <v>2.29</v>
      </c>
      <c r="D773" s="38"/>
      <c r="E773" s="106"/>
    </row>
    <row r="774" spans="1:5" x14ac:dyDescent="0.2">
      <c r="A774" s="12" t="s">
        <v>1496</v>
      </c>
      <c r="B774" s="4" t="s">
        <v>1664</v>
      </c>
      <c r="C774" s="374">
        <v>2.0699999999999998</v>
      </c>
      <c r="D774" s="38"/>
      <c r="E774" s="106"/>
    </row>
    <row r="775" spans="1:5" x14ac:dyDescent="0.2">
      <c r="A775" s="12" t="s">
        <v>1496</v>
      </c>
      <c r="B775" s="4" t="s">
        <v>1665</v>
      </c>
      <c r="C775" s="374">
        <v>2.0499999999999998</v>
      </c>
      <c r="D775" s="38"/>
      <c r="E775" s="106"/>
    </row>
    <row r="776" spans="1:5" x14ac:dyDescent="0.2">
      <c r="A776" s="143" t="s">
        <v>1496</v>
      </c>
      <c r="B776" s="40" t="s">
        <v>1103</v>
      </c>
      <c r="C776" s="374">
        <v>2</v>
      </c>
      <c r="D776" s="38"/>
      <c r="E776" s="106"/>
    </row>
    <row r="777" spans="1:5" x14ac:dyDescent="0.2">
      <c r="A777" s="12" t="s">
        <v>1496</v>
      </c>
      <c r="B777" s="4" t="s">
        <v>1666</v>
      </c>
      <c r="C777" s="374">
        <v>1.83</v>
      </c>
      <c r="D777" s="38"/>
      <c r="E777" s="106"/>
    </row>
    <row r="778" spans="1:5" x14ac:dyDescent="0.2">
      <c r="A778" s="12" t="s">
        <v>1496</v>
      </c>
      <c r="B778" s="4" t="s">
        <v>4059</v>
      </c>
      <c r="C778" s="374">
        <v>1.71</v>
      </c>
      <c r="D778" s="38"/>
      <c r="E778" s="106"/>
    </row>
    <row r="779" spans="1:5" x14ac:dyDescent="0.2">
      <c r="A779" s="12" t="s">
        <v>1496</v>
      </c>
      <c r="B779" s="4" t="s">
        <v>1668</v>
      </c>
      <c r="C779" s="374">
        <v>1.68</v>
      </c>
      <c r="D779" s="38"/>
      <c r="E779" s="106"/>
    </row>
    <row r="780" spans="1:5" x14ac:dyDescent="0.2">
      <c r="A780" s="12" t="s">
        <v>1496</v>
      </c>
      <c r="B780" s="4" t="s">
        <v>3627</v>
      </c>
      <c r="C780" s="374">
        <v>1.64</v>
      </c>
      <c r="D780" s="38"/>
      <c r="E780" s="106"/>
    </row>
    <row r="781" spans="1:5" x14ac:dyDescent="0.2">
      <c r="A781" s="143" t="s">
        <v>1496</v>
      </c>
      <c r="B781" s="40" t="s">
        <v>1111</v>
      </c>
      <c r="C781" s="374">
        <v>1.61</v>
      </c>
      <c r="D781" s="38"/>
      <c r="E781" s="106"/>
    </row>
    <row r="782" spans="1:5" x14ac:dyDescent="0.2">
      <c r="A782" s="143" t="s">
        <v>1496</v>
      </c>
      <c r="B782" s="40" t="s">
        <v>1272</v>
      </c>
      <c r="C782" s="374">
        <v>1.41</v>
      </c>
      <c r="D782" s="38"/>
      <c r="E782" s="106"/>
    </row>
    <row r="783" spans="1:5" x14ac:dyDescent="0.2">
      <c r="A783" s="12" t="s">
        <v>1496</v>
      </c>
      <c r="B783" s="4" t="s">
        <v>1669</v>
      </c>
      <c r="C783" s="374">
        <v>1.39</v>
      </c>
      <c r="D783" s="38"/>
      <c r="E783" s="106"/>
    </row>
    <row r="784" spans="1:5" x14ac:dyDescent="0.2">
      <c r="A784" s="12" t="s">
        <v>1496</v>
      </c>
      <c r="B784" s="4" t="s">
        <v>3613</v>
      </c>
      <c r="C784" s="374">
        <v>1.29</v>
      </c>
      <c r="D784" s="38"/>
      <c r="E784" s="106"/>
    </row>
    <row r="785" spans="1:5" x14ac:dyDescent="0.2">
      <c r="A785" s="143" t="s">
        <v>1496</v>
      </c>
      <c r="B785" s="40" t="s">
        <v>1265</v>
      </c>
      <c r="C785" s="374">
        <v>1.01</v>
      </c>
      <c r="D785" s="38"/>
      <c r="E785" s="106"/>
    </row>
    <row r="786" spans="1:5" x14ac:dyDescent="0.2">
      <c r="A786" s="12" t="s">
        <v>1496</v>
      </c>
      <c r="B786" s="4" t="s">
        <v>4058</v>
      </c>
      <c r="C786" s="374">
        <v>1</v>
      </c>
      <c r="D786" s="38"/>
      <c r="E786" s="106"/>
    </row>
    <row r="787" spans="1:5" x14ac:dyDescent="0.2">
      <c r="A787" s="387"/>
      <c r="B787" s="387"/>
      <c r="C787" s="387"/>
      <c r="D787" s="387"/>
    </row>
    <row r="788" spans="1:5" x14ac:dyDescent="0.2">
      <c r="A788" s="143" t="s">
        <v>1498</v>
      </c>
      <c r="B788" s="378" t="s">
        <v>937</v>
      </c>
      <c r="C788" s="391">
        <v>392.07</v>
      </c>
      <c r="D788" s="470" t="s">
        <v>4774</v>
      </c>
      <c r="E788" s="106"/>
    </row>
    <row r="789" spans="1:5" x14ac:dyDescent="0.2">
      <c r="A789" s="143" t="s">
        <v>1498</v>
      </c>
      <c r="B789" s="378" t="s">
        <v>4709</v>
      </c>
      <c r="C789" s="391">
        <v>371.69</v>
      </c>
      <c r="D789" s="470"/>
      <c r="E789" s="106"/>
    </row>
    <row r="790" spans="1:5" x14ac:dyDescent="0.2">
      <c r="A790" s="143" t="s">
        <v>1498</v>
      </c>
      <c r="B790" s="40" t="s">
        <v>1528</v>
      </c>
      <c r="C790" s="391">
        <v>121.59</v>
      </c>
      <c r="D790" s="470"/>
      <c r="E790" s="106"/>
    </row>
    <row r="791" spans="1:5" x14ac:dyDescent="0.2">
      <c r="A791" s="143" t="s">
        <v>1498</v>
      </c>
      <c r="B791" s="40" t="s">
        <v>1538</v>
      </c>
      <c r="C791" s="391">
        <v>109.17</v>
      </c>
      <c r="D791" s="470"/>
      <c r="E791" s="106"/>
    </row>
    <row r="792" spans="1:5" x14ac:dyDescent="0.2">
      <c r="A792" s="143" t="s">
        <v>1498</v>
      </c>
      <c r="B792" s="40" t="s">
        <v>1576</v>
      </c>
      <c r="C792" s="391">
        <v>94</v>
      </c>
      <c r="D792" s="470"/>
      <c r="E792" s="106"/>
    </row>
    <row r="793" spans="1:5" x14ac:dyDescent="0.2">
      <c r="A793" s="143" t="s">
        <v>1498</v>
      </c>
      <c r="B793" s="40" t="s">
        <v>1569</v>
      </c>
      <c r="C793" s="391">
        <v>73.53</v>
      </c>
      <c r="D793" s="470"/>
      <c r="E793" s="106"/>
    </row>
    <row r="794" spans="1:5" x14ac:dyDescent="0.2">
      <c r="A794" s="143" t="s">
        <v>1498</v>
      </c>
      <c r="B794" s="40" t="s">
        <v>1546</v>
      </c>
      <c r="C794" s="391">
        <v>60.52</v>
      </c>
      <c r="D794" s="470"/>
      <c r="E794" s="106"/>
    </row>
    <row r="795" spans="1:5" x14ac:dyDescent="0.2">
      <c r="A795" s="143" t="s">
        <v>1498</v>
      </c>
      <c r="B795" s="40" t="s">
        <v>1038</v>
      </c>
      <c r="C795" s="391">
        <v>50.1</v>
      </c>
      <c r="D795" s="470"/>
      <c r="E795" s="106"/>
    </row>
    <row r="796" spans="1:5" x14ac:dyDescent="0.2">
      <c r="A796" s="143" t="s">
        <v>1498</v>
      </c>
      <c r="B796" s="40" t="s">
        <v>1572</v>
      </c>
      <c r="C796" s="391">
        <v>43.28</v>
      </c>
      <c r="D796" s="470"/>
      <c r="E796" s="106"/>
    </row>
    <row r="797" spans="1:5" ht="15.75" thickBot="1" x14ac:dyDescent="0.25">
      <c r="A797" s="379" t="s">
        <v>1498</v>
      </c>
      <c r="B797" s="376" t="s">
        <v>927</v>
      </c>
      <c r="C797" s="377">
        <v>39.01</v>
      </c>
      <c r="D797" s="471"/>
      <c r="E797" s="106"/>
    </row>
    <row r="798" spans="1:5" x14ac:dyDescent="0.2">
      <c r="A798" s="143" t="s">
        <v>1498</v>
      </c>
      <c r="B798" s="40" t="s">
        <v>1497</v>
      </c>
      <c r="C798" s="374">
        <v>32.58</v>
      </c>
      <c r="D798" s="472" t="s">
        <v>4775</v>
      </c>
      <c r="E798" s="106"/>
    </row>
    <row r="799" spans="1:5" x14ac:dyDescent="0.2">
      <c r="A799" s="143" t="s">
        <v>1498</v>
      </c>
      <c r="B799" s="40" t="s">
        <v>1565</v>
      </c>
      <c r="C799" s="374">
        <v>24.71</v>
      </c>
      <c r="D799" s="473"/>
      <c r="E799" s="106"/>
    </row>
    <row r="800" spans="1:5" x14ac:dyDescent="0.2">
      <c r="A800" s="12" t="s">
        <v>1498</v>
      </c>
      <c r="B800" s="64" t="s">
        <v>4212</v>
      </c>
      <c r="C800" s="374">
        <v>23.42</v>
      </c>
      <c r="D800" s="473"/>
      <c r="E800" s="106"/>
    </row>
    <row r="801" spans="1:5" x14ac:dyDescent="0.2">
      <c r="A801" s="143" t="s">
        <v>1498</v>
      </c>
      <c r="B801" s="378" t="s">
        <v>1557</v>
      </c>
      <c r="C801" s="374">
        <v>19.07</v>
      </c>
      <c r="D801" s="473"/>
      <c r="E801" s="106"/>
    </row>
    <row r="802" spans="1:5" x14ac:dyDescent="0.2">
      <c r="A802" s="143" t="s">
        <v>1498</v>
      </c>
      <c r="B802" s="40" t="s">
        <v>1001</v>
      </c>
      <c r="C802" s="374">
        <v>14.75</v>
      </c>
      <c r="D802" s="473"/>
      <c r="E802" s="106"/>
    </row>
    <row r="803" spans="1:5" x14ac:dyDescent="0.2">
      <c r="A803" s="143" t="s">
        <v>1498</v>
      </c>
      <c r="B803" s="40" t="s">
        <v>964</v>
      </c>
      <c r="C803" s="374">
        <v>14.48</v>
      </c>
      <c r="D803" s="473"/>
      <c r="E803" s="106"/>
    </row>
    <row r="804" spans="1:5" x14ac:dyDescent="0.2">
      <c r="A804" s="143" t="s">
        <v>1498</v>
      </c>
      <c r="B804" s="40" t="s">
        <v>1574</v>
      </c>
      <c r="C804" s="374">
        <v>13.56</v>
      </c>
      <c r="D804" s="473"/>
      <c r="E804" s="106"/>
    </row>
    <row r="805" spans="1:5" x14ac:dyDescent="0.2">
      <c r="A805" s="143" t="s">
        <v>1498</v>
      </c>
      <c r="B805" s="40" t="s">
        <v>1013</v>
      </c>
      <c r="C805" s="374">
        <v>10.91</v>
      </c>
      <c r="D805" s="473"/>
      <c r="E805" s="106"/>
    </row>
    <row r="806" spans="1:5" ht="15.75" thickBot="1" x14ac:dyDescent="0.25">
      <c r="A806" s="379" t="s">
        <v>1498</v>
      </c>
      <c r="B806" s="430" t="s">
        <v>2420</v>
      </c>
      <c r="C806" s="377">
        <v>10.55</v>
      </c>
      <c r="D806" s="474"/>
      <c r="E806" s="106"/>
    </row>
    <row r="807" spans="1:5" x14ac:dyDescent="0.2">
      <c r="A807" s="143" t="s">
        <v>1498</v>
      </c>
      <c r="B807" s="40" t="s">
        <v>1563</v>
      </c>
      <c r="C807" s="374">
        <v>9.3800000000000008</v>
      </c>
      <c r="D807" s="38"/>
      <c r="E807" s="106"/>
    </row>
    <row r="808" spans="1:5" x14ac:dyDescent="0.2">
      <c r="A808" s="12" t="s">
        <v>1498</v>
      </c>
      <c r="B808" s="380" t="s">
        <v>4708</v>
      </c>
      <c r="C808" s="374">
        <v>8.16</v>
      </c>
      <c r="D808" s="38"/>
      <c r="E808" s="106"/>
    </row>
    <row r="809" spans="1:5" x14ac:dyDescent="0.2">
      <c r="A809" s="143" t="s">
        <v>1498</v>
      </c>
      <c r="B809" s="40" t="s">
        <v>1095</v>
      </c>
      <c r="C809" s="374">
        <v>7.7</v>
      </c>
      <c r="D809" s="38"/>
      <c r="E809" s="106"/>
    </row>
    <row r="810" spans="1:5" x14ac:dyDescent="0.2">
      <c r="A810" s="12" t="s">
        <v>1498</v>
      </c>
      <c r="B810" s="405" t="s">
        <v>2389</v>
      </c>
      <c r="C810" s="374">
        <v>7.37</v>
      </c>
      <c r="D810" s="38"/>
      <c r="E810" s="106"/>
    </row>
    <row r="811" spans="1:5" x14ac:dyDescent="0.2">
      <c r="A811" s="143" t="s">
        <v>1498</v>
      </c>
      <c r="B811" s="40" t="s">
        <v>957</v>
      </c>
      <c r="C811" s="374">
        <v>7.22</v>
      </c>
      <c r="D811" s="38"/>
      <c r="E811" s="106"/>
    </row>
    <row r="812" spans="1:5" x14ac:dyDescent="0.2">
      <c r="A812" s="143" t="s">
        <v>1498</v>
      </c>
      <c r="B812" s="56" t="s">
        <v>4706</v>
      </c>
      <c r="C812" s="374">
        <v>6.94</v>
      </c>
      <c r="D812" s="38"/>
      <c r="E812" s="106"/>
    </row>
    <row r="813" spans="1:5" x14ac:dyDescent="0.2">
      <c r="A813" s="143" t="s">
        <v>1498</v>
      </c>
      <c r="B813" s="40" t="s">
        <v>1065</v>
      </c>
      <c r="C813" s="374">
        <v>6.17</v>
      </c>
      <c r="D813" s="38"/>
      <c r="E813" s="106"/>
    </row>
    <row r="814" spans="1:5" x14ac:dyDescent="0.2">
      <c r="A814" s="143" t="s">
        <v>1498</v>
      </c>
      <c r="B814" s="378" t="s">
        <v>1542</v>
      </c>
      <c r="C814" s="374">
        <v>5.73</v>
      </c>
      <c r="D814" s="38"/>
      <c r="E814" s="106"/>
    </row>
    <row r="815" spans="1:5" x14ac:dyDescent="0.2">
      <c r="A815" s="143" t="s">
        <v>1498</v>
      </c>
      <c r="B815" s="40" t="s">
        <v>945</v>
      </c>
      <c r="C815" s="374">
        <v>5.15</v>
      </c>
      <c r="D815" s="38"/>
      <c r="E815" s="106"/>
    </row>
    <row r="816" spans="1:5" x14ac:dyDescent="0.2">
      <c r="A816" s="143" t="s">
        <v>1498</v>
      </c>
      <c r="B816" s="40" t="s">
        <v>1521</v>
      </c>
      <c r="C816" s="374">
        <v>4.88</v>
      </c>
      <c r="D816" s="38"/>
      <c r="E816" s="106"/>
    </row>
    <row r="817" spans="1:5" x14ac:dyDescent="0.2">
      <c r="A817" s="143" t="s">
        <v>1498</v>
      </c>
      <c r="B817" s="40" t="s">
        <v>1534</v>
      </c>
      <c r="C817" s="374">
        <v>4.72</v>
      </c>
      <c r="D817" s="38"/>
      <c r="E817" s="106"/>
    </row>
    <row r="818" spans="1:5" x14ac:dyDescent="0.2">
      <c r="A818" s="12" t="s">
        <v>1498</v>
      </c>
      <c r="B818" s="64" t="s">
        <v>4214</v>
      </c>
      <c r="C818" s="374">
        <v>4.5999999999999996</v>
      </c>
      <c r="D818" s="38"/>
      <c r="E818" s="106"/>
    </row>
    <row r="819" spans="1:5" x14ac:dyDescent="0.2">
      <c r="A819" s="143" t="s">
        <v>1498</v>
      </c>
      <c r="B819" s="40" t="s">
        <v>1016</v>
      </c>
      <c r="C819" s="374">
        <v>4.55</v>
      </c>
      <c r="D819" s="38"/>
      <c r="E819" s="106"/>
    </row>
    <row r="820" spans="1:5" x14ac:dyDescent="0.2">
      <c r="A820" s="143" t="s">
        <v>1498</v>
      </c>
      <c r="B820" s="40" t="s">
        <v>1554</v>
      </c>
      <c r="C820" s="374">
        <v>4.5</v>
      </c>
      <c r="D820" s="38"/>
      <c r="E820" s="106"/>
    </row>
    <row r="821" spans="1:5" x14ac:dyDescent="0.2">
      <c r="A821" s="143" t="s">
        <v>1498</v>
      </c>
      <c r="B821" s="40" t="s">
        <v>1560</v>
      </c>
      <c r="C821" s="374">
        <v>4.0999999999999996</v>
      </c>
      <c r="D821" s="38"/>
      <c r="E821" s="106"/>
    </row>
    <row r="822" spans="1:5" x14ac:dyDescent="0.2">
      <c r="A822" s="143" t="s">
        <v>1498</v>
      </c>
      <c r="B822" s="40" t="s">
        <v>1516</v>
      </c>
      <c r="C822" s="374">
        <v>4.04</v>
      </c>
      <c r="D822" s="38"/>
      <c r="E822" s="106"/>
    </row>
    <row r="823" spans="1:5" x14ac:dyDescent="0.2">
      <c r="A823" s="143" t="s">
        <v>1498</v>
      </c>
      <c r="B823" s="429" t="s">
        <v>1552</v>
      </c>
      <c r="C823" s="374">
        <v>4</v>
      </c>
      <c r="D823" s="38"/>
      <c r="E823" s="106"/>
    </row>
    <row r="824" spans="1:5" x14ac:dyDescent="0.2">
      <c r="A824" s="143" t="s">
        <v>1498</v>
      </c>
      <c r="B824" s="40" t="s">
        <v>1505</v>
      </c>
      <c r="C824" s="374">
        <v>3.5</v>
      </c>
      <c r="D824" s="38"/>
      <c r="E824" s="106"/>
    </row>
    <row r="825" spans="1:5" x14ac:dyDescent="0.2">
      <c r="A825" s="143" t="s">
        <v>1498</v>
      </c>
      <c r="B825" s="40" t="s">
        <v>1579</v>
      </c>
      <c r="C825" s="374">
        <v>3.05</v>
      </c>
      <c r="D825" s="38"/>
      <c r="E825" s="106"/>
    </row>
    <row r="826" spans="1:5" x14ac:dyDescent="0.2">
      <c r="A826" s="143" t="s">
        <v>1498</v>
      </c>
      <c r="B826" s="40" t="s">
        <v>1519</v>
      </c>
      <c r="C826" s="374">
        <v>3</v>
      </c>
      <c r="D826" s="38"/>
      <c r="E826" s="106"/>
    </row>
    <row r="827" spans="1:5" x14ac:dyDescent="0.2">
      <c r="A827" s="12" t="s">
        <v>1498</v>
      </c>
      <c r="B827" s="4" t="s">
        <v>1503</v>
      </c>
      <c r="C827" s="374">
        <v>2.77</v>
      </c>
      <c r="D827" s="38"/>
      <c r="E827" s="106"/>
    </row>
    <row r="828" spans="1:5" x14ac:dyDescent="0.2">
      <c r="A828" s="143" t="s">
        <v>1498</v>
      </c>
      <c r="B828" s="40" t="s">
        <v>1570</v>
      </c>
      <c r="C828" s="374">
        <v>2.7</v>
      </c>
      <c r="D828" s="38"/>
      <c r="E828" s="106"/>
    </row>
    <row r="829" spans="1:5" x14ac:dyDescent="0.2">
      <c r="A829" s="12" t="s">
        <v>1498</v>
      </c>
      <c r="B829" s="4" t="s">
        <v>4478</v>
      </c>
      <c r="C829" s="374">
        <v>2.58</v>
      </c>
      <c r="D829" s="38"/>
      <c r="E829" s="106"/>
    </row>
    <row r="830" spans="1:5" x14ac:dyDescent="0.2">
      <c r="A830" s="12" t="s">
        <v>1498</v>
      </c>
      <c r="B830" s="74" t="s">
        <v>4030</v>
      </c>
      <c r="C830" s="374">
        <v>2.56</v>
      </c>
      <c r="D830" s="38"/>
      <c r="E830" s="106"/>
    </row>
    <row r="831" spans="1:5" x14ac:dyDescent="0.2">
      <c r="A831" s="143" t="s">
        <v>1498</v>
      </c>
      <c r="B831" s="40" t="s">
        <v>1536</v>
      </c>
      <c r="C831" s="374">
        <v>2.36</v>
      </c>
      <c r="D831" s="38"/>
      <c r="E831" s="106"/>
    </row>
    <row r="832" spans="1:5" x14ac:dyDescent="0.2">
      <c r="A832" s="143" t="s">
        <v>1498</v>
      </c>
      <c r="B832" s="40" t="s">
        <v>1500</v>
      </c>
      <c r="C832" s="374">
        <v>2.2999999999999998</v>
      </c>
      <c r="D832" s="38"/>
      <c r="E832" s="106"/>
    </row>
    <row r="833" spans="1:5" x14ac:dyDescent="0.2">
      <c r="A833" s="143" t="s">
        <v>1498</v>
      </c>
      <c r="B833" s="40" t="s">
        <v>1089</v>
      </c>
      <c r="C833" s="374">
        <v>2.12</v>
      </c>
      <c r="D833" s="38"/>
      <c r="E833" s="106"/>
    </row>
    <row r="834" spans="1:5" x14ac:dyDescent="0.2">
      <c r="A834" s="143" t="s">
        <v>1498</v>
      </c>
      <c r="B834" s="40" t="s">
        <v>967</v>
      </c>
      <c r="C834" s="374">
        <v>1.95</v>
      </c>
      <c r="D834" s="38"/>
      <c r="E834" s="106"/>
    </row>
    <row r="835" spans="1:5" x14ac:dyDescent="0.2">
      <c r="A835" s="143" t="s">
        <v>1498</v>
      </c>
      <c r="B835" s="40" t="s">
        <v>1087</v>
      </c>
      <c r="C835" s="374">
        <v>1.67</v>
      </c>
      <c r="D835" s="38"/>
      <c r="E835" s="106"/>
    </row>
    <row r="836" spans="1:5" x14ac:dyDescent="0.2">
      <c r="A836" s="12" t="s">
        <v>1498</v>
      </c>
      <c r="B836" s="64" t="s">
        <v>4213</v>
      </c>
      <c r="C836" s="374">
        <v>1.64</v>
      </c>
      <c r="D836" s="38"/>
      <c r="E836" s="106"/>
    </row>
    <row r="837" spans="1:5" x14ac:dyDescent="0.2">
      <c r="A837" s="143" t="s">
        <v>1498</v>
      </c>
      <c r="B837" s="40" t="s">
        <v>1203</v>
      </c>
      <c r="C837" s="374">
        <v>1.54</v>
      </c>
      <c r="D837" s="38"/>
      <c r="E837" s="106"/>
    </row>
    <row r="838" spans="1:5" x14ac:dyDescent="0.2">
      <c r="A838" s="143" t="s">
        <v>1498</v>
      </c>
      <c r="B838" s="40" t="s">
        <v>1039</v>
      </c>
      <c r="C838" s="374">
        <v>1.32</v>
      </c>
      <c r="D838" s="38"/>
      <c r="E838" s="106"/>
    </row>
    <row r="839" spans="1:5" x14ac:dyDescent="0.2">
      <c r="A839" s="143" t="s">
        <v>1498</v>
      </c>
      <c r="B839" s="40" t="s">
        <v>1196</v>
      </c>
      <c r="C839" s="374">
        <v>1.3</v>
      </c>
      <c r="D839" s="38"/>
      <c r="E839" s="106"/>
    </row>
    <row r="840" spans="1:5" x14ac:dyDescent="0.2">
      <c r="A840" s="143" t="s">
        <v>1498</v>
      </c>
      <c r="B840" s="40" t="s">
        <v>1232</v>
      </c>
      <c r="C840" s="374">
        <v>1.21</v>
      </c>
      <c r="D840" s="38"/>
      <c r="E840" s="106"/>
    </row>
    <row r="841" spans="1:5" x14ac:dyDescent="0.2">
      <c r="A841" s="12" t="s">
        <v>1498</v>
      </c>
      <c r="B841" s="4" t="s">
        <v>3642</v>
      </c>
      <c r="C841" s="374">
        <v>1.01</v>
      </c>
      <c r="D841" s="38"/>
      <c r="E841" s="106"/>
    </row>
    <row r="842" spans="1:5" x14ac:dyDescent="0.2">
      <c r="A842" s="143" t="s">
        <v>1498</v>
      </c>
      <c r="B842" s="40" t="s">
        <v>1549</v>
      </c>
      <c r="C842" s="374">
        <v>0.69</v>
      </c>
      <c r="D842" s="38"/>
      <c r="E842" s="106"/>
    </row>
    <row r="843" spans="1:5" x14ac:dyDescent="0.2">
      <c r="A843" s="143" t="s">
        <v>1498</v>
      </c>
      <c r="B843" s="40" t="s">
        <v>1511</v>
      </c>
      <c r="C843" s="374">
        <v>0.68</v>
      </c>
      <c r="D843" s="38"/>
      <c r="E843" s="106"/>
    </row>
    <row r="844" spans="1:5" x14ac:dyDescent="0.2">
      <c r="A844" s="143" t="s">
        <v>1498</v>
      </c>
      <c r="B844" s="40" t="s">
        <v>1088</v>
      </c>
      <c r="C844" s="374">
        <v>0.66</v>
      </c>
      <c r="D844" s="38"/>
      <c r="E844" s="106"/>
    </row>
    <row r="845" spans="1:5" x14ac:dyDescent="0.2">
      <c r="A845" s="12" t="s">
        <v>1498</v>
      </c>
      <c r="B845" s="74" t="s">
        <v>4020</v>
      </c>
      <c r="C845" s="374">
        <v>0.5</v>
      </c>
      <c r="D845" s="38"/>
      <c r="E845" s="106"/>
    </row>
    <row r="846" spans="1:5" x14ac:dyDescent="0.2">
      <c r="A846" s="12" t="s">
        <v>1498</v>
      </c>
      <c r="B846" s="74" t="s">
        <v>4021</v>
      </c>
      <c r="C846" s="374" t="s">
        <v>4773</v>
      </c>
      <c r="D846" s="38"/>
      <c r="E846" s="106"/>
    </row>
    <row r="847" spans="1:5" x14ac:dyDescent="0.2">
      <c r="A847" s="143" t="s">
        <v>1498</v>
      </c>
      <c r="B847" s="40" t="s">
        <v>1207</v>
      </c>
      <c r="C847" s="374" t="s">
        <v>4773</v>
      </c>
      <c r="D847" s="38"/>
      <c r="E847" s="106"/>
    </row>
    <row r="848" spans="1:5" x14ac:dyDescent="0.2">
      <c r="A848" s="12" t="s">
        <v>1498</v>
      </c>
      <c r="B848" s="330" t="s">
        <v>4705</v>
      </c>
      <c r="C848" s="374" t="s">
        <v>4773</v>
      </c>
      <c r="D848" s="38"/>
      <c r="E848" s="106"/>
    </row>
    <row r="849" spans="1:5" x14ac:dyDescent="0.2">
      <c r="A849" s="143" t="s">
        <v>1498</v>
      </c>
      <c r="B849" s="40" t="s">
        <v>1182</v>
      </c>
      <c r="C849" s="374" t="s">
        <v>4773</v>
      </c>
      <c r="D849" s="38"/>
      <c r="E849" s="106"/>
    </row>
    <row r="850" spans="1:5" x14ac:dyDescent="0.2">
      <c r="A850" s="143" t="s">
        <v>1498</v>
      </c>
      <c r="B850" s="40" t="s">
        <v>1070</v>
      </c>
      <c r="C850" s="374" t="s">
        <v>4773</v>
      </c>
      <c r="D850" s="38"/>
      <c r="E850" s="106"/>
    </row>
    <row r="851" spans="1:5" x14ac:dyDescent="0.2">
      <c r="A851" s="387"/>
      <c r="B851" s="387"/>
      <c r="C851" s="387"/>
      <c r="D851" s="387"/>
    </row>
    <row r="852" spans="1:5" x14ac:dyDescent="0.2">
      <c r="A852" s="12" t="s">
        <v>2428</v>
      </c>
      <c r="B852" s="4" t="s">
        <v>761</v>
      </c>
      <c r="C852" s="374">
        <v>2</v>
      </c>
      <c r="D852" s="38"/>
      <c r="E852" s="106"/>
    </row>
    <row r="853" spans="1:5" x14ac:dyDescent="0.2">
      <c r="A853" s="387"/>
      <c r="B853" s="387"/>
      <c r="C853" s="387"/>
      <c r="D853" s="387"/>
    </row>
    <row r="854" spans="1:5" s="4" customFormat="1" x14ac:dyDescent="0.2">
      <c r="A854" s="12" t="s">
        <v>1610</v>
      </c>
      <c r="B854" s="378" t="s">
        <v>4739</v>
      </c>
      <c r="C854" s="374">
        <v>259.05</v>
      </c>
      <c r="D854" s="483" t="s">
        <v>4774</v>
      </c>
      <c r="E854" s="431" t="s">
        <v>4789</v>
      </c>
    </row>
    <row r="855" spans="1:5" s="4" customFormat="1" x14ac:dyDescent="0.2">
      <c r="A855" s="143" t="s">
        <v>1610</v>
      </c>
      <c r="B855" s="380" t="s">
        <v>3420</v>
      </c>
      <c r="C855" s="374">
        <v>198.33</v>
      </c>
      <c r="D855" s="483"/>
      <c r="E855" s="106"/>
    </row>
    <row r="856" spans="1:5" s="4" customFormat="1" x14ac:dyDescent="0.2">
      <c r="A856" s="143" t="s">
        <v>1610</v>
      </c>
      <c r="B856" s="4" t="s">
        <v>4731</v>
      </c>
      <c r="C856" s="374">
        <v>143.68</v>
      </c>
      <c r="D856" s="483"/>
      <c r="E856" s="431" t="s">
        <v>4788</v>
      </c>
    </row>
    <row r="857" spans="1:5" s="4" customFormat="1" x14ac:dyDescent="0.2">
      <c r="A857" s="143" t="s">
        <v>1610</v>
      </c>
      <c r="B857" s="4" t="s">
        <v>1741</v>
      </c>
      <c r="C857" s="374">
        <v>119.29</v>
      </c>
      <c r="D857" s="483"/>
      <c r="E857" s="431" t="s">
        <v>4788</v>
      </c>
    </row>
    <row r="858" spans="1:5" s="4" customFormat="1" x14ac:dyDescent="0.2">
      <c r="A858" s="143" t="s">
        <v>1610</v>
      </c>
      <c r="B858" s="406" t="s">
        <v>4746</v>
      </c>
      <c r="C858" s="374">
        <v>88.36</v>
      </c>
      <c r="D858" s="483"/>
      <c r="E858" s="106"/>
    </row>
    <row r="859" spans="1:5" s="4" customFormat="1" x14ac:dyDescent="0.2">
      <c r="A859" s="12" t="s">
        <v>1610</v>
      </c>
      <c r="B859" s="199" t="s">
        <v>966</v>
      </c>
      <c r="C859" s="374">
        <v>83.9</v>
      </c>
      <c r="D859" s="483"/>
      <c r="E859" s="106"/>
    </row>
    <row r="860" spans="1:5" s="4" customFormat="1" x14ac:dyDescent="0.2">
      <c r="A860" s="12" t="s">
        <v>1610</v>
      </c>
      <c r="B860" s="4" t="s">
        <v>4736</v>
      </c>
      <c r="C860" s="374">
        <v>80</v>
      </c>
      <c r="D860" s="483"/>
      <c r="E860" s="431" t="s">
        <v>4791</v>
      </c>
    </row>
    <row r="861" spans="1:5" s="4" customFormat="1" x14ac:dyDescent="0.2">
      <c r="A861" s="12" t="s">
        <v>1610</v>
      </c>
      <c r="B861" s="380" t="s">
        <v>1740</v>
      </c>
      <c r="C861" s="374">
        <v>58.97</v>
      </c>
      <c r="D861" s="483"/>
      <c r="E861" s="431" t="s">
        <v>4790</v>
      </c>
    </row>
    <row r="862" spans="1:5" s="4" customFormat="1" x14ac:dyDescent="0.2">
      <c r="A862" s="12" t="s">
        <v>1610</v>
      </c>
      <c r="B862" s="406" t="s">
        <v>4737</v>
      </c>
      <c r="C862" s="374">
        <v>58.88</v>
      </c>
      <c r="D862" s="483"/>
      <c r="E862" s="106"/>
    </row>
    <row r="863" spans="1:5" s="4" customFormat="1" ht="15.75" thickBot="1" x14ac:dyDescent="0.25">
      <c r="A863" s="379" t="s">
        <v>1610</v>
      </c>
      <c r="B863" s="376" t="s">
        <v>953</v>
      </c>
      <c r="C863" s="377">
        <v>58.61</v>
      </c>
      <c r="D863" s="471"/>
      <c r="E863" s="431" t="s">
        <v>4791</v>
      </c>
    </row>
    <row r="864" spans="1:5" s="4" customFormat="1" x14ac:dyDescent="0.2">
      <c r="A864" s="12" t="s">
        <v>1610</v>
      </c>
      <c r="B864" s="378" t="s">
        <v>4748</v>
      </c>
      <c r="C864" s="374">
        <v>54.71</v>
      </c>
      <c r="D864" s="467" t="s">
        <v>4775</v>
      </c>
      <c r="E864" s="106"/>
    </row>
    <row r="865" spans="1:5" s="4" customFormat="1" x14ac:dyDescent="0.2">
      <c r="A865" s="143" t="s">
        <v>1610</v>
      </c>
      <c r="B865" s="40" t="s">
        <v>4738</v>
      </c>
      <c r="C865" s="374">
        <v>53.29</v>
      </c>
      <c r="D865" s="479"/>
      <c r="E865" s="106"/>
    </row>
    <row r="866" spans="1:5" s="4" customFormat="1" x14ac:dyDescent="0.2">
      <c r="A866" s="12" t="s">
        <v>1610</v>
      </c>
      <c r="B866" s="4" t="s">
        <v>3587</v>
      </c>
      <c r="C866" s="374">
        <v>50</v>
      </c>
      <c r="D866" s="479"/>
      <c r="E866" s="106"/>
    </row>
    <row r="867" spans="1:5" s="4" customFormat="1" x14ac:dyDescent="0.2">
      <c r="A867" s="12" t="s">
        <v>1610</v>
      </c>
      <c r="B867" s="64" t="s">
        <v>4434</v>
      </c>
      <c r="C867" s="374">
        <v>46.31</v>
      </c>
      <c r="D867" s="479"/>
      <c r="E867" s="106"/>
    </row>
    <row r="868" spans="1:5" s="4" customFormat="1" x14ac:dyDescent="0.2">
      <c r="A868" s="12" t="s">
        <v>1610</v>
      </c>
      <c r="B868" s="4" t="s">
        <v>4751</v>
      </c>
      <c r="C868" s="374">
        <v>42.99</v>
      </c>
      <c r="D868" s="479"/>
      <c r="E868" s="431" t="s">
        <v>4794</v>
      </c>
    </row>
    <row r="869" spans="1:5" s="4" customFormat="1" x14ac:dyDescent="0.2">
      <c r="A869" s="143" t="s">
        <v>1610</v>
      </c>
      <c r="B869" s="378" t="s">
        <v>997</v>
      </c>
      <c r="C869" s="374">
        <v>39.75</v>
      </c>
      <c r="D869" s="479"/>
      <c r="E869" s="106"/>
    </row>
    <row r="870" spans="1:5" s="4" customFormat="1" x14ac:dyDescent="0.2">
      <c r="A870" s="12" t="s">
        <v>1610</v>
      </c>
      <c r="B870" s="111" t="s">
        <v>3423</v>
      </c>
      <c r="C870" s="374">
        <v>35.840000000000003</v>
      </c>
      <c r="D870" s="479"/>
      <c r="E870" s="106"/>
    </row>
    <row r="871" spans="1:5" s="4" customFormat="1" x14ac:dyDescent="0.2">
      <c r="A871" s="143" t="s">
        <v>1610</v>
      </c>
      <c r="B871" s="56" t="s">
        <v>4575</v>
      </c>
      <c r="C871" s="374">
        <v>33.25</v>
      </c>
      <c r="D871" s="479"/>
      <c r="E871" s="106"/>
    </row>
    <row r="872" spans="1:5" s="4" customFormat="1" x14ac:dyDescent="0.2">
      <c r="A872" s="12" t="s">
        <v>1610</v>
      </c>
      <c r="B872" s="40" t="s">
        <v>4733</v>
      </c>
      <c r="C872" s="374">
        <v>29.27</v>
      </c>
      <c r="D872" s="479"/>
      <c r="E872" s="431" t="s">
        <v>4792</v>
      </c>
    </row>
    <row r="873" spans="1:5" s="4" customFormat="1" ht="15.75" thickBot="1" x14ac:dyDescent="0.25">
      <c r="A873" s="375" t="s">
        <v>1610</v>
      </c>
      <c r="B873" s="390" t="s">
        <v>3422</v>
      </c>
      <c r="C873" s="377">
        <v>27.54</v>
      </c>
      <c r="D873" s="469"/>
      <c r="E873" s="106"/>
    </row>
    <row r="874" spans="1:5" s="4" customFormat="1" x14ac:dyDescent="0.2">
      <c r="A874" s="12" t="s">
        <v>1610</v>
      </c>
      <c r="B874" s="4" t="s">
        <v>3566</v>
      </c>
      <c r="C874" s="374">
        <v>27.04</v>
      </c>
      <c r="D874" s="475" t="s">
        <v>4776</v>
      </c>
      <c r="E874" s="106"/>
    </row>
    <row r="875" spans="1:5" s="4" customFormat="1" x14ac:dyDescent="0.2">
      <c r="A875" s="12" t="s">
        <v>1610</v>
      </c>
      <c r="B875" s="4" t="s">
        <v>3674</v>
      </c>
      <c r="C875" s="374">
        <v>25.55</v>
      </c>
      <c r="D875" s="476"/>
      <c r="E875" s="106"/>
    </row>
    <row r="876" spans="1:5" s="4" customFormat="1" x14ac:dyDescent="0.2">
      <c r="A876" s="12" t="s">
        <v>1610</v>
      </c>
      <c r="B876" s="4" t="s">
        <v>3568</v>
      </c>
      <c r="C876" s="374">
        <v>24.9</v>
      </c>
      <c r="D876" s="476"/>
      <c r="E876" s="106"/>
    </row>
    <row r="877" spans="1:5" s="4" customFormat="1" x14ac:dyDescent="0.2">
      <c r="A877" s="12" t="s">
        <v>1610</v>
      </c>
      <c r="B877" s="426" t="s">
        <v>4724</v>
      </c>
      <c r="C877" s="374">
        <v>24.48</v>
      </c>
      <c r="D877" s="476"/>
      <c r="E877" s="431" t="s">
        <v>4793</v>
      </c>
    </row>
    <row r="878" spans="1:5" s="4" customFormat="1" x14ac:dyDescent="0.2">
      <c r="A878" s="12" t="s">
        <v>1610</v>
      </c>
      <c r="B878" s="4" t="s">
        <v>1616</v>
      </c>
      <c r="C878" s="374">
        <v>22.31</v>
      </c>
      <c r="D878" s="476"/>
      <c r="E878" s="106"/>
    </row>
    <row r="879" spans="1:5" s="4" customFormat="1" x14ac:dyDescent="0.2">
      <c r="A879" s="12" t="s">
        <v>1610</v>
      </c>
      <c r="B879" s="4" t="s">
        <v>4759</v>
      </c>
      <c r="C879" s="374">
        <v>21.25</v>
      </c>
      <c r="D879" s="476"/>
      <c r="E879" s="106"/>
    </row>
    <row r="880" spans="1:5" s="4" customFormat="1" x14ac:dyDescent="0.2">
      <c r="A880" s="12" t="s">
        <v>1610</v>
      </c>
      <c r="B880" s="4" t="s">
        <v>4752</v>
      </c>
      <c r="C880" s="374">
        <v>18.18</v>
      </c>
      <c r="D880" s="476"/>
      <c r="E880" s="106"/>
    </row>
    <row r="881" spans="1:5" s="4" customFormat="1" x14ac:dyDescent="0.2">
      <c r="A881" s="12" t="s">
        <v>1610</v>
      </c>
      <c r="B881" s="4" t="s">
        <v>3610</v>
      </c>
      <c r="C881" s="374">
        <v>17.7</v>
      </c>
      <c r="D881" s="476"/>
      <c r="E881" s="106"/>
    </row>
    <row r="882" spans="1:5" s="4" customFormat="1" x14ac:dyDescent="0.2">
      <c r="A882" s="12" t="s">
        <v>1610</v>
      </c>
      <c r="B882" s="4" t="s">
        <v>3588</v>
      </c>
      <c r="C882" s="374">
        <v>16.25</v>
      </c>
      <c r="D882" s="476"/>
      <c r="E882" s="106"/>
    </row>
    <row r="883" spans="1:5" s="4" customFormat="1" ht="15.75" thickBot="1" x14ac:dyDescent="0.25">
      <c r="A883" s="375" t="s">
        <v>1610</v>
      </c>
      <c r="B883" s="390" t="s">
        <v>3595</v>
      </c>
      <c r="C883" s="377">
        <v>15.48</v>
      </c>
      <c r="D883" s="477"/>
      <c r="E883" s="106"/>
    </row>
    <row r="884" spans="1:5" s="4" customFormat="1" x14ac:dyDescent="0.2">
      <c r="A884" s="12" t="s">
        <v>1610</v>
      </c>
      <c r="B884" s="4" t="s">
        <v>3639</v>
      </c>
      <c r="C884" s="374">
        <v>12.08</v>
      </c>
      <c r="D884" s="38"/>
      <c r="E884" s="106"/>
    </row>
    <row r="885" spans="1:5" s="4" customFormat="1" x14ac:dyDescent="0.2">
      <c r="A885" s="143" t="s">
        <v>1610</v>
      </c>
      <c r="B885" s="40" t="s">
        <v>994</v>
      </c>
      <c r="C885" s="374">
        <v>11.71</v>
      </c>
      <c r="D885" s="38"/>
      <c r="E885" s="106"/>
    </row>
    <row r="886" spans="1:5" s="4" customFormat="1" x14ac:dyDescent="0.2">
      <c r="A886" s="12" t="s">
        <v>1610</v>
      </c>
      <c r="B886" s="4" t="s">
        <v>1713</v>
      </c>
      <c r="C886" s="374">
        <v>11.51</v>
      </c>
      <c r="D886" s="38"/>
      <c r="E886" s="106"/>
    </row>
    <row r="887" spans="1:5" s="4" customFormat="1" x14ac:dyDescent="0.2">
      <c r="A887" s="12" t="s">
        <v>1610</v>
      </c>
      <c r="B887" s="111" t="s">
        <v>3586</v>
      </c>
      <c r="C887" s="374">
        <v>11.07</v>
      </c>
      <c r="D887" s="38"/>
      <c r="E887" s="106"/>
    </row>
    <row r="888" spans="1:5" s="4" customFormat="1" x14ac:dyDescent="0.2">
      <c r="A888" s="12" t="s">
        <v>1610</v>
      </c>
      <c r="B888" s="4" t="s">
        <v>3556</v>
      </c>
      <c r="C888" s="374">
        <v>10.87</v>
      </c>
      <c r="D888" s="38"/>
      <c r="E888" s="106"/>
    </row>
    <row r="889" spans="1:5" s="4" customFormat="1" x14ac:dyDescent="0.2">
      <c r="A889" s="12" t="s">
        <v>1610</v>
      </c>
      <c r="B889" s="4" t="s">
        <v>1634</v>
      </c>
      <c r="C889" s="374">
        <v>10.73</v>
      </c>
      <c r="D889" s="38"/>
      <c r="E889" s="106"/>
    </row>
    <row r="890" spans="1:5" s="4" customFormat="1" x14ac:dyDescent="0.2">
      <c r="A890" s="12" t="s">
        <v>1610</v>
      </c>
      <c r="B890" s="40" t="s">
        <v>4726</v>
      </c>
      <c r="C890" s="374">
        <v>10.119999999999999</v>
      </c>
      <c r="D890" s="38"/>
      <c r="E890" s="106"/>
    </row>
    <row r="891" spans="1:5" s="4" customFormat="1" x14ac:dyDescent="0.2">
      <c r="A891" s="12" t="s">
        <v>1610</v>
      </c>
      <c r="B891" s="4" t="s">
        <v>1612</v>
      </c>
      <c r="C891" s="374">
        <v>9.92</v>
      </c>
      <c r="D891" s="38"/>
      <c r="E891" s="106"/>
    </row>
    <row r="892" spans="1:5" s="4" customFormat="1" x14ac:dyDescent="0.2">
      <c r="A892" s="12" t="s">
        <v>1610</v>
      </c>
      <c r="B892" s="4" t="s">
        <v>3574</v>
      </c>
      <c r="C892" s="374">
        <v>9.91</v>
      </c>
      <c r="D892" s="38"/>
      <c r="E892" s="106"/>
    </row>
    <row r="893" spans="1:5" s="4" customFormat="1" x14ac:dyDescent="0.2">
      <c r="A893" s="12" t="s">
        <v>1610</v>
      </c>
      <c r="B893" s="4" t="s">
        <v>3575</v>
      </c>
      <c r="C893" s="374">
        <v>9.5299999999999994</v>
      </c>
      <c r="D893" s="38"/>
      <c r="E893" s="106"/>
    </row>
    <row r="894" spans="1:5" s="4" customFormat="1" x14ac:dyDescent="0.2">
      <c r="A894" s="12" t="s">
        <v>1610</v>
      </c>
      <c r="B894" s="40" t="s">
        <v>1078</v>
      </c>
      <c r="C894" s="374">
        <v>9.4700000000000006</v>
      </c>
      <c r="D894" s="38"/>
      <c r="E894" s="106"/>
    </row>
    <row r="895" spans="1:5" s="4" customFormat="1" x14ac:dyDescent="0.2">
      <c r="A895" s="12" t="s">
        <v>1610</v>
      </c>
      <c r="B895" s="4" t="s">
        <v>4039</v>
      </c>
      <c r="C895" s="374">
        <v>9.41</v>
      </c>
      <c r="D895" s="38"/>
      <c r="E895" s="106"/>
    </row>
    <row r="896" spans="1:5" s="4" customFormat="1" x14ac:dyDescent="0.2">
      <c r="A896" s="12" t="s">
        <v>1610</v>
      </c>
      <c r="B896" s="4" t="s">
        <v>1712</v>
      </c>
      <c r="C896" s="374">
        <v>9</v>
      </c>
      <c r="D896" s="38"/>
      <c r="E896" s="106"/>
    </row>
    <row r="897" spans="1:5" s="4" customFormat="1" x14ac:dyDescent="0.2">
      <c r="A897" s="143" t="s">
        <v>1610</v>
      </c>
      <c r="B897" s="4" t="s">
        <v>3421</v>
      </c>
      <c r="C897" s="374">
        <v>9</v>
      </c>
      <c r="D897" s="38"/>
      <c r="E897" s="106"/>
    </row>
    <row r="898" spans="1:5" s="4" customFormat="1" x14ac:dyDescent="0.2">
      <c r="A898" s="12" t="s">
        <v>1610</v>
      </c>
      <c r="B898" s="4" t="s">
        <v>3579</v>
      </c>
      <c r="C898" s="374">
        <v>8.7799999999999994</v>
      </c>
      <c r="D898" s="38"/>
      <c r="E898" s="106"/>
    </row>
    <row r="899" spans="1:5" s="4" customFormat="1" x14ac:dyDescent="0.2">
      <c r="A899" s="12" t="s">
        <v>1610</v>
      </c>
      <c r="B899" s="40" t="s">
        <v>1476</v>
      </c>
      <c r="C899" s="374">
        <v>8.75</v>
      </c>
      <c r="D899" s="38"/>
      <c r="E899" s="106"/>
    </row>
    <row r="900" spans="1:5" s="4" customFormat="1" x14ac:dyDescent="0.2">
      <c r="A900" s="12" t="s">
        <v>1610</v>
      </c>
      <c r="B900" s="111" t="s">
        <v>4732</v>
      </c>
      <c r="C900" s="374">
        <v>8.75</v>
      </c>
      <c r="D900" s="38"/>
      <c r="E900" s="106"/>
    </row>
    <row r="901" spans="1:5" s="4" customFormat="1" x14ac:dyDescent="0.2">
      <c r="A901" s="12" t="s">
        <v>1610</v>
      </c>
      <c r="B901" s="4" t="s">
        <v>3569</v>
      </c>
      <c r="C901" s="374">
        <v>8.68</v>
      </c>
      <c r="D901" s="38"/>
      <c r="E901" s="106"/>
    </row>
    <row r="902" spans="1:5" s="4" customFormat="1" x14ac:dyDescent="0.2">
      <c r="A902" s="12" t="s">
        <v>1610</v>
      </c>
      <c r="B902" s="4" t="s">
        <v>3580</v>
      </c>
      <c r="C902" s="374">
        <v>8.5299999999999994</v>
      </c>
      <c r="D902" s="38"/>
      <c r="E902" s="106"/>
    </row>
    <row r="903" spans="1:5" s="4" customFormat="1" x14ac:dyDescent="0.2">
      <c r="A903" s="12" t="s">
        <v>1610</v>
      </c>
      <c r="B903" s="4" t="s">
        <v>3548</v>
      </c>
      <c r="C903" s="374">
        <v>8.3800000000000008</v>
      </c>
      <c r="D903" s="38"/>
      <c r="E903" s="106"/>
    </row>
    <row r="904" spans="1:5" s="4" customFormat="1" x14ac:dyDescent="0.2">
      <c r="A904" s="143" t="s">
        <v>1610</v>
      </c>
      <c r="B904" s="40" t="s">
        <v>941</v>
      </c>
      <c r="C904" s="374">
        <v>8.35</v>
      </c>
      <c r="D904" s="38"/>
      <c r="E904" s="106"/>
    </row>
    <row r="905" spans="1:5" s="4" customFormat="1" x14ac:dyDescent="0.2">
      <c r="A905" s="12" t="s">
        <v>1610</v>
      </c>
      <c r="B905" s="111" t="s">
        <v>3638</v>
      </c>
      <c r="C905" s="374">
        <v>8.17</v>
      </c>
      <c r="D905" s="38"/>
      <c r="E905" s="106"/>
    </row>
    <row r="906" spans="1:5" s="4" customFormat="1" x14ac:dyDescent="0.2">
      <c r="A906" s="12" t="s">
        <v>1610</v>
      </c>
      <c r="B906" s="111" t="s">
        <v>3662</v>
      </c>
      <c r="C906" s="374">
        <v>7.82</v>
      </c>
      <c r="D906" s="38"/>
      <c r="E906" s="106"/>
    </row>
    <row r="907" spans="1:5" s="4" customFormat="1" x14ac:dyDescent="0.2">
      <c r="A907" s="12" t="s">
        <v>1610</v>
      </c>
      <c r="B907" s="65" t="s">
        <v>1715</v>
      </c>
      <c r="C907" s="374">
        <v>7.42</v>
      </c>
      <c r="D907" s="38"/>
      <c r="E907" s="106"/>
    </row>
    <row r="908" spans="1:5" s="4" customFormat="1" x14ac:dyDescent="0.2">
      <c r="A908" s="12" t="s">
        <v>1610</v>
      </c>
      <c r="B908" s="4" t="s">
        <v>3582</v>
      </c>
      <c r="C908" s="374">
        <v>7.33</v>
      </c>
      <c r="D908" s="38"/>
      <c r="E908" s="106"/>
    </row>
    <row r="909" spans="1:5" s="4" customFormat="1" x14ac:dyDescent="0.2">
      <c r="A909" s="12" t="s">
        <v>1610</v>
      </c>
      <c r="B909" s="64" t="s">
        <v>4432</v>
      </c>
      <c r="C909" s="374">
        <v>7.22</v>
      </c>
      <c r="D909" s="38"/>
      <c r="E909" s="106"/>
    </row>
    <row r="910" spans="1:5" s="4" customFormat="1" x14ac:dyDescent="0.2">
      <c r="A910" s="12" t="s">
        <v>1610</v>
      </c>
      <c r="B910" s="4" t="s">
        <v>3578</v>
      </c>
      <c r="C910" s="374">
        <v>7.08</v>
      </c>
      <c r="D910" s="38"/>
      <c r="E910" s="106"/>
    </row>
    <row r="911" spans="1:5" s="4" customFormat="1" x14ac:dyDescent="0.2">
      <c r="A911" s="12" t="s">
        <v>1610</v>
      </c>
      <c r="B911" s="4" t="s">
        <v>4729</v>
      </c>
      <c r="C911" s="374">
        <v>6.85</v>
      </c>
      <c r="D911" s="38"/>
      <c r="E911" s="106"/>
    </row>
    <row r="912" spans="1:5" s="4" customFormat="1" x14ac:dyDescent="0.2">
      <c r="A912" s="12" t="s">
        <v>1610</v>
      </c>
      <c r="B912" s="40" t="s">
        <v>4758</v>
      </c>
      <c r="C912" s="374">
        <v>6.84</v>
      </c>
      <c r="D912" s="38"/>
      <c r="E912" s="106"/>
    </row>
    <row r="913" spans="1:5" s="4" customFormat="1" x14ac:dyDescent="0.2">
      <c r="A913" s="12" t="s">
        <v>1610</v>
      </c>
      <c r="B913" s="199" t="s">
        <v>3973</v>
      </c>
      <c r="C913" s="374">
        <v>6.75</v>
      </c>
      <c r="D913" s="38"/>
      <c r="E913" s="106"/>
    </row>
    <row r="914" spans="1:5" s="4" customFormat="1" x14ac:dyDescent="0.2">
      <c r="A914" s="12" t="s">
        <v>1610</v>
      </c>
      <c r="B914" s="380" t="s">
        <v>2444</v>
      </c>
      <c r="C914" s="374">
        <v>6.68</v>
      </c>
      <c r="D914" s="38"/>
      <c r="E914" s="106"/>
    </row>
    <row r="915" spans="1:5" s="4" customFormat="1" x14ac:dyDescent="0.2">
      <c r="A915" s="12" t="s">
        <v>1610</v>
      </c>
      <c r="B915" s="40" t="s">
        <v>1081</v>
      </c>
      <c r="C915" s="374">
        <v>5.89</v>
      </c>
      <c r="D915" s="38"/>
      <c r="E915" s="106"/>
    </row>
    <row r="916" spans="1:5" s="4" customFormat="1" x14ac:dyDescent="0.2">
      <c r="A916" s="12" t="s">
        <v>1610</v>
      </c>
      <c r="B916" s="65" t="s">
        <v>1611</v>
      </c>
      <c r="C916" s="374">
        <v>5.45</v>
      </c>
      <c r="D916" s="38"/>
      <c r="E916" s="106"/>
    </row>
    <row r="917" spans="1:5" s="4" customFormat="1" x14ac:dyDescent="0.2">
      <c r="A917" s="12" t="s">
        <v>1610</v>
      </c>
      <c r="B917" s="4" t="s">
        <v>3661</v>
      </c>
      <c r="C917" s="374">
        <v>5.4</v>
      </c>
      <c r="D917" s="38"/>
      <c r="E917" s="106"/>
    </row>
    <row r="918" spans="1:5" s="4" customFormat="1" x14ac:dyDescent="0.2">
      <c r="A918" s="12" t="s">
        <v>1610</v>
      </c>
      <c r="B918" s="111" t="s">
        <v>3585</v>
      </c>
      <c r="C918" s="374">
        <v>5.09</v>
      </c>
      <c r="D918" s="38"/>
      <c r="E918" s="106"/>
    </row>
    <row r="919" spans="1:5" s="4" customFormat="1" x14ac:dyDescent="0.2">
      <c r="A919" s="12" t="s">
        <v>1610</v>
      </c>
      <c r="B919" s="171" t="s">
        <v>4154</v>
      </c>
      <c r="C919" s="374">
        <v>4.4400000000000004</v>
      </c>
      <c r="D919" s="38"/>
      <c r="E919" s="106"/>
    </row>
    <row r="920" spans="1:5" s="4" customFormat="1" x14ac:dyDescent="0.2">
      <c r="A920" s="12" t="s">
        <v>1610</v>
      </c>
      <c r="B920" s="4" t="s">
        <v>3670</v>
      </c>
      <c r="C920" s="374">
        <v>4.1500000000000004</v>
      </c>
      <c r="D920" s="38"/>
      <c r="E920" s="106"/>
    </row>
    <row r="921" spans="1:5" s="4" customFormat="1" x14ac:dyDescent="0.2">
      <c r="A921" s="12" t="s">
        <v>1610</v>
      </c>
      <c r="B921" s="4" t="s">
        <v>3576</v>
      </c>
      <c r="C921" s="374">
        <v>3.78</v>
      </c>
      <c r="D921" s="38"/>
      <c r="E921" s="106"/>
    </row>
    <row r="922" spans="1:5" s="4" customFormat="1" x14ac:dyDescent="0.2">
      <c r="A922" s="12" t="s">
        <v>1610</v>
      </c>
      <c r="B922" s="4" t="s">
        <v>4730</v>
      </c>
      <c r="C922" s="374">
        <v>3.7</v>
      </c>
      <c r="D922" s="38"/>
      <c r="E922" s="106"/>
    </row>
    <row r="923" spans="1:5" s="4" customFormat="1" x14ac:dyDescent="0.2">
      <c r="A923" s="12" t="s">
        <v>1610</v>
      </c>
      <c r="B923" s="4" t="s">
        <v>3597</v>
      </c>
      <c r="C923" s="374">
        <v>3.42</v>
      </c>
      <c r="D923" s="38"/>
      <c r="E923" s="106"/>
    </row>
    <row r="924" spans="1:5" s="4" customFormat="1" x14ac:dyDescent="0.2">
      <c r="A924" s="12" t="s">
        <v>1610</v>
      </c>
      <c r="B924" s="4" t="s">
        <v>3584</v>
      </c>
      <c r="C924" s="374">
        <v>3.13</v>
      </c>
      <c r="D924" s="38"/>
      <c r="E924" s="106"/>
    </row>
    <row r="925" spans="1:5" s="4" customFormat="1" x14ac:dyDescent="0.2">
      <c r="A925" s="12" t="s">
        <v>1610</v>
      </c>
      <c r="B925" s="4" t="s">
        <v>1710</v>
      </c>
      <c r="C925" s="374">
        <v>3.12</v>
      </c>
      <c r="D925" s="38"/>
      <c r="E925" s="106"/>
    </row>
    <row r="926" spans="1:5" s="4" customFormat="1" x14ac:dyDescent="0.2">
      <c r="A926" s="12" t="s">
        <v>1610</v>
      </c>
      <c r="B926" s="4" t="s">
        <v>1717</v>
      </c>
      <c r="C926" s="374">
        <v>3.1</v>
      </c>
      <c r="D926" s="38"/>
      <c r="E926" s="106"/>
    </row>
    <row r="927" spans="1:5" s="4" customFormat="1" x14ac:dyDescent="0.2">
      <c r="A927" s="12" t="s">
        <v>1610</v>
      </c>
      <c r="B927" s="4" t="s">
        <v>4745</v>
      </c>
      <c r="C927" s="374">
        <v>3.06</v>
      </c>
      <c r="D927" s="38"/>
      <c r="E927" s="106"/>
    </row>
    <row r="928" spans="1:5" s="4" customFormat="1" x14ac:dyDescent="0.2">
      <c r="A928" s="12" t="s">
        <v>1610</v>
      </c>
      <c r="B928" s="4" t="s">
        <v>3660</v>
      </c>
      <c r="C928" s="374">
        <v>3</v>
      </c>
      <c r="D928" s="38"/>
      <c r="E928" s="106"/>
    </row>
    <row r="929" spans="1:5" s="4" customFormat="1" x14ac:dyDescent="0.2">
      <c r="A929" s="12" t="s">
        <v>1610</v>
      </c>
      <c r="B929" s="4" t="s">
        <v>3675</v>
      </c>
      <c r="C929" s="374">
        <v>2.95</v>
      </c>
      <c r="D929" s="38"/>
      <c r="E929" s="106"/>
    </row>
    <row r="930" spans="1:5" s="4" customFormat="1" x14ac:dyDescent="0.2">
      <c r="A930" s="12" t="s">
        <v>1610</v>
      </c>
      <c r="B930" s="4" t="s">
        <v>3444</v>
      </c>
      <c r="C930" s="374">
        <v>2.86</v>
      </c>
      <c r="D930" s="38"/>
      <c r="E930" s="106"/>
    </row>
    <row r="931" spans="1:5" s="4" customFormat="1" x14ac:dyDescent="0.2">
      <c r="A931" s="12" t="s">
        <v>1610</v>
      </c>
      <c r="B931" s="64" t="s">
        <v>4441</v>
      </c>
      <c r="C931" s="374">
        <v>2.83</v>
      </c>
      <c r="D931" s="38"/>
      <c r="E931" s="106"/>
    </row>
    <row r="932" spans="1:5" s="4" customFormat="1" x14ac:dyDescent="0.2">
      <c r="A932" s="12" t="s">
        <v>1610</v>
      </c>
      <c r="B932" s="4" t="s">
        <v>3672</v>
      </c>
      <c r="C932" s="374">
        <v>2.65</v>
      </c>
      <c r="D932" s="38"/>
      <c r="E932" s="106"/>
    </row>
    <row r="933" spans="1:5" s="4" customFormat="1" x14ac:dyDescent="0.2">
      <c r="A933" s="12" t="s">
        <v>1610</v>
      </c>
      <c r="B933" s="4" t="s">
        <v>3637</v>
      </c>
      <c r="C933" s="374">
        <v>2.4500000000000002</v>
      </c>
      <c r="D933" s="38"/>
      <c r="E933" s="106"/>
    </row>
    <row r="934" spans="1:5" s="4" customFormat="1" x14ac:dyDescent="0.2">
      <c r="A934" s="12" t="s">
        <v>1610</v>
      </c>
      <c r="B934" s="4" t="s">
        <v>4041</v>
      </c>
      <c r="C934" s="374">
        <v>2.44</v>
      </c>
      <c r="D934" s="38"/>
      <c r="E934" s="106"/>
    </row>
    <row r="935" spans="1:5" s="4" customFormat="1" x14ac:dyDescent="0.2">
      <c r="A935" s="12" t="s">
        <v>1610</v>
      </c>
      <c r="B935" s="111" t="s">
        <v>3619</v>
      </c>
      <c r="C935" s="374">
        <v>2.4</v>
      </c>
      <c r="D935" s="38"/>
      <c r="E935" s="106"/>
    </row>
    <row r="936" spans="1:5" s="4" customFormat="1" x14ac:dyDescent="0.2">
      <c r="A936" s="12" t="s">
        <v>1610</v>
      </c>
      <c r="B936" s="65" t="s">
        <v>1716</v>
      </c>
      <c r="C936" s="374">
        <v>2.37</v>
      </c>
      <c r="D936" s="38"/>
      <c r="E936" s="106"/>
    </row>
    <row r="937" spans="1:5" s="4" customFormat="1" x14ac:dyDescent="0.2">
      <c r="A937" s="12" t="s">
        <v>1610</v>
      </c>
      <c r="B937" s="4" t="s">
        <v>3647</v>
      </c>
      <c r="C937" s="374">
        <v>2.2200000000000002</v>
      </c>
      <c r="D937" s="38"/>
      <c r="E937" s="106"/>
    </row>
    <row r="938" spans="1:5" s="4" customFormat="1" x14ac:dyDescent="0.2">
      <c r="A938" s="12" t="s">
        <v>1610</v>
      </c>
      <c r="B938" s="4" t="s">
        <v>3671</v>
      </c>
      <c r="C938" s="374">
        <v>2.12</v>
      </c>
      <c r="D938" s="38"/>
      <c r="E938" s="106"/>
    </row>
    <row r="939" spans="1:5" s="4" customFormat="1" x14ac:dyDescent="0.2">
      <c r="A939" s="143" t="s">
        <v>1610</v>
      </c>
      <c r="B939" s="40" t="s">
        <v>1477</v>
      </c>
      <c r="C939" s="374">
        <v>2.0499999999999998</v>
      </c>
      <c r="D939" s="38"/>
      <c r="E939" s="106"/>
    </row>
    <row r="940" spans="1:5" s="4" customFormat="1" x14ac:dyDescent="0.2">
      <c r="A940" s="12" t="s">
        <v>1610</v>
      </c>
      <c r="B940" s="4" t="s">
        <v>3527</v>
      </c>
      <c r="C940" s="374">
        <v>2.0299999999999998</v>
      </c>
      <c r="D940" s="38"/>
      <c r="E940" s="106"/>
    </row>
    <row r="941" spans="1:5" s="4" customFormat="1" x14ac:dyDescent="0.2">
      <c r="A941" s="12" t="s">
        <v>1610</v>
      </c>
      <c r="B941" s="4" t="s">
        <v>3443</v>
      </c>
      <c r="C941" s="374">
        <v>2</v>
      </c>
      <c r="D941" s="38"/>
      <c r="E941" s="106"/>
    </row>
    <row r="942" spans="1:5" s="4" customFormat="1" x14ac:dyDescent="0.2">
      <c r="A942" s="12" t="s">
        <v>1610</v>
      </c>
      <c r="B942" s="4" t="s">
        <v>3583</v>
      </c>
      <c r="C942" s="374">
        <v>2</v>
      </c>
      <c r="D942" s="38"/>
      <c r="E942" s="106"/>
    </row>
    <row r="943" spans="1:5" s="4" customFormat="1" x14ac:dyDescent="0.2">
      <c r="A943" s="12" t="s">
        <v>1610</v>
      </c>
      <c r="B943" s="4" t="s">
        <v>4044</v>
      </c>
      <c r="C943" s="374">
        <v>1.98</v>
      </c>
      <c r="D943" s="38"/>
      <c r="E943" s="106"/>
    </row>
    <row r="944" spans="1:5" s="4" customFormat="1" x14ac:dyDescent="0.2">
      <c r="A944" s="12" t="s">
        <v>1610</v>
      </c>
      <c r="B944" s="4" t="s">
        <v>3577</v>
      </c>
      <c r="C944" s="374">
        <v>1.7</v>
      </c>
      <c r="D944" s="38"/>
      <c r="E944" s="106"/>
    </row>
    <row r="945" spans="1:5" s="4" customFormat="1" x14ac:dyDescent="0.2">
      <c r="A945" s="12" t="s">
        <v>1610</v>
      </c>
      <c r="B945" s="4" t="s">
        <v>3636</v>
      </c>
      <c r="C945" s="374">
        <v>1.66</v>
      </c>
      <c r="D945" s="38"/>
      <c r="E945" s="106"/>
    </row>
    <row r="946" spans="1:5" s="4" customFormat="1" x14ac:dyDescent="0.2">
      <c r="A946" s="143" t="s">
        <v>1610</v>
      </c>
      <c r="B946" s="40" t="s">
        <v>999</v>
      </c>
      <c r="C946" s="374">
        <v>1.61</v>
      </c>
      <c r="D946" s="38"/>
      <c r="E946" s="106"/>
    </row>
    <row r="947" spans="1:5" s="4" customFormat="1" x14ac:dyDescent="0.2">
      <c r="A947" s="143" t="s">
        <v>1610</v>
      </c>
      <c r="B947" s="40" t="s">
        <v>1474</v>
      </c>
      <c r="C947" s="374">
        <v>1.57</v>
      </c>
      <c r="D947" s="38"/>
      <c r="E947" s="106"/>
    </row>
    <row r="948" spans="1:5" s="4" customFormat="1" x14ac:dyDescent="0.2">
      <c r="A948" s="12" t="s">
        <v>1610</v>
      </c>
      <c r="B948" s="40" t="s">
        <v>1032</v>
      </c>
      <c r="C948" s="374">
        <v>1.53</v>
      </c>
      <c r="D948" s="38"/>
      <c r="E948" s="106"/>
    </row>
    <row r="949" spans="1:5" s="4" customFormat="1" x14ac:dyDescent="0.2">
      <c r="A949" s="12" t="s">
        <v>1610</v>
      </c>
      <c r="B949" s="4" t="s">
        <v>4581</v>
      </c>
      <c r="C949" s="374">
        <v>1.45</v>
      </c>
      <c r="D949" s="38"/>
      <c r="E949" s="106"/>
    </row>
    <row r="950" spans="1:5" s="4" customFormat="1" x14ac:dyDescent="0.2">
      <c r="A950" s="12" t="s">
        <v>1610</v>
      </c>
      <c r="B950" s="4" t="s">
        <v>1614</v>
      </c>
      <c r="C950" s="374">
        <v>1.36</v>
      </c>
      <c r="D950" s="38"/>
      <c r="E950" s="106"/>
    </row>
    <row r="951" spans="1:5" s="4" customFormat="1" x14ac:dyDescent="0.2">
      <c r="A951" s="12" t="s">
        <v>1610</v>
      </c>
      <c r="B951" s="4" t="s">
        <v>3573</v>
      </c>
      <c r="C951" s="374">
        <v>1.3</v>
      </c>
      <c r="D951" s="38"/>
      <c r="E951" s="106"/>
    </row>
    <row r="952" spans="1:5" s="4" customFormat="1" x14ac:dyDescent="0.2">
      <c r="A952" s="12" t="s">
        <v>1610</v>
      </c>
      <c r="B952" s="40" t="s">
        <v>959</v>
      </c>
      <c r="C952" s="374">
        <v>1.22</v>
      </c>
      <c r="D952" s="38"/>
      <c r="E952" s="106"/>
    </row>
    <row r="953" spans="1:5" s="4" customFormat="1" x14ac:dyDescent="0.2">
      <c r="A953" s="12" t="s">
        <v>1610</v>
      </c>
      <c r="B953" s="64" t="s">
        <v>4431</v>
      </c>
      <c r="C953" s="374">
        <v>1.21</v>
      </c>
      <c r="D953" s="38"/>
      <c r="E953" s="106"/>
    </row>
    <row r="954" spans="1:5" s="4" customFormat="1" x14ac:dyDescent="0.2">
      <c r="A954" s="12" t="s">
        <v>1610</v>
      </c>
      <c r="B954" s="64" t="s">
        <v>4435</v>
      </c>
      <c r="C954" s="374">
        <v>1.2</v>
      </c>
      <c r="D954" s="38"/>
      <c r="E954" s="106"/>
    </row>
    <row r="955" spans="1:5" s="4" customFormat="1" x14ac:dyDescent="0.2">
      <c r="A955" s="12" t="s">
        <v>1610</v>
      </c>
      <c r="B955" s="4" t="s">
        <v>1714</v>
      </c>
      <c r="C955" s="374">
        <v>1.1599999999999999</v>
      </c>
      <c r="D955" s="38"/>
      <c r="E955" s="106"/>
    </row>
    <row r="956" spans="1:5" s="4" customFormat="1" x14ac:dyDescent="0.2">
      <c r="A956" s="12" t="s">
        <v>1610</v>
      </c>
      <c r="B956" s="4" t="s">
        <v>1613</v>
      </c>
      <c r="C956" s="374">
        <v>1.1200000000000001</v>
      </c>
      <c r="D956" s="38"/>
      <c r="E956" s="106"/>
    </row>
    <row r="957" spans="1:5" s="4" customFormat="1" x14ac:dyDescent="0.2">
      <c r="A957" s="12" t="s">
        <v>1610</v>
      </c>
      <c r="B957" s="64" t="s">
        <v>4438</v>
      </c>
      <c r="C957" s="374">
        <v>1.0900000000000001</v>
      </c>
      <c r="D957" s="38"/>
      <c r="E957" s="106"/>
    </row>
    <row r="958" spans="1:5" s="4" customFormat="1" x14ac:dyDescent="0.2">
      <c r="A958" s="12" t="s">
        <v>1610</v>
      </c>
      <c r="B958" s="56" t="s">
        <v>2436</v>
      </c>
      <c r="C958" s="374">
        <v>1.02</v>
      </c>
      <c r="D958" s="38"/>
      <c r="E958" s="106"/>
    </row>
    <row r="959" spans="1:5" s="4" customFormat="1" x14ac:dyDescent="0.2">
      <c r="A959" s="12" t="s">
        <v>1610</v>
      </c>
      <c r="B959" s="115" t="s">
        <v>3567</v>
      </c>
      <c r="C959" s="374">
        <v>0.98</v>
      </c>
      <c r="D959" s="38"/>
      <c r="E959" s="106"/>
    </row>
    <row r="960" spans="1:5" s="4" customFormat="1" x14ac:dyDescent="0.2">
      <c r="A960" s="12" t="s">
        <v>1610</v>
      </c>
      <c r="B960" s="40" t="s">
        <v>1097</v>
      </c>
      <c r="C960" s="374">
        <v>0.89</v>
      </c>
      <c r="D960" s="38"/>
      <c r="E960" s="106"/>
    </row>
    <row r="961" spans="1:5" s="4" customFormat="1" x14ac:dyDescent="0.2">
      <c r="A961" s="12" t="s">
        <v>1610</v>
      </c>
      <c r="B961" s="4" t="s">
        <v>1702</v>
      </c>
      <c r="C961" s="374">
        <v>0.89</v>
      </c>
      <c r="D961" s="38"/>
      <c r="E961" s="106"/>
    </row>
    <row r="962" spans="1:5" s="4" customFormat="1" x14ac:dyDescent="0.2">
      <c r="A962" s="12" t="s">
        <v>1610</v>
      </c>
      <c r="B962" s="4" t="s">
        <v>3653</v>
      </c>
      <c r="C962" s="374">
        <v>0.87</v>
      </c>
      <c r="D962" s="38"/>
      <c r="E962" s="106"/>
    </row>
    <row r="963" spans="1:5" s="4" customFormat="1" x14ac:dyDescent="0.2">
      <c r="A963" s="12" t="s">
        <v>1610</v>
      </c>
      <c r="B963" s="4" t="s">
        <v>3628</v>
      </c>
      <c r="C963" s="374">
        <v>0.86</v>
      </c>
      <c r="D963" s="38"/>
      <c r="E963" s="106"/>
    </row>
    <row r="964" spans="1:5" s="4" customFormat="1" x14ac:dyDescent="0.2">
      <c r="A964" s="12" t="s">
        <v>1610</v>
      </c>
      <c r="B964" s="64" t="s">
        <v>4433</v>
      </c>
      <c r="C964" s="374">
        <v>0.73</v>
      </c>
      <c r="D964" s="38"/>
      <c r="E964" s="106"/>
    </row>
    <row r="965" spans="1:5" s="4" customFormat="1" x14ac:dyDescent="0.2">
      <c r="A965" s="12" t="s">
        <v>1610</v>
      </c>
      <c r="B965" s="64" t="s">
        <v>4439</v>
      </c>
      <c r="C965" s="374">
        <v>0.68</v>
      </c>
      <c r="D965" s="38"/>
      <c r="E965" s="106"/>
    </row>
    <row r="966" spans="1:5" s="4" customFormat="1" x14ac:dyDescent="0.2">
      <c r="A966" s="12" t="s">
        <v>1610</v>
      </c>
      <c r="B966" s="64" t="s">
        <v>4442</v>
      </c>
      <c r="C966" s="374">
        <v>0.65</v>
      </c>
      <c r="D966" s="38"/>
      <c r="E966" s="106"/>
    </row>
    <row r="967" spans="1:5" s="4" customFormat="1" x14ac:dyDescent="0.2">
      <c r="A967" s="12" t="s">
        <v>1610</v>
      </c>
      <c r="B967" s="64" t="s">
        <v>4436</v>
      </c>
      <c r="C967" s="374">
        <v>0.6</v>
      </c>
      <c r="D967" s="38"/>
      <c r="E967" s="106"/>
    </row>
    <row r="968" spans="1:5" s="4" customFormat="1" x14ac:dyDescent="0.2">
      <c r="A968" s="12" t="s">
        <v>1610</v>
      </c>
      <c r="B968" s="64" t="s">
        <v>4437</v>
      </c>
      <c r="C968" s="374">
        <v>0.53</v>
      </c>
      <c r="D968" s="38"/>
      <c r="E968" s="106"/>
    </row>
    <row r="969" spans="1:5" s="4" customFormat="1" x14ac:dyDescent="0.2">
      <c r="A969" s="12" t="s">
        <v>1610</v>
      </c>
      <c r="B969" s="64" t="s">
        <v>4444</v>
      </c>
      <c r="C969" s="374">
        <v>0.5</v>
      </c>
      <c r="D969" s="38"/>
      <c r="E969" s="106"/>
    </row>
    <row r="970" spans="1:5" s="4" customFormat="1" x14ac:dyDescent="0.2">
      <c r="A970" s="12" t="s">
        <v>1610</v>
      </c>
      <c r="B970" s="4" t="s">
        <v>3673</v>
      </c>
      <c r="C970" s="374">
        <v>0.5</v>
      </c>
      <c r="D970" s="38"/>
      <c r="E970" s="106"/>
    </row>
    <row r="971" spans="1:5" s="4" customFormat="1" x14ac:dyDescent="0.2">
      <c r="A971" s="12" t="s">
        <v>1610</v>
      </c>
      <c r="B971" s="4" t="s">
        <v>3650</v>
      </c>
      <c r="C971" s="374" t="s">
        <v>4773</v>
      </c>
      <c r="D971" s="38"/>
      <c r="E971" s="106"/>
    </row>
    <row r="972" spans="1:5" s="4" customFormat="1" x14ac:dyDescent="0.2">
      <c r="A972" s="12" t="s">
        <v>1610</v>
      </c>
      <c r="B972" s="40" t="s">
        <v>965</v>
      </c>
      <c r="C972" s="374" t="s">
        <v>4773</v>
      </c>
      <c r="D972" s="38"/>
      <c r="E972" s="106"/>
    </row>
    <row r="973" spans="1:5" s="4" customFormat="1" x14ac:dyDescent="0.2">
      <c r="A973" s="12" t="s">
        <v>1610</v>
      </c>
      <c r="B973" s="64" t="s">
        <v>4440</v>
      </c>
      <c r="C973" s="374" t="s">
        <v>4773</v>
      </c>
      <c r="D973" s="38"/>
      <c r="E973" s="106"/>
    </row>
    <row r="974" spans="1:5" x14ac:dyDescent="0.2">
      <c r="A974" s="387"/>
      <c r="B974" s="387"/>
      <c r="C974" s="387"/>
      <c r="D974" s="387"/>
    </row>
    <row r="975" spans="1:5" x14ac:dyDescent="0.2">
      <c r="A975" s="12" t="s">
        <v>1582</v>
      </c>
      <c r="B975" s="40" t="s">
        <v>1583</v>
      </c>
      <c r="C975" s="374">
        <v>76.260000000000005</v>
      </c>
      <c r="D975" s="422"/>
      <c r="E975" s="106"/>
    </row>
    <row r="976" spans="1:5" x14ac:dyDescent="0.2">
      <c r="A976" s="143" t="s">
        <v>1582</v>
      </c>
      <c r="B976" s="40" t="s">
        <v>958</v>
      </c>
      <c r="C976" s="374">
        <v>51.88</v>
      </c>
      <c r="D976" s="422"/>
      <c r="E976" s="106"/>
    </row>
    <row r="977" spans="1:5" x14ac:dyDescent="0.2">
      <c r="A977" s="12" t="s">
        <v>1582</v>
      </c>
      <c r="B977" s="4" t="s">
        <v>1673</v>
      </c>
      <c r="C977" s="374">
        <v>46.49</v>
      </c>
      <c r="D977" s="422"/>
      <c r="E977" s="106"/>
    </row>
    <row r="978" spans="1:5" x14ac:dyDescent="0.2">
      <c r="A978" s="12" t="s">
        <v>1582</v>
      </c>
      <c r="B978" s="4" t="s">
        <v>1675</v>
      </c>
      <c r="C978" s="374">
        <v>33.33</v>
      </c>
      <c r="D978" s="422"/>
      <c r="E978" s="106"/>
    </row>
    <row r="979" spans="1:5" ht="15.75" thickBot="1" x14ac:dyDescent="0.25">
      <c r="A979" s="379" t="s">
        <v>1582</v>
      </c>
      <c r="B979" s="376" t="s">
        <v>1588</v>
      </c>
      <c r="C979" s="377">
        <v>20.32</v>
      </c>
      <c r="D979" s="423"/>
      <c r="E979" s="106"/>
    </row>
    <row r="980" spans="1:5" x14ac:dyDescent="0.2">
      <c r="A980" s="143" t="s">
        <v>1582</v>
      </c>
      <c r="B980" s="40" t="s">
        <v>1585</v>
      </c>
      <c r="C980" s="374">
        <v>13.4</v>
      </c>
      <c r="D980" s="424"/>
      <c r="E980" s="106"/>
    </row>
    <row r="981" spans="1:5" x14ac:dyDescent="0.2">
      <c r="A981" s="143" t="s">
        <v>1582</v>
      </c>
      <c r="B981" s="40" t="s">
        <v>1586</v>
      </c>
      <c r="C981" s="374">
        <v>10.029999999999999</v>
      </c>
      <c r="D981" s="424"/>
      <c r="E981" s="106"/>
    </row>
    <row r="982" spans="1:5" x14ac:dyDescent="0.2">
      <c r="A982" s="182" t="s">
        <v>1582</v>
      </c>
      <c r="B982" s="432" t="s">
        <v>4507</v>
      </c>
      <c r="C982" s="374">
        <v>7.39</v>
      </c>
      <c r="D982" s="424"/>
      <c r="E982" s="106"/>
    </row>
    <row r="983" spans="1:5" x14ac:dyDescent="0.2">
      <c r="A983" s="143" t="s">
        <v>1582</v>
      </c>
      <c r="B983" s="40" t="s">
        <v>1584</v>
      </c>
      <c r="C983" s="374">
        <v>5.9</v>
      </c>
      <c r="D983" s="424"/>
      <c r="E983" s="106"/>
    </row>
    <row r="984" spans="1:5" ht="15.75" thickBot="1" x14ac:dyDescent="0.25">
      <c r="A984" s="379" t="s">
        <v>1582</v>
      </c>
      <c r="B984" s="376" t="s">
        <v>4767</v>
      </c>
      <c r="C984" s="377">
        <v>5.86</v>
      </c>
      <c r="D984" s="425"/>
      <c r="E984" s="106"/>
    </row>
    <row r="985" spans="1:5" x14ac:dyDescent="0.2">
      <c r="A985" s="143" t="s">
        <v>1582</v>
      </c>
      <c r="B985" s="40" t="s">
        <v>1581</v>
      </c>
      <c r="C985" s="374">
        <v>5.25</v>
      </c>
      <c r="D985" s="38"/>
      <c r="E985" s="106"/>
    </row>
    <row r="986" spans="1:5" x14ac:dyDescent="0.2">
      <c r="A986" s="12" t="s">
        <v>1582</v>
      </c>
      <c r="B986" s="4" t="s">
        <v>1654</v>
      </c>
      <c r="C986" s="374">
        <v>5.14</v>
      </c>
      <c r="D986" s="38"/>
      <c r="E986" s="106"/>
    </row>
    <row r="987" spans="1:5" x14ac:dyDescent="0.2">
      <c r="A987" s="110" t="s">
        <v>1582</v>
      </c>
      <c r="B987" s="108" t="s">
        <v>3486</v>
      </c>
      <c r="C987" s="374">
        <v>4.67</v>
      </c>
      <c r="D987" s="38"/>
      <c r="E987" s="106"/>
    </row>
    <row r="988" spans="1:5" x14ac:dyDescent="0.2">
      <c r="A988" s="12" t="s">
        <v>1582</v>
      </c>
      <c r="B988" s="4" t="s">
        <v>1589</v>
      </c>
      <c r="C988" s="374">
        <v>4.5</v>
      </c>
      <c r="D988" s="38"/>
      <c r="E988" s="106"/>
    </row>
    <row r="989" spans="1:5" x14ac:dyDescent="0.2">
      <c r="A989" s="12" t="s">
        <v>1582</v>
      </c>
      <c r="B989" s="4" t="s">
        <v>1729</v>
      </c>
      <c r="C989" s="374">
        <v>4.25</v>
      </c>
      <c r="D989" s="38"/>
      <c r="E989" s="106"/>
    </row>
    <row r="990" spans="1:5" x14ac:dyDescent="0.2">
      <c r="A990" s="143" t="s">
        <v>1582</v>
      </c>
      <c r="B990" s="40" t="s">
        <v>1076</v>
      </c>
      <c r="C990" s="374">
        <v>4.1500000000000004</v>
      </c>
      <c r="D990" s="38"/>
      <c r="E990" s="106"/>
    </row>
    <row r="991" spans="1:5" x14ac:dyDescent="0.2">
      <c r="A991" s="12" t="s">
        <v>1582</v>
      </c>
      <c r="B991" s="4" t="s">
        <v>1676</v>
      </c>
      <c r="C991" s="374">
        <v>4</v>
      </c>
      <c r="D991" s="38"/>
      <c r="E991" s="106"/>
    </row>
    <row r="992" spans="1:5" x14ac:dyDescent="0.2">
      <c r="A992" s="12" t="s">
        <v>1582</v>
      </c>
      <c r="B992" s="4" t="s">
        <v>1655</v>
      </c>
      <c r="C992" s="374">
        <v>3.9</v>
      </c>
      <c r="D992" s="38"/>
      <c r="E992" s="106"/>
    </row>
    <row r="993" spans="1:5" x14ac:dyDescent="0.2">
      <c r="A993" s="110" t="s">
        <v>1582</v>
      </c>
      <c r="B993" s="108" t="s">
        <v>3485</v>
      </c>
      <c r="C993" s="374">
        <v>3.33</v>
      </c>
      <c r="D993" s="38"/>
      <c r="E993" s="106"/>
    </row>
    <row r="994" spans="1:5" x14ac:dyDescent="0.2">
      <c r="A994" s="12" t="s">
        <v>1582</v>
      </c>
      <c r="B994" s="4" t="s">
        <v>3702</v>
      </c>
      <c r="C994" s="374">
        <v>3</v>
      </c>
      <c r="D994" s="38"/>
      <c r="E994" s="106"/>
    </row>
    <row r="995" spans="1:5" x14ac:dyDescent="0.2">
      <c r="A995" s="12" t="s">
        <v>1582</v>
      </c>
      <c r="B995" s="4" t="s">
        <v>1262</v>
      </c>
      <c r="C995" s="374">
        <v>2.48</v>
      </c>
      <c r="D995" s="38"/>
      <c r="E995" s="106"/>
    </row>
    <row r="996" spans="1:5" x14ac:dyDescent="0.2">
      <c r="A996" s="143" t="s">
        <v>1582</v>
      </c>
      <c r="B996" s="40" t="s">
        <v>932</v>
      </c>
      <c r="C996" s="374">
        <v>2.23</v>
      </c>
      <c r="D996" s="38"/>
      <c r="E996" s="106"/>
    </row>
    <row r="997" spans="1:5" x14ac:dyDescent="0.2">
      <c r="A997" s="143" t="s">
        <v>1582</v>
      </c>
      <c r="B997" s="40" t="s">
        <v>1086</v>
      </c>
      <c r="C997" s="374">
        <v>1.83</v>
      </c>
      <c r="D997" s="38"/>
      <c r="E997" s="106"/>
    </row>
    <row r="998" spans="1:5" x14ac:dyDescent="0.2">
      <c r="A998" s="12" t="s">
        <v>1582</v>
      </c>
      <c r="B998" s="4" t="s">
        <v>1656</v>
      </c>
      <c r="C998" s="374">
        <v>1.6</v>
      </c>
      <c r="D998" s="38"/>
      <c r="E998" s="106"/>
    </row>
    <row r="999" spans="1:5" x14ac:dyDescent="0.2">
      <c r="A999" s="12" t="s">
        <v>1582</v>
      </c>
      <c r="B999" s="4" t="s">
        <v>3704</v>
      </c>
      <c r="C999" s="374">
        <v>1.6</v>
      </c>
      <c r="D999" s="38"/>
      <c r="E999" s="106"/>
    </row>
    <row r="1000" spans="1:5" x14ac:dyDescent="0.2">
      <c r="A1000" s="12" t="s">
        <v>1582</v>
      </c>
      <c r="B1000" s="4" t="s">
        <v>3703</v>
      </c>
      <c r="C1000" s="374">
        <v>1.5</v>
      </c>
      <c r="D1000" s="38"/>
      <c r="E1000" s="106"/>
    </row>
    <row r="1001" spans="1:5" x14ac:dyDescent="0.2">
      <c r="A1001" s="143" t="s">
        <v>1582</v>
      </c>
      <c r="B1001" s="40" t="s">
        <v>1301</v>
      </c>
      <c r="C1001" s="374">
        <v>1.45</v>
      </c>
      <c r="D1001" s="38"/>
      <c r="E1001" s="106"/>
    </row>
    <row r="1002" spans="1:5" x14ac:dyDescent="0.2">
      <c r="A1002" s="12" t="s">
        <v>1582</v>
      </c>
      <c r="B1002" s="4" t="s">
        <v>1728</v>
      </c>
      <c r="C1002" s="374">
        <v>1.04</v>
      </c>
      <c r="D1002" s="38"/>
      <c r="E1002" s="106"/>
    </row>
    <row r="1003" spans="1:5" x14ac:dyDescent="0.2">
      <c r="A1003" s="12" t="s">
        <v>1582</v>
      </c>
      <c r="B1003" s="4" t="s">
        <v>1674</v>
      </c>
      <c r="C1003" s="374">
        <v>1</v>
      </c>
      <c r="D1003" s="38"/>
      <c r="E1003" s="106"/>
    </row>
    <row r="1004" spans="1:5" x14ac:dyDescent="0.2">
      <c r="A1004" s="143" t="s">
        <v>1582</v>
      </c>
      <c r="B1004" s="40" t="s">
        <v>1591</v>
      </c>
      <c r="C1004" s="374">
        <v>0.95</v>
      </c>
      <c r="D1004" s="38"/>
      <c r="E1004" s="106"/>
    </row>
    <row r="1005" spans="1:5" x14ac:dyDescent="0.2">
      <c r="A1005" s="12" t="s">
        <v>1582</v>
      </c>
      <c r="B1005" s="4" t="s">
        <v>1730</v>
      </c>
      <c r="C1005" s="374">
        <v>0.75</v>
      </c>
      <c r="D1005" s="38"/>
      <c r="E1005" s="106"/>
    </row>
    <row r="1006" spans="1:5" x14ac:dyDescent="0.2">
      <c r="A1006" s="143" t="s">
        <v>1582</v>
      </c>
      <c r="B1006" s="40" t="s">
        <v>1300</v>
      </c>
      <c r="C1006" s="374">
        <v>0.45</v>
      </c>
      <c r="D1006" s="38"/>
      <c r="E1006" s="106"/>
    </row>
    <row r="1007" spans="1:5" x14ac:dyDescent="0.2">
      <c r="A1007" s="387"/>
      <c r="B1007" s="387"/>
      <c r="C1007" s="387"/>
      <c r="D1007" s="387"/>
    </row>
    <row r="1008" spans="1:5" x14ac:dyDescent="0.2">
      <c r="A1008" s="143" t="s">
        <v>3801</v>
      </c>
      <c r="B1008" s="40" t="s">
        <v>1307</v>
      </c>
      <c r="C1008" s="374">
        <v>50</v>
      </c>
      <c r="D1008" s="422" t="s">
        <v>4774</v>
      </c>
      <c r="E1008" s="106"/>
    </row>
    <row r="1009" spans="1:5" x14ac:dyDescent="0.2">
      <c r="A1009" s="387"/>
      <c r="B1009" s="387"/>
      <c r="C1009" s="387"/>
      <c r="D1009" s="387"/>
    </row>
    <row r="1010" spans="1:5" x14ac:dyDescent="0.2">
      <c r="A1010" s="117" t="s">
        <v>980</v>
      </c>
      <c r="B1010" s="433" t="s">
        <v>983</v>
      </c>
      <c r="C1010" s="391">
        <v>216.37</v>
      </c>
      <c r="D1010" s="470" t="s">
        <v>4774</v>
      </c>
      <c r="E1010" s="106"/>
    </row>
    <row r="1011" spans="1:5" x14ac:dyDescent="0.2">
      <c r="A1011" s="143" t="s">
        <v>980</v>
      </c>
      <c r="B1011" s="40" t="s">
        <v>1592</v>
      </c>
      <c r="C1011" s="391">
        <v>100</v>
      </c>
      <c r="D1011" s="470"/>
      <c r="E1011" s="106"/>
    </row>
    <row r="1012" spans="1:5" ht="15.75" thickBot="1" x14ac:dyDescent="0.25">
      <c r="A1012" s="379" t="s">
        <v>980</v>
      </c>
      <c r="B1012" s="376" t="s">
        <v>1133</v>
      </c>
      <c r="C1012" s="377">
        <v>35.090000000000003</v>
      </c>
      <c r="D1012" s="471"/>
      <c r="E1012" s="106"/>
    </row>
    <row r="1013" spans="1:5" x14ac:dyDescent="0.2">
      <c r="A1013" s="143" t="s">
        <v>980</v>
      </c>
      <c r="B1013" s="40" t="s">
        <v>982</v>
      </c>
      <c r="C1013" s="374">
        <v>7.52</v>
      </c>
      <c r="D1013" s="38"/>
      <c r="E1013" s="106"/>
    </row>
    <row r="1014" spans="1:5" x14ac:dyDescent="0.2">
      <c r="A1014" s="143" t="s">
        <v>980</v>
      </c>
      <c r="B1014" s="40" t="s">
        <v>981</v>
      </c>
      <c r="C1014" s="374">
        <v>7.52</v>
      </c>
      <c r="D1014" s="38"/>
      <c r="E1014" s="106"/>
    </row>
    <row r="1015" spans="1:5" x14ac:dyDescent="0.2">
      <c r="A1015" s="143" t="s">
        <v>980</v>
      </c>
      <c r="B1015" s="40" t="s">
        <v>979</v>
      </c>
      <c r="C1015" s="374">
        <v>7.52</v>
      </c>
      <c r="D1015" s="38"/>
      <c r="E1015" s="106"/>
    </row>
    <row r="1016" spans="1:5" x14ac:dyDescent="0.2">
      <c r="A1016" s="143" t="s">
        <v>980</v>
      </c>
      <c r="B1016" s="40" t="s">
        <v>1230</v>
      </c>
      <c r="C1016" s="374">
        <v>0.63</v>
      </c>
      <c r="D1016" s="38"/>
      <c r="E1016" s="106"/>
    </row>
    <row r="1017" spans="1:5" x14ac:dyDescent="0.2">
      <c r="A1017" s="387"/>
      <c r="B1017" s="387"/>
      <c r="C1017" s="387"/>
      <c r="D1017" s="387"/>
    </row>
    <row r="1018" spans="1:5" x14ac:dyDescent="0.2">
      <c r="A1018" s="143" t="s">
        <v>1597</v>
      </c>
      <c r="B1018" s="65" t="s">
        <v>1648</v>
      </c>
      <c r="C1018" s="374">
        <v>26.66</v>
      </c>
      <c r="D1018" s="422" t="s">
        <v>4774</v>
      </c>
      <c r="E1018" s="106"/>
    </row>
    <row r="1019" spans="1:5" x14ac:dyDescent="0.2">
      <c r="A1019" s="12" t="s">
        <v>1597</v>
      </c>
      <c r="B1019" s="4" t="s">
        <v>1706</v>
      </c>
      <c r="C1019" s="374">
        <v>16.940000000000001</v>
      </c>
      <c r="D1019" s="422"/>
      <c r="E1019" s="106"/>
    </row>
    <row r="1020" spans="1:5" x14ac:dyDescent="0.2">
      <c r="A1020" s="143" t="s">
        <v>1597</v>
      </c>
      <c r="B1020" s="40" t="s">
        <v>961</v>
      </c>
      <c r="C1020" s="374">
        <v>6.61</v>
      </c>
      <c r="D1020" s="422"/>
      <c r="E1020" s="106"/>
    </row>
    <row r="1021" spans="1:5" ht="15.75" thickBot="1" x14ac:dyDescent="0.25">
      <c r="A1021" s="375" t="s">
        <v>1597</v>
      </c>
      <c r="B1021" s="437" t="s">
        <v>1063</v>
      </c>
      <c r="C1021" s="377">
        <v>5.69</v>
      </c>
      <c r="D1021" s="423"/>
      <c r="E1021" s="106"/>
    </row>
    <row r="1022" spans="1:5" x14ac:dyDescent="0.2">
      <c r="A1022" s="143" t="s">
        <v>1597</v>
      </c>
      <c r="B1022" s="40" t="s">
        <v>1062</v>
      </c>
      <c r="C1022" s="374">
        <v>4.13</v>
      </c>
      <c r="D1022" s="38"/>
      <c r="E1022" s="106"/>
    </row>
    <row r="1023" spans="1:5" x14ac:dyDescent="0.2">
      <c r="A1023" s="12" t="s">
        <v>1597</v>
      </c>
      <c r="B1023" s="65" t="s">
        <v>1752</v>
      </c>
      <c r="C1023" s="374">
        <v>4.04</v>
      </c>
      <c r="D1023" s="38"/>
      <c r="E1023" s="106"/>
    </row>
    <row r="1024" spans="1:5" x14ac:dyDescent="0.2">
      <c r="A1024" s="12" t="s">
        <v>1597</v>
      </c>
      <c r="B1024" s="64" t="s">
        <v>4376</v>
      </c>
      <c r="C1024" s="374">
        <v>4.0199999999999996</v>
      </c>
      <c r="D1024" s="38"/>
      <c r="E1024" s="106"/>
    </row>
    <row r="1025" spans="1:5" x14ac:dyDescent="0.2">
      <c r="A1025" s="12" t="s">
        <v>1597</v>
      </c>
      <c r="B1025" s="4" t="s">
        <v>1651</v>
      </c>
      <c r="C1025" s="374">
        <v>2.8</v>
      </c>
      <c r="D1025" s="38"/>
      <c r="E1025" s="106"/>
    </row>
    <row r="1026" spans="1:5" x14ac:dyDescent="0.2">
      <c r="A1026" s="12" t="s">
        <v>1597</v>
      </c>
      <c r="B1026" s="4" t="s">
        <v>4769</v>
      </c>
      <c r="C1026" s="374">
        <v>2.71</v>
      </c>
      <c r="D1026" s="38"/>
      <c r="E1026" s="106"/>
    </row>
    <row r="1027" spans="1:5" x14ac:dyDescent="0.2">
      <c r="A1027" s="12" t="s">
        <v>1597</v>
      </c>
      <c r="B1027" s="4" t="s">
        <v>1650</v>
      </c>
      <c r="C1027" s="374">
        <v>2.2000000000000002</v>
      </c>
      <c r="D1027" s="38"/>
      <c r="E1027" s="106"/>
    </row>
    <row r="1028" spans="1:5" x14ac:dyDescent="0.2">
      <c r="A1028" s="12" t="s">
        <v>1597</v>
      </c>
      <c r="B1028" s="115" t="s">
        <v>4067</v>
      </c>
      <c r="C1028" s="374">
        <v>1.4</v>
      </c>
      <c r="D1028" s="38"/>
      <c r="E1028" s="106"/>
    </row>
    <row r="1029" spans="1:5" x14ac:dyDescent="0.2">
      <c r="A1029" s="12" t="s">
        <v>1597</v>
      </c>
      <c r="B1029" s="4" t="s">
        <v>4139</v>
      </c>
      <c r="C1029" s="374">
        <v>1.25</v>
      </c>
      <c r="D1029" s="38"/>
      <c r="E1029" s="106"/>
    </row>
    <row r="1030" spans="1:5" x14ac:dyDescent="0.2">
      <c r="A1030" s="143" t="s">
        <v>1597</v>
      </c>
      <c r="B1030" s="40" t="s">
        <v>1292</v>
      </c>
      <c r="C1030" s="374">
        <v>0.36</v>
      </c>
      <c r="D1030" s="38"/>
      <c r="E1030" s="106"/>
    </row>
    <row r="1031" spans="1:5" x14ac:dyDescent="0.2">
      <c r="A1031" s="12" t="s">
        <v>1597</v>
      </c>
      <c r="B1031" s="64" t="s">
        <v>4375</v>
      </c>
      <c r="C1031" s="374">
        <v>0.31</v>
      </c>
      <c r="D1031" s="38"/>
      <c r="E1031" s="106"/>
    </row>
    <row r="1032" spans="1:5" x14ac:dyDescent="0.2">
      <c r="A1032" s="387"/>
      <c r="B1032" s="387"/>
      <c r="C1032" s="387"/>
      <c r="D1032" s="387"/>
    </row>
  </sheetData>
  <sortState ref="A1018:AC1031">
    <sortCondition descending="1" ref="C1018:C1031"/>
  </sortState>
  <mergeCells count="30">
    <mergeCell ref="D1010:D1012"/>
    <mergeCell ref="D766:D770"/>
    <mergeCell ref="D762:D765"/>
    <mergeCell ref="D788:D797"/>
    <mergeCell ref="D798:D806"/>
    <mergeCell ref="D874:D883"/>
    <mergeCell ref="D864:D873"/>
    <mergeCell ref="D854:D863"/>
    <mergeCell ref="D673:D677"/>
    <mergeCell ref="D688:D692"/>
    <mergeCell ref="D693:D697"/>
    <mergeCell ref="D733:D734"/>
    <mergeCell ref="D744:D747"/>
    <mergeCell ref="D202:D206"/>
    <mergeCell ref="D147:D155"/>
    <mergeCell ref="D156:D164"/>
    <mergeCell ref="D22:D31"/>
    <mergeCell ref="D2:D11"/>
    <mergeCell ref="D12:D21"/>
    <mergeCell ref="D197:D201"/>
    <mergeCell ref="D231:D240"/>
    <mergeCell ref="D221:D230"/>
    <mergeCell ref="D211:D220"/>
    <mergeCell ref="D454:D458"/>
    <mergeCell ref="D449:D453"/>
    <mergeCell ref="D655:D658"/>
    <mergeCell ref="D473:D483"/>
    <mergeCell ref="D484:D492"/>
    <mergeCell ref="D493:D501"/>
    <mergeCell ref="D648:D65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Z1032"/>
  <sheetViews>
    <sheetView workbookViewId="0">
      <pane ySplit="1" topLeftCell="A2" activePane="bottomLeft" state="frozen"/>
      <selection pane="bottomLeft" activeCell="C1" sqref="C1"/>
    </sheetView>
  </sheetViews>
  <sheetFormatPr defaultRowHeight="15" x14ac:dyDescent="0.2"/>
  <cols>
    <col min="1" max="1" width="10.6640625" style="9" customWidth="1"/>
    <col min="2" max="2" width="32.6640625" style="9" customWidth="1"/>
    <col min="3" max="4" width="13.77734375" style="9" customWidth="1"/>
    <col min="5" max="5" width="30.77734375" style="9" customWidth="1"/>
    <col min="6" max="16384" width="8.88671875" style="9"/>
  </cols>
  <sheetData>
    <row r="1" spans="1:26" s="264" customFormat="1" ht="78.75" x14ac:dyDescent="0.2">
      <c r="A1" s="237" t="s">
        <v>4772</v>
      </c>
      <c r="B1" s="236" t="s">
        <v>1</v>
      </c>
      <c r="C1" s="347" t="s">
        <v>4770</v>
      </c>
      <c r="D1" s="238" t="s">
        <v>6047</v>
      </c>
      <c r="E1" s="236" t="s">
        <v>6</v>
      </c>
    </row>
    <row r="2" spans="1:26" x14ac:dyDescent="0.2">
      <c r="A2" s="143" t="s">
        <v>1761</v>
      </c>
      <c r="B2" s="378" t="s">
        <v>969</v>
      </c>
      <c r="C2" s="128">
        <v>19</v>
      </c>
      <c r="D2" s="488" t="s">
        <v>4774</v>
      </c>
      <c r="E2" s="4"/>
      <c r="F2" s="4"/>
      <c r="G2" s="4"/>
      <c r="H2" s="4"/>
      <c r="I2" s="4"/>
      <c r="J2" s="4"/>
      <c r="K2" s="4"/>
      <c r="L2" s="4"/>
      <c r="M2" s="4"/>
      <c r="N2" s="4"/>
      <c r="O2" s="4"/>
      <c r="P2" s="4"/>
      <c r="Q2" s="4"/>
      <c r="R2" s="4"/>
      <c r="S2" s="4"/>
      <c r="T2" s="4"/>
      <c r="U2" s="4"/>
      <c r="V2" s="4"/>
      <c r="W2" s="4"/>
      <c r="X2" s="4"/>
      <c r="Y2" s="4"/>
      <c r="Z2" s="4"/>
    </row>
    <row r="3" spans="1:26" x14ac:dyDescent="0.2">
      <c r="A3" s="143" t="s">
        <v>1761</v>
      </c>
      <c r="B3" s="378" t="s">
        <v>938</v>
      </c>
      <c r="C3" s="128">
        <v>19</v>
      </c>
      <c r="D3" s="488"/>
      <c r="E3" s="4"/>
      <c r="F3" s="4"/>
      <c r="G3" s="4"/>
      <c r="H3" s="4"/>
      <c r="I3" s="4"/>
      <c r="J3" s="4"/>
      <c r="K3" s="4"/>
      <c r="L3" s="4"/>
      <c r="M3" s="4"/>
      <c r="N3" s="4"/>
      <c r="O3" s="4"/>
      <c r="P3" s="4"/>
      <c r="Q3" s="4"/>
      <c r="R3" s="4"/>
      <c r="S3" s="4"/>
      <c r="T3" s="4"/>
      <c r="U3" s="4"/>
      <c r="V3" s="4"/>
      <c r="W3" s="4"/>
      <c r="X3" s="4"/>
      <c r="Y3" s="4"/>
      <c r="Z3" s="4"/>
    </row>
    <row r="4" spans="1:26" s="4" customFormat="1" x14ac:dyDescent="0.2">
      <c r="A4" s="143" t="s">
        <v>1761</v>
      </c>
      <c r="B4" s="40" t="s">
        <v>935</v>
      </c>
      <c r="C4" s="128">
        <v>16</v>
      </c>
      <c r="D4" s="488"/>
    </row>
    <row r="5" spans="1:26" s="4" customFormat="1" x14ac:dyDescent="0.2">
      <c r="A5" s="143" t="s">
        <v>1761</v>
      </c>
      <c r="B5" s="40" t="s">
        <v>956</v>
      </c>
      <c r="C5" s="128">
        <v>8</v>
      </c>
      <c r="D5" s="488"/>
    </row>
    <row r="6" spans="1:26" s="4" customFormat="1" x14ac:dyDescent="0.2">
      <c r="A6" s="143" t="s">
        <v>1761</v>
      </c>
      <c r="B6" s="378" t="s">
        <v>978</v>
      </c>
      <c r="C6" s="128">
        <v>8</v>
      </c>
      <c r="D6" s="488"/>
    </row>
    <row r="7" spans="1:26" s="4" customFormat="1" x14ac:dyDescent="0.2">
      <c r="A7" s="143" t="s">
        <v>1761</v>
      </c>
      <c r="B7" s="378" t="s">
        <v>976</v>
      </c>
      <c r="C7" s="128">
        <v>7</v>
      </c>
      <c r="D7" s="488"/>
    </row>
    <row r="8" spans="1:26" s="4" customFormat="1" x14ac:dyDescent="0.2">
      <c r="A8" s="143" t="s">
        <v>1761</v>
      </c>
      <c r="B8" s="378" t="s">
        <v>975</v>
      </c>
      <c r="C8" s="128">
        <v>6</v>
      </c>
      <c r="D8" s="488"/>
    </row>
    <row r="9" spans="1:26" s="4" customFormat="1" x14ac:dyDescent="0.2">
      <c r="A9" s="143" t="s">
        <v>1761</v>
      </c>
      <c r="B9" s="378" t="s">
        <v>947</v>
      </c>
      <c r="C9" s="128">
        <v>6</v>
      </c>
      <c r="D9" s="488"/>
    </row>
    <row r="10" spans="1:26" s="4" customFormat="1" x14ac:dyDescent="0.2">
      <c r="A10" s="143" t="s">
        <v>1761</v>
      </c>
      <c r="B10" s="40" t="s">
        <v>986</v>
      </c>
      <c r="C10" s="128">
        <v>6</v>
      </c>
      <c r="D10" s="488"/>
    </row>
    <row r="11" spans="1:26" s="111" customFormat="1" x14ac:dyDescent="0.2">
      <c r="A11" s="143" t="s">
        <v>1761</v>
      </c>
      <c r="B11" s="40" t="s">
        <v>1184</v>
      </c>
      <c r="C11" s="128">
        <v>6</v>
      </c>
      <c r="D11" s="488"/>
    </row>
    <row r="12" spans="1:26" s="111" customFormat="1" x14ac:dyDescent="0.2">
      <c r="A12" s="143" t="s">
        <v>1761</v>
      </c>
      <c r="B12" s="40" t="s">
        <v>943</v>
      </c>
      <c r="C12" s="128">
        <v>6</v>
      </c>
      <c r="D12" s="488"/>
    </row>
    <row r="13" spans="1:26" s="111" customFormat="1" ht="15.75" thickBot="1" x14ac:dyDescent="0.25">
      <c r="A13" s="379" t="s">
        <v>1761</v>
      </c>
      <c r="B13" s="382" t="s">
        <v>990</v>
      </c>
      <c r="C13" s="381">
        <v>6</v>
      </c>
      <c r="D13" s="489"/>
    </row>
    <row r="14" spans="1:26" s="111" customFormat="1" x14ac:dyDescent="0.2">
      <c r="A14" s="399" t="s">
        <v>1761</v>
      </c>
      <c r="B14" s="400" t="s">
        <v>1108</v>
      </c>
      <c r="C14" s="401">
        <v>5</v>
      </c>
      <c r="D14" s="467" t="s">
        <v>4775</v>
      </c>
    </row>
    <row r="15" spans="1:26" s="111" customFormat="1" x14ac:dyDescent="0.2">
      <c r="A15" s="143" t="s">
        <v>1761</v>
      </c>
      <c r="B15" s="40" t="s">
        <v>960</v>
      </c>
      <c r="C15" s="128">
        <v>5</v>
      </c>
      <c r="D15" s="468"/>
    </row>
    <row r="16" spans="1:26" s="111" customFormat="1" x14ac:dyDescent="0.2">
      <c r="A16" s="143" t="s">
        <v>1761</v>
      </c>
      <c r="B16" s="378" t="s">
        <v>1004</v>
      </c>
      <c r="C16" s="128">
        <v>5</v>
      </c>
      <c r="D16" s="468"/>
    </row>
    <row r="17" spans="1:4" s="111" customFormat="1" x14ac:dyDescent="0.2">
      <c r="A17" s="143" t="s">
        <v>1761</v>
      </c>
      <c r="B17" s="378" t="s">
        <v>1050</v>
      </c>
      <c r="C17" s="128">
        <v>5</v>
      </c>
      <c r="D17" s="468"/>
    </row>
    <row r="18" spans="1:4" s="111" customFormat="1" x14ac:dyDescent="0.2">
      <c r="A18" s="143" t="s">
        <v>1761</v>
      </c>
      <c r="B18" s="378" t="s">
        <v>1053</v>
      </c>
      <c r="C18" s="128">
        <v>5</v>
      </c>
      <c r="D18" s="468"/>
    </row>
    <row r="19" spans="1:4" s="111" customFormat="1" x14ac:dyDescent="0.2">
      <c r="A19" s="143" t="s">
        <v>1761</v>
      </c>
      <c r="B19" s="378" t="s">
        <v>1055</v>
      </c>
      <c r="C19" s="128">
        <v>5</v>
      </c>
      <c r="D19" s="468"/>
    </row>
    <row r="20" spans="1:4" s="111" customFormat="1" x14ac:dyDescent="0.2">
      <c r="A20" s="117" t="s">
        <v>1761</v>
      </c>
      <c r="B20" s="64" t="s">
        <v>1106</v>
      </c>
      <c r="C20" s="128">
        <v>4</v>
      </c>
      <c r="D20" s="468"/>
    </row>
    <row r="21" spans="1:4" s="111" customFormat="1" x14ac:dyDescent="0.2">
      <c r="A21" s="143" t="s">
        <v>1761</v>
      </c>
      <c r="B21" s="40" t="s">
        <v>1134</v>
      </c>
      <c r="C21" s="128">
        <v>4</v>
      </c>
      <c r="D21" s="468"/>
    </row>
    <row r="22" spans="1:4" s="111" customFormat="1" x14ac:dyDescent="0.2">
      <c r="A22" s="143" t="s">
        <v>1761</v>
      </c>
      <c r="B22" s="40" t="s">
        <v>1079</v>
      </c>
      <c r="C22" s="128">
        <v>4</v>
      </c>
      <c r="D22" s="468"/>
    </row>
    <row r="23" spans="1:4" s="111" customFormat="1" x14ac:dyDescent="0.2">
      <c r="A23" s="143" t="s">
        <v>1761</v>
      </c>
      <c r="B23" s="40" t="s">
        <v>1223</v>
      </c>
      <c r="C23" s="128">
        <v>4</v>
      </c>
      <c r="D23" s="468"/>
    </row>
    <row r="24" spans="1:4" s="111" customFormat="1" x14ac:dyDescent="0.2">
      <c r="A24" s="117" t="s">
        <v>1761</v>
      </c>
      <c r="B24" s="111" t="s">
        <v>3944</v>
      </c>
      <c r="C24" s="128">
        <v>4</v>
      </c>
      <c r="D24" s="468"/>
    </row>
    <row r="25" spans="1:4" s="4" customFormat="1" ht="15.75" thickBot="1" x14ac:dyDescent="0.25">
      <c r="A25" s="379" t="s">
        <v>1761</v>
      </c>
      <c r="B25" s="382" t="s">
        <v>1166</v>
      </c>
      <c r="C25" s="381">
        <v>4</v>
      </c>
      <c r="D25" s="469"/>
    </row>
    <row r="26" spans="1:4" s="4" customFormat="1" x14ac:dyDescent="0.2">
      <c r="A26" s="143" t="s">
        <v>1761</v>
      </c>
      <c r="B26" s="40" t="s">
        <v>1193</v>
      </c>
      <c r="C26" s="38">
        <v>3</v>
      </c>
      <c r="D26" s="38"/>
    </row>
    <row r="27" spans="1:4" s="4" customFormat="1" x14ac:dyDescent="0.2">
      <c r="A27" s="12" t="s">
        <v>1761</v>
      </c>
      <c r="B27" s="4" t="s">
        <v>3947</v>
      </c>
      <c r="C27" s="38">
        <v>3</v>
      </c>
      <c r="D27" s="38"/>
    </row>
    <row r="28" spans="1:4" s="4" customFormat="1" x14ac:dyDescent="0.2">
      <c r="A28" s="143" t="s">
        <v>1761</v>
      </c>
      <c r="B28" s="40" t="s">
        <v>1142</v>
      </c>
      <c r="C28" s="38">
        <v>3</v>
      </c>
      <c r="D28" s="38"/>
    </row>
    <row r="29" spans="1:4" s="4" customFormat="1" x14ac:dyDescent="0.2">
      <c r="A29" s="12" t="s">
        <v>1761</v>
      </c>
      <c r="B29" s="56" t="s">
        <v>1803</v>
      </c>
      <c r="C29" s="38">
        <v>3</v>
      </c>
      <c r="D29" s="38"/>
    </row>
    <row r="30" spans="1:4" s="4" customFormat="1" x14ac:dyDescent="0.2">
      <c r="A30" s="143" t="s">
        <v>1761</v>
      </c>
      <c r="B30" s="40" t="s">
        <v>1190</v>
      </c>
      <c r="C30" s="38">
        <v>3</v>
      </c>
      <c r="D30" s="38"/>
    </row>
    <row r="31" spans="1:4" s="4" customFormat="1" x14ac:dyDescent="0.2">
      <c r="A31" s="12" t="s">
        <v>1761</v>
      </c>
      <c r="B31" s="40" t="s">
        <v>1163</v>
      </c>
      <c r="C31" s="38">
        <v>3</v>
      </c>
      <c r="D31" s="38"/>
    </row>
    <row r="32" spans="1:4" s="4" customFormat="1" x14ac:dyDescent="0.2">
      <c r="A32" s="143" t="s">
        <v>1761</v>
      </c>
      <c r="B32" s="40" t="s">
        <v>1195</v>
      </c>
      <c r="C32" s="38">
        <v>3</v>
      </c>
      <c r="D32" s="38"/>
    </row>
    <row r="33" spans="1:26" s="4" customFormat="1" x14ac:dyDescent="0.2">
      <c r="A33" s="143" t="s">
        <v>1761</v>
      </c>
      <c r="B33" s="378" t="s">
        <v>1011</v>
      </c>
      <c r="C33" s="38">
        <v>3</v>
      </c>
      <c r="D33" s="38"/>
    </row>
    <row r="34" spans="1:26" s="4" customFormat="1" x14ac:dyDescent="0.2">
      <c r="A34" s="143" t="s">
        <v>1761</v>
      </c>
      <c r="B34" s="40" t="s">
        <v>1186</v>
      </c>
      <c r="C34" s="38">
        <v>3</v>
      </c>
      <c r="D34" s="38"/>
    </row>
    <row r="35" spans="1:26" s="4" customFormat="1" x14ac:dyDescent="0.2">
      <c r="A35" s="143" t="s">
        <v>1761</v>
      </c>
      <c r="B35" s="40" t="s">
        <v>1189</v>
      </c>
      <c r="C35" s="38">
        <v>3</v>
      </c>
      <c r="D35" s="38"/>
    </row>
    <row r="36" spans="1:26" s="4" customFormat="1" x14ac:dyDescent="0.2">
      <c r="A36" s="143" t="s">
        <v>1761</v>
      </c>
      <c r="B36" s="40" t="s">
        <v>1056</v>
      </c>
      <c r="C36" s="38">
        <v>3</v>
      </c>
      <c r="D36" s="38"/>
    </row>
    <row r="37" spans="1:26" s="4" customFormat="1" x14ac:dyDescent="0.2">
      <c r="A37" s="143" t="s">
        <v>1761</v>
      </c>
      <c r="B37" s="40" t="s">
        <v>949</v>
      </c>
      <c r="C37" s="38">
        <v>3</v>
      </c>
      <c r="D37" s="38"/>
    </row>
    <row r="38" spans="1:26" s="4" customFormat="1" x14ac:dyDescent="0.2">
      <c r="A38" s="12" t="s">
        <v>1761</v>
      </c>
      <c r="B38" s="4" t="s">
        <v>3945</v>
      </c>
      <c r="C38" s="38">
        <v>3</v>
      </c>
      <c r="D38" s="38"/>
    </row>
    <row r="39" spans="1:26" s="4" customFormat="1" x14ac:dyDescent="0.2">
      <c r="A39" s="143" t="s">
        <v>1761</v>
      </c>
      <c r="B39" s="40" t="s">
        <v>1194</v>
      </c>
      <c r="C39" s="38">
        <v>2</v>
      </c>
      <c r="D39" s="38"/>
      <c r="E39" s="9"/>
      <c r="F39" s="9"/>
      <c r="G39" s="9"/>
      <c r="H39" s="9"/>
      <c r="I39" s="9"/>
      <c r="J39" s="9"/>
      <c r="K39" s="9"/>
      <c r="L39" s="9"/>
      <c r="M39" s="9"/>
      <c r="N39" s="9"/>
      <c r="O39" s="9"/>
      <c r="P39" s="9"/>
      <c r="Q39" s="9"/>
      <c r="R39" s="9"/>
      <c r="S39" s="9"/>
      <c r="T39" s="9"/>
      <c r="U39" s="9"/>
      <c r="V39" s="9"/>
      <c r="W39" s="9"/>
      <c r="X39" s="9"/>
      <c r="Y39" s="9"/>
      <c r="Z39" s="9"/>
    </row>
    <row r="40" spans="1:26" s="4" customFormat="1" x14ac:dyDescent="0.2">
      <c r="A40" s="12" t="s">
        <v>1761</v>
      </c>
      <c r="B40" s="4" t="s">
        <v>3952</v>
      </c>
      <c r="C40" s="38">
        <v>2</v>
      </c>
      <c r="D40" s="38"/>
    </row>
    <row r="41" spans="1:26" s="4" customFormat="1" x14ac:dyDescent="0.2">
      <c r="A41" s="143" t="s">
        <v>1761</v>
      </c>
      <c r="B41" s="40" t="s">
        <v>946</v>
      </c>
      <c r="C41" s="38">
        <v>2</v>
      </c>
      <c r="D41" s="38"/>
    </row>
    <row r="42" spans="1:26" s="4" customFormat="1" x14ac:dyDescent="0.2">
      <c r="A42" s="143" t="s">
        <v>1761</v>
      </c>
      <c r="B42" s="40" t="s">
        <v>942</v>
      </c>
      <c r="C42" s="38">
        <v>2</v>
      </c>
      <c r="D42" s="38"/>
    </row>
    <row r="43" spans="1:26" s="4" customFormat="1" x14ac:dyDescent="0.2">
      <c r="A43" s="143" t="s">
        <v>1761</v>
      </c>
      <c r="B43" s="40" t="s">
        <v>1117</v>
      </c>
      <c r="C43" s="38">
        <v>2</v>
      </c>
      <c r="D43" s="38"/>
    </row>
    <row r="44" spans="1:26" s="4" customFormat="1" x14ac:dyDescent="0.2">
      <c r="A44" s="143" t="s">
        <v>1761</v>
      </c>
      <c r="B44" s="378" t="s">
        <v>952</v>
      </c>
      <c r="C44" s="38">
        <v>2</v>
      </c>
      <c r="D44" s="38"/>
    </row>
    <row r="45" spans="1:26" s="4" customFormat="1" x14ac:dyDescent="0.2">
      <c r="A45" s="12" t="s">
        <v>1761</v>
      </c>
      <c r="B45" s="56" t="s">
        <v>4585</v>
      </c>
      <c r="C45" s="38">
        <v>2</v>
      </c>
      <c r="D45" s="38"/>
    </row>
    <row r="46" spans="1:26" s="4" customFormat="1" x14ac:dyDescent="0.2">
      <c r="A46" s="143" t="s">
        <v>1761</v>
      </c>
      <c r="B46" s="40" t="s">
        <v>1237</v>
      </c>
      <c r="C46" s="38">
        <v>2</v>
      </c>
      <c r="D46" s="106"/>
    </row>
    <row r="47" spans="1:26" s="4" customFormat="1" x14ac:dyDescent="0.2">
      <c r="A47" s="143" t="s">
        <v>1761</v>
      </c>
      <c r="B47" s="40" t="s">
        <v>1227</v>
      </c>
      <c r="C47" s="38">
        <v>2</v>
      </c>
      <c r="D47" s="38"/>
    </row>
    <row r="48" spans="1:26" s="4" customFormat="1" x14ac:dyDescent="0.2">
      <c r="A48" s="143" t="s">
        <v>1761</v>
      </c>
      <c r="B48" s="40" t="s">
        <v>1191</v>
      </c>
      <c r="C48" s="38">
        <v>2</v>
      </c>
      <c r="D48" s="38"/>
    </row>
    <row r="49" spans="1:26" s="4" customFormat="1" x14ac:dyDescent="0.2">
      <c r="A49" s="12" t="s">
        <v>1761</v>
      </c>
      <c r="B49" s="4" t="s">
        <v>4316</v>
      </c>
      <c r="C49" s="38">
        <v>2</v>
      </c>
      <c r="D49" s="38"/>
    </row>
    <row r="50" spans="1:26" s="4" customFormat="1" x14ac:dyDescent="0.2">
      <c r="A50" s="143" t="s">
        <v>1761</v>
      </c>
      <c r="B50" s="40" t="s">
        <v>1116</v>
      </c>
      <c r="C50" s="38">
        <v>2</v>
      </c>
      <c r="D50" s="38"/>
    </row>
    <row r="51" spans="1:26" s="4" customFormat="1" x14ac:dyDescent="0.2">
      <c r="A51" s="143" t="s">
        <v>1761</v>
      </c>
      <c r="B51" s="40" t="s">
        <v>1278</v>
      </c>
      <c r="C51" s="38">
        <v>2</v>
      </c>
      <c r="D51" s="38"/>
    </row>
    <row r="52" spans="1:26" s="4" customFormat="1" x14ac:dyDescent="0.2">
      <c r="A52" s="143" t="s">
        <v>1761</v>
      </c>
      <c r="B52" s="40" t="s">
        <v>1200</v>
      </c>
      <c r="C52" s="38">
        <v>2</v>
      </c>
      <c r="D52" s="38"/>
    </row>
    <row r="53" spans="1:26" s="4" customFormat="1" x14ac:dyDescent="0.2">
      <c r="A53" s="143" t="s">
        <v>1761</v>
      </c>
      <c r="B53" s="40" t="s">
        <v>1213</v>
      </c>
      <c r="C53" s="38">
        <v>2</v>
      </c>
      <c r="D53" s="38"/>
    </row>
    <row r="54" spans="1:26" s="4" customFormat="1" x14ac:dyDescent="0.2">
      <c r="A54" s="143" t="s">
        <v>1761</v>
      </c>
      <c r="B54" s="40" t="s">
        <v>1218</v>
      </c>
      <c r="C54" s="38">
        <v>2</v>
      </c>
      <c r="D54" s="38"/>
    </row>
    <row r="55" spans="1:26" s="4" customFormat="1" x14ac:dyDescent="0.2">
      <c r="A55" s="143" t="s">
        <v>1761</v>
      </c>
      <c r="B55" s="378" t="s">
        <v>1197</v>
      </c>
      <c r="C55" s="38">
        <v>2</v>
      </c>
      <c r="D55" s="38"/>
    </row>
    <row r="56" spans="1:26" s="4" customFormat="1" x14ac:dyDescent="0.2">
      <c r="A56" s="12" t="s">
        <v>1761</v>
      </c>
      <c r="B56" s="380" t="s">
        <v>3465</v>
      </c>
      <c r="C56" s="38">
        <v>2</v>
      </c>
      <c r="D56" s="38"/>
    </row>
    <row r="57" spans="1:26" s="4" customFormat="1" x14ac:dyDescent="0.2">
      <c r="A57" s="143" t="s">
        <v>1761</v>
      </c>
      <c r="B57" s="40" t="s">
        <v>1161</v>
      </c>
      <c r="C57" s="38">
        <v>2</v>
      </c>
      <c r="D57" s="38"/>
    </row>
    <row r="58" spans="1:26" s="4" customFormat="1" x14ac:dyDescent="0.2">
      <c r="A58" s="143" t="s">
        <v>1761</v>
      </c>
      <c r="B58" s="40" t="s">
        <v>1192</v>
      </c>
      <c r="C58" s="38">
        <v>2</v>
      </c>
      <c r="D58" s="38"/>
    </row>
    <row r="59" spans="1:26" s="4" customFormat="1" x14ac:dyDescent="0.2">
      <c r="A59" s="143" t="s">
        <v>1761</v>
      </c>
      <c r="B59" s="40" t="s">
        <v>1137</v>
      </c>
      <c r="C59" s="38">
        <v>2</v>
      </c>
      <c r="D59" s="38"/>
    </row>
    <row r="60" spans="1:26" s="4" customFormat="1" x14ac:dyDescent="0.2">
      <c r="A60" s="143" t="s">
        <v>1761</v>
      </c>
      <c r="B60" s="40" t="s">
        <v>1005</v>
      </c>
      <c r="C60" s="38">
        <v>2</v>
      </c>
      <c r="D60" s="38"/>
    </row>
    <row r="61" spans="1:26" s="4" customFormat="1" x14ac:dyDescent="0.2">
      <c r="A61" s="12" t="s">
        <v>1761</v>
      </c>
      <c r="B61" s="56" t="s">
        <v>3883</v>
      </c>
      <c r="C61" s="38">
        <v>2</v>
      </c>
      <c r="D61" s="38"/>
    </row>
    <row r="62" spans="1:26" s="4" customFormat="1" x14ac:dyDescent="0.2">
      <c r="A62" s="143" t="s">
        <v>1761</v>
      </c>
      <c r="B62" s="40" t="s">
        <v>1221</v>
      </c>
      <c r="C62" s="38">
        <v>2</v>
      </c>
      <c r="D62" s="38"/>
    </row>
    <row r="63" spans="1:26" s="4" customFormat="1" x14ac:dyDescent="0.2">
      <c r="A63" s="143" t="s">
        <v>1761</v>
      </c>
      <c r="B63" s="40" t="s">
        <v>1224</v>
      </c>
      <c r="C63" s="38">
        <v>2</v>
      </c>
      <c r="D63" s="38"/>
    </row>
    <row r="64" spans="1:26" s="4" customFormat="1" x14ac:dyDescent="0.2">
      <c r="A64" s="143" t="s">
        <v>1761</v>
      </c>
      <c r="B64" s="40" t="s">
        <v>954</v>
      </c>
      <c r="C64" s="38">
        <v>1</v>
      </c>
      <c r="D64" s="38"/>
      <c r="E64" s="9"/>
      <c r="F64" s="9"/>
      <c r="G64" s="9"/>
      <c r="H64" s="9"/>
      <c r="I64" s="9"/>
      <c r="J64" s="9"/>
      <c r="K64" s="9"/>
      <c r="L64" s="9"/>
      <c r="M64" s="9"/>
      <c r="N64" s="9"/>
      <c r="O64" s="9"/>
      <c r="P64" s="9"/>
      <c r="Q64" s="9"/>
      <c r="R64" s="9"/>
      <c r="S64" s="9"/>
      <c r="T64" s="9"/>
      <c r="U64" s="9"/>
      <c r="V64" s="9"/>
      <c r="W64" s="9"/>
      <c r="X64" s="9"/>
      <c r="Y64" s="9"/>
      <c r="Z64" s="9"/>
    </row>
    <row r="65" spans="1:4" s="4" customFormat="1" x14ac:dyDescent="0.2">
      <c r="A65" s="143" t="s">
        <v>1761</v>
      </c>
      <c r="B65" s="40" t="s">
        <v>1007</v>
      </c>
      <c r="C65" s="38">
        <v>1</v>
      </c>
      <c r="D65" s="38"/>
    </row>
    <row r="66" spans="1:4" s="4" customFormat="1" x14ac:dyDescent="0.2">
      <c r="A66" s="143" t="s">
        <v>1761</v>
      </c>
      <c r="B66" s="40" t="s">
        <v>1311</v>
      </c>
      <c r="C66" s="38">
        <v>1</v>
      </c>
      <c r="D66" s="38"/>
    </row>
    <row r="67" spans="1:4" s="4" customFormat="1" x14ac:dyDescent="0.2">
      <c r="A67" s="143" t="s">
        <v>1761</v>
      </c>
      <c r="B67" s="40" t="s">
        <v>1180</v>
      </c>
      <c r="C67" s="38">
        <v>1</v>
      </c>
      <c r="D67" s="38"/>
    </row>
    <row r="68" spans="1:4" s="4" customFormat="1" x14ac:dyDescent="0.2">
      <c r="A68" s="12" t="s">
        <v>1761</v>
      </c>
      <c r="B68" s="4" t="s">
        <v>3946</v>
      </c>
      <c r="C68" s="38">
        <v>1</v>
      </c>
      <c r="D68" s="38"/>
    </row>
    <row r="69" spans="1:4" s="4" customFormat="1" x14ac:dyDescent="0.2">
      <c r="A69" s="143" t="s">
        <v>1761</v>
      </c>
      <c r="B69" s="40" t="s">
        <v>1181</v>
      </c>
      <c r="C69" s="38">
        <v>1</v>
      </c>
      <c r="D69" s="38"/>
    </row>
    <row r="70" spans="1:4" s="4" customFormat="1" x14ac:dyDescent="0.2">
      <c r="A70" s="143" t="s">
        <v>1761</v>
      </c>
      <c r="B70" s="40" t="s">
        <v>948</v>
      </c>
      <c r="C70" s="38">
        <v>1</v>
      </c>
      <c r="D70" s="38"/>
    </row>
    <row r="71" spans="1:4" s="4" customFormat="1" x14ac:dyDescent="0.2">
      <c r="A71" s="12" t="s">
        <v>1761</v>
      </c>
      <c r="B71" s="4" t="s">
        <v>4340</v>
      </c>
      <c r="C71" s="38">
        <v>1</v>
      </c>
      <c r="D71" s="38"/>
    </row>
    <row r="72" spans="1:4" s="4" customFormat="1" x14ac:dyDescent="0.2">
      <c r="A72" s="143" t="s">
        <v>1761</v>
      </c>
      <c r="B72" s="40" t="s">
        <v>1165</v>
      </c>
      <c r="C72" s="38">
        <v>1</v>
      </c>
      <c r="D72" s="38"/>
    </row>
    <row r="73" spans="1:4" s="4" customFormat="1" x14ac:dyDescent="0.2">
      <c r="A73" s="143" t="s">
        <v>1761</v>
      </c>
      <c r="B73" s="40" t="s">
        <v>1285</v>
      </c>
      <c r="C73" s="38">
        <v>1</v>
      </c>
      <c r="D73" s="38"/>
    </row>
    <row r="74" spans="1:4" s="4" customFormat="1" x14ac:dyDescent="0.2">
      <c r="A74" s="143" t="s">
        <v>1761</v>
      </c>
      <c r="B74" s="40" t="s">
        <v>1019</v>
      </c>
      <c r="C74" s="38">
        <v>1</v>
      </c>
      <c r="D74" s="38"/>
    </row>
    <row r="75" spans="1:4" s="4" customFormat="1" x14ac:dyDescent="0.2">
      <c r="A75" s="143" t="s">
        <v>1761</v>
      </c>
      <c r="B75" s="40" t="s">
        <v>1312</v>
      </c>
      <c r="C75" s="38">
        <v>1</v>
      </c>
      <c r="D75" s="38"/>
    </row>
    <row r="76" spans="1:4" s="4" customFormat="1" x14ac:dyDescent="0.2">
      <c r="A76" s="143" t="s">
        <v>1761</v>
      </c>
      <c r="B76" s="40" t="s">
        <v>1179</v>
      </c>
      <c r="C76" s="38">
        <v>1</v>
      </c>
      <c r="D76" s="38"/>
    </row>
    <row r="77" spans="1:4" s="4" customFormat="1" x14ac:dyDescent="0.2">
      <c r="A77" s="143" t="s">
        <v>1761</v>
      </c>
      <c r="B77" s="40" t="s">
        <v>1144</v>
      </c>
      <c r="C77" s="38">
        <v>1</v>
      </c>
      <c r="D77" s="38"/>
    </row>
    <row r="78" spans="1:4" s="4" customFormat="1" x14ac:dyDescent="0.2">
      <c r="A78" s="143" t="s">
        <v>1761</v>
      </c>
      <c r="B78" s="40" t="s">
        <v>928</v>
      </c>
      <c r="C78" s="38">
        <v>1</v>
      </c>
      <c r="D78" s="38"/>
    </row>
    <row r="79" spans="1:4" s="4" customFormat="1" x14ac:dyDescent="0.2">
      <c r="A79" s="143" t="s">
        <v>1761</v>
      </c>
      <c r="B79" s="40" t="s">
        <v>1170</v>
      </c>
      <c r="C79" s="38">
        <v>1</v>
      </c>
      <c r="D79" s="106"/>
    </row>
    <row r="80" spans="1:4" s="4" customFormat="1" x14ac:dyDescent="0.2">
      <c r="A80" s="12" t="s">
        <v>1761</v>
      </c>
      <c r="B80" s="56" t="s">
        <v>4352</v>
      </c>
      <c r="C80" s="38">
        <v>1</v>
      </c>
      <c r="D80" s="106"/>
    </row>
    <row r="81" spans="1:4" s="4" customFormat="1" x14ac:dyDescent="0.2">
      <c r="A81" s="12" t="s">
        <v>1761</v>
      </c>
      <c r="B81" s="56" t="s">
        <v>4351</v>
      </c>
      <c r="C81" s="38">
        <v>1</v>
      </c>
      <c r="D81" s="106"/>
    </row>
    <row r="82" spans="1:4" s="4" customFormat="1" x14ac:dyDescent="0.2">
      <c r="A82" s="143" t="s">
        <v>1761</v>
      </c>
      <c r="B82" s="40" t="s">
        <v>1009</v>
      </c>
      <c r="C82" s="38">
        <v>1</v>
      </c>
      <c r="D82" s="106"/>
    </row>
    <row r="83" spans="1:4" s="4" customFormat="1" x14ac:dyDescent="0.2">
      <c r="A83" s="143" t="s">
        <v>1761</v>
      </c>
      <c r="B83" s="40" t="s">
        <v>1199</v>
      </c>
      <c r="C83" s="38">
        <v>1</v>
      </c>
      <c r="D83" s="106"/>
    </row>
    <row r="84" spans="1:4" s="4" customFormat="1" x14ac:dyDescent="0.2">
      <c r="A84" s="143" t="s">
        <v>1761</v>
      </c>
      <c r="B84" s="40" t="s">
        <v>1309</v>
      </c>
      <c r="C84" s="38">
        <v>1</v>
      </c>
      <c r="D84" s="106"/>
    </row>
    <row r="85" spans="1:4" s="4" customFormat="1" x14ac:dyDescent="0.2">
      <c r="A85" s="143" t="s">
        <v>1761</v>
      </c>
      <c r="B85" s="378" t="s">
        <v>1171</v>
      </c>
      <c r="C85" s="38">
        <v>1</v>
      </c>
      <c r="D85" s="106"/>
    </row>
    <row r="86" spans="1:4" s="4" customFormat="1" x14ac:dyDescent="0.2">
      <c r="A86" s="143" t="s">
        <v>1761</v>
      </c>
      <c r="B86" s="40" t="s">
        <v>1222</v>
      </c>
      <c r="C86" s="38">
        <v>1</v>
      </c>
      <c r="D86" s="106"/>
    </row>
    <row r="87" spans="1:4" s="4" customFormat="1" x14ac:dyDescent="0.2">
      <c r="A87" s="143" t="s">
        <v>1761</v>
      </c>
      <c r="B87" s="40" t="s">
        <v>992</v>
      </c>
      <c r="C87" s="38">
        <v>1</v>
      </c>
      <c r="D87" s="38"/>
    </row>
    <row r="88" spans="1:4" s="4" customFormat="1" x14ac:dyDescent="0.2">
      <c r="A88" s="143" t="s">
        <v>1761</v>
      </c>
      <c r="B88" s="40" t="s">
        <v>1178</v>
      </c>
      <c r="C88" s="38">
        <v>1</v>
      </c>
      <c r="D88" s="38"/>
    </row>
    <row r="89" spans="1:4" s="4" customFormat="1" x14ac:dyDescent="0.2">
      <c r="A89" s="143" t="s">
        <v>1761</v>
      </c>
      <c r="B89" s="40" t="s">
        <v>1240</v>
      </c>
      <c r="C89" s="38">
        <v>1</v>
      </c>
      <c r="D89" s="38"/>
    </row>
    <row r="90" spans="1:4" s="4" customFormat="1" x14ac:dyDescent="0.2">
      <c r="A90" s="12" t="s">
        <v>1761</v>
      </c>
      <c r="B90" s="56" t="s">
        <v>4354</v>
      </c>
      <c r="C90" s="38">
        <v>1</v>
      </c>
      <c r="D90" s="38"/>
    </row>
    <row r="91" spans="1:4" s="4" customFormat="1" x14ac:dyDescent="0.2">
      <c r="A91" s="143" t="s">
        <v>1761</v>
      </c>
      <c r="B91" s="40" t="s">
        <v>1175</v>
      </c>
      <c r="C91" s="38">
        <v>1</v>
      </c>
      <c r="D91" s="38"/>
    </row>
    <row r="92" spans="1:4" s="4" customFormat="1" x14ac:dyDescent="0.2">
      <c r="A92" s="143" t="s">
        <v>1761</v>
      </c>
      <c r="B92" s="4" t="s">
        <v>3475</v>
      </c>
      <c r="C92" s="38">
        <v>1</v>
      </c>
      <c r="D92" s="38"/>
    </row>
    <row r="93" spans="1:4" s="4" customFormat="1" x14ac:dyDescent="0.2">
      <c r="A93" s="143" t="s">
        <v>1761</v>
      </c>
      <c r="B93" s="40" t="s">
        <v>1109</v>
      </c>
      <c r="C93" s="38">
        <v>1</v>
      </c>
      <c r="D93" s="38"/>
    </row>
    <row r="94" spans="1:4" s="4" customFormat="1" x14ac:dyDescent="0.2">
      <c r="A94" s="143" t="s">
        <v>1761</v>
      </c>
      <c r="B94" s="40" t="s">
        <v>1096</v>
      </c>
      <c r="C94" s="38">
        <v>1</v>
      </c>
      <c r="D94" s="38"/>
    </row>
    <row r="95" spans="1:4" s="4" customFormat="1" x14ac:dyDescent="0.2">
      <c r="A95" s="12" t="s">
        <v>1761</v>
      </c>
      <c r="B95" s="4" t="s">
        <v>3948</v>
      </c>
      <c r="C95" s="38">
        <v>1</v>
      </c>
      <c r="D95" s="38"/>
    </row>
    <row r="96" spans="1:4" s="4" customFormat="1" x14ac:dyDescent="0.2">
      <c r="A96" s="143" t="s">
        <v>1761</v>
      </c>
      <c r="B96" s="40" t="s">
        <v>1135</v>
      </c>
      <c r="C96" s="38">
        <v>1</v>
      </c>
      <c r="D96" s="38"/>
    </row>
    <row r="97" spans="1:4" s="4" customFormat="1" x14ac:dyDescent="0.2">
      <c r="A97" s="143" t="s">
        <v>1761</v>
      </c>
      <c r="B97" s="40" t="s">
        <v>1310</v>
      </c>
      <c r="C97" s="38">
        <v>1</v>
      </c>
      <c r="D97" s="38"/>
    </row>
    <row r="98" spans="1:4" s="4" customFormat="1" x14ac:dyDescent="0.2">
      <c r="A98" s="143" t="s">
        <v>1761</v>
      </c>
      <c r="B98" s="40" t="s">
        <v>1211</v>
      </c>
      <c r="C98" s="38">
        <v>1</v>
      </c>
      <c r="D98" s="38"/>
    </row>
    <row r="99" spans="1:4" s="4" customFormat="1" x14ac:dyDescent="0.2">
      <c r="A99" s="143" t="s">
        <v>1761</v>
      </c>
      <c r="B99" s="40" t="s">
        <v>1210</v>
      </c>
      <c r="C99" s="38">
        <v>1</v>
      </c>
      <c r="D99" s="38"/>
    </row>
    <row r="100" spans="1:4" s="4" customFormat="1" x14ac:dyDescent="0.2">
      <c r="A100" s="143" t="s">
        <v>1761</v>
      </c>
      <c r="B100" s="4" t="s">
        <v>3481</v>
      </c>
      <c r="C100" s="38">
        <v>1</v>
      </c>
      <c r="D100" s="38"/>
    </row>
    <row r="101" spans="1:4" s="4" customFormat="1" x14ac:dyDescent="0.2">
      <c r="A101" s="143" t="s">
        <v>1761</v>
      </c>
      <c r="B101" s="40" t="s">
        <v>1219</v>
      </c>
      <c r="C101" s="38">
        <v>1</v>
      </c>
      <c r="D101" s="38"/>
    </row>
    <row r="102" spans="1:4" s="4" customFormat="1" x14ac:dyDescent="0.2">
      <c r="A102" s="143" t="s">
        <v>1761</v>
      </c>
      <c r="B102" s="40" t="s">
        <v>1006</v>
      </c>
      <c r="C102" s="38">
        <v>1</v>
      </c>
      <c r="D102" s="38"/>
    </row>
    <row r="103" spans="1:4" s="4" customFormat="1" x14ac:dyDescent="0.2">
      <c r="A103" s="143" t="s">
        <v>1761</v>
      </c>
      <c r="B103" s="40" t="s">
        <v>1216</v>
      </c>
      <c r="C103" s="38">
        <v>1</v>
      </c>
      <c r="D103" s="38"/>
    </row>
    <row r="104" spans="1:4" s="4" customFormat="1" x14ac:dyDescent="0.2">
      <c r="A104" s="12" t="s">
        <v>1761</v>
      </c>
      <c r="B104" s="40" t="s">
        <v>4291</v>
      </c>
      <c r="C104" s="38">
        <v>1</v>
      </c>
      <c r="D104" s="38"/>
    </row>
    <row r="105" spans="1:4" s="4" customFormat="1" x14ac:dyDescent="0.2">
      <c r="A105" s="12" t="s">
        <v>1761</v>
      </c>
      <c r="B105" s="40" t="s">
        <v>4292</v>
      </c>
      <c r="C105" s="38">
        <v>1</v>
      </c>
      <c r="D105" s="38"/>
    </row>
    <row r="106" spans="1:4" s="4" customFormat="1" x14ac:dyDescent="0.2">
      <c r="A106" s="143" t="s">
        <v>1761</v>
      </c>
      <c r="B106" s="40" t="s">
        <v>1198</v>
      </c>
      <c r="C106" s="38">
        <v>1</v>
      </c>
      <c r="D106" s="38"/>
    </row>
    <row r="107" spans="1:4" s="4" customFormat="1" x14ac:dyDescent="0.2">
      <c r="A107" s="143" t="s">
        <v>1761</v>
      </c>
      <c r="B107" s="40" t="s">
        <v>1236</v>
      </c>
      <c r="C107" s="38">
        <v>1</v>
      </c>
      <c r="D107" s="38"/>
    </row>
    <row r="108" spans="1:4" s="4" customFormat="1" x14ac:dyDescent="0.2">
      <c r="A108" s="143" t="s">
        <v>1761</v>
      </c>
      <c r="B108" s="378" t="s">
        <v>1226</v>
      </c>
      <c r="C108" s="38">
        <v>1</v>
      </c>
      <c r="D108" s="38"/>
    </row>
    <row r="109" spans="1:4" s="4" customFormat="1" x14ac:dyDescent="0.2">
      <c r="A109" s="143" t="s">
        <v>1761</v>
      </c>
      <c r="B109" s="40" t="s">
        <v>1187</v>
      </c>
      <c r="C109" s="38">
        <v>1</v>
      </c>
      <c r="D109" s="38"/>
    </row>
    <row r="110" spans="1:4" s="4" customFormat="1" x14ac:dyDescent="0.2">
      <c r="A110" s="12" t="s">
        <v>1761</v>
      </c>
      <c r="B110" s="40" t="s">
        <v>4294</v>
      </c>
      <c r="C110" s="38">
        <v>1</v>
      </c>
      <c r="D110" s="38"/>
    </row>
    <row r="111" spans="1:4" s="4" customFormat="1" x14ac:dyDescent="0.2">
      <c r="A111" s="143" t="s">
        <v>1761</v>
      </c>
      <c r="B111" s="40" t="s">
        <v>1289</v>
      </c>
      <c r="C111" s="38">
        <v>1</v>
      </c>
      <c r="D111" s="38"/>
    </row>
    <row r="112" spans="1:4" s="4" customFormat="1" x14ac:dyDescent="0.2">
      <c r="A112" s="143" t="s">
        <v>1761</v>
      </c>
      <c r="B112" s="40" t="s">
        <v>1217</v>
      </c>
      <c r="C112" s="38">
        <v>1</v>
      </c>
      <c r="D112" s="38"/>
    </row>
    <row r="113" spans="1:4" s="4" customFormat="1" x14ac:dyDescent="0.2">
      <c r="A113" s="12" t="s">
        <v>1761</v>
      </c>
      <c r="B113" s="40" t="s">
        <v>4293</v>
      </c>
      <c r="C113" s="38">
        <v>1</v>
      </c>
      <c r="D113" s="38"/>
    </row>
    <row r="114" spans="1:4" s="4" customFormat="1" x14ac:dyDescent="0.2">
      <c r="A114" s="143" t="s">
        <v>1761</v>
      </c>
      <c r="B114" s="40" t="s">
        <v>1115</v>
      </c>
      <c r="C114" s="38">
        <v>1</v>
      </c>
      <c r="D114" s="38"/>
    </row>
    <row r="115" spans="1:4" s="4" customFormat="1" x14ac:dyDescent="0.2">
      <c r="A115" s="12" t="s">
        <v>1761</v>
      </c>
      <c r="B115" s="4" t="s">
        <v>4318</v>
      </c>
      <c r="C115" s="38">
        <v>1</v>
      </c>
      <c r="D115" s="38"/>
    </row>
    <row r="116" spans="1:4" s="4" customFormat="1" x14ac:dyDescent="0.2">
      <c r="A116" s="143" t="s">
        <v>1761</v>
      </c>
      <c r="B116" s="40" t="s">
        <v>1276</v>
      </c>
      <c r="C116" s="38">
        <v>1</v>
      </c>
      <c r="D116" s="38"/>
    </row>
    <row r="117" spans="1:4" s="4" customFormat="1" x14ac:dyDescent="0.2">
      <c r="A117" s="143" t="s">
        <v>1761</v>
      </c>
      <c r="B117" s="40" t="s">
        <v>1112</v>
      </c>
      <c r="C117" s="38">
        <v>1</v>
      </c>
      <c r="D117" s="38"/>
    </row>
    <row r="118" spans="1:4" s="4" customFormat="1" x14ac:dyDescent="0.2">
      <c r="A118" s="12" t="s">
        <v>1761</v>
      </c>
      <c r="B118" s="56" t="s">
        <v>4353</v>
      </c>
      <c r="C118" s="38">
        <v>1</v>
      </c>
      <c r="D118" s="38"/>
    </row>
    <row r="119" spans="1:4" s="4" customFormat="1" x14ac:dyDescent="0.2">
      <c r="A119" s="143" t="s">
        <v>1761</v>
      </c>
      <c r="B119" s="40" t="s">
        <v>1220</v>
      </c>
      <c r="C119" s="38">
        <v>1</v>
      </c>
      <c r="D119" s="38"/>
    </row>
    <row r="120" spans="1:4" s="4" customFormat="1" x14ac:dyDescent="0.2">
      <c r="A120" s="12" t="s">
        <v>1761</v>
      </c>
      <c r="B120" s="4" t="s">
        <v>4338</v>
      </c>
      <c r="C120" s="38">
        <v>1</v>
      </c>
      <c r="D120" s="38"/>
    </row>
    <row r="121" spans="1:4" s="4" customFormat="1" x14ac:dyDescent="0.2">
      <c r="A121" s="143" t="s">
        <v>1761</v>
      </c>
      <c r="B121" s="40" t="s">
        <v>1052</v>
      </c>
      <c r="C121" s="38">
        <v>1</v>
      </c>
      <c r="D121" s="38"/>
    </row>
    <row r="122" spans="1:4" s="4" customFormat="1" x14ac:dyDescent="0.2">
      <c r="A122" s="143" t="s">
        <v>1761</v>
      </c>
      <c r="B122" s="40" t="s">
        <v>940</v>
      </c>
      <c r="C122" s="38">
        <v>1</v>
      </c>
      <c r="D122" s="38"/>
    </row>
    <row r="123" spans="1:4" s="4" customFormat="1" x14ac:dyDescent="0.2">
      <c r="A123" s="143" t="s">
        <v>1761</v>
      </c>
      <c r="B123" s="40" t="s">
        <v>1176</v>
      </c>
      <c r="C123" s="38">
        <v>1</v>
      </c>
      <c r="D123" s="38"/>
    </row>
    <row r="124" spans="1:4" s="4" customFormat="1" x14ac:dyDescent="0.2">
      <c r="A124" s="143" t="s">
        <v>1761</v>
      </c>
      <c r="B124" s="40" t="s">
        <v>4592</v>
      </c>
      <c r="C124" s="38">
        <v>1</v>
      </c>
      <c r="D124" s="38"/>
    </row>
    <row r="125" spans="1:4" s="4" customFormat="1" x14ac:dyDescent="0.2">
      <c r="A125" s="12" t="s">
        <v>1761</v>
      </c>
      <c r="B125" s="4" t="s">
        <v>4349</v>
      </c>
      <c r="C125" s="38">
        <v>1</v>
      </c>
      <c r="D125" s="38"/>
    </row>
    <row r="126" spans="1:4" s="4" customFormat="1" x14ac:dyDescent="0.2">
      <c r="A126" s="143" t="s">
        <v>1761</v>
      </c>
      <c r="B126" s="40" t="s">
        <v>1172</v>
      </c>
      <c r="C126" s="38">
        <v>1</v>
      </c>
      <c r="D126" s="38"/>
    </row>
    <row r="127" spans="1:4" s="4" customFormat="1" x14ac:dyDescent="0.2">
      <c r="A127" s="143" t="s">
        <v>1761</v>
      </c>
      <c r="B127" s="40" t="s">
        <v>1143</v>
      </c>
      <c r="C127" s="38">
        <v>1</v>
      </c>
      <c r="D127" s="38"/>
    </row>
    <row r="128" spans="1:4" s="4" customFormat="1" x14ac:dyDescent="0.2">
      <c r="A128" s="143" t="s">
        <v>1761</v>
      </c>
      <c r="B128" s="40" t="s">
        <v>1054</v>
      </c>
      <c r="C128" s="38">
        <v>1</v>
      </c>
      <c r="D128" s="38"/>
    </row>
    <row r="129" spans="1:4" s="4" customFormat="1" x14ac:dyDescent="0.2">
      <c r="A129" s="143" t="s">
        <v>1761</v>
      </c>
      <c r="B129" s="40" t="s">
        <v>1228</v>
      </c>
      <c r="C129" s="38">
        <v>1</v>
      </c>
      <c r="D129" s="38"/>
    </row>
    <row r="130" spans="1:4" s="4" customFormat="1" x14ac:dyDescent="0.2">
      <c r="A130" s="12" t="s">
        <v>1761</v>
      </c>
      <c r="B130" s="4" t="s">
        <v>4337</v>
      </c>
      <c r="C130" s="38">
        <v>1</v>
      </c>
      <c r="D130" s="38"/>
    </row>
    <row r="131" spans="1:4" s="4" customFormat="1" x14ac:dyDescent="0.2">
      <c r="A131" s="143" t="s">
        <v>1761</v>
      </c>
      <c r="B131" s="40" t="s">
        <v>1279</v>
      </c>
      <c r="C131" s="38">
        <v>1</v>
      </c>
      <c r="D131" s="38"/>
    </row>
    <row r="132" spans="1:4" s="4" customFormat="1" x14ac:dyDescent="0.2">
      <c r="A132" s="143" t="s">
        <v>1761</v>
      </c>
      <c r="B132" s="40" t="s">
        <v>1140</v>
      </c>
      <c r="C132" s="38">
        <v>1</v>
      </c>
      <c r="D132" s="38"/>
    </row>
    <row r="133" spans="1:4" s="4" customFormat="1" x14ac:dyDescent="0.2">
      <c r="A133" s="12" t="s">
        <v>1761</v>
      </c>
      <c r="B133" s="56" t="s">
        <v>3891</v>
      </c>
      <c r="C133" s="38">
        <v>1</v>
      </c>
      <c r="D133" s="38"/>
    </row>
    <row r="134" spans="1:4" s="4" customFormat="1" x14ac:dyDescent="0.2">
      <c r="A134" s="143" t="s">
        <v>1761</v>
      </c>
      <c r="B134" s="40" t="s">
        <v>1159</v>
      </c>
      <c r="C134" s="38">
        <v>1</v>
      </c>
      <c r="D134" s="38"/>
    </row>
    <row r="135" spans="1:4" s="4" customFormat="1" x14ac:dyDescent="0.2">
      <c r="A135" s="143" t="s">
        <v>1761</v>
      </c>
      <c r="B135" s="40" t="s">
        <v>1188</v>
      </c>
      <c r="C135" s="38">
        <v>1</v>
      </c>
      <c r="D135" s="38"/>
    </row>
    <row r="136" spans="1:4" s="4" customFormat="1" x14ac:dyDescent="0.2">
      <c r="A136" s="143" t="s">
        <v>1761</v>
      </c>
      <c r="B136" s="378" t="s">
        <v>1238</v>
      </c>
      <c r="C136" s="38">
        <v>1</v>
      </c>
      <c r="D136" s="38"/>
    </row>
    <row r="137" spans="1:4" s="4" customFormat="1" x14ac:dyDescent="0.2">
      <c r="A137" s="143" t="s">
        <v>1761</v>
      </c>
      <c r="B137" s="40" t="s">
        <v>1225</v>
      </c>
      <c r="C137" s="38">
        <v>1</v>
      </c>
      <c r="D137" s="38"/>
    </row>
    <row r="138" spans="1:4" s="4" customFormat="1" x14ac:dyDescent="0.2">
      <c r="A138" s="143" t="s">
        <v>1761</v>
      </c>
      <c r="B138" s="40" t="s">
        <v>1229</v>
      </c>
      <c r="C138" s="38">
        <v>1</v>
      </c>
      <c r="D138" s="38"/>
    </row>
    <row r="139" spans="1:4" s="4" customFormat="1" x14ac:dyDescent="0.2">
      <c r="A139" s="143" t="s">
        <v>1761</v>
      </c>
      <c r="B139" s="40" t="s">
        <v>1212</v>
      </c>
      <c r="C139" s="38">
        <v>1</v>
      </c>
      <c r="D139" s="38"/>
    </row>
    <row r="140" spans="1:4" s="4" customFormat="1" x14ac:dyDescent="0.2">
      <c r="A140" s="12" t="s">
        <v>1761</v>
      </c>
      <c r="B140" s="56" t="s">
        <v>3892</v>
      </c>
      <c r="C140" s="38">
        <v>1</v>
      </c>
      <c r="D140" s="38"/>
    </row>
    <row r="141" spans="1:4" s="4" customFormat="1" x14ac:dyDescent="0.2">
      <c r="A141" s="143" t="s">
        <v>1761</v>
      </c>
      <c r="B141" s="40" t="s">
        <v>1185</v>
      </c>
      <c r="C141" s="38">
        <v>1</v>
      </c>
      <c r="D141" s="38"/>
    </row>
    <row r="142" spans="1:4" s="4" customFormat="1" x14ac:dyDescent="0.2">
      <c r="A142" s="143" t="s">
        <v>1761</v>
      </c>
      <c r="B142" s="40" t="s">
        <v>1214</v>
      </c>
      <c r="C142" s="38">
        <v>1</v>
      </c>
      <c r="D142" s="38"/>
    </row>
    <row r="143" spans="1:4" s="4" customFormat="1" x14ac:dyDescent="0.2">
      <c r="A143" s="143" t="s">
        <v>1761</v>
      </c>
      <c r="B143" s="40" t="s">
        <v>1215</v>
      </c>
      <c r="C143" s="38">
        <v>1</v>
      </c>
      <c r="D143" s="38"/>
    </row>
    <row r="144" spans="1:4" s="4" customFormat="1" x14ac:dyDescent="0.2">
      <c r="A144" s="143" t="s">
        <v>1761</v>
      </c>
      <c r="B144" s="40" t="s">
        <v>1173</v>
      </c>
      <c r="C144" s="38">
        <v>1</v>
      </c>
      <c r="D144" s="38"/>
    </row>
    <row r="145" spans="1:4" s="4" customFormat="1" x14ac:dyDescent="0.2">
      <c r="A145" s="143" t="s">
        <v>1761</v>
      </c>
      <c r="B145" s="40" t="s">
        <v>962</v>
      </c>
      <c r="C145" s="38">
        <v>1</v>
      </c>
      <c r="D145" s="38"/>
    </row>
    <row r="146" spans="1:4" x14ac:dyDescent="0.2">
      <c r="A146" s="387"/>
      <c r="B146" s="387"/>
      <c r="C146" s="387"/>
      <c r="D146" s="387"/>
    </row>
    <row r="147" spans="1:4" s="4" customFormat="1" x14ac:dyDescent="0.2">
      <c r="A147" s="12" t="s">
        <v>1604</v>
      </c>
      <c r="B147" s="380" t="s">
        <v>4600</v>
      </c>
      <c r="C147" s="38">
        <v>5</v>
      </c>
      <c r="D147" s="483" t="s">
        <v>4774</v>
      </c>
    </row>
    <row r="148" spans="1:4" s="4" customFormat="1" x14ac:dyDescent="0.2">
      <c r="A148" s="12" t="s">
        <v>1604</v>
      </c>
      <c r="B148" s="378" t="s">
        <v>930</v>
      </c>
      <c r="C148" s="38">
        <v>4</v>
      </c>
      <c r="D148" s="483"/>
    </row>
    <row r="149" spans="1:4" s="4" customFormat="1" x14ac:dyDescent="0.2">
      <c r="A149" s="143" t="s">
        <v>1604</v>
      </c>
      <c r="B149" s="40" t="s">
        <v>1083</v>
      </c>
      <c r="C149" s="38">
        <v>4</v>
      </c>
      <c r="D149" s="483"/>
    </row>
    <row r="150" spans="1:4" s="4" customFormat="1" x14ac:dyDescent="0.2">
      <c r="A150" s="12" t="s">
        <v>1604</v>
      </c>
      <c r="B150" s="4" t="s">
        <v>3450</v>
      </c>
      <c r="C150" s="38">
        <v>4</v>
      </c>
      <c r="D150" s="483"/>
    </row>
    <row r="151" spans="1:4" s="4" customFormat="1" x14ac:dyDescent="0.2">
      <c r="A151" s="143" t="s">
        <v>1604</v>
      </c>
      <c r="B151" s="40" t="s">
        <v>1242</v>
      </c>
      <c r="C151" s="38">
        <v>3</v>
      </c>
      <c r="D151" s="483"/>
    </row>
    <row r="152" spans="1:4" s="4" customFormat="1" x14ac:dyDescent="0.2">
      <c r="A152" s="12" t="s">
        <v>1604</v>
      </c>
      <c r="B152" s="378" t="s">
        <v>4596</v>
      </c>
      <c r="C152" s="38">
        <v>3</v>
      </c>
      <c r="D152" s="483"/>
    </row>
    <row r="153" spans="1:4" s="4" customFormat="1" x14ac:dyDescent="0.2">
      <c r="A153" s="12" t="s">
        <v>1604</v>
      </c>
      <c r="B153" s="4" t="s">
        <v>3517</v>
      </c>
      <c r="C153" s="38">
        <v>3</v>
      </c>
      <c r="D153" s="483"/>
    </row>
    <row r="154" spans="1:4" s="4" customFormat="1" ht="15.75" thickBot="1" x14ac:dyDescent="0.25">
      <c r="A154" s="375" t="s">
        <v>1604</v>
      </c>
      <c r="B154" s="388" t="s">
        <v>1725</v>
      </c>
      <c r="C154" s="381">
        <v>3</v>
      </c>
      <c r="D154" s="471"/>
    </row>
    <row r="155" spans="1:4" s="4" customFormat="1" x14ac:dyDescent="0.2">
      <c r="A155" s="12" t="s">
        <v>1604</v>
      </c>
      <c r="B155" s="4" t="s">
        <v>3510</v>
      </c>
      <c r="C155" s="38">
        <v>2</v>
      </c>
      <c r="D155" s="439"/>
    </row>
    <row r="156" spans="1:4" s="4" customFormat="1" x14ac:dyDescent="0.2">
      <c r="A156" s="12" t="s">
        <v>1604</v>
      </c>
      <c r="B156" s="4" t="s">
        <v>1721</v>
      </c>
      <c r="C156" s="38">
        <v>2</v>
      </c>
      <c r="D156" s="440"/>
    </row>
    <row r="157" spans="1:4" s="4" customFormat="1" x14ac:dyDescent="0.2">
      <c r="A157" s="143" t="s">
        <v>1604</v>
      </c>
      <c r="B157" s="4" t="s">
        <v>3959</v>
      </c>
      <c r="C157" s="38">
        <v>2</v>
      </c>
      <c r="D157" s="440"/>
    </row>
    <row r="158" spans="1:4" s="4" customFormat="1" x14ac:dyDescent="0.2">
      <c r="A158" s="12" t="s">
        <v>1604</v>
      </c>
      <c r="B158" s="4" t="s">
        <v>1720</v>
      </c>
      <c r="C158" s="38">
        <v>2</v>
      </c>
      <c r="D158" s="440"/>
    </row>
    <row r="159" spans="1:4" s="4" customFormat="1" x14ac:dyDescent="0.2">
      <c r="A159" s="12" t="s">
        <v>1604</v>
      </c>
      <c r="B159" s="4" t="s">
        <v>3515</v>
      </c>
      <c r="C159" s="38">
        <v>2</v>
      </c>
      <c r="D159" s="440"/>
    </row>
    <row r="160" spans="1:4" s="4" customFormat="1" x14ac:dyDescent="0.2">
      <c r="A160" s="143" t="s">
        <v>1604</v>
      </c>
      <c r="B160" s="40" t="s">
        <v>1243</v>
      </c>
      <c r="C160" s="38">
        <v>2</v>
      </c>
      <c r="D160" s="440"/>
    </row>
    <row r="161" spans="1:4" s="4" customFormat="1" x14ac:dyDescent="0.2">
      <c r="A161" s="12" t="s">
        <v>1604</v>
      </c>
      <c r="B161" s="4" t="s">
        <v>3685</v>
      </c>
      <c r="C161" s="38">
        <v>2</v>
      </c>
      <c r="D161" s="440"/>
    </row>
    <row r="162" spans="1:4" s="4" customFormat="1" x14ac:dyDescent="0.2">
      <c r="A162" s="12" t="s">
        <v>1604</v>
      </c>
      <c r="B162" s="4" t="s">
        <v>1283</v>
      </c>
      <c r="C162" s="38">
        <v>2</v>
      </c>
      <c r="D162" s="440"/>
    </row>
    <row r="163" spans="1:4" s="4" customFormat="1" x14ac:dyDescent="0.2">
      <c r="A163" s="117" t="s">
        <v>1604</v>
      </c>
      <c r="B163" s="111" t="s">
        <v>3492</v>
      </c>
      <c r="C163" s="128">
        <v>2</v>
      </c>
      <c r="D163" s="397"/>
    </row>
    <row r="164" spans="1:4" s="4" customFormat="1" x14ac:dyDescent="0.2">
      <c r="A164" s="12" t="s">
        <v>1604</v>
      </c>
      <c r="B164" s="4" t="s">
        <v>3625</v>
      </c>
      <c r="C164" s="38">
        <v>1</v>
      </c>
      <c r="D164" s="38"/>
    </row>
    <row r="165" spans="1:4" s="4" customFormat="1" x14ac:dyDescent="0.2">
      <c r="A165" s="12" t="s">
        <v>1604</v>
      </c>
      <c r="B165" s="4" t="s">
        <v>1719</v>
      </c>
      <c r="C165" s="38">
        <v>1</v>
      </c>
      <c r="D165" s="38"/>
    </row>
    <row r="166" spans="1:4" s="4" customFormat="1" x14ac:dyDescent="0.2">
      <c r="A166" s="12" t="s">
        <v>1604</v>
      </c>
      <c r="B166" s="4" t="s">
        <v>1298</v>
      </c>
      <c r="C166" s="38">
        <v>1</v>
      </c>
      <c r="D166" s="38"/>
    </row>
    <row r="167" spans="1:4" s="4" customFormat="1" x14ac:dyDescent="0.2">
      <c r="A167" s="143" t="s">
        <v>1604</v>
      </c>
      <c r="B167" s="4" t="s">
        <v>3457</v>
      </c>
      <c r="C167" s="38">
        <v>1</v>
      </c>
      <c r="D167" s="38"/>
    </row>
    <row r="168" spans="1:4" s="4" customFormat="1" x14ac:dyDescent="0.2">
      <c r="A168" s="12" t="s">
        <v>1604</v>
      </c>
      <c r="B168" s="4" t="s">
        <v>1722</v>
      </c>
      <c r="C168" s="38">
        <v>1</v>
      </c>
      <c r="D168" s="38"/>
    </row>
    <row r="169" spans="1:4" s="4" customFormat="1" x14ac:dyDescent="0.2">
      <c r="A169" s="143" t="s">
        <v>1604</v>
      </c>
      <c r="B169" s="40" t="s">
        <v>1282</v>
      </c>
      <c r="C169" s="38">
        <v>1</v>
      </c>
      <c r="D169" s="38"/>
    </row>
    <row r="170" spans="1:4" s="4" customFormat="1" x14ac:dyDescent="0.2">
      <c r="A170" s="12" t="s">
        <v>1604</v>
      </c>
      <c r="B170" s="4" t="s">
        <v>3511</v>
      </c>
      <c r="C170" s="38">
        <v>1</v>
      </c>
      <c r="D170" s="38"/>
    </row>
    <row r="171" spans="1:4" s="4" customFormat="1" x14ac:dyDescent="0.2">
      <c r="A171" s="12" t="s">
        <v>1604</v>
      </c>
      <c r="B171" s="4" t="s">
        <v>3823</v>
      </c>
      <c r="C171" s="38">
        <v>1</v>
      </c>
      <c r="D171" s="38"/>
    </row>
    <row r="172" spans="1:4" s="4" customFormat="1" x14ac:dyDescent="0.2">
      <c r="A172" s="12" t="s">
        <v>1604</v>
      </c>
      <c r="B172" s="4" t="s">
        <v>3508</v>
      </c>
      <c r="C172" s="38">
        <v>1</v>
      </c>
      <c r="D172" s="38"/>
    </row>
    <row r="173" spans="1:4" s="4" customFormat="1" x14ac:dyDescent="0.2">
      <c r="A173" s="143" t="s">
        <v>1604</v>
      </c>
      <c r="B173" s="32" t="s">
        <v>3494</v>
      </c>
      <c r="C173" s="38">
        <v>1</v>
      </c>
      <c r="D173" s="38"/>
    </row>
    <row r="174" spans="1:4" s="4" customFormat="1" x14ac:dyDescent="0.2">
      <c r="A174" s="12" t="s">
        <v>1604</v>
      </c>
      <c r="B174" s="4" t="s">
        <v>3682</v>
      </c>
      <c r="C174" s="38">
        <v>1</v>
      </c>
      <c r="D174" s="38"/>
    </row>
    <row r="175" spans="1:4" s="4" customFormat="1" x14ac:dyDescent="0.2">
      <c r="A175" s="143" t="s">
        <v>1604</v>
      </c>
      <c r="B175" s="40" t="s">
        <v>1284</v>
      </c>
      <c r="C175" s="38">
        <v>1</v>
      </c>
      <c r="D175" s="38"/>
    </row>
    <row r="176" spans="1:4" s="4" customFormat="1" x14ac:dyDescent="0.2">
      <c r="A176" s="12" t="s">
        <v>1604</v>
      </c>
      <c r="B176" s="380" t="s">
        <v>3512</v>
      </c>
      <c r="C176" s="38">
        <v>1</v>
      </c>
      <c r="D176" s="38"/>
    </row>
    <row r="177" spans="1:4" s="4" customFormat="1" x14ac:dyDescent="0.2">
      <c r="A177" s="12" t="s">
        <v>1604</v>
      </c>
      <c r="B177" s="4" t="s">
        <v>3513</v>
      </c>
      <c r="C177" s="38">
        <v>1</v>
      </c>
      <c r="D177" s="38"/>
    </row>
    <row r="178" spans="1:4" s="4" customFormat="1" x14ac:dyDescent="0.2">
      <c r="A178" s="12" t="s">
        <v>1604</v>
      </c>
      <c r="B178" s="4" t="s">
        <v>3822</v>
      </c>
      <c r="C178" s="38">
        <v>1</v>
      </c>
      <c r="D178" s="38"/>
    </row>
    <row r="179" spans="1:4" s="4" customFormat="1" x14ac:dyDescent="0.2">
      <c r="A179" s="143" t="s">
        <v>1604</v>
      </c>
      <c r="B179" s="40" t="s">
        <v>1281</v>
      </c>
      <c r="C179" s="38">
        <v>1</v>
      </c>
      <c r="D179" s="38"/>
    </row>
    <row r="180" spans="1:4" s="4" customFormat="1" x14ac:dyDescent="0.2">
      <c r="A180" s="12" t="s">
        <v>1604</v>
      </c>
      <c r="B180" s="4" t="s">
        <v>3808</v>
      </c>
      <c r="C180" s="38">
        <v>1</v>
      </c>
      <c r="D180" s="38"/>
    </row>
    <row r="181" spans="1:4" s="4" customFormat="1" x14ac:dyDescent="0.2">
      <c r="A181" s="12" t="s">
        <v>1604</v>
      </c>
      <c r="B181" s="4" t="s">
        <v>3562</v>
      </c>
      <c r="C181" s="38">
        <v>1</v>
      </c>
      <c r="D181" s="38"/>
    </row>
    <row r="182" spans="1:4" s="4" customFormat="1" x14ac:dyDescent="0.2">
      <c r="A182" s="12" t="s">
        <v>1604</v>
      </c>
      <c r="B182" s="4" t="s">
        <v>3559</v>
      </c>
      <c r="C182" s="38">
        <v>1</v>
      </c>
      <c r="D182" s="38"/>
    </row>
    <row r="183" spans="1:4" s="4" customFormat="1" x14ac:dyDescent="0.2">
      <c r="A183" s="12" t="s">
        <v>1604</v>
      </c>
      <c r="B183" s="4" t="s">
        <v>3514</v>
      </c>
      <c r="C183" s="38">
        <v>1</v>
      </c>
      <c r="D183" s="38"/>
    </row>
    <row r="184" spans="1:4" s="4" customFormat="1" x14ac:dyDescent="0.2">
      <c r="A184" s="12" t="s">
        <v>1604</v>
      </c>
      <c r="B184" s="4" t="s">
        <v>3683</v>
      </c>
      <c r="C184" s="38">
        <v>1</v>
      </c>
      <c r="D184" s="38"/>
    </row>
    <row r="185" spans="1:4" s="4" customFormat="1" x14ac:dyDescent="0.2">
      <c r="A185" s="12" t="s">
        <v>1604</v>
      </c>
      <c r="B185" s="4" t="s">
        <v>3560</v>
      </c>
      <c r="C185" s="38">
        <v>1</v>
      </c>
      <c r="D185" s="38"/>
    </row>
    <row r="186" spans="1:4" s="4" customFormat="1" x14ac:dyDescent="0.2">
      <c r="A186" s="12" t="s">
        <v>1604</v>
      </c>
      <c r="B186" s="4" t="s">
        <v>3678</v>
      </c>
      <c r="C186" s="38">
        <v>1</v>
      </c>
      <c r="D186" s="38"/>
    </row>
    <row r="187" spans="1:4" s="4" customFormat="1" x14ac:dyDescent="0.2">
      <c r="A187" s="12" t="s">
        <v>1604</v>
      </c>
      <c r="B187" s="4" t="s">
        <v>1723</v>
      </c>
      <c r="C187" s="38">
        <v>1</v>
      </c>
      <c r="D187" s="38"/>
    </row>
    <row r="188" spans="1:4" s="4" customFormat="1" x14ac:dyDescent="0.2">
      <c r="A188" s="143" t="s">
        <v>1604</v>
      </c>
      <c r="B188" s="4" t="s">
        <v>3458</v>
      </c>
      <c r="C188" s="38">
        <v>1</v>
      </c>
      <c r="D188" s="38"/>
    </row>
    <row r="189" spans="1:4" s="4" customFormat="1" x14ac:dyDescent="0.2">
      <c r="A189" s="12" t="s">
        <v>1604</v>
      </c>
      <c r="B189" s="4" t="s">
        <v>3516</v>
      </c>
      <c r="C189" s="38">
        <v>1</v>
      </c>
      <c r="D189" s="38"/>
    </row>
    <row r="190" spans="1:4" s="4" customFormat="1" x14ac:dyDescent="0.2">
      <c r="A190" s="12" t="s">
        <v>1604</v>
      </c>
      <c r="B190" s="4" t="s">
        <v>3563</v>
      </c>
      <c r="C190" s="38">
        <v>1</v>
      </c>
      <c r="D190" s="38"/>
    </row>
    <row r="191" spans="1:4" s="4" customFormat="1" x14ac:dyDescent="0.2">
      <c r="A191" s="12" t="s">
        <v>1604</v>
      </c>
      <c r="B191" s="4" t="s">
        <v>3561</v>
      </c>
      <c r="C191" s="38">
        <v>1</v>
      </c>
      <c r="D191" s="38"/>
    </row>
    <row r="192" spans="1:4" s="4" customFormat="1" x14ac:dyDescent="0.2">
      <c r="A192" s="12" t="s">
        <v>1604</v>
      </c>
      <c r="B192" s="4" t="s">
        <v>1726</v>
      </c>
      <c r="C192" s="38">
        <v>1</v>
      </c>
      <c r="D192" s="38"/>
    </row>
    <row r="193" spans="1:4" x14ac:dyDescent="0.2">
      <c r="A193" s="387"/>
      <c r="B193" s="387"/>
      <c r="C193" s="387"/>
      <c r="D193" s="387"/>
    </row>
    <row r="194" spans="1:4" x14ac:dyDescent="0.2">
      <c r="A194" s="143" t="s">
        <v>1861</v>
      </c>
      <c r="B194" s="40" t="s">
        <v>1205</v>
      </c>
      <c r="C194" s="374">
        <v>1</v>
      </c>
      <c r="D194" s="38"/>
    </row>
    <row r="195" spans="1:4" x14ac:dyDescent="0.2">
      <c r="A195" s="143" t="s">
        <v>1861</v>
      </c>
      <c r="B195" s="40" t="s">
        <v>1092</v>
      </c>
      <c r="C195" s="374">
        <v>1</v>
      </c>
      <c r="D195" s="38"/>
    </row>
    <row r="196" spans="1:4" x14ac:dyDescent="0.2">
      <c r="A196" s="387"/>
      <c r="B196" s="387"/>
      <c r="C196" s="387"/>
      <c r="D196" s="387"/>
    </row>
    <row r="197" spans="1:4" x14ac:dyDescent="0.2">
      <c r="A197" s="117" t="s">
        <v>1618</v>
      </c>
      <c r="B197" s="111" t="s">
        <v>1617</v>
      </c>
      <c r="C197" s="128">
        <v>7</v>
      </c>
      <c r="D197" s="470" t="s">
        <v>4774</v>
      </c>
    </row>
    <row r="198" spans="1:4" ht="15.75" thickBot="1" x14ac:dyDescent="0.25">
      <c r="A198" s="375" t="s">
        <v>1618</v>
      </c>
      <c r="B198" s="390" t="s">
        <v>4012</v>
      </c>
      <c r="C198" s="381">
        <v>7</v>
      </c>
      <c r="D198" s="471"/>
    </row>
    <row r="199" spans="1:4" x14ac:dyDescent="0.2">
      <c r="A199" s="117" t="s">
        <v>1618</v>
      </c>
      <c r="B199" s="111" t="s">
        <v>1653</v>
      </c>
      <c r="C199" s="128">
        <v>2</v>
      </c>
      <c r="D199" s="397"/>
    </row>
    <row r="200" spans="1:4" x14ac:dyDescent="0.2">
      <c r="A200" s="143" t="s">
        <v>1618</v>
      </c>
      <c r="B200" s="40" t="s">
        <v>1085</v>
      </c>
      <c r="C200" s="128">
        <v>2</v>
      </c>
      <c r="D200" s="397"/>
    </row>
    <row r="201" spans="1:4" x14ac:dyDescent="0.2">
      <c r="A201" s="117" t="s">
        <v>1618</v>
      </c>
      <c r="B201" s="111" t="s">
        <v>4602</v>
      </c>
      <c r="C201" s="128">
        <v>2</v>
      </c>
      <c r="D201" s="397"/>
    </row>
    <row r="202" spans="1:4" x14ac:dyDescent="0.2">
      <c r="A202" s="12" t="s">
        <v>1618</v>
      </c>
      <c r="B202" s="4" t="s">
        <v>1621</v>
      </c>
      <c r="C202" s="38">
        <v>1</v>
      </c>
    </row>
    <row r="203" spans="1:4" x14ac:dyDescent="0.2">
      <c r="A203" s="12" t="s">
        <v>1618</v>
      </c>
      <c r="B203" s="4" t="s">
        <v>4090</v>
      </c>
      <c r="C203" s="38">
        <v>1</v>
      </c>
    </row>
    <row r="204" spans="1:4" x14ac:dyDescent="0.2">
      <c r="A204" s="12" t="s">
        <v>1618</v>
      </c>
      <c r="B204" s="4" t="s">
        <v>3414</v>
      </c>
      <c r="C204" s="38">
        <v>1</v>
      </c>
    </row>
    <row r="205" spans="1:4" x14ac:dyDescent="0.2">
      <c r="A205" s="12" t="s">
        <v>1618</v>
      </c>
      <c r="B205" s="4" t="s">
        <v>1687</v>
      </c>
      <c r="C205" s="38">
        <v>1</v>
      </c>
    </row>
    <row r="206" spans="1:4" x14ac:dyDescent="0.2">
      <c r="A206" s="12" t="s">
        <v>1618</v>
      </c>
      <c r="B206" s="4" t="s">
        <v>4088</v>
      </c>
      <c r="C206" s="38">
        <v>1</v>
      </c>
    </row>
    <row r="207" spans="1:4" x14ac:dyDescent="0.2">
      <c r="A207" s="12" t="s">
        <v>1618</v>
      </c>
      <c r="B207" s="4" t="s">
        <v>4089</v>
      </c>
      <c r="C207" s="38">
        <v>1</v>
      </c>
    </row>
    <row r="208" spans="1:4" x14ac:dyDescent="0.2">
      <c r="A208" s="12" t="s">
        <v>1618</v>
      </c>
      <c r="B208" s="4" t="s">
        <v>4091</v>
      </c>
      <c r="C208" s="38">
        <v>1</v>
      </c>
    </row>
    <row r="209" spans="1:5" x14ac:dyDescent="0.2">
      <c r="A209" s="12" t="s">
        <v>1618</v>
      </c>
      <c r="B209" s="4" t="s">
        <v>1756</v>
      </c>
      <c r="C209" s="38">
        <v>1</v>
      </c>
    </row>
    <row r="210" spans="1:5" x14ac:dyDescent="0.2">
      <c r="A210" s="387"/>
      <c r="B210" s="387"/>
      <c r="C210" s="387"/>
      <c r="D210" s="387"/>
      <c r="E210" s="145"/>
    </row>
    <row r="211" spans="1:5" s="4" customFormat="1" x14ac:dyDescent="0.2">
      <c r="A211" s="143" t="s">
        <v>1314</v>
      </c>
      <c r="B211" s="199" t="s">
        <v>1686</v>
      </c>
      <c r="C211" s="128">
        <v>60</v>
      </c>
      <c r="D211" s="470" t="s">
        <v>4774</v>
      </c>
      <c r="E211" s="431" t="s">
        <v>4779</v>
      </c>
    </row>
    <row r="212" spans="1:5" s="4" customFormat="1" x14ac:dyDescent="0.2">
      <c r="A212" s="117" t="s">
        <v>1314</v>
      </c>
      <c r="B212" s="199" t="s">
        <v>4623</v>
      </c>
      <c r="C212" s="128">
        <v>39</v>
      </c>
      <c r="D212" s="470"/>
    </row>
    <row r="213" spans="1:5" s="4" customFormat="1" x14ac:dyDescent="0.2">
      <c r="A213" s="117" t="s">
        <v>1314</v>
      </c>
      <c r="B213" s="404" t="s">
        <v>4616</v>
      </c>
      <c r="C213" s="128">
        <v>30</v>
      </c>
      <c r="D213" s="470"/>
    </row>
    <row r="214" spans="1:5" s="4" customFormat="1" x14ac:dyDescent="0.2">
      <c r="A214" s="143" t="s">
        <v>1314</v>
      </c>
      <c r="B214" s="199" t="s">
        <v>4613</v>
      </c>
      <c r="C214" s="128">
        <v>28</v>
      </c>
      <c r="D214" s="470"/>
    </row>
    <row r="215" spans="1:5" s="4" customFormat="1" x14ac:dyDescent="0.2">
      <c r="A215" s="117" t="s">
        <v>1314</v>
      </c>
      <c r="B215" s="199" t="s">
        <v>3392</v>
      </c>
      <c r="C215" s="128">
        <v>26</v>
      </c>
      <c r="D215" s="470"/>
    </row>
    <row r="216" spans="1:5" s="4" customFormat="1" x14ac:dyDescent="0.2">
      <c r="A216" s="117" t="s">
        <v>1314</v>
      </c>
      <c r="B216" s="40" t="s">
        <v>4634</v>
      </c>
      <c r="C216" s="128">
        <v>24</v>
      </c>
      <c r="D216" s="470"/>
    </row>
    <row r="217" spans="1:5" s="4" customFormat="1" x14ac:dyDescent="0.2">
      <c r="A217" s="143" t="s">
        <v>1314</v>
      </c>
      <c r="B217" s="40" t="s">
        <v>963</v>
      </c>
      <c r="C217" s="128">
        <v>20</v>
      </c>
      <c r="D217" s="470"/>
    </row>
    <row r="218" spans="1:5" s="4" customFormat="1" x14ac:dyDescent="0.2">
      <c r="A218" s="143" t="s">
        <v>1314</v>
      </c>
      <c r="B218" s="40" t="s">
        <v>955</v>
      </c>
      <c r="C218" s="128">
        <v>20</v>
      </c>
      <c r="D218" s="470"/>
    </row>
    <row r="219" spans="1:5" s="4" customFormat="1" x14ac:dyDescent="0.2">
      <c r="A219" s="143" t="s">
        <v>1314</v>
      </c>
      <c r="B219" s="378" t="s">
        <v>951</v>
      </c>
      <c r="C219" s="128">
        <v>20</v>
      </c>
      <c r="D219" s="470"/>
    </row>
    <row r="220" spans="1:5" s="4" customFormat="1" ht="15.75" thickBot="1" x14ac:dyDescent="0.25">
      <c r="A220" s="375" t="s">
        <v>1314</v>
      </c>
      <c r="B220" s="411" t="s">
        <v>3990</v>
      </c>
      <c r="C220" s="381">
        <v>19</v>
      </c>
      <c r="D220" s="471"/>
    </row>
    <row r="221" spans="1:5" s="4" customFormat="1" x14ac:dyDescent="0.2">
      <c r="A221" s="399" t="s">
        <v>1314</v>
      </c>
      <c r="B221" s="400" t="s">
        <v>993</v>
      </c>
      <c r="C221" s="401">
        <v>17</v>
      </c>
      <c r="D221" s="472" t="s">
        <v>4775</v>
      </c>
    </row>
    <row r="222" spans="1:5" s="4" customFormat="1" x14ac:dyDescent="0.2">
      <c r="A222" s="143" t="s">
        <v>1314</v>
      </c>
      <c r="B222" s="378" t="s">
        <v>970</v>
      </c>
      <c r="C222" s="128">
        <v>17</v>
      </c>
      <c r="D222" s="487"/>
      <c r="E222" s="4" t="s">
        <v>4783</v>
      </c>
    </row>
    <row r="223" spans="1:5" s="4" customFormat="1" x14ac:dyDescent="0.2">
      <c r="A223" s="143" t="s">
        <v>1314</v>
      </c>
      <c r="B223" s="65" t="s">
        <v>1953</v>
      </c>
      <c r="C223" s="128">
        <v>16</v>
      </c>
      <c r="D223" s="487"/>
    </row>
    <row r="224" spans="1:5" s="4" customFormat="1" x14ac:dyDescent="0.2">
      <c r="A224" s="143" t="s">
        <v>1314</v>
      </c>
      <c r="B224" s="40" t="s">
        <v>939</v>
      </c>
      <c r="C224" s="128">
        <v>16</v>
      </c>
      <c r="D224" s="487"/>
    </row>
    <row r="225" spans="1:5" s="4" customFormat="1" x14ac:dyDescent="0.2">
      <c r="A225" s="117" t="s">
        <v>1314</v>
      </c>
      <c r="B225" s="199" t="s">
        <v>3442</v>
      </c>
      <c r="C225" s="128">
        <v>15</v>
      </c>
      <c r="D225" s="487"/>
    </row>
    <row r="226" spans="1:5" s="4" customFormat="1" x14ac:dyDescent="0.2">
      <c r="A226" s="143" t="s">
        <v>1314</v>
      </c>
      <c r="B226" s="405" t="s">
        <v>2078</v>
      </c>
      <c r="C226" s="128">
        <v>14</v>
      </c>
      <c r="D226" s="487"/>
    </row>
    <row r="227" spans="1:5" s="4" customFormat="1" x14ac:dyDescent="0.2">
      <c r="A227" s="117" t="s">
        <v>1314</v>
      </c>
      <c r="B227" s="56" t="s">
        <v>4397</v>
      </c>
      <c r="C227" s="128">
        <v>12</v>
      </c>
      <c r="D227" s="487"/>
      <c r="E227" s="4" t="s">
        <v>4782</v>
      </c>
    </row>
    <row r="228" spans="1:5" s="4" customFormat="1" x14ac:dyDescent="0.2">
      <c r="A228" s="117" t="s">
        <v>1314</v>
      </c>
      <c r="B228" s="111" t="s">
        <v>1731</v>
      </c>
      <c r="C228" s="128">
        <v>12</v>
      </c>
      <c r="D228" s="487"/>
    </row>
    <row r="229" spans="1:5" s="4" customFormat="1" x14ac:dyDescent="0.2">
      <c r="A229" s="117" t="s">
        <v>1314</v>
      </c>
      <c r="B229" s="378" t="s">
        <v>3532</v>
      </c>
      <c r="C229" s="128">
        <v>11</v>
      </c>
      <c r="D229" s="487"/>
    </row>
    <row r="230" spans="1:5" s="4" customFormat="1" ht="15.75" thickBot="1" x14ac:dyDescent="0.25">
      <c r="A230" s="375" t="s">
        <v>1314</v>
      </c>
      <c r="B230" s="390" t="s">
        <v>3918</v>
      </c>
      <c r="C230" s="381">
        <v>11</v>
      </c>
      <c r="D230" s="474"/>
    </row>
    <row r="231" spans="1:5" s="4" customFormat="1" x14ac:dyDescent="0.2">
      <c r="A231" s="399" t="s">
        <v>1314</v>
      </c>
      <c r="B231" s="412" t="s">
        <v>3468</v>
      </c>
      <c r="C231" s="401">
        <v>10</v>
      </c>
      <c r="D231" s="475" t="s">
        <v>4776</v>
      </c>
    </row>
    <row r="232" spans="1:5" s="4" customFormat="1" x14ac:dyDescent="0.2">
      <c r="A232" s="143" t="s">
        <v>1314</v>
      </c>
      <c r="B232" s="40" t="s">
        <v>1374</v>
      </c>
      <c r="C232" s="128">
        <v>10</v>
      </c>
      <c r="D232" s="478"/>
    </row>
    <row r="233" spans="1:5" s="4" customFormat="1" x14ac:dyDescent="0.2">
      <c r="A233" s="143" t="s">
        <v>1314</v>
      </c>
      <c r="B233" s="40" t="s">
        <v>998</v>
      </c>
      <c r="C233" s="128">
        <v>10</v>
      </c>
      <c r="D233" s="478"/>
    </row>
    <row r="234" spans="1:5" s="4" customFormat="1" x14ac:dyDescent="0.2">
      <c r="A234" s="142" t="s">
        <v>1314</v>
      </c>
      <c r="B234" s="56" t="s">
        <v>4637</v>
      </c>
      <c r="C234" s="44">
        <v>9</v>
      </c>
      <c r="D234" s="478"/>
    </row>
    <row r="235" spans="1:5" s="4" customFormat="1" x14ac:dyDescent="0.2">
      <c r="A235" s="143" t="s">
        <v>1314</v>
      </c>
      <c r="B235" s="40" t="s">
        <v>1321</v>
      </c>
      <c r="C235" s="128">
        <v>8</v>
      </c>
      <c r="D235" s="478"/>
    </row>
    <row r="236" spans="1:5" s="4" customFormat="1" x14ac:dyDescent="0.2">
      <c r="A236" s="117" t="s">
        <v>1314</v>
      </c>
      <c r="B236" s="199" t="s">
        <v>1916</v>
      </c>
      <c r="C236" s="128">
        <v>8</v>
      </c>
      <c r="D236" s="478"/>
    </row>
    <row r="237" spans="1:5" s="4" customFormat="1" ht="15.75" thickBot="1" x14ac:dyDescent="0.25">
      <c r="A237" s="379" t="s">
        <v>1314</v>
      </c>
      <c r="B237" s="376" t="s">
        <v>995</v>
      </c>
      <c r="C237" s="381">
        <v>8</v>
      </c>
      <c r="D237" s="477"/>
    </row>
    <row r="238" spans="1:5" s="4" customFormat="1" x14ac:dyDescent="0.2">
      <c r="A238" s="12" t="s">
        <v>1314</v>
      </c>
      <c r="B238" s="380" t="s">
        <v>3529</v>
      </c>
      <c r="C238" s="38">
        <v>7</v>
      </c>
    </row>
    <row r="239" spans="1:5" s="4" customFormat="1" x14ac:dyDescent="0.2">
      <c r="A239" s="12" t="s">
        <v>1314</v>
      </c>
      <c r="B239" s="378" t="s">
        <v>1323</v>
      </c>
      <c r="C239" s="38">
        <v>7</v>
      </c>
    </row>
    <row r="240" spans="1:5" s="4" customFormat="1" x14ac:dyDescent="0.2">
      <c r="A240" s="143" t="s">
        <v>1314</v>
      </c>
      <c r="B240" s="4" t="s">
        <v>1296</v>
      </c>
      <c r="C240" s="38">
        <v>7</v>
      </c>
    </row>
    <row r="241" spans="1:3" s="4" customFormat="1" x14ac:dyDescent="0.2">
      <c r="A241" s="143" t="s">
        <v>1314</v>
      </c>
      <c r="B241" s="40" t="s">
        <v>1355</v>
      </c>
      <c r="C241" s="38">
        <v>7</v>
      </c>
    </row>
    <row r="242" spans="1:3" s="4" customFormat="1" x14ac:dyDescent="0.2">
      <c r="A242" s="12" t="s">
        <v>1314</v>
      </c>
      <c r="B242" s="4" t="s">
        <v>4166</v>
      </c>
      <c r="C242" s="38">
        <v>7</v>
      </c>
    </row>
    <row r="243" spans="1:3" s="4" customFormat="1" x14ac:dyDescent="0.2">
      <c r="A243" s="12" t="s">
        <v>1314</v>
      </c>
      <c r="B243" s="380" t="s">
        <v>1684</v>
      </c>
      <c r="C243" s="38">
        <v>6</v>
      </c>
    </row>
    <row r="244" spans="1:3" s="4" customFormat="1" x14ac:dyDescent="0.2">
      <c r="A244" s="12" t="s">
        <v>1314</v>
      </c>
      <c r="B244" s="64" t="s">
        <v>4170</v>
      </c>
      <c r="C244" s="38">
        <v>6</v>
      </c>
    </row>
    <row r="245" spans="1:3" s="4" customFormat="1" x14ac:dyDescent="0.2">
      <c r="A245" s="12" t="s">
        <v>1314</v>
      </c>
      <c r="B245" s="56" t="s">
        <v>1061</v>
      </c>
      <c r="C245" s="38">
        <v>6</v>
      </c>
    </row>
    <row r="246" spans="1:3" s="4" customFormat="1" x14ac:dyDescent="0.2">
      <c r="A246" s="121" t="s">
        <v>1314</v>
      </c>
      <c r="B246" s="65" t="s">
        <v>1623</v>
      </c>
      <c r="C246" s="38">
        <v>6</v>
      </c>
    </row>
    <row r="247" spans="1:3" s="4" customFormat="1" x14ac:dyDescent="0.2">
      <c r="A247" s="12" t="s">
        <v>1314</v>
      </c>
      <c r="B247" s="64" t="s">
        <v>4402</v>
      </c>
      <c r="C247" s="38">
        <v>6</v>
      </c>
    </row>
    <row r="248" spans="1:3" s="4" customFormat="1" x14ac:dyDescent="0.2">
      <c r="A248" s="12" t="s">
        <v>1314</v>
      </c>
      <c r="B248" s="4" t="s">
        <v>4625</v>
      </c>
      <c r="C248" s="38">
        <v>6</v>
      </c>
    </row>
    <row r="249" spans="1:3" s="4" customFormat="1" x14ac:dyDescent="0.2">
      <c r="A249" s="12" t="s">
        <v>1314</v>
      </c>
      <c r="B249" s="4" t="s">
        <v>1628</v>
      </c>
      <c r="C249" s="38">
        <v>6</v>
      </c>
    </row>
    <row r="250" spans="1:3" s="4" customFormat="1" x14ac:dyDescent="0.2">
      <c r="A250" s="12" t="s">
        <v>1314</v>
      </c>
      <c r="B250" s="380" t="s">
        <v>4604</v>
      </c>
      <c r="C250" s="38">
        <v>5</v>
      </c>
    </row>
    <row r="251" spans="1:3" s="4" customFormat="1" x14ac:dyDescent="0.2">
      <c r="A251" s="12" t="s">
        <v>1314</v>
      </c>
      <c r="B251" s="380" t="s">
        <v>3530</v>
      </c>
      <c r="C251" s="38">
        <v>5</v>
      </c>
    </row>
    <row r="252" spans="1:3" s="4" customFormat="1" x14ac:dyDescent="0.2">
      <c r="A252" s="143" t="s">
        <v>1314</v>
      </c>
      <c r="B252" s="40" t="s">
        <v>1322</v>
      </c>
      <c r="C252" s="38">
        <v>5</v>
      </c>
    </row>
    <row r="253" spans="1:3" s="4" customFormat="1" x14ac:dyDescent="0.2">
      <c r="A253" s="143" t="s">
        <v>1314</v>
      </c>
      <c r="B253" s="40" t="s">
        <v>4609</v>
      </c>
      <c r="C253" s="38">
        <v>5</v>
      </c>
    </row>
    <row r="254" spans="1:3" s="4" customFormat="1" x14ac:dyDescent="0.2">
      <c r="A254" s="143" t="s">
        <v>1314</v>
      </c>
      <c r="B254" s="40" t="s">
        <v>1353</v>
      </c>
      <c r="C254" s="38">
        <v>5</v>
      </c>
    </row>
    <row r="255" spans="1:3" s="4" customFormat="1" x14ac:dyDescent="0.2">
      <c r="A255" s="143" t="s">
        <v>1314</v>
      </c>
      <c r="B255" s="4" t="s">
        <v>1060</v>
      </c>
      <c r="C255" s="38">
        <v>5</v>
      </c>
    </row>
    <row r="256" spans="1:3" s="4" customFormat="1" x14ac:dyDescent="0.2">
      <c r="A256" s="143" t="s">
        <v>1314</v>
      </c>
      <c r="B256" s="402" t="s">
        <v>1734</v>
      </c>
      <c r="C256" s="38">
        <v>5</v>
      </c>
    </row>
    <row r="257" spans="1:3" s="4" customFormat="1" x14ac:dyDescent="0.2">
      <c r="A257" s="12" t="s">
        <v>1314</v>
      </c>
      <c r="B257" s="4" t="s">
        <v>3592</v>
      </c>
      <c r="C257" s="38">
        <v>5</v>
      </c>
    </row>
    <row r="258" spans="1:3" s="4" customFormat="1" x14ac:dyDescent="0.2">
      <c r="A258" s="143" t="s">
        <v>1314</v>
      </c>
      <c r="B258" s="40" t="s">
        <v>1044</v>
      </c>
      <c r="C258" s="38">
        <v>5</v>
      </c>
    </row>
    <row r="259" spans="1:3" s="4" customFormat="1" x14ac:dyDescent="0.2">
      <c r="A259" s="12" t="s">
        <v>1314</v>
      </c>
      <c r="B259" s="4" t="s">
        <v>1685</v>
      </c>
      <c r="C259" s="38">
        <v>5</v>
      </c>
    </row>
    <row r="260" spans="1:3" s="4" customFormat="1" x14ac:dyDescent="0.2">
      <c r="A260" s="121" t="s">
        <v>1314</v>
      </c>
      <c r="B260" s="115" t="s">
        <v>1624</v>
      </c>
      <c r="C260" s="38">
        <v>5</v>
      </c>
    </row>
    <row r="261" spans="1:3" s="4" customFormat="1" x14ac:dyDescent="0.2">
      <c r="A261" s="143" t="s">
        <v>1314</v>
      </c>
      <c r="B261" s="378" t="s">
        <v>1074</v>
      </c>
      <c r="C261" s="38">
        <v>5</v>
      </c>
    </row>
    <row r="262" spans="1:3" s="4" customFormat="1" x14ac:dyDescent="0.2">
      <c r="A262" s="12" t="s">
        <v>1314</v>
      </c>
      <c r="B262" s="380" t="s">
        <v>1678</v>
      </c>
      <c r="C262" s="38">
        <v>4</v>
      </c>
    </row>
    <row r="263" spans="1:3" s="4" customFormat="1" x14ac:dyDescent="0.2">
      <c r="A263" s="12" t="s">
        <v>1314</v>
      </c>
      <c r="B263" s="51" t="s">
        <v>1351</v>
      </c>
      <c r="C263" s="38">
        <v>4</v>
      </c>
    </row>
    <row r="264" spans="1:3" s="4" customFormat="1" x14ac:dyDescent="0.2">
      <c r="A264" s="12" t="s">
        <v>1314</v>
      </c>
      <c r="B264" s="65" t="s">
        <v>1736</v>
      </c>
      <c r="C264" s="38">
        <v>4</v>
      </c>
    </row>
    <row r="265" spans="1:3" s="4" customFormat="1" x14ac:dyDescent="0.2">
      <c r="A265" s="143" t="s">
        <v>1314</v>
      </c>
      <c r="B265" s="65" t="s">
        <v>1965</v>
      </c>
      <c r="C265" s="38">
        <v>4</v>
      </c>
    </row>
    <row r="266" spans="1:3" s="4" customFormat="1" x14ac:dyDescent="0.2">
      <c r="A266" s="143" t="s">
        <v>1314</v>
      </c>
      <c r="B266" s="40" t="s">
        <v>1139</v>
      </c>
      <c r="C266" s="38">
        <v>4</v>
      </c>
    </row>
    <row r="267" spans="1:3" s="4" customFormat="1" x14ac:dyDescent="0.2">
      <c r="A267" s="143" t="s">
        <v>1314</v>
      </c>
      <c r="B267" s="40" t="s">
        <v>1024</v>
      </c>
      <c r="C267" s="38">
        <v>4</v>
      </c>
    </row>
    <row r="268" spans="1:3" s="4" customFormat="1" x14ac:dyDescent="0.2">
      <c r="A268" s="12" t="s">
        <v>1314</v>
      </c>
      <c r="B268" s="40" t="s">
        <v>4617</v>
      </c>
      <c r="C268" s="38">
        <v>4</v>
      </c>
    </row>
    <row r="269" spans="1:3" s="4" customFormat="1" x14ac:dyDescent="0.2">
      <c r="A269" s="143" t="s">
        <v>1314</v>
      </c>
      <c r="B269" s="40" t="s">
        <v>1367</v>
      </c>
      <c r="C269" s="38">
        <v>4</v>
      </c>
    </row>
    <row r="270" spans="1:3" s="4" customFormat="1" x14ac:dyDescent="0.2">
      <c r="A270" s="12" t="s">
        <v>1314</v>
      </c>
      <c r="B270" s="4" t="s">
        <v>4420</v>
      </c>
      <c r="C270" s="38">
        <v>4</v>
      </c>
    </row>
    <row r="271" spans="1:3" s="4" customFormat="1" x14ac:dyDescent="0.2">
      <c r="A271" s="12" t="s">
        <v>1314</v>
      </c>
      <c r="B271" s="4" t="s">
        <v>1695</v>
      </c>
      <c r="C271" s="38">
        <v>4</v>
      </c>
    </row>
    <row r="272" spans="1:3" s="4" customFormat="1" x14ac:dyDescent="0.2">
      <c r="A272" s="143" t="s">
        <v>1314</v>
      </c>
      <c r="B272" s="40" t="s">
        <v>1295</v>
      </c>
      <c r="C272" s="38">
        <v>4</v>
      </c>
    </row>
    <row r="273" spans="1:3" s="4" customFormat="1" x14ac:dyDescent="0.2">
      <c r="A273" s="143" t="s">
        <v>1314</v>
      </c>
      <c r="B273" s="40" t="s">
        <v>1073</v>
      </c>
      <c r="C273" s="38">
        <v>4</v>
      </c>
    </row>
    <row r="274" spans="1:3" s="4" customFormat="1" x14ac:dyDescent="0.2">
      <c r="A274" s="12" t="s">
        <v>1314</v>
      </c>
      <c r="B274" s="4" t="s">
        <v>1681</v>
      </c>
      <c r="C274" s="38">
        <v>4</v>
      </c>
    </row>
    <row r="275" spans="1:3" s="4" customFormat="1" x14ac:dyDescent="0.2">
      <c r="A275" s="12" t="s">
        <v>1314</v>
      </c>
      <c r="B275" s="111" t="s">
        <v>3646</v>
      </c>
      <c r="C275" s="38">
        <v>3</v>
      </c>
    </row>
    <row r="276" spans="1:3" s="4" customFormat="1" x14ac:dyDescent="0.2">
      <c r="A276" s="12" t="s">
        <v>1314</v>
      </c>
      <c r="B276" s="4" t="s">
        <v>1615</v>
      </c>
      <c r="C276" s="38">
        <v>3</v>
      </c>
    </row>
    <row r="277" spans="1:3" s="4" customFormat="1" x14ac:dyDescent="0.2">
      <c r="A277" s="143" t="s">
        <v>1314</v>
      </c>
      <c r="B277" s="4" t="s">
        <v>1749</v>
      </c>
      <c r="C277" s="38">
        <v>3</v>
      </c>
    </row>
    <row r="278" spans="1:3" s="4" customFormat="1" x14ac:dyDescent="0.2">
      <c r="A278" s="12" t="s">
        <v>1314</v>
      </c>
      <c r="B278" s="4" t="s">
        <v>4493</v>
      </c>
      <c r="C278" s="38">
        <v>3</v>
      </c>
    </row>
    <row r="279" spans="1:3" s="4" customFormat="1" x14ac:dyDescent="0.2">
      <c r="A279" s="143" t="s">
        <v>1314</v>
      </c>
      <c r="B279" s="40" t="s">
        <v>1343</v>
      </c>
      <c r="C279" s="38">
        <v>3</v>
      </c>
    </row>
    <row r="280" spans="1:3" s="4" customFormat="1" x14ac:dyDescent="0.2">
      <c r="A280" s="12" t="s">
        <v>1314</v>
      </c>
      <c r="B280" s="4" t="s">
        <v>1708</v>
      </c>
      <c r="C280" s="38">
        <v>3</v>
      </c>
    </row>
    <row r="281" spans="1:3" s="4" customFormat="1" x14ac:dyDescent="0.2">
      <c r="A281" s="12" t="s">
        <v>1314</v>
      </c>
      <c r="B281" s="4" t="s">
        <v>3428</v>
      </c>
      <c r="C281" s="38">
        <v>3</v>
      </c>
    </row>
    <row r="282" spans="1:3" s="4" customFormat="1" x14ac:dyDescent="0.2">
      <c r="A282" s="12" t="s">
        <v>1314</v>
      </c>
      <c r="B282" s="4" t="s">
        <v>4495</v>
      </c>
      <c r="C282" s="38">
        <v>3</v>
      </c>
    </row>
    <row r="283" spans="1:3" s="4" customFormat="1" x14ac:dyDescent="0.2">
      <c r="A283" s="12" t="s">
        <v>1314</v>
      </c>
      <c r="B283" s="4" t="s">
        <v>3430</v>
      </c>
      <c r="C283" s="38">
        <v>3</v>
      </c>
    </row>
    <row r="284" spans="1:3" s="4" customFormat="1" x14ac:dyDescent="0.2">
      <c r="A284" s="12" t="s">
        <v>1314</v>
      </c>
      <c r="B284" s="65" t="s">
        <v>1601</v>
      </c>
      <c r="C284" s="38">
        <v>3</v>
      </c>
    </row>
    <row r="285" spans="1:3" s="4" customFormat="1" x14ac:dyDescent="0.2">
      <c r="A285" s="12" t="s">
        <v>1314</v>
      </c>
      <c r="B285" s="4" t="s">
        <v>1733</v>
      </c>
      <c r="C285" s="38">
        <v>3</v>
      </c>
    </row>
    <row r="286" spans="1:3" s="4" customFormat="1" x14ac:dyDescent="0.2">
      <c r="A286" s="12" t="s">
        <v>1314</v>
      </c>
      <c r="B286" s="68" t="s">
        <v>4620</v>
      </c>
      <c r="C286" s="38">
        <v>3</v>
      </c>
    </row>
    <row r="287" spans="1:3" s="4" customFormat="1" x14ac:dyDescent="0.2">
      <c r="A287" s="12" t="s">
        <v>1314</v>
      </c>
      <c r="B287" s="68" t="s">
        <v>4622</v>
      </c>
      <c r="C287" s="38">
        <v>3</v>
      </c>
    </row>
    <row r="288" spans="1:3" s="4" customFormat="1" x14ac:dyDescent="0.2">
      <c r="A288" s="12" t="s">
        <v>1314</v>
      </c>
      <c r="B288" s="4" t="s">
        <v>1705</v>
      </c>
      <c r="C288" s="38">
        <v>3</v>
      </c>
    </row>
    <row r="289" spans="1:3" s="4" customFormat="1" x14ac:dyDescent="0.2">
      <c r="A289" s="12" t="s">
        <v>1314</v>
      </c>
      <c r="B289" s="56" t="s">
        <v>3928</v>
      </c>
      <c r="C289" s="38">
        <v>3</v>
      </c>
    </row>
    <row r="290" spans="1:3" s="4" customFormat="1" x14ac:dyDescent="0.2">
      <c r="A290" s="12" t="s">
        <v>1314</v>
      </c>
      <c r="B290" s="111" t="s">
        <v>3469</v>
      </c>
      <c r="C290" s="38">
        <v>3</v>
      </c>
    </row>
    <row r="291" spans="1:3" s="4" customFormat="1" x14ac:dyDescent="0.2">
      <c r="A291" s="12" t="s">
        <v>1314</v>
      </c>
      <c r="B291" s="4" t="s">
        <v>1627</v>
      </c>
      <c r="C291" s="38">
        <v>3</v>
      </c>
    </row>
    <row r="292" spans="1:3" s="4" customFormat="1" x14ac:dyDescent="0.2">
      <c r="A292" s="12" t="s">
        <v>1314</v>
      </c>
      <c r="B292" s="4" t="s">
        <v>4494</v>
      </c>
      <c r="C292" s="38">
        <v>3</v>
      </c>
    </row>
    <row r="293" spans="1:3" s="4" customFormat="1" x14ac:dyDescent="0.2">
      <c r="A293" s="143" t="s">
        <v>1314</v>
      </c>
      <c r="B293" s="40" t="s">
        <v>1271</v>
      </c>
      <c r="C293" s="38">
        <v>2</v>
      </c>
    </row>
    <row r="294" spans="1:3" s="4" customFormat="1" x14ac:dyDescent="0.2">
      <c r="A294" s="12" t="s">
        <v>1314</v>
      </c>
      <c r="B294" s="380" t="s">
        <v>3531</v>
      </c>
      <c r="C294" s="38">
        <v>2</v>
      </c>
    </row>
    <row r="295" spans="1:3" s="4" customFormat="1" x14ac:dyDescent="0.2">
      <c r="A295" s="143" t="s">
        <v>1314</v>
      </c>
      <c r="B295" s="40" t="s">
        <v>4627</v>
      </c>
      <c r="C295" s="38">
        <v>2</v>
      </c>
    </row>
    <row r="296" spans="1:3" s="4" customFormat="1" x14ac:dyDescent="0.2">
      <c r="A296" s="12" t="s">
        <v>1314</v>
      </c>
      <c r="B296" s="4" t="s">
        <v>1735</v>
      </c>
      <c r="C296" s="38">
        <v>2</v>
      </c>
    </row>
    <row r="297" spans="1:3" s="4" customFormat="1" x14ac:dyDescent="0.2">
      <c r="A297" s="143" t="s">
        <v>1314</v>
      </c>
      <c r="B297" s="40" t="s">
        <v>1046</v>
      </c>
      <c r="C297" s="38">
        <v>2</v>
      </c>
    </row>
    <row r="298" spans="1:3" s="4" customFormat="1" x14ac:dyDescent="0.2">
      <c r="A298" s="12" t="s">
        <v>1314</v>
      </c>
      <c r="B298" s="65" t="s">
        <v>4488</v>
      </c>
      <c r="C298" s="38">
        <v>2</v>
      </c>
    </row>
    <row r="299" spans="1:3" s="4" customFormat="1" x14ac:dyDescent="0.2">
      <c r="A299" s="12" t="s">
        <v>1314</v>
      </c>
      <c r="B299" s="380" t="s">
        <v>1339</v>
      </c>
      <c r="C299" s="38">
        <v>2</v>
      </c>
    </row>
    <row r="300" spans="1:3" s="4" customFormat="1" x14ac:dyDescent="0.2">
      <c r="A300" s="12" t="s">
        <v>1314</v>
      </c>
      <c r="B300" s="4" t="s">
        <v>1291</v>
      </c>
      <c r="C300" s="38">
        <v>2</v>
      </c>
    </row>
    <row r="301" spans="1:3" s="4" customFormat="1" x14ac:dyDescent="0.2">
      <c r="A301" s="12" t="s">
        <v>1314</v>
      </c>
      <c r="B301" s="65" t="s">
        <v>4401</v>
      </c>
      <c r="C301" s="38">
        <v>2</v>
      </c>
    </row>
    <row r="302" spans="1:3" s="4" customFormat="1" x14ac:dyDescent="0.2">
      <c r="A302" s="12" t="s">
        <v>1314</v>
      </c>
      <c r="B302" s="4" t="s">
        <v>3591</v>
      </c>
      <c r="C302" s="38">
        <v>2</v>
      </c>
    </row>
    <row r="303" spans="1:3" s="4" customFormat="1" x14ac:dyDescent="0.2">
      <c r="A303" s="12" t="s">
        <v>1314</v>
      </c>
      <c r="B303" s="111" t="s">
        <v>1973</v>
      </c>
      <c r="C303" s="38">
        <v>2</v>
      </c>
    </row>
    <row r="304" spans="1:3" s="4" customFormat="1" x14ac:dyDescent="0.2">
      <c r="A304" s="143" t="s">
        <v>1314</v>
      </c>
      <c r="B304" s="4" t="s">
        <v>1711</v>
      </c>
      <c r="C304" s="38">
        <v>2</v>
      </c>
    </row>
    <row r="305" spans="1:3" s="4" customFormat="1" x14ac:dyDescent="0.2">
      <c r="A305" s="143" t="s">
        <v>1314</v>
      </c>
      <c r="B305" s="40" t="s">
        <v>1261</v>
      </c>
      <c r="C305" s="38">
        <v>2</v>
      </c>
    </row>
    <row r="306" spans="1:3" s="4" customFormat="1" x14ac:dyDescent="0.2">
      <c r="A306" s="143" t="s">
        <v>1314</v>
      </c>
      <c r="B306" s="40" t="s">
        <v>1358</v>
      </c>
      <c r="C306" s="38">
        <v>2</v>
      </c>
    </row>
    <row r="307" spans="1:3" s="4" customFormat="1" x14ac:dyDescent="0.2">
      <c r="A307" s="12" t="s">
        <v>1314</v>
      </c>
      <c r="B307" s="51" t="s">
        <v>1363</v>
      </c>
      <c r="C307" s="38">
        <v>2</v>
      </c>
    </row>
    <row r="308" spans="1:3" s="4" customFormat="1" x14ac:dyDescent="0.2">
      <c r="A308" s="12" t="s">
        <v>1314</v>
      </c>
      <c r="B308" s="4" t="s">
        <v>1704</v>
      </c>
      <c r="C308" s="38">
        <v>2</v>
      </c>
    </row>
    <row r="309" spans="1:3" s="4" customFormat="1" x14ac:dyDescent="0.2">
      <c r="A309" s="143" t="s">
        <v>1314</v>
      </c>
      <c r="B309" s="4" t="s">
        <v>3523</v>
      </c>
      <c r="C309" s="38">
        <v>2</v>
      </c>
    </row>
    <row r="310" spans="1:3" s="4" customFormat="1" x14ac:dyDescent="0.2">
      <c r="A310" s="12" t="s">
        <v>1314</v>
      </c>
      <c r="B310" s="40" t="s">
        <v>1234</v>
      </c>
      <c r="C310" s="38">
        <v>2</v>
      </c>
    </row>
    <row r="311" spans="1:3" s="4" customFormat="1" x14ac:dyDescent="0.2">
      <c r="A311" s="12" t="s">
        <v>1314</v>
      </c>
      <c r="B311" s="4" t="s">
        <v>4492</v>
      </c>
      <c r="C311" s="38">
        <v>2</v>
      </c>
    </row>
    <row r="312" spans="1:3" s="4" customFormat="1" x14ac:dyDescent="0.2">
      <c r="A312" s="143" t="s">
        <v>1314</v>
      </c>
      <c r="B312" s="4" t="s">
        <v>1737</v>
      </c>
      <c r="C312" s="38">
        <v>2</v>
      </c>
    </row>
    <row r="313" spans="1:3" s="4" customFormat="1" x14ac:dyDescent="0.2">
      <c r="A313" s="12" t="s">
        <v>1314</v>
      </c>
      <c r="B313" s="4" t="s">
        <v>4624</v>
      </c>
      <c r="C313" s="38">
        <v>2</v>
      </c>
    </row>
    <row r="314" spans="1:3" s="4" customFormat="1" x14ac:dyDescent="0.2">
      <c r="A314" s="143" t="s">
        <v>1314</v>
      </c>
      <c r="B314" s="405" t="s">
        <v>2071</v>
      </c>
      <c r="C314" s="38">
        <v>2</v>
      </c>
    </row>
    <row r="315" spans="1:3" s="4" customFormat="1" x14ac:dyDescent="0.2">
      <c r="A315" s="143" t="s">
        <v>1314</v>
      </c>
      <c r="B315" s="40" t="s">
        <v>1388</v>
      </c>
      <c r="C315" s="38">
        <v>2</v>
      </c>
    </row>
    <row r="316" spans="1:3" s="4" customFormat="1" x14ac:dyDescent="0.2">
      <c r="A316" s="12" t="s">
        <v>1314</v>
      </c>
      <c r="B316" s="4" t="s">
        <v>4626</v>
      </c>
      <c r="C316" s="38">
        <v>2</v>
      </c>
    </row>
    <row r="317" spans="1:3" s="4" customFormat="1" x14ac:dyDescent="0.2">
      <c r="A317" s="12" t="s">
        <v>1314</v>
      </c>
      <c r="B317" s="64" t="s">
        <v>3999</v>
      </c>
      <c r="C317" s="38">
        <v>1</v>
      </c>
    </row>
    <row r="318" spans="1:3" s="4" customFormat="1" x14ac:dyDescent="0.2">
      <c r="A318" s="143" t="s">
        <v>1314</v>
      </c>
      <c r="B318" s="380" t="s">
        <v>1679</v>
      </c>
      <c r="C318" s="38">
        <v>1</v>
      </c>
    </row>
    <row r="319" spans="1:3" s="4" customFormat="1" x14ac:dyDescent="0.2">
      <c r="A319" s="143" t="s">
        <v>1314</v>
      </c>
      <c r="B319" s="111" t="s">
        <v>1745</v>
      </c>
      <c r="C319" s="38">
        <v>1</v>
      </c>
    </row>
    <row r="320" spans="1:3" s="4" customFormat="1" x14ac:dyDescent="0.2">
      <c r="A320" s="12" t="s">
        <v>1314</v>
      </c>
      <c r="B320" s="4" t="s">
        <v>4116</v>
      </c>
      <c r="C320" s="38">
        <v>1</v>
      </c>
    </row>
    <row r="321" spans="1:3" s="4" customFormat="1" x14ac:dyDescent="0.2">
      <c r="A321" s="12" t="s">
        <v>1314</v>
      </c>
      <c r="B321" s="4" t="s">
        <v>3667</v>
      </c>
      <c r="C321" s="38">
        <v>1</v>
      </c>
    </row>
    <row r="322" spans="1:3" s="4" customFormat="1" x14ac:dyDescent="0.2">
      <c r="A322" s="143" t="s">
        <v>1314</v>
      </c>
      <c r="B322" s="40" t="s">
        <v>1318</v>
      </c>
      <c r="C322" s="38">
        <v>1</v>
      </c>
    </row>
    <row r="323" spans="1:3" s="4" customFormat="1" x14ac:dyDescent="0.2">
      <c r="A323" s="12" t="s">
        <v>1314</v>
      </c>
      <c r="B323" s="4" t="s">
        <v>4121</v>
      </c>
      <c r="C323" s="38">
        <v>1</v>
      </c>
    </row>
    <row r="324" spans="1:3" s="4" customFormat="1" x14ac:dyDescent="0.2">
      <c r="A324" s="12" t="s">
        <v>1314</v>
      </c>
      <c r="B324" s="4" t="s">
        <v>3688</v>
      </c>
      <c r="C324" s="38">
        <v>1</v>
      </c>
    </row>
    <row r="325" spans="1:3" s="4" customFormat="1" x14ac:dyDescent="0.2">
      <c r="A325" s="143" t="s">
        <v>1314</v>
      </c>
      <c r="B325" s="40" t="s">
        <v>1328</v>
      </c>
      <c r="C325" s="38">
        <v>1</v>
      </c>
    </row>
    <row r="326" spans="1:3" s="4" customFormat="1" x14ac:dyDescent="0.2">
      <c r="A326" s="143" t="s">
        <v>1314</v>
      </c>
      <c r="B326" s="40" t="s">
        <v>4607</v>
      </c>
      <c r="C326" s="38">
        <v>1</v>
      </c>
    </row>
    <row r="327" spans="1:3" s="4" customFormat="1" x14ac:dyDescent="0.2">
      <c r="A327" s="121" t="s">
        <v>1314</v>
      </c>
      <c r="B327" s="115" t="s">
        <v>4608</v>
      </c>
      <c r="C327" s="38">
        <v>1</v>
      </c>
    </row>
    <row r="328" spans="1:3" s="4" customFormat="1" x14ac:dyDescent="0.2">
      <c r="A328" s="143" t="s">
        <v>1314</v>
      </c>
      <c r="B328" s="40" t="s">
        <v>1331</v>
      </c>
      <c r="C328" s="38">
        <v>1</v>
      </c>
    </row>
    <row r="329" spans="1:3" s="4" customFormat="1" x14ac:dyDescent="0.2">
      <c r="A329" s="143" t="s">
        <v>1314</v>
      </c>
      <c r="B329" s="4" t="s">
        <v>3689</v>
      </c>
      <c r="C329" s="38">
        <v>1</v>
      </c>
    </row>
    <row r="330" spans="1:3" s="4" customFormat="1" x14ac:dyDescent="0.2">
      <c r="A330" s="12" t="s">
        <v>1314</v>
      </c>
      <c r="B330" s="4" t="s">
        <v>3668</v>
      </c>
      <c r="C330" s="38">
        <v>1</v>
      </c>
    </row>
    <row r="331" spans="1:3" s="4" customFormat="1" x14ac:dyDescent="0.2">
      <c r="A331" s="12" t="s">
        <v>1314</v>
      </c>
      <c r="B331" s="64" t="s">
        <v>4417</v>
      </c>
      <c r="C331" s="38">
        <v>1</v>
      </c>
    </row>
    <row r="332" spans="1:3" s="4" customFormat="1" x14ac:dyDescent="0.2">
      <c r="A332" s="12" t="s">
        <v>1314</v>
      </c>
      <c r="B332" s="4" t="s">
        <v>4133</v>
      </c>
      <c r="C332" s="38">
        <v>1</v>
      </c>
    </row>
    <row r="333" spans="1:3" s="4" customFormat="1" x14ac:dyDescent="0.2">
      <c r="A333" s="12" t="s">
        <v>1314</v>
      </c>
      <c r="B333" s="4" t="s">
        <v>4050</v>
      </c>
      <c r="C333" s="38">
        <v>1</v>
      </c>
    </row>
    <row r="334" spans="1:3" s="4" customFormat="1" x14ac:dyDescent="0.2">
      <c r="A334" s="12" t="s">
        <v>1314</v>
      </c>
      <c r="B334" s="4" t="s">
        <v>3599</v>
      </c>
      <c r="C334" s="38">
        <v>1</v>
      </c>
    </row>
    <row r="335" spans="1:3" s="4" customFormat="1" x14ac:dyDescent="0.2">
      <c r="A335" s="12" t="s">
        <v>1314</v>
      </c>
      <c r="B335" s="4" t="s">
        <v>4131</v>
      </c>
      <c r="C335" s="38">
        <v>1</v>
      </c>
    </row>
    <row r="336" spans="1:3" s="4" customFormat="1" x14ac:dyDescent="0.2">
      <c r="A336" s="12" t="s">
        <v>1314</v>
      </c>
      <c r="B336" s="68" t="s">
        <v>4473</v>
      </c>
      <c r="C336" s="38">
        <v>1</v>
      </c>
    </row>
    <row r="337" spans="1:3" s="4" customFormat="1" x14ac:dyDescent="0.2">
      <c r="A337" s="12" t="s">
        <v>1314</v>
      </c>
      <c r="B337" s="4" t="s">
        <v>4126</v>
      </c>
      <c r="C337" s="38">
        <v>1</v>
      </c>
    </row>
    <row r="338" spans="1:3" s="4" customFormat="1" x14ac:dyDescent="0.2">
      <c r="A338" s="143" t="s">
        <v>1314</v>
      </c>
      <c r="B338" s="40" t="s">
        <v>1334</v>
      </c>
      <c r="C338" s="38">
        <v>1</v>
      </c>
    </row>
    <row r="339" spans="1:3" s="4" customFormat="1" x14ac:dyDescent="0.2">
      <c r="A339" s="12" t="s">
        <v>1314</v>
      </c>
      <c r="B339" s="4" t="s">
        <v>3542</v>
      </c>
      <c r="C339" s="38">
        <v>1</v>
      </c>
    </row>
    <row r="340" spans="1:3" s="4" customFormat="1" x14ac:dyDescent="0.2">
      <c r="A340" s="143" t="s">
        <v>1314</v>
      </c>
      <c r="B340" s="40" t="s">
        <v>1337</v>
      </c>
      <c r="C340" s="38">
        <v>1</v>
      </c>
    </row>
    <row r="341" spans="1:3" s="4" customFormat="1" x14ac:dyDescent="0.2">
      <c r="A341" s="143" t="s">
        <v>1314</v>
      </c>
      <c r="B341" s="40" t="s">
        <v>1000</v>
      </c>
      <c r="C341" s="38">
        <v>1</v>
      </c>
    </row>
    <row r="342" spans="1:3" s="4" customFormat="1" x14ac:dyDescent="0.2">
      <c r="A342" s="12" t="s">
        <v>1314</v>
      </c>
      <c r="B342" s="4" t="s">
        <v>4489</v>
      </c>
      <c r="C342" s="38">
        <v>1</v>
      </c>
    </row>
    <row r="343" spans="1:3" s="4" customFormat="1" x14ac:dyDescent="0.2">
      <c r="A343" s="12" t="s">
        <v>1314</v>
      </c>
      <c r="B343" s="4" t="s">
        <v>1697</v>
      </c>
      <c r="C343" s="38">
        <v>1</v>
      </c>
    </row>
    <row r="344" spans="1:3" s="4" customFormat="1" x14ac:dyDescent="0.2">
      <c r="A344" s="12" t="s">
        <v>1314</v>
      </c>
      <c r="B344" s="4" t="s">
        <v>1630</v>
      </c>
      <c r="C344" s="38">
        <v>1</v>
      </c>
    </row>
    <row r="345" spans="1:3" s="4" customFormat="1" x14ac:dyDescent="0.2">
      <c r="A345" s="143" t="s">
        <v>1314</v>
      </c>
      <c r="B345" s="40" t="s">
        <v>1340</v>
      </c>
      <c r="C345" s="38">
        <v>1</v>
      </c>
    </row>
    <row r="346" spans="1:3" s="4" customFormat="1" x14ac:dyDescent="0.2">
      <c r="A346" s="12" t="s">
        <v>1314</v>
      </c>
      <c r="B346" s="4" t="s">
        <v>4132</v>
      </c>
      <c r="C346" s="38">
        <v>1</v>
      </c>
    </row>
    <row r="347" spans="1:3" s="4" customFormat="1" x14ac:dyDescent="0.2">
      <c r="A347" s="143" t="s">
        <v>1314</v>
      </c>
      <c r="B347" s="40" t="s">
        <v>1342</v>
      </c>
      <c r="C347" s="38">
        <v>1</v>
      </c>
    </row>
    <row r="348" spans="1:3" s="4" customFormat="1" x14ac:dyDescent="0.2">
      <c r="A348" s="12" t="s">
        <v>1314</v>
      </c>
      <c r="B348" s="4" t="s">
        <v>4129</v>
      </c>
      <c r="C348" s="38">
        <v>1</v>
      </c>
    </row>
    <row r="349" spans="1:3" s="4" customFormat="1" x14ac:dyDescent="0.2">
      <c r="A349" s="143" t="s">
        <v>1314</v>
      </c>
      <c r="B349" s="40" t="s">
        <v>1346</v>
      </c>
      <c r="C349" s="38">
        <v>1</v>
      </c>
    </row>
    <row r="350" spans="1:3" s="4" customFormat="1" x14ac:dyDescent="0.2">
      <c r="A350" s="12" t="s">
        <v>1314</v>
      </c>
      <c r="B350" s="64" t="s">
        <v>4168</v>
      </c>
      <c r="C350" s="38">
        <v>1</v>
      </c>
    </row>
    <row r="351" spans="1:3" s="4" customFormat="1" x14ac:dyDescent="0.2">
      <c r="A351" s="143" t="s">
        <v>1314</v>
      </c>
      <c r="B351" s="4" t="s">
        <v>1694</v>
      </c>
      <c r="C351" s="38">
        <v>1</v>
      </c>
    </row>
    <row r="352" spans="1:3" s="4" customFormat="1" x14ac:dyDescent="0.2">
      <c r="A352" s="143" t="s">
        <v>1314</v>
      </c>
      <c r="B352" s="4" t="s">
        <v>1750</v>
      </c>
      <c r="C352" s="38">
        <v>1</v>
      </c>
    </row>
    <row r="353" spans="1:3" s="4" customFormat="1" x14ac:dyDescent="0.2">
      <c r="A353" s="12" t="s">
        <v>1314</v>
      </c>
      <c r="B353" s="4" t="s">
        <v>1631</v>
      </c>
      <c r="C353" s="38">
        <v>1</v>
      </c>
    </row>
    <row r="354" spans="1:3" s="4" customFormat="1" x14ac:dyDescent="0.2">
      <c r="A354" s="143" t="s">
        <v>1314</v>
      </c>
      <c r="B354" s="40" t="s">
        <v>1350</v>
      </c>
      <c r="C354" s="38">
        <v>1</v>
      </c>
    </row>
    <row r="355" spans="1:3" s="4" customFormat="1" x14ac:dyDescent="0.2">
      <c r="A355" s="12" t="s">
        <v>1314</v>
      </c>
      <c r="B355" s="4" t="s">
        <v>1626</v>
      </c>
      <c r="C355" s="38">
        <v>1</v>
      </c>
    </row>
    <row r="356" spans="1:3" s="4" customFormat="1" x14ac:dyDescent="0.2">
      <c r="A356" s="12" t="s">
        <v>1314</v>
      </c>
      <c r="B356" s="4" t="s">
        <v>4110</v>
      </c>
      <c r="C356" s="38">
        <v>1</v>
      </c>
    </row>
    <row r="357" spans="1:3" s="4" customFormat="1" x14ac:dyDescent="0.2">
      <c r="A357" s="12" t="s">
        <v>1314</v>
      </c>
      <c r="B357" s="4" t="s">
        <v>4127</v>
      </c>
      <c r="C357" s="38">
        <v>1</v>
      </c>
    </row>
    <row r="358" spans="1:3" s="4" customFormat="1" x14ac:dyDescent="0.2">
      <c r="A358" s="12" t="s">
        <v>1314</v>
      </c>
      <c r="B358" s="4" t="s">
        <v>4115</v>
      </c>
      <c r="C358" s="38">
        <v>1</v>
      </c>
    </row>
    <row r="359" spans="1:3" s="4" customFormat="1" x14ac:dyDescent="0.2">
      <c r="A359" s="143" t="s">
        <v>1314</v>
      </c>
      <c r="B359" s="51" t="s">
        <v>4615</v>
      </c>
      <c r="C359" s="38">
        <v>1</v>
      </c>
    </row>
    <row r="360" spans="1:3" s="4" customFormat="1" x14ac:dyDescent="0.2">
      <c r="A360" s="121" t="s">
        <v>1314</v>
      </c>
      <c r="B360" s="115" t="s">
        <v>4614</v>
      </c>
      <c r="C360" s="38">
        <v>1</v>
      </c>
    </row>
    <row r="361" spans="1:3" s="4" customFormat="1" x14ac:dyDescent="0.2">
      <c r="A361" s="12" t="s">
        <v>1314</v>
      </c>
      <c r="B361" s="4" t="s">
        <v>4130</v>
      </c>
      <c r="C361" s="38">
        <v>1</v>
      </c>
    </row>
    <row r="362" spans="1:3" s="4" customFormat="1" x14ac:dyDescent="0.2">
      <c r="A362" s="12" t="s">
        <v>1314</v>
      </c>
      <c r="B362" s="4" t="s">
        <v>1635</v>
      </c>
      <c r="C362" s="38">
        <v>1</v>
      </c>
    </row>
    <row r="363" spans="1:3" s="4" customFormat="1" x14ac:dyDescent="0.2">
      <c r="A363" s="12" t="s">
        <v>1314</v>
      </c>
      <c r="B363" s="4" t="s">
        <v>4048</v>
      </c>
      <c r="C363" s="38">
        <v>1</v>
      </c>
    </row>
    <row r="364" spans="1:3" s="4" customFormat="1" x14ac:dyDescent="0.2">
      <c r="A364" s="12" t="s">
        <v>1314</v>
      </c>
      <c r="B364" s="68" t="s">
        <v>4469</v>
      </c>
      <c r="C364" s="38">
        <v>1</v>
      </c>
    </row>
    <row r="365" spans="1:3" s="4" customFormat="1" x14ac:dyDescent="0.2">
      <c r="A365" s="12" t="s">
        <v>1314</v>
      </c>
      <c r="B365" s="111" t="s">
        <v>4080</v>
      </c>
      <c r="C365" s="38">
        <v>1</v>
      </c>
    </row>
    <row r="366" spans="1:3" s="4" customFormat="1" x14ac:dyDescent="0.2">
      <c r="A366" s="12" t="s">
        <v>1314</v>
      </c>
      <c r="B366" s="4" t="s">
        <v>4109</v>
      </c>
      <c r="C366" s="38">
        <v>1</v>
      </c>
    </row>
    <row r="367" spans="1:3" s="4" customFormat="1" x14ac:dyDescent="0.2">
      <c r="A367" s="12" t="s">
        <v>1314</v>
      </c>
      <c r="B367" s="4" t="s">
        <v>4077</v>
      </c>
      <c r="C367" s="38">
        <v>1</v>
      </c>
    </row>
    <row r="368" spans="1:3" s="4" customFormat="1" x14ac:dyDescent="0.2">
      <c r="A368" s="143" t="s">
        <v>1314</v>
      </c>
      <c r="B368" s="4" t="s">
        <v>1743</v>
      </c>
      <c r="C368" s="38">
        <v>1</v>
      </c>
    </row>
    <row r="369" spans="1:3" s="4" customFormat="1" x14ac:dyDescent="0.2">
      <c r="A369" s="12" t="s">
        <v>1314</v>
      </c>
      <c r="B369" s="4" t="s">
        <v>4054</v>
      </c>
      <c r="C369" s="38">
        <v>1</v>
      </c>
    </row>
    <row r="370" spans="1:3" s="4" customFormat="1" x14ac:dyDescent="0.2">
      <c r="A370" s="12" t="s">
        <v>1314</v>
      </c>
      <c r="B370" s="64" t="s">
        <v>4051</v>
      </c>
      <c r="C370" s="38">
        <v>1</v>
      </c>
    </row>
    <row r="371" spans="1:3" s="4" customFormat="1" x14ac:dyDescent="0.2">
      <c r="A371" s="12" t="s">
        <v>1314</v>
      </c>
      <c r="B371" s="4" t="s">
        <v>4053</v>
      </c>
      <c r="C371" s="38">
        <v>1</v>
      </c>
    </row>
    <row r="372" spans="1:3" s="4" customFormat="1" x14ac:dyDescent="0.2">
      <c r="A372" s="12" t="s">
        <v>1314</v>
      </c>
      <c r="B372" s="4" t="s">
        <v>3600</v>
      </c>
      <c r="C372" s="38">
        <v>1</v>
      </c>
    </row>
    <row r="373" spans="1:3" s="4" customFormat="1" x14ac:dyDescent="0.2">
      <c r="A373" s="12" t="s">
        <v>1314</v>
      </c>
      <c r="B373" s="64" t="s">
        <v>4463</v>
      </c>
      <c r="C373" s="38">
        <v>1</v>
      </c>
    </row>
    <row r="374" spans="1:3" s="4" customFormat="1" x14ac:dyDescent="0.2">
      <c r="A374" s="143" t="s">
        <v>1314</v>
      </c>
      <c r="B374" s="40" t="s">
        <v>1985</v>
      </c>
      <c r="C374" s="38">
        <v>1</v>
      </c>
    </row>
    <row r="375" spans="1:3" s="4" customFormat="1" x14ac:dyDescent="0.2">
      <c r="A375" s="12" t="s">
        <v>1314</v>
      </c>
      <c r="B375" s="68" t="s">
        <v>1988</v>
      </c>
      <c r="C375" s="38">
        <v>1</v>
      </c>
    </row>
    <row r="376" spans="1:3" s="4" customFormat="1" x14ac:dyDescent="0.2">
      <c r="A376" s="12" t="s">
        <v>1314</v>
      </c>
      <c r="B376" s="4" t="s">
        <v>3429</v>
      </c>
      <c r="C376" s="38">
        <v>1</v>
      </c>
    </row>
    <row r="377" spans="1:3" s="4" customFormat="1" x14ac:dyDescent="0.2">
      <c r="A377" s="12" t="s">
        <v>1314</v>
      </c>
      <c r="B377" s="4" t="s">
        <v>3565</v>
      </c>
      <c r="C377" s="38">
        <v>1</v>
      </c>
    </row>
    <row r="378" spans="1:3" s="4" customFormat="1" x14ac:dyDescent="0.2">
      <c r="A378" s="12" t="s">
        <v>1314</v>
      </c>
      <c r="B378" s="4" t="s">
        <v>3983</v>
      </c>
      <c r="C378" s="38">
        <v>1</v>
      </c>
    </row>
    <row r="379" spans="1:3" s="4" customFormat="1" x14ac:dyDescent="0.2">
      <c r="A379" s="12" t="s">
        <v>1314</v>
      </c>
      <c r="B379" s="64" t="s">
        <v>4052</v>
      </c>
      <c r="C379" s="38">
        <v>1</v>
      </c>
    </row>
    <row r="380" spans="1:3" s="4" customFormat="1" x14ac:dyDescent="0.2">
      <c r="A380" s="12" t="s">
        <v>1314</v>
      </c>
      <c r="B380" s="4" t="s">
        <v>1632</v>
      </c>
      <c r="C380" s="38">
        <v>1</v>
      </c>
    </row>
    <row r="381" spans="1:3" s="4" customFormat="1" x14ac:dyDescent="0.2">
      <c r="A381" s="143" t="s">
        <v>1314</v>
      </c>
      <c r="B381" s="40" t="s">
        <v>1356</v>
      </c>
      <c r="C381" s="38">
        <v>1</v>
      </c>
    </row>
    <row r="382" spans="1:3" s="4" customFormat="1" x14ac:dyDescent="0.2">
      <c r="A382" s="12" t="s">
        <v>1314</v>
      </c>
      <c r="B382" s="4" t="s">
        <v>4055</v>
      </c>
      <c r="C382" s="38">
        <v>1</v>
      </c>
    </row>
    <row r="383" spans="1:3" s="4" customFormat="1" x14ac:dyDescent="0.2">
      <c r="A383" s="143" t="s">
        <v>1314</v>
      </c>
      <c r="B383" s="4" t="s">
        <v>1680</v>
      </c>
      <c r="C383" s="38">
        <v>1</v>
      </c>
    </row>
    <row r="384" spans="1:3" s="4" customFormat="1" x14ac:dyDescent="0.2">
      <c r="A384" s="12" t="s">
        <v>1314</v>
      </c>
      <c r="B384" s="4" t="s">
        <v>1357</v>
      </c>
      <c r="C384" s="38">
        <v>1</v>
      </c>
    </row>
    <row r="385" spans="1:3" s="4" customFormat="1" x14ac:dyDescent="0.2">
      <c r="A385" s="12" t="s">
        <v>1314</v>
      </c>
      <c r="B385" s="64" t="s">
        <v>4169</v>
      </c>
      <c r="C385" s="38">
        <v>1</v>
      </c>
    </row>
    <row r="386" spans="1:3" s="4" customFormat="1" x14ac:dyDescent="0.2">
      <c r="A386" s="143" t="s">
        <v>1314</v>
      </c>
      <c r="B386" s="40" t="s">
        <v>1361</v>
      </c>
      <c r="C386" s="38">
        <v>1</v>
      </c>
    </row>
    <row r="387" spans="1:3" s="4" customFormat="1" x14ac:dyDescent="0.2">
      <c r="A387" s="143" t="s">
        <v>1314</v>
      </c>
      <c r="B387" s="4" t="s">
        <v>1747</v>
      </c>
      <c r="C387" s="38">
        <v>1</v>
      </c>
    </row>
    <row r="388" spans="1:3" s="4" customFormat="1" x14ac:dyDescent="0.2">
      <c r="A388" s="12" t="s">
        <v>1314</v>
      </c>
      <c r="B388" s="4" t="s">
        <v>3984</v>
      </c>
      <c r="C388" s="38">
        <v>1</v>
      </c>
    </row>
    <row r="389" spans="1:3" s="4" customFormat="1" x14ac:dyDescent="0.2">
      <c r="A389" s="143" t="s">
        <v>1314</v>
      </c>
      <c r="B389" s="40" t="s">
        <v>1274</v>
      </c>
      <c r="C389" s="38">
        <v>1</v>
      </c>
    </row>
    <row r="390" spans="1:3" s="4" customFormat="1" x14ac:dyDescent="0.2">
      <c r="A390" s="143" t="s">
        <v>1314</v>
      </c>
      <c r="B390" s="51" t="s">
        <v>4621</v>
      </c>
      <c r="C390" s="38">
        <v>1</v>
      </c>
    </row>
    <row r="391" spans="1:3" s="4" customFormat="1" x14ac:dyDescent="0.2">
      <c r="A391" s="12" t="s">
        <v>1314</v>
      </c>
      <c r="B391" s="4" t="s">
        <v>4082</v>
      </c>
      <c r="C391" s="38">
        <v>1</v>
      </c>
    </row>
    <row r="392" spans="1:3" s="4" customFormat="1" x14ac:dyDescent="0.2">
      <c r="A392" s="12" t="s">
        <v>1314</v>
      </c>
      <c r="B392" s="56" t="s">
        <v>4400</v>
      </c>
      <c r="C392" s="38">
        <v>1</v>
      </c>
    </row>
    <row r="393" spans="1:3" s="4" customFormat="1" x14ac:dyDescent="0.2">
      <c r="A393" s="12" t="s">
        <v>1314</v>
      </c>
      <c r="B393" s="4" t="s">
        <v>4138</v>
      </c>
      <c r="C393" s="38">
        <v>1</v>
      </c>
    </row>
    <row r="394" spans="1:3" s="4" customFormat="1" x14ac:dyDescent="0.2">
      <c r="A394" s="12" t="s">
        <v>1314</v>
      </c>
      <c r="B394" s="74" t="s">
        <v>4022</v>
      </c>
      <c r="C394" s="38">
        <v>1</v>
      </c>
    </row>
    <row r="395" spans="1:3" s="4" customFormat="1" x14ac:dyDescent="0.2">
      <c r="A395" s="143" t="s">
        <v>1314</v>
      </c>
      <c r="B395" s="40" t="s">
        <v>1158</v>
      </c>
      <c r="C395" s="38">
        <v>1</v>
      </c>
    </row>
    <row r="396" spans="1:3" s="4" customFormat="1" x14ac:dyDescent="0.2">
      <c r="A396" s="143" t="s">
        <v>1314</v>
      </c>
      <c r="B396" s="40" t="s">
        <v>1364</v>
      </c>
      <c r="C396" s="38">
        <v>1</v>
      </c>
    </row>
    <row r="397" spans="1:3" s="4" customFormat="1" x14ac:dyDescent="0.2">
      <c r="A397" s="12" t="s">
        <v>1314</v>
      </c>
      <c r="B397" s="4" t="s">
        <v>4106</v>
      </c>
      <c r="C397" s="38">
        <v>1</v>
      </c>
    </row>
    <row r="398" spans="1:3" s="4" customFormat="1" x14ac:dyDescent="0.2">
      <c r="A398" s="12" t="s">
        <v>1314</v>
      </c>
      <c r="B398" s="4" t="s">
        <v>1703</v>
      </c>
      <c r="C398" s="38">
        <v>1</v>
      </c>
    </row>
    <row r="399" spans="1:3" s="4" customFormat="1" x14ac:dyDescent="0.2">
      <c r="A399" s="143" t="s">
        <v>1314</v>
      </c>
      <c r="B399" s="4" t="s">
        <v>1746</v>
      </c>
      <c r="C399" s="38">
        <v>1</v>
      </c>
    </row>
    <row r="400" spans="1:3" s="4" customFormat="1" x14ac:dyDescent="0.2">
      <c r="A400" s="12" t="s">
        <v>1314</v>
      </c>
      <c r="B400" s="40" t="s">
        <v>4416</v>
      </c>
      <c r="C400" s="38">
        <v>1</v>
      </c>
    </row>
    <row r="401" spans="1:3" s="4" customFormat="1" x14ac:dyDescent="0.2">
      <c r="A401" s="12" t="s">
        <v>1314</v>
      </c>
      <c r="B401" s="4" t="s">
        <v>3690</v>
      </c>
      <c r="C401" s="38">
        <v>1</v>
      </c>
    </row>
    <row r="402" spans="1:3" s="4" customFormat="1" x14ac:dyDescent="0.2">
      <c r="A402" s="143" t="s">
        <v>1314</v>
      </c>
      <c r="B402" s="4" t="s">
        <v>1682</v>
      </c>
      <c r="C402" s="38">
        <v>1</v>
      </c>
    </row>
    <row r="403" spans="1:3" s="4" customFormat="1" x14ac:dyDescent="0.2">
      <c r="A403" s="143" t="s">
        <v>1314</v>
      </c>
      <c r="B403" s="40" t="s">
        <v>1369</v>
      </c>
      <c r="C403" s="38">
        <v>1</v>
      </c>
    </row>
    <row r="404" spans="1:3" s="4" customFormat="1" x14ac:dyDescent="0.2">
      <c r="A404" s="12" t="s">
        <v>1314</v>
      </c>
      <c r="B404" s="4" t="s">
        <v>3524</v>
      </c>
      <c r="C404" s="38">
        <v>1</v>
      </c>
    </row>
    <row r="405" spans="1:3" s="4" customFormat="1" x14ac:dyDescent="0.2">
      <c r="A405" s="12" t="s">
        <v>1314</v>
      </c>
      <c r="B405" s="4" t="s">
        <v>4490</v>
      </c>
      <c r="C405" s="38">
        <v>1</v>
      </c>
    </row>
    <row r="406" spans="1:3" s="4" customFormat="1" x14ac:dyDescent="0.2">
      <c r="A406" s="143" t="s">
        <v>1314</v>
      </c>
      <c r="B406" s="40" t="s">
        <v>1370</v>
      </c>
      <c r="C406" s="38">
        <v>1</v>
      </c>
    </row>
    <row r="407" spans="1:3" s="4" customFormat="1" x14ac:dyDescent="0.2">
      <c r="A407" s="12" t="s">
        <v>1314</v>
      </c>
      <c r="B407" s="4" t="s">
        <v>4491</v>
      </c>
      <c r="C407" s="38">
        <v>1</v>
      </c>
    </row>
    <row r="408" spans="1:3" s="4" customFormat="1" x14ac:dyDescent="0.2">
      <c r="A408" s="12" t="s">
        <v>1314</v>
      </c>
      <c r="B408" s="406" t="s">
        <v>1371</v>
      </c>
      <c r="C408" s="38">
        <v>1</v>
      </c>
    </row>
    <row r="409" spans="1:3" s="4" customFormat="1" x14ac:dyDescent="0.2">
      <c r="A409" s="12" t="s">
        <v>1314</v>
      </c>
      <c r="B409" s="4" t="s">
        <v>4470</v>
      </c>
      <c r="C409" s="38">
        <v>1</v>
      </c>
    </row>
    <row r="410" spans="1:3" s="4" customFormat="1" x14ac:dyDescent="0.2">
      <c r="A410" s="12" t="s">
        <v>1314</v>
      </c>
      <c r="B410" s="4" t="s">
        <v>4074</v>
      </c>
      <c r="C410" s="38">
        <v>1</v>
      </c>
    </row>
    <row r="411" spans="1:3" s="4" customFormat="1" x14ac:dyDescent="0.2">
      <c r="A411" s="143" t="s">
        <v>1314</v>
      </c>
      <c r="B411" s="40" t="s">
        <v>1138</v>
      </c>
      <c r="C411" s="38">
        <v>1</v>
      </c>
    </row>
    <row r="412" spans="1:3" s="4" customFormat="1" x14ac:dyDescent="0.2">
      <c r="A412" s="143" t="s">
        <v>1314</v>
      </c>
      <c r="B412" s="4" t="s">
        <v>3687</v>
      </c>
      <c r="C412" s="38">
        <v>1</v>
      </c>
    </row>
    <row r="413" spans="1:3" s="4" customFormat="1" x14ac:dyDescent="0.2">
      <c r="A413" s="143" t="s">
        <v>1314</v>
      </c>
      <c r="B413" s="40" t="s">
        <v>1373</v>
      </c>
      <c r="C413" s="38">
        <v>1</v>
      </c>
    </row>
    <row r="414" spans="1:3" s="4" customFormat="1" x14ac:dyDescent="0.2">
      <c r="A414" s="12" t="s">
        <v>1314</v>
      </c>
      <c r="B414" s="4" t="s">
        <v>1638</v>
      </c>
      <c r="C414" s="38">
        <v>1</v>
      </c>
    </row>
    <row r="415" spans="1:3" s="4" customFormat="1" x14ac:dyDescent="0.2">
      <c r="A415" s="12" t="s">
        <v>1314</v>
      </c>
      <c r="B415" s="4" t="s">
        <v>4421</v>
      </c>
      <c r="C415" s="38">
        <v>1</v>
      </c>
    </row>
    <row r="416" spans="1:3" s="4" customFormat="1" x14ac:dyDescent="0.2">
      <c r="A416" s="12" t="s">
        <v>1314</v>
      </c>
      <c r="B416" s="4" t="s">
        <v>4134</v>
      </c>
      <c r="C416" s="38">
        <v>1</v>
      </c>
    </row>
    <row r="417" spans="1:3" s="4" customFormat="1" x14ac:dyDescent="0.2">
      <c r="A417" s="143" t="s">
        <v>1314</v>
      </c>
      <c r="B417" s="4" t="s">
        <v>1748</v>
      </c>
      <c r="C417" s="38">
        <v>1</v>
      </c>
    </row>
    <row r="418" spans="1:3" s="4" customFormat="1" x14ac:dyDescent="0.2">
      <c r="A418" s="12" t="s">
        <v>1314</v>
      </c>
      <c r="B418" s="4" t="s">
        <v>3593</v>
      </c>
      <c r="C418" s="38">
        <v>1</v>
      </c>
    </row>
    <row r="419" spans="1:3" s="4" customFormat="1" x14ac:dyDescent="0.2">
      <c r="A419" s="121" t="s">
        <v>1314</v>
      </c>
      <c r="B419" s="115" t="s">
        <v>4151</v>
      </c>
      <c r="C419" s="38">
        <v>1</v>
      </c>
    </row>
    <row r="420" spans="1:3" s="4" customFormat="1" x14ac:dyDescent="0.2">
      <c r="A420" s="12" t="s">
        <v>1314</v>
      </c>
      <c r="B420" s="4" t="s">
        <v>4576</v>
      </c>
      <c r="C420" s="38">
        <v>1</v>
      </c>
    </row>
    <row r="421" spans="1:3" s="4" customFormat="1" x14ac:dyDescent="0.2">
      <c r="A421" s="12" t="s">
        <v>1314</v>
      </c>
      <c r="B421" s="4" t="s">
        <v>3417</v>
      </c>
      <c r="C421" s="38">
        <v>1</v>
      </c>
    </row>
    <row r="422" spans="1:3" s="4" customFormat="1" x14ac:dyDescent="0.2">
      <c r="A422" s="12" t="s">
        <v>1314</v>
      </c>
      <c r="B422" s="4" t="s">
        <v>4112</v>
      </c>
      <c r="C422" s="38">
        <v>1</v>
      </c>
    </row>
    <row r="423" spans="1:3" s="4" customFormat="1" x14ac:dyDescent="0.2">
      <c r="A423" s="12" t="s">
        <v>1314</v>
      </c>
      <c r="B423" s="4" t="s">
        <v>3691</v>
      </c>
      <c r="C423" s="38">
        <v>1</v>
      </c>
    </row>
    <row r="424" spans="1:3" s="4" customFormat="1" x14ac:dyDescent="0.2">
      <c r="A424" s="12" t="s">
        <v>1314</v>
      </c>
      <c r="B424" s="4" t="s">
        <v>4136</v>
      </c>
      <c r="C424" s="38">
        <v>1</v>
      </c>
    </row>
    <row r="425" spans="1:3" s="4" customFormat="1" x14ac:dyDescent="0.2">
      <c r="A425" s="143" t="s">
        <v>1314</v>
      </c>
      <c r="B425" s="40" t="s">
        <v>1375</v>
      </c>
      <c r="C425" s="38">
        <v>1</v>
      </c>
    </row>
    <row r="426" spans="1:3" s="4" customFormat="1" x14ac:dyDescent="0.2">
      <c r="A426" s="12" t="s">
        <v>1314</v>
      </c>
      <c r="B426" s="4" t="s">
        <v>3427</v>
      </c>
      <c r="C426" s="38">
        <v>1</v>
      </c>
    </row>
    <row r="427" spans="1:3" s="4" customFormat="1" x14ac:dyDescent="0.2">
      <c r="A427" s="12" t="s">
        <v>1314</v>
      </c>
      <c r="B427" s="68" t="s">
        <v>4472</v>
      </c>
      <c r="C427" s="38">
        <v>1</v>
      </c>
    </row>
    <row r="428" spans="1:3" s="4" customFormat="1" x14ac:dyDescent="0.2">
      <c r="A428" s="12" t="s">
        <v>1314</v>
      </c>
      <c r="B428" s="4" t="s">
        <v>4419</v>
      </c>
      <c r="C428" s="38">
        <v>1</v>
      </c>
    </row>
    <row r="429" spans="1:3" s="4" customFormat="1" x14ac:dyDescent="0.2">
      <c r="A429" s="12" t="s">
        <v>1314</v>
      </c>
      <c r="B429" s="68" t="s">
        <v>2067</v>
      </c>
      <c r="C429" s="38">
        <v>1</v>
      </c>
    </row>
    <row r="430" spans="1:3" s="4" customFormat="1" x14ac:dyDescent="0.2">
      <c r="A430" s="12" t="s">
        <v>1314</v>
      </c>
      <c r="B430" s="4" t="s">
        <v>3669</v>
      </c>
      <c r="C430" s="38">
        <v>1</v>
      </c>
    </row>
    <row r="431" spans="1:3" s="4" customFormat="1" x14ac:dyDescent="0.2">
      <c r="A431" s="12" t="s">
        <v>1314</v>
      </c>
      <c r="B431" s="65" t="s">
        <v>1751</v>
      </c>
      <c r="C431" s="38">
        <v>1</v>
      </c>
    </row>
    <row r="432" spans="1:3" s="4" customFormat="1" x14ac:dyDescent="0.2">
      <c r="A432" s="12" t="s">
        <v>1314</v>
      </c>
      <c r="B432" s="4" t="s">
        <v>3571</v>
      </c>
      <c r="C432" s="38">
        <v>1</v>
      </c>
    </row>
    <row r="433" spans="1:4" s="4" customFormat="1" x14ac:dyDescent="0.2">
      <c r="A433" s="12" t="s">
        <v>1314</v>
      </c>
      <c r="B433" s="4" t="s">
        <v>3651</v>
      </c>
      <c r="C433" s="38">
        <v>1</v>
      </c>
    </row>
    <row r="434" spans="1:4" s="4" customFormat="1" x14ac:dyDescent="0.2">
      <c r="A434" s="12" t="s">
        <v>1314</v>
      </c>
      <c r="B434" s="4" t="s">
        <v>4046</v>
      </c>
      <c r="C434" s="38">
        <v>1</v>
      </c>
    </row>
    <row r="435" spans="1:4" s="4" customFormat="1" x14ac:dyDescent="0.2">
      <c r="A435" s="143" t="s">
        <v>1314</v>
      </c>
      <c r="B435" s="40" t="s">
        <v>1304</v>
      </c>
      <c r="C435" s="38">
        <v>1</v>
      </c>
    </row>
    <row r="436" spans="1:4" s="4" customFormat="1" x14ac:dyDescent="0.2">
      <c r="A436" s="143" t="s">
        <v>1314</v>
      </c>
      <c r="B436" s="40" t="s">
        <v>1382</v>
      </c>
      <c r="C436" s="38">
        <v>1</v>
      </c>
    </row>
    <row r="437" spans="1:4" s="4" customFormat="1" x14ac:dyDescent="0.2">
      <c r="A437" s="12" t="s">
        <v>1314</v>
      </c>
      <c r="B437" s="4" t="s">
        <v>3553</v>
      </c>
      <c r="C437" s="38">
        <v>1</v>
      </c>
    </row>
    <row r="438" spans="1:4" s="4" customFormat="1" x14ac:dyDescent="0.2">
      <c r="A438" s="143" t="s">
        <v>1314</v>
      </c>
      <c r="B438" s="40" t="s">
        <v>1201</v>
      </c>
      <c r="C438" s="38">
        <v>1</v>
      </c>
    </row>
    <row r="439" spans="1:4" s="4" customFormat="1" x14ac:dyDescent="0.2">
      <c r="A439" s="143" t="s">
        <v>1314</v>
      </c>
      <c r="B439" s="40" t="s">
        <v>1384</v>
      </c>
      <c r="C439" s="38">
        <v>1</v>
      </c>
    </row>
    <row r="440" spans="1:4" s="4" customFormat="1" x14ac:dyDescent="0.2">
      <c r="A440" s="12" t="s">
        <v>1314</v>
      </c>
      <c r="B440" s="4" t="s">
        <v>4477</v>
      </c>
      <c r="C440" s="38">
        <v>1</v>
      </c>
    </row>
    <row r="441" spans="1:4" s="4" customFormat="1" x14ac:dyDescent="0.2">
      <c r="A441" s="143" t="s">
        <v>1314</v>
      </c>
      <c r="B441" s="40" t="s">
        <v>1385</v>
      </c>
      <c r="C441" s="38">
        <v>1</v>
      </c>
    </row>
    <row r="442" spans="1:4" s="4" customFormat="1" x14ac:dyDescent="0.2">
      <c r="A442" s="143" t="s">
        <v>1314</v>
      </c>
      <c r="B442" s="40" t="s">
        <v>1386</v>
      </c>
      <c r="C442" s="38">
        <v>1</v>
      </c>
    </row>
    <row r="443" spans="1:4" s="4" customFormat="1" x14ac:dyDescent="0.2">
      <c r="A443" s="12" t="s">
        <v>1314</v>
      </c>
      <c r="B443" s="4" t="s">
        <v>4047</v>
      </c>
      <c r="C443" s="38">
        <v>1</v>
      </c>
    </row>
    <row r="444" spans="1:4" s="4" customFormat="1" x14ac:dyDescent="0.2">
      <c r="A444" s="143" t="s">
        <v>1314</v>
      </c>
      <c r="B444" s="40" t="s">
        <v>1270</v>
      </c>
      <c r="C444" s="38">
        <v>1</v>
      </c>
    </row>
    <row r="445" spans="1:4" s="4" customFormat="1" x14ac:dyDescent="0.2">
      <c r="A445" s="143" t="s">
        <v>1314</v>
      </c>
      <c r="B445" s="40" t="s">
        <v>1389</v>
      </c>
      <c r="C445" s="38">
        <v>1</v>
      </c>
    </row>
    <row r="446" spans="1:4" s="4" customFormat="1" x14ac:dyDescent="0.2">
      <c r="A446" s="12" t="s">
        <v>1314</v>
      </c>
      <c r="B446" s="4" t="s">
        <v>4422</v>
      </c>
      <c r="C446" s="38">
        <v>1</v>
      </c>
    </row>
    <row r="447" spans="1:4" s="4" customFormat="1" x14ac:dyDescent="0.2">
      <c r="A447" s="12" t="s">
        <v>1314</v>
      </c>
      <c r="B447" s="4" t="s">
        <v>4263</v>
      </c>
      <c r="C447" s="38">
        <v>1</v>
      </c>
    </row>
    <row r="448" spans="1:4" x14ac:dyDescent="0.2">
      <c r="A448" s="387"/>
      <c r="B448" s="387"/>
      <c r="C448" s="387"/>
      <c r="D448" s="387"/>
    </row>
    <row r="449" spans="1:4" x14ac:dyDescent="0.2">
      <c r="A449" s="143" t="s">
        <v>1391</v>
      </c>
      <c r="B449" s="378" t="s">
        <v>4648</v>
      </c>
      <c r="C449" s="38">
        <v>13</v>
      </c>
      <c r="D449" s="483" t="s">
        <v>4774</v>
      </c>
    </row>
    <row r="450" spans="1:4" x14ac:dyDescent="0.2">
      <c r="A450" s="12" t="s">
        <v>1391</v>
      </c>
      <c r="B450" s="64" t="s">
        <v>4230</v>
      </c>
      <c r="C450" s="38">
        <v>8</v>
      </c>
      <c r="D450" s="483"/>
    </row>
    <row r="451" spans="1:4" x14ac:dyDescent="0.2">
      <c r="A451" s="143" t="s">
        <v>1391</v>
      </c>
      <c r="B451" s="40" t="s">
        <v>936</v>
      </c>
      <c r="C451" s="38">
        <v>5</v>
      </c>
      <c r="D451" s="483"/>
    </row>
    <row r="452" spans="1:4" x14ac:dyDescent="0.2">
      <c r="A452" s="12" t="s">
        <v>1391</v>
      </c>
      <c r="B452" s="64" t="s">
        <v>4229</v>
      </c>
      <c r="C452" s="38">
        <v>4</v>
      </c>
      <c r="D452" s="483"/>
    </row>
    <row r="453" spans="1:4" x14ac:dyDescent="0.2">
      <c r="A453" s="117" t="s">
        <v>1391</v>
      </c>
      <c r="B453" s="64" t="s">
        <v>4188</v>
      </c>
      <c r="C453" s="128">
        <v>3</v>
      </c>
      <c r="D453" s="470"/>
    </row>
    <row r="454" spans="1:4" ht="15.75" thickBot="1" x14ac:dyDescent="0.25">
      <c r="A454" s="379" t="s">
        <v>1391</v>
      </c>
      <c r="B454" s="382" t="s">
        <v>1010</v>
      </c>
      <c r="C454" s="381">
        <v>3</v>
      </c>
      <c r="D454" s="441"/>
    </row>
    <row r="455" spans="1:4" x14ac:dyDescent="0.2">
      <c r="A455" s="143" t="s">
        <v>1391</v>
      </c>
      <c r="B455" s="40" t="s">
        <v>1239</v>
      </c>
      <c r="C455" s="38">
        <v>2</v>
      </c>
      <c r="D455" s="440"/>
    </row>
    <row r="456" spans="1:4" x14ac:dyDescent="0.2">
      <c r="A456" s="143" t="s">
        <v>1391</v>
      </c>
      <c r="B456" s="40" t="s">
        <v>1390</v>
      </c>
      <c r="C456" s="38">
        <v>2</v>
      </c>
      <c r="D456" s="440"/>
    </row>
    <row r="457" spans="1:4" x14ac:dyDescent="0.2">
      <c r="A457" s="117" t="s">
        <v>1391</v>
      </c>
      <c r="B457" s="64" t="s">
        <v>4228</v>
      </c>
      <c r="C457" s="128">
        <v>2</v>
      </c>
      <c r="D457" s="397"/>
    </row>
    <row r="458" spans="1:4" x14ac:dyDescent="0.2">
      <c r="A458" s="12" t="s">
        <v>1391</v>
      </c>
      <c r="B458" s="64" t="s">
        <v>4254</v>
      </c>
      <c r="C458" s="38">
        <v>1</v>
      </c>
    </row>
    <row r="459" spans="1:4" x14ac:dyDescent="0.2">
      <c r="A459" s="143" t="s">
        <v>1391</v>
      </c>
      <c r="B459" s="40" t="s">
        <v>1206</v>
      </c>
      <c r="C459" s="38">
        <v>1</v>
      </c>
    </row>
    <row r="460" spans="1:4" x14ac:dyDescent="0.2">
      <c r="A460" s="143" t="s">
        <v>1391</v>
      </c>
      <c r="B460" s="40" t="s">
        <v>1308</v>
      </c>
      <c r="C460" s="38">
        <v>1</v>
      </c>
    </row>
    <row r="461" spans="1:4" x14ac:dyDescent="0.2">
      <c r="A461" s="12" t="s">
        <v>1391</v>
      </c>
      <c r="B461" s="40" t="s">
        <v>4303</v>
      </c>
      <c r="C461" s="38">
        <v>1</v>
      </c>
    </row>
    <row r="462" spans="1:4" x14ac:dyDescent="0.2">
      <c r="A462" s="12" t="s">
        <v>1391</v>
      </c>
      <c r="B462" s="64" t="s">
        <v>4203</v>
      </c>
      <c r="C462" s="38">
        <v>1</v>
      </c>
    </row>
    <row r="463" spans="1:4" x14ac:dyDescent="0.2">
      <c r="A463" s="12" t="s">
        <v>1391</v>
      </c>
      <c r="B463" s="64" t="s">
        <v>4238</v>
      </c>
      <c r="C463" s="38">
        <v>1</v>
      </c>
    </row>
    <row r="464" spans="1:4" x14ac:dyDescent="0.2">
      <c r="A464" s="12" t="s">
        <v>1391</v>
      </c>
      <c r="B464" s="64" t="s">
        <v>4231</v>
      </c>
      <c r="C464" s="38">
        <v>1</v>
      </c>
    </row>
    <row r="465" spans="1:8" x14ac:dyDescent="0.2">
      <c r="A465" s="12" t="s">
        <v>1391</v>
      </c>
      <c r="B465" s="4" t="s">
        <v>1658</v>
      </c>
      <c r="C465" s="38">
        <v>1</v>
      </c>
    </row>
    <row r="466" spans="1:8" x14ac:dyDescent="0.2">
      <c r="A466" s="12" t="s">
        <v>1391</v>
      </c>
      <c r="B466" s="4" t="s">
        <v>1659</v>
      </c>
      <c r="C466" s="38">
        <v>1</v>
      </c>
    </row>
    <row r="467" spans="1:8" x14ac:dyDescent="0.2">
      <c r="A467" s="12" t="s">
        <v>1391</v>
      </c>
      <c r="B467" s="40" t="s">
        <v>4302</v>
      </c>
      <c r="C467" s="38">
        <v>1</v>
      </c>
    </row>
    <row r="468" spans="1:8" x14ac:dyDescent="0.2">
      <c r="A468" s="12" t="s">
        <v>1391</v>
      </c>
      <c r="B468" s="64" t="s">
        <v>4242</v>
      </c>
      <c r="C468" s="38">
        <v>1</v>
      </c>
    </row>
    <row r="469" spans="1:8" x14ac:dyDescent="0.2">
      <c r="A469" s="12" t="s">
        <v>1391</v>
      </c>
      <c r="B469" s="108" t="s">
        <v>4652</v>
      </c>
      <c r="C469" s="38">
        <v>1</v>
      </c>
    </row>
    <row r="470" spans="1:8" x14ac:dyDescent="0.2">
      <c r="A470" s="143" t="s">
        <v>1391</v>
      </c>
      <c r="B470" s="40" t="s">
        <v>1156</v>
      </c>
      <c r="C470" s="38">
        <v>1</v>
      </c>
    </row>
    <row r="471" spans="1:8" x14ac:dyDescent="0.2">
      <c r="A471" s="12" t="s">
        <v>1391</v>
      </c>
      <c r="B471" s="64" t="s">
        <v>4189</v>
      </c>
      <c r="C471" s="38">
        <v>1</v>
      </c>
    </row>
    <row r="472" spans="1:8" x14ac:dyDescent="0.2">
      <c r="A472" s="387"/>
      <c r="B472" s="387"/>
      <c r="C472" s="387"/>
      <c r="D472" s="387"/>
    </row>
    <row r="473" spans="1:8" s="4" customFormat="1" x14ac:dyDescent="0.2">
      <c r="A473" s="117" t="s">
        <v>1394</v>
      </c>
      <c r="B473" s="199" t="s">
        <v>4657</v>
      </c>
      <c r="C473" s="128">
        <v>15</v>
      </c>
      <c r="D473" s="470" t="s">
        <v>4774</v>
      </c>
    </row>
    <row r="474" spans="1:8" s="4" customFormat="1" x14ac:dyDescent="0.2">
      <c r="A474" s="143" t="s">
        <v>1394</v>
      </c>
      <c r="B474" s="40" t="s">
        <v>1447</v>
      </c>
      <c r="C474" s="128">
        <v>8</v>
      </c>
      <c r="D474" s="470"/>
    </row>
    <row r="475" spans="1:8" s="4" customFormat="1" x14ac:dyDescent="0.2">
      <c r="A475" s="117" t="s">
        <v>1394</v>
      </c>
      <c r="B475" s="40" t="s">
        <v>4655</v>
      </c>
      <c r="C475" s="128">
        <v>7</v>
      </c>
      <c r="D475" s="470"/>
    </row>
    <row r="476" spans="1:8" s="4" customFormat="1" x14ac:dyDescent="0.2">
      <c r="A476" s="143" t="s">
        <v>1394</v>
      </c>
      <c r="B476" s="40" t="s">
        <v>1031</v>
      </c>
      <c r="C476" s="128">
        <v>7</v>
      </c>
      <c r="D476" s="470"/>
    </row>
    <row r="477" spans="1:8" s="4" customFormat="1" x14ac:dyDescent="0.2">
      <c r="A477" s="117" t="s">
        <v>1394</v>
      </c>
      <c r="B477" s="199" t="s">
        <v>4654</v>
      </c>
      <c r="C477" s="128">
        <v>6</v>
      </c>
      <c r="D477" s="470"/>
      <c r="E477" s="184"/>
      <c r="F477" s="184"/>
      <c r="G477" s="253"/>
      <c r="H477" s="253"/>
    </row>
    <row r="478" spans="1:8" s="4" customFormat="1" ht="15.75" thickBot="1" x14ac:dyDescent="0.25">
      <c r="A478" s="379" t="s">
        <v>1394</v>
      </c>
      <c r="B478" s="376" t="s">
        <v>1020</v>
      </c>
      <c r="C478" s="381">
        <v>6</v>
      </c>
      <c r="D478" s="471"/>
    </row>
    <row r="479" spans="1:8" s="4" customFormat="1" x14ac:dyDescent="0.2">
      <c r="A479" s="399" t="s">
        <v>1394</v>
      </c>
      <c r="B479" s="400" t="s">
        <v>1002</v>
      </c>
      <c r="C479" s="401">
        <v>5</v>
      </c>
      <c r="D479" s="467" t="s">
        <v>4775</v>
      </c>
    </row>
    <row r="480" spans="1:8" s="4" customFormat="1" x14ac:dyDescent="0.2">
      <c r="A480" s="143" t="s">
        <v>1394</v>
      </c>
      <c r="B480" s="40" t="s">
        <v>1027</v>
      </c>
      <c r="C480" s="128">
        <v>5</v>
      </c>
      <c r="D480" s="468"/>
    </row>
    <row r="481" spans="1:5" s="4" customFormat="1" x14ac:dyDescent="0.2">
      <c r="A481" s="143" t="s">
        <v>1394</v>
      </c>
      <c r="B481" s="111" t="s">
        <v>4656</v>
      </c>
      <c r="C481" s="128">
        <v>5</v>
      </c>
      <c r="D481" s="468"/>
    </row>
    <row r="482" spans="1:5" s="4" customFormat="1" x14ac:dyDescent="0.2">
      <c r="A482" s="143" t="s">
        <v>1394</v>
      </c>
      <c r="B482" s="40" t="s">
        <v>1253</v>
      </c>
      <c r="C482" s="128">
        <v>5</v>
      </c>
      <c r="D482" s="468"/>
    </row>
    <row r="483" spans="1:5" s="4" customFormat="1" x14ac:dyDescent="0.2">
      <c r="A483" s="143" t="s">
        <v>1394</v>
      </c>
      <c r="B483" s="378" t="s">
        <v>1416</v>
      </c>
      <c r="C483" s="128">
        <v>5</v>
      </c>
      <c r="D483" s="468"/>
    </row>
    <row r="484" spans="1:5" s="4" customFormat="1" x14ac:dyDescent="0.2">
      <c r="A484" s="143" t="s">
        <v>1394</v>
      </c>
      <c r="B484" s="378" t="s">
        <v>1449</v>
      </c>
      <c r="C484" s="128">
        <v>5</v>
      </c>
      <c r="D484" s="468"/>
    </row>
    <row r="485" spans="1:5" s="4" customFormat="1" x14ac:dyDescent="0.2">
      <c r="A485" s="117" t="s">
        <v>1394</v>
      </c>
      <c r="B485" s="40" t="s">
        <v>1127</v>
      </c>
      <c r="C485" s="128">
        <v>5</v>
      </c>
      <c r="D485" s="468"/>
      <c r="E485" s="431" t="s">
        <v>4784</v>
      </c>
    </row>
    <row r="486" spans="1:5" s="4" customFormat="1" x14ac:dyDescent="0.2">
      <c r="A486" s="117" t="s">
        <v>1394</v>
      </c>
      <c r="B486" s="111" t="s">
        <v>1699</v>
      </c>
      <c r="C486" s="128">
        <v>5</v>
      </c>
      <c r="D486" s="468"/>
    </row>
    <row r="487" spans="1:5" s="4" customFormat="1" x14ac:dyDescent="0.2">
      <c r="A487" s="117" t="s">
        <v>1394</v>
      </c>
      <c r="B487" s="40" t="s">
        <v>1026</v>
      </c>
      <c r="C487" s="128">
        <v>5</v>
      </c>
      <c r="D487" s="468"/>
    </row>
    <row r="488" spans="1:5" s="4" customFormat="1" x14ac:dyDescent="0.2">
      <c r="A488" s="117" t="s">
        <v>1394</v>
      </c>
      <c r="B488" s="111" t="s">
        <v>1080</v>
      </c>
      <c r="C488" s="128">
        <v>5</v>
      </c>
      <c r="D488" s="468"/>
    </row>
    <row r="489" spans="1:5" s="4" customFormat="1" ht="15.75" thickBot="1" x14ac:dyDescent="0.25">
      <c r="A489" s="379" t="s">
        <v>1394</v>
      </c>
      <c r="B489" s="382" t="s">
        <v>1022</v>
      </c>
      <c r="C489" s="381">
        <v>5</v>
      </c>
      <c r="D489" s="469"/>
    </row>
    <row r="490" spans="1:5" s="4" customFormat="1" x14ac:dyDescent="0.2">
      <c r="A490" s="399" t="s">
        <v>1394</v>
      </c>
      <c r="B490" s="418" t="s">
        <v>1029</v>
      </c>
      <c r="C490" s="401">
        <v>4</v>
      </c>
      <c r="D490" s="475" t="s">
        <v>4776</v>
      </c>
    </row>
    <row r="491" spans="1:5" s="4" customFormat="1" x14ac:dyDescent="0.2">
      <c r="A491" s="117" t="s">
        <v>1394</v>
      </c>
      <c r="B491" s="199" t="s">
        <v>3525</v>
      </c>
      <c r="C491" s="128">
        <v>4</v>
      </c>
      <c r="D491" s="478"/>
    </row>
    <row r="492" spans="1:5" s="4" customFormat="1" x14ac:dyDescent="0.2">
      <c r="A492" s="143" t="s">
        <v>1394</v>
      </c>
      <c r="B492" s="40" t="s">
        <v>1015</v>
      </c>
      <c r="C492" s="128">
        <v>4</v>
      </c>
      <c r="D492" s="478"/>
    </row>
    <row r="493" spans="1:5" s="4" customFormat="1" x14ac:dyDescent="0.2">
      <c r="A493" s="117" t="s">
        <v>1394</v>
      </c>
      <c r="B493" s="111" t="s">
        <v>1018</v>
      </c>
      <c r="C493" s="128">
        <v>4</v>
      </c>
      <c r="D493" s="478"/>
    </row>
    <row r="494" spans="1:5" s="4" customFormat="1" x14ac:dyDescent="0.2">
      <c r="A494" s="143" t="s">
        <v>1394</v>
      </c>
      <c r="B494" s="378" t="s">
        <v>1040</v>
      </c>
      <c r="C494" s="128">
        <v>4</v>
      </c>
      <c r="D494" s="478"/>
    </row>
    <row r="495" spans="1:5" s="4" customFormat="1" x14ac:dyDescent="0.2">
      <c r="A495" s="143" t="s">
        <v>1394</v>
      </c>
      <c r="B495" s="40" t="s">
        <v>1418</v>
      </c>
      <c r="C495" s="128">
        <v>4</v>
      </c>
      <c r="D495" s="478"/>
    </row>
    <row r="496" spans="1:5" s="4" customFormat="1" x14ac:dyDescent="0.2">
      <c r="A496" s="182" t="s">
        <v>1394</v>
      </c>
      <c r="B496" s="403" t="s">
        <v>1430</v>
      </c>
      <c r="C496" s="128">
        <v>4</v>
      </c>
      <c r="D496" s="478"/>
    </row>
    <row r="497" spans="1:4" s="4" customFormat="1" x14ac:dyDescent="0.2">
      <c r="A497" s="117" t="s">
        <v>1394</v>
      </c>
      <c r="B497" s="378" t="s">
        <v>4973</v>
      </c>
      <c r="C497" s="128">
        <v>4</v>
      </c>
      <c r="D497" s="478"/>
    </row>
    <row r="498" spans="1:4" s="4" customFormat="1" x14ac:dyDescent="0.2">
      <c r="A498" s="117" t="s">
        <v>1394</v>
      </c>
      <c r="B498" s="111" t="s">
        <v>3526</v>
      </c>
      <c r="C498" s="128">
        <v>4</v>
      </c>
      <c r="D498" s="478"/>
    </row>
    <row r="499" spans="1:4" s="4" customFormat="1" x14ac:dyDescent="0.2">
      <c r="A499" s="117" t="s">
        <v>1394</v>
      </c>
      <c r="B499" s="111" t="s">
        <v>1609</v>
      </c>
      <c r="C499" s="128">
        <v>4</v>
      </c>
      <c r="D499" s="478"/>
    </row>
    <row r="500" spans="1:4" s="4" customFormat="1" x14ac:dyDescent="0.2">
      <c r="A500" s="143" t="s">
        <v>1394</v>
      </c>
      <c r="B500" s="40" t="s">
        <v>1120</v>
      </c>
      <c r="C500" s="128">
        <v>4</v>
      </c>
      <c r="D500" s="478"/>
    </row>
    <row r="501" spans="1:4" s="4" customFormat="1" x14ac:dyDescent="0.2">
      <c r="A501" s="143" t="s">
        <v>1394</v>
      </c>
      <c r="B501" s="40" t="s">
        <v>1114</v>
      </c>
      <c r="C501" s="128">
        <v>4</v>
      </c>
      <c r="D501" s="478"/>
    </row>
    <row r="502" spans="1:4" s="4" customFormat="1" ht="15.75" thickBot="1" x14ac:dyDescent="0.25">
      <c r="A502" s="379" t="s">
        <v>1394</v>
      </c>
      <c r="B502" s="376" t="s">
        <v>1023</v>
      </c>
      <c r="C502" s="381">
        <v>4</v>
      </c>
      <c r="D502" s="477"/>
    </row>
    <row r="503" spans="1:4" s="4" customFormat="1" x14ac:dyDescent="0.2">
      <c r="A503" s="143" t="s">
        <v>1394</v>
      </c>
      <c r="B503" s="40" t="s">
        <v>1123</v>
      </c>
      <c r="C503" s="38">
        <v>3</v>
      </c>
    </row>
    <row r="504" spans="1:4" s="4" customFormat="1" x14ac:dyDescent="0.2">
      <c r="A504" s="143" t="s">
        <v>1394</v>
      </c>
      <c r="B504" s="40" t="s">
        <v>1110</v>
      </c>
      <c r="C504" s="38">
        <v>3</v>
      </c>
    </row>
    <row r="505" spans="1:4" s="4" customFormat="1" x14ac:dyDescent="0.2">
      <c r="A505" s="143" t="s">
        <v>1394</v>
      </c>
      <c r="B505" s="40" t="s">
        <v>1124</v>
      </c>
      <c r="C505" s="38">
        <v>3</v>
      </c>
    </row>
    <row r="506" spans="1:4" s="4" customFormat="1" x14ac:dyDescent="0.2">
      <c r="A506" s="12" t="s">
        <v>1394</v>
      </c>
      <c r="B506" s="40" t="s">
        <v>4663</v>
      </c>
      <c r="C506" s="38">
        <v>3</v>
      </c>
    </row>
    <row r="507" spans="1:4" s="4" customFormat="1" x14ac:dyDescent="0.2">
      <c r="A507" s="12" t="s">
        <v>1394</v>
      </c>
      <c r="B507" s="4" t="s">
        <v>1608</v>
      </c>
      <c r="C507" s="38">
        <v>3</v>
      </c>
    </row>
    <row r="508" spans="1:4" s="4" customFormat="1" x14ac:dyDescent="0.2">
      <c r="A508" s="12" t="s">
        <v>1394</v>
      </c>
      <c r="B508" s="4" t="s">
        <v>3537</v>
      </c>
      <c r="C508" s="38">
        <v>3</v>
      </c>
    </row>
    <row r="509" spans="1:4" s="4" customFormat="1" x14ac:dyDescent="0.2">
      <c r="A509" s="143" t="s">
        <v>1394</v>
      </c>
      <c r="B509" s="40" t="s">
        <v>1033</v>
      </c>
      <c r="C509" s="38">
        <v>3</v>
      </c>
    </row>
    <row r="510" spans="1:4" s="4" customFormat="1" x14ac:dyDescent="0.2">
      <c r="A510" s="12" t="s">
        <v>1394</v>
      </c>
      <c r="B510" s="380" t="s">
        <v>1017</v>
      </c>
      <c r="C510" s="38">
        <v>3</v>
      </c>
    </row>
    <row r="511" spans="1:4" s="4" customFormat="1" x14ac:dyDescent="0.2">
      <c r="A511" s="143" t="s">
        <v>1394</v>
      </c>
      <c r="B511" s="378" t="s">
        <v>1413</v>
      </c>
      <c r="C511" s="38">
        <v>3</v>
      </c>
    </row>
    <row r="512" spans="1:4" s="4" customFormat="1" x14ac:dyDescent="0.2">
      <c r="A512" s="143" t="s">
        <v>1394</v>
      </c>
      <c r="B512" s="40" t="s">
        <v>1424</v>
      </c>
      <c r="C512" s="38">
        <v>3</v>
      </c>
    </row>
    <row r="513" spans="1:8" s="4" customFormat="1" x14ac:dyDescent="0.2">
      <c r="A513" s="143" t="s">
        <v>1394</v>
      </c>
      <c r="B513" s="40" t="s">
        <v>4658</v>
      </c>
      <c r="C513" s="38">
        <v>3</v>
      </c>
    </row>
    <row r="514" spans="1:8" s="4" customFormat="1" x14ac:dyDescent="0.2">
      <c r="A514" s="143" t="s">
        <v>1394</v>
      </c>
      <c r="B514" s="40" t="s">
        <v>1431</v>
      </c>
      <c r="C514" s="38">
        <v>3</v>
      </c>
    </row>
    <row r="515" spans="1:8" s="4" customFormat="1" x14ac:dyDescent="0.2">
      <c r="A515" s="12" t="s">
        <v>1394</v>
      </c>
      <c r="B515" s="40" t="s">
        <v>1434</v>
      </c>
      <c r="C515" s="38">
        <v>3</v>
      </c>
    </row>
    <row r="516" spans="1:8" s="4" customFormat="1" x14ac:dyDescent="0.2">
      <c r="A516" s="143" t="s">
        <v>1394</v>
      </c>
      <c r="B516" s="40" t="s">
        <v>1438</v>
      </c>
      <c r="C516" s="38">
        <v>3</v>
      </c>
    </row>
    <row r="517" spans="1:8" s="4" customFormat="1" x14ac:dyDescent="0.2">
      <c r="A517" s="143" t="s">
        <v>1394</v>
      </c>
      <c r="B517" s="40" t="s">
        <v>1442</v>
      </c>
      <c r="C517" s="38">
        <v>3</v>
      </c>
    </row>
    <row r="518" spans="1:8" s="4" customFormat="1" x14ac:dyDescent="0.2">
      <c r="A518" s="143" t="s">
        <v>1394</v>
      </c>
      <c r="B518" s="40" t="s">
        <v>1100</v>
      </c>
      <c r="C518" s="38">
        <v>3</v>
      </c>
    </row>
    <row r="519" spans="1:8" s="4" customFormat="1" x14ac:dyDescent="0.2">
      <c r="A519" s="143" t="s">
        <v>1394</v>
      </c>
      <c r="B519" s="380" t="s">
        <v>3601</v>
      </c>
      <c r="C519" s="38">
        <v>3</v>
      </c>
    </row>
    <row r="520" spans="1:8" s="4" customFormat="1" x14ac:dyDescent="0.2">
      <c r="A520" s="143" t="s">
        <v>1394</v>
      </c>
      <c r="B520" s="40" t="s">
        <v>1021</v>
      </c>
      <c r="C520" s="38">
        <v>3</v>
      </c>
    </row>
    <row r="521" spans="1:8" s="4" customFormat="1" x14ac:dyDescent="0.2">
      <c r="A521" s="143" t="s">
        <v>1394</v>
      </c>
      <c r="B521" s="40" t="s">
        <v>1152</v>
      </c>
      <c r="C521" s="38">
        <v>3</v>
      </c>
    </row>
    <row r="522" spans="1:8" s="4" customFormat="1" x14ac:dyDescent="0.2">
      <c r="A522" s="143" t="s">
        <v>1394</v>
      </c>
      <c r="B522" s="40" t="s">
        <v>1034</v>
      </c>
      <c r="C522" s="38">
        <v>3</v>
      </c>
    </row>
    <row r="523" spans="1:8" s="4" customFormat="1" x14ac:dyDescent="0.2">
      <c r="A523" s="143" t="s">
        <v>1394</v>
      </c>
      <c r="B523" s="40" t="s">
        <v>1025</v>
      </c>
      <c r="C523" s="38">
        <v>3</v>
      </c>
    </row>
    <row r="524" spans="1:8" s="4" customFormat="1" x14ac:dyDescent="0.2">
      <c r="A524" s="12" t="s">
        <v>1394</v>
      </c>
      <c r="B524" s="4" t="s">
        <v>3547</v>
      </c>
      <c r="C524" s="38">
        <v>2</v>
      </c>
      <c r="E524" s="184"/>
      <c r="F524" s="121"/>
      <c r="G524" s="253"/>
      <c r="H524" s="253"/>
    </row>
    <row r="525" spans="1:8" s="4" customFormat="1" x14ac:dyDescent="0.2">
      <c r="A525" s="143" t="s">
        <v>1394</v>
      </c>
      <c r="B525" s="40" t="s">
        <v>1035</v>
      </c>
      <c r="C525" s="38">
        <v>2</v>
      </c>
    </row>
    <row r="526" spans="1:8" s="4" customFormat="1" x14ac:dyDescent="0.2">
      <c r="A526" s="143" t="s">
        <v>1394</v>
      </c>
      <c r="B526" s="40" t="s">
        <v>1396</v>
      </c>
      <c r="C526" s="38">
        <v>2</v>
      </c>
      <c r="E526" s="184"/>
      <c r="F526" s="121"/>
      <c r="G526" s="253"/>
      <c r="H526" s="253"/>
    </row>
    <row r="527" spans="1:8" s="4" customFormat="1" x14ac:dyDescent="0.2">
      <c r="A527" s="12" t="s">
        <v>1394</v>
      </c>
      <c r="B527" s="4" t="s">
        <v>1058</v>
      </c>
      <c r="C527" s="38">
        <v>2</v>
      </c>
    </row>
    <row r="528" spans="1:8" s="4" customFormat="1" x14ac:dyDescent="0.2">
      <c r="A528" s="143" t="s">
        <v>1394</v>
      </c>
      <c r="B528" s="40" t="s">
        <v>1036</v>
      </c>
      <c r="C528" s="38">
        <v>2</v>
      </c>
    </row>
    <row r="529" spans="1:3" s="4" customFormat="1" x14ac:dyDescent="0.2">
      <c r="A529" s="12" t="s">
        <v>1394</v>
      </c>
      <c r="B529" s="4" t="s">
        <v>1698</v>
      </c>
      <c r="C529" s="38">
        <v>2</v>
      </c>
    </row>
    <row r="530" spans="1:3" s="4" customFormat="1" x14ac:dyDescent="0.2">
      <c r="A530" s="12" t="s">
        <v>1394</v>
      </c>
      <c r="B530" s="4" t="s">
        <v>3533</v>
      </c>
      <c r="C530" s="38">
        <v>2</v>
      </c>
    </row>
    <row r="531" spans="1:3" s="4" customFormat="1" x14ac:dyDescent="0.2">
      <c r="A531" s="143" t="s">
        <v>1394</v>
      </c>
      <c r="B531" s="40" t="s">
        <v>1014</v>
      </c>
      <c r="C531" s="38">
        <v>2</v>
      </c>
    </row>
    <row r="532" spans="1:3" s="4" customFormat="1" x14ac:dyDescent="0.2">
      <c r="A532" s="143" t="s">
        <v>1394</v>
      </c>
      <c r="B532" s="40" t="s">
        <v>1130</v>
      </c>
      <c r="C532" s="38">
        <v>2</v>
      </c>
    </row>
    <row r="533" spans="1:3" s="4" customFormat="1" x14ac:dyDescent="0.2">
      <c r="A533" s="143" t="s">
        <v>1394</v>
      </c>
      <c r="B533" s="56" t="s">
        <v>2158</v>
      </c>
      <c r="C533" s="38">
        <v>2</v>
      </c>
    </row>
    <row r="534" spans="1:3" s="4" customFormat="1" x14ac:dyDescent="0.2">
      <c r="A534" s="12" t="s">
        <v>1394</v>
      </c>
      <c r="B534" s="380" t="s">
        <v>3418</v>
      </c>
      <c r="C534" s="38">
        <v>2</v>
      </c>
    </row>
    <row r="535" spans="1:3" s="4" customFormat="1" x14ac:dyDescent="0.2">
      <c r="A535" s="12" t="s">
        <v>1394</v>
      </c>
      <c r="B535" s="380" t="s">
        <v>3956</v>
      </c>
      <c r="C535" s="38">
        <v>2</v>
      </c>
    </row>
    <row r="536" spans="1:3" s="4" customFormat="1" x14ac:dyDescent="0.2">
      <c r="A536" s="143" t="s">
        <v>1394</v>
      </c>
      <c r="B536" s="40" t="s">
        <v>1098</v>
      </c>
      <c r="C536" s="38">
        <v>2</v>
      </c>
    </row>
    <row r="537" spans="1:3" s="4" customFormat="1" x14ac:dyDescent="0.2">
      <c r="A537" s="143" t="s">
        <v>1394</v>
      </c>
      <c r="B537" s="378" t="s">
        <v>1419</v>
      </c>
      <c r="C537" s="38">
        <v>2</v>
      </c>
    </row>
    <row r="538" spans="1:3" s="4" customFormat="1" x14ac:dyDescent="0.2">
      <c r="A538" s="143" t="s">
        <v>1394</v>
      </c>
      <c r="B538" s="40" t="s">
        <v>1421</v>
      </c>
      <c r="C538" s="38">
        <v>2</v>
      </c>
    </row>
    <row r="539" spans="1:3" s="4" customFormat="1" x14ac:dyDescent="0.2">
      <c r="A539" s="143" t="s">
        <v>1394</v>
      </c>
      <c r="B539" s="378" t="s">
        <v>4665</v>
      </c>
      <c r="C539" s="38">
        <v>2</v>
      </c>
    </row>
    <row r="540" spans="1:3" s="4" customFormat="1" x14ac:dyDescent="0.2">
      <c r="A540" s="143" t="s">
        <v>1394</v>
      </c>
      <c r="B540" s="40" t="s">
        <v>1119</v>
      </c>
      <c r="C540" s="38">
        <v>2</v>
      </c>
    </row>
    <row r="541" spans="1:3" s="4" customFormat="1" x14ac:dyDescent="0.2">
      <c r="A541" s="143" t="s">
        <v>1394</v>
      </c>
      <c r="B541" s="40" t="s">
        <v>1147</v>
      </c>
      <c r="C541" s="38">
        <v>2</v>
      </c>
    </row>
    <row r="542" spans="1:3" s="4" customFormat="1" x14ac:dyDescent="0.2">
      <c r="A542" s="143" t="s">
        <v>1394</v>
      </c>
      <c r="B542" s="40" t="s">
        <v>1028</v>
      </c>
      <c r="C542" s="38">
        <v>2</v>
      </c>
    </row>
    <row r="543" spans="1:3" s="4" customFormat="1" x14ac:dyDescent="0.2">
      <c r="A543" s="12" t="s">
        <v>1394</v>
      </c>
      <c r="B543" s="4" t="s">
        <v>3634</v>
      </c>
      <c r="C543" s="38">
        <v>2</v>
      </c>
    </row>
    <row r="544" spans="1:3" s="4" customFormat="1" x14ac:dyDescent="0.2">
      <c r="A544" s="143" t="s">
        <v>1394</v>
      </c>
      <c r="B544" s="40" t="s">
        <v>1145</v>
      </c>
      <c r="C544" s="38">
        <v>2</v>
      </c>
    </row>
    <row r="545" spans="1:3" s="4" customFormat="1" x14ac:dyDescent="0.2">
      <c r="A545" s="143" t="s">
        <v>1394</v>
      </c>
      <c r="B545" s="40" t="s">
        <v>1118</v>
      </c>
      <c r="C545" s="38">
        <v>2</v>
      </c>
    </row>
    <row r="546" spans="1:3" s="4" customFormat="1" x14ac:dyDescent="0.2">
      <c r="A546" s="143" t="s">
        <v>1394</v>
      </c>
      <c r="B546" s="40" t="s">
        <v>1122</v>
      </c>
      <c r="C546" s="38">
        <v>2</v>
      </c>
    </row>
    <row r="547" spans="1:3" s="4" customFormat="1" x14ac:dyDescent="0.2">
      <c r="A547" s="143" t="s">
        <v>1394</v>
      </c>
      <c r="B547" s="378" t="s">
        <v>1202</v>
      </c>
      <c r="C547" s="38">
        <v>2</v>
      </c>
    </row>
    <row r="548" spans="1:3" s="4" customFormat="1" x14ac:dyDescent="0.2">
      <c r="A548" s="143" t="s">
        <v>1394</v>
      </c>
      <c r="B548" s="40" t="s">
        <v>1450</v>
      </c>
      <c r="C548" s="38">
        <v>2</v>
      </c>
    </row>
    <row r="549" spans="1:3" s="4" customFormat="1" x14ac:dyDescent="0.2">
      <c r="A549" s="12" t="s">
        <v>1394</v>
      </c>
      <c r="B549" s="4" t="s">
        <v>4578</v>
      </c>
      <c r="C549" s="38">
        <v>2</v>
      </c>
    </row>
    <row r="550" spans="1:3" s="4" customFormat="1" x14ac:dyDescent="0.2">
      <c r="A550" s="143" t="s">
        <v>1394</v>
      </c>
      <c r="B550" s="40" t="s">
        <v>1064</v>
      </c>
      <c r="C550" s="38">
        <v>2</v>
      </c>
    </row>
    <row r="551" spans="1:3" s="4" customFormat="1" x14ac:dyDescent="0.2">
      <c r="A551" s="143" t="s">
        <v>1394</v>
      </c>
      <c r="B551" s="40" t="s">
        <v>4674</v>
      </c>
      <c r="C551" s="38">
        <v>2</v>
      </c>
    </row>
    <row r="552" spans="1:3" s="4" customFormat="1" x14ac:dyDescent="0.2">
      <c r="A552" s="143" t="s">
        <v>1394</v>
      </c>
      <c r="B552" s="40" t="s">
        <v>1141</v>
      </c>
      <c r="C552" s="38">
        <v>2</v>
      </c>
    </row>
    <row r="553" spans="1:3" s="4" customFormat="1" x14ac:dyDescent="0.2">
      <c r="A553" s="143" t="s">
        <v>1394</v>
      </c>
      <c r="B553" s="40" t="s">
        <v>1250</v>
      </c>
      <c r="C553" s="38">
        <v>1</v>
      </c>
    </row>
    <row r="554" spans="1:3" s="4" customFormat="1" x14ac:dyDescent="0.2">
      <c r="A554" s="143" t="s">
        <v>1394</v>
      </c>
      <c r="B554" s="378" t="s">
        <v>4659</v>
      </c>
      <c r="C554" s="38">
        <v>1</v>
      </c>
    </row>
    <row r="555" spans="1:3" s="4" customFormat="1" x14ac:dyDescent="0.2">
      <c r="A555" s="143" t="s">
        <v>1394</v>
      </c>
      <c r="B555" s="40" t="s">
        <v>1129</v>
      </c>
      <c r="C555" s="38">
        <v>1</v>
      </c>
    </row>
    <row r="556" spans="1:3" s="4" customFormat="1" x14ac:dyDescent="0.2">
      <c r="A556" s="12" t="s">
        <v>1394</v>
      </c>
      <c r="B556" s="4" t="s">
        <v>4664</v>
      </c>
      <c r="C556" s="38">
        <v>1</v>
      </c>
    </row>
    <row r="557" spans="1:3" s="4" customFormat="1" x14ac:dyDescent="0.2">
      <c r="A557" s="143" t="s">
        <v>1394</v>
      </c>
      <c r="B557" s="40" t="s">
        <v>1393</v>
      </c>
      <c r="C557" s="38">
        <v>1</v>
      </c>
    </row>
    <row r="558" spans="1:3" s="4" customFormat="1" x14ac:dyDescent="0.2">
      <c r="A558" s="143" t="s">
        <v>1394</v>
      </c>
      <c r="B558" s="378" t="s">
        <v>1398</v>
      </c>
      <c r="C558" s="38">
        <v>1</v>
      </c>
    </row>
    <row r="559" spans="1:3" s="4" customFormat="1" x14ac:dyDescent="0.2">
      <c r="A559" s="143" t="s">
        <v>1394</v>
      </c>
      <c r="B559" s="40" t="s">
        <v>1041</v>
      </c>
      <c r="C559" s="38">
        <v>1</v>
      </c>
    </row>
    <row r="560" spans="1:3" s="4" customFormat="1" x14ac:dyDescent="0.2">
      <c r="A560" s="143" t="s">
        <v>1394</v>
      </c>
      <c r="B560" s="40" t="s">
        <v>1247</v>
      </c>
      <c r="C560" s="38">
        <v>1</v>
      </c>
    </row>
    <row r="561" spans="1:8" s="4" customFormat="1" x14ac:dyDescent="0.2">
      <c r="A561" s="143" t="s">
        <v>1394</v>
      </c>
      <c r="B561" s="40" t="s">
        <v>1126</v>
      </c>
      <c r="C561" s="38">
        <v>1</v>
      </c>
    </row>
    <row r="562" spans="1:8" s="4" customFormat="1" x14ac:dyDescent="0.2">
      <c r="A562" s="143" t="s">
        <v>1394</v>
      </c>
      <c r="B562" s="40" t="s">
        <v>1399</v>
      </c>
      <c r="C562" s="38">
        <v>1</v>
      </c>
      <c r="E562" s="184"/>
      <c r="F562" s="184"/>
      <c r="G562" s="253"/>
      <c r="H562" s="253"/>
    </row>
    <row r="563" spans="1:8" s="4" customFormat="1" x14ac:dyDescent="0.2">
      <c r="A563" s="143" t="s">
        <v>1394</v>
      </c>
      <c r="B563" s="40" t="s">
        <v>1402</v>
      </c>
      <c r="C563" s="38">
        <v>1</v>
      </c>
    </row>
    <row r="564" spans="1:8" s="4" customFormat="1" x14ac:dyDescent="0.2">
      <c r="A564" s="143" t="s">
        <v>1394</v>
      </c>
      <c r="B564" s="40" t="s">
        <v>1403</v>
      </c>
      <c r="C564" s="38">
        <v>1</v>
      </c>
    </row>
    <row r="565" spans="1:8" s="4" customFormat="1" x14ac:dyDescent="0.2">
      <c r="A565" s="12" t="s">
        <v>1394</v>
      </c>
      <c r="B565" s="4" t="s">
        <v>3550</v>
      </c>
      <c r="C565" s="38">
        <v>1</v>
      </c>
    </row>
    <row r="566" spans="1:8" s="4" customFormat="1" x14ac:dyDescent="0.2">
      <c r="A566" s="12" t="s">
        <v>1394</v>
      </c>
      <c r="B566" s="4" t="s">
        <v>4123</v>
      </c>
      <c r="C566" s="38">
        <v>1</v>
      </c>
    </row>
    <row r="567" spans="1:8" s="4" customFormat="1" x14ac:dyDescent="0.2">
      <c r="A567" s="143" t="s">
        <v>1394</v>
      </c>
      <c r="B567" s="40" t="s">
        <v>1405</v>
      </c>
      <c r="C567" s="38">
        <v>1</v>
      </c>
      <c r="E567" s="184"/>
      <c r="F567" s="184"/>
      <c r="G567" s="253"/>
      <c r="H567" s="253"/>
    </row>
    <row r="568" spans="1:8" s="4" customFormat="1" x14ac:dyDescent="0.2">
      <c r="A568" s="143" t="s">
        <v>1394</v>
      </c>
      <c r="B568" s="40" t="s">
        <v>1406</v>
      </c>
      <c r="C568" s="38">
        <v>1</v>
      </c>
      <c r="E568" s="184"/>
      <c r="F568" s="184"/>
      <c r="G568" s="253"/>
      <c r="H568" s="253"/>
    </row>
    <row r="569" spans="1:8" s="4" customFormat="1" x14ac:dyDescent="0.2">
      <c r="A569" s="143" t="s">
        <v>1394</v>
      </c>
      <c r="B569" s="40" t="s">
        <v>1409</v>
      </c>
      <c r="C569" s="38">
        <v>1</v>
      </c>
    </row>
    <row r="570" spans="1:8" s="4" customFormat="1" x14ac:dyDescent="0.2">
      <c r="A570" s="143" t="s">
        <v>1394</v>
      </c>
      <c r="B570" s="40" t="s">
        <v>1099</v>
      </c>
      <c r="C570" s="38">
        <v>1</v>
      </c>
    </row>
    <row r="571" spans="1:8" s="4" customFormat="1" x14ac:dyDescent="0.2">
      <c r="A571" s="12" t="s">
        <v>1394</v>
      </c>
      <c r="B571" s="4" t="s">
        <v>3635</v>
      </c>
      <c r="C571" s="38">
        <v>1</v>
      </c>
    </row>
    <row r="572" spans="1:8" s="4" customFormat="1" x14ac:dyDescent="0.2">
      <c r="A572" s="12" t="s">
        <v>1394</v>
      </c>
      <c r="B572" s="380" t="s">
        <v>3534</v>
      </c>
      <c r="C572" s="38">
        <v>1</v>
      </c>
      <c r="E572" s="417"/>
    </row>
    <row r="573" spans="1:8" s="4" customFormat="1" x14ac:dyDescent="0.2">
      <c r="A573" s="143" t="s">
        <v>1394</v>
      </c>
      <c r="B573" s="40" t="s">
        <v>1168</v>
      </c>
      <c r="C573" s="38">
        <v>1</v>
      </c>
    </row>
    <row r="574" spans="1:8" s="4" customFormat="1" x14ac:dyDescent="0.2">
      <c r="A574" s="143" t="s">
        <v>1394</v>
      </c>
      <c r="B574" s="40" t="s">
        <v>1410</v>
      </c>
      <c r="C574" s="38">
        <v>1</v>
      </c>
    </row>
    <row r="575" spans="1:8" s="4" customFormat="1" x14ac:dyDescent="0.2">
      <c r="A575" s="143" t="s">
        <v>1394</v>
      </c>
      <c r="B575" s="40" t="s">
        <v>1128</v>
      </c>
      <c r="C575" s="38">
        <v>1</v>
      </c>
    </row>
    <row r="576" spans="1:8" s="4" customFormat="1" x14ac:dyDescent="0.2">
      <c r="A576" s="121" t="s">
        <v>1394</v>
      </c>
      <c r="B576" s="115" t="s">
        <v>4150</v>
      </c>
      <c r="C576" s="38">
        <v>1</v>
      </c>
    </row>
    <row r="577" spans="1:3" s="4" customFormat="1" x14ac:dyDescent="0.2">
      <c r="A577" s="143" t="s">
        <v>1394</v>
      </c>
      <c r="B577" s="40" t="s">
        <v>1258</v>
      </c>
      <c r="C577" s="38">
        <v>1</v>
      </c>
    </row>
    <row r="578" spans="1:3" s="4" customFormat="1" x14ac:dyDescent="0.2">
      <c r="A578" s="12" t="s">
        <v>1394</v>
      </c>
      <c r="B578" s="4" t="s">
        <v>3658</v>
      </c>
      <c r="C578" s="38">
        <v>1</v>
      </c>
    </row>
    <row r="579" spans="1:3" s="4" customFormat="1" x14ac:dyDescent="0.2">
      <c r="A579" s="143" t="s">
        <v>1394</v>
      </c>
      <c r="B579" s="40" t="s">
        <v>1411</v>
      </c>
      <c r="C579" s="38">
        <v>1</v>
      </c>
    </row>
    <row r="580" spans="1:3" s="4" customFormat="1" x14ac:dyDescent="0.2">
      <c r="A580" s="143" t="s">
        <v>1394</v>
      </c>
      <c r="B580" s="4" t="s">
        <v>3479</v>
      </c>
      <c r="C580" s="38">
        <v>1</v>
      </c>
    </row>
    <row r="581" spans="1:3" s="4" customFormat="1" x14ac:dyDescent="0.2">
      <c r="A581" s="182" t="s">
        <v>1394</v>
      </c>
      <c r="B581" s="403" t="s">
        <v>4497</v>
      </c>
      <c r="C581" s="38">
        <v>1</v>
      </c>
    </row>
    <row r="582" spans="1:3" s="4" customFormat="1" x14ac:dyDescent="0.2">
      <c r="A582" s="143" t="s">
        <v>1394</v>
      </c>
      <c r="B582" s="4" t="s">
        <v>3477</v>
      </c>
      <c r="C582" s="38">
        <v>1</v>
      </c>
    </row>
    <row r="583" spans="1:3" s="4" customFormat="1" x14ac:dyDescent="0.2">
      <c r="A583" s="143" t="s">
        <v>1394</v>
      </c>
      <c r="B583" s="378" t="s">
        <v>1154</v>
      </c>
      <c r="C583" s="38">
        <v>1</v>
      </c>
    </row>
    <row r="584" spans="1:3" s="4" customFormat="1" x14ac:dyDescent="0.2">
      <c r="A584" s="143" t="s">
        <v>1394</v>
      </c>
      <c r="B584" s="40" t="s">
        <v>1174</v>
      </c>
      <c r="C584" s="38">
        <v>1</v>
      </c>
    </row>
    <row r="585" spans="1:3" s="4" customFormat="1" x14ac:dyDescent="0.2">
      <c r="A585" s="143" t="s">
        <v>1394</v>
      </c>
      <c r="B585" s="40" t="s">
        <v>1167</v>
      </c>
      <c r="C585" s="38">
        <v>1</v>
      </c>
    </row>
    <row r="586" spans="1:3" s="4" customFormat="1" x14ac:dyDescent="0.2">
      <c r="A586" s="121" t="s">
        <v>1394</v>
      </c>
      <c r="B586" s="115" t="s">
        <v>4149</v>
      </c>
      <c r="C586" s="38">
        <v>1</v>
      </c>
    </row>
    <row r="587" spans="1:3" s="4" customFormat="1" x14ac:dyDescent="0.2">
      <c r="A587" s="143" t="s">
        <v>1394</v>
      </c>
      <c r="B587" s="40" t="s">
        <v>1266</v>
      </c>
      <c r="C587" s="38">
        <v>1</v>
      </c>
    </row>
    <row r="588" spans="1:3" s="4" customFormat="1" x14ac:dyDescent="0.2">
      <c r="A588" s="143" t="s">
        <v>1394</v>
      </c>
      <c r="B588" s="40" t="s">
        <v>1415</v>
      </c>
      <c r="C588" s="38">
        <v>1</v>
      </c>
    </row>
    <row r="589" spans="1:3" s="4" customFormat="1" x14ac:dyDescent="0.2">
      <c r="A589" s="143" t="s">
        <v>1394</v>
      </c>
      <c r="B589" s="40" t="s">
        <v>1425</v>
      </c>
      <c r="C589" s="38">
        <v>1</v>
      </c>
    </row>
    <row r="590" spans="1:3" s="4" customFormat="1" x14ac:dyDescent="0.2">
      <c r="A590" s="143" t="s">
        <v>1394</v>
      </c>
      <c r="B590" s="40" t="s">
        <v>1426</v>
      </c>
      <c r="C590" s="38">
        <v>1</v>
      </c>
    </row>
    <row r="591" spans="1:3" s="4" customFormat="1" x14ac:dyDescent="0.2">
      <c r="A591" s="143" t="s">
        <v>1394</v>
      </c>
      <c r="B591" s="378" t="s">
        <v>1428</v>
      </c>
      <c r="C591" s="38">
        <v>1</v>
      </c>
    </row>
    <row r="592" spans="1:3" s="4" customFormat="1" x14ac:dyDescent="0.2">
      <c r="A592" s="143" t="s">
        <v>1394</v>
      </c>
      <c r="B592" s="40" t="s">
        <v>1433</v>
      </c>
      <c r="C592" s="38">
        <v>1</v>
      </c>
    </row>
    <row r="593" spans="1:3" s="4" customFormat="1" x14ac:dyDescent="0.2">
      <c r="A593" s="143" t="s">
        <v>1394</v>
      </c>
      <c r="B593" s="40" t="s">
        <v>1435</v>
      </c>
      <c r="C593" s="38">
        <v>1</v>
      </c>
    </row>
    <row r="594" spans="1:3" s="4" customFormat="1" x14ac:dyDescent="0.2">
      <c r="A594" s="143" t="s">
        <v>1394</v>
      </c>
      <c r="B594" s="40" t="s">
        <v>1437</v>
      </c>
      <c r="C594" s="38">
        <v>1</v>
      </c>
    </row>
    <row r="595" spans="1:3" s="4" customFormat="1" x14ac:dyDescent="0.2">
      <c r="A595" s="143" t="s">
        <v>1394</v>
      </c>
      <c r="B595" s="40" t="s">
        <v>1440</v>
      </c>
      <c r="C595" s="38">
        <v>1</v>
      </c>
    </row>
    <row r="596" spans="1:3" s="4" customFormat="1" x14ac:dyDescent="0.2">
      <c r="A596" s="143" t="s">
        <v>1394</v>
      </c>
      <c r="B596" s="40" t="s">
        <v>1441</v>
      </c>
      <c r="C596" s="38">
        <v>1</v>
      </c>
    </row>
    <row r="597" spans="1:3" s="4" customFormat="1" x14ac:dyDescent="0.2">
      <c r="A597" s="143" t="s">
        <v>1394</v>
      </c>
      <c r="B597" s="378" t="s">
        <v>1121</v>
      </c>
      <c r="C597" s="38">
        <v>1</v>
      </c>
    </row>
    <row r="598" spans="1:3" s="4" customFormat="1" x14ac:dyDescent="0.2">
      <c r="A598" s="143" t="s">
        <v>1394</v>
      </c>
      <c r="B598" s="40" t="s">
        <v>1149</v>
      </c>
      <c r="C598" s="38">
        <v>1</v>
      </c>
    </row>
    <row r="599" spans="1:3" s="4" customFormat="1" x14ac:dyDescent="0.2">
      <c r="A599" s="143" t="s">
        <v>1394</v>
      </c>
      <c r="B599" s="40" t="s">
        <v>1113</v>
      </c>
      <c r="C599" s="38">
        <v>1</v>
      </c>
    </row>
    <row r="600" spans="1:3" s="4" customFormat="1" x14ac:dyDescent="0.2">
      <c r="A600" s="143" t="s">
        <v>1394</v>
      </c>
      <c r="B600" s="40" t="s">
        <v>1150</v>
      </c>
      <c r="C600" s="38">
        <v>1</v>
      </c>
    </row>
    <row r="601" spans="1:3" s="4" customFormat="1" x14ac:dyDescent="0.2">
      <c r="A601" s="143" t="s">
        <v>1394</v>
      </c>
      <c r="B601" s="40" t="s">
        <v>1042</v>
      </c>
      <c r="C601" s="38">
        <v>1</v>
      </c>
    </row>
    <row r="602" spans="1:3" s="4" customFormat="1" x14ac:dyDescent="0.2">
      <c r="A602" s="143" t="s">
        <v>1394</v>
      </c>
      <c r="B602" s="40" t="s">
        <v>1443</v>
      </c>
      <c r="C602" s="38">
        <v>1</v>
      </c>
    </row>
    <row r="603" spans="1:3" s="4" customFormat="1" x14ac:dyDescent="0.2">
      <c r="A603" s="143" t="s">
        <v>1394</v>
      </c>
      <c r="B603" s="40" t="s">
        <v>1444</v>
      </c>
      <c r="C603" s="38">
        <v>1</v>
      </c>
    </row>
    <row r="604" spans="1:3" s="4" customFormat="1" x14ac:dyDescent="0.2">
      <c r="A604" s="143" t="s">
        <v>1394</v>
      </c>
      <c r="B604" s="40" t="s">
        <v>1169</v>
      </c>
      <c r="C604" s="38">
        <v>1</v>
      </c>
    </row>
    <row r="605" spans="1:3" s="4" customFormat="1" x14ac:dyDescent="0.2">
      <c r="A605" s="12" t="s">
        <v>1394</v>
      </c>
      <c r="B605" s="4" t="s">
        <v>3608</v>
      </c>
      <c r="C605" s="38">
        <v>1</v>
      </c>
    </row>
    <row r="606" spans="1:3" s="4" customFormat="1" x14ac:dyDescent="0.2">
      <c r="A606" s="143" t="s">
        <v>1394</v>
      </c>
      <c r="B606" s="40" t="s">
        <v>1037</v>
      </c>
      <c r="C606" s="38">
        <v>1</v>
      </c>
    </row>
    <row r="607" spans="1:3" s="4" customFormat="1" x14ac:dyDescent="0.2">
      <c r="A607" s="143" t="s">
        <v>1394</v>
      </c>
      <c r="B607" s="40" t="s">
        <v>1148</v>
      </c>
      <c r="C607" s="38">
        <v>1</v>
      </c>
    </row>
    <row r="608" spans="1:3" s="4" customFormat="1" x14ac:dyDescent="0.2">
      <c r="A608" s="143" t="s">
        <v>1394</v>
      </c>
      <c r="B608" s="40" t="s">
        <v>1445</v>
      </c>
      <c r="C608" s="38">
        <v>1</v>
      </c>
    </row>
    <row r="609" spans="1:3" s="4" customFormat="1" x14ac:dyDescent="0.2">
      <c r="A609" s="143" t="s">
        <v>1394</v>
      </c>
      <c r="B609" s="40" t="s">
        <v>1267</v>
      </c>
      <c r="C609" s="38">
        <v>1</v>
      </c>
    </row>
    <row r="610" spans="1:3" s="4" customFormat="1" x14ac:dyDescent="0.2">
      <c r="A610" s="143" t="s">
        <v>1394</v>
      </c>
      <c r="B610" s="40" t="s">
        <v>1446</v>
      </c>
      <c r="C610" s="38">
        <v>1</v>
      </c>
    </row>
    <row r="611" spans="1:3" s="4" customFormat="1" x14ac:dyDescent="0.2">
      <c r="A611" s="143" t="s">
        <v>1394</v>
      </c>
      <c r="B611" s="40" t="s">
        <v>4579</v>
      </c>
      <c r="C611" s="38">
        <v>1</v>
      </c>
    </row>
    <row r="612" spans="1:3" s="4" customFormat="1" x14ac:dyDescent="0.2">
      <c r="A612" s="143" t="s">
        <v>1394</v>
      </c>
      <c r="B612" s="40" t="s">
        <v>1268</v>
      </c>
      <c r="C612" s="38">
        <v>1</v>
      </c>
    </row>
    <row r="613" spans="1:3" s="4" customFormat="1" x14ac:dyDescent="0.2">
      <c r="A613" s="143" t="s">
        <v>1394</v>
      </c>
      <c r="B613" s="40" t="s">
        <v>1151</v>
      </c>
      <c r="C613" s="38">
        <v>1</v>
      </c>
    </row>
    <row r="614" spans="1:3" s="4" customFormat="1" x14ac:dyDescent="0.2">
      <c r="A614" s="12" t="s">
        <v>1394</v>
      </c>
      <c r="B614" s="4" t="s">
        <v>3572</v>
      </c>
      <c r="C614" s="38">
        <v>1</v>
      </c>
    </row>
    <row r="615" spans="1:3" s="4" customFormat="1" x14ac:dyDescent="0.2">
      <c r="A615" s="143" t="s">
        <v>1394</v>
      </c>
      <c r="B615" s="40" t="s">
        <v>1256</v>
      </c>
      <c r="C615" s="38">
        <v>1</v>
      </c>
    </row>
    <row r="616" spans="1:3" s="4" customFormat="1" x14ac:dyDescent="0.2">
      <c r="A616" s="143" t="s">
        <v>1394</v>
      </c>
      <c r="B616" s="40" t="s">
        <v>1030</v>
      </c>
      <c r="C616" s="38">
        <v>1</v>
      </c>
    </row>
    <row r="617" spans="1:3" s="4" customFormat="1" x14ac:dyDescent="0.2">
      <c r="A617" s="12" t="s">
        <v>1394</v>
      </c>
      <c r="B617" s="4" t="s">
        <v>3657</v>
      </c>
      <c r="C617" s="38">
        <v>1</v>
      </c>
    </row>
    <row r="618" spans="1:3" s="4" customFormat="1" x14ac:dyDescent="0.2">
      <c r="A618" s="143" t="s">
        <v>1394</v>
      </c>
      <c r="B618" s="40" t="s">
        <v>1451</v>
      </c>
      <c r="C618" s="38">
        <v>1</v>
      </c>
    </row>
    <row r="619" spans="1:3" s="4" customFormat="1" x14ac:dyDescent="0.2">
      <c r="A619" s="143" t="s">
        <v>1394</v>
      </c>
      <c r="B619" s="40" t="s">
        <v>1452</v>
      </c>
      <c r="C619" s="38">
        <v>1</v>
      </c>
    </row>
    <row r="620" spans="1:3" s="4" customFormat="1" x14ac:dyDescent="0.2">
      <c r="A620" s="143" t="s">
        <v>1394</v>
      </c>
      <c r="B620" s="40" t="s">
        <v>1453</v>
      </c>
      <c r="C620" s="38">
        <v>1</v>
      </c>
    </row>
    <row r="621" spans="1:3" s="4" customFormat="1" x14ac:dyDescent="0.2">
      <c r="A621" s="143" t="s">
        <v>1394</v>
      </c>
      <c r="B621" s="378" t="s">
        <v>1454</v>
      </c>
      <c r="C621" s="38">
        <v>1</v>
      </c>
    </row>
    <row r="622" spans="1:3" s="4" customFormat="1" x14ac:dyDescent="0.2">
      <c r="A622" s="143" t="s">
        <v>1394</v>
      </c>
      <c r="B622" s="40" t="s">
        <v>1248</v>
      </c>
      <c r="C622" s="38">
        <v>1</v>
      </c>
    </row>
    <row r="623" spans="1:3" s="4" customFormat="1" x14ac:dyDescent="0.2">
      <c r="A623" s="143" t="s">
        <v>1394</v>
      </c>
      <c r="B623" s="40" t="s">
        <v>1455</v>
      </c>
      <c r="C623" s="38">
        <v>1</v>
      </c>
    </row>
    <row r="624" spans="1:3" s="4" customFormat="1" x14ac:dyDescent="0.2">
      <c r="A624" s="143" t="s">
        <v>1394</v>
      </c>
      <c r="B624" s="40" t="s">
        <v>1456</v>
      </c>
      <c r="C624" s="38">
        <v>1</v>
      </c>
    </row>
    <row r="625" spans="1:3" s="4" customFormat="1" x14ac:dyDescent="0.2">
      <c r="A625" s="143" t="s">
        <v>1394</v>
      </c>
      <c r="B625" s="40" t="s">
        <v>1125</v>
      </c>
      <c r="C625" s="38">
        <v>1</v>
      </c>
    </row>
    <row r="626" spans="1:3" s="4" customFormat="1" x14ac:dyDescent="0.2">
      <c r="A626" s="143" t="s">
        <v>1394</v>
      </c>
      <c r="B626" s="40" t="s">
        <v>1153</v>
      </c>
      <c r="C626" s="38">
        <v>1</v>
      </c>
    </row>
    <row r="627" spans="1:3" s="4" customFormat="1" x14ac:dyDescent="0.2">
      <c r="A627" s="143" t="s">
        <v>1394</v>
      </c>
      <c r="B627" s="40" t="s">
        <v>1459</v>
      </c>
      <c r="C627" s="38">
        <v>1</v>
      </c>
    </row>
    <row r="628" spans="1:3" s="4" customFormat="1" x14ac:dyDescent="0.2">
      <c r="A628" s="143" t="s">
        <v>1394</v>
      </c>
      <c r="B628" s="40" t="s">
        <v>1257</v>
      </c>
      <c r="C628" s="38">
        <v>1</v>
      </c>
    </row>
    <row r="629" spans="1:3" s="4" customFormat="1" x14ac:dyDescent="0.2">
      <c r="A629" s="143" t="s">
        <v>1394</v>
      </c>
      <c r="B629" s="4" t="s">
        <v>3478</v>
      </c>
      <c r="C629" s="38">
        <v>1</v>
      </c>
    </row>
    <row r="630" spans="1:3" s="4" customFormat="1" x14ac:dyDescent="0.2">
      <c r="A630" s="143" t="s">
        <v>1394</v>
      </c>
      <c r="B630" s="40" t="s">
        <v>1460</v>
      </c>
      <c r="C630" s="38">
        <v>1</v>
      </c>
    </row>
    <row r="631" spans="1:3" s="4" customFormat="1" x14ac:dyDescent="0.2">
      <c r="A631" s="12" t="s">
        <v>1394</v>
      </c>
      <c r="B631" s="4" t="s">
        <v>4124</v>
      </c>
      <c r="C631" s="38">
        <v>1</v>
      </c>
    </row>
    <row r="632" spans="1:3" s="4" customFormat="1" x14ac:dyDescent="0.2">
      <c r="A632" s="12" t="s">
        <v>1394</v>
      </c>
      <c r="B632" s="4" t="s">
        <v>1738</v>
      </c>
      <c r="C632" s="38">
        <v>1</v>
      </c>
    </row>
    <row r="633" spans="1:3" s="4" customFormat="1" x14ac:dyDescent="0.2">
      <c r="A633" s="12" t="s">
        <v>1394</v>
      </c>
      <c r="B633" s="4" t="s">
        <v>4577</v>
      </c>
      <c r="C633" s="38">
        <v>1</v>
      </c>
    </row>
    <row r="634" spans="1:3" s="4" customFormat="1" x14ac:dyDescent="0.2">
      <c r="A634" s="143" t="s">
        <v>1394</v>
      </c>
      <c r="B634" s="40" t="s">
        <v>1177</v>
      </c>
      <c r="C634" s="38">
        <v>1</v>
      </c>
    </row>
    <row r="635" spans="1:3" s="4" customFormat="1" x14ac:dyDescent="0.2">
      <c r="A635" s="143" t="s">
        <v>1394</v>
      </c>
      <c r="B635" s="40" t="s">
        <v>1461</v>
      </c>
      <c r="C635" s="38">
        <v>1</v>
      </c>
    </row>
    <row r="636" spans="1:3" s="4" customFormat="1" x14ac:dyDescent="0.2">
      <c r="A636" s="121" t="s">
        <v>1394</v>
      </c>
      <c r="B636" s="115" t="s">
        <v>4144</v>
      </c>
      <c r="C636" s="38">
        <v>1</v>
      </c>
    </row>
    <row r="637" spans="1:3" s="4" customFormat="1" x14ac:dyDescent="0.2">
      <c r="A637" s="143" t="s">
        <v>1394</v>
      </c>
      <c r="B637" s="40" t="s">
        <v>1255</v>
      </c>
      <c r="C637" s="38">
        <v>1</v>
      </c>
    </row>
    <row r="638" spans="1:3" s="4" customFormat="1" x14ac:dyDescent="0.2">
      <c r="A638" s="143" t="s">
        <v>1394</v>
      </c>
      <c r="B638" s="40" t="s">
        <v>1254</v>
      </c>
      <c r="C638" s="38">
        <v>1</v>
      </c>
    </row>
    <row r="639" spans="1:3" s="4" customFormat="1" x14ac:dyDescent="0.2">
      <c r="A639" s="12" t="s">
        <v>1394</v>
      </c>
      <c r="B639" s="4" t="s">
        <v>1633</v>
      </c>
      <c r="C639" s="38">
        <v>1</v>
      </c>
    </row>
    <row r="640" spans="1:3" s="4" customFormat="1" x14ac:dyDescent="0.2">
      <c r="A640" s="143" t="s">
        <v>1394</v>
      </c>
      <c r="B640" s="40" t="s">
        <v>1463</v>
      </c>
      <c r="C640" s="38">
        <v>1</v>
      </c>
    </row>
    <row r="641" spans="1:5" s="4" customFormat="1" x14ac:dyDescent="0.2">
      <c r="A641" s="143" t="s">
        <v>1394</v>
      </c>
      <c r="B641" s="40" t="s">
        <v>1464</v>
      </c>
      <c r="C641" s="38">
        <v>1</v>
      </c>
    </row>
    <row r="642" spans="1:5" s="4" customFormat="1" x14ac:dyDescent="0.2">
      <c r="A642" s="12" t="s">
        <v>1394</v>
      </c>
      <c r="B642" s="4" t="s">
        <v>3536</v>
      </c>
      <c r="C642" s="38">
        <v>1</v>
      </c>
    </row>
    <row r="643" spans="1:5" s="4" customFormat="1" x14ac:dyDescent="0.2">
      <c r="A643" s="143" t="s">
        <v>1394</v>
      </c>
      <c r="B643" s="40" t="s">
        <v>1249</v>
      </c>
      <c r="C643" s="38">
        <v>1</v>
      </c>
    </row>
    <row r="644" spans="1:5" s="4" customFormat="1" x14ac:dyDescent="0.2">
      <c r="A644" s="143" t="s">
        <v>1394</v>
      </c>
      <c r="B644" s="40" t="s">
        <v>1131</v>
      </c>
      <c r="C644" s="38">
        <v>1</v>
      </c>
    </row>
    <row r="645" spans="1:5" s="4" customFormat="1" x14ac:dyDescent="0.2">
      <c r="A645" s="143" t="s">
        <v>1394</v>
      </c>
      <c r="B645" s="40" t="s">
        <v>1293</v>
      </c>
      <c r="C645" s="38">
        <v>1</v>
      </c>
    </row>
    <row r="646" spans="1:5" s="4" customFormat="1" x14ac:dyDescent="0.2">
      <c r="A646" s="12" t="s">
        <v>1394</v>
      </c>
      <c r="B646" s="4" t="s">
        <v>3618</v>
      </c>
      <c r="C646" s="38">
        <v>1</v>
      </c>
    </row>
    <row r="647" spans="1:5" x14ac:dyDescent="0.2">
      <c r="A647" s="387"/>
      <c r="B647" s="387"/>
      <c r="C647" s="387"/>
      <c r="D647" s="387"/>
    </row>
    <row r="648" spans="1:5" x14ac:dyDescent="0.2">
      <c r="A648" s="143" t="s">
        <v>1643</v>
      </c>
      <c r="B648" s="404" t="s">
        <v>2261</v>
      </c>
      <c r="C648" s="128">
        <v>12</v>
      </c>
      <c r="D648" s="470" t="s">
        <v>4774</v>
      </c>
      <c r="E648" s="9" t="s">
        <v>4785</v>
      </c>
    </row>
    <row r="649" spans="1:5" x14ac:dyDescent="0.2">
      <c r="A649" s="143" t="s">
        <v>1643</v>
      </c>
      <c r="B649" s="40" t="s">
        <v>1048</v>
      </c>
      <c r="C649" s="128">
        <v>10</v>
      </c>
      <c r="D649" s="470"/>
      <c r="E649" s="431" t="s">
        <v>4786</v>
      </c>
    </row>
    <row r="650" spans="1:5" x14ac:dyDescent="0.2">
      <c r="A650" s="117" t="s">
        <v>1643</v>
      </c>
      <c r="B650" s="40" t="s">
        <v>1047</v>
      </c>
      <c r="C650" s="128">
        <v>9</v>
      </c>
      <c r="D650" s="470"/>
      <c r="E650" s="106"/>
    </row>
    <row r="651" spans="1:5" x14ac:dyDescent="0.2">
      <c r="A651" s="117" t="s">
        <v>1643</v>
      </c>
      <c r="B651" s="72" t="s">
        <v>3460</v>
      </c>
      <c r="C651" s="128">
        <v>7</v>
      </c>
      <c r="D651" s="470"/>
      <c r="E651" s="106"/>
    </row>
    <row r="652" spans="1:5" ht="15.75" thickBot="1" x14ac:dyDescent="0.25">
      <c r="A652" s="375" t="s">
        <v>1643</v>
      </c>
      <c r="B652" s="376" t="s">
        <v>1069</v>
      </c>
      <c r="C652" s="381">
        <v>5</v>
      </c>
      <c r="D652" s="471"/>
      <c r="E652" s="106"/>
    </row>
    <row r="653" spans="1:5" x14ac:dyDescent="0.2">
      <c r="A653" s="392" t="s">
        <v>1643</v>
      </c>
      <c r="B653" s="412" t="s">
        <v>1645</v>
      </c>
      <c r="C653" s="401">
        <v>4</v>
      </c>
      <c r="D653" s="472" t="s">
        <v>4775</v>
      </c>
      <c r="E653" s="106"/>
    </row>
    <row r="654" spans="1:5" ht="15.75" thickBot="1" x14ac:dyDescent="0.25">
      <c r="A654" s="379" t="s">
        <v>1643</v>
      </c>
      <c r="B654" s="376" t="s">
        <v>1075</v>
      </c>
      <c r="C654" s="381">
        <v>4</v>
      </c>
      <c r="D654" s="474"/>
      <c r="E654" s="106"/>
    </row>
    <row r="655" spans="1:5" x14ac:dyDescent="0.2">
      <c r="A655" s="143" t="s">
        <v>1643</v>
      </c>
      <c r="B655" s="40" t="s">
        <v>1252</v>
      </c>
      <c r="C655" s="38">
        <v>2</v>
      </c>
      <c r="E655" s="106"/>
    </row>
    <row r="656" spans="1:5" x14ac:dyDescent="0.2">
      <c r="A656" s="143" t="s">
        <v>1643</v>
      </c>
      <c r="B656" s="40" t="s">
        <v>1068</v>
      </c>
      <c r="C656" s="38">
        <v>2</v>
      </c>
      <c r="E656" s="106"/>
    </row>
    <row r="657" spans="1:5" x14ac:dyDescent="0.2">
      <c r="A657" s="12" t="s">
        <v>1643</v>
      </c>
      <c r="B657" s="4" t="s">
        <v>1759</v>
      </c>
      <c r="C657" s="38">
        <v>2</v>
      </c>
      <c r="E657" s="106"/>
    </row>
    <row r="658" spans="1:5" x14ac:dyDescent="0.2">
      <c r="A658" s="12" t="s">
        <v>1643</v>
      </c>
      <c r="B658" s="4" t="s">
        <v>1758</v>
      </c>
      <c r="C658" s="38">
        <v>2</v>
      </c>
      <c r="E658" s="106"/>
    </row>
    <row r="659" spans="1:5" x14ac:dyDescent="0.2">
      <c r="A659" s="143" t="s">
        <v>1643</v>
      </c>
      <c r="B659" s="40" t="s">
        <v>1093</v>
      </c>
      <c r="C659" s="38">
        <v>2</v>
      </c>
      <c r="E659" s="106"/>
    </row>
    <row r="660" spans="1:5" x14ac:dyDescent="0.2">
      <c r="A660" s="143" t="s">
        <v>1643</v>
      </c>
      <c r="B660" s="4" t="s">
        <v>4677</v>
      </c>
      <c r="C660" s="38">
        <v>2</v>
      </c>
      <c r="E660" s="106"/>
    </row>
    <row r="661" spans="1:5" x14ac:dyDescent="0.2">
      <c r="A661" s="12" t="s">
        <v>1643</v>
      </c>
      <c r="B661" s="40" t="s">
        <v>4678</v>
      </c>
      <c r="C661" s="38">
        <v>2</v>
      </c>
      <c r="E661" s="106"/>
    </row>
    <row r="662" spans="1:5" x14ac:dyDescent="0.2">
      <c r="A662" s="143" t="s">
        <v>1643</v>
      </c>
      <c r="B662" s="40" t="s">
        <v>1072</v>
      </c>
      <c r="C662" s="38">
        <v>1</v>
      </c>
      <c r="E662" s="106"/>
    </row>
    <row r="663" spans="1:5" x14ac:dyDescent="0.2">
      <c r="A663" s="12" t="s">
        <v>1643</v>
      </c>
      <c r="B663" s="4" t="s">
        <v>1646</v>
      </c>
      <c r="C663" s="38">
        <v>1</v>
      </c>
      <c r="E663" s="106"/>
    </row>
    <row r="664" spans="1:5" x14ac:dyDescent="0.2">
      <c r="A664" s="12" t="s">
        <v>1643</v>
      </c>
      <c r="B664" s="65" t="s">
        <v>4487</v>
      </c>
      <c r="C664" s="38">
        <v>1</v>
      </c>
      <c r="E664" s="106"/>
    </row>
    <row r="665" spans="1:5" x14ac:dyDescent="0.2">
      <c r="A665" s="143" t="s">
        <v>1643</v>
      </c>
      <c r="B665" s="419" t="s">
        <v>950</v>
      </c>
      <c r="C665" s="38">
        <v>1</v>
      </c>
      <c r="E665" s="106"/>
    </row>
    <row r="666" spans="1:5" x14ac:dyDescent="0.2">
      <c r="A666" s="110" t="s">
        <v>1643</v>
      </c>
      <c r="B666" s="40" t="s">
        <v>1084</v>
      </c>
      <c r="C666" s="38">
        <v>1</v>
      </c>
      <c r="E666" s="106"/>
    </row>
    <row r="667" spans="1:5" x14ac:dyDescent="0.2">
      <c r="A667" s="12" t="s">
        <v>1643</v>
      </c>
      <c r="B667" s="65" t="s">
        <v>4407</v>
      </c>
      <c r="C667" s="38">
        <v>1</v>
      </c>
      <c r="E667" s="106"/>
    </row>
    <row r="668" spans="1:5" x14ac:dyDescent="0.2">
      <c r="A668" s="12" t="s">
        <v>1643</v>
      </c>
      <c r="B668" s="65" t="s">
        <v>4486</v>
      </c>
      <c r="C668" s="38">
        <v>1</v>
      </c>
      <c r="E668" s="106"/>
    </row>
    <row r="669" spans="1:5" x14ac:dyDescent="0.2">
      <c r="A669" s="110" t="s">
        <v>1643</v>
      </c>
      <c r="B669" s="39" t="s">
        <v>4676</v>
      </c>
      <c r="C669" s="38">
        <v>1</v>
      </c>
      <c r="E669" s="106"/>
    </row>
    <row r="670" spans="1:5" x14ac:dyDescent="0.2">
      <c r="A670" s="143" t="s">
        <v>1643</v>
      </c>
      <c r="B670" s="40" t="s">
        <v>1102</v>
      </c>
      <c r="C670" s="38">
        <v>1</v>
      </c>
      <c r="E670" s="106"/>
    </row>
    <row r="671" spans="1:5" x14ac:dyDescent="0.2">
      <c r="A671" s="12" t="s">
        <v>1643</v>
      </c>
      <c r="B671" s="111" t="s">
        <v>1642</v>
      </c>
      <c r="C671" s="38">
        <v>1</v>
      </c>
      <c r="E671" s="106"/>
    </row>
    <row r="672" spans="1:5" x14ac:dyDescent="0.2">
      <c r="A672" s="387"/>
      <c r="B672" s="387"/>
      <c r="C672" s="387"/>
      <c r="D672" s="387"/>
    </row>
    <row r="673" spans="1:5" x14ac:dyDescent="0.2">
      <c r="A673" s="117" t="s">
        <v>1479</v>
      </c>
      <c r="B673" s="64" t="s">
        <v>4449</v>
      </c>
      <c r="C673" s="128">
        <v>8</v>
      </c>
      <c r="D673" s="470" t="s">
        <v>4774</v>
      </c>
      <c r="E673" s="106"/>
    </row>
    <row r="674" spans="1:5" x14ac:dyDescent="0.2">
      <c r="A674" s="117" t="s">
        <v>1479</v>
      </c>
      <c r="B674" s="421" t="s">
        <v>2282</v>
      </c>
      <c r="C674" s="128">
        <v>8</v>
      </c>
      <c r="D674" s="470"/>
      <c r="E674" s="106"/>
    </row>
    <row r="675" spans="1:5" x14ac:dyDescent="0.2">
      <c r="A675" s="117" t="s">
        <v>1479</v>
      </c>
      <c r="B675" s="51" t="s">
        <v>4457</v>
      </c>
      <c r="C675" s="128">
        <v>6</v>
      </c>
      <c r="D675" s="470"/>
      <c r="E675" s="106"/>
    </row>
    <row r="676" spans="1:5" ht="15.75" thickBot="1" x14ac:dyDescent="0.25">
      <c r="A676" s="375" t="s">
        <v>1479</v>
      </c>
      <c r="B676" s="416" t="s">
        <v>4453</v>
      </c>
      <c r="C676" s="381">
        <v>4</v>
      </c>
      <c r="D676" s="471"/>
      <c r="E676" s="106"/>
    </row>
    <row r="677" spans="1:5" x14ac:dyDescent="0.2">
      <c r="A677" s="143" t="s">
        <v>1479</v>
      </c>
      <c r="B677" s="40" t="s">
        <v>1483</v>
      </c>
      <c r="C677" s="38">
        <v>2</v>
      </c>
      <c r="E677" s="106"/>
    </row>
    <row r="678" spans="1:5" x14ac:dyDescent="0.2">
      <c r="A678" s="12" t="s">
        <v>1479</v>
      </c>
      <c r="B678" s="64" t="s">
        <v>4459</v>
      </c>
      <c r="C678" s="38">
        <v>2</v>
      </c>
      <c r="E678" s="106"/>
    </row>
    <row r="679" spans="1:5" x14ac:dyDescent="0.2">
      <c r="A679" s="12" t="s">
        <v>1479</v>
      </c>
      <c r="B679" s="380" t="s">
        <v>3390</v>
      </c>
      <c r="C679" s="38">
        <v>2</v>
      </c>
      <c r="E679" s="106"/>
    </row>
    <row r="680" spans="1:5" x14ac:dyDescent="0.2">
      <c r="A680" s="12" t="s">
        <v>1479</v>
      </c>
      <c r="B680" s="64" t="s">
        <v>4454</v>
      </c>
      <c r="C680" s="38">
        <v>2</v>
      </c>
      <c r="E680" s="106"/>
    </row>
    <row r="681" spans="1:5" x14ac:dyDescent="0.2">
      <c r="A681" s="12" t="s">
        <v>1479</v>
      </c>
      <c r="B681" s="4" t="s">
        <v>3835</v>
      </c>
      <c r="C681" s="38">
        <v>1</v>
      </c>
      <c r="E681" s="106"/>
    </row>
    <row r="682" spans="1:5" x14ac:dyDescent="0.2">
      <c r="A682" s="143" t="s">
        <v>1479</v>
      </c>
      <c r="B682" s="378" t="s">
        <v>1484</v>
      </c>
      <c r="C682" s="38">
        <v>1</v>
      </c>
      <c r="E682" s="106"/>
    </row>
    <row r="683" spans="1:5" x14ac:dyDescent="0.2">
      <c r="A683" s="143" t="s">
        <v>1479</v>
      </c>
      <c r="B683" s="40" t="s">
        <v>1485</v>
      </c>
      <c r="C683" s="38">
        <v>1</v>
      </c>
      <c r="E683" s="106"/>
    </row>
    <row r="684" spans="1:5" x14ac:dyDescent="0.2">
      <c r="A684" s="12" t="s">
        <v>1479</v>
      </c>
      <c r="B684" s="68" t="s">
        <v>2291</v>
      </c>
      <c r="C684" s="38">
        <v>1</v>
      </c>
      <c r="E684" s="106"/>
    </row>
    <row r="685" spans="1:5" x14ac:dyDescent="0.2">
      <c r="A685" s="143" t="s">
        <v>1479</v>
      </c>
      <c r="B685" s="40" t="s">
        <v>1487</v>
      </c>
      <c r="C685" s="38">
        <v>1</v>
      </c>
      <c r="E685" s="106"/>
    </row>
    <row r="686" spans="1:5" x14ac:dyDescent="0.2">
      <c r="A686" s="178" t="s">
        <v>1479</v>
      </c>
      <c r="B686" s="186" t="s">
        <v>2295</v>
      </c>
      <c r="C686" s="38">
        <v>1</v>
      </c>
      <c r="E686" s="106"/>
    </row>
    <row r="687" spans="1:5" x14ac:dyDescent="0.2">
      <c r="A687" s="387"/>
      <c r="B687" s="387"/>
      <c r="C687" s="387"/>
      <c r="D687" s="387"/>
    </row>
    <row r="688" spans="1:5" x14ac:dyDescent="0.2">
      <c r="A688" s="12" t="s">
        <v>1489</v>
      </c>
      <c r="B688" s="4" t="s">
        <v>3935</v>
      </c>
      <c r="C688" s="38">
        <v>23</v>
      </c>
      <c r="D688" s="483" t="s">
        <v>4774</v>
      </c>
      <c r="E688" s="431" t="s">
        <v>4787</v>
      </c>
    </row>
    <row r="689" spans="1:5" x14ac:dyDescent="0.2">
      <c r="A689" s="12" t="s">
        <v>1489</v>
      </c>
      <c r="B689" s="40" t="s">
        <v>4681</v>
      </c>
      <c r="C689" s="38">
        <v>9</v>
      </c>
      <c r="D689" s="483"/>
      <c r="E689" s="106"/>
    </row>
    <row r="690" spans="1:5" x14ac:dyDescent="0.2">
      <c r="A690" s="12" t="s">
        <v>1489</v>
      </c>
      <c r="B690" s="4" t="s">
        <v>3415</v>
      </c>
      <c r="C690" s="38">
        <v>6</v>
      </c>
      <c r="D690" s="483"/>
      <c r="E690" s="106"/>
    </row>
    <row r="691" spans="1:5" x14ac:dyDescent="0.2">
      <c r="A691" s="12" t="s">
        <v>1489</v>
      </c>
      <c r="B691" s="4" t="s">
        <v>1683</v>
      </c>
      <c r="C691" s="38">
        <v>5</v>
      </c>
      <c r="D691" s="483"/>
      <c r="E691" s="106"/>
    </row>
    <row r="692" spans="1:5" ht="15.75" thickBot="1" x14ac:dyDescent="0.25">
      <c r="A692" s="379" t="s">
        <v>1489</v>
      </c>
      <c r="B692" s="390" t="s">
        <v>1690</v>
      </c>
      <c r="C692" s="381">
        <v>5</v>
      </c>
      <c r="D692" s="471"/>
      <c r="E692" s="106"/>
    </row>
    <row r="693" spans="1:5" x14ac:dyDescent="0.2">
      <c r="A693" s="392" t="s">
        <v>1489</v>
      </c>
      <c r="B693" s="412" t="s">
        <v>3436</v>
      </c>
      <c r="C693" s="401">
        <v>4</v>
      </c>
      <c r="D693" s="472" t="s">
        <v>4775</v>
      </c>
      <c r="E693" s="106"/>
    </row>
    <row r="694" spans="1:5" x14ac:dyDescent="0.2">
      <c r="A694" s="117" t="s">
        <v>1489</v>
      </c>
      <c r="B694" s="111" t="s">
        <v>1689</v>
      </c>
      <c r="C694" s="128">
        <v>4</v>
      </c>
      <c r="D694" s="487"/>
      <c r="E694" s="106"/>
    </row>
    <row r="695" spans="1:5" x14ac:dyDescent="0.2">
      <c r="A695" s="117" t="s">
        <v>1489</v>
      </c>
      <c r="B695" s="111" t="s">
        <v>4687</v>
      </c>
      <c r="C695" s="128">
        <v>3</v>
      </c>
      <c r="D695" s="487"/>
      <c r="E695" s="106"/>
    </row>
    <row r="696" spans="1:5" ht="15.75" thickBot="1" x14ac:dyDescent="0.25">
      <c r="A696" s="375" t="s">
        <v>1489</v>
      </c>
      <c r="B696" s="390" t="s">
        <v>2311</v>
      </c>
      <c r="C696" s="381">
        <v>3</v>
      </c>
      <c r="D696" s="474"/>
      <c r="E696" s="106"/>
    </row>
    <row r="697" spans="1:5" x14ac:dyDescent="0.2">
      <c r="A697" s="12" t="s">
        <v>1489</v>
      </c>
      <c r="B697" s="64" t="s">
        <v>4685</v>
      </c>
      <c r="C697" s="38">
        <v>2</v>
      </c>
      <c r="D697" s="38"/>
      <c r="E697" s="106"/>
    </row>
    <row r="698" spans="1:5" x14ac:dyDescent="0.2">
      <c r="A698" s="12" t="s">
        <v>1489</v>
      </c>
      <c r="B698" s="64" t="s">
        <v>4683</v>
      </c>
      <c r="C698" s="38">
        <v>2</v>
      </c>
      <c r="D698" s="38"/>
      <c r="E698" s="106"/>
    </row>
    <row r="699" spans="1:5" x14ac:dyDescent="0.2">
      <c r="A699" s="12" t="s">
        <v>1489</v>
      </c>
      <c r="B699" s="4" t="s">
        <v>3432</v>
      </c>
      <c r="C699" s="38">
        <v>2</v>
      </c>
      <c r="D699" s="38"/>
      <c r="E699" s="106"/>
    </row>
    <row r="700" spans="1:5" x14ac:dyDescent="0.2">
      <c r="A700" s="12" t="s">
        <v>1489</v>
      </c>
      <c r="B700" s="4" t="s">
        <v>3605</v>
      </c>
      <c r="C700" s="38">
        <v>2</v>
      </c>
      <c r="D700" s="38"/>
      <c r="E700" s="106"/>
    </row>
    <row r="701" spans="1:5" x14ac:dyDescent="0.2">
      <c r="A701" s="12" t="s">
        <v>1489</v>
      </c>
      <c r="B701" s="4" t="s">
        <v>1727</v>
      </c>
      <c r="C701" s="38">
        <v>2</v>
      </c>
      <c r="D701" s="38"/>
      <c r="E701" s="106"/>
    </row>
    <row r="702" spans="1:5" x14ac:dyDescent="0.2">
      <c r="A702" s="143" t="s">
        <v>1489</v>
      </c>
      <c r="B702" s="40" t="s">
        <v>1493</v>
      </c>
      <c r="C702" s="38">
        <v>2</v>
      </c>
      <c r="D702" s="38"/>
      <c r="E702" s="106"/>
    </row>
    <row r="703" spans="1:5" x14ac:dyDescent="0.2">
      <c r="A703" s="143" t="s">
        <v>1489</v>
      </c>
      <c r="B703" s="40" t="s">
        <v>1494</v>
      </c>
      <c r="C703" s="38">
        <v>2</v>
      </c>
      <c r="D703" s="38"/>
      <c r="E703" s="106"/>
    </row>
    <row r="704" spans="1:5" x14ac:dyDescent="0.2">
      <c r="A704" s="143" t="s">
        <v>1489</v>
      </c>
      <c r="B704" s="4" t="s">
        <v>4682</v>
      </c>
      <c r="C704" s="38">
        <v>2</v>
      </c>
      <c r="D704" s="38"/>
      <c r="E704" s="106"/>
    </row>
    <row r="705" spans="1:5" x14ac:dyDescent="0.2">
      <c r="A705" s="12" t="s">
        <v>1489</v>
      </c>
      <c r="B705" s="4" t="s">
        <v>3440</v>
      </c>
      <c r="C705" s="38">
        <v>1</v>
      </c>
      <c r="D705" s="38"/>
      <c r="E705" s="106"/>
    </row>
    <row r="706" spans="1:5" x14ac:dyDescent="0.2">
      <c r="A706" s="12" t="s">
        <v>1489</v>
      </c>
      <c r="B706" s="64" t="s">
        <v>4686</v>
      </c>
      <c r="C706" s="38">
        <v>1</v>
      </c>
      <c r="D706" s="38"/>
      <c r="E706" s="106"/>
    </row>
    <row r="707" spans="1:5" x14ac:dyDescent="0.2">
      <c r="A707" s="143" t="s">
        <v>1489</v>
      </c>
      <c r="B707" s="40" t="s">
        <v>1490</v>
      </c>
      <c r="C707" s="38">
        <v>1</v>
      </c>
      <c r="D707" s="38"/>
      <c r="E707" s="106"/>
    </row>
    <row r="708" spans="1:5" x14ac:dyDescent="0.2">
      <c r="A708" s="12" t="s">
        <v>1489</v>
      </c>
      <c r="B708" s="4" t="s">
        <v>3554</v>
      </c>
      <c r="C708" s="38">
        <v>1</v>
      </c>
      <c r="D708" s="38"/>
      <c r="E708" s="106"/>
    </row>
    <row r="709" spans="1:5" x14ac:dyDescent="0.2">
      <c r="A709" s="143" t="s">
        <v>1489</v>
      </c>
      <c r="B709" s="4" t="s">
        <v>4728</v>
      </c>
      <c r="C709" s="38">
        <v>1</v>
      </c>
      <c r="D709" s="38"/>
      <c r="E709" s="106"/>
    </row>
    <row r="710" spans="1:5" x14ac:dyDescent="0.2">
      <c r="A710" s="143" t="s">
        <v>1489</v>
      </c>
      <c r="B710" s="40" t="s">
        <v>4688</v>
      </c>
      <c r="C710" s="38">
        <v>1</v>
      </c>
      <c r="D710" s="38"/>
      <c r="E710" s="106"/>
    </row>
    <row r="711" spans="1:5" x14ac:dyDescent="0.2">
      <c r="A711" s="143" t="s">
        <v>1489</v>
      </c>
      <c r="B711" s="40" t="s">
        <v>4689</v>
      </c>
      <c r="C711" s="38">
        <v>1</v>
      </c>
      <c r="D711" s="38"/>
      <c r="E711" s="106"/>
    </row>
    <row r="712" spans="1:5" x14ac:dyDescent="0.2">
      <c r="A712" s="12" t="s">
        <v>1489</v>
      </c>
      <c r="B712" s="4" t="s">
        <v>4690</v>
      </c>
      <c r="C712" s="38">
        <v>1</v>
      </c>
      <c r="D712" s="38"/>
      <c r="E712" s="106"/>
    </row>
    <row r="713" spans="1:5" x14ac:dyDescent="0.2">
      <c r="A713" s="143" t="s">
        <v>1489</v>
      </c>
      <c r="B713" s="40" t="s">
        <v>4691</v>
      </c>
      <c r="C713" s="38">
        <v>1</v>
      </c>
      <c r="D713" s="38"/>
      <c r="E713" s="106"/>
    </row>
    <row r="714" spans="1:5" x14ac:dyDescent="0.2">
      <c r="A714" s="12" t="s">
        <v>1489</v>
      </c>
      <c r="B714" s="4" t="s">
        <v>4692</v>
      </c>
      <c r="C714" s="38">
        <v>1</v>
      </c>
      <c r="D714" s="38"/>
      <c r="E714" s="106"/>
    </row>
    <row r="715" spans="1:5" x14ac:dyDescent="0.2">
      <c r="A715" s="143" t="s">
        <v>1489</v>
      </c>
      <c r="B715" s="40" t="s">
        <v>1491</v>
      </c>
      <c r="C715" s="38">
        <v>1</v>
      </c>
      <c r="D715" s="38"/>
      <c r="E715" s="106"/>
    </row>
    <row r="716" spans="1:5" x14ac:dyDescent="0.2">
      <c r="A716" s="12" t="s">
        <v>1489</v>
      </c>
      <c r="B716" s="4" t="s">
        <v>3697</v>
      </c>
      <c r="C716" s="38">
        <v>1</v>
      </c>
      <c r="D716" s="38"/>
      <c r="E716" s="106"/>
    </row>
    <row r="717" spans="1:5" x14ac:dyDescent="0.2">
      <c r="A717" s="143" t="s">
        <v>1489</v>
      </c>
      <c r="B717" s="40" t="s">
        <v>1492</v>
      </c>
      <c r="C717" s="38">
        <v>1</v>
      </c>
      <c r="D717" s="38"/>
      <c r="E717" s="106"/>
    </row>
    <row r="718" spans="1:5" x14ac:dyDescent="0.2">
      <c r="A718" s="12" t="s">
        <v>1489</v>
      </c>
      <c r="B718" s="40" t="s">
        <v>1302</v>
      </c>
      <c r="C718" s="38">
        <v>1</v>
      </c>
      <c r="D718" s="38"/>
      <c r="E718" s="106"/>
    </row>
    <row r="719" spans="1:5" x14ac:dyDescent="0.2">
      <c r="A719" s="12" t="s">
        <v>1489</v>
      </c>
      <c r="B719" s="4" t="s">
        <v>3437</v>
      </c>
      <c r="C719" s="38">
        <v>1</v>
      </c>
      <c r="D719" s="38"/>
      <c r="E719" s="106"/>
    </row>
    <row r="720" spans="1:5" x14ac:dyDescent="0.2">
      <c r="A720" s="12" t="s">
        <v>1489</v>
      </c>
      <c r="B720" s="4" t="s">
        <v>3433</v>
      </c>
      <c r="C720" s="38">
        <v>1</v>
      </c>
      <c r="D720" s="38"/>
      <c r="E720" s="106"/>
    </row>
    <row r="721" spans="1:5" x14ac:dyDescent="0.2">
      <c r="A721" s="12" t="s">
        <v>1489</v>
      </c>
      <c r="B721" s="4" t="s">
        <v>3438</v>
      </c>
      <c r="C721" s="38">
        <v>1</v>
      </c>
      <c r="D721" s="38"/>
      <c r="E721" s="106"/>
    </row>
    <row r="722" spans="1:5" x14ac:dyDescent="0.2">
      <c r="A722" s="12" t="s">
        <v>1489</v>
      </c>
      <c r="B722" s="4" t="s">
        <v>3434</v>
      </c>
      <c r="C722" s="38">
        <v>1</v>
      </c>
      <c r="D722" s="38"/>
      <c r="E722" s="106"/>
    </row>
    <row r="723" spans="1:5" x14ac:dyDescent="0.2">
      <c r="A723" s="12" t="s">
        <v>1489</v>
      </c>
      <c r="B723" s="4" t="s">
        <v>4546</v>
      </c>
      <c r="C723" s="38">
        <v>1</v>
      </c>
      <c r="D723" s="38"/>
      <c r="E723" s="106"/>
    </row>
    <row r="724" spans="1:5" x14ac:dyDescent="0.2">
      <c r="A724" s="12" t="s">
        <v>1489</v>
      </c>
      <c r="B724" s="4" t="s">
        <v>1692</v>
      </c>
      <c r="C724" s="38">
        <v>1</v>
      </c>
      <c r="D724" s="38"/>
      <c r="E724" s="106"/>
    </row>
    <row r="725" spans="1:5" x14ac:dyDescent="0.2">
      <c r="A725" s="12" t="s">
        <v>1489</v>
      </c>
      <c r="B725" s="4" t="s">
        <v>3435</v>
      </c>
      <c r="C725" s="38">
        <v>1</v>
      </c>
      <c r="D725" s="38"/>
      <c r="E725" s="106"/>
    </row>
    <row r="726" spans="1:5" x14ac:dyDescent="0.2">
      <c r="A726" s="12" t="s">
        <v>1489</v>
      </c>
      <c r="B726" s="4" t="s">
        <v>3439</v>
      </c>
      <c r="C726" s="38">
        <v>1</v>
      </c>
      <c r="D726" s="38"/>
      <c r="E726" s="106"/>
    </row>
    <row r="727" spans="1:5" x14ac:dyDescent="0.2">
      <c r="A727" s="387"/>
      <c r="B727" s="387"/>
      <c r="C727" s="387"/>
      <c r="D727" s="387"/>
    </row>
    <row r="728" spans="1:5" x14ac:dyDescent="0.2">
      <c r="A728" s="143" t="s">
        <v>2328</v>
      </c>
      <c r="B728" s="378" t="s">
        <v>973</v>
      </c>
      <c r="C728" s="38">
        <v>4</v>
      </c>
      <c r="D728" s="483" t="s">
        <v>4774</v>
      </c>
      <c r="E728" s="106"/>
    </row>
    <row r="729" spans="1:5" x14ac:dyDescent="0.2">
      <c r="A729" s="143" t="s">
        <v>2328</v>
      </c>
      <c r="B729" s="40" t="s">
        <v>974</v>
      </c>
      <c r="C729" s="38">
        <v>4</v>
      </c>
      <c r="D729" s="483"/>
      <c r="E729" s="106"/>
    </row>
    <row r="730" spans="1:5" x14ac:dyDescent="0.2">
      <c r="A730" s="143" t="s">
        <v>2328</v>
      </c>
      <c r="B730" s="40" t="s">
        <v>972</v>
      </c>
      <c r="C730" s="38">
        <v>4</v>
      </c>
      <c r="D730" s="483"/>
      <c r="E730" s="106"/>
    </row>
    <row r="731" spans="1:5" ht="15.75" thickBot="1" x14ac:dyDescent="0.25">
      <c r="A731" s="379" t="s">
        <v>2328</v>
      </c>
      <c r="B731" s="376" t="s">
        <v>989</v>
      </c>
      <c r="C731" s="381">
        <v>4</v>
      </c>
      <c r="D731" s="471"/>
      <c r="E731" s="106"/>
    </row>
    <row r="732" spans="1:5" x14ac:dyDescent="0.2">
      <c r="A732" s="143" t="s">
        <v>2328</v>
      </c>
      <c r="B732" s="40" t="s">
        <v>984</v>
      </c>
      <c r="C732" s="38">
        <v>3</v>
      </c>
      <c r="D732" s="467" t="s">
        <v>4775</v>
      </c>
      <c r="E732" s="106"/>
    </row>
    <row r="733" spans="1:5" x14ac:dyDescent="0.2">
      <c r="A733" s="143" t="s">
        <v>2328</v>
      </c>
      <c r="B733" s="40" t="s">
        <v>987</v>
      </c>
      <c r="C733" s="38">
        <v>3</v>
      </c>
      <c r="D733" s="479"/>
      <c r="E733" s="106"/>
    </row>
    <row r="734" spans="1:5" ht="15.75" thickBot="1" x14ac:dyDescent="0.25">
      <c r="A734" s="379" t="s">
        <v>2328</v>
      </c>
      <c r="B734" s="376" t="s">
        <v>985</v>
      </c>
      <c r="C734" s="381">
        <v>3</v>
      </c>
      <c r="D734" s="469"/>
      <c r="E734" s="106"/>
    </row>
    <row r="735" spans="1:5" x14ac:dyDescent="0.2">
      <c r="A735" s="143" t="s">
        <v>2328</v>
      </c>
      <c r="B735" s="378" t="s">
        <v>977</v>
      </c>
      <c r="C735" s="38">
        <v>2</v>
      </c>
      <c r="E735" s="106"/>
    </row>
    <row r="736" spans="1:5" x14ac:dyDescent="0.2">
      <c r="A736" s="143" t="s">
        <v>2328</v>
      </c>
      <c r="B736" s="40" t="s">
        <v>988</v>
      </c>
      <c r="C736" s="38">
        <v>2</v>
      </c>
      <c r="E736" s="106"/>
    </row>
    <row r="737" spans="1:5" x14ac:dyDescent="0.2">
      <c r="A737" s="143" t="s">
        <v>2328</v>
      </c>
      <c r="B737" s="40" t="s">
        <v>991</v>
      </c>
      <c r="C737" s="38">
        <v>2</v>
      </c>
      <c r="E737" s="106"/>
    </row>
    <row r="738" spans="1:5" x14ac:dyDescent="0.2">
      <c r="A738" s="12" t="s">
        <v>2328</v>
      </c>
      <c r="B738" s="64" t="s">
        <v>4195</v>
      </c>
      <c r="C738" s="38">
        <v>1</v>
      </c>
      <c r="E738" s="106"/>
    </row>
    <row r="739" spans="1:5" x14ac:dyDescent="0.2">
      <c r="A739" s="143" t="s">
        <v>2328</v>
      </c>
      <c r="B739" s="40" t="s">
        <v>1162</v>
      </c>
      <c r="C739" s="38">
        <v>1</v>
      </c>
      <c r="E739" s="106"/>
    </row>
    <row r="740" spans="1:5" x14ac:dyDescent="0.2">
      <c r="A740" s="143" t="s">
        <v>2328</v>
      </c>
      <c r="B740" s="40" t="s">
        <v>1136</v>
      </c>
      <c r="C740" s="38">
        <v>1</v>
      </c>
      <c r="E740" s="106"/>
    </row>
    <row r="741" spans="1:5" x14ac:dyDescent="0.2">
      <c r="A741" s="143" t="s">
        <v>2328</v>
      </c>
      <c r="B741" s="40" t="s">
        <v>1277</v>
      </c>
      <c r="C741" s="38">
        <v>1</v>
      </c>
      <c r="E741" s="106"/>
    </row>
    <row r="742" spans="1:5" x14ac:dyDescent="0.2">
      <c r="A742" s="143" t="s">
        <v>2328</v>
      </c>
      <c r="B742" s="40" t="s">
        <v>1146</v>
      </c>
      <c r="C742" s="38">
        <v>1</v>
      </c>
      <c r="E742" s="106"/>
    </row>
    <row r="743" spans="1:5" x14ac:dyDescent="0.2">
      <c r="A743" s="387"/>
      <c r="B743" s="387"/>
      <c r="C743" s="387"/>
      <c r="D743" s="387"/>
    </row>
    <row r="744" spans="1:5" x14ac:dyDescent="0.2">
      <c r="A744" s="143" t="s">
        <v>2332</v>
      </c>
      <c r="B744" s="378" t="s">
        <v>1051</v>
      </c>
      <c r="C744" s="128">
        <v>4</v>
      </c>
      <c r="D744" s="470" t="s">
        <v>4774</v>
      </c>
      <c r="E744" s="106"/>
    </row>
    <row r="745" spans="1:5" ht="15.75" thickBot="1" x14ac:dyDescent="0.25">
      <c r="A745" s="379" t="s">
        <v>2332</v>
      </c>
      <c r="B745" s="414" t="s">
        <v>2335</v>
      </c>
      <c r="C745" s="381">
        <v>3</v>
      </c>
      <c r="D745" s="471"/>
      <c r="E745" s="106"/>
    </row>
    <row r="746" spans="1:5" x14ac:dyDescent="0.2">
      <c r="A746" s="143" t="s">
        <v>2332</v>
      </c>
      <c r="B746" s="40" t="s">
        <v>1466</v>
      </c>
      <c r="C746" s="128">
        <v>2</v>
      </c>
      <c r="D746" s="397"/>
      <c r="E746" s="106"/>
    </row>
    <row r="747" spans="1:5" x14ac:dyDescent="0.2">
      <c r="A747" s="12" t="s">
        <v>2332</v>
      </c>
      <c r="B747" s="68" t="s">
        <v>2331</v>
      </c>
      <c r="C747" s="38">
        <v>1</v>
      </c>
      <c r="D747" s="38"/>
      <c r="E747" s="106"/>
    </row>
    <row r="748" spans="1:5" x14ac:dyDescent="0.2">
      <c r="A748" s="12" t="s">
        <v>2332</v>
      </c>
      <c r="B748" s="74" t="s">
        <v>4034</v>
      </c>
      <c r="C748" s="38">
        <v>1</v>
      </c>
      <c r="D748" s="38"/>
      <c r="E748" s="106"/>
    </row>
    <row r="749" spans="1:5" x14ac:dyDescent="0.2">
      <c r="A749" s="12" t="s">
        <v>2332</v>
      </c>
      <c r="B749" s="74" t="s">
        <v>4032</v>
      </c>
      <c r="C749" s="38">
        <v>1</v>
      </c>
      <c r="D749" s="38"/>
      <c r="E749" s="106"/>
    </row>
    <row r="750" spans="1:5" x14ac:dyDescent="0.2">
      <c r="A750" s="12" t="s">
        <v>2332</v>
      </c>
      <c r="B750" s="74" t="s">
        <v>4035</v>
      </c>
      <c r="C750" s="38">
        <v>1</v>
      </c>
      <c r="D750" s="38"/>
      <c r="E750" s="106"/>
    </row>
    <row r="751" spans="1:5" x14ac:dyDescent="0.2">
      <c r="A751" s="12" t="s">
        <v>2332</v>
      </c>
      <c r="B751" s="4" t="s">
        <v>4467</v>
      </c>
      <c r="C751" s="38">
        <v>1</v>
      </c>
      <c r="D751" s="38"/>
      <c r="E751" s="106"/>
    </row>
    <row r="752" spans="1:5" x14ac:dyDescent="0.2">
      <c r="A752" s="12" t="s">
        <v>2332</v>
      </c>
      <c r="B752" s="68" t="s">
        <v>2340</v>
      </c>
      <c r="C752" s="38">
        <v>1</v>
      </c>
      <c r="D752" s="38"/>
      <c r="E752" s="106"/>
    </row>
    <row r="753" spans="1:5" x14ac:dyDescent="0.2">
      <c r="A753" s="12" t="s">
        <v>2332</v>
      </c>
      <c r="B753" s="74" t="s">
        <v>4033</v>
      </c>
      <c r="C753" s="38">
        <v>1</v>
      </c>
      <c r="D753" s="38"/>
      <c r="E753" s="106"/>
    </row>
    <row r="754" spans="1:5" x14ac:dyDescent="0.2">
      <c r="A754" s="12" t="s">
        <v>2332</v>
      </c>
      <c r="B754" s="4" t="s">
        <v>4037</v>
      </c>
      <c r="C754" s="38">
        <v>1</v>
      </c>
      <c r="D754" s="38"/>
      <c r="E754" s="106"/>
    </row>
    <row r="755" spans="1:5" x14ac:dyDescent="0.2">
      <c r="A755" s="121" t="s">
        <v>2332</v>
      </c>
      <c r="B755" s="115" t="s">
        <v>4153</v>
      </c>
      <c r="C755" s="38">
        <v>1</v>
      </c>
      <c r="D755" s="38"/>
      <c r="E755" s="106"/>
    </row>
    <row r="756" spans="1:5" x14ac:dyDescent="0.2">
      <c r="A756" s="387"/>
      <c r="B756" s="387"/>
      <c r="C756" s="387"/>
      <c r="D756" s="387"/>
    </row>
    <row r="757" spans="1:5" ht="15.75" thickBot="1" x14ac:dyDescent="0.25">
      <c r="A757" s="379" t="s">
        <v>2342</v>
      </c>
      <c r="B757" s="376" t="s">
        <v>1057</v>
      </c>
      <c r="C757" s="381">
        <v>3</v>
      </c>
      <c r="D757" s="438" t="s">
        <v>4774</v>
      </c>
      <c r="E757" s="106"/>
    </row>
    <row r="758" spans="1:5" x14ac:dyDescent="0.2">
      <c r="A758" s="143" t="s">
        <v>2342</v>
      </c>
      <c r="B758" s="378" t="s">
        <v>1008</v>
      </c>
      <c r="C758" s="128">
        <v>2</v>
      </c>
      <c r="D758" s="397"/>
      <c r="E758" s="106"/>
    </row>
    <row r="759" spans="1:5" x14ac:dyDescent="0.2">
      <c r="A759" s="12" t="s">
        <v>2342</v>
      </c>
      <c r="B759" s="40" t="s">
        <v>4698</v>
      </c>
      <c r="C759" s="38">
        <v>1</v>
      </c>
      <c r="D759" s="38"/>
      <c r="E759" s="106"/>
    </row>
    <row r="760" spans="1:5" x14ac:dyDescent="0.2">
      <c r="A760" s="143" t="s">
        <v>2342</v>
      </c>
      <c r="B760" s="40" t="s">
        <v>1246</v>
      </c>
      <c r="C760" s="38">
        <v>1</v>
      </c>
      <c r="D760" s="38"/>
      <c r="E760" s="106"/>
    </row>
    <row r="761" spans="1:5" x14ac:dyDescent="0.2">
      <c r="A761" s="387"/>
      <c r="B761" s="387"/>
      <c r="C761" s="387"/>
      <c r="D761" s="387"/>
    </row>
    <row r="762" spans="1:5" x14ac:dyDescent="0.2">
      <c r="A762" s="143" t="s">
        <v>1496</v>
      </c>
      <c r="B762" s="40" t="s">
        <v>1067</v>
      </c>
      <c r="C762" s="128">
        <v>11</v>
      </c>
      <c r="D762" s="470" t="s">
        <v>4774</v>
      </c>
      <c r="E762" s="431"/>
    </row>
    <row r="763" spans="1:5" ht="15.75" thickBot="1" x14ac:dyDescent="0.25">
      <c r="A763" s="427" t="s">
        <v>1496</v>
      </c>
      <c r="B763" s="428" t="s">
        <v>4703</v>
      </c>
      <c r="C763" s="381">
        <v>5</v>
      </c>
      <c r="D763" s="471"/>
      <c r="E763" s="106"/>
    </row>
    <row r="764" spans="1:5" x14ac:dyDescent="0.2">
      <c r="A764" s="143" t="s">
        <v>1496</v>
      </c>
      <c r="B764" s="40" t="s">
        <v>1264</v>
      </c>
      <c r="C764" s="128">
        <v>2</v>
      </c>
      <c r="D764" s="397"/>
      <c r="E764" s="106"/>
    </row>
    <row r="765" spans="1:5" x14ac:dyDescent="0.2">
      <c r="A765" s="143" t="s">
        <v>1496</v>
      </c>
      <c r="B765" s="40" t="s">
        <v>1265</v>
      </c>
      <c r="C765" s="38">
        <v>1</v>
      </c>
      <c r="E765" s="106"/>
    </row>
    <row r="766" spans="1:5" x14ac:dyDescent="0.2">
      <c r="A766" s="12" t="s">
        <v>1496</v>
      </c>
      <c r="B766" s="4" t="s">
        <v>1668</v>
      </c>
      <c r="C766" s="38">
        <v>1</v>
      </c>
      <c r="E766" s="106"/>
    </row>
    <row r="767" spans="1:5" x14ac:dyDescent="0.2">
      <c r="A767" s="12" t="s">
        <v>1496</v>
      </c>
      <c r="B767" s="4" t="s">
        <v>1665</v>
      </c>
      <c r="C767" s="38">
        <v>1</v>
      </c>
      <c r="E767" s="106"/>
    </row>
    <row r="768" spans="1:5" x14ac:dyDescent="0.2">
      <c r="A768" s="12" t="s">
        <v>1496</v>
      </c>
      <c r="B768" s="4" t="s">
        <v>1661</v>
      </c>
      <c r="C768" s="38">
        <v>1</v>
      </c>
      <c r="E768" s="106"/>
    </row>
    <row r="769" spans="1:5" x14ac:dyDescent="0.2">
      <c r="A769" s="143" t="s">
        <v>1496</v>
      </c>
      <c r="B769" s="40" t="s">
        <v>1272</v>
      </c>
      <c r="C769" s="38">
        <v>1</v>
      </c>
      <c r="E769" s="106"/>
    </row>
    <row r="770" spans="1:5" x14ac:dyDescent="0.2">
      <c r="A770" s="12" t="s">
        <v>1496</v>
      </c>
      <c r="B770" s="4" t="s">
        <v>3613</v>
      </c>
      <c r="C770" s="38">
        <v>1</v>
      </c>
      <c r="E770" s="106"/>
    </row>
    <row r="771" spans="1:5" x14ac:dyDescent="0.2">
      <c r="A771" s="143" t="s">
        <v>1496</v>
      </c>
      <c r="B771" s="40" t="s">
        <v>1111</v>
      </c>
      <c r="C771" s="38">
        <v>1</v>
      </c>
      <c r="E771" s="106"/>
    </row>
    <row r="772" spans="1:5" x14ac:dyDescent="0.2">
      <c r="A772" s="12" t="s">
        <v>1496</v>
      </c>
      <c r="B772" s="4" t="s">
        <v>1660</v>
      </c>
      <c r="C772" s="38">
        <v>1</v>
      </c>
      <c r="E772" s="106"/>
    </row>
    <row r="773" spans="1:5" x14ac:dyDescent="0.2">
      <c r="A773" s="12" t="s">
        <v>1496</v>
      </c>
      <c r="B773" s="4" t="s">
        <v>4057</v>
      </c>
      <c r="C773" s="38">
        <v>1</v>
      </c>
      <c r="E773" s="106"/>
    </row>
    <row r="774" spans="1:5" x14ac:dyDescent="0.2">
      <c r="A774" s="12" t="s">
        <v>1496</v>
      </c>
      <c r="B774" s="4" t="s">
        <v>3627</v>
      </c>
      <c r="C774" s="38">
        <v>1</v>
      </c>
      <c r="E774" s="106"/>
    </row>
    <row r="775" spans="1:5" x14ac:dyDescent="0.2">
      <c r="A775" s="12" t="s">
        <v>1496</v>
      </c>
      <c r="B775" s="4" t="s">
        <v>4702</v>
      </c>
      <c r="C775" s="38">
        <v>1</v>
      </c>
      <c r="E775" s="106"/>
    </row>
    <row r="776" spans="1:5" x14ac:dyDescent="0.2">
      <c r="A776" s="12" t="s">
        <v>1496</v>
      </c>
      <c r="B776" s="4" t="s">
        <v>1666</v>
      </c>
      <c r="C776" s="38">
        <v>1</v>
      </c>
      <c r="E776" s="106"/>
    </row>
    <row r="777" spans="1:5" x14ac:dyDescent="0.2">
      <c r="A777" s="12" t="s">
        <v>1496</v>
      </c>
      <c r="B777" s="4" t="s">
        <v>3629</v>
      </c>
      <c r="C777" s="38">
        <v>1</v>
      </c>
      <c r="E777" s="106"/>
    </row>
    <row r="778" spans="1:5" x14ac:dyDescent="0.2">
      <c r="A778" s="12" t="s">
        <v>1496</v>
      </c>
      <c r="B778" s="4" t="s">
        <v>1669</v>
      </c>
      <c r="C778" s="38">
        <v>1</v>
      </c>
      <c r="E778" s="106"/>
    </row>
    <row r="779" spans="1:5" x14ac:dyDescent="0.2">
      <c r="A779" s="12" t="s">
        <v>1496</v>
      </c>
      <c r="B779" s="380" t="s">
        <v>1495</v>
      </c>
      <c r="C779" s="38">
        <v>1</v>
      </c>
      <c r="E779" s="106"/>
    </row>
    <row r="780" spans="1:5" x14ac:dyDescent="0.2">
      <c r="A780" s="12" t="s">
        <v>1496</v>
      </c>
      <c r="B780" s="4" t="s">
        <v>4060</v>
      </c>
      <c r="C780" s="38">
        <v>1</v>
      </c>
      <c r="E780" s="106"/>
    </row>
    <row r="781" spans="1:5" x14ac:dyDescent="0.2">
      <c r="A781" s="12" t="s">
        <v>1496</v>
      </c>
      <c r="B781" s="4" t="s">
        <v>4058</v>
      </c>
      <c r="C781" s="38">
        <v>1</v>
      </c>
      <c r="E781" s="106"/>
    </row>
    <row r="782" spans="1:5" x14ac:dyDescent="0.2">
      <c r="A782" s="143" t="s">
        <v>1496</v>
      </c>
      <c r="B782" s="40" t="s">
        <v>1103</v>
      </c>
      <c r="C782" s="38">
        <v>1</v>
      </c>
      <c r="E782" s="106"/>
    </row>
    <row r="783" spans="1:5" x14ac:dyDescent="0.2">
      <c r="A783" s="12" t="s">
        <v>1496</v>
      </c>
      <c r="B783" s="4" t="s">
        <v>1663</v>
      </c>
      <c r="C783" s="38">
        <v>1</v>
      </c>
      <c r="E783" s="106"/>
    </row>
    <row r="784" spans="1:5" x14ac:dyDescent="0.2">
      <c r="A784" s="12" t="s">
        <v>1496</v>
      </c>
      <c r="B784" s="4" t="s">
        <v>1662</v>
      </c>
      <c r="C784" s="38">
        <v>1</v>
      </c>
      <c r="E784" s="106"/>
    </row>
    <row r="785" spans="1:5" x14ac:dyDescent="0.2">
      <c r="A785" s="12" t="s">
        <v>1496</v>
      </c>
      <c r="B785" s="4" t="s">
        <v>1664</v>
      </c>
      <c r="C785" s="38">
        <v>1</v>
      </c>
      <c r="E785" s="106"/>
    </row>
    <row r="786" spans="1:5" x14ac:dyDescent="0.2">
      <c r="A786" s="12" t="s">
        <v>1496</v>
      </c>
      <c r="B786" s="4" t="s">
        <v>4059</v>
      </c>
      <c r="C786" s="38">
        <v>1</v>
      </c>
      <c r="E786" s="106"/>
    </row>
    <row r="787" spans="1:5" x14ac:dyDescent="0.2">
      <c r="A787" s="387"/>
      <c r="B787" s="387"/>
      <c r="C787" s="387"/>
      <c r="D787" s="387"/>
    </row>
    <row r="788" spans="1:5" x14ac:dyDescent="0.2">
      <c r="A788" s="143" t="s">
        <v>1498</v>
      </c>
      <c r="B788" s="378" t="s">
        <v>4709</v>
      </c>
      <c r="C788" s="128">
        <v>33</v>
      </c>
      <c r="D788" s="470" t="s">
        <v>4774</v>
      </c>
      <c r="E788" s="106"/>
    </row>
    <row r="789" spans="1:5" x14ac:dyDescent="0.2">
      <c r="A789" s="143" t="s">
        <v>1498</v>
      </c>
      <c r="B789" s="378" t="s">
        <v>937</v>
      </c>
      <c r="C789" s="128">
        <v>16</v>
      </c>
      <c r="D789" s="470"/>
      <c r="E789" s="106"/>
    </row>
    <row r="790" spans="1:5" x14ac:dyDescent="0.2">
      <c r="A790" s="143" t="s">
        <v>1498</v>
      </c>
      <c r="B790" s="40" t="s">
        <v>927</v>
      </c>
      <c r="C790" s="128">
        <v>10</v>
      </c>
      <c r="D790" s="470"/>
      <c r="E790" s="106"/>
    </row>
    <row r="791" spans="1:5" x14ac:dyDescent="0.2">
      <c r="A791" s="143" t="s">
        <v>1498</v>
      </c>
      <c r="B791" s="40" t="s">
        <v>1038</v>
      </c>
      <c r="C791" s="128">
        <v>9</v>
      </c>
      <c r="D791" s="470"/>
      <c r="E791" s="106"/>
    </row>
    <row r="792" spans="1:5" x14ac:dyDescent="0.2">
      <c r="A792" s="143" t="s">
        <v>1498</v>
      </c>
      <c r="B792" s="40" t="s">
        <v>1538</v>
      </c>
      <c r="C792" s="128">
        <v>7</v>
      </c>
      <c r="D792" s="470"/>
      <c r="E792" s="106"/>
    </row>
    <row r="793" spans="1:5" x14ac:dyDescent="0.2">
      <c r="A793" s="143" t="s">
        <v>1498</v>
      </c>
      <c r="B793" s="40" t="s">
        <v>1001</v>
      </c>
      <c r="C793" s="128">
        <v>7</v>
      </c>
      <c r="D793" s="470"/>
      <c r="E793" s="106"/>
    </row>
    <row r="794" spans="1:5" x14ac:dyDescent="0.2">
      <c r="A794" s="117" t="s">
        <v>1498</v>
      </c>
      <c r="B794" s="64" t="s">
        <v>4212</v>
      </c>
      <c r="C794" s="128">
        <v>6</v>
      </c>
      <c r="D794" s="470"/>
      <c r="E794" s="106"/>
    </row>
    <row r="795" spans="1:5" x14ac:dyDescent="0.2">
      <c r="A795" s="143" t="s">
        <v>1498</v>
      </c>
      <c r="B795" s="40" t="s">
        <v>957</v>
      </c>
      <c r="C795" s="128">
        <v>5</v>
      </c>
      <c r="D795" s="470"/>
      <c r="E795" s="106"/>
    </row>
    <row r="796" spans="1:5" x14ac:dyDescent="0.2">
      <c r="A796" s="143" t="s">
        <v>1498</v>
      </c>
      <c r="B796" s="378" t="s">
        <v>1557</v>
      </c>
      <c r="C796" s="128">
        <v>5</v>
      </c>
      <c r="D796" s="470"/>
      <c r="E796" s="106"/>
    </row>
    <row r="797" spans="1:5" x14ac:dyDescent="0.2">
      <c r="A797" s="143" t="s">
        <v>1498</v>
      </c>
      <c r="B797" s="40" t="s">
        <v>964</v>
      </c>
      <c r="C797" s="128">
        <v>5</v>
      </c>
      <c r="D797" s="470"/>
      <c r="E797" s="106"/>
    </row>
    <row r="798" spans="1:5" ht="15.75" thickBot="1" x14ac:dyDescent="0.25">
      <c r="A798" s="379" t="s">
        <v>1498</v>
      </c>
      <c r="B798" s="376" t="s">
        <v>1576</v>
      </c>
      <c r="C798" s="381">
        <v>5</v>
      </c>
      <c r="D798" s="471"/>
      <c r="E798" s="106"/>
    </row>
    <row r="799" spans="1:5" x14ac:dyDescent="0.2">
      <c r="A799" s="399" t="s">
        <v>1498</v>
      </c>
      <c r="B799" s="400" t="s">
        <v>1497</v>
      </c>
      <c r="C799" s="401">
        <v>4</v>
      </c>
      <c r="D799" s="467" t="s">
        <v>4775</v>
      </c>
      <c r="E799" s="106"/>
    </row>
    <row r="800" spans="1:5" x14ac:dyDescent="0.2">
      <c r="A800" s="143" t="s">
        <v>1498</v>
      </c>
      <c r="B800" s="40" t="s">
        <v>1065</v>
      </c>
      <c r="C800" s="128">
        <v>4</v>
      </c>
      <c r="D800" s="468"/>
      <c r="E800" s="106"/>
    </row>
    <row r="801" spans="1:5" x14ac:dyDescent="0.2">
      <c r="A801" s="143" t="s">
        <v>1498</v>
      </c>
      <c r="B801" s="40" t="s">
        <v>1039</v>
      </c>
      <c r="C801" s="128">
        <v>3</v>
      </c>
      <c r="D801" s="468"/>
      <c r="E801" s="106"/>
    </row>
    <row r="802" spans="1:5" x14ac:dyDescent="0.2">
      <c r="A802" s="143" t="s">
        <v>1498</v>
      </c>
      <c r="B802" s="40" t="s">
        <v>1528</v>
      </c>
      <c r="C802" s="128">
        <v>3</v>
      </c>
      <c r="D802" s="468"/>
      <c r="E802" s="106"/>
    </row>
    <row r="803" spans="1:5" ht="15.75" thickBot="1" x14ac:dyDescent="0.25">
      <c r="A803" s="379" t="s">
        <v>1498</v>
      </c>
      <c r="B803" s="376" t="s">
        <v>1560</v>
      </c>
      <c r="C803" s="381">
        <v>3</v>
      </c>
      <c r="D803" s="469"/>
      <c r="E803" s="106"/>
    </row>
    <row r="804" spans="1:5" x14ac:dyDescent="0.2">
      <c r="A804" s="143" t="s">
        <v>1498</v>
      </c>
      <c r="B804" s="40" t="s">
        <v>1089</v>
      </c>
      <c r="C804" s="38">
        <v>2</v>
      </c>
      <c r="E804" s="106"/>
    </row>
    <row r="805" spans="1:5" x14ac:dyDescent="0.2">
      <c r="A805" s="143" t="s">
        <v>1498</v>
      </c>
      <c r="B805" s="40" t="s">
        <v>1203</v>
      </c>
      <c r="C805" s="38">
        <v>2</v>
      </c>
      <c r="E805" s="106"/>
    </row>
    <row r="806" spans="1:5" x14ac:dyDescent="0.2">
      <c r="A806" s="143" t="s">
        <v>1498</v>
      </c>
      <c r="B806" s="56" t="s">
        <v>4706</v>
      </c>
      <c r="C806" s="38">
        <v>2</v>
      </c>
      <c r="E806" s="106"/>
    </row>
    <row r="807" spans="1:5" x14ac:dyDescent="0.2">
      <c r="A807" s="143" t="s">
        <v>1498</v>
      </c>
      <c r="B807" s="40" t="s">
        <v>945</v>
      </c>
      <c r="C807" s="38">
        <v>2</v>
      </c>
      <c r="E807" s="106"/>
    </row>
    <row r="808" spans="1:5" x14ac:dyDescent="0.2">
      <c r="A808" s="12" t="s">
        <v>1498</v>
      </c>
      <c r="B808" s="380" t="s">
        <v>4708</v>
      </c>
      <c r="C808" s="38">
        <v>2</v>
      </c>
      <c r="E808" s="106"/>
    </row>
    <row r="809" spans="1:5" x14ac:dyDescent="0.2">
      <c r="A809" s="12" t="s">
        <v>1498</v>
      </c>
      <c r="B809" s="405" t="s">
        <v>2389</v>
      </c>
      <c r="C809" s="38">
        <v>2</v>
      </c>
      <c r="E809" s="106"/>
    </row>
    <row r="810" spans="1:5" x14ac:dyDescent="0.2">
      <c r="A810" s="143" t="s">
        <v>1498</v>
      </c>
      <c r="B810" s="378" t="s">
        <v>1542</v>
      </c>
      <c r="C810" s="38">
        <v>2</v>
      </c>
      <c r="E810" s="106"/>
    </row>
    <row r="811" spans="1:5" x14ac:dyDescent="0.2">
      <c r="A811" s="143" t="s">
        <v>1498</v>
      </c>
      <c r="B811" s="40" t="s">
        <v>1546</v>
      </c>
      <c r="C811" s="38">
        <v>2</v>
      </c>
      <c r="E811" s="106"/>
    </row>
    <row r="812" spans="1:5" x14ac:dyDescent="0.2">
      <c r="A812" s="143" t="s">
        <v>1498</v>
      </c>
      <c r="B812" s="40" t="s">
        <v>967</v>
      </c>
      <c r="C812" s="38">
        <v>2</v>
      </c>
      <c r="E812" s="106"/>
    </row>
    <row r="813" spans="1:5" x14ac:dyDescent="0.2">
      <c r="A813" s="143" t="s">
        <v>1498</v>
      </c>
      <c r="B813" s="40" t="s">
        <v>1088</v>
      </c>
      <c r="C813" s="38">
        <v>2</v>
      </c>
      <c r="E813" s="106"/>
    </row>
    <row r="814" spans="1:5" x14ac:dyDescent="0.2">
      <c r="A814" s="143" t="s">
        <v>1498</v>
      </c>
      <c r="B814" s="40" t="s">
        <v>1563</v>
      </c>
      <c r="C814" s="38">
        <v>2</v>
      </c>
      <c r="E814" s="106"/>
    </row>
    <row r="815" spans="1:5" x14ac:dyDescent="0.2">
      <c r="A815" s="143" t="s">
        <v>1498</v>
      </c>
      <c r="B815" s="40" t="s">
        <v>1565</v>
      </c>
      <c r="C815" s="38">
        <v>2</v>
      </c>
      <c r="E815" s="106"/>
    </row>
    <row r="816" spans="1:5" x14ac:dyDescent="0.2">
      <c r="A816" s="143" t="s">
        <v>1498</v>
      </c>
      <c r="B816" s="40" t="s">
        <v>1196</v>
      </c>
      <c r="C816" s="38">
        <v>2</v>
      </c>
      <c r="E816" s="106"/>
    </row>
    <row r="817" spans="1:5" x14ac:dyDescent="0.2">
      <c r="A817" s="143" t="s">
        <v>1498</v>
      </c>
      <c r="B817" s="68" t="s">
        <v>2420</v>
      </c>
      <c r="C817" s="38">
        <v>2</v>
      </c>
      <c r="E817" s="106"/>
    </row>
    <row r="818" spans="1:5" x14ac:dyDescent="0.2">
      <c r="A818" s="143" t="s">
        <v>1498</v>
      </c>
      <c r="B818" s="40" t="s">
        <v>1500</v>
      </c>
      <c r="C818" s="38">
        <v>1</v>
      </c>
      <c r="E818" s="106"/>
    </row>
    <row r="819" spans="1:5" x14ac:dyDescent="0.2">
      <c r="A819" s="12" t="s">
        <v>1498</v>
      </c>
      <c r="B819" s="330" t="s">
        <v>4705</v>
      </c>
      <c r="C819" s="38">
        <v>1</v>
      </c>
      <c r="E819" s="106"/>
    </row>
    <row r="820" spans="1:5" x14ac:dyDescent="0.2">
      <c r="A820" s="12" t="s">
        <v>1498</v>
      </c>
      <c r="B820" s="4" t="s">
        <v>1503</v>
      </c>
      <c r="C820" s="38">
        <v>1</v>
      </c>
      <c r="E820" s="106"/>
    </row>
    <row r="821" spans="1:5" x14ac:dyDescent="0.2">
      <c r="A821" s="143" t="s">
        <v>1498</v>
      </c>
      <c r="B821" s="40" t="s">
        <v>1505</v>
      </c>
      <c r="C821" s="38">
        <v>1</v>
      </c>
      <c r="E821" s="106"/>
    </row>
    <row r="822" spans="1:5" x14ac:dyDescent="0.2">
      <c r="A822" s="12" t="s">
        <v>1498</v>
      </c>
      <c r="B822" s="64" t="s">
        <v>4214</v>
      </c>
      <c r="C822" s="38">
        <v>1</v>
      </c>
      <c r="E822" s="106"/>
    </row>
    <row r="823" spans="1:5" x14ac:dyDescent="0.2">
      <c r="A823" s="12" t="s">
        <v>1498</v>
      </c>
      <c r="B823" s="64" t="s">
        <v>4213</v>
      </c>
      <c r="C823" s="38">
        <v>1</v>
      </c>
      <c r="E823" s="106"/>
    </row>
    <row r="824" spans="1:5" x14ac:dyDescent="0.2">
      <c r="A824" s="143" t="s">
        <v>1498</v>
      </c>
      <c r="B824" s="40" t="s">
        <v>1511</v>
      </c>
      <c r="C824" s="38">
        <v>1</v>
      </c>
      <c r="E824" s="106"/>
    </row>
    <row r="825" spans="1:5" x14ac:dyDescent="0.2">
      <c r="A825" s="143" t="s">
        <v>1498</v>
      </c>
      <c r="B825" s="40" t="s">
        <v>1516</v>
      </c>
      <c r="C825" s="38">
        <v>1</v>
      </c>
      <c r="E825" s="106"/>
    </row>
    <row r="826" spans="1:5" x14ac:dyDescent="0.2">
      <c r="A826" s="143" t="s">
        <v>1498</v>
      </c>
      <c r="B826" s="40" t="s">
        <v>1207</v>
      </c>
      <c r="C826" s="38">
        <v>1</v>
      </c>
      <c r="E826" s="106"/>
    </row>
    <row r="827" spans="1:5" x14ac:dyDescent="0.2">
      <c r="A827" s="12" t="s">
        <v>1498</v>
      </c>
      <c r="B827" s="74" t="s">
        <v>4030</v>
      </c>
      <c r="C827" s="38">
        <v>1</v>
      </c>
      <c r="E827" s="106"/>
    </row>
    <row r="828" spans="1:5" x14ac:dyDescent="0.2">
      <c r="A828" s="143" t="s">
        <v>1498</v>
      </c>
      <c r="B828" s="40" t="s">
        <v>1519</v>
      </c>
      <c r="C828" s="38">
        <v>1</v>
      </c>
      <c r="E828" s="106"/>
    </row>
    <row r="829" spans="1:5" x14ac:dyDescent="0.2">
      <c r="A829" s="143" t="s">
        <v>1498</v>
      </c>
      <c r="B829" s="40" t="s">
        <v>1521</v>
      </c>
      <c r="C829" s="38">
        <v>1</v>
      </c>
      <c r="E829" s="106"/>
    </row>
    <row r="830" spans="1:5" x14ac:dyDescent="0.2">
      <c r="A830" s="143" t="s">
        <v>1498</v>
      </c>
      <c r="B830" s="40" t="s">
        <v>1534</v>
      </c>
      <c r="C830" s="38">
        <v>1</v>
      </c>
      <c r="E830" s="106"/>
    </row>
    <row r="831" spans="1:5" x14ac:dyDescent="0.2">
      <c r="A831" s="143" t="s">
        <v>1498</v>
      </c>
      <c r="B831" s="40" t="s">
        <v>1095</v>
      </c>
      <c r="C831" s="38">
        <v>1</v>
      </c>
      <c r="E831" s="106"/>
    </row>
    <row r="832" spans="1:5" x14ac:dyDescent="0.2">
      <c r="A832" s="143" t="s">
        <v>1498</v>
      </c>
      <c r="B832" s="40" t="s">
        <v>1013</v>
      </c>
      <c r="C832" s="38">
        <v>1</v>
      </c>
      <c r="E832" s="106"/>
    </row>
    <row r="833" spans="1:5" x14ac:dyDescent="0.2">
      <c r="A833" s="143" t="s">
        <v>1498</v>
      </c>
      <c r="B833" s="40" t="s">
        <v>1536</v>
      </c>
      <c r="C833" s="38">
        <v>1</v>
      </c>
      <c r="E833" s="106"/>
    </row>
    <row r="834" spans="1:5" x14ac:dyDescent="0.2">
      <c r="A834" s="143" t="s">
        <v>1498</v>
      </c>
      <c r="B834" s="40" t="s">
        <v>1087</v>
      </c>
      <c r="C834" s="38">
        <v>1</v>
      </c>
      <c r="E834" s="106"/>
    </row>
    <row r="835" spans="1:5" x14ac:dyDescent="0.2">
      <c r="A835" s="143" t="s">
        <v>1498</v>
      </c>
      <c r="B835" s="40" t="s">
        <v>1549</v>
      </c>
      <c r="C835" s="38">
        <v>1</v>
      </c>
      <c r="E835" s="106"/>
    </row>
    <row r="836" spans="1:5" x14ac:dyDescent="0.2">
      <c r="A836" s="143" t="s">
        <v>1498</v>
      </c>
      <c r="B836" s="40" t="s">
        <v>1232</v>
      </c>
      <c r="C836" s="38">
        <v>1</v>
      </c>
      <c r="E836" s="106"/>
    </row>
    <row r="837" spans="1:5" x14ac:dyDescent="0.2">
      <c r="A837" s="143" t="s">
        <v>1498</v>
      </c>
      <c r="B837" s="429" t="s">
        <v>1552</v>
      </c>
      <c r="C837" s="38">
        <v>1</v>
      </c>
      <c r="E837" s="106"/>
    </row>
    <row r="838" spans="1:5" x14ac:dyDescent="0.2">
      <c r="A838" s="143" t="s">
        <v>1498</v>
      </c>
      <c r="B838" s="40" t="s">
        <v>1182</v>
      </c>
      <c r="C838" s="38">
        <v>1</v>
      </c>
      <c r="E838" s="106"/>
    </row>
    <row r="839" spans="1:5" x14ac:dyDescent="0.2">
      <c r="A839" s="143" t="s">
        <v>1498</v>
      </c>
      <c r="B839" s="40" t="s">
        <v>1554</v>
      </c>
      <c r="C839" s="38">
        <v>1</v>
      </c>
      <c r="E839" s="106"/>
    </row>
    <row r="840" spans="1:5" x14ac:dyDescent="0.2">
      <c r="A840" s="143" t="s">
        <v>1498</v>
      </c>
      <c r="B840" s="40" t="s">
        <v>1070</v>
      </c>
      <c r="C840" s="38">
        <v>1</v>
      </c>
      <c r="E840" s="106"/>
    </row>
    <row r="841" spans="1:5" x14ac:dyDescent="0.2">
      <c r="A841" s="12" t="s">
        <v>1498</v>
      </c>
      <c r="B841" s="4" t="s">
        <v>4478</v>
      </c>
      <c r="C841" s="38">
        <v>1</v>
      </c>
      <c r="E841" s="106"/>
    </row>
    <row r="842" spans="1:5" x14ac:dyDescent="0.2">
      <c r="A842" s="12" t="s">
        <v>1498</v>
      </c>
      <c r="B842" s="74" t="s">
        <v>4021</v>
      </c>
      <c r="C842" s="38">
        <v>1</v>
      </c>
      <c r="E842" s="106"/>
    </row>
    <row r="843" spans="1:5" x14ac:dyDescent="0.2">
      <c r="A843" s="12" t="s">
        <v>1498</v>
      </c>
      <c r="B843" s="4" t="s">
        <v>3642</v>
      </c>
      <c r="C843" s="38">
        <v>1</v>
      </c>
      <c r="E843" s="106"/>
    </row>
    <row r="844" spans="1:5" x14ac:dyDescent="0.2">
      <c r="A844" s="143" t="s">
        <v>1498</v>
      </c>
      <c r="B844" s="40" t="s">
        <v>1569</v>
      </c>
      <c r="C844" s="38">
        <v>1</v>
      </c>
      <c r="E844" s="106"/>
    </row>
    <row r="845" spans="1:5" x14ac:dyDescent="0.2">
      <c r="A845" s="143" t="s">
        <v>1498</v>
      </c>
      <c r="B845" s="40" t="s">
        <v>1016</v>
      </c>
      <c r="C845" s="38">
        <v>1</v>
      </c>
      <c r="E845" s="106"/>
    </row>
    <row r="846" spans="1:5" x14ac:dyDescent="0.2">
      <c r="A846" s="143" t="s">
        <v>1498</v>
      </c>
      <c r="B846" s="40" t="s">
        <v>1570</v>
      </c>
      <c r="C846" s="38">
        <v>1</v>
      </c>
      <c r="E846" s="106"/>
    </row>
    <row r="847" spans="1:5" x14ac:dyDescent="0.2">
      <c r="A847" s="143" t="s">
        <v>1498</v>
      </c>
      <c r="B847" s="40" t="s">
        <v>1572</v>
      </c>
      <c r="C847" s="38">
        <v>1</v>
      </c>
      <c r="E847" s="106"/>
    </row>
    <row r="848" spans="1:5" x14ac:dyDescent="0.2">
      <c r="A848" s="143" t="s">
        <v>1498</v>
      </c>
      <c r="B848" s="40" t="s">
        <v>1574</v>
      </c>
      <c r="C848" s="38">
        <v>1</v>
      </c>
      <c r="E848" s="106"/>
    </row>
    <row r="849" spans="1:5" x14ac:dyDescent="0.2">
      <c r="A849" s="12" t="s">
        <v>1498</v>
      </c>
      <c r="B849" s="74" t="s">
        <v>4020</v>
      </c>
      <c r="C849" s="38">
        <v>1</v>
      </c>
      <c r="E849" s="106"/>
    </row>
    <row r="850" spans="1:5" x14ac:dyDescent="0.2">
      <c r="A850" s="143" t="s">
        <v>1498</v>
      </c>
      <c r="B850" s="40" t="s">
        <v>1579</v>
      </c>
      <c r="C850" s="38">
        <v>1</v>
      </c>
      <c r="E850" s="106"/>
    </row>
    <row r="851" spans="1:5" x14ac:dyDescent="0.2">
      <c r="A851" s="387"/>
      <c r="B851" s="387"/>
      <c r="C851" s="387"/>
      <c r="D851" s="387"/>
    </row>
    <row r="852" spans="1:5" x14ac:dyDescent="0.2">
      <c r="A852" s="12" t="s">
        <v>2428</v>
      </c>
      <c r="B852" s="4" t="s">
        <v>761</v>
      </c>
      <c r="C852" s="374">
        <v>2</v>
      </c>
      <c r="D852" s="38"/>
      <c r="E852" s="106"/>
    </row>
    <row r="853" spans="1:5" x14ac:dyDescent="0.2">
      <c r="A853" s="387"/>
      <c r="B853" s="387"/>
      <c r="C853" s="387"/>
      <c r="D853" s="387"/>
    </row>
    <row r="854" spans="1:5" s="4" customFormat="1" x14ac:dyDescent="0.2">
      <c r="A854" s="117" t="s">
        <v>1610</v>
      </c>
      <c r="B854" s="199" t="s">
        <v>966</v>
      </c>
      <c r="C854" s="128">
        <v>28</v>
      </c>
      <c r="D854" s="470" t="s">
        <v>4774</v>
      </c>
      <c r="E854" s="106"/>
    </row>
    <row r="855" spans="1:5" s="4" customFormat="1" x14ac:dyDescent="0.2">
      <c r="A855" s="143" t="s">
        <v>1610</v>
      </c>
      <c r="B855" s="111" t="s">
        <v>1741</v>
      </c>
      <c r="C855" s="128">
        <v>25</v>
      </c>
      <c r="D855" s="470"/>
      <c r="E855" s="431" t="s">
        <v>4788</v>
      </c>
    </row>
    <row r="856" spans="1:5" s="4" customFormat="1" x14ac:dyDescent="0.2">
      <c r="A856" s="117" t="s">
        <v>1610</v>
      </c>
      <c r="B856" s="378" t="s">
        <v>4739</v>
      </c>
      <c r="C856" s="128">
        <v>24</v>
      </c>
      <c r="D856" s="470"/>
      <c r="E856" s="431" t="s">
        <v>4789</v>
      </c>
    </row>
    <row r="857" spans="1:5" s="4" customFormat="1" x14ac:dyDescent="0.2">
      <c r="A857" s="143" t="s">
        <v>1610</v>
      </c>
      <c r="B857" s="111" t="s">
        <v>4731</v>
      </c>
      <c r="C857" s="128">
        <v>23</v>
      </c>
      <c r="D857" s="470"/>
      <c r="E857" s="431" t="s">
        <v>4788</v>
      </c>
    </row>
    <row r="858" spans="1:5" s="4" customFormat="1" x14ac:dyDescent="0.2">
      <c r="A858" s="143" t="s">
        <v>1610</v>
      </c>
      <c r="B858" s="40" t="s">
        <v>953</v>
      </c>
      <c r="C858" s="128">
        <v>22</v>
      </c>
      <c r="D858" s="470"/>
      <c r="E858" s="431" t="s">
        <v>4791</v>
      </c>
    </row>
    <row r="859" spans="1:5" s="4" customFormat="1" x14ac:dyDescent="0.2">
      <c r="A859" s="117" t="s">
        <v>1610</v>
      </c>
      <c r="B859" s="111" t="s">
        <v>4736</v>
      </c>
      <c r="C859" s="128">
        <v>21</v>
      </c>
      <c r="D859" s="470"/>
      <c r="E859" s="431" t="s">
        <v>4791</v>
      </c>
    </row>
    <row r="860" spans="1:5" s="4" customFormat="1" x14ac:dyDescent="0.2">
      <c r="A860" s="143" t="s">
        <v>1610</v>
      </c>
      <c r="B860" s="406" t="s">
        <v>4746</v>
      </c>
      <c r="C860" s="128">
        <v>18</v>
      </c>
      <c r="D860" s="470"/>
      <c r="E860" s="106"/>
    </row>
    <row r="861" spans="1:5" s="4" customFormat="1" x14ac:dyDescent="0.2">
      <c r="A861" s="143" t="s">
        <v>1610</v>
      </c>
      <c r="B861" s="56" t="s">
        <v>4575</v>
      </c>
      <c r="C861" s="128">
        <v>18</v>
      </c>
      <c r="D861" s="470"/>
      <c r="E861" s="106"/>
    </row>
    <row r="862" spans="1:5" s="4" customFormat="1" x14ac:dyDescent="0.2">
      <c r="A862" s="117" t="s">
        <v>1610</v>
      </c>
      <c r="B862" s="406" t="s">
        <v>4737</v>
      </c>
      <c r="C862" s="128">
        <v>17</v>
      </c>
      <c r="D862" s="470"/>
      <c r="E862" s="106"/>
    </row>
    <row r="863" spans="1:5" s="4" customFormat="1" ht="15.75" thickBot="1" x14ac:dyDescent="0.25">
      <c r="A863" s="379" t="s">
        <v>1610</v>
      </c>
      <c r="B863" s="376" t="s">
        <v>4738</v>
      </c>
      <c r="C863" s="381">
        <v>17</v>
      </c>
      <c r="D863" s="471"/>
      <c r="E863" s="106"/>
    </row>
    <row r="864" spans="1:5" s="4" customFormat="1" x14ac:dyDescent="0.2">
      <c r="A864" s="392" t="s">
        <v>1610</v>
      </c>
      <c r="B864" s="412" t="s">
        <v>4751</v>
      </c>
      <c r="C864" s="401">
        <v>14</v>
      </c>
      <c r="D864" s="467" t="s">
        <v>4775</v>
      </c>
      <c r="E864" s="431" t="s">
        <v>4794</v>
      </c>
    </row>
    <row r="865" spans="1:5" s="4" customFormat="1" x14ac:dyDescent="0.2">
      <c r="A865" s="117" t="s">
        <v>1610</v>
      </c>
      <c r="B865" s="40" t="s">
        <v>4733</v>
      </c>
      <c r="C865" s="128">
        <v>13</v>
      </c>
      <c r="D865" s="468"/>
      <c r="E865" s="431" t="s">
        <v>4792</v>
      </c>
    </row>
    <row r="866" spans="1:5" s="4" customFormat="1" x14ac:dyDescent="0.2">
      <c r="A866" s="143" t="s">
        <v>1610</v>
      </c>
      <c r="B866" s="378" t="s">
        <v>997</v>
      </c>
      <c r="C866" s="128">
        <v>12</v>
      </c>
      <c r="D866" s="468"/>
      <c r="E866" s="106"/>
    </row>
    <row r="867" spans="1:5" s="4" customFormat="1" x14ac:dyDescent="0.2">
      <c r="A867" s="117" t="s">
        <v>1610</v>
      </c>
      <c r="B867" s="199" t="s">
        <v>1740</v>
      </c>
      <c r="C867" s="128">
        <v>9</v>
      </c>
      <c r="D867" s="468"/>
      <c r="E867" s="431" t="s">
        <v>4790</v>
      </c>
    </row>
    <row r="868" spans="1:5" s="4" customFormat="1" x14ac:dyDescent="0.2">
      <c r="A868" s="143" t="s">
        <v>1610</v>
      </c>
      <c r="B868" s="40" t="s">
        <v>994</v>
      </c>
      <c r="C868" s="128">
        <v>8</v>
      </c>
      <c r="D868" s="468"/>
      <c r="E868" s="106"/>
    </row>
    <row r="869" spans="1:5" s="4" customFormat="1" x14ac:dyDescent="0.2">
      <c r="A869" s="117" t="s">
        <v>1610</v>
      </c>
      <c r="B869" s="378" t="s">
        <v>4748</v>
      </c>
      <c r="C869" s="128">
        <v>8</v>
      </c>
      <c r="D869" s="468"/>
      <c r="E869" s="106"/>
    </row>
    <row r="870" spans="1:5" s="4" customFormat="1" x14ac:dyDescent="0.2">
      <c r="A870" s="117" t="s">
        <v>1610</v>
      </c>
      <c r="B870" s="111" t="s">
        <v>4752</v>
      </c>
      <c r="C870" s="128">
        <v>7</v>
      </c>
      <c r="D870" s="468"/>
      <c r="E870" s="106"/>
    </row>
    <row r="871" spans="1:5" s="4" customFormat="1" x14ac:dyDescent="0.2">
      <c r="A871" s="117" t="s">
        <v>1610</v>
      </c>
      <c r="B871" s="40" t="s">
        <v>1078</v>
      </c>
      <c r="C871" s="128">
        <v>6</v>
      </c>
      <c r="D871" s="468"/>
      <c r="E871" s="106"/>
    </row>
    <row r="872" spans="1:5" s="4" customFormat="1" ht="15.75" thickBot="1" x14ac:dyDescent="0.25">
      <c r="A872" s="379" t="s">
        <v>1610</v>
      </c>
      <c r="B872" s="376" t="s">
        <v>941</v>
      </c>
      <c r="C872" s="381">
        <v>6</v>
      </c>
      <c r="D872" s="469"/>
      <c r="E872" s="106"/>
    </row>
    <row r="873" spans="1:5" s="4" customFormat="1" x14ac:dyDescent="0.2">
      <c r="A873" s="399" t="s">
        <v>1610</v>
      </c>
      <c r="B873" s="393" t="s">
        <v>3420</v>
      </c>
      <c r="C873" s="401">
        <v>5</v>
      </c>
      <c r="D873" s="475" t="s">
        <v>4776</v>
      </c>
      <c r="E873" s="106"/>
    </row>
    <row r="874" spans="1:5" s="4" customFormat="1" x14ac:dyDescent="0.2">
      <c r="A874" s="117" t="s">
        <v>1610</v>
      </c>
      <c r="B874" s="111" t="s">
        <v>1616</v>
      </c>
      <c r="C874" s="128">
        <v>5</v>
      </c>
      <c r="D874" s="478"/>
      <c r="E874" s="106"/>
    </row>
    <row r="875" spans="1:5" s="4" customFormat="1" x14ac:dyDescent="0.2">
      <c r="A875" s="117" t="s">
        <v>1610</v>
      </c>
      <c r="B875" s="111" t="s">
        <v>3422</v>
      </c>
      <c r="C875" s="128">
        <v>5</v>
      </c>
      <c r="D875" s="478"/>
      <c r="E875" s="106"/>
    </row>
    <row r="876" spans="1:5" s="4" customFormat="1" x14ac:dyDescent="0.2">
      <c r="A876" s="117" t="s">
        <v>1610</v>
      </c>
      <c r="B876" s="111" t="s">
        <v>1612</v>
      </c>
      <c r="C876" s="128">
        <v>5</v>
      </c>
      <c r="D876" s="478"/>
      <c r="E876" s="106"/>
    </row>
    <row r="877" spans="1:5" s="4" customFormat="1" x14ac:dyDescent="0.2">
      <c r="A877" s="117" t="s">
        <v>1610</v>
      </c>
      <c r="B877" s="111" t="s">
        <v>3595</v>
      </c>
      <c r="C877" s="128">
        <v>4</v>
      </c>
      <c r="D877" s="478"/>
      <c r="E877" s="106"/>
    </row>
    <row r="878" spans="1:5" s="4" customFormat="1" x14ac:dyDescent="0.2">
      <c r="A878" s="143" t="s">
        <v>1610</v>
      </c>
      <c r="B878" s="111" t="s">
        <v>3421</v>
      </c>
      <c r="C878" s="128">
        <v>4</v>
      </c>
      <c r="D878" s="478"/>
      <c r="E878" s="106"/>
    </row>
    <row r="879" spans="1:5" s="4" customFormat="1" x14ac:dyDescent="0.2">
      <c r="A879" s="117" t="s">
        <v>1610</v>
      </c>
      <c r="B879" s="111" t="s">
        <v>3662</v>
      </c>
      <c r="C879" s="128">
        <v>4</v>
      </c>
      <c r="D879" s="478"/>
      <c r="E879" s="106"/>
    </row>
    <row r="880" spans="1:5" s="4" customFormat="1" x14ac:dyDescent="0.2">
      <c r="A880" s="117" t="s">
        <v>1610</v>
      </c>
      <c r="B880" s="111" t="s">
        <v>3568</v>
      </c>
      <c r="C880" s="128">
        <v>4</v>
      </c>
      <c r="D880" s="478"/>
      <c r="E880" s="106"/>
    </row>
    <row r="881" spans="1:5" s="4" customFormat="1" x14ac:dyDescent="0.2">
      <c r="A881" s="117" t="s">
        <v>1610</v>
      </c>
      <c r="B881" s="426" t="s">
        <v>4724</v>
      </c>
      <c r="C881" s="128">
        <v>4</v>
      </c>
      <c r="D881" s="478"/>
      <c r="E881" s="431" t="s">
        <v>4793</v>
      </c>
    </row>
    <row r="882" spans="1:5" s="4" customFormat="1" x14ac:dyDescent="0.2">
      <c r="A882" s="117" t="s">
        <v>1610</v>
      </c>
      <c r="B882" s="65" t="s">
        <v>1611</v>
      </c>
      <c r="C882" s="128">
        <v>4</v>
      </c>
      <c r="D882" s="478"/>
      <c r="E882" s="106"/>
    </row>
    <row r="883" spans="1:5" s="4" customFormat="1" x14ac:dyDescent="0.2">
      <c r="A883" s="117" t="s">
        <v>1610</v>
      </c>
      <c r="B883" s="111" t="s">
        <v>3556</v>
      </c>
      <c r="C883" s="128">
        <v>4</v>
      </c>
      <c r="D883" s="478"/>
      <c r="E883" s="106"/>
    </row>
    <row r="884" spans="1:5" s="4" customFormat="1" ht="15.75" thickBot="1" x14ac:dyDescent="0.25">
      <c r="A884" s="375" t="s">
        <v>1610</v>
      </c>
      <c r="B884" s="390" t="s">
        <v>3610</v>
      </c>
      <c r="C884" s="381">
        <v>4</v>
      </c>
      <c r="D884" s="477"/>
      <c r="E884" s="106"/>
    </row>
    <row r="885" spans="1:5" s="4" customFormat="1" x14ac:dyDescent="0.2">
      <c r="A885" s="12" t="s">
        <v>1610</v>
      </c>
      <c r="B885" s="4" t="s">
        <v>4745</v>
      </c>
      <c r="C885" s="38">
        <v>3</v>
      </c>
      <c r="E885" s="106"/>
    </row>
    <row r="886" spans="1:5" s="4" customFormat="1" x14ac:dyDescent="0.2">
      <c r="A886" s="143" t="s">
        <v>1610</v>
      </c>
      <c r="B886" s="40" t="s">
        <v>999</v>
      </c>
      <c r="C886" s="38">
        <v>3</v>
      </c>
      <c r="E886" s="106"/>
    </row>
    <row r="887" spans="1:5" s="4" customFormat="1" x14ac:dyDescent="0.2">
      <c r="A887" s="12" t="s">
        <v>1610</v>
      </c>
      <c r="B887" s="40" t="s">
        <v>1081</v>
      </c>
      <c r="C887" s="38">
        <v>3</v>
      </c>
      <c r="E887" s="106"/>
    </row>
    <row r="888" spans="1:5" s="4" customFormat="1" x14ac:dyDescent="0.2">
      <c r="A888" s="12" t="s">
        <v>1610</v>
      </c>
      <c r="B888" s="4" t="s">
        <v>3566</v>
      </c>
      <c r="C888" s="38">
        <v>3</v>
      </c>
      <c r="E888" s="106"/>
    </row>
    <row r="889" spans="1:5" s="4" customFormat="1" x14ac:dyDescent="0.2">
      <c r="A889" s="12" t="s">
        <v>1610</v>
      </c>
      <c r="B889" s="40" t="s">
        <v>4758</v>
      </c>
      <c r="C889" s="38">
        <v>3</v>
      </c>
      <c r="E889" s="106"/>
    </row>
    <row r="890" spans="1:5" s="4" customFormat="1" x14ac:dyDescent="0.2">
      <c r="A890" s="12" t="s">
        <v>1610</v>
      </c>
      <c r="B890" s="64" t="s">
        <v>4441</v>
      </c>
      <c r="C890" s="38">
        <v>3</v>
      </c>
      <c r="E890" s="106"/>
    </row>
    <row r="891" spans="1:5" s="4" customFormat="1" x14ac:dyDescent="0.2">
      <c r="A891" s="12" t="s">
        <v>1610</v>
      </c>
      <c r="B891" s="111" t="s">
        <v>3423</v>
      </c>
      <c r="C891" s="38">
        <v>3</v>
      </c>
      <c r="E891" s="106"/>
    </row>
    <row r="892" spans="1:5" s="4" customFormat="1" x14ac:dyDescent="0.2">
      <c r="A892" s="12" t="s">
        <v>1610</v>
      </c>
      <c r="B892" s="64" t="s">
        <v>4434</v>
      </c>
      <c r="C892" s="38">
        <v>3</v>
      </c>
      <c r="E892" s="106"/>
    </row>
    <row r="893" spans="1:5" s="4" customFormat="1" x14ac:dyDescent="0.2">
      <c r="A893" s="12" t="s">
        <v>1610</v>
      </c>
      <c r="B893" s="4" t="s">
        <v>3639</v>
      </c>
      <c r="C893" s="38">
        <v>3</v>
      </c>
      <c r="E893" s="106"/>
    </row>
    <row r="894" spans="1:5" s="4" customFormat="1" x14ac:dyDescent="0.2">
      <c r="A894" s="12" t="s">
        <v>1610</v>
      </c>
      <c r="B894" s="4" t="s">
        <v>3548</v>
      </c>
      <c r="C894" s="38">
        <v>3</v>
      </c>
      <c r="E894" s="106"/>
    </row>
    <row r="895" spans="1:5" s="4" customFormat="1" x14ac:dyDescent="0.2">
      <c r="A895" s="12" t="s">
        <v>1610</v>
      </c>
      <c r="B895" s="4" t="s">
        <v>1710</v>
      </c>
      <c r="C895" s="38">
        <v>2</v>
      </c>
      <c r="E895" s="106"/>
    </row>
    <row r="896" spans="1:5" s="4" customFormat="1" x14ac:dyDescent="0.2">
      <c r="A896" s="12" t="s">
        <v>1610</v>
      </c>
      <c r="B896" s="4" t="s">
        <v>3660</v>
      </c>
      <c r="C896" s="38">
        <v>2</v>
      </c>
      <c r="E896" s="106"/>
    </row>
    <row r="897" spans="1:5" s="4" customFormat="1" x14ac:dyDescent="0.2">
      <c r="A897" s="12" t="s">
        <v>1610</v>
      </c>
      <c r="B897" s="4" t="s">
        <v>3597</v>
      </c>
      <c r="C897" s="38">
        <v>2</v>
      </c>
      <c r="E897" s="106"/>
    </row>
    <row r="898" spans="1:5" s="4" customFormat="1" x14ac:dyDescent="0.2">
      <c r="A898" s="12" t="s">
        <v>1610</v>
      </c>
      <c r="B898" s="4" t="s">
        <v>3674</v>
      </c>
      <c r="C898" s="38">
        <v>2</v>
      </c>
      <c r="E898" s="106"/>
    </row>
    <row r="899" spans="1:5" s="4" customFormat="1" x14ac:dyDescent="0.2">
      <c r="A899" s="12" t="s">
        <v>1610</v>
      </c>
      <c r="B899" s="4" t="s">
        <v>3527</v>
      </c>
      <c r="C899" s="38">
        <v>2</v>
      </c>
      <c r="E899" s="106"/>
    </row>
    <row r="900" spans="1:5" s="4" customFormat="1" x14ac:dyDescent="0.2">
      <c r="A900" s="12" t="s">
        <v>1610</v>
      </c>
      <c r="B900" s="4" t="s">
        <v>1714</v>
      </c>
      <c r="C900" s="38">
        <v>2</v>
      </c>
      <c r="E900" s="106"/>
    </row>
    <row r="901" spans="1:5" s="4" customFormat="1" x14ac:dyDescent="0.2">
      <c r="A901" s="12" t="s">
        <v>1610</v>
      </c>
      <c r="B901" s="4" t="s">
        <v>3675</v>
      </c>
      <c r="C901" s="38">
        <v>2</v>
      </c>
      <c r="E901" s="106"/>
    </row>
    <row r="902" spans="1:5" s="4" customFormat="1" x14ac:dyDescent="0.2">
      <c r="A902" s="12" t="s">
        <v>1610</v>
      </c>
      <c r="B902" s="111" t="s">
        <v>3586</v>
      </c>
      <c r="C902" s="38">
        <v>2</v>
      </c>
      <c r="E902" s="106"/>
    </row>
    <row r="903" spans="1:5" s="4" customFormat="1" x14ac:dyDescent="0.2">
      <c r="A903" s="12" t="s">
        <v>1610</v>
      </c>
      <c r="B903" s="40" t="s">
        <v>4726</v>
      </c>
      <c r="C903" s="38">
        <v>2</v>
      </c>
      <c r="E903" s="106"/>
    </row>
    <row r="904" spans="1:5" s="4" customFormat="1" x14ac:dyDescent="0.2">
      <c r="A904" s="12" t="s">
        <v>1610</v>
      </c>
      <c r="B904" s="4" t="s">
        <v>3569</v>
      </c>
      <c r="C904" s="38">
        <v>2</v>
      </c>
      <c r="E904" s="106"/>
    </row>
    <row r="905" spans="1:5" s="4" customFormat="1" x14ac:dyDescent="0.2">
      <c r="A905" s="12" t="s">
        <v>1610</v>
      </c>
      <c r="B905" s="4" t="s">
        <v>3672</v>
      </c>
      <c r="C905" s="38">
        <v>2</v>
      </c>
      <c r="E905" s="106"/>
    </row>
    <row r="906" spans="1:5" s="4" customFormat="1" x14ac:dyDescent="0.2">
      <c r="A906" s="12" t="s">
        <v>1610</v>
      </c>
      <c r="B906" s="111" t="s">
        <v>3585</v>
      </c>
      <c r="C906" s="38">
        <v>2</v>
      </c>
      <c r="E906" s="106"/>
    </row>
    <row r="907" spans="1:5" s="4" customFormat="1" x14ac:dyDescent="0.2">
      <c r="A907" s="12" t="s">
        <v>1610</v>
      </c>
      <c r="B907" s="40" t="s">
        <v>1032</v>
      </c>
      <c r="C907" s="38">
        <v>2</v>
      </c>
      <c r="E907" s="106"/>
    </row>
    <row r="908" spans="1:5" s="4" customFormat="1" x14ac:dyDescent="0.2">
      <c r="A908" s="12" t="s">
        <v>1610</v>
      </c>
      <c r="B908" s="40" t="s">
        <v>1476</v>
      </c>
      <c r="C908" s="38">
        <v>2</v>
      </c>
      <c r="E908" s="106"/>
    </row>
    <row r="909" spans="1:5" s="4" customFormat="1" x14ac:dyDescent="0.2">
      <c r="A909" s="12" t="s">
        <v>1610</v>
      </c>
      <c r="B909" s="64" t="s">
        <v>4438</v>
      </c>
      <c r="C909" s="38">
        <v>2</v>
      </c>
      <c r="E909" s="106"/>
    </row>
    <row r="910" spans="1:5" s="4" customFormat="1" x14ac:dyDescent="0.2">
      <c r="A910" s="12" t="s">
        <v>1610</v>
      </c>
      <c r="B910" s="64" t="s">
        <v>4440</v>
      </c>
      <c r="C910" s="38">
        <v>2</v>
      </c>
      <c r="E910" s="106"/>
    </row>
    <row r="911" spans="1:5" s="4" customFormat="1" x14ac:dyDescent="0.2">
      <c r="A911" s="12" t="s">
        <v>1610</v>
      </c>
      <c r="B911" s="65" t="s">
        <v>1716</v>
      </c>
      <c r="C911" s="38">
        <v>2</v>
      </c>
      <c r="E911" s="106"/>
    </row>
    <row r="912" spans="1:5" s="4" customFormat="1" x14ac:dyDescent="0.2">
      <c r="A912" s="12" t="s">
        <v>1610</v>
      </c>
      <c r="B912" s="111" t="s">
        <v>3638</v>
      </c>
      <c r="C912" s="38">
        <v>2</v>
      </c>
      <c r="E912" s="106"/>
    </row>
    <row r="913" spans="1:5" s="4" customFormat="1" x14ac:dyDescent="0.2">
      <c r="A913" s="12" t="s">
        <v>1610</v>
      </c>
      <c r="B913" s="111" t="s">
        <v>3619</v>
      </c>
      <c r="C913" s="38">
        <v>2</v>
      </c>
      <c r="E913" s="106"/>
    </row>
    <row r="914" spans="1:5" s="4" customFormat="1" x14ac:dyDescent="0.2">
      <c r="A914" s="12" t="s">
        <v>1610</v>
      </c>
      <c r="B914" s="4" t="s">
        <v>3574</v>
      </c>
      <c r="C914" s="38">
        <v>2</v>
      </c>
      <c r="E914" s="106"/>
    </row>
    <row r="915" spans="1:5" s="4" customFormat="1" x14ac:dyDescent="0.2">
      <c r="A915" s="12" t="s">
        <v>1610</v>
      </c>
      <c r="B915" s="64" t="s">
        <v>4436</v>
      </c>
      <c r="C915" s="38">
        <v>2</v>
      </c>
      <c r="E915" s="106"/>
    </row>
    <row r="916" spans="1:5" s="4" customFormat="1" x14ac:dyDescent="0.2">
      <c r="A916" s="12" t="s">
        <v>1610</v>
      </c>
      <c r="B916" s="199" t="s">
        <v>3973</v>
      </c>
      <c r="C916" s="38">
        <v>2</v>
      </c>
      <c r="E916" s="106"/>
    </row>
    <row r="917" spans="1:5" s="4" customFormat="1" x14ac:dyDescent="0.2">
      <c r="A917" s="12" t="s">
        <v>1610</v>
      </c>
      <c r="B917" s="4" t="s">
        <v>1613</v>
      </c>
      <c r="C917" s="38">
        <v>2</v>
      </c>
      <c r="E917" s="106"/>
    </row>
    <row r="918" spans="1:5" s="4" customFormat="1" x14ac:dyDescent="0.2">
      <c r="A918" s="12" t="s">
        <v>1610</v>
      </c>
      <c r="B918" s="64" t="s">
        <v>4439</v>
      </c>
      <c r="C918" s="38">
        <v>2</v>
      </c>
      <c r="E918" s="106"/>
    </row>
    <row r="919" spans="1:5" s="4" customFormat="1" x14ac:dyDescent="0.2">
      <c r="A919" s="12" t="s">
        <v>1610</v>
      </c>
      <c r="B919" s="4" t="s">
        <v>3647</v>
      </c>
      <c r="C919" s="38">
        <v>1</v>
      </c>
      <c r="E919" s="106"/>
    </row>
    <row r="920" spans="1:5" s="4" customFormat="1" x14ac:dyDescent="0.2">
      <c r="A920" s="12" t="s">
        <v>1610</v>
      </c>
      <c r="B920" s="4" t="s">
        <v>3582</v>
      </c>
      <c r="C920" s="38">
        <v>1</v>
      </c>
      <c r="E920" s="106"/>
    </row>
    <row r="921" spans="1:5" s="4" customFormat="1" x14ac:dyDescent="0.2">
      <c r="A921" s="12" t="s">
        <v>1610</v>
      </c>
      <c r="B921" s="4" t="s">
        <v>3661</v>
      </c>
      <c r="C921" s="38">
        <v>1</v>
      </c>
      <c r="E921" s="106"/>
    </row>
    <row r="922" spans="1:5" s="4" customFormat="1" x14ac:dyDescent="0.2">
      <c r="A922" s="12" t="s">
        <v>1610</v>
      </c>
      <c r="B922" s="56" t="s">
        <v>2436</v>
      </c>
      <c r="C922" s="38">
        <v>1</v>
      </c>
      <c r="E922" s="106"/>
    </row>
    <row r="923" spans="1:5" s="4" customFormat="1" x14ac:dyDescent="0.2">
      <c r="A923" s="12" t="s">
        <v>1610</v>
      </c>
      <c r="B923" s="4" t="s">
        <v>3577</v>
      </c>
      <c r="C923" s="38">
        <v>1</v>
      </c>
      <c r="E923" s="106"/>
    </row>
    <row r="924" spans="1:5" s="4" customFormat="1" x14ac:dyDescent="0.2">
      <c r="A924" s="12" t="s">
        <v>1610</v>
      </c>
      <c r="B924" s="4" t="s">
        <v>3650</v>
      </c>
      <c r="C924" s="38">
        <v>1</v>
      </c>
      <c r="E924" s="106"/>
    </row>
    <row r="925" spans="1:5" s="4" customFormat="1" x14ac:dyDescent="0.2">
      <c r="A925" s="12" t="s">
        <v>1610</v>
      </c>
      <c r="B925" s="4" t="s">
        <v>1712</v>
      </c>
      <c r="C925" s="38">
        <v>1</v>
      </c>
      <c r="E925" s="106"/>
    </row>
    <row r="926" spans="1:5" s="4" customFormat="1" x14ac:dyDescent="0.2">
      <c r="A926" s="12" t="s">
        <v>1610</v>
      </c>
      <c r="B926" s="40" t="s">
        <v>1097</v>
      </c>
      <c r="C926" s="38">
        <v>1</v>
      </c>
      <c r="E926" s="106"/>
    </row>
    <row r="927" spans="1:5" s="4" customFormat="1" x14ac:dyDescent="0.2">
      <c r="A927" s="12" t="s">
        <v>1610</v>
      </c>
      <c r="B927" s="380" t="s">
        <v>2444</v>
      </c>
      <c r="C927" s="38">
        <v>1</v>
      </c>
      <c r="E927" s="106"/>
    </row>
    <row r="928" spans="1:5" s="4" customFormat="1" x14ac:dyDescent="0.2">
      <c r="A928" s="12" t="s">
        <v>1610</v>
      </c>
      <c r="B928" s="4" t="s">
        <v>1634</v>
      </c>
      <c r="C928" s="38">
        <v>1</v>
      </c>
      <c r="E928" s="106"/>
    </row>
    <row r="929" spans="1:5" s="4" customFormat="1" x14ac:dyDescent="0.2">
      <c r="A929" s="12" t="s">
        <v>1610</v>
      </c>
      <c r="B929" s="4" t="s">
        <v>4729</v>
      </c>
      <c r="C929" s="38">
        <v>1</v>
      </c>
      <c r="E929" s="106"/>
    </row>
    <row r="930" spans="1:5" s="4" customFormat="1" x14ac:dyDescent="0.2">
      <c r="A930" s="12" t="s">
        <v>1610</v>
      </c>
      <c r="B930" s="4" t="s">
        <v>4730</v>
      </c>
      <c r="C930" s="38">
        <v>1</v>
      </c>
      <c r="E930" s="106"/>
    </row>
    <row r="931" spans="1:5" s="4" customFormat="1" x14ac:dyDescent="0.2">
      <c r="A931" s="12" t="s">
        <v>1610</v>
      </c>
      <c r="B931" s="4" t="s">
        <v>3636</v>
      </c>
      <c r="C931" s="38">
        <v>1</v>
      </c>
      <c r="E931" s="106"/>
    </row>
    <row r="932" spans="1:5" s="4" customFormat="1" x14ac:dyDescent="0.2">
      <c r="A932" s="12" t="s">
        <v>1610</v>
      </c>
      <c r="B932" s="4" t="s">
        <v>3578</v>
      </c>
      <c r="C932" s="38">
        <v>1</v>
      </c>
      <c r="E932" s="106"/>
    </row>
    <row r="933" spans="1:5" s="4" customFormat="1" x14ac:dyDescent="0.2">
      <c r="A933" s="12" t="s">
        <v>1610</v>
      </c>
      <c r="B933" s="4" t="s">
        <v>1717</v>
      </c>
      <c r="C933" s="38">
        <v>1</v>
      </c>
      <c r="E933" s="106"/>
    </row>
    <row r="934" spans="1:5" s="4" customFormat="1" x14ac:dyDescent="0.2">
      <c r="A934" s="12" t="s">
        <v>1610</v>
      </c>
      <c r="B934" s="4" t="s">
        <v>1713</v>
      </c>
      <c r="C934" s="38">
        <v>1</v>
      </c>
      <c r="E934" s="106"/>
    </row>
    <row r="935" spans="1:5" s="4" customFormat="1" x14ac:dyDescent="0.2">
      <c r="A935" s="12" t="s">
        <v>1610</v>
      </c>
      <c r="B935" s="4" t="s">
        <v>3670</v>
      </c>
      <c r="C935" s="38">
        <v>1</v>
      </c>
      <c r="E935" s="106"/>
    </row>
    <row r="936" spans="1:5" s="4" customFormat="1" x14ac:dyDescent="0.2">
      <c r="A936" s="12" t="s">
        <v>1610</v>
      </c>
      <c r="B936" s="4" t="s">
        <v>3637</v>
      </c>
      <c r="C936" s="38">
        <v>1</v>
      </c>
      <c r="E936" s="106"/>
    </row>
    <row r="937" spans="1:5" s="4" customFormat="1" x14ac:dyDescent="0.2">
      <c r="A937" s="12" t="s">
        <v>1610</v>
      </c>
      <c r="B937" s="4" t="s">
        <v>3443</v>
      </c>
      <c r="C937" s="38">
        <v>1</v>
      </c>
      <c r="E937" s="106"/>
    </row>
    <row r="938" spans="1:5" s="4" customFormat="1" x14ac:dyDescent="0.2">
      <c r="A938" s="12" t="s">
        <v>1610</v>
      </c>
      <c r="B938" s="4" t="s">
        <v>3671</v>
      </c>
      <c r="C938" s="38">
        <v>1</v>
      </c>
      <c r="E938" s="106"/>
    </row>
    <row r="939" spans="1:5" s="4" customFormat="1" x14ac:dyDescent="0.2">
      <c r="A939" s="12" t="s">
        <v>1610</v>
      </c>
      <c r="B939" s="64" t="s">
        <v>4435</v>
      </c>
      <c r="C939" s="38">
        <v>1</v>
      </c>
      <c r="E939" s="106"/>
    </row>
    <row r="940" spans="1:5" s="4" customFormat="1" x14ac:dyDescent="0.2">
      <c r="A940" s="12" t="s">
        <v>1610</v>
      </c>
      <c r="B940" s="64" t="s">
        <v>4432</v>
      </c>
      <c r="C940" s="38">
        <v>1</v>
      </c>
      <c r="E940" s="106"/>
    </row>
    <row r="941" spans="1:5" s="4" customFormat="1" x14ac:dyDescent="0.2">
      <c r="A941" s="12" t="s">
        <v>1610</v>
      </c>
      <c r="B941" s="4" t="s">
        <v>3573</v>
      </c>
      <c r="C941" s="38">
        <v>1</v>
      </c>
      <c r="E941" s="106"/>
    </row>
    <row r="942" spans="1:5" s="4" customFormat="1" x14ac:dyDescent="0.2">
      <c r="A942" s="12" t="s">
        <v>1610</v>
      </c>
      <c r="B942" s="4" t="s">
        <v>3579</v>
      </c>
      <c r="C942" s="38">
        <v>1</v>
      </c>
      <c r="E942" s="106"/>
    </row>
    <row r="943" spans="1:5" s="4" customFormat="1" x14ac:dyDescent="0.2">
      <c r="A943" s="12" t="s">
        <v>1610</v>
      </c>
      <c r="B943" s="4" t="s">
        <v>1614</v>
      </c>
      <c r="C943" s="38">
        <v>1</v>
      </c>
      <c r="E943" s="106"/>
    </row>
    <row r="944" spans="1:5" s="4" customFormat="1" x14ac:dyDescent="0.2">
      <c r="A944" s="12" t="s">
        <v>1610</v>
      </c>
      <c r="B944" s="4" t="s">
        <v>3587</v>
      </c>
      <c r="C944" s="38">
        <v>1</v>
      </c>
      <c r="E944" s="106"/>
    </row>
    <row r="945" spans="1:5" s="4" customFormat="1" x14ac:dyDescent="0.2">
      <c r="A945" s="12" t="s">
        <v>1610</v>
      </c>
      <c r="B945" s="4" t="s">
        <v>3653</v>
      </c>
      <c r="C945" s="38">
        <v>1</v>
      </c>
      <c r="E945" s="106"/>
    </row>
    <row r="946" spans="1:5" s="4" customFormat="1" x14ac:dyDescent="0.2">
      <c r="A946" s="12" t="s">
        <v>1610</v>
      </c>
      <c r="B946" s="4" t="s">
        <v>3583</v>
      </c>
      <c r="C946" s="38">
        <v>1</v>
      </c>
      <c r="E946" s="106"/>
    </row>
    <row r="947" spans="1:5" s="4" customFormat="1" x14ac:dyDescent="0.2">
      <c r="A947" s="12" t="s">
        <v>1610</v>
      </c>
      <c r="B947" s="40" t="s">
        <v>959</v>
      </c>
      <c r="C947" s="38">
        <v>1</v>
      </c>
      <c r="E947" s="106"/>
    </row>
    <row r="948" spans="1:5" s="4" customFormat="1" x14ac:dyDescent="0.2">
      <c r="A948" s="143" t="s">
        <v>1610</v>
      </c>
      <c r="B948" s="40" t="s">
        <v>1474</v>
      </c>
      <c r="C948" s="38">
        <v>1</v>
      </c>
      <c r="E948" s="106"/>
    </row>
    <row r="949" spans="1:5" s="4" customFormat="1" x14ac:dyDescent="0.2">
      <c r="A949" s="12" t="s">
        <v>1610</v>
      </c>
      <c r="B949" s="4" t="s">
        <v>3444</v>
      </c>
      <c r="C949" s="38">
        <v>1</v>
      </c>
      <c r="E949" s="106"/>
    </row>
    <row r="950" spans="1:5" s="4" customFormat="1" x14ac:dyDescent="0.2">
      <c r="A950" s="12" t="s">
        <v>1610</v>
      </c>
      <c r="B950" s="4" t="s">
        <v>3584</v>
      </c>
      <c r="C950" s="38">
        <v>1</v>
      </c>
      <c r="E950" s="106"/>
    </row>
    <row r="951" spans="1:5" s="4" customFormat="1" x14ac:dyDescent="0.2">
      <c r="A951" s="12" t="s">
        <v>1610</v>
      </c>
      <c r="B951" s="65" t="s">
        <v>1715</v>
      </c>
      <c r="C951" s="38">
        <v>1</v>
      </c>
      <c r="E951" s="106"/>
    </row>
    <row r="952" spans="1:5" s="4" customFormat="1" x14ac:dyDescent="0.2">
      <c r="A952" s="12" t="s">
        <v>1610</v>
      </c>
      <c r="B952" s="4" t="s">
        <v>3628</v>
      </c>
      <c r="C952" s="38">
        <v>1</v>
      </c>
      <c r="E952" s="106"/>
    </row>
    <row r="953" spans="1:5" s="4" customFormat="1" x14ac:dyDescent="0.2">
      <c r="A953" s="12" t="s">
        <v>1610</v>
      </c>
      <c r="B953" s="171" t="s">
        <v>4154</v>
      </c>
      <c r="C953" s="38">
        <v>1</v>
      </c>
      <c r="E953" s="106"/>
    </row>
    <row r="954" spans="1:5" s="4" customFormat="1" x14ac:dyDescent="0.2">
      <c r="A954" s="12" t="s">
        <v>1610</v>
      </c>
      <c r="B954" s="4" t="s">
        <v>3580</v>
      </c>
      <c r="C954" s="38">
        <v>1</v>
      </c>
      <c r="E954" s="106"/>
    </row>
    <row r="955" spans="1:5" s="4" customFormat="1" x14ac:dyDescent="0.2">
      <c r="A955" s="12" t="s">
        <v>1610</v>
      </c>
      <c r="B955" s="64" t="s">
        <v>4444</v>
      </c>
      <c r="C955" s="38">
        <v>1</v>
      </c>
      <c r="E955" s="106"/>
    </row>
    <row r="956" spans="1:5" s="4" customFormat="1" x14ac:dyDescent="0.2">
      <c r="A956" s="143" t="s">
        <v>1610</v>
      </c>
      <c r="B956" s="40" t="s">
        <v>1477</v>
      </c>
      <c r="C956" s="38">
        <v>1</v>
      </c>
      <c r="E956" s="106"/>
    </row>
    <row r="957" spans="1:5" s="4" customFormat="1" x14ac:dyDescent="0.2">
      <c r="A957" s="12" t="s">
        <v>1610</v>
      </c>
      <c r="B957" s="4" t="s">
        <v>4581</v>
      </c>
      <c r="C957" s="38">
        <v>1</v>
      </c>
      <c r="E957" s="106"/>
    </row>
    <row r="958" spans="1:5" s="4" customFormat="1" x14ac:dyDescent="0.2">
      <c r="A958" s="12" t="s">
        <v>1610</v>
      </c>
      <c r="B958" s="64" t="s">
        <v>4433</v>
      </c>
      <c r="C958" s="38">
        <v>1</v>
      </c>
      <c r="E958" s="106"/>
    </row>
    <row r="959" spans="1:5" s="4" customFormat="1" x14ac:dyDescent="0.2">
      <c r="A959" s="12" t="s">
        <v>1610</v>
      </c>
      <c r="B959" s="115" t="s">
        <v>3567</v>
      </c>
      <c r="C959" s="38">
        <v>1</v>
      </c>
      <c r="E959" s="106"/>
    </row>
    <row r="960" spans="1:5" s="4" customFormat="1" x14ac:dyDescent="0.2">
      <c r="A960" s="12" t="s">
        <v>1610</v>
      </c>
      <c r="B960" s="4" t="s">
        <v>3673</v>
      </c>
      <c r="C960" s="38">
        <v>1</v>
      </c>
      <c r="E960" s="106"/>
    </row>
    <row r="961" spans="1:5" s="4" customFormat="1" x14ac:dyDescent="0.2">
      <c r="A961" s="12" t="s">
        <v>1610</v>
      </c>
      <c r="B961" s="64" t="s">
        <v>4431</v>
      </c>
      <c r="C961" s="38">
        <v>1</v>
      </c>
      <c r="E961" s="106"/>
    </row>
    <row r="962" spans="1:5" s="4" customFormat="1" x14ac:dyDescent="0.2">
      <c r="A962" s="12" t="s">
        <v>1610</v>
      </c>
      <c r="B962" s="4" t="s">
        <v>4759</v>
      </c>
      <c r="C962" s="38">
        <v>1</v>
      </c>
      <c r="E962" s="106"/>
    </row>
    <row r="963" spans="1:5" s="4" customFormat="1" x14ac:dyDescent="0.2">
      <c r="A963" s="12" t="s">
        <v>1610</v>
      </c>
      <c r="B963" s="111" t="s">
        <v>4732</v>
      </c>
      <c r="C963" s="38">
        <v>1</v>
      </c>
      <c r="E963" s="106"/>
    </row>
    <row r="964" spans="1:5" s="4" customFormat="1" x14ac:dyDescent="0.2">
      <c r="A964" s="12" t="s">
        <v>1610</v>
      </c>
      <c r="B964" s="4" t="s">
        <v>4041</v>
      </c>
      <c r="C964" s="38">
        <v>1</v>
      </c>
      <c r="E964" s="106"/>
    </row>
    <row r="965" spans="1:5" s="4" customFormat="1" x14ac:dyDescent="0.2">
      <c r="A965" s="12" t="s">
        <v>1610</v>
      </c>
      <c r="B965" s="4" t="s">
        <v>1702</v>
      </c>
      <c r="C965" s="38">
        <v>1</v>
      </c>
      <c r="E965" s="106"/>
    </row>
    <row r="966" spans="1:5" s="4" customFormat="1" x14ac:dyDescent="0.2">
      <c r="A966" s="12" t="s">
        <v>1610</v>
      </c>
      <c r="B966" s="4" t="s">
        <v>4039</v>
      </c>
      <c r="C966" s="38">
        <v>1</v>
      </c>
      <c r="E966" s="106"/>
    </row>
    <row r="967" spans="1:5" s="4" customFormat="1" x14ac:dyDescent="0.2">
      <c r="A967" s="12" t="s">
        <v>1610</v>
      </c>
      <c r="B967" s="4" t="s">
        <v>3588</v>
      </c>
      <c r="C967" s="38">
        <v>1</v>
      </c>
      <c r="E967" s="106"/>
    </row>
    <row r="968" spans="1:5" s="4" customFormat="1" x14ac:dyDescent="0.2">
      <c r="A968" s="12" t="s">
        <v>1610</v>
      </c>
      <c r="B968" s="64" t="s">
        <v>4437</v>
      </c>
      <c r="C968" s="38">
        <v>1</v>
      </c>
      <c r="E968" s="106"/>
    </row>
    <row r="969" spans="1:5" s="4" customFormat="1" x14ac:dyDescent="0.2">
      <c r="A969" s="12" t="s">
        <v>1610</v>
      </c>
      <c r="B969" s="4" t="s">
        <v>3575</v>
      </c>
      <c r="C969" s="38">
        <v>1</v>
      </c>
      <c r="E969" s="106"/>
    </row>
    <row r="970" spans="1:5" s="4" customFormat="1" x14ac:dyDescent="0.2">
      <c r="A970" s="12" t="s">
        <v>1610</v>
      </c>
      <c r="B970" s="40" t="s">
        <v>965</v>
      </c>
      <c r="C970" s="38">
        <v>1</v>
      </c>
      <c r="E970" s="106"/>
    </row>
    <row r="971" spans="1:5" s="4" customFormat="1" x14ac:dyDescent="0.2">
      <c r="A971" s="12" t="s">
        <v>1610</v>
      </c>
      <c r="B971" s="64" t="s">
        <v>4442</v>
      </c>
      <c r="C971" s="38">
        <v>1</v>
      </c>
      <c r="E971" s="106"/>
    </row>
    <row r="972" spans="1:5" s="4" customFormat="1" x14ac:dyDescent="0.2">
      <c r="A972" s="12" t="s">
        <v>1610</v>
      </c>
      <c r="B972" s="4" t="s">
        <v>3576</v>
      </c>
      <c r="C972" s="38">
        <v>1</v>
      </c>
      <c r="E972" s="106"/>
    </row>
    <row r="973" spans="1:5" s="4" customFormat="1" x14ac:dyDescent="0.2">
      <c r="A973" s="12" t="s">
        <v>1610</v>
      </c>
      <c r="B973" s="4" t="s">
        <v>4044</v>
      </c>
      <c r="C973" s="38">
        <v>1</v>
      </c>
      <c r="E973" s="106"/>
    </row>
    <row r="974" spans="1:5" x14ac:dyDescent="0.2">
      <c r="A974" s="387"/>
      <c r="B974" s="387"/>
      <c r="C974" s="387"/>
      <c r="D974" s="387"/>
    </row>
    <row r="975" spans="1:5" x14ac:dyDescent="0.2">
      <c r="A975" s="143" t="s">
        <v>1582</v>
      </c>
      <c r="B975" s="40" t="s">
        <v>958</v>
      </c>
      <c r="C975" s="128">
        <v>18</v>
      </c>
      <c r="D975" s="470" t="s">
        <v>4774</v>
      </c>
      <c r="E975" s="106"/>
    </row>
    <row r="976" spans="1:5" x14ac:dyDescent="0.2">
      <c r="A976" s="143" t="s">
        <v>1582</v>
      </c>
      <c r="B976" s="40" t="s">
        <v>1076</v>
      </c>
      <c r="C976" s="128">
        <v>5</v>
      </c>
      <c r="D976" s="470"/>
      <c r="E976" s="106"/>
    </row>
    <row r="977" spans="1:5" x14ac:dyDescent="0.2">
      <c r="A977" s="117" t="s">
        <v>1582</v>
      </c>
      <c r="B977" s="40" t="s">
        <v>1583</v>
      </c>
      <c r="C977" s="128">
        <v>4</v>
      </c>
      <c r="D977" s="470"/>
      <c r="E977" s="106"/>
    </row>
    <row r="978" spans="1:5" ht="15.75" thickBot="1" x14ac:dyDescent="0.25">
      <c r="A978" s="379" t="s">
        <v>1582</v>
      </c>
      <c r="B978" s="376" t="s">
        <v>1586</v>
      </c>
      <c r="C978" s="381">
        <v>4</v>
      </c>
      <c r="D978" s="471"/>
      <c r="E978" s="106"/>
    </row>
    <row r="979" spans="1:5" x14ac:dyDescent="0.2">
      <c r="A979" s="182" t="s">
        <v>1582</v>
      </c>
      <c r="B979" s="432" t="s">
        <v>4507</v>
      </c>
      <c r="C979" s="128">
        <v>3</v>
      </c>
      <c r="D979" s="487" t="s">
        <v>4775</v>
      </c>
      <c r="E979" s="106"/>
    </row>
    <row r="980" spans="1:5" x14ac:dyDescent="0.2">
      <c r="A980" s="143" t="s">
        <v>1582</v>
      </c>
      <c r="B980" s="40" t="s">
        <v>932</v>
      </c>
      <c r="C980" s="128">
        <v>3</v>
      </c>
      <c r="D980" s="487"/>
      <c r="E980" s="106"/>
    </row>
    <row r="981" spans="1:5" ht="15.75" thickBot="1" x14ac:dyDescent="0.25">
      <c r="A981" s="379" t="s">
        <v>1582</v>
      </c>
      <c r="B981" s="376" t="s">
        <v>1588</v>
      </c>
      <c r="C981" s="381">
        <v>3</v>
      </c>
      <c r="D981" s="474"/>
      <c r="E981" s="106"/>
    </row>
    <row r="982" spans="1:5" x14ac:dyDescent="0.2">
      <c r="A982" s="143" t="s">
        <v>1582</v>
      </c>
      <c r="B982" s="40" t="s">
        <v>4767</v>
      </c>
      <c r="C982" s="38">
        <v>2</v>
      </c>
      <c r="E982" s="106"/>
    </row>
    <row r="983" spans="1:5" x14ac:dyDescent="0.2">
      <c r="A983" s="12" t="s">
        <v>1582</v>
      </c>
      <c r="B983" s="4" t="s">
        <v>1655</v>
      </c>
      <c r="C983" s="38">
        <v>2</v>
      </c>
      <c r="E983" s="106"/>
    </row>
    <row r="984" spans="1:5" x14ac:dyDescent="0.2">
      <c r="A984" s="143" t="s">
        <v>1582</v>
      </c>
      <c r="B984" s="40" t="s">
        <v>1585</v>
      </c>
      <c r="C984" s="38">
        <v>2</v>
      </c>
      <c r="E984" s="106"/>
    </row>
    <row r="985" spans="1:5" x14ac:dyDescent="0.2">
      <c r="A985" s="12" t="s">
        <v>1582</v>
      </c>
      <c r="B985" s="4" t="s">
        <v>1673</v>
      </c>
      <c r="C985" s="38">
        <v>2</v>
      </c>
      <c r="E985" s="106"/>
    </row>
    <row r="986" spans="1:5" x14ac:dyDescent="0.2">
      <c r="A986" s="12" t="s">
        <v>1582</v>
      </c>
      <c r="B986" s="4" t="s">
        <v>1262</v>
      </c>
      <c r="C986" s="38">
        <v>2</v>
      </c>
      <c r="E986" s="106"/>
    </row>
    <row r="987" spans="1:5" x14ac:dyDescent="0.2">
      <c r="A987" s="12" t="s">
        <v>1582</v>
      </c>
      <c r="B987" s="4" t="s">
        <v>1589</v>
      </c>
      <c r="C987" s="38">
        <v>2</v>
      </c>
      <c r="E987" s="106"/>
    </row>
    <row r="988" spans="1:5" x14ac:dyDescent="0.2">
      <c r="A988" s="12" t="s">
        <v>1582</v>
      </c>
      <c r="B988" s="4" t="s">
        <v>1654</v>
      </c>
      <c r="C988" s="38">
        <v>2</v>
      </c>
      <c r="E988" s="106"/>
    </row>
    <row r="989" spans="1:5" x14ac:dyDescent="0.2">
      <c r="A989" s="143" t="s">
        <v>1582</v>
      </c>
      <c r="B989" s="40" t="s">
        <v>1301</v>
      </c>
      <c r="C989" s="38">
        <v>2</v>
      </c>
      <c r="E989" s="106"/>
    </row>
    <row r="990" spans="1:5" x14ac:dyDescent="0.2">
      <c r="A990" s="143" t="s">
        <v>1582</v>
      </c>
      <c r="B990" s="40" t="s">
        <v>1581</v>
      </c>
      <c r="C990" s="38">
        <v>1</v>
      </c>
      <c r="E990" s="106"/>
    </row>
    <row r="991" spans="1:5" x14ac:dyDescent="0.2">
      <c r="A991" s="143" t="s">
        <v>1582</v>
      </c>
      <c r="B991" s="40" t="s">
        <v>1584</v>
      </c>
      <c r="C991" s="38">
        <v>1</v>
      </c>
      <c r="E991" s="106"/>
    </row>
    <row r="992" spans="1:5" x14ac:dyDescent="0.2">
      <c r="A992" s="12" t="s">
        <v>1582</v>
      </c>
      <c r="B992" s="4" t="s">
        <v>1656</v>
      </c>
      <c r="C992" s="38">
        <v>1</v>
      </c>
      <c r="E992" s="106"/>
    </row>
    <row r="993" spans="1:5" x14ac:dyDescent="0.2">
      <c r="A993" s="143" t="s">
        <v>1582</v>
      </c>
      <c r="B993" s="40" t="s">
        <v>1300</v>
      </c>
      <c r="C993" s="38">
        <v>1</v>
      </c>
      <c r="E993" s="106"/>
    </row>
    <row r="994" spans="1:5" x14ac:dyDescent="0.2">
      <c r="A994" s="12" t="s">
        <v>1582</v>
      </c>
      <c r="B994" s="4" t="s">
        <v>1729</v>
      </c>
      <c r="C994" s="38">
        <v>1</v>
      </c>
      <c r="E994" s="106"/>
    </row>
    <row r="995" spans="1:5" x14ac:dyDescent="0.2">
      <c r="A995" s="12" t="s">
        <v>1582</v>
      </c>
      <c r="B995" s="4" t="s">
        <v>1730</v>
      </c>
      <c r="C995" s="38">
        <v>1</v>
      </c>
      <c r="E995" s="106"/>
    </row>
    <row r="996" spans="1:5" x14ac:dyDescent="0.2">
      <c r="A996" s="110" t="s">
        <v>1582</v>
      </c>
      <c r="B996" s="108" t="s">
        <v>3486</v>
      </c>
      <c r="C996" s="38">
        <v>1</v>
      </c>
      <c r="E996" s="106"/>
    </row>
    <row r="997" spans="1:5" x14ac:dyDescent="0.2">
      <c r="A997" s="12" t="s">
        <v>1582</v>
      </c>
      <c r="B997" s="4" t="s">
        <v>1728</v>
      </c>
      <c r="C997" s="38">
        <v>1</v>
      </c>
      <c r="E997" s="106"/>
    </row>
    <row r="998" spans="1:5" x14ac:dyDescent="0.2">
      <c r="A998" s="110" t="s">
        <v>1582</v>
      </c>
      <c r="B998" s="108" t="s">
        <v>3485</v>
      </c>
      <c r="C998" s="38">
        <v>1</v>
      </c>
      <c r="E998" s="106"/>
    </row>
    <row r="999" spans="1:5" x14ac:dyDescent="0.2">
      <c r="A999" s="143" t="s">
        <v>1582</v>
      </c>
      <c r="B999" s="40" t="s">
        <v>1086</v>
      </c>
      <c r="C999" s="38">
        <v>1</v>
      </c>
      <c r="E999" s="106"/>
    </row>
    <row r="1000" spans="1:5" x14ac:dyDescent="0.2">
      <c r="A1000" s="12" t="s">
        <v>1582</v>
      </c>
      <c r="B1000" s="4" t="s">
        <v>3704</v>
      </c>
      <c r="C1000" s="38">
        <v>1</v>
      </c>
      <c r="E1000" s="106"/>
    </row>
    <row r="1001" spans="1:5" x14ac:dyDescent="0.2">
      <c r="A1001" s="12" t="s">
        <v>1582</v>
      </c>
      <c r="B1001" s="4" t="s">
        <v>3702</v>
      </c>
      <c r="C1001" s="38">
        <v>1</v>
      </c>
      <c r="E1001" s="106"/>
    </row>
    <row r="1002" spans="1:5" x14ac:dyDescent="0.2">
      <c r="A1002" s="12" t="s">
        <v>1582</v>
      </c>
      <c r="B1002" s="4" t="s">
        <v>3703</v>
      </c>
      <c r="C1002" s="38">
        <v>1</v>
      </c>
      <c r="E1002" s="106"/>
    </row>
    <row r="1003" spans="1:5" x14ac:dyDescent="0.2">
      <c r="A1003" s="12" t="s">
        <v>1582</v>
      </c>
      <c r="B1003" s="4" t="s">
        <v>1676</v>
      </c>
      <c r="C1003" s="38">
        <v>1</v>
      </c>
      <c r="E1003" s="106"/>
    </row>
    <row r="1004" spans="1:5" x14ac:dyDescent="0.2">
      <c r="A1004" s="143" t="s">
        <v>1582</v>
      </c>
      <c r="B1004" s="40" t="s">
        <v>1591</v>
      </c>
      <c r="C1004" s="38">
        <v>1</v>
      </c>
      <c r="E1004" s="106"/>
    </row>
    <row r="1005" spans="1:5" x14ac:dyDescent="0.2">
      <c r="A1005" s="12" t="s">
        <v>1582</v>
      </c>
      <c r="B1005" s="4" t="s">
        <v>1675</v>
      </c>
      <c r="C1005" s="38">
        <v>1</v>
      </c>
      <c r="E1005" s="106"/>
    </row>
    <row r="1006" spans="1:5" x14ac:dyDescent="0.2">
      <c r="A1006" s="12" t="s">
        <v>1582</v>
      </c>
      <c r="B1006" s="4" t="s">
        <v>1674</v>
      </c>
      <c r="C1006" s="38">
        <v>1</v>
      </c>
      <c r="E1006" s="106"/>
    </row>
    <row r="1007" spans="1:5" x14ac:dyDescent="0.2">
      <c r="A1007" s="387"/>
      <c r="B1007" s="387"/>
      <c r="C1007" s="387"/>
      <c r="D1007" s="387"/>
    </row>
    <row r="1008" spans="1:5" x14ac:dyDescent="0.2">
      <c r="A1008" s="143" t="s">
        <v>3801</v>
      </c>
      <c r="B1008" s="40" t="s">
        <v>1307</v>
      </c>
      <c r="C1008" s="374">
        <v>1</v>
      </c>
      <c r="D1008" s="38"/>
      <c r="E1008" s="106"/>
    </row>
    <row r="1009" spans="1:5" x14ac:dyDescent="0.2">
      <c r="A1009" s="387"/>
      <c r="B1009" s="387"/>
      <c r="C1009" s="387"/>
      <c r="D1009" s="387"/>
    </row>
    <row r="1010" spans="1:5" ht="15.75" thickBot="1" x14ac:dyDescent="0.25">
      <c r="A1010" s="375" t="s">
        <v>980</v>
      </c>
      <c r="B1010" s="434" t="s">
        <v>983</v>
      </c>
      <c r="C1010" s="381">
        <v>12</v>
      </c>
      <c r="D1010" s="423" t="s">
        <v>4774</v>
      </c>
      <c r="E1010" s="106"/>
    </row>
    <row r="1011" spans="1:5" x14ac:dyDescent="0.2">
      <c r="A1011" s="143" t="s">
        <v>980</v>
      </c>
      <c r="B1011" s="40" t="s">
        <v>1592</v>
      </c>
      <c r="C1011" s="38">
        <v>1</v>
      </c>
      <c r="E1011" s="106"/>
    </row>
    <row r="1012" spans="1:5" x14ac:dyDescent="0.2">
      <c r="A1012" s="143" t="s">
        <v>980</v>
      </c>
      <c r="B1012" s="40" t="s">
        <v>982</v>
      </c>
      <c r="C1012" s="38">
        <v>1</v>
      </c>
      <c r="E1012" s="106"/>
    </row>
    <row r="1013" spans="1:5" x14ac:dyDescent="0.2">
      <c r="A1013" s="143" t="s">
        <v>980</v>
      </c>
      <c r="B1013" s="40" t="s">
        <v>981</v>
      </c>
      <c r="C1013" s="38">
        <v>1</v>
      </c>
      <c r="E1013" s="106"/>
    </row>
    <row r="1014" spans="1:5" x14ac:dyDescent="0.2">
      <c r="A1014" s="143" t="s">
        <v>980</v>
      </c>
      <c r="B1014" s="40" t="s">
        <v>979</v>
      </c>
      <c r="C1014" s="38">
        <v>1</v>
      </c>
      <c r="E1014" s="106"/>
    </row>
    <row r="1015" spans="1:5" x14ac:dyDescent="0.2">
      <c r="A1015" s="143" t="s">
        <v>980</v>
      </c>
      <c r="B1015" s="40" t="s">
        <v>1133</v>
      </c>
      <c r="C1015" s="38">
        <v>1</v>
      </c>
      <c r="E1015" s="106"/>
    </row>
    <row r="1016" spans="1:5" x14ac:dyDescent="0.2">
      <c r="A1016" s="143" t="s">
        <v>980</v>
      </c>
      <c r="B1016" s="40" t="s">
        <v>1230</v>
      </c>
      <c r="C1016" s="38">
        <v>1</v>
      </c>
      <c r="E1016" s="106"/>
    </row>
    <row r="1017" spans="1:5" x14ac:dyDescent="0.2">
      <c r="A1017" s="387"/>
      <c r="B1017" s="387"/>
      <c r="C1017" s="387"/>
      <c r="D1017" s="387"/>
    </row>
    <row r="1018" spans="1:5" x14ac:dyDescent="0.2">
      <c r="A1018" s="117" t="s">
        <v>1597</v>
      </c>
      <c r="B1018" s="111" t="s">
        <v>1706</v>
      </c>
      <c r="C1018" s="128">
        <v>7</v>
      </c>
      <c r="D1018" s="470" t="s">
        <v>4774</v>
      </c>
      <c r="E1018" s="106"/>
    </row>
    <row r="1019" spans="1:5" x14ac:dyDescent="0.2">
      <c r="A1019" s="117" t="s">
        <v>1597</v>
      </c>
      <c r="B1019" s="56" t="s">
        <v>1063</v>
      </c>
      <c r="C1019" s="128">
        <v>6</v>
      </c>
      <c r="D1019" s="470"/>
      <c r="E1019" s="106"/>
    </row>
    <row r="1020" spans="1:5" x14ac:dyDescent="0.2">
      <c r="A1020" s="143" t="s">
        <v>1597</v>
      </c>
      <c r="B1020" s="65" t="s">
        <v>1648</v>
      </c>
      <c r="C1020" s="128">
        <v>5</v>
      </c>
      <c r="D1020" s="470"/>
      <c r="E1020" s="106"/>
    </row>
    <row r="1021" spans="1:5" x14ac:dyDescent="0.2">
      <c r="A1021" s="143" t="s">
        <v>1597</v>
      </c>
      <c r="B1021" s="40" t="s">
        <v>961</v>
      </c>
      <c r="C1021" s="128">
        <v>4</v>
      </c>
      <c r="D1021" s="470"/>
      <c r="E1021" s="106"/>
    </row>
    <row r="1022" spans="1:5" ht="15.75" thickBot="1" x14ac:dyDescent="0.25">
      <c r="A1022" s="375" t="s">
        <v>1597</v>
      </c>
      <c r="B1022" s="436" t="s">
        <v>1752</v>
      </c>
      <c r="C1022" s="381">
        <v>4</v>
      </c>
      <c r="D1022" s="471"/>
      <c r="E1022" s="106"/>
    </row>
    <row r="1023" spans="1:5" x14ac:dyDescent="0.2">
      <c r="A1023" s="12" t="s">
        <v>1597</v>
      </c>
      <c r="B1023" s="4" t="s">
        <v>4769</v>
      </c>
      <c r="C1023" s="38">
        <v>3</v>
      </c>
      <c r="E1023" s="106"/>
    </row>
    <row r="1024" spans="1:5" x14ac:dyDescent="0.2">
      <c r="A1024" s="143" t="s">
        <v>1597</v>
      </c>
      <c r="B1024" s="40" t="s">
        <v>1062</v>
      </c>
      <c r="C1024" s="38">
        <v>2</v>
      </c>
      <c r="E1024" s="106"/>
    </row>
    <row r="1025" spans="1:5" x14ac:dyDescent="0.2">
      <c r="A1025" s="12" t="s">
        <v>1597</v>
      </c>
      <c r="B1025" s="64" t="s">
        <v>4376</v>
      </c>
      <c r="C1025" s="38">
        <v>2</v>
      </c>
      <c r="E1025" s="106"/>
    </row>
    <row r="1026" spans="1:5" x14ac:dyDescent="0.2">
      <c r="A1026" s="12" t="s">
        <v>1597</v>
      </c>
      <c r="B1026" s="4" t="s">
        <v>1651</v>
      </c>
      <c r="C1026" s="38">
        <v>2</v>
      </c>
      <c r="E1026" s="106"/>
    </row>
    <row r="1027" spans="1:5" x14ac:dyDescent="0.2">
      <c r="A1027" s="12" t="s">
        <v>1597</v>
      </c>
      <c r="B1027" s="4" t="s">
        <v>1650</v>
      </c>
      <c r="C1027" s="38">
        <v>2</v>
      </c>
      <c r="E1027" s="106"/>
    </row>
    <row r="1028" spans="1:5" x14ac:dyDescent="0.2">
      <c r="A1028" s="12" t="s">
        <v>1597</v>
      </c>
      <c r="B1028" s="64" t="s">
        <v>4375</v>
      </c>
      <c r="C1028" s="38">
        <v>1</v>
      </c>
      <c r="E1028" s="106"/>
    </row>
    <row r="1029" spans="1:5" x14ac:dyDescent="0.2">
      <c r="A1029" s="143" t="s">
        <v>1597</v>
      </c>
      <c r="B1029" s="40" t="s">
        <v>1292</v>
      </c>
      <c r="C1029" s="38">
        <v>1</v>
      </c>
      <c r="E1029" s="106"/>
    </row>
    <row r="1030" spans="1:5" x14ac:dyDescent="0.2">
      <c r="A1030" s="12" t="s">
        <v>1597</v>
      </c>
      <c r="B1030" s="4" t="s">
        <v>4139</v>
      </c>
      <c r="C1030" s="38">
        <v>1</v>
      </c>
      <c r="E1030" s="106"/>
    </row>
    <row r="1031" spans="1:5" x14ac:dyDescent="0.2">
      <c r="A1031" s="12" t="s">
        <v>1597</v>
      </c>
      <c r="B1031" s="115" t="s">
        <v>4067</v>
      </c>
      <c r="C1031" s="38">
        <v>1</v>
      </c>
      <c r="E1031" s="106"/>
    </row>
    <row r="1032" spans="1:5" x14ac:dyDescent="0.2">
      <c r="A1032" s="387"/>
      <c r="B1032" s="387"/>
      <c r="C1032" s="387"/>
      <c r="D1032" s="387"/>
    </row>
  </sheetData>
  <sortState ref="A1018:Z1031">
    <sortCondition descending="1" ref="C1018:C1031"/>
  </sortState>
  <mergeCells count="28">
    <mergeCell ref="D1018:D1022"/>
    <mergeCell ref="D873:D884"/>
    <mergeCell ref="D864:D872"/>
    <mergeCell ref="D854:D863"/>
    <mergeCell ref="D975:D978"/>
    <mergeCell ref="D979:D981"/>
    <mergeCell ref="D788:D798"/>
    <mergeCell ref="D799:D803"/>
    <mergeCell ref="D744:D745"/>
    <mergeCell ref="D762:D763"/>
    <mergeCell ref="D673:D676"/>
    <mergeCell ref="D693:D696"/>
    <mergeCell ref="D688:D692"/>
    <mergeCell ref="D728:D731"/>
    <mergeCell ref="D732:D734"/>
    <mergeCell ref="D231:D237"/>
    <mergeCell ref="D221:D230"/>
    <mergeCell ref="D211:D220"/>
    <mergeCell ref="D2:D13"/>
    <mergeCell ref="D449:D453"/>
    <mergeCell ref="D147:D154"/>
    <mergeCell ref="D14:D25"/>
    <mergeCell ref="D197:D198"/>
    <mergeCell ref="D653:D654"/>
    <mergeCell ref="D473:D478"/>
    <mergeCell ref="D479:D489"/>
    <mergeCell ref="D490:D502"/>
    <mergeCell ref="D648:D65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99"/>
  </sheetPr>
  <dimension ref="A1:AA1032"/>
  <sheetViews>
    <sheetView workbookViewId="0">
      <pane ySplit="1" topLeftCell="A2" activePane="bottomLeft" state="frozen"/>
      <selection pane="bottomLeft" activeCell="C1" sqref="C1"/>
    </sheetView>
  </sheetViews>
  <sheetFormatPr defaultRowHeight="15" x14ac:dyDescent="0.2"/>
  <cols>
    <col min="1" max="1" width="10.6640625" style="9" customWidth="1"/>
    <col min="2" max="2" width="32.6640625" style="9" customWidth="1"/>
    <col min="3" max="3" width="17.21875" style="9" customWidth="1"/>
    <col min="4" max="4" width="13.77734375" style="9" customWidth="1"/>
    <col min="5" max="5" width="30.77734375" style="9" customWidth="1"/>
    <col min="6" max="16384" width="8.88671875" style="9"/>
  </cols>
  <sheetData>
    <row r="1" spans="1:27" s="264" customFormat="1" ht="94.5" x14ac:dyDescent="0.2">
      <c r="A1" s="237" t="s">
        <v>4772</v>
      </c>
      <c r="B1" s="236" t="s">
        <v>1</v>
      </c>
      <c r="C1" s="347" t="s">
        <v>4771</v>
      </c>
      <c r="D1" s="238" t="s">
        <v>6047</v>
      </c>
      <c r="E1" s="236" t="s">
        <v>6</v>
      </c>
    </row>
    <row r="2" spans="1:27" x14ac:dyDescent="0.2">
      <c r="A2" s="143" t="s">
        <v>1761</v>
      </c>
      <c r="B2" s="378" t="s">
        <v>969</v>
      </c>
      <c r="C2" s="398">
        <v>2</v>
      </c>
      <c r="D2" s="397"/>
      <c r="E2" s="111"/>
      <c r="F2" s="4"/>
      <c r="G2" s="4"/>
      <c r="H2" s="4"/>
      <c r="I2" s="4"/>
      <c r="J2" s="4"/>
      <c r="K2" s="4"/>
      <c r="L2" s="4"/>
      <c r="M2" s="4"/>
      <c r="N2" s="4"/>
      <c r="O2" s="4"/>
      <c r="P2" s="4"/>
      <c r="Q2" s="4"/>
      <c r="R2" s="4"/>
      <c r="S2" s="4"/>
      <c r="T2" s="4"/>
      <c r="U2" s="4"/>
      <c r="V2" s="4"/>
      <c r="W2" s="4"/>
      <c r="X2" s="4"/>
      <c r="Y2" s="4"/>
      <c r="Z2" s="4"/>
      <c r="AA2" s="4"/>
    </row>
    <row r="3" spans="1:27" x14ac:dyDescent="0.2">
      <c r="A3" s="143" t="s">
        <v>1761</v>
      </c>
      <c r="B3" s="40" t="s">
        <v>986</v>
      </c>
      <c r="C3" s="128">
        <v>2</v>
      </c>
      <c r="D3" s="397"/>
      <c r="E3" s="111"/>
      <c r="F3" s="4"/>
      <c r="G3" s="4"/>
      <c r="H3" s="4"/>
      <c r="I3" s="4"/>
      <c r="J3" s="4"/>
      <c r="K3" s="4"/>
      <c r="L3" s="4"/>
      <c r="M3" s="4"/>
      <c r="N3" s="4"/>
      <c r="O3" s="4"/>
      <c r="P3" s="4"/>
      <c r="Q3" s="4"/>
      <c r="R3" s="4"/>
      <c r="S3" s="4"/>
      <c r="T3" s="4"/>
      <c r="U3" s="4"/>
      <c r="V3" s="4"/>
      <c r="W3" s="4"/>
      <c r="X3" s="4"/>
      <c r="Y3" s="4"/>
      <c r="Z3" s="4"/>
      <c r="AA3" s="4"/>
    </row>
    <row r="4" spans="1:27" s="4" customFormat="1" x14ac:dyDescent="0.2">
      <c r="A4" s="143" t="s">
        <v>1761</v>
      </c>
      <c r="B4" s="40" t="s">
        <v>1056</v>
      </c>
      <c r="C4" s="128">
        <v>2</v>
      </c>
      <c r="D4" s="397"/>
      <c r="E4" s="111"/>
    </row>
    <row r="5" spans="1:27" s="4" customFormat="1" x14ac:dyDescent="0.2">
      <c r="A5" s="143" t="s">
        <v>1761</v>
      </c>
      <c r="B5" s="378" t="s">
        <v>938</v>
      </c>
      <c r="C5" s="128">
        <v>2</v>
      </c>
      <c r="D5" s="397"/>
      <c r="E5" s="111"/>
    </row>
    <row r="6" spans="1:27" s="4" customFormat="1" x14ac:dyDescent="0.2">
      <c r="A6" s="143" t="s">
        <v>1761</v>
      </c>
      <c r="B6" s="40" t="s">
        <v>935</v>
      </c>
      <c r="C6" s="128">
        <v>2</v>
      </c>
      <c r="D6" s="397"/>
      <c r="E6" s="111"/>
    </row>
    <row r="7" spans="1:27" s="4" customFormat="1" x14ac:dyDescent="0.2">
      <c r="A7" s="143" t="s">
        <v>1761</v>
      </c>
      <c r="B7" s="378" t="s">
        <v>990</v>
      </c>
      <c r="C7" s="128">
        <v>2</v>
      </c>
      <c r="D7" s="397"/>
      <c r="E7" s="111"/>
    </row>
    <row r="8" spans="1:27" s="4" customFormat="1" x14ac:dyDescent="0.2">
      <c r="A8" s="143" t="s">
        <v>1761</v>
      </c>
      <c r="B8" s="40" t="s">
        <v>946</v>
      </c>
      <c r="C8" s="128">
        <v>1</v>
      </c>
      <c r="D8" s="397"/>
      <c r="E8" s="111"/>
    </row>
    <row r="9" spans="1:27" s="4" customFormat="1" x14ac:dyDescent="0.2">
      <c r="A9" s="143" t="s">
        <v>1761</v>
      </c>
      <c r="B9" s="40" t="s">
        <v>942</v>
      </c>
      <c r="C9" s="128">
        <v>1</v>
      </c>
      <c r="D9" s="397"/>
      <c r="E9" s="111"/>
    </row>
    <row r="10" spans="1:27" s="4" customFormat="1" x14ac:dyDescent="0.2">
      <c r="A10" s="143" t="s">
        <v>1761</v>
      </c>
      <c r="B10" s="40" t="s">
        <v>956</v>
      </c>
      <c r="C10" s="398">
        <v>1</v>
      </c>
      <c r="D10" s="397"/>
      <c r="E10" s="111"/>
    </row>
    <row r="11" spans="1:27" s="4" customFormat="1" x14ac:dyDescent="0.2">
      <c r="A11" s="143" t="s">
        <v>1761</v>
      </c>
      <c r="B11" s="378" t="s">
        <v>975</v>
      </c>
      <c r="C11" s="398">
        <v>1</v>
      </c>
      <c r="D11" s="397"/>
      <c r="E11" s="111"/>
    </row>
    <row r="12" spans="1:27" s="4" customFormat="1" x14ac:dyDescent="0.2">
      <c r="A12" s="143" t="s">
        <v>1761</v>
      </c>
      <c r="B12" s="40" t="s">
        <v>960</v>
      </c>
      <c r="C12" s="128">
        <v>1</v>
      </c>
      <c r="D12" s="397"/>
      <c r="E12" s="111"/>
    </row>
    <row r="13" spans="1:27" s="4" customFormat="1" x14ac:dyDescent="0.2">
      <c r="A13" s="143" t="s">
        <v>1761</v>
      </c>
      <c r="B13" s="378" t="s">
        <v>976</v>
      </c>
      <c r="C13" s="128">
        <v>1</v>
      </c>
      <c r="D13" s="397"/>
      <c r="E13" s="111"/>
    </row>
    <row r="14" spans="1:27" s="4" customFormat="1" x14ac:dyDescent="0.2">
      <c r="A14" s="143" t="s">
        <v>1761</v>
      </c>
      <c r="B14" s="378" t="s">
        <v>947</v>
      </c>
      <c r="C14" s="128">
        <v>1</v>
      </c>
      <c r="D14" s="397"/>
      <c r="E14" s="111"/>
    </row>
    <row r="15" spans="1:27" s="4" customFormat="1" x14ac:dyDescent="0.2">
      <c r="A15" s="143" t="s">
        <v>1761</v>
      </c>
      <c r="B15" s="378" t="s">
        <v>978</v>
      </c>
      <c r="C15" s="128">
        <v>1</v>
      </c>
      <c r="D15" s="397"/>
      <c r="E15" s="111"/>
    </row>
    <row r="16" spans="1:27" s="4" customFormat="1" x14ac:dyDescent="0.2">
      <c r="A16" s="143" t="s">
        <v>1761</v>
      </c>
      <c r="B16" s="40" t="s">
        <v>1052</v>
      </c>
      <c r="C16" s="128">
        <v>1</v>
      </c>
      <c r="D16" s="397"/>
      <c r="E16" s="111"/>
    </row>
    <row r="17" spans="1:27" s="4" customFormat="1" x14ac:dyDescent="0.2">
      <c r="A17" s="117" t="s">
        <v>1761</v>
      </c>
      <c r="B17" s="199" t="s">
        <v>3465</v>
      </c>
      <c r="C17" s="128">
        <v>1</v>
      </c>
      <c r="D17" s="397"/>
      <c r="E17" s="111"/>
    </row>
    <row r="18" spans="1:27" s="4" customFormat="1" x14ac:dyDescent="0.2">
      <c r="A18" s="143" t="s">
        <v>1761</v>
      </c>
      <c r="B18" s="40" t="s">
        <v>943</v>
      </c>
      <c r="C18" s="128">
        <v>1</v>
      </c>
      <c r="D18" s="397"/>
      <c r="E18" s="111"/>
    </row>
    <row r="19" spans="1:27" s="4" customFormat="1" x14ac:dyDescent="0.2">
      <c r="A19" s="143" t="s">
        <v>1761</v>
      </c>
      <c r="B19" s="40" t="s">
        <v>1054</v>
      </c>
      <c r="C19" s="128">
        <v>1</v>
      </c>
      <c r="D19" s="397"/>
      <c r="E19" s="111"/>
    </row>
    <row r="20" spans="1:27" s="4" customFormat="1" x14ac:dyDescent="0.2">
      <c r="A20" s="143" t="s">
        <v>1761</v>
      </c>
      <c r="B20" s="40" t="s">
        <v>949</v>
      </c>
      <c r="C20" s="128">
        <v>1</v>
      </c>
      <c r="D20" s="397"/>
      <c r="E20" s="111"/>
    </row>
    <row r="21" spans="1:27" s="4" customFormat="1" x14ac:dyDescent="0.2">
      <c r="A21" s="143" t="s">
        <v>1761</v>
      </c>
      <c r="B21" s="378" t="s">
        <v>1050</v>
      </c>
      <c r="C21" s="128">
        <v>1</v>
      </c>
      <c r="D21" s="397"/>
      <c r="E21" s="111"/>
    </row>
    <row r="22" spans="1:27" s="4" customFormat="1" x14ac:dyDescent="0.2">
      <c r="A22" s="143" t="s">
        <v>1761</v>
      </c>
      <c r="B22" s="40" t="s">
        <v>1159</v>
      </c>
      <c r="C22" s="128">
        <v>1</v>
      </c>
      <c r="D22" s="397"/>
      <c r="E22" s="111"/>
    </row>
    <row r="23" spans="1:27" s="4" customFormat="1" x14ac:dyDescent="0.2">
      <c r="A23" s="143" t="s">
        <v>1761</v>
      </c>
      <c r="B23" s="378" t="s">
        <v>1053</v>
      </c>
      <c r="C23" s="128">
        <v>1</v>
      </c>
      <c r="D23" s="397"/>
      <c r="E23" s="111"/>
    </row>
    <row r="24" spans="1:27" s="4" customFormat="1" x14ac:dyDescent="0.2">
      <c r="A24" s="143" t="s">
        <v>1761</v>
      </c>
      <c r="B24" s="378" t="s">
        <v>1055</v>
      </c>
      <c r="C24" s="128">
        <v>1</v>
      </c>
      <c r="D24" s="397"/>
      <c r="E24" s="111"/>
    </row>
    <row r="25" spans="1:27" s="4" customFormat="1" x14ac:dyDescent="0.2">
      <c r="A25" s="143" t="s">
        <v>1761</v>
      </c>
      <c r="B25" s="40" t="s">
        <v>954</v>
      </c>
      <c r="C25" s="38">
        <v>0</v>
      </c>
      <c r="D25" s="38"/>
      <c r="E25" s="9"/>
      <c r="F25" s="9"/>
      <c r="G25" s="9"/>
      <c r="H25" s="9"/>
      <c r="I25" s="9"/>
      <c r="J25" s="9"/>
      <c r="K25" s="9"/>
      <c r="L25" s="9"/>
      <c r="M25" s="9"/>
      <c r="N25" s="9"/>
      <c r="O25" s="9"/>
      <c r="P25" s="9"/>
      <c r="Q25" s="9"/>
      <c r="R25" s="9"/>
      <c r="S25" s="9"/>
      <c r="T25" s="9"/>
      <c r="U25" s="9"/>
      <c r="V25" s="9"/>
      <c r="W25" s="9"/>
      <c r="X25" s="9"/>
      <c r="Y25" s="9"/>
      <c r="Z25" s="9"/>
      <c r="AA25" s="9"/>
    </row>
    <row r="26" spans="1:27" s="4" customFormat="1" x14ac:dyDescent="0.2">
      <c r="A26" s="143" t="s">
        <v>1761</v>
      </c>
      <c r="B26" s="40" t="s">
        <v>1194</v>
      </c>
      <c r="C26" s="38">
        <v>0</v>
      </c>
      <c r="D26" s="38"/>
      <c r="E26" s="9"/>
      <c r="F26" s="9"/>
      <c r="G26" s="9"/>
      <c r="H26" s="9"/>
      <c r="I26" s="9"/>
      <c r="J26" s="9"/>
      <c r="K26" s="9"/>
      <c r="L26" s="9"/>
      <c r="M26" s="9"/>
      <c r="N26" s="9"/>
      <c r="O26" s="9"/>
      <c r="P26" s="9"/>
      <c r="Q26" s="9"/>
      <c r="R26" s="9"/>
      <c r="S26" s="9"/>
      <c r="T26" s="9"/>
      <c r="U26" s="9"/>
      <c r="V26" s="9"/>
      <c r="W26" s="9"/>
      <c r="X26" s="9"/>
      <c r="Y26" s="9"/>
      <c r="Z26" s="9"/>
      <c r="AA26" s="9"/>
    </row>
    <row r="27" spans="1:27" s="4" customFormat="1" x14ac:dyDescent="0.2">
      <c r="A27" s="143" t="s">
        <v>1761</v>
      </c>
      <c r="B27" s="40" t="s">
        <v>1193</v>
      </c>
      <c r="C27" s="38">
        <v>0</v>
      </c>
      <c r="D27" s="38"/>
    </row>
    <row r="28" spans="1:27" s="4" customFormat="1" x14ac:dyDescent="0.2">
      <c r="A28" s="143" t="s">
        <v>1761</v>
      </c>
      <c r="B28" s="40" t="s">
        <v>1007</v>
      </c>
      <c r="C28" s="38">
        <v>0</v>
      </c>
      <c r="D28" s="38"/>
    </row>
    <row r="29" spans="1:27" s="4" customFormat="1" x14ac:dyDescent="0.2">
      <c r="A29" s="143" t="s">
        <v>1761</v>
      </c>
      <c r="B29" s="40" t="s">
        <v>962</v>
      </c>
      <c r="C29" s="38">
        <v>0</v>
      </c>
      <c r="D29" s="38"/>
    </row>
    <row r="30" spans="1:27" s="4" customFormat="1" x14ac:dyDescent="0.2">
      <c r="A30" s="143" t="s">
        <v>1761</v>
      </c>
      <c r="B30" s="40" t="s">
        <v>1108</v>
      </c>
      <c r="C30" s="38">
        <v>0</v>
      </c>
      <c r="D30" s="38"/>
    </row>
    <row r="31" spans="1:27" s="4" customFormat="1" x14ac:dyDescent="0.2">
      <c r="A31" s="143" t="s">
        <v>1761</v>
      </c>
      <c r="B31" s="40" t="s">
        <v>1311</v>
      </c>
      <c r="C31" s="38">
        <v>0</v>
      </c>
      <c r="D31" s="38"/>
    </row>
    <row r="32" spans="1:27" s="4" customFormat="1" x14ac:dyDescent="0.2">
      <c r="A32" s="12" t="s">
        <v>1761</v>
      </c>
      <c r="B32" s="4" t="s">
        <v>3952</v>
      </c>
      <c r="C32" s="38">
        <v>0</v>
      </c>
      <c r="D32" s="38"/>
    </row>
    <row r="33" spans="1:4" s="4" customFormat="1" x14ac:dyDescent="0.2">
      <c r="A33" s="12" t="s">
        <v>1761</v>
      </c>
      <c r="B33" s="64" t="s">
        <v>1106</v>
      </c>
      <c r="C33" s="38">
        <v>0</v>
      </c>
      <c r="D33" s="38"/>
    </row>
    <row r="34" spans="1:4" s="4" customFormat="1" x14ac:dyDescent="0.2">
      <c r="A34" s="143" t="s">
        <v>1761</v>
      </c>
      <c r="B34" s="40" t="s">
        <v>1180</v>
      </c>
      <c r="C34" s="38">
        <v>0</v>
      </c>
      <c r="D34" s="38"/>
    </row>
    <row r="35" spans="1:4" s="4" customFormat="1" x14ac:dyDescent="0.2">
      <c r="A35" s="12" t="s">
        <v>1761</v>
      </c>
      <c r="B35" s="4" t="s">
        <v>3946</v>
      </c>
      <c r="C35" s="38">
        <v>0</v>
      </c>
      <c r="D35" s="38"/>
    </row>
    <row r="36" spans="1:4" s="4" customFormat="1" x14ac:dyDescent="0.2">
      <c r="A36" s="143" t="s">
        <v>1761</v>
      </c>
      <c r="B36" s="40" t="s">
        <v>1181</v>
      </c>
      <c r="C36" s="38">
        <v>0</v>
      </c>
      <c r="D36" s="38"/>
    </row>
    <row r="37" spans="1:4" s="4" customFormat="1" x14ac:dyDescent="0.2">
      <c r="A37" s="143" t="s">
        <v>1761</v>
      </c>
      <c r="B37" s="40" t="s">
        <v>948</v>
      </c>
      <c r="C37" s="38">
        <v>0</v>
      </c>
      <c r="D37" s="38"/>
    </row>
    <row r="38" spans="1:4" s="4" customFormat="1" x14ac:dyDescent="0.2">
      <c r="A38" s="12" t="s">
        <v>1761</v>
      </c>
      <c r="B38" s="4" t="s">
        <v>4340</v>
      </c>
      <c r="C38" s="38">
        <v>0</v>
      </c>
      <c r="D38" s="38"/>
    </row>
    <row r="39" spans="1:4" s="4" customFormat="1" x14ac:dyDescent="0.2">
      <c r="A39" s="143" t="s">
        <v>1761</v>
      </c>
      <c r="B39" s="40" t="s">
        <v>1134</v>
      </c>
      <c r="C39" s="38">
        <v>0</v>
      </c>
      <c r="D39" s="38"/>
    </row>
    <row r="40" spans="1:4" s="4" customFormat="1" x14ac:dyDescent="0.2">
      <c r="A40" s="143" t="s">
        <v>1761</v>
      </c>
      <c r="B40" s="40" t="s">
        <v>1165</v>
      </c>
      <c r="C40" s="38">
        <v>0</v>
      </c>
      <c r="D40" s="38"/>
    </row>
    <row r="41" spans="1:4" s="4" customFormat="1" x14ac:dyDescent="0.2">
      <c r="A41" s="143" t="s">
        <v>1761</v>
      </c>
      <c r="B41" s="40" t="s">
        <v>1285</v>
      </c>
      <c r="C41" s="38">
        <v>0</v>
      </c>
      <c r="D41" s="38"/>
    </row>
    <row r="42" spans="1:4" s="4" customFormat="1" x14ac:dyDescent="0.2">
      <c r="A42" s="143" t="s">
        <v>1761</v>
      </c>
      <c r="B42" s="40" t="s">
        <v>1117</v>
      </c>
      <c r="C42" s="38">
        <v>0</v>
      </c>
      <c r="D42" s="38"/>
    </row>
    <row r="43" spans="1:4" s="4" customFormat="1" x14ac:dyDescent="0.2">
      <c r="A43" s="143" t="s">
        <v>1761</v>
      </c>
      <c r="B43" s="40" t="s">
        <v>1019</v>
      </c>
      <c r="C43" s="38">
        <v>0</v>
      </c>
      <c r="D43" s="38"/>
    </row>
    <row r="44" spans="1:4" s="4" customFormat="1" x14ac:dyDescent="0.2">
      <c r="A44" s="143" t="s">
        <v>1761</v>
      </c>
      <c r="B44" s="40" t="s">
        <v>1312</v>
      </c>
      <c r="C44" s="38">
        <v>0</v>
      </c>
      <c r="D44" s="38"/>
    </row>
    <row r="45" spans="1:4" s="4" customFormat="1" x14ac:dyDescent="0.2">
      <c r="A45" s="143" t="s">
        <v>1761</v>
      </c>
      <c r="B45" s="40" t="s">
        <v>1179</v>
      </c>
      <c r="C45" s="38">
        <v>0</v>
      </c>
      <c r="D45" s="38"/>
    </row>
    <row r="46" spans="1:4" s="4" customFormat="1" x14ac:dyDescent="0.2">
      <c r="A46" s="143" t="s">
        <v>1761</v>
      </c>
      <c r="B46" s="378" t="s">
        <v>952</v>
      </c>
      <c r="C46" s="38">
        <v>0</v>
      </c>
      <c r="D46" s="38"/>
    </row>
    <row r="47" spans="1:4" s="4" customFormat="1" x14ac:dyDescent="0.2">
      <c r="A47" s="12" t="s">
        <v>1761</v>
      </c>
      <c r="B47" s="56" t="s">
        <v>4585</v>
      </c>
      <c r="C47" s="38">
        <v>0</v>
      </c>
      <c r="D47" s="38"/>
    </row>
    <row r="48" spans="1:4" s="4" customFormat="1" x14ac:dyDescent="0.2">
      <c r="A48" s="143" t="s">
        <v>1761</v>
      </c>
      <c r="B48" s="40" t="s">
        <v>1144</v>
      </c>
      <c r="C48" s="38">
        <v>0</v>
      </c>
      <c r="D48" s="38"/>
    </row>
    <row r="49" spans="1:4" s="4" customFormat="1" x14ac:dyDescent="0.2">
      <c r="A49" s="143" t="s">
        <v>1761</v>
      </c>
      <c r="B49" s="40" t="s">
        <v>928</v>
      </c>
      <c r="C49" s="38">
        <v>0</v>
      </c>
      <c r="D49" s="38"/>
    </row>
    <row r="50" spans="1:4" s="4" customFormat="1" x14ac:dyDescent="0.2">
      <c r="A50" s="143" t="s">
        <v>1761</v>
      </c>
      <c r="B50" s="40" t="s">
        <v>1079</v>
      </c>
      <c r="C50" s="38">
        <v>0</v>
      </c>
      <c r="D50" s="38"/>
    </row>
    <row r="51" spans="1:4" s="4" customFormat="1" x14ac:dyDescent="0.2">
      <c r="A51" s="143" t="s">
        <v>1761</v>
      </c>
      <c r="B51" s="40" t="s">
        <v>1170</v>
      </c>
      <c r="C51" s="106">
        <v>0</v>
      </c>
      <c r="D51" s="38"/>
    </row>
    <row r="52" spans="1:4" s="4" customFormat="1" x14ac:dyDescent="0.2">
      <c r="A52" s="12" t="s">
        <v>1761</v>
      </c>
      <c r="B52" s="56" t="s">
        <v>4352</v>
      </c>
      <c r="C52" s="106">
        <v>0</v>
      </c>
      <c r="D52" s="38"/>
    </row>
    <row r="53" spans="1:4" s="4" customFormat="1" x14ac:dyDescent="0.2">
      <c r="A53" s="143" t="s">
        <v>1761</v>
      </c>
      <c r="B53" s="40" t="s">
        <v>1237</v>
      </c>
      <c r="C53" s="106">
        <v>0</v>
      </c>
      <c r="D53" s="38"/>
    </row>
    <row r="54" spans="1:4" s="4" customFormat="1" x14ac:dyDescent="0.2">
      <c r="A54" s="12" t="s">
        <v>1761</v>
      </c>
      <c r="B54" s="56" t="s">
        <v>4351</v>
      </c>
      <c r="C54" s="106">
        <v>0</v>
      </c>
      <c r="D54" s="38"/>
    </row>
    <row r="55" spans="1:4" s="4" customFormat="1" x14ac:dyDescent="0.2">
      <c r="A55" s="143" t="s">
        <v>1761</v>
      </c>
      <c r="B55" s="40" t="s">
        <v>1009</v>
      </c>
      <c r="C55" s="106">
        <v>0</v>
      </c>
      <c r="D55" s="38"/>
    </row>
    <row r="56" spans="1:4" s="4" customFormat="1" x14ac:dyDescent="0.2">
      <c r="A56" s="143" t="s">
        <v>1761</v>
      </c>
      <c r="B56" s="40" t="s">
        <v>1199</v>
      </c>
      <c r="C56" s="106">
        <v>0</v>
      </c>
      <c r="D56" s="38"/>
    </row>
    <row r="57" spans="1:4" s="4" customFormat="1" x14ac:dyDescent="0.2">
      <c r="A57" s="143" t="s">
        <v>1761</v>
      </c>
      <c r="B57" s="40" t="s">
        <v>1309</v>
      </c>
      <c r="C57" s="106">
        <v>0</v>
      </c>
      <c r="D57" s="38"/>
    </row>
    <row r="58" spans="1:4" s="4" customFormat="1" x14ac:dyDescent="0.2">
      <c r="A58" s="143" t="s">
        <v>1761</v>
      </c>
      <c r="B58" s="378" t="s">
        <v>1171</v>
      </c>
      <c r="C58" s="106">
        <v>0</v>
      </c>
      <c r="D58" s="38"/>
    </row>
    <row r="59" spans="1:4" s="4" customFormat="1" x14ac:dyDescent="0.2">
      <c r="A59" s="143" t="s">
        <v>1761</v>
      </c>
      <c r="B59" s="40" t="s">
        <v>1222</v>
      </c>
      <c r="C59" s="106">
        <v>0</v>
      </c>
      <c r="D59" s="38"/>
    </row>
    <row r="60" spans="1:4" s="4" customFormat="1" x14ac:dyDescent="0.2">
      <c r="A60" s="143" t="s">
        <v>1761</v>
      </c>
      <c r="B60" s="40" t="s">
        <v>992</v>
      </c>
      <c r="C60" s="38">
        <v>0</v>
      </c>
      <c r="D60" s="38"/>
    </row>
    <row r="61" spans="1:4" s="4" customFormat="1" x14ac:dyDescent="0.2">
      <c r="A61" s="143" t="s">
        <v>1761</v>
      </c>
      <c r="B61" s="40" t="s">
        <v>1178</v>
      </c>
      <c r="C61" s="38">
        <v>0</v>
      </c>
      <c r="D61" s="38"/>
    </row>
    <row r="62" spans="1:4" s="4" customFormat="1" x14ac:dyDescent="0.2">
      <c r="A62" s="143" t="s">
        <v>1761</v>
      </c>
      <c r="B62" s="40" t="s">
        <v>1227</v>
      </c>
      <c r="C62" s="38">
        <v>0</v>
      </c>
      <c r="D62" s="38"/>
    </row>
    <row r="63" spans="1:4" s="4" customFormat="1" x14ac:dyDescent="0.2">
      <c r="A63" s="143" t="s">
        <v>1761</v>
      </c>
      <c r="B63" s="40" t="s">
        <v>1240</v>
      </c>
      <c r="C63" s="38">
        <v>0</v>
      </c>
      <c r="D63" s="38"/>
    </row>
    <row r="64" spans="1:4" s="4" customFormat="1" x14ac:dyDescent="0.2">
      <c r="A64" s="12" t="s">
        <v>1761</v>
      </c>
      <c r="B64" s="56" t="s">
        <v>4354</v>
      </c>
      <c r="C64" s="38">
        <v>0</v>
      </c>
      <c r="D64" s="38"/>
    </row>
    <row r="65" spans="1:4" s="4" customFormat="1" x14ac:dyDescent="0.2">
      <c r="A65" s="143" t="s">
        <v>1761</v>
      </c>
      <c r="B65" s="40" t="s">
        <v>1175</v>
      </c>
      <c r="C65" s="38">
        <v>0</v>
      </c>
      <c r="D65" s="38"/>
    </row>
    <row r="66" spans="1:4" s="4" customFormat="1" x14ac:dyDescent="0.2">
      <c r="A66" s="143" t="s">
        <v>1761</v>
      </c>
      <c r="B66" s="40" t="s">
        <v>1191</v>
      </c>
      <c r="C66" s="38">
        <v>0</v>
      </c>
      <c r="D66" s="38"/>
    </row>
    <row r="67" spans="1:4" s="4" customFormat="1" x14ac:dyDescent="0.2">
      <c r="A67" s="143" t="s">
        <v>1761</v>
      </c>
      <c r="B67" s="4" t="s">
        <v>3475</v>
      </c>
      <c r="C67" s="38">
        <v>0</v>
      </c>
      <c r="D67" s="38"/>
    </row>
    <row r="68" spans="1:4" s="4" customFormat="1" x14ac:dyDescent="0.2">
      <c r="A68" s="12" t="s">
        <v>1761</v>
      </c>
      <c r="B68" s="4" t="s">
        <v>3947</v>
      </c>
      <c r="C68" s="38">
        <v>0</v>
      </c>
      <c r="D68" s="38"/>
    </row>
    <row r="69" spans="1:4" s="4" customFormat="1" x14ac:dyDescent="0.2">
      <c r="A69" s="12" t="s">
        <v>1761</v>
      </c>
      <c r="B69" s="4" t="s">
        <v>4316</v>
      </c>
      <c r="C69" s="38">
        <v>0</v>
      </c>
      <c r="D69" s="38"/>
    </row>
    <row r="70" spans="1:4" s="4" customFormat="1" x14ac:dyDescent="0.2">
      <c r="A70" s="143" t="s">
        <v>1761</v>
      </c>
      <c r="B70" s="40" t="s">
        <v>1109</v>
      </c>
      <c r="C70" s="38">
        <v>0</v>
      </c>
      <c r="D70" s="38"/>
    </row>
    <row r="71" spans="1:4" s="4" customFormat="1" x14ac:dyDescent="0.2">
      <c r="A71" s="143" t="s">
        <v>1761</v>
      </c>
      <c r="B71" s="40" t="s">
        <v>1096</v>
      </c>
      <c r="C71" s="38">
        <v>0</v>
      </c>
      <c r="D71" s="38"/>
    </row>
    <row r="72" spans="1:4" s="4" customFormat="1" x14ac:dyDescent="0.2">
      <c r="A72" s="143" t="s">
        <v>1761</v>
      </c>
      <c r="B72" s="378" t="s">
        <v>1004</v>
      </c>
      <c r="C72" s="38">
        <v>0</v>
      </c>
      <c r="D72" s="38"/>
    </row>
    <row r="73" spans="1:4" s="4" customFormat="1" x14ac:dyDescent="0.2">
      <c r="A73" s="143" t="s">
        <v>1761</v>
      </c>
      <c r="B73" s="40" t="s">
        <v>1142</v>
      </c>
      <c r="C73" s="38">
        <v>0</v>
      </c>
      <c r="D73" s="38"/>
    </row>
    <row r="74" spans="1:4" s="4" customFormat="1" x14ac:dyDescent="0.2">
      <c r="A74" s="12" t="s">
        <v>1761</v>
      </c>
      <c r="B74" s="4" t="s">
        <v>3948</v>
      </c>
      <c r="C74" s="38">
        <v>0</v>
      </c>
      <c r="D74" s="38"/>
    </row>
    <row r="75" spans="1:4" s="4" customFormat="1" x14ac:dyDescent="0.2">
      <c r="A75" s="143" t="s">
        <v>1761</v>
      </c>
      <c r="B75" s="40" t="s">
        <v>1135</v>
      </c>
      <c r="C75" s="38">
        <v>0</v>
      </c>
      <c r="D75" s="38"/>
    </row>
    <row r="76" spans="1:4" s="4" customFormat="1" x14ac:dyDescent="0.2">
      <c r="A76" s="143" t="s">
        <v>1761</v>
      </c>
      <c r="B76" s="40" t="s">
        <v>1310</v>
      </c>
      <c r="C76" s="38">
        <v>0</v>
      </c>
      <c r="D76" s="38"/>
    </row>
    <row r="77" spans="1:4" s="4" customFormat="1" x14ac:dyDescent="0.2">
      <c r="A77" s="143" t="s">
        <v>1761</v>
      </c>
      <c r="B77" s="40" t="s">
        <v>1116</v>
      </c>
      <c r="C77" s="38">
        <v>0</v>
      </c>
      <c r="D77" s="38"/>
    </row>
    <row r="78" spans="1:4" s="4" customFormat="1" x14ac:dyDescent="0.2">
      <c r="A78" s="12" t="s">
        <v>1761</v>
      </c>
      <c r="B78" s="56" t="s">
        <v>1803</v>
      </c>
      <c r="C78" s="38">
        <v>0</v>
      </c>
      <c r="D78" s="38"/>
    </row>
    <row r="79" spans="1:4" s="4" customFormat="1" x14ac:dyDescent="0.2">
      <c r="A79" s="143" t="s">
        <v>1761</v>
      </c>
      <c r="B79" s="40" t="s">
        <v>1278</v>
      </c>
      <c r="C79" s="38">
        <v>0</v>
      </c>
      <c r="D79" s="38"/>
    </row>
    <row r="80" spans="1:4" s="4" customFormat="1" x14ac:dyDescent="0.2">
      <c r="A80" s="143" t="s">
        <v>1761</v>
      </c>
      <c r="B80" s="40" t="s">
        <v>1211</v>
      </c>
      <c r="C80" s="38">
        <v>0</v>
      </c>
      <c r="D80" s="38"/>
    </row>
    <row r="81" spans="1:4" s="4" customFormat="1" x14ac:dyDescent="0.2">
      <c r="A81" s="143" t="s">
        <v>1761</v>
      </c>
      <c r="B81" s="40" t="s">
        <v>1210</v>
      </c>
      <c r="C81" s="38">
        <v>0</v>
      </c>
      <c r="D81" s="38"/>
    </row>
    <row r="82" spans="1:4" s="4" customFormat="1" x14ac:dyDescent="0.2">
      <c r="A82" s="143" t="s">
        <v>1761</v>
      </c>
      <c r="B82" s="4" t="s">
        <v>3481</v>
      </c>
      <c r="C82" s="38">
        <v>0</v>
      </c>
      <c r="D82" s="38"/>
    </row>
    <row r="83" spans="1:4" s="4" customFormat="1" x14ac:dyDescent="0.2">
      <c r="A83" s="143" t="s">
        <v>1761</v>
      </c>
      <c r="B83" s="40" t="s">
        <v>1200</v>
      </c>
      <c r="C83" s="38">
        <v>0</v>
      </c>
      <c r="D83" s="38"/>
    </row>
    <row r="84" spans="1:4" s="4" customFormat="1" x14ac:dyDescent="0.2">
      <c r="A84" s="143" t="s">
        <v>1761</v>
      </c>
      <c r="B84" s="40" t="s">
        <v>1219</v>
      </c>
      <c r="C84" s="38">
        <v>0</v>
      </c>
      <c r="D84" s="38"/>
    </row>
    <row r="85" spans="1:4" s="4" customFormat="1" x14ac:dyDescent="0.2">
      <c r="A85" s="143" t="s">
        <v>1761</v>
      </c>
      <c r="B85" s="40" t="s">
        <v>1006</v>
      </c>
      <c r="C85" s="38">
        <v>0</v>
      </c>
      <c r="D85" s="38"/>
    </row>
    <row r="86" spans="1:4" s="4" customFormat="1" x14ac:dyDescent="0.2">
      <c r="A86" s="143" t="s">
        <v>1761</v>
      </c>
      <c r="B86" s="40" t="s">
        <v>1190</v>
      </c>
      <c r="C86" s="38">
        <v>0</v>
      </c>
      <c r="D86" s="38"/>
    </row>
    <row r="87" spans="1:4" s="4" customFormat="1" x14ac:dyDescent="0.2">
      <c r="A87" s="143" t="s">
        <v>1761</v>
      </c>
      <c r="B87" s="40" t="s">
        <v>1216</v>
      </c>
      <c r="C87" s="38">
        <v>0</v>
      </c>
      <c r="D87" s="38"/>
    </row>
    <row r="88" spans="1:4" s="4" customFormat="1" x14ac:dyDescent="0.2">
      <c r="A88" s="143" t="s">
        <v>1761</v>
      </c>
      <c r="B88" s="40" t="s">
        <v>1213</v>
      </c>
      <c r="C88" s="38">
        <v>0</v>
      </c>
      <c r="D88" s="38"/>
    </row>
    <row r="89" spans="1:4" s="4" customFormat="1" x14ac:dyDescent="0.2">
      <c r="A89" s="12" t="s">
        <v>1761</v>
      </c>
      <c r="B89" s="40" t="s">
        <v>4291</v>
      </c>
      <c r="C89" s="38">
        <v>0</v>
      </c>
      <c r="D89" s="38"/>
    </row>
    <row r="90" spans="1:4" s="4" customFormat="1" x14ac:dyDescent="0.2">
      <c r="A90" s="12" t="s">
        <v>1761</v>
      </c>
      <c r="B90" s="40" t="s">
        <v>4292</v>
      </c>
      <c r="C90" s="38">
        <v>0</v>
      </c>
      <c r="D90" s="38"/>
    </row>
    <row r="91" spans="1:4" s="4" customFormat="1" x14ac:dyDescent="0.2">
      <c r="A91" s="143" t="s">
        <v>1761</v>
      </c>
      <c r="B91" s="40" t="s">
        <v>1198</v>
      </c>
      <c r="C91" s="38">
        <v>0</v>
      </c>
      <c r="D91" s="38"/>
    </row>
    <row r="92" spans="1:4" s="4" customFormat="1" x14ac:dyDescent="0.2">
      <c r="A92" s="12" t="s">
        <v>1761</v>
      </c>
      <c r="B92" s="40" t="s">
        <v>1163</v>
      </c>
      <c r="C92" s="38">
        <v>0</v>
      </c>
      <c r="D92" s="38"/>
    </row>
    <row r="93" spans="1:4" s="4" customFormat="1" x14ac:dyDescent="0.2">
      <c r="A93" s="143" t="s">
        <v>1761</v>
      </c>
      <c r="B93" s="40" t="s">
        <v>1236</v>
      </c>
      <c r="C93" s="38">
        <v>0</v>
      </c>
      <c r="D93" s="38"/>
    </row>
    <row r="94" spans="1:4" s="4" customFormat="1" x14ac:dyDescent="0.2">
      <c r="A94" s="143" t="s">
        <v>1761</v>
      </c>
      <c r="B94" s="40" t="s">
        <v>1218</v>
      </c>
      <c r="C94" s="38">
        <v>0</v>
      </c>
      <c r="D94" s="38"/>
    </row>
    <row r="95" spans="1:4" s="4" customFormat="1" x14ac:dyDescent="0.2">
      <c r="A95" s="143" t="s">
        <v>1761</v>
      </c>
      <c r="B95" s="378" t="s">
        <v>1226</v>
      </c>
      <c r="C95" s="38">
        <v>0</v>
      </c>
      <c r="D95" s="38"/>
    </row>
    <row r="96" spans="1:4" s="4" customFormat="1" x14ac:dyDescent="0.2">
      <c r="A96" s="143" t="s">
        <v>1761</v>
      </c>
      <c r="B96" s="40" t="s">
        <v>1187</v>
      </c>
      <c r="C96" s="38">
        <v>0</v>
      </c>
      <c r="D96" s="38"/>
    </row>
    <row r="97" spans="1:4" s="4" customFormat="1" x14ac:dyDescent="0.2">
      <c r="A97" s="12" t="s">
        <v>1761</v>
      </c>
      <c r="B97" s="40" t="s">
        <v>4294</v>
      </c>
      <c r="C97" s="38">
        <v>0</v>
      </c>
      <c r="D97" s="38"/>
    </row>
    <row r="98" spans="1:4" s="4" customFormat="1" x14ac:dyDescent="0.2">
      <c r="A98" s="143" t="s">
        <v>1761</v>
      </c>
      <c r="B98" s="40" t="s">
        <v>1289</v>
      </c>
      <c r="C98" s="38">
        <v>0</v>
      </c>
      <c r="D98" s="38"/>
    </row>
    <row r="99" spans="1:4" s="4" customFormat="1" x14ac:dyDescent="0.2">
      <c r="A99" s="143" t="s">
        <v>1761</v>
      </c>
      <c r="B99" s="40" t="s">
        <v>1217</v>
      </c>
      <c r="C99" s="38">
        <v>0</v>
      </c>
      <c r="D99" s="38"/>
    </row>
    <row r="100" spans="1:4" s="4" customFormat="1" x14ac:dyDescent="0.2">
      <c r="A100" s="143" t="s">
        <v>1761</v>
      </c>
      <c r="B100" s="40" t="s">
        <v>1223</v>
      </c>
      <c r="C100" s="38">
        <v>0</v>
      </c>
      <c r="D100" s="38"/>
    </row>
    <row r="101" spans="1:4" s="4" customFormat="1" x14ac:dyDescent="0.2">
      <c r="A101" s="12" t="s">
        <v>1761</v>
      </c>
      <c r="B101" s="40" t="s">
        <v>4293</v>
      </c>
      <c r="C101" s="38">
        <v>0</v>
      </c>
      <c r="D101" s="38"/>
    </row>
    <row r="102" spans="1:4" s="4" customFormat="1" x14ac:dyDescent="0.2">
      <c r="A102" s="143" t="s">
        <v>1761</v>
      </c>
      <c r="B102" s="40" t="s">
        <v>1115</v>
      </c>
      <c r="C102" s="38">
        <v>0</v>
      </c>
      <c r="D102" s="38"/>
    </row>
    <row r="103" spans="1:4" s="4" customFormat="1" x14ac:dyDescent="0.2">
      <c r="A103" s="143" t="s">
        <v>1761</v>
      </c>
      <c r="B103" s="378" t="s">
        <v>1197</v>
      </c>
      <c r="C103" s="38">
        <v>0</v>
      </c>
      <c r="D103" s="38"/>
    </row>
    <row r="104" spans="1:4" s="4" customFormat="1" x14ac:dyDescent="0.2">
      <c r="A104" s="12" t="s">
        <v>1761</v>
      </c>
      <c r="B104" s="4" t="s">
        <v>4318</v>
      </c>
      <c r="C104" s="38">
        <v>0</v>
      </c>
      <c r="D104" s="38"/>
    </row>
    <row r="105" spans="1:4" s="4" customFormat="1" x14ac:dyDescent="0.2">
      <c r="A105" s="143" t="s">
        <v>1761</v>
      </c>
      <c r="B105" s="40" t="s">
        <v>1112</v>
      </c>
      <c r="C105" s="38">
        <v>0</v>
      </c>
      <c r="D105" s="38"/>
    </row>
    <row r="106" spans="1:4" s="4" customFormat="1" x14ac:dyDescent="0.2">
      <c r="A106" s="12" t="s">
        <v>1761</v>
      </c>
      <c r="B106" s="4" t="s">
        <v>3944</v>
      </c>
      <c r="C106" s="38">
        <v>0</v>
      </c>
      <c r="D106" s="38"/>
    </row>
    <row r="107" spans="1:4" s="4" customFormat="1" x14ac:dyDescent="0.2">
      <c r="A107" s="143" t="s">
        <v>1761</v>
      </c>
      <c r="B107" s="40" t="s">
        <v>1220</v>
      </c>
      <c r="C107" s="38">
        <v>0</v>
      </c>
      <c r="D107" s="38"/>
    </row>
    <row r="108" spans="1:4" s="4" customFormat="1" x14ac:dyDescent="0.2">
      <c r="A108" s="12" t="s">
        <v>1761</v>
      </c>
      <c r="B108" s="4" t="s">
        <v>4338</v>
      </c>
      <c r="C108" s="38">
        <v>0</v>
      </c>
      <c r="D108" s="38"/>
    </row>
    <row r="109" spans="1:4" s="4" customFormat="1" x14ac:dyDescent="0.2">
      <c r="A109" s="143" t="s">
        <v>1761</v>
      </c>
      <c r="B109" s="40" t="s">
        <v>940</v>
      </c>
      <c r="C109" s="38">
        <v>0</v>
      </c>
      <c r="D109" s="38"/>
    </row>
    <row r="110" spans="1:4" s="4" customFormat="1" x14ac:dyDescent="0.2">
      <c r="A110" s="143" t="s">
        <v>1761</v>
      </c>
      <c r="B110" s="40" t="s">
        <v>1176</v>
      </c>
      <c r="C110" s="38">
        <v>0</v>
      </c>
      <c r="D110" s="38"/>
    </row>
    <row r="111" spans="1:4" s="4" customFormat="1" x14ac:dyDescent="0.2">
      <c r="A111" s="143" t="s">
        <v>1761</v>
      </c>
      <c r="B111" s="40" t="s">
        <v>1195</v>
      </c>
      <c r="C111" s="38">
        <v>0</v>
      </c>
      <c r="D111" s="38"/>
    </row>
    <row r="112" spans="1:4" s="4" customFormat="1" x14ac:dyDescent="0.2">
      <c r="A112" s="143" t="s">
        <v>1761</v>
      </c>
      <c r="B112" s="378" t="s">
        <v>1011</v>
      </c>
      <c r="C112" s="38">
        <v>0</v>
      </c>
      <c r="D112" s="38"/>
    </row>
    <row r="113" spans="1:4" s="4" customFormat="1" x14ac:dyDescent="0.2">
      <c r="A113" s="143" t="s">
        <v>1761</v>
      </c>
      <c r="B113" s="40" t="s">
        <v>1186</v>
      </c>
      <c r="C113" s="38">
        <v>0</v>
      </c>
      <c r="D113" s="38"/>
    </row>
    <row r="114" spans="1:4" s="4" customFormat="1" x14ac:dyDescent="0.2">
      <c r="A114" s="143" t="s">
        <v>1761</v>
      </c>
      <c r="B114" s="40" t="s">
        <v>4592</v>
      </c>
      <c r="C114" s="38">
        <v>0</v>
      </c>
      <c r="D114" s="38"/>
    </row>
    <row r="115" spans="1:4" s="4" customFormat="1" x14ac:dyDescent="0.2">
      <c r="A115" s="143" t="s">
        <v>1761</v>
      </c>
      <c r="B115" s="40" t="s">
        <v>1189</v>
      </c>
      <c r="C115" s="38">
        <v>0</v>
      </c>
      <c r="D115" s="38"/>
    </row>
    <row r="116" spans="1:4" s="4" customFormat="1" x14ac:dyDescent="0.2">
      <c r="A116" s="12" t="s">
        <v>1761</v>
      </c>
      <c r="B116" s="4" t="s">
        <v>4349</v>
      </c>
      <c r="C116" s="38">
        <v>0</v>
      </c>
      <c r="D116" s="38"/>
    </row>
    <row r="117" spans="1:4" s="4" customFormat="1" x14ac:dyDescent="0.2">
      <c r="A117" s="143" t="s">
        <v>1761</v>
      </c>
      <c r="B117" s="40" t="s">
        <v>1172</v>
      </c>
      <c r="C117" s="38">
        <v>0</v>
      </c>
      <c r="D117" s="38"/>
    </row>
    <row r="118" spans="1:4" s="4" customFormat="1" x14ac:dyDescent="0.2">
      <c r="A118" s="143" t="s">
        <v>1761</v>
      </c>
      <c r="B118" s="40" t="s">
        <v>1184</v>
      </c>
      <c r="C118" s="38">
        <v>0</v>
      </c>
      <c r="D118" s="38"/>
    </row>
    <row r="119" spans="1:4" s="4" customFormat="1" x14ac:dyDescent="0.2">
      <c r="A119" s="143" t="s">
        <v>1761</v>
      </c>
      <c r="B119" s="40" t="s">
        <v>1143</v>
      </c>
      <c r="C119" s="38">
        <v>0</v>
      </c>
      <c r="D119" s="38"/>
    </row>
    <row r="120" spans="1:4" s="4" customFormat="1" x14ac:dyDescent="0.2">
      <c r="A120" s="143" t="s">
        <v>1761</v>
      </c>
      <c r="B120" s="40" t="s">
        <v>1161</v>
      </c>
      <c r="C120" s="38">
        <v>0</v>
      </c>
      <c r="D120" s="38"/>
    </row>
    <row r="121" spans="1:4" s="4" customFormat="1" x14ac:dyDescent="0.2">
      <c r="A121" s="143" t="s">
        <v>1761</v>
      </c>
      <c r="B121" s="40" t="s">
        <v>1192</v>
      </c>
      <c r="C121" s="38">
        <v>0</v>
      </c>
      <c r="D121" s="38"/>
    </row>
    <row r="122" spans="1:4" s="4" customFormat="1" x14ac:dyDescent="0.2">
      <c r="A122" s="143" t="s">
        <v>1761</v>
      </c>
      <c r="B122" s="40" t="s">
        <v>1228</v>
      </c>
      <c r="C122" s="38">
        <v>0</v>
      </c>
      <c r="D122" s="38"/>
    </row>
    <row r="123" spans="1:4" s="4" customFormat="1" x14ac:dyDescent="0.2">
      <c r="A123" s="12" t="s">
        <v>1761</v>
      </c>
      <c r="B123" s="4" t="s">
        <v>4337</v>
      </c>
      <c r="C123" s="38">
        <v>0</v>
      </c>
      <c r="D123" s="38"/>
    </row>
    <row r="124" spans="1:4" s="4" customFormat="1" x14ac:dyDescent="0.2">
      <c r="A124" s="143" t="s">
        <v>1761</v>
      </c>
      <c r="B124" s="40" t="s">
        <v>1279</v>
      </c>
      <c r="C124" s="38">
        <v>0</v>
      </c>
      <c r="D124" s="38"/>
    </row>
    <row r="125" spans="1:4" s="4" customFormat="1" x14ac:dyDescent="0.2">
      <c r="A125" s="143" t="s">
        <v>1761</v>
      </c>
      <c r="B125" s="40" t="s">
        <v>1137</v>
      </c>
      <c r="C125" s="38">
        <v>0</v>
      </c>
      <c r="D125" s="38"/>
    </row>
    <row r="126" spans="1:4" s="4" customFormat="1" x14ac:dyDescent="0.2">
      <c r="A126" s="143" t="s">
        <v>1761</v>
      </c>
      <c r="B126" s="40" t="s">
        <v>1005</v>
      </c>
      <c r="C126" s="38">
        <v>0</v>
      </c>
      <c r="D126" s="38"/>
    </row>
    <row r="127" spans="1:4" s="4" customFormat="1" x14ac:dyDescent="0.2">
      <c r="A127" s="143" t="s">
        <v>1761</v>
      </c>
      <c r="B127" s="40" t="s">
        <v>1140</v>
      </c>
      <c r="C127" s="38">
        <v>0</v>
      </c>
      <c r="D127" s="38"/>
    </row>
    <row r="128" spans="1:4" s="4" customFormat="1" x14ac:dyDescent="0.2">
      <c r="A128" s="12" t="s">
        <v>1761</v>
      </c>
      <c r="B128" s="56" t="s">
        <v>3891</v>
      </c>
      <c r="C128" s="38">
        <v>0</v>
      </c>
      <c r="D128" s="38"/>
    </row>
    <row r="129" spans="1:4" s="4" customFormat="1" x14ac:dyDescent="0.2">
      <c r="A129" s="12" t="s">
        <v>1761</v>
      </c>
      <c r="B129" s="56" t="s">
        <v>3883</v>
      </c>
      <c r="C129" s="38">
        <v>0</v>
      </c>
      <c r="D129" s="38"/>
    </row>
    <row r="130" spans="1:4" s="4" customFormat="1" x14ac:dyDescent="0.2">
      <c r="A130" s="143" t="s">
        <v>1761</v>
      </c>
      <c r="B130" s="40" t="s">
        <v>1188</v>
      </c>
      <c r="C130" s="38">
        <v>0</v>
      </c>
      <c r="D130" s="38"/>
    </row>
    <row r="131" spans="1:4" s="4" customFormat="1" x14ac:dyDescent="0.2">
      <c r="A131" s="143" t="s">
        <v>1761</v>
      </c>
      <c r="B131" s="378" t="s">
        <v>1166</v>
      </c>
      <c r="C131" s="38">
        <v>0</v>
      </c>
      <c r="D131" s="38"/>
    </row>
    <row r="132" spans="1:4" s="4" customFormat="1" x14ac:dyDescent="0.2">
      <c r="A132" s="143" t="s">
        <v>1761</v>
      </c>
      <c r="B132" s="378" t="s">
        <v>1238</v>
      </c>
      <c r="C132" s="38">
        <v>0</v>
      </c>
      <c r="D132" s="38"/>
    </row>
    <row r="133" spans="1:4" s="4" customFormat="1" x14ac:dyDescent="0.2">
      <c r="A133" s="12" t="s">
        <v>1761</v>
      </c>
      <c r="B133" s="4" t="s">
        <v>3945</v>
      </c>
      <c r="C133" s="38">
        <v>0</v>
      </c>
      <c r="D133" s="38"/>
    </row>
    <row r="134" spans="1:4" s="4" customFormat="1" x14ac:dyDescent="0.2">
      <c r="A134" s="143" t="s">
        <v>1761</v>
      </c>
      <c r="B134" s="40" t="s">
        <v>1221</v>
      </c>
      <c r="C134" s="38">
        <v>0</v>
      </c>
      <c r="D134" s="38"/>
    </row>
    <row r="135" spans="1:4" s="4" customFormat="1" x14ac:dyDescent="0.2">
      <c r="A135" s="143" t="s">
        <v>1761</v>
      </c>
      <c r="B135" s="40" t="s">
        <v>1225</v>
      </c>
      <c r="C135" s="38">
        <v>0</v>
      </c>
      <c r="D135" s="38"/>
    </row>
    <row r="136" spans="1:4" s="4" customFormat="1" x14ac:dyDescent="0.2">
      <c r="A136" s="143" t="s">
        <v>1761</v>
      </c>
      <c r="B136" s="40" t="s">
        <v>1229</v>
      </c>
      <c r="C136" s="38">
        <v>0</v>
      </c>
      <c r="D136" s="38"/>
    </row>
    <row r="137" spans="1:4" s="4" customFormat="1" x14ac:dyDescent="0.2">
      <c r="A137" s="143" t="s">
        <v>1761</v>
      </c>
      <c r="B137" s="40" t="s">
        <v>1212</v>
      </c>
      <c r="C137" s="38">
        <v>0</v>
      </c>
      <c r="D137" s="38"/>
    </row>
    <row r="138" spans="1:4" s="4" customFormat="1" x14ac:dyDescent="0.2">
      <c r="A138" s="143" t="s">
        <v>1761</v>
      </c>
      <c r="B138" s="40" t="s">
        <v>1224</v>
      </c>
      <c r="C138" s="38">
        <v>0</v>
      </c>
      <c r="D138" s="38"/>
    </row>
    <row r="139" spans="1:4" s="4" customFormat="1" x14ac:dyDescent="0.2">
      <c r="A139" s="12" t="s">
        <v>1761</v>
      </c>
      <c r="B139" s="56" t="s">
        <v>3892</v>
      </c>
      <c r="C139" s="38">
        <v>0</v>
      </c>
      <c r="D139" s="38"/>
    </row>
    <row r="140" spans="1:4" s="4" customFormat="1" x14ac:dyDescent="0.2">
      <c r="A140" s="143" t="s">
        <v>1761</v>
      </c>
      <c r="B140" s="40" t="s">
        <v>1185</v>
      </c>
      <c r="C140" s="38">
        <v>0</v>
      </c>
      <c r="D140" s="38"/>
    </row>
    <row r="141" spans="1:4" s="4" customFormat="1" x14ac:dyDescent="0.2">
      <c r="A141" s="143" t="s">
        <v>1761</v>
      </c>
      <c r="B141" s="40" t="s">
        <v>1214</v>
      </c>
      <c r="C141" s="38">
        <v>0</v>
      </c>
      <c r="D141" s="38"/>
    </row>
    <row r="142" spans="1:4" s="4" customFormat="1" x14ac:dyDescent="0.2">
      <c r="A142" s="143" t="s">
        <v>1761</v>
      </c>
      <c r="B142" s="40" t="s">
        <v>1215</v>
      </c>
      <c r="C142" s="38">
        <v>0</v>
      </c>
      <c r="D142" s="38"/>
    </row>
    <row r="143" spans="1:4" s="4" customFormat="1" x14ac:dyDescent="0.2">
      <c r="A143" s="143" t="s">
        <v>1761</v>
      </c>
      <c r="B143" s="40" t="s">
        <v>1173</v>
      </c>
      <c r="C143" s="38">
        <v>0</v>
      </c>
      <c r="D143" s="38"/>
    </row>
    <row r="144" spans="1:4" s="4" customFormat="1" x14ac:dyDescent="0.2">
      <c r="A144" s="143" t="s">
        <v>1761</v>
      </c>
      <c r="B144" s="40" t="s">
        <v>1276</v>
      </c>
      <c r="C144" s="38">
        <v>0</v>
      </c>
      <c r="D144" s="38"/>
    </row>
    <row r="145" spans="1:4" s="4" customFormat="1" x14ac:dyDescent="0.2">
      <c r="A145" s="12" t="s">
        <v>1761</v>
      </c>
      <c r="B145" s="56" t="s">
        <v>4353</v>
      </c>
      <c r="C145" s="38">
        <v>0</v>
      </c>
      <c r="D145" s="38"/>
    </row>
    <row r="146" spans="1:4" x14ac:dyDescent="0.2">
      <c r="A146" s="387"/>
      <c r="B146" s="387"/>
      <c r="C146" s="387"/>
      <c r="D146" s="387"/>
    </row>
    <row r="147" spans="1:4" s="4" customFormat="1" x14ac:dyDescent="0.2">
      <c r="A147" s="143" t="s">
        <v>1604</v>
      </c>
      <c r="B147" s="111" t="s">
        <v>3959</v>
      </c>
      <c r="C147" s="398">
        <v>2</v>
      </c>
      <c r="D147" s="397"/>
    </row>
    <row r="148" spans="1:4" s="4" customFormat="1" x14ac:dyDescent="0.2">
      <c r="A148" s="143" t="s">
        <v>1604</v>
      </c>
      <c r="B148" s="40" t="s">
        <v>1083</v>
      </c>
      <c r="C148" s="398">
        <v>2</v>
      </c>
      <c r="D148" s="397"/>
    </row>
    <row r="149" spans="1:4" s="4" customFormat="1" x14ac:dyDescent="0.2">
      <c r="A149" s="117" t="s">
        <v>1604</v>
      </c>
      <c r="B149" s="199" t="s">
        <v>1725</v>
      </c>
      <c r="C149" s="398">
        <v>2</v>
      </c>
      <c r="D149" s="397"/>
    </row>
    <row r="150" spans="1:4" s="4" customFormat="1" x14ac:dyDescent="0.2">
      <c r="A150" s="117" t="s">
        <v>1604</v>
      </c>
      <c r="B150" s="199" t="s">
        <v>4600</v>
      </c>
      <c r="C150" s="398">
        <v>2</v>
      </c>
      <c r="D150" s="397"/>
    </row>
    <row r="151" spans="1:4" s="4" customFormat="1" x14ac:dyDescent="0.2">
      <c r="A151" s="12" t="s">
        <v>1604</v>
      </c>
      <c r="B151" s="4" t="s">
        <v>3510</v>
      </c>
      <c r="C151" s="106">
        <v>1</v>
      </c>
      <c r="D151" s="397"/>
    </row>
    <row r="152" spans="1:4" s="4" customFormat="1" x14ac:dyDescent="0.2">
      <c r="A152" s="143" t="s">
        <v>1604</v>
      </c>
      <c r="B152" s="40" t="s">
        <v>1242</v>
      </c>
      <c r="C152" s="106">
        <v>1</v>
      </c>
      <c r="D152" s="397"/>
    </row>
    <row r="153" spans="1:4" s="4" customFormat="1" x14ac:dyDescent="0.2">
      <c r="A153" s="12" t="s">
        <v>1604</v>
      </c>
      <c r="B153" s="4" t="s">
        <v>3823</v>
      </c>
      <c r="C153" s="106">
        <v>1</v>
      </c>
      <c r="D153" s="397"/>
    </row>
    <row r="154" spans="1:4" s="4" customFormat="1" x14ac:dyDescent="0.2">
      <c r="A154" s="143" t="s">
        <v>1604</v>
      </c>
      <c r="B154" s="32" t="s">
        <v>3494</v>
      </c>
      <c r="C154" s="106">
        <v>1</v>
      </c>
      <c r="D154" s="397"/>
    </row>
    <row r="155" spans="1:4" s="4" customFormat="1" x14ac:dyDescent="0.2">
      <c r="A155" s="12" t="s">
        <v>1604</v>
      </c>
      <c r="B155" s="4" t="s">
        <v>1720</v>
      </c>
      <c r="C155" s="106">
        <v>1</v>
      </c>
      <c r="D155" s="397"/>
    </row>
    <row r="156" spans="1:4" s="4" customFormat="1" x14ac:dyDescent="0.2">
      <c r="A156" s="12" t="s">
        <v>1604</v>
      </c>
      <c r="B156" s="4" t="s">
        <v>3682</v>
      </c>
      <c r="C156" s="106">
        <v>1</v>
      </c>
      <c r="D156" s="397"/>
    </row>
    <row r="157" spans="1:4" s="4" customFormat="1" x14ac:dyDescent="0.2">
      <c r="A157" s="12" t="s">
        <v>1604</v>
      </c>
      <c r="B157" s="378" t="s">
        <v>930</v>
      </c>
      <c r="C157" s="106">
        <v>1</v>
      </c>
      <c r="D157" s="397"/>
    </row>
    <row r="158" spans="1:4" s="4" customFormat="1" x14ac:dyDescent="0.2">
      <c r="A158" s="12" t="s">
        <v>1604</v>
      </c>
      <c r="B158" s="4" t="s">
        <v>3822</v>
      </c>
      <c r="C158" s="106">
        <v>1</v>
      </c>
      <c r="D158" s="397"/>
    </row>
    <row r="159" spans="1:4" s="4" customFormat="1" x14ac:dyDescent="0.2">
      <c r="A159" s="12" t="s">
        <v>1604</v>
      </c>
      <c r="B159" s="4" t="s">
        <v>3808</v>
      </c>
      <c r="C159" s="106">
        <v>1</v>
      </c>
      <c r="D159" s="397"/>
    </row>
    <row r="160" spans="1:4" s="4" customFormat="1" x14ac:dyDescent="0.2">
      <c r="A160" s="12" t="s">
        <v>1604</v>
      </c>
      <c r="B160" s="4" t="s">
        <v>3683</v>
      </c>
      <c r="C160" s="106">
        <v>1</v>
      </c>
      <c r="D160" s="397"/>
    </row>
    <row r="161" spans="1:4" s="4" customFormat="1" x14ac:dyDescent="0.2">
      <c r="A161" s="12" t="s">
        <v>1604</v>
      </c>
      <c r="B161" s="4" t="s">
        <v>3515</v>
      </c>
      <c r="C161" s="106">
        <v>1</v>
      </c>
      <c r="D161" s="397"/>
    </row>
    <row r="162" spans="1:4" s="4" customFormat="1" x14ac:dyDescent="0.2">
      <c r="A162" s="12" t="s">
        <v>1604</v>
      </c>
      <c r="B162" s="4" t="s">
        <v>3678</v>
      </c>
      <c r="C162" s="106">
        <v>1</v>
      </c>
      <c r="D162" s="397"/>
    </row>
    <row r="163" spans="1:4" s="4" customFormat="1" x14ac:dyDescent="0.2">
      <c r="A163" s="12" t="s">
        <v>1604</v>
      </c>
      <c r="B163" s="378" t="s">
        <v>4596</v>
      </c>
      <c r="C163" s="106">
        <v>1</v>
      </c>
      <c r="D163" s="397"/>
    </row>
    <row r="164" spans="1:4" s="4" customFormat="1" x14ac:dyDescent="0.2">
      <c r="A164" s="143" t="s">
        <v>1604</v>
      </c>
      <c r="B164" s="40" t="s">
        <v>1243</v>
      </c>
      <c r="C164" s="106">
        <v>1</v>
      </c>
      <c r="D164" s="397"/>
    </row>
    <row r="165" spans="1:4" s="4" customFormat="1" x14ac:dyDescent="0.2">
      <c r="A165" s="12" t="s">
        <v>1604</v>
      </c>
      <c r="B165" s="4" t="s">
        <v>3450</v>
      </c>
      <c r="C165" s="106">
        <v>1</v>
      </c>
      <c r="D165" s="397"/>
    </row>
    <row r="166" spans="1:4" s="4" customFormat="1" x14ac:dyDescent="0.2">
      <c r="A166" s="12" t="s">
        <v>1604</v>
      </c>
      <c r="B166" s="4" t="s">
        <v>3685</v>
      </c>
      <c r="C166" s="106">
        <v>1</v>
      </c>
      <c r="D166" s="397"/>
    </row>
    <row r="167" spans="1:4" s="4" customFormat="1" x14ac:dyDescent="0.2">
      <c r="A167" s="12" t="s">
        <v>1604</v>
      </c>
      <c r="B167" s="4" t="s">
        <v>3517</v>
      </c>
      <c r="C167" s="106">
        <v>1</v>
      </c>
      <c r="D167" s="397"/>
    </row>
    <row r="168" spans="1:4" s="111" customFormat="1" x14ac:dyDescent="0.2">
      <c r="A168" s="117" t="s">
        <v>1604</v>
      </c>
      <c r="B168" s="111" t="s">
        <v>3492</v>
      </c>
      <c r="C168" s="398">
        <v>1</v>
      </c>
      <c r="D168" s="397"/>
    </row>
    <row r="169" spans="1:4" s="4" customFormat="1" x14ac:dyDescent="0.2">
      <c r="A169" s="12" t="s">
        <v>1604</v>
      </c>
      <c r="B169" s="4" t="s">
        <v>3625</v>
      </c>
      <c r="C169" s="106">
        <v>0</v>
      </c>
      <c r="D169" s="38"/>
    </row>
    <row r="170" spans="1:4" s="4" customFormat="1" x14ac:dyDescent="0.2">
      <c r="A170" s="12" t="s">
        <v>1604</v>
      </c>
      <c r="B170" s="4" t="s">
        <v>1719</v>
      </c>
      <c r="C170" s="106">
        <v>0</v>
      </c>
      <c r="D170" s="38"/>
    </row>
    <row r="171" spans="1:4" s="4" customFormat="1" x14ac:dyDescent="0.2">
      <c r="A171" s="12" t="s">
        <v>1604</v>
      </c>
      <c r="B171" s="4" t="s">
        <v>1298</v>
      </c>
      <c r="C171" s="106">
        <v>0</v>
      </c>
      <c r="D171" s="38"/>
    </row>
    <row r="172" spans="1:4" s="4" customFormat="1" x14ac:dyDescent="0.2">
      <c r="A172" s="143" t="s">
        <v>1604</v>
      </c>
      <c r="B172" s="4" t="s">
        <v>3457</v>
      </c>
      <c r="C172" s="106">
        <v>0</v>
      </c>
      <c r="D172" s="38"/>
    </row>
    <row r="173" spans="1:4" s="4" customFormat="1" x14ac:dyDescent="0.2">
      <c r="A173" s="12" t="s">
        <v>1604</v>
      </c>
      <c r="B173" s="4" t="s">
        <v>1721</v>
      </c>
      <c r="C173" s="106">
        <v>0</v>
      </c>
      <c r="D173" s="38"/>
    </row>
    <row r="174" spans="1:4" s="4" customFormat="1" x14ac:dyDescent="0.2">
      <c r="A174" s="12" t="s">
        <v>1604</v>
      </c>
      <c r="B174" s="4" t="s">
        <v>1722</v>
      </c>
      <c r="C174" s="106">
        <v>0</v>
      </c>
      <c r="D174" s="38"/>
    </row>
    <row r="175" spans="1:4" s="4" customFormat="1" x14ac:dyDescent="0.2">
      <c r="A175" s="143" t="s">
        <v>1604</v>
      </c>
      <c r="B175" s="40" t="s">
        <v>1282</v>
      </c>
      <c r="C175" s="106">
        <v>0</v>
      </c>
      <c r="D175" s="38"/>
    </row>
    <row r="176" spans="1:4" s="4" customFormat="1" x14ac:dyDescent="0.2">
      <c r="A176" s="12" t="s">
        <v>1604</v>
      </c>
      <c r="B176" s="4" t="s">
        <v>3511</v>
      </c>
      <c r="C176" s="106">
        <v>0</v>
      </c>
      <c r="D176" s="38"/>
    </row>
    <row r="177" spans="1:4" s="4" customFormat="1" x14ac:dyDescent="0.2">
      <c r="A177" s="12" t="s">
        <v>1604</v>
      </c>
      <c r="B177" s="4" t="s">
        <v>3508</v>
      </c>
      <c r="C177" s="106">
        <v>0</v>
      </c>
      <c r="D177" s="38"/>
    </row>
    <row r="178" spans="1:4" s="4" customFormat="1" x14ac:dyDescent="0.2">
      <c r="A178" s="143" t="s">
        <v>1604</v>
      </c>
      <c r="B178" s="40" t="s">
        <v>1284</v>
      </c>
      <c r="C178" s="106">
        <v>0</v>
      </c>
      <c r="D178" s="38"/>
    </row>
    <row r="179" spans="1:4" s="4" customFormat="1" x14ac:dyDescent="0.2">
      <c r="A179" s="12" t="s">
        <v>1604</v>
      </c>
      <c r="B179" s="380" t="s">
        <v>3512</v>
      </c>
      <c r="C179" s="106">
        <v>0</v>
      </c>
      <c r="D179" s="38"/>
    </row>
    <row r="180" spans="1:4" s="4" customFormat="1" x14ac:dyDescent="0.2">
      <c r="A180" s="12" t="s">
        <v>1604</v>
      </c>
      <c r="B180" s="4" t="s">
        <v>3513</v>
      </c>
      <c r="C180" s="106">
        <v>0</v>
      </c>
      <c r="D180" s="38"/>
    </row>
    <row r="181" spans="1:4" s="4" customFormat="1" x14ac:dyDescent="0.2">
      <c r="A181" s="143" t="s">
        <v>1604</v>
      </c>
      <c r="B181" s="40" t="s">
        <v>1281</v>
      </c>
      <c r="C181" s="106">
        <v>0</v>
      </c>
      <c r="D181" s="38"/>
    </row>
    <row r="182" spans="1:4" s="4" customFormat="1" x14ac:dyDescent="0.2">
      <c r="A182" s="12" t="s">
        <v>1604</v>
      </c>
      <c r="B182" s="4" t="s">
        <v>3562</v>
      </c>
      <c r="C182" s="106">
        <v>0</v>
      </c>
      <c r="D182" s="38"/>
    </row>
    <row r="183" spans="1:4" s="4" customFormat="1" x14ac:dyDescent="0.2">
      <c r="A183" s="12" t="s">
        <v>1604</v>
      </c>
      <c r="B183" s="4" t="s">
        <v>3559</v>
      </c>
      <c r="C183" s="106">
        <v>0</v>
      </c>
      <c r="D183" s="38"/>
    </row>
    <row r="184" spans="1:4" s="4" customFormat="1" x14ac:dyDescent="0.2">
      <c r="A184" s="12" t="s">
        <v>1604</v>
      </c>
      <c r="B184" s="4" t="s">
        <v>3514</v>
      </c>
      <c r="C184" s="106">
        <v>0</v>
      </c>
      <c r="D184" s="38"/>
    </row>
    <row r="185" spans="1:4" s="4" customFormat="1" x14ac:dyDescent="0.2">
      <c r="A185" s="12" t="s">
        <v>1604</v>
      </c>
      <c r="B185" s="4" t="s">
        <v>3560</v>
      </c>
      <c r="C185" s="106">
        <v>0</v>
      </c>
      <c r="D185" s="38"/>
    </row>
    <row r="186" spans="1:4" s="4" customFormat="1" x14ac:dyDescent="0.2">
      <c r="A186" s="12" t="s">
        <v>1604</v>
      </c>
      <c r="B186" s="4" t="s">
        <v>1723</v>
      </c>
      <c r="C186" s="106">
        <v>0</v>
      </c>
      <c r="D186" s="38"/>
    </row>
    <row r="187" spans="1:4" s="4" customFormat="1" x14ac:dyDescent="0.2">
      <c r="A187" s="143" t="s">
        <v>1604</v>
      </c>
      <c r="B187" s="4" t="s">
        <v>3458</v>
      </c>
      <c r="C187" s="106">
        <v>0</v>
      </c>
      <c r="D187" s="38"/>
    </row>
    <row r="188" spans="1:4" s="4" customFormat="1" x14ac:dyDescent="0.2">
      <c r="A188" s="12" t="s">
        <v>1604</v>
      </c>
      <c r="B188" s="4" t="s">
        <v>3516</v>
      </c>
      <c r="C188" s="106">
        <v>0</v>
      </c>
      <c r="D188" s="38"/>
    </row>
    <row r="189" spans="1:4" s="4" customFormat="1" x14ac:dyDescent="0.2">
      <c r="A189" s="12" t="s">
        <v>1604</v>
      </c>
      <c r="B189" s="4" t="s">
        <v>3563</v>
      </c>
      <c r="C189" s="106">
        <v>0</v>
      </c>
      <c r="D189" s="38"/>
    </row>
    <row r="190" spans="1:4" s="4" customFormat="1" x14ac:dyDescent="0.2">
      <c r="A190" s="12" t="s">
        <v>1604</v>
      </c>
      <c r="B190" s="4" t="s">
        <v>3561</v>
      </c>
      <c r="C190" s="106">
        <v>0</v>
      </c>
      <c r="D190" s="38"/>
    </row>
    <row r="191" spans="1:4" s="4" customFormat="1" x14ac:dyDescent="0.2">
      <c r="A191" s="12" t="s">
        <v>1604</v>
      </c>
      <c r="B191" s="4" t="s">
        <v>1283</v>
      </c>
      <c r="C191" s="106">
        <v>0</v>
      </c>
      <c r="D191" s="38"/>
    </row>
    <row r="192" spans="1:4" s="4" customFormat="1" x14ac:dyDescent="0.2">
      <c r="A192" s="12" t="s">
        <v>1604</v>
      </c>
      <c r="B192" s="4" t="s">
        <v>1726</v>
      </c>
      <c r="C192" s="106">
        <v>0</v>
      </c>
      <c r="D192" s="38"/>
    </row>
    <row r="193" spans="1:4" x14ac:dyDescent="0.2">
      <c r="A193" s="387"/>
      <c r="B193" s="387"/>
      <c r="C193" s="387"/>
      <c r="D193" s="387"/>
    </row>
    <row r="194" spans="1:4" x14ac:dyDescent="0.2">
      <c r="A194" s="143" t="s">
        <v>1861</v>
      </c>
      <c r="B194" s="40" t="s">
        <v>1205</v>
      </c>
      <c r="C194" s="106">
        <v>0</v>
      </c>
    </row>
    <row r="195" spans="1:4" x14ac:dyDescent="0.2">
      <c r="A195" s="143" t="s">
        <v>1861</v>
      </c>
      <c r="B195" s="40" t="s">
        <v>1092</v>
      </c>
      <c r="C195" s="106">
        <v>0</v>
      </c>
    </row>
    <row r="196" spans="1:4" x14ac:dyDescent="0.2">
      <c r="A196" s="387"/>
      <c r="B196" s="387"/>
      <c r="C196" s="387"/>
      <c r="D196" s="387"/>
    </row>
    <row r="197" spans="1:4" x14ac:dyDescent="0.2">
      <c r="A197" s="12" t="s">
        <v>1618</v>
      </c>
      <c r="B197" s="4" t="s">
        <v>1617</v>
      </c>
      <c r="C197" s="106">
        <v>2</v>
      </c>
      <c r="D197" s="38"/>
    </row>
    <row r="198" spans="1:4" x14ac:dyDescent="0.2">
      <c r="A198" s="12" t="s">
        <v>1618</v>
      </c>
      <c r="B198" s="4" t="s">
        <v>4090</v>
      </c>
      <c r="C198" s="106">
        <v>1</v>
      </c>
      <c r="D198" s="38"/>
    </row>
    <row r="199" spans="1:4" x14ac:dyDescent="0.2">
      <c r="A199" s="12" t="s">
        <v>1618</v>
      </c>
      <c r="B199" s="4" t="s">
        <v>3414</v>
      </c>
      <c r="C199" s="106">
        <v>1</v>
      </c>
      <c r="D199" s="38"/>
    </row>
    <row r="200" spans="1:4" x14ac:dyDescent="0.2">
      <c r="A200" s="143" t="s">
        <v>1618</v>
      </c>
      <c r="B200" s="40" t="s">
        <v>1085</v>
      </c>
      <c r="C200" s="106">
        <v>1</v>
      </c>
      <c r="D200" s="38"/>
    </row>
    <row r="201" spans="1:4" x14ac:dyDescent="0.2">
      <c r="A201" s="12" t="s">
        <v>1618</v>
      </c>
      <c r="B201" s="4" t="s">
        <v>4602</v>
      </c>
      <c r="C201" s="106">
        <v>1</v>
      </c>
      <c r="D201" s="38"/>
    </row>
    <row r="202" spans="1:4" x14ac:dyDescent="0.2">
      <c r="A202" s="12" t="s">
        <v>1618</v>
      </c>
      <c r="B202" s="4" t="s">
        <v>1687</v>
      </c>
      <c r="C202" s="106">
        <v>1</v>
      </c>
      <c r="D202" s="38"/>
    </row>
    <row r="203" spans="1:4" x14ac:dyDescent="0.2">
      <c r="A203" s="12" t="s">
        <v>1618</v>
      </c>
      <c r="B203" s="4" t="s">
        <v>4088</v>
      </c>
      <c r="C203" s="106">
        <v>1</v>
      </c>
      <c r="D203" s="38"/>
    </row>
    <row r="204" spans="1:4" x14ac:dyDescent="0.2">
      <c r="A204" s="12" t="s">
        <v>1618</v>
      </c>
      <c r="B204" s="4" t="s">
        <v>4089</v>
      </c>
      <c r="C204" s="106">
        <v>1</v>
      </c>
      <c r="D204" s="38"/>
    </row>
    <row r="205" spans="1:4" x14ac:dyDescent="0.2">
      <c r="A205" s="12" t="s">
        <v>1618</v>
      </c>
      <c r="B205" s="111" t="s">
        <v>4012</v>
      </c>
      <c r="C205" s="106">
        <v>1</v>
      </c>
      <c r="D205" s="38"/>
    </row>
    <row r="206" spans="1:4" x14ac:dyDescent="0.2">
      <c r="A206" s="12" t="s">
        <v>1618</v>
      </c>
      <c r="B206" s="4" t="s">
        <v>4091</v>
      </c>
      <c r="C206" s="106">
        <v>1</v>
      </c>
      <c r="D206" s="38"/>
    </row>
    <row r="207" spans="1:4" x14ac:dyDescent="0.2">
      <c r="A207" s="12" t="s">
        <v>1618</v>
      </c>
      <c r="B207" s="4" t="s">
        <v>1621</v>
      </c>
      <c r="C207" s="106">
        <v>0</v>
      </c>
      <c r="D207" s="38"/>
    </row>
    <row r="208" spans="1:4" x14ac:dyDescent="0.2">
      <c r="A208" s="12" t="s">
        <v>1618</v>
      </c>
      <c r="B208" s="4" t="s">
        <v>1653</v>
      </c>
      <c r="C208" s="106">
        <v>0</v>
      </c>
      <c r="D208" s="38"/>
    </row>
    <row r="209" spans="1:5" x14ac:dyDescent="0.2">
      <c r="A209" s="12" t="s">
        <v>1618</v>
      </c>
      <c r="B209" s="4" t="s">
        <v>1756</v>
      </c>
      <c r="C209" s="106">
        <v>0</v>
      </c>
      <c r="D209" s="38"/>
    </row>
    <row r="210" spans="1:5" x14ac:dyDescent="0.2">
      <c r="A210" s="387"/>
      <c r="B210" s="387"/>
      <c r="C210" s="387"/>
      <c r="D210" s="387"/>
    </row>
    <row r="211" spans="1:5" s="4" customFormat="1" x14ac:dyDescent="0.2">
      <c r="A211" s="143" t="s">
        <v>1314</v>
      </c>
      <c r="B211" s="199" t="s">
        <v>1686</v>
      </c>
      <c r="C211" s="398">
        <v>12</v>
      </c>
      <c r="D211" s="470" t="s">
        <v>4774</v>
      </c>
      <c r="E211" s="431" t="s">
        <v>4779</v>
      </c>
    </row>
    <row r="212" spans="1:5" s="4" customFormat="1" x14ac:dyDescent="0.2">
      <c r="A212" s="117" t="s">
        <v>1314</v>
      </c>
      <c r="B212" s="404" t="s">
        <v>4616</v>
      </c>
      <c r="C212" s="398">
        <v>8</v>
      </c>
      <c r="D212" s="470"/>
    </row>
    <row r="213" spans="1:5" s="4" customFormat="1" x14ac:dyDescent="0.2">
      <c r="A213" s="117" t="s">
        <v>1314</v>
      </c>
      <c r="B213" s="199" t="s">
        <v>4623</v>
      </c>
      <c r="C213" s="398">
        <v>8</v>
      </c>
      <c r="D213" s="470"/>
    </row>
    <row r="214" spans="1:5" s="4" customFormat="1" x14ac:dyDescent="0.2">
      <c r="A214" s="143" t="s">
        <v>1314</v>
      </c>
      <c r="B214" s="199" t="s">
        <v>4613</v>
      </c>
      <c r="C214" s="398">
        <v>7</v>
      </c>
      <c r="D214" s="470"/>
    </row>
    <row r="215" spans="1:5" s="4" customFormat="1" x14ac:dyDescent="0.2">
      <c r="A215" s="117" t="s">
        <v>1314</v>
      </c>
      <c r="B215" s="40" t="s">
        <v>4634</v>
      </c>
      <c r="C215" s="398">
        <v>7</v>
      </c>
      <c r="D215" s="470"/>
    </row>
    <row r="216" spans="1:5" s="4" customFormat="1" x14ac:dyDescent="0.2">
      <c r="A216" s="117" t="s">
        <v>1314</v>
      </c>
      <c r="B216" s="199" t="s">
        <v>3392</v>
      </c>
      <c r="C216" s="398">
        <v>7</v>
      </c>
      <c r="D216" s="470"/>
    </row>
    <row r="217" spans="1:5" s="4" customFormat="1" ht="15.75" thickBot="1" x14ac:dyDescent="0.25">
      <c r="A217" s="375" t="s">
        <v>1314</v>
      </c>
      <c r="B217" s="411" t="s">
        <v>3990</v>
      </c>
      <c r="C217" s="389">
        <v>5</v>
      </c>
      <c r="D217" s="471"/>
    </row>
    <row r="218" spans="1:5" s="4" customFormat="1" x14ac:dyDescent="0.2">
      <c r="A218" s="392" t="s">
        <v>1314</v>
      </c>
      <c r="B218" s="393" t="s">
        <v>3442</v>
      </c>
      <c r="C218" s="413">
        <v>4</v>
      </c>
      <c r="D218" s="467" t="s">
        <v>4775</v>
      </c>
    </row>
    <row r="219" spans="1:5" s="4" customFormat="1" x14ac:dyDescent="0.2">
      <c r="A219" s="143" t="s">
        <v>1314</v>
      </c>
      <c r="B219" s="40" t="s">
        <v>1321</v>
      </c>
      <c r="C219" s="398">
        <v>4</v>
      </c>
      <c r="D219" s="468"/>
    </row>
    <row r="220" spans="1:5" s="4" customFormat="1" x14ac:dyDescent="0.2">
      <c r="A220" s="143" t="s">
        <v>1314</v>
      </c>
      <c r="B220" s="40" t="s">
        <v>1322</v>
      </c>
      <c r="C220" s="398">
        <v>4</v>
      </c>
      <c r="D220" s="468"/>
    </row>
    <row r="221" spans="1:5" s="4" customFormat="1" x14ac:dyDescent="0.2">
      <c r="A221" s="117" t="s">
        <v>1314</v>
      </c>
      <c r="B221" s="56" t="s">
        <v>4397</v>
      </c>
      <c r="C221" s="398">
        <v>4</v>
      </c>
      <c r="D221" s="468"/>
      <c r="E221" s="4" t="s">
        <v>4782</v>
      </c>
    </row>
    <row r="222" spans="1:5" s="4" customFormat="1" x14ac:dyDescent="0.2">
      <c r="A222" s="143" t="s">
        <v>1314</v>
      </c>
      <c r="B222" s="40" t="s">
        <v>963</v>
      </c>
      <c r="C222" s="398">
        <v>4</v>
      </c>
      <c r="D222" s="468"/>
    </row>
    <row r="223" spans="1:5" s="4" customFormat="1" x14ac:dyDescent="0.2">
      <c r="A223" s="143" t="s">
        <v>1314</v>
      </c>
      <c r="B223" s="65" t="s">
        <v>1953</v>
      </c>
      <c r="C223" s="398">
        <v>4</v>
      </c>
      <c r="D223" s="468"/>
    </row>
    <row r="224" spans="1:5" s="4" customFormat="1" x14ac:dyDescent="0.2">
      <c r="A224" s="143" t="s">
        <v>1314</v>
      </c>
      <c r="B224" s="40" t="s">
        <v>955</v>
      </c>
      <c r="C224" s="398">
        <v>4</v>
      </c>
      <c r="D224" s="468"/>
    </row>
    <row r="225" spans="1:5" s="4" customFormat="1" x14ac:dyDescent="0.2">
      <c r="A225" s="143" t="s">
        <v>1314</v>
      </c>
      <c r="B225" s="378" t="s">
        <v>951</v>
      </c>
      <c r="C225" s="398">
        <v>4</v>
      </c>
      <c r="D225" s="468"/>
    </row>
    <row r="226" spans="1:5" s="4" customFormat="1" ht="15.75" thickBot="1" x14ac:dyDescent="0.25">
      <c r="A226" s="379" t="s">
        <v>1314</v>
      </c>
      <c r="B226" s="414" t="s">
        <v>2078</v>
      </c>
      <c r="C226" s="389">
        <v>4</v>
      </c>
      <c r="D226" s="469"/>
    </row>
    <row r="227" spans="1:5" s="4" customFormat="1" x14ac:dyDescent="0.2">
      <c r="A227" s="399" t="s">
        <v>1314</v>
      </c>
      <c r="B227" s="412" t="s">
        <v>1296</v>
      </c>
      <c r="C227" s="413">
        <v>3</v>
      </c>
      <c r="D227" s="475" t="s">
        <v>4776</v>
      </c>
    </row>
    <row r="228" spans="1:5" s="4" customFormat="1" x14ac:dyDescent="0.2">
      <c r="A228" s="143" t="s">
        <v>1314</v>
      </c>
      <c r="B228" s="65" t="s">
        <v>1965</v>
      </c>
      <c r="C228" s="398">
        <v>3</v>
      </c>
      <c r="D228" s="478"/>
    </row>
    <row r="229" spans="1:5" s="4" customFormat="1" x14ac:dyDescent="0.2">
      <c r="A229" s="143" t="s">
        <v>1314</v>
      </c>
      <c r="B229" s="40" t="s">
        <v>1353</v>
      </c>
      <c r="C229" s="398">
        <v>3</v>
      </c>
      <c r="D229" s="478"/>
    </row>
    <row r="230" spans="1:5" s="4" customFormat="1" x14ac:dyDescent="0.2">
      <c r="A230" s="117" t="s">
        <v>1314</v>
      </c>
      <c r="B230" s="68" t="s">
        <v>4620</v>
      </c>
      <c r="C230" s="398">
        <v>3</v>
      </c>
      <c r="D230" s="478"/>
    </row>
    <row r="231" spans="1:5" s="4" customFormat="1" x14ac:dyDescent="0.2">
      <c r="A231" s="142" t="s">
        <v>1314</v>
      </c>
      <c r="B231" s="65" t="s">
        <v>1623</v>
      </c>
      <c r="C231" s="398">
        <v>3</v>
      </c>
      <c r="D231" s="478"/>
    </row>
    <row r="232" spans="1:5" s="4" customFormat="1" x14ac:dyDescent="0.2">
      <c r="A232" s="143" t="s">
        <v>1314</v>
      </c>
      <c r="B232" s="40" t="s">
        <v>939</v>
      </c>
      <c r="C232" s="398">
        <v>3</v>
      </c>
      <c r="D232" s="478"/>
    </row>
    <row r="233" spans="1:5" s="4" customFormat="1" x14ac:dyDescent="0.2">
      <c r="A233" s="143" t="s">
        <v>1314</v>
      </c>
      <c r="B233" s="40" t="s">
        <v>1367</v>
      </c>
      <c r="C233" s="398">
        <v>3</v>
      </c>
      <c r="D233" s="478"/>
    </row>
    <row r="234" spans="1:5" s="4" customFormat="1" x14ac:dyDescent="0.2">
      <c r="A234" s="117" t="s">
        <v>1314</v>
      </c>
      <c r="B234" s="56" t="s">
        <v>3928</v>
      </c>
      <c r="C234" s="398">
        <v>3</v>
      </c>
      <c r="D234" s="478"/>
    </row>
    <row r="235" spans="1:5" s="4" customFormat="1" x14ac:dyDescent="0.2">
      <c r="A235" s="142" t="s">
        <v>1314</v>
      </c>
      <c r="B235" s="64" t="s">
        <v>1624</v>
      </c>
      <c r="C235" s="398">
        <v>3</v>
      </c>
      <c r="D235" s="478"/>
    </row>
    <row r="236" spans="1:5" s="4" customFormat="1" ht="15.75" thickBot="1" x14ac:dyDescent="0.25">
      <c r="A236" s="379" t="s">
        <v>1314</v>
      </c>
      <c r="B236" s="382" t="s">
        <v>970</v>
      </c>
      <c r="C236" s="389">
        <v>3</v>
      </c>
      <c r="D236" s="477"/>
      <c r="E236" s="4" t="s">
        <v>4783</v>
      </c>
    </row>
    <row r="237" spans="1:5" s="4" customFormat="1" x14ac:dyDescent="0.2">
      <c r="A237" s="12" t="s">
        <v>1314</v>
      </c>
      <c r="B237" s="380" t="s">
        <v>4604</v>
      </c>
      <c r="C237" s="106">
        <v>2</v>
      </c>
      <c r="D237" s="38"/>
    </row>
    <row r="238" spans="1:5" s="4" customFormat="1" x14ac:dyDescent="0.2">
      <c r="A238" s="12" t="s">
        <v>1314</v>
      </c>
      <c r="B238" s="378" t="s">
        <v>3532</v>
      </c>
      <c r="C238" s="106">
        <v>2</v>
      </c>
      <c r="D238" s="38"/>
    </row>
    <row r="239" spans="1:5" s="4" customFormat="1" x14ac:dyDescent="0.2">
      <c r="A239" s="12" t="s">
        <v>1314</v>
      </c>
      <c r="B239" s="380" t="s">
        <v>1916</v>
      </c>
      <c r="C239" s="106">
        <v>2</v>
      </c>
      <c r="D239" s="38"/>
    </row>
    <row r="240" spans="1:5" s="4" customFormat="1" x14ac:dyDescent="0.2">
      <c r="A240" s="12" t="s">
        <v>1314</v>
      </c>
      <c r="B240" s="64" t="s">
        <v>4170</v>
      </c>
      <c r="C240" s="106">
        <v>2</v>
      </c>
      <c r="D240" s="38"/>
    </row>
    <row r="241" spans="1:4" s="4" customFormat="1" x14ac:dyDescent="0.2">
      <c r="A241" s="143" t="s">
        <v>1314</v>
      </c>
      <c r="B241" s="40" t="s">
        <v>4609</v>
      </c>
      <c r="C241" s="106">
        <v>2</v>
      </c>
      <c r="D241" s="38"/>
    </row>
    <row r="242" spans="1:4" s="4" customFormat="1" x14ac:dyDescent="0.2">
      <c r="A242" s="143" t="s">
        <v>1314</v>
      </c>
      <c r="B242" s="40" t="s">
        <v>1343</v>
      </c>
      <c r="C242" s="106">
        <v>2</v>
      </c>
      <c r="D242" s="38"/>
    </row>
    <row r="243" spans="1:4" s="4" customFormat="1" x14ac:dyDescent="0.2">
      <c r="A243" s="12" t="s">
        <v>1314</v>
      </c>
      <c r="B243" s="111" t="s">
        <v>1973</v>
      </c>
      <c r="C243" s="106">
        <v>2</v>
      </c>
      <c r="D243" s="38"/>
    </row>
    <row r="244" spans="1:4" s="4" customFormat="1" x14ac:dyDescent="0.2">
      <c r="A244" s="143" t="s">
        <v>1314</v>
      </c>
      <c r="B244" s="40" t="s">
        <v>1355</v>
      </c>
      <c r="C244" s="106">
        <v>2</v>
      </c>
      <c r="D244" s="38"/>
    </row>
    <row r="245" spans="1:4" s="4" customFormat="1" x14ac:dyDescent="0.2">
      <c r="A245" s="121" t="s">
        <v>1314</v>
      </c>
      <c r="B245" s="56" t="s">
        <v>4637</v>
      </c>
      <c r="C245" s="168">
        <v>2</v>
      </c>
      <c r="D245" s="167"/>
    </row>
    <row r="246" spans="1:4" s="4" customFormat="1" x14ac:dyDescent="0.2">
      <c r="A246" s="12" t="s">
        <v>1314</v>
      </c>
      <c r="B246" s="65" t="s">
        <v>1601</v>
      </c>
      <c r="C246" s="106">
        <v>2</v>
      </c>
      <c r="D246" s="38"/>
    </row>
    <row r="247" spans="1:4" s="4" customFormat="1" x14ac:dyDescent="0.2">
      <c r="A247" s="143" t="s">
        <v>1314</v>
      </c>
      <c r="B247" s="40" t="s">
        <v>995</v>
      </c>
      <c r="C247" s="106">
        <v>2</v>
      </c>
      <c r="D247" s="38"/>
    </row>
    <row r="248" spans="1:4" s="4" customFormat="1" x14ac:dyDescent="0.2">
      <c r="A248" s="143" t="s">
        <v>1314</v>
      </c>
      <c r="B248" s="4" t="s">
        <v>1060</v>
      </c>
      <c r="C248" s="106">
        <v>2</v>
      </c>
      <c r="D248" s="38"/>
    </row>
    <row r="249" spans="1:4" s="4" customFormat="1" x14ac:dyDescent="0.2">
      <c r="A249" s="143" t="s">
        <v>1314</v>
      </c>
      <c r="B249" s="40" t="s">
        <v>993</v>
      </c>
      <c r="C249" s="106">
        <v>2</v>
      </c>
      <c r="D249" s="38"/>
    </row>
    <row r="250" spans="1:4" s="4" customFormat="1" x14ac:dyDescent="0.2">
      <c r="A250" s="12" t="s">
        <v>1314</v>
      </c>
      <c r="B250" s="68" t="s">
        <v>4622</v>
      </c>
      <c r="C250" s="106">
        <v>2</v>
      </c>
      <c r="D250" s="38"/>
    </row>
    <row r="251" spans="1:4" s="4" customFormat="1" x14ac:dyDescent="0.2">
      <c r="A251" s="12" t="s">
        <v>1314</v>
      </c>
      <c r="B251" s="4" t="s">
        <v>1705</v>
      </c>
      <c r="C251" s="106">
        <v>2</v>
      </c>
      <c r="D251" s="38"/>
    </row>
    <row r="252" spans="1:4" s="4" customFormat="1" x14ac:dyDescent="0.2">
      <c r="A252" s="12" t="s">
        <v>1314</v>
      </c>
      <c r="B252" s="4" t="s">
        <v>1695</v>
      </c>
      <c r="C252" s="106">
        <v>2</v>
      </c>
      <c r="D252" s="38"/>
    </row>
    <row r="253" spans="1:4" s="4" customFormat="1" x14ac:dyDescent="0.2">
      <c r="A253" s="143" t="s">
        <v>1314</v>
      </c>
      <c r="B253" s="40" t="s">
        <v>1295</v>
      </c>
      <c r="C253" s="106">
        <v>2</v>
      </c>
      <c r="D253" s="38"/>
    </row>
    <row r="254" spans="1:4" s="4" customFormat="1" x14ac:dyDescent="0.2">
      <c r="A254" s="12" t="s">
        <v>1314</v>
      </c>
      <c r="B254" s="4" t="s">
        <v>4624</v>
      </c>
      <c r="C254" s="106">
        <v>2</v>
      </c>
      <c r="D254" s="38"/>
    </row>
    <row r="255" spans="1:4" s="4" customFormat="1" x14ac:dyDescent="0.2">
      <c r="A255" s="12" t="s">
        <v>1314</v>
      </c>
      <c r="B255" s="4" t="s">
        <v>1685</v>
      </c>
      <c r="C255" s="106">
        <v>2</v>
      </c>
      <c r="D255" s="38"/>
    </row>
    <row r="256" spans="1:4" s="4" customFormat="1" x14ac:dyDescent="0.2">
      <c r="A256" s="12" t="s">
        <v>1314</v>
      </c>
      <c r="B256" s="4" t="s">
        <v>1628</v>
      </c>
      <c r="C256" s="106">
        <v>2</v>
      </c>
      <c r="D256" s="38"/>
    </row>
    <row r="257" spans="1:4" s="4" customFormat="1" x14ac:dyDescent="0.2">
      <c r="A257" s="143" t="s">
        <v>1314</v>
      </c>
      <c r="B257" s="378" t="s">
        <v>1074</v>
      </c>
      <c r="C257" s="106">
        <v>2</v>
      </c>
      <c r="D257" s="38"/>
    </row>
    <row r="258" spans="1:4" s="4" customFormat="1" x14ac:dyDescent="0.2">
      <c r="A258" s="12" t="s">
        <v>1314</v>
      </c>
      <c r="B258" s="64" t="s">
        <v>3999</v>
      </c>
      <c r="C258" s="106">
        <v>1</v>
      </c>
      <c r="D258" s="38"/>
    </row>
    <row r="259" spans="1:4" s="4" customFormat="1" x14ac:dyDescent="0.2">
      <c r="A259" s="12" t="s">
        <v>1314</v>
      </c>
      <c r="B259" s="380" t="s">
        <v>3529</v>
      </c>
      <c r="C259" s="106">
        <v>1</v>
      </c>
      <c r="D259" s="38"/>
    </row>
    <row r="260" spans="1:4" s="4" customFormat="1" x14ac:dyDescent="0.2">
      <c r="A260" s="12" t="s">
        <v>1314</v>
      </c>
      <c r="B260" s="380" t="s">
        <v>3531</v>
      </c>
      <c r="C260" s="106">
        <v>1</v>
      </c>
      <c r="D260" s="38"/>
    </row>
    <row r="261" spans="1:4" s="4" customFormat="1" x14ac:dyDescent="0.2">
      <c r="A261" s="12" t="s">
        <v>1314</v>
      </c>
      <c r="B261" s="380" t="s">
        <v>1684</v>
      </c>
      <c r="C261" s="106">
        <v>1</v>
      </c>
      <c r="D261" s="38"/>
    </row>
    <row r="262" spans="1:4" s="4" customFormat="1" x14ac:dyDescent="0.2">
      <c r="A262" s="143" t="s">
        <v>1314</v>
      </c>
      <c r="B262" s="111" t="s">
        <v>1745</v>
      </c>
      <c r="C262" s="106">
        <v>1</v>
      </c>
      <c r="D262" s="38"/>
    </row>
    <row r="263" spans="1:4" s="4" customFormat="1" x14ac:dyDescent="0.2">
      <c r="A263" s="12" t="s">
        <v>1314</v>
      </c>
      <c r="B263" s="4" t="s">
        <v>4116</v>
      </c>
      <c r="C263" s="106">
        <v>1</v>
      </c>
      <c r="D263" s="38"/>
    </row>
    <row r="264" spans="1:4" s="4" customFormat="1" x14ac:dyDescent="0.2">
      <c r="A264" s="12" t="s">
        <v>1314</v>
      </c>
      <c r="B264" s="4" t="s">
        <v>4121</v>
      </c>
      <c r="C264" s="106">
        <v>1</v>
      </c>
      <c r="D264" s="38"/>
    </row>
    <row r="265" spans="1:4" s="4" customFormat="1" x14ac:dyDescent="0.2">
      <c r="A265" s="12" t="s">
        <v>1314</v>
      </c>
      <c r="B265" s="4" t="s">
        <v>3688</v>
      </c>
      <c r="C265" s="106">
        <v>1</v>
      </c>
      <c r="D265" s="38"/>
    </row>
    <row r="266" spans="1:4" s="4" customFormat="1" x14ac:dyDescent="0.2">
      <c r="A266" s="143" t="s">
        <v>1314</v>
      </c>
      <c r="B266" s="40" t="s">
        <v>1328</v>
      </c>
      <c r="C266" s="106">
        <v>1</v>
      </c>
      <c r="D266" s="38"/>
    </row>
    <row r="267" spans="1:4" s="4" customFormat="1" x14ac:dyDescent="0.2">
      <c r="A267" s="121" t="s">
        <v>1314</v>
      </c>
      <c r="B267" s="115" t="s">
        <v>4608</v>
      </c>
      <c r="C267" s="106">
        <v>1</v>
      </c>
      <c r="D267" s="38"/>
    </row>
    <row r="268" spans="1:4" s="4" customFormat="1" x14ac:dyDescent="0.2">
      <c r="A268" s="143" t="s">
        <v>1314</v>
      </c>
      <c r="B268" s="4" t="s">
        <v>3689</v>
      </c>
      <c r="C268" s="106">
        <v>1</v>
      </c>
      <c r="D268" s="38"/>
    </row>
    <row r="269" spans="1:4" s="4" customFormat="1" x14ac:dyDescent="0.2">
      <c r="A269" s="12" t="s">
        <v>1314</v>
      </c>
      <c r="B269" s="64" t="s">
        <v>4417</v>
      </c>
      <c r="C269" s="106">
        <v>1</v>
      </c>
      <c r="D269" s="38"/>
    </row>
    <row r="270" spans="1:4" s="4" customFormat="1" x14ac:dyDescent="0.2">
      <c r="A270" s="12" t="s">
        <v>1314</v>
      </c>
      <c r="B270" s="4" t="s">
        <v>4133</v>
      </c>
      <c r="C270" s="106">
        <v>1</v>
      </c>
      <c r="D270" s="38"/>
    </row>
    <row r="271" spans="1:4" s="4" customFormat="1" x14ac:dyDescent="0.2">
      <c r="A271" s="12" t="s">
        <v>1314</v>
      </c>
      <c r="B271" s="4" t="s">
        <v>4050</v>
      </c>
      <c r="C271" s="106">
        <v>1</v>
      </c>
      <c r="D271" s="38"/>
    </row>
    <row r="272" spans="1:4" s="4" customFormat="1" x14ac:dyDescent="0.2">
      <c r="A272" s="12" t="s">
        <v>1314</v>
      </c>
      <c r="B272" s="4" t="s">
        <v>1735</v>
      </c>
      <c r="C272" s="106">
        <v>1</v>
      </c>
      <c r="D272" s="38"/>
    </row>
    <row r="273" spans="1:4" s="4" customFormat="1" x14ac:dyDescent="0.2">
      <c r="A273" s="143" t="s">
        <v>1314</v>
      </c>
      <c r="B273" s="4" t="s">
        <v>1749</v>
      </c>
      <c r="C273" s="106">
        <v>1</v>
      </c>
      <c r="D273" s="38"/>
    </row>
    <row r="274" spans="1:4" s="4" customFormat="1" x14ac:dyDescent="0.2">
      <c r="A274" s="12" t="s">
        <v>1314</v>
      </c>
      <c r="B274" s="4" t="s">
        <v>4131</v>
      </c>
      <c r="C274" s="106">
        <v>1</v>
      </c>
      <c r="D274" s="38"/>
    </row>
    <row r="275" spans="1:4" s="4" customFormat="1" x14ac:dyDescent="0.2">
      <c r="A275" s="12" t="s">
        <v>1314</v>
      </c>
      <c r="B275" s="4" t="s">
        <v>4493</v>
      </c>
      <c r="C275" s="106">
        <v>1</v>
      </c>
      <c r="D275" s="38"/>
    </row>
    <row r="276" spans="1:4" s="4" customFormat="1" x14ac:dyDescent="0.2">
      <c r="A276" s="12" t="s">
        <v>1314</v>
      </c>
      <c r="B276" s="68" t="s">
        <v>4473</v>
      </c>
      <c r="C276" s="106">
        <v>1</v>
      </c>
      <c r="D276" s="38"/>
    </row>
    <row r="277" spans="1:4" s="4" customFormat="1" x14ac:dyDescent="0.2">
      <c r="A277" s="12" t="s">
        <v>1314</v>
      </c>
      <c r="B277" s="4" t="s">
        <v>4126</v>
      </c>
      <c r="C277" s="106">
        <v>1</v>
      </c>
      <c r="D277" s="38"/>
    </row>
    <row r="278" spans="1:4" s="4" customFormat="1" x14ac:dyDescent="0.2">
      <c r="A278" s="12" t="s">
        <v>1314</v>
      </c>
      <c r="B278" s="4" t="s">
        <v>3542</v>
      </c>
      <c r="C278" s="106">
        <v>1</v>
      </c>
      <c r="D278" s="38"/>
    </row>
    <row r="279" spans="1:4" s="4" customFormat="1" x14ac:dyDescent="0.2">
      <c r="A279" s="12" t="s">
        <v>1314</v>
      </c>
      <c r="B279" s="380" t="s">
        <v>1339</v>
      </c>
      <c r="C279" s="106">
        <v>1</v>
      </c>
      <c r="D279" s="38"/>
    </row>
    <row r="280" spans="1:4" s="4" customFormat="1" x14ac:dyDescent="0.2">
      <c r="A280" s="12" t="s">
        <v>1314</v>
      </c>
      <c r="B280" s="4" t="s">
        <v>1697</v>
      </c>
      <c r="C280" s="106">
        <v>1</v>
      </c>
      <c r="D280" s="38"/>
    </row>
    <row r="281" spans="1:4" s="4" customFormat="1" x14ac:dyDescent="0.2">
      <c r="A281" s="12" t="s">
        <v>1314</v>
      </c>
      <c r="B281" s="65" t="s">
        <v>4401</v>
      </c>
      <c r="C281" s="106">
        <v>1</v>
      </c>
      <c r="D281" s="38"/>
    </row>
    <row r="282" spans="1:4" s="4" customFormat="1" x14ac:dyDescent="0.2">
      <c r="A282" s="143" t="s">
        <v>1314</v>
      </c>
      <c r="B282" s="40" t="s">
        <v>1340</v>
      </c>
      <c r="C282" s="106">
        <v>1</v>
      </c>
      <c r="D282" s="38"/>
    </row>
    <row r="283" spans="1:4" s="4" customFormat="1" x14ac:dyDescent="0.2">
      <c r="A283" s="12" t="s">
        <v>1314</v>
      </c>
      <c r="B283" s="4" t="s">
        <v>4132</v>
      </c>
      <c r="C283" s="106">
        <v>1</v>
      </c>
      <c r="D283" s="38"/>
    </row>
    <row r="284" spans="1:4" s="4" customFormat="1" x14ac:dyDescent="0.2">
      <c r="A284" s="143" t="s">
        <v>1314</v>
      </c>
      <c r="B284" s="40" t="s">
        <v>1342</v>
      </c>
      <c r="C284" s="106">
        <v>1</v>
      </c>
      <c r="D284" s="38"/>
    </row>
    <row r="285" spans="1:4" s="4" customFormat="1" x14ac:dyDescent="0.2">
      <c r="A285" s="12" t="s">
        <v>1314</v>
      </c>
      <c r="B285" s="4" t="s">
        <v>4129</v>
      </c>
      <c r="C285" s="106">
        <v>1</v>
      </c>
      <c r="D285" s="38"/>
    </row>
    <row r="286" spans="1:4" s="4" customFormat="1" x14ac:dyDescent="0.2">
      <c r="A286" s="143" t="s">
        <v>1314</v>
      </c>
      <c r="B286" s="4" t="s">
        <v>1750</v>
      </c>
      <c r="C286" s="106">
        <v>1</v>
      </c>
      <c r="D286" s="38"/>
    </row>
    <row r="287" spans="1:4" s="4" customFormat="1" x14ac:dyDescent="0.2">
      <c r="A287" s="12" t="s">
        <v>1314</v>
      </c>
      <c r="B287" s="4" t="s">
        <v>4110</v>
      </c>
      <c r="C287" s="106">
        <v>1</v>
      </c>
      <c r="D287" s="38"/>
    </row>
    <row r="288" spans="1:4" s="4" customFormat="1" x14ac:dyDescent="0.2">
      <c r="A288" s="12" t="s">
        <v>1314</v>
      </c>
      <c r="B288" s="4" t="s">
        <v>4127</v>
      </c>
      <c r="C288" s="106">
        <v>1</v>
      </c>
      <c r="D288" s="38"/>
    </row>
    <row r="289" spans="1:4" s="4" customFormat="1" x14ac:dyDescent="0.2">
      <c r="A289" s="12" t="s">
        <v>1314</v>
      </c>
      <c r="B289" s="4" t="s">
        <v>4115</v>
      </c>
      <c r="C289" s="106">
        <v>1</v>
      </c>
      <c r="D289" s="38"/>
    </row>
    <row r="290" spans="1:4" s="4" customFormat="1" x14ac:dyDescent="0.2">
      <c r="A290" s="121" t="s">
        <v>1314</v>
      </c>
      <c r="B290" s="115" t="s">
        <v>4614</v>
      </c>
      <c r="C290" s="106">
        <v>1</v>
      </c>
      <c r="D290" s="38"/>
    </row>
    <row r="291" spans="1:4" s="4" customFormat="1" x14ac:dyDescent="0.2">
      <c r="A291" s="12" t="s">
        <v>1314</v>
      </c>
      <c r="B291" s="4" t="s">
        <v>4130</v>
      </c>
      <c r="C291" s="106">
        <v>1</v>
      </c>
      <c r="D291" s="38"/>
    </row>
    <row r="292" spans="1:4" s="4" customFormat="1" x14ac:dyDescent="0.2">
      <c r="A292" s="12" t="s">
        <v>1314</v>
      </c>
      <c r="B292" s="4" t="s">
        <v>1635</v>
      </c>
      <c r="C292" s="106">
        <v>1</v>
      </c>
      <c r="D292" s="38"/>
    </row>
    <row r="293" spans="1:4" s="4" customFormat="1" x14ac:dyDescent="0.2">
      <c r="A293" s="12" t="s">
        <v>1314</v>
      </c>
      <c r="B293" s="4" t="s">
        <v>4048</v>
      </c>
      <c r="C293" s="106">
        <v>1</v>
      </c>
      <c r="D293" s="38"/>
    </row>
    <row r="294" spans="1:4" s="4" customFormat="1" x14ac:dyDescent="0.2">
      <c r="A294" s="12" t="s">
        <v>1314</v>
      </c>
      <c r="B294" s="68" t="s">
        <v>4469</v>
      </c>
      <c r="C294" s="106">
        <v>1</v>
      </c>
      <c r="D294" s="38"/>
    </row>
    <row r="295" spans="1:4" s="4" customFormat="1" x14ac:dyDescent="0.2">
      <c r="A295" s="12" t="s">
        <v>1314</v>
      </c>
      <c r="B295" s="65" t="s">
        <v>1736</v>
      </c>
      <c r="C295" s="106">
        <v>1</v>
      </c>
      <c r="D295" s="38"/>
    </row>
    <row r="296" spans="1:4" s="4" customFormat="1" x14ac:dyDescent="0.2">
      <c r="A296" s="143" t="s">
        <v>1314</v>
      </c>
      <c r="B296" s="40" t="s">
        <v>1139</v>
      </c>
      <c r="C296" s="106">
        <v>1</v>
      </c>
      <c r="D296" s="38"/>
    </row>
    <row r="297" spans="1:4" s="4" customFormat="1" x14ac:dyDescent="0.2">
      <c r="A297" s="12" t="s">
        <v>1314</v>
      </c>
      <c r="B297" s="111" t="s">
        <v>4080</v>
      </c>
      <c r="C297" s="106">
        <v>1</v>
      </c>
      <c r="D297" s="38"/>
    </row>
    <row r="298" spans="1:4" s="4" customFormat="1" x14ac:dyDescent="0.2">
      <c r="A298" s="12" t="s">
        <v>1314</v>
      </c>
      <c r="B298" s="4" t="s">
        <v>4109</v>
      </c>
      <c r="C298" s="106">
        <v>1</v>
      </c>
      <c r="D298" s="38"/>
    </row>
    <row r="299" spans="1:4" s="4" customFormat="1" x14ac:dyDescent="0.2">
      <c r="A299" s="12" t="s">
        <v>1314</v>
      </c>
      <c r="B299" s="4" t="s">
        <v>1708</v>
      </c>
      <c r="C299" s="106">
        <v>1</v>
      </c>
      <c r="D299" s="38"/>
    </row>
    <row r="300" spans="1:4" s="4" customFormat="1" x14ac:dyDescent="0.2">
      <c r="A300" s="12" t="s">
        <v>1314</v>
      </c>
      <c r="B300" s="4" t="s">
        <v>4077</v>
      </c>
      <c r="C300" s="106">
        <v>1</v>
      </c>
      <c r="D300" s="38"/>
    </row>
    <row r="301" spans="1:4" s="4" customFormat="1" x14ac:dyDescent="0.2">
      <c r="A301" s="143" t="s">
        <v>1314</v>
      </c>
      <c r="B301" s="4" t="s">
        <v>1743</v>
      </c>
      <c r="C301" s="106">
        <v>1</v>
      </c>
      <c r="D301" s="38"/>
    </row>
    <row r="302" spans="1:4" s="4" customFormat="1" x14ac:dyDescent="0.2">
      <c r="A302" s="12" t="s">
        <v>1314</v>
      </c>
      <c r="B302" s="4" t="s">
        <v>4054</v>
      </c>
      <c r="C302" s="106">
        <v>1</v>
      </c>
      <c r="D302" s="38"/>
    </row>
    <row r="303" spans="1:4" s="4" customFormat="1" x14ac:dyDescent="0.2">
      <c r="A303" s="12" t="s">
        <v>1314</v>
      </c>
      <c r="B303" s="64" t="s">
        <v>4051</v>
      </c>
      <c r="C303" s="106">
        <v>1</v>
      </c>
      <c r="D303" s="38"/>
    </row>
    <row r="304" spans="1:4" s="4" customFormat="1" x14ac:dyDescent="0.2">
      <c r="A304" s="12" t="s">
        <v>1314</v>
      </c>
      <c r="B304" s="4" t="s">
        <v>4053</v>
      </c>
      <c r="C304" s="106">
        <v>1</v>
      </c>
      <c r="D304" s="38"/>
    </row>
    <row r="305" spans="1:4" s="4" customFormat="1" x14ac:dyDescent="0.2">
      <c r="A305" s="12" t="s">
        <v>1314</v>
      </c>
      <c r="B305" s="64" t="s">
        <v>4463</v>
      </c>
      <c r="C305" s="106">
        <v>1</v>
      </c>
      <c r="D305" s="38"/>
    </row>
    <row r="306" spans="1:4" s="4" customFormat="1" x14ac:dyDescent="0.2">
      <c r="A306" s="12" t="s">
        <v>1314</v>
      </c>
      <c r="B306" s="68" t="s">
        <v>1988</v>
      </c>
      <c r="C306" s="106">
        <v>1</v>
      </c>
      <c r="D306" s="38"/>
    </row>
    <row r="307" spans="1:4" s="4" customFormat="1" x14ac:dyDescent="0.2">
      <c r="A307" s="12" t="s">
        <v>1314</v>
      </c>
      <c r="B307" s="4" t="s">
        <v>4495</v>
      </c>
      <c r="C307" s="106">
        <v>1</v>
      </c>
      <c r="D307" s="38"/>
    </row>
    <row r="308" spans="1:4" s="4" customFormat="1" x14ac:dyDescent="0.2">
      <c r="A308" s="12" t="s">
        <v>1314</v>
      </c>
      <c r="B308" s="4" t="s">
        <v>3983</v>
      </c>
      <c r="C308" s="106">
        <v>1</v>
      </c>
      <c r="D308" s="38"/>
    </row>
    <row r="309" spans="1:4" s="4" customFormat="1" x14ac:dyDescent="0.2">
      <c r="A309" s="12" t="s">
        <v>1314</v>
      </c>
      <c r="B309" s="64" t="s">
        <v>4052</v>
      </c>
      <c r="C309" s="106">
        <v>1</v>
      </c>
      <c r="D309" s="38"/>
    </row>
    <row r="310" spans="1:4" s="4" customFormat="1" x14ac:dyDescent="0.2">
      <c r="A310" s="12" t="s">
        <v>1314</v>
      </c>
      <c r="B310" s="4" t="s">
        <v>4055</v>
      </c>
      <c r="C310" s="106">
        <v>1</v>
      </c>
      <c r="D310" s="38"/>
    </row>
    <row r="311" spans="1:4" s="4" customFormat="1" x14ac:dyDescent="0.2">
      <c r="A311" s="12" t="s">
        <v>1314</v>
      </c>
      <c r="B311" s="40" t="s">
        <v>4617</v>
      </c>
      <c r="C311" s="106">
        <v>1</v>
      </c>
      <c r="D311" s="38"/>
    </row>
    <row r="312" spans="1:4" s="4" customFormat="1" x14ac:dyDescent="0.2">
      <c r="A312" s="12" t="s">
        <v>1314</v>
      </c>
      <c r="B312" s="4" t="s">
        <v>1357</v>
      </c>
      <c r="C312" s="106">
        <v>1</v>
      </c>
      <c r="D312" s="38"/>
    </row>
    <row r="313" spans="1:4" s="4" customFormat="1" x14ac:dyDescent="0.2">
      <c r="A313" s="12" t="s">
        <v>1314</v>
      </c>
      <c r="B313" s="4" t="s">
        <v>1731</v>
      </c>
      <c r="C313" s="106">
        <v>1</v>
      </c>
      <c r="D313" s="38"/>
    </row>
    <row r="314" spans="1:4" s="4" customFormat="1" x14ac:dyDescent="0.2">
      <c r="A314" s="12" t="s">
        <v>1314</v>
      </c>
      <c r="B314" s="64" t="s">
        <v>4169</v>
      </c>
      <c r="C314" s="106">
        <v>1</v>
      </c>
      <c r="D314" s="38"/>
    </row>
    <row r="315" spans="1:4" s="4" customFormat="1" x14ac:dyDescent="0.2">
      <c r="A315" s="143" t="s">
        <v>1314</v>
      </c>
      <c r="B315" s="4" t="s">
        <v>1747</v>
      </c>
      <c r="C315" s="106">
        <v>1</v>
      </c>
      <c r="D315" s="38"/>
    </row>
    <row r="316" spans="1:4" s="4" customFormat="1" x14ac:dyDescent="0.2">
      <c r="A316" s="12" t="s">
        <v>1314</v>
      </c>
      <c r="B316" s="4" t="s">
        <v>3984</v>
      </c>
      <c r="C316" s="106">
        <v>1</v>
      </c>
      <c r="D316" s="38"/>
    </row>
    <row r="317" spans="1:4" s="4" customFormat="1" x14ac:dyDescent="0.2">
      <c r="A317" s="12" t="s">
        <v>1314</v>
      </c>
      <c r="B317" s="4" t="s">
        <v>1733</v>
      </c>
      <c r="C317" s="106">
        <v>1</v>
      </c>
      <c r="D317" s="38"/>
    </row>
    <row r="318" spans="1:4" s="4" customFormat="1" x14ac:dyDescent="0.2">
      <c r="A318" s="12" t="s">
        <v>1314</v>
      </c>
      <c r="B318" s="4" t="s">
        <v>4082</v>
      </c>
      <c r="C318" s="106">
        <v>1</v>
      </c>
      <c r="D318" s="38"/>
    </row>
    <row r="319" spans="1:4" s="4" customFormat="1" x14ac:dyDescent="0.2">
      <c r="A319" s="12" t="s">
        <v>1314</v>
      </c>
      <c r="B319" s="4" t="s">
        <v>4138</v>
      </c>
      <c r="C319" s="106">
        <v>1</v>
      </c>
      <c r="D319" s="38"/>
    </row>
    <row r="320" spans="1:4" s="4" customFormat="1" x14ac:dyDescent="0.2">
      <c r="A320" s="143" t="s">
        <v>1314</v>
      </c>
      <c r="B320" s="402" t="s">
        <v>1734</v>
      </c>
      <c r="C320" s="106">
        <v>1</v>
      </c>
      <c r="D320" s="38"/>
    </row>
    <row r="321" spans="1:4" s="4" customFormat="1" x14ac:dyDescent="0.2">
      <c r="A321" s="12" t="s">
        <v>1314</v>
      </c>
      <c r="B321" s="74" t="s">
        <v>4022</v>
      </c>
      <c r="C321" s="106">
        <v>1</v>
      </c>
      <c r="D321" s="38"/>
    </row>
    <row r="322" spans="1:4" s="4" customFormat="1" x14ac:dyDescent="0.2">
      <c r="A322" s="12" t="s">
        <v>1314</v>
      </c>
      <c r="B322" s="4" t="s">
        <v>3918</v>
      </c>
      <c r="C322" s="106">
        <v>1</v>
      </c>
      <c r="D322" s="38"/>
    </row>
    <row r="323" spans="1:4" s="4" customFormat="1" x14ac:dyDescent="0.2">
      <c r="A323" s="143" t="s">
        <v>1314</v>
      </c>
      <c r="B323" s="40" t="s">
        <v>1158</v>
      </c>
      <c r="C323" s="106">
        <v>1</v>
      </c>
      <c r="D323" s="38"/>
    </row>
    <row r="324" spans="1:4" s="4" customFormat="1" x14ac:dyDescent="0.2">
      <c r="A324" s="12" t="s">
        <v>1314</v>
      </c>
      <c r="B324" s="4" t="s">
        <v>4106</v>
      </c>
      <c r="C324" s="106">
        <v>1</v>
      </c>
      <c r="D324" s="38"/>
    </row>
    <row r="325" spans="1:4" s="4" customFormat="1" x14ac:dyDescent="0.2">
      <c r="A325" s="12" t="s">
        <v>1314</v>
      </c>
      <c r="B325" s="4" t="s">
        <v>1703</v>
      </c>
      <c r="C325" s="106">
        <v>1</v>
      </c>
      <c r="D325" s="38"/>
    </row>
    <row r="326" spans="1:4" s="4" customFormat="1" x14ac:dyDescent="0.2">
      <c r="A326" s="143" t="s">
        <v>1314</v>
      </c>
      <c r="B326" s="4" t="s">
        <v>1746</v>
      </c>
      <c r="C326" s="106">
        <v>1</v>
      </c>
      <c r="D326" s="38"/>
    </row>
    <row r="327" spans="1:4" s="4" customFormat="1" x14ac:dyDescent="0.2">
      <c r="A327" s="12" t="s">
        <v>1314</v>
      </c>
      <c r="B327" s="4" t="s">
        <v>1704</v>
      </c>
      <c r="C327" s="106">
        <v>1</v>
      </c>
      <c r="D327" s="38"/>
    </row>
    <row r="328" spans="1:4" s="4" customFormat="1" x14ac:dyDescent="0.2">
      <c r="A328" s="12" t="s">
        <v>1314</v>
      </c>
      <c r="B328" s="4" t="s">
        <v>3690</v>
      </c>
      <c r="C328" s="106">
        <v>1</v>
      </c>
      <c r="D328" s="38"/>
    </row>
    <row r="329" spans="1:4" s="4" customFormat="1" x14ac:dyDescent="0.2">
      <c r="A329" s="12" t="s">
        <v>1314</v>
      </c>
      <c r="B329" s="4" t="s">
        <v>4420</v>
      </c>
      <c r="C329" s="106">
        <v>1</v>
      </c>
      <c r="D329" s="38"/>
    </row>
    <row r="330" spans="1:4" s="4" customFormat="1" x14ac:dyDescent="0.2">
      <c r="A330" s="143" t="s">
        <v>1314</v>
      </c>
      <c r="B330" s="40" t="s">
        <v>1370</v>
      </c>
      <c r="C330" s="106">
        <v>1</v>
      </c>
      <c r="D330" s="38"/>
    </row>
    <row r="331" spans="1:4" s="4" customFormat="1" x14ac:dyDescent="0.2">
      <c r="A331" s="12" t="s">
        <v>1314</v>
      </c>
      <c r="B331" s="406" t="s">
        <v>1371</v>
      </c>
      <c r="C331" s="106">
        <v>1</v>
      </c>
      <c r="D331" s="38"/>
    </row>
    <row r="332" spans="1:4" s="4" customFormat="1" x14ac:dyDescent="0.2">
      <c r="A332" s="12" t="s">
        <v>1314</v>
      </c>
      <c r="B332" s="4" t="s">
        <v>4470</v>
      </c>
      <c r="C332" s="106">
        <v>1</v>
      </c>
      <c r="D332" s="38"/>
    </row>
    <row r="333" spans="1:4" s="4" customFormat="1" x14ac:dyDescent="0.2">
      <c r="A333" s="12" t="s">
        <v>1314</v>
      </c>
      <c r="B333" s="4" t="s">
        <v>4074</v>
      </c>
      <c r="C333" s="106">
        <v>1</v>
      </c>
      <c r="D333" s="38"/>
    </row>
    <row r="334" spans="1:4" s="4" customFormat="1" x14ac:dyDescent="0.2">
      <c r="A334" s="143" t="s">
        <v>1314</v>
      </c>
      <c r="B334" s="4" t="s">
        <v>3687</v>
      </c>
      <c r="C334" s="106">
        <v>1</v>
      </c>
      <c r="D334" s="38"/>
    </row>
    <row r="335" spans="1:4" s="4" customFormat="1" x14ac:dyDescent="0.2">
      <c r="A335" s="12" t="s">
        <v>1314</v>
      </c>
      <c r="B335" s="64" t="s">
        <v>4402</v>
      </c>
      <c r="C335" s="106">
        <v>1</v>
      </c>
      <c r="D335" s="38"/>
    </row>
    <row r="336" spans="1:4" s="4" customFormat="1" x14ac:dyDescent="0.2">
      <c r="A336" s="143" t="s">
        <v>1314</v>
      </c>
      <c r="B336" s="40" t="s">
        <v>1374</v>
      </c>
      <c r="C336" s="106">
        <v>1</v>
      </c>
      <c r="D336" s="38"/>
    </row>
    <row r="337" spans="1:4" s="4" customFormat="1" x14ac:dyDescent="0.2">
      <c r="A337" s="12" t="s">
        <v>1314</v>
      </c>
      <c r="B337" s="4" t="s">
        <v>4134</v>
      </c>
      <c r="C337" s="106">
        <v>1</v>
      </c>
      <c r="D337" s="38"/>
    </row>
    <row r="338" spans="1:4" s="4" customFormat="1" x14ac:dyDescent="0.2">
      <c r="A338" s="12" t="s">
        <v>1314</v>
      </c>
      <c r="B338" s="4" t="s">
        <v>3592</v>
      </c>
      <c r="C338" s="106">
        <v>1</v>
      </c>
      <c r="D338" s="38"/>
    </row>
    <row r="339" spans="1:4" s="4" customFormat="1" x14ac:dyDescent="0.2">
      <c r="A339" s="12" t="s">
        <v>1314</v>
      </c>
      <c r="B339" s="4" t="s">
        <v>4166</v>
      </c>
      <c r="C339" s="106">
        <v>1</v>
      </c>
      <c r="D339" s="38"/>
    </row>
    <row r="340" spans="1:4" s="4" customFormat="1" x14ac:dyDescent="0.2">
      <c r="A340" s="143" t="s">
        <v>1314</v>
      </c>
      <c r="B340" s="40" t="s">
        <v>1073</v>
      </c>
      <c r="C340" s="106">
        <v>1</v>
      </c>
      <c r="D340" s="38"/>
    </row>
    <row r="341" spans="1:4" s="4" customFormat="1" x14ac:dyDescent="0.2">
      <c r="A341" s="12" t="s">
        <v>1314</v>
      </c>
      <c r="B341" s="40" t="s">
        <v>1234</v>
      </c>
      <c r="C341" s="106">
        <v>1</v>
      </c>
      <c r="D341" s="38"/>
    </row>
    <row r="342" spans="1:4" s="4" customFormat="1" x14ac:dyDescent="0.2">
      <c r="A342" s="143" t="s">
        <v>1314</v>
      </c>
      <c r="B342" s="4" t="s">
        <v>1748</v>
      </c>
      <c r="C342" s="106">
        <v>1</v>
      </c>
      <c r="D342" s="38"/>
    </row>
    <row r="343" spans="1:4" s="4" customFormat="1" x14ac:dyDescent="0.2">
      <c r="A343" s="121" t="s">
        <v>1314</v>
      </c>
      <c r="B343" s="115" t="s">
        <v>4151</v>
      </c>
      <c r="C343" s="106">
        <v>1</v>
      </c>
      <c r="D343" s="38"/>
    </row>
    <row r="344" spans="1:4" s="4" customFormat="1" x14ac:dyDescent="0.2">
      <c r="A344" s="12" t="s">
        <v>1314</v>
      </c>
      <c r="B344" s="4" t="s">
        <v>4576</v>
      </c>
      <c r="C344" s="106">
        <v>1</v>
      </c>
      <c r="D344" s="38"/>
    </row>
    <row r="345" spans="1:4" s="4" customFormat="1" x14ac:dyDescent="0.2">
      <c r="A345" s="143" t="s">
        <v>1314</v>
      </c>
      <c r="B345" s="4" t="s">
        <v>1737</v>
      </c>
      <c r="C345" s="106">
        <v>1</v>
      </c>
      <c r="D345" s="38"/>
    </row>
    <row r="346" spans="1:4" s="4" customFormat="1" x14ac:dyDescent="0.2">
      <c r="A346" s="12" t="s">
        <v>1314</v>
      </c>
      <c r="B346" s="4" t="s">
        <v>3417</v>
      </c>
      <c r="C346" s="106">
        <v>1</v>
      </c>
      <c r="D346" s="38"/>
    </row>
    <row r="347" spans="1:4" s="4" customFormat="1" x14ac:dyDescent="0.2">
      <c r="A347" s="12" t="s">
        <v>1314</v>
      </c>
      <c r="B347" s="4" t="s">
        <v>4112</v>
      </c>
      <c r="C347" s="106">
        <v>1</v>
      </c>
      <c r="D347" s="38"/>
    </row>
    <row r="348" spans="1:4" s="4" customFormat="1" x14ac:dyDescent="0.2">
      <c r="A348" s="143" t="s">
        <v>1314</v>
      </c>
      <c r="B348" s="40" t="s">
        <v>1044</v>
      </c>
      <c r="C348" s="106">
        <v>1</v>
      </c>
      <c r="D348" s="38"/>
    </row>
    <row r="349" spans="1:4" s="4" customFormat="1" x14ac:dyDescent="0.2">
      <c r="A349" s="12" t="s">
        <v>1314</v>
      </c>
      <c r="B349" s="4" t="s">
        <v>4625</v>
      </c>
      <c r="C349" s="106">
        <v>1</v>
      </c>
      <c r="D349" s="38"/>
    </row>
    <row r="350" spans="1:4" s="4" customFormat="1" x14ac:dyDescent="0.2">
      <c r="A350" s="12" t="s">
        <v>1314</v>
      </c>
      <c r="B350" s="4" t="s">
        <v>3691</v>
      </c>
      <c r="C350" s="106">
        <v>1</v>
      </c>
      <c r="D350" s="38"/>
    </row>
    <row r="351" spans="1:4" s="4" customFormat="1" x14ac:dyDescent="0.2">
      <c r="A351" s="12" t="s">
        <v>1314</v>
      </c>
      <c r="B351" s="4" t="s">
        <v>4136</v>
      </c>
      <c r="C351" s="106">
        <v>1</v>
      </c>
      <c r="D351" s="38"/>
    </row>
    <row r="352" spans="1:4" s="4" customFormat="1" x14ac:dyDescent="0.2">
      <c r="A352" s="12" t="s">
        <v>1314</v>
      </c>
      <c r="B352" s="68" t="s">
        <v>4472</v>
      </c>
      <c r="C352" s="106">
        <v>1</v>
      </c>
      <c r="D352" s="38"/>
    </row>
    <row r="353" spans="1:4" s="4" customFormat="1" x14ac:dyDescent="0.2">
      <c r="A353" s="12" t="s">
        <v>1314</v>
      </c>
      <c r="B353" s="68" t="s">
        <v>2067</v>
      </c>
      <c r="C353" s="106">
        <v>1</v>
      </c>
      <c r="D353" s="38"/>
    </row>
    <row r="354" spans="1:4" s="4" customFormat="1" x14ac:dyDescent="0.2">
      <c r="A354" s="12" t="s">
        <v>1314</v>
      </c>
      <c r="B354" s="65" t="s">
        <v>1751</v>
      </c>
      <c r="C354" s="106">
        <v>1</v>
      </c>
      <c r="D354" s="38"/>
    </row>
    <row r="355" spans="1:4" s="4" customFormat="1" x14ac:dyDescent="0.2">
      <c r="A355" s="12" t="s">
        <v>1314</v>
      </c>
      <c r="B355" s="4" t="s">
        <v>1627</v>
      </c>
      <c r="C355" s="106">
        <v>1</v>
      </c>
      <c r="D355" s="38"/>
    </row>
    <row r="356" spans="1:4" s="4" customFormat="1" x14ac:dyDescent="0.2">
      <c r="A356" s="143" t="s">
        <v>1314</v>
      </c>
      <c r="B356" s="405" t="s">
        <v>2071</v>
      </c>
      <c r="C356" s="106">
        <v>1</v>
      </c>
      <c r="D356" s="38"/>
    </row>
    <row r="357" spans="1:4" s="4" customFormat="1" x14ac:dyDescent="0.2">
      <c r="A357" s="12" t="s">
        <v>1314</v>
      </c>
      <c r="B357" s="4" t="s">
        <v>3651</v>
      </c>
      <c r="C357" s="106">
        <v>1</v>
      </c>
      <c r="D357" s="38"/>
    </row>
    <row r="358" spans="1:4" s="4" customFormat="1" x14ac:dyDescent="0.2">
      <c r="A358" s="12" t="s">
        <v>1314</v>
      </c>
      <c r="B358" s="4" t="s">
        <v>4046</v>
      </c>
      <c r="C358" s="106">
        <v>1</v>
      </c>
      <c r="D358" s="38"/>
    </row>
    <row r="359" spans="1:4" s="4" customFormat="1" x14ac:dyDescent="0.2">
      <c r="A359" s="12" t="s">
        <v>1314</v>
      </c>
      <c r="B359" s="4" t="s">
        <v>4494</v>
      </c>
      <c r="C359" s="106">
        <v>1</v>
      </c>
      <c r="D359" s="38"/>
    </row>
    <row r="360" spans="1:4" s="4" customFormat="1" x14ac:dyDescent="0.2">
      <c r="A360" s="12" t="s">
        <v>1314</v>
      </c>
      <c r="B360" s="4" t="s">
        <v>4477</v>
      </c>
      <c r="C360" s="106">
        <v>1</v>
      </c>
      <c r="D360" s="38"/>
    </row>
    <row r="361" spans="1:4" s="4" customFormat="1" x14ac:dyDescent="0.2">
      <c r="A361" s="12" t="s">
        <v>1314</v>
      </c>
      <c r="B361" s="4" t="s">
        <v>4047</v>
      </c>
      <c r="C361" s="106">
        <v>1</v>
      </c>
      <c r="D361" s="38"/>
    </row>
    <row r="362" spans="1:4" s="4" customFormat="1" x14ac:dyDescent="0.2">
      <c r="A362" s="12" t="s">
        <v>1314</v>
      </c>
      <c r="B362" s="4" t="s">
        <v>4626</v>
      </c>
      <c r="C362" s="106">
        <v>1</v>
      </c>
      <c r="D362" s="38"/>
    </row>
    <row r="363" spans="1:4" s="4" customFormat="1" x14ac:dyDescent="0.2">
      <c r="A363" s="12" t="s">
        <v>1314</v>
      </c>
      <c r="B363" s="4" t="s">
        <v>4263</v>
      </c>
      <c r="C363" s="106">
        <v>1</v>
      </c>
      <c r="D363" s="38"/>
    </row>
    <row r="364" spans="1:4" s="4" customFormat="1" x14ac:dyDescent="0.2">
      <c r="A364" s="143" t="s">
        <v>1314</v>
      </c>
      <c r="B364" s="40" t="s">
        <v>1271</v>
      </c>
      <c r="C364" s="106">
        <v>0</v>
      </c>
      <c r="D364" s="38"/>
    </row>
    <row r="365" spans="1:4" s="4" customFormat="1" x14ac:dyDescent="0.2">
      <c r="A365" s="12" t="s">
        <v>1314</v>
      </c>
      <c r="B365" s="380" t="s">
        <v>1678</v>
      </c>
      <c r="C365" s="106">
        <v>0</v>
      </c>
      <c r="D365" s="38"/>
    </row>
    <row r="366" spans="1:4" s="4" customFormat="1" x14ac:dyDescent="0.2">
      <c r="A366" s="12" t="s">
        <v>1314</v>
      </c>
      <c r="B366" s="380" t="s">
        <v>3530</v>
      </c>
      <c r="C366" s="106">
        <v>0</v>
      </c>
      <c r="D366" s="38"/>
    </row>
    <row r="367" spans="1:4" s="4" customFormat="1" x14ac:dyDescent="0.2">
      <c r="A367" s="143" t="s">
        <v>1314</v>
      </c>
      <c r="B367" s="380" t="s">
        <v>1679</v>
      </c>
      <c r="C367" s="106">
        <v>0</v>
      </c>
      <c r="D367" s="38"/>
    </row>
    <row r="368" spans="1:4" s="4" customFormat="1" x14ac:dyDescent="0.2">
      <c r="A368" s="12" t="s">
        <v>1314</v>
      </c>
      <c r="B368" s="4" t="s">
        <v>3667</v>
      </c>
      <c r="C368" s="106">
        <v>0</v>
      </c>
      <c r="D368" s="38"/>
    </row>
    <row r="369" spans="1:4" s="4" customFormat="1" x14ac:dyDescent="0.2">
      <c r="A369" s="143" t="s">
        <v>1314</v>
      </c>
      <c r="B369" s="40" t="s">
        <v>4627</v>
      </c>
      <c r="C369" s="106">
        <v>0</v>
      </c>
      <c r="D369" s="38"/>
    </row>
    <row r="370" spans="1:4" s="4" customFormat="1" x14ac:dyDescent="0.2">
      <c r="A370" s="143" t="s">
        <v>1314</v>
      </c>
      <c r="B370" s="40" t="s">
        <v>1318</v>
      </c>
      <c r="C370" s="106">
        <v>0</v>
      </c>
      <c r="D370" s="38"/>
    </row>
    <row r="371" spans="1:4" s="4" customFormat="1" x14ac:dyDescent="0.2">
      <c r="A371" s="12" t="s">
        <v>1314</v>
      </c>
      <c r="B371" s="378" t="s">
        <v>1323</v>
      </c>
      <c r="C371" s="106">
        <v>0</v>
      </c>
      <c r="D371" s="38"/>
    </row>
    <row r="372" spans="1:4" s="4" customFormat="1" x14ac:dyDescent="0.2">
      <c r="A372" s="143" t="s">
        <v>1314</v>
      </c>
      <c r="B372" s="40" t="s">
        <v>4607</v>
      </c>
      <c r="C372" s="106">
        <v>0</v>
      </c>
      <c r="D372" s="38"/>
    </row>
    <row r="373" spans="1:4" s="4" customFormat="1" x14ac:dyDescent="0.2">
      <c r="A373" s="143" t="s">
        <v>1314</v>
      </c>
      <c r="B373" s="40" t="s">
        <v>1331</v>
      </c>
      <c r="C373" s="106">
        <v>0</v>
      </c>
      <c r="D373" s="38"/>
    </row>
    <row r="374" spans="1:4" s="4" customFormat="1" x14ac:dyDescent="0.2">
      <c r="A374" s="12" t="s">
        <v>1314</v>
      </c>
      <c r="B374" s="4" t="s">
        <v>3668</v>
      </c>
      <c r="C374" s="106">
        <v>0</v>
      </c>
      <c r="D374" s="38"/>
    </row>
    <row r="375" spans="1:4" s="4" customFormat="1" x14ac:dyDescent="0.2">
      <c r="A375" s="12" t="s">
        <v>1314</v>
      </c>
      <c r="B375" s="111" t="s">
        <v>3646</v>
      </c>
      <c r="C375" s="106">
        <v>0</v>
      </c>
      <c r="D375" s="38"/>
    </row>
    <row r="376" spans="1:4" s="4" customFormat="1" x14ac:dyDescent="0.2">
      <c r="A376" s="12" t="s">
        <v>1314</v>
      </c>
      <c r="B376" s="4" t="s">
        <v>1615</v>
      </c>
      <c r="C376" s="106">
        <v>0</v>
      </c>
      <c r="D376" s="38"/>
    </row>
    <row r="377" spans="1:4" s="4" customFormat="1" x14ac:dyDescent="0.2">
      <c r="A377" s="143" t="s">
        <v>1314</v>
      </c>
      <c r="B377" s="40" t="s">
        <v>1046</v>
      </c>
      <c r="C377" s="106">
        <v>0</v>
      </c>
      <c r="D377" s="38"/>
    </row>
    <row r="378" spans="1:4" s="4" customFormat="1" x14ac:dyDescent="0.2">
      <c r="A378" s="12" t="s">
        <v>1314</v>
      </c>
      <c r="B378" s="4" t="s">
        <v>3599</v>
      </c>
      <c r="C378" s="106">
        <v>0</v>
      </c>
      <c r="D378" s="38"/>
    </row>
    <row r="379" spans="1:4" s="4" customFormat="1" x14ac:dyDescent="0.2">
      <c r="A379" s="12" t="s">
        <v>1314</v>
      </c>
      <c r="B379" s="65" t="s">
        <v>4488</v>
      </c>
      <c r="C379" s="106">
        <v>0</v>
      </c>
      <c r="D379" s="38"/>
    </row>
    <row r="380" spans="1:4" s="4" customFormat="1" x14ac:dyDescent="0.2">
      <c r="A380" s="143" t="s">
        <v>1314</v>
      </c>
      <c r="B380" s="40" t="s">
        <v>1334</v>
      </c>
      <c r="C380" s="106">
        <v>0</v>
      </c>
      <c r="D380" s="38"/>
    </row>
    <row r="381" spans="1:4" s="4" customFormat="1" x14ac:dyDescent="0.2">
      <c r="A381" s="143" t="s">
        <v>1314</v>
      </c>
      <c r="B381" s="40" t="s">
        <v>1337</v>
      </c>
      <c r="C381" s="106">
        <v>0</v>
      </c>
      <c r="D381" s="38"/>
    </row>
    <row r="382" spans="1:4" s="4" customFormat="1" x14ac:dyDescent="0.2">
      <c r="A382" s="143" t="s">
        <v>1314</v>
      </c>
      <c r="B382" s="40" t="s">
        <v>1000</v>
      </c>
      <c r="C382" s="106">
        <v>0</v>
      </c>
      <c r="D382" s="38"/>
    </row>
    <row r="383" spans="1:4" s="4" customFormat="1" x14ac:dyDescent="0.2">
      <c r="A383" s="12" t="s">
        <v>1314</v>
      </c>
      <c r="B383" s="4" t="s">
        <v>1291</v>
      </c>
      <c r="C383" s="106">
        <v>0</v>
      </c>
      <c r="D383" s="38"/>
    </row>
    <row r="384" spans="1:4" s="4" customFormat="1" x14ac:dyDescent="0.2">
      <c r="A384" s="12" t="s">
        <v>1314</v>
      </c>
      <c r="B384" s="4" t="s">
        <v>4489</v>
      </c>
      <c r="C384" s="106">
        <v>0</v>
      </c>
      <c r="D384" s="38"/>
    </row>
    <row r="385" spans="1:4" s="4" customFormat="1" x14ac:dyDescent="0.2">
      <c r="A385" s="12" t="s">
        <v>1314</v>
      </c>
      <c r="B385" s="4" t="s">
        <v>1630</v>
      </c>
      <c r="C385" s="106">
        <v>0</v>
      </c>
      <c r="D385" s="38"/>
    </row>
    <row r="386" spans="1:4" s="4" customFormat="1" x14ac:dyDescent="0.2">
      <c r="A386" s="143" t="s">
        <v>1314</v>
      </c>
      <c r="B386" s="40" t="s">
        <v>1346</v>
      </c>
      <c r="C386" s="106">
        <v>0</v>
      </c>
      <c r="D386" s="38"/>
    </row>
    <row r="387" spans="1:4" s="4" customFormat="1" x14ac:dyDescent="0.2">
      <c r="A387" s="12" t="s">
        <v>1314</v>
      </c>
      <c r="B387" s="64" t="s">
        <v>4168</v>
      </c>
      <c r="C387" s="106">
        <v>0</v>
      </c>
      <c r="D387" s="38"/>
    </row>
    <row r="388" spans="1:4" s="4" customFormat="1" x14ac:dyDescent="0.2">
      <c r="A388" s="143" t="s">
        <v>1314</v>
      </c>
      <c r="B388" s="4" t="s">
        <v>1694</v>
      </c>
      <c r="C388" s="106">
        <v>0</v>
      </c>
      <c r="D388" s="38"/>
    </row>
    <row r="389" spans="1:4" s="4" customFormat="1" x14ac:dyDescent="0.2">
      <c r="A389" s="12" t="s">
        <v>1314</v>
      </c>
      <c r="B389" s="4" t="s">
        <v>1631</v>
      </c>
      <c r="C389" s="106">
        <v>0</v>
      </c>
      <c r="D389" s="38"/>
    </row>
    <row r="390" spans="1:4" s="4" customFormat="1" x14ac:dyDescent="0.2">
      <c r="A390" s="143" t="s">
        <v>1314</v>
      </c>
      <c r="B390" s="40" t="s">
        <v>1350</v>
      </c>
      <c r="C390" s="106">
        <v>0</v>
      </c>
      <c r="D390" s="38"/>
    </row>
    <row r="391" spans="1:4" s="4" customFormat="1" x14ac:dyDescent="0.2">
      <c r="A391" s="12" t="s">
        <v>1314</v>
      </c>
      <c r="B391" s="4" t="s">
        <v>1626</v>
      </c>
      <c r="C391" s="106">
        <v>0</v>
      </c>
      <c r="D391" s="38"/>
    </row>
    <row r="392" spans="1:4" s="4" customFormat="1" x14ac:dyDescent="0.2">
      <c r="A392" s="12" t="s">
        <v>1314</v>
      </c>
      <c r="B392" s="51" t="s">
        <v>1351</v>
      </c>
      <c r="C392" s="106">
        <v>0</v>
      </c>
      <c r="D392" s="38"/>
    </row>
    <row r="393" spans="1:4" s="4" customFormat="1" x14ac:dyDescent="0.2">
      <c r="A393" s="143" t="s">
        <v>1314</v>
      </c>
      <c r="B393" s="51" t="s">
        <v>4615</v>
      </c>
      <c r="C393" s="106">
        <v>0</v>
      </c>
      <c r="D393" s="38"/>
    </row>
    <row r="394" spans="1:4" s="4" customFormat="1" x14ac:dyDescent="0.2">
      <c r="A394" s="12" t="s">
        <v>1314</v>
      </c>
      <c r="B394" s="56" t="s">
        <v>1061</v>
      </c>
      <c r="C394" s="106">
        <v>0</v>
      </c>
      <c r="D394" s="38"/>
    </row>
    <row r="395" spans="1:4" s="4" customFormat="1" x14ac:dyDescent="0.2">
      <c r="A395" s="12" t="s">
        <v>1314</v>
      </c>
      <c r="B395" s="4" t="s">
        <v>3591</v>
      </c>
      <c r="C395" s="106">
        <v>0</v>
      </c>
      <c r="D395" s="38"/>
    </row>
    <row r="396" spans="1:4" s="4" customFormat="1" x14ac:dyDescent="0.2">
      <c r="A396" s="12" t="s">
        <v>1314</v>
      </c>
      <c r="B396" s="4" t="s">
        <v>3600</v>
      </c>
      <c r="C396" s="106">
        <v>0</v>
      </c>
      <c r="D396" s="38"/>
    </row>
    <row r="397" spans="1:4" s="4" customFormat="1" x14ac:dyDescent="0.2">
      <c r="A397" s="143" t="s">
        <v>1314</v>
      </c>
      <c r="B397" s="4" t="s">
        <v>1711</v>
      </c>
      <c r="C397" s="106">
        <v>0</v>
      </c>
      <c r="D397" s="38"/>
    </row>
    <row r="398" spans="1:4" s="4" customFormat="1" x14ac:dyDescent="0.2">
      <c r="A398" s="143" t="s">
        <v>1314</v>
      </c>
      <c r="B398" s="40" t="s">
        <v>1985</v>
      </c>
      <c r="C398" s="106">
        <v>0</v>
      </c>
      <c r="D398" s="38"/>
    </row>
    <row r="399" spans="1:4" s="4" customFormat="1" x14ac:dyDescent="0.2">
      <c r="A399" s="12" t="s">
        <v>1314</v>
      </c>
      <c r="B399" s="4" t="s">
        <v>3428</v>
      </c>
      <c r="C399" s="106">
        <v>0</v>
      </c>
      <c r="D399" s="38"/>
    </row>
    <row r="400" spans="1:4" s="4" customFormat="1" x14ac:dyDescent="0.2">
      <c r="A400" s="12" t="s">
        <v>1314</v>
      </c>
      <c r="B400" s="4" t="s">
        <v>3429</v>
      </c>
      <c r="C400" s="106">
        <v>0</v>
      </c>
      <c r="D400" s="38"/>
    </row>
    <row r="401" spans="1:4" s="4" customFormat="1" x14ac:dyDescent="0.2">
      <c r="A401" s="12" t="s">
        <v>1314</v>
      </c>
      <c r="B401" s="4" t="s">
        <v>3565</v>
      </c>
      <c r="C401" s="106">
        <v>0</v>
      </c>
      <c r="D401" s="38"/>
    </row>
    <row r="402" spans="1:4" s="4" customFormat="1" x14ac:dyDescent="0.2">
      <c r="A402" s="143" t="s">
        <v>1314</v>
      </c>
      <c r="B402" s="40" t="s">
        <v>1024</v>
      </c>
      <c r="C402" s="106">
        <v>0</v>
      </c>
      <c r="D402" s="38"/>
    </row>
    <row r="403" spans="1:4" s="4" customFormat="1" x14ac:dyDescent="0.2">
      <c r="A403" s="12" t="s">
        <v>1314</v>
      </c>
      <c r="B403" s="4" t="s">
        <v>1632</v>
      </c>
      <c r="C403" s="106">
        <v>0</v>
      </c>
      <c r="D403" s="38"/>
    </row>
    <row r="404" spans="1:4" s="4" customFormat="1" x14ac:dyDescent="0.2">
      <c r="A404" s="143" t="s">
        <v>1314</v>
      </c>
      <c r="B404" s="40" t="s">
        <v>1356</v>
      </c>
      <c r="C404" s="106">
        <v>0</v>
      </c>
      <c r="D404" s="38"/>
    </row>
    <row r="405" spans="1:4" s="4" customFormat="1" x14ac:dyDescent="0.2">
      <c r="A405" s="143" t="s">
        <v>1314</v>
      </c>
      <c r="B405" s="4" t="s">
        <v>1680</v>
      </c>
      <c r="C405" s="106">
        <v>0</v>
      </c>
      <c r="D405" s="38"/>
    </row>
    <row r="406" spans="1:4" s="4" customFormat="1" x14ac:dyDescent="0.2">
      <c r="A406" s="143" t="s">
        <v>1314</v>
      </c>
      <c r="B406" s="40" t="s">
        <v>1261</v>
      </c>
      <c r="C406" s="106">
        <v>0</v>
      </c>
      <c r="D406" s="38"/>
    </row>
    <row r="407" spans="1:4" s="4" customFormat="1" x14ac:dyDescent="0.2">
      <c r="A407" s="143" t="s">
        <v>1314</v>
      </c>
      <c r="B407" s="4" t="s">
        <v>3468</v>
      </c>
      <c r="C407" s="106">
        <v>0</v>
      </c>
      <c r="D407" s="38"/>
    </row>
    <row r="408" spans="1:4" s="4" customFormat="1" x14ac:dyDescent="0.2">
      <c r="A408" s="12" t="s">
        <v>1314</v>
      </c>
      <c r="B408" s="4" t="s">
        <v>3430</v>
      </c>
      <c r="C408" s="106">
        <v>0</v>
      </c>
      <c r="D408" s="38"/>
    </row>
    <row r="409" spans="1:4" s="4" customFormat="1" x14ac:dyDescent="0.2">
      <c r="A409" s="143" t="s">
        <v>1314</v>
      </c>
      <c r="B409" s="40" t="s">
        <v>1358</v>
      </c>
      <c r="C409" s="106">
        <v>0</v>
      </c>
      <c r="D409" s="38"/>
    </row>
    <row r="410" spans="1:4" s="4" customFormat="1" x14ac:dyDescent="0.2">
      <c r="A410" s="143" t="s">
        <v>1314</v>
      </c>
      <c r="B410" s="40" t="s">
        <v>1361</v>
      </c>
      <c r="C410" s="106">
        <v>0</v>
      </c>
      <c r="D410" s="38"/>
    </row>
    <row r="411" spans="1:4" s="4" customFormat="1" x14ac:dyDescent="0.2">
      <c r="A411" s="143" t="s">
        <v>1314</v>
      </c>
      <c r="B411" s="40" t="s">
        <v>1274</v>
      </c>
      <c r="C411" s="106">
        <v>0</v>
      </c>
      <c r="D411" s="38"/>
    </row>
    <row r="412" spans="1:4" s="4" customFormat="1" x14ac:dyDescent="0.2">
      <c r="A412" s="143" t="s">
        <v>1314</v>
      </c>
      <c r="B412" s="51" t="s">
        <v>4621</v>
      </c>
      <c r="C412" s="106">
        <v>0</v>
      </c>
      <c r="D412" s="38"/>
    </row>
    <row r="413" spans="1:4" s="4" customFormat="1" x14ac:dyDescent="0.2">
      <c r="A413" s="12" t="s">
        <v>1314</v>
      </c>
      <c r="B413" s="56" t="s">
        <v>4400</v>
      </c>
      <c r="C413" s="106">
        <v>0</v>
      </c>
      <c r="D413" s="38"/>
    </row>
    <row r="414" spans="1:4" s="4" customFormat="1" x14ac:dyDescent="0.2">
      <c r="A414" s="12" t="s">
        <v>1314</v>
      </c>
      <c r="B414" s="51" t="s">
        <v>1363</v>
      </c>
      <c r="C414" s="106">
        <v>0</v>
      </c>
      <c r="D414" s="38"/>
    </row>
    <row r="415" spans="1:4" s="4" customFormat="1" x14ac:dyDescent="0.2">
      <c r="A415" s="143" t="s">
        <v>1314</v>
      </c>
      <c r="B415" s="40" t="s">
        <v>1364</v>
      </c>
      <c r="C415" s="106">
        <v>0</v>
      </c>
      <c r="D415" s="38"/>
    </row>
    <row r="416" spans="1:4" s="4" customFormat="1" x14ac:dyDescent="0.2">
      <c r="A416" s="12" t="s">
        <v>1314</v>
      </c>
      <c r="B416" s="40" t="s">
        <v>4416</v>
      </c>
      <c r="C416" s="106">
        <v>0</v>
      </c>
      <c r="D416" s="38"/>
    </row>
    <row r="417" spans="1:4" s="4" customFormat="1" x14ac:dyDescent="0.2">
      <c r="A417" s="143" t="s">
        <v>1314</v>
      </c>
      <c r="B417" s="4" t="s">
        <v>3523</v>
      </c>
      <c r="C417" s="106">
        <v>0</v>
      </c>
      <c r="D417" s="38"/>
    </row>
    <row r="418" spans="1:4" s="4" customFormat="1" x14ac:dyDescent="0.2">
      <c r="A418" s="143" t="s">
        <v>1314</v>
      </c>
      <c r="B418" s="4" t="s">
        <v>1682</v>
      </c>
      <c r="C418" s="106">
        <v>0</v>
      </c>
      <c r="D418" s="38"/>
    </row>
    <row r="419" spans="1:4" s="4" customFormat="1" x14ac:dyDescent="0.2">
      <c r="A419" s="143" t="s">
        <v>1314</v>
      </c>
      <c r="B419" s="40" t="s">
        <v>1369</v>
      </c>
      <c r="C419" s="106">
        <v>0</v>
      </c>
      <c r="D419" s="38"/>
    </row>
    <row r="420" spans="1:4" s="4" customFormat="1" x14ac:dyDescent="0.2">
      <c r="A420" s="12" t="s">
        <v>1314</v>
      </c>
      <c r="B420" s="4" t="s">
        <v>3524</v>
      </c>
      <c r="C420" s="106">
        <v>0</v>
      </c>
      <c r="D420" s="38"/>
    </row>
    <row r="421" spans="1:4" s="4" customFormat="1" x14ac:dyDescent="0.2">
      <c r="A421" s="12" t="s">
        <v>1314</v>
      </c>
      <c r="B421" s="4" t="s">
        <v>4490</v>
      </c>
      <c r="C421" s="106">
        <v>0</v>
      </c>
      <c r="D421" s="38"/>
    </row>
    <row r="422" spans="1:4" s="4" customFormat="1" x14ac:dyDescent="0.2">
      <c r="A422" s="12" t="s">
        <v>1314</v>
      </c>
      <c r="B422" s="4" t="s">
        <v>4491</v>
      </c>
      <c r="C422" s="106">
        <v>0</v>
      </c>
      <c r="D422" s="38"/>
    </row>
    <row r="423" spans="1:4" s="4" customFormat="1" x14ac:dyDescent="0.2">
      <c r="A423" s="143" t="s">
        <v>1314</v>
      </c>
      <c r="B423" s="40" t="s">
        <v>1138</v>
      </c>
      <c r="C423" s="106">
        <v>0</v>
      </c>
      <c r="D423" s="38"/>
    </row>
    <row r="424" spans="1:4" s="4" customFormat="1" x14ac:dyDescent="0.2">
      <c r="A424" s="143" t="s">
        <v>1314</v>
      </c>
      <c r="B424" s="40" t="s">
        <v>1373</v>
      </c>
      <c r="C424" s="106">
        <v>0</v>
      </c>
      <c r="D424" s="38"/>
    </row>
    <row r="425" spans="1:4" s="4" customFormat="1" x14ac:dyDescent="0.2">
      <c r="A425" s="12" t="s">
        <v>1314</v>
      </c>
      <c r="B425" s="4" t="s">
        <v>1638</v>
      </c>
      <c r="C425" s="106">
        <v>0</v>
      </c>
      <c r="D425" s="38"/>
    </row>
    <row r="426" spans="1:4" s="4" customFormat="1" x14ac:dyDescent="0.2">
      <c r="A426" s="12" t="s">
        <v>1314</v>
      </c>
      <c r="B426" s="4" t="s">
        <v>4421</v>
      </c>
      <c r="C426" s="106">
        <v>0</v>
      </c>
      <c r="D426" s="38"/>
    </row>
    <row r="427" spans="1:4" s="4" customFormat="1" x14ac:dyDescent="0.2">
      <c r="A427" s="143" t="s">
        <v>1314</v>
      </c>
      <c r="B427" s="40" t="s">
        <v>998</v>
      </c>
      <c r="C427" s="106">
        <v>0</v>
      </c>
      <c r="D427" s="38"/>
    </row>
    <row r="428" spans="1:4" s="4" customFormat="1" x14ac:dyDescent="0.2">
      <c r="A428" s="12" t="s">
        <v>1314</v>
      </c>
      <c r="B428" s="4" t="s">
        <v>3593</v>
      </c>
      <c r="C428" s="106">
        <v>0</v>
      </c>
      <c r="D428" s="38"/>
    </row>
    <row r="429" spans="1:4" s="4" customFormat="1" x14ac:dyDescent="0.2">
      <c r="A429" s="12" t="s">
        <v>1314</v>
      </c>
      <c r="B429" s="4" t="s">
        <v>4492</v>
      </c>
      <c r="C429" s="106">
        <v>0</v>
      </c>
      <c r="D429" s="38"/>
    </row>
    <row r="430" spans="1:4" s="4" customFormat="1" x14ac:dyDescent="0.2">
      <c r="A430" s="143" t="s">
        <v>1314</v>
      </c>
      <c r="B430" s="40" t="s">
        <v>1375</v>
      </c>
      <c r="C430" s="106">
        <v>0</v>
      </c>
      <c r="D430" s="38"/>
    </row>
    <row r="431" spans="1:4" s="4" customFormat="1" x14ac:dyDescent="0.2">
      <c r="A431" s="12" t="s">
        <v>1314</v>
      </c>
      <c r="B431" s="4" t="s">
        <v>3427</v>
      </c>
      <c r="C431" s="106">
        <v>0</v>
      </c>
      <c r="D431" s="38"/>
    </row>
    <row r="432" spans="1:4" s="4" customFormat="1" x14ac:dyDescent="0.2">
      <c r="A432" s="12" t="s">
        <v>1314</v>
      </c>
      <c r="B432" s="4" t="s">
        <v>4419</v>
      </c>
      <c r="C432" s="106">
        <v>0</v>
      </c>
      <c r="D432" s="38"/>
    </row>
    <row r="433" spans="1:4" s="4" customFormat="1" x14ac:dyDescent="0.2">
      <c r="A433" s="12" t="s">
        <v>1314</v>
      </c>
      <c r="B433" s="4" t="s">
        <v>1681</v>
      </c>
      <c r="C433" s="106">
        <v>0</v>
      </c>
      <c r="D433" s="38"/>
    </row>
    <row r="434" spans="1:4" s="4" customFormat="1" x14ac:dyDescent="0.2">
      <c r="A434" s="12" t="s">
        <v>1314</v>
      </c>
      <c r="B434" s="4" t="s">
        <v>3669</v>
      </c>
      <c r="C434" s="106">
        <v>0</v>
      </c>
      <c r="D434" s="38"/>
    </row>
    <row r="435" spans="1:4" s="4" customFormat="1" x14ac:dyDescent="0.2">
      <c r="A435" s="12" t="s">
        <v>1314</v>
      </c>
      <c r="B435" s="111" t="s">
        <v>3469</v>
      </c>
      <c r="C435" s="106">
        <v>0</v>
      </c>
      <c r="D435" s="38"/>
    </row>
    <row r="436" spans="1:4" s="4" customFormat="1" x14ac:dyDescent="0.2">
      <c r="A436" s="12" t="s">
        <v>1314</v>
      </c>
      <c r="B436" s="4" t="s">
        <v>3571</v>
      </c>
      <c r="C436" s="106">
        <v>0</v>
      </c>
      <c r="D436" s="38"/>
    </row>
    <row r="437" spans="1:4" s="4" customFormat="1" x14ac:dyDescent="0.2">
      <c r="A437" s="143" t="s">
        <v>1314</v>
      </c>
      <c r="B437" s="40" t="s">
        <v>1304</v>
      </c>
      <c r="C437" s="106">
        <v>0</v>
      </c>
      <c r="D437" s="38"/>
    </row>
    <row r="438" spans="1:4" s="4" customFormat="1" x14ac:dyDescent="0.2">
      <c r="A438" s="143" t="s">
        <v>1314</v>
      </c>
      <c r="B438" s="40" t="s">
        <v>1382</v>
      </c>
      <c r="C438" s="106">
        <v>0</v>
      </c>
      <c r="D438" s="38"/>
    </row>
    <row r="439" spans="1:4" s="4" customFormat="1" x14ac:dyDescent="0.2">
      <c r="A439" s="12" t="s">
        <v>1314</v>
      </c>
      <c r="B439" s="4" t="s">
        <v>3553</v>
      </c>
      <c r="C439" s="106">
        <v>0</v>
      </c>
      <c r="D439" s="38"/>
    </row>
    <row r="440" spans="1:4" s="4" customFormat="1" x14ac:dyDescent="0.2">
      <c r="A440" s="143" t="s">
        <v>1314</v>
      </c>
      <c r="B440" s="40" t="s">
        <v>1201</v>
      </c>
      <c r="C440" s="106">
        <v>0</v>
      </c>
      <c r="D440" s="38"/>
    </row>
    <row r="441" spans="1:4" s="4" customFormat="1" x14ac:dyDescent="0.2">
      <c r="A441" s="143" t="s">
        <v>1314</v>
      </c>
      <c r="B441" s="40" t="s">
        <v>1384</v>
      </c>
      <c r="C441" s="106">
        <v>0</v>
      </c>
      <c r="D441" s="38"/>
    </row>
    <row r="442" spans="1:4" s="4" customFormat="1" x14ac:dyDescent="0.2">
      <c r="A442" s="143" t="s">
        <v>1314</v>
      </c>
      <c r="B442" s="40" t="s">
        <v>1385</v>
      </c>
      <c r="C442" s="106">
        <v>0</v>
      </c>
      <c r="D442" s="38"/>
    </row>
    <row r="443" spans="1:4" s="4" customFormat="1" x14ac:dyDescent="0.2">
      <c r="A443" s="143" t="s">
        <v>1314</v>
      </c>
      <c r="B443" s="40" t="s">
        <v>1386</v>
      </c>
      <c r="C443" s="106">
        <v>0</v>
      </c>
      <c r="D443" s="38"/>
    </row>
    <row r="444" spans="1:4" s="4" customFormat="1" x14ac:dyDescent="0.2">
      <c r="A444" s="143" t="s">
        <v>1314</v>
      </c>
      <c r="B444" s="40" t="s">
        <v>1388</v>
      </c>
      <c r="C444" s="106">
        <v>0</v>
      </c>
      <c r="D444" s="38"/>
    </row>
    <row r="445" spans="1:4" s="4" customFormat="1" x14ac:dyDescent="0.2">
      <c r="A445" s="143" t="s">
        <v>1314</v>
      </c>
      <c r="B445" s="40" t="s">
        <v>1270</v>
      </c>
      <c r="C445" s="106">
        <v>0</v>
      </c>
      <c r="D445" s="38"/>
    </row>
    <row r="446" spans="1:4" s="4" customFormat="1" x14ac:dyDescent="0.2">
      <c r="A446" s="143" t="s">
        <v>1314</v>
      </c>
      <c r="B446" s="40" t="s">
        <v>1389</v>
      </c>
      <c r="C446" s="106">
        <v>0</v>
      </c>
      <c r="D446" s="38"/>
    </row>
    <row r="447" spans="1:4" s="4" customFormat="1" x14ac:dyDescent="0.2">
      <c r="A447" s="12" t="s">
        <v>1314</v>
      </c>
      <c r="B447" s="4" t="s">
        <v>4422</v>
      </c>
      <c r="C447" s="106">
        <v>0</v>
      </c>
      <c r="D447" s="38"/>
    </row>
    <row r="448" spans="1:4" x14ac:dyDescent="0.2">
      <c r="A448" s="387"/>
      <c r="B448" s="387"/>
      <c r="C448" s="387"/>
      <c r="D448" s="387"/>
    </row>
    <row r="449" spans="1:5" x14ac:dyDescent="0.2">
      <c r="A449" s="143" t="s">
        <v>1391</v>
      </c>
      <c r="B449" s="378" t="s">
        <v>4648</v>
      </c>
      <c r="C449" s="398">
        <v>2</v>
      </c>
      <c r="D449" s="397"/>
      <c r="E449" s="111"/>
    </row>
    <row r="450" spans="1:5" x14ac:dyDescent="0.2">
      <c r="A450" s="117" t="s">
        <v>1391</v>
      </c>
      <c r="B450" s="64" t="s">
        <v>4230</v>
      </c>
      <c r="C450" s="398">
        <v>1</v>
      </c>
      <c r="D450" s="397"/>
      <c r="E450" s="111"/>
    </row>
    <row r="451" spans="1:5" x14ac:dyDescent="0.2">
      <c r="A451" s="117" t="s">
        <v>1391</v>
      </c>
      <c r="B451" s="64" t="s">
        <v>4228</v>
      </c>
      <c r="C451" s="398">
        <v>1</v>
      </c>
      <c r="D451" s="397"/>
      <c r="E451" s="111"/>
    </row>
    <row r="452" spans="1:5" x14ac:dyDescent="0.2">
      <c r="A452" s="12" t="s">
        <v>1391</v>
      </c>
      <c r="B452" s="64" t="s">
        <v>4254</v>
      </c>
      <c r="C452" s="106">
        <v>0</v>
      </c>
      <c r="D452" s="38"/>
    </row>
    <row r="453" spans="1:5" x14ac:dyDescent="0.2">
      <c r="A453" s="143" t="s">
        <v>1391</v>
      </c>
      <c r="B453" s="40" t="s">
        <v>1206</v>
      </c>
      <c r="C453" s="106">
        <v>0</v>
      </c>
      <c r="D453" s="38"/>
    </row>
    <row r="454" spans="1:5" x14ac:dyDescent="0.2">
      <c r="A454" s="143" t="s">
        <v>1391</v>
      </c>
      <c r="B454" s="40" t="s">
        <v>1239</v>
      </c>
      <c r="C454" s="106">
        <v>0</v>
      </c>
      <c r="D454" s="38"/>
    </row>
    <row r="455" spans="1:5" x14ac:dyDescent="0.2">
      <c r="A455" s="143" t="s">
        <v>1391</v>
      </c>
      <c r="B455" s="40" t="s">
        <v>1390</v>
      </c>
      <c r="C455" s="106">
        <v>0</v>
      </c>
      <c r="D455" s="38"/>
    </row>
    <row r="456" spans="1:5" x14ac:dyDescent="0.2">
      <c r="A456" s="143" t="s">
        <v>1391</v>
      </c>
      <c r="B456" s="40" t="s">
        <v>936</v>
      </c>
      <c r="C456" s="106">
        <v>0</v>
      </c>
      <c r="D456" s="38"/>
    </row>
    <row r="457" spans="1:5" x14ac:dyDescent="0.2">
      <c r="A457" s="143" t="s">
        <v>1391</v>
      </c>
      <c r="B457" s="40" t="s">
        <v>1308</v>
      </c>
      <c r="C457" s="106">
        <v>0</v>
      </c>
      <c r="D457" s="38"/>
    </row>
    <row r="458" spans="1:5" x14ac:dyDescent="0.2">
      <c r="A458" s="12" t="s">
        <v>1391</v>
      </c>
      <c r="B458" s="40" t="s">
        <v>4303</v>
      </c>
      <c r="C458" s="106">
        <v>0</v>
      </c>
      <c r="D458" s="38"/>
    </row>
    <row r="459" spans="1:5" x14ac:dyDescent="0.2">
      <c r="A459" s="12" t="s">
        <v>1391</v>
      </c>
      <c r="B459" s="64" t="s">
        <v>4229</v>
      </c>
      <c r="C459" s="106">
        <v>0</v>
      </c>
      <c r="D459" s="38"/>
    </row>
    <row r="460" spans="1:5" x14ac:dyDescent="0.2">
      <c r="A460" s="12" t="s">
        <v>1391</v>
      </c>
      <c r="B460" s="64" t="s">
        <v>4203</v>
      </c>
      <c r="C460" s="106">
        <v>0</v>
      </c>
      <c r="D460" s="38"/>
    </row>
    <row r="461" spans="1:5" x14ac:dyDescent="0.2">
      <c r="A461" s="12" t="s">
        <v>1391</v>
      </c>
      <c r="B461" s="64" t="s">
        <v>4238</v>
      </c>
      <c r="C461" s="106">
        <v>0</v>
      </c>
      <c r="D461" s="38"/>
    </row>
    <row r="462" spans="1:5" x14ac:dyDescent="0.2">
      <c r="A462" s="12" t="s">
        <v>1391</v>
      </c>
      <c r="B462" s="64" t="s">
        <v>4188</v>
      </c>
      <c r="C462" s="106">
        <v>0</v>
      </c>
      <c r="D462" s="38"/>
    </row>
    <row r="463" spans="1:5" x14ac:dyDescent="0.2">
      <c r="A463" s="12" t="s">
        <v>1391</v>
      </c>
      <c r="B463" s="64" t="s">
        <v>4231</v>
      </c>
      <c r="C463" s="106">
        <v>0</v>
      </c>
      <c r="D463" s="38"/>
    </row>
    <row r="464" spans="1:5" x14ac:dyDescent="0.2">
      <c r="A464" s="12" t="s">
        <v>1391</v>
      </c>
      <c r="B464" s="4" t="s">
        <v>1658</v>
      </c>
      <c r="C464" s="106">
        <v>0</v>
      </c>
      <c r="D464" s="38"/>
    </row>
    <row r="465" spans="1:5" x14ac:dyDescent="0.2">
      <c r="A465" s="12" t="s">
        <v>1391</v>
      </c>
      <c r="B465" s="4" t="s">
        <v>1659</v>
      </c>
      <c r="C465" s="106">
        <v>0</v>
      </c>
      <c r="D465" s="38"/>
    </row>
    <row r="466" spans="1:5" x14ac:dyDescent="0.2">
      <c r="A466" s="12" t="s">
        <v>1391</v>
      </c>
      <c r="B466" s="40" t="s">
        <v>4302</v>
      </c>
      <c r="C466" s="106">
        <v>0</v>
      </c>
      <c r="D466" s="38"/>
    </row>
    <row r="467" spans="1:5" x14ac:dyDescent="0.2">
      <c r="A467" s="12" t="s">
        <v>1391</v>
      </c>
      <c r="B467" s="64" t="s">
        <v>4242</v>
      </c>
      <c r="C467" s="106">
        <v>0</v>
      </c>
      <c r="D467" s="38"/>
    </row>
    <row r="468" spans="1:5" x14ac:dyDescent="0.2">
      <c r="A468" s="12" t="s">
        <v>1391</v>
      </c>
      <c r="B468" s="108" t="s">
        <v>4652</v>
      </c>
      <c r="C468" s="106">
        <v>0</v>
      </c>
      <c r="D468" s="38"/>
    </row>
    <row r="469" spans="1:5" x14ac:dyDescent="0.2">
      <c r="A469" s="143" t="s">
        <v>1391</v>
      </c>
      <c r="B469" s="40" t="s">
        <v>1156</v>
      </c>
      <c r="C469" s="106">
        <v>0</v>
      </c>
      <c r="D469" s="38"/>
    </row>
    <row r="470" spans="1:5" x14ac:dyDescent="0.2">
      <c r="A470" s="143" t="s">
        <v>1391</v>
      </c>
      <c r="B470" s="378" t="s">
        <v>1010</v>
      </c>
      <c r="C470" s="106">
        <v>0</v>
      </c>
      <c r="D470" s="38"/>
    </row>
    <row r="471" spans="1:5" x14ac:dyDescent="0.2">
      <c r="A471" s="12" t="s">
        <v>1391</v>
      </c>
      <c r="B471" s="64" t="s">
        <v>4189</v>
      </c>
      <c r="C471" s="106">
        <v>0</v>
      </c>
      <c r="D471" s="38"/>
    </row>
    <row r="472" spans="1:5" x14ac:dyDescent="0.2">
      <c r="A472" s="387"/>
      <c r="B472" s="387"/>
      <c r="C472" s="387"/>
      <c r="D472" s="387"/>
    </row>
    <row r="473" spans="1:5" s="4" customFormat="1" ht="15.75" thickBot="1" x14ac:dyDescent="0.25">
      <c r="A473" s="375" t="s">
        <v>1394</v>
      </c>
      <c r="B473" s="376" t="s">
        <v>4655</v>
      </c>
      <c r="C473" s="389">
        <v>3</v>
      </c>
      <c r="D473" s="438" t="s">
        <v>4774</v>
      </c>
      <c r="E473" s="111"/>
    </row>
    <row r="474" spans="1:5" s="4" customFormat="1" x14ac:dyDescent="0.2">
      <c r="A474" s="117" t="s">
        <v>1394</v>
      </c>
      <c r="B474" s="111" t="s">
        <v>1058</v>
      </c>
      <c r="C474" s="398">
        <v>2</v>
      </c>
      <c r="D474" s="397"/>
      <c r="E474" s="111"/>
    </row>
    <row r="475" spans="1:5" s="4" customFormat="1" x14ac:dyDescent="0.2">
      <c r="A475" s="117" t="s">
        <v>1394</v>
      </c>
      <c r="B475" s="111" t="s">
        <v>1698</v>
      </c>
      <c r="C475" s="398">
        <v>2</v>
      </c>
      <c r="D475" s="397"/>
      <c r="E475" s="111"/>
    </row>
    <row r="476" spans="1:5" s="4" customFormat="1" x14ac:dyDescent="0.2">
      <c r="A476" s="117" t="s">
        <v>1394</v>
      </c>
      <c r="B476" s="199" t="s">
        <v>3418</v>
      </c>
      <c r="C476" s="398">
        <v>2</v>
      </c>
      <c r="D476" s="397"/>
      <c r="E476" s="111"/>
    </row>
    <row r="477" spans="1:5" s="4" customFormat="1" x14ac:dyDescent="0.2">
      <c r="A477" s="117" t="s">
        <v>1394</v>
      </c>
      <c r="B477" s="111" t="s">
        <v>1699</v>
      </c>
      <c r="C477" s="398">
        <v>2</v>
      </c>
      <c r="D477" s="397"/>
      <c r="E477" s="111"/>
    </row>
    <row r="478" spans="1:5" s="4" customFormat="1" x14ac:dyDescent="0.2">
      <c r="A478" s="117" t="s">
        <v>1394</v>
      </c>
      <c r="B478" s="40" t="s">
        <v>1026</v>
      </c>
      <c r="C478" s="398">
        <v>2</v>
      </c>
      <c r="D478" s="397"/>
      <c r="E478" s="111"/>
    </row>
    <row r="479" spans="1:5" s="4" customFormat="1" x14ac:dyDescent="0.2">
      <c r="A479" s="143" t="s">
        <v>1394</v>
      </c>
      <c r="B479" s="40" t="s">
        <v>1002</v>
      </c>
      <c r="C479" s="398">
        <v>1</v>
      </c>
      <c r="D479" s="397"/>
      <c r="E479" s="111"/>
    </row>
    <row r="480" spans="1:5" s="4" customFormat="1" x14ac:dyDescent="0.2">
      <c r="A480" s="143" t="s">
        <v>1394</v>
      </c>
      <c r="B480" s="40" t="s">
        <v>1027</v>
      </c>
      <c r="C480" s="398">
        <v>1</v>
      </c>
      <c r="D480" s="397"/>
      <c r="E480" s="111"/>
    </row>
    <row r="481" spans="1:5" s="4" customFormat="1" x14ac:dyDescent="0.2">
      <c r="A481" s="117" t="s">
        <v>1394</v>
      </c>
      <c r="B481" s="40" t="s">
        <v>4663</v>
      </c>
      <c r="C481" s="398">
        <v>1</v>
      </c>
      <c r="D481" s="397"/>
      <c r="E481" s="111"/>
    </row>
    <row r="482" spans="1:5" s="4" customFormat="1" x14ac:dyDescent="0.2">
      <c r="A482" s="117" t="s">
        <v>1394</v>
      </c>
      <c r="B482" s="111" t="s">
        <v>4123</v>
      </c>
      <c r="C482" s="398">
        <v>1</v>
      </c>
      <c r="D482" s="397"/>
      <c r="E482" s="111"/>
    </row>
    <row r="483" spans="1:5" s="4" customFormat="1" x14ac:dyDescent="0.2">
      <c r="A483" s="117" t="s">
        <v>1394</v>
      </c>
      <c r="B483" s="111" t="s">
        <v>1608</v>
      </c>
      <c r="C483" s="398">
        <v>1</v>
      </c>
      <c r="D483" s="397"/>
      <c r="E483" s="111"/>
    </row>
    <row r="484" spans="1:5" s="4" customFormat="1" x14ac:dyDescent="0.2">
      <c r="A484" s="142" t="s">
        <v>1394</v>
      </c>
      <c r="B484" s="64" t="s">
        <v>4150</v>
      </c>
      <c r="C484" s="398">
        <v>1</v>
      </c>
      <c r="D484" s="397"/>
      <c r="E484" s="111"/>
    </row>
    <row r="485" spans="1:5" s="4" customFormat="1" x14ac:dyDescent="0.2">
      <c r="A485" s="143" t="s">
        <v>1394</v>
      </c>
      <c r="B485" s="40" t="s">
        <v>1033</v>
      </c>
      <c r="C485" s="398">
        <v>1</v>
      </c>
      <c r="D485" s="397"/>
      <c r="E485" s="111"/>
    </row>
    <row r="486" spans="1:5" s="4" customFormat="1" x14ac:dyDescent="0.2">
      <c r="A486" s="117" t="s">
        <v>1394</v>
      </c>
      <c r="B486" s="199" t="s">
        <v>1017</v>
      </c>
      <c r="C486" s="398">
        <v>1</v>
      </c>
      <c r="D486" s="397"/>
      <c r="E486" s="111"/>
    </row>
    <row r="487" spans="1:5" s="4" customFormat="1" x14ac:dyDescent="0.2">
      <c r="A487" s="143" t="s">
        <v>1394</v>
      </c>
      <c r="B487" s="378" t="s">
        <v>1040</v>
      </c>
      <c r="C487" s="398">
        <v>1</v>
      </c>
      <c r="D487" s="397"/>
      <c r="E487" s="111"/>
    </row>
    <row r="488" spans="1:5" s="4" customFormat="1" x14ac:dyDescent="0.2">
      <c r="A488" s="142" t="s">
        <v>1394</v>
      </c>
      <c r="B488" s="64" t="s">
        <v>4149</v>
      </c>
      <c r="C488" s="398">
        <v>1</v>
      </c>
      <c r="D488" s="397"/>
      <c r="E488" s="111"/>
    </row>
    <row r="489" spans="1:5" s="4" customFormat="1" x14ac:dyDescent="0.2">
      <c r="A489" s="117" t="s">
        <v>1394</v>
      </c>
      <c r="B489" s="111" t="s">
        <v>4124</v>
      </c>
      <c r="C489" s="398">
        <v>1</v>
      </c>
      <c r="D489" s="397"/>
      <c r="E489" s="111"/>
    </row>
    <row r="490" spans="1:5" s="4" customFormat="1" x14ac:dyDescent="0.2">
      <c r="A490" s="117" t="s">
        <v>1394</v>
      </c>
      <c r="B490" s="111" t="s">
        <v>1738</v>
      </c>
      <c r="C490" s="398">
        <v>1</v>
      </c>
      <c r="D490" s="397"/>
      <c r="E490" s="111"/>
    </row>
    <row r="491" spans="1:5" s="4" customFormat="1" x14ac:dyDescent="0.2">
      <c r="A491" s="142" t="s">
        <v>1394</v>
      </c>
      <c r="B491" s="64" t="s">
        <v>4144</v>
      </c>
      <c r="C491" s="398">
        <v>1</v>
      </c>
      <c r="D491" s="397"/>
      <c r="E491" s="111"/>
    </row>
    <row r="492" spans="1:5" s="4" customFormat="1" x14ac:dyDescent="0.2">
      <c r="A492" s="143" t="s">
        <v>1394</v>
      </c>
      <c r="B492" s="40" t="s">
        <v>1023</v>
      </c>
      <c r="C492" s="398">
        <v>1</v>
      </c>
      <c r="D492" s="397"/>
      <c r="E492" s="111"/>
    </row>
    <row r="493" spans="1:5" s="4" customFormat="1" x14ac:dyDescent="0.2">
      <c r="A493" s="117" t="s">
        <v>1394</v>
      </c>
      <c r="B493" s="111" t="s">
        <v>1080</v>
      </c>
      <c r="C493" s="398">
        <v>1</v>
      </c>
      <c r="D493" s="397"/>
      <c r="E493" s="111"/>
    </row>
    <row r="494" spans="1:5" s="4" customFormat="1" x14ac:dyDescent="0.2">
      <c r="A494" s="143" t="s">
        <v>1394</v>
      </c>
      <c r="B494" s="40" t="s">
        <v>1250</v>
      </c>
      <c r="C494" s="106">
        <v>0</v>
      </c>
      <c r="D494" s="38"/>
    </row>
    <row r="495" spans="1:5" s="4" customFormat="1" x14ac:dyDescent="0.2">
      <c r="A495" s="143" t="s">
        <v>1394</v>
      </c>
      <c r="B495" s="378" t="s">
        <v>4659</v>
      </c>
      <c r="C495" s="106">
        <v>0</v>
      </c>
      <c r="D495" s="38"/>
    </row>
    <row r="496" spans="1:5" s="4" customFormat="1" x14ac:dyDescent="0.2">
      <c r="A496" s="143" t="s">
        <v>1394</v>
      </c>
      <c r="B496" s="40" t="s">
        <v>1129</v>
      </c>
      <c r="C496" s="106">
        <v>0</v>
      </c>
      <c r="D496" s="38"/>
    </row>
    <row r="497" spans="1:9" s="4" customFormat="1" x14ac:dyDescent="0.2">
      <c r="A497" s="12" t="s">
        <v>1394</v>
      </c>
      <c r="B497" s="4" t="s">
        <v>4664</v>
      </c>
      <c r="C497" s="106">
        <v>0</v>
      </c>
      <c r="D497" s="38"/>
    </row>
    <row r="498" spans="1:9" s="4" customFormat="1" x14ac:dyDescent="0.2">
      <c r="A498" s="12" t="s">
        <v>1394</v>
      </c>
      <c r="B498" s="4" t="s">
        <v>3547</v>
      </c>
      <c r="C498" s="106">
        <v>0</v>
      </c>
      <c r="D498" s="38"/>
      <c r="F498" s="184"/>
      <c r="G498" s="121"/>
      <c r="H498" s="253"/>
      <c r="I498" s="253"/>
    </row>
    <row r="499" spans="1:9" s="4" customFormat="1" x14ac:dyDescent="0.2">
      <c r="A499" s="143" t="s">
        <v>1394</v>
      </c>
      <c r="B499" s="40" t="s">
        <v>1393</v>
      </c>
      <c r="C499" s="106">
        <v>0</v>
      </c>
      <c r="D499" s="38"/>
    </row>
    <row r="500" spans="1:9" s="4" customFormat="1" x14ac:dyDescent="0.2">
      <c r="A500" s="143" t="s">
        <v>1394</v>
      </c>
      <c r="B500" s="40" t="s">
        <v>1035</v>
      </c>
      <c r="C500" s="106">
        <v>0</v>
      </c>
      <c r="D500" s="38"/>
    </row>
    <row r="501" spans="1:9" s="4" customFormat="1" x14ac:dyDescent="0.2">
      <c r="A501" s="143" t="s">
        <v>1394</v>
      </c>
      <c r="B501" s="40" t="s">
        <v>1396</v>
      </c>
      <c r="C501" s="106">
        <v>0</v>
      </c>
      <c r="D501" s="38"/>
      <c r="F501" s="184"/>
      <c r="G501" s="121"/>
      <c r="H501" s="253"/>
      <c r="I501" s="253"/>
    </row>
    <row r="502" spans="1:9" s="4" customFormat="1" x14ac:dyDescent="0.2">
      <c r="A502" s="143" t="s">
        <v>1394</v>
      </c>
      <c r="B502" s="40" t="s">
        <v>1123</v>
      </c>
      <c r="C502" s="106">
        <v>0</v>
      </c>
      <c r="D502" s="38"/>
    </row>
    <row r="503" spans="1:9" s="4" customFormat="1" x14ac:dyDescent="0.2">
      <c r="A503" s="143" t="s">
        <v>1394</v>
      </c>
      <c r="B503" s="40" t="s">
        <v>1110</v>
      </c>
      <c r="C503" s="106">
        <v>0</v>
      </c>
      <c r="D503" s="38"/>
    </row>
    <row r="504" spans="1:9" s="4" customFormat="1" x14ac:dyDescent="0.2">
      <c r="A504" s="143" t="s">
        <v>1394</v>
      </c>
      <c r="B504" s="378" t="s">
        <v>1398</v>
      </c>
      <c r="C504" s="106">
        <v>0</v>
      </c>
      <c r="D504" s="38"/>
    </row>
    <row r="505" spans="1:9" s="4" customFormat="1" x14ac:dyDescent="0.2">
      <c r="A505" s="143" t="s">
        <v>1394</v>
      </c>
      <c r="B505" s="40" t="s">
        <v>1041</v>
      </c>
      <c r="C505" s="106">
        <v>0</v>
      </c>
      <c r="D505" s="38"/>
    </row>
    <row r="506" spans="1:9" s="4" customFormat="1" x14ac:dyDescent="0.2">
      <c r="A506" s="143" t="s">
        <v>1394</v>
      </c>
      <c r="B506" s="40" t="s">
        <v>1247</v>
      </c>
      <c r="C506" s="106">
        <v>0</v>
      </c>
      <c r="D506" s="38"/>
    </row>
    <row r="507" spans="1:9" s="4" customFormat="1" x14ac:dyDescent="0.2">
      <c r="A507" s="143" t="s">
        <v>1394</v>
      </c>
      <c r="B507" s="40" t="s">
        <v>1126</v>
      </c>
      <c r="C507" s="106">
        <v>0</v>
      </c>
      <c r="D507" s="38"/>
    </row>
    <row r="508" spans="1:9" s="4" customFormat="1" x14ac:dyDescent="0.2">
      <c r="A508" s="143" t="s">
        <v>1394</v>
      </c>
      <c r="B508" s="40" t="s">
        <v>1399</v>
      </c>
      <c r="C508" s="106">
        <v>0</v>
      </c>
      <c r="D508" s="38"/>
      <c r="F508" s="184"/>
      <c r="G508" s="184"/>
      <c r="H508" s="253"/>
      <c r="I508" s="253"/>
    </row>
    <row r="509" spans="1:9" s="4" customFormat="1" x14ac:dyDescent="0.2">
      <c r="A509" s="143" t="s">
        <v>1394</v>
      </c>
      <c r="B509" s="378" t="s">
        <v>1029</v>
      </c>
      <c r="C509" s="106">
        <v>0</v>
      </c>
      <c r="D509" s="38"/>
    </row>
    <row r="510" spans="1:9" s="4" customFormat="1" x14ac:dyDescent="0.2">
      <c r="A510" s="12" t="s">
        <v>1394</v>
      </c>
      <c r="B510" s="380" t="s">
        <v>4657</v>
      </c>
      <c r="C510" s="106">
        <v>0</v>
      </c>
      <c r="D510" s="38"/>
    </row>
    <row r="511" spans="1:9" s="4" customFormat="1" x14ac:dyDescent="0.2">
      <c r="A511" s="143" t="s">
        <v>1394</v>
      </c>
      <c r="B511" s="40" t="s">
        <v>1402</v>
      </c>
      <c r="C511" s="106">
        <v>0</v>
      </c>
      <c r="D511" s="38"/>
    </row>
    <row r="512" spans="1:9" s="4" customFormat="1" x14ac:dyDescent="0.2">
      <c r="A512" s="143" t="s">
        <v>1394</v>
      </c>
      <c r="B512" s="40" t="s">
        <v>1124</v>
      </c>
      <c r="C512" s="106">
        <v>0</v>
      </c>
      <c r="D512" s="38"/>
    </row>
    <row r="513" spans="1:9" s="4" customFormat="1" x14ac:dyDescent="0.2">
      <c r="A513" s="143" t="s">
        <v>1394</v>
      </c>
      <c r="B513" s="40" t="s">
        <v>1403</v>
      </c>
      <c r="C513" s="106">
        <v>0</v>
      </c>
      <c r="D513" s="38"/>
    </row>
    <row r="514" spans="1:9" s="4" customFormat="1" x14ac:dyDescent="0.2">
      <c r="A514" s="12" t="s">
        <v>1394</v>
      </c>
      <c r="B514" s="380" t="s">
        <v>4654</v>
      </c>
      <c r="C514" s="106">
        <v>0</v>
      </c>
      <c r="D514" s="38"/>
      <c r="F514" s="184"/>
      <c r="G514" s="184"/>
      <c r="H514" s="253"/>
      <c r="I514" s="253"/>
    </row>
    <row r="515" spans="1:9" s="4" customFormat="1" x14ac:dyDescent="0.2">
      <c r="A515" s="12" t="s">
        <v>1394</v>
      </c>
      <c r="B515" s="4" t="s">
        <v>3550</v>
      </c>
      <c r="C515" s="106">
        <v>0</v>
      </c>
      <c r="D515" s="38"/>
    </row>
    <row r="516" spans="1:9" s="4" customFormat="1" x14ac:dyDescent="0.2">
      <c r="A516" s="143" t="s">
        <v>1394</v>
      </c>
      <c r="B516" s="40" t="s">
        <v>1405</v>
      </c>
      <c r="C516" s="106">
        <v>0</v>
      </c>
      <c r="D516" s="38"/>
      <c r="F516" s="184"/>
      <c r="G516" s="184"/>
      <c r="H516" s="253"/>
      <c r="I516" s="253"/>
    </row>
    <row r="517" spans="1:9" s="4" customFormat="1" x14ac:dyDescent="0.2">
      <c r="A517" s="143" t="s">
        <v>1394</v>
      </c>
      <c r="B517" s="40" t="s">
        <v>1406</v>
      </c>
      <c r="C517" s="106">
        <v>0</v>
      </c>
      <c r="D517" s="38"/>
      <c r="F517" s="184"/>
      <c r="G517" s="184"/>
      <c r="H517" s="253"/>
      <c r="I517" s="253"/>
    </row>
    <row r="518" spans="1:9" s="4" customFormat="1" x14ac:dyDescent="0.2">
      <c r="A518" s="143" t="s">
        <v>1394</v>
      </c>
      <c r="B518" s="40" t="s">
        <v>1409</v>
      </c>
      <c r="C518" s="106">
        <v>0</v>
      </c>
      <c r="D518" s="38"/>
    </row>
    <row r="519" spans="1:9" s="4" customFormat="1" x14ac:dyDescent="0.2">
      <c r="A519" s="143" t="s">
        <v>1394</v>
      </c>
      <c r="B519" s="40" t="s">
        <v>1099</v>
      </c>
      <c r="C519" s="106">
        <v>0</v>
      </c>
      <c r="D519" s="38"/>
    </row>
    <row r="520" spans="1:9" s="4" customFormat="1" x14ac:dyDescent="0.2">
      <c r="A520" s="143" t="s">
        <v>1394</v>
      </c>
      <c r="B520" s="40" t="s">
        <v>1036</v>
      </c>
      <c r="C520" s="106">
        <v>0</v>
      </c>
      <c r="D520" s="38"/>
    </row>
    <row r="521" spans="1:9" s="4" customFormat="1" x14ac:dyDescent="0.2">
      <c r="A521" s="12" t="s">
        <v>1394</v>
      </c>
      <c r="B521" s="4" t="s">
        <v>3635</v>
      </c>
      <c r="C521" s="106">
        <v>0</v>
      </c>
      <c r="D521" s="38"/>
    </row>
    <row r="522" spans="1:9" s="4" customFormat="1" x14ac:dyDescent="0.2">
      <c r="A522" s="12" t="s">
        <v>1394</v>
      </c>
      <c r="B522" s="4" t="s">
        <v>3533</v>
      </c>
      <c r="C522" s="106">
        <v>0</v>
      </c>
      <c r="D522" s="38"/>
    </row>
    <row r="523" spans="1:9" s="4" customFormat="1" x14ac:dyDescent="0.2">
      <c r="A523" s="12" t="s">
        <v>1394</v>
      </c>
      <c r="B523" s="380" t="s">
        <v>3534</v>
      </c>
      <c r="C523" s="106">
        <v>0</v>
      </c>
      <c r="D523" s="38"/>
      <c r="F523" s="417"/>
    </row>
    <row r="524" spans="1:9" s="4" customFormat="1" x14ac:dyDescent="0.2">
      <c r="A524" s="143" t="s">
        <v>1394</v>
      </c>
      <c r="B524" s="40" t="s">
        <v>1168</v>
      </c>
      <c r="C524" s="106">
        <v>0</v>
      </c>
      <c r="D524" s="38"/>
    </row>
    <row r="525" spans="1:9" s="4" customFormat="1" x14ac:dyDescent="0.2">
      <c r="A525" s="143" t="s">
        <v>1394</v>
      </c>
      <c r="B525" s="40" t="s">
        <v>1014</v>
      </c>
      <c r="C525" s="106">
        <v>0</v>
      </c>
      <c r="D525" s="38"/>
    </row>
    <row r="526" spans="1:9" s="4" customFormat="1" x14ac:dyDescent="0.2">
      <c r="A526" s="143" t="s">
        <v>1394</v>
      </c>
      <c r="B526" s="40" t="s">
        <v>1130</v>
      </c>
      <c r="C526" s="106">
        <v>0</v>
      </c>
      <c r="D526" s="38"/>
    </row>
    <row r="527" spans="1:9" s="4" customFormat="1" x14ac:dyDescent="0.2">
      <c r="A527" s="143" t="s">
        <v>1394</v>
      </c>
      <c r="B527" s="56" t="s">
        <v>2158</v>
      </c>
      <c r="C527" s="106">
        <v>0</v>
      </c>
      <c r="D527" s="38"/>
    </row>
    <row r="528" spans="1:9" s="4" customFormat="1" x14ac:dyDescent="0.2">
      <c r="A528" s="143" t="s">
        <v>1394</v>
      </c>
      <c r="B528" s="40" t="s">
        <v>1410</v>
      </c>
      <c r="C528" s="106">
        <v>0</v>
      </c>
      <c r="D528" s="38"/>
    </row>
    <row r="529" spans="1:4" s="4" customFormat="1" x14ac:dyDescent="0.2">
      <c r="A529" s="143" t="s">
        <v>1394</v>
      </c>
      <c r="B529" s="40" t="s">
        <v>1128</v>
      </c>
      <c r="C529" s="106">
        <v>0</v>
      </c>
      <c r="D529" s="38"/>
    </row>
    <row r="530" spans="1:4" s="4" customFormat="1" x14ac:dyDescent="0.2">
      <c r="A530" s="12" t="s">
        <v>1394</v>
      </c>
      <c r="B530" s="380" t="s">
        <v>3525</v>
      </c>
      <c r="C530" s="106">
        <v>0</v>
      </c>
      <c r="D530" s="38"/>
    </row>
    <row r="531" spans="1:4" s="4" customFormat="1" x14ac:dyDescent="0.2">
      <c r="A531" s="143" t="s">
        <v>1394</v>
      </c>
      <c r="B531" s="4" t="s">
        <v>4656</v>
      </c>
      <c r="C531" s="106">
        <v>0</v>
      </c>
      <c r="D531" s="38"/>
    </row>
    <row r="532" spans="1:4" s="4" customFormat="1" x14ac:dyDescent="0.2">
      <c r="A532" s="143" t="s">
        <v>1394</v>
      </c>
      <c r="B532" s="40" t="s">
        <v>1258</v>
      </c>
      <c r="C532" s="106">
        <v>0</v>
      </c>
      <c r="D532" s="38"/>
    </row>
    <row r="533" spans="1:4" s="4" customFormat="1" x14ac:dyDescent="0.2">
      <c r="A533" s="12" t="s">
        <v>1394</v>
      </c>
      <c r="B533" s="4" t="s">
        <v>3537</v>
      </c>
      <c r="C533" s="106">
        <v>0</v>
      </c>
      <c r="D533" s="38"/>
    </row>
    <row r="534" spans="1:4" s="4" customFormat="1" x14ac:dyDescent="0.2">
      <c r="A534" s="143" t="s">
        <v>1394</v>
      </c>
      <c r="B534" s="40" t="s">
        <v>1015</v>
      </c>
      <c r="C534" s="106">
        <v>0</v>
      </c>
      <c r="D534" s="38"/>
    </row>
    <row r="535" spans="1:4" s="4" customFormat="1" x14ac:dyDescent="0.2">
      <c r="A535" s="12" t="s">
        <v>1394</v>
      </c>
      <c r="B535" s="4" t="s">
        <v>3658</v>
      </c>
      <c r="C535" s="106">
        <v>0</v>
      </c>
      <c r="D535" s="38"/>
    </row>
    <row r="536" spans="1:4" s="4" customFormat="1" x14ac:dyDescent="0.2">
      <c r="A536" s="12" t="s">
        <v>1394</v>
      </c>
      <c r="B536" s="4" t="s">
        <v>1018</v>
      </c>
      <c r="C536" s="106">
        <v>0</v>
      </c>
      <c r="D536" s="38"/>
    </row>
    <row r="537" spans="1:4" s="4" customFormat="1" x14ac:dyDescent="0.2">
      <c r="A537" s="143" t="s">
        <v>1394</v>
      </c>
      <c r="B537" s="40" t="s">
        <v>1411</v>
      </c>
      <c r="C537" s="106">
        <v>0</v>
      </c>
      <c r="D537" s="38"/>
    </row>
    <row r="538" spans="1:4" s="4" customFormat="1" x14ac:dyDescent="0.2">
      <c r="A538" s="143" t="s">
        <v>1394</v>
      </c>
      <c r="B538" s="4" t="s">
        <v>3479</v>
      </c>
      <c r="C538" s="106">
        <v>0</v>
      </c>
      <c r="D538" s="38"/>
    </row>
    <row r="539" spans="1:4" s="4" customFormat="1" x14ac:dyDescent="0.2">
      <c r="A539" s="143" t="s">
        <v>1394</v>
      </c>
      <c r="B539" s="40" t="s">
        <v>1253</v>
      </c>
      <c r="C539" s="106">
        <v>0</v>
      </c>
      <c r="D539" s="38"/>
    </row>
    <row r="540" spans="1:4" s="4" customFormat="1" x14ac:dyDescent="0.2">
      <c r="A540" s="182" t="s">
        <v>1394</v>
      </c>
      <c r="B540" s="403" t="s">
        <v>4497</v>
      </c>
      <c r="C540" s="106">
        <v>0</v>
      </c>
      <c r="D540" s="38"/>
    </row>
    <row r="541" spans="1:4" s="4" customFormat="1" x14ac:dyDescent="0.2">
      <c r="A541" s="12" t="s">
        <v>1394</v>
      </c>
      <c r="B541" s="380" t="s">
        <v>3956</v>
      </c>
      <c r="C541" s="106">
        <v>0</v>
      </c>
      <c r="D541" s="38"/>
    </row>
    <row r="542" spans="1:4" s="4" customFormat="1" x14ac:dyDescent="0.2">
      <c r="A542" s="143" t="s">
        <v>1394</v>
      </c>
      <c r="B542" s="4" t="s">
        <v>3477</v>
      </c>
      <c r="C542" s="106">
        <v>0</v>
      </c>
      <c r="D542" s="38"/>
    </row>
    <row r="543" spans="1:4" s="4" customFormat="1" x14ac:dyDescent="0.2">
      <c r="A543" s="143" t="s">
        <v>1394</v>
      </c>
      <c r="B543" s="40" t="s">
        <v>1098</v>
      </c>
      <c r="C543" s="106">
        <v>0</v>
      </c>
      <c r="D543" s="38"/>
    </row>
    <row r="544" spans="1:4" s="4" customFormat="1" x14ac:dyDescent="0.2">
      <c r="A544" s="143" t="s">
        <v>1394</v>
      </c>
      <c r="B544" s="378" t="s">
        <v>1154</v>
      </c>
      <c r="C544" s="106">
        <v>0</v>
      </c>
      <c r="D544" s="38"/>
    </row>
    <row r="545" spans="1:4" s="4" customFormat="1" x14ac:dyDescent="0.2">
      <c r="A545" s="143" t="s">
        <v>1394</v>
      </c>
      <c r="B545" s="40" t="s">
        <v>1174</v>
      </c>
      <c r="C545" s="106">
        <v>0</v>
      </c>
      <c r="D545" s="38"/>
    </row>
    <row r="546" spans="1:4" s="4" customFormat="1" x14ac:dyDescent="0.2">
      <c r="A546" s="143" t="s">
        <v>1394</v>
      </c>
      <c r="B546" s="40" t="s">
        <v>1020</v>
      </c>
      <c r="C546" s="106">
        <v>0</v>
      </c>
      <c r="D546" s="38"/>
    </row>
    <row r="547" spans="1:4" s="4" customFormat="1" x14ac:dyDescent="0.2">
      <c r="A547" s="143" t="s">
        <v>1394</v>
      </c>
      <c r="B547" s="40" t="s">
        <v>1167</v>
      </c>
      <c r="C547" s="106">
        <v>0</v>
      </c>
      <c r="D547" s="38"/>
    </row>
    <row r="548" spans="1:4" s="4" customFormat="1" x14ac:dyDescent="0.2">
      <c r="A548" s="143" t="s">
        <v>1394</v>
      </c>
      <c r="B548" s="40" t="s">
        <v>1266</v>
      </c>
      <c r="C548" s="106">
        <v>0</v>
      </c>
      <c r="D548" s="38"/>
    </row>
    <row r="549" spans="1:4" s="4" customFormat="1" x14ac:dyDescent="0.2">
      <c r="A549" s="143" t="s">
        <v>1394</v>
      </c>
      <c r="B549" s="378" t="s">
        <v>1413</v>
      </c>
      <c r="C549" s="106">
        <v>0</v>
      </c>
      <c r="D549" s="38"/>
    </row>
    <row r="550" spans="1:4" s="4" customFormat="1" x14ac:dyDescent="0.2">
      <c r="A550" s="143" t="s">
        <v>1394</v>
      </c>
      <c r="B550" s="40" t="s">
        <v>1415</v>
      </c>
      <c r="C550" s="106">
        <v>0</v>
      </c>
      <c r="D550" s="38"/>
    </row>
    <row r="551" spans="1:4" s="4" customFormat="1" x14ac:dyDescent="0.2">
      <c r="A551" s="143" t="s">
        <v>1394</v>
      </c>
      <c r="B551" s="378" t="s">
        <v>1416</v>
      </c>
      <c r="C551" s="106">
        <v>0</v>
      </c>
      <c r="D551" s="38"/>
    </row>
    <row r="552" spans="1:4" s="4" customFormat="1" x14ac:dyDescent="0.2">
      <c r="A552" s="143" t="s">
        <v>1394</v>
      </c>
      <c r="B552" s="40" t="s">
        <v>1418</v>
      </c>
      <c r="C552" s="106">
        <v>0</v>
      </c>
      <c r="D552" s="38"/>
    </row>
    <row r="553" spans="1:4" s="4" customFormat="1" x14ac:dyDescent="0.2">
      <c r="A553" s="143" t="s">
        <v>1394</v>
      </c>
      <c r="B553" s="378" t="s">
        <v>1419</v>
      </c>
      <c r="C553" s="106">
        <v>0</v>
      </c>
      <c r="D553" s="38"/>
    </row>
    <row r="554" spans="1:4" s="4" customFormat="1" x14ac:dyDescent="0.2">
      <c r="A554" s="143" t="s">
        <v>1394</v>
      </c>
      <c r="B554" s="40" t="s">
        <v>1421</v>
      </c>
      <c r="C554" s="106">
        <v>0</v>
      </c>
      <c r="D554" s="38"/>
    </row>
    <row r="555" spans="1:4" s="4" customFormat="1" x14ac:dyDescent="0.2">
      <c r="A555" s="143" t="s">
        <v>1394</v>
      </c>
      <c r="B555" s="40" t="s">
        <v>1424</v>
      </c>
      <c r="C555" s="106">
        <v>0</v>
      </c>
      <c r="D555" s="38"/>
    </row>
    <row r="556" spans="1:4" s="4" customFormat="1" x14ac:dyDescent="0.2">
      <c r="A556" s="143" t="s">
        <v>1394</v>
      </c>
      <c r="B556" s="40" t="s">
        <v>1425</v>
      </c>
      <c r="C556" s="106">
        <v>0</v>
      </c>
      <c r="D556" s="38"/>
    </row>
    <row r="557" spans="1:4" s="4" customFormat="1" x14ac:dyDescent="0.2">
      <c r="A557" s="143" t="s">
        <v>1394</v>
      </c>
      <c r="B557" s="40" t="s">
        <v>1426</v>
      </c>
      <c r="C557" s="106">
        <v>0</v>
      </c>
      <c r="D557" s="38"/>
    </row>
    <row r="558" spans="1:4" s="4" customFormat="1" x14ac:dyDescent="0.2">
      <c r="A558" s="143" t="s">
        <v>1394</v>
      </c>
      <c r="B558" s="40" t="s">
        <v>4658</v>
      </c>
      <c r="C558" s="106">
        <v>0</v>
      </c>
      <c r="D558" s="38"/>
    </row>
    <row r="559" spans="1:4" s="4" customFormat="1" x14ac:dyDescent="0.2">
      <c r="A559" s="143" t="s">
        <v>1394</v>
      </c>
      <c r="B559" s="378" t="s">
        <v>1428</v>
      </c>
      <c r="C559" s="106">
        <v>0</v>
      </c>
      <c r="D559" s="38"/>
    </row>
    <row r="560" spans="1:4" s="4" customFormat="1" x14ac:dyDescent="0.2">
      <c r="A560" s="182" t="s">
        <v>1394</v>
      </c>
      <c r="B560" s="403" t="s">
        <v>1430</v>
      </c>
      <c r="C560" s="106">
        <v>0</v>
      </c>
      <c r="D560" s="38"/>
    </row>
    <row r="561" spans="1:4" s="4" customFormat="1" x14ac:dyDescent="0.2">
      <c r="A561" s="143" t="s">
        <v>1394</v>
      </c>
      <c r="B561" s="40" t="s">
        <v>1431</v>
      </c>
      <c r="C561" s="106">
        <v>0</v>
      </c>
      <c r="D561" s="38"/>
    </row>
    <row r="562" spans="1:4" s="4" customFormat="1" x14ac:dyDescent="0.2">
      <c r="A562" s="12" t="s">
        <v>1394</v>
      </c>
      <c r="B562" s="378" t="s">
        <v>4973</v>
      </c>
      <c r="C562" s="106">
        <v>0</v>
      </c>
      <c r="D562" s="38"/>
    </row>
    <row r="563" spans="1:4" s="4" customFormat="1" x14ac:dyDescent="0.2">
      <c r="A563" s="143" t="s">
        <v>1394</v>
      </c>
      <c r="B563" s="40" t="s">
        <v>1433</v>
      </c>
      <c r="C563" s="106">
        <v>0</v>
      </c>
      <c r="D563" s="38"/>
    </row>
    <row r="564" spans="1:4" s="4" customFormat="1" x14ac:dyDescent="0.2">
      <c r="A564" s="12" t="s">
        <v>1394</v>
      </c>
      <c r="B564" s="40" t="s">
        <v>1434</v>
      </c>
      <c r="C564" s="106">
        <v>0</v>
      </c>
      <c r="D564" s="38"/>
    </row>
    <row r="565" spans="1:4" s="4" customFormat="1" x14ac:dyDescent="0.2">
      <c r="A565" s="143" t="s">
        <v>1394</v>
      </c>
      <c r="B565" s="40" t="s">
        <v>1435</v>
      </c>
      <c r="C565" s="106">
        <v>0</v>
      </c>
      <c r="D565" s="38"/>
    </row>
    <row r="566" spans="1:4" s="4" customFormat="1" x14ac:dyDescent="0.2">
      <c r="A566" s="143" t="s">
        <v>1394</v>
      </c>
      <c r="B566" s="40" t="s">
        <v>1437</v>
      </c>
      <c r="C566" s="106">
        <v>0</v>
      </c>
      <c r="D566" s="38"/>
    </row>
    <row r="567" spans="1:4" s="4" customFormat="1" x14ac:dyDescent="0.2">
      <c r="A567" s="143" t="s">
        <v>1394</v>
      </c>
      <c r="B567" s="40" t="s">
        <v>1438</v>
      </c>
      <c r="C567" s="106">
        <v>0</v>
      </c>
      <c r="D567" s="38"/>
    </row>
    <row r="568" spans="1:4" s="4" customFormat="1" x14ac:dyDescent="0.2">
      <c r="A568" s="143" t="s">
        <v>1394</v>
      </c>
      <c r="B568" s="378" t="s">
        <v>4665</v>
      </c>
      <c r="C568" s="106">
        <v>0</v>
      </c>
      <c r="D568" s="38"/>
    </row>
    <row r="569" spans="1:4" s="4" customFormat="1" x14ac:dyDescent="0.2">
      <c r="A569" s="143" t="s">
        <v>1394</v>
      </c>
      <c r="B569" s="40" t="s">
        <v>1440</v>
      </c>
      <c r="C569" s="106">
        <v>0</v>
      </c>
      <c r="D569" s="38"/>
    </row>
    <row r="570" spans="1:4" s="4" customFormat="1" x14ac:dyDescent="0.2">
      <c r="A570" s="143" t="s">
        <v>1394</v>
      </c>
      <c r="B570" s="40" t="s">
        <v>1441</v>
      </c>
      <c r="C570" s="106">
        <v>0</v>
      </c>
      <c r="D570" s="38"/>
    </row>
    <row r="571" spans="1:4" s="4" customFormat="1" x14ac:dyDescent="0.2">
      <c r="A571" s="143" t="s">
        <v>1394</v>
      </c>
      <c r="B571" s="40" t="s">
        <v>1119</v>
      </c>
      <c r="C571" s="106">
        <v>0</v>
      </c>
      <c r="D571" s="38"/>
    </row>
    <row r="572" spans="1:4" s="4" customFormat="1" x14ac:dyDescent="0.2">
      <c r="A572" s="143" t="s">
        <v>1394</v>
      </c>
      <c r="B572" s="378" t="s">
        <v>1121</v>
      </c>
      <c r="C572" s="106">
        <v>0</v>
      </c>
      <c r="D572" s="38"/>
    </row>
    <row r="573" spans="1:4" s="4" customFormat="1" x14ac:dyDescent="0.2">
      <c r="A573" s="143" t="s">
        <v>1394</v>
      </c>
      <c r="B573" s="40" t="s">
        <v>1149</v>
      </c>
      <c r="C573" s="106">
        <v>0</v>
      </c>
      <c r="D573" s="38"/>
    </row>
    <row r="574" spans="1:4" s="4" customFormat="1" x14ac:dyDescent="0.2">
      <c r="A574" s="143" t="s">
        <v>1394</v>
      </c>
      <c r="B574" s="40" t="s">
        <v>1442</v>
      </c>
      <c r="C574" s="106">
        <v>0</v>
      </c>
      <c r="D574" s="38"/>
    </row>
    <row r="575" spans="1:4" s="4" customFormat="1" x14ac:dyDescent="0.2">
      <c r="A575" s="143" t="s">
        <v>1394</v>
      </c>
      <c r="B575" s="40" t="s">
        <v>1113</v>
      </c>
      <c r="C575" s="106">
        <v>0</v>
      </c>
      <c r="D575" s="38"/>
    </row>
    <row r="576" spans="1:4" s="4" customFormat="1" x14ac:dyDescent="0.2">
      <c r="A576" s="143" t="s">
        <v>1394</v>
      </c>
      <c r="B576" s="40" t="s">
        <v>1150</v>
      </c>
      <c r="C576" s="106">
        <v>0</v>
      </c>
      <c r="D576" s="38"/>
    </row>
    <row r="577" spans="1:4" s="4" customFormat="1" x14ac:dyDescent="0.2">
      <c r="A577" s="12" t="s">
        <v>1394</v>
      </c>
      <c r="B577" s="4" t="s">
        <v>3526</v>
      </c>
      <c r="C577" s="106">
        <v>0</v>
      </c>
      <c r="D577" s="38"/>
    </row>
    <row r="578" spans="1:4" s="4" customFormat="1" x14ac:dyDescent="0.2">
      <c r="A578" s="143" t="s">
        <v>1394</v>
      </c>
      <c r="B578" s="40" t="s">
        <v>1147</v>
      </c>
      <c r="C578" s="106">
        <v>0</v>
      </c>
      <c r="D578" s="38"/>
    </row>
    <row r="579" spans="1:4" s="4" customFormat="1" x14ac:dyDescent="0.2">
      <c r="A579" s="143" t="s">
        <v>1394</v>
      </c>
      <c r="B579" s="40" t="s">
        <v>1028</v>
      </c>
      <c r="C579" s="106">
        <v>0</v>
      </c>
      <c r="D579" s="38"/>
    </row>
    <row r="580" spans="1:4" s="4" customFormat="1" x14ac:dyDescent="0.2">
      <c r="A580" s="12" t="s">
        <v>1394</v>
      </c>
      <c r="B580" s="4" t="s">
        <v>3634</v>
      </c>
      <c r="C580" s="106">
        <v>0</v>
      </c>
      <c r="D580" s="38"/>
    </row>
    <row r="581" spans="1:4" s="4" customFormat="1" x14ac:dyDescent="0.2">
      <c r="A581" s="143" t="s">
        <v>1394</v>
      </c>
      <c r="B581" s="40" t="s">
        <v>1042</v>
      </c>
      <c r="C581" s="106">
        <v>0</v>
      </c>
      <c r="D581" s="38"/>
    </row>
    <row r="582" spans="1:4" s="4" customFormat="1" x14ac:dyDescent="0.2">
      <c r="A582" s="143" t="s">
        <v>1394</v>
      </c>
      <c r="B582" s="40" t="s">
        <v>1443</v>
      </c>
      <c r="C582" s="106">
        <v>0</v>
      </c>
      <c r="D582" s="38"/>
    </row>
    <row r="583" spans="1:4" s="4" customFormat="1" x14ac:dyDescent="0.2">
      <c r="A583" s="143" t="s">
        <v>1394</v>
      </c>
      <c r="B583" s="40" t="s">
        <v>1444</v>
      </c>
      <c r="C583" s="106">
        <v>0</v>
      </c>
      <c r="D583" s="38"/>
    </row>
    <row r="584" spans="1:4" s="4" customFormat="1" x14ac:dyDescent="0.2">
      <c r="A584" s="143" t="s">
        <v>1394</v>
      </c>
      <c r="B584" s="40" t="s">
        <v>1169</v>
      </c>
      <c r="C584" s="106">
        <v>0</v>
      </c>
      <c r="D584" s="38"/>
    </row>
    <row r="585" spans="1:4" s="4" customFormat="1" x14ac:dyDescent="0.2">
      <c r="A585" s="12" t="s">
        <v>1394</v>
      </c>
      <c r="B585" s="4" t="s">
        <v>3608</v>
      </c>
      <c r="C585" s="106">
        <v>0</v>
      </c>
      <c r="D585" s="38"/>
    </row>
    <row r="586" spans="1:4" s="4" customFormat="1" x14ac:dyDescent="0.2">
      <c r="A586" s="143" t="s">
        <v>1394</v>
      </c>
      <c r="B586" s="40" t="s">
        <v>1037</v>
      </c>
      <c r="C586" s="106">
        <v>0</v>
      </c>
      <c r="D586" s="38"/>
    </row>
    <row r="587" spans="1:4" s="4" customFormat="1" x14ac:dyDescent="0.2">
      <c r="A587" s="143" t="s">
        <v>1394</v>
      </c>
      <c r="B587" s="40" t="s">
        <v>1100</v>
      </c>
      <c r="C587" s="106">
        <v>0</v>
      </c>
      <c r="D587" s="38"/>
    </row>
    <row r="588" spans="1:4" s="4" customFormat="1" x14ac:dyDescent="0.2">
      <c r="A588" s="143" t="s">
        <v>1394</v>
      </c>
      <c r="B588" s="40" t="s">
        <v>1148</v>
      </c>
      <c r="C588" s="106">
        <v>0</v>
      </c>
      <c r="D588" s="38"/>
    </row>
    <row r="589" spans="1:4" s="4" customFormat="1" x14ac:dyDescent="0.2">
      <c r="A589" s="143" t="s">
        <v>1394</v>
      </c>
      <c r="B589" s="40" t="s">
        <v>1145</v>
      </c>
      <c r="C589" s="106">
        <v>0</v>
      </c>
      <c r="D589" s="38"/>
    </row>
    <row r="590" spans="1:4" s="4" customFormat="1" x14ac:dyDescent="0.2">
      <c r="A590" s="143" t="s">
        <v>1394</v>
      </c>
      <c r="B590" s="40" t="s">
        <v>1445</v>
      </c>
      <c r="C590" s="106">
        <v>0</v>
      </c>
      <c r="D590" s="38"/>
    </row>
    <row r="591" spans="1:4" s="4" customFormat="1" x14ac:dyDescent="0.2">
      <c r="A591" s="143" t="s">
        <v>1394</v>
      </c>
      <c r="B591" s="40" t="s">
        <v>1267</v>
      </c>
      <c r="C591" s="106">
        <v>0</v>
      </c>
      <c r="D591" s="38"/>
    </row>
    <row r="592" spans="1:4" s="4" customFormat="1" x14ac:dyDescent="0.2">
      <c r="A592" s="143" t="s">
        <v>1394</v>
      </c>
      <c r="B592" s="40" t="s">
        <v>1446</v>
      </c>
      <c r="C592" s="106">
        <v>0</v>
      </c>
      <c r="D592" s="38"/>
    </row>
    <row r="593" spans="1:4" s="4" customFormat="1" x14ac:dyDescent="0.2">
      <c r="A593" s="143" t="s">
        <v>1394</v>
      </c>
      <c r="B593" s="40" t="s">
        <v>4579</v>
      </c>
      <c r="C593" s="106">
        <v>0</v>
      </c>
      <c r="D593" s="38"/>
    </row>
    <row r="594" spans="1:4" s="4" customFormat="1" x14ac:dyDescent="0.2">
      <c r="A594" s="143" t="s">
        <v>1394</v>
      </c>
      <c r="B594" s="40" t="s">
        <v>1447</v>
      </c>
      <c r="C594" s="106">
        <v>0</v>
      </c>
      <c r="D594" s="38"/>
    </row>
    <row r="595" spans="1:4" s="4" customFormat="1" x14ac:dyDescent="0.2">
      <c r="A595" s="143" t="s">
        <v>1394</v>
      </c>
      <c r="B595" s="40" t="s">
        <v>1118</v>
      </c>
      <c r="C595" s="106">
        <v>0</v>
      </c>
      <c r="D595" s="38"/>
    </row>
    <row r="596" spans="1:4" s="4" customFormat="1" x14ac:dyDescent="0.2">
      <c r="A596" s="143" t="s">
        <v>1394</v>
      </c>
      <c r="B596" s="40" t="s">
        <v>1268</v>
      </c>
      <c r="C596" s="106">
        <v>0</v>
      </c>
      <c r="D596" s="38"/>
    </row>
    <row r="597" spans="1:4" s="4" customFormat="1" x14ac:dyDescent="0.2">
      <c r="A597" s="143" t="s">
        <v>1394</v>
      </c>
      <c r="B597" s="40" t="s">
        <v>1151</v>
      </c>
      <c r="C597" s="106">
        <v>0</v>
      </c>
      <c r="D597" s="38"/>
    </row>
    <row r="598" spans="1:4" s="4" customFormat="1" x14ac:dyDescent="0.2">
      <c r="A598" s="143" t="s">
        <v>1394</v>
      </c>
      <c r="B598" s="40" t="s">
        <v>1122</v>
      </c>
      <c r="C598" s="106">
        <v>0</v>
      </c>
      <c r="D598" s="38"/>
    </row>
    <row r="599" spans="1:4" s="4" customFormat="1" x14ac:dyDescent="0.2">
      <c r="A599" s="12" t="s">
        <v>1394</v>
      </c>
      <c r="B599" s="4" t="s">
        <v>3572</v>
      </c>
      <c r="C599" s="106">
        <v>0</v>
      </c>
      <c r="D599" s="38"/>
    </row>
    <row r="600" spans="1:4" s="4" customFormat="1" x14ac:dyDescent="0.2">
      <c r="A600" s="143" t="s">
        <v>1394</v>
      </c>
      <c r="B600" s="40" t="s">
        <v>1256</v>
      </c>
      <c r="C600" s="106">
        <v>0</v>
      </c>
      <c r="D600" s="38"/>
    </row>
    <row r="601" spans="1:4" s="4" customFormat="1" x14ac:dyDescent="0.2">
      <c r="A601" s="143" t="s">
        <v>1394</v>
      </c>
      <c r="B601" s="40" t="s">
        <v>1030</v>
      </c>
      <c r="C601" s="106">
        <v>0</v>
      </c>
      <c r="D601" s="38"/>
    </row>
    <row r="602" spans="1:4" s="4" customFormat="1" x14ac:dyDescent="0.2">
      <c r="A602" s="143" t="s">
        <v>1394</v>
      </c>
      <c r="B602" s="378" t="s">
        <v>1202</v>
      </c>
      <c r="C602" s="106">
        <v>0</v>
      </c>
      <c r="D602" s="38"/>
    </row>
    <row r="603" spans="1:4" s="4" customFormat="1" x14ac:dyDescent="0.2">
      <c r="A603" s="143" t="s">
        <v>1394</v>
      </c>
      <c r="B603" s="378" t="s">
        <v>1449</v>
      </c>
      <c r="C603" s="106">
        <v>0</v>
      </c>
      <c r="D603" s="38"/>
    </row>
    <row r="604" spans="1:4" s="4" customFormat="1" x14ac:dyDescent="0.2">
      <c r="A604" s="12" t="s">
        <v>1394</v>
      </c>
      <c r="B604" s="4" t="s">
        <v>3657</v>
      </c>
      <c r="C604" s="106">
        <v>0</v>
      </c>
      <c r="D604" s="38"/>
    </row>
    <row r="605" spans="1:4" s="4" customFormat="1" x14ac:dyDescent="0.2">
      <c r="A605" s="143" t="s">
        <v>1394</v>
      </c>
      <c r="B605" s="40" t="s">
        <v>1450</v>
      </c>
      <c r="C605" s="106">
        <v>0</v>
      </c>
      <c r="D605" s="38"/>
    </row>
    <row r="606" spans="1:4" s="4" customFormat="1" x14ac:dyDescent="0.2">
      <c r="A606" s="143" t="s">
        <v>1394</v>
      </c>
      <c r="B606" s="40" t="s">
        <v>1451</v>
      </c>
      <c r="C606" s="106">
        <v>0</v>
      </c>
      <c r="D606" s="38"/>
    </row>
    <row r="607" spans="1:4" s="4" customFormat="1" x14ac:dyDescent="0.2">
      <c r="A607" s="143" t="s">
        <v>1394</v>
      </c>
      <c r="B607" s="40" t="s">
        <v>1452</v>
      </c>
      <c r="C607" s="106">
        <v>0</v>
      </c>
      <c r="D607" s="38"/>
    </row>
    <row r="608" spans="1:4" s="4" customFormat="1" x14ac:dyDescent="0.2">
      <c r="A608" s="143" t="s">
        <v>1394</v>
      </c>
      <c r="B608" s="40" t="s">
        <v>1453</v>
      </c>
      <c r="C608" s="106">
        <v>0</v>
      </c>
      <c r="D608" s="38"/>
    </row>
    <row r="609" spans="1:4" s="4" customFormat="1" x14ac:dyDescent="0.2">
      <c r="A609" s="143" t="s">
        <v>1394</v>
      </c>
      <c r="B609" s="378" t="s">
        <v>1454</v>
      </c>
      <c r="C609" s="106">
        <v>0</v>
      </c>
      <c r="D609" s="38"/>
    </row>
    <row r="610" spans="1:4" s="4" customFormat="1" x14ac:dyDescent="0.2">
      <c r="A610" s="143" t="s">
        <v>1394</v>
      </c>
      <c r="B610" s="40" t="s">
        <v>1248</v>
      </c>
      <c r="C610" s="106">
        <v>0</v>
      </c>
      <c r="D610" s="38"/>
    </row>
    <row r="611" spans="1:4" s="4" customFormat="1" x14ac:dyDescent="0.2">
      <c r="A611" s="143" t="s">
        <v>1394</v>
      </c>
      <c r="B611" s="380" t="s">
        <v>3601</v>
      </c>
      <c r="C611" s="106">
        <v>0</v>
      </c>
      <c r="D611" s="38"/>
    </row>
    <row r="612" spans="1:4" s="4" customFormat="1" x14ac:dyDescent="0.2">
      <c r="A612" s="143" t="s">
        <v>1394</v>
      </c>
      <c r="B612" s="40" t="s">
        <v>1455</v>
      </c>
      <c r="C612" s="106">
        <v>0</v>
      </c>
      <c r="D612" s="38"/>
    </row>
    <row r="613" spans="1:4" s="4" customFormat="1" x14ac:dyDescent="0.2">
      <c r="A613" s="12" t="s">
        <v>1394</v>
      </c>
      <c r="B613" s="40" t="s">
        <v>1127</v>
      </c>
      <c r="C613" s="106">
        <v>0</v>
      </c>
      <c r="D613" s="38"/>
    </row>
    <row r="614" spans="1:4" s="4" customFormat="1" x14ac:dyDescent="0.2">
      <c r="A614" s="143" t="s">
        <v>1394</v>
      </c>
      <c r="B614" s="40" t="s">
        <v>1456</v>
      </c>
      <c r="C614" s="106">
        <v>0</v>
      </c>
      <c r="D614" s="38"/>
    </row>
    <row r="615" spans="1:4" s="4" customFormat="1" x14ac:dyDescent="0.2">
      <c r="A615" s="143" t="s">
        <v>1394</v>
      </c>
      <c r="B615" s="40" t="s">
        <v>1125</v>
      </c>
      <c r="C615" s="106">
        <v>0</v>
      </c>
      <c r="D615" s="38"/>
    </row>
    <row r="616" spans="1:4" s="4" customFormat="1" x14ac:dyDescent="0.2">
      <c r="A616" s="143" t="s">
        <v>1394</v>
      </c>
      <c r="B616" s="40" t="s">
        <v>1153</v>
      </c>
      <c r="C616" s="106">
        <v>0</v>
      </c>
      <c r="D616" s="38"/>
    </row>
    <row r="617" spans="1:4" s="4" customFormat="1" x14ac:dyDescent="0.2">
      <c r="A617" s="143" t="s">
        <v>1394</v>
      </c>
      <c r="B617" s="40" t="s">
        <v>1459</v>
      </c>
      <c r="C617" s="106">
        <v>0</v>
      </c>
      <c r="D617" s="38"/>
    </row>
    <row r="618" spans="1:4" s="4" customFormat="1" x14ac:dyDescent="0.2">
      <c r="A618" s="143" t="s">
        <v>1394</v>
      </c>
      <c r="B618" s="40" t="s">
        <v>1257</v>
      </c>
      <c r="C618" s="106">
        <v>0</v>
      </c>
      <c r="D618" s="38"/>
    </row>
    <row r="619" spans="1:4" s="4" customFormat="1" x14ac:dyDescent="0.2">
      <c r="A619" s="12" t="s">
        <v>1394</v>
      </c>
      <c r="B619" s="4" t="s">
        <v>1609</v>
      </c>
      <c r="C619" s="106">
        <v>0</v>
      </c>
      <c r="D619" s="38"/>
    </row>
    <row r="620" spans="1:4" s="4" customFormat="1" x14ac:dyDescent="0.2">
      <c r="A620" s="143" t="s">
        <v>1394</v>
      </c>
      <c r="B620" s="4" t="s">
        <v>3478</v>
      </c>
      <c r="C620" s="106">
        <v>0</v>
      </c>
      <c r="D620" s="38"/>
    </row>
    <row r="621" spans="1:4" s="4" customFormat="1" x14ac:dyDescent="0.2">
      <c r="A621" s="143" t="s">
        <v>1394</v>
      </c>
      <c r="B621" s="40" t="s">
        <v>1460</v>
      </c>
      <c r="C621" s="106">
        <v>0</v>
      </c>
      <c r="D621" s="38"/>
    </row>
    <row r="622" spans="1:4" s="4" customFormat="1" x14ac:dyDescent="0.2">
      <c r="A622" s="143" t="s">
        <v>1394</v>
      </c>
      <c r="B622" s="40" t="s">
        <v>1031</v>
      </c>
      <c r="C622" s="106">
        <v>0</v>
      </c>
      <c r="D622" s="38"/>
    </row>
    <row r="623" spans="1:4" s="4" customFormat="1" x14ac:dyDescent="0.2">
      <c r="A623" s="143" t="s">
        <v>1394</v>
      </c>
      <c r="B623" s="40" t="s">
        <v>1120</v>
      </c>
      <c r="C623" s="106">
        <v>0</v>
      </c>
      <c r="D623" s="38"/>
    </row>
    <row r="624" spans="1:4" s="4" customFormat="1" x14ac:dyDescent="0.2">
      <c r="A624" s="12" t="s">
        <v>1394</v>
      </c>
      <c r="B624" s="4" t="s">
        <v>4578</v>
      </c>
      <c r="C624" s="106">
        <v>0</v>
      </c>
      <c r="D624" s="38"/>
    </row>
    <row r="625" spans="1:4" s="4" customFormat="1" x14ac:dyDescent="0.2">
      <c r="A625" s="12" t="s">
        <v>1394</v>
      </c>
      <c r="B625" s="4" t="s">
        <v>4577</v>
      </c>
      <c r="C625" s="106">
        <v>0</v>
      </c>
      <c r="D625" s="38"/>
    </row>
    <row r="626" spans="1:4" s="4" customFormat="1" x14ac:dyDescent="0.2">
      <c r="A626" s="143" t="s">
        <v>1394</v>
      </c>
      <c r="B626" s="40" t="s">
        <v>1177</v>
      </c>
      <c r="C626" s="106">
        <v>0</v>
      </c>
      <c r="D626" s="38"/>
    </row>
    <row r="627" spans="1:4" s="4" customFormat="1" x14ac:dyDescent="0.2">
      <c r="A627" s="143" t="s">
        <v>1394</v>
      </c>
      <c r="B627" s="40" t="s">
        <v>1114</v>
      </c>
      <c r="C627" s="106">
        <v>0</v>
      </c>
      <c r="D627" s="38"/>
    </row>
    <row r="628" spans="1:4" s="4" customFormat="1" x14ac:dyDescent="0.2">
      <c r="A628" s="143" t="s">
        <v>1394</v>
      </c>
      <c r="B628" s="40" t="s">
        <v>1461</v>
      </c>
      <c r="C628" s="106">
        <v>0</v>
      </c>
      <c r="D628" s="38"/>
    </row>
    <row r="629" spans="1:4" s="4" customFormat="1" x14ac:dyDescent="0.2">
      <c r="A629" s="143" t="s">
        <v>1394</v>
      </c>
      <c r="B629" s="40" t="s">
        <v>1255</v>
      </c>
      <c r="C629" s="106">
        <v>0</v>
      </c>
      <c r="D629" s="38"/>
    </row>
    <row r="630" spans="1:4" s="4" customFormat="1" x14ac:dyDescent="0.2">
      <c r="A630" s="143" t="s">
        <v>1394</v>
      </c>
      <c r="B630" s="40" t="s">
        <v>1254</v>
      </c>
      <c r="C630" s="106">
        <v>0</v>
      </c>
      <c r="D630" s="38"/>
    </row>
    <row r="631" spans="1:4" s="4" customFormat="1" x14ac:dyDescent="0.2">
      <c r="A631" s="12" t="s">
        <v>1394</v>
      </c>
      <c r="B631" s="4" t="s">
        <v>1633</v>
      </c>
      <c r="C631" s="106">
        <v>0</v>
      </c>
      <c r="D631" s="38"/>
    </row>
    <row r="632" spans="1:4" s="4" customFormat="1" x14ac:dyDescent="0.2">
      <c r="A632" s="143" t="s">
        <v>1394</v>
      </c>
      <c r="B632" s="40" t="s">
        <v>1021</v>
      </c>
      <c r="C632" s="106">
        <v>0</v>
      </c>
      <c r="D632" s="38"/>
    </row>
    <row r="633" spans="1:4" s="4" customFormat="1" x14ac:dyDescent="0.2">
      <c r="A633" s="143" t="s">
        <v>1394</v>
      </c>
      <c r="B633" s="40" t="s">
        <v>1463</v>
      </c>
      <c r="C633" s="106">
        <v>0</v>
      </c>
      <c r="D633" s="38"/>
    </row>
    <row r="634" spans="1:4" s="4" customFormat="1" x14ac:dyDescent="0.2">
      <c r="A634" s="143" t="s">
        <v>1394</v>
      </c>
      <c r="B634" s="40" t="s">
        <v>1464</v>
      </c>
      <c r="C634" s="106">
        <v>0</v>
      </c>
      <c r="D634" s="38"/>
    </row>
    <row r="635" spans="1:4" s="4" customFormat="1" x14ac:dyDescent="0.2">
      <c r="A635" s="143" t="s">
        <v>1394</v>
      </c>
      <c r="B635" s="40" t="s">
        <v>1064</v>
      </c>
      <c r="C635" s="106">
        <v>0</v>
      </c>
      <c r="D635" s="38"/>
    </row>
    <row r="636" spans="1:4" s="4" customFormat="1" x14ac:dyDescent="0.2">
      <c r="A636" s="143" t="s">
        <v>1394</v>
      </c>
      <c r="B636" s="40" t="s">
        <v>4674</v>
      </c>
      <c r="C636" s="106">
        <v>0</v>
      </c>
      <c r="D636" s="38"/>
    </row>
    <row r="637" spans="1:4" s="4" customFormat="1" x14ac:dyDescent="0.2">
      <c r="A637" s="12" t="s">
        <v>1394</v>
      </c>
      <c r="B637" s="4" t="s">
        <v>3536</v>
      </c>
      <c r="C637" s="106">
        <v>0</v>
      </c>
      <c r="D637" s="38"/>
    </row>
    <row r="638" spans="1:4" s="4" customFormat="1" x14ac:dyDescent="0.2">
      <c r="A638" s="143" t="s">
        <v>1394</v>
      </c>
      <c r="B638" s="40" t="s">
        <v>1152</v>
      </c>
      <c r="C638" s="106">
        <v>0</v>
      </c>
      <c r="D638" s="38"/>
    </row>
    <row r="639" spans="1:4" s="4" customFormat="1" x14ac:dyDescent="0.2">
      <c r="A639" s="143" t="s">
        <v>1394</v>
      </c>
      <c r="B639" s="40" t="s">
        <v>1249</v>
      </c>
      <c r="C639" s="106">
        <v>0</v>
      </c>
      <c r="D639" s="38"/>
    </row>
    <row r="640" spans="1:4" s="4" customFormat="1" x14ac:dyDescent="0.2">
      <c r="A640" s="143" t="s">
        <v>1394</v>
      </c>
      <c r="B640" s="40" t="s">
        <v>1131</v>
      </c>
      <c r="C640" s="106">
        <v>0</v>
      </c>
      <c r="D640" s="38"/>
    </row>
    <row r="641" spans="1:5" s="4" customFormat="1" x14ac:dyDescent="0.2">
      <c r="A641" s="143" t="s">
        <v>1394</v>
      </c>
      <c r="B641" s="40" t="s">
        <v>1034</v>
      </c>
      <c r="C641" s="106">
        <v>0</v>
      </c>
      <c r="D641" s="38"/>
    </row>
    <row r="642" spans="1:5" s="4" customFormat="1" x14ac:dyDescent="0.2">
      <c r="A642" s="143" t="s">
        <v>1394</v>
      </c>
      <c r="B642" s="40" t="s">
        <v>1293</v>
      </c>
      <c r="C642" s="106">
        <v>0</v>
      </c>
      <c r="D642" s="38"/>
    </row>
    <row r="643" spans="1:5" s="4" customFormat="1" x14ac:dyDescent="0.2">
      <c r="A643" s="143" t="s">
        <v>1394</v>
      </c>
      <c r="B643" s="378" t="s">
        <v>1022</v>
      </c>
      <c r="C643" s="106">
        <v>0</v>
      </c>
      <c r="D643" s="38"/>
    </row>
    <row r="644" spans="1:5" s="4" customFormat="1" x14ac:dyDescent="0.2">
      <c r="A644" s="143" t="s">
        <v>1394</v>
      </c>
      <c r="B644" s="40" t="s">
        <v>1141</v>
      </c>
      <c r="C644" s="106">
        <v>0</v>
      </c>
      <c r="D644" s="38"/>
    </row>
    <row r="645" spans="1:5" s="4" customFormat="1" x14ac:dyDescent="0.2">
      <c r="A645" s="12" t="s">
        <v>1394</v>
      </c>
      <c r="B645" s="4" t="s">
        <v>3618</v>
      </c>
      <c r="C645" s="106">
        <v>0</v>
      </c>
      <c r="D645" s="38"/>
    </row>
    <row r="646" spans="1:5" s="4" customFormat="1" x14ac:dyDescent="0.2">
      <c r="A646" s="143" t="s">
        <v>1394</v>
      </c>
      <c r="B646" s="40" t="s">
        <v>1025</v>
      </c>
      <c r="C646" s="106">
        <v>0</v>
      </c>
      <c r="D646" s="38"/>
    </row>
    <row r="647" spans="1:5" x14ac:dyDescent="0.2">
      <c r="A647" s="387"/>
      <c r="B647" s="387"/>
      <c r="C647" s="387"/>
      <c r="D647" s="387"/>
    </row>
    <row r="648" spans="1:5" x14ac:dyDescent="0.2">
      <c r="A648" s="12" t="s">
        <v>1643</v>
      </c>
      <c r="B648" s="4" t="s">
        <v>1645</v>
      </c>
      <c r="C648" s="106">
        <v>1</v>
      </c>
      <c r="D648" s="38"/>
    </row>
    <row r="649" spans="1:5" x14ac:dyDescent="0.2">
      <c r="A649" s="143" t="s">
        <v>1643</v>
      </c>
      <c r="B649" s="404" t="s">
        <v>2261</v>
      </c>
      <c r="C649" s="106">
        <v>1</v>
      </c>
      <c r="D649" s="38"/>
      <c r="E649" s="9" t="s">
        <v>4785</v>
      </c>
    </row>
    <row r="650" spans="1:5" x14ac:dyDescent="0.2">
      <c r="A650" s="12" t="s">
        <v>1643</v>
      </c>
      <c r="B650" s="72" t="s">
        <v>3460</v>
      </c>
      <c r="C650" s="106">
        <v>1</v>
      </c>
      <c r="D650" s="38"/>
    </row>
    <row r="651" spans="1:5" x14ac:dyDescent="0.2">
      <c r="A651" s="12" t="s">
        <v>1643</v>
      </c>
      <c r="B651" s="4" t="s">
        <v>1759</v>
      </c>
      <c r="C651" s="106">
        <v>1</v>
      </c>
      <c r="D651" s="38"/>
    </row>
    <row r="652" spans="1:5" x14ac:dyDescent="0.2">
      <c r="A652" s="12" t="s">
        <v>1643</v>
      </c>
      <c r="B652" s="4" t="s">
        <v>1646</v>
      </c>
      <c r="C652" s="106">
        <v>1</v>
      </c>
      <c r="D652" s="38"/>
    </row>
    <row r="653" spans="1:5" x14ac:dyDescent="0.2">
      <c r="A653" s="12" t="s">
        <v>1643</v>
      </c>
      <c r="B653" s="40" t="s">
        <v>1069</v>
      </c>
      <c r="C653" s="106">
        <v>1</v>
      </c>
      <c r="D653" s="38"/>
    </row>
    <row r="654" spans="1:5" x14ac:dyDescent="0.2">
      <c r="A654" s="110" t="s">
        <v>1643</v>
      </c>
      <c r="B654" s="40" t="s">
        <v>1084</v>
      </c>
      <c r="C654" s="106">
        <v>1</v>
      </c>
      <c r="D654" s="167"/>
    </row>
    <row r="655" spans="1:5" x14ac:dyDescent="0.2">
      <c r="A655" s="143" t="s">
        <v>1643</v>
      </c>
      <c r="B655" s="40" t="s">
        <v>1048</v>
      </c>
      <c r="C655" s="106">
        <v>1</v>
      </c>
      <c r="D655" s="38"/>
    </row>
    <row r="656" spans="1:5" x14ac:dyDescent="0.2">
      <c r="A656" s="12" t="s">
        <v>1643</v>
      </c>
      <c r="B656" s="40" t="s">
        <v>1047</v>
      </c>
      <c r="C656" s="106">
        <v>1</v>
      </c>
      <c r="D656" s="38"/>
    </row>
    <row r="657" spans="1:4" x14ac:dyDescent="0.2">
      <c r="A657" s="12" t="s">
        <v>1643</v>
      </c>
      <c r="B657" s="65" t="s">
        <v>4407</v>
      </c>
      <c r="C657" s="106">
        <v>1</v>
      </c>
      <c r="D657" s="38"/>
    </row>
    <row r="658" spans="1:4" x14ac:dyDescent="0.2">
      <c r="A658" s="12" t="s">
        <v>1643</v>
      </c>
      <c r="B658" s="65" t="s">
        <v>4486</v>
      </c>
      <c r="C658" s="106">
        <v>1</v>
      </c>
      <c r="D658" s="38"/>
    </row>
    <row r="659" spans="1:4" x14ac:dyDescent="0.2">
      <c r="A659" s="110" t="s">
        <v>1643</v>
      </c>
      <c r="B659" s="39" t="s">
        <v>4676</v>
      </c>
      <c r="C659" s="106">
        <v>1</v>
      </c>
      <c r="D659" s="38"/>
    </row>
    <row r="660" spans="1:4" x14ac:dyDescent="0.2">
      <c r="A660" s="143" t="s">
        <v>1643</v>
      </c>
      <c r="B660" s="4" t="s">
        <v>4677</v>
      </c>
      <c r="C660" s="106">
        <v>1</v>
      </c>
      <c r="D660" s="38"/>
    </row>
    <row r="661" spans="1:4" x14ac:dyDescent="0.2">
      <c r="A661" s="12" t="s">
        <v>1643</v>
      </c>
      <c r="B661" s="40" t="s">
        <v>4678</v>
      </c>
      <c r="C661" s="106">
        <v>1</v>
      </c>
      <c r="D661" s="38"/>
    </row>
    <row r="662" spans="1:4" x14ac:dyDescent="0.2">
      <c r="A662" s="143" t="s">
        <v>1643</v>
      </c>
      <c r="B662" s="40" t="s">
        <v>1252</v>
      </c>
      <c r="C662" s="106">
        <v>0</v>
      </c>
      <c r="D662" s="38"/>
    </row>
    <row r="663" spans="1:4" x14ac:dyDescent="0.2">
      <c r="A663" s="143" t="s">
        <v>1643</v>
      </c>
      <c r="B663" s="40" t="s">
        <v>1068</v>
      </c>
      <c r="C663" s="106">
        <v>0</v>
      </c>
      <c r="D663" s="38"/>
    </row>
    <row r="664" spans="1:4" x14ac:dyDescent="0.2">
      <c r="A664" s="143" t="s">
        <v>1643</v>
      </c>
      <c r="B664" s="40" t="s">
        <v>1075</v>
      </c>
      <c r="C664" s="106">
        <v>0</v>
      </c>
      <c r="D664" s="38"/>
    </row>
    <row r="665" spans="1:4" x14ac:dyDescent="0.2">
      <c r="A665" s="143" t="s">
        <v>1643</v>
      </c>
      <c r="B665" s="419" t="s">
        <v>1072</v>
      </c>
      <c r="C665" s="106">
        <v>0</v>
      </c>
      <c r="D665" s="38"/>
    </row>
    <row r="666" spans="1:4" x14ac:dyDescent="0.2">
      <c r="A666" s="12" t="s">
        <v>1643</v>
      </c>
      <c r="B666" s="65" t="s">
        <v>4487</v>
      </c>
      <c r="C666" s="106">
        <v>0</v>
      </c>
      <c r="D666" s="38"/>
    </row>
    <row r="667" spans="1:4" x14ac:dyDescent="0.2">
      <c r="A667" s="12" t="s">
        <v>1643</v>
      </c>
      <c r="B667" s="4" t="s">
        <v>1758</v>
      </c>
      <c r="C667" s="106">
        <v>0</v>
      </c>
      <c r="D667" s="38"/>
    </row>
    <row r="668" spans="1:4" x14ac:dyDescent="0.2">
      <c r="A668" s="143" t="s">
        <v>1643</v>
      </c>
      <c r="B668" s="40" t="s">
        <v>950</v>
      </c>
      <c r="C668" s="106">
        <v>0</v>
      </c>
      <c r="D668" s="38"/>
    </row>
    <row r="669" spans="1:4" x14ac:dyDescent="0.2">
      <c r="A669" s="143" t="s">
        <v>1643</v>
      </c>
      <c r="B669" s="40" t="s">
        <v>1093</v>
      </c>
      <c r="C669" s="106">
        <v>0</v>
      </c>
      <c r="D669" s="38"/>
    </row>
    <row r="670" spans="1:4" x14ac:dyDescent="0.2">
      <c r="A670" s="143" t="s">
        <v>1643</v>
      </c>
      <c r="B670" s="40" t="s">
        <v>1102</v>
      </c>
      <c r="C670" s="106">
        <v>0</v>
      </c>
      <c r="D670" s="38"/>
    </row>
    <row r="671" spans="1:4" x14ac:dyDescent="0.2">
      <c r="A671" s="12" t="s">
        <v>1643</v>
      </c>
      <c r="B671" s="111" t="s">
        <v>1642</v>
      </c>
      <c r="C671" s="106">
        <v>0</v>
      </c>
      <c r="D671" s="38"/>
    </row>
    <row r="672" spans="1:4" x14ac:dyDescent="0.2">
      <c r="A672" s="396"/>
      <c r="B672" s="396"/>
      <c r="C672" s="396"/>
      <c r="D672" s="396"/>
    </row>
    <row r="673" spans="1:4" ht="15.75" thickBot="1" x14ac:dyDescent="0.25">
      <c r="A673" s="375" t="s">
        <v>1479</v>
      </c>
      <c r="B673" s="443" t="s">
        <v>4457</v>
      </c>
      <c r="C673" s="389">
        <v>3</v>
      </c>
      <c r="D673" s="438" t="s">
        <v>4774</v>
      </c>
    </row>
    <row r="674" spans="1:4" s="111" customFormat="1" x14ac:dyDescent="0.2">
      <c r="A674" s="117" t="s">
        <v>1479</v>
      </c>
      <c r="B674" s="421" t="s">
        <v>2282</v>
      </c>
      <c r="C674" s="398">
        <v>2</v>
      </c>
      <c r="D674" s="397"/>
    </row>
    <row r="675" spans="1:4" s="111" customFormat="1" x14ac:dyDescent="0.2">
      <c r="A675" s="117" t="s">
        <v>1479</v>
      </c>
      <c r="B675" s="199" t="s">
        <v>3390</v>
      </c>
      <c r="C675" s="398">
        <v>2</v>
      </c>
      <c r="D675" s="397"/>
    </row>
    <row r="676" spans="1:4" x14ac:dyDescent="0.2">
      <c r="A676" s="12" t="s">
        <v>1479</v>
      </c>
      <c r="B676" s="64" t="s">
        <v>4449</v>
      </c>
      <c r="C676" s="106">
        <v>1</v>
      </c>
      <c r="D676" s="38"/>
    </row>
    <row r="677" spans="1:4" x14ac:dyDescent="0.2">
      <c r="A677" s="12" t="s">
        <v>1479</v>
      </c>
      <c r="B677" s="64" t="s">
        <v>4453</v>
      </c>
      <c r="C677" s="106">
        <v>1</v>
      </c>
      <c r="D677" s="38"/>
    </row>
    <row r="678" spans="1:4" x14ac:dyDescent="0.2">
      <c r="A678" s="12" t="s">
        <v>1479</v>
      </c>
      <c r="B678" s="64" t="s">
        <v>4454</v>
      </c>
      <c r="C678" s="106">
        <v>1</v>
      </c>
      <c r="D678" s="38"/>
    </row>
    <row r="679" spans="1:4" x14ac:dyDescent="0.2">
      <c r="A679" s="143" t="s">
        <v>1479</v>
      </c>
      <c r="B679" s="378" t="s">
        <v>1484</v>
      </c>
      <c r="C679" s="106">
        <v>1</v>
      </c>
      <c r="D679" s="38"/>
    </row>
    <row r="680" spans="1:4" x14ac:dyDescent="0.2">
      <c r="A680" s="178" t="s">
        <v>1479</v>
      </c>
      <c r="B680" s="186" t="s">
        <v>2295</v>
      </c>
      <c r="C680" s="106">
        <v>1</v>
      </c>
      <c r="D680" s="38"/>
    </row>
    <row r="681" spans="1:4" x14ac:dyDescent="0.2">
      <c r="A681" s="12" t="s">
        <v>1479</v>
      </c>
      <c r="B681" s="4" t="s">
        <v>3835</v>
      </c>
      <c r="C681" s="106">
        <v>0</v>
      </c>
      <c r="D681" s="38"/>
    </row>
    <row r="682" spans="1:4" x14ac:dyDescent="0.2">
      <c r="A682" s="143" t="s">
        <v>1479</v>
      </c>
      <c r="B682" s="40" t="s">
        <v>1483</v>
      </c>
      <c r="C682" s="106">
        <v>0</v>
      </c>
      <c r="D682" s="38"/>
    </row>
    <row r="683" spans="1:4" x14ac:dyDescent="0.2">
      <c r="A683" s="12" t="s">
        <v>1479</v>
      </c>
      <c r="B683" s="64" t="s">
        <v>4459</v>
      </c>
      <c r="C683" s="106">
        <v>0</v>
      </c>
      <c r="D683" s="38"/>
    </row>
    <row r="684" spans="1:4" x14ac:dyDescent="0.2">
      <c r="A684" s="143" t="s">
        <v>1479</v>
      </c>
      <c r="B684" s="40" t="s">
        <v>1485</v>
      </c>
      <c r="C684" s="106">
        <v>0</v>
      </c>
      <c r="D684" s="38"/>
    </row>
    <row r="685" spans="1:4" x14ac:dyDescent="0.2">
      <c r="A685" s="12" t="s">
        <v>1479</v>
      </c>
      <c r="B685" s="68" t="s">
        <v>2291</v>
      </c>
      <c r="C685" s="106">
        <v>0</v>
      </c>
      <c r="D685" s="38"/>
    </row>
    <row r="686" spans="1:4" x14ac:dyDescent="0.2">
      <c r="A686" s="143" t="s">
        <v>1479</v>
      </c>
      <c r="B686" s="40" t="s">
        <v>1487</v>
      </c>
      <c r="C686" s="106">
        <v>0</v>
      </c>
      <c r="D686" s="38"/>
    </row>
    <row r="687" spans="1:4" x14ac:dyDescent="0.2">
      <c r="A687" s="387"/>
      <c r="B687" s="387"/>
      <c r="C687" s="387"/>
      <c r="D687" s="387"/>
    </row>
    <row r="688" spans="1:4" x14ac:dyDescent="0.2">
      <c r="A688" s="117" t="s">
        <v>1489</v>
      </c>
      <c r="B688" s="111" t="s">
        <v>3415</v>
      </c>
      <c r="C688" s="398">
        <v>2</v>
      </c>
      <c r="D688" s="128"/>
    </row>
    <row r="689" spans="1:4" x14ac:dyDescent="0.2">
      <c r="A689" s="12" t="s">
        <v>1489</v>
      </c>
      <c r="B689" s="4" t="s">
        <v>3935</v>
      </c>
      <c r="C689" s="106">
        <v>1</v>
      </c>
      <c r="D689" s="38"/>
    </row>
    <row r="690" spans="1:4" x14ac:dyDescent="0.2">
      <c r="A690" s="12" t="s">
        <v>1489</v>
      </c>
      <c r="B690" s="4" t="s">
        <v>4687</v>
      </c>
      <c r="C690" s="106">
        <v>1</v>
      </c>
      <c r="D690" s="38"/>
    </row>
    <row r="691" spans="1:4" x14ac:dyDescent="0.2">
      <c r="A691" s="12" t="s">
        <v>1489</v>
      </c>
      <c r="B691" s="40" t="s">
        <v>4681</v>
      </c>
      <c r="C691" s="106">
        <v>1</v>
      </c>
      <c r="D691" s="38"/>
    </row>
    <row r="692" spans="1:4" x14ac:dyDescent="0.2">
      <c r="A692" s="12" t="s">
        <v>1489</v>
      </c>
      <c r="B692" s="4" t="s">
        <v>3697</v>
      </c>
      <c r="C692" s="106">
        <v>1</v>
      </c>
      <c r="D692" s="38"/>
    </row>
    <row r="693" spans="1:4" x14ac:dyDescent="0.2">
      <c r="A693" s="143" t="s">
        <v>1489</v>
      </c>
      <c r="B693" s="4" t="s">
        <v>1690</v>
      </c>
      <c r="C693" s="106">
        <v>1</v>
      </c>
      <c r="D693" s="38"/>
    </row>
    <row r="694" spans="1:4" x14ac:dyDescent="0.2">
      <c r="A694" s="12" t="s">
        <v>1489</v>
      </c>
      <c r="B694" s="4" t="s">
        <v>1727</v>
      </c>
      <c r="C694" s="106">
        <v>1</v>
      </c>
      <c r="D694" s="38"/>
    </row>
    <row r="695" spans="1:4" x14ac:dyDescent="0.2">
      <c r="A695" s="143" t="s">
        <v>1489</v>
      </c>
      <c r="B695" s="40" t="s">
        <v>1493</v>
      </c>
      <c r="C695" s="106">
        <v>1</v>
      </c>
      <c r="D695" s="38"/>
    </row>
    <row r="696" spans="1:4" x14ac:dyDescent="0.2">
      <c r="A696" s="143" t="s">
        <v>1489</v>
      </c>
      <c r="B696" s="4" t="s">
        <v>4682</v>
      </c>
      <c r="C696" s="106">
        <v>1</v>
      </c>
      <c r="D696" s="38"/>
    </row>
    <row r="697" spans="1:4" x14ac:dyDescent="0.2">
      <c r="A697" s="12" t="s">
        <v>1489</v>
      </c>
      <c r="B697" s="4" t="s">
        <v>3440</v>
      </c>
      <c r="C697" s="106">
        <v>0</v>
      </c>
      <c r="D697" s="38"/>
    </row>
    <row r="698" spans="1:4" x14ac:dyDescent="0.2">
      <c r="A698" s="12" t="s">
        <v>1489</v>
      </c>
      <c r="B698" s="4" t="s">
        <v>3436</v>
      </c>
      <c r="C698" s="106">
        <v>0</v>
      </c>
      <c r="D698" s="38"/>
    </row>
    <row r="699" spans="1:4" x14ac:dyDescent="0.2">
      <c r="A699" s="12" t="s">
        <v>1489</v>
      </c>
      <c r="B699" s="64" t="s">
        <v>4685</v>
      </c>
      <c r="C699" s="106">
        <v>0</v>
      </c>
      <c r="D699" s="38"/>
    </row>
    <row r="700" spans="1:4" x14ac:dyDescent="0.2">
      <c r="A700" s="12" t="s">
        <v>1489</v>
      </c>
      <c r="B700" s="64" t="s">
        <v>4686</v>
      </c>
      <c r="C700" s="106">
        <v>0</v>
      </c>
      <c r="D700" s="38"/>
    </row>
    <row r="701" spans="1:4" x14ac:dyDescent="0.2">
      <c r="A701" s="12" t="s">
        <v>1489</v>
      </c>
      <c r="B701" s="64" t="s">
        <v>4683</v>
      </c>
      <c r="C701" s="106">
        <v>0</v>
      </c>
      <c r="D701" s="38"/>
    </row>
    <row r="702" spans="1:4" x14ac:dyDescent="0.2">
      <c r="A702" s="12" t="s">
        <v>1489</v>
      </c>
      <c r="B702" s="4" t="s">
        <v>3432</v>
      </c>
      <c r="C702" s="106">
        <v>0</v>
      </c>
      <c r="D702" s="38"/>
    </row>
    <row r="703" spans="1:4" x14ac:dyDescent="0.2">
      <c r="A703" s="143" t="s">
        <v>1489</v>
      </c>
      <c r="B703" s="40" t="s">
        <v>1490</v>
      </c>
      <c r="C703" s="106">
        <v>0</v>
      </c>
      <c r="D703" s="38"/>
    </row>
    <row r="704" spans="1:4" x14ac:dyDescent="0.2">
      <c r="A704" s="12" t="s">
        <v>1489</v>
      </c>
      <c r="B704" s="4" t="s">
        <v>3554</v>
      </c>
      <c r="C704" s="106">
        <v>0</v>
      </c>
      <c r="D704" s="38"/>
    </row>
    <row r="705" spans="1:4" x14ac:dyDescent="0.2">
      <c r="A705" s="143" t="s">
        <v>1489</v>
      </c>
      <c r="B705" s="4" t="s">
        <v>4728</v>
      </c>
      <c r="C705" s="106">
        <v>0</v>
      </c>
      <c r="D705" s="38"/>
    </row>
    <row r="706" spans="1:4" x14ac:dyDescent="0.2">
      <c r="A706" s="143" t="s">
        <v>1489</v>
      </c>
      <c r="B706" s="40" t="s">
        <v>4688</v>
      </c>
      <c r="C706" s="106">
        <v>0</v>
      </c>
      <c r="D706" s="38"/>
    </row>
    <row r="707" spans="1:4" x14ac:dyDescent="0.2">
      <c r="A707" s="143" t="s">
        <v>1489</v>
      </c>
      <c r="B707" s="40" t="s">
        <v>4689</v>
      </c>
      <c r="C707" s="106">
        <v>0</v>
      </c>
      <c r="D707" s="38"/>
    </row>
    <row r="708" spans="1:4" x14ac:dyDescent="0.2">
      <c r="A708" s="12" t="s">
        <v>1489</v>
      </c>
      <c r="B708" s="4" t="s">
        <v>1683</v>
      </c>
      <c r="C708" s="106">
        <v>0</v>
      </c>
      <c r="D708" s="38"/>
    </row>
    <row r="709" spans="1:4" x14ac:dyDescent="0.2">
      <c r="A709" s="12" t="s">
        <v>1489</v>
      </c>
      <c r="B709" s="4" t="s">
        <v>4690</v>
      </c>
      <c r="C709" s="106">
        <v>0</v>
      </c>
      <c r="D709" s="38"/>
    </row>
    <row r="710" spans="1:4" x14ac:dyDescent="0.2">
      <c r="A710" s="12" t="s">
        <v>1489</v>
      </c>
      <c r="B710" s="4" t="s">
        <v>3605</v>
      </c>
      <c r="C710" s="106">
        <v>0</v>
      </c>
      <c r="D710" s="38"/>
    </row>
    <row r="711" spans="1:4" x14ac:dyDescent="0.2">
      <c r="A711" s="143" t="s">
        <v>1489</v>
      </c>
      <c r="B711" s="40" t="s">
        <v>4691</v>
      </c>
      <c r="C711" s="106">
        <v>0</v>
      </c>
      <c r="D711" s="38"/>
    </row>
    <row r="712" spans="1:4" x14ac:dyDescent="0.2">
      <c r="A712" s="12" t="s">
        <v>1489</v>
      </c>
      <c r="B712" s="4" t="s">
        <v>4692</v>
      </c>
      <c r="C712" s="106">
        <v>0</v>
      </c>
      <c r="D712" s="38"/>
    </row>
    <row r="713" spans="1:4" x14ac:dyDescent="0.2">
      <c r="A713" s="143" t="s">
        <v>1489</v>
      </c>
      <c r="B713" s="40" t="s">
        <v>1491</v>
      </c>
      <c r="C713" s="106">
        <v>0</v>
      </c>
      <c r="D713" s="38"/>
    </row>
    <row r="714" spans="1:4" x14ac:dyDescent="0.2">
      <c r="A714" s="143" t="s">
        <v>1489</v>
      </c>
      <c r="B714" s="40" t="s">
        <v>1492</v>
      </c>
      <c r="C714" s="106">
        <v>0</v>
      </c>
      <c r="D714" s="38"/>
    </row>
    <row r="715" spans="1:4" x14ac:dyDescent="0.2">
      <c r="A715" s="12" t="s">
        <v>1489</v>
      </c>
      <c r="B715" s="40" t="s">
        <v>1302</v>
      </c>
      <c r="C715" s="106">
        <v>0</v>
      </c>
      <c r="D715" s="38"/>
    </row>
    <row r="716" spans="1:4" x14ac:dyDescent="0.2">
      <c r="A716" s="12" t="s">
        <v>1489</v>
      </c>
      <c r="B716" s="4" t="s">
        <v>2311</v>
      </c>
      <c r="C716" s="106">
        <v>0</v>
      </c>
      <c r="D716" s="38"/>
    </row>
    <row r="717" spans="1:4" x14ac:dyDescent="0.2">
      <c r="A717" s="12" t="s">
        <v>1489</v>
      </c>
      <c r="B717" s="4" t="s">
        <v>3437</v>
      </c>
      <c r="C717" s="106">
        <v>0</v>
      </c>
      <c r="D717" s="38"/>
    </row>
    <row r="718" spans="1:4" x14ac:dyDescent="0.2">
      <c r="A718" s="12" t="s">
        <v>1489</v>
      </c>
      <c r="B718" s="4" t="s">
        <v>3433</v>
      </c>
      <c r="C718" s="106">
        <v>0</v>
      </c>
      <c r="D718" s="38"/>
    </row>
    <row r="719" spans="1:4" x14ac:dyDescent="0.2">
      <c r="A719" s="143" t="s">
        <v>1489</v>
      </c>
      <c r="B719" s="40" t="s">
        <v>1494</v>
      </c>
      <c r="C719" s="106">
        <v>0</v>
      </c>
      <c r="D719" s="38"/>
    </row>
    <row r="720" spans="1:4" x14ac:dyDescent="0.2">
      <c r="A720" s="12" t="s">
        <v>1489</v>
      </c>
      <c r="B720" s="4" t="s">
        <v>1689</v>
      </c>
      <c r="C720" s="106">
        <v>0</v>
      </c>
      <c r="D720" s="38"/>
    </row>
    <row r="721" spans="1:5" x14ac:dyDescent="0.2">
      <c r="A721" s="12" t="s">
        <v>1489</v>
      </c>
      <c r="B721" s="4" t="s">
        <v>3438</v>
      </c>
      <c r="C721" s="106">
        <v>0</v>
      </c>
      <c r="D721" s="38"/>
    </row>
    <row r="722" spans="1:5" x14ac:dyDescent="0.2">
      <c r="A722" s="12" t="s">
        <v>1489</v>
      </c>
      <c r="B722" s="4" t="s">
        <v>3434</v>
      </c>
      <c r="C722" s="106">
        <v>0</v>
      </c>
      <c r="D722" s="38"/>
    </row>
    <row r="723" spans="1:5" x14ac:dyDescent="0.2">
      <c r="A723" s="12" t="s">
        <v>1489</v>
      </c>
      <c r="B723" s="4" t="s">
        <v>4546</v>
      </c>
      <c r="C723" s="106">
        <v>0</v>
      </c>
      <c r="D723" s="38"/>
    </row>
    <row r="724" spans="1:5" x14ac:dyDescent="0.2">
      <c r="A724" s="12" t="s">
        <v>1489</v>
      </c>
      <c r="B724" s="4" t="s">
        <v>1692</v>
      </c>
      <c r="C724" s="106">
        <v>0</v>
      </c>
      <c r="D724" s="38"/>
    </row>
    <row r="725" spans="1:5" x14ac:dyDescent="0.2">
      <c r="A725" s="12" t="s">
        <v>1489</v>
      </c>
      <c r="B725" s="4" t="s">
        <v>3435</v>
      </c>
      <c r="C725" s="106">
        <v>0</v>
      </c>
      <c r="D725" s="38"/>
    </row>
    <row r="726" spans="1:5" x14ac:dyDescent="0.2">
      <c r="A726" s="12" t="s">
        <v>1489</v>
      </c>
      <c r="B726" s="4" t="s">
        <v>3439</v>
      </c>
      <c r="C726" s="106">
        <v>0</v>
      </c>
      <c r="D726" s="38"/>
    </row>
    <row r="727" spans="1:5" x14ac:dyDescent="0.2">
      <c r="A727" s="387"/>
      <c r="B727" s="387"/>
      <c r="C727" s="387"/>
      <c r="D727" s="387"/>
    </row>
    <row r="728" spans="1:5" x14ac:dyDescent="0.2">
      <c r="A728" s="12" t="s">
        <v>2328</v>
      </c>
      <c r="B728" s="64" t="s">
        <v>4195</v>
      </c>
      <c r="C728" s="106">
        <v>0</v>
      </c>
      <c r="D728" s="38"/>
      <c r="E728" s="106"/>
    </row>
    <row r="729" spans="1:5" x14ac:dyDescent="0.2">
      <c r="A729" s="143" t="s">
        <v>2328</v>
      </c>
      <c r="B729" s="378" t="s">
        <v>973</v>
      </c>
      <c r="C729" s="106">
        <v>0</v>
      </c>
      <c r="D729" s="38"/>
      <c r="E729" s="106"/>
    </row>
    <row r="730" spans="1:5" x14ac:dyDescent="0.2">
      <c r="A730" s="143" t="s">
        <v>2328</v>
      </c>
      <c r="B730" s="378" t="s">
        <v>977</v>
      </c>
      <c r="C730" s="106">
        <v>0</v>
      </c>
      <c r="D730" s="38"/>
      <c r="E730" s="106"/>
    </row>
    <row r="731" spans="1:5" x14ac:dyDescent="0.2">
      <c r="A731" s="143" t="s">
        <v>2328</v>
      </c>
      <c r="B731" s="40" t="s">
        <v>1162</v>
      </c>
      <c r="C731" s="106">
        <v>0</v>
      </c>
      <c r="D731" s="38"/>
      <c r="E731" s="106"/>
    </row>
    <row r="732" spans="1:5" x14ac:dyDescent="0.2">
      <c r="A732" s="143" t="s">
        <v>2328</v>
      </c>
      <c r="B732" s="40" t="s">
        <v>1136</v>
      </c>
      <c r="C732" s="106">
        <v>0</v>
      </c>
      <c r="D732" s="38"/>
      <c r="E732" s="106"/>
    </row>
    <row r="733" spans="1:5" x14ac:dyDescent="0.2">
      <c r="A733" s="143" t="s">
        <v>2328</v>
      </c>
      <c r="B733" s="40" t="s">
        <v>974</v>
      </c>
      <c r="C733" s="106">
        <v>0</v>
      </c>
      <c r="D733" s="38"/>
      <c r="E733" s="106"/>
    </row>
    <row r="734" spans="1:5" x14ac:dyDescent="0.2">
      <c r="A734" s="143" t="s">
        <v>2328</v>
      </c>
      <c r="B734" s="40" t="s">
        <v>988</v>
      </c>
      <c r="C734" s="106">
        <v>0</v>
      </c>
      <c r="D734" s="38"/>
      <c r="E734" s="106"/>
    </row>
    <row r="735" spans="1:5" x14ac:dyDescent="0.2">
      <c r="A735" s="143" t="s">
        <v>2328</v>
      </c>
      <c r="B735" s="40" t="s">
        <v>1277</v>
      </c>
      <c r="C735" s="106">
        <v>0</v>
      </c>
      <c r="D735" s="38"/>
      <c r="E735" s="106"/>
    </row>
    <row r="736" spans="1:5" x14ac:dyDescent="0.2">
      <c r="A736" s="143" t="s">
        <v>2328</v>
      </c>
      <c r="B736" s="40" t="s">
        <v>972</v>
      </c>
      <c r="C736" s="106">
        <v>0</v>
      </c>
      <c r="D736" s="38"/>
      <c r="E736" s="106"/>
    </row>
    <row r="737" spans="1:5" x14ac:dyDescent="0.2">
      <c r="A737" s="143" t="s">
        <v>2328</v>
      </c>
      <c r="B737" s="40" t="s">
        <v>1146</v>
      </c>
      <c r="C737" s="106">
        <v>0</v>
      </c>
      <c r="D737" s="38"/>
      <c r="E737" s="106"/>
    </row>
    <row r="738" spans="1:5" x14ac:dyDescent="0.2">
      <c r="A738" s="143" t="s">
        <v>2328</v>
      </c>
      <c r="B738" s="40" t="s">
        <v>991</v>
      </c>
      <c r="C738" s="106">
        <v>0</v>
      </c>
      <c r="D738" s="38"/>
      <c r="E738" s="106"/>
    </row>
    <row r="739" spans="1:5" x14ac:dyDescent="0.2">
      <c r="A739" s="143" t="s">
        <v>2328</v>
      </c>
      <c r="B739" s="40" t="s">
        <v>989</v>
      </c>
      <c r="C739" s="106">
        <v>0</v>
      </c>
      <c r="D739" s="38"/>
      <c r="E739" s="106"/>
    </row>
    <row r="740" spans="1:5" x14ac:dyDescent="0.2">
      <c r="A740" s="143" t="s">
        <v>2328</v>
      </c>
      <c r="B740" s="40" t="s">
        <v>984</v>
      </c>
      <c r="C740" s="106">
        <v>0</v>
      </c>
      <c r="D740" s="38"/>
      <c r="E740" s="106"/>
    </row>
    <row r="741" spans="1:5" x14ac:dyDescent="0.2">
      <c r="A741" s="143" t="s">
        <v>2328</v>
      </c>
      <c r="B741" s="40" t="s">
        <v>987</v>
      </c>
      <c r="C741" s="106">
        <v>0</v>
      </c>
      <c r="D741" s="38"/>
      <c r="E741" s="106"/>
    </row>
    <row r="742" spans="1:5" x14ac:dyDescent="0.2">
      <c r="A742" s="143" t="s">
        <v>2328</v>
      </c>
      <c r="B742" s="40" t="s">
        <v>985</v>
      </c>
      <c r="C742" s="106">
        <v>0</v>
      </c>
      <c r="D742" s="38"/>
      <c r="E742" s="106"/>
    </row>
    <row r="743" spans="1:5" x14ac:dyDescent="0.2">
      <c r="A743" s="387"/>
      <c r="B743" s="387"/>
      <c r="C743" s="387"/>
      <c r="D743" s="387"/>
    </row>
    <row r="744" spans="1:5" ht="15.75" thickBot="1" x14ac:dyDescent="0.25">
      <c r="A744" s="379" t="s">
        <v>2332</v>
      </c>
      <c r="B744" s="382" t="s">
        <v>1051</v>
      </c>
      <c r="C744" s="389">
        <v>4</v>
      </c>
      <c r="D744" s="438" t="s">
        <v>4774</v>
      </c>
    </row>
    <row r="745" spans="1:5" s="111" customFormat="1" x14ac:dyDescent="0.2">
      <c r="A745" s="143" t="s">
        <v>2332</v>
      </c>
      <c r="B745" s="405" t="s">
        <v>2335</v>
      </c>
      <c r="C745" s="398">
        <v>2</v>
      </c>
      <c r="D745" s="442"/>
    </row>
    <row r="746" spans="1:5" x14ac:dyDescent="0.2">
      <c r="A746" s="12" t="s">
        <v>2332</v>
      </c>
      <c r="B746" s="68" t="s">
        <v>2331</v>
      </c>
      <c r="C746" s="106">
        <v>1</v>
      </c>
      <c r="D746" s="38"/>
    </row>
    <row r="747" spans="1:5" x14ac:dyDescent="0.2">
      <c r="A747" s="12" t="s">
        <v>2332</v>
      </c>
      <c r="B747" s="74" t="s">
        <v>4034</v>
      </c>
      <c r="C747" s="106">
        <v>1</v>
      </c>
      <c r="D747" s="38"/>
    </row>
    <row r="748" spans="1:5" x14ac:dyDescent="0.2">
      <c r="A748" s="143" t="s">
        <v>2332</v>
      </c>
      <c r="B748" s="40" t="s">
        <v>1466</v>
      </c>
      <c r="C748" s="106">
        <v>1</v>
      </c>
      <c r="D748" s="38"/>
    </row>
    <row r="749" spans="1:5" x14ac:dyDescent="0.2">
      <c r="A749" s="12" t="s">
        <v>2332</v>
      </c>
      <c r="B749" s="74" t="s">
        <v>4032</v>
      </c>
      <c r="C749" s="106">
        <v>1</v>
      </c>
      <c r="D749" s="38"/>
    </row>
    <row r="750" spans="1:5" x14ac:dyDescent="0.2">
      <c r="A750" s="12" t="s">
        <v>2332</v>
      </c>
      <c r="B750" s="74" t="s">
        <v>4035</v>
      </c>
      <c r="C750" s="106">
        <v>1</v>
      </c>
      <c r="D750" s="38"/>
    </row>
    <row r="751" spans="1:5" x14ac:dyDescent="0.2">
      <c r="A751" s="12" t="s">
        <v>2332</v>
      </c>
      <c r="B751" s="4" t="s">
        <v>4467</v>
      </c>
      <c r="C751" s="106">
        <v>1</v>
      </c>
      <c r="D751" s="38"/>
    </row>
    <row r="752" spans="1:5" x14ac:dyDescent="0.2">
      <c r="A752" s="12" t="s">
        <v>2332</v>
      </c>
      <c r="B752" s="68" t="s">
        <v>2340</v>
      </c>
      <c r="C752" s="106">
        <v>1</v>
      </c>
      <c r="D752" s="38"/>
    </row>
    <row r="753" spans="1:5" x14ac:dyDescent="0.2">
      <c r="A753" s="12" t="s">
        <v>2332</v>
      </c>
      <c r="B753" s="74" t="s">
        <v>4033</v>
      </c>
      <c r="C753" s="106">
        <v>1</v>
      </c>
      <c r="D753" s="38"/>
    </row>
    <row r="754" spans="1:5" x14ac:dyDescent="0.2">
      <c r="A754" s="12" t="s">
        <v>2332</v>
      </c>
      <c r="B754" s="4" t="s">
        <v>4037</v>
      </c>
      <c r="C754" s="106">
        <v>1</v>
      </c>
      <c r="D754" s="38"/>
    </row>
    <row r="755" spans="1:5" x14ac:dyDescent="0.2">
      <c r="A755" s="121" t="s">
        <v>2332</v>
      </c>
      <c r="B755" s="115" t="s">
        <v>4153</v>
      </c>
      <c r="C755" s="106">
        <v>1</v>
      </c>
      <c r="D755" s="38"/>
    </row>
    <row r="756" spans="1:5" x14ac:dyDescent="0.2">
      <c r="A756" s="387"/>
      <c r="B756" s="387"/>
      <c r="C756" s="387"/>
      <c r="D756" s="387"/>
    </row>
    <row r="757" spans="1:5" x14ac:dyDescent="0.2">
      <c r="A757" s="12" t="s">
        <v>2342</v>
      </c>
      <c r="B757" s="40" t="s">
        <v>4698</v>
      </c>
      <c r="C757" s="374">
        <v>1</v>
      </c>
      <c r="D757" s="38"/>
      <c r="E757" s="106"/>
    </row>
    <row r="758" spans="1:5" x14ac:dyDescent="0.2">
      <c r="A758" s="143" t="s">
        <v>2342</v>
      </c>
      <c r="B758" s="40" t="s">
        <v>1057</v>
      </c>
      <c r="C758" s="374">
        <v>1</v>
      </c>
      <c r="D758" s="38"/>
      <c r="E758" s="106"/>
    </row>
    <row r="759" spans="1:5" x14ac:dyDescent="0.2">
      <c r="A759" s="143" t="s">
        <v>2342</v>
      </c>
      <c r="B759" s="40" t="s">
        <v>1246</v>
      </c>
      <c r="C759" s="374">
        <v>0</v>
      </c>
      <c r="D759" s="38"/>
      <c r="E759" s="106"/>
    </row>
    <row r="760" spans="1:5" x14ac:dyDescent="0.2">
      <c r="A760" s="143" t="s">
        <v>2342</v>
      </c>
      <c r="B760" s="378" t="s">
        <v>1008</v>
      </c>
      <c r="C760" s="374">
        <v>0</v>
      </c>
      <c r="D760" s="38"/>
      <c r="E760" s="106"/>
    </row>
    <row r="761" spans="1:5" x14ac:dyDescent="0.2">
      <c r="A761" s="387"/>
      <c r="B761" s="387"/>
      <c r="C761" s="387"/>
      <c r="D761" s="387"/>
    </row>
    <row r="762" spans="1:5" x14ac:dyDescent="0.2">
      <c r="A762" s="12" t="s">
        <v>1496</v>
      </c>
      <c r="B762" s="4" t="s">
        <v>1668</v>
      </c>
      <c r="C762" s="106">
        <v>1</v>
      </c>
      <c r="D762" s="38"/>
      <c r="E762" s="106"/>
    </row>
    <row r="763" spans="1:5" x14ac:dyDescent="0.2">
      <c r="A763" s="12" t="s">
        <v>1496</v>
      </c>
      <c r="B763" s="4" t="s">
        <v>1665</v>
      </c>
      <c r="C763" s="106">
        <v>1</v>
      </c>
      <c r="D763" s="38"/>
      <c r="E763" s="106"/>
    </row>
    <row r="764" spans="1:5" x14ac:dyDescent="0.2">
      <c r="A764" s="12" t="s">
        <v>1496</v>
      </c>
      <c r="B764" s="4" t="s">
        <v>1661</v>
      </c>
      <c r="C764" s="106">
        <v>1</v>
      </c>
      <c r="D764" s="38"/>
      <c r="E764" s="106"/>
    </row>
    <row r="765" spans="1:5" x14ac:dyDescent="0.2">
      <c r="A765" s="12" t="s">
        <v>1496</v>
      </c>
      <c r="B765" s="4" t="s">
        <v>1660</v>
      </c>
      <c r="C765" s="106">
        <v>1</v>
      </c>
      <c r="D765" s="38"/>
      <c r="E765" s="106"/>
    </row>
    <row r="766" spans="1:5" x14ac:dyDescent="0.2">
      <c r="A766" s="12" t="s">
        <v>1496</v>
      </c>
      <c r="B766" s="4" t="s">
        <v>4057</v>
      </c>
      <c r="C766" s="106">
        <v>1</v>
      </c>
      <c r="D766" s="38"/>
      <c r="E766" s="106"/>
    </row>
    <row r="767" spans="1:5" x14ac:dyDescent="0.2">
      <c r="A767" s="12" t="s">
        <v>1496</v>
      </c>
      <c r="B767" s="4" t="s">
        <v>4702</v>
      </c>
      <c r="C767" s="106">
        <v>1</v>
      </c>
      <c r="D767" s="38"/>
      <c r="E767" s="106"/>
    </row>
    <row r="768" spans="1:5" x14ac:dyDescent="0.2">
      <c r="A768" s="12" t="s">
        <v>1496</v>
      </c>
      <c r="B768" s="4" t="s">
        <v>1666</v>
      </c>
      <c r="C768" s="106">
        <v>1</v>
      </c>
      <c r="D768" s="38"/>
      <c r="E768" s="106"/>
    </row>
    <row r="769" spans="1:5" x14ac:dyDescent="0.2">
      <c r="A769" s="12" t="s">
        <v>1496</v>
      </c>
      <c r="B769" s="4" t="s">
        <v>1669</v>
      </c>
      <c r="C769" s="106">
        <v>1</v>
      </c>
      <c r="D769" s="38"/>
      <c r="E769" s="106"/>
    </row>
    <row r="770" spans="1:5" x14ac:dyDescent="0.2">
      <c r="A770" s="182" t="s">
        <v>1496</v>
      </c>
      <c r="B770" s="426" t="s">
        <v>4703</v>
      </c>
      <c r="C770" s="106">
        <v>1</v>
      </c>
      <c r="D770" s="38"/>
      <c r="E770" s="106"/>
    </row>
    <row r="771" spans="1:5" x14ac:dyDescent="0.2">
      <c r="A771" s="143" t="s">
        <v>1496</v>
      </c>
      <c r="B771" s="40" t="s">
        <v>1264</v>
      </c>
      <c r="C771" s="106">
        <v>1</v>
      </c>
      <c r="D771" s="38"/>
      <c r="E771" s="106"/>
    </row>
    <row r="772" spans="1:5" x14ac:dyDescent="0.2">
      <c r="A772" s="12" t="s">
        <v>1496</v>
      </c>
      <c r="B772" s="4" t="s">
        <v>4060</v>
      </c>
      <c r="C772" s="106">
        <v>1</v>
      </c>
      <c r="D772" s="38"/>
      <c r="E772" s="106"/>
    </row>
    <row r="773" spans="1:5" x14ac:dyDescent="0.2">
      <c r="A773" s="12" t="s">
        <v>1496</v>
      </c>
      <c r="B773" s="4" t="s">
        <v>4058</v>
      </c>
      <c r="C773" s="106">
        <v>1</v>
      </c>
      <c r="D773" s="38"/>
      <c r="E773" s="106"/>
    </row>
    <row r="774" spans="1:5" x14ac:dyDescent="0.2">
      <c r="A774" s="12" t="s">
        <v>1496</v>
      </c>
      <c r="B774" s="4" t="s">
        <v>1663</v>
      </c>
      <c r="C774" s="106">
        <v>1</v>
      </c>
      <c r="D774" s="38"/>
      <c r="E774" s="106"/>
    </row>
    <row r="775" spans="1:5" x14ac:dyDescent="0.2">
      <c r="A775" s="12" t="s">
        <v>1496</v>
      </c>
      <c r="B775" s="4" t="s">
        <v>1662</v>
      </c>
      <c r="C775" s="106">
        <v>1</v>
      </c>
      <c r="D775" s="38"/>
      <c r="E775" s="106"/>
    </row>
    <row r="776" spans="1:5" x14ac:dyDescent="0.2">
      <c r="A776" s="12" t="s">
        <v>1496</v>
      </c>
      <c r="B776" s="4" t="s">
        <v>1664</v>
      </c>
      <c r="C776" s="106">
        <v>1</v>
      </c>
      <c r="D776" s="38"/>
      <c r="E776" s="106"/>
    </row>
    <row r="777" spans="1:5" x14ac:dyDescent="0.2">
      <c r="A777" s="12" t="s">
        <v>1496</v>
      </c>
      <c r="B777" s="4" t="s">
        <v>4059</v>
      </c>
      <c r="C777" s="106">
        <v>1</v>
      </c>
      <c r="D777" s="38"/>
      <c r="E777" s="106"/>
    </row>
    <row r="778" spans="1:5" x14ac:dyDescent="0.2">
      <c r="A778" s="143" t="s">
        <v>1496</v>
      </c>
      <c r="B778" s="40" t="s">
        <v>1265</v>
      </c>
      <c r="C778" s="106">
        <v>0</v>
      </c>
      <c r="D778" s="38"/>
      <c r="E778" s="106"/>
    </row>
    <row r="779" spans="1:5" x14ac:dyDescent="0.2">
      <c r="A779" s="143" t="s">
        <v>1496</v>
      </c>
      <c r="B779" s="40" t="s">
        <v>1272</v>
      </c>
      <c r="C779" s="106">
        <v>0</v>
      </c>
      <c r="D779" s="38"/>
      <c r="E779" s="106"/>
    </row>
    <row r="780" spans="1:5" x14ac:dyDescent="0.2">
      <c r="A780" s="12" t="s">
        <v>1496</v>
      </c>
      <c r="B780" s="4" t="s">
        <v>3613</v>
      </c>
      <c r="C780" s="106">
        <v>0</v>
      </c>
      <c r="D780" s="38"/>
      <c r="E780" s="106"/>
    </row>
    <row r="781" spans="1:5" x14ac:dyDescent="0.2">
      <c r="A781" s="143" t="s">
        <v>1496</v>
      </c>
      <c r="B781" s="40" t="s">
        <v>1111</v>
      </c>
      <c r="C781" s="106">
        <v>0</v>
      </c>
      <c r="D781" s="38"/>
      <c r="E781" s="106"/>
    </row>
    <row r="782" spans="1:5" x14ac:dyDescent="0.2">
      <c r="A782" s="12" t="s">
        <v>1496</v>
      </c>
      <c r="B782" s="4" t="s">
        <v>3627</v>
      </c>
      <c r="C782" s="106">
        <v>0</v>
      </c>
      <c r="D782" s="38"/>
      <c r="E782" s="106"/>
    </row>
    <row r="783" spans="1:5" x14ac:dyDescent="0.2">
      <c r="A783" s="12" t="s">
        <v>1496</v>
      </c>
      <c r="B783" s="4" t="s">
        <v>3629</v>
      </c>
      <c r="C783" s="106">
        <v>0</v>
      </c>
      <c r="D783" s="38"/>
      <c r="E783" s="106"/>
    </row>
    <row r="784" spans="1:5" x14ac:dyDescent="0.2">
      <c r="A784" s="143" t="s">
        <v>1496</v>
      </c>
      <c r="B784" s="40" t="s">
        <v>1067</v>
      </c>
      <c r="C784" s="106">
        <v>0</v>
      </c>
      <c r="D784" s="38"/>
      <c r="E784" s="106"/>
    </row>
    <row r="785" spans="1:5" x14ac:dyDescent="0.2">
      <c r="A785" s="12" t="s">
        <v>1496</v>
      </c>
      <c r="B785" s="380" t="s">
        <v>1495</v>
      </c>
      <c r="C785" s="106">
        <v>0</v>
      </c>
      <c r="D785" s="38"/>
      <c r="E785" s="106"/>
    </row>
    <row r="786" spans="1:5" x14ac:dyDescent="0.2">
      <c r="A786" s="143" t="s">
        <v>1496</v>
      </c>
      <c r="B786" s="40" t="s">
        <v>1103</v>
      </c>
      <c r="C786" s="106">
        <v>0</v>
      </c>
      <c r="D786" s="38"/>
      <c r="E786" s="106"/>
    </row>
    <row r="787" spans="1:5" x14ac:dyDescent="0.2">
      <c r="A787" s="387"/>
      <c r="B787" s="387"/>
      <c r="C787" s="387"/>
      <c r="D787" s="387"/>
    </row>
    <row r="788" spans="1:5" x14ac:dyDescent="0.2">
      <c r="A788" s="143" t="s">
        <v>1498</v>
      </c>
      <c r="B788" s="378" t="s">
        <v>937</v>
      </c>
      <c r="C788" s="106">
        <v>3</v>
      </c>
      <c r="D788" s="483" t="s">
        <v>4774</v>
      </c>
    </row>
    <row r="789" spans="1:5" ht="15.75" thickBot="1" x14ac:dyDescent="0.25">
      <c r="A789" s="379" t="s">
        <v>1498</v>
      </c>
      <c r="B789" s="376" t="s">
        <v>1576</v>
      </c>
      <c r="C789" s="389">
        <v>3</v>
      </c>
      <c r="D789" s="471"/>
    </row>
    <row r="790" spans="1:5" s="111" customFormat="1" x14ac:dyDescent="0.2">
      <c r="A790" s="143" t="s">
        <v>1498</v>
      </c>
      <c r="B790" s="378" t="s">
        <v>4709</v>
      </c>
      <c r="C790" s="398">
        <v>2</v>
      </c>
      <c r="D790" s="397"/>
    </row>
    <row r="791" spans="1:5" s="111" customFormat="1" x14ac:dyDescent="0.2">
      <c r="A791" s="117" t="s">
        <v>1498</v>
      </c>
      <c r="B791" s="199" t="s">
        <v>4708</v>
      </c>
      <c r="C791" s="398">
        <v>2</v>
      </c>
      <c r="D791" s="397"/>
    </row>
    <row r="792" spans="1:5" s="111" customFormat="1" x14ac:dyDescent="0.2">
      <c r="A792" s="117" t="s">
        <v>1498</v>
      </c>
      <c r="B792" s="405" t="s">
        <v>2389</v>
      </c>
      <c r="C792" s="398">
        <v>2</v>
      </c>
      <c r="D792" s="397"/>
    </row>
    <row r="793" spans="1:5" s="111" customFormat="1" x14ac:dyDescent="0.2">
      <c r="A793" s="143" t="s">
        <v>1498</v>
      </c>
      <c r="B793" s="40" t="s">
        <v>1038</v>
      </c>
      <c r="C793" s="398">
        <v>2</v>
      </c>
      <c r="D793" s="397"/>
    </row>
    <row r="794" spans="1:5" s="111" customFormat="1" x14ac:dyDescent="0.2">
      <c r="A794" s="143" t="s">
        <v>1498</v>
      </c>
      <c r="B794" s="68" t="s">
        <v>2420</v>
      </c>
      <c r="C794" s="398">
        <v>2</v>
      </c>
      <c r="D794" s="397"/>
    </row>
    <row r="795" spans="1:5" x14ac:dyDescent="0.2">
      <c r="A795" s="12" t="s">
        <v>1498</v>
      </c>
      <c r="B795" s="330" t="s">
        <v>4705</v>
      </c>
      <c r="C795" s="106">
        <v>1</v>
      </c>
      <c r="D795" s="38"/>
    </row>
    <row r="796" spans="1:5" x14ac:dyDescent="0.2">
      <c r="A796" s="12" t="s">
        <v>1498</v>
      </c>
      <c r="B796" s="4" t="s">
        <v>1503</v>
      </c>
      <c r="C796" s="106">
        <v>1</v>
      </c>
      <c r="D796" s="38"/>
    </row>
    <row r="797" spans="1:5" x14ac:dyDescent="0.2">
      <c r="A797" s="143" t="s">
        <v>1498</v>
      </c>
      <c r="B797" s="40" t="s">
        <v>1505</v>
      </c>
      <c r="C797" s="106">
        <v>1</v>
      </c>
      <c r="D797" s="38"/>
    </row>
    <row r="798" spans="1:5" x14ac:dyDescent="0.2">
      <c r="A798" s="143" t="s">
        <v>1498</v>
      </c>
      <c r="B798" s="40" t="s">
        <v>1511</v>
      </c>
      <c r="C798" s="106">
        <v>1</v>
      </c>
      <c r="D798" s="38"/>
    </row>
    <row r="799" spans="1:5" x14ac:dyDescent="0.2">
      <c r="A799" s="12" t="s">
        <v>1498</v>
      </c>
      <c r="B799" s="74" t="s">
        <v>4030</v>
      </c>
      <c r="C799" s="106">
        <v>1</v>
      </c>
      <c r="D799" s="38"/>
    </row>
    <row r="800" spans="1:5" x14ac:dyDescent="0.2">
      <c r="A800" s="143" t="s">
        <v>1498</v>
      </c>
      <c r="B800" s="40" t="s">
        <v>1519</v>
      </c>
      <c r="C800" s="106">
        <v>1</v>
      </c>
      <c r="D800" s="38"/>
    </row>
    <row r="801" spans="1:4" x14ac:dyDescent="0.2">
      <c r="A801" s="143" t="s">
        <v>1498</v>
      </c>
      <c r="B801" s="40" t="s">
        <v>945</v>
      </c>
      <c r="C801" s="106">
        <v>1</v>
      </c>
      <c r="D801" s="38"/>
    </row>
    <row r="802" spans="1:4" x14ac:dyDescent="0.2">
      <c r="A802" s="143" t="s">
        <v>1498</v>
      </c>
      <c r="B802" s="40" t="s">
        <v>927</v>
      </c>
      <c r="C802" s="106">
        <v>1</v>
      </c>
      <c r="D802" s="38"/>
    </row>
    <row r="803" spans="1:4" x14ac:dyDescent="0.2">
      <c r="A803" s="143" t="s">
        <v>1498</v>
      </c>
      <c r="B803" s="40" t="s">
        <v>1536</v>
      </c>
      <c r="C803" s="106">
        <v>1</v>
      </c>
      <c r="D803" s="38"/>
    </row>
    <row r="804" spans="1:4" x14ac:dyDescent="0.2">
      <c r="A804" s="143" t="s">
        <v>1498</v>
      </c>
      <c r="B804" s="40" t="s">
        <v>1538</v>
      </c>
      <c r="C804" s="106">
        <v>1</v>
      </c>
      <c r="D804" s="38"/>
    </row>
    <row r="805" spans="1:4" x14ac:dyDescent="0.2">
      <c r="A805" s="143" t="s">
        <v>1498</v>
      </c>
      <c r="B805" s="40" t="s">
        <v>957</v>
      </c>
      <c r="C805" s="106">
        <v>1</v>
      </c>
      <c r="D805" s="38"/>
    </row>
    <row r="806" spans="1:4" x14ac:dyDescent="0.2">
      <c r="A806" s="143" t="s">
        <v>1498</v>
      </c>
      <c r="B806" s="40" t="s">
        <v>1087</v>
      </c>
      <c r="C806" s="106">
        <v>1</v>
      </c>
      <c r="D806" s="38"/>
    </row>
    <row r="807" spans="1:4" x14ac:dyDescent="0.2">
      <c r="A807" s="143" t="s">
        <v>1498</v>
      </c>
      <c r="B807" s="40" t="s">
        <v>967</v>
      </c>
      <c r="C807" s="106">
        <v>1</v>
      </c>
      <c r="D807" s="38"/>
    </row>
    <row r="808" spans="1:4" x14ac:dyDescent="0.2">
      <c r="A808" s="12" t="s">
        <v>1498</v>
      </c>
      <c r="B808" s="64" t="s">
        <v>4212</v>
      </c>
      <c r="C808" s="106">
        <v>1</v>
      </c>
      <c r="D808" s="38"/>
    </row>
    <row r="809" spans="1:4" x14ac:dyDescent="0.2">
      <c r="A809" s="143" t="s">
        <v>1498</v>
      </c>
      <c r="B809" s="40" t="s">
        <v>1001</v>
      </c>
      <c r="C809" s="106">
        <v>1</v>
      </c>
      <c r="D809" s="38"/>
    </row>
    <row r="810" spans="1:4" x14ac:dyDescent="0.2">
      <c r="A810" s="143" t="s">
        <v>1498</v>
      </c>
      <c r="B810" s="40" t="s">
        <v>964</v>
      </c>
      <c r="C810" s="106">
        <v>1</v>
      </c>
      <c r="D810" s="38"/>
    </row>
    <row r="811" spans="1:4" x14ac:dyDescent="0.2">
      <c r="A811" s="12" t="s">
        <v>1498</v>
      </c>
      <c r="B811" s="4" t="s">
        <v>4478</v>
      </c>
      <c r="C811" s="106">
        <v>1</v>
      </c>
      <c r="D811" s="38"/>
    </row>
    <row r="812" spans="1:4" x14ac:dyDescent="0.2">
      <c r="A812" s="12" t="s">
        <v>1498</v>
      </c>
      <c r="B812" s="74" t="s">
        <v>4021</v>
      </c>
      <c r="C812" s="106">
        <v>1</v>
      </c>
      <c r="D812" s="38"/>
    </row>
    <row r="813" spans="1:4" x14ac:dyDescent="0.2">
      <c r="A813" s="12" t="s">
        <v>1498</v>
      </c>
      <c r="B813" s="74" t="s">
        <v>4020</v>
      </c>
      <c r="C813" s="106">
        <v>1</v>
      </c>
      <c r="D813" s="38"/>
    </row>
    <row r="814" spans="1:4" x14ac:dyDescent="0.2">
      <c r="A814" s="143" t="s">
        <v>1498</v>
      </c>
      <c r="B814" s="40" t="s">
        <v>1497</v>
      </c>
      <c r="C814" s="106">
        <v>0</v>
      </c>
      <c r="D814" s="38"/>
    </row>
    <row r="815" spans="1:4" x14ac:dyDescent="0.2">
      <c r="A815" s="143" t="s">
        <v>1498</v>
      </c>
      <c r="B815" s="40" t="s">
        <v>1500</v>
      </c>
      <c r="C815" s="106">
        <v>0</v>
      </c>
      <c r="D815" s="38"/>
    </row>
    <row r="816" spans="1:4" x14ac:dyDescent="0.2">
      <c r="A816" s="143" t="s">
        <v>1498</v>
      </c>
      <c r="B816" s="40" t="s">
        <v>1039</v>
      </c>
      <c r="C816" s="106">
        <v>0</v>
      </c>
      <c r="D816" s="38"/>
    </row>
    <row r="817" spans="1:4" x14ac:dyDescent="0.2">
      <c r="A817" s="143" t="s">
        <v>1498</v>
      </c>
      <c r="B817" s="40" t="s">
        <v>1089</v>
      </c>
      <c r="C817" s="106">
        <v>0</v>
      </c>
      <c r="D817" s="38"/>
    </row>
    <row r="818" spans="1:4" x14ac:dyDescent="0.2">
      <c r="A818" s="143" t="s">
        <v>1498</v>
      </c>
      <c r="B818" s="40" t="s">
        <v>1203</v>
      </c>
      <c r="C818" s="106">
        <v>0</v>
      </c>
      <c r="D818" s="38"/>
    </row>
    <row r="819" spans="1:4" x14ac:dyDescent="0.2">
      <c r="A819" s="12" t="s">
        <v>1498</v>
      </c>
      <c r="B819" s="64" t="s">
        <v>4214</v>
      </c>
      <c r="C819" s="106">
        <v>0</v>
      </c>
      <c r="D819" s="38"/>
    </row>
    <row r="820" spans="1:4" x14ac:dyDescent="0.2">
      <c r="A820" s="12" t="s">
        <v>1498</v>
      </c>
      <c r="B820" s="64" t="s">
        <v>4213</v>
      </c>
      <c r="C820" s="106">
        <v>0</v>
      </c>
      <c r="D820" s="38"/>
    </row>
    <row r="821" spans="1:4" x14ac:dyDescent="0.2">
      <c r="A821" s="143" t="s">
        <v>1498</v>
      </c>
      <c r="B821" s="56" t="s">
        <v>4706</v>
      </c>
      <c r="C821" s="106">
        <v>0</v>
      </c>
      <c r="D821" s="38"/>
    </row>
    <row r="822" spans="1:4" x14ac:dyDescent="0.2">
      <c r="A822" s="143" t="s">
        <v>1498</v>
      </c>
      <c r="B822" s="40" t="s">
        <v>1516</v>
      </c>
      <c r="C822" s="106">
        <v>0</v>
      </c>
      <c r="D822" s="38"/>
    </row>
    <row r="823" spans="1:4" x14ac:dyDescent="0.2">
      <c r="A823" s="143" t="s">
        <v>1498</v>
      </c>
      <c r="B823" s="40" t="s">
        <v>1207</v>
      </c>
      <c r="C823" s="106">
        <v>0</v>
      </c>
      <c r="D823" s="38"/>
    </row>
    <row r="824" spans="1:4" x14ac:dyDescent="0.2">
      <c r="A824" s="143" t="s">
        <v>1498</v>
      </c>
      <c r="B824" s="40" t="s">
        <v>1521</v>
      </c>
      <c r="C824" s="106">
        <v>0</v>
      </c>
      <c r="D824" s="38"/>
    </row>
    <row r="825" spans="1:4" x14ac:dyDescent="0.2">
      <c r="A825" s="143" t="s">
        <v>1498</v>
      </c>
      <c r="B825" s="40" t="s">
        <v>1528</v>
      </c>
      <c r="C825" s="106">
        <v>0</v>
      </c>
      <c r="D825" s="38"/>
    </row>
    <row r="826" spans="1:4" x14ac:dyDescent="0.2">
      <c r="A826" s="143" t="s">
        <v>1498</v>
      </c>
      <c r="B826" s="40" t="s">
        <v>1534</v>
      </c>
      <c r="C826" s="106">
        <v>0</v>
      </c>
      <c r="D826" s="38"/>
    </row>
    <row r="827" spans="1:4" x14ac:dyDescent="0.2">
      <c r="A827" s="143" t="s">
        <v>1498</v>
      </c>
      <c r="B827" s="40" t="s">
        <v>1095</v>
      </c>
      <c r="C827" s="106">
        <v>0</v>
      </c>
      <c r="D827" s="38"/>
    </row>
    <row r="828" spans="1:4" x14ac:dyDescent="0.2">
      <c r="A828" s="143" t="s">
        <v>1498</v>
      </c>
      <c r="B828" s="40" t="s">
        <v>1013</v>
      </c>
      <c r="C828" s="106">
        <v>0</v>
      </c>
      <c r="D828" s="38"/>
    </row>
    <row r="829" spans="1:4" x14ac:dyDescent="0.2">
      <c r="A829" s="143" t="s">
        <v>1498</v>
      </c>
      <c r="B829" s="378" t="s">
        <v>1542</v>
      </c>
      <c r="C829" s="106">
        <v>0</v>
      </c>
      <c r="D829" s="38"/>
    </row>
    <row r="830" spans="1:4" x14ac:dyDescent="0.2">
      <c r="A830" s="143" t="s">
        <v>1498</v>
      </c>
      <c r="B830" s="40" t="s">
        <v>1546</v>
      </c>
      <c r="C830" s="106">
        <v>0</v>
      </c>
      <c r="D830" s="38"/>
    </row>
    <row r="831" spans="1:4" x14ac:dyDescent="0.2">
      <c r="A831" s="143" t="s">
        <v>1498</v>
      </c>
      <c r="B831" s="40" t="s">
        <v>1549</v>
      </c>
      <c r="C831" s="106">
        <v>0</v>
      </c>
      <c r="D831" s="38"/>
    </row>
    <row r="832" spans="1:4" x14ac:dyDescent="0.2">
      <c r="A832" s="143" t="s">
        <v>1498</v>
      </c>
      <c r="B832" s="40" t="s">
        <v>1232</v>
      </c>
      <c r="C832" s="106">
        <v>0</v>
      </c>
      <c r="D832" s="38"/>
    </row>
    <row r="833" spans="1:4" x14ac:dyDescent="0.2">
      <c r="A833" s="143" t="s">
        <v>1498</v>
      </c>
      <c r="B833" s="40" t="s">
        <v>1065</v>
      </c>
      <c r="C833" s="106">
        <v>0</v>
      </c>
      <c r="D833" s="38"/>
    </row>
    <row r="834" spans="1:4" x14ac:dyDescent="0.2">
      <c r="A834" s="143" t="s">
        <v>1498</v>
      </c>
      <c r="B834" s="429" t="s">
        <v>1552</v>
      </c>
      <c r="C834" s="106">
        <v>0</v>
      </c>
      <c r="D834" s="38"/>
    </row>
    <row r="835" spans="1:4" x14ac:dyDescent="0.2">
      <c r="A835" s="143" t="s">
        <v>1498</v>
      </c>
      <c r="B835" s="40" t="s">
        <v>1182</v>
      </c>
      <c r="C835" s="106">
        <v>0</v>
      </c>
      <c r="D835" s="38"/>
    </row>
    <row r="836" spans="1:4" x14ac:dyDescent="0.2">
      <c r="A836" s="143" t="s">
        <v>1498</v>
      </c>
      <c r="B836" s="40" t="s">
        <v>1554</v>
      </c>
      <c r="C836" s="106">
        <v>0</v>
      </c>
      <c r="D836" s="38"/>
    </row>
    <row r="837" spans="1:4" x14ac:dyDescent="0.2">
      <c r="A837" s="143" t="s">
        <v>1498</v>
      </c>
      <c r="B837" s="378" t="s">
        <v>1557</v>
      </c>
      <c r="C837" s="106">
        <v>0</v>
      </c>
      <c r="D837" s="38"/>
    </row>
    <row r="838" spans="1:4" x14ac:dyDescent="0.2">
      <c r="A838" s="143" t="s">
        <v>1498</v>
      </c>
      <c r="B838" s="40" t="s">
        <v>1560</v>
      </c>
      <c r="C838" s="106">
        <v>0</v>
      </c>
      <c r="D838" s="38"/>
    </row>
    <row r="839" spans="1:4" x14ac:dyDescent="0.2">
      <c r="A839" s="143" t="s">
        <v>1498</v>
      </c>
      <c r="B839" s="40" t="s">
        <v>1088</v>
      </c>
      <c r="C839" s="106">
        <v>0</v>
      </c>
      <c r="D839" s="38"/>
    </row>
    <row r="840" spans="1:4" x14ac:dyDescent="0.2">
      <c r="A840" s="143" t="s">
        <v>1498</v>
      </c>
      <c r="B840" s="40" t="s">
        <v>1563</v>
      </c>
      <c r="C840" s="106">
        <v>0</v>
      </c>
      <c r="D840" s="38"/>
    </row>
    <row r="841" spans="1:4" x14ac:dyDescent="0.2">
      <c r="A841" s="143" t="s">
        <v>1498</v>
      </c>
      <c r="B841" s="40" t="s">
        <v>1565</v>
      </c>
      <c r="C841" s="106">
        <v>0</v>
      </c>
      <c r="D841" s="38"/>
    </row>
    <row r="842" spans="1:4" x14ac:dyDescent="0.2">
      <c r="A842" s="143" t="s">
        <v>1498</v>
      </c>
      <c r="B842" s="40" t="s">
        <v>1196</v>
      </c>
      <c r="C842" s="106">
        <v>0</v>
      </c>
      <c r="D842" s="38"/>
    </row>
    <row r="843" spans="1:4" x14ac:dyDescent="0.2">
      <c r="A843" s="143" t="s">
        <v>1498</v>
      </c>
      <c r="B843" s="40" t="s">
        <v>1070</v>
      </c>
      <c r="C843" s="106">
        <v>0</v>
      </c>
      <c r="D843" s="38"/>
    </row>
    <row r="844" spans="1:4" x14ac:dyDescent="0.2">
      <c r="A844" s="12" t="s">
        <v>1498</v>
      </c>
      <c r="B844" s="4" t="s">
        <v>3642</v>
      </c>
      <c r="C844" s="106">
        <v>0</v>
      </c>
      <c r="D844" s="38"/>
    </row>
    <row r="845" spans="1:4" x14ac:dyDescent="0.2">
      <c r="A845" s="143" t="s">
        <v>1498</v>
      </c>
      <c r="B845" s="40" t="s">
        <v>1569</v>
      </c>
      <c r="C845" s="106">
        <v>0</v>
      </c>
      <c r="D845" s="38"/>
    </row>
    <row r="846" spans="1:4" x14ac:dyDescent="0.2">
      <c r="A846" s="143" t="s">
        <v>1498</v>
      </c>
      <c r="B846" s="40" t="s">
        <v>1016</v>
      </c>
      <c r="C846" s="106">
        <v>0</v>
      </c>
      <c r="D846" s="38"/>
    </row>
    <row r="847" spans="1:4" x14ac:dyDescent="0.2">
      <c r="A847" s="143" t="s">
        <v>1498</v>
      </c>
      <c r="B847" s="40" t="s">
        <v>1570</v>
      </c>
      <c r="C847" s="106">
        <v>0</v>
      </c>
      <c r="D847" s="38"/>
    </row>
    <row r="848" spans="1:4" x14ac:dyDescent="0.2">
      <c r="A848" s="143" t="s">
        <v>1498</v>
      </c>
      <c r="B848" s="40" t="s">
        <v>1572</v>
      </c>
      <c r="C848" s="106">
        <v>0</v>
      </c>
      <c r="D848" s="38"/>
    </row>
    <row r="849" spans="1:5" x14ac:dyDescent="0.2">
      <c r="A849" s="143" t="s">
        <v>1498</v>
      </c>
      <c r="B849" s="40" t="s">
        <v>1574</v>
      </c>
      <c r="C849" s="106">
        <v>0</v>
      </c>
      <c r="D849" s="38"/>
    </row>
    <row r="850" spans="1:5" x14ac:dyDescent="0.2">
      <c r="A850" s="143" t="s">
        <v>1498</v>
      </c>
      <c r="B850" s="40" t="s">
        <v>1579</v>
      </c>
      <c r="C850" s="106">
        <v>0</v>
      </c>
      <c r="D850" s="38"/>
    </row>
    <row r="851" spans="1:5" x14ac:dyDescent="0.2">
      <c r="A851" s="387"/>
      <c r="B851" s="387"/>
      <c r="C851" s="387"/>
      <c r="D851" s="387"/>
    </row>
    <row r="852" spans="1:5" x14ac:dyDescent="0.2">
      <c r="A852" s="12" t="s">
        <v>2428</v>
      </c>
      <c r="B852" s="4" t="s">
        <v>761</v>
      </c>
      <c r="C852" s="374">
        <v>0</v>
      </c>
      <c r="D852" s="38"/>
      <c r="E852" s="106"/>
    </row>
    <row r="853" spans="1:5" x14ac:dyDescent="0.2">
      <c r="A853" s="387"/>
      <c r="B853" s="387"/>
      <c r="C853" s="387"/>
      <c r="D853" s="387"/>
    </row>
    <row r="854" spans="1:5" s="4" customFormat="1" x14ac:dyDescent="0.2">
      <c r="A854" s="143" t="s">
        <v>1610</v>
      </c>
      <c r="B854" s="40" t="s">
        <v>4738</v>
      </c>
      <c r="C854" s="106">
        <v>6</v>
      </c>
      <c r="D854" s="483" t="s">
        <v>4774</v>
      </c>
    </row>
    <row r="855" spans="1:5" s="4" customFormat="1" x14ac:dyDescent="0.2">
      <c r="A855" s="143" t="s">
        <v>1610</v>
      </c>
      <c r="B855" s="4" t="s">
        <v>1741</v>
      </c>
      <c r="C855" s="106">
        <v>5</v>
      </c>
      <c r="D855" s="483"/>
      <c r="E855" s="431" t="s">
        <v>4788</v>
      </c>
    </row>
    <row r="856" spans="1:5" s="4" customFormat="1" x14ac:dyDescent="0.2">
      <c r="A856" s="143" t="s">
        <v>1610</v>
      </c>
      <c r="B856" s="4" t="s">
        <v>4731</v>
      </c>
      <c r="C856" s="106">
        <v>5</v>
      </c>
      <c r="D856" s="483"/>
      <c r="E856" s="431" t="s">
        <v>4788</v>
      </c>
    </row>
    <row r="857" spans="1:5" s="4" customFormat="1" x14ac:dyDescent="0.2">
      <c r="A857" s="12" t="s">
        <v>1610</v>
      </c>
      <c r="B857" s="199" t="s">
        <v>966</v>
      </c>
      <c r="C857" s="106">
        <v>5</v>
      </c>
      <c r="D857" s="483"/>
    </row>
    <row r="858" spans="1:5" s="4" customFormat="1" x14ac:dyDescent="0.2">
      <c r="A858" s="143" t="s">
        <v>1610</v>
      </c>
      <c r="B858" s="40" t="s">
        <v>953</v>
      </c>
      <c r="C858" s="106">
        <v>5</v>
      </c>
      <c r="D858" s="483"/>
      <c r="E858" s="431" t="s">
        <v>4791</v>
      </c>
    </row>
    <row r="859" spans="1:5" s="4" customFormat="1" x14ac:dyDescent="0.2">
      <c r="A859" s="12" t="s">
        <v>1610</v>
      </c>
      <c r="B859" s="40" t="s">
        <v>4733</v>
      </c>
      <c r="C859" s="106">
        <v>5</v>
      </c>
      <c r="D859" s="483"/>
      <c r="E859" s="431" t="s">
        <v>4792</v>
      </c>
    </row>
    <row r="860" spans="1:5" s="4" customFormat="1" x14ac:dyDescent="0.2">
      <c r="A860" s="143" t="s">
        <v>1610</v>
      </c>
      <c r="B860" s="56" t="s">
        <v>4575</v>
      </c>
      <c r="C860" s="106">
        <v>5</v>
      </c>
      <c r="D860" s="483"/>
    </row>
    <row r="861" spans="1:5" s="4" customFormat="1" x14ac:dyDescent="0.2">
      <c r="A861" s="12" t="s">
        <v>1610</v>
      </c>
      <c r="B861" s="4" t="s">
        <v>4736</v>
      </c>
      <c r="C861" s="106">
        <v>4</v>
      </c>
      <c r="D861" s="483"/>
    </row>
    <row r="862" spans="1:5" s="4" customFormat="1" ht="15.75" thickBot="1" x14ac:dyDescent="0.25">
      <c r="A862" s="375" t="s">
        <v>1610</v>
      </c>
      <c r="B862" s="382" t="s">
        <v>4739</v>
      </c>
      <c r="C862" s="389">
        <v>4</v>
      </c>
      <c r="D862" s="471"/>
      <c r="E862" s="431" t="s">
        <v>4789</v>
      </c>
    </row>
    <row r="863" spans="1:5" s="4" customFormat="1" x14ac:dyDescent="0.2">
      <c r="A863" s="143" t="s">
        <v>1610</v>
      </c>
      <c r="B863" s="406" t="s">
        <v>4746</v>
      </c>
      <c r="C863" s="106">
        <v>3</v>
      </c>
      <c r="D863" s="467" t="s">
        <v>4775</v>
      </c>
    </row>
    <row r="864" spans="1:5" s="4" customFormat="1" x14ac:dyDescent="0.2">
      <c r="A864" s="12" t="s">
        <v>1610</v>
      </c>
      <c r="B864" s="4" t="s">
        <v>3422</v>
      </c>
      <c r="C864" s="106">
        <v>3</v>
      </c>
      <c r="D864" s="468"/>
    </row>
    <row r="865" spans="1:5" s="4" customFormat="1" ht="15.75" thickBot="1" x14ac:dyDescent="0.25">
      <c r="A865" s="379" t="s">
        <v>1610</v>
      </c>
      <c r="B865" s="382" t="s">
        <v>997</v>
      </c>
      <c r="C865" s="389">
        <v>3</v>
      </c>
      <c r="D865" s="469"/>
    </row>
    <row r="866" spans="1:5" s="4" customFormat="1" x14ac:dyDescent="0.2">
      <c r="A866" s="12" t="s">
        <v>1610</v>
      </c>
      <c r="B866" s="406" t="s">
        <v>4737</v>
      </c>
      <c r="C866" s="106">
        <v>2</v>
      </c>
      <c r="D866" s="440"/>
    </row>
    <row r="867" spans="1:5" s="4" customFormat="1" x14ac:dyDescent="0.2">
      <c r="A867" s="143" t="s">
        <v>1610</v>
      </c>
      <c r="B867" s="380" t="s">
        <v>3420</v>
      </c>
      <c r="C867" s="106">
        <v>2</v>
      </c>
      <c r="D867" s="440"/>
    </row>
    <row r="868" spans="1:5" s="4" customFormat="1" x14ac:dyDescent="0.2">
      <c r="A868" s="12" t="s">
        <v>1610</v>
      </c>
      <c r="B868" s="426" t="s">
        <v>4724</v>
      </c>
      <c r="C868" s="106">
        <v>2</v>
      </c>
      <c r="D868" s="440"/>
      <c r="E868" s="431"/>
    </row>
    <row r="869" spans="1:5" s="4" customFormat="1" x14ac:dyDescent="0.2">
      <c r="A869" s="12" t="s">
        <v>1610</v>
      </c>
      <c r="B869" s="378" t="s">
        <v>4748</v>
      </c>
      <c r="C869" s="106">
        <v>2</v>
      </c>
      <c r="D869" s="440"/>
    </row>
    <row r="870" spans="1:5" s="4" customFormat="1" x14ac:dyDescent="0.2">
      <c r="A870" s="12" t="s">
        <v>1610</v>
      </c>
      <c r="B870" s="111" t="s">
        <v>3423</v>
      </c>
      <c r="C870" s="106">
        <v>2</v>
      </c>
      <c r="D870" s="440"/>
    </row>
    <row r="871" spans="1:5" s="4" customFormat="1" x14ac:dyDescent="0.2">
      <c r="A871" s="117" t="s">
        <v>1610</v>
      </c>
      <c r="B871" s="199" t="s">
        <v>1740</v>
      </c>
      <c r="C871" s="398">
        <v>2</v>
      </c>
      <c r="D871" s="397"/>
      <c r="E871" s="431"/>
    </row>
    <row r="872" spans="1:5" s="4" customFormat="1" x14ac:dyDescent="0.2">
      <c r="A872" s="117" t="s">
        <v>1610</v>
      </c>
      <c r="B872" s="111" t="s">
        <v>3650</v>
      </c>
      <c r="C872" s="398">
        <v>1</v>
      </c>
      <c r="D872" s="128"/>
    </row>
    <row r="873" spans="1:5" s="4" customFormat="1" x14ac:dyDescent="0.2">
      <c r="A873" s="12" t="s">
        <v>1610</v>
      </c>
      <c r="B873" s="4" t="s">
        <v>1634</v>
      </c>
      <c r="C873" s="106">
        <v>1</v>
      </c>
      <c r="D873" s="38"/>
    </row>
    <row r="874" spans="1:5" s="4" customFormat="1" x14ac:dyDescent="0.2">
      <c r="A874" s="12" t="s">
        <v>1610</v>
      </c>
      <c r="B874" s="40" t="s">
        <v>1078</v>
      </c>
      <c r="C874" s="106">
        <v>1</v>
      </c>
      <c r="D874" s="38"/>
    </row>
    <row r="875" spans="1:5" s="4" customFormat="1" x14ac:dyDescent="0.2">
      <c r="A875" s="143" t="s">
        <v>1610</v>
      </c>
      <c r="B875" s="4" t="s">
        <v>3421</v>
      </c>
      <c r="C875" s="106">
        <v>1</v>
      </c>
      <c r="D875" s="38"/>
    </row>
    <row r="876" spans="1:5" s="4" customFormat="1" x14ac:dyDescent="0.2">
      <c r="A876" s="12" t="s">
        <v>1610</v>
      </c>
      <c r="B876" s="4" t="s">
        <v>3443</v>
      </c>
      <c r="C876" s="106">
        <v>1</v>
      </c>
      <c r="D876" s="38"/>
    </row>
    <row r="877" spans="1:5" s="4" customFormat="1" x14ac:dyDescent="0.2">
      <c r="A877" s="12" t="s">
        <v>1610</v>
      </c>
      <c r="B877" s="4" t="s">
        <v>1616</v>
      </c>
      <c r="C877" s="106">
        <v>1</v>
      </c>
      <c r="D877" s="38"/>
    </row>
    <row r="878" spans="1:5" s="4" customFormat="1" x14ac:dyDescent="0.2">
      <c r="A878" s="12" t="s">
        <v>1610</v>
      </c>
      <c r="B878" s="4" t="s">
        <v>3444</v>
      </c>
      <c r="C878" s="106">
        <v>1</v>
      </c>
      <c r="D878" s="38"/>
    </row>
    <row r="879" spans="1:5" s="4" customFormat="1" x14ac:dyDescent="0.2">
      <c r="A879" s="12" t="s">
        <v>1610</v>
      </c>
      <c r="B879" s="4" t="s">
        <v>3566</v>
      </c>
      <c r="C879" s="106">
        <v>1</v>
      </c>
      <c r="D879" s="38"/>
    </row>
    <row r="880" spans="1:5" s="4" customFormat="1" x14ac:dyDescent="0.2">
      <c r="A880" s="12" t="s">
        <v>1610</v>
      </c>
      <c r="B880" s="171" t="s">
        <v>4154</v>
      </c>
      <c r="C880" s="106">
        <v>1</v>
      </c>
      <c r="D880" s="38"/>
    </row>
    <row r="881" spans="1:5" s="4" customFormat="1" x14ac:dyDescent="0.2">
      <c r="A881" s="12" t="s">
        <v>1610</v>
      </c>
      <c r="B881" s="4" t="s">
        <v>4041</v>
      </c>
      <c r="C881" s="106">
        <v>1</v>
      </c>
      <c r="D881" s="38"/>
    </row>
    <row r="882" spans="1:5" s="4" customFormat="1" x14ac:dyDescent="0.2">
      <c r="A882" s="12" t="s">
        <v>1610</v>
      </c>
      <c r="B882" s="4" t="s">
        <v>1702</v>
      </c>
      <c r="C882" s="106">
        <v>1</v>
      </c>
      <c r="D882" s="38"/>
    </row>
    <row r="883" spans="1:5" s="4" customFormat="1" x14ac:dyDescent="0.2">
      <c r="A883" s="12" t="s">
        <v>1610</v>
      </c>
      <c r="B883" s="4" t="s">
        <v>4039</v>
      </c>
      <c r="C883" s="106">
        <v>1</v>
      </c>
      <c r="D883" s="38"/>
    </row>
    <row r="884" spans="1:5" s="4" customFormat="1" x14ac:dyDescent="0.2">
      <c r="A884" s="12" t="s">
        <v>1610</v>
      </c>
      <c r="B884" s="4" t="s">
        <v>4751</v>
      </c>
      <c r="C884" s="106">
        <v>1</v>
      </c>
      <c r="D884" s="38"/>
      <c r="E884" s="431" t="s">
        <v>4794</v>
      </c>
    </row>
    <row r="885" spans="1:5" s="4" customFormat="1" x14ac:dyDescent="0.2">
      <c r="A885" s="12" t="s">
        <v>1610</v>
      </c>
      <c r="B885" s="4" t="s">
        <v>3639</v>
      </c>
      <c r="C885" s="106">
        <v>1</v>
      </c>
      <c r="D885" s="38"/>
    </row>
    <row r="886" spans="1:5" s="4" customFormat="1" x14ac:dyDescent="0.2">
      <c r="A886" s="12" t="s">
        <v>1610</v>
      </c>
      <c r="B886" s="4" t="s">
        <v>4044</v>
      </c>
      <c r="C886" s="106">
        <v>1</v>
      </c>
      <c r="D886" s="38"/>
    </row>
    <row r="887" spans="1:5" s="4" customFormat="1" x14ac:dyDescent="0.2">
      <c r="A887" s="12" t="s">
        <v>1610</v>
      </c>
      <c r="B887" s="4" t="s">
        <v>1710</v>
      </c>
      <c r="C887" s="106">
        <v>0</v>
      </c>
      <c r="D887" s="38"/>
    </row>
    <row r="888" spans="1:5" s="4" customFormat="1" x14ac:dyDescent="0.2">
      <c r="A888" s="12" t="s">
        <v>1610</v>
      </c>
      <c r="B888" s="4" t="s">
        <v>3647</v>
      </c>
      <c r="C888" s="106">
        <v>0</v>
      </c>
      <c r="D888" s="38"/>
    </row>
    <row r="889" spans="1:5" s="4" customFormat="1" x14ac:dyDescent="0.2">
      <c r="A889" s="12" t="s">
        <v>1610</v>
      </c>
      <c r="B889" s="4" t="s">
        <v>3582</v>
      </c>
      <c r="C889" s="106">
        <v>0</v>
      </c>
      <c r="D889" s="38"/>
    </row>
    <row r="890" spans="1:5" s="4" customFormat="1" x14ac:dyDescent="0.2">
      <c r="A890" s="12" t="s">
        <v>1610</v>
      </c>
      <c r="B890" s="4" t="s">
        <v>3661</v>
      </c>
      <c r="C890" s="106">
        <v>0</v>
      </c>
      <c r="D890" s="38"/>
    </row>
    <row r="891" spans="1:5" s="4" customFormat="1" x14ac:dyDescent="0.2">
      <c r="A891" s="143" t="s">
        <v>1610</v>
      </c>
      <c r="B891" s="40" t="s">
        <v>994</v>
      </c>
      <c r="C891" s="106">
        <v>0</v>
      </c>
      <c r="D891" s="38"/>
    </row>
    <row r="892" spans="1:5" s="4" customFormat="1" x14ac:dyDescent="0.2">
      <c r="A892" s="12" t="s">
        <v>1610</v>
      </c>
      <c r="B892" s="56" t="s">
        <v>2436</v>
      </c>
      <c r="C892" s="106">
        <v>0</v>
      </c>
      <c r="D892" s="38"/>
    </row>
    <row r="893" spans="1:5" s="4" customFormat="1" x14ac:dyDescent="0.2">
      <c r="A893" s="12" t="s">
        <v>1610</v>
      </c>
      <c r="B893" s="4" t="s">
        <v>3577</v>
      </c>
      <c r="C893" s="106">
        <v>0</v>
      </c>
      <c r="D893" s="38"/>
    </row>
    <row r="894" spans="1:5" s="4" customFormat="1" x14ac:dyDescent="0.2">
      <c r="A894" s="12" t="s">
        <v>1610</v>
      </c>
      <c r="B894" s="4" t="s">
        <v>3660</v>
      </c>
      <c r="C894" s="106">
        <v>0</v>
      </c>
      <c r="D894" s="38"/>
    </row>
    <row r="895" spans="1:5" s="4" customFormat="1" x14ac:dyDescent="0.2">
      <c r="A895" s="12" t="s">
        <v>1610</v>
      </c>
      <c r="B895" s="4" t="s">
        <v>1712</v>
      </c>
      <c r="C895" s="106">
        <v>0</v>
      </c>
      <c r="D895" s="38"/>
    </row>
    <row r="896" spans="1:5" s="4" customFormat="1" x14ac:dyDescent="0.2">
      <c r="A896" s="12" t="s">
        <v>1610</v>
      </c>
      <c r="B896" s="4" t="s">
        <v>3597</v>
      </c>
      <c r="C896" s="106">
        <v>0</v>
      </c>
      <c r="D896" s="38"/>
    </row>
    <row r="897" spans="1:4" s="4" customFormat="1" x14ac:dyDescent="0.2">
      <c r="A897" s="12" t="s">
        <v>1610</v>
      </c>
      <c r="B897" s="40" t="s">
        <v>1097</v>
      </c>
      <c r="C897" s="106">
        <v>0</v>
      </c>
      <c r="D897" s="38"/>
    </row>
    <row r="898" spans="1:4" s="4" customFormat="1" x14ac:dyDescent="0.2">
      <c r="A898" s="12" t="s">
        <v>1610</v>
      </c>
      <c r="B898" s="380" t="s">
        <v>2444</v>
      </c>
      <c r="C898" s="106">
        <v>0</v>
      </c>
      <c r="D898" s="38"/>
    </row>
    <row r="899" spans="1:4" s="4" customFormat="1" x14ac:dyDescent="0.2">
      <c r="A899" s="12" t="s">
        <v>1610</v>
      </c>
      <c r="B899" s="4" t="s">
        <v>4729</v>
      </c>
      <c r="C899" s="106">
        <v>0</v>
      </c>
      <c r="D899" s="38"/>
    </row>
    <row r="900" spans="1:4" s="4" customFormat="1" x14ac:dyDescent="0.2">
      <c r="A900" s="12" t="s">
        <v>1610</v>
      </c>
      <c r="B900" s="4" t="s">
        <v>4730</v>
      </c>
      <c r="C900" s="106">
        <v>0</v>
      </c>
      <c r="D900" s="38"/>
    </row>
    <row r="901" spans="1:4" s="4" customFormat="1" x14ac:dyDescent="0.2">
      <c r="A901" s="12" t="s">
        <v>1610</v>
      </c>
      <c r="B901" s="4" t="s">
        <v>3595</v>
      </c>
      <c r="C901" s="106">
        <v>0</v>
      </c>
      <c r="D901" s="38"/>
    </row>
    <row r="902" spans="1:4" s="4" customFormat="1" x14ac:dyDescent="0.2">
      <c r="A902" s="12" t="s">
        <v>1610</v>
      </c>
      <c r="B902" s="4" t="s">
        <v>3636</v>
      </c>
      <c r="C902" s="106">
        <v>0</v>
      </c>
      <c r="D902" s="38"/>
    </row>
    <row r="903" spans="1:4" s="4" customFormat="1" x14ac:dyDescent="0.2">
      <c r="A903" s="12" t="s">
        <v>1610</v>
      </c>
      <c r="B903" s="4" t="s">
        <v>3578</v>
      </c>
      <c r="C903" s="106">
        <v>0</v>
      </c>
      <c r="D903" s="38"/>
    </row>
    <row r="904" spans="1:4" s="4" customFormat="1" x14ac:dyDescent="0.2">
      <c r="A904" s="12" t="s">
        <v>1610</v>
      </c>
      <c r="B904" s="4" t="s">
        <v>3674</v>
      </c>
      <c r="C904" s="106">
        <v>0</v>
      </c>
      <c r="D904" s="38"/>
    </row>
    <row r="905" spans="1:4" s="4" customFormat="1" x14ac:dyDescent="0.2">
      <c r="A905" s="12" t="s">
        <v>1610</v>
      </c>
      <c r="B905" s="4" t="s">
        <v>1717</v>
      </c>
      <c r="C905" s="106">
        <v>0</v>
      </c>
      <c r="D905" s="38"/>
    </row>
    <row r="906" spans="1:4" s="4" customFormat="1" x14ac:dyDescent="0.2">
      <c r="A906" s="12" t="s">
        <v>1610</v>
      </c>
      <c r="B906" s="4" t="s">
        <v>3527</v>
      </c>
      <c r="C906" s="106">
        <v>0</v>
      </c>
      <c r="D906" s="38"/>
    </row>
    <row r="907" spans="1:4" s="4" customFormat="1" x14ac:dyDescent="0.2">
      <c r="A907" s="12" t="s">
        <v>1610</v>
      </c>
      <c r="B907" s="4" t="s">
        <v>1713</v>
      </c>
      <c r="C907" s="106">
        <v>0</v>
      </c>
      <c r="D907" s="38"/>
    </row>
    <row r="908" spans="1:4" s="4" customFormat="1" x14ac:dyDescent="0.2">
      <c r="A908" s="12" t="s">
        <v>1610</v>
      </c>
      <c r="B908" s="4" t="s">
        <v>1714</v>
      </c>
      <c r="C908" s="106">
        <v>0</v>
      </c>
      <c r="D908" s="38"/>
    </row>
    <row r="909" spans="1:4" s="4" customFormat="1" x14ac:dyDescent="0.2">
      <c r="A909" s="12" t="s">
        <v>1610</v>
      </c>
      <c r="B909" s="4" t="s">
        <v>3670</v>
      </c>
      <c r="C909" s="106">
        <v>0</v>
      </c>
      <c r="D909" s="38"/>
    </row>
    <row r="910" spans="1:4" s="4" customFormat="1" x14ac:dyDescent="0.2">
      <c r="A910" s="12" t="s">
        <v>1610</v>
      </c>
      <c r="B910" s="4" t="s">
        <v>3637</v>
      </c>
      <c r="C910" s="106">
        <v>0</v>
      </c>
      <c r="D910" s="38"/>
    </row>
    <row r="911" spans="1:4" s="4" customFormat="1" x14ac:dyDescent="0.2">
      <c r="A911" s="12" t="s">
        <v>1610</v>
      </c>
      <c r="B911" s="111" t="s">
        <v>3662</v>
      </c>
      <c r="C911" s="106">
        <v>0</v>
      </c>
      <c r="D911" s="38"/>
    </row>
    <row r="912" spans="1:4" s="4" customFormat="1" x14ac:dyDescent="0.2">
      <c r="A912" s="12" t="s">
        <v>1610</v>
      </c>
      <c r="B912" s="4" t="s">
        <v>3671</v>
      </c>
      <c r="C912" s="106">
        <v>0</v>
      </c>
      <c r="D912" s="38"/>
    </row>
    <row r="913" spans="1:4" s="4" customFormat="1" x14ac:dyDescent="0.2">
      <c r="A913" s="12" t="s">
        <v>1610</v>
      </c>
      <c r="B913" s="4" t="s">
        <v>3568</v>
      </c>
      <c r="C913" s="106">
        <v>0</v>
      </c>
      <c r="D913" s="38"/>
    </row>
    <row r="914" spans="1:4" s="4" customFormat="1" x14ac:dyDescent="0.2">
      <c r="A914" s="12" t="s">
        <v>1610</v>
      </c>
      <c r="B914" s="64" t="s">
        <v>4435</v>
      </c>
      <c r="C914" s="106">
        <v>0</v>
      </c>
      <c r="D914" s="38"/>
    </row>
    <row r="915" spans="1:4" s="4" customFormat="1" x14ac:dyDescent="0.2">
      <c r="A915" s="12" t="s">
        <v>1610</v>
      </c>
      <c r="B915" s="4" t="s">
        <v>4745</v>
      </c>
      <c r="C915" s="106">
        <v>0</v>
      </c>
      <c r="D915" s="38"/>
    </row>
    <row r="916" spans="1:4" s="4" customFormat="1" x14ac:dyDescent="0.2">
      <c r="A916" s="12" t="s">
        <v>1610</v>
      </c>
      <c r="B916" s="4" t="s">
        <v>3675</v>
      </c>
      <c r="C916" s="106">
        <v>0</v>
      </c>
      <c r="D916" s="38"/>
    </row>
    <row r="917" spans="1:4" s="4" customFormat="1" x14ac:dyDescent="0.2">
      <c r="A917" s="12" t="s">
        <v>1610</v>
      </c>
      <c r="B917" s="64" t="s">
        <v>4432</v>
      </c>
      <c r="C917" s="106">
        <v>0</v>
      </c>
      <c r="D917" s="38"/>
    </row>
    <row r="918" spans="1:4" s="4" customFormat="1" x14ac:dyDescent="0.2">
      <c r="A918" s="12" t="s">
        <v>1610</v>
      </c>
      <c r="B918" s="4" t="s">
        <v>3573</v>
      </c>
      <c r="C918" s="106">
        <v>0</v>
      </c>
      <c r="D918" s="38"/>
    </row>
    <row r="919" spans="1:4" s="4" customFormat="1" x14ac:dyDescent="0.2">
      <c r="A919" s="143" t="s">
        <v>1610</v>
      </c>
      <c r="B919" s="40" t="s">
        <v>999</v>
      </c>
      <c r="C919" s="106">
        <v>0</v>
      </c>
      <c r="D919" s="38"/>
    </row>
    <row r="920" spans="1:4" s="4" customFormat="1" x14ac:dyDescent="0.2">
      <c r="A920" s="12" t="s">
        <v>1610</v>
      </c>
      <c r="B920" s="4" t="s">
        <v>3579</v>
      </c>
      <c r="C920" s="106">
        <v>0</v>
      </c>
      <c r="D920" s="38"/>
    </row>
    <row r="921" spans="1:4" s="4" customFormat="1" x14ac:dyDescent="0.2">
      <c r="A921" s="12" t="s">
        <v>1610</v>
      </c>
      <c r="B921" s="4" t="s">
        <v>1614</v>
      </c>
      <c r="C921" s="106">
        <v>0</v>
      </c>
      <c r="D921" s="38"/>
    </row>
    <row r="922" spans="1:4" s="4" customFormat="1" x14ac:dyDescent="0.2">
      <c r="A922" s="12" t="s">
        <v>1610</v>
      </c>
      <c r="B922" s="111" t="s">
        <v>3586</v>
      </c>
      <c r="C922" s="106">
        <v>0</v>
      </c>
      <c r="D922" s="38"/>
    </row>
    <row r="923" spans="1:4" s="4" customFormat="1" x14ac:dyDescent="0.2">
      <c r="A923" s="12" t="s">
        <v>1610</v>
      </c>
      <c r="B923" s="4" t="s">
        <v>3587</v>
      </c>
      <c r="C923" s="106">
        <v>0</v>
      </c>
      <c r="D923" s="38"/>
    </row>
    <row r="924" spans="1:4" s="4" customFormat="1" x14ac:dyDescent="0.2">
      <c r="A924" s="12" t="s">
        <v>1610</v>
      </c>
      <c r="B924" s="40" t="s">
        <v>1081</v>
      </c>
      <c r="C924" s="106">
        <v>0</v>
      </c>
      <c r="D924" s="38"/>
    </row>
    <row r="925" spans="1:4" s="4" customFormat="1" x14ac:dyDescent="0.2">
      <c r="A925" s="12" t="s">
        <v>1610</v>
      </c>
      <c r="B925" s="4" t="s">
        <v>3653</v>
      </c>
      <c r="C925" s="106">
        <v>0</v>
      </c>
      <c r="D925" s="38"/>
    </row>
    <row r="926" spans="1:4" s="4" customFormat="1" x14ac:dyDescent="0.2">
      <c r="A926" s="12" t="s">
        <v>1610</v>
      </c>
      <c r="B926" s="40" t="s">
        <v>4726</v>
      </c>
      <c r="C926" s="106">
        <v>0</v>
      </c>
      <c r="D926" s="38"/>
    </row>
    <row r="927" spans="1:4" s="4" customFormat="1" x14ac:dyDescent="0.2">
      <c r="A927" s="12" t="s">
        <v>1610</v>
      </c>
      <c r="B927" s="4" t="s">
        <v>3583</v>
      </c>
      <c r="C927" s="106">
        <v>0</v>
      </c>
      <c r="D927" s="38"/>
    </row>
    <row r="928" spans="1:4" s="4" customFormat="1" x14ac:dyDescent="0.2">
      <c r="A928" s="12" t="s">
        <v>1610</v>
      </c>
      <c r="B928" s="40" t="s">
        <v>959</v>
      </c>
      <c r="C928" s="106">
        <v>0</v>
      </c>
      <c r="D928" s="38"/>
    </row>
    <row r="929" spans="1:4" s="4" customFormat="1" x14ac:dyDescent="0.2">
      <c r="A929" s="143" t="s">
        <v>1610</v>
      </c>
      <c r="B929" s="40" t="s">
        <v>1474</v>
      </c>
      <c r="C929" s="106">
        <v>0</v>
      </c>
      <c r="D929" s="38"/>
    </row>
    <row r="930" spans="1:4" s="4" customFormat="1" x14ac:dyDescent="0.2">
      <c r="A930" s="12" t="s">
        <v>1610</v>
      </c>
      <c r="B930" s="4" t="s">
        <v>3584</v>
      </c>
      <c r="C930" s="106">
        <v>0</v>
      </c>
      <c r="D930" s="38"/>
    </row>
    <row r="931" spans="1:4" s="4" customFormat="1" x14ac:dyDescent="0.2">
      <c r="A931" s="12" t="s">
        <v>1610</v>
      </c>
      <c r="B931" s="4" t="s">
        <v>3569</v>
      </c>
      <c r="C931" s="106">
        <v>0</v>
      </c>
      <c r="D931" s="38"/>
    </row>
    <row r="932" spans="1:4" s="4" customFormat="1" x14ac:dyDescent="0.2">
      <c r="A932" s="12" t="s">
        <v>1610</v>
      </c>
      <c r="B932" s="4" t="s">
        <v>3672</v>
      </c>
      <c r="C932" s="106">
        <v>0</v>
      </c>
      <c r="D932" s="38"/>
    </row>
    <row r="933" spans="1:4" s="4" customFormat="1" x14ac:dyDescent="0.2">
      <c r="A933" s="12" t="s">
        <v>1610</v>
      </c>
      <c r="B933" s="111" t="s">
        <v>3585</v>
      </c>
      <c r="C933" s="106">
        <v>0</v>
      </c>
      <c r="D933" s="38"/>
    </row>
    <row r="934" spans="1:4" s="4" customFormat="1" x14ac:dyDescent="0.2">
      <c r="A934" s="12" t="s">
        <v>1610</v>
      </c>
      <c r="B934" s="65" t="s">
        <v>1715</v>
      </c>
      <c r="C934" s="106">
        <v>0</v>
      </c>
      <c r="D934" s="38"/>
    </row>
    <row r="935" spans="1:4" s="4" customFormat="1" x14ac:dyDescent="0.2">
      <c r="A935" s="12" t="s">
        <v>1610</v>
      </c>
      <c r="B935" s="4" t="s">
        <v>3628</v>
      </c>
      <c r="C935" s="106">
        <v>0</v>
      </c>
      <c r="D935" s="38"/>
    </row>
    <row r="936" spans="1:4" s="4" customFormat="1" x14ac:dyDescent="0.2">
      <c r="A936" s="12" t="s">
        <v>1610</v>
      </c>
      <c r="B936" s="40" t="s">
        <v>4758</v>
      </c>
      <c r="C936" s="106">
        <v>0</v>
      </c>
      <c r="D936" s="38"/>
    </row>
    <row r="937" spans="1:4" s="4" customFormat="1" x14ac:dyDescent="0.2">
      <c r="A937" s="12" t="s">
        <v>1610</v>
      </c>
      <c r="B937" s="65" t="s">
        <v>1611</v>
      </c>
      <c r="C937" s="106">
        <v>0</v>
      </c>
      <c r="D937" s="38"/>
    </row>
    <row r="938" spans="1:4" s="4" customFormat="1" x14ac:dyDescent="0.2">
      <c r="A938" s="12" t="s">
        <v>1610</v>
      </c>
      <c r="B938" s="40" t="s">
        <v>1032</v>
      </c>
      <c r="C938" s="106">
        <v>0</v>
      </c>
      <c r="D938" s="38"/>
    </row>
    <row r="939" spans="1:4" s="4" customFormat="1" x14ac:dyDescent="0.2">
      <c r="A939" s="12" t="s">
        <v>1610</v>
      </c>
      <c r="B939" s="4" t="s">
        <v>3580</v>
      </c>
      <c r="C939" s="106">
        <v>0</v>
      </c>
      <c r="D939" s="38"/>
    </row>
    <row r="940" spans="1:4" s="4" customFormat="1" x14ac:dyDescent="0.2">
      <c r="A940" s="12" t="s">
        <v>1610</v>
      </c>
      <c r="B940" s="64" t="s">
        <v>4444</v>
      </c>
      <c r="C940" s="106">
        <v>0</v>
      </c>
      <c r="D940" s="38"/>
    </row>
    <row r="941" spans="1:4" s="4" customFormat="1" x14ac:dyDescent="0.2">
      <c r="A941" s="12" t="s">
        <v>1610</v>
      </c>
      <c r="B941" s="40" t="s">
        <v>1476</v>
      </c>
      <c r="C941" s="106">
        <v>0</v>
      </c>
      <c r="D941" s="38"/>
    </row>
    <row r="942" spans="1:4" s="4" customFormat="1" x14ac:dyDescent="0.2">
      <c r="A942" s="143" t="s">
        <v>1610</v>
      </c>
      <c r="B942" s="40" t="s">
        <v>1477</v>
      </c>
      <c r="C942" s="106">
        <v>0</v>
      </c>
      <c r="D942" s="38"/>
    </row>
    <row r="943" spans="1:4" s="4" customFormat="1" x14ac:dyDescent="0.2">
      <c r="A943" s="12" t="s">
        <v>1610</v>
      </c>
      <c r="B943" s="4" t="s">
        <v>4581</v>
      </c>
      <c r="C943" s="106">
        <v>0</v>
      </c>
      <c r="D943" s="38"/>
    </row>
    <row r="944" spans="1:4" s="4" customFormat="1" x14ac:dyDescent="0.2">
      <c r="A944" s="12" t="s">
        <v>1610</v>
      </c>
      <c r="B944" s="64" t="s">
        <v>4438</v>
      </c>
      <c r="C944" s="106">
        <v>0</v>
      </c>
      <c r="D944" s="38"/>
    </row>
    <row r="945" spans="1:4" s="4" customFormat="1" x14ac:dyDescent="0.2">
      <c r="A945" s="12" t="s">
        <v>1610</v>
      </c>
      <c r="B945" s="64" t="s">
        <v>4433</v>
      </c>
      <c r="C945" s="106">
        <v>0</v>
      </c>
      <c r="D945" s="38"/>
    </row>
    <row r="946" spans="1:4" s="4" customFormat="1" x14ac:dyDescent="0.2">
      <c r="A946" s="12" t="s">
        <v>1610</v>
      </c>
      <c r="B946" s="64" t="s">
        <v>4440</v>
      </c>
      <c r="C946" s="106">
        <v>0</v>
      </c>
      <c r="D946" s="38"/>
    </row>
    <row r="947" spans="1:4" s="4" customFormat="1" x14ac:dyDescent="0.2">
      <c r="A947" s="12" t="s">
        <v>1610</v>
      </c>
      <c r="B947" s="115" t="s">
        <v>3567</v>
      </c>
      <c r="C947" s="106">
        <v>0</v>
      </c>
      <c r="D947" s="38"/>
    </row>
    <row r="948" spans="1:4" s="4" customFormat="1" x14ac:dyDescent="0.2">
      <c r="A948" s="12" t="s">
        <v>1610</v>
      </c>
      <c r="B948" s="4" t="s">
        <v>3673</v>
      </c>
      <c r="C948" s="106">
        <v>0</v>
      </c>
      <c r="D948" s="38"/>
    </row>
    <row r="949" spans="1:4" s="4" customFormat="1" x14ac:dyDescent="0.2">
      <c r="A949" s="12" t="s">
        <v>1610</v>
      </c>
      <c r="B949" s="65" t="s">
        <v>1716</v>
      </c>
      <c r="C949" s="106">
        <v>0</v>
      </c>
      <c r="D949" s="38"/>
    </row>
    <row r="950" spans="1:4" s="4" customFormat="1" x14ac:dyDescent="0.2">
      <c r="A950" s="12" t="s">
        <v>1610</v>
      </c>
      <c r="B950" s="111" t="s">
        <v>3638</v>
      </c>
      <c r="C950" s="106">
        <v>0</v>
      </c>
      <c r="D950" s="38"/>
    </row>
    <row r="951" spans="1:4" s="4" customFormat="1" x14ac:dyDescent="0.2">
      <c r="A951" s="12" t="s">
        <v>1610</v>
      </c>
      <c r="B951" s="4" t="s">
        <v>3556</v>
      </c>
      <c r="C951" s="106">
        <v>0</v>
      </c>
      <c r="D951" s="38"/>
    </row>
    <row r="952" spans="1:4" s="4" customFormat="1" x14ac:dyDescent="0.2">
      <c r="A952" s="12" t="s">
        <v>1610</v>
      </c>
      <c r="B952" s="64" t="s">
        <v>4431</v>
      </c>
      <c r="C952" s="106">
        <v>0</v>
      </c>
      <c r="D952" s="38"/>
    </row>
    <row r="953" spans="1:4" s="4" customFormat="1" x14ac:dyDescent="0.2">
      <c r="A953" s="12" t="s">
        <v>1610</v>
      </c>
      <c r="B953" s="4" t="s">
        <v>4759</v>
      </c>
      <c r="C953" s="106">
        <v>0</v>
      </c>
      <c r="D953" s="38"/>
    </row>
    <row r="954" spans="1:4" s="4" customFormat="1" x14ac:dyDescent="0.2">
      <c r="A954" s="12" t="s">
        <v>1610</v>
      </c>
      <c r="B954" s="111" t="s">
        <v>4732</v>
      </c>
      <c r="C954" s="106">
        <v>0</v>
      </c>
      <c r="D954" s="38"/>
    </row>
    <row r="955" spans="1:4" s="4" customFormat="1" x14ac:dyDescent="0.2">
      <c r="A955" s="12" t="s">
        <v>1610</v>
      </c>
      <c r="B955" s="4" t="s">
        <v>3610</v>
      </c>
      <c r="C955" s="106">
        <v>0</v>
      </c>
      <c r="D955" s="38"/>
    </row>
    <row r="956" spans="1:4" s="4" customFormat="1" x14ac:dyDescent="0.2">
      <c r="A956" s="143" t="s">
        <v>1610</v>
      </c>
      <c r="B956" s="40" t="s">
        <v>941</v>
      </c>
      <c r="C956" s="106">
        <v>0</v>
      </c>
      <c r="D956" s="38"/>
    </row>
    <row r="957" spans="1:4" s="4" customFormat="1" x14ac:dyDescent="0.2">
      <c r="A957" s="12" t="s">
        <v>1610</v>
      </c>
      <c r="B957" s="4" t="s">
        <v>3588</v>
      </c>
      <c r="C957" s="106">
        <v>0</v>
      </c>
      <c r="D957" s="38"/>
    </row>
    <row r="958" spans="1:4" s="4" customFormat="1" x14ac:dyDescent="0.2">
      <c r="A958" s="12" t="s">
        <v>1610</v>
      </c>
      <c r="B958" s="4" t="s">
        <v>1612</v>
      </c>
      <c r="C958" s="106">
        <v>0</v>
      </c>
      <c r="D958" s="38"/>
    </row>
    <row r="959" spans="1:4" s="4" customFormat="1" x14ac:dyDescent="0.2">
      <c r="A959" s="12" t="s">
        <v>1610</v>
      </c>
      <c r="B959" s="111" t="s">
        <v>3619</v>
      </c>
      <c r="C959" s="106">
        <v>0</v>
      </c>
      <c r="D959" s="38"/>
    </row>
    <row r="960" spans="1:4" s="4" customFormat="1" x14ac:dyDescent="0.2">
      <c r="A960" s="12" t="s">
        <v>1610</v>
      </c>
      <c r="B960" s="4" t="s">
        <v>3574</v>
      </c>
      <c r="C960" s="106">
        <v>0</v>
      </c>
      <c r="D960" s="38"/>
    </row>
    <row r="961" spans="1:4" s="4" customFormat="1" x14ac:dyDescent="0.2">
      <c r="A961" s="12" t="s">
        <v>1610</v>
      </c>
      <c r="B961" s="64" t="s">
        <v>4441</v>
      </c>
      <c r="C961" s="106">
        <v>0</v>
      </c>
      <c r="D961" s="38"/>
    </row>
    <row r="962" spans="1:4" s="4" customFormat="1" x14ac:dyDescent="0.2">
      <c r="A962" s="12" t="s">
        <v>1610</v>
      </c>
      <c r="B962" s="64" t="s">
        <v>4437</v>
      </c>
      <c r="C962" s="106">
        <v>0</v>
      </c>
      <c r="D962" s="38"/>
    </row>
    <row r="963" spans="1:4" s="4" customFormat="1" x14ac:dyDescent="0.2">
      <c r="A963" s="12" t="s">
        <v>1610</v>
      </c>
      <c r="B963" s="64" t="s">
        <v>4436</v>
      </c>
      <c r="C963" s="106">
        <v>0</v>
      </c>
      <c r="D963" s="38"/>
    </row>
    <row r="964" spans="1:4" s="4" customFormat="1" x14ac:dyDescent="0.2">
      <c r="A964" s="12" t="s">
        <v>1610</v>
      </c>
      <c r="B964" s="199" t="s">
        <v>3973</v>
      </c>
      <c r="C964" s="106">
        <v>0</v>
      </c>
      <c r="D964" s="38"/>
    </row>
    <row r="965" spans="1:4" s="4" customFormat="1" x14ac:dyDescent="0.2">
      <c r="A965" s="12" t="s">
        <v>1610</v>
      </c>
      <c r="B965" s="4" t="s">
        <v>3575</v>
      </c>
      <c r="C965" s="106">
        <v>0</v>
      </c>
      <c r="D965" s="38"/>
    </row>
    <row r="966" spans="1:4" s="4" customFormat="1" x14ac:dyDescent="0.2">
      <c r="A966" s="12" t="s">
        <v>1610</v>
      </c>
      <c r="B966" s="40" t="s">
        <v>965</v>
      </c>
      <c r="C966" s="106">
        <v>0</v>
      </c>
      <c r="D966" s="38"/>
    </row>
    <row r="967" spans="1:4" s="4" customFormat="1" x14ac:dyDescent="0.2">
      <c r="A967" s="12" t="s">
        <v>1610</v>
      </c>
      <c r="B967" s="4" t="s">
        <v>1613</v>
      </c>
      <c r="C967" s="106">
        <v>0</v>
      </c>
      <c r="D967" s="38"/>
    </row>
    <row r="968" spans="1:4" s="4" customFormat="1" x14ac:dyDescent="0.2">
      <c r="A968" s="12" t="s">
        <v>1610</v>
      </c>
      <c r="B968" s="64" t="s">
        <v>4442</v>
      </c>
      <c r="C968" s="106">
        <v>0</v>
      </c>
      <c r="D968" s="38"/>
    </row>
    <row r="969" spans="1:4" s="4" customFormat="1" x14ac:dyDescent="0.2">
      <c r="A969" s="12" t="s">
        <v>1610</v>
      </c>
      <c r="B969" s="4" t="s">
        <v>3576</v>
      </c>
      <c r="C969" s="106">
        <v>0</v>
      </c>
      <c r="D969" s="38"/>
    </row>
    <row r="970" spans="1:4" s="4" customFormat="1" x14ac:dyDescent="0.2">
      <c r="A970" s="12" t="s">
        <v>1610</v>
      </c>
      <c r="B970" s="64" t="s">
        <v>4434</v>
      </c>
      <c r="C970" s="106">
        <v>0</v>
      </c>
      <c r="D970" s="38"/>
    </row>
    <row r="971" spans="1:4" s="4" customFormat="1" x14ac:dyDescent="0.2">
      <c r="A971" s="12" t="s">
        <v>1610</v>
      </c>
      <c r="B971" s="64" t="s">
        <v>4439</v>
      </c>
      <c r="C971" s="106">
        <v>0</v>
      </c>
      <c r="D971" s="38"/>
    </row>
    <row r="972" spans="1:4" s="4" customFormat="1" x14ac:dyDescent="0.2">
      <c r="A972" s="12" t="s">
        <v>1610</v>
      </c>
      <c r="B972" s="4" t="s">
        <v>4752</v>
      </c>
      <c r="C972" s="106">
        <v>0</v>
      </c>
      <c r="D972" s="38"/>
    </row>
    <row r="973" spans="1:4" s="4" customFormat="1" x14ac:dyDescent="0.2">
      <c r="A973" s="12" t="s">
        <v>1610</v>
      </c>
      <c r="B973" s="4" t="s">
        <v>3548</v>
      </c>
      <c r="C973" s="106">
        <v>0</v>
      </c>
      <c r="D973" s="38"/>
    </row>
    <row r="974" spans="1:4" x14ac:dyDescent="0.2">
      <c r="A974" s="387"/>
      <c r="B974" s="387"/>
      <c r="C974" s="387"/>
      <c r="D974" s="387"/>
    </row>
    <row r="975" spans="1:4" s="111" customFormat="1" x14ac:dyDescent="0.2">
      <c r="A975" s="143" t="s">
        <v>1582</v>
      </c>
      <c r="B975" s="40" t="s">
        <v>958</v>
      </c>
      <c r="C975" s="398">
        <v>2</v>
      </c>
      <c r="D975" s="128"/>
    </row>
    <row r="976" spans="1:4" x14ac:dyDescent="0.2">
      <c r="A976" s="12" t="s">
        <v>1582</v>
      </c>
      <c r="B976" s="40" t="s">
        <v>1583</v>
      </c>
      <c r="C976" s="106">
        <v>1</v>
      </c>
      <c r="D976" s="38"/>
    </row>
    <row r="977" spans="1:4" x14ac:dyDescent="0.2">
      <c r="A977" s="143" t="s">
        <v>1582</v>
      </c>
      <c r="B977" s="40" t="s">
        <v>1584</v>
      </c>
      <c r="C977" s="106">
        <v>1</v>
      </c>
      <c r="D977" s="38"/>
    </row>
    <row r="978" spans="1:4" x14ac:dyDescent="0.2">
      <c r="A978" s="110" t="s">
        <v>1582</v>
      </c>
      <c r="B978" s="108" t="s">
        <v>3486</v>
      </c>
      <c r="C978" s="106">
        <v>1</v>
      </c>
      <c r="D978" s="38"/>
    </row>
    <row r="979" spans="1:4" x14ac:dyDescent="0.2">
      <c r="A979" s="110" t="s">
        <v>1582</v>
      </c>
      <c r="B979" s="108" t="s">
        <v>3485</v>
      </c>
      <c r="C979" s="106">
        <v>1</v>
      </c>
      <c r="D979" s="38"/>
    </row>
    <row r="980" spans="1:4" x14ac:dyDescent="0.2">
      <c r="A980" s="143" t="s">
        <v>1582</v>
      </c>
      <c r="B980" s="40" t="s">
        <v>1086</v>
      </c>
      <c r="C980" s="106">
        <v>1</v>
      </c>
      <c r="D980" s="38"/>
    </row>
    <row r="981" spans="1:4" x14ac:dyDescent="0.2">
      <c r="A981" s="182" t="s">
        <v>1582</v>
      </c>
      <c r="B981" s="432" t="s">
        <v>4507</v>
      </c>
      <c r="C981" s="106">
        <v>1</v>
      </c>
      <c r="D981" s="38"/>
    </row>
    <row r="982" spans="1:4" x14ac:dyDescent="0.2">
      <c r="A982" s="12" t="s">
        <v>1582</v>
      </c>
      <c r="B982" s="4" t="s">
        <v>3704</v>
      </c>
      <c r="C982" s="106">
        <v>1</v>
      </c>
      <c r="D982" s="38"/>
    </row>
    <row r="983" spans="1:4" x14ac:dyDescent="0.2">
      <c r="A983" s="12" t="s">
        <v>1582</v>
      </c>
      <c r="B983" s="4" t="s">
        <v>3702</v>
      </c>
      <c r="C983" s="106">
        <v>1</v>
      </c>
      <c r="D983" s="38"/>
    </row>
    <row r="984" spans="1:4" x14ac:dyDescent="0.2">
      <c r="A984" s="12" t="s">
        <v>1582</v>
      </c>
      <c r="B984" s="4" t="s">
        <v>3703</v>
      </c>
      <c r="C984" s="106">
        <v>1</v>
      </c>
      <c r="D984" s="38"/>
    </row>
    <row r="985" spans="1:4" x14ac:dyDescent="0.2">
      <c r="A985" s="12" t="s">
        <v>1582</v>
      </c>
      <c r="B985" s="4" t="s">
        <v>1262</v>
      </c>
      <c r="C985" s="106">
        <v>1</v>
      </c>
      <c r="D985" s="38"/>
    </row>
    <row r="986" spans="1:4" x14ac:dyDescent="0.2">
      <c r="A986" s="143" t="s">
        <v>1582</v>
      </c>
      <c r="B986" s="40" t="s">
        <v>1588</v>
      </c>
      <c r="C986" s="106">
        <v>1</v>
      </c>
      <c r="D986" s="38"/>
    </row>
    <row r="987" spans="1:4" x14ac:dyDescent="0.2">
      <c r="A987" s="12" t="s">
        <v>1582</v>
      </c>
      <c r="B987" s="4" t="s">
        <v>1589</v>
      </c>
      <c r="C987" s="106">
        <v>1</v>
      </c>
      <c r="D987" s="38"/>
    </row>
    <row r="988" spans="1:4" x14ac:dyDescent="0.2">
      <c r="A988" s="143" t="s">
        <v>1582</v>
      </c>
      <c r="B988" s="40" t="s">
        <v>1581</v>
      </c>
      <c r="C988" s="106">
        <v>0</v>
      </c>
      <c r="D988" s="38"/>
    </row>
    <row r="989" spans="1:4" x14ac:dyDescent="0.2">
      <c r="A989" s="143" t="s">
        <v>1582</v>
      </c>
      <c r="B989" s="40" t="s">
        <v>4767</v>
      </c>
      <c r="C989" s="106">
        <v>0</v>
      </c>
      <c r="D989" s="38"/>
    </row>
    <row r="990" spans="1:4" x14ac:dyDescent="0.2">
      <c r="A990" s="12" t="s">
        <v>1582</v>
      </c>
      <c r="B990" s="4" t="s">
        <v>1656</v>
      </c>
      <c r="C990" s="106">
        <v>0</v>
      </c>
      <c r="D990" s="38"/>
    </row>
    <row r="991" spans="1:4" x14ac:dyDescent="0.2">
      <c r="A991" s="143" t="s">
        <v>1582</v>
      </c>
      <c r="B991" s="40" t="s">
        <v>1300</v>
      </c>
      <c r="C991" s="106">
        <v>0</v>
      </c>
      <c r="D991" s="38"/>
    </row>
    <row r="992" spans="1:4" x14ac:dyDescent="0.2">
      <c r="A992" s="12" t="s">
        <v>1582</v>
      </c>
      <c r="B992" s="4" t="s">
        <v>1655</v>
      </c>
      <c r="C992" s="106">
        <v>0</v>
      </c>
      <c r="D992" s="38"/>
    </row>
    <row r="993" spans="1:5" x14ac:dyDescent="0.2">
      <c r="A993" s="12" t="s">
        <v>1582</v>
      </c>
      <c r="B993" s="4" t="s">
        <v>1729</v>
      </c>
      <c r="C993" s="106">
        <v>0</v>
      </c>
      <c r="D993" s="38"/>
    </row>
    <row r="994" spans="1:5" x14ac:dyDescent="0.2">
      <c r="A994" s="12" t="s">
        <v>1582</v>
      </c>
      <c r="B994" s="4" t="s">
        <v>1730</v>
      </c>
      <c r="C994" s="106">
        <v>0</v>
      </c>
      <c r="D994" s="38"/>
    </row>
    <row r="995" spans="1:5" x14ac:dyDescent="0.2">
      <c r="A995" s="12" t="s">
        <v>1582</v>
      </c>
      <c r="B995" s="4" t="s">
        <v>1728</v>
      </c>
      <c r="C995" s="106">
        <v>0</v>
      </c>
      <c r="D995" s="38"/>
    </row>
    <row r="996" spans="1:5" x14ac:dyDescent="0.2">
      <c r="A996" s="143" t="s">
        <v>1582</v>
      </c>
      <c r="B996" s="40" t="s">
        <v>1585</v>
      </c>
      <c r="C996" s="106">
        <v>0</v>
      </c>
      <c r="D996" s="38"/>
    </row>
    <row r="997" spans="1:5" x14ac:dyDescent="0.2">
      <c r="A997" s="143" t="s">
        <v>1582</v>
      </c>
      <c r="B997" s="40" t="s">
        <v>1586</v>
      </c>
      <c r="C997" s="106">
        <v>0</v>
      </c>
      <c r="D997" s="38"/>
    </row>
    <row r="998" spans="1:5" x14ac:dyDescent="0.2">
      <c r="A998" s="12" t="s">
        <v>1582</v>
      </c>
      <c r="B998" s="4" t="s">
        <v>1673</v>
      </c>
      <c r="C998" s="106">
        <v>0</v>
      </c>
      <c r="D998" s="38"/>
    </row>
    <row r="999" spans="1:5" x14ac:dyDescent="0.2">
      <c r="A999" s="143" t="s">
        <v>1582</v>
      </c>
      <c r="B999" s="40" t="s">
        <v>932</v>
      </c>
      <c r="C999" s="106">
        <v>0</v>
      </c>
      <c r="D999" s="38"/>
    </row>
    <row r="1000" spans="1:5" x14ac:dyDescent="0.2">
      <c r="A1000" s="143" t="s">
        <v>1582</v>
      </c>
      <c r="B1000" s="40" t="s">
        <v>1076</v>
      </c>
      <c r="C1000" s="106">
        <v>0</v>
      </c>
      <c r="D1000" s="38"/>
    </row>
    <row r="1001" spans="1:5" x14ac:dyDescent="0.2">
      <c r="A1001" s="12" t="s">
        <v>1582</v>
      </c>
      <c r="B1001" s="4" t="s">
        <v>1654</v>
      </c>
      <c r="C1001" s="106">
        <v>0</v>
      </c>
      <c r="D1001" s="38"/>
    </row>
    <row r="1002" spans="1:5" x14ac:dyDescent="0.2">
      <c r="A1002" s="12" t="s">
        <v>1582</v>
      </c>
      <c r="B1002" s="4" t="s">
        <v>1676</v>
      </c>
      <c r="C1002" s="106">
        <v>0</v>
      </c>
      <c r="D1002" s="38"/>
    </row>
    <row r="1003" spans="1:5" x14ac:dyDescent="0.2">
      <c r="A1003" s="143" t="s">
        <v>1582</v>
      </c>
      <c r="B1003" s="40" t="s">
        <v>1301</v>
      </c>
      <c r="C1003" s="106">
        <v>0</v>
      </c>
      <c r="D1003" s="38"/>
    </row>
    <row r="1004" spans="1:5" x14ac:dyDescent="0.2">
      <c r="A1004" s="143" t="s">
        <v>1582</v>
      </c>
      <c r="B1004" s="40" t="s">
        <v>1591</v>
      </c>
      <c r="C1004" s="106">
        <v>0</v>
      </c>
      <c r="D1004" s="38"/>
    </row>
    <row r="1005" spans="1:5" x14ac:dyDescent="0.2">
      <c r="A1005" s="12" t="s">
        <v>1582</v>
      </c>
      <c r="B1005" s="4" t="s">
        <v>1675</v>
      </c>
      <c r="C1005" s="106">
        <v>0</v>
      </c>
      <c r="D1005" s="38"/>
    </row>
    <row r="1006" spans="1:5" x14ac:dyDescent="0.2">
      <c r="A1006" s="12" t="s">
        <v>1582</v>
      </c>
      <c r="B1006" s="4" t="s">
        <v>1674</v>
      </c>
      <c r="C1006" s="106">
        <v>0</v>
      </c>
      <c r="D1006" s="38"/>
    </row>
    <row r="1007" spans="1:5" x14ac:dyDescent="0.2">
      <c r="A1007" s="387"/>
      <c r="B1007" s="387"/>
      <c r="C1007" s="387"/>
      <c r="D1007" s="387"/>
    </row>
    <row r="1008" spans="1:5" x14ac:dyDescent="0.2">
      <c r="A1008" s="143" t="s">
        <v>3801</v>
      </c>
      <c r="B1008" s="40" t="s">
        <v>1307</v>
      </c>
      <c r="C1008" s="374">
        <v>0</v>
      </c>
      <c r="D1008" s="38"/>
      <c r="E1008" s="106"/>
    </row>
    <row r="1009" spans="1:5" x14ac:dyDescent="0.2">
      <c r="A1009" s="387"/>
      <c r="B1009" s="387"/>
      <c r="C1009" s="387"/>
      <c r="D1009" s="387"/>
    </row>
    <row r="1010" spans="1:5" s="111" customFormat="1" x14ac:dyDescent="0.2">
      <c r="A1010" s="117" t="s">
        <v>980</v>
      </c>
      <c r="B1010" s="433" t="s">
        <v>983</v>
      </c>
      <c r="C1010" s="398">
        <v>2</v>
      </c>
      <c r="D1010" s="128"/>
      <c r="E1010" s="398"/>
    </row>
    <row r="1011" spans="1:5" x14ac:dyDescent="0.2">
      <c r="A1011" s="143" t="s">
        <v>980</v>
      </c>
      <c r="B1011" s="40" t="s">
        <v>1592</v>
      </c>
      <c r="C1011" s="106">
        <v>0</v>
      </c>
      <c r="D1011" s="38"/>
      <c r="E1011" s="106"/>
    </row>
    <row r="1012" spans="1:5" x14ac:dyDescent="0.2">
      <c r="A1012" s="143" t="s">
        <v>980</v>
      </c>
      <c r="B1012" s="40" t="s">
        <v>982</v>
      </c>
      <c r="C1012" s="106">
        <v>0</v>
      </c>
      <c r="D1012" s="38"/>
      <c r="E1012" s="106"/>
    </row>
    <row r="1013" spans="1:5" x14ac:dyDescent="0.2">
      <c r="A1013" s="143" t="s">
        <v>980</v>
      </c>
      <c r="B1013" s="40" t="s">
        <v>981</v>
      </c>
      <c r="C1013" s="106">
        <v>0</v>
      </c>
      <c r="D1013" s="38"/>
      <c r="E1013" s="106"/>
    </row>
    <row r="1014" spans="1:5" x14ac:dyDescent="0.2">
      <c r="A1014" s="143" t="s">
        <v>980</v>
      </c>
      <c r="B1014" s="40" t="s">
        <v>979</v>
      </c>
      <c r="C1014" s="106">
        <v>0</v>
      </c>
      <c r="D1014" s="38"/>
      <c r="E1014" s="106"/>
    </row>
    <row r="1015" spans="1:5" x14ac:dyDescent="0.2">
      <c r="A1015" s="143" t="s">
        <v>980</v>
      </c>
      <c r="B1015" s="40" t="s">
        <v>1133</v>
      </c>
      <c r="C1015" s="106">
        <v>0</v>
      </c>
      <c r="D1015" s="38"/>
      <c r="E1015" s="106"/>
    </row>
    <row r="1016" spans="1:5" x14ac:dyDescent="0.2">
      <c r="A1016" s="143" t="s">
        <v>980</v>
      </c>
      <c r="B1016" s="40" t="s">
        <v>1230</v>
      </c>
      <c r="C1016" s="106">
        <v>0</v>
      </c>
      <c r="D1016" s="38"/>
      <c r="E1016" s="106"/>
    </row>
    <row r="1017" spans="1:5" x14ac:dyDescent="0.2">
      <c r="A1017" s="387"/>
      <c r="B1017" s="387"/>
      <c r="C1017" s="387"/>
      <c r="D1017" s="387"/>
    </row>
    <row r="1018" spans="1:5" ht="15.75" thickBot="1" x14ac:dyDescent="0.25">
      <c r="A1018" s="375" t="s">
        <v>1597</v>
      </c>
      <c r="B1018" s="390" t="s">
        <v>1706</v>
      </c>
      <c r="C1018" s="377">
        <v>3</v>
      </c>
      <c r="D1018" s="423" t="s">
        <v>4774</v>
      </c>
      <c r="E1018" s="106"/>
    </row>
    <row r="1019" spans="1:5" s="111" customFormat="1" x14ac:dyDescent="0.2">
      <c r="A1019" s="117" t="s">
        <v>1597</v>
      </c>
      <c r="B1019" s="65" t="s">
        <v>1752</v>
      </c>
      <c r="C1019" s="398">
        <v>2</v>
      </c>
      <c r="D1019" s="128"/>
    </row>
    <row r="1020" spans="1:5" x14ac:dyDescent="0.2">
      <c r="A1020" s="12" t="s">
        <v>1597</v>
      </c>
      <c r="B1020" s="4" t="s">
        <v>4139</v>
      </c>
      <c r="C1020" s="106">
        <v>1</v>
      </c>
      <c r="D1020" s="38"/>
    </row>
    <row r="1021" spans="1:5" x14ac:dyDescent="0.2">
      <c r="A1021" s="12" t="s">
        <v>1597</v>
      </c>
      <c r="B1021" s="4" t="s">
        <v>4769</v>
      </c>
      <c r="C1021" s="106">
        <v>1</v>
      </c>
      <c r="D1021" s="38"/>
    </row>
    <row r="1022" spans="1:5" x14ac:dyDescent="0.2">
      <c r="A1022" s="12" t="s">
        <v>1597</v>
      </c>
      <c r="B1022" s="64" t="s">
        <v>4376</v>
      </c>
      <c r="C1022" s="106">
        <v>1</v>
      </c>
      <c r="D1022" s="38"/>
    </row>
    <row r="1023" spans="1:5" x14ac:dyDescent="0.2">
      <c r="A1023" s="12" t="s">
        <v>1597</v>
      </c>
      <c r="B1023" s="56" t="s">
        <v>1063</v>
      </c>
      <c r="C1023" s="106">
        <v>1</v>
      </c>
      <c r="D1023" s="38"/>
    </row>
    <row r="1024" spans="1:5" x14ac:dyDescent="0.2">
      <c r="A1024" s="143" t="s">
        <v>1597</v>
      </c>
      <c r="B1024" s="65" t="s">
        <v>1648</v>
      </c>
      <c r="C1024" s="106">
        <v>1</v>
      </c>
      <c r="D1024" s="38"/>
    </row>
    <row r="1025" spans="1:4" x14ac:dyDescent="0.2">
      <c r="A1025" s="12" t="s">
        <v>1597</v>
      </c>
      <c r="B1025" s="115" t="s">
        <v>4067</v>
      </c>
      <c r="C1025" s="106">
        <v>1</v>
      </c>
      <c r="D1025" s="38"/>
    </row>
    <row r="1026" spans="1:4" x14ac:dyDescent="0.2">
      <c r="A1026" s="12" t="s">
        <v>1597</v>
      </c>
      <c r="B1026" s="64" t="s">
        <v>4375</v>
      </c>
      <c r="C1026" s="106">
        <v>0</v>
      </c>
      <c r="D1026" s="38"/>
    </row>
    <row r="1027" spans="1:4" x14ac:dyDescent="0.2">
      <c r="A1027" s="143" t="s">
        <v>1597</v>
      </c>
      <c r="B1027" s="40" t="s">
        <v>1292</v>
      </c>
      <c r="C1027" s="106">
        <v>0</v>
      </c>
      <c r="D1027" s="38"/>
    </row>
    <row r="1028" spans="1:4" x14ac:dyDescent="0.2">
      <c r="A1028" s="143" t="s">
        <v>1597</v>
      </c>
      <c r="B1028" s="40" t="s">
        <v>1062</v>
      </c>
      <c r="C1028" s="106">
        <v>0</v>
      </c>
      <c r="D1028" s="38"/>
    </row>
    <row r="1029" spans="1:4" x14ac:dyDescent="0.2">
      <c r="A1029" s="143" t="s">
        <v>1597</v>
      </c>
      <c r="B1029" s="40" t="s">
        <v>961</v>
      </c>
      <c r="C1029" s="106">
        <v>0</v>
      </c>
      <c r="D1029" s="38"/>
    </row>
    <row r="1030" spans="1:4" x14ac:dyDescent="0.2">
      <c r="A1030" s="12" t="s">
        <v>1597</v>
      </c>
      <c r="B1030" s="4" t="s">
        <v>1651</v>
      </c>
      <c r="C1030" s="106">
        <v>0</v>
      </c>
      <c r="D1030" s="38"/>
    </row>
    <row r="1031" spans="1:4" x14ac:dyDescent="0.2">
      <c r="A1031" s="12" t="s">
        <v>1597</v>
      </c>
      <c r="B1031" s="4" t="s">
        <v>1650</v>
      </c>
      <c r="C1031" s="106">
        <v>0</v>
      </c>
      <c r="D1031" s="38"/>
    </row>
    <row r="1032" spans="1:4" x14ac:dyDescent="0.2">
      <c r="A1032" s="387"/>
      <c r="B1032" s="387"/>
      <c r="C1032" s="387"/>
      <c r="D1032" s="387"/>
    </row>
  </sheetData>
  <sortState ref="A1018:AA1031">
    <sortCondition descending="1" ref="C1018:C1031"/>
  </sortState>
  <mergeCells count="6">
    <mergeCell ref="D854:D862"/>
    <mergeCell ref="D788:D789"/>
    <mergeCell ref="D863:D865"/>
    <mergeCell ref="D211:D217"/>
    <mergeCell ref="D218:D226"/>
    <mergeCell ref="D227:D23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FF"/>
  </sheetPr>
  <dimension ref="A1:T342"/>
  <sheetViews>
    <sheetView topLeftCell="C1" zoomScaleNormal="100" workbookViewId="0">
      <pane ySplit="1" topLeftCell="A2" activePane="bottomLeft" state="frozen"/>
      <selection pane="bottomLeft" activeCell="F2" sqref="F2"/>
    </sheetView>
  </sheetViews>
  <sheetFormatPr defaultRowHeight="15" x14ac:dyDescent="0.2"/>
  <cols>
    <col min="1" max="1" width="10.44140625" style="101" customWidth="1"/>
    <col min="2" max="2" width="23.77734375" style="101" bestFit="1" customWidth="1"/>
    <col min="3" max="3" width="21.88671875" style="101" customWidth="1"/>
    <col min="4" max="4" width="24.5546875" style="101" customWidth="1"/>
    <col min="5" max="5" width="1.21875" style="101" customWidth="1"/>
    <col min="6" max="6" width="35" style="101" customWidth="1"/>
    <col min="7" max="8" width="11.21875" style="102" customWidth="1"/>
    <col min="9" max="9" width="11.21875" style="77" customWidth="1"/>
    <col min="10" max="11" width="7" style="103" customWidth="1"/>
    <col min="12" max="12" width="1.21875" style="101" customWidth="1"/>
    <col min="13" max="13" width="32.88671875" style="83" customWidth="1"/>
    <col min="14" max="14" width="1.21875" style="101" customWidth="1"/>
    <col min="15" max="15" width="7" style="98" customWidth="1"/>
    <col min="16" max="16" width="9.109375" style="98" customWidth="1"/>
    <col min="17" max="17" width="1.21875" style="101" customWidth="1"/>
    <col min="18" max="20" width="8.88671875" style="9"/>
    <col min="21" max="252" width="8.88671875" style="101"/>
    <col min="253" max="253" width="7" style="101" customWidth="1"/>
    <col min="254" max="254" width="9.109375" style="101" customWidth="1"/>
    <col min="255" max="255" width="10.44140625" style="101" customWidth="1"/>
    <col min="256" max="256" width="24" style="101" bestFit="1" customWidth="1"/>
    <col min="257" max="257" width="15.5546875" style="101" customWidth="1"/>
    <col min="258" max="258" width="16.88671875" style="101" customWidth="1"/>
    <col min="259" max="259" width="35" style="101" customWidth="1"/>
    <col min="260" max="262" width="11.21875" style="101" customWidth="1"/>
    <col min="263" max="263" width="10" style="101" bestFit="1" customWidth="1"/>
    <col min="264" max="264" width="9.5546875" style="101" bestFit="1" customWidth="1"/>
    <col min="265" max="265" width="32.88671875" style="101" customWidth="1"/>
    <col min="266" max="269" width="11.21875" style="101" customWidth="1"/>
    <col min="270" max="508" width="8.88671875" style="101"/>
    <col min="509" max="509" width="7" style="101" customWidth="1"/>
    <col min="510" max="510" width="9.109375" style="101" customWidth="1"/>
    <col min="511" max="511" width="10.44140625" style="101" customWidth="1"/>
    <col min="512" max="512" width="24" style="101" bestFit="1" customWidth="1"/>
    <col min="513" max="513" width="15.5546875" style="101" customWidth="1"/>
    <col min="514" max="514" width="16.88671875" style="101" customWidth="1"/>
    <col min="515" max="515" width="35" style="101" customWidth="1"/>
    <col min="516" max="518" width="11.21875" style="101" customWidth="1"/>
    <col min="519" max="519" width="10" style="101" bestFit="1" customWidth="1"/>
    <col min="520" max="520" width="9.5546875" style="101" bestFit="1" customWidth="1"/>
    <col min="521" max="521" width="32.88671875" style="101" customWidth="1"/>
    <col min="522" max="525" width="11.21875" style="101" customWidth="1"/>
    <col min="526" max="764" width="8.88671875" style="101"/>
    <col min="765" max="765" width="7" style="101" customWidth="1"/>
    <col min="766" max="766" width="9.109375" style="101" customWidth="1"/>
    <col min="767" max="767" width="10.44140625" style="101" customWidth="1"/>
    <col min="768" max="768" width="24" style="101" bestFit="1" customWidth="1"/>
    <col min="769" max="769" width="15.5546875" style="101" customWidth="1"/>
    <col min="770" max="770" width="16.88671875" style="101" customWidth="1"/>
    <col min="771" max="771" width="35" style="101" customWidth="1"/>
    <col min="772" max="774" width="11.21875" style="101" customWidth="1"/>
    <col min="775" max="775" width="10" style="101" bestFit="1" customWidth="1"/>
    <col min="776" max="776" width="9.5546875" style="101" bestFit="1" customWidth="1"/>
    <col min="777" max="777" width="32.88671875" style="101" customWidth="1"/>
    <col min="778" max="781" width="11.21875" style="101" customWidth="1"/>
    <col min="782" max="1020" width="8.88671875" style="101"/>
    <col min="1021" max="1021" width="7" style="101" customWidth="1"/>
    <col min="1022" max="1022" width="9.109375" style="101" customWidth="1"/>
    <col min="1023" max="1023" width="10.44140625" style="101" customWidth="1"/>
    <col min="1024" max="1024" width="24" style="101" bestFit="1" customWidth="1"/>
    <col min="1025" max="1025" width="15.5546875" style="101" customWidth="1"/>
    <col min="1026" max="1026" width="16.88671875" style="101" customWidth="1"/>
    <col min="1027" max="1027" width="35" style="101" customWidth="1"/>
    <col min="1028" max="1030" width="11.21875" style="101" customWidth="1"/>
    <col min="1031" max="1031" width="10" style="101" bestFit="1" customWidth="1"/>
    <col min="1032" max="1032" width="9.5546875" style="101" bestFit="1" customWidth="1"/>
    <col min="1033" max="1033" width="32.88671875" style="101" customWidth="1"/>
    <col min="1034" max="1037" width="11.21875" style="101" customWidth="1"/>
    <col min="1038" max="1276" width="8.88671875" style="101"/>
    <col min="1277" max="1277" width="7" style="101" customWidth="1"/>
    <col min="1278" max="1278" width="9.109375" style="101" customWidth="1"/>
    <col min="1279" max="1279" width="10.44140625" style="101" customWidth="1"/>
    <col min="1280" max="1280" width="24" style="101" bestFit="1" customWidth="1"/>
    <col min="1281" max="1281" width="15.5546875" style="101" customWidth="1"/>
    <col min="1282" max="1282" width="16.88671875" style="101" customWidth="1"/>
    <col min="1283" max="1283" width="35" style="101" customWidth="1"/>
    <col min="1284" max="1286" width="11.21875" style="101" customWidth="1"/>
    <col min="1287" max="1287" width="10" style="101" bestFit="1" customWidth="1"/>
    <col min="1288" max="1288" width="9.5546875" style="101" bestFit="1" customWidth="1"/>
    <col min="1289" max="1289" width="32.88671875" style="101" customWidth="1"/>
    <col min="1290" max="1293" width="11.21875" style="101" customWidth="1"/>
    <col min="1294" max="1532" width="8.88671875" style="101"/>
    <col min="1533" max="1533" width="7" style="101" customWidth="1"/>
    <col min="1534" max="1534" width="9.109375" style="101" customWidth="1"/>
    <col min="1535" max="1535" width="10.44140625" style="101" customWidth="1"/>
    <col min="1536" max="1536" width="24" style="101" bestFit="1" customWidth="1"/>
    <col min="1537" max="1537" width="15.5546875" style="101" customWidth="1"/>
    <col min="1538" max="1538" width="16.88671875" style="101" customWidth="1"/>
    <col min="1539" max="1539" width="35" style="101" customWidth="1"/>
    <col min="1540" max="1542" width="11.21875" style="101" customWidth="1"/>
    <col min="1543" max="1543" width="10" style="101" bestFit="1" customWidth="1"/>
    <col min="1544" max="1544" width="9.5546875" style="101" bestFit="1" customWidth="1"/>
    <col min="1545" max="1545" width="32.88671875" style="101" customWidth="1"/>
    <col min="1546" max="1549" width="11.21875" style="101" customWidth="1"/>
    <col min="1550" max="1788" width="8.88671875" style="101"/>
    <col min="1789" max="1789" width="7" style="101" customWidth="1"/>
    <col min="1790" max="1790" width="9.109375" style="101" customWidth="1"/>
    <col min="1791" max="1791" width="10.44140625" style="101" customWidth="1"/>
    <col min="1792" max="1792" width="24" style="101" bestFit="1" customWidth="1"/>
    <col min="1793" max="1793" width="15.5546875" style="101" customWidth="1"/>
    <col min="1794" max="1794" width="16.88671875" style="101" customWidth="1"/>
    <col min="1795" max="1795" width="35" style="101" customWidth="1"/>
    <col min="1796" max="1798" width="11.21875" style="101" customWidth="1"/>
    <col min="1799" max="1799" width="10" style="101" bestFit="1" customWidth="1"/>
    <col min="1800" max="1800" width="9.5546875" style="101" bestFit="1" customWidth="1"/>
    <col min="1801" max="1801" width="32.88671875" style="101" customWidth="1"/>
    <col min="1802" max="1805" width="11.21875" style="101" customWidth="1"/>
    <col min="1806" max="2044" width="8.88671875" style="101"/>
    <col min="2045" max="2045" width="7" style="101" customWidth="1"/>
    <col min="2046" max="2046" width="9.109375" style="101" customWidth="1"/>
    <col min="2047" max="2047" width="10.44140625" style="101" customWidth="1"/>
    <col min="2048" max="2048" width="24" style="101" bestFit="1" customWidth="1"/>
    <col min="2049" max="2049" width="15.5546875" style="101" customWidth="1"/>
    <col min="2050" max="2050" width="16.88671875" style="101" customWidth="1"/>
    <col min="2051" max="2051" width="35" style="101" customWidth="1"/>
    <col min="2052" max="2054" width="11.21875" style="101" customWidth="1"/>
    <col min="2055" max="2055" width="10" style="101" bestFit="1" customWidth="1"/>
    <col min="2056" max="2056" width="9.5546875" style="101" bestFit="1" customWidth="1"/>
    <col min="2057" max="2057" width="32.88671875" style="101" customWidth="1"/>
    <col min="2058" max="2061" width="11.21875" style="101" customWidth="1"/>
    <col min="2062" max="2300" width="8.88671875" style="101"/>
    <col min="2301" max="2301" width="7" style="101" customWidth="1"/>
    <col min="2302" max="2302" width="9.109375" style="101" customWidth="1"/>
    <col min="2303" max="2303" width="10.44140625" style="101" customWidth="1"/>
    <col min="2304" max="2304" width="24" style="101" bestFit="1" customWidth="1"/>
    <col min="2305" max="2305" width="15.5546875" style="101" customWidth="1"/>
    <col min="2306" max="2306" width="16.88671875" style="101" customWidth="1"/>
    <col min="2307" max="2307" width="35" style="101" customWidth="1"/>
    <col min="2308" max="2310" width="11.21875" style="101" customWidth="1"/>
    <col min="2311" max="2311" width="10" style="101" bestFit="1" customWidth="1"/>
    <col min="2312" max="2312" width="9.5546875" style="101" bestFit="1" customWidth="1"/>
    <col min="2313" max="2313" width="32.88671875" style="101" customWidth="1"/>
    <col min="2314" max="2317" width="11.21875" style="101" customWidth="1"/>
    <col min="2318" max="2556" width="8.88671875" style="101"/>
    <col min="2557" max="2557" width="7" style="101" customWidth="1"/>
    <col min="2558" max="2558" width="9.109375" style="101" customWidth="1"/>
    <col min="2559" max="2559" width="10.44140625" style="101" customWidth="1"/>
    <col min="2560" max="2560" width="24" style="101" bestFit="1" customWidth="1"/>
    <col min="2561" max="2561" width="15.5546875" style="101" customWidth="1"/>
    <col min="2562" max="2562" width="16.88671875" style="101" customWidth="1"/>
    <col min="2563" max="2563" width="35" style="101" customWidth="1"/>
    <col min="2564" max="2566" width="11.21875" style="101" customWidth="1"/>
    <col min="2567" max="2567" width="10" style="101" bestFit="1" customWidth="1"/>
    <col min="2568" max="2568" width="9.5546875" style="101" bestFit="1" customWidth="1"/>
    <col min="2569" max="2569" width="32.88671875" style="101" customWidth="1"/>
    <col min="2570" max="2573" width="11.21875" style="101" customWidth="1"/>
    <col min="2574" max="2812" width="8.88671875" style="101"/>
    <col min="2813" max="2813" width="7" style="101" customWidth="1"/>
    <col min="2814" max="2814" width="9.109375" style="101" customWidth="1"/>
    <col min="2815" max="2815" width="10.44140625" style="101" customWidth="1"/>
    <col min="2816" max="2816" width="24" style="101" bestFit="1" customWidth="1"/>
    <col min="2817" max="2817" width="15.5546875" style="101" customWidth="1"/>
    <col min="2818" max="2818" width="16.88671875" style="101" customWidth="1"/>
    <col min="2819" max="2819" width="35" style="101" customWidth="1"/>
    <col min="2820" max="2822" width="11.21875" style="101" customWidth="1"/>
    <col min="2823" max="2823" width="10" style="101" bestFit="1" customWidth="1"/>
    <col min="2824" max="2824" width="9.5546875" style="101" bestFit="1" customWidth="1"/>
    <col min="2825" max="2825" width="32.88671875" style="101" customWidth="1"/>
    <col min="2826" max="2829" width="11.21875" style="101" customWidth="1"/>
    <col min="2830" max="3068" width="8.88671875" style="101"/>
    <col min="3069" max="3069" width="7" style="101" customWidth="1"/>
    <col min="3070" max="3070" width="9.109375" style="101" customWidth="1"/>
    <col min="3071" max="3071" width="10.44140625" style="101" customWidth="1"/>
    <col min="3072" max="3072" width="24" style="101" bestFit="1" customWidth="1"/>
    <col min="3073" max="3073" width="15.5546875" style="101" customWidth="1"/>
    <col min="3074" max="3074" width="16.88671875" style="101" customWidth="1"/>
    <col min="3075" max="3075" width="35" style="101" customWidth="1"/>
    <col min="3076" max="3078" width="11.21875" style="101" customWidth="1"/>
    <col min="3079" max="3079" width="10" style="101" bestFit="1" customWidth="1"/>
    <col min="3080" max="3080" width="9.5546875" style="101" bestFit="1" customWidth="1"/>
    <col min="3081" max="3081" width="32.88671875" style="101" customWidth="1"/>
    <col min="3082" max="3085" width="11.21875" style="101" customWidth="1"/>
    <col min="3086" max="3324" width="8.88671875" style="101"/>
    <col min="3325" max="3325" width="7" style="101" customWidth="1"/>
    <col min="3326" max="3326" width="9.109375" style="101" customWidth="1"/>
    <col min="3327" max="3327" width="10.44140625" style="101" customWidth="1"/>
    <col min="3328" max="3328" width="24" style="101" bestFit="1" customWidth="1"/>
    <col min="3329" max="3329" width="15.5546875" style="101" customWidth="1"/>
    <col min="3330" max="3330" width="16.88671875" style="101" customWidth="1"/>
    <col min="3331" max="3331" width="35" style="101" customWidth="1"/>
    <col min="3332" max="3334" width="11.21875" style="101" customWidth="1"/>
    <col min="3335" max="3335" width="10" style="101" bestFit="1" customWidth="1"/>
    <col min="3336" max="3336" width="9.5546875" style="101" bestFit="1" customWidth="1"/>
    <col min="3337" max="3337" width="32.88671875" style="101" customWidth="1"/>
    <col min="3338" max="3341" width="11.21875" style="101" customWidth="1"/>
    <col min="3342" max="3580" width="8.88671875" style="101"/>
    <col min="3581" max="3581" width="7" style="101" customWidth="1"/>
    <col min="3582" max="3582" width="9.109375" style="101" customWidth="1"/>
    <col min="3583" max="3583" width="10.44140625" style="101" customWidth="1"/>
    <col min="3584" max="3584" width="24" style="101" bestFit="1" customWidth="1"/>
    <col min="3585" max="3585" width="15.5546875" style="101" customWidth="1"/>
    <col min="3586" max="3586" width="16.88671875" style="101" customWidth="1"/>
    <col min="3587" max="3587" width="35" style="101" customWidth="1"/>
    <col min="3588" max="3590" width="11.21875" style="101" customWidth="1"/>
    <col min="3591" max="3591" width="10" style="101" bestFit="1" customWidth="1"/>
    <col min="3592" max="3592" width="9.5546875" style="101" bestFit="1" customWidth="1"/>
    <col min="3593" max="3593" width="32.88671875" style="101" customWidth="1"/>
    <col min="3594" max="3597" width="11.21875" style="101" customWidth="1"/>
    <col min="3598" max="3836" width="8.88671875" style="101"/>
    <col min="3837" max="3837" width="7" style="101" customWidth="1"/>
    <col min="3838" max="3838" width="9.109375" style="101" customWidth="1"/>
    <col min="3839" max="3839" width="10.44140625" style="101" customWidth="1"/>
    <col min="3840" max="3840" width="24" style="101" bestFit="1" customWidth="1"/>
    <col min="3841" max="3841" width="15.5546875" style="101" customWidth="1"/>
    <col min="3842" max="3842" width="16.88671875" style="101" customWidth="1"/>
    <col min="3843" max="3843" width="35" style="101" customWidth="1"/>
    <col min="3844" max="3846" width="11.21875" style="101" customWidth="1"/>
    <col min="3847" max="3847" width="10" style="101" bestFit="1" customWidth="1"/>
    <col min="3848" max="3848" width="9.5546875" style="101" bestFit="1" customWidth="1"/>
    <col min="3849" max="3849" width="32.88671875" style="101" customWidth="1"/>
    <col min="3850" max="3853" width="11.21875" style="101" customWidth="1"/>
    <col min="3854" max="4092" width="8.88671875" style="101"/>
    <col min="4093" max="4093" width="7" style="101" customWidth="1"/>
    <col min="4094" max="4094" width="9.109375" style="101" customWidth="1"/>
    <col min="4095" max="4095" width="10.44140625" style="101" customWidth="1"/>
    <col min="4096" max="4096" width="24" style="101" bestFit="1" customWidth="1"/>
    <col min="4097" max="4097" width="15.5546875" style="101" customWidth="1"/>
    <col min="4098" max="4098" width="16.88671875" style="101" customWidth="1"/>
    <col min="4099" max="4099" width="35" style="101" customWidth="1"/>
    <col min="4100" max="4102" width="11.21875" style="101" customWidth="1"/>
    <col min="4103" max="4103" width="10" style="101" bestFit="1" customWidth="1"/>
    <col min="4104" max="4104" width="9.5546875" style="101" bestFit="1" customWidth="1"/>
    <col min="4105" max="4105" width="32.88671875" style="101" customWidth="1"/>
    <col min="4106" max="4109" width="11.21875" style="101" customWidth="1"/>
    <col min="4110" max="4348" width="8.88671875" style="101"/>
    <col min="4349" max="4349" width="7" style="101" customWidth="1"/>
    <col min="4350" max="4350" width="9.109375" style="101" customWidth="1"/>
    <col min="4351" max="4351" width="10.44140625" style="101" customWidth="1"/>
    <col min="4352" max="4352" width="24" style="101" bestFit="1" customWidth="1"/>
    <col min="4353" max="4353" width="15.5546875" style="101" customWidth="1"/>
    <col min="4354" max="4354" width="16.88671875" style="101" customWidth="1"/>
    <col min="4355" max="4355" width="35" style="101" customWidth="1"/>
    <col min="4356" max="4358" width="11.21875" style="101" customWidth="1"/>
    <col min="4359" max="4359" width="10" style="101" bestFit="1" customWidth="1"/>
    <col min="4360" max="4360" width="9.5546875" style="101" bestFit="1" customWidth="1"/>
    <col min="4361" max="4361" width="32.88671875" style="101" customWidth="1"/>
    <col min="4362" max="4365" width="11.21875" style="101" customWidth="1"/>
    <col min="4366" max="4604" width="8.88671875" style="101"/>
    <col min="4605" max="4605" width="7" style="101" customWidth="1"/>
    <col min="4606" max="4606" width="9.109375" style="101" customWidth="1"/>
    <col min="4607" max="4607" width="10.44140625" style="101" customWidth="1"/>
    <col min="4608" max="4608" width="24" style="101" bestFit="1" customWidth="1"/>
    <col min="4609" max="4609" width="15.5546875" style="101" customWidth="1"/>
    <col min="4610" max="4610" width="16.88671875" style="101" customWidth="1"/>
    <col min="4611" max="4611" width="35" style="101" customWidth="1"/>
    <col min="4612" max="4614" width="11.21875" style="101" customWidth="1"/>
    <col min="4615" max="4615" width="10" style="101" bestFit="1" customWidth="1"/>
    <col min="4616" max="4616" width="9.5546875" style="101" bestFit="1" customWidth="1"/>
    <col min="4617" max="4617" width="32.88671875" style="101" customWidth="1"/>
    <col min="4618" max="4621" width="11.21875" style="101" customWidth="1"/>
    <col min="4622" max="4860" width="8.88671875" style="101"/>
    <col min="4861" max="4861" width="7" style="101" customWidth="1"/>
    <col min="4862" max="4862" width="9.109375" style="101" customWidth="1"/>
    <col min="4863" max="4863" width="10.44140625" style="101" customWidth="1"/>
    <col min="4864" max="4864" width="24" style="101" bestFit="1" customWidth="1"/>
    <col min="4865" max="4865" width="15.5546875" style="101" customWidth="1"/>
    <col min="4866" max="4866" width="16.88671875" style="101" customWidth="1"/>
    <col min="4867" max="4867" width="35" style="101" customWidth="1"/>
    <col min="4868" max="4870" width="11.21875" style="101" customWidth="1"/>
    <col min="4871" max="4871" width="10" style="101" bestFit="1" customWidth="1"/>
    <col min="4872" max="4872" width="9.5546875" style="101" bestFit="1" customWidth="1"/>
    <col min="4873" max="4873" width="32.88671875" style="101" customWidth="1"/>
    <col min="4874" max="4877" width="11.21875" style="101" customWidth="1"/>
    <col min="4878" max="5116" width="8.88671875" style="101"/>
    <col min="5117" max="5117" width="7" style="101" customWidth="1"/>
    <col min="5118" max="5118" width="9.109375" style="101" customWidth="1"/>
    <col min="5119" max="5119" width="10.44140625" style="101" customWidth="1"/>
    <col min="5120" max="5120" width="24" style="101" bestFit="1" customWidth="1"/>
    <col min="5121" max="5121" width="15.5546875" style="101" customWidth="1"/>
    <col min="5122" max="5122" width="16.88671875" style="101" customWidth="1"/>
    <col min="5123" max="5123" width="35" style="101" customWidth="1"/>
    <col min="5124" max="5126" width="11.21875" style="101" customWidth="1"/>
    <col min="5127" max="5127" width="10" style="101" bestFit="1" customWidth="1"/>
    <col min="5128" max="5128" width="9.5546875" style="101" bestFit="1" customWidth="1"/>
    <col min="5129" max="5129" width="32.88671875" style="101" customWidth="1"/>
    <col min="5130" max="5133" width="11.21875" style="101" customWidth="1"/>
    <col min="5134" max="5372" width="8.88671875" style="101"/>
    <col min="5373" max="5373" width="7" style="101" customWidth="1"/>
    <col min="5374" max="5374" width="9.109375" style="101" customWidth="1"/>
    <col min="5375" max="5375" width="10.44140625" style="101" customWidth="1"/>
    <col min="5376" max="5376" width="24" style="101" bestFit="1" customWidth="1"/>
    <col min="5377" max="5377" width="15.5546875" style="101" customWidth="1"/>
    <col min="5378" max="5378" width="16.88671875" style="101" customWidth="1"/>
    <col min="5379" max="5379" width="35" style="101" customWidth="1"/>
    <col min="5380" max="5382" width="11.21875" style="101" customWidth="1"/>
    <col min="5383" max="5383" width="10" style="101" bestFit="1" customWidth="1"/>
    <col min="5384" max="5384" width="9.5546875" style="101" bestFit="1" customWidth="1"/>
    <col min="5385" max="5385" width="32.88671875" style="101" customWidth="1"/>
    <col min="5386" max="5389" width="11.21875" style="101" customWidth="1"/>
    <col min="5390" max="5628" width="8.88671875" style="101"/>
    <col min="5629" max="5629" width="7" style="101" customWidth="1"/>
    <col min="5630" max="5630" width="9.109375" style="101" customWidth="1"/>
    <col min="5631" max="5631" width="10.44140625" style="101" customWidth="1"/>
    <col min="5632" max="5632" width="24" style="101" bestFit="1" customWidth="1"/>
    <col min="5633" max="5633" width="15.5546875" style="101" customWidth="1"/>
    <col min="5634" max="5634" width="16.88671875" style="101" customWidth="1"/>
    <col min="5635" max="5635" width="35" style="101" customWidth="1"/>
    <col min="5636" max="5638" width="11.21875" style="101" customWidth="1"/>
    <col min="5639" max="5639" width="10" style="101" bestFit="1" customWidth="1"/>
    <col min="5640" max="5640" width="9.5546875" style="101" bestFit="1" customWidth="1"/>
    <col min="5641" max="5641" width="32.88671875" style="101" customWidth="1"/>
    <col min="5642" max="5645" width="11.21875" style="101" customWidth="1"/>
    <col min="5646" max="5884" width="8.88671875" style="101"/>
    <col min="5885" max="5885" width="7" style="101" customWidth="1"/>
    <col min="5886" max="5886" width="9.109375" style="101" customWidth="1"/>
    <col min="5887" max="5887" width="10.44140625" style="101" customWidth="1"/>
    <col min="5888" max="5888" width="24" style="101" bestFit="1" customWidth="1"/>
    <col min="5889" max="5889" width="15.5546875" style="101" customWidth="1"/>
    <col min="5890" max="5890" width="16.88671875" style="101" customWidth="1"/>
    <col min="5891" max="5891" width="35" style="101" customWidth="1"/>
    <col min="5892" max="5894" width="11.21875" style="101" customWidth="1"/>
    <col min="5895" max="5895" width="10" style="101" bestFit="1" customWidth="1"/>
    <col min="5896" max="5896" width="9.5546875" style="101" bestFit="1" customWidth="1"/>
    <col min="5897" max="5897" width="32.88671875" style="101" customWidth="1"/>
    <col min="5898" max="5901" width="11.21875" style="101" customWidth="1"/>
    <col min="5902" max="6140" width="8.88671875" style="101"/>
    <col min="6141" max="6141" width="7" style="101" customWidth="1"/>
    <col min="6142" max="6142" width="9.109375" style="101" customWidth="1"/>
    <col min="6143" max="6143" width="10.44140625" style="101" customWidth="1"/>
    <col min="6144" max="6144" width="24" style="101" bestFit="1" customWidth="1"/>
    <col min="6145" max="6145" width="15.5546875" style="101" customWidth="1"/>
    <col min="6146" max="6146" width="16.88671875" style="101" customWidth="1"/>
    <col min="6147" max="6147" width="35" style="101" customWidth="1"/>
    <col min="6148" max="6150" width="11.21875" style="101" customWidth="1"/>
    <col min="6151" max="6151" width="10" style="101" bestFit="1" customWidth="1"/>
    <col min="6152" max="6152" width="9.5546875" style="101" bestFit="1" customWidth="1"/>
    <col min="6153" max="6153" width="32.88671875" style="101" customWidth="1"/>
    <col min="6154" max="6157" width="11.21875" style="101" customWidth="1"/>
    <col min="6158" max="6396" width="8.88671875" style="101"/>
    <col min="6397" max="6397" width="7" style="101" customWidth="1"/>
    <col min="6398" max="6398" width="9.109375" style="101" customWidth="1"/>
    <col min="6399" max="6399" width="10.44140625" style="101" customWidth="1"/>
    <col min="6400" max="6400" width="24" style="101" bestFit="1" customWidth="1"/>
    <col min="6401" max="6401" width="15.5546875" style="101" customWidth="1"/>
    <col min="6402" max="6402" width="16.88671875" style="101" customWidth="1"/>
    <col min="6403" max="6403" width="35" style="101" customWidth="1"/>
    <col min="6404" max="6406" width="11.21875" style="101" customWidth="1"/>
    <col min="6407" max="6407" width="10" style="101" bestFit="1" customWidth="1"/>
    <col min="6408" max="6408" width="9.5546875" style="101" bestFit="1" customWidth="1"/>
    <col min="6409" max="6409" width="32.88671875" style="101" customWidth="1"/>
    <col min="6410" max="6413" width="11.21875" style="101" customWidth="1"/>
    <col min="6414" max="6652" width="8.88671875" style="101"/>
    <col min="6653" max="6653" width="7" style="101" customWidth="1"/>
    <col min="6654" max="6654" width="9.109375" style="101" customWidth="1"/>
    <col min="6655" max="6655" width="10.44140625" style="101" customWidth="1"/>
    <col min="6656" max="6656" width="24" style="101" bestFit="1" customWidth="1"/>
    <col min="6657" max="6657" width="15.5546875" style="101" customWidth="1"/>
    <col min="6658" max="6658" width="16.88671875" style="101" customWidth="1"/>
    <col min="6659" max="6659" width="35" style="101" customWidth="1"/>
    <col min="6660" max="6662" width="11.21875" style="101" customWidth="1"/>
    <col min="6663" max="6663" width="10" style="101" bestFit="1" customWidth="1"/>
    <col min="6664" max="6664" width="9.5546875" style="101" bestFit="1" customWidth="1"/>
    <col min="6665" max="6665" width="32.88671875" style="101" customWidth="1"/>
    <col min="6666" max="6669" width="11.21875" style="101" customWidth="1"/>
    <col min="6670" max="6908" width="8.88671875" style="101"/>
    <col min="6909" max="6909" width="7" style="101" customWidth="1"/>
    <col min="6910" max="6910" width="9.109375" style="101" customWidth="1"/>
    <col min="6911" max="6911" width="10.44140625" style="101" customWidth="1"/>
    <col min="6912" max="6912" width="24" style="101" bestFit="1" customWidth="1"/>
    <col min="6913" max="6913" width="15.5546875" style="101" customWidth="1"/>
    <col min="6914" max="6914" width="16.88671875" style="101" customWidth="1"/>
    <col min="6915" max="6915" width="35" style="101" customWidth="1"/>
    <col min="6916" max="6918" width="11.21875" style="101" customWidth="1"/>
    <col min="6919" max="6919" width="10" style="101" bestFit="1" customWidth="1"/>
    <col min="6920" max="6920" width="9.5546875" style="101" bestFit="1" customWidth="1"/>
    <col min="6921" max="6921" width="32.88671875" style="101" customWidth="1"/>
    <col min="6922" max="6925" width="11.21875" style="101" customWidth="1"/>
    <col min="6926" max="7164" width="8.88671875" style="101"/>
    <col min="7165" max="7165" width="7" style="101" customWidth="1"/>
    <col min="7166" max="7166" width="9.109375" style="101" customWidth="1"/>
    <col min="7167" max="7167" width="10.44140625" style="101" customWidth="1"/>
    <col min="7168" max="7168" width="24" style="101" bestFit="1" customWidth="1"/>
    <col min="7169" max="7169" width="15.5546875" style="101" customWidth="1"/>
    <col min="7170" max="7170" width="16.88671875" style="101" customWidth="1"/>
    <col min="7171" max="7171" width="35" style="101" customWidth="1"/>
    <col min="7172" max="7174" width="11.21875" style="101" customWidth="1"/>
    <col min="7175" max="7175" width="10" style="101" bestFit="1" customWidth="1"/>
    <col min="7176" max="7176" width="9.5546875" style="101" bestFit="1" customWidth="1"/>
    <col min="7177" max="7177" width="32.88671875" style="101" customWidth="1"/>
    <col min="7178" max="7181" width="11.21875" style="101" customWidth="1"/>
    <col min="7182" max="7420" width="8.88671875" style="101"/>
    <col min="7421" max="7421" width="7" style="101" customWidth="1"/>
    <col min="7422" max="7422" width="9.109375" style="101" customWidth="1"/>
    <col min="7423" max="7423" width="10.44140625" style="101" customWidth="1"/>
    <col min="7424" max="7424" width="24" style="101" bestFit="1" customWidth="1"/>
    <col min="7425" max="7425" width="15.5546875" style="101" customWidth="1"/>
    <col min="7426" max="7426" width="16.88671875" style="101" customWidth="1"/>
    <col min="7427" max="7427" width="35" style="101" customWidth="1"/>
    <col min="7428" max="7430" width="11.21875" style="101" customWidth="1"/>
    <col min="7431" max="7431" width="10" style="101" bestFit="1" customWidth="1"/>
    <col min="7432" max="7432" width="9.5546875" style="101" bestFit="1" customWidth="1"/>
    <col min="7433" max="7433" width="32.88671875" style="101" customWidth="1"/>
    <col min="7434" max="7437" width="11.21875" style="101" customWidth="1"/>
    <col min="7438" max="7676" width="8.88671875" style="101"/>
    <col min="7677" max="7677" width="7" style="101" customWidth="1"/>
    <col min="7678" max="7678" width="9.109375" style="101" customWidth="1"/>
    <col min="7679" max="7679" width="10.44140625" style="101" customWidth="1"/>
    <col min="7680" max="7680" width="24" style="101" bestFit="1" customWidth="1"/>
    <col min="7681" max="7681" width="15.5546875" style="101" customWidth="1"/>
    <col min="7682" max="7682" width="16.88671875" style="101" customWidth="1"/>
    <col min="7683" max="7683" width="35" style="101" customWidth="1"/>
    <col min="7684" max="7686" width="11.21875" style="101" customWidth="1"/>
    <col min="7687" max="7687" width="10" style="101" bestFit="1" customWidth="1"/>
    <col min="7688" max="7688" width="9.5546875" style="101" bestFit="1" customWidth="1"/>
    <col min="7689" max="7689" width="32.88671875" style="101" customWidth="1"/>
    <col min="7690" max="7693" width="11.21875" style="101" customWidth="1"/>
    <col min="7694" max="7932" width="8.88671875" style="101"/>
    <col min="7933" max="7933" width="7" style="101" customWidth="1"/>
    <col min="7934" max="7934" width="9.109375" style="101" customWidth="1"/>
    <col min="7935" max="7935" width="10.44140625" style="101" customWidth="1"/>
    <col min="7936" max="7936" width="24" style="101" bestFit="1" customWidth="1"/>
    <col min="7937" max="7937" width="15.5546875" style="101" customWidth="1"/>
    <col min="7938" max="7938" width="16.88671875" style="101" customWidth="1"/>
    <col min="7939" max="7939" width="35" style="101" customWidth="1"/>
    <col min="7940" max="7942" width="11.21875" style="101" customWidth="1"/>
    <col min="7943" max="7943" width="10" style="101" bestFit="1" customWidth="1"/>
    <col min="7944" max="7944" width="9.5546875" style="101" bestFit="1" customWidth="1"/>
    <col min="7945" max="7945" width="32.88671875" style="101" customWidth="1"/>
    <col min="7946" max="7949" width="11.21875" style="101" customWidth="1"/>
    <col min="7950" max="8188" width="8.88671875" style="101"/>
    <col min="8189" max="8189" width="7" style="101" customWidth="1"/>
    <col min="8190" max="8190" width="9.109375" style="101" customWidth="1"/>
    <col min="8191" max="8191" width="10.44140625" style="101" customWidth="1"/>
    <col min="8192" max="8192" width="24" style="101" bestFit="1" customWidth="1"/>
    <col min="8193" max="8193" width="15.5546875" style="101" customWidth="1"/>
    <col min="8194" max="8194" width="16.88671875" style="101" customWidth="1"/>
    <col min="8195" max="8195" width="35" style="101" customWidth="1"/>
    <col min="8196" max="8198" width="11.21875" style="101" customWidth="1"/>
    <col min="8199" max="8199" width="10" style="101" bestFit="1" customWidth="1"/>
    <col min="8200" max="8200" width="9.5546875" style="101" bestFit="1" customWidth="1"/>
    <col min="8201" max="8201" width="32.88671875" style="101" customWidth="1"/>
    <col min="8202" max="8205" width="11.21875" style="101" customWidth="1"/>
    <col min="8206" max="8444" width="8.88671875" style="101"/>
    <col min="8445" max="8445" width="7" style="101" customWidth="1"/>
    <col min="8446" max="8446" width="9.109375" style="101" customWidth="1"/>
    <col min="8447" max="8447" width="10.44140625" style="101" customWidth="1"/>
    <col min="8448" max="8448" width="24" style="101" bestFit="1" customWidth="1"/>
    <col min="8449" max="8449" width="15.5546875" style="101" customWidth="1"/>
    <col min="8450" max="8450" width="16.88671875" style="101" customWidth="1"/>
    <col min="8451" max="8451" width="35" style="101" customWidth="1"/>
    <col min="8452" max="8454" width="11.21875" style="101" customWidth="1"/>
    <col min="8455" max="8455" width="10" style="101" bestFit="1" customWidth="1"/>
    <col min="8456" max="8456" width="9.5546875" style="101" bestFit="1" customWidth="1"/>
    <col min="8457" max="8457" width="32.88671875" style="101" customWidth="1"/>
    <col min="8458" max="8461" width="11.21875" style="101" customWidth="1"/>
    <col min="8462" max="8700" width="8.88671875" style="101"/>
    <col min="8701" max="8701" width="7" style="101" customWidth="1"/>
    <col min="8702" max="8702" width="9.109375" style="101" customWidth="1"/>
    <col min="8703" max="8703" width="10.44140625" style="101" customWidth="1"/>
    <col min="8704" max="8704" width="24" style="101" bestFit="1" customWidth="1"/>
    <col min="8705" max="8705" width="15.5546875" style="101" customWidth="1"/>
    <col min="8706" max="8706" width="16.88671875" style="101" customWidth="1"/>
    <col min="8707" max="8707" width="35" style="101" customWidth="1"/>
    <col min="8708" max="8710" width="11.21875" style="101" customWidth="1"/>
    <col min="8711" max="8711" width="10" style="101" bestFit="1" customWidth="1"/>
    <col min="8712" max="8712" width="9.5546875" style="101" bestFit="1" customWidth="1"/>
    <col min="8713" max="8713" width="32.88671875" style="101" customWidth="1"/>
    <col min="8714" max="8717" width="11.21875" style="101" customWidth="1"/>
    <col min="8718" max="8956" width="8.88671875" style="101"/>
    <col min="8957" max="8957" width="7" style="101" customWidth="1"/>
    <col min="8958" max="8958" width="9.109375" style="101" customWidth="1"/>
    <col min="8959" max="8959" width="10.44140625" style="101" customWidth="1"/>
    <col min="8960" max="8960" width="24" style="101" bestFit="1" customWidth="1"/>
    <col min="8961" max="8961" width="15.5546875" style="101" customWidth="1"/>
    <col min="8962" max="8962" width="16.88671875" style="101" customWidth="1"/>
    <col min="8963" max="8963" width="35" style="101" customWidth="1"/>
    <col min="8964" max="8966" width="11.21875" style="101" customWidth="1"/>
    <col min="8967" max="8967" width="10" style="101" bestFit="1" customWidth="1"/>
    <col min="8968" max="8968" width="9.5546875" style="101" bestFit="1" customWidth="1"/>
    <col min="8969" max="8969" width="32.88671875" style="101" customWidth="1"/>
    <col min="8970" max="8973" width="11.21875" style="101" customWidth="1"/>
    <col min="8974" max="9212" width="8.88671875" style="101"/>
    <col min="9213" max="9213" width="7" style="101" customWidth="1"/>
    <col min="9214" max="9214" width="9.109375" style="101" customWidth="1"/>
    <col min="9215" max="9215" width="10.44140625" style="101" customWidth="1"/>
    <col min="9216" max="9216" width="24" style="101" bestFit="1" customWidth="1"/>
    <col min="9217" max="9217" width="15.5546875" style="101" customWidth="1"/>
    <col min="9218" max="9218" width="16.88671875" style="101" customWidth="1"/>
    <col min="9219" max="9219" width="35" style="101" customWidth="1"/>
    <col min="9220" max="9222" width="11.21875" style="101" customWidth="1"/>
    <col min="9223" max="9223" width="10" style="101" bestFit="1" customWidth="1"/>
    <col min="9224" max="9224" width="9.5546875" style="101" bestFit="1" customWidth="1"/>
    <col min="9225" max="9225" width="32.88671875" style="101" customWidth="1"/>
    <col min="9226" max="9229" width="11.21875" style="101" customWidth="1"/>
    <col min="9230" max="9468" width="8.88671875" style="101"/>
    <col min="9469" max="9469" width="7" style="101" customWidth="1"/>
    <col min="9470" max="9470" width="9.109375" style="101" customWidth="1"/>
    <col min="9471" max="9471" width="10.44140625" style="101" customWidth="1"/>
    <col min="9472" max="9472" width="24" style="101" bestFit="1" customWidth="1"/>
    <col min="9473" max="9473" width="15.5546875" style="101" customWidth="1"/>
    <col min="9474" max="9474" width="16.88671875" style="101" customWidth="1"/>
    <col min="9475" max="9475" width="35" style="101" customWidth="1"/>
    <col min="9476" max="9478" width="11.21875" style="101" customWidth="1"/>
    <col min="9479" max="9479" width="10" style="101" bestFit="1" customWidth="1"/>
    <col min="9480" max="9480" width="9.5546875" style="101" bestFit="1" customWidth="1"/>
    <col min="9481" max="9481" width="32.88671875" style="101" customWidth="1"/>
    <col min="9482" max="9485" width="11.21875" style="101" customWidth="1"/>
    <col min="9486" max="9724" width="8.88671875" style="101"/>
    <col min="9725" max="9725" width="7" style="101" customWidth="1"/>
    <col min="9726" max="9726" width="9.109375" style="101" customWidth="1"/>
    <col min="9727" max="9727" width="10.44140625" style="101" customWidth="1"/>
    <col min="9728" max="9728" width="24" style="101" bestFit="1" customWidth="1"/>
    <col min="9729" max="9729" width="15.5546875" style="101" customWidth="1"/>
    <col min="9730" max="9730" width="16.88671875" style="101" customWidth="1"/>
    <col min="9731" max="9731" width="35" style="101" customWidth="1"/>
    <col min="9732" max="9734" width="11.21875" style="101" customWidth="1"/>
    <col min="9735" max="9735" width="10" style="101" bestFit="1" customWidth="1"/>
    <col min="9736" max="9736" width="9.5546875" style="101" bestFit="1" customWidth="1"/>
    <col min="9737" max="9737" width="32.88671875" style="101" customWidth="1"/>
    <col min="9738" max="9741" width="11.21875" style="101" customWidth="1"/>
    <col min="9742" max="9980" width="8.88671875" style="101"/>
    <col min="9981" max="9981" width="7" style="101" customWidth="1"/>
    <col min="9982" max="9982" width="9.109375" style="101" customWidth="1"/>
    <col min="9983" max="9983" width="10.44140625" style="101" customWidth="1"/>
    <col min="9984" max="9984" width="24" style="101" bestFit="1" customWidth="1"/>
    <col min="9985" max="9985" width="15.5546875" style="101" customWidth="1"/>
    <col min="9986" max="9986" width="16.88671875" style="101" customWidth="1"/>
    <col min="9987" max="9987" width="35" style="101" customWidth="1"/>
    <col min="9988" max="9990" width="11.21875" style="101" customWidth="1"/>
    <col min="9991" max="9991" width="10" style="101" bestFit="1" customWidth="1"/>
    <col min="9992" max="9992" width="9.5546875" style="101" bestFit="1" customWidth="1"/>
    <col min="9993" max="9993" width="32.88671875" style="101" customWidth="1"/>
    <col min="9994" max="9997" width="11.21875" style="101" customWidth="1"/>
    <col min="9998" max="10236" width="8.88671875" style="101"/>
    <col min="10237" max="10237" width="7" style="101" customWidth="1"/>
    <col min="10238" max="10238" width="9.109375" style="101" customWidth="1"/>
    <col min="10239" max="10239" width="10.44140625" style="101" customWidth="1"/>
    <col min="10240" max="10240" width="24" style="101" bestFit="1" customWidth="1"/>
    <col min="10241" max="10241" width="15.5546875" style="101" customWidth="1"/>
    <col min="10242" max="10242" width="16.88671875" style="101" customWidth="1"/>
    <col min="10243" max="10243" width="35" style="101" customWidth="1"/>
    <col min="10244" max="10246" width="11.21875" style="101" customWidth="1"/>
    <col min="10247" max="10247" width="10" style="101" bestFit="1" customWidth="1"/>
    <col min="10248" max="10248" width="9.5546875" style="101" bestFit="1" customWidth="1"/>
    <col min="10249" max="10249" width="32.88671875" style="101" customWidth="1"/>
    <col min="10250" max="10253" width="11.21875" style="101" customWidth="1"/>
    <col min="10254" max="10492" width="8.88671875" style="101"/>
    <col min="10493" max="10493" width="7" style="101" customWidth="1"/>
    <col min="10494" max="10494" width="9.109375" style="101" customWidth="1"/>
    <col min="10495" max="10495" width="10.44140625" style="101" customWidth="1"/>
    <col min="10496" max="10496" width="24" style="101" bestFit="1" customWidth="1"/>
    <col min="10497" max="10497" width="15.5546875" style="101" customWidth="1"/>
    <col min="10498" max="10498" width="16.88671875" style="101" customWidth="1"/>
    <col min="10499" max="10499" width="35" style="101" customWidth="1"/>
    <col min="10500" max="10502" width="11.21875" style="101" customWidth="1"/>
    <col min="10503" max="10503" width="10" style="101" bestFit="1" customWidth="1"/>
    <col min="10504" max="10504" width="9.5546875" style="101" bestFit="1" customWidth="1"/>
    <col min="10505" max="10505" width="32.88671875" style="101" customWidth="1"/>
    <col min="10506" max="10509" width="11.21875" style="101" customWidth="1"/>
    <col min="10510" max="10748" width="8.88671875" style="101"/>
    <col min="10749" max="10749" width="7" style="101" customWidth="1"/>
    <col min="10750" max="10750" width="9.109375" style="101" customWidth="1"/>
    <col min="10751" max="10751" width="10.44140625" style="101" customWidth="1"/>
    <col min="10752" max="10752" width="24" style="101" bestFit="1" customWidth="1"/>
    <col min="10753" max="10753" width="15.5546875" style="101" customWidth="1"/>
    <col min="10754" max="10754" width="16.88671875" style="101" customWidth="1"/>
    <col min="10755" max="10755" width="35" style="101" customWidth="1"/>
    <col min="10756" max="10758" width="11.21875" style="101" customWidth="1"/>
    <col min="10759" max="10759" width="10" style="101" bestFit="1" customWidth="1"/>
    <col min="10760" max="10760" width="9.5546875" style="101" bestFit="1" customWidth="1"/>
    <col min="10761" max="10761" width="32.88671875" style="101" customWidth="1"/>
    <col min="10762" max="10765" width="11.21875" style="101" customWidth="1"/>
    <col min="10766" max="11004" width="8.88671875" style="101"/>
    <col min="11005" max="11005" width="7" style="101" customWidth="1"/>
    <col min="11006" max="11006" width="9.109375" style="101" customWidth="1"/>
    <col min="11007" max="11007" width="10.44140625" style="101" customWidth="1"/>
    <col min="11008" max="11008" width="24" style="101" bestFit="1" customWidth="1"/>
    <col min="11009" max="11009" width="15.5546875" style="101" customWidth="1"/>
    <col min="11010" max="11010" width="16.88671875" style="101" customWidth="1"/>
    <col min="11011" max="11011" width="35" style="101" customWidth="1"/>
    <col min="11012" max="11014" width="11.21875" style="101" customWidth="1"/>
    <col min="11015" max="11015" width="10" style="101" bestFit="1" customWidth="1"/>
    <col min="11016" max="11016" width="9.5546875" style="101" bestFit="1" customWidth="1"/>
    <col min="11017" max="11017" width="32.88671875" style="101" customWidth="1"/>
    <col min="11018" max="11021" width="11.21875" style="101" customWidth="1"/>
    <col min="11022" max="11260" width="8.88671875" style="101"/>
    <col min="11261" max="11261" width="7" style="101" customWidth="1"/>
    <col min="11262" max="11262" width="9.109375" style="101" customWidth="1"/>
    <col min="11263" max="11263" width="10.44140625" style="101" customWidth="1"/>
    <col min="11264" max="11264" width="24" style="101" bestFit="1" customWidth="1"/>
    <col min="11265" max="11265" width="15.5546875" style="101" customWidth="1"/>
    <col min="11266" max="11266" width="16.88671875" style="101" customWidth="1"/>
    <col min="11267" max="11267" width="35" style="101" customWidth="1"/>
    <col min="11268" max="11270" width="11.21875" style="101" customWidth="1"/>
    <col min="11271" max="11271" width="10" style="101" bestFit="1" customWidth="1"/>
    <col min="11272" max="11272" width="9.5546875" style="101" bestFit="1" customWidth="1"/>
    <col min="11273" max="11273" width="32.88671875" style="101" customWidth="1"/>
    <col min="11274" max="11277" width="11.21875" style="101" customWidth="1"/>
    <col min="11278" max="11516" width="8.88671875" style="101"/>
    <col min="11517" max="11517" width="7" style="101" customWidth="1"/>
    <col min="11518" max="11518" width="9.109375" style="101" customWidth="1"/>
    <col min="11519" max="11519" width="10.44140625" style="101" customWidth="1"/>
    <col min="11520" max="11520" width="24" style="101" bestFit="1" customWidth="1"/>
    <col min="11521" max="11521" width="15.5546875" style="101" customWidth="1"/>
    <col min="11522" max="11522" width="16.88671875" style="101" customWidth="1"/>
    <col min="11523" max="11523" width="35" style="101" customWidth="1"/>
    <col min="11524" max="11526" width="11.21875" style="101" customWidth="1"/>
    <col min="11527" max="11527" width="10" style="101" bestFit="1" customWidth="1"/>
    <col min="11528" max="11528" width="9.5546875" style="101" bestFit="1" customWidth="1"/>
    <col min="11529" max="11529" width="32.88671875" style="101" customWidth="1"/>
    <col min="11530" max="11533" width="11.21875" style="101" customWidth="1"/>
    <col min="11534" max="11772" width="8.88671875" style="101"/>
    <col min="11773" max="11773" width="7" style="101" customWidth="1"/>
    <col min="11774" max="11774" width="9.109375" style="101" customWidth="1"/>
    <col min="11775" max="11775" width="10.44140625" style="101" customWidth="1"/>
    <col min="11776" max="11776" width="24" style="101" bestFit="1" customWidth="1"/>
    <col min="11777" max="11777" width="15.5546875" style="101" customWidth="1"/>
    <col min="11778" max="11778" width="16.88671875" style="101" customWidth="1"/>
    <col min="11779" max="11779" width="35" style="101" customWidth="1"/>
    <col min="11780" max="11782" width="11.21875" style="101" customWidth="1"/>
    <col min="11783" max="11783" width="10" style="101" bestFit="1" customWidth="1"/>
    <col min="11784" max="11784" width="9.5546875" style="101" bestFit="1" customWidth="1"/>
    <col min="11785" max="11785" width="32.88671875" style="101" customWidth="1"/>
    <col min="11786" max="11789" width="11.21875" style="101" customWidth="1"/>
    <col min="11790" max="12028" width="8.88671875" style="101"/>
    <col min="12029" max="12029" width="7" style="101" customWidth="1"/>
    <col min="12030" max="12030" width="9.109375" style="101" customWidth="1"/>
    <col min="12031" max="12031" width="10.44140625" style="101" customWidth="1"/>
    <col min="12032" max="12032" width="24" style="101" bestFit="1" customWidth="1"/>
    <col min="12033" max="12033" width="15.5546875" style="101" customWidth="1"/>
    <col min="12034" max="12034" width="16.88671875" style="101" customWidth="1"/>
    <col min="12035" max="12035" width="35" style="101" customWidth="1"/>
    <col min="12036" max="12038" width="11.21875" style="101" customWidth="1"/>
    <col min="12039" max="12039" width="10" style="101" bestFit="1" customWidth="1"/>
    <col min="12040" max="12040" width="9.5546875" style="101" bestFit="1" customWidth="1"/>
    <col min="12041" max="12041" width="32.88671875" style="101" customWidth="1"/>
    <col min="12042" max="12045" width="11.21875" style="101" customWidth="1"/>
    <col min="12046" max="12284" width="8.88671875" style="101"/>
    <col min="12285" max="12285" width="7" style="101" customWidth="1"/>
    <col min="12286" max="12286" width="9.109375" style="101" customWidth="1"/>
    <col min="12287" max="12287" width="10.44140625" style="101" customWidth="1"/>
    <col min="12288" max="12288" width="24" style="101" bestFit="1" customWidth="1"/>
    <col min="12289" max="12289" width="15.5546875" style="101" customWidth="1"/>
    <col min="12290" max="12290" width="16.88671875" style="101" customWidth="1"/>
    <col min="12291" max="12291" width="35" style="101" customWidth="1"/>
    <col min="12292" max="12294" width="11.21875" style="101" customWidth="1"/>
    <col min="12295" max="12295" width="10" style="101" bestFit="1" customWidth="1"/>
    <col min="12296" max="12296" width="9.5546875" style="101" bestFit="1" customWidth="1"/>
    <col min="12297" max="12297" width="32.88671875" style="101" customWidth="1"/>
    <col min="12298" max="12301" width="11.21875" style="101" customWidth="1"/>
    <col min="12302" max="12540" width="8.88671875" style="101"/>
    <col min="12541" max="12541" width="7" style="101" customWidth="1"/>
    <col min="12542" max="12542" width="9.109375" style="101" customWidth="1"/>
    <col min="12543" max="12543" width="10.44140625" style="101" customWidth="1"/>
    <col min="12544" max="12544" width="24" style="101" bestFit="1" customWidth="1"/>
    <col min="12545" max="12545" width="15.5546875" style="101" customWidth="1"/>
    <col min="12546" max="12546" width="16.88671875" style="101" customWidth="1"/>
    <col min="12547" max="12547" width="35" style="101" customWidth="1"/>
    <col min="12548" max="12550" width="11.21875" style="101" customWidth="1"/>
    <col min="12551" max="12551" width="10" style="101" bestFit="1" customWidth="1"/>
    <col min="12552" max="12552" width="9.5546875" style="101" bestFit="1" customWidth="1"/>
    <col min="12553" max="12553" width="32.88671875" style="101" customWidth="1"/>
    <col min="12554" max="12557" width="11.21875" style="101" customWidth="1"/>
    <col min="12558" max="12796" width="8.88671875" style="101"/>
    <col min="12797" max="12797" width="7" style="101" customWidth="1"/>
    <col min="12798" max="12798" width="9.109375" style="101" customWidth="1"/>
    <col min="12799" max="12799" width="10.44140625" style="101" customWidth="1"/>
    <col min="12800" max="12800" width="24" style="101" bestFit="1" customWidth="1"/>
    <col min="12801" max="12801" width="15.5546875" style="101" customWidth="1"/>
    <col min="12802" max="12802" width="16.88671875" style="101" customWidth="1"/>
    <col min="12803" max="12803" width="35" style="101" customWidth="1"/>
    <col min="12804" max="12806" width="11.21875" style="101" customWidth="1"/>
    <col min="12807" max="12807" width="10" style="101" bestFit="1" customWidth="1"/>
    <col min="12808" max="12808" width="9.5546875" style="101" bestFit="1" customWidth="1"/>
    <col min="12809" max="12809" width="32.88671875" style="101" customWidth="1"/>
    <col min="12810" max="12813" width="11.21875" style="101" customWidth="1"/>
    <col min="12814" max="13052" width="8.88671875" style="101"/>
    <col min="13053" max="13053" width="7" style="101" customWidth="1"/>
    <col min="13054" max="13054" width="9.109375" style="101" customWidth="1"/>
    <col min="13055" max="13055" width="10.44140625" style="101" customWidth="1"/>
    <col min="13056" max="13056" width="24" style="101" bestFit="1" customWidth="1"/>
    <col min="13057" max="13057" width="15.5546875" style="101" customWidth="1"/>
    <col min="13058" max="13058" width="16.88671875" style="101" customWidth="1"/>
    <col min="13059" max="13059" width="35" style="101" customWidth="1"/>
    <col min="13060" max="13062" width="11.21875" style="101" customWidth="1"/>
    <col min="13063" max="13063" width="10" style="101" bestFit="1" customWidth="1"/>
    <col min="13064" max="13064" width="9.5546875" style="101" bestFit="1" customWidth="1"/>
    <col min="13065" max="13065" width="32.88671875" style="101" customWidth="1"/>
    <col min="13066" max="13069" width="11.21875" style="101" customWidth="1"/>
    <col min="13070" max="13308" width="8.88671875" style="101"/>
    <col min="13309" max="13309" width="7" style="101" customWidth="1"/>
    <col min="13310" max="13310" width="9.109375" style="101" customWidth="1"/>
    <col min="13311" max="13311" width="10.44140625" style="101" customWidth="1"/>
    <col min="13312" max="13312" width="24" style="101" bestFit="1" customWidth="1"/>
    <col min="13313" max="13313" width="15.5546875" style="101" customWidth="1"/>
    <col min="13314" max="13314" width="16.88671875" style="101" customWidth="1"/>
    <col min="13315" max="13315" width="35" style="101" customWidth="1"/>
    <col min="13316" max="13318" width="11.21875" style="101" customWidth="1"/>
    <col min="13319" max="13319" width="10" style="101" bestFit="1" customWidth="1"/>
    <col min="13320" max="13320" width="9.5546875" style="101" bestFit="1" customWidth="1"/>
    <col min="13321" max="13321" width="32.88671875" style="101" customWidth="1"/>
    <col min="13322" max="13325" width="11.21875" style="101" customWidth="1"/>
    <col min="13326" max="13564" width="8.88671875" style="101"/>
    <col min="13565" max="13565" width="7" style="101" customWidth="1"/>
    <col min="13566" max="13566" width="9.109375" style="101" customWidth="1"/>
    <col min="13567" max="13567" width="10.44140625" style="101" customWidth="1"/>
    <col min="13568" max="13568" width="24" style="101" bestFit="1" customWidth="1"/>
    <col min="13569" max="13569" width="15.5546875" style="101" customWidth="1"/>
    <col min="13570" max="13570" width="16.88671875" style="101" customWidth="1"/>
    <col min="13571" max="13571" width="35" style="101" customWidth="1"/>
    <col min="13572" max="13574" width="11.21875" style="101" customWidth="1"/>
    <col min="13575" max="13575" width="10" style="101" bestFit="1" customWidth="1"/>
    <col min="13576" max="13576" width="9.5546875" style="101" bestFit="1" customWidth="1"/>
    <col min="13577" max="13577" width="32.88671875" style="101" customWidth="1"/>
    <col min="13578" max="13581" width="11.21875" style="101" customWidth="1"/>
    <col min="13582" max="13820" width="8.88671875" style="101"/>
    <col min="13821" max="13821" width="7" style="101" customWidth="1"/>
    <col min="13822" max="13822" width="9.109375" style="101" customWidth="1"/>
    <col min="13823" max="13823" width="10.44140625" style="101" customWidth="1"/>
    <col min="13824" max="13824" width="24" style="101" bestFit="1" customWidth="1"/>
    <col min="13825" max="13825" width="15.5546875" style="101" customWidth="1"/>
    <col min="13826" max="13826" width="16.88671875" style="101" customWidth="1"/>
    <col min="13827" max="13827" width="35" style="101" customWidth="1"/>
    <col min="13828" max="13830" width="11.21875" style="101" customWidth="1"/>
    <col min="13831" max="13831" width="10" style="101" bestFit="1" customWidth="1"/>
    <col min="13832" max="13832" width="9.5546875" style="101" bestFit="1" customWidth="1"/>
    <col min="13833" max="13833" width="32.88671875" style="101" customWidth="1"/>
    <col min="13834" max="13837" width="11.21875" style="101" customWidth="1"/>
    <col min="13838" max="14076" width="8.88671875" style="101"/>
    <col min="14077" max="14077" width="7" style="101" customWidth="1"/>
    <col min="14078" max="14078" width="9.109375" style="101" customWidth="1"/>
    <col min="14079" max="14079" width="10.44140625" style="101" customWidth="1"/>
    <col min="14080" max="14080" width="24" style="101" bestFit="1" customWidth="1"/>
    <col min="14081" max="14081" width="15.5546875" style="101" customWidth="1"/>
    <col min="14082" max="14082" width="16.88671875" style="101" customWidth="1"/>
    <col min="14083" max="14083" width="35" style="101" customWidth="1"/>
    <col min="14084" max="14086" width="11.21875" style="101" customWidth="1"/>
    <col min="14087" max="14087" width="10" style="101" bestFit="1" customWidth="1"/>
    <col min="14088" max="14088" width="9.5546875" style="101" bestFit="1" customWidth="1"/>
    <col min="14089" max="14089" width="32.88671875" style="101" customWidth="1"/>
    <col min="14090" max="14093" width="11.21875" style="101" customWidth="1"/>
    <col min="14094" max="14332" width="8.88671875" style="101"/>
    <col min="14333" max="14333" width="7" style="101" customWidth="1"/>
    <col min="14334" max="14334" width="9.109375" style="101" customWidth="1"/>
    <col min="14335" max="14335" width="10.44140625" style="101" customWidth="1"/>
    <col min="14336" max="14336" width="24" style="101" bestFit="1" customWidth="1"/>
    <col min="14337" max="14337" width="15.5546875" style="101" customWidth="1"/>
    <col min="14338" max="14338" width="16.88671875" style="101" customWidth="1"/>
    <col min="14339" max="14339" width="35" style="101" customWidth="1"/>
    <col min="14340" max="14342" width="11.21875" style="101" customWidth="1"/>
    <col min="14343" max="14343" width="10" style="101" bestFit="1" customWidth="1"/>
    <col min="14344" max="14344" width="9.5546875" style="101" bestFit="1" customWidth="1"/>
    <col min="14345" max="14345" width="32.88671875" style="101" customWidth="1"/>
    <col min="14346" max="14349" width="11.21875" style="101" customWidth="1"/>
    <col min="14350" max="14588" width="8.88671875" style="101"/>
    <col min="14589" max="14589" width="7" style="101" customWidth="1"/>
    <col min="14590" max="14590" width="9.109375" style="101" customWidth="1"/>
    <col min="14591" max="14591" width="10.44140625" style="101" customWidth="1"/>
    <col min="14592" max="14592" width="24" style="101" bestFit="1" customWidth="1"/>
    <col min="14593" max="14593" width="15.5546875" style="101" customWidth="1"/>
    <col min="14594" max="14594" width="16.88671875" style="101" customWidth="1"/>
    <col min="14595" max="14595" width="35" style="101" customWidth="1"/>
    <col min="14596" max="14598" width="11.21875" style="101" customWidth="1"/>
    <col min="14599" max="14599" width="10" style="101" bestFit="1" customWidth="1"/>
    <col min="14600" max="14600" width="9.5546875" style="101" bestFit="1" customWidth="1"/>
    <col min="14601" max="14601" width="32.88671875" style="101" customWidth="1"/>
    <col min="14602" max="14605" width="11.21875" style="101" customWidth="1"/>
    <col min="14606" max="14844" width="8.88671875" style="101"/>
    <col min="14845" max="14845" width="7" style="101" customWidth="1"/>
    <col min="14846" max="14846" width="9.109375" style="101" customWidth="1"/>
    <col min="14847" max="14847" width="10.44140625" style="101" customWidth="1"/>
    <col min="14848" max="14848" width="24" style="101" bestFit="1" customWidth="1"/>
    <col min="14849" max="14849" width="15.5546875" style="101" customWidth="1"/>
    <col min="14850" max="14850" width="16.88671875" style="101" customWidth="1"/>
    <col min="14851" max="14851" width="35" style="101" customWidth="1"/>
    <col min="14852" max="14854" width="11.21875" style="101" customWidth="1"/>
    <col min="14855" max="14855" width="10" style="101" bestFit="1" customWidth="1"/>
    <col min="14856" max="14856" width="9.5546875" style="101" bestFit="1" customWidth="1"/>
    <col min="14857" max="14857" width="32.88671875" style="101" customWidth="1"/>
    <col min="14858" max="14861" width="11.21875" style="101" customWidth="1"/>
    <col min="14862" max="15100" width="8.88671875" style="101"/>
    <col min="15101" max="15101" width="7" style="101" customWidth="1"/>
    <col min="15102" max="15102" width="9.109375" style="101" customWidth="1"/>
    <col min="15103" max="15103" width="10.44140625" style="101" customWidth="1"/>
    <col min="15104" max="15104" width="24" style="101" bestFit="1" customWidth="1"/>
    <col min="15105" max="15105" width="15.5546875" style="101" customWidth="1"/>
    <col min="15106" max="15106" width="16.88671875" style="101" customWidth="1"/>
    <col min="15107" max="15107" width="35" style="101" customWidth="1"/>
    <col min="15108" max="15110" width="11.21875" style="101" customWidth="1"/>
    <col min="15111" max="15111" width="10" style="101" bestFit="1" customWidth="1"/>
    <col min="15112" max="15112" width="9.5546875" style="101" bestFit="1" customWidth="1"/>
    <col min="15113" max="15113" width="32.88671875" style="101" customWidth="1"/>
    <col min="15114" max="15117" width="11.21875" style="101" customWidth="1"/>
    <col min="15118" max="15356" width="8.88671875" style="101"/>
    <col min="15357" max="15357" width="7" style="101" customWidth="1"/>
    <col min="15358" max="15358" width="9.109375" style="101" customWidth="1"/>
    <col min="15359" max="15359" width="10.44140625" style="101" customWidth="1"/>
    <col min="15360" max="15360" width="24" style="101" bestFit="1" customWidth="1"/>
    <col min="15361" max="15361" width="15.5546875" style="101" customWidth="1"/>
    <col min="15362" max="15362" width="16.88671875" style="101" customWidth="1"/>
    <col min="15363" max="15363" width="35" style="101" customWidth="1"/>
    <col min="15364" max="15366" width="11.21875" style="101" customWidth="1"/>
    <col min="15367" max="15367" width="10" style="101" bestFit="1" customWidth="1"/>
    <col min="15368" max="15368" width="9.5546875" style="101" bestFit="1" customWidth="1"/>
    <col min="15369" max="15369" width="32.88671875" style="101" customWidth="1"/>
    <col min="15370" max="15373" width="11.21875" style="101" customWidth="1"/>
    <col min="15374" max="15612" width="8.88671875" style="101"/>
    <col min="15613" max="15613" width="7" style="101" customWidth="1"/>
    <col min="15614" max="15614" width="9.109375" style="101" customWidth="1"/>
    <col min="15615" max="15615" width="10.44140625" style="101" customWidth="1"/>
    <col min="15616" max="15616" width="24" style="101" bestFit="1" customWidth="1"/>
    <col min="15617" max="15617" width="15.5546875" style="101" customWidth="1"/>
    <col min="15618" max="15618" width="16.88671875" style="101" customWidth="1"/>
    <col min="15619" max="15619" width="35" style="101" customWidth="1"/>
    <col min="15620" max="15622" width="11.21875" style="101" customWidth="1"/>
    <col min="15623" max="15623" width="10" style="101" bestFit="1" customWidth="1"/>
    <col min="15624" max="15624" width="9.5546875" style="101" bestFit="1" customWidth="1"/>
    <col min="15625" max="15625" width="32.88671875" style="101" customWidth="1"/>
    <col min="15626" max="15629" width="11.21875" style="101" customWidth="1"/>
    <col min="15630" max="15868" width="8.88671875" style="101"/>
    <col min="15869" max="15869" width="7" style="101" customWidth="1"/>
    <col min="15870" max="15870" width="9.109375" style="101" customWidth="1"/>
    <col min="15871" max="15871" width="10.44140625" style="101" customWidth="1"/>
    <col min="15872" max="15872" width="24" style="101" bestFit="1" customWidth="1"/>
    <col min="15873" max="15873" width="15.5546875" style="101" customWidth="1"/>
    <col min="15874" max="15874" width="16.88671875" style="101" customWidth="1"/>
    <col min="15875" max="15875" width="35" style="101" customWidth="1"/>
    <col min="15876" max="15878" width="11.21875" style="101" customWidth="1"/>
    <col min="15879" max="15879" width="10" style="101" bestFit="1" customWidth="1"/>
    <col min="15880" max="15880" width="9.5546875" style="101" bestFit="1" customWidth="1"/>
    <col min="15881" max="15881" width="32.88671875" style="101" customWidth="1"/>
    <col min="15882" max="15885" width="11.21875" style="101" customWidth="1"/>
    <col min="15886" max="16124" width="8.88671875" style="101"/>
    <col min="16125" max="16125" width="7" style="101" customWidth="1"/>
    <col min="16126" max="16126" width="9.109375" style="101" customWidth="1"/>
    <col min="16127" max="16127" width="10.44140625" style="101" customWidth="1"/>
    <col min="16128" max="16128" width="24" style="101" bestFit="1" customWidth="1"/>
    <col min="16129" max="16129" width="15.5546875" style="101" customWidth="1"/>
    <col min="16130" max="16130" width="16.88671875" style="101" customWidth="1"/>
    <col min="16131" max="16131" width="35" style="101" customWidth="1"/>
    <col min="16132" max="16134" width="11.21875" style="101" customWidth="1"/>
    <col min="16135" max="16135" width="10" style="101" bestFit="1" customWidth="1"/>
    <col min="16136" max="16136" width="9.5546875" style="101" bestFit="1" customWidth="1"/>
    <col min="16137" max="16137" width="32.88671875" style="101" customWidth="1"/>
    <col min="16138" max="16141" width="11.21875" style="101" customWidth="1"/>
    <col min="16142" max="16384" width="8.88671875" style="101"/>
  </cols>
  <sheetData>
    <row r="1" spans="1:17" s="218" customFormat="1" ht="47.25" x14ac:dyDescent="0.2">
      <c r="A1" s="225" t="s">
        <v>2565</v>
      </c>
      <c r="B1" s="226" t="s">
        <v>2566</v>
      </c>
      <c r="C1" s="226" t="s">
        <v>2567</v>
      </c>
      <c r="D1" s="226" t="s">
        <v>2568</v>
      </c>
      <c r="E1" s="219"/>
      <c r="F1" s="226" t="s">
        <v>2569</v>
      </c>
      <c r="G1" s="227" t="s">
        <v>2570</v>
      </c>
      <c r="H1" s="227" t="s">
        <v>2571</v>
      </c>
      <c r="I1" s="228" t="s">
        <v>3408</v>
      </c>
      <c r="J1" s="229" t="s">
        <v>3409</v>
      </c>
      <c r="K1" s="229" t="s">
        <v>3410</v>
      </c>
      <c r="L1" s="219"/>
      <c r="M1" s="230" t="s">
        <v>4524</v>
      </c>
      <c r="N1" s="219"/>
      <c r="O1" s="224" t="s">
        <v>2563</v>
      </c>
      <c r="P1" s="224" t="s">
        <v>2564</v>
      </c>
      <c r="Q1" s="219"/>
    </row>
    <row r="2" spans="1:17" s="83" customFormat="1" x14ac:dyDescent="0.2">
      <c r="A2" s="77" t="s">
        <v>2573</v>
      </c>
      <c r="B2" s="78" t="s">
        <v>2574</v>
      </c>
      <c r="C2" s="78" t="s">
        <v>2575</v>
      </c>
      <c r="D2" s="78" t="s">
        <v>2576</v>
      </c>
      <c r="E2" s="220" t="str">
        <f>" "</f>
        <v xml:space="preserve"> </v>
      </c>
      <c r="F2" s="78" t="str">
        <f t="shared" ref="F2:F65" si="0">C2&amp;", "&amp;D2</f>
        <v>Red-throated Loon, E Asia (non-bre)</v>
      </c>
      <c r="G2" s="79">
        <v>10000</v>
      </c>
      <c r="H2" s="80">
        <v>100000</v>
      </c>
      <c r="I2" s="81">
        <f t="shared" ref="I2:I22" si="1">G2/100</f>
        <v>100</v>
      </c>
      <c r="J2" s="82"/>
      <c r="K2" s="82"/>
      <c r="L2" s="220" t="str">
        <f>" "</f>
        <v xml:space="preserve"> </v>
      </c>
      <c r="N2" s="220" t="str">
        <f>" "</f>
        <v xml:space="preserve"> </v>
      </c>
      <c r="O2" s="76">
        <v>2</v>
      </c>
      <c r="P2" s="76" t="s">
        <v>2572</v>
      </c>
      <c r="Q2" s="220" t="str">
        <f>" "</f>
        <v xml:space="preserve"> </v>
      </c>
    </row>
    <row r="3" spans="1:17" s="83" customFormat="1" x14ac:dyDescent="0.2">
      <c r="A3" s="77" t="s">
        <v>2573</v>
      </c>
      <c r="B3" s="85" t="s">
        <v>2578</v>
      </c>
      <c r="C3" s="85" t="s">
        <v>2579</v>
      </c>
      <c r="D3" s="85" t="s">
        <v>2580</v>
      </c>
      <c r="E3" s="220" t="str">
        <f t="shared" ref="E3:E66" si="2">" "</f>
        <v xml:space="preserve"> </v>
      </c>
      <c r="F3" s="85" t="str">
        <f t="shared" si="0"/>
        <v>Pacific Loon, E Asia</v>
      </c>
      <c r="G3" s="86">
        <v>25000</v>
      </c>
      <c r="H3" s="87">
        <v>100000</v>
      </c>
      <c r="I3" s="81">
        <f t="shared" si="1"/>
        <v>250</v>
      </c>
      <c r="J3" s="82"/>
      <c r="K3" s="82"/>
      <c r="L3" s="220" t="str">
        <f t="shared" ref="L3:L66" si="3">" "</f>
        <v xml:space="preserve"> </v>
      </c>
      <c r="N3" s="220" t="str">
        <f t="shared" ref="N3:N66" si="4">" "</f>
        <v xml:space="preserve"> </v>
      </c>
      <c r="O3" s="84">
        <v>4</v>
      </c>
      <c r="P3" s="84" t="s">
        <v>2577</v>
      </c>
      <c r="Q3" s="220" t="str">
        <f t="shared" ref="Q3:Q66" si="5">" "</f>
        <v xml:space="preserve"> </v>
      </c>
    </row>
    <row r="4" spans="1:17" s="83" customFormat="1" x14ac:dyDescent="0.2">
      <c r="A4" s="89" t="s">
        <v>2582</v>
      </c>
      <c r="B4" s="89" t="s">
        <v>2583</v>
      </c>
      <c r="C4" s="89" t="s">
        <v>2584</v>
      </c>
      <c r="D4" s="89" t="s">
        <v>2585</v>
      </c>
      <c r="E4" s="220" t="str">
        <f t="shared" si="2"/>
        <v xml:space="preserve"> </v>
      </c>
      <c r="F4" s="89" t="str">
        <f t="shared" si="0"/>
        <v>Little Grebe, poggei</v>
      </c>
      <c r="G4" s="90">
        <v>100000</v>
      </c>
      <c r="H4" s="91">
        <v>1000000</v>
      </c>
      <c r="I4" s="92">
        <f t="shared" si="1"/>
        <v>1000</v>
      </c>
      <c r="J4" s="93"/>
      <c r="K4" s="93" t="s">
        <v>2586</v>
      </c>
      <c r="L4" s="220" t="str">
        <f t="shared" si="3"/>
        <v xml:space="preserve"> </v>
      </c>
      <c r="M4" s="94"/>
      <c r="N4" s="220" t="str">
        <f t="shared" si="4"/>
        <v xml:space="preserve"> </v>
      </c>
      <c r="O4" s="88">
        <v>9</v>
      </c>
      <c r="P4" s="88" t="s">
        <v>2581</v>
      </c>
      <c r="Q4" s="220" t="str">
        <f t="shared" si="5"/>
        <v xml:space="preserve"> </v>
      </c>
    </row>
    <row r="5" spans="1:17" s="83" customFormat="1" x14ac:dyDescent="0.2">
      <c r="A5" s="89" t="s">
        <v>2582</v>
      </c>
      <c r="B5" s="89" t="s">
        <v>2588</v>
      </c>
      <c r="C5" s="89" t="s">
        <v>2589</v>
      </c>
      <c r="D5" s="89" t="s">
        <v>2590</v>
      </c>
      <c r="E5" s="220" t="str">
        <f t="shared" si="2"/>
        <v xml:space="preserve"> </v>
      </c>
      <c r="F5" s="89" t="str">
        <f t="shared" si="0"/>
        <v>Red-necked Grebe, holboellii, E Asia</v>
      </c>
      <c r="G5" s="90">
        <v>50000</v>
      </c>
      <c r="H5" s="91">
        <v>50000</v>
      </c>
      <c r="I5" s="92">
        <f t="shared" si="1"/>
        <v>500</v>
      </c>
      <c r="J5" s="93"/>
      <c r="K5" s="93"/>
      <c r="L5" s="220" t="str">
        <f t="shared" si="3"/>
        <v xml:space="preserve"> </v>
      </c>
      <c r="M5" s="94"/>
      <c r="N5" s="220" t="str">
        <f t="shared" si="4"/>
        <v xml:space="preserve"> </v>
      </c>
      <c r="O5" s="88">
        <v>19</v>
      </c>
      <c r="P5" s="88" t="s">
        <v>2587</v>
      </c>
      <c r="Q5" s="220" t="str">
        <f t="shared" si="5"/>
        <v xml:space="preserve"> </v>
      </c>
    </row>
    <row r="6" spans="1:17" s="83" customFormat="1" x14ac:dyDescent="0.2">
      <c r="A6" s="89" t="s">
        <v>2582</v>
      </c>
      <c r="B6" s="89" t="s">
        <v>2592</v>
      </c>
      <c r="C6" s="89" t="s">
        <v>2593</v>
      </c>
      <c r="D6" s="89" t="s">
        <v>2594</v>
      </c>
      <c r="E6" s="220" t="str">
        <f t="shared" si="2"/>
        <v xml:space="preserve"> </v>
      </c>
      <c r="F6" s="89" t="str">
        <f t="shared" si="0"/>
        <v>Great Crested Grebe, cristatus, E Asia (non-bre)</v>
      </c>
      <c r="G6" s="90">
        <v>25000</v>
      </c>
      <c r="H6" s="91">
        <v>50000</v>
      </c>
      <c r="I6" s="92">
        <f t="shared" si="1"/>
        <v>250</v>
      </c>
      <c r="J6" s="93"/>
      <c r="K6" s="93"/>
      <c r="L6" s="220" t="str">
        <f t="shared" si="3"/>
        <v xml:space="preserve"> </v>
      </c>
      <c r="M6" s="94"/>
      <c r="N6" s="220" t="str">
        <f t="shared" si="4"/>
        <v xml:space="preserve"> </v>
      </c>
      <c r="O6" s="88">
        <v>20</v>
      </c>
      <c r="P6" s="88" t="s">
        <v>2591</v>
      </c>
      <c r="Q6" s="220" t="str">
        <f t="shared" si="5"/>
        <v xml:space="preserve"> </v>
      </c>
    </row>
    <row r="7" spans="1:17" s="83" customFormat="1" x14ac:dyDescent="0.2">
      <c r="A7" s="89" t="s">
        <v>2582</v>
      </c>
      <c r="B7" s="89" t="s">
        <v>2596</v>
      </c>
      <c r="C7" s="89" t="s">
        <v>2597</v>
      </c>
      <c r="D7" s="89" t="s">
        <v>2598</v>
      </c>
      <c r="E7" s="220" t="str">
        <f t="shared" si="2"/>
        <v xml:space="preserve"> </v>
      </c>
      <c r="F7" s="89" t="str">
        <f t="shared" si="0"/>
        <v>Horned Grebe, auritus, E Asia (non-bre)</v>
      </c>
      <c r="G7" s="90">
        <v>10000</v>
      </c>
      <c r="H7" s="91">
        <v>25000</v>
      </c>
      <c r="I7" s="92">
        <f t="shared" si="1"/>
        <v>100</v>
      </c>
      <c r="J7" s="93"/>
      <c r="K7" s="93"/>
      <c r="L7" s="220" t="str">
        <f t="shared" si="3"/>
        <v xml:space="preserve"> </v>
      </c>
      <c r="M7" s="94"/>
      <c r="N7" s="220" t="str">
        <f t="shared" si="4"/>
        <v xml:space="preserve"> </v>
      </c>
      <c r="O7" s="88">
        <v>21</v>
      </c>
      <c r="P7" s="88" t="s">
        <v>2595</v>
      </c>
      <c r="Q7" s="220" t="str">
        <f t="shared" si="5"/>
        <v xml:space="preserve"> </v>
      </c>
    </row>
    <row r="8" spans="1:17" s="83" customFormat="1" x14ac:dyDescent="0.2">
      <c r="A8" s="89" t="s">
        <v>2582</v>
      </c>
      <c r="B8" s="89" t="s">
        <v>2600</v>
      </c>
      <c r="C8" s="89" t="s">
        <v>2601</v>
      </c>
      <c r="D8" s="89" t="s">
        <v>2602</v>
      </c>
      <c r="E8" s="220" t="str">
        <f t="shared" si="2"/>
        <v xml:space="preserve"> </v>
      </c>
      <c r="F8" s="89" t="str">
        <f t="shared" si="0"/>
        <v>Black-necked Grebe, nigricollis, E Asia (non-bre)</v>
      </c>
      <c r="G8" s="90">
        <v>10000</v>
      </c>
      <c r="H8" s="91">
        <v>100000</v>
      </c>
      <c r="I8" s="92">
        <f t="shared" si="1"/>
        <v>100</v>
      </c>
      <c r="J8" s="93"/>
      <c r="K8" s="93"/>
      <c r="L8" s="220" t="str">
        <f t="shared" si="3"/>
        <v xml:space="preserve"> </v>
      </c>
      <c r="M8" s="94"/>
      <c r="N8" s="220" t="str">
        <f t="shared" si="4"/>
        <v xml:space="preserve"> </v>
      </c>
      <c r="O8" s="88">
        <v>22</v>
      </c>
      <c r="P8" s="88" t="s">
        <v>2599</v>
      </c>
      <c r="Q8" s="220" t="str">
        <f t="shared" si="5"/>
        <v xml:space="preserve"> </v>
      </c>
    </row>
    <row r="9" spans="1:17" s="83" customFormat="1" x14ac:dyDescent="0.2">
      <c r="A9" s="85" t="s">
        <v>2604</v>
      </c>
      <c r="B9" s="85" t="s">
        <v>2605</v>
      </c>
      <c r="C9" s="85" t="s">
        <v>2606</v>
      </c>
      <c r="D9" s="85" t="s">
        <v>2607</v>
      </c>
      <c r="E9" s="220" t="str">
        <f t="shared" si="2"/>
        <v xml:space="preserve"> </v>
      </c>
      <c r="F9" s="85" t="str">
        <f t="shared" si="0"/>
        <v>Spot-billed Pelican, SE Asia</v>
      </c>
      <c r="G9" s="86">
        <v>4000</v>
      </c>
      <c r="H9" s="87">
        <v>5000</v>
      </c>
      <c r="I9" s="81">
        <f t="shared" si="1"/>
        <v>40</v>
      </c>
      <c r="J9" s="82"/>
      <c r="K9" s="82" t="s">
        <v>2586</v>
      </c>
      <c r="L9" s="220" t="str">
        <f t="shared" si="3"/>
        <v xml:space="preserve"> </v>
      </c>
      <c r="M9" s="83" t="s">
        <v>2608</v>
      </c>
      <c r="N9" s="220" t="str">
        <f t="shared" si="4"/>
        <v xml:space="preserve"> </v>
      </c>
      <c r="O9" s="84">
        <v>34</v>
      </c>
      <c r="P9" s="84" t="s">
        <v>2603</v>
      </c>
      <c r="Q9" s="220" t="str">
        <f t="shared" si="5"/>
        <v xml:space="preserve"> </v>
      </c>
    </row>
    <row r="10" spans="1:17" s="83" customFormat="1" x14ac:dyDescent="0.2">
      <c r="A10" s="85" t="s">
        <v>2604</v>
      </c>
      <c r="B10" s="85" t="s">
        <v>2610</v>
      </c>
      <c r="C10" s="85" t="s">
        <v>2611</v>
      </c>
      <c r="D10" s="85" t="s">
        <v>2580</v>
      </c>
      <c r="E10" s="220" t="str">
        <f t="shared" si="2"/>
        <v xml:space="preserve"> </v>
      </c>
      <c r="F10" s="85" t="str">
        <f t="shared" si="0"/>
        <v>Dalmatian Pelican, E Asia</v>
      </c>
      <c r="G10" s="86">
        <v>50</v>
      </c>
      <c r="H10" s="87">
        <v>50</v>
      </c>
      <c r="I10" s="81">
        <f t="shared" si="1"/>
        <v>0.5</v>
      </c>
      <c r="J10" s="82" t="s">
        <v>2612</v>
      </c>
      <c r="K10" s="82" t="s">
        <v>2586</v>
      </c>
      <c r="L10" s="220" t="str">
        <f t="shared" si="3"/>
        <v xml:space="preserve"> </v>
      </c>
      <c r="N10" s="220" t="str">
        <f t="shared" si="4"/>
        <v xml:space="preserve"> </v>
      </c>
      <c r="O10" s="84">
        <v>35</v>
      </c>
      <c r="P10" s="84" t="s">
        <v>2609</v>
      </c>
      <c r="Q10" s="220" t="str">
        <f t="shared" si="5"/>
        <v xml:space="preserve"> </v>
      </c>
    </row>
    <row r="11" spans="1:17" s="83" customFormat="1" x14ac:dyDescent="0.2">
      <c r="A11" s="89" t="s">
        <v>2614</v>
      </c>
      <c r="B11" s="89" t="s">
        <v>2615</v>
      </c>
      <c r="C11" s="89" t="s">
        <v>2616</v>
      </c>
      <c r="D11" s="89" t="s">
        <v>2617</v>
      </c>
      <c r="E11" s="220" t="str">
        <f t="shared" si="2"/>
        <v xml:space="preserve"> </v>
      </c>
      <c r="F11" s="89" t="str">
        <f t="shared" si="0"/>
        <v>Great Cormorant, sinensis, E, SE Asia (non-bre)</v>
      </c>
      <c r="G11" s="90">
        <v>25000</v>
      </c>
      <c r="H11" s="91">
        <v>100000</v>
      </c>
      <c r="I11" s="92">
        <f t="shared" si="1"/>
        <v>250</v>
      </c>
      <c r="J11" s="93"/>
      <c r="K11" s="93"/>
      <c r="L11" s="220" t="str">
        <f t="shared" si="3"/>
        <v xml:space="preserve"> </v>
      </c>
      <c r="M11" s="94"/>
      <c r="N11" s="220" t="str">
        <f t="shared" si="4"/>
        <v xml:space="preserve"> </v>
      </c>
      <c r="O11" s="88">
        <v>46</v>
      </c>
      <c r="P11" s="88" t="s">
        <v>2613</v>
      </c>
      <c r="Q11" s="220" t="str">
        <f t="shared" si="5"/>
        <v xml:space="preserve"> </v>
      </c>
    </row>
    <row r="12" spans="1:17" s="83" customFormat="1" x14ac:dyDescent="0.2">
      <c r="A12" s="89" t="s">
        <v>2614</v>
      </c>
      <c r="B12" s="89" t="s">
        <v>2619</v>
      </c>
      <c r="C12" s="89" t="s">
        <v>2620</v>
      </c>
      <c r="D12" s="89" t="s">
        <v>2621</v>
      </c>
      <c r="E12" s="220" t="str">
        <f t="shared" si="2"/>
        <v xml:space="preserve"> </v>
      </c>
      <c r="F12" s="89" t="str">
        <f t="shared" si="0"/>
        <v>Japanese Cormorant, East Asia</v>
      </c>
      <c r="G12" s="90">
        <v>25000</v>
      </c>
      <c r="H12" s="91">
        <v>100000</v>
      </c>
      <c r="I12" s="92">
        <f t="shared" si="1"/>
        <v>250</v>
      </c>
      <c r="J12" s="93"/>
      <c r="K12" s="93"/>
      <c r="L12" s="220" t="str">
        <f t="shared" si="3"/>
        <v xml:space="preserve"> </v>
      </c>
      <c r="M12" s="94"/>
      <c r="N12" s="220" t="str">
        <f t="shared" si="4"/>
        <v xml:space="preserve"> </v>
      </c>
      <c r="O12" s="88">
        <v>51</v>
      </c>
      <c r="P12" s="88" t="s">
        <v>2618</v>
      </c>
      <c r="Q12" s="220" t="str">
        <f t="shared" si="5"/>
        <v xml:space="preserve"> </v>
      </c>
    </row>
    <row r="13" spans="1:17" s="83" customFormat="1" x14ac:dyDescent="0.2">
      <c r="A13" s="89" t="s">
        <v>2614</v>
      </c>
      <c r="B13" s="89" t="s">
        <v>2623</v>
      </c>
      <c r="C13" s="89" t="s">
        <v>2624</v>
      </c>
      <c r="D13" s="89" t="s">
        <v>2625</v>
      </c>
      <c r="E13" s="220" t="str">
        <f t="shared" si="2"/>
        <v xml:space="preserve"> </v>
      </c>
      <c r="F13" s="89" t="str">
        <f t="shared" si="0"/>
        <v>Pelagic Cormorant, pelagicus</v>
      </c>
      <c r="G13" s="90">
        <v>10000</v>
      </c>
      <c r="H13" s="91">
        <v>25000</v>
      </c>
      <c r="I13" s="92">
        <f t="shared" si="1"/>
        <v>100</v>
      </c>
      <c r="J13" s="93"/>
      <c r="K13" s="93"/>
      <c r="L13" s="220" t="str">
        <f t="shared" si="3"/>
        <v xml:space="preserve"> </v>
      </c>
      <c r="M13" s="94"/>
      <c r="N13" s="220" t="str">
        <f t="shared" si="4"/>
        <v xml:space="preserve"> </v>
      </c>
      <c r="O13" s="88">
        <v>54</v>
      </c>
      <c r="P13" s="88" t="s">
        <v>2622</v>
      </c>
      <c r="Q13" s="220" t="str">
        <f t="shared" si="5"/>
        <v xml:space="preserve"> </v>
      </c>
    </row>
    <row r="14" spans="1:17" s="83" customFormat="1" x14ac:dyDescent="0.2">
      <c r="A14" s="89" t="s">
        <v>2614</v>
      </c>
      <c r="B14" s="89" t="s">
        <v>2626</v>
      </c>
      <c r="C14" s="89" t="s">
        <v>2627</v>
      </c>
      <c r="D14" s="89" t="s">
        <v>2628</v>
      </c>
      <c r="E14" s="220" t="str">
        <f t="shared" si="2"/>
        <v xml:space="preserve"> </v>
      </c>
      <c r="F14" s="89" t="str">
        <f t="shared" si="0"/>
        <v>Red-faced Cormorant, N Pacific</v>
      </c>
      <c r="G14" s="90">
        <v>200000</v>
      </c>
      <c r="H14" s="91">
        <v>200000</v>
      </c>
      <c r="I14" s="92">
        <f t="shared" si="1"/>
        <v>2000</v>
      </c>
      <c r="J14" s="93"/>
      <c r="K14" s="93"/>
      <c r="L14" s="220" t="str">
        <f t="shared" si="3"/>
        <v xml:space="preserve"> </v>
      </c>
      <c r="M14" s="94"/>
      <c r="N14" s="220" t="str">
        <f t="shared" si="4"/>
        <v xml:space="preserve"> </v>
      </c>
      <c r="O14" s="88"/>
      <c r="P14" s="88"/>
      <c r="Q14" s="220" t="str">
        <f t="shared" si="5"/>
        <v xml:space="preserve"> </v>
      </c>
    </row>
    <row r="15" spans="1:17" s="83" customFormat="1" x14ac:dyDescent="0.2">
      <c r="A15" s="85" t="s">
        <v>2630</v>
      </c>
      <c r="B15" s="85" t="s">
        <v>2631</v>
      </c>
      <c r="C15" s="85" t="s">
        <v>2632</v>
      </c>
      <c r="D15" s="85" t="s">
        <v>2633</v>
      </c>
      <c r="E15" s="220" t="str">
        <f t="shared" si="2"/>
        <v xml:space="preserve"> </v>
      </c>
      <c r="F15" s="85" t="str">
        <f t="shared" si="0"/>
        <v>Grey Heron, jouyi, E, SE Asia</v>
      </c>
      <c r="G15" s="86">
        <v>100000</v>
      </c>
      <c r="H15" s="87">
        <v>1000000</v>
      </c>
      <c r="I15" s="81">
        <f t="shared" si="1"/>
        <v>1000</v>
      </c>
      <c r="J15" s="82"/>
      <c r="K15" s="82"/>
      <c r="L15" s="220" t="str">
        <f t="shared" si="3"/>
        <v xml:space="preserve"> </v>
      </c>
      <c r="N15" s="220" t="str">
        <f t="shared" si="4"/>
        <v xml:space="preserve"> </v>
      </c>
      <c r="O15" s="84">
        <v>83</v>
      </c>
      <c r="P15" s="84" t="s">
        <v>2629</v>
      </c>
      <c r="Q15" s="220" t="str">
        <f t="shared" si="5"/>
        <v xml:space="preserve"> </v>
      </c>
    </row>
    <row r="16" spans="1:17" s="83" customFormat="1" x14ac:dyDescent="0.2">
      <c r="A16" s="85" t="s">
        <v>2630</v>
      </c>
      <c r="B16" s="85" t="s">
        <v>2635</v>
      </c>
      <c r="C16" s="85" t="s">
        <v>2636</v>
      </c>
      <c r="D16" s="85" t="s">
        <v>2637</v>
      </c>
      <c r="E16" s="220" t="str">
        <f t="shared" si="2"/>
        <v xml:space="preserve"> </v>
      </c>
      <c r="F16" s="85" t="str">
        <f t="shared" si="0"/>
        <v>Great Egret, Eastern Great Egret, modestus, E Asia (non-bre)</v>
      </c>
      <c r="G16" s="86">
        <v>10000</v>
      </c>
      <c r="H16" s="87">
        <v>100000</v>
      </c>
      <c r="I16" s="81">
        <f t="shared" si="1"/>
        <v>100</v>
      </c>
      <c r="J16" s="82"/>
      <c r="K16" s="82" t="s">
        <v>2586</v>
      </c>
      <c r="L16" s="220" t="str">
        <f t="shared" si="3"/>
        <v xml:space="preserve"> </v>
      </c>
      <c r="N16" s="220" t="str">
        <f t="shared" si="4"/>
        <v xml:space="preserve"> </v>
      </c>
      <c r="O16" s="84">
        <v>87</v>
      </c>
      <c r="P16" s="84" t="s">
        <v>2634</v>
      </c>
      <c r="Q16" s="220" t="str">
        <f t="shared" si="5"/>
        <v xml:space="preserve"> </v>
      </c>
    </row>
    <row r="17" spans="1:17" s="83" customFormat="1" x14ac:dyDescent="0.2">
      <c r="A17" s="85" t="s">
        <v>2630</v>
      </c>
      <c r="B17" s="85" t="s">
        <v>2635</v>
      </c>
      <c r="C17" s="85" t="s">
        <v>2636</v>
      </c>
      <c r="D17" s="85" t="s">
        <v>2639</v>
      </c>
      <c r="E17" s="220" t="str">
        <f t="shared" si="2"/>
        <v xml:space="preserve"> </v>
      </c>
      <c r="F17" s="85" t="str">
        <f t="shared" si="0"/>
        <v>Great Egret, Eastern Great Egret, modestus, Australia</v>
      </c>
      <c r="G17" s="86">
        <v>25000</v>
      </c>
      <c r="H17" s="87">
        <v>100000</v>
      </c>
      <c r="I17" s="81">
        <f t="shared" si="1"/>
        <v>250</v>
      </c>
      <c r="J17" s="82"/>
      <c r="K17" s="82"/>
      <c r="L17" s="220" t="str">
        <f t="shared" si="3"/>
        <v xml:space="preserve"> </v>
      </c>
      <c r="N17" s="220" t="str">
        <f t="shared" si="4"/>
        <v xml:space="preserve"> </v>
      </c>
      <c r="O17" s="84">
        <v>87</v>
      </c>
      <c r="P17" s="84" t="s">
        <v>2638</v>
      </c>
      <c r="Q17" s="220" t="str">
        <f t="shared" si="5"/>
        <v xml:space="preserve"> </v>
      </c>
    </row>
    <row r="18" spans="1:17" s="83" customFormat="1" x14ac:dyDescent="0.2">
      <c r="A18" s="85" t="s">
        <v>2630</v>
      </c>
      <c r="B18" s="85" t="s">
        <v>2641</v>
      </c>
      <c r="C18" s="85" t="s">
        <v>2642</v>
      </c>
      <c r="D18" s="85" t="s">
        <v>2643</v>
      </c>
      <c r="E18" s="220" t="str">
        <f t="shared" si="2"/>
        <v xml:space="preserve"> </v>
      </c>
      <c r="F18" s="85" t="str">
        <f t="shared" si="0"/>
        <v>Intermediate Egret, intermedia, E, SE Asia</v>
      </c>
      <c r="G18" s="86">
        <v>25000</v>
      </c>
      <c r="H18" s="87">
        <v>100000</v>
      </c>
      <c r="I18" s="81">
        <f t="shared" si="1"/>
        <v>250</v>
      </c>
      <c r="J18" s="82"/>
      <c r="K18" s="82"/>
      <c r="L18" s="220" t="str">
        <f t="shared" si="3"/>
        <v xml:space="preserve"> </v>
      </c>
      <c r="N18" s="220" t="str">
        <f t="shared" si="4"/>
        <v xml:space="preserve"> </v>
      </c>
      <c r="O18" s="84">
        <v>89</v>
      </c>
      <c r="P18" s="84" t="s">
        <v>2640</v>
      </c>
      <c r="Q18" s="220" t="str">
        <f t="shared" si="5"/>
        <v xml:space="preserve"> </v>
      </c>
    </row>
    <row r="19" spans="1:17" s="83" customFormat="1" x14ac:dyDescent="0.2">
      <c r="A19" s="85" t="s">
        <v>2630</v>
      </c>
      <c r="B19" s="85" t="s">
        <v>2641</v>
      </c>
      <c r="C19" s="85" t="s">
        <v>2642</v>
      </c>
      <c r="D19" s="85" t="s">
        <v>2645</v>
      </c>
      <c r="E19" s="220" t="str">
        <f t="shared" si="2"/>
        <v xml:space="preserve"> </v>
      </c>
      <c r="F19" s="85" t="str">
        <f t="shared" si="0"/>
        <v>Intermediate Egret, plumifera</v>
      </c>
      <c r="G19" s="86">
        <v>100000</v>
      </c>
      <c r="H19" s="87">
        <v>1000000</v>
      </c>
      <c r="I19" s="81">
        <f t="shared" si="1"/>
        <v>1000</v>
      </c>
      <c r="J19" s="82"/>
      <c r="K19" s="82"/>
      <c r="L19" s="220" t="str">
        <f t="shared" si="3"/>
        <v xml:space="preserve"> </v>
      </c>
      <c r="N19" s="220" t="str">
        <f t="shared" si="4"/>
        <v xml:space="preserve"> </v>
      </c>
      <c r="O19" s="84">
        <v>89</v>
      </c>
      <c r="P19" s="84" t="s">
        <v>2644</v>
      </c>
      <c r="Q19" s="220" t="str">
        <f t="shared" si="5"/>
        <v xml:space="preserve"> </v>
      </c>
    </row>
    <row r="20" spans="1:17" s="83" customFormat="1" x14ac:dyDescent="0.2">
      <c r="A20" s="85" t="s">
        <v>2630</v>
      </c>
      <c r="B20" s="85" t="s">
        <v>2647</v>
      </c>
      <c r="C20" s="85" t="s">
        <v>2648</v>
      </c>
      <c r="D20" s="85" t="s">
        <v>2649</v>
      </c>
      <c r="E20" s="220" t="str">
        <f t="shared" si="2"/>
        <v xml:space="preserve"> </v>
      </c>
      <c r="F20" s="85" t="str">
        <f t="shared" si="0"/>
        <v>Purple Heron, manilensis, E &amp; SE Asia</v>
      </c>
      <c r="G20" s="86">
        <v>10000</v>
      </c>
      <c r="H20" s="87">
        <v>100000</v>
      </c>
      <c r="I20" s="81">
        <f t="shared" si="1"/>
        <v>100</v>
      </c>
      <c r="J20" s="82"/>
      <c r="K20" s="82"/>
      <c r="L20" s="220" t="str">
        <f t="shared" si="3"/>
        <v xml:space="preserve"> </v>
      </c>
      <c r="N20" s="220" t="str">
        <f t="shared" si="4"/>
        <v xml:space="preserve"> </v>
      </c>
      <c r="O20" s="84">
        <v>95</v>
      </c>
      <c r="P20" s="84" t="s">
        <v>2646</v>
      </c>
      <c r="Q20" s="220" t="str">
        <f t="shared" si="5"/>
        <v xml:space="preserve"> </v>
      </c>
    </row>
    <row r="21" spans="1:17" s="83" customFormat="1" x14ac:dyDescent="0.2">
      <c r="A21" s="85" t="s">
        <v>2630</v>
      </c>
      <c r="B21" s="85" t="s">
        <v>2651</v>
      </c>
      <c r="C21" s="85" t="s">
        <v>2652</v>
      </c>
      <c r="D21" s="85" t="s">
        <v>2653</v>
      </c>
      <c r="E21" s="220" t="str">
        <f t="shared" si="2"/>
        <v xml:space="preserve"> </v>
      </c>
      <c r="F21" s="85" t="str">
        <f t="shared" si="0"/>
        <v>Cattle Egret, coromanda, E, SE Asia</v>
      </c>
      <c r="G21" s="86">
        <v>100000</v>
      </c>
      <c r="H21" s="87">
        <v>1000000</v>
      </c>
      <c r="I21" s="81">
        <f t="shared" si="1"/>
        <v>1000</v>
      </c>
      <c r="J21" s="82"/>
      <c r="K21" s="82"/>
      <c r="L21" s="220" t="str">
        <f t="shared" si="3"/>
        <v xml:space="preserve"> </v>
      </c>
      <c r="N21" s="220" t="str">
        <f t="shared" si="4"/>
        <v xml:space="preserve"> </v>
      </c>
      <c r="O21" s="84">
        <v>96</v>
      </c>
      <c r="P21" s="84" t="s">
        <v>2650</v>
      </c>
      <c r="Q21" s="220" t="str">
        <f t="shared" si="5"/>
        <v xml:space="preserve"> </v>
      </c>
    </row>
    <row r="22" spans="1:17" s="83" customFormat="1" x14ac:dyDescent="0.2">
      <c r="A22" s="85" t="s">
        <v>2630</v>
      </c>
      <c r="B22" s="85" t="s">
        <v>2651</v>
      </c>
      <c r="C22" s="85" t="s">
        <v>2652</v>
      </c>
      <c r="D22" s="85" t="s">
        <v>2655</v>
      </c>
      <c r="E22" s="220" t="str">
        <f t="shared" si="2"/>
        <v xml:space="preserve"> </v>
      </c>
      <c r="F22" s="85" t="str">
        <f t="shared" si="0"/>
        <v>Cattle Egret, coromanda, Oceania</v>
      </c>
      <c r="G22" s="86">
        <v>25000</v>
      </c>
      <c r="H22" s="87">
        <v>1000000</v>
      </c>
      <c r="I22" s="81">
        <f t="shared" si="1"/>
        <v>250</v>
      </c>
      <c r="J22" s="82"/>
      <c r="K22" s="82"/>
      <c r="L22" s="220" t="str">
        <f t="shared" si="3"/>
        <v xml:space="preserve"> </v>
      </c>
      <c r="N22" s="220" t="str">
        <f t="shared" si="4"/>
        <v xml:space="preserve"> </v>
      </c>
      <c r="O22" s="84">
        <v>96</v>
      </c>
      <c r="P22" s="84" t="s">
        <v>2654</v>
      </c>
      <c r="Q22" s="220" t="str">
        <f t="shared" si="5"/>
        <v xml:space="preserve"> </v>
      </c>
    </row>
    <row r="23" spans="1:17" s="83" customFormat="1" x14ac:dyDescent="0.2">
      <c r="A23" s="85" t="s">
        <v>2630</v>
      </c>
      <c r="B23" s="85" t="s">
        <v>2657</v>
      </c>
      <c r="C23" s="85" t="s">
        <v>2658</v>
      </c>
      <c r="D23" s="85" t="s">
        <v>2659</v>
      </c>
      <c r="E23" s="220" t="str">
        <f t="shared" si="2"/>
        <v xml:space="preserve"> </v>
      </c>
      <c r="F23" s="85" t="str">
        <f t="shared" si="0"/>
        <v>Striated Heron, amurensis</v>
      </c>
      <c r="G23" s="86" t="s">
        <v>2660</v>
      </c>
      <c r="H23" s="87" t="s">
        <v>2660</v>
      </c>
      <c r="I23" s="86" t="s">
        <v>2661</v>
      </c>
      <c r="J23" s="82"/>
      <c r="K23" s="82"/>
      <c r="L23" s="220" t="str">
        <f t="shared" si="3"/>
        <v xml:space="preserve"> </v>
      </c>
      <c r="N23" s="220" t="str">
        <f t="shared" si="4"/>
        <v xml:space="preserve"> </v>
      </c>
      <c r="O23" s="84">
        <v>98</v>
      </c>
      <c r="P23" s="84" t="s">
        <v>2656</v>
      </c>
      <c r="Q23" s="220" t="str">
        <f t="shared" si="5"/>
        <v xml:space="preserve"> </v>
      </c>
    </row>
    <row r="24" spans="1:17" s="83" customFormat="1" x14ac:dyDescent="0.2">
      <c r="A24" s="85" t="s">
        <v>2630</v>
      </c>
      <c r="B24" s="85" t="s">
        <v>2657</v>
      </c>
      <c r="C24" s="85" t="s">
        <v>2658</v>
      </c>
      <c r="D24" s="85" t="s">
        <v>2663</v>
      </c>
      <c r="E24" s="220" t="str">
        <f t="shared" si="2"/>
        <v xml:space="preserve"> </v>
      </c>
      <c r="F24" s="85" t="str">
        <f t="shared" si="0"/>
        <v>Striated Heron, actophila</v>
      </c>
      <c r="G24" s="86" t="s">
        <v>2660</v>
      </c>
      <c r="H24" s="87" t="s">
        <v>2660</v>
      </c>
      <c r="I24" s="86" t="s">
        <v>2661</v>
      </c>
      <c r="J24" s="82"/>
      <c r="K24" s="82"/>
      <c r="L24" s="220" t="str">
        <f t="shared" si="3"/>
        <v xml:space="preserve"> </v>
      </c>
      <c r="N24" s="220" t="str">
        <f t="shared" si="4"/>
        <v xml:space="preserve"> </v>
      </c>
      <c r="O24" s="84">
        <v>98</v>
      </c>
      <c r="P24" s="84" t="s">
        <v>2662</v>
      </c>
      <c r="Q24" s="220" t="str">
        <f t="shared" si="5"/>
        <v xml:space="preserve"> </v>
      </c>
    </row>
    <row r="25" spans="1:17" s="83" customFormat="1" x14ac:dyDescent="0.2">
      <c r="A25" s="85" t="s">
        <v>2630</v>
      </c>
      <c r="B25" s="85" t="s">
        <v>2665</v>
      </c>
      <c r="C25" s="85" t="s">
        <v>2666</v>
      </c>
      <c r="D25" s="85" t="s">
        <v>2667</v>
      </c>
      <c r="E25" s="220" t="str">
        <f t="shared" si="2"/>
        <v xml:space="preserve"> </v>
      </c>
      <c r="F25" s="85" t="str">
        <f t="shared" si="0"/>
        <v>Chinese Pond-heron, E, SE &amp; S Asia</v>
      </c>
      <c r="G25" s="86">
        <v>25000</v>
      </c>
      <c r="H25" s="87">
        <v>1000000</v>
      </c>
      <c r="I25" s="81">
        <f>G25/100</f>
        <v>250</v>
      </c>
      <c r="J25" s="82"/>
      <c r="K25" s="82"/>
      <c r="L25" s="220" t="str">
        <f t="shared" si="3"/>
        <v xml:space="preserve"> </v>
      </c>
      <c r="N25" s="220" t="str">
        <f t="shared" si="4"/>
        <v xml:space="preserve"> </v>
      </c>
      <c r="O25" s="84">
        <v>101</v>
      </c>
      <c r="P25" s="84" t="s">
        <v>2664</v>
      </c>
      <c r="Q25" s="220" t="str">
        <f t="shared" si="5"/>
        <v xml:space="preserve"> </v>
      </c>
    </row>
    <row r="26" spans="1:17" s="83" customFormat="1" x14ac:dyDescent="0.2">
      <c r="A26" s="85" t="s">
        <v>2630</v>
      </c>
      <c r="B26" s="85" t="s">
        <v>2669</v>
      </c>
      <c r="C26" s="85" t="s">
        <v>2670</v>
      </c>
      <c r="D26" s="85" t="s">
        <v>2671</v>
      </c>
      <c r="E26" s="220" t="str">
        <f t="shared" si="2"/>
        <v xml:space="preserve"> </v>
      </c>
      <c r="F26" s="85" t="str">
        <f t="shared" si="0"/>
        <v>Javan Pond-heron, speciosa</v>
      </c>
      <c r="G26" s="86" t="s">
        <v>2660</v>
      </c>
      <c r="H26" s="87" t="s">
        <v>2660</v>
      </c>
      <c r="I26" s="86" t="s">
        <v>2661</v>
      </c>
      <c r="J26" s="82"/>
      <c r="K26" s="82"/>
      <c r="L26" s="220" t="str">
        <f t="shared" si="3"/>
        <v xml:space="preserve"> </v>
      </c>
      <c r="N26" s="220" t="str">
        <f t="shared" si="4"/>
        <v xml:space="preserve"> </v>
      </c>
      <c r="O26" s="84">
        <v>102</v>
      </c>
      <c r="P26" s="84" t="s">
        <v>2668</v>
      </c>
      <c r="Q26" s="220" t="str">
        <f t="shared" si="5"/>
        <v xml:space="preserve"> </v>
      </c>
    </row>
    <row r="27" spans="1:17" s="83" customFormat="1" x14ac:dyDescent="0.2">
      <c r="A27" s="85" t="s">
        <v>2630</v>
      </c>
      <c r="B27" s="85" t="s">
        <v>2669</v>
      </c>
      <c r="C27" s="85" t="s">
        <v>2670</v>
      </c>
      <c r="D27" s="85" t="s">
        <v>2673</v>
      </c>
      <c r="E27" s="220" t="str">
        <f t="shared" si="2"/>
        <v xml:space="preserve"> </v>
      </c>
      <c r="F27" s="85" t="str">
        <f t="shared" si="0"/>
        <v>Javan Pond-heron, continentalis</v>
      </c>
      <c r="G27" s="86">
        <v>10000</v>
      </c>
      <c r="H27" s="87">
        <v>100000</v>
      </c>
      <c r="I27" s="81">
        <f t="shared" ref="I27:I35" si="6">G27/100</f>
        <v>100</v>
      </c>
      <c r="J27" s="82"/>
      <c r="K27" s="82"/>
      <c r="L27" s="220" t="str">
        <f t="shared" si="3"/>
        <v xml:space="preserve"> </v>
      </c>
      <c r="N27" s="220" t="str">
        <f t="shared" si="4"/>
        <v xml:space="preserve"> </v>
      </c>
      <c r="O27" s="84">
        <v>102</v>
      </c>
      <c r="P27" s="84" t="s">
        <v>2672</v>
      </c>
      <c r="Q27" s="220" t="str">
        <f t="shared" si="5"/>
        <v xml:space="preserve"> </v>
      </c>
    </row>
    <row r="28" spans="1:17" s="83" customFormat="1" x14ac:dyDescent="0.2">
      <c r="A28" s="85" t="s">
        <v>2630</v>
      </c>
      <c r="B28" s="85" t="s">
        <v>2675</v>
      </c>
      <c r="C28" s="85" t="s">
        <v>2676</v>
      </c>
      <c r="D28" s="85" t="s">
        <v>2677</v>
      </c>
      <c r="E28" s="220" t="str">
        <f t="shared" si="2"/>
        <v xml:space="preserve"> </v>
      </c>
      <c r="F28" s="85" t="str">
        <f t="shared" si="0"/>
        <v>Pied Heron, Australia - Sulawesi</v>
      </c>
      <c r="G28" s="86">
        <v>25000</v>
      </c>
      <c r="H28" s="87">
        <v>100000</v>
      </c>
      <c r="I28" s="81">
        <f t="shared" si="6"/>
        <v>250</v>
      </c>
      <c r="J28" s="82"/>
      <c r="K28" s="82"/>
      <c r="L28" s="220" t="str">
        <f t="shared" si="3"/>
        <v xml:space="preserve"> </v>
      </c>
      <c r="N28" s="220" t="str">
        <f t="shared" si="4"/>
        <v xml:space="preserve"> </v>
      </c>
      <c r="O28" s="84">
        <v>106</v>
      </c>
      <c r="P28" s="84" t="s">
        <v>2674</v>
      </c>
      <c r="Q28" s="220" t="str">
        <f t="shared" si="5"/>
        <v xml:space="preserve"> </v>
      </c>
    </row>
    <row r="29" spans="1:17" s="83" customFormat="1" x14ac:dyDescent="0.2">
      <c r="A29" s="85" t="s">
        <v>2630</v>
      </c>
      <c r="B29" s="85" t="s">
        <v>2679</v>
      </c>
      <c r="C29" s="85" t="s">
        <v>2680</v>
      </c>
      <c r="D29" s="85" t="s">
        <v>2681</v>
      </c>
      <c r="E29" s="220" t="str">
        <f t="shared" si="2"/>
        <v xml:space="preserve"> </v>
      </c>
      <c r="F29" s="85" t="str">
        <f t="shared" si="0"/>
        <v>Little Egret, garzetta, E, SE Asia</v>
      </c>
      <c r="G29" s="86">
        <v>100000</v>
      </c>
      <c r="H29" s="87">
        <v>1000000</v>
      </c>
      <c r="I29" s="81">
        <f t="shared" si="6"/>
        <v>1000</v>
      </c>
      <c r="J29" s="82"/>
      <c r="K29" s="82"/>
      <c r="L29" s="220" t="str">
        <f t="shared" si="3"/>
        <v xml:space="preserve"> </v>
      </c>
      <c r="N29" s="220" t="str">
        <f t="shared" si="4"/>
        <v xml:space="preserve"> </v>
      </c>
      <c r="O29" s="84">
        <v>113</v>
      </c>
      <c r="P29" s="84" t="s">
        <v>2678</v>
      </c>
      <c r="Q29" s="220" t="str">
        <f t="shared" si="5"/>
        <v xml:space="preserve"> </v>
      </c>
    </row>
    <row r="30" spans="1:17" s="83" customFormat="1" x14ac:dyDescent="0.2">
      <c r="A30" s="85" t="s">
        <v>2630</v>
      </c>
      <c r="B30" s="85" t="s">
        <v>2679</v>
      </c>
      <c r="C30" s="85" t="s">
        <v>2680</v>
      </c>
      <c r="D30" s="85" t="s">
        <v>2683</v>
      </c>
      <c r="E30" s="220" t="str">
        <f t="shared" si="2"/>
        <v xml:space="preserve"> </v>
      </c>
      <c r="F30" s="85" t="str">
        <f t="shared" si="0"/>
        <v>Little Egret, nigripes</v>
      </c>
      <c r="G30" s="86">
        <v>25000</v>
      </c>
      <c r="H30" s="87">
        <v>1000001</v>
      </c>
      <c r="I30" s="81">
        <f t="shared" si="6"/>
        <v>250</v>
      </c>
      <c r="J30" s="82"/>
      <c r="K30" s="82"/>
      <c r="L30" s="220" t="str">
        <f t="shared" si="3"/>
        <v xml:space="preserve"> </v>
      </c>
      <c r="N30" s="220" t="str">
        <f t="shared" si="4"/>
        <v xml:space="preserve"> </v>
      </c>
      <c r="O30" s="84">
        <v>113</v>
      </c>
      <c r="P30" s="84" t="s">
        <v>2682</v>
      </c>
      <c r="Q30" s="220" t="str">
        <f t="shared" si="5"/>
        <v xml:space="preserve"> </v>
      </c>
    </row>
    <row r="31" spans="1:17" s="83" customFormat="1" x14ac:dyDescent="0.2">
      <c r="A31" s="85" t="s">
        <v>2630</v>
      </c>
      <c r="B31" s="85" t="s">
        <v>2679</v>
      </c>
      <c r="C31" s="85" t="s">
        <v>2680</v>
      </c>
      <c r="D31" s="85" t="s">
        <v>2685</v>
      </c>
      <c r="E31" s="220" t="str">
        <f t="shared" si="2"/>
        <v xml:space="preserve"> </v>
      </c>
      <c r="F31" s="85" t="str">
        <f t="shared" si="0"/>
        <v>Little Egret, immaculata</v>
      </c>
      <c r="G31" s="86">
        <v>25000</v>
      </c>
      <c r="H31" s="87">
        <v>100000</v>
      </c>
      <c r="I31" s="81">
        <f t="shared" si="6"/>
        <v>250</v>
      </c>
      <c r="J31" s="82"/>
      <c r="K31" s="82"/>
      <c r="L31" s="220" t="str">
        <f t="shared" si="3"/>
        <v xml:space="preserve"> </v>
      </c>
      <c r="N31" s="220" t="str">
        <f t="shared" si="4"/>
        <v xml:space="preserve"> </v>
      </c>
      <c r="O31" s="84">
        <v>113</v>
      </c>
      <c r="P31" s="84" t="s">
        <v>2684</v>
      </c>
      <c r="Q31" s="220" t="str">
        <f t="shared" si="5"/>
        <v xml:space="preserve"> </v>
      </c>
    </row>
    <row r="32" spans="1:17" s="83" customFormat="1" x14ac:dyDescent="0.2">
      <c r="A32" s="85" t="s">
        <v>2630</v>
      </c>
      <c r="B32" s="85" t="s">
        <v>2687</v>
      </c>
      <c r="C32" s="85" t="s">
        <v>2688</v>
      </c>
      <c r="D32" s="85" t="s">
        <v>2689</v>
      </c>
      <c r="E32" s="220" t="str">
        <f t="shared" si="2"/>
        <v xml:space="preserve"> </v>
      </c>
      <c r="F32" s="85" t="str">
        <f t="shared" si="0"/>
        <v>Chinese Egret, E, SE Asia</v>
      </c>
      <c r="G32" s="86">
        <v>3000</v>
      </c>
      <c r="H32" s="87">
        <v>4100</v>
      </c>
      <c r="I32" s="81">
        <f t="shared" si="6"/>
        <v>30</v>
      </c>
      <c r="J32" s="82" t="s">
        <v>2612</v>
      </c>
      <c r="K32" s="82"/>
      <c r="L32" s="220" t="str">
        <f t="shared" si="3"/>
        <v xml:space="preserve"> </v>
      </c>
      <c r="M32" s="83" t="s">
        <v>3404</v>
      </c>
      <c r="N32" s="220" t="str">
        <f t="shared" si="4"/>
        <v xml:space="preserve"> </v>
      </c>
      <c r="O32" s="84">
        <v>116</v>
      </c>
      <c r="P32" s="84" t="s">
        <v>2686</v>
      </c>
      <c r="Q32" s="220" t="str">
        <f t="shared" si="5"/>
        <v xml:space="preserve"> </v>
      </c>
    </row>
    <row r="33" spans="1:17" s="83" customFormat="1" x14ac:dyDescent="0.2">
      <c r="A33" s="85" t="s">
        <v>2630</v>
      </c>
      <c r="B33" s="85" t="s">
        <v>2691</v>
      </c>
      <c r="C33" s="85" t="s">
        <v>2692</v>
      </c>
      <c r="D33" s="85" t="s">
        <v>2693</v>
      </c>
      <c r="E33" s="220" t="str">
        <f t="shared" si="2"/>
        <v xml:space="preserve"> </v>
      </c>
      <c r="F33" s="85" t="str">
        <f t="shared" si="0"/>
        <v>Black-crowned Night-heron, nycticorax, E, SE Asia</v>
      </c>
      <c r="G33" s="86">
        <v>100000</v>
      </c>
      <c r="H33" s="87">
        <v>1000000</v>
      </c>
      <c r="I33" s="81">
        <f t="shared" si="6"/>
        <v>1000</v>
      </c>
      <c r="J33" s="82"/>
      <c r="K33" s="82"/>
      <c r="L33" s="220" t="str">
        <f t="shared" si="3"/>
        <v xml:space="preserve"> </v>
      </c>
      <c r="N33" s="220" t="str">
        <f t="shared" si="4"/>
        <v xml:space="preserve"> </v>
      </c>
      <c r="O33" s="84">
        <v>121</v>
      </c>
      <c r="P33" s="84" t="s">
        <v>2690</v>
      </c>
      <c r="Q33" s="220" t="str">
        <f t="shared" si="5"/>
        <v xml:space="preserve"> </v>
      </c>
    </row>
    <row r="34" spans="1:17" s="83" customFormat="1" x14ac:dyDescent="0.2">
      <c r="A34" s="85" t="s">
        <v>2630</v>
      </c>
      <c r="B34" s="85" t="s">
        <v>2695</v>
      </c>
      <c r="C34" s="85" t="s">
        <v>2696</v>
      </c>
      <c r="D34" s="85" t="s">
        <v>2607</v>
      </c>
      <c r="E34" s="220" t="str">
        <f t="shared" si="2"/>
        <v xml:space="preserve"> </v>
      </c>
      <c r="F34" s="85" t="str">
        <f t="shared" si="0"/>
        <v>White-eared Night-heron, SE Asia</v>
      </c>
      <c r="G34" s="86">
        <v>250</v>
      </c>
      <c r="H34" s="87">
        <v>1000</v>
      </c>
      <c r="I34" s="81">
        <f t="shared" si="6"/>
        <v>2.5</v>
      </c>
      <c r="J34" s="82" t="s">
        <v>2697</v>
      </c>
      <c r="K34" s="82" t="s">
        <v>2586</v>
      </c>
      <c r="L34" s="220" t="str">
        <f t="shared" si="3"/>
        <v xml:space="preserve"> </v>
      </c>
      <c r="N34" s="220" t="str">
        <f t="shared" si="4"/>
        <v xml:space="preserve"> </v>
      </c>
      <c r="O34" s="84">
        <v>127</v>
      </c>
      <c r="P34" s="84" t="s">
        <v>2694</v>
      </c>
      <c r="Q34" s="220" t="str">
        <f t="shared" si="5"/>
        <v xml:space="preserve"> </v>
      </c>
    </row>
    <row r="35" spans="1:17" s="83" customFormat="1" x14ac:dyDescent="0.2">
      <c r="A35" s="85" t="s">
        <v>2630</v>
      </c>
      <c r="B35" s="85" t="s">
        <v>2699</v>
      </c>
      <c r="C35" s="85" t="s">
        <v>2700</v>
      </c>
      <c r="D35" s="85" t="s">
        <v>2701</v>
      </c>
      <c r="E35" s="220" t="str">
        <f t="shared" si="2"/>
        <v xml:space="preserve"> </v>
      </c>
      <c r="F35" s="85" t="str">
        <f t="shared" si="0"/>
        <v>Japanese Night-heron, E &amp; SE Asia</v>
      </c>
      <c r="G35" s="86">
        <v>250</v>
      </c>
      <c r="H35" s="87">
        <v>1000</v>
      </c>
      <c r="I35" s="81">
        <f t="shared" si="6"/>
        <v>2.5</v>
      </c>
      <c r="J35" s="82" t="s">
        <v>2697</v>
      </c>
      <c r="K35" s="82" t="s">
        <v>2586</v>
      </c>
      <c r="L35" s="220" t="str">
        <f t="shared" si="3"/>
        <v xml:space="preserve"> </v>
      </c>
      <c r="N35" s="220" t="str">
        <f t="shared" si="4"/>
        <v xml:space="preserve"> </v>
      </c>
      <c r="O35" s="84">
        <v>128</v>
      </c>
      <c r="P35" s="84" t="s">
        <v>2698</v>
      </c>
      <c r="Q35" s="220" t="str">
        <f t="shared" si="5"/>
        <v xml:space="preserve"> </v>
      </c>
    </row>
    <row r="36" spans="1:17" s="83" customFormat="1" x14ac:dyDescent="0.2">
      <c r="A36" s="85" t="s">
        <v>2630</v>
      </c>
      <c r="B36" s="85" t="s">
        <v>2703</v>
      </c>
      <c r="C36" s="85" t="s">
        <v>2704</v>
      </c>
      <c r="D36" s="85" t="s">
        <v>2607</v>
      </c>
      <c r="E36" s="220" t="str">
        <f t="shared" si="2"/>
        <v xml:space="preserve"> </v>
      </c>
      <c r="F36" s="85" t="str">
        <f t="shared" si="0"/>
        <v>Malaysian Night-heron, SE Asia</v>
      </c>
      <c r="G36" s="86" t="s">
        <v>2660</v>
      </c>
      <c r="H36" s="87" t="s">
        <v>2660</v>
      </c>
      <c r="I36" s="86" t="s">
        <v>2661</v>
      </c>
      <c r="J36" s="82"/>
      <c r="K36" s="82"/>
      <c r="L36" s="220" t="str">
        <f t="shared" si="3"/>
        <v xml:space="preserve"> </v>
      </c>
      <c r="N36" s="220" t="str">
        <f t="shared" si="4"/>
        <v xml:space="preserve"> </v>
      </c>
      <c r="O36" s="84">
        <v>129</v>
      </c>
      <c r="P36" s="84" t="s">
        <v>2702</v>
      </c>
      <c r="Q36" s="220" t="str">
        <f t="shared" si="5"/>
        <v xml:space="preserve"> </v>
      </c>
    </row>
    <row r="37" spans="1:17" s="83" customFormat="1" x14ac:dyDescent="0.2">
      <c r="A37" s="85" t="s">
        <v>2630</v>
      </c>
      <c r="B37" s="85" t="s">
        <v>2706</v>
      </c>
      <c r="C37" s="85" t="s">
        <v>2707</v>
      </c>
      <c r="D37" s="85" t="s">
        <v>2708</v>
      </c>
      <c r="E37" s="220" t="str">
        <f t="shared" si="2"/>
        <v xml:space="preserve"> </v>
      </c>
      <c r="F37" s="85" t="str">
        <f t="shared" si="0"/>
        <v>Great Bittern, stellaris, S &amp; E Asia (non-bre)</v>
      </c>
      <c r="G37" s="86">
        <v>25000</v>
      </c>
      <c r="H37" s="87">
        <v>100000</v>
      </c>
      <c r="I37" s="81">
        <f t="shared" ref="I37:I100" si="7">G37/100</f>
        <v>250</v>
      </c>
      <c r="J37" s="82"/>
      <c r="K37" s="82" t="s">
        <v>2586</v>
      </c>
      <c r="L37" s="220" t="str">
        <f t="shared" si="3"/>
        <v xml:space="preserve"> </v>
      </c>
      <c r="N37" s="220" t="str">
        <f t="shared" si="4"/>
        <v xml:space="preserve"> </v>
      </c>
      <c r="O37" s="84">
        <v>132</v>
      </c>
      <c r="P37" s="84" t="s">
        <v>2705</v>
      </c>
      <c r="Q37" s="220" t="str">
        <f t="shared" si="5"/>
        <v xml:space="preserve"> </v>
      </c>
    </row>
    <row r="38" spans="1:17" s="83" customFormat="1" x14ac:dyDescent="0.2">
      <c r="A38" s="85" t="s">
        <v>2630</v>
      </c>
      <c r="B38" s="85" t="s">
        <v>2710</v>
      </c>
      <c r="C38" s="85" t="s">
        <v>2711</v>
      </c>
      <c r="D38" s="85" t="s">
        <v>2701</v>
      </c>
      <c r="E38" s="220" t="str">
        <f t="shared" si="2"/>
        <v xml:space="preserve"> </v>
      </c>
      <c r="F38" s="85" t="str">
        <f t="shared" si="0"/>
        <v>Yellow Bittern, E &amp; SE Asia</v>
      </c>
      <c r="G38" s="86">
        <v>100000</v>
      </c>
      <c r="H38" s="87">
        <v>1000000</v>
      </c>
      <c r="I38" s="81">
        <f t="shared" si="7"/>
        <v>1000</v>
      </c>
      <c r="J38" s="82"/>
      <c r="K38" s="82"/>
      <c r="L38" s="220" t="str">
        <f t="shared" si="3"/>
        <v xml:space="preserve"> </v>
      </c>
      <c r="N38" s="220" t="str">
        <f t="shared" si="4"/>
        <v xml:space="preserve"> </v>
      </c>
      <c r="O38" s="84">
        <v>138</v>
      </c>
      <c r="P38" s="84" t="s">
        <v>2709</v>
      </c>
      <c r="Q38" s="220" t="str">
        <f t="shared" si="5"/>
        <v xml:space="preserve"> </v>
      </c>
    </row>
    <row r="39" spans="1:17" s="83" customFormat="1" x14ac:dyDescent="0.2">
      <c r="A39" s="85" t="s">
        <v>2630</v>
      </c>
      <c r="B39" s="85" t="s">
        <v>2713</v>
      </c>
      <c r="C39" s="85" t="s">
        <v>2714</v>
      </c>
      <c r="D39" s="85" t="s">
        <v>2701</v>
      </c>
      <c r="E39" s="220" t="str">
        <f t="shared" si="2"/>
        <v xml:space="preserve"> </v>
      </c>
      <c r="F39" s="85" t="str">
        <f t="shared" si="0"/>
        <v>Schrenck's Bittern, E &amp; SE Asia</v>
      </c>
      <c r="G39" s="86">
        <v>1</v>
      </c>
      <c r="H39" s="87">
        <v>25000</v>
      </c>
      <c r="I39" s="81">
        <v>1</v>
      </c>
      <c r="J39" s="82"/>
      <c r="K39" s="82" t="s">
        <v>2586</v>
      </c>
      <c r="L39" s="220" t="str">
        <f t="shared" si="3"/>
        <v xml:space="preserve"> </v>
      </c>
      <c r="M39" s="157" t="s">
        <v>6040</v>
      </c>
      <c r="N39" s="220" t="str">
        <f t="shared" si="4"/>
        <v xml:space="preserve"> </v>
      </c>
      <c r="O39" s="84">
        <v>139</v>
      </c>
      <c r="P39" s="84" t="s">
        <v>2712</v>
      </c>
      <c r="Q39" s="220" t="str">
        <f t="shared" si="5"/>
        <v xml:space="preserve"> </v>
      </c>
    </row>
    <row r="40" spans="1:17" s="83" customFormat="1" x14ac:dyDescent="0.2">
      <c r="A40" s="85" t="s">
        <v>2630</v>
      </c>
      <c r="B40" s="85" t="s">
        <v>2716</v>
      </c>
      <c r="C40" s="85" t="s">
        <v>2717</v>
      </c>
      <c r="D40" s="85" t="s">
        <v>2689</v>
      </c>
      <c r="E40" s="220" t="str">
        <f t="shared" si="2"/>
        <v xml:space="preserve"> </v>
      </c>
      <c r="F40" s="85" t="str">
        <f t="shared" si="0"/>
        <v>Cinnamon Bittern, E, SE Asia</v>
      </c>
      <c r="G40" s="86">
        <v>100000</v>
      </c>
      <c r="H40" s="87">
        <v>1000000</v>
      </c>
      <c r="I40" s="81">
        <f t="shared" si="7"/>
        <v>1000</v>
      </c>
      <c r="J40" s="82"/>
      <c r="K40" s="82"/>
      <c r="L40" s="220" t="str">
        <f t="shared" si="3"/>
        <v xml:space="preserve"> </v>
      </c>
      <c r="N40" s="220" t="str">
        <f t="shared" si="4"/>
        <v xml:space="preserve"> </v>
      </c>
      <c r="O40" s="84">
        <v>140</v>
      </c>
      <c r="P40" s="84" t="s">
        <v>2715</v>
      </c>
      <c r="Q40" s="220" t="str">
        <f t="shared" si="5"/>
        <v xml:space="preserve"> </v>
      </c>
    </row>
    <row r="41" spans="1:17" s="83" customFormat="1" x14ac:dyDescent="0.2">
      <c r="A41" s="85" t="s">
        <v>2630</v>
      </c>
      <c r="B41" s="85" t="s">
        <v>2719</v>
      </c>
      <c r="C41" s="85" t="s">
        <v>2720</v>
      </c>
      <c r="D41" s="85" t="s">
        <v>2721</v>
      </c>
      <c r="E41" s="220" t="str">
        <f t="shared" si="2"/>
        <v xml:space="preserve"> </v>
      </c>
      <c r="F41" s="85" t="str">
        <f t="shared" si="0"/>
        <v>Black Bittern, flavicollis, E, SE Asia</v>
      </c>
      <c r="G41" s="86">
        <v>10000</v>
      </c>
      <c r="H41" s="87">
        <v>100000</v>
      </c>
      <c r="I41" s="81">
        <f t="shared" si="7"/>
        <v>100</v>
      </c>
      <c r="J41" s="82"/>
      <c r="K41" s="82"/>
      <c r="L41" s="220" t="str">
        <f t="shared" si="3"/>
        <v xml:space="preserve"> </v>
      </c>
      <c r="N41" s="220" t="str">
        <f t="shared" si="4"/>
        <v xml:space="preserve"> </v>
      </c>
      <c r="O41" s="84">
        <v>142</v>
      </c>
      <c r="P41" s="84" t="s">
        <v>2718</v>
      </c>
      <c r="Q41" s="220" t="str">
        <f t="shared" si="5"/>
        <v xml:space="preserve"> </v>
      </c>
    </row>
    <row r="42" spans="1:17" s="83" customFormat="1" x14ac:dyDescent="0.2">
      <c r="A42" s="89" t="s">
        <v>2723</v>
      </c>
      <c r="B42" s="89" t="s">
        <v>2724</v>
      </c>
      <c r="C42" s="89" t="s">
        <v>2725</v>
      </c>
      <c r="D42" s="89" t="s">
        <v>2607</v>
      </c>
      <c r="E42" s="220" t="str">
        <f t="shared" si="2"/>
        <v xml:space="preserve"> </v>
      </c>
      <c r="F42" s="89" t="str">
        <f t="shared" si="0"/>
        <v>Painted Stork, SE Asia</v>
      </c>
      <c r="G42" s="90">
        <v>1</v>
      </c>
      <c r="H42" s="91">
        <v>10000</v>
      </c>
      <c r="I42" s="92">
        <v>1</v>
      </c>
      <c r="J42" s="93"/>
      <c r="K42" s="93" t="s">
        <v>2586</v>
      </c>
      <c r="L42" s="220" t="str">
        <f t="shared" si="3"/>
        <v xml:space="preserve"> </v>
      </c>
      <c r="M42" s="459" t="s">
        <v>6041</v>
      </c>
      <c r="N42" s="220" t="str">
        <f t="shared" si="4"/>
        <v xml:space="preserve"> </v>
      </c>
      <c r="O42" s="88">
        <v>155</v>
      </c>
      <c r="P42" s="88" t="s">
        <v>2722</v>
      </c>
      <c r="Q42" s="220" t="str">
        <f t="shared" si="5"/>
        <v xml:space="preserve"> </v>
      </c>
    </row>
    <row r="43" spans="1:17" s="83" customFormat="1" x14ac:dyDescent="0.2">
      <c r="A43" s="89" t="s">
        <v>2723</v>
      </c>
      <c r="B43" s="89" t="s">
        <v>2727</v>
      </c>
      <c r="C43" s="89" t="s">
        <v>2728</v>
      </c>
      <c r="D43" s="89" t="s">
        <v>2729</v>
      </c>
      <c r="E43" s="220" t="str">
        <f t="shared" si="2"/>
        <v xml:space="preserve"> </v>
      </c>
      <c r="F43" s="89" t="str">
        <f t="shared" si="0"/>
        <v>Asian Openbill, S, SE Asia</v>
      </c>
      <c r="G43" s="90">
        <v>300000</v>
      </c>
      <c r="H43" s="91">
        <v>300000</v>
      </c>
      <c r="I43" s="92">
        <f t="shared" si="7"/>
        <v>3000</v>
      </c>
      <c r="J43" s="93"/>
      <c r="K43" s="93"/>
      <c r="L43" s="220" t="str">
        <f t="shared" si="3"/>
        <v xml:space="preserve"> </v>
      </c>
      <c r="M43" s="94"/>
      <c r="N43" s="220" t="str">
        <f t="shared" si="4"/>
        <v xml:space="preserve"> </v>
      </c>
      <c r="O43" s="88">
        <v>156</v>
      </c>
      <c r="P43" s="88" t="s">
        <v>2726</v>
      </c>
      <c r="Q43" s="220" t="str">
        <f t="shared" si="5"/>
        <v xml:space="preserve"> </v>
      </c>
    </row>
    <row r="44" spans="1:17" s="83" customFormat="1" x14ac:dyDescent="0.2">
      <c r="A44" s="89" t="s">
        <v>2723</v>
      </c>
      <c r="B44" s="89" t="s">
        <v>2731</v>
      </c>
      <c r="C44" s="89" t="s">
        <v>2732</v>
      </c>
      <c r="D44" s="89" t="s">
        <v>2576</v>
      </c>
      <c r="E44" s="220" t="str">
        <f t="shared" si="2"/>
        <v xml:space="preserve"> </v>
      </c>
      <c r="F44" s="89" t="str">
        <f t="shared" si="0"/>
        <v>Black Stork, E Asia (non-bre)</v>
      </c>
      <c r="G44" s="90">
        <v>1</v>
      </c>
      <c r="H44" s="91">
        <v>500</v>
      </c>
      <c r="I44" s="92">
        <v>1</v>
      </c>
      <c r="J44" s="93"/>
      <c r="K44" s="93"/>
      <c r="L44" s="220" t="str">
        <f t="shared" si="3"/>
        <v xml:space="preserve"> </v>
      </c>
      <c r="M44" s="459" t="s">
        <v>6040</v>
      </c>
      <c r="N44" s="220" t="str">
        <f t="shared" si="4"/>
        <v xml:space="preserve"> </v>
      </c>
      <c r="O44" s="88">
        <v>158</v>
      </c>
      <c r="P44" s="88" t="s">
        <v>2730</v>
      </c>
      <c r="Q44" s="220" t="str">
        <f t="shared" si="5"/>
        <v xml:space="preserve"> </v>
      </c>
    </row>
    <row r="45" spans="1:17" s="83" customFormat="1" x14ac:dyDescent="0.2">
      <c r="A45" s="89" t="s">
        <v>2723</v>
      </c>
      <c r="B45" s="89" t="s">
        <v>2734</v>
      </c>
      <c r="C45" s="89" t="s">
        <v>2735</v>
      </c>
      <c r="D45" s="89" t="s">
        <v>2580</v>
      </c>
      <c r="E45" s="220" t="str">
        <f t="shared" si="2"/>
        <v xml:space="preserve"> </v>
      </c>
      <c r="F45" s="89" t="str">
        <f t="shared" si="0"/>
        <v>Oriental Stork, E Asia</v>
      </c>
      <c r="G45" s="90">
        <v>3000</v>
      </c>
      <c r="H45" s="91">
        <v>3000</v>
      </c>
      <c r="I45" s="92">
        <f t="shared" si="7"/>
        <v>30</v>
      </c>
      <c r="J45" s="93" t="s">
        <v>2697</v>
      </c>
      <c r="K45" s="93" t="s">
        <v>2586</v>
      </c>
      <c r="L45" s="220" t="str">
        <f t="shared" si="3"/>
        <v xml:space="preserve"> </v>
      </c>
      <c r="M45" s="94"/>
      <c r="N45" s="220" t="str">
        <f t="shared" si="4"/>
        <v xml:space="preserve"> </v>
      </c>
      <c r="O45" s="88">
        <v>164</v>
      </c>
      <c r="P45" s="88" t="s">
        <v>2733</v>
      </c>
      <c r="Q45" s="220" t="str">
        <f t="shared" si="5"/>
        <v xml:space="preserve"> </v>
      </c>
    </row>
    <row r="46" spans="1:17" s="83" customFormat="1" x14ac:dyDescent="0.2">
      <c r="A46" s="89" t="s">
        <v>2723</v>
      </c>
      <c r="B46" s="89" t="s">
        <v>2737</v>
      </c>
      <c r="C46" s="89" t="s">
        <v>2738</v>
      </c>
      <c r="D46" s="89" t="s">
        <v>2739</v>
      </c>
      <c r="E46" s="220" t="str">
        <f t="shared" si="2"/>
        <v xml:space="preserve"> </v>
      </c>
      <c r="F46" s="89" t="str">
        <f t="shared" si="0"/>
        <v>Greater Adjutant, Cambodia (bre)</v>
      </c>
      <c r="G46" s="90">
        <v>150</v>
      </c>
      <c r="H46" s="91">
        <v>200</v>
      </c>
      <c r="I46" s="92">
        <f t="shared" si="7"/>
        <v>1.5</v>
      </c>
      <c r="J46" s="93" t="s">
        <v>2697</v>
      </c>
      <c r="K46" s="93" t="s">
        <v>2586</v>
      </c>
      <c r="L46" s="220" t="str">
        <f t="shared" si="3"/>
        <v xml:space="preserve"> </v>
      </c>
      <c r="M46" s="94"/>
      <c r="N46" s="220" t="str">
        <f t="shared" si="4"/>
        <v xml:space="preserve"> </v>
      </c>
      <c r="O46" s="88">
        <v>169</v>
      </c>
      <c r="P46" s="88" t="s">
        <v>2736</v>
      </c>
      <c r="Q46" s="220" t="str">
        <f t="shared" si="5"/>
        <v xml:space="preserve"> </v>
      </c>
    </row>
    <row r="47" spans="1:17" s="83" customFormat="1" x14ac:dyDescent="0.2">
      <c r="A47" s="85" t="s">
        <v>2741</v>
      </c>
      <c r="B47" s="85" t="s">
        <v>2742</v>
      </c>
      <c r="C47" s="85" t="s">
        <v>2743</v>
      </c>
      <c r="D47" s="85" t="s">
        <v>2607</v>
      </c>
      <c r="E47" s="220" t="str">
        <f t="shared" si="2"/>
        <v xml:space="preserve"> </v>
      </c>
      <c r="F47" s="85" t="str">
        <f t="shared" si="0"/>
        <v>Black-headed Ibis, SE Asia</v>
      </c>
      <c r="G47" s="86">
        <v>1</v>
      </c>
      <c r="H47" s="87">
        <v>10000</v>
      </c>
      <c r="I47" s="81">
        <v>1</v>
      </c>
      <c r="J47" s="82"/>
      <c r="K47" s="82"/>
      <c r="L47" s="220" t="str">
        <f t="shared" si="3"/>
        <v xml:space="preserve"> </v>
      </c>
      <c r="M47" s="83" t="s">
        <v>6040</v>
      </c>
      <c r="N47" s="220" t="str">
        <f t="shared" si="4"/>
        <v xml:space="preserve"> </v>
      </c>
      <c r="O47" s="84">
        <v>174</v>
      </c>
      <c r="P47" s="84" t="s">
        <v>2740</v>
      </c>
      <c r="Q47" s="220" t="str">
        <f t="shared" si="5"/>
        <v xml:space="preserve"> </v>
      </c>
    </row>
    <row r="48" spans="1:17" s="83" customFormat="1" x14ac:dyDescent="0.2">
      <c r="A48" s="85" t="s">
        <v>2741</v>
      </c>
      <c r="B48" s="85" t="s">
        <v>2745</v>
      </c>
      <c r="C48" s="85" t="s">
        <v>2746</v>
      </c>
      <c r="D48" s="85" t="s">
        <v>2747</v>
      </c>
      <c r="E48" s="220" t="str">
        <f t="shared" si="2"/>
        <v xml:space="preserve"> </v>
      </c>
      <c r="F48" s="85" t="str">
        <f t="shared" si="0"/>
        <v>Australian Sacred Ibis, (strictipennis)</v>
      </c>
      <c r="G48" s="86">
        <v>25000</v>
      </c>
      <c r="H48" s="87">
        <v>1000000</v>
      </c>
      <c r="I48" s="81">
        <f t="shared" si="7"/>
        <v>250</v>
      </c>
      <c r="J48" s="82"/>
      <c r="K48" s="82"/>
      <c r="L48" s="220" t="str">
        <f t="shared" si="3"/>
        <v xml:space="preserve"> </v>
      </c>
      <c r="N48" s="220" t="str">
        <f t="shared" si="4"/>
        <v xml:space="preserve"> </v>
      </c>
      <c r="O48" s="84">
        <v>175</v>
      </c>
      <c r="P48" s="84" t="s">
        <v>2744</v>
      </c>
      <c r="Q48" s="220" t="str">
        <f t="shared" si="5"/>
        <v xml:space="preserve"> </v>
      </c>
    </row>
    <row r="49" spans="1:17" s="83" customFormat="1" x14ac:dyDescent="0.2">
      <c r="A49" s="85" t="s">
        <v>2741</v>
      </c>
      <c r="B49" s="85" t="s">
        <v>2748</v>
      </c>
      <c r="C49" s="85" t="s">
        <v>2749</v>
      </c>
      <c r="D49" s="85" t="s">
        <v>2750</v>
      </c>
      <c r="E49" s="220" t="str">
        <f t="shared" si="2"/>
        <v xml:space="preserve"> </v>
      </c>
      <c r="F49" s="85" t="str">
        <f t="shared" si="0"/>
        <v xml:space="preserve">Glossy Ibis, falcinellus, S, SE Asia (non-bre) </v>
      </c>
      <c r="G49" s="86">
        <v>10000</v>
      </c>
      <c r="H49" s="87">
        <v>25000</v>
      </c>
      <c r="I49" s="81">
        <f t="shared" si="7"/>
        <v>100</v>
      </c>
      <c r="J49" s="82"/>
      <c r="K49" s="82" t="s">
        <v>2586</v>
      </c>
      <c r="L49" s="220" t="str">
        <f t="shared" si="3"/>
        <v xml:space="preserve"> </v>
      </c>
      <c r="N49" s="220" t="str">
        <f t="shared" si="4"/>
        <v xml:space="preserve"> </v>
      </c>
      <c r="O49" s="84"/>
      <c r="P49" s="84"/>
      <c r="Q49" s="220" t="str">
        <f t="shared" si="5"/>
        <v xml:space="preserve"> </v>
      </c>
    </row>
    <row r="50" spans="1:17" s="83" customFormat="1" x14ac:dyDescent="0.2">
      <c r="A50" s="85" t="s">
        <v>2741</v>
      </c>
      <c r="B50" s="85" t="s">
        <v>2752</v>
      </c>
      <c r="C50" s="85" t="s">
        <v>2753</v>
      </c>
      <c r="D50" s="85" t="s">
        <v>2754</v>
      </c>
      <c r="E50" s="220" t="str">
        <f t="shared" si="2"/>
        <v xml:space="preserve"> </v>
      </c>
      <c r="F50" s="85" t="str">
        <f t="shared" si="0"/>
        <v>Eurasian Spoonbill, (major), E Asia</v>
      </c>
      <c r="G50" s="86">
        <v>10000</v>
      </c>
      <c r="H50" s="87">
        <v>10000</v>
      </c>
      <c r="I50" s="81">
        <f t="shared" si="7"/>
        <v>100</v>
      </c>
      <c r="J50" s="82"/>
      <c r="K50" s="82" t="s">
        <v>2586</v>
      </c>
      <c r="L50" s="220" t="str">
        <f t="shared" si="3"/>
        <v xml:space="preserve"> </v>
      </c>
      <c r="N50" s="220" t="str">
        <f t="shared" si="4"/>
        <v xml:space="preserve"> </v>
      </c>
      <c r="O50" s="84">
        <v>202</v>
      </c>
      <c r="P50" s="84" t="s">
        <v>2751</v>
      </c>
      <c r="Q50" s="220" t="str">
        <f t="shared" si="5"/>
        <v xml:space="preserve"> </v>
      </c>
    </row>
    <row r="51" spans="1:17" s="83" customFormat="1" x14ac:dyDescent="0.2">
      <c r="A51" s="85" t="s">
        <v>2741</v>
      </c>
      <c r="B51" s="85" t="s">
        <v>2756</v>
      </c>
      <c r="C51" s="85" t="s">
        <v>2757</v>
      </c>
      <c r="D51" s="85" t="s">
        <v>2758</v>
      </c>
      <c r="E51" s="220" t="str">
        <f t="shared" si="2"/>
        <v xml:space="preserve"> </v>
      </c>
      <c r="F51" s="85" t="str">
        <f t="shared" si="0"/>
        <v>Black-faced Spoonbill, minor</v>
      </c>
      <c r="G51" s="86">
        <v>1830</v>
      </c>
      <c r="H51" s="87">
        <v>2700</v>
      </c>
      <c r="I51" s="81">
        <f t="shared" si="7"/>
        <v>18.3</v>
      </c>
      <c r="J51" s="82" t="s">
        <v>2697</v>
      </c>
      <c r="K51" s="82"/>
      <c r="L51" s="220" t="str">
        <f t="shared" si="3"/>
        <v xml:space="preserve"> </v>
      </c>
      <c r="N51" s="220" t="str">
        <f t="shared" si="4"/>
        <v xml:space="preserve"> </v>
      </c>
      <c r="O51" s="84">
        <v>203</v>
      </c>
      <c r="P51" s="84" t="s">
        <v>2755</v>
      </c>
      <c r="Q51" s="220" t="str">
        <f t="shared" si="5"/>
        <v xml:space="preserve"> </v>
      </c>
    </row>
    <row r="52" spans="1:17" s="83" customFormat="1" x14ac:dyDescent="0.2">
      <c r="A52" s="85" t="s">
        <v>2741</v>
      </c>
      <c r="B52" s="85" t="s">
        <v>2760</v>
      </c>
      <c r="C52" s="85" t="s">
        <v>2761</v>
      </c>
      <c r="D52" s="85" t="s">
        <v>2762</v>
      </c>
      <c r="E52" s="220" t="str">
        <f t="shared" si="2"/>
        <v xml:space="preserve"> </v>
      </c>
      <c r="F52" s="85" t="str">
        <f t="shared" si="0"/>
        <v>Royal Spoonbill, Australia, New Zealand</v>
      </c>
      <c r="G52" s="86">
        <v>25000</v>
      </c>
      <c r="H52" s="87">
        <v>100000</v>
      </c>
      <c r="I52" s="81">
        <f t="shared" si="7"/>
        <v>250</v>
      </c>
      <c r="J52" s="82"/>
      <c r="K52" s="82"/>
      <c r="L52" s="220" t="str">
        <f t="shared" si="3"/>
        <v xml:space="preserve"> </v>
      </c>
      <c r="N52" s="220" t="str">
        <f t="shared" si="4"/>
        <v xml:space="preserve"> </v>
      </c>
      <c r="O52" s="84">
        <v>205</v>
      </c>
      <c r="P52" s="84" t="s">
        <v>2759</v>
      </c>
      <c r="Q52" s="220" t="str">
        <f t="shared" si="5"/>
        <v xml:space="preserve"> </v>
      </c>
    </row>
    <row r="53" spans="1:17" s="83" customFormat="1" x14ac:dyDescent="0.2">
      <c r="A53" s="89" t="s">
        <v>2764</v>
      </c>
      <c r="B53" s="89" t="s">
        <v>2765</v>
      </c>
      <c r="C53" s="89" t="s">
        <v>2766</v>
      </c>
      <c r="D53" s="89" t="s">
        <v>2767</v>
      </c>
      <c r="E53" s="220" t="str">
        <f t="shared" si="2"/>
        <v xml:space="preserve"> </v>
      </c>
      <c r="F53" s="89" t="str">
        <f t="shared" si="0"/>
        <v>Magpie Goose, N Australia, S New Guinea</v>
      </c>
      <c r="G53" s="90">
        <v>1000000</v>
      </c>
      <c r="H53" s="91">
        <v>1000001</v>
      </c>
      <c r="I53" s="92">
        <f t="shared" si="7"/>
        <v>10000</v>
      </c>
      <c r="J53" s="93"/>
      <c r="K53" s="93"/>
      <c r="L53" s="220" t="str">
        <f t="shared" si="3"/>
        <v xml:space="preserve"> </v>
      </c>
      <c r="M53" s="459" t="s">
        <v>6042</v>
      </c>
      <c r="N53" s="220" t="str">
        <f t="shared" si="4"/>
        <v xml:space="preserve"> </v>
      </c>
      <c r="O53" s="88">
        <v>217</v>
      </c>
      <c r="P53" s="88" t="s">
        <v>2763</v>
      </c>
      <c r="Q53" s="220" t="str">
        <f t="shared" si="5"/>
        <v xml:space="preserve"> </v>
      </c>
    </row>
    <row r="54" spans="1:17" s="83" customFormat="1" x14ac:dyDescent="0.2">
      <c r="A54" s="85" t="s">
        <v>2769</v>
      </c>
      <c r="B54" s="85" t="s">
        <v>2770</v>
      </c>
      <c r="C54" s="118" t="s">
        <v>2771</v>
      </c>
      <c r="D54" s="85" t="s">
        <v>2772</v>
      </c>
      <c r="E54" s="220" t="str">
        <f t="shared" si="2"/>
        <v xml:space="preserve"> </v>
      </c>
      <c r="F54" s="85" t="str">
        <f t="shared" si="0"/>
        <v>Fulvous Whistling-duck, S Asia</v>
      </c>
      <c r="G54" s="86">
        <v>50000</v>
      </c>
      <c r="H54" s="87">
        <v>50000</v>
      </c>
      <c r="I54" s="81">
        <f t="shared" si="7"/>
        <v>500</v>
      </c>
      <c r="J54" s="82"/>
      <c r="K54" s="82" t="s">
        <v>2586</v>
      </c>
      <c r="L54" s="220" t="str">
        <f t="shared" si="3"/>
        <v xml:space="preserve"> </v>
      </c>
      <c r="N54" s="220" t="str">
        <f t="shared" si="4"/>
        <v xml:space="preserve"> </v>
      </c>
      <c r="O54" s="84">
        <v>220</v>
      </c>
      <c r="P54" s="84" t="s">
        <v>2768</v>
      </c>
      <c r="Q54" s="220" t="str">
        <f t="shared" si="5"/>
        <v xml:space="preserve"> </v>
      </c>
    </row>
    <row r="55" spans="1:17" s="83" customFormat="1" x14ac:dyDescent="0.2">
      <c r="A55" s="85" t="s">
        <v>2769</v>
      </c>
      <c r="B55" s="85" t="s">
        <v>2774</v>
      </c>
      <c r="C55" s="85" t="s">
        <v>2775</v>
      </c>
      <c r="D55" s="85" t="s">
        <v>2776</v>
      </c>
      <c r="E55" s="220" t="str">
        <f t="shared" si="2"/>
        <v xml:space="preserve"> </v>
      </c>
      <c r="F55" s="85" t="str">
        <f t="shared" si="0"/>
        <v>Wandering Whistling-duck, australis</v>
      </c>
      <c r="G55" s="86">
        <v>100000</v>
      </c>
      <c r="H55" s="87">
        <v>1000000</v>
      </c>
      <c r="I55" s="81">
        <f t="shared" si="7"/>
        <v>1000</v>
      </c>
      <c r="J55" s="82"/>
      <c r="K55" s="82"/>
      <c r="L55" s="220" t="str">
        <f t="shared" si="3"/>
        <v xml:space="preserve"> </v>
      </c>
      <c r="N55" s="220" t="str">
        <f t="shared" si="4"/>
        <v xml:space="preserve"> </v>
      </c>
      <c r="O55" s="84">
        <v>221</v>
      </c>
      <c r="P55" s="84" t="s">
        <v>2773</v>
      </c>
      <c r="Q55" s="220" t="str">
        <f t="shared" si="5"/>
        <v xml:space="preserve"> </v>
      </c>
    </row>
    <row r="56" spans="1:17" s="83" customFormat="1" x14ac:dyDescent="0.2">
      <c r="A56" s="85" t="s">
        <v>2769</v>
      </c>
      <c r="B56" s="85" t="s">
        <v>2778</v>
      </c>
      <c r="C56" s="85" t="s">
        <v>2779</v>
      </c>
      <c r="D56" s="85" t="s">
        <v>2701</v>
      </c>
      <c r="E56" s="220" t="str">
        <f t="shared" si="2"/>
        <v xml:space="preserve"> </v>
      </c>
      <c r="F56" s="85" t="str">
        <f t="shared" si="0"/>
        <v>Lesser Whistling-duck, E &amp; SE Asia</v>
      </c>
      <c r="G56" s="86">
        <v>100000</v>
      </c>
      <c r="H56" s="87">
        <v>1000000</v>
      </c>
      <c r="I56" s="81">
        <f t="shared" si="7"/>
        <v>1000</v>
      </c>
      <c r="J56" s="82"/>
      <c r="K56" s="82" t="s">
        <v>2586</v>
      </c>
      <c r="L56" s="220" t="str">
        <f t="shared" si="3"/>
        <v xml:space="preserve"> </v>
      </c>
      <c r="N56" s="220" t="str">
        <f t="shared" si="4"/>
        <v xml:space="preserve"> </v>
      </c>
      <c r="O56" s="84">
        <v>222</v>
      </c>
      <c r="P56" s="84" t="s">
        <v>2777</v>
      </c>
      <c r="Q56" s="220" t="str">
        <f t="shared" si="5"/>
        <v xml:space="preserve"> </v>
      </c>
    </row>
    <row r="57" spans="1:17" s="83" customFormat="1" x14ac:dyDescent="0.2">
      <c r="A57" s="85" t="s">
        <v>2769</v>
      </c>
      <c r="B57" s="85" t="s">
        <v>2781</v>
      </c>
      <c r="C57" s="85" t="s">
        <v>2782</v>
      </c>
      <c r="D57" s="85" t="s">
        <v>2621</v>
      </c>
      <c r="E57" s="220" t="str">
        <f t="shared" si="2"/>
        <v xml:space="preserve"> </v>
      </c>
      <c r="F57" s="85" t="str">
        <f t="shared" si="0"/>
        <v>Mute Swan, East Asia</v>
      </c>
      <c r="G57" s="86">
        <v>1000</v>
      </c>
      <c r="H57" s="87">
        <v>3000</v>
      </c>
      <c r="I57" s="81">
        <f t="shared" si="7"/>
        <v>10</v>
      </c>
      <c r="J57" s="82"/>
      <c r="K57" s="82"/>
      <c r="L57" s="220" t="str">
        <f t="shared" si="3"/>
        <v xml:space="preserve"> </v>
      </c>
      <c r="N57" s="220" t="str">
        <f t="shared" si="4"/>
        <v xml:space="preserve"> </v>
      </c>
      <c r="O57" s="84">
        <v>227</v>
      </c>
      <c r="P57" s="84" t="s">
        <v>2780</v>
      </c>
      <c r="Q57" s="220" t="str">
        <f t="shared" si="5"/>
        <v xml:space="preserve"> </v>
      </c>
    </row>
    <row r="58" spans="1:17" s="83" customFormat="1" x14ac:dyDescent="0.2">
      <c r="A58" s="85" t="s">
        <v>2769</v>
      </c>
      <c r="B58" s="85" t="s">
        <v>2784</v>
      </c>
      <c r="C58" s="85" t="s">
        <v>2785</v>
      </c>
      <c r="D58" s="85" t="s">
        <v>2580</v>
      </c>
      <c r="E58" s="220" t="str">
        <f t="shared" si="2"/>
        <v xml:space="preserve"> </v>
      </c>
      <c r="F58" s="85" t="str">
        <f t="shared" si="0"/>
        <v>Whooper Swan, E Asia</v>
      </c>
      <c r="G58" s="86">
        <v>60000</v>
      </c>
      <c r="H58" s="87">
        <v>60000</v>
      </c>
      <c r="I58" s="81">
        <f t="shared" si="7"/>
        <v>600</v>
      </c>
      <c r="J58" s="82"/>
      <c r="K58" s="82"/>
      <c r="L58" s="220" t="str">
        <f t="shared" si="3"/>
        <v xml:space="preserve"> </v>
      </c>
      <c r="N58" s="220" t="str">
        <f t="shared" si="4"/>
        <v xml:space="preserve"> </v>
      </c>
      <c r="O58" s="84">
        <v>231</v>
      </c>
      <c r="P58" s="84" t="s">
        <v>2783</v>
      </c>
      <c r="Q58" s="220" t="str">
        <f t="shared" si="5"/>
        <v xml:space="preserve"> </v>
      </c>
    </row>
    <row r="59" spans="1:17" s="83" customFormat="1" x14ac:dyDescent="0.2">
      <c r="A59" s="85" t="s">
        <v>2769</v>
      </c>
      <c r="B59" s="85" t="s">
        <v>2787</v>
      </c>
      <c r="C59" s="85" t="s">
        <v>2788</v>
      </c>
      <c r="D59" s="85" t="s">
        <v>2789</v>
      </c>
      <c r="E59" s="220" t="str">
        <f t="shared" si="2"/>
        <v xml:space="preserve"> </v>
      </c>
      <c r="F59" s="85" t="str">
        <f t="shared" si="0"/>
        <v>Tundra Swan, jankowskii</v>
      </c>
      <c r="G59" s="86">
        <v>92000</v>
      </c>
      <c r="H59" s="87">
        <v>110000</v>
      </c>
      <c r="I59" s="81">
        <f t="shared" si="7"/>
        <v>920</v>
      </c>
      <c r="J59" s="82"/>
      <c r="K59" s="82"/>
      <c r="L59" s="220" t="str">
        <f t="shared" si="3"/>
        <v xml:space="preserve"> </v>
      </c>
      <c r="N59" s="220" t="str">
        <f t="shared" si="4"/>
        <v xml:space="preserve"> </v>
      </c>
      <c r="O59" s="84">
        <v>232</v>
      </c>
      <c r="P59" s="84" t="s">
        <v>2786</v>
      </c>
      <c r="Q59" s="220" t="str">
        <f t="shared" si="5"/>
        <v xml:space="preserve"> </v>
      </c>
    </row>
    <row r="60" spans="1:17" s="83" customFormat="1" x14ac:dyDescent="0.2">
      <c r="A60" s="85" t="s">
        <v>2769</v>
      </c>
      <c r="B60" s="85" t="s">
        <v>2791</v>
      </c>
      <c r="C60" s="85" t="s">
        <v>2792</v>
      </c>
      <c r="D60" s="85" t="s">
        <v>2793</v>
      </c>
      <c r="E60" s="220" t="str">
        <f t="shared" si="2"/>
        <v xml:space="preserve"> </v>
      </c>
      <c r="F60" s="85" t="str">
        <f t="shared" si="0"/>
        <v>Swan Goose, C &amp; E Asia</v>
      </c>
      <c r="G60" s="86">
        <v>60000</v>
      </c>
      <c r="H60" s="87">
        <v>78000</v>
      </c>
      <c r="I60" s="81">
        <f t="shared" si="7"/>
        <v>600</v>
      </c>
      <c r="J60" s="82" t="s">
        <v>2612</v>
      </c>
      <c r="K60" s="82" t="s">
        <v>2586</v>
      </c>
      <c r="L60" s="220" t="str">
        <f t="shared" si="3"/>
        <v xml:space="preserve"> </v>
      </c>
      <c r="M60" s="83" t="s">
        <v>2794</v>
      </c>
      <c r="N60" s="220" t="str">
        <f t="shared" si="4"/>
        <v xml:space="preserve"> </v>
      </c>
      <c r="O60" s="84">
        <v>234</v>
      </c>
      <c r="P60" s="84" t="s">
        <v>2790</v>
      </c>
      <c r="Q60" s="220" t="str">
        <f t="shared" si="5"/>
        <v xml:space="preserve"> </v>
      </c>
    </row>
    <row r="61" spans="1:17" s="83" customFormat="1" x14ac:dyDescent="0.2">
      <c r="A61" s="85" t="s">
        <v>2769</v>
      </c>
      <c r="B61" s="85" t="s">
        <v>2796</v>
      </c>
      <c r="C61" s="118" t="s">
        <v>2797</v>
      </c>
      <c r="D61" s="85" t="s">
        <v>2798</v>
      </c>
      <c r="E61" s="220" t="str">
        <f t="shared" si="2"/>
        <v xml:space="preserve"> </v>
      </c>
      <c r="F61" s="85" t="str">
        <f t="shared" si="0"/>
        <v>Bean Goose, middendorffi, Okhotsk/Kamchatka-Japan</v>
      </c>
      <c r="G61" s="86">
        <v>6000</v>
      </c>
      <c r="H61" s="87">
        <v>10000</v>
      </c>
      <c r="I61" s="81">
        <f t="shared" si="7"/>
        <v>60</v>
      </c>
      <c r="J61" s="82"/>
      <c r="K61" s="82" t="s">
        <v>2586</v>
      </c>
      <c r="L61" s="220" t="str">
        <f t="shared" si="3"/>
        <v xml:space="preserve"> </v>
      </c>
      <c r="M61" s="157" t="s">
        <v>3972</v>
      </c>
      <c r="N61" s="220" t="str">
        <f t="shared" si="4"/>
        <v xml:space="preserve"> </v>
      </c>
      <c r="O61" s="84">
        <v>235</v>
      </c>
      <c r="P61" s="84" t="s">
        <v>2795</v>
      </c>
      <c r="Q61" s="220" t="str">
        <f t="shared" si="5"/>
        <v xml:space="preserve"> </v>
      </c>
    </row>
    <row r="62" spans="1:17" s="83" customFormat="1" x14ac:dyDescent="0.2">
      <c r="A62" s="85" t="s">
        <v>2769</v>
      </c>
      <c r="B62" s="85" t="s">
        <v>2796</v>
      </c>
      <c r="C62" s="85" t="s">
        <v>2797</v>
      </c>
      <c r="D62" s="85" t="s">
        <v>2800</v>
      </c>
      <c r="E62" s="220" t="str">
        <f t="shared" si="2"/>
        <v xml:space="preserve"> </v>
      </c>
      <c r="F62" s="85" t="str">
        <f t="shared" si="0"/>
        <v>Bean Goose, middendorffi, Yakutia/E Asia</v>
      </c>
      <c r="G62" s="86">
        <v>5000</v>
      </c>
      <c r="H62" s="87">
        <v>20000</v>
      </c>
      <c r="I62" s="81">
        <f t="shared" si="7"/>
        <v>50</v>
      </c>
      <c r="J62" s="82"/>
      <c r="K62" s="82" t="s">
        <v>2586</v>
      </c>
      <c r="L62" s="220" t="str">
        <f t="shared" si="3"/>
        <v xml:space="preserve"> </v>
      </c>
      <c r="M62" s="157" t="s">
        <v>3972</v>
      </c>
      <c r="N62" s="220" t="str">
        <f t="shared" si="4"/>
        <v xml:space="preserve"> </v>
      </c>
      <c r="O62" s="84">
        <v>235</v>
      </c>
      <c r="P62" s="84" t="s">
        <v>2799</v>
      </c>
      <c r="Q62" s="220" t="str">
        <f t="shared" si="5"/>
        <v xml:space="preserve"> </v>
      </c>
    </row>
    <row r="63" spans="1:17" s="83" customFormat="1" x14ac:dyDescent="0.2">
      <c r="A63" s="85" t="s">
        <v>2769</v>
      </c>
      <c r="B63" s="85" t="s">
        <v>2796</v>
      </c>
      <c r="C63" s="85" t="s">
        <v>2797</v>
      </c>
      <c r="D63" s="85" t="s">
        <v>2802</v>
      </c>
      <c r="E63" s="220" t="str">
        <f t="shared" si="2"/>
        <v xml:space="preserve"> </v>
      </c>
      <c r="F63" s="85" t="str">
        <f t="shared" si="0"/>
        <v>Bean Goose, middendorffi, Sayan/E China</v>
      </c>
      <c r="G63" s="86">
        <v>2000</v>
      </c>
      <c r="H63" s="87">
        <v>5000</v>
      </c>
      <c r="I63" s="81">
        <f t="shared" si="7"/>
        <v>20</v>
      </c>
      <c r="J63" s="82"/>
      <c r="K63" s="82" t="s">
        <v>2586</v>
      </c>
      <c r="L63" s="220" t="str">
        <f t="shared" si="3"/>
        <v xml:space="preserve"> </v>
      </c>
      <c r="M63" s="157" t="s">
        <v>3972</v>
      </c>
      <c r="N63" s="220" t="str">
        <f t="shared" si="4"/>
        <v xml:space="preserve"> </v>
      </c>
      <c r="O63" s="84">
        <v>235</v>
      </c>
      <c r="P63" s="84" t="s">
        <v>2801</v>
      </c>
      <c r="Q63" s="220" t="str">
        <f t="shared" si="5"/>
        <v xml:space="preserve"> </v>
      </c>
    </row>
    <row r="64" spans="1:17" s="83" customFormat="1" x14ac:dyDescent="0.2">
      <c r="A64" s="85" t="s">
        <v>2769</v>
      </c>
      <c r="B64" s="85" t="s">
        <v>2796</v>
      </c>
      <c r="C64" s="85" t="s">
        <v>2797</v>
      </c>
      <c r="D64" s="85" t="s">
        <v>2804</v>
      </c>
      <c r="E64" s="220" t="str">
        <f t="shared" si="2"/>
        <v xml:space="preserve"> </v>
      </c>
      <c r="F64" s="85" t="str">
        <f t="shared" si="0"/>
        <v>Bean Goose, serrirostris, Kamchatka/Japan</v>
      </c>
      <c r="G64" s="86">
        <v>1200</v>
      </c>
      <c r="H64" s="87">
        <v>6800</v>
      </c>
      <c r="I64" s="81">
        <f t="shared" si="7"/>
        <v>12</v>
      </c>
      <c r="J64" s="82"/>
      <c r="K64" s="82" t="s">
        <v>2586</v>
      </c>
      <c r="L64" s="220" t="str">
        <f t="shared" si="3"/>
        <v xml:space="preserve"> </v>
      </c>
      <c r="M64" s="157" t="s">
        <v>3971</v>
      </c>
      <c r="N64" s="220" t="str">
        <f t="shared" si="4"/>
        <v xml:space="preserve"> </v>
      </c>
      <c r="O64" s="84">
        <v>235</v>
      </c>
      <c r="P64" s="84" t="s">
        <v>2803</v>
      </c>
      <c r="Q64" s="220" t="str">
        <f t="shared" si="5"/>
        <v xml:space="preserve"> </v>
      </c>
    </row>
    <row r="65" spans="1:17" s="83" customFormat="1" x14ac:dyDescent="0.2">
      <c r="A65" s="85" t="s">
        <v>2769</v>
      </c>
      <c r="B65" s="85" t="s">
        <v>2796</v>
      </c>
      <c r="C65" s="85" t="s">
        <v>2797</v>
      </c>
      <c r="D65" s="85" t="s">
        <v>2805</v>
      </c>
      <c r="E65" s="220" t="str">
        <f t="shared" si="2"/>
        <v xml:space="preserve"> </v>
      </c>
      <c r="F65" s="85" t="str">
        <f t="shared" si="0"/>
        <v>Bean Goose, serrirostris: Central &amp; Eastern Siberia</v>
      </c>
      <c r="G65" s="86">
        <v>80000</v>
      </c>
      <c r="H65" s="87">
        <v>150000</v>
      </c>
      <c r="I65" s="81">
        <f t="shared" si="7"/>
        <v>800</v>
      </c>
      <c r="J65" s="82"/>
      <c r="K65" s="82" t="s">
        <v>2586</v>
      </c>
      <c r="L65" s="220" t="str">
        <f t="shared" si="3"/>
        <v xml:space="preserve"> </v>
      </c>
      <c r="M65" s="157" t="s">
        <v>3970</v>
      </c>
      <c r="N65" s="220" t="str">
        <f t="shared" si="4"/>
        <v xml:space="preserve"> </v>
      </c>
      <c r="O65" s="84">
        <v>235</v>
      </c>
      <c r="P65" s="84"/>
      <c r="Q65" s="220" t="str">
        <f t="shared" si="5"/>
        <v xml:space="preserve"> </v>
      </c>
    </row>
    <row r="66" spans="1:17" s="83" customFormat="1" x14ac:dyDescent="0.2">
      <c r="A66" s="85" t="s">
        <v>2769</v>
      </c>
      <c r="B66" s="85" t="s">
        <v>2807</v>
      </c>
      <c r="C66" s="85" t="s">
        <v>2808</v>
      </c>
      <c r="D66" s="85" t="s">
        <v>2809</v>
      </c>
      <c r="E66" s="220" t="str">
        <f t="shared" si="2"/>
        <v xml:space="preserve"> </v>
      </c>
      <c r="F66" s="85" t="str">
        <f t="shared" ref="F66:F129" si="8">C66&amp;", "&amp;D66</f>
        <v>Greater White-fronted Goose, frontalis, China</v>
      </c>
      <c r="G66" s="86">
        <v>18000</v>
      </c>
      <c r="H66" s="87">
        <v>18100</v>
      </c>
      <c r="I66" s="81">
        <f t="shared" si="7"/>
        <v>180</v>
      </c>
      <c r="J66" s="82"/>
      <c r="K66" s="82" t="s">
        <v>2586</v>
      </c>
      <c r="L66" s="220" t="str">
        <f t="shared" si="3"/>
        <v xml:space="preserve"> </v>
      </c>
      <c r="M66" s="83" t="s">
        <v>3405</v>
      </c>
      <c r="N66" s="220" t="str">
        <f t="shared" si="4"/>
        <v xml:space="preserve"> </v>
      </c>
      <c r="O66" s="84">
        <v>237</v>
      </c>
      <c r="P66" s="84" t="s">
        <v>2806</v>
      </c>
      <c r="Q66" s="220" t="str">
        <f t="shared" si="5"/>
        <v xml:space="preserve"> </v>
      </c>
    </row>
    <row r="67" spans="1:17" s="83" customFormat="1" x14ac:dyDescent="0.2">
      <c r="A67" s="85" t="s">
        <v>2769</v>
      </c>
      <c r="B67" s="85" t="s">
        <v>2807</v>
      </c>
      <c r="C67" s="85" t="s">
        <v>2808</v>
      </c>
      <c r="D67" s="85" t="s">
        <v>2811</v>
      </c>
      <c r="E67" s="220" t="str">
        <f t="shared" ref="E67:E130" si="9">" "</f>
        <v xml:space="preserve"> </v>
      </c>
      <c r="F67" s="85" t="str">
        <f t="shared" si="8"/>
        <v>Greater White-fronted Goose, frontalis, Japan</v>
      </c>
      <c r="G67" s="86">
        <v>175000</v>
      </c>
      <c r="H67" s="87">
        <v>210000</v>
      </c>
      <c r="I67" s="81">
        <f t="shared" si="7"/>
        <v>1750</v>
      </c>
      <c r="J67" s="82"/>
      <c r="K67" s="82"/>
      <c r="L67" s="220" t="str">
        <f t="shared" ref="L67:L130" si="10">" "</f>
        <v xml:space="preserve"> </v>
      </c>
      <c r="N67" s="220" t="str">
        <f t="shared" ref="N67:N130" si="11">" "</f>
        <v xml:space="preserve"> </v>
      </c>
      <c r="O67" s="84">
        <v>237</v>
      </c>
      <c r="P67" s="84" t="s">
        <v>2810</v>
      </c>
      <c r="Q67" s="220" t="str">
        <f t="shared" ref="Q67:Q130" si="12">" "</f>
        <v xml:space="preserve"> </v>
      </c>
    </row>
    <row r="68" spans="1:17" s="83" customFormat="1" x14ac:dyDescent="0.2">
      <c r="A68" s="85" t="s">
        <v>2769</v>
      </c>
      <c r="B68" s="85" t="s">
        <v>2807</v>
      </c>
      <c r="C68" s="85" t="s">
        <v>2808</v>
      </c>
      <c r="D68" s="85" t="s">
        <v>2813</v>
      </c>
      <c r="E68" s="220" t="str">
        <f t="shared" si="9"/>
        <v xml:space="preserve"> </v>
      </c>
      <c r="F68" s="85" t="str">
        <f t="shared" si="8"/>
        <v>Greater White-fronted Goose, frontalis, Korea</v>
      </c>
      <c r="G68" s="86">
        <v>70000</v>
      </c>
      <c r="H68" s="87">
        <v>100000</v>
      </c>
      <c r="I68" s="81">
        <f t="shared" si="7"/>
        <v>700</v>
      </c>
      <c r="J68" s="82"/>
      <c r="K68" s="82"/>
      <c r="L68" s="220" t="str">
        <f t="shared" si="10"/>
        <v xml:space="preserve"> </v>
      </c>
      <c r="M68" s="83" t="s">
        <v>3405</v>
      </c>
      <c r="N68" s="220" t="str">
        <f t="shared" si="11"/>
        <v xml:space="preserve"> </v>
      </c>
      <c r="O68" s="84">
        <v>237</v>
      </c>
      <c r="P68" s="84" t="s">
        <v>2812</v>
      </c>
      <c r="Q68" s="220" t="str">
        <f t="shared" si="12"/>
        <v xml:space="preserve"> </v>
      </c>
    </row>
    <row r="69" spans="1:17" s="83" customFormat="1" x14ac:dyDescent="0.2">
      <c r="A69" s="85" t="s">
        <v>2769</v>
      </c>
      <c r="B69" s="85" t="s">
        <v>2815</v>
      </c>
      <c r="C69" s="85" t="s">
        <v>2816</v>
      </c>
      <c r="D69" s="85" t="s">
        <v>2817</v>
      </c>
      <c r="E69" s="220" t="str">
        <f t="shared" si="9"/>
        <v xml:space="preserve"> </v>
      </c>
      <c r="F69" s="85" t="str">
        <f t="shared" si="8"/>
        <v>Lesser White-fronted Goose, C &amp; E Siberia</v>
      </c>
      <c r="G69" s="86">
        <v>25000</v>
      </c>
      <c r="H69" s="87">
        <v>28000</v>
      </c>
      <c r="I69" s="81">
        <f t="shared" si="7"/>
        <v>250</v>
      </c>
      <c r="J69" s="82" t="s">
        <v>2612</v>
      </c>
      <c r="K69" s="82"/>
      <c r="L69" s="220" t="str">
        <f t="shared" si="10"/>
        <v xml:space="preserve"> </v>
      </c>
      <c r="N69" s="220" t="str">
        <f t="shared" si="11"/>
        <v xml:space="preserve"> </v>
      </c>
      <c r="O69" s="84">
        <v>238</v>
      </c>
      <c r="P69" s="84" t="s">
        <v>2814</v>
      </c>
      <c r="Q69" s="220" t="str">
        <f t="shared" si="12"/>
        <v xml:space="preserve"> </v>
      </c>
    </row>
    <row r="70" spans="1:17" s="83" customFormat="1" x14ac:dyDescent="0.2">
      <c r="A70" s="85" t="s">
        <v>2769</v>
      </c>
      <c r="B70" s="85" t="s">
        <v>2819</v>
      </c>
      <c r="C70" s="85" t="s">
        <v>2820</v>
      </c>
      <c r="D70" s="85" t="s">
        <v>2821</v>
      </c>
      <c r="E70" s="220" t="str">
        <f t="shared" si="9"/>
        <v xml:space="preserve"> </v>
      </c>
      <c r="F70" s="85" t="str">
        <f t="shared" si="8"/>
        <v>Greylag Goose, rubrirostris, E Asia (non-bre)</v>
      </c>
      <c r="G70" s="86">
        <v>50000</v>
      </c>
      <c r="H70" s="87">
        <v>100000</v>
      </c>
      <c r="I70" s="81">
        <f t="shared" si="7"/>
        <v>500</v>
      </c>
      <c r="J70" s="82"/>
      <c r="K70" s="82"/>
      <c r="L70" s="220" t="str">
        <f t="shared" si="10"/>
        <v xml:space="preserve"> </v>
      </c>
      <c r="N70" s="220" t="str">
        <f t="shared" si="11"/>
        <v xml:space="preserve"> </v>
      </c>
      <c r="O70" s="84">
        <v>239</v>
      </c>
      <c r="P70" s="84" t="s">
        <v>2818</v>
      </c>
      <c r="Q70" s="220" t="str">
        <f t="shared" si="12"/>
        <v xml:space="preserve"> </v>
      </c>
    </row>
    <row r="71" spans="1:17" s="83" customFormat="1" x14ac:dyDescent="0.2">
      <c r="A71" s="85" t="s">
        <v>2769</v>
      </c>
      <c r="B71" s="85" t="s">
        <v>2822</v>
      </c>
      <c r="C71" s="85" t="s">
        <v>2823</v>
      </c>
      <c r="D71" s="85" t="s">
        <v>2824</v>
      </c>
      <c r="E71" s="220" t="str">
        <f t="shared" si="9"/>
        <v xml:space="preserve"> </v>
      </c>
      <c r="F71" s="85" t="str">
        <f t="shared" si="8"/>
        <v>Bar-headed Goose, C, S &amp; SE Asia</v>
      </c>
      <c r="G71" s="86">
        <v>52000</v>
      </c>
      <c r="H71" s="87">
        <v>60000</v>
      </c>
      <c r="I71" s="81">
        <f t="shared" si="7"/>
        <v>520</v>
      </c>
      <c r="J71" s="82"/>
      <c r="K71" s="82"/>
      <c r="L71" s="220" t="str">
        <f t="shared" si="10"/>
        <v xml:space="preserve"> </v>
      </c>
      <c r="N71" s="220" t="str">
        <f t="shared" si="11"/>
        <v xml:space="preserve"> </v>
      </c>
      <c r="O71" s="84"/>
      <c r="P71" s="84"/>
      <c r="Q71" s="220" t="str">
        <f t="shared" si="12"/>
        <v xml:space="preserve"> </v>
      </c>
    </row>
    <row r="72" spans="1:17" s="83" customFormat="1" x14ac:dyDescent="0.2">
      <c r="A72" s="85" t="s">
        <v>2769</v>
      </c>
      <c r="B72" s="85" t="s">
        <v>2826</v>
      </c>
      <c r="C72" s="85" t="s">
        <v>2827</v>
      </c>
      <c r="D72" s="85" t="s">
        <v>2828</v>
      </c>
      <c r="E72" s="220" t="str">
        <f t="shared" si="9"/>
        <v xml:space="preserve"> </v>
      </c>
      <c r="F72" s="85" t="str">
        <f t="shared" si="8"/>
        <v>Snow Goose, caerulescens, E Asia</v>
      </c>
      <c r="G72" s="86">
        <v>28</v>
      </c>
      <c r="H72" s="87">
        <v>52</v>
      </c>
      <c r="I72" s="81">
        <v>1</v>
      </c>
      <c r="J72" s="82"/>
      <c r="K72" s="82"/>
      <c r="L72" s="220" t="str">
        <f t="shared" si="10"/>
        <v xml:space="preserve"> </v>
      </c>
      <c r="M72" s="83" t="s">
        <v>6040</v>
      </c>
      <c r="N72" s="220" t="str">
        <f t="shared" si="11"/>
        <v xml:space="preserve"> </v>
      </c>
      <c r="O72" s="84">
        <v>241</v>
      </c>
      <c r="P72" s="84" t="s">
        <v>2825</v>
      </c>
      <c r="Q72" s="220" t="str">
        <f t="shared" si="12"/>
        <v xml:space="preserve"> </v>
      </c>
    </row>
    <row r="73" spans="1:17" s="83" customFormat="1" x14ac:dyDescent="0.2">
      <c r="A73" s="85" t="s">
        <v>2769</v>
      </c>
      <c r="B73" s="85" t="s">
        <v>2830</v>
      </c>
      <c r="C73" s="85" t="s">
        <v>2831</v>
      </c>
      <c r="D73" s="85" t="s">
        <v>2832</v>
      </c>
      <c r="E73" s="220" t="str">
        <f t="shared" si="9"/>
        <v xml:space="preserve"> </v>
      </c>
      <c r="F73" s="85" t="str">
        <f t="shared" si="8"/>
        <v>Canada Goose, leucopareia, Kuril (Ekarmar-Japan)</v>
      </c>
      <c r="G73" s="86">
        <v>40</v>
      </c>
      <c r="H73" s="87">
        <v>250</v>
      </c>
      <c r="I73" s="81">
        <v>1</v>
      </c>
      <c r="J73" s="82"/>
      <c r="K73" s="82"/>
      <c r="L73" s="220" t="str">
        <f t="shared" si="10"/>
        <v xml:space="preserve"> </v>
      </c>
      <c r="M73" s="83" t="s">
        <v>6040</v>
      </c>
      <c r="N73" s="220" t="str">
        <f t="shared" si="11"/>
        <v xml:space="preserve"> </v>
      </c>
      <c r="O73" s="84">
        <v>245</v>
      </c>
      <c r="P73" s="84" t="s">
        <v>2829</v>
      </c>
      <c r="Q73" s="220" t="str">
        <f t="shared" si="12"/>
        <v xml:space="preserve"> </v>
      </c>
    </row>
    <row r="74" spans="1:17" s="83" customFormat="1" x14ac:dyDescent="0.2">
      <c r="A74" s="85" t="s">
        <v>2769</v>
      </c>
      <c r="B74" s="85" t="s">
        <v>2833</v>
      </c>
      <c r="C74" s="85" t="s">
        <v>2834</v>
      </c>
      <c r="D74" s="85" t="s">
        <v>2628</v>
      </c>
      <c r="E74" s="220" t="str">
        <f t="shared" si="9"/>
        <v xml:space="preserve"> </v>
      </c>
      <c r="F74" s="85" t="str">
        <f t="shared" si="8"/>
        <v>Emperor Goose, N Pacific</v>
      </c>
      <c r="G74" s="86">
        <v>74200</v>
      </c>
      <c r="H74" s="86">
        <v>74200</v>
      </c>
      <c r="I74" s="81">
        <f t="shared" si="7"/>
        <v>742</v>
      </c>
      <c r="J74" s="82"/>
      <c r="K74" s="82"/>
      <c r="L74" s="220" t="str">
        <f t="shared" si="10"/>
        <v xml:space="preserve"> </v>
      </c>
      <c r="N74" s="220" t="str">
        <f t="shared" si="11"/>
        <v xml:space="preserve"> </v>
      </c>
      <c r="O74" s="84"/>
      <c r="P74" s="84"/>
      <c r="Q74" s="220" t="str">
        <f t="shared" si="12"/>
        <v xml:space="preserve"> </v>
      </c>
    </row>
    <row r="75" spans="1:17" s="83" customFormat="1" x14ac:dyDescent="0.2">
      <c r="A75" s="85" t="s">
        <v>2769</v>
      </c>
      <c r="B75" s="85" t="s">
        <v>2836</v>
      </c>
      <c r="C75" s="85" t="s">
        <v>2837</v>
      </c>
      <c r="D75" s="85" t="s">
        <v>2838</v>
      </c>
      <c r="E75" s="220" t="str">
        <f t="shared" si="9"/>
        <v xml:space="preserve"> </v>
      </c>
      <c r="F75" s="85" t="str">
        <f t="shared" si="8"/>
        <v>Brent Goose, nigricans, China (non-bre)</v>
      </c>
      <c r="G75" s="86">
        <v>2500</v>
      </c>
      <c r="H75" s="87">
        <v>5700</v>
      </c>
      <c r="I75" s="81">
        <f t="shared" si="7"/>
        <v>25</v>
      </c>
      <c r="J75" s="82"/>
      <c r="K75" s="82"/>
      <c r="L75" s="220" t="str">
        <f t="shared" si="10"/>
        <v xml:space="preserve"> </v>
      </c>
      <c r="M75" s="83" t="s">
        <v>3405</v>
      </c>
      <c r="N75" s="220" t="str">
        <f t="shared" si="11"/>
        <v xml:space="preserve"> </v>
      </c>
      <c r="O75" s="84">
        <v>248</v>
      </c>
      <c r="P75" s="84" t="s">
        <v>2835</v>
      </c>
      <c r="Q75" s="220" t="str">
        <f t="shared" si="12"/>
        <v xml:space="preserve"> </v>
      </c>
    </row>
    <row r="76" spans="1:17" s="83" customFormat="1" x14ac:dyDescent="0.2">
      <c r="A76" s="85" t="s">
        <v>2769</v>
      </c>
      <c r="B76" s="85" t="s">
        <v>2836</v>
      </c>
      <c r="C76" s="85" t="s">
        <v>2837</v>
      </c>
      <c r="D76" s="85" t="s">
        <v>2840</v>
      </c>
      <c r="E76" s="220" t="str">
        <f t="shared" si="9"/>
        <v xml:space="preserve"> </v>
      </c>
      <c r="F76" s="85" t="str">
        <f t="shared" si="8"/>
        <v>Brent Goose, nigricans, Japan (non-bre)</v>
      </c>
      <c r="G76" s="86">
        <v>2500</v>
      </c>
      <c r="H76" s="87">
        <v>3000</v>
      </c>
      <c r="I76" s="81">
        <f t="shared" si="7"/>
        <v>25</v>
      </c>
      <c r="J76" s="82"/>
      <c r="K76" s="82"/>
      <c r="L76" s="220" t="str">
        <f t="shared" si="10"/>
        <v xml:space="preserve"> </v>
      </c>
      <c r="M76" s="83" t="s">
        <v>3405</v>
      </c>
      <c r="N76" s="220" t="str">
        <f t="shared" si="11"/>
        <v xml:space="preserve"> </v>
      </c>
      <c r="O76" s="84">
        <v>248</v>
      </c>
      <c r="P76" s="84" t="s">
        <v>2839</v>
      </c>
      <c r="Q76" s="220" t="str">
        <f t="shared" si="12"/>
        <v xml:space="preserve"> </v>
      </c>
    </row>
    <row r="77" spans="1:17" s="83" customFormat="1" x14ac:dyDescent="0.2">
      <c r="A77" s="85" t="s">
        <v>2769</v>
      </c>
      <c r="B77" s="85" t="s">
        <v>2842</v>
      </c>
      <c r="C77" s="85" t="s">
        <v>2843</v>
      </c>
      <c r="D77" s="85" t="s">
        <v>2576</v>
      </c>
      <c r="E77" s="220" t="str">
        <f t="shared" si="9"/>
        <v xml:space="preserve"> </v>
      </c>
      <c r="F77" s="85" t="str">
        <f t="shared" si="8"/>
        <v>Ruddy Shelduck, E Asia (non-bre)</v>
      </c>
      <c r="G77" s="86">
        <v>50000</v>
      </c>
      <c r="H77" s="87">
        <v>100000</v>
      </c>
      <c r="I77" s="81">
        <f t="shared" si="7"/>
        <v>500</v>
      </c>
      <c r="J77" s="82"/>
      <c r="K77" s="82"/>
      <c r="L77" s="220" t="str">
        <f t="shared" si="10"/>
        <v xml:space="preserve"> </v>
      </c>
      <c r="N77" s="220" t="str">
        <f t="shared" si="11"/>
        <v xml:space="preserve"> </v>
      </c>
      <c r="O77" s="84">
        <v>262</v>
      </c>
      <c r="P77" s="84" t="s">
        <v>2841</v>
      </c>
      <c r="Q77" s="220" t="str">
        <f t="shared" si="12"/>
        <v xml:space="preserve"> </v>
      </c>
    </row>
    <row r="78" spans="1:17" s="83" customFormat="1" x14ac:dyDescent="0.2">
      <c r="A78" s="85" t="s">
        <v>2769</v>
      </c>
      <c r="B78" s="85" t="s">
        <v>2844</v>
      </c>
      <c r="C78" s="85" t="s">
        <v>2845</v>
      </c>
      <c r="D78" s="85" t="s">
        <v>2846</v>
      </c>
      <c r="E78" s="220" t="str">
        <f t="shared" si="9"/>
        <v xml:space="preserve"> </v>
      </c>
      <c r="F78" s="85" t="str">
        <f t="shared" si="8"/>
        <v xml:space="preserve">Common Shelduck, South Asia (non-bre) </v>
      </c>
      <c r="G78" s="86">
        <v>25000</v>
      </c>
      <c r="H78" s="87">
        <v>100000</v>
      </c>
      <c r="I78" s="81">
        <f t="shared" si="7"/>
        <v>250</v>
      </c>
      <c r="J78" s="82"/>
      <c r="K78" s="82"/>
      <c r="L78" s="220" t="str">
        <f t="shared" si="10"/>
        <v xml:space="preserve"> </v>
      </c>
      <c r="N78" s="220" t="str">
        <f t="shared" si="11"/>
        <v xml:space="preserve"> </v>
      </c>
      <c r="O78" s="84">
        <v>267</v>
      </c>
      <c r="P78" s="84"/>
      <c r="Q78" s="220" t="str">
        <f t="shared" si="12"/>
        <v xml:space="preserve"> </v>
      </c>
    </row>
    <row r="79" spans="1:17" s="83" customFormat="1" x14ac:dyDescent="0.2">
      <c r="A79" s="85" t="s">
        <v>2769</v>
      </c>
      <c r="B79" s="85" t="s">
        <v>2844</v>
      </c>
      <c r="C79" s="85" t="s">
        <v>2845</v>
      </c>
      <c r="D79" s="85" t="s">
        <v>2576</v>
      </c>
      <c r="E79" s="220" t="str">
        <f t="shared" si="9"/>
        <v xml:space="preserve"> </v>
      </c>
      <c r="F79" s="85" t="str">
        <f t="shared" si="8"/>
        <v>Common Shelduck, E Asia (non-bre)</v>
      </c>
      <c r="G79" s="86">
        <v>100000</v>
      </c>
      <c r="H79" s="87">
        <v>150000</v>
      </c>
      <c r="I79" s="81">
        <f t="shared" si="7"/>
        <v>1000</v>
      </c>
      <c r="J79" s="82"/>
      <c r="K79" s="82"/>
      <c r="L79" s="220" t="str">
        <f t="shared" si="10"/>
        <v xml:space="preserve"> </v>
      </c>
      <c r="N79" s="220" t="str">
        <f t="shared" si="11"/>
        <v xml:space="preserve"> </v>
      </c>
      <c r="O79" s="84">
        <v>267</v>
      </c>
      <c r="P79" s="84" t="s">
        <v>2847</v>
      </c>
      <c r="Q79" s="220" t="str">
        <f t="shared" si="12"/>
        <v xml:space="preserve"> </v>
      </c>
    </row>
    <row r="80" spans="1:17" s="83" customFormat="1" x14ac:dyDescent="0.2">
      <c r="A80" s="85" t="s">
        <v>2769</v>
      </c>
      <c r="B80" s="85" t="s">
        <v>2849</v>
      </c>
      <c r="C80" s="85" t="s">
        <v>2850</v>
      </c>
      <c r="D80" s="85" t="s">
        <v>2851</v>
      </c>
      <c r="E80" s="220" t="str">
        <f t="shared" si="9"/>
        <v xml:space="preserve"> </v>
      </c>
      <c r="F80" s="85" t="str">
        <f t="shared" si="8"/>
        <v>Cotton Pygmy-goose, coromandelianus, E &amp; SE Asia</v>
      </c>
      <c r="G80" s="86">
        <v>25000</v>
      </c>
      <c r="H80" s="87">
        <v>1000000</v>
      </c>
      <c r="I80" s="81">
        <f t="shared" si="7"/>
        <v>250</v>
      </c>
      <c r="J80" s="82"/>
      <c r="K80" s="82"/>
      <c r="L80" s="220" t="str">
        <f t="shared" si="10"/>
        <v xml:space="preserve"> </v>
      </c>
      <c r="N80" s="220" t="str">
        <f t="shared" si="11"/>
        <v xml:space="preserve"> </v>
      </c>
      <c r="O80" s="84">
        <v>279</v>
      </c>
      <c r="P80" s="84" t="s">
        <v>2848</v>
      </c>
      <c r="Q80" s="220" t="str">
        <f t="shared" si="12"/>
        <v xml:space="preserve"> </v>
      </c>
    </row>
    <row r="81" spans="1:17" s="83" customFormat="1" x14ac:dyDescent="0.2">
      <c r="A81" s="85" t="s">
        <v>2769</v>
      </c>
      <c r="B81" s="85" t="s">
        <v>2853</v>
      </c>
      <c r="C81" s="85" t="s">
        <v>2854</v>
      </c>
      <c r="D81" s="85" t="s">
        <v>2855</v>
      </c>
      <c r="E81" s="220" t="str">
        <f t="shared" si="9"/>
        <v xml:space="preserve"> </v>
      </c>
      <c r="F81" s="85" t="str">
        <f t="shared" si="8"/>
        <v>Mandarin Duck, China (non-bre)</v>
      </c>
      <c r="G81" s="86">
        <v>20000</v>
      </c>
      <c r="H81" s="87">
        <v>20000</v>
      </c>
      <c r="I81" s="81">
        <f t="shared" si="7"/>
        <v>200</v>
      </c>
      <c r="J81" s="82"/>
      <c r="K81" s="82" t="s">
        <v>2586</v>
      </c>
      <c r="L81" s="220" t="str">
        <f t="shared" si="10"/>
        <v xml:space="preserve"> </v>
      </c>
      <c r="N81" s="220" t="str">
        <f t="shared" si="11"/>
        <v xml:space="preserve"> </v>
      </c>
      <c r="O81" s="84">
        <v>283</v>
      </c>
      <c r="P81" s="84" t="s">
        <v>2852</v>
      </c>
      <c r="Q81" s="220" t="str">
        <f t="shared" si="12"/>
        <v xml:space="preserve"> </v>
      </c>
    </row>
    <row r="82" spans="1:17" s="83" customFormat="1" x14ac:dyDescent="0.2">
      <c r="A82" s="85" t="s">
        <v>2769</v>
      </c>
      <c r="B82" s="85" t="s">
        <v>2853</v>
      </c>
      <c r="C82" s="85" t="s">
        <v>2854</v>
      </c>
      <c r="D82" s="85" t="s">
        <v>2857</v>
      </c>
      <c r="E82" s="220" t="str">
        <f t="shared" si="9"/>
        <v xml:space="preserve"> </v>
      </c>
      <c r="F82" s="85" t="str">
        <f t="shared" si="8"/>
        <v>Mandarin Duck, Korea (non-bre)</v>
      </c>
      <c r="G82" s="86">
        <v>3000</v>
      </c>
      <c r="H82" s="87">
        <v>4000</v>
      </c>
      <c r="I82" s="81">
        <f t="shared" si="7"/>
        <v>30</v>
      </c>
      <c r="J82" s="82"/>
      <c r="K82" s="82" t="s">
        <v>2586</v>
      </c>
      <c r="L82" s="220" t="str">
        <f t="shared" si="10"/>
        <v xml:space="preserve"> </v>
      </c>
      <c r="M82" s="83" t="s">
        <v>3405</v>
      </c>
      <c r="N82" s="220" t="str">
        <f t="shared" si="11"/>
        <v xml:space="preserve"> </v>
      </c>
      <c r="O82" s="84">
        <v>283</v>
      </c>
      <c r="P82" s="84" t="s">
        <v>2856</v>
      </c>
      <c r="Q82" s="220" t="str">
        <f t="shared" si="12"/>
        <v xml:space="preserve"> </v>
      </c>
    </row>
    <row r="83" spans="1:17" s="83" customFormat="1" x14ac:dyDescent="0.2">
      <c r="A83" s="85" t="s">
        <v>2769</v>
      </c>
      <c r="B83" s="85" t="s">
        <v>2853</v>
      </c>
      <c r="C83" s="85" t="s">
        <v>2854</v>
      </c>
      <c r="D83" s="85" t="s">
        <v>2859</v>
      </c>
      <c r="E83" s="220" t="str">
        <f t="shared" si="9"/>
        <v xml:space="preserve"> </v>
      </c>
      <c r="F83" s="85" t="str">
        <f t="shared" si="8"/>
        <v>Mandarin Duck, Japan (non-bre)</v>
      </c>
      <c r="G83" s="86">
        <v>40000</v>
      </c>
      <c r="H83" s="87">
        <v>40000</v>
      </c>
      <c r="I83" s="81">
        <f t="shared" si="7"/>
        <v>400</v>
      </c>
      <c r="J83" s="82"/>
      <c r="K83" s="82"/>
      <c r="L83" s="220" t="str">
        <f t="shared" si="10"/>
        <v xml:space="preserve"> </v>
      </c>
      <c r="N83" s="220" t="str">
        <f t="shared" si="11"/>
        <v xml:space="preserve"> </v>
      </c>
      <c r="O83" s="84">
        <v>283</v>
      </c>
      <c r="P83" s="84" t="s">
        <v>2858</v>
      </c>
      <c r="Q83" s="220" t="str">
        <f t="shared" si="12"/>
        <v xml:space="preserve"> </v>
      </c>
    </row>
    <row r="84" spans="1:17" s="83" customFormat="1" x14ac:dyDescent="0.2">
      <c r="A84" s="85" t="s">
        <v>2769</v>
      </c>
      <c r="B84" s="85" t="s">
        <v>2861</v>
      </c>
      <c r="C84" s="85" t="s">
        <v>2862</v>
      </c>
      <c r="D84" s="85" t="s">
        <v>2576</v>
      </c>
      <c r="E84" s="220" t="str">
        <f t="shared" si="9"/>
        <v xml:space="preserve"> </v>
      </c>
      <c r="F84" s="85" t="str">
        <f t="shared" si="8"/>
        <v>Eurasian Wigeon, E Asia (non-bre)</v>
      </c>
      <c r="G84" s="86">
        <v>500000</v>
      </c>
      <c r="H84" s="87">
        <v>1000000</v>
      </c>
      <c r="I84" s="81">
        <f t="shared" si="7"/>
        <v>5000</v>
      </c>
      <c r="J84" s="82"/>
      <c r="K84" s="82" t="s">
        <v>2586</v>
      </c>
      <c r="L84" s="220" t="str">
        <f t="shared" si="10"/>
        <v xml:space="preserve"> </v>
      </c>
      <c r="N84" s="220" t="str">
        <f t="shared" si="11"/>
        <v xml:space="preserve"> </v>
      </c>
      <c r="O84" s="84">
        <v>290</v>
      </c>
      <c r="P84" s="84" t="s">
        <v>2860</v>
      </c>
      <c r="Q84" s="220" t="str">
        <f t="shared" si="12"/>
        <v xml:space="preserve"> </v>
      </c>
    </row>
    <row r="85" spans="1:17" s="83" customFormat="1" x14ac:dyDescent="0.2">
      <c r="A85" s="85" t="s">
        <v>2769</v>
      </c>
      <c r="B85" s="85" t="s">
        <v>2864</v>
      </c>
      <c r="C85" s="85" t="s">
        <v>2865</v>
      </c>
      <c r="D85" s="85" t="s">
        <v>2793</v>
      </c>
      <c r="E85" s="220" t="str">
        <f t="shared" si="9"/>
        <v xml:space="preserve"> </v>
      </c>
      <c r="F85" s="85" t="str">
        <f t="shared" si="8"/>
        <v>Falcated Duck, C &amp; E Asia</v>
      </c>
      <c r="G85" s="86">
        <v>78000</v>
      </c>
      <c r="H85" s="87">
        <v>89000</v>
      </c>
      <c r="I85" s="81">
        <f t="shared" si="7"/>
        <v>780</v>
      </c>
      <c r="J85" s="82"/>
      <c r="K85" s="82" t="s">
        <v>2586</v>
      </c>
      <c r="L85" s="220" t="str">
        <f t="shared" si="10"/>
        <v xml:space="preserve"> </v>
      </c>
      <c r="M85" s="83" t="s">
        <v>3405</v>
      </c>
      <c r="N85" s="220" t="str">
        <f t="shared" si="11"/>
        <v xml:space="preserve"> </v>
      </c>
      <c r="O85" s="84">
        <v>294</v>
      </c>
      <c r="P85" s="84" t="s">
        <v>2863</v>
      </c>
      <c r="Q85" s="220" t="str">
        <f t="shared" si="12"/>
        <v xml:space="preserve"> </v>
      </c>
    </row>
    <row r="86" spans="1:17" s="83" customFormat="1" x14ac:dyDescent="0.2">
      <c r="A86" s="85" t="s">
        <v>2769</v>
      </c>
      <c r="B86" s="85" t="s">
        <v>2867</v>
      </c>
      <c r="C86" s="85" t="s">
        <v>2868</v>
      </c>
      <c r="D86" s="85" t="s">
        <v>2869</v>
      </c>
      <c r="E86" s="220" t="str">
        <f t="shared" si="9"/>
        <v xml:space="preserve"> </v>
      </c>
      <c r="F86" s="85" t="str">
        <f t="shared" si="8"/>
        <v>Gadwall, strepera, E Asia (non-bre)</v>
      </c>
      <c r="G86" s="86">
        <v>500000</v>
      </c>
      <c r="H86" s="87">
        <v>1000000</v>
      </c>
      <c r="I86" s="81">
        <f t="shared" si="7"/>
        <v>5000</v>
      </c>
      <c r="J86" s="82"/>
      <c r="K86" s="82" t="s">
        <v>2586</v>
      </c>
      <c r="L86" s="220" t="str">
        <f t="shared" si="10"/>
        <v xml:space="preserve"> </v>
      </c>
      <c r="N86" s="220" t="str">
        <f t="shared" si="11"/>
        <v xml:space="preserve"> </v>
      </c>
      <c r="O86" s="84">
        <v>295</v>
      </c>
      <c r="P86" s="84" t="s">
        <v>2866</v>
      </c>
      <c r="Q86" s="220" t="str">
        <f t="shared" si="12"/>
        <v xml:space="preserve"> </v>
      </c>
    </row>
    <row r="87" spans="1:17" s="83" customFormat="1" x14ac:dyDescent="0.2">
      <c r="A87" s="85" t="s">
        <v>2769</v>
      </c>
      <c r="B87" s="85" t="s">
        <v>2871</v>
      </c>
      <c r="C87" s="85" t="s">
        <v>2872</v>
      </c>
      <c r="D87" s="85" t="s">
        <v>2580</v>
      </c>
      <c r="E87" s="220" t="str">
        <f t="shared" si="9"/>
        <v xml:space="preserve"> </v>
      </c>
      <c r="F87" s="85" t="str">
        <f t="shared" si="8"/>
        <v>Baikal Teal, E Asia</v>
      </c>
      <c r="G87" s="86">
        <v>500000</v>
      </c>
      <c r="H87" s="87">
        <v>1000000</v>
      </c>
      <c r="I87" s="81">
        <f t="shared" si="7"/>
        <v>5000</v>
      </c>
      <c r="J87" s="82"/>
      <c r="K87" s="82"/>
      <c r="L87" s="220" t="str">
        <f t="shared" si="10"/>
        <v xml:space="preserve"> </v>
      </c>
      <c r="M87" s="83" t="s">
        <v>2873</v>
      </c>
      <c r="N87" s="220" t="str">
        <f t="shared" si="11"/>
        <v xml:space="preserve"> </v>
      </c>
      <c r="O87" s="84">
        <v>296</v>
      </c>
      <c r="P87" s="84" t="s">
        <v>2870</v>
      </c>
      <c r="Q87" s="220" t="str">
        <f t="shared" si="12"/>
        <v xml:space="preserve"> </v>
      </c>
    </row>
    <row r="88" spans="1:17" s="83" customFormat="1" x14ac:dyDescent="0.2">
      <c r="A88" s="85" t="s">
        <v>2769</v>
      </c>
      <c r="B88" s="85" t="s">
        <v>2875</v>
      </c>
      <c r="C88" s="85" t="s">
        <v>2876</v>
      </c>
      <c r="D88" s="85" t="s">
        <v>2877</v>
      </c>
      <c r="E88" s="220" t="str">
        <f t="shared" si="9"/>
        <v xml:space="preserve"> </v>
      </c>
      <c r="F88" s="85" t="str">
        <f t="shared" si="8"/>
        <v>Common Teal, crecca, E &amp; SE Asia (non-bre)</v>
      </c>
      <c r="G88" s="86">
        <v>600000</v>
      </c>
      <c r="H88" s="87">
        <v>1000000</v>
      </c>
      <c r="I88" s="81">
        <f t="shared" si="7"/>
        <v>6000</v>
      </c>
      <c r="J88" s="82"/>
      <c r="K88" s="82" t="s">
        <v>2586</v>
      </c>
      <c r="L88" s="220" t="str">
        <f t="shared" si="10"/>
        <v xml:space="preserve"> </v>
      </c>
      <c r="N88" s="220" t="str">
        <f t="shared" si="11"/>
        <v xml:space="preserve"> </v>
      </c>
      <c r="O88" s="84">
        <v>297</v>
      </c>
      <c r="P88" s="84" t="s">
        <v>2874</v>
      </c>
      <c r="Q88" s="220" t="str">
        <f t="shared" si="12"/>
        <v xml:space="preserve"> </v>
      </c>
    </row>
    <row r="89" spans="1:17" s="83" customFormat="1" x14ac:dyDescent="0.2">
      <c r="A89" s="85" t="s">
        <v>2769</v>
      </c>
      <c r="B89" s="85" t="s">
        <v>2879</v>
      </c>
      <c r="C89" s="85" t="s">
        <v>2880</v>
      </c>
      <c r="D89" s="85" t="s">
        <v>2881</v>
      </c>
      <c r="E89" s="220" t="str">
        <f t="shared" si="9"/>
        <v xml:space="preserve"> </v>
      </c>
      <c r="F89" s="85" t="str">
        <f t="shared" si="8"/>
        <v>Mallard, platyrhynchos, E Asia (non-bre)</v>
      </c>
      <c r="G89" s="86">
        <v>1500000</v>
      </c>
      <c r="H89" s="87">
        <v>1500000</v>
      </c>
      <c r="I89" s="81">
        <f t="shared" si="7"/>
        <v>15000</v>
      </c>
      <c r="J89" s="82"/>
      <c r="K89" s="82"/>
      <c r="L89" s="220" t="str">
        <f t="shared" si="10"/>
        <v xml:space="preserve"> </v>
      </c>
      <c r="N89" s="220" t="str">
        <f t="shared" si="11"/>
        <v xml:space="preserve"> </v>
      </c>
      <c r="O89" s="84">
        <v>307</v>
      </c>
      <c r="P89" s="84" t="s">
        <v>2878</v>
      </c>
      <c r="Q89" s="220" t="str">
        <f t="shared" si="12"/>
        <v xml:space="preserve"> </v>
      </c>
    </row>
    <row r="90" spans="1:17" s="83" customFormat="1" x14ac:dyDescent="0.2">
      <c r="A90" s="85" t="s">
        <v>2769</v>
      </c>
      <c r="B90" s="85" t="s">
        <v>2883</v>
      </c>
      <c r="C90" s="118" t="s">
        <v>2884</v>
      </c>
      <c r="D90" s="85" t="s">
        <v>2885</v>
      </c>
      <c r="E90" s="220" t="str">
        <f t="shared" si="9"/>
        <v xml:space="preserve"> </v>
      </c>
      <c r="F90" s="85" t="str">
        <f t="shared" si="8"/>
        <v>Spot-billed Duck, hartingtoni</v>
      </c>
      <c r="G90" s="86">
        <v>10000</v>
      </c>
      <c r="H90" s="87">
        <v>100000</v>
      </c>
      <c r="I90" s="81">
        <f t="shared" si="7"/>
        <v>100</v>
      </c>
      <c r="J90" s="82"/>
      <c r="K90" s="82"/>
      <c r="L90" s="220" t="str">
        <f t="shared" si="10"/>
        <v xml:space="preserve"> </v>
      </c>
      <c r="N90" s="220" t="str">
        <f t="shared" si="11"/>
        <v xml:space="preserve"> </v>
      </c>
      <c r="O90" s="84">
        <v>314</v>
      </c>
      <c r="P90" s="84" t="s">
        <v>2882</v>
      </c>
      <c r="Q90" s="220" t="str">
        <f t="shared" si="12"/>
        <v xml:space="preserve"> </v>
      </c>
    </row>
    <row r="91" spans="1:17" s="83" customFormat="1" x14ac:dyDescent="0.2">
      <c r="A91" s="85" t="s">
        <v>2769</v>
      </c>
      <c r="B91" s="85" t="s">
        <v>2887</v>
      </c>
      <c r="C91" s="85" t="s">
        <v>2888</v>
      </c>
      <c r="D91" s="85" t="s">
        <v>2889</v>
      </c>
      <c r="E91" s="220" t="str">
        <f t="shared" si="9"/>
        <v xml:space="preserve"> </v>
      </c>
      <c r="F91" s="85" t="str">
        <f t="shared" si="8"/>
        <v>Eastern Spot-billed Duck, zonorhyncha</v>
      </c>
      <c r="G91" s="86">
        <v>800000</v>
      </c>
      <c r="H91" s="87">
        <v>1600000</v>
      </c>
      <c r="I91" s="81">
        <f t="shared" si="7"/>
        <v>8000</v>
      </c>
      <c r="J91" s="82"/>
      <c r="K91" s="82" t="s">
        <v>2586</v>
      </c>
      <c r="L91" s="220" t="str">
        <f t="shared" si="10"/>
        <v xml:space="preserve"> </v>
      </c>
      <c r="N91" s="220" t="str">
        <f t="shared" si="11"/>
        <v xml:space="preserve"> </v>
      </c>
      <c r="O91" s="84">
        <v>314.10000000000002</v>
      </c>
      <c r="P91" s="84" t="s">
        <v>2886</v>
      </c>
      <c r="Q91" s="220" t="str">
        <f t="shared" si="12"/>
        <v xml:space="preserve"> </v>
      </c>
    </row>
    <row r="92" spans="1:17" s="83" customFormat="1" x14ac:dyDescent="0.2">
      <c r="A92" s="85" t="s">
        <v>2769</v>
      </c>
      <c r="B92" s="85" t="s">
        <v>2891</v>
      </c>
      <c r="C92" s="85" t="s">
        <v>2892</v>
      </c>
      <c r="D92" s="85" t="s">
        <v>2701</v>
      </c>
      <c r="E92" s="220" t="str">
        <f t="shared" si="9"/>
        <v xml:space="preserve"> </v>
      </c>
      <c r="F92" s="85" t="str">
        <f t="shared" si="8"/>
        <v>Northern Pintail, E &amp; SE Asia</v>
      </c>
      <c r="G92" s="86">
        <v>200000</v>
      </c>
      <c r="H92" s="87">
        <v>300000</v>
      </c>
      <c r="I92" s="81">
        <f t="shared" si="7"/>
        <v>2000</v>
      </c>
      <c r="J92" s="82"/>
      <c r="K92" s="82" t="s">
        <v>2586</v>
      </c>
      <c r="L92" s="220" t="str">
        <f t="shared" si="10"/>
        <v xml:space="preserve"> </v>
      </c>
      <c r="N92" s="220" t="str">
        <f t="shared" si="11"/>
        <v xml:space="preserve"> </v>
      </c>
      <c r="O92" s="84">
        <v>319</v>
      </c>
      <c r="P92" s="84" t="s">
        <v>2890</v>
      </c>
      <c r="Q92" s="220" t="str">
        <f t="shared" si="12"/>
        <v xml:space="preserve"> </v>
      </c>
    </row>
    <row r="93" spans="1:17" s="83" customFormat="1" x14ac:dyDescent="0.2">
      <c r="A93" s="85" t="s">
        <v>2769</v>
      </c>
      <c r="B93" s="85" t="s">
        <v>2894</v>
      </c>
      <c r="C93" s="85" t="s">
        <v>2895</v>
      </c>
      <c r="D93" s="85" t="s">
        <v>2896</v>
      </c>
      <c r="E93" s="220" t="str">
        <f t="shared" si="9"/>
        <v xml:space="preserve"> </v>
      </c>
      <c r="F93" s="85" t="str">
        <f t="shared" si="8"/>
        <v>Garganey, E &amp; SE Asia (non-bre)</v>
      </c>
      <c r="G93" s="86">
        <v>100000</v>
      </c>
      <c r="H93" s="87">
        <v>200000</v>
      </c>
      <c r="I93" s="81">
        <f t="shared" si="7"/>
        <v>1000</v>
      </c>
      <c r="J93" s="82"/>
      <c r="K93" s="82" t="s">
        <v>2586</v>
      </c>
      <c r="L93" s="220" t="str">
        <f t="shared" si="10"/>
        <v xml:space="preserve"> </v>
      </c>
      <c r="N93" s="220" t="str">
        <f t="shared" si="11"/>
        <v xml:space="preserve"> </v>
      </c>
      <c r="O93" s="84">
        <v>327</v>
      </c>
      <c r="P93" s="84" t="s">
        <v>2893</v>
      </c>
      <c r="Q93" s="220" t="str">
        <f t="shared" si="12"/>
        <v xml:space="preserve"> </v>
      </c>
    </row>
    <row r="94" spans="1:17" s="83" customFormat="1" x14ac:dyDescent="0.2">
      <c r="A94" s="85" t="s">
        <v>2769</v>
      </c>
      <c r="B94" s="85" t="s">
        <v>2898</v>
      </c>
      <c r="C94" s="85" t="s">
        <v>2899</v>
      </c>
      <c r="D94" s="85" t="s">
        <v>2896</v>
      </c>
      <c r="E94" s="220" t="str">
        <f t="shared" si="9"/>
        <v xml:space="preserve"> </v>
      </c>
      <c r="F94" s="85" t="str">
        <f t="shared" si="8"/>
        <v>Northern Shoveler, E &amp; SE Asia (non-bre)</v>
      </c>
      <c r="G94" s="86">
        <v>500000</v>
      </c>
      <c r="H94" s="87">
        <v>500000</v>
      </c>
      <c r="I94" s="81">
        <f t="shared" si="7"/>
        <v>5000</v>
      </c>
      <c r="J94" s="82"/>
      <c r="K94" s="82"/>
      <c r="L94" s="220" t="str">
        <f t="shared" si="10"/>
        <v xml:space="preserve"> </v>
      </c>
      <c r="N94" s="220" t="str">
        <f t="shared" si="11"/>
        <v xml:space="preserve"> </v>
      </c>
      <c r="O94" s="84">
        <v>333</v>
      </c>
      <c r="P94" s="84" t="s">
        <v>2897</v>
      </c>
      <c r="Q94" s="220" t="str">
        <f t="shared" si="12"/>
        <v xml:space="preserve"> </v>
      </c>
    </row>
    <row r="95" spans="1:17" s="83" customFormat="1" x14ac:dyDescent="0.2">
      <c r="A95" s="85" t="s">
        <v>2769</v>
      </c>
      <c r="B95" s="85" t="s">
        <v>2901</v>
      </c>
      <c r="C95" s="85" t="s">
        <v>2902</v>
      </c>
      <c r="D95" s="85" t="s">
        <v>2576</v>
      </c>
      <c r="E95" s="220" t="str">
        <f t="shared" si="9"/>
        <v xml:space="preserve"> </v>
      </c>
      <c r="F95" s="85" t="str">
        <f t="shared" si="8"/>
        <v>Common Pochard, E Asia (non-bre)</v>
      </c>
      <c r="G95" s="86">
        <v>300000</v>
      </c>
      <c r="H95" s="87">
        <v>300000</v>
      </c>
      <c r="I95" s="81">
        <f t="shared" si="7"/>
        <v>3000</v>
      </c>
      <c r="J95" s="82"/>
      <c r="K95" s="82"/>
      <c r="L95" s="220" t="str">
        <f t="shared" si="10"/>
        <v xml:space="preserve"> </v>
      </c>
      <c r="N95" s="220" t="str">
        <f t="shared" si="11"/>
        <v xml:space="preserve"> </v>
      </c>
      <c r="O95" s="84">
        <v>342</v>
      </c>
      <c r="P95" s="84" t="s">
        <v>2900</v>
      </c>
      <c r="Q95" s="220" t="str">
        <f t="shared" si="12"/>
        <v xml:space="preserve"> </v>
      </c>
    </row>
    <row r="96" spans="1:17" s="83" customFormat="1" x14ac:dyDescent="0.2">
      <c r="A96" s="85" t="s">
        <v>2769</v>
      </c>
      <c r="B96" s="85" t="s">
        <v>2904</v>
      </c>
      <c r="C96" s="85" t="s">
        <v>2905</v>
      </c>
      <c r="D96" s="85" t="s">
        <v>2906</v>
      </c>
      <c r="E96" s="220" t="str">
        <f t="shared" si="9"/>
        <v xml:space="preserve"> </v>
      </c>
      <c r="F96" s="85" t="str">
        <f t="shared" si="8"/>
        <v>Baer's Pochard, C, E, SE &amp; S Asia</v>
      </c>
      <c r="G96" s="86">
        <v>250</v>
      </c>
      <c r="H96" s="87">
        <v>1000</v>
      </c>
      <c r="I96" s="81">
        <f t="shared" si="7"/>
        <v>2.5</v>
      </c>
      <c r="J96" s="82" t="s">
        <v>2907</v>
      </c>
      <c r="K96" s="82" t="s">
        <v>2586</v>
      </c>
      <c r="L96" s="220" t="str">
        <f t="shared" si="10"/>
        <v xml:space="preserve"> </v>
      </c>
      <c r="M96" s="83" t="s">
        <v>3406</v>
      </c>
      <c r="N96" s="220" t="str">
        <f t="shared" si="11"/>
        <v xml:space="preserve"> </v>
      </c>
      <c r="O96" s="84">
        <v>346</v>
      </c>
      <c r="P96" s="84" t="s">
        <v>2903</v>
      </c>
      <c r="Q96" s="220" t="str">
        <f t="shared" si="12"/>
        <v xml:space="preserve"> </v>
      </c>
    </row>
    <row r="97" spans="1:17" s="83" customFormat="1" x14ac:dyDescent="0.2">
      <c r="A97" s="85" t="s">
        <v>2769</v>
      </c>
      <c r="B97" s="85" t="s">
        <v>2909</v>
      </c>
      <c r="C97" s="85" t="s">
        <v>2910</v>
      </c>
      <c r="D97" s="85" t="s">
        <v>2911</v>
      </c>
      <c r="E97" s="220" t="str">
        <f t="shared" si="9"/>
        <v xml:space="preserve"> </v>
      </c>
      <c r="F97" s="85" t="str">
        <f t="shared" si="8"/>
        <v>Ferruginous Duck, S, E &amp; SE Asia (non-bre)</v>
      </c>
      <c r="G97" s="86">
        <v>100000</v>
      </c>
      <c r="H97" s="87">
        <v>100000</v>
      </c>
      <c r="I97" s="81">
        <f t="shared" si="7"/>
        <v>1000</v>
      </c>
      <c r="J97" s="82"/>
      <c r="K97" s="82" t="s">
        <v>2586</v>
      </c>
      <c r="L97" s="220" t="str">
        <f t="shared" si="10"/>
        <v xml:space="preserve"> </v>
      </c>
      <c r="N97" s="220" t="str">
        <f t="shared" si="11"/>
        <v xml:space="preserve"> </v>
      </c>
      <c r="O97" s="84"/>
      <c r="P97" s="84"/>
      <c r="Q97" s="220" t="str">
        <f t="shared" si="12"/>
        <v xml:space="preserve"> </v>
      </c>
    </row>
    <row r="98" spans="1:17" s="83" customFormat="1" x14ac:dyDescent="0.2">
      <c r="A98" s="85" t="s">
        <v>2769</v>
      </c>
      <c r="B98" s="85" t="s">
        <v>2913</v>
      </c>
      <c r="C98" s="85" t="s">
        <v>2914</v>
      </c>
      <c r="D98" s="85" t="s">
        <v>2896</v>
      </c>
      <c r="E98" s="220" t="str">
        <f t="shared" si="9"/>
        <v xml:space="preserve"> </v>
      </c>
      <c r="F98" s="85" t="str">
        <f t="shared" si="8"/>
        <v>Tufted Duck, E &amp; SE Asia (non-bre)</v>
      </c>
      <c r="G98" s="86">
        <v>200000</v>
      </c>
      <c r="H98" s="87">
        <v>300000</v>
      </c>
      <c r="I98" s="81">
        <f t="shared" si="7"/>
        <v>2000</v>
      </c>
      <c r="J98" s="82"/>
      <c r="K98" s="82"/>
      <c r="L98" s="220" t="str">
        <f t="shared" si="10"/>
        <v xml:space="preserve"> </v>
      </c>
      <c r="N98" s="220" t="str">
        <f t="shared" si="11"/>
        <v xml:space="preserve"> </v>
      </c>
      <c r="O98" s="84">
        <v>349</v>
      </c>
      <c r="P98" s="84" t="s">
        <v>2912</v>
      </c>
      <c r="Q98" s="220" t="str">
        <f t="shared" si="12"/>
        <v xml:space="preserve"> </v>
      </c>
    </row>
    <row r="99" spans="1:17" s="83" customFormat="1" x14ac:dyDescent="0.2">
      <c r="A99" s="85" t="s">
        <v>2769</v>
      </c>
      <c r="B99" s="85" t="s">
        <v>2916</v>
      </c>
      <c r="C99" s="85" t="s">
        <v>2917</v>
      </c>
      <c r="D99" s="85" t="s">
        <v>2918</v>
      </c>
      <c r="E99" s="220" t="str">
        <f t="shared" si="9"/>
        <v xml:space="preserve"> </v>
      </c>
      <c r="F99" s="85" t="str">
        <f t="shared" si="8"/>
        <v>Greater Scaup, mariloides, E Asia</v>
      </c>
      <c r="G99" s="86">
        <v>200000</v>
      </c>
      <c r="H99" s="87">
        <v>300000</v>
      </c>
      <c r="I99" s="81">
        <f t="shared" si="7"/>
        <v>2000</v>
      </c>
      <c r="J99" s="82"/>
      <c r="K99" s="82"/>
      <c r="L99" s="220" t="str">
        <f t="shared" si="10"/>
        <v xml:space="preserve"> </v>
      </c>
      <c r="N99" s="220" t="str">
        <f t="shared" si="11"/>
        <v xml:space="preserve"> </v>
      </c>
      <c r="O99" s="84">
        <v>351</v>
      </c>
      <c r="P99" s="84" t="s">
        <v>2915</v>
      </c>
      <c r="Q99" s="220" t="str">
        <f t="shared" si="12"/>
        <v xml:space="preserve"> </v>
      </c>
    </row>
    <row r="100" spans="1:17" s="83" customFormat="1" x14ac:dyDescent="0.2">
      <c r="A100" s="85" t="s">
        <v>2769</v>
      </c>
      <c r="B100" s="85" t="s">
        <v>2919</v>
      </c>
      <c r="C100" s="85" t="s">
        <v>2920</v>
      </c>
      <c r="D100" s="85" t="s">
        <v>2921</v>
      </c>
      <c r="E100" s="220" t="str">
        <f t="shared" si="9"/>
        <v xml:space="preserve"> </v>
      </c>
      <c r="F100" s="85" t="str">
        <f t="shared" si="8"/>
        <v>Common Eider, v-nigra</v>
      </c>
      <c r="G100" s="86">
        <v>130000</v>
      </c>
      <c r="H100" s="87">
        <v>170000</v>
      </c>
      <c r="I100" s="81">
        <f t="shared" si="7"/>
        <v>1300</v>
      </c>
      <c r="J100" s="82"/>
      <c r="K100" s="82"/>
      <c r="L100" s="220" t="str">
        <f t="shared" si="10"/>
        <v xml:space="preserve"> </v>
      </c>
      <c r="N100" s="220" t="str">
        <f t="shared" si="11"/>
        <v xml:space="preserve"> </v>
      </c>
      <c r="O100" s="84"/>
      <c r="P100" s="84"/>
      <c r="Q100" s="220" t="str">
        <f t="shared" si="12"/>
        <v xml:space="preserve"> </v>
      </c>
    </row>
    <row r="101" spans="1:17" s="83" customFormat="1" x14ac:dyDescent="0.2">
      <c r="A101" s="85" t="s">
        <v>2769</v>
      </c>
      <c r="B101" s="85" t="s">
        <v>2923</v>
      </c>
      <c r="C101" s="85" t="s">
        <v>2924</v>
      </c>
      <c r="D101" s="85" t="s">
        <v>2925</v>
      </c>
      <c r="E101" s="220" t="str">
        <f t="shared" si="9"/>
        <v xml:space="preserve"> </v>
      </c>
      <c r="F101" s="85" t="str">
        <f t="shared" si="8"/>
        <v>King Eider, E Asia (bre)</v>
      </c>
      <c r="G101" s="86" t="s">
        <v>2660</v>
      </c>
      <c r="H101" s="87" t="s">
        <v>2660</v>
      </c>
      <c r="I101" s="86" t="s">
        <v>2661</v>
      </c>
      <c r="J101" s="82"/>
      <c r="K101" s="82"/>
      <c r="L101" s="220" t="str">
        <f t="shared" si="10"/>
        <v xml:space="preserve"> </v>
      </c>
      <c r="N101" s="220" t="str">
        <f t="shared" si="11"/>
        <v xml:space="preserve"> </v>
      </c>
      <c r="O101" s="84">
        <v>354</v>
      </c>
      <c r="P101" s="84" t="s">
        <v>2922</v>
      </c>
      <c r="Q101" s="220" t="str">
        <f t="shared" si="12"/>
        <v xml:space="preserve"> </v>
      </c>
    </row>
    <row r="102" spans="1:17" s="83" customFormat="1" x14ac:dyDescent="0.2">
      <c r="A102" s="85" t="s">
        <v>2769</v>
      </c>
      <c r="B102" s="85" t="s">
        <v>2927</v>
      </c>
      <c r="C102" s="85" t="s">
        <v>2928</v>
      </c>
      <c r="D102" s="85" t="s">
        <v>2929</v>
      </c>
      <c r="E102" s="220" t="str">
        <f t="shared" si="9"/>
        <v xml:space="preserve"> </v>
      </c>
      <c r="F102" s="85" t="str">
        <f t="shared" si="8"/>
        <v>Spectacled Eider, E Siberia, N &amp; W Alaska</v>
      </c>
      <c r="G102" s="86">
        <v>360000</v>
      </c>
      <c r="H102" s="87">
        <v>400000</v>
      </c>
      <c r="I102" s="81">
        <f t="shared" ref="I102:I124" si="13">G102/100</f>
        <v>3600</v>
      </c>
      <c r="J102" s="82"/>
      <c r="K102" s="82"/>
      <c r="L102" s="220" t="str">
        <f t="shared" si="10"/>
        <v xml:space="preserve"> </v>
      </c>
      <c r="N102" s="220" t="str">
        <f t="shared" si="11"/>
        <v xml:space="preserve"> </v>
      </c>
      <c r="O102" s="84">
        <v>355</v>
      </c>
      <c r="P102" s="84" t="s">
        <v>2926</v>
      </c>
      <c r="Q102" s="220" t="str">
        <f t="shared" si="12"/>
        <v xml:space="preserve"> </v>
      </c>
    </row>
    <row r="103" spans="1:17" s="83" customFormat="1" x14ac:dyDescent="0.2">
      <c r="A103" s="85" t="s">
        <v>2769</v>
      </c>
      <c r="B103" s="85" t="s">
        <v>2931</v>
      </c>
      <c r="C103" s="85" t="s">
        <v>2932</v>
      </c>
      <c r="D103" s="85" t="s">
        <v>2933</v>
      </c>
      <c r="E103" s="220" t="str">
        <f t="shared" si="9"/>
        <v xml:space="preserve"> </v>
      </c>
      <c r="F103" s="85" t="str">
        <f t="shared" si="8"/>
        <v>Steller's Eider, N Pacific (non-bre)</v>
      </c>
      <c r="G103" s="86">
        <v>180000</v>
      </c>
      <c r="H103" s="87">
        <v>180000</v>
      </c>
      <c r="I103" s="81">
        <f t="shared" si="13"/>
        <v>1800</v>
      </c>
      <c r="J103" s="82" t="s">
        <v>2612</v>
      </c>
      <c r="K103" s="82"/>
      <c r="L103" s="220" t="str">
        <f t="shared" si="10"/>
        <v xml:space="preserve"> </v>
      </c>
      <c r="M103" s="83" t="s">
        <v>3405</v>
      </c>
      <c r="N103" s="220" t="str">
        <f t="shared" si="11"/>
        <v xml:space="preserve"> </v>
      </c>
      <c r="O103" s="84">
        <v>356</v>
      </c>
      <c r="P103" s="84" t="s">
        <v>2930</v>
      </c>
      <c r="Q103" s="220" t="str">
        <f t="shared" si="12"/>
        <v xml:space="preserve"> </v>
      </c>
    </row>
    <row r="104" spans="1:17" s="83" customFormat="1" x14ac:dyDescent="0.2">
      <c r="A104" s="85" t="s">
        <v>2769</v>
      </c>
      <c r="B104" s="85" t="s">
        <v>2935</v>
      </c>
      <c r="C104" s="85" t="s">
        <v>2936</v>
      </c>
      <c r="D104" s="85" t="s">
        <v>2937</v>
      </c>
      <c r="E104" s="220" t="str">
        <f t="shared" si="9"/>
        <v xml:space="preserve"> </v>
      </c>
      <c r="F104" s="85" t="str">
        <f t="shared" si="8"/>
        <v>Harlequin Duck, (pacificus)</v>
      </c>
      <c r="G104" s="86">
        <v>25000</v>
      </c>
      <c r="H104" s="87">
        <v>100000</v>
      </c>
      <c r="I104" s="81">
        <f t="shared" si="13"/>
        <v>250</v>
      </c>
      <c r="J104" s="82"/>
      <c r="K104" s="82"/>
      <c r="L104" s="220" t="str">
        <f t="shared" si="10"/>
        <v xml:space="preserve"> </v>
      </c>
      <c r="N104" s="220" t="str">
        <f t="shared" si="11"/>
        <v xml:space="preserve"> </v>
      </c>
      <c r="O104" s="84">
        <v>358</v>
      </c>
      <c r="P104" s="84" t="s">
        <v>2934</v>
      </c>
      <c r="Q104" s="220" t="str">
        <f t="shared" si="12"/>
        <v xml:space="preserve"> </v>
      </c>
    </row>
    <row r="105" spans="1:17" s="83" customFormat="1" x14ac:dyDescent="0.2">
      <c r="A105" s="85" t="s">
        <v>2769</v>
      </c>
      <c r="B105" s="85" t="s">
        <v>2939</v>
      </c>
      <c r="C105" s="85" t="s">
        <v>2940</v>
      </c>
      <c r="D105" s="85" t="s">
        <v>2576</v>
      </c>
      <c r="E105" s="220" t="str">
        <f t="shared" si="9"/>
        <v xml:space="preserve"> </v>
      </c>
      <c r="F105" s="85" t="str">
        <f t="shared" si="8"/>
        <v>Long-tailed Duck, E Asia (non-bre)</v>
      </c>
      <c r="G105" s="86">
        <v>500000</v>
      </c>
      <c r="H105" s="87">
        <v>1000000</v>
      </c>
      <c r="I105" s="81">
        <f t="shared" si="13"/>
        <v>5000</v>
      </c>
      <c r="J105" s="82" t="s">
        <v>2612</v>
      </c>
      <c r="K105" s="82"/>
      <c r="L105" s="220" t="str">
        <f t="shared" si="10"/>
        <v xml:space="preserve"> </v>
      </c>
      <c r="N105" s="220" t="str">
        <f t="shared" si="11"/>
        <v xml:space="preserve"> </v>
      </c>
      <c r="O105" s="84">
        <v>359</v>
      </c>
      <c r="P105" s="84" t="s">
        <v>2938</v>
      </c>
      <c r="Q105" s="220" t="str">
        <f t="shared" si="12"/>
        <v xml:space="preserve"> </v>
      </c>
    </row>
    <row r="106" spans="1:17" s="83" customFormat="1" x14ac:dyDescent="0.2">
      <c r="A106" s="85" t="s">
        <v>2769</v>
      </c>
      <c r="B106" s="85" t="s">
        <v>2942</v>
      </c>
      <c r="C106" s="85" t="s">
        <v>2943</v>
      </c>
      <c r="D106" s="85" t="s">
        <v>2944</v>
      </c>
      <c r="E106" s="220" t="str">
        <f t="shared" si="9"/>
        <v xml:space="preserve"> </v>
      </c>
      <c r="F106" s="85" t="str">
        <f t="shared" si="8"/>
        <v>Black Scoter, americana, E Asia</v>
      </c>
      <c r="G106" s="86">
        <v>300000</v>
      </c>
      <c r="H106" s="87">
        <v>500000</v>
      </c>
      <c r="I106" s="81">
        <f t="shared" si="13"/>
        <v>3000</v>
      </c>
      <c r="J106" s="82"/>
      <c r="K106" s="82"/>
      <c r="L106" s="220" t="str">
        <f t="shared" si="10"/>
        <v xml:space="preserve"> </v>
      </c>
      <c r="N106" s="220" t="str">
        <f t="shared" si="11"/>
        <v xml:space="preserve"> </v>
      </c>
      <c r="O106" s="84">
        <v>360.1</v>
      </c>
      <c r="P106" s="84" t="s">
        <v>2941</v>
      </c>
      <c r="Q106" s="220" t="str">
        <f t="shared" si="12"/>
        <v xml:space="preserve"> </v>
      </c>
    </row>
    <row r="107" spans="1:17" s="83" customFormat="1" x14ac:dyDescent="0.2">
      <c r="A107" s="85" t="s">
        <v>2769</v>
      </c>
      <c r="B107" s="85" t="s">
        <v>2946</v>
      </c>
      <c r="C107" s="85" t="s">
        <v>2947</v>
      </c>
      <c r="D107" s="85" t="s">
        <v>2580</v>
      </c>
      <c r="E107" s="220" t="str">
        <f t="shared" si="9"/>
        <v xml:space="preserve"> </v>
      </c>
      <c r="F107" s="85" t="str">
        <f t="shared" si="8"/>
        <v>Asian White-winged Scoter, E Asia</v>
      </c>
      <c r="G107" s="86">
        <v>600000</v>
      </c>
      <c r="H107" s="87">
        <v>1000000</v>
      </c>
      <c r="I107" s="81">
        <f t="shared" si="13"/>
        <v>6000</v>
      </c>
      <c r="J107" s="82"/>
      <c r="K107" s="82"/>
      <c r="L107" s="220" t="str">
        <f t="shared" si="10"/>
        <v xml:space="preserve"> </v>
      </c>
      <c r="N107" s="220" t="str">
        <f t="shared" si="11"/>
        <v xml:space="preserve"> </v>
      </c>
      <c r="O107" s="84">
        <v>362.2</v>
      </c>
      <c r="P107" s="84" t="s">
        <v>2945</v>
      </c>
      <c r="Q107" s="220" t="str">
        <f t="shared" si="12"/>
        <v xml:space="preserve"> </v>
      </c>
    </row>
    <row r="108" spans="1:17" s="83" customFormat="1" x14ac:dyDescent="0.2">
      <c r="A108" s="85" t="s">
        <v>2769</v>
      </c>
      <c r="B108" s="85" t="s">
        <v>2949</v>
      </c>
      <c r="C108" s="85" t="s">
        <v>2950</v>
      </c>
      <c r="D108" s="85" t="s">
        <v>2951</v>
      </c>
      <c r="E108" s="220" t="str">
        <f t="shared" si="9"/>
        <v xml:space="preserve"> </v>
      </c>
      <c r="F108" s="85" t="str">
        <f t="shared" si="8"/>
        <v>Common Goldeneye, clangula, E Asia (non-bre)</v>
      </c>
      <c r="G108" s="86">
        <v>100000</v>
      </c>
      <c r="H108" s="87">
        <v>1000000</v>
      </c>
      <c r="I108" s="81">
        <f t="shared" si="13"/>
        <v>1000</v>
      </c>
      <c r="J108" s="82"/>
      <c r="K108" s="82"/>
      <c r="L108" s="220" t="str">
        <f t="shared" si="10"/>
        <v xml:space="preserve"> </v>
      </c>
      <c r="N108" s="220" t="str">
        <f t="shared" si="11"/>
        <v xml:space="preserve"> </v>
      </c>
      <c r="O108" s="84">
        <v>365</v>
      </c>
      <c r="P108" s="84" t="s">
        <v>2948</v>
      </c>
      <c r="Q108" s="220" t="str">
        <f t="shared" si="12"/>
        <v xml:space="preserve"> </v>
      </c>
    </row>
    <row r="109" spans="1:17" s="83" customFormat="1" x14ac:dyDescent="0.2">
      <c r="A109" s="85" t="s">
        <v>2769</v>
      </c>
      <c r="B109" s="85" t="s">
        <v>2953</v>
      </c>
      <c r="C109" s="85" t="s">
        <v>2954</v>
      </c>
      <c r="D109" s="85" t="s">
        <v>2576</v>
      </c>
      <c r="E109" s="220" t="str">
        <f t="shared" si="9"/>
        <v xml:space="preserve"> </v>
      </c>
      <c r="F109" s="85" t="str">
        <f t="shared" si="8"/>
        <v>Smew, E Asia (non-bre)</v>
      </c>
      <c r="G109" s="86">
        <v>25000</v>
      </c>
      <c r="H109" s="87">
        <v>25000</v>
      </c>
      <c r="I109" s="81">
        <f t="shared" si="13"/>
        <v>250</v>
      </c>
      <c r="J109" s="82"/>
      <c r="K109" s="82"/>
      <c r="L109" s="220" t="str">
        <f t="shared" si="10"/>
        <v xml:space="preserve"> </v>
      </c>
      <c r="N109" s="220" t="str">
        <f t="shared" si="11"/>
        <v xml:space="preserve"> </v>
      </c>
      <c r="O109" s="84">
        <v>367</v>
      </c>
      <c r="P109" s="84" t="s">
        <v>2952</v>
      </c>
      <c r="Q109" s="220" t="str">
        <f t="shared" si="12"/>
        <v xml:space="preserve"> </v>
      </c>
    </row>
    <row r="110" spans="1:17" s="83" customFormat="1" x14ac:dyDescent="0.2">
      <c r="A110" s="85" t="s">
        <v>2769</v>
      </c>
      <c r="B110" s="85" t="s">
        <v>2956</v>
      </c>
      <c r="C110" s="85" t="s">
        <v>2957</v>
      </c>
      <c r="D110" s="85" t="s">
        <v>2576</v>
      </c>
      <c r="E110" s="220" t="str">
        <f t="shared" si="9"/>
        <v xml:space="preserve"> </v>
      </c>
      <c r="F110" s="85" t="str">
        <f t="shared" si="8"/>
        <v>Red-breasted Merganser, E Asia (non-bre)</v>
      </c>
      <c r="G110" s="86">
        <v>25000</v>
      </c>
      <c r="H110" s="87">
        <v>100000</v>
      </c>
      <c r="I110" s="81">
        <f t="shared" si="13"/>
        <v>250</v>
      </c>
      <c r="J110" s="82"/>
      <c r="K110" s="82"/>
      <c r="L110" s="220" t="str">
        <f t="shared" si="10"/>
        <v xml:space="preserve"> </v>
      </c>
      <c r="N110" s="220" t="str">
        <f t="shared" si="11"/>
        <v xml:space="preserve"> </v>
      </c>
      <c r="O110" s="84">
        <v>369</v>
      </c>
      <c r="P110" s="84" t="s">
        <v>2955</v>
      </c>
      <c r="Q110" s="220" t="str">
        <f t="shared" si="12"/>
        <v xml:space="preserve"> </v>
      </c>
    </row>
    <row r="111" spans="1:17" s="83" customFormat="1" x14ac:dyDescent="0.2">
      <c r="A111" s="85" t="s">
        <v>2769</v>
      </c>
      <c r="B111" s="85" t="s">
        <v>2959</v>
      </c>
      <c r="C111" s="85" t="s">
        <v>2960</v>
      </c>
      <c r="D111" s="85" t="s">
        <v>2701</v>
      </c>
      <c r="E111" s="220" t="str">
        <f t="shared" si="9"/>
        <v xml:space="preserve"> </v>
      </c>
      <c r="F111" s="85" t="str">
        <f t="shared" si="8"/>
        <v>Scaly-sided Merganser, E &amp; SE Asia</v>
      </c>
      <c r="G111" s="86">
        <v>2400</v>
      </c>
      <c r="H111" s="87">
        <v>10000</v>
      </c>
      <c r="I111" s="81">
        <f t="shared" si="13"/>
        <v>24</v>
      </c>
      <c r="J111" s="82" t="s">
        <v>2697</v>
      </c>
      <c r="K111" s="82" t="s">
        <v>2586</v>
      </c>
      <c r="L111" s="220" t="str">
        <f t="shared" si="10"/>
        <v xml:space="preserve"> </v>
      </c>
      <c r="M111" s="83" t="s">
        <v>3405</v>
      </c>
      <c r="N111" s="220" t="str">
        <f t="shared" si="11"/>
        <v xml:space="preserve"> </v>
      </c>
      <c r="O111" s="84">
        <v>370</v>
      </c>
      <c r="P111" s="84" t="s">
        <v>2958</v>
      </c>
      <c r="Q111" s="220" t="str">
        <f t="shared" si="12"/>
        <v xml:space="preserve"> </v>
      </c>
    </row>
    <row r="112" spans="1:17" s="83" customFormat="1" x14ac:dyDescent="0.2">
      <c r="A112" s="85" t="s">
        <v>2769</v>
      </c>
      <c r="B112" s="85" t="s">
        <v>2962</v>
      </c>
      <c r="C112" s="85" t="s">
        <v>2963</v>
      </c>
      <c r="D112" s="85" t="s">
        <v>2964</v>
      </c>
      <c r="E112" s="220" t="str">
        <f t="shared" si="9"/>
        <v xml:space="preserve"> </v>
      </c>
      <c r="F112" s="85" t="str">
        <f t="shared" si="8"/>
        <v>Common Merganser, orientalis, E Asia (non-bre)</v>
      </c>
      <c r="G112" s="86">
        <v>50000</v>
      </c>
      <c r="H112" s="87">
        <v>100000</v>
      </c>
      <c r="I112" s="81">
        <f t="shared" si="13"/>
        <v>500</v>
      </c>
      <c r="J112" s="82"/>
      <c r="K112" s="82"/>
      <c r="L112" s="220" t="str">
        <f t="shared" si="10"/>
        <v xml:space="preserve"> </v>
      </c>
      <c r="N112" s="220" t="str">
        <f t="shared" si="11"/>
        <v xml:space="preserve"> </v>
      </c>
      <c r="O112" s="84">
        <v>371</v>
      </c>
      <c r="P112" s="84" t="s">
        <v>2961</v>
      </c>
      <c r="Q112" s="220" t="str">
        <f t="shared" si="12"/>
        <v xml:space="preserve"> </v>
      </c>
    </row>
    <row r="113" spans="1:17" s="83" customFormat="1" x14ac:dyDescent="0.2">
      <c r="A113" s="89" t="s">
        <v>2966</v>
      </c>
      <c r="B113" s="89" t="s">
        <v>2967</v>
      </c>
      <c r="C113" s="89" t="s">
        <v>2968</v>
      </c>
      <c r="D113" s="89" t="s">
        <v>2925</v>
      </c>
      <c r="E113" s="220" t="str">
        <f t="shared" si="9"/>
        <v xml:space="preserve"> </v>
      </c>
      <c r="F113" s="89" t="str">
        <f t="shared" si="8"/>
        <v>Demoiselle Crane, E Asia (bre)</v>
      </c>
      <c r="G113" s="90">
        <v>70000</v>
      </c>
      <c r="H113" s="91">
        <v>100000</v>
      </c>
      <c r="I113" s="92">
        <f t="shared" si="13"/>
        <v>700</v>
      </c>
      <c r="J113" s="93"/>
      <c r="K113" s="93"/>
      <c r="L113" s="220" t="str">
        <f t="shared" si="10"/>
        <v xml:space="preserve"> </v>
      </c>
      <c r="M113" s="94"/>
      <c r="N113" s="220" t="str">
        <f t="shared" si="11"/>
        <v xml:space="preserve"> </v>
      </c>
      <c r="O113" s="88">
        <v>384</v>
      </c>
      <c r="P113" s="88" t="s">
        <v>2965</v>
      </c>
      <c r="Q113" s="220" t="str">
        <f t="shared" si="12"/>
        <v xml:space="preserve"> </v>
      </c>
    </row>
    <row r="114" spans="1:17" s="83" customFormat="1" x14ac:dyDescent="0.2">
      <c r="A114" s="89" t="s">
        <v>2966</v>
      </c>
      <c r="B114" s="89" t="s">
        <v>2970</v>
      </c>
      <c r="C114" s="89" t="s">
        <v>2971</v>
      </c>
      <c r="D114" s="89" t="s">
        <v>2972</v>
      </c>
      <c r="E114" s="220" t="str">
        <f t="shared" si="9"/>
        <v xml:space="preserve"> </v>
      </c>
      <c r="F114" s="89" t="str">
        <f t="shared" si="8"/>
        <v>Siberian Crane, Eastern</v>
      </c>
      <c r="G114" s="90">
        <v>3500</v>
      </c>
      <c r="H114" s="91">
        <v>3800</v>
      </c>
      <c r="I114" s="92">
        <f t="shared" si="13"/>
        <v>35</v>
      </c>
      <c r="J114" s="93" t="s">
        <v>2907</v>
      </c>
      <c r="K114" s="93"/>
      <c r="L114" s="220" t="str">
        <f t="shared" si="10"/>
        <v xml:space="preserve"> </v>
      </c>
      <c r="M114" s="94"/>
      <c r="N114" s="220" t="str">
        <f t="shared" si="11"/>
        <v xml:space="preserve"> </v>
      </c>
      <c r="O114" s="88">
        <v>387</v>
      </c>
      <c r="P114" s="88" t="s">
        <v>2969</v>
      </c>
      <c r="Q114" s="220" t="str">
        <f t="shared" si="12"/>
        <v xml:space="preserve"> </v>
      </c>
    </row>
    <row r="115" spans="1:17" s="83" customFormat="1" x14ac:dyDescent="0.2">
      <c r="A115" s="89" t="s">
        <v>2966</v>
      </c>
      <c r="B115" s="89" t="s">
        <v>2974</v>
      </c>
      <c r="C115" s="89" t="s">
        <v>2975</v>
      </c>
      <c r="D115" s="89" t="s">
        <v>2976</v>
      </c>
      <c r="E115" s="220" t="str">
        <f t="shared" si="9"/>
        <v xml:space="preserve"> </v>
      </c>
      <c r="F115" s="89" t="str">
        <f t="shared" si="8"/>
        <v>Sarus Crane, sharpii, Indochina</v>
      </c>
      <c r="G115" s="90">
        <v>800</v>
      </c>
      <c r="H115" s="91">
        <v>1000</v>
      </c>
      <c r="I115" s="92">
        <f t="shared" si="13"/>
        <v>8</v>
      </c>
      <c r="J115" s="93" t="s">
        <v>2612</v>
      </c>
      <c r="K115" s="93" t="s">
        <v>2586</v>
      </c>
      <c r="L115" s="220" t="str">
        <f t="shared" si="10"/>
        <v xml:space="preserve"> </v>
      </c>
      <c r="M115" s="94"/>
      <c r="N115" s="220" t="str">
        <f t="shared" si="11"/>
        <v xml:space="preserve"> </v>
      </c>
      <c r="O115" s="88">
        <v>389</v>
      </c>
      <c r="P115" s="88" t="s">
        <v>2973</v>
      </c>
      <c r="Q115" s="220" t="str">
        <f t="shared" si="12"/>
        <v xml:space="preserve"> </v>
      </c>
    </row>
    <row r="116" spans="1:17" s="83" customFormat="1" x14ac:dyDescent="0.2">
      <c r="A116" s="89" t="s">
        <v>2966</v>
      </c>
      <c r="B116" s="89" t="s">
        <v>2974</v>
      </c>
      <c r="C116" s="89" t="s">
        <v>2975</v>
      </c>
      <c r="D116" s="89" t="s">
        <v>2978</v>
      </c>
      <c r="E116" s="220" t="str">
        <f t="shared" si="9"/>
        <v xml:space="preserve"> </v>
      </c>
      <c r="F116" s="89" t="str">
        <f t="shared" si="8"/>
        <v>Sarus Crane, sharpii, Myanmar</v>
      </c>
      <c r="G116" s="90">
        <v>500</v>
      </c>
      <c r="H116" s="91">
        <v>800</v>
      </c>
      <c r="I116" s="92">
        <f t="shared" si="13"/>
        <v>5</v>
      </c>
      <c r="J116" s="93" t="s">
        <v>2612</v>
      </c>
      <c r="K116" s="93" t="s">
        <v>2586</v>
      </c>
      <c r="L116" s="220" t="str">
        <f t="shared" si="10"/>
        <v xml:space="preserve"> </v>
      </c>
      <c r="M116" s="94"/>
      <c r="N116" s="220" t="str">
        <f t="shared" si="11"/>
        <v xml:space="preserve"> </v>
      </c>
      <c r="O116" s="88">
        <v>389</v>
      </c>
      <c r="P116" s="88" t="s">
        <v>2977</v>
      </c>
      <c r="Q116" s="220" t="str">
        <f t="shared" si="12"/>
        <v xml:space="preserve"> </v>
      </c>
    </row>
    <row r="117" spans="1:17" s="83" customFormat="1" x14ac:dyDescent="0.2">
      <c r="A117" s="89" t="s">
        <v>2966</v>
      </c>
      <c r="B117" s="89" t="s">
        <v>2980</v>
      </c>
      <c r="C117" s="89" t="s">
        <v>2981</v>
      </c>
      <c r="D117" s="89" t="s">
        <v>2855</v>
      </c>
      <c r="E117" s="220" t="str">
        <f t="shared" si="9"/>
        <v xml:space="preserve"> </v>
      </c>
      <c r="F117" s="89" t="str">
        <f t="shared" si="8"/>
        <v>White-naped Crane, China (non-bre)</v>
      </c>
      <c r="G117" s="90">
        <v>1000</v>
      </c>
      <c r="H117" s="91">
        <v>1500</v>
      </c>
      <c r="I117" s="92">
        <f t="shared" si="13"/>
        <v>10</v>
      </c>
      <c r="J117" s="93" t="s">
        <v>2612</v>
      </c>
      <c r="K117" s="93"/>
      <c r="L117" s="220" t="str">
        <f t="shared" si="10"/>
        <v xml:space="preserve"> </v>
      </c>
      <c r="M117" s="94" t="s">
        <v>3405</v>
      </c>
      <c r="N117" s="220" t="str">
        <f t="shared" si="11"/>
        <v xml:space="preserve"> </v>
      </c>
      <c r="O117" s="88">
        <v>391</v>
      </c>
      <c r="P117" s="88" t="s">
        <v>2979</v>
      </c>
      <c r="Q117" s="220" t="str">
        <f t="shared" si="12"/>
        <v xml:space="preserve"> </v>
      </c>
    </row>
    <row r="118" spans="1:17" s="83" customFormat="1" x14ac:dyDescent="0.2">
      <c r="A118" s="89" t="s">
        <v>2966</v>
      </c>
      <c r="B118" s="89" t="s">
        <v>2980</v>
      </c>
      <c r="C118" s="89" t="s">
        <v>2981</v>
      </c>
      <c r="D118" s="89" t="s">
        <v>2983</v>
      </c>
      <c r="E118" s="220" t="str">
        <f t="shared" si="9"/>
        <v xml:space="preserve"> </v>
      </c>
      <c r="F118" s="89" t="str">
        <f t="shared" si="8"/>
        <v>White-naped Crane, Korea, Japan (non-bre)</v>
      </c>
      <c r="G118" s="90">
        <v>4500</v>
      </c>
      <c r="H118" s="91">
        <v>5000</v>
      </c>
      <c r="I118" s="92">
        <f t="shared" si="13"/>
        <v>45</v>
      </c>
      <c r="J118" s="93" t="s">
        <v>2612</v>
      </c>
      <c r="K118" s="93"/>
      <c r="L118" s="220" t="str">
        <f t="shared" si="10"/>
        <v xml:space="preserve"> </v>
      </c>
      <c r="M118" s="94"/>
      <c r="N118" s="220" t="str">
        <f t="shared" si="11"/>
        <v xml:space="preserve"> </v>
      </c>
      <c r="O118" s="88">
        <v>391</v>
      </c>
      <c r="P118" s="88" t="s">
        <v>2982</v>
      </c>
      <c r="Q118" s="220" t="str">
        <f t="shared" si="12"/>
        <v xml:space="preserve"> </v>
      </c>
    </row>
    <row r="119" spans="1:17" s="83" customFormat="1" x14ac:dyDescent="0.2">
      <c r="A119" s="89" t="s">
        <v>2966</v>
      </c>
      <c r="B119" s="89" t="s">
        <v>2984</v>
      </c>
      <c r="C119" s="89" t="s">
        <v>2985</v>
      </c>
      <c r="D119" s="89" t="s">
        <v>2986</v>
      </c>
      <c r="E119" s="220" t="str">
        <f t="shared" si="9"/>
        <v xml:space="preserve"> </v>
      </c>
      <c r="F119" s="89" t="str">
        <f t="shared" si="8"/>
        <v>Common Crane, (lilfordi), C China (non-bre)</v>
      </c>
      <c r="G119" s="90">
        <v>10000</v>
      </c>
      <c r="H119" s="91">
        <v>22000</v>
      </c>
      <c r="I119" s="92">
        <f t="shared" si="13"/>
        <v>100</v>
      </c>
      <c r="J119" s="93"/>
      <c r="K119" s="93" t="s">
        <v>2586</v>
      </c>
      <c r="L119" s="220" t="str">
        <f t="shared" si="10"/>
        <v xml:space="preserve"> </v>
      </c>
      <c r="M119" s="94"/>
      <c r="N119" s="220" t="str">
        <f t="shared" si="11"/>
        <v xml:space="preserve"> </v>
      </c>
      <c r="O119" s="88">
        <v>392</v>
      </c>
      <c r="P119" s="88"/>
      <c r="Q119" s="220" t="str">
        <f t="shared" si="12"/>
        <v xml:space="preserve"> </v>
      </c>
    </row>
    <row r="120" spans="1:17" s="83" customFormat="1" x14ac:dyDescent="0.2">
      <c r="A120" s="89" t="s">
        <v>2966</v>
      </c>
      <c r="B120" s="89" t="s">
        <v>2984</v>
      </c>
      <c r="C120" s="89" t="s">
        <v>2985</v>
      </c>
      <c r="D120" s="89" t="s">
        <v>2988</v>
      </c>
      <c r="E120" s="220" t="str">
        <f t="shared" si="9"/>
        <v xml:space="preserve"> </v>
      </c>
      <c r="F120" s="89" t="str">
        <f t="shared" si="8"/>
        <v>Common Crane, (lilfordi), S China (non-bre)</v>
      </c>
      <c r="G120" s="90">
        <v>1000</v>
      </c>
      <c r="H120" s="91">
        <v>1000</v>
      </c>
      <c r="I120" s="92">
        <f t="shared" si="13"/>
        <v>10</v>
      </c>
      <c r="J120" s="93"/>
      <c r="K120" s="93" t="s">
        <v>2586</v>
      </c>
      <c r="L120" s="220" t="str">
        <f t="shared" si="10"/>
        <v xml:space="preserve"> </v>
      </c>
      <c r="M120" s="94" t="s">
        <v>3405</v>
      </c>
      <c r="N120" s="220" t="str">
        <f t="shared" si="11"/>
        <v xml:space="preserve"> </v>
      </c>
      <c r="O120" s="88">
        <v>392</v>
      </c>
      <c r="P120" s="88" t="s">
        <v>2987</v>
      </c>
      <c r="Q120" s="220" t="str">
        <f t="shared" si="12"/>
        <v xml:space="preserve"> </v>
      </c>
    </row>
    <row r="121" spans="1:17" s="83" customFormat="1" x14ac:dyDescent="0.2">
      <c r="A121" s="89" t="s">
        <v>2966</v>
      </c>
      <c r="B121" s="89" t="s">
        <v>2990</v>
      </c>
      <c r="C121" s="89" t="s">
        <v>2991</v>
      </c>
      <c r="D121" s="89" t="s">
        <v>2992</v>
      </c>
      <c r="E121" s="220" t="str">
        <f t="shared" si="9"/>
        <v xml:space="preserve"> </v>
      </c>
      <c r="F121" s="89" t="str">
        <f t="shared" si="8"/>
        <v>Hooded Crane, C China (non-bre)</v>
      </c>
      <c r="G121" s="90">
        <v>1050</v>
      </c>
      <c r="H121" s="91">
        <v>1150</v>
      </c>
      <c r="I121" s="92">
        <f t="shared" si="13"/>
        <v>10.5</v>
      </c>
      <c r="J121" s="93" t="s">
        <v>2612</v>
      </c>
      <c r="K121" s="93"/>
      <c r="L121" s="220" t="str">
        <f t="shared" si="10"/>
        <v xml:space="preserve"> </v>
      </c>
      <c r="M121" s="94"/>
      <c r="N121" s="220" t="str">
        <f t="shared" si="11"/>
        <v xml:space="preserve"> </v>
      </c>
      <c r="O121" s="88">
        <v>393</v>
      </c>
      <c r="P121" s="88" t="s">
        <v>2989</v>
      </c>
      <c r="Q121" s="220" t="str">
        <f t="shared" si="12"/>
        <v xml:space="preserve"> </v>
      </c>
    </row>
    <row r="122" spans="1:17" s="83" customFormat="1" x14ac:dyDescent="0.2">
      <c r="A122" s="89" t="s">
        <v>2966</v>
      </c>
      <c r="B122" s="89" t="s">
        <v>2990</v>
      </c>
      <c r="C122" s="89" t="s">
        <v>2991</v>
      </c>
      <c r="D122" s="89" t="s">
        <v>2983</v>
      </c>
      <c r="E122" s="220" t="str">
        <f t="shared" si="9"/>
        <v xml:space="preserve"> </v>
      </c>
      <c r="F122" s="89" t="str">
        <f t="shared" si="8"/>
        <v>Hooded Crane, Korea, Japan (non-bre)</v>
      </c>
      <c r="G122" s="90">
        <v>10500</v>
      </c>
      <c r="H122" s="91">
        <v>10500</v>
      </c>
      <c r="I122" s="92">
        <f t="shared" si="13"/>
        <v>105</v>
      </c>
      <c r="J122" s="93" t="s">
        <v>2612</v>
      </c>
      <c r="K122" s="93"/>
      <c r="L122" s="220" t="str">
        <f t="shared" si="10"/>
        <v xml:space="preserve"> </v>
      </c>
      <c r="M122" s="94"/>
      <c r="N122" s="220" t="str">
        <f t="shared" si="11"/>
        <v xml:space="preserve"> </v>
      </c>
      <c r="O122" s="88">
        <v>393</v>
      </c>
      <c r="P122" s="88" t="s">
        <v>2993</v>
      </c>
      <c r="Q122" s="220" t="str">
        <f t="shared" si="12"/>
        <v xml:space="preserve"> </v>
      </c>
    </row>
    <row r="123" spans="1:17" s="83" customFormat="1" x14ac:dyDescent="0.2">
      <c r="A123" s="89" t="s">
        <v>2966</v>
      </c>
      <c r="B123" s="89" t="s">
        <v>2995</v>
      </c>
      <c r="C123" s="89" t="s">
        <v>2996</v>
      </c>
      <c r="D123" s="89" t="s">
        <v>2997</v>
      </c>
      <c r="E123" s="220" t="str">
        <f t="shared" si="9"/>
        <v xml:space="preserve"> </v>
      </c>
      <c r="F123" s="89" t="str">
        <f t="shared" si="8"/>
        <v>Red-crowned Crane, E China (non-bre)</v>
      </c>
      <c r="G123" s="90">
        <v>400</v>
      </c>
      <c r="H123" s="91">
        <v>500</v>
      </c>
      <c r="I123" s="92">
        <f t="shared" si="13"/>
        <v>4</v>
      </c>
      <c r="J123" s="93" t="s">
        <v>2697</v>
      </c>
      <c r="K123" s="93" t="s">
        <v>2586</v>
      </c>
      <c r="L123" s="220" t="str">
        <f t="shared" si="10"/>
        <v xml:space="preserve"> </v>
      </c>
      <c r="M123" s="94" t="s">
        <v>3405</v>
      </c>
      <c r="N123" s="220" t="str">
        <f t="shared" si="11"/>
        <v xml:space="preserve"> </v>
      </c>
      <c r="O123" s="88">
        <v>396</v>
      </c>
      <c r="P123" s="88" t="s">
        <v>2994</v>
      </c>
      <c r="Q123" s="220" t="str">
        <f t="shared" si="12"/>
        <v xml:space="preserve"> </v>
      </c>
    </row>
    <row r="124" spans="1:17" s="83" customFormat="1" x14ac:dyDescent="0.2">
      <c r="A124" s="89" t="s">
        <v>2966</v>
      </c>
      <c r="B124" s="89" t="s">
        <v>2995</v>
      </c>
      <c r="C124" s="89" t="s">
        <v>2996</v>
      </c>
      <c r="D124" s="89" t="s">
        <v>2857</v>
      </c>
      <c r="E124" s="220" t="str">
        <f t="shared" si="9"/>
        <v xml:space="preserve"> </v>
      </c>
      <c r="F124" s="89" t="str">
        <f t="shared" si="8"/>
        <v>Red-crowned Crane, Korea (non-bre)</v>
      </c>
      <c r="G124" s="90">
        <v>1050</v>
      </c>
      <c r="H124" s="91">
        <v>1050</v>
      </c>
      <c r="I124" s="92">
        <f t="shared" si="13"/>
        <v>10.5</v>
      </c>
      <c r="J124" s="93" t="s">
        <v>2697</v>
      </c>
      <c r="K124" s="93"/>
      <c r="L124" s="220" t="str">
        <f t="shared" si="10"/>
        <v xml:space="preserve"> </v>
      </c>
      <c r="M124" s="94"/>
      <c r="N124" s="220" t="str">
        <f t="shared" si="11"/>
        <v xml:space="preserve"> </v>
      </c>
      <c r="O124" s="88">
        <v>396</v>
      </c>
      <c r="P124" s="88" t="s">
        <v>2998</v>
      </c>
      <c r="Q124" s="220" t="str">
        <f t="shared" si="12"/>
        <v xml:space="preserve"> </v>
      </c>
    </row>
    <row r="125" spans="1:17" s="83" customFormat="1" x14ac:dyDescent="0.2">
      <c r="A125" s="85" t="s">
        <v>3000</v>
      </c>
      <c r="B125" s="85" t="s">
        <v>3001</v>
      </c>
      <c r="C125" s="85" t="s">
        <v>3002</v>
      </c>
      <c r="D125" s="85" t="s">
        <v>2793</v>
      </c>
      <c r="E125" s="220" t="str">
        <f t="shared" si="9"/>
        <v xml:space="preserve"> </v>
      </c>
      <c r="F125" s="85" t="str">
        <f t="shared" si="8"/>
        <v>Swinhoe's Rail, C &amp; E Asia</v>
      </c>
      <c r="G125" s="86">
        <v>1</v>
      </c>
      <c r="H125" s="87">
        <v>10000</v>
      </c>
      <c r="I125" s="81">
        <v>1</v>
      </c>
      <c r="J125" s="82" t="s">
        <v>2612</v>
      </c>
      <c r="K125" s="82" t="s">
        <v>2586</v>
      </c>
      <c r="L125" s="220" t="str">
        <f t="shared" si="10"/>
        <v xml:space="preserve"> </v>
      </c>
      <c r="M125" s="83" t="s">
        <v>6040</v>
      </c>
      <c r="N125" s="220" t="str">
        <f t="shared" si="11"/>
        <v xml:space="preserve"> </v>
      </c>
      <c r="O125" s="84">
        <v>410</v>
      </c>
      <c r="P125" s="84" t="s">
        <v>2999</v>
      </c>
      <c r="Q125" s="220" t="str">
        <f t="shared" si="12"/>
        <v xml:space="preserve"> </v>
      </c>
    </row>
    <row r="126" spans="1:17" s="83" customFormat="1" x14ac:dyDescent="0.2">
      <c r="A126" s="85" t="s">
        <v>3000</v>
      </c>
      <c r="B126" s="85" t="s">
        <v>3004</v>
      </c>
      <c r="C126" s="85" t="s">
        <v>3005</v>
      </c>
      <c r="D126" s="85" t="s">
        <v>3006</v>
      </c>
      <c r="E126" s="220" t="str">
        <f t="shared" si="9"/>
        <v xml:space="preserve"> </v>
      </c>
      <c r="F126" s="85" t="str">
        <f t="shared" si="8"/>
        <v>Red-necked Crake, New Guinea, NE Australia</v>
      </c>
      <c r="G126" s="86" t="s">
        <v>2660</v>
      </c>
      <c r="H126" s="87" t="s">
        <v>2660</v>
      </c>
      <c r="I126" s="86" t="s">
        <v>2661</v>
      </c>
      <c r="J126" s="82"/>
      <c r="K126" s="82"/>
      <c r="L126" s="220" t="str">
        <f t="shared" si="10"/>
        <v xml:space="preserve"> </v>
      </c>
      <c r="N126" s="220" t="str">
        <f t="shared" si="11"/>
        <v xml:space="preserve"> </v>
      </c>
      <c r="O126" s="84">
        <v>418</v>
      </c>
      <c r="P126" s="84" t="s">
        <v>3003</v>
      </c>
      <c r="Q126" s="220" t="str">
        <f t="shared" si="12"/>
        <v xml:space="preserve"> </v>
      </c>
    </row>
    <row r="127" spans="1:17" s="83" customFormat="1" x14ac:dyDescent="0.2">
      <c r="A127" s="85" t="s">
        <v>3000</v>
      </c>
      <c r="B127" s="85" t="s">
        <v>3008</v>
      </c>
      <c r="C127" s="85" t="s">
        <v>3009</v>
      </c>
      <c r="D127" s="85" t="s">
        <v>3010</v>
      </c>
      <c r="E127" s="220" t="str">
        <f t="shared" si="9"/>
        <v xml:space="preserve"> </v>
      </c>
      <c r="F127" s="85" t="str">
        <f t="shared" si="8"/>
        <v>Red-legged Crake, S &amp; SE Asia</v>
      </c>
      <c r="G127" s="86" t="s">
        <v>2660</v>
      </c>
      <c r="H127" s="87" t="s">
        <v>2660</v>
      </c>
      <c r="I127" s="86" t="s">
        <v>2661</v>
      </c>
      <c r="J127" s="82"/>
      <c r="K127" s="82"/>
      <c r="L127" s="220" t="str">
        <f t="shared" si="10"/>
        <v xml:space="preserve"> </v>
      </c>
      <c r="N127" s="220" t="str">
        <f t="shared" si="11"/>
        <v xml:space="preserve"> </v>
      </c>
      <c r="O127" s="84">
        <v>420</v>
      </c>
      <c r="P127" s="84" t="s">
        <v>3007</v>
      </c>
      <c r="Q127" s="220" t="str">
        <f t="shared" si="12"/>
        <v xml:space="preserve"> </v>
      </c>
    </row>
    <row r="128" spans="1:17" s="83" customFormat="1" x14ac:dyDescent="0.2">
      <c r="A128" s="85" t="s">
        <v>3000</v>
      </c>
      <c r="B128" s="85" t="s">
        <v>3012</v>
      </c>
      <c r="C128" s="85" t="s">
        <v>3013</v>
      </c>
      <c r="D128" s="85" t="s">
        <v>3014</v>
      </c>
      <c r="E128" s="220" t="str">
        <f t="shared" si="9"/>
        <v xml:space="preserve"> </v>
      </c>
      <c r="F128" s="85" t="str">
        <f t="shared" si="8"/>
        <v>Slaty-legged Crake, eurizonoides</v>
      </c>
      <c r="G128" s="86" t="s">
        <v>2660</v>
      </c>
      <c r="H128" s="87" t="s">
        <v>2660</v>
      </c>
      <c r="I128" s="86" t="s">
        <v>2661</v>
      </c>
      <c r="J128" s="82"/>
      <c r="K128" s="82"/>
      <c r="L128" s="220" t="str">
        <f t="shared" si="10"/>
        <v xml:space="preserve"> </v>
      </c>
      <c r="N128" s="220" t="str">
        <f t="shared" si="11"/>
        <v xml:space="preserve"> </v>
      </c>
      <c r="O128" s="84">
        <v>421</v>
      </c>
      <c r="P128" s="84" t="s">
        <v>3011</v>
      </c>
      <c r="Q128" s="220" t="str">
        <f t="shared" si="12"/>
        <v xml:space="preserve"> </v>
      </c>
    </row>
    <row r="129" spans="1:17" s="83" customFormat="1" x14ac:dyDescent="0.2">
      <c r="A129" s="85" t="s">
        <v>3000</v>
      </c>
      <c r="B129" s="85" t="s">
        <v>3012</v>
      </c>
      <c r="C129" s="85" t="s">
        <v>3013</v>
      </c>
      <c r="D129" s="85" t="s">
        <v>3016</v>
      </c>
      <c r="E129" s="220" t="str">
        <f t="shared" si="9"/>
        <v xml:space="preserve"> </v>
      </c>
      <c r="F129" s="85" t="str">
        <f t="shared" si="8"/>
        <v>Slaty-legged Crake, telmatophila</v>
      </c>
      <c r="G129" s="86" t="s">
        <v>2660</v>
      </c>
      <c r="H129" s="87" t="s">
        <v>2660</v>
      </c>
      <c r="I129" s="86" t="s">
        <v>2661</v>
      </c>
      <c r="J129" s="82"/>
      <c r="K129" s="82"/>
      <c r="L129" s="220" t="str">
        <f t="shared" si="10"/>
        <v xml:space="preserve"> </v>
      </c>
      <c r="N129" s="220" t="str">
        <f t="shared" si="11"/>
        <v xml:space="preserve"> </v>
      </c>
      <c r="O129" s="84">
        <v>421</v>
      </c>
      <c r="P129" s="84" t="s">
        <v>3015</v>
      </c>
      <c r="Q129" s="220" t="str">
        <f t="shared" si="12"/>
        <v xml:space="preserve"> </v>
      </c>
    </row>
    <row r="130" spans="1:17" s="83" customFormat="1" x14ac:dyDescent="0.2">
      <c r="A130" s="85" t="s">
        <v>3000</v>
      </c>
      <c r="B130" s="85" t="s">
        <v>3018</v>
      </c>
      <c r="C130" s="85" t="s">
        <v>3019</v>
      </c>
      <c r="D130" s="85" t="s">
        <v>3020</v>
      </c>
      <c r="E130" s="220" t="str">
        <f t="shared" si="9"/>
        <v xml:space="preserve"> </v>
      </c>
      <c r="F130" s="85" t="str">
        <f t="shared" ref="F130:F193" si="14">C130&amp;", "&amp;D130</f>
        <v>Slaty-breasted Rail, albiventer</v>
      </c>
      <c r="G130" s="86" t="s">
        <v>2660</v>
      </c>
      <c r="H130" s="87" t="s">
        <v>2660</v>
      </c>
      <c r="I130" s="86" t="s">
        <v>2661</v>
      </c>
      <c r="J130" s="82"/>
      <c r="K130" s="82"/>
      <c r="L130" s="220" t="str">
        <f t="shared" si="10"/>
        <v xml:space="preserve"> </v>
      </c>
      <c r="N130" s="220" t="str">
        <f t="shared" si="11"/>
        <v xml:space="preserve"> </v>
      </c>
      <c r="O130" s="84">
        <v>452</v>
      </c>
      <c r="P130" s="84" t="s">
        <v>3017</v>
      </c>
      <c r="Q130" s="220" t="str">
        <f t="shared" si="12"/>
        <v xml:space="preserve"> </v>
      </c>
    </row>
    <row r="131" spans="1:17" s="83" customFormat="1" x14ac:dyDescent="0.2">
      <c r="A131" s="85" t="s">
        <v>3000</v>
      </c>
      <c r="B131" s="85" t="s">
        <v>3018</v>
      </c>
      <c r="C131" s="85" t="s">
        <v>3019</v>
      </c>
      <c r="D131" s="85" t="s">
        <v>3022</v>
      </c>
      <c r="E131" s="220" t="str">
        <f t="shared" ref="E131:E194" si="15">" "</f>
        <v xml:space="preserve"> </v>
      </c>
      <c r="F131" s="85" t="str">
        <f t="shared" si="14"/>
        <v>Slaty-breasted Rail, gularis</v>
      </c>
      <c r="G131" s="86" t="s">
        <v>2660</v>
      </c>
      <c r="H131" s="87" t="s">
        <v>2660</v>
      </c>
      <c r="I131" s="86" t="s">
        <v>2661</v>
      </c>
      <c r="J131" s="82"/>
      <c r="K131" s="82"/>
      <c r="L131" s="220" t="str">
        <f t="shared" ref="L131:L194" si="16">" "</f>
        <v xml:space="preserve"> </v>
      </c>
      <c r="N131" s="220" t="str">
        <f t="shared" ref="N131:N194" si="17">" "</f>
        <v xml:space="preserve"> </v>
      </c>
      <c r="O131" s="84">
        <v>452</v>
      </c>
      <c r="P131" s="84" t="s">
        <v>3021</v>
      </c>
      <c r="Q131" s="220" t="str">
        <f t="shared" ref="Q131:Q194" si="18">" "</f>
        <v xml:space="preserve"> </v>
      </c>
    </row>
    <row r="132" spans="1:17" s="83" customFormat="1" x14ac:dyDescent="0.2">
      <c r="A132" s="85" t="s">
        <v>3000</v>
      </c>
      <c r="B132" s="85" t="s">
        <v>3023</v>
      </c>
      <c r="C132" s="85" t="s">
        <v>3024</v>
      </c>
      <c r="D132" s="85" t="s">
        <v>3025</v>
      </c>
      <c r="E132" s="220" t="str">
        <f t="shared" si="15"/>
        <v xml:space="preserve"> </v>
      </c>
      <c r="F132" s="85" t="str">
        <f t="shared" si="14"/>
        <v>Water Rail, korejewi, Western Siberia/South-west Asia</v>
      </c>
      <c r="G132" s="86" t="s">
        <v>2660</v>
      </c>
      <c r="H132" s="87" t="s">
        <v>2660</v>
      </c>
      <c r="I132" s="86" t="s">
        <v>2661</v>
      </c>
      <c r="J132" s="82"/>
      <c r="K132" s="82"/>
      <c r="L132" s="220" t="str">
        <f t="shared" si="16"/>
        <v xml:space="preserve"> </v>
      </c>
      <c r="N132" s="220" t="str">
        <f t="shared" si="17"/>
        <v xml:space="preserve"> </v>
      </c>
      <c r="O132" s="84">
        <v>459</v>
      </c>
      <c r="P132" s="84"/>
      <c r="Q132" s="220" t="str">
        <f t="shared" si="18"/>
        <v xml:space="preserve"> </v>
      </c>
    </row>
    <row r="133" spans="1:17" s="83" customFormat="1" x14ac:dyDescent="0.2">
      <c r="A133" s="85" t="s">
        <v>3000</v>
      </c>
      <c r="B133" s="85" t="s">
        <v>3023</v>
      </c>
      <c r="C133" s="85" t="s">
        <v>3024</v>
      </c>
      <c r="D133" s="85" t="s">
        <v>3027</v>
      </c>
      <c r="E133" s="220" t="str">
        <f t="shared" si="15"/>
        <v xml:space="preserve"> </v>
      </c>
      <c r="F133" s="85" t="str">
        <f t="shared" si="14"/>
        <v>Water Rail, indicus</v>
      </c>
      <c r="G133" s="86" t="s">
        <v>2660</v>
      </c>
      <c r="H133" s="87" t="s">
        <v>2660</v>
      </c>
      <c r="I133" s="86" t="s">
        <v>2661</v>
      </c>
      <c r="J133" s="82"/>
      <c r="K133" s="82"/>
      <c r="L133" s="220" t="str">
        <f t="shared" si="16"/>
        <v xml:space="preserve"> </v>
      </c>
      <c r="N133" s="220" t="str">
        <f t="shared" si="17"/>
        <v xml:space="preserve"> </v>
      </c>
      <c r="O133" s="84">
        <v>459</v>
      </c>
      <c r="P133" s="84" t="s">
        <v>3026</v>
      </c>
      <c r="Q133" s="220" t="str">
        <f t="shared" si="18"/>
        <v xml:space="preserve"> </v>
      </c>
    </row>
    <row r="134" spans="1:17" s="83" customFormat="1" x14ac:dyDescent="0.2">
      <c r="A134" s="85" t="s">
        <v>3000</v>
      </c>
      <c r="B134" s="85" t="s">
        <v>3029</v>
      </c>
      <c r="C134" s="85" t="s">
        <v>3030</v>
      </c>
      <c r="D134" s="85" t="s">
        <v>3031</v>
      </c>
      <c r="E134" s="220" t="str">
        <f t="shared" si="15"/>
        <v xml:space="preserve"> </v>
      </c>
      <c r="F134" s="85" t="str">
        <f t="shared" si="14"/>
        <v>White-breasted Waterhen, phoenicurus</v>
      </c>
      <c r="G134" s="86">
        <v>100000</v>
      </c>
      <c r="H134" s="87">
        <v>1000001</v>
      </c>
      <c r="I134" s="81">
        <f>G134/100</f>
        <v>1000</v>
      </c>
      <c r="J134" s="82"/>
      <c r="K134" s="82"/>
      <c r="L134" s="220" t="str">
        <f t="shared" si="16"/>
        <v xml:space="preserve"> </v>
      </c>
      <c r="N134" s="220" t="str">
        <f t="shared" si="17"/>
        <v xml:space="preserve"> </v>
      </c>
      <c r="O134" s="84">
        <v>491</v>
      </c>
      <c r="P134" s="84" t="s">
        <v>3028</v>
      </c>
      <c r="Q134" s="220" t="str">
        <f t="shared" si="18"/>
        <v xml:space="preserve"> </v>
      </c>
    </row>
    <row r="135" spans="1:17" s="83" customFormat="1" x14ac:dyDescent="0.2">
      <c r="A135" s="85" t="s">
        <v>3000</v>
      </c>
      <c r="B135" s="85" t="s">
        <v>3032</v>
      </c>
      <c r="C135" s="85" t="s">
        <v>3033</v>
      </c>
      <c r="D135" s="85" t="s">
        <v>3034</v>
      </c>
      <c r="E135" s="220" t="str">
        <f t="shared" si="15"/>
        <v xml:space="preserve"> </v>
      </c>
      <c r="F135" s="85" t="str">
        <f t="shared" si="14"/>
        <v>Baillon's Crake, pusilla</v>
      </c>
      <c r="G135" s="86" t="s">
        <v>2660</v>
      </c>
      <c r="H135" s="87" t="s">
        <v>2660</v>
      </c>
      <c r="I135" s="86" t="s">
        <v>2661</v>
      </c>
      <c r="J135" s="82"/>
      <c r="K135" s="82"/>
      <c r="L135" s="220" t="str">
        <f t="shared" si="16"/>
        <v xml:space="preserve"> </v>
      </c>
      <c r="N135" s="220" t="str">
        <f t="shared" si="17"/>
        <v xml:space="preserve"> </v>
      </c>
      <c r="O135" s="84"/>
      <c r="P135" s="84"/>
      <c r="Q135" s="220" t="str">
        <f t="shared" si="18"/>
        <v xml:space="preserve"> </v>
      </c>
    </row>
    <row r="136" spans="1:17" s="83" customFormat="1" x14ac:dyDescent="0.2">
      <c r="A136" s="85" t="s">
        <v>3000</v>
      </c>
      <c r="B136" s="85" t="s">
        <v>3036</v>
      </c>
      <c r="C136" s="85" t="s">
        <v>3037</v>
      </c>
      <c r="D136" s="85" t="s">
        <v>3038</v>
      </c>
      <c r="E136" s="220" t="str">
        <f t="shared" si="15"/>
        <v xml:space="preserve"> </v>
      </c>
      <c r="F136" s="85" t="str">
        <f t="shared" si="14"/>
        <v>Ruddy-breasted Crake, erythrothorax</v>
      </c>
      <c r="G136" s="86" t="s">
        <v>2660</v>
      </c>
      <c r="H136" s="87" t="s">
        <v>2660</v>
      </c>
      <c r="I136" s="86" t="s">
        <v>2661</v>
      </c>
      <c r="J136" s="82"/>
      <c r="K136" s="82"/>
      <c r="L136" s="220" t="str">
        <f t="shared" si="16"/>
        <v xml:space="preserve"> </v>
      </c>
      <c r="N136" s="220" t="str">
        <f t="shared" si="17"/>
        <v xml:space="preserve"> </v>
      </c>
      <c r="O136" s="84">
        <v>504</v>
      </c>
      <c r="P136" s="84" t="s">
        <v>3035</v>
      </c>
      <c r="Q136" s="220" t="str">
        <f t="shared" si="18"/>
        <v xml:space="preserve"> </v>
      </c>
    </row>
    <row r="137" spans="1:17" s="83" customFormat="1" x14ac:dyDescent="0.2">
      <c r="A137" s="85" t="s">
        <v>3000</v>
      </c>
      <c r="B137" s="85" t="s">
        <v>3040</v>
      </c>
      <c r="C137" s="85" t="s">
        <v>3041</v>
      </c>
      <c r="D137" s="85" t="s">
        <v>2689</v>
      </c>
      <c r="E137" s="220" t="str">
        <f t="shared" si="15"/>
        <v xml:space="preserve"> </v>
      </c>
      <c r="F137" s="85" t="str">
        <f t="shared" si="14"/>
        <v>Band-bellied Crake, E, SE Asia</v>
      </c>
      <c r="G137" s="86" t="s">
        <v>2660</v>
      </c>
      <c r="H137" s="87" t="s">
        <v>2660</v>
      </c>
      <c r="I137" s="86" t="s">
        <v>2661</v>
      </c>
      <c r="J137" s="82"/>
      <c r="K137" s="82"/>
      <c r="L137" s="220" t="str">
        <f t="shared" si="16"/>
        <v xml:space="preserve"> </v>
      </c>
      <c r="N137" s="220" t="str">
        <f t="shared" si="17"/>
        <v xml:space="preserve"> </v>
      </c>
      <c r="O137" s="84">
        <v>505</v>
      </c>
      <c r="P137" s="84" t="s">
        <v>3039</v>
      </c>
      <c r="Q137" s="220" t="str">
        <f t="shared" si="18"/>
        <v xml:space="preserve"> </v>
      </c>
    </row>
    <row r="138" spans="1:17" s="83" customFormat="1" x14ac:dyDescent="0.2">
      <c r="A138" s="85" t="s">
        <v>3000</v>
      </c>
      <c r="B138" s="85" t="s">
        <v>3043</v>
      </c>
      <c r="C138" s="85" t="s">
        <v>3044</v>
      </c>
      <c r="D138" s="85" t="s">
        <v>3045</v>
      </c>
      <c r="E138" s="220" t="str">
        <f t="shared" si="15"/>
        <v xml:space="preserve"> </v>
      </c>
      <c r="F138" s="85" t="str">
        <f t="shared" si="14"/>
        <v>Watercock, S, SE &amp; E Asia</v>
      </c>
      <c r="G138" s="86" t="s">
        <v>2660</v>
      </c>
      <c r="H138" s="87" t="s">
        <v>2660</v>
      </c>
      <c r="I138" s="86" t="s">
        <v>2661</v>
      </c>
      <c r="J138" s="82"/>
      <c r="K138" s="82" t="s">
        <v>2586</v>
      </c>
      <c r="L138" s="220" t="str">
        <f t="shared" si="16"/>
        <v xml:space="preserve"> </v>
      </c>
      <c r="N138" s="220" t="str">
        <f t="shared" si="17"/>
        <v xml:space="preserve"> </v>
      </c>
      <c r="O138" s="84">
        <v>521</v>
      </c>
      <c r="P138" s="84" t="s">
        <v>3042</v>
      </c>
      <c r="Q138" s="220" t="str">
        <f t="shared" si="18"/>
        <v xml:space="preserve"> </v>
      </c>
    </row>
    <row r="139" spans="1:17" s="83" customFormat="1" x14ac:dyDescent="0.2">
      <c r="A139" s="85" t="s">
        <v>3000</v>
      </c>
      <c r="B139" s="85" t="s">
        <v>3047</v>
      </c>
      <c r="C139" s="85" t="s">
        <v>3048</v>
      </c>
      <c r="D139" s="85" t="s">
        <v>3049</v>
      </c>
      <c r="E139" s="220" t="str">
        <f t="shared" si="15"/>
        <v xml:space="preserve"> </v>
      </c>
      <c r="F139" s="85" t="str">
        <f t="shared" si="14"/>
        <v>Common Moorhen, chloropus, SE Asia (non-bre)</v>
      </c>
      <c r="G139" s="86" t="s">
        <v>2660</v>
      </c>
      <c r="H139" s="87" t="s">
        <v>2660</v>
      </c>
      <c r="I139" s="86" t="s">
        <v>2661</v>
      </c>
      <c r="J139" s="82"/>
      <c r="K139" s="82"/>
      <c r="L139" s="220" t="str">
        <f t="shared" si="16"/>
        <v xml:space="preserve"> </v>
      </c>
      <c r="N139" s="220" t="str">
        <f t="shared" si="17"/>
        <v xml:space="preserve"> </v>
      </c>
      <c r="O139" s="84">
        <v>538</v>
      </c>
      <c r="P139" s="84" t="s">
        <v>3046</v>
      </c>
      <c r="Q139" s="220" t="str">
        <f t="shared" si="18"/>
        <v xml:space="preserve"> </v>
      </c>
    </row>
    <row r="140" spans="1:17" s="83" customFormat="1" x14ac:dyDescent="0.2">
      <c r="A140" s="85" t="s">
        <v>3000</v>
      </c>
      <c r="B140" s="85" t="s">
        <v>3051</v>
      </c>
      <c r="C140" s="85" t="s">
        <v>3052</v>
      </c>
      <c r="D140" s="85" t="s">
        <v>3053</v>
      </c>
      <c r="E140" s="220" t="str">
        <f t="shared" si="15"/>
        <v xml:space="preserve"> </v>
      </c>
      <c r="F140" s="85" t="str">
        <f t="shared" si="14"/>
        <v>Common Coot, atra, E, SE Asia (non-bre)</v>
      </c>
      <c r="G140" s="86">
        <v>100000</v>
      </c>
      <c r="H140" s="87">
        <v>1000001</v>
      </c>
      <c r="I140" s="81">
        <f t="shared" ref="I140:I203" si="19">G140/100</f>
        <v>1000</v>
      </c>
      <c r="J140" s="82"/>
      <c r="K140" s="82" t="s">
        <v>2586</v>
      </c>
      <c r="L140" s="220" t="str">
        <f t="shared" si="16"/>
        <v xml:space="preserve"> </v>
      </c>
      <c r="N140" s="220" t="str">
        <f t="shared" si="17"/>
        <v xml:space="preserve"> </v>
      </c>
      <c r="O140" s="84">
        <v>545</v>
      </c>
      <c r="P140" s="84" t="s">
        <v>3050</v>
      </c>
      <c r="Q140" s="220" t="str">
        <f t="shared" si="18"/>
        <v xml:space="preserve"> </v>
      </c>
    </row>
    <row r="141" spans="1:17" s="83" customFormat="1" x14ac:dyDescent="0.2">
      <c r="A141" s="89" t="s">
        <v>3055</v>
      </c>
      <c r="B141" s="89" t="s">
        <v>3056</v>
      </c>
      <c r="C141" s="89" t="s">
        <v>3057</v>
      </c>
      <c r="D141" s="89" t="s">
        <v>2729</v>
      </c>
      <c r="E141" s="220" t="str">
        <f t="shared" si="15"/>
        <v xml:space="preserve"> </v>
      </c>
      <c r="F141" s="89" t="str">
        <f t="shared" si="14"/>
        <v>Masked Finfoot, S, SE Asia</v>
      </c>
      <c r="G141" s="90">
        <v>2500</v>
      </c>
      <c r="H141" s="91">
        <v>10000</v>
      </c>
      <c r="I141" s="92">
        <f t="shared" si="19"/>
        <v>25</v>
      </c>
      <c r="J141" s="93" t="s">
        <v>2697</v>
      </c>
      <c r="K141" s="93" t="s">
        <v>2586</v>
      </c>
      <c r="L141" s="220" t="str">
        <f t="shared" si="16"/>
        <v xml:space="preserve"> </v>
      </c>
      <c r="M141" s="94" t="s">
        <v>2908</v>
      </c>
      <c r="N141" s="220" t="str">
        <f t="shared" si="17"/>
        <v xml:space="preserve"> </v>
      </c>
      <c r="O141" s="88">
        <v>559</v>
      </c>
      <c r="P141" s="88" t="s">
        <v>3054</v>
      </c>
      <c r="Q141" s="220" t="str">
        <f t="shared" si="18"/>
        <v xml:space="preserve"> </v>
      </c>
    </row>
    <row r="142" spans="1:17" s="83" customFormat="1" x14ac:dyDescent="0.2">
      <c r="A142" s="85" t="s">
        <v>3059</v>
      </c>
      <c r="B142" s="85" t="s">
        <v>3060</v>
      </c>
      <c r="C142" s="85" t="s">
        <v>1297</v>
      </c>
      <c r="D142" s="85" t="s">
        <v>3010</v>
      </c>
      <c r="E142" s="220" t="str">
        <f t="shared" si="15"/>
        <v xml:space="preserve"> </v>
      </c>
      <c r="F142" s="85" t="str">
        <f t="shared" si="14"/>
        <v>Pheasant-tailed Jacana, S &amp; SE Asia</v>
      </c>
      <c r="G142" s="86">
        <v>100000</v>
      </c>
      <c r="H142" s="87">
        <v>150000</v>
      </c>
      <c r="I142" s="81">
        <f t="shared" si="19"/>
        <v>1000</v>
      </c>
      <c r="J142" s="82"/>
      <c r="K142" s="82" t="s">
        <v>2586</v>
      </c>
      <c r="L142" s="220" t="str">
        <f t="shared" si="16"/>
        <v xml:space="preserve"> </v>
      </c>
      <c r="N142" s="220" t="str">
        <f t="shared" si="17"/>
        <v xml:space="preserve"> </v>
      </c>
      <c r="O142" s="84">
        <v>566</v>
      </c>
      <c r="P142" s="84" t="s">
        <v>3058</v>
      </c>
      <c r="Q142" s="220" t="str">
        <f t="shared" si="18"/>
        <v xml:space="preserve"> </v>
      </c>
    </row>
    <row r="143" spans="1:17" s="83" customFormat="1" x14ac:dyDescent="0.2">
      <c r="A143" s="89" t="s">
        <v>3062</v>
      </c>
      <c r="B143" s="89" t="s">
        <v>3063</v>
      </c>
      <c r="C143" s="89" t="s">
        <v>3064</v>
      </c>
      <c r="D143" s="89" t="s">
        <v>3065</v>
      </c>
      <c r="E143" s="220" t="str">
        <f t="shared" si="15"/>
        <v xml:space="preserve"> </v>
      </c>
      <c r="F143" s="89" t="str">
        <f t="shared" si="14"/>
        <v>Greater Painted-snipe, Asia</v>
      </c>
      <c r="G143" s="90">
        <v>10000</v>
      </c>
      <c r="H143" s="91">
        <v>25000</v>
      </c>
      <c r="I143" s="92">
        <f t="shared" si="19"/>
        <v>100</v>
      </c>
      <c r="J143" s="93"/>
      <c r="K143" s="93"/>
      <c r="L143" s="220" t="str">
        <f t="shared" si="16"/>
        <v xml:space="preserve"> </v>
      </c>
      <c r="M143" s="459" t="s">
        <v>6043</v>
      </c>
      <c r="N143" s="220" t="str">
        <f t="shared" si="17"/>
        <v xml:space="preserve"> </v>
      </c>
      <c r="O143" s="88">
        <v>570</v>
      </c>
      <c r="P143" s="88" t="s">
        <v>3061</v>
      </c>
      <c r="Q143" s="220" t="str">
        <f t="shared" si="18"/>
        <v xml:space="preserve"> </v>
      </c>
    </row>
    <row r="144" spans="1:17" s="83" customFormat="1" x14ac:dyDescent="0.2">
      <c r="A144" s="85" t="s">
        <v>3067</v>
      </c>
      <c r="B144" s="85" t="s">
        <v>3068</v>
      </c>
      <c r="C144" s="85" t="s">
        <v>1299</v>
      </c>
      <c r="D144" s="85" t="s">
        <v>3069</v>
      </c>
      <c r="E144" s="220" t="str">
        <f t="shared" si="15"/>
        <v xml:space="preserve"> </v>
      </c>
      <c r="F144" s="85" t="str">
        <f t="shared" si="14"/>
        <v>Eurasian Oystercatcher, osculans</v>
      </c>
      <c r="G144" s="86">
        <v>5000</v>
      </c>
      <c r="H144" s="87">
        <v>10000</v>
      </c>
      <c r="I144" s="81">
        <f t="shared" si="19"/>
        <v>50</v>
      </c>
      <c r="J144" s="82"/>
      <c r="K144" s="82"/>
      <c r="L144" s="220" t="str">
        <f t="shared" si="16"/>
        <v xml:space="preserve"> </v>
      </c>
      <c r="M144" s="83" t="s">
        <v>3405</v>
      </c>
      <c r="N144" s="220" t="str">
        <f t="shared" si="17"/>
        <v xml:space="preserve"> </v>
      </c>
      <c r="O144" s="84">
        <v>580</v>
      </c>
      <c r="P144" s="84" t="s">
        <v>3066</v>
      </c>
      <c r="Q144" s="220" t="str">
        <f t="shared" si="18"/>
        <v xml:space="preserve"> </v>
      </c>
    </row>
    <row r="145" spans="1:17" s="83" customFormat="1" x14ac:dyDescent="0.2">
      <c r="A145" s="89" t="s">
        <v>3071</v>
      </c>
      <c r="B145" s="89" t="s">
        <v>3072</v>
      </c>
      <c r="C145" s="89" t="s">
        <v>3073</v>
      </c>
      <c r="D145" s="89" t="s">
        <v>3074</v>
      </c>
      <c r="E145" s="220" t="str">
        <f t="shared" si="15"/>
        <v xml:space="preserve"> </v>
      </c>
      <c r="F145" s="89" t="str">
        <f t="shared" si="14"/>
        <v>Black-winged Stilt, himantopus, E &amp; SE Asia</v>
      </c>
      <c r="G145" s="90">
        <v>25000</v>
      </c>
      <c r="H145" s="91">
        <v>100000</v>
      </c>
      <c r="I145" s="92">
        <f t="shared" si="19"/>
        <v>250</v>
      </c>
      <c r="J145" s="93"/>
      <c r="K145" s="93"/>
      <c r="L145" s="220" t="str">
        <f t="shared" si="16"/>
        <v xml:space="preserve"> </v>
      </c>
      <c r="M145" s="94"/>
      <c r="N145" s="220" t="str">
        <f t="shared" si="17"/>
        <v xml:space="preserve"> </v>
      </c>
      <c r="O145" s="88">
        <v>587</v>
      </c>
      <c r="P145" s="88" t="s">
        <v>3070</v>
      </c>
      <c r="Q145" s="220" t="str">
        <f t="shared" si="18"/>
        <v xml:space="preserve"> </v>
      </c>
    </row>
    <row r="146" spans="1:17" s="83" customFormat="1" x14ac:dyDescent="0.2">
      <c r="A146" s="89" t="s">
        <v>3071</v>
      </c>
      <c r="B146" s="89" t="s">
        <v>3076</v>
      </c>
      <c r="C146" s="89" t="s">
        <v>3077</v>
      </c>
      <c r="D146" s="89" t="s">
        <v>3078</v>
      </c>
      <c r="E146" s="220" t="str">
        <f t="shared" si="15"/>
        <v xml:space="preserve"> </v>
      </c>
      <c r="F146" s="89" t="str">
        <f t="shared" si="14"/>
        <v>White-headed Stilt, SE Asia - Australia</v>
      </c>
      <c r="G146" s="90">
        <v>25000</v>
      </c>
      <c r="H146" s="91">
        <v>1000000</v>
      </c>
      <c r="I146" s="92">
        <f t="shared" si="19"/>
        <v>250</v>
      </c>
      <c r="J146" s="93"/>
      <c r="K146" s="93"/>
      <c r="L146" s="220" t="str">
        <f t="shared" si="16"/>
        <v xml:space="preserve"> </v>
      </c>
      <c r="M146" s="94" t="s">
        <v>3405</v>
      </c>
      <c r="N146" s="220" t="str">
        <f t="shared" si="17"/>
        <v xml:space="preserve"> </v>
      </c>
      <c r="O146" s="88">
        <v>590</v>
      </c>
      <c r="P146" s="88" t="s">
        <v>3075</v>
      </c>
      <c r="Q146" s="220" t="str">
        <f t="shared" si="18"/>
        <v xml:space="preserve"> </v>
      </c>
    </row>
    <row r="147" spans="1:17" s="83" customFormat="1" x14ac:dyDescent="0.2">
      <c r="A147" s="89" t="s">
        <v>3071</v>
      </c>
      <c r="B147" s="89" t="s">
        <v>3080</v>
      </c>
      <c r="C147" s="89" t="s">
        <v>1303</v>
      </c>
      <c r="D147" s="89" t="s">
        <v>2580</v>
      </c>
      <c r="E147" s="220" t="str">
        <f t="shared" si="15"/>
        <v xml:space="preserve"> </v>
      </c>
      <c r="F147" s="89" t="str">
        <f t="shared" si="14"/>
        <v>Pied Avocet, E Asia</v>
      </c>
      <c r="G147" s="90">
        <v>100000</v>
      </c>
      <c r="H147" s="91">
        <v>100000</v>
      </c>
      <c r="I147" s="92">
        <f t="shared" si="19"/>
        <v>1000</v>
      </c>
      <c r="J147" s="93"/>
      <c r="K147" s="93"/>
      <c r="L147" s="220" t="str">
        <f t="shared" si="16"/>
        <v xml:space="preserve"> </v>
      </c>
      <c r="M147" s="94" t="s">
        <v>3405</v>
      </c>
      <c r="N147" s="220" t="str">
        <f t="shared" si="17"/>
        <v xml:space="preserve"> </v>
      </c>
      <c r="O147" s="88">
        <v>593</v>
      </c>
      <c r="P147" s="88" t="s">
        <v>3079</v>
      </c>
      <c r="Q147" s="220" t="str">
        <f t="shared" si="18"/>
        <v xml:space="preserve"> </v>
      </c>
    </row>
    <row r="148" spans="1:17" s="83" customFormat="1" x14ac:dyDescent="0.2">
      <c r="A148" s="85" t="s">
        <v>3082</v>
      </c>
      <c r="B148" s="85" t="s">
        <v>3083</v>
      </c>
      <c r="C148" s="85" t="s">
        <v>1306</v>
      </c>
      <c r="D148" s="85" t="s">
        <v>1761</v>
      </c>
      <c r="E148" s="220" t="str">
        <f t="shared" si="15"/>
        <v xml:space="preserve"> </v>
      </c>
      <c r="F148" s="85" t="str">
        <f t="shared" si="14"/>
        <v>Australian Pratincole, Australia</v>
      </c>
      <c r="G148" s="86">
        <v>25000</v>
      </c>
      <c r="H148" s="87">
        <v>100000</v>
      </c>
      <c r="I148" s="81">
        <f t="shared" si="19"/>
        <v>250</v>
      </c>
      <c r="J148" s="82"/>
      <c r="K148" s="82"/>
      <c r="L148" s="220" t="str">
        <f t="shared" si="16"/>
        <v xml:space="preserve"> </v>
      </c>
      <c r="M148" s="83" t="s">
        <v>3405</v>
      </c>
      <c r="N148" s="220" t="str">
        <f t="shared" si="17"/>
        <v xml:space="preserve"> </v>
      </c>
      <c r="O148" s="84">
        <v>616</v>
      </c>
      <c r="P148" s="84" t="s">
        <v>3081</v>
      </c>
      <c r="Q148" s="220" t="str">
        <f t="shared" si="18"/>
        <v xml:space="preserve"> </v>
      </c>
    </row>
    <row r="149" spans="1:17" s="83" customFormat="1" x14ac:dyDescent="0.2">
      <c r="A149" s="85" t="s">
        <v>3082</v>
      </c>
      <c r="B149" s="85" t="s">
        <v>3085</v>
      </c>
      <c r="C149" s="85" t="s">
        <v>1305</v>
      </c>
      <c r="D149" s="85" t="s">
        <v>3086</v>
      </c>
      <c r="E149" s="220" t="str">
        <f t="shared" si="15"/>
        <v xml:space="preserve"> </v>
      </c>
      <c r="F149" s="85" t="str">
        <f t="shared" si="14"/>
        <v>Oriental Pratincole, E-SE Asia, Australia</v>
      </c>
      <c r="G149" s="86">
        <v>2880000</v>
      </c>
      <c r="H149" s="87">
        <v>2880000</v>
      </c>
      <c r="I149" s="81">
        <f t="shared" si="19"/>
        <v>28800</v>
      </c>
      <c r="J149" s="82"/>
      <c r="K149" s="82"/>
      <c r="L149" s="220" t="str">
        <f t="shared" si="16"/>
        <v xml:space="preserve"> </v>
      </c>
      <c r="M149" s="83" t="s">
        <v>3405</v>
      </c>
      <c r="N149" s="220" t="str">
        <f t="shared" si="17"/>
        <v xml:space="preserve"> </v>
      </c>
      <c r="O149" s="84">
        <v>618</v>
      </c>
      <c r="P149" s="84" t="s">
        <v>3084</v>
      </c>
      <c r="Q149" s="220" t="str">
        <f t="shared" si="18"/>
        <v xml:space="preserve"> </v>
      </c>
    </row>
    <row r="150" spans="1:17" s="83" customFormat="1" x14ac:dyDescent="0.2">
      <c r="A150" s="89" t="s">
        <v>3088</v>
      </c>
      <c r="B150" s="89" t="s">
        <v>3089</v>
      </c>
      <c r="C150" s="89" t="s">
        <v>1294</v>
      </c>
      <c r="D150" s="89" t="s">
        <v>3090</v>
      </c>
      <c r="E150" s="220" t="str">
        <f t="shared" si="15"/>
        <v xml:space="preserve"> </v>
      </c>
      <c r="F150" s="89" t="str">
        <f t="shared" si="14"/>
        <v>Northern Lapwing, E, SE Asia (non-bre)</v>
      </c>
      <c r="G150" s="90">
        <v>100000</v>
      </c>
      <c r="H150" s="91">
        <v>1000000</v>
      </c>
      <c r="I150" s="92">
        <f t="shared" si="19"/>
        <v>1000</v>
      </c>
      <c r="J150" s="93"/>
      <c r="K150" s="93"/>
      <c r="L150" s="220" t="str">
        <f t="shared" si="16"/>
        <v xml:space="preserve"> </v>
      </c>
      <c r="M150" s="94"/>
      <c r="N150" s="220" t="str">
        <f t="shared" si="17"/>
        <v xml:space="preserve"> </v>
      </c>
      <c r="O150" s="88">
        <v>624</v>
      </c>
      <c r="P150" s="88" t="s">
        <v>3087</v>
      </c>
      <c r="Q150" s="220" t="str">
        <f t="shared" si="18"/>
        <v xml:space="preserve"> </v>
      </c>
    </row>
    <row r="151" spans="1:17" s="83" customFormat="1" x14ac:dyDescent="0.2">
      <c r="A151" s="89" t="s">
        <v>3088</v>
      </c>
      <c r="B151" s="89" t="s">
        <v>3092</v>
      </c>
      <c r="C151" s="89" t="s">
        <v>1290</v>
      </c>
      <c r="D151" s="89" t="s">
        <v>2667</v>
      </c>
      <c r="E151" s="220" t="str">
        <f t="shared" si="15"/>
        <v xml:space="preserve"> </v>
      </c>
      <c r="F151" s="89" t="str">
        <f t="shared" si="14"/>
        <v>Grey-headed Lapwing, E, SE &amp; S Asia</v>
      </c>
      <c r="G151" s="90">
        <v>25000</v>
      </c>
      <c r="H151" s="91">
        <v>100000</v>
      </c>
      <c r="I151" s="92">
        <f t="shared" si="19"/>
        <v>250</v>
      </c>
      <c r="J151" s="93"/>
      <c r="K151" s="93" t="s">
        <v>2586</v>
      </c>
      <c r="L151" s="220" t="str">
        <f t="shared" si="16"/>
        <v xml:space="preserve"> </v>
      </c>
      <c r="M151" s="94"/>
      <c r="N151" s="220" t="str">
        <f t="shared" si="17"/>
        <v xml:space="preserve"> </v>
      </c>
      <c r="O151" s="88">
        <v>638</v>
      </c>
      <c r="P151" s="88" t="s">
        <v>3091</v>
      </c>
      <c r="Q151" s="220" t="str">
        <f t="shared" si="18"/>
        <v xml:space="preserve"> </v>
      </c>
    </row>
    <row r="152" spans="1:17" s="83" customFormat="1" x14ac:dyDescent="0.2">
      <c r="A152" s="89" t="s">
        <v>3088</v>
      </c>
      <c r="B152" s="89" t="s">
        <v>3094</v>
      </c>
      <c r="C152" s="89" t="s">
        <v>1251</v>
      </c>
      <c r="D152" s="89" t="s">
        <v>3095</v>
      </c>
      <c r="E152" s="220" t="str">
        <f t="shared" si="15"/>
        <v xml:space="preserve"> </v>
      </c>
      <c r="F152" s="89" t="str">
        <f t="shared" si="14"/>
        <v>Pacific Golden Plover, E, SE Asia Australia &amp; Oceania (non-bre)</v>
      </c>
      <c r="G152" s="90">
        <v>100000</v>
      </c>
      <c r="H152" s="91">
        <v>100000</v>
      </c>
      <c r="I152" s="92">
        <f t="shared" si="19"/>
        <v>1000</v>
      </c>
      <c r="J152" s="93"/>
      <c r="K152" s="93"/>
      <c r="L152" s="220" t="str">
        <f t="shared" si="16"/>
        <v xml:space="preserve"> </v>
      </c>
      <c r="M152" s="94"/>
      <c r="N152" s="220" t="str">
        <f t="shared" si="17"/>
        <v xml:space="preserve"> </v>
      </c>
      <c r="O152" s="88">
        <v>650</v>
      </c>
      <c r="P152" s="88" t="s">
        <v>3093</v>
      </c>
      <c r="Q152" s="220" t="str">
        <f t="shared" si="18"/>
        <v xml:space="preserve"> </v>
      </c>
    </row>
    <row r="153" spans="1:17" s="83" customFormat="1" x14ac:dyDescent="0.2">
      <c r="A153" s="89" t="s">
        <v>3088</v>
      </c>
      <c r="B153" s="89" t="s">
        <v>3094</v>
      </c>
      <c r="C153" s="89" t="s">
        <v>1251</v>
      </c>
      <c r="D153" s="89" t="s">
        <v>3096</v>
      </c>
      <c r="E153" s="220" t="str">
        <f t="shared" si="15"/>
        <v xml:space="preserve"> </v>
      </c>
      <c r="F153" s="89" t="str">
        <f t="shared" si="14"/>
        <v>Pacific Golden Plover, Pacific Islands (non-bre)</v>
      </c>
      <c r="G153" s="90">
        <v>35000</v>
      </c>
      <c r="H153" s="91">
        <v>50000</v>
      </c>
      <c r="I153" s="92">
        <f t="shared" si="19"/>
        <v>350</v>
      </c>
      <c r="J153" s="93"/>
      <c r="K153" s="93"/>
      <c r="L153" s="220" t="str">
        <f t="shared" si="16"/>
        <v xml:space="preserve"> </v>
      </c>
      <c r="M153" s="94"/>
      <c r="N153" s="220" t="str">
        <f t="shared" si="17"/>
        <v xml:space="preserve"> </v>
      </c>
      <c r="O153" s="88">
        <v>650</v>
      </c>
      <c r="P153" s="88"/>
      <c r="Q153" s="220" t="str">
        <f t="shared" si="18"/>
        <v xml:space="preserve"> </v>
      </c>
    </row>
    <row r="154" spans="1:17" s="83" customFormat="1" x14ac:dyDescent="0.2">
      <c r="A154" s="89" t="s">
        <v>3088</v>
      </c>
      <c r="B154" s="89" t="s">
        <v>3098</v>
      </c>
      <c r="C154" s="89" t="s">
        <v>1259</v>
      </c>
      <c r="D154" s="89" t="s">
        <v>3099</v>
      </c>
      <c r="E154" s="220" t="str">
        <f t="shared" si="15"/>
        <v xml:space="preserve"> </v>
      </c>
      <c r="F154" s="89" t="str">
        <f t="shared" si="14"/>
        <v>Grey Plover, squatarola, E, SE Asia &amp; Australia (non-bre)</v>
      </c>
      <c r="G154" s="90">
        <v>104000</v>
      </c>
      <c r="H154" s="91">
        <v>104000</v>
      </c>
      <c r="I154" s="92">
        <f t="shared" si="19"/>
        <v>1040</v>
      </c>
      <c r="J154" s="93"/>
      <c r="K154" s="93" t="s">
        <v>2586</v>
      </c>
      <c r="L154" s="220" t="str">
        <f t="shared" si="16"/>
        <v xml:space="preserve"> </v>
      </c>
      <c r="M154" s="94" t="s">
        <v>3405</v>
      </c>
      <c r="N154" s="220" t="str">
        <f t="shared" si="17"/>
        <v xml:space="preserve"> </v>
      </c>
      <c r="O154" s="88">
        <v>652</v>
      </c>
      <c r="P154" s="88" t="s">
        <v>3097</v>
      </c>
      <c r="Q154" s="220" t="str">
        <f t="shared" si="18"/>
        <v xml:space="preserve"> </v>
      </c>
    </row>
    <row r="155" spans="1:17" s="83" customFormat="1" x14ac:dyDescent="0.2">
      <c r="A155" s="89" t="s">
        <v>3088</v>
      </c>
      <c r="B155" s="89" t="s">
        <v>3101</v>
      </c>
      <c r="C155" s="89" t="s">
        <v>1287</v>
      </c>
      <c r="D155" s="89" t="s">
        <v>2667</v>
      </c>
      <c r="E155" s="220" t="str">
        <f t="shared" si="15"/>
        <v xml:space="preserve"> </v>
      </c>
      <c r="F155" s="89" t="str">
        <f t="shared" si="14"/>
        <v>Long-billed Plover, E, SE &amp; S Asia</v>
      </c>
      <c r="G155" s="90">
        <v>1</v>
      </c>
      <c r="H155" s="91">
        <v>25000</v>
      </c>
      <c r="I155" s="92">
        <v>1</v>
      </c>
      <c r="J155" s="93"/>
      <c r="K155" s="93" t="s">
        <v>2586</v>
      </c>
      <c r="L155" s="220" t="str">
        <f t="shared" si="16"/>
        <v xml:space="preserve"> </v>
      </c>
      <c r="M155" s="459" t="s">
        <v>6040</v>
      </c>
      <c r="N155" s="220" t="str">
        <f t="shared" si="17"/>
        <v xml:space="preserve"> </v>
      </c>
      <c r="O155" s="88">
        <v>656</v>
      </c>
      <c r="P155" s="88" t="s">
        <v>3100</v>
      </c>
      <c r="Q155" s="220" t="str">
        <f t="shared" si="18"/>
        <v xml:space="preserve"> </v>
      </c>
    </row>
    <row r="156" spans="1:17" s="83" customFormat="1" x14ac:dyDescent="0.2">
      <c r="A156" s="89" t="s">
        <v>3088</v>
      </c>
      <c r="B156" s="89" t="s">
        <v>3103</v>
      </c>
      <c r="C156" s="89" t="s">
        <v>1260</v>
      </c>
      <c r="D156" s="89" t="s">
        <v>3104</v>
      </c>
      <c r="E156" s="220" t="str">
        <f t="shared" si="15"/>
        <v xml:space="preserve"> </v>
      </c>
      <c r="F156" s="89" t="str">
        <f t="shared" si="14"/>
        <v>Little Ringed Plover, curonicus C &amp; E Asia</v>
      </c>
      <c r="G156" s="90">
        <v>25000</v>
      </c>
      <c r="H156" s="91">
        <v>25000</v>
      </c>
      <c r="I156" s="92">
        <f t="shared" si="19"/>
        <v>250</v>
      </c>
      <c r="J156" s="93"/>
      <c r="K156" s="93"/>
      <c r="L156" s="220" t="str">
        <f t="shared" si="16"/>
        <v xml:space="preserve"> </v>
      </c>
      <c r="M156" s="94"/>
      <c r="N156" s="220" t="str">
        <f t="shared" si="17"/>
        <v xml:space="preserve"> </v>
      </c>
      <c r="O156" s="88">
        <v>657</v>
      </c>
      <c r="P156" s="88" t="s">
        <v>3102</v>
      </c>
      <c r="Q156" s="220" t="str">
        <f t="shared" si="18"/>
        <v xml:space="preserve"> </v>
      </c>
    </row>
    <row r="157" spans="1:17" s="83" customFormat="1" x14ac:dyDescent="0.2">
      <c r="A157" s="89" t="s">
        <v>3088</v>
      </c>
      <c r="B157" s="89" t="s">
        <v>3103</v>
      </c>
      <c r="C157" s="89" t="s">
        <v>1260</v>
      </c>
      <c r="D157" s="89" t="s">
        <v>3106</v>
      </c>
      <c r="E157" s="220" t="str">
        <f t="shared" si="15"/>
        <v xml:space="preserve"> </v>
      </c>
      <c r="F157" s="89" t="str">
        <f t="shared" si="14"/>
        <v>Little Ringed Plover, jerdoni</v>
      </c>
      <c r="G157" s="90">
        <v>25000</v>
      </c>
      <c r="H157" s="91">
        <v>100000</v>
      </c>
      <c r="I157" s="92">
        <f t="shared" si="19"/>
        <v>250</v>
      </c>
      <c r="J157" s="93"/>
      <c r="K157" s="93"/>
      <c r="L157" s="220" t="str">
        <f t="shared" si="16"/>
        <v xml:space="preserve"> </v>
      </c>
      <c r="M157" s="94"/>
      <c r="N157" s="220" t="str">
        <f t="shared" si="17"/>
        <v xml:space="preserve"> </v>
      </c>
      <c r="O157" s="88">
        <v>657</v>
      </c>
      <c r="P157" s="88" t="s">
        <v>3105</v>
      </c>
      <c r="Q157" s="220" t="str">
        <f t="shared" si="18"/>
        <v xml:space="preserve"> </v>
      </c>
    </row>
    <row r="158" spans="1:17" s="83" customFormat="1" x14ac:dyDescent="0.2">
      <c r="A158" s="89" t="s">
        <v>3088</v>
      </c>
      <c r="B158" s="89" t="s">
        <v>3108</v>
      </c>
      <c r="C158" s="89" t="s">
        <v>1269</v>
      </c>
      <c r="D158" s="89" t="s">
        <v>3109</v>
      </c>
      <c r="E158" s="220" t="str">
        <f t="shared" si="15"/>
        <v xml:space="preserve"> </v>
      </c>
      <c r="F158" s="89" t="str">
        <f t="shared" si="14"/>
        <v>Kentish Plover, dealbatus</v>
      </c>
      <c r="G158" s="90">
        <v>100000</v>
      </c>
      <c r="H158" s="91">
        <v>100000</v>
      </c>
      <c r="I158" s="92">
        <f t="shared" si="19"/>
        <v>1000</v>
      </c>
      <c r="J158" s="93"/>
      <c r="K158" s="93"/>
      <c r="L158" s="220" t="str">
        <f t="shared" si="16"/>
        <v xml:space="preserve"> </v>
      </c>
      <c r="M158" s="94"/>
      <c r="N158" s="220" t="str">
        <f t="shared" si="17"/>
        <v xml:space="preserve"> </v>
      </c>
      <c r="O158" s="88">
        <v>667</v>
      </c>
      <c r="P158" s="88" t="s">
        <v>3107</v>
      </c>
      <c r="Q158" s="220" t="str">
        <f t="shared" si="18"/>
        <v xml:space="preserve"> </v>
      </c>
    </row>
    <row r="159" spans="1:17" s="83" customFormat="1" x14ac:dyDescent="0.2">
      <c r="A159" s="89" t="s">
        <v>3088</v>
      </c>
      <c r="B159" s="89" t="s">
        <v>3111</v>
      </c>
      <c r="C159" s="89" t="s">
        <v>1275</v>
      </c>
      <c r="D159" s="89" t="s">
        <v>3112</v>
      </c>
      <c r="E159" s="220" t="str">
        <f t="shared" si="15"/>
        <v xml:space="preserve"> </v>
      </c>
      <c r="F159" s="89" t="str">
        <f t="shared" si="14"/>
        <v>Double-banded Plover, bicinctus</v>
      </c>
      <c r="G159" s="90">
        <v>50000</v>
      </c>
      <c r="H159" s="91">
        <v>50000</v>
      </c>
      <c r="I159" s="92">
        <f t="shared" si="19"/>
        <v>500</v>
      </c>
      <c r="J159" s="93"/>
      <c r="K159" s="93" t="s">
        <v>2586</v>
      </c>
      <c r="L159" s="220" t="str">
        <f t="shared" si="16"/>
        <v xml:space="preserve"> </v>
      </c>
      <c r="M159" s="94"/>
      <c r="N159" s="220" t="str">
        <f t="shared" si="17"/>
        <v xml:space="preserve"> </v>
      </c>
      <c r="O159" s="88">
        <v>675</v>
      </c>
      <c r="P159" s="88" t="s">
        <v>3110</v>
      </c>
      <c r="Q159" s="220" t="str">
        <f t="shared" si="18"/>
        <v xml:space="preserve"> </v>
      </c>
    </row>
    <row r="160" spans="1:17" s="83" customFormat="1" x14ac:dyDescent="0.2">
      <c r="A160" s="89" t="s">
        <v>3088</v>
      </c>
      <c r="B160" s="89" t="s">
        <v>3114</v>
      </c>
      <c r="C160" s="176" t="s">
        <v>1280</v>
      </c>
      <c r="D160" s="89" t="s">
        <v>3115</v>
      </c>
      <c r="E160" s="220" t="str">
        <f t="shared" si="15"/>
        <v xml:space="preserve"> </v>
      </c>
      <c r="F160" s="89" t="str">
        <f t="shared" si="14"/>
        <v>Lesser Sand Plover, mongolus</v>
      </c>
      <c r="G160" s="90">
        <v>25500</v>
      </c>
      <c r="H160" s="91">
        <v>25500</v>
      </c>
      <c r="I160" s="92">
        <f>G160/100</f>
        <v>255</v>
      </c>
      <c r="J160" s="93"/>
      <c r="K160" s="93" t="s">
        <v>2586</v>
      </c>
      <c r="L160" s="220" t="str">
        <f t="shared" si="16"/>
        <v xml:space="preserve"> </v>
      </c>
      <c r="M160" s="94" t="s">
        <v>3405</v>
      </c>
      <c r="N160" s="220" t="str">
        <f t="shared" si="17"/>
        <v xml:space="preserve"> </v>
      </c>
      <c r="O160" s="88">
        <v>676</v>
      </c>
      <c r="P160" s="88" t="s">
        <v>3113</v>
      </c>
      <c r="Q160" s="220" t="str">
        <f t="shared" si="18"/>
        <v xml:space="preserve"> </v>
      </c>
    </row>
    <row r="161" spans="1:17" s="83" customFormat="1" x14ac:dyDescent="0.2">
      <c r="A161" s="89" t="s">
        <v>3088</v>
      </c>
      <c r="B161" s="89" t="s">
        <v>3114</v>
      </c>
      <c r="C161" s="89" t="s">
        <v>1280</v>
      </c>
      <c r="D161" s="89" t="s">
        <v>3116</v>
      </c>
      <c r="E161" s="220" t="str">
        <f t="shared" si="15"/>
        <v xml:space="preserve"> </v>
      </c>
      <c r="F161" s="89" t="str">
        <f t="shared" si="14"/>
        <v>Lesser Sand Plover, atrifrons</v>
      </c>
      <c r="G161" s="90">
        <v>120000</v>
      </c>
      <c r="H161" s="91">
        <v>150000</v>
      </c>
      <c r="I161" s="92">
        <f t="shared" si="19"/>
        <v>1200</v>
      </c>
      <c r="J161" s="93"/>
      <c r="K161" s="93"/>
      <c r="L161" s="220" t="str">
        <f t="shared" si="16"/>
        <v xml:space="preserve"> </v>
      </c>
      <c r="M161" s="94"/>
      <c r="N161" s="220" t="str">
        <f t="shared" si="17"/>
        <v xml:space="preserve"> </v>
      </c>
      <c r="O161" s="88">
        <v>676</v>
      </c>
      <c r="P161" s="88"/>
      <c r="Q161" s="220" t="str">
        <f t="shared" si="18"/>
        <v xml:space="preserve"> </v>
      </c>
    </row>
    <row r="162" spans="1:17" s="83" customFormat="1" x14ac:dyDescent="0.2">
      <c r="A162" s="89" t="s">
        <v>3088</v>
      </c>
      <c r="B162" s="89" t="s">
        <v>3114</v>
      </c>
      <c r="C162" s="89" t="s">
        <v>1280</v>
      </c>
      <c r="D162" s="89" t="s">
        <v>3118</v>
      </c>
      <c r="E162" s="220" t="str">
        <f t="shared" si="15"/>
        <v xml:space="preserve"> </v>
      </c>
      <c r="F162" s="89" t="str">
        <f t="shared" si="14"/>
        <v>Lesser Sand Plover, schaeferi</v>
      </c>
      <c r="G162" s="90">
        <v>30000</v>
      </c>
      <c r="H162" s="91">
        <v>30000</v>
      </c>
      <c r="I162" s="92">
        <f t="shared" si="19"/>
        <v>300</v>
      </c>
      <c r="J162" s="93"/>
      <c r="K162" s="93"/>
      <c r="L162" s="220" t="str">
        <f t="shared" si="16"/>
        <v xml:space="preserve"> </v>
      </c>
      <c r="M162" s="94"/>
      <c r="N162" s="220" t="str">
        <f t="shared" si="17"/>
        <v xml:space="preserve"> </v>
      </c>
      <c r="O162" s="88">
        <v>676</v>
      </c>
      <c r="P162" s="88" t="s">
        <v>3117</v>
      </c>
      <c r="Q162" s="220" t="str">
        <f t="shared" si="18"/>
        <v xml:space="preserve"> </v>
      </c>
    </row>
    <row r="163" spans="1:17" s="83" customFormat="1" x14ac:dyDescent="0.2">
      <c r="A163" s="89" t="s">
        <v>3088</v>
      </c>
      <c r="B163" s="89" t="s">
        <v>3114</v>
      </c>
      <c r="C163" s="89" t="s">
        <v>1280</v>
      </c>
      <c r="D163" s="89" t="s">
        <v>3120</v>
      </c>
      <c r="E163" s="220" t="str">
        <f t="shared" si="15"/>
        <v xml:space="preserve"> </v>
      </c>
      <c r="F163" s="89" t="str">
        <f t="shared" si="14"/>
        <v>Lesser Sand Plover, stegmanni</v>
      </c>
      <c r="G163" s="90">
        <v>13000</v>
      </c>
      <c r="H163" s="91">
        <v>13000</v>
      </c>
      <c r="I163" s="92">
        <f t="shared" si="19"/>
        <v>130</v>
      </c>
      <c r="J163" s="93"/>
      <c r="K163" s="93" t="s">
        <v>2586</v>
      </c>
      <c r="L163" s="220" t="str">
        <f t="shared" si="16"/>
        <v xml:space="preserve"> </v>
      </c>
      <c r="M163" s="94" t="s">
        <v>3405</v>
      </c>
      <c r="N163" s="220" t="str">
        <f t="shared" si="17"/>
        <v xml:space="preserve"> </v>
      </c>
      <c r="O163" s="88">
        <v>676</v>
      </c>
      <c r="P163" s="88" t="s">
        <v>3119</v>
      </c>
      <c r="Q163" s="220" t="str">
        <f t="shared" si="18"/>
        <v xml:space="preserve"> </v>
      </c>
    </row>
    <row r="164" spans="1:17" s="83" customFormat="1" x14ac:dyDescent="0.2">
      <c r="A164" s="89" t="s">
        <v>3088</v>
      </c>
      <c r="B164" s="89" t="s">
        <v>3122</v>
      </c>
      <c r="C164" s="89" t="s">
        <v>1286</v>
      </c>
      <c r="D164" s="89" t="s">
        <v>3123</v>
      </c>
      <c r="E164" s="220" t="str">
        <f t="shared" si="15"/>
        <v xml:space="preserve"> </v>
      </c>
      <c r="F164" s="89" t="str">
        <f t="shared" si="14"/>
        <v>Greater Sand Plover, leschenaultii, SE Asia, Australia (non-bre)</v>
      </c>
      <c r="G164" s="90">
        <v>79000</v>
      </c>
      <c r="H164" s="91">
        <v>79000</v>
      </c>
      <c r="I164" s="92">
        <f t="shared" si="19"/>
        <v>790</v>
      </c>
      <c r="J164" s="93"/>
      <c r="K164" s="93" t="s">
        <v>2586</v>
      </c>
      <c r="L164" s="220" t="str">
        <f t="shared" si="16"/>
        <v xml:space="preserve"> </v>
      </c>
      <c r="M164" s="94" t="s">
        <v>3405</v>
      </c>
      <c r="N164" s="220" t="str">
        <f t="shared" si="17"/>
        <v xml:space="preserve"> </v>
      </c>
      <c r="O164" s="88">
        <v>677</v>
      </c>
      <c r="P164" s="88" t="s">
        <v>3121</v>
      </c>
      <c r="Q164" s="220" t="str">
        <f t="shared" si="18"/>
        <v xml:space="preserve"> </v>
      </c>
    </row>
    <row r="165" spans="1:17" s="83" customFormat="1" x14ac:dyDescent="0.2">
      <c r="A165" s="89" t="s">
        <v>3088</v>
      </c>
      <c r="B165" s="89" t="s">
        <v>3125</v>
      </c>
      <c r="C165" s="89" t="s">
        <v>1288</v>
      </c>
      <c r="D165" s="89" t="s">
        <v>3126</v>
      </c>
      <c r="E165" s="220" t="str">
        <f t="shared" si="15"/>
        <v xml:space="preserve"> </v>
      </c>
      <c r="F165" s="89" t="str">
        <f t="shared" si="14"/>
        <v>Oriental Plover, Central Asia (bre)</v>
      </c>
      <c r="G165" s="90">
        <v>145000</v>
      </c>
      <c r="H165" s="91">
        <v>155000</v>
      </c>
      <c r="I165" s="92">
        <f t="shared" si="19"/>
        <v>1450</v>
      </c>
      <c r="J165" s="93"/>
      <c r="K165" s="93"/>
      <c r="L165" s="220" t="str">
        <f t="shared" si="16"/>
        <v xml:space="preserve"> </v>
      </c>
      <c r="M165" s="94" t="s">
        <v>3405</v>
      </c>
      <c r="N165" s="220" t="str">
        <f t="shared" si="17"/>
        <v xml:space="preserve"> </v>
      </c>
      <c r="O165" s="88">
        <v>679</v>
      </c>
      <c r="P165" s="88" t="s">
        <v>3124</v>
      </c>
      <c r="Q165" s="220" t="str">
        <f t="shared" si="18"/>
        <v xml:space="preserve"> </v>
      </c>
    </row>
    <row r="166" spans="1:17" s="83" customFormat="1" x14ac:dyDescent="0.2">
      <c r="A166" s="85" t="s">
        <v>3128</v>
      </c>
      <c r="B166" s="85" t="s">
        <v>3129</v>
      </c>
      <c r="C166" s="85" t="s">
        <v>933</v>
      </c>
      <c r="D166" s="85" t="s">
        <v>3130</v>
      </c>
      <c r="E166" s="220" t="str">
        <f t="shared" si="15"/>
        <v xml:space="preserve"> </v>
      </c>
      <c r="F166" s="85" t="str">
        <f t="shared" si="14"/>
        <v>Eurasian Woodcock, C &amp; E Asia (bre)</v>
      </c>
      <c r="G166" s="86">
        <v>25000</v>
      </c>
      <c r="H166" s="87">
        <v>1000000</v>
      </c>
      <c r="I166" s="81">
        <f t="shared" si="19"/>
        <v>250</v>
      </c>
      <c r="J166" s="82"/>
      <c r="K166" s="82"/>
      <c r="L166" s="220" t="str">
        <f t="shared" si="16"/>
        <v xml:space="preserve"> </v>
      </c>
      <c r="N166" s="220" t="str">
        <f t="shared" si="17"/>
        <v xml:space="preserve"> </v>
      </c>
      <c r="O166" s="84">
        <v>691</v>
      </c>
      <c r="P166" s="84" t="s">
        <v>3127</v>
      </c>
      <c r="Q166" s="220" t="str">
        <f t="shared" si="18"/>
        <v xml:space="preserve"> </v>
      </c>
    </row>
    <row r="167" spans="1:17" s="83" customFormat="1" x14ac:dyDescent="0.2">
      <c r="A167" s="85" t="s">
        <v>3128</v>
      </c>
      <c r="B167" s="85" t="s">
        <v>3132</v>
      </c>
      <c r="C167" s="85" t="s">
        <v>3133</v>
      </c>
      <c r="D167" s="85" t="s">
        <v>3090</v>
      </c>
      <c r="E167" s="220" t="str">
        <f t="shared" si="15"/>
        <v xml:space="preserve"> </v>
      </c>
      <c r="F167" s="85" t="str">
        <f t="shared" si="14"/>
        <v>Jack Snipe, E, SE Asia (non-bre)</v>
      </c>
      <c r="G167" s="86">
        <v>1</v>
      </c>
      <c r="H167" s="87">
        <v>10000</v>
      </c>
      <c r="I167" s="81">
        <v>1</v>
      </c>
      <c r="J167" s="82"/>
      <c r="K167" s="82"/>
      <c r="L167" s="220" t="str">
        <f t="shared" si="16"/>
        <v xml:space="preserve"> </v>
      </c>
      <c r="M167" s="83" t="s">
        <v>6040</v>
      </c>
      <c r="N167" s="220" t="str">
        <f t="shared" si="17"/>
        <v xml:space="preserve"> </v>
      </c>
      <c r="O167" s="84">
        <v>701</v>
      </c>
      <c r="P167" s="84" t="s">
        <v>3131</v>
      </c>
      <c r="Q167" s="220" t="str">
        <f t="shared" si="18"/>
        <v xml:space="preserve"> </v>
      </c>
    </row>
    <row r="168" spans="1:17" s="83" customFormat="1" x14ac:dyDescent="0.2">
      <c r="A168" s="85" t="s">
        <v>3128</v>
      </c>
      <c r="B168" s="85" t="s">
        <v>3135</v>
      </c>
      <c r="C168" s="85" t="s">
        <v>929</v>
      </c>
      <c r="D168" s="85" t="s">
        <v>3136</v>
      </c>
      <c r="E168" s="220" t="str">
        <f t="shared" si="15"/>
        <v xml:space="preserve"> </v>
      </c>
      <c r="F168" s="85" t="str">
        <f t="shared" si="14"/>
        <v>Solitary Snipe, japonica</v>
      </c>
      <c r="G168" s="86">
        <v>1</v>
      </c>
      <c r="H168" s="87">
        <v>10000</v>
      </c>
      <c r="I168" s="81">
        <v>1</v>
      </c>
      <c r="J168" s="82"/>
      <c r="K168" s="82"/>
      <c r="L168" s="220" t="str">
        <f t="shared" si="16"/>
        <v xml:space="preserve"> </v>
      </c>
      <c r="M168" s="83" t="s">
        <v>6040</v>
      </c>
      <c r="N168" s="220" t="str">
        <f t="shared" si="17"/>
        <v xml:space="preserve"> </v>
      </c>
      <c r="O168" s="84">
        <v>702</v>
      </c>
      <c r="P168" s="84" t="s">
        <v>3134</v>
      </c>
      <c r="Q168" s="220" t="str">
        <f t="shared" si="18"/>
        <v xml:space="preserve"> </v>
      </c>
    </row>
    <row r="169" spans="1:17" s="83" customFormat="1" x14ac:dyDescent="0.2">
      <c r="A169" s="85" t="s">
        <v>3128</v>
      </c>
      <c r="B169" s="85" t="s">
        <v>3138</v>
      </c>
      <c r="C169" s="85" t="s">
        <v>3139</v>
      </c>
      <c r="D169" s="85" t="s">
        <v>2925</v>
      </c>
      <c r="E169" s="220" t="str">
        <f t="shared" si="15"/>
        <v xml:space="preserve"> </v>
      </c>
      <c r="F169" s="85" t="str">
        <f t="shared" si="14"/>
        <v>Latham's Snipe, E Asia (bre)</v>
      </c>
      <c r="G169" s="86">
        <v>25000</v>
      </c>
      <c r="H169" s="87">
        <v>100000</v>
      </c>
      <c r="I169" s="81">
        <f t="shared" si="19"/>
        <v>250</v>
      </c>
      <c r="J169" s="82"/>
      <c r="K169" s="82" t="s">
        <v>2586</v>
      </c>
      <c r="L169" s="220" t="str">
        <f t="shared" si="16"/>
        <v xml:space="preserve"> </v>
      </c>
      <c r="N169" s="220" t="str">
        <f t="shared" si="17"/>
        <v xml:space="preserve"> </v>
      </c>
      <c r="O169" s="84">
        <v>703</v>
      </c>
      <c r="P169" s="84" t="s">
        <v>3137</v>
      </c>
      <c r="Q169" s="220" t="str">
        <f t="shared" si="18"/>
        <v xml:space="preserve"> </v>
      </c>
    </row>
    <row r="170" spans="1:17" s="83" customFormat="1" x14ac:dyDescent="0.2">
      <c r="A170" s="85" t="s">
        <v>3128</v>
      </c>
      <c r="B170" s="85" t="s">
        <v>3141</v>
      </c>
      <c r="C170" s="85" t="s">
        <v>3142</v>
      </c>
      <c r="D170" s="85" t="s">
        <v>3010</v>
      </c>
      <c r="E170" s="220" t="str">
        <f t="shared" si="15"/>
        <v xml:space="preserve"> </v>
      </c>
      <c r="F170" s="85" t="str">
        <f t="shared" si="14"/>
        <v>Wood Snipe, S &amp; SE Asia</v>
      </c>
      <c r="G170" s="86">
        <v>2500</v>
      </c>
      <c r="H170" s="87">
        <v>10000</v>
      </c>
      <c r="I170" s="81">
        <f t="shared" si="19"/>
        <v>25</v>
      </c>
      <c r="J170" s="82" t="s">
        <v>2612</v>
      </c>
      <c r="K170" s="82" t="s">
        <v>2586</v>
      </c>
      <c r="L170" s="220" t="str">
        <f t="shared" si="16"/>
        <v xml:space="preserve"> </v>
      </c>
      <c r="N170" s="220" t="str">
        <f t="shared" si="17"/>
        <v xml:space="preserve"> </v>
      </c>
      <c r="O170" s="84">
        <v>704</v>
      </c>
      <c r="P170" s="84" t="s">
        <v>3140</v>
      </c>
      <c r="Q170" s="220" t="str">
        <f t="shared" si="18"/>
        <v xml:space="preserve"> </v>
      </c>
    </row>
    <row r="171" spans="1:17" s="83" customFormat="1" x14ac:dyDescent="0.2">
      <c r="A171" s="85" t="s">
        <v>3128</v>
      </c>
      <c r="B171" s="85" t="s">
        <v>3144</v>
      </c>
      <c r="C171" s="85" t="s">
        <v>931</v>
      </c>
      <c r="D171" s="85" t="s">
        <v>2896</v>
      </c>
      <c r="E171" s="220" t="str">
        <f t="shared" si="15"/>
        <v xml:space="preserve"> </v>
      </c>
      <c r="F171" s="85" t="str">
        <f t="shared" si="14"/>
        <v>Pintail Snipe, E &amp; SE Asia (non-bre)</v>
      </c>
      <c r="G171" s="86">
        <v>25000</v>
      </c>
      <c r="H171" s="87">
        <v>1000000</v>
      </c>
      <c r="I171" s="81">
        <f t="shared" si="19"/>
        <v>250</v>
      </c>
      <c r="J171" s="82"/>
      <c r="K171" s="82"/>
      <c r="L171" s="220" t="str">
        <f t="shared" si="16"/>
        <v xml:space="preserve"> </v>
      </c>
      <c r="N171" s="220" t="str">
        <f t="shared" si="17"/>
        <v xml:space="preserve"> </v>
      </c>
      <c r="O171" s="84">
        <v>705</v>
      </c>
      <c r="P171" s="84" t="s">
        <v>3143</v>
      </c>
      <c r="Q171" s="220" t="str">
        <f t="shared" si="18"/>
        <v xml:space="preserve"> </v>
      </c>
    </row>
    <row r="172" spans="1:17" s="83" customFormat="1" x14ac:dyDescent="0.2">
      <c r="A172" s="85" t="s">
        <v>3128</v>
      </c>
      <c r="B172" s="85" t="s">
        <v>3145</v>
      </c>
      <c r="C172" s="85" t="s">
        <v>3146</v>
      </c>
      <c r="D172" s="85" t="s">
        <v>3147</v>
      </c>
      <c r="E172" s="220" t="str">
        <f t="shared" si="15"/>
        <v xml:space="preserve"> </v>
      </c>
      <c r="F172" s="85" t="str">
        <f t="shared" si="14"/>
        <v>Swinhoe's Snipe, Central Asia (bre).</v>
      </c>
      <c r="G172" s="86">
        <v>25000</v>
      </c>
      <c r="H172" s="87">
        <v>100000</v>
      </c>
      <c r="I172" s="81">
        <f t="shared" si="19"/>
        <v>250</v>
      </c>
      <c r="J172" s="82"/>
      <c r="K172" s="82"/>
      <c r="L172" s="220" t="str">
        <f t="shared" si="16"/>
        <v xml:space="preserve"> </v>
      </c>
      <c r="N172" s="220" t="str">
        <f t="shared" si="17"/>
        <v xml:space="preserve"> </v>
      </c>
      <c r="O172" s="84"/>
      <c r="P172" s="84"/>
      <c r="Q172" s="220" t="str">
        <f t="shared" si="18"/>
        <v xml:space="preserve"> </v>
      </c>
    </row>
    <row r="173" spans="1:17" s="83" customFormat="1" x14ac:dyDescent="0.2">
      <c r="A173" s="85" t="s">
        <v>3128</v>
      </c>
      <c r="B173" s="85" t="s">
        <v>3149</v>
      </c>
      <c r="C173" s="85" t="s">
        <v>926</v>
      </c>
      <c r="D173" s="85" t="s">
        <v>3150</v>
      </c>
      <c r="E173" s="220" t="str">
        <f t="shared" si="15"/>
        <v xml:space="preserve"> </v>
      </c>
      <c r="F173" s="85" t="str">
        <f t="shared" si="14"/>
        <v>Common Snipe, gallinago, E &amp; SE Asia (non-bre)</v>
      </c>
      <c r="G173" s="86">
        <v>100000</v>
      </c>
      <c r="H173" s="87">
        <v>1000000</v>
      </c>
      <c r="I173" s="81">
        <f t="shared" si="19"/>
        <v>1000</v>
      </c>
      <c r="J173" s="82"/>
      <c r="K173" s="82"/>
      <c r="L173" s="220" t="str">
        <f t="shared" si="16"/>
        <v xml:space="preserve"> </v>
      </c>
      <c r="N173" s="220" t="str">
        <f t="shared" si="17"/>
        <v xml:space="preserve"> </v>
      </c>
      <c r="O173" s="84">
        <v>710</v>
      </c>
      <c r="P173" s="84" t="s">
        <v>3148</v>
      </c>
      <c r="Q173" s="220" t="str">
        <f t="shared" si="18"/>
        <v xml:space="preserve"> </v>
      </c>
    </row>
    <row r="174" spans="1:17" s="83" customFormat="1" x14ac:dyDescent="0.2">
      <c r="A174" s="85" t="s">
        <v>3128</v>
      </c>
      <c r="B174" s="85" t="s">
        <v>3152</v>
      </c>
      <c r="C174" s="85" t="s">
        <v>1155</v>
      </c>
      <c r="D174" s="85" t="s">
        <v>3130</v>
      </c>
      <c r="E174" s="220" t="str">
        <f t="shared" si="15"/>
        <v xml:space="preserve"> </v>
      </c>
      <c r="F174" s="85" t="str">
        <f t="shared" si="14"/>
        <v>Asian Dowitcher, C &amp; E Asia (bre)</v>
      </c>
      <c r="G174" s="86">
        <v>23000</v>
      </c>
      <c r="H174" s="87">
        <v>23000</v>
      </c>
      <c r="I174" s="81">
        <f t="shared" si="19"/>
        <v>230</v>
      </c>
      <c r="J174" s="82"/>
      <c r="K174" s="82" t="s">
        <v>2586</v>
      </c>
      <c r="L174" s="220" t="str">
        <f t="shared" si="16"/>
        <v xml:space="preserve"> </v>
      </c>
      <c r="N174" s="220" t="str">
        <f t="shared" si="17"/>
        <v xml:space="preserve"> </v>
      </c>
      <c r="O174" s="84">
        <v>720</v>
      </c>
      <c r="P174" s="84" t="s">
        <v>3151</v>
      </c>
      <c r="Q174" s="220" t="str">
        <f t="shared" si="18"/>
        <v xml:space="preserve"> </v>
      </c>
    </row>
    <row r="175" spans="1:17" s="83" customFormat="1" x14ac:dyDescent="0.2">
      <c r="A175" s="85" t="s">
        <v>3128</v>
      </c>
      <c r="B175" s="85" t="s">
        <v>3154</v>
      </c>
      <c r="C175" s="85" t="s">
        <v>934</v>
      </c>
      <c r="D175" s="85" t="s">
        <v>3155</v>
      </c>
      <c r="E175" s="220" t="str">
        <f t="shared" si="15"/>
        <v xml:space="preserve"> </v>
      </c>
      <c r="F175" s="85" t="str">
        <f t="shared" si="14"/>
        <v>Black-tailed Godwit, melanuroides</v>
      </c>
      <c r="G175" s="86">
        <v>139000</v>
      </c>
      <c r="H175" s="87">
        <v>139000</v>
      </c>
      <c r="I175" s="81">
        <f t="shared" si="19"/>
        <v>1390</v>
      </c>
      <c r="J175" s="82"/>
      <c r="K175" s="82" t="s">
        <v>2586</v>
      </c>
      <c r="L175" s="220" t="str">
        <f t="shared" si="16"/>
        <v xml:space="preserve"> </v>
      </c>
      <c r="M175" s="83" t="s">
        <v>3405</v>
      </c>
      <c r="N175" s="220" t="str">
        <f t="shared" si="17"/>
        <v xml:space="preserve"> </v>
      </c>
      <c r="O175" s="84">
        <v>721</v>
      </c>
      <c r="P175" s="84" t="s">
        <v>3153</v>
      </c>
      <c r="Q175" s="220" t="str">
        <f t="shared" si="18"/>
        <v xml:space="preserve"> </v>
      </c>
    </row>
    <row r="176" spans="1:17" s="83" customFormat="1" x14ac:dyDescent="0.2">
      <c r="A176" s="85" t="s">
        <v>3128</v>
      </c>
      <c r="B176" s="85" t="s">
        <v>3157</v>
      </c>
      <c r="C176" s="85" t="s">
        <v>968</v>
      </c>
      <c r="D176" s="85" t="s">
        <v>3158</v>
      </c>
      <c r="E176" s="220" t="str">
        <f t="shared" si="15"/>
        <v xml:space="preserve"> </v>
      </c>
      <c r="F176" s="85" t="str">
        <f t="shared" si="14"/>
        <v>Bar-tailed Godwit, menzbieri &amp; (anadyrensis)</v>
      </c>
      <c r="G176" s="86">
        <v>146000</v>
      </c>
      <c r="H176" s="87">
        <v>146000</v>
      </c>
      <c r="I176" s="81">
        <f t="shared" si="19"/>
        <v>1460</v>
      </c>
      <c r="J176" s="82"/>
      <c r="K176" s="82" t="s">
        <v>2586</v>
      </c>
      <c r="L176" s="220" t="str">
        <f t="shared" si="16"/>
        <v xml:space="preserve"> </v>
      </c>
      <c r="M176" s="83" t="s">
        <v>3405</v>
      </c>
      <c r="N176" s="220" t="str">
        <f t="shared" si="17"/>
        <v xml:space="preserve"> </v>
      </c>
      <c r="O176" s="84">
        <v>723</v>
      </c>
      <c r="P176" s="84" t="s">
        <v>3156</v>
      </c>
      <c r="Q176" s="220" t="str">
        <f t="shared" si="18"/>
        <v xml:space="preserve"> </v>
      </c>
    </row>
    <row r="177" spans="1:17" s="83" customFormat="1" x14ac:dyDescent="0.2">
      <c r="A177" s="85" t="s">
        <v>3128</v>
      </c>
      <c r="B177" s="85" t="s">
        <v>3157</v>
      </c>
      <c r="C177" s="85" t="s">
        <v>968</v>
      </c>
      <c r="D177" s="85" t="s">
        <v>3160</v>
      </c>
      <c r="E177" s="220" t="str">
        <f t="shared" si="15"/>
        <v xml:space="preserve"> </v>
      </c>
      <c r="F177" s="85" t="str">
        <f t="shared" si="14"/>
        <v>Bar-tailed Godwit, baueri</v>
      </c>
      <c r="G177" s="86">
        <v>133000</v>
      </c>
      <c r="H177" s="87">
        <v>133000</v>
      </c>
      <c r="I177" s="81">
        <f t="shared" si="19"/>
        <v>1330</v>
      </c>
      <c r="J177" s="82"/>
      <c r="K177" s="82" t="s">
        <v>2586</v>
      </c>
      <c r="L177" s="220" t="str">
        <f t="shared" si="16"/>
        <v xml:space="preserve"> </v>
      </c>
      <c r="M177" s="83" t="s">
        <v>3405</v>
      </c>
      <c r="N177" s="220" t="str">
        <f t="shared" si="17"/>
        <v xml:space="preserve"> </v>
      </c>
      <c r="O177" s="84">
        <v>723</v>
      </c>
      <c r="P177" s="84" t="s">
        <v>3159</v>
      </c>
      <c r="Q177" s="220" t="str">
        <f t="shared" si="18"/>
        <v xml:space="preserve"> </v>
      </c>
    </row>
    <row r="178" spans="1:17" s="83" customFormat="1" x14ac:dyDescent="0.2">
      <c r="A178" s="85" t="s">
        <v>3128</v>
      </c>
      <c r="B178" s="85" t="s">
        <v>3162</v>
      </c>
      <c r="C178" s="85" t="s">
        <v>1003</v>
      </c>
      <c r="D178" s="85" t="s">
        <v>3163</v>
      </c>
      <c r="E178" s="220" t="str">
        <f t="shared" si="15"/>
        <v xml:space="preserve"> </v>
      </c>
      <c r="F178" s="85" t="str">
        <f t="shared" si="14"/>
        <v>Little Curlew, N Siberia (bre)</v>
      </c>
      <c r="G178" s="86">
        <v>180000</v>
      </c>
      <c r="H178" s="87">
        <v>180000</v>
      </c>
      <c r="I178" s="81">
        <f t="shared" si="19"/>
        <v>1800</v>
      </c>
      <c r="J178" s="82"/>
      <c r="K178" s="82"/>
      <c r="L178" s="220" t="str">
        <f t="shared" si="16"/>
        <v xml:space="preserve"> </v>
      </c>
      <c r="N178" s="220" t="str">
        <f t="shared" si="17"/>
        <v xml:space="preserve"> </v>
      </c>
      <c r="O178" s="84">
        <v>725</v>
      </c>
      <c r="P178" s="84" t="s">
        <v>3161</v>
      </c>
      <c r="Q178" s="220" t="str">
        <f t="shared" si="18"/>
        <v xml:space="preserve"> </v>
      </c>
    </row>
    <row r="179" spans="1:17" s="83" customFormat="1" x14ac:dyDescent="0.2">
      <c r="A179" s="85" t="s">
        <v>3128</v>
      </c>
      <c r="B179" s="85" t="s">
        <v>3165</v>
      </c>
      <c r="C179" s="85" t="s">
        <v>1012</v>
      </c>
      <c r="D179" s="85" t="s">
        <v>3166</v>
      </c>
      <c r="E179" s="220" t="str">
        <f t="shared" si="15"/>
        <v xml:space="preserve"> </v>
      </c>
      <c r="F179" s="85" t="str">
        <f t="shared" si="14"/>
        <v>Whimbrel, variegatus, E &amp; SE Asia (non-bre)</v>
      </c>
      <c r="G179" s="86">
        <v>55000</v>
      </c>
      <c r="H179" s="87">
        <v>55000</v>
      </c>
      <c r="I179" s="81">
        <f t="shared" si="19"/>
        <v>550</v>
      </c>
      <c r="J179" s="82"/>
      <c r="K179" s="82" t="s">
        <v>2586</v>
      </c>
      <c r="L179" s="220" t="str">
        <f t="shared" si="16"/>
        <v xml:space="preserve"> </v>
      </c>
      <c r="N179" s="220" t="str">
        <f t="shared" si="17"/>
        <v xml:space="preserve"> </v>
      </c>
      <c r="O179" s="84">
        <v>727</v>
      </c>
      <c r="P179" s="84" t="s">
        <v>3164</v>
      </c>
      <c r="Q179" s="220" t="str">
        <f t="shared" si="18"/>
        <v xml:space="preserve"> </v>
      </c>
    </row>
    <row r="180" spans="1:17" s="83" customFormat="1" x14ac:dyDescent="0.2">
      <c r="A180" s="85" t="s">
        <v>3128</v>
      </c>
      <c r="B180" s="85" t="s">
        <v>3168</v>
      </c>
      <c r="C180" s="85" t="s">
        <v>1043</v>
      </c>
      <c r="D180" s="85" t="s">
        <v>3169</v>
      </c>
      <c r="E180" s="220" t="str">
        <f t="shared" si="15"/>
        <v xml:space="preserve"> </v>
      </c>
      <c r="F180" s="85" t="str">
        <f t="shared" si="14"/>
        <v>Eurasian Curlew, orientalis, E &amp; SE Asia (non-bre)</v>
      </c>
      <c r="G180" s="86">
        <v>100000</v>
      </c>
      <c r="H180" s="87">
        <v>100000</v>
      </c>
      <c r="I180" s="81">
        <f t="shared" si="19"/>
        <v>1000</v>
      </c>
      <c r="J180" s="82"/>
      <c r="K180" s="82"/>
      <c r="L180" s="220" t="str">
        <f t="shared" si="16"/>
        <v xml:space="preserve"> </v>
      </c>
      <c r="M180" s="83" t="s">
        <v>3405</v>
      </c>
      <c r="N180" s="220" t="str">
        <f t="shared" si="17"/>
        <v xml:space="preserve"> </v>
      </c>
      <c r="O180" s="84">
        <v>730</v>
      </c>
      <c r="P180" s="84" t="s">
        <v>3167</v>
      </c>
      <c r="Q180" s="220" t="str">
        <f t="shared" si="18"/>
        <v xml:space="preserve"> </v>
      </c>
    </row>
    <row r="181" spans="1:17" s="83" customFormat="1" x14ac:dyDescent="0.2">
      <c r="A181" s="85" t="s">
        <v>3128</v>
      </c>
      <c r="B181" s="85" t="s">
        <v>3171</v>
      </c>
      <c r="C181" s="85" t="s">
        <v>1049</v>
      </c>
      <c r="D181" s="85" t="s">
        <v>3130</v>
      </c>
      <c r="E181" s="220" t="str">
        <f t="shared" si="15"/>
        <v xml:space="preserve"> </v>
      </c>
      <c r="F181" s="85" t="str">
        <f t="shared" si="14"/>
        <v>Far Eastern Curlew, C &amp; E Asia (bre)</v>
      </c>
      <c r="G181" s="86">
        <v>32000</v>
      </c>
      <c r="H181" s="87">
        <v>32000</v>
      </c>
      <c r="I181" s="81">
        <f t="shared" si="19"/>
        <v>320</v>
      </c>
      <c r="J181" s="82" t="s">
        <v>2612</v>
      </c>
      <c r="K181" s="82" t="s">
        <v>2586</v>
      </c>
      <c r="L181" s="220" t="str">
        <f t="shared" si="16"/>
        <v xml:space="preserve"> </v>
      </c>
      <c r="M181" s="83" t="s">
        <v>3172</v>
      </c>
      <c r="N181" s="220" t="str">
        <f t="shared" si="17"/>
        <v xml:space="preserve"> </v>
      </c>
      <c r="O181" s="84">
        <v>731</v>
      </c>
      <c r="P181" s="84" t="s">
        <v>3170</v>
      </c>
      <c r="Q181" s="220" t="str">
        <f t="shared" si="18"/>
        <v xml:space="preserve"> </v>
      </c>
    </row>
    <row r="182" spans="1:17" s="83" customFormat="1" x14ac:dyDescent="0.2">
      <c r="A182" s="85" t="s">
        <v>3128</v>
      </c>
      <c r="B182" s="85" t="s">
        <v>3174</v>
      </c>
      <c r="C182" s="85" t="s">
        <v>1059</v>
      </c>
      <c r="D182" s="85" t="s">
        <v>3090</v>
      </c>
      <c r="E182" s="220" t="str">
        <f t="shared" si="15"/>
        <v xml:space="preserve"> </v>
      </c>
      <c r="F182" s="85" t="str">
        <f t="shared" si="14"/>
        <v>Spotted Redshank, E, SE Asia (non-bre)</v>
      </c>
      <c r="G182" s="86">
        <v>25000</v>
      </c>
      <c r="H182" s="87">
        <v>25000</v>
      </c>
      <c r="I182" s="81">
        <f t="shared" si="19"/>
        <v>250</v>
      </c>
      <c r="J182" s="82"/>
      <c r="K182" s="82"/>
      <c r="L182" s="220" t="str">
        <f t="shared" si="16"/>
        <v xml:space="preserve"> </v>
      </c>
      <c r="N182" s="220" t="str">
        <f t="shared" si="17"/>
        <v xml:space="preserve"> </v>
      </c>
      <c r="O182" s="84">
        <v>734</v>
      </c>
      <c r="P182" s="84" t="s">
        <v>3173</v>
      </c>
      <c r="Q182" s="220" t="str">
        <f t="shared" si="18"/>
        <v xml:space="preserve"> </v>
      </c>
    </row>
    <row r="183" spans="1:17" s="83" customFormat="1" x14ac:dyDescent="0.2">
      <c r="A183" s="85" t="s">
        <v>3128</v>
      </c>
      <c r="B183" s="85" t="s">
        <v>3175</v>
      </c>
      <c r="C183" s="85" t="s">
        <v>1066</v>
      </c>
      <c r="D183" s="85" t="s">
        <v>3176</v>
      </c>
      <c r="E183" s="220" t="str">
        <f t="shared" si="15"/>
        <v xml:space="preserve"> </v>
      </c>
      <c r="F183" s="85" t="str">
        <f t="shared" si="14"/>
        <v>Common Redshank, ussuriensis, S &amp; SE Asia (non-bre)</v>
      </c>
      <c r="G183" s="86">
        <v>25000</v>
      </c>
      <c r="H183" s="87">
        <v>100000</v>
      </c>
      <c r="I183" s="81">
        <f t="shared" si="19"/>
        <v>250</v>
      </c>
      <c r="J183" s="82"/>
      <c r="K183" s="82"/>
      <c r="L183" s="220" t="str">
        <f t="shared" si="16"/>
        <v xml:space="preserve"> </v>
      </c>
      <c r="N183" s="220" t="str">
        <f t="shared" si="17"/>
        <v xml:space="preserve"> </v>
      </c>
      <c r="O183" s="84">
        <v>735</v>
      </c>
      <c r="P183" s="84"/>
      <c r="Q183" s="220" t="str">
        <f t="shared" si="18"/>
        <v xml:space="preserve"> </v>
      </c>
    </row>
    <row r="184" spans="1:17" s="83" customFormat="1" x14ac:dyDescent="0.2">
      <c r="A184" s="85" t="s">
        <v>3128</v>
      </c>
      <c r="B184" s="85" t="s">
        <v>3175</v>
      </c>
      <c r="C184" s="85" t="s">
        <v>1066</v>
      </c>
      <c r="D184" s="85" t="s">
        <v>3178</v>
      </c>
      <c r="E184" s="220" t="str">
        <f t="shared" si="15"/>
        <v xml:space="preserve"> </v>
      </c>
      <c r="F184" s="85" t="str">
        <f t="shared" si="14"/>
        <v>Common Redshank, terrignotae</v>
      </c>
      <c r="G184" s="86">
        <v>10000</v>
      </c>
      <c r="H184" s="87">
        <v>100000</v>
      </c>
      <c r="I184" s="81">
        <f t="shared" si="19"/>
        <v>100</v>
      </c>
      <c r="J184" s="82"/>
      <c r="K184" s="82"/>
      <c r="L184" s="220" t="str">
        <f t="shared" si="16"/>
        <v xml:space="preserve"> </v>
      </c>
      <c r="N184" s="220" t="str">
        <f t="shared" si="17"/>
        <v xml:space="preserve"> </v>
      </c>
      <c r="O184" s="84">
        <v>735</v>
      </c>
      <c r="P184" s="84" t="s">
        <v>3177</v>
      </c>
      <c r="Q184" s="220" t="str">
        <f t="shared" si="18"/>
        <v xml:space="preserve"> </v>
      </c>
    </row>
    <row r="185" spans="1:17" s="83" customFormat="1" x14ac:dyDescent="0.2">
      <c r="A185" s="85" t="s">
        <v>3128</v>
      </c>
      <c r="B185" s="85" t="s">
        <v>3175</v>
      </c>
      <c r="C185" s="85" t="s">
        <v>1066</v>
      </c>
      <c r="D185" s="85" t="s">
        <v>3180</v>
      </c>
      <c r="E185" s="220" t="str">
        <f t="shared" si="15"/>
        <v xml:space="preserve"> </v>
      </c>
      <c r="F185" s="85" t="str">
        <f t="shared" si="14"/>
        <v>Common Redshank, craggi</v>
      </c>
      <c r="G185" s="86">
        <v>10000</v>
      </c>
      <c r="H185" s="87">
        <v>100000</v>
      </c>
      <c r="I185" s="81">
        <f t="shared" si="19"/>
        <v>100</v>
      </c>
      <c r="J185" s="82"/>
      <c r="K185" s="82"/>
      <c r="L185" s="220" t="str">
        <f t="shared" si="16"/>
        <v xml:space="preserve"> </v>
      </c>
      <c r="N185" s="220" t="str">
        <f t="shared" si="17"/>
        <v xml:space="preserve"> </v>
      </c>
      <c r="O185" s="84">
        <v>735</v>
      </c>
      <c r="P185" s="84" t="s">
        <v>3179</v>
      </c>
      <c r="Q185" s="220" t="str">
        <f t="shared" si="18"/>
        <v xml:space="preserve"> </v>
      </c>
    </row>
    <row r="186" spans="1:17" s="83" customFormat="1" x14ac:dyDescent="0.2">
      <c r="A186" s="85" t="s">
        <v>3128</v>
      </c>
      <c r="B186" s="85" t="s">
        <v>3182</v>
      </c>
      <c r="C186" s="85" t="s">
        <v>1071</v>
      </c>
      <c r="D186" s="85" t="s">
        <v>3183</v>
      </c>
      <c r="E186" s="220" t="str">
        <f t="shared" si="15"/>
        <v xml:space="preserve"> </v>
      </c>
      <c r="F186" s="85" t="str">
        <f t="shared" si="14"/>
        <v>Marsh Sandpiper, E, SE Asia, Oceania (non-bre)</v>
      </c>
      <c r="G186" s="86">
        <v>100000</v>
      </c>
      <c r="H186" s="87">
        <v>1000000</v>
      </c>
      <c r="I186" s="81">
        <f t="shared" si="19"/>
        <v>1000</v>
      </c>
      <c r="J186" s="82"/>
      <c r="K186" s="82"/>
      <c r="L186" s="220" t="str">
        <f t="shared" si="16"/>
        <v xml:space="preserve"> </v>
      </c>
      <c r="N186" s="220" t="str">
        <f t="shared" si="17"/>
        <v xml:space="preserve"> </v>
      </c>
      <c r="O186" s="84">
        <v>736</v>
      </c>
      <c r="P186" s="84" t="s">
        <v>3181</v>
      </c>
      <c r="Q186" s="220" t="str">
        <f t="shared" si="18"/>
        <v xml:space="preserve"> </v>
      </c>
    </row>
    <row r="187" spans="1:17" s="83" customFormat="1" x14ac:dyDescent="0.2">
      <c r="A187" s="85" t="s">
        <v>3128</v>
      </c>
      <c r="B187" s="85" t="s">
        <v>3185</v>
      </c>
      <c r="C187" s="85" t="s">
        <v>1077</v>
      </c>
      <c r="D187" s="85" t="s">
        <v>3186</v>
      </c>
      <c r="E187" s="220" t="str">
        <f t="shared" si="15"/>
        <v xml:space="preserve"> </v>
      </c>
      <c r="F187" s="85" t="str">
        <f t="shared" si="14"/>
        <v>Common Greenshank, E, SE Asia, Australia (non-bre)</v>
      </c>
      <c r="G187" s="86">
        <v>100000</v>
      </c>
      <c r="H187" s="87">
        <v>100000</v>
      </c>
      <c r="I187" s="81">
        <f t="shared" si="19"/>
        <v>1000</v>
      </c>
      <c r="J187" s="82"/>
      <c r="K187" s="82"/>
      <c r="L187" s="220" t="str">
        <f t="shared" si="16"/>
        <v xml:space="preserve"> </v>
      </c>
      <c r="N187" s="220" t="str">
        <f t="shared" si="17"/>
        <v xml:space="preserve"> </v>
      </c>
      <c r="O187" s="84">
        <v>737</v>
      </c>
      <c r="P187" s="84" t="s">
        <v>3184</v>
      </c>
      <c r="Q187" s="220" t="str">
        <f t="shared" si="18"/>
        <v xml:space="preserve"> </v>
      </c>
    </row>
    <row r="188" spans="1:17" s="83" customFormat="1" x14ac:dyDescent="0.2">
      <c r="A188" s="85" t="s">
        <v>3128</v>
      </c>
      <c r="B188" s="85" t="s">
        <v>3188</v>
      </c>
      <c r="C188" s="85" t="s">
        <v>1082</v>
      </c>
      <c r="D188" s="85" t="s">
        <v>3189</v>
      </c>
      <c r="E188" s="220" t="str">
        <f t="shared" si="15"/>
        <v xml:space="preserve"> </v>
      </c>
      <c r="F188" s="85" t="str">
        <f t="shared" si="14"/>
        <v>Spotted Greenshank, NE Asia (bre)</v>
      </c>
      <c r="G188" s="86">
        <v>400</v>
      </c>
      <c r="H188" s="87">
        <v>600</v>
      </c>
      <c r="I188" s="81">
        <f t="shared" si="19"/>
        <v>4</v>
      </c>
      <c r="J188" s="82" t="s">
        <v>2697</v>
      </c>
      <c r="K188" s="82" t="s">
        <v>2586</v>
      </c>
      <c r="L188" s="220" t="str">
        <f t="shared" si="16"/>
        <v xml:space="preserve"> </v>
      </c>
      <c r="M188" s="83" t="s">
        <v>3190</v>
      </c>
      <c r="N188" s="220" t="str">
        <f t="shared" si="17"/>
        <v xml:space="preserve"> </v>
      </c>
      <c r="O188" s="84">
        <v>738</v>
      </c>
      <c r="P188" s="84" t="s">
        <v>3187</v>
      </c>
      <c r="Q188" s="220" t="str">
        <f t="shared" si="18"/>
        <v xml:space="preserve"> </v>
      </c>
    </row>
    <row r="189" spans="1:17" s="83" customFormat="1" x14ac:dyDescent="0.2">
      <c r="A189" s="85" t="s">
        <v>3128</v>
      </c>
      <c r="B189" s="85" t="s">
        <v>3192</v>
      </c>
      <c r="C189" s="85" t="s">
        <v>1090</v>
      </c>
      <c r="D189" s="85" t="s">
        <v>2896</v>
      </c>
      <c r="E189" s="220" t="str">
        <f t="shared" si="15"/>
        <v xml:space="preserve"> </v>
      </c>
      <c r="F189" s="85" t="str">
        <f t="shared" si="14"/>
        <v>Green Sandpiper, E &amp; SE Asia (non-bre)</v>
      </c>
      <c r="G189" s="86">
        <v>25000</v>
      </c>
      <c r="H189" s="87">
        <v>100000</v>
      </c>
      <c r="I189" s="81">
        <f t="shared" si="19"/>
        <v>250</v>
      </c>
      <c r="J189" s="82"/>
      <c r="K189" s="82"/>
      <c r="L189" s="220" t="str">
        <f t="shared" si="16"/>
        <v xml:space="preserve"> </v>
      </c>
      <c r="N189" s="220" t="str">
        <f t="shared" si="17"/>
        <v xml:space="preserve"> </v>
      </c>
      <c r="O189" s="84">
        <v>741</v>
      </c>
      <c r="P189" s="84" t="s">
        <v>3191</v>
      </c>
      <c r="Q189" s="220" t="str">
        <f t="shared" si="18"/>
        <v xml:space="preserve"> </v>
      </c>
    </row>
    <row r="190" spans="1:17" s="83" customFormat="1" x14ac:dyDescent="0.2">
      <c r="A190" s="85" t="s">
        <v>3128</v>
      </c>
      <c r="B190" s="85" t="s">
        <v>3194</v>
      </c>
      <c r="C190" s="85" t="s">
        <v>1091</v>
      </c>
      <c r="D190" s="85" t="s">
        <v>3195</v>
      </c>
      <c r="E190" s="220" t="str">
        <f t="shared" si="15"/>
        <v xml:space="preserve"> </v>
      </c>
      <c r="F190" s="85" t="str">
        <f t="shared" si="14"/>
        <v>Wood Sandpiper, E, SE Asia &amp; Australia (non-bre)</v>
      </c>
      <c r="G190" s="86">
        <v>100000</v>
      </c>
      <c r="H190" s="87">
        <v>100000</v>
      </c>
      <c r="I190" s="81">
        <f t="shared" si="19"/>
        <v>1000</v>
      </c>
      <c r="J190" s="82"/>
      <c r="K190" s="82"/>
      <c r="L190" s="220" t="str">
        <f t="shared" si="16"/>
        <v xml:space="preserve"> </v>
      </c>
      <c r="N190" s="220" t="str">
        <f t="shared" si="17"/>
        <v xml:space="preserve"> </v>
      </c>
      <c r="O190" s="84">
        <v>743</v>
      </c>
      <c r="P190" s="84" t="s">
        <v>3193</v>
      </c>
      <c r="Q190" s="220" t="str">
        <f t="shared" si="18"/>
        <v xml:space="preserve"> </v>
      </c>
    </row>
    <row r="191" spans="1:17" s="83" customFormat="1" x14ac:dyDescent="0.2">
      <c r="A191" s="85" t="s">
        <v>3128</v>
      </c>
      <c r="B191" s="85" t="s">
        <v>3197</v>
      </c>
      <c r="C191" s="85" t="s">
        <v>1094</v>
      </c>
      <c r="D191" s="85" t="s">
        <v>3195</v>
      </c>
      <c r="E191" s="220" t="str">
        <f t="shared" si="15"/>
        <v xml:space="preserve"> </v>
      </c>
      <c r="F191" s="85" t="str">
        <f t="shared" si="14"/>
        <v>Terek Sandpiper, E, SE Asia &amp; Australia (non-bre)</v>
      </c>
      <c r="G191" s="86">
        <v>50000</v>
      </c>
      <c r="H191" s="87">
        <v>50000</v>
      </c>
      <c r="I191" s="81">
        <f t="shared" si="19"/>
        <v>500</v>
      </c>
      <c r="J191" s="82"/>
      <c r="K191" s="82"/>
      <c r="L191" s="220" t="str">
        <f t="shared" si="16"/>
        <v xml:space="preserve"> </v>
      </c>
      <c r="N191" s="220" t="str">
        <f t="shared" si="17"/>
        <v xml:space="preserve"> </v>
      </c>
      <c r="O191" s="84">
        <v>744</v>
      </c>
      <c r="P191" s="84" t="s">
        <v>3196</v>
      </c>
      <c r="Q191" s="220" t="str">
        <f t="shared" si="18"/>
        <v xml:space="preserve"> </v>
      </c>
    </row>
    <row r="192" spans="1:17" s="83" customFormat="1" x14ac:dyDescent="0.2">
      <c r="A192" s="85" t="s">
        <v>3128</v>
      </c>
      <c r="B192" s="85" t="s">
        <v>3199</v>
      </c>
      <c r="C192" s="85" t="s">
        <v>1101</v>
      </c>
      <c r="D192" s="85" t="s">
        <v>3200</v>
      </c>
      <c r="E192" s="220" t="str">
        <f t="shared" si="15"/>
        <v xml:space="preserve"> </v>
      </c>
      <c r="F192" s="85" t="str">
        <f t="shared" si="14"/>
        <v>Common Sandpiper, E &amp; SE Asia to Oceania (non-bre)</v>
      </c>
      <c r="G192" s="86">
        <v>50000</v>
      </c>
      <c r="H192" s="87">
        <v>50000</v>
      </c>
      <c r="I192" s="81">
        <f t="shared" si="19"/>
        <v>500</v>
      </c>
      <c r="J192" s="82"/>
      <c r="K192" s="82"/>
      <c r="L192" s="220" t="str">
        <f t="shared" si="16"/>
        <v xml:space="preserve"> </v>
      </c>
      <c r="N192" s="220" t="str">
        <f t="shared" si="17"/>
        <v xml:space="preserve"> </v>
      </c>
      <c r="O192" s="84">
        <v>745</v>
      </c>
      <c r="P192" s="84" t="s">
        <v>3198</v>
      </c>
      <c r="Q192" s="220" t="str">
        <f t="shared" si="18"/>
        <v xml:space="preserve"> </v>
      </c>
    </row>
    <row r="193" spans="1:17" s="83" customFormat="1" x14ac:dyDescent="0.2">
      <c r="A193" s="85" t="s">
        <v>3128</v>
      </c>
      <c r="B193" s="85" t="s">
        <v>3202</v>
      </c>
      <c r="C193" s="85" t="s">
        <v>1104</v>
      </c>
      <c r="D193" s="85" t="s">
        <v>3203</v>
      </c>
      <c r="E193" s="220" t="str">
        <f t="shared" si="15"/>
        <v xml:space="preserve"> </v>
      </c>
      <c r="F193" s="85" t="str">
        <f t="shared" si="14"/>
        <v>Grey-tailed Tattler, C &amp; E Siberia (bre)</v>
      </c>
      <c r="G193" s="86">
        <v>44000</v>
      </c>
      <c r="H193" s="87">
        <v>44000</v>
      </c>
      <c r="I193" s="81">
        <f t="shared" si="19"/>
        <v>440</v>
      </c>
      <c r="J193" s="82"/>
      <c r="K193" s="82" t="s">
        <v>2586</v>
      </c>
      <c r="L193" s="220" t="str">
        <f t="shared" si="16"/>
        <v xml:space="preserve"> </v>
      </c>
      <c r="N193" s="220" t="str">
        <f t="shared" si="17"/>
        <v xml:space="preserve"> </v>
      </c>
      <c r="O193" s="84">
        <v>747</v>
      </c>
      <c r="P193" s="84" t="s">
        <v>3201</v>
      </c>
      <c r="Q193" s="220" t="str">
        <f t="shared" si="18"/>
        <v xml:space="preserve"> </v>
      </c>
    </row>
    <row r="194" spans="1:17" s="83" customFormat="1" x14ac:dyDescent="0.2">
      <c r="A194" s="85" t="s">
        <v>3128</v>
      </c>
      <c r="B194" s="85" t="s">
        <v>3205</v>
      </c>
      <c r="C194" s="85" t="s">
        <v>1132</v>
      </c>
      <c r="D194" s="85" t="s">
        <v>3206</v>
      </c>
      <c r="E194" s="220" t="str">
        <f t="shared" si="15"/>
        <v xml:space="preserve"> </v>
      </c>
      <c r="F194" s="85" t="str">
        <f t="shared" ref="F194:F259" si="20">C194&amp;", "&amp;D194</f>
        <v>Ruddy Turnstone, interpres, Pacific &amp; SE Asia (non-bre)</v>
      </c>
      <c r="G194" s="86">
        <v>28500</v>
      </c>
      <c r="H194" s="87">
        <v>28500</v>
      </c>
      <c r="I194" s="81">
        <f t="shared" si="19"/>
        <v>285</v>
      </c>
      <c r="J194" s="82"/>
      <c r="K194" s="82" t="s">
        <v>2586</v>
      </c>
      <c r="L194" s="220" t="str">
        <f t="shared" si="16"/>
        <v xml:space="preserve"> </v>
      </c>
      <c r="M194" s="83" t="s">
        <v>3405</v>
      </c>
      <c r="N194" s="220" t="str">
        <f t="shared" si="17"/>
        <v xml:space="preserve"> </v>
      </c>
      <c r="O194" s="84">
        <v>753</v>
      </c>
      <c r="P194" s="84" t="s">
        <v>3204</v>
      </c>
      <c r="Q194" s="220" t="str">
        <f t="shared" si="18"/>
        <v xml:space="preserve"> </v>
      </c>
    </row>
    <row r="195" spans="1:17" s="83" customFormat="1" x14ac:dyDescent="0.2">
      <c r="A195" s="85" t="s">
        <v>3128</v>
      </c>
      <c r="B195" s="85" t="s">
        <v>3208</v>
      </c>
      <c r="C195" s="85" t="s">
        <v>1157</v>
      </c>
      <c r="D195" s="85" t="s">
        <v>3209</v>
      </c>
      <c r="E195" s="220" t="str">
        <f t="shared" ref="E195:E258" si="21">" "</f>
        <v xml:space="preserve"> </v>
      </c>
      <c r="F195" s="85" t="str">
        <f t="shared" si="20"/>
        <v>Great Knot, SE Asia, Australia (non-bre)</v>
      </c>
      <c r="G195" s="86">
        <v>290000</v>
      </c>
      <c r="H195" s="87">
        <v>290000</v>
      </c>
      <c r="I195" s="81">
        <f t="shared" si="19"/>
        <v>2900</v>
      </c>
      <c r="J195" s="82" t="s">
        <v>2612</v>
      </c>
      <c r="K195" s="82" t="s">
        <v>2586</v>
      </c>
      <c r="L195" s="220" t="str">
        <f t="shared" ref="L195:L258" si="22">" "</f>
        <v xml:space="preserve"> </v>
      </c>
      <c r="M195" s="83" t="s">
        <v>3407</v>
      </c>
      <c r="N195" s="220" t="str">
        <f t="shared" ref="N195:N258" si="23">" "</f>
        <v xml:space="preserve"> </v>
      </c>
      <c r="O195" s="84">
        <v>756</v>
      </c>
      <c r="P195" s="84" t="s">
        <v>3207</v>
      </c>
      <c r="Q195" s="220" t="str">
        <f t="shared" ref="Q195:Q258" si="24">" "</f>
        <v xml:space="preserve"> </v>
      </c>
    </row>
    <row r="196" spans="1:17" s="83" customFormat="1" x14ac:dyDescent="0.2">
      <c r="A196" s="85" t="s">
        <v>3128</v>
      </c>
      <c r="B196" s="85" t="s">
        <v>3211</v>
      </c>
      <c r="C196" s="85" t="s">
        <v>1160</v>
      </c>
      <c r="D196" s="85" t="s">
        <v>3212</v>
      </c>
      <c r="E196" s="220" t="str">
        <f t="shared" si="21"/>
        <v xml:space="preserve"> </v>
      </c>
      <c r="F196" s="85" t="str">
        <f t="shared" si="20"/>
        <v>Red Knot, piersmai</v>
      </c>
      <c r="G196" s="86">
        <v>50500</v>
      </c>
      <c r="H196" s="87">
        <v>62000</v>
      </c>
      <c r="I196" s="81">
        <f t="shared" si="19"/>
        <v>505</v>
      </c>
      <c r="J196" s="82"/>
      <c r="K196" s="82" t="s">
        <v>2586</v>
      </c>
      <c r="L196" s="220" t="str">
        <f t="shared" si="22"/>
        <v xml:space="preserve"> </v>
      </c>
      <c r="M196" s="83" t="s">
        <v>3405</v>
      </c>
      <c r="N196" s="220" t="str">
        <f t="shared" si="23"/>
        <v xml:space="preserve"> </v>
      </c>
      <c r="O196" s="84">
        <v>757</v>
      </c>
      <c r="P196" s="84" t="s">
        <v>3210</v>
      </c>
      <c r="Q196" s="220" t="str">
        <f t="shared" si="24"/>
        <v xml:space="preserve"> </v>
      </c>
    </row>
    <row r="197" spans="1:17" s="83" customFormat="1" x14ac:dyDescent="0.2">
      <c r="A197" s="85" t="s">
        <v>3128</v>
      </c>
      <c r="B197" s="85" t="s">
        <v>3211</v>
      </c>
      <c r="C197" s="85" t="s">
        <v>1160</v>
      </c>
      <c r="D197" s="85" t="s">
        <v>3214</v>
      </c>
      <c r="E197" s="220" t="str">
        <f t="shared" si="21"/>
        <v xml:space="preserve"> </v>
      </c>
      <c r="F197" s="85" t="str">
        <f t="shared" si="20"/>
        <v>Red Knot, rogersi</v>
      </c>
      <c r="G197" s="86">
        <v>48500</v>
      </c>
      <c r="H197" s="87">
        <v>60000</v>
      </c>
      <c r="I197" s="81">
        <f t="shared" si="19"/>
        <v>485</v>
      </c>
      <c r="J197" s="82"/>
      <c r="K197" s="82" t="s">
        <v>2586</v>
      </c>
      <c r="L197" s="220" t="str">
        <f t="shared" si="22"/>
        <v xml:space="preserve"> </v>
      </c>
      <c r="M197" s="83" t="s">
        <v>3405</v>
      </c>
      <c r="N197" s="220" t="str">
        <f t="shared" si="23"/>
        <v xml:space="preserve"> </v>
      </c>
      <c r="O197" s="84">
        <v>757</v>
      </c>
      <c r="P197" s="84" t="s">
        <v>3213</v>
      </c>
      <c r="Q197" s="220" t="str">
        <f t="shared" si="24"/>
        <v xml:space="preserve"> </v>
      </c>
    </row>
    <row r="198" spans="1:17" s="83" customFormat="1" x14ac:dyDescent="0.2">
      <c r="A198" s="85" t="s">
        <v>3128</v>
      </c>
      <c r="B198" s="85" t="s">
        <v>3216</v>
      </c>
      <c r="C198" s="85" t="s">
        <v>1164</v>
      </c>
      <c r="D198" s="85" t="s">
        <v>3217</v>
      </c>
      <c r="E198" s="220" t="str">
        <f t="shared" si="21"/>
        <v xml:space="preserve"> </v>
      </c>
      <c r="F198" s="85" t="str">
        <f t="shared" si="20"/>
        <v>Sanderling, E &amp; SE Asia, Australia, New Zealand (non-bre)</v>
      </c>
      <c r="G198" s="86">
        <v>22000</v>
      </c>
      <c r="H198" s="87">
        <v>22000</v>
      </c>
      <c r="I198" s="81">
        <f t="shared" si="19"/>
        <v>220</v>
      </c>
      <c r="J198" s="82"/>
      <c r="K198" s="82"/>
      <c r="L198" s="220" t="str">
        <f t="shared" si="22"/>
        <v xml:space="preserve"> </v>
      </c>
      <c r="N198" s="220" t="str">
        <f t="shared" si="23"/>
        <v xml:space="preserve"> </v>
      </c>
      <c r="O198" s="84">
        <v>758</v>
      </c>
      <c r="P198" s="84" t="s">
        <v>3215</v>
      </c>
      <c r="Q198" s="220" t="str">
        <f t="shared" si="24"/>
        <v xml:space="preserve"> </v>
      </c>
    </row>
    <row r="199" spans="1:17" s="83" customFormat="1" x14ac:dyDescent="0.2">
      <c r="A199" s="85" t="s">
        <v>3128</v>
      </c>
      <c r="B199" s="85" t="s">
        <v>3219</v>
      </c>
      <c r="C199" s="85" t="s">
        <v>1183</v>
      </c>
      <c r="D199" s="85" t="s">
        <v>3220</v>
      </c>
      <c r="E199" s="220" t="str">
        <f t="shared" si="21"/>
        <v xml:space="preserve"> </v>
      </c>
      <c r="F199" s="85" t="str">
        <f t="shared" si="20"/>
        <v>Red-necked Stint, NE Siberia (bre)</v>
      </c>
      <c r="G199" s="86">
        <v>315000</v>
      </c>
      <c r="H199" s="87">
        <v>315000</v>
      </c>
      <c r="I199" s="81">
        <f t="shared" si="19"/>
        <v>3150</v>
      </c>
      <c r="J199" s="82"/>
      <c r="K199" s="82"/>
      <c r="L199" s="220" t="str">
        <f t="shared" si="22"/>
        <v xml:space="preserve"> </v>
      </c>
      <c r="N199" s="220" t="str">
        <f t="shared" si="23"/>
        <v xml:space="preserve"> </v>
      </c>
      <c r="O199" s="84">
        <v>761</v>
      </c>
      <c r="P199" s="84" t="s">
        <v>3218</v>
      </c>
      <c r="Q199" s="220" t="str">
        <f t="shared" si="24"/>
        <v xml:space="preserve"> </v>
      </c>
    </row>
    <row r="200" spans="1:17" s="83" customFormat="1" x14ac:dyDescent="0.2">
      <c r="A200" s="85" t="s">
        <v>3128</v>
      </c>
      <c r="B200" s="85" t="s">
        <v>3222</v>
      </c>
      <c r="C200" s="85" t="s">
        <v>1208</v>
      </c>
      <c r="D200" s="85" t="s">
        <v>2896</v>
      </c>
      <c r="E200" s="220" t="str">
        <f t="shared" si="21"/>
        <v xml:space="preserve"> </v>
      </c>
      <c r="F200" s="85" t="str">
        <f t="shared" si="20"/>
        <v>Temminck's Stint, E &amp; SE Asia (non-bre)</v>
      </c>
      <c r="G200" s="86">
        <v>10000</v>
      </c>
      <c r="H200" s="87">
        <v>100000</v>
      </c>
      <c r="I200" s="81">
        <f t="shared" si="19"/>
        <v>100</v>
      </c>
      <c r="J200" s="82"/>
      <c r="K200" s="82"/>
      <c r="L200" s="220" t="str">
        <f t="shared" si="22"/>
        <v xml:space="preserve"> </v>
      </c>
      <c r="N200" s="220" t="str">
        <f t="shared" si="23"/>
        <v xml:space="preserve"> </v>
      </c>
      <c r="O200" s="84">
        <v>763</v>
      </c>
      <c r="P200" s="84" t="s">
        <v>3221</v>
      </c>
      <c r="Q200" s="220" t="str">
        <f t="shared" si="24"/>
        <v xml:space="preserve"> </v>
      </c>
    </row>
    <row r="201" spans="1:17" s="83" customFormat="1" x14ac:dyDescent="0.2">
      <c r="A201" s="85" t="s">
        <v>3128</v>
      </c>
      <c r="B201" s="85" t="s">
        <v>3224</v>
      </c>
      <c r="C201" s="85" t="s">
        <v>1204</v>
      </c>
      <c r="D201" s="85" t="s">
        <v>3225</v>
      </c>
      <c r="E201" s="220" t="str">
        <f t="shared" si="21"/>
        <v xml:space="preserve"> </v>
      </c>
      <c r="F201" s="85" t="str">
        <f t="shared" si="20"/>
        <v>Long-toed Stint, Siberia (bre)</v>
      </c>
      <c r="G201" s="86">
        <v>25000</v>
      </c>
      <c r="H201" s="87">
        <v>25000</v>
      </c>
      <c r="I201" s="81">
        <f t="shared" si="19"/>
        <v>250</v>
      </c>
      <c r="J201" s="82"/>
      <c r="K201" s="82"/>
      <c r="L201" s="220" t="str">
        <f t="shared" si="22"/>
        <v xml:space="preserve"> </v>
      </c>
      <c r="N201" s="220" t="str">
        <f t="shared" si="23"/>
        <v xml:space="preserve"> </v>
      </c>
      <c r="O201" s="84">
        <v>764</v>
      </c>
      <c r="P201" s="84" t="s">
        <v>3223</v>
      </c>
      <c r="Q201" s="220" t="str">
        <f t="shared" si="24"/>
        <v xml:space="preserve"> </v>
      </c>
    </row>
    <row r="202" spans="1:17" s="83" customFormat="1" x14ac:dyDescent="0.2">
      <c r="A202" s="85" t="s">
        <v>3128</v>
      </c>
      <c r="B202" s="85" t="s">
        <v>3227</v>
      </c>
      <c r="C202" s="85" t="s">
        <v>1209</v>
      </c>
      <c r="D202" s="85" t="s">
        <v>3203</v>
      </c>
      <c r="E202" s="220" t="str">
        <f t="shared" si="21"/>
        <v xml:space="preserve"> </v>
      </c>
      <c r="F202" s="85" t="str">
        <f t="shared" si="20"/>
        <v>Sharp-tailed Sandpiper, C &amp; E Siberia (bre)</v>
      </c>
      <c r="G202" s="86">
        <v>160000</v>
      </c>
      <c r="H202" s="87">
        <v>160000</v>
      </c>
      <c r="I202" s="81">
        <f t="shared" si="19"/>
        <v>1600</v>
      </c>
      <c r="J202" s="82"/>
      <c r="K202" s="82"/>
      <c r="L202" s="220" t="str">
        <f t="shared" si="22"/>
        <v xml:space="preserve"> </v>
      </c>
      <c r="N202" s="220" t="str">
        <f t="shared" si="23"/>
        <v xml:space="preserve"> </v>
      </c>
      <c r="O202" s="84">
        <v>769</v>
      </c>
      <c r="P202" s="84" t="s">
        <v>3226</v>
      </c>
      <c r="Q202" s="220" t="str">
        <f t="shared" si="24"/>
        <v xml:space="preserve"> </v>
      </c>
    </row>
    <row r="203" spans="1:17" s="83" customFormat="1" x14ac:dyDescent="0.2">
      <c r="A203" s="85" t="s">
        <v>3128</v>
      </c>
      <c r="B203" s="85" t="s">
        <v>3229</v>
      </c>
      <c r="C203" s="85" t="s">
        <v>1235</v>
      </c>
      <c r="D203" s="85" t="s">
        <v>3195</v>
      </c>
      <c r="E203" s="220" t="str">
        <f t="shared" si="21"/>
        <v xml:space="preserve"> </v>
      </c>
      <c r="F203" s="85" t="str">
        <f t="shared" si="20"/>
        <v>Curlew Sandpiper, E, SE Asia &amp; Australia (non-bre)</v>
      </c>
      <c r="G203" s="86">
        <v>135000</v>
      </c>
      <c r="H203" s="87">
        <v>135000</v>
      </c>
      <c r="I203" s="81">
        <f t="shared" si="19"/>
        <v>1350</v>
      </c>
      <c r="J203" s="82"/>
      <c r="K203" s="82" t="s">
        <v>2586</v>
      </c>
      <c r="L203" s="220" t="str">
        <f t="shared" si="22"/>
        <v xml:space="preserve"> </v>
      </c>
      <c r="M203" s="83" t="s">
        <v>3405</v>
      </c>
      <c r="N203" s="220" t="str">
        <f t="shared" si="23"/>
        <v xml:space="preserve"> </v>
      </c>
      <c r="O203" s="84">
        <v>770</v>
      </c>
      <c r="P203" s="84" t="s">
        <v>3228</v>
      </c>
      <c r="Q203" s="220" t="str">
        <f t="shared" si="24"/>
        <v xml:space="preserve"> </v>
      </c>
    </row>
    <row r="204" spans="1:17" s="83" customFormat="1" x14ac:dyDescent="0.2">
      <c r="A204" s="85" t="s">
        <v>3128</v>
      </c>
      <c r="B204" s="85" t="s">
        <v>3230</v>
      </c>
      <c r="C204" s="85" t="s">
        <v>3231</v>
      </c>
      <c r="D204" s="85" t="s">
        <v>3232</v>
      </c>
      <c r="E204" s="220" t="str">
        <f t="shared" si="21"/>
        <v xml:space="preserve"> </v>
      </c>
      <c r="F204" s="85" t="str">
        <f t="shared" si="20"/>
        <v>Rock Sandpiper, tschuktschorum</v>
      </c>
      <c r="G204" s="86">
        <v>50000</v>
      </c>
      <c r="H204" s="87">
        <v>50000</v>
      </c>
      <c r="I204" s="81">
        <f t="shared" ref="I204:I214" si="25">G204/100</f>
        <v>500</v>
      </c>
      <c r="J204" s="82"/>
      <c r="K204" s="82"/>
      <c r="L204" s="220" t="str">
        <f t="shared" si="22"/>
        <v xml:space="preserve"> </v>
      </c>
      <c r="N204" s="220" t="str">
        <f t="shared" si="23"/>
        <v xml:space="preserve"> </v>
      </c>
      <c r="O204" s="84"/>
      <c r="P204" s="84"/>
      <c r="Q204" s="220" t="str">
        <f t="shared" si="24"/>
        <v xml:space="preserve"> </v>
      </c>
    </row>
    <row r="205" spans="1:17" s="83" customFormat="1" x14ac:dyDescent="0.2">
      <c r="A205" s="85" t="s">
        <v>3128</v>
      </c>
      <c r="B205" s="85" t="s">
        <v>3234</v>
      </c>
      <c r="C205" s="85" t="s">
        <v>1231</v>
      </c>
      <c r="D205" s="85" t="s">
        <v>3235</v>
      </c>
      <c r="E205" s="220" t="str">
        <f t="shared" si="21"/>
        <v xml:space="preserve"> </v>
      </c>
      <c r="F205" s="85" t="str">
        <f t="shared" si="20"/>
        <v>Dunlin, kistchinskii</v>
      </c>
      <c r="G205" s="86">
        <v>100000</v>
      </c>
      <c r="H205" s="87">
        <v>1000000</v>
      </c>
      <c r="I205" s="81">
        <f t="shared" si="25"/>
        <v>1000</v>
      </c>
      <c r="J205" s="82"/>
      <c r="K205" s="82"/>
      <c r="L205" s="220" t="str">
        <f t="shared" si="22"/>
        <v xml:space="preserve"> </v>
      </c>
      <c r="N205" s="220" t="str">
        <f t="shared" si="23"/>
        <v xml:space="preserve"> </v>
      </c>
      <c r="O205" s="84">
        <v>774</v>
      </c>
      <c r="P205" s="84" t="s">
        <v>3233</v>
      </c>
      <c r="Q205" s="220" t="str">
        <f t="shared" si="24"/>
        <v xml:space="preserve"> </v>
      </c>
    </row>
    <row r="206" spans="1:17" s="83" customFormat="1" x14ac:dyDescent="0.2">
      <c r="A206" s="85" t="s">
        <v>3128</v>
      </c>
      <c r="B206" s="85" t="s">
        <v>3234</v>
      </c>
      <c r="C206" s="85" t="s">
        <v>1231</v>
      </c>
      <c r="D206" s="85" t="s">
        <v>3237</v>
      </c>
      <c r="E206" s="220" t="str">
        <f t="shared" si="21"/>
        <v xml:space="preserve"> </v>
      </c>
      <c r="F206" s="85" t="str">
        <f t="shared" si="20"/>
        <v>Dunlin, arcticola</v>
      </c>
      <c r="G206" s="86">
        <v>353000</v>
      </c>
      <c r="H206" s="87">
        <v>674000</v>
      </c>
      <c r="I206" s="81">
        <f t="shared" si="25"/>
        <v>3530</v>
      </c>
      <c r="J206" s="82"/>
      <c r="K206" s="82" t="s">
        <v>2586</v>
      </c>
      <c r="L206" s="220" t="str">
        <f t="shared" si="22"/>
        <v xml:space="preserve"> </v>
      </c>
      <c r="M206" s="83" t="s">
        <v>3405</v>
      </c>
      <c r="N206" s="220" t="str">
        <f t="shared" si="23"/>
        <v xml:space="preserve"> </v>
      </c>
      <c r="O206" s="84">
        <v>774</v>
      </c>
      <c r="P206" s="84" t="s">
        <v>3236</v>
      </c>
      <c r="Q206" s="220" t="str">
        <f t="shared" si="24"/>
        <v xml:space="preserve"> </v>
      </c>
    </row>
    <row r="207" spans="1:17" s="83" customFormat="1" x14ac:dyDescent="0.2">
      <c r="A207" s="85" t="s">
        <v>3128</v>
      </c>
      <c r="B207" s="85" t="s">
        <v>3234</v>
      </c>
      <c r="C207" s="85" t="s">
        <v>1231</v>
      </c>
      <c r="D207" s="85" t="s">
        <v>3239</v>
      </c>
      <c r="E207" s="220" t="str">
        <f t="shared" si="21"/>
        <v xml:space="preserve"> </v>
      </c>
      <c r="F207" s="85" t="str">
        <f t="shared" si="20"/>
        <v>Dunlin, sakhalina</v>
      </c>
      <c r="G207" s="86">
        <v>100000</v>
      </c>
      <c r="H207" s="87">
        <v>1000000</v>
      </c>
      <c r="I207" s="81">
        <f t="shared" si="25"/>
        <v>1000</v>
      </c>
      <c r="J207" s="82"/>
      <c r="K207" s="82"/>
      <c r="L207" s="220" t="str">
        <f t="shared" si="22"/>
        <v xml:space="preserve"> </v>
      </c>
      <c r="N207" s="220" t="str">
        <f t="shared" si="23"/>
        <v xml:space="preserve"> </v>
      </c>
      <c r="O207" s="84">
        <v>774</v>
      </c>
      <c r="P207" s="84" t="s">
        <v>3238</v>
      </c>
      <c r="Q207" s="220" t="str">
        <f t="shared" si="24"/>
        <v xml:space="preserve"> </v>
      </c>
    </row>
    <row r="208" spans="1:17" s="83" customFormat="1" x14ac:dyDescent="0.2">
      <c r="A208" s="85" t="s">
        <v>3128</v>
      </c>
      <c r="B208" s="85" t="s">
        <v>3234</v>
      </c>
      <c r="C208" s="85" t="s">
        <v>1231</v>
      </c>
      <c r="D208" s="85" t="s">
        <v>3241</v>
      </c>
      <c r="E208" s="220" t="str">
        <f t="shared" si="21"/>
        <v xml:space="preserve"> </v>
      </c>
      <c r="F208" s="85" t="str">
        <f t="shared" si="20"/>
        <v>Dunlin, actites</v>
      </c>
      <c r="G208" s="86">
        <v>900</v>
      </c>
      <c r="H208" s="87">
        <v>900</v>
      </c>
      <c r="I208" s="81">
        <f t="shared" si="25"/>
        <v>9</v>
      </c>
      <c r="J208" s="82"/>
      <c r="K208" s="82"/>
      <c r="L208" s="220" t="str">
        <f t="shared" si="22"/>
        <v xml:space="preserve"> </v>
      </c>
      <c r="N208" s="220" t="str">
        <f t="shared" si="23"/>
        <v xml:space="preserve"> </v>
      </c>
      <c r="O208" s="84">
        <v>774</v>
      </c>
      <c r="P208" s="84" t="s">
        <v>3240</v>
      </c>
      <c r="Q208" s="220" t="str">
        <f t="shared" si="24"/>
        <v xml:space="preserve"> </v>
      </c>
    </row>
    <row r="209" spans="1:17" s="83" customFormat="1" x14ac:dyDescent="0.2">
      <c r="A209" s="85" t="s">
        <v>3128</v>
      </c>
      <c r="B209" s="85" t="s">
        <v>3243</v>
      </c>
      <c r="C209" s="85" t="s">
        <v>1241</v>
      </c>
      <c r="D209" s="85" t="s">
        <v>3244</v>
      </c>
      <c r="E209" s="220" t="str">
        <f t="shared" si="21"/>
        <v xml:space="preserve"> </v>
      </c>
      <c r="F209" s="85" t="str">
        <f t="shared" si="20"/>
        <v>Spoon-billed Sandpiper, E Siberia (bre)</v>
      </c>
      <c r="G209" s="86">
        <v>140</v>
      </c>
      <c r="H209" s="87">
        <v>480</v>
      </c>
      <c r="I209" s="81">
        <f t="shared" si="25"/>
        <v>1.4</v>
      </c>
      <c r="J209" s="82" t="s">
        <v>2907</v>
      </c>
      <c r="K209" s="82" t="s">
        <v>2586</v>
      </c>
      <c r="L209" s="220" t="str">
        <f t="shared" si="22"/>
        <v xml:space="preserve"> </v>
      </c>
      <c r="M209" s="83" t="s">
        <v>2908</v>
      </c>
      <c r="N209" s="220" t="str">
        <f t="shared" si="23"/>
        <v xml:space="preserve"> </v>
      </c>
      <c r="O209" s="84">
        <v>775</v>
      </c>
      <c r="P209" s="84" t="s">
        <v>3242</v>
      </c>
      <c r="Q209" s="220" t="str">
        <f t="shared" si="24"/>
        <v xml:space="preserve"> </v>
      </c>
    </row>
    <row r="210" spans="1:17" s="83" customFormat="1" x14ac:dyDescent="0.2">
      <c r="A210" s="85" t="s">
        <v>3128</v>
      </c>
      <c r="B210" s="85" t="s">
        <v>3246</v>
      </c>
      <c r="C210" s="85" t="s">
        <v>1244</v>
      </c>
      <c r="D210" s="85" t="s">
        <v>3247</v>
      </c>
      <c r="E210" s="220" t="str">
        <f t="shared" si="21"/>
        <v xml:space="preserve"> </v>
      </c>
      <c r="F210" s="85" t="str">
        <f t="shared" si="20"/>
        <v>Broad-billed Sandpiper, sibirica</v>
      </c>
      <c r="G210" s="86">
        <v>25000</v>
      </c>
      <c r="H210" s="87">
        <v>25000</v>
      </c>
      <c r="I210" s="81">
        <f t="shared" si="25"/>
        <v>250</v>
      </c>
      <c r="J210" s="82"/>
      <c r="K210" s="82"/>
      <c r="L210" s="220" t="str">
        <f t="shared" si="22"/>
        <v xml:space="preserve"> </v>
      </c>
      <c r="M210" s="83" t="s">
        <v>3405</v>
      </c>
      <c r="N210" s="220" t="str">
        <f t="shared" si="23"/>
        <v xml:space="preserve"> </v>
      </c>
      <c r="O210" s="84">
        <v>776</v>
      </c>
      <c r="P210" s="84" t="s">
        <v>3245</v>
      </c>
      <c r="Q210" s="220" t="str">
        <f t="shared" si="24"/>
        <v xml:space="preserve"> </v>
      </c>
    </row>
    <row r="211" spans="1:17" s="83" customFormat="1" x14ac:dyDescent="0.2">
      <c r="A211" s="85" t="s">
        <v>3128</v>
      </c>
      <c r="B211" s="85" t="s">
        <v>3249</v>
      </c>
      <c r="C211" s="85" t="s">
        <v>1245</v>
      </c>
      <c r="D211" s="85" t="s">
        <v>3189</v>
      </c>
      <c r="E211" s="220" t="str">
        <f t="shared" si="21"/>
        <v xml:space="preserve"> </v>
      </c>
      <c r="F211" s="85" t="str">
        <f t="shared" si="20"/>
        <v>Red-necked Phalarope, NE Asia (bre)</v>
      </c>
      <c r="G211" s="86">
        <v>100000</v>
      </c>
      <c r="H211" s="87">
        <v>1000000</v>
      </c>
      <c r="I211" s="81">
        <f t="shared" si="25"/>
        <v>1000</v>
      </c>
      <c r="J211" s="82"/>
      <c r="K211" s="82" t="s">
        <v>2586</v>
      </c>
      <c r="L211" s="220" t="str">
        <f t="shared" si="22"/>
        <v xml:space="preserve"> </v>
      </c>
      <c r="N211" s="220" t="str">
        <f t="shared" si="23"/>
        <v xml:space="preserve"> </v>
      </c>
      <c r="O211" s="84">
        <v>780</v>
      </c>
      <c r="P211" s="84" t="s">
        <v>3248</v>
      </c>
      <c r="Q211" s="220" t="str">
        <f t="shared" si="24"/>
        <v xml:space="preserve"> </v>
      </c>
    </row>
    <row r="212" spans="1:17" s="83" customFormat="1" x14ac:dyDescent="0.2">
      <c r="A212" s="89" t="s">
        <v>3251</v>
      </c>
      <c r="B212" s="89" t="s">
        <v>3252</v>
      </c>
      <c r="C212" s="89" t="s">
        <v>3253</v>
      </c>
      <c r="D212" s="89" t="s">
        <v>2580</v>
      </c>
      <c r="E212" s="220" t="str">
        <f t="shared" si="21"/>
        <v xml:space="preserve"> </v>
      </c>
      <c r="F212" s="89" t="str">
        <f t="shared" si="20"/>
        <v>Black-tailed Gull, E Asia</v>
      </c>
      <c r="G212" s="90">
        <v>1050000</v>
      </c>
      <c r="H212" s="91">
        <v>1050000</v>
      </c>
      <c r="I212" s="92">
        <f t="shared" si="25"/>
        <v>10500</v>
      </c>
      <c r="J212" s="93"/>
      <c r="K212" s="93"/>
      <c r="L212" s="220" t="str">
        <f t="shared" si="22"/>
        <v xml:space="preserve"> </v>
      </c>
      <c r="M212" s="94"/>
      <c r="N212" s="220" t="str">
        <f t="shared" si="23"/>
        <v xml:space="preserve"> </v>
      </c>
      <c r="O212" s="88">
        <v>793</v>
      </c>
      <c r="P212" s="88" t="s">
        <v>3250</v>
      </c>
      <c r="Q212" s="220" t="str">
        <f t="shared" si="24"/>
        <v xml:space="preserve"> </v>
      </c>
    </row>
    <row r="213" spans="1:17" s="83" customFormat="1" x14ac:dyDescent="0.2">
      <c r="A213" s="89" t="s">
        <v>3251</v>
      </c>
      <c r="B213" s="89" t="s">
        <v>3255</v>
      </c>
      <c r="C213" s="89" t="s">
        <v>3256</v>
      </c>
      <c r="D213" s="89" t="s">
        <v>3257</v>
      </c>
      <c r="E213" s="220" t="str">
        <f t="shared" si="21"/>
        <v xml:space="preserve"> </v>
      </c>
      <c r="F213" s="89" t="str">
        <f t="shared" si="20"/>
        <v>Mew Gull, kamtschatschensis</v>
      </c>
      <c r="G213" s="90">
        <v>25000</v>
      </c>
      <c r="H213" s="91">
        <v>100000</v>
      </c>
      <c r="I213" s="92">
        <f t="shared" si="25"/>
        <v>250</v>
      </c>
      <c r="J213" s="93"/>
      <c r="K213" s="93"/>
      <c r="L213" s="220" t="str">
        <f t="shared" si="22"/>
        <v xml:space="preserve"> </v>
      </c>
      <c r="M213" s="94"/>
      <c r="N213" s="220" t="str">
        <f t="shared" si="23"/>
        <v xml:space="preserve"> </v>
      </c>
      <c r="O213" s="88">
        <v>798</v>
      </c>
      <c r="P213" s="88" t="s">
        <v>3254</v>
      </c>
      <c r="Q213" s="220" t="str">
        <f t="shared" si="24"/>
        <v xml:space="preserve"> </v>
      </c>
    </row>
    <row r="214" spans="1:17" s="83" customFormat="1" x14ac:dyDescent="0.2">
      <c r="A214" s="89" t="s">
        <v>3251</v>
      </c>
      <c r="B214" s="89" t="s">
        <v>3258</v>
      </c>
      <c r="C214" s="89" t="s">
        <v>3259</v>
      </c>
      <c r="D214" s="89" t="s">
        <v>2628</v>
      </c>
      <c r="E214" s="220" t="str">
        <f t="shared" si="21"/>
        <v xml:space="preserve"> </v>
      </c>
      <c r="F214" s="89" t="str">
        <f t="shared" si="20"/>
        <v>Glaucous-winged Gull, N Pacific</v>
      </c>
      <c r="G214" s="90">
        <v>570000</v>
      </c>
      <c r="H214" s="90">
        <v>570000</v>
      </c>
      <c r="I214" s="92">
        <f t="shared" si="25"/>
        <v>5700</v>
      </c>
      <c r="J214" s="93"/>
      <c r="K214" s="93"/>
      <c r="L214" s="220" t="str">
        <f t="shared" si="22"/>
        <v xml:space="preserve"> </v>
      </c>
      <c r="M214" s="94"/>
      <c r="N214" s="220" t="str">
        <f t="shared" si="23"/>
        <v xml:space="preserve"> </v>
      </c>
      <c r="O214" s="88"/>
      <c r="P214" s="88"/>
      <c r="Q214" s="220" t="str">
        <f t="shared" si="24"/>
        <v xml:space="preserve"> </v>
      </c>
    </row>
    <row r="215" spans="1:17" s="83" customFormat="1" x14ac:dyDescent="0.2">
      <c r="A215" s="89" t="s">
        <v>3251</v>
      </c>
      <c r="B215" s="89" t="s">
        <v>3261</v>
      </c>
      <c r="C215" s="89" t="s">
        <v>3262</v>
      </c>
      <c r="D215" s="89" t="s">
        <v>3263</v>
      </c>
      <c r="E215" s="220" t="str">
        <f t="shared" si="21"/>
        <v xml:space="preserve"> </v>
      </c>
      <c r="F215" s="89" t="str">
        <f t="shared" si="20"/>
        <v>Glaucous Gull, pallidissimus</v>
      </c>
      <c r="G215" s="90" t="s">
        <v>2660</v>
      </c>
      <c r="H215" s="91" t="s">
        <v>2660</v>
      </c>
      <c r="I215" s="90" t="s">
        <v>2661</v>
      </c>
      <c r="J215" s="93"/>
      <c r="K215" s="93"/>
      <c r="L215" s="220" t="str">
        <f t="shared" si="22"/>
        <v xml:space="preserve"> </v>
      </c>
      <c r="M215" s="94"/>
      <c r="N215" s="220" t="str">
        <f t="shared" si="23"/>
        <v xml:space="preserve"> </v>
      </c>
      <c r="O215" s="88">
        <v>807</v>
      </c>
      <c r="P215" s="88" t="s">
        <v>3260</v>
      </c>
      <c r="Q215" s="220" t="str">
        <f t="shared" si="24"/>
        <v xml:space="preserve"> </v>
      </c>
    </row>
    <row r="216" spans="1:17" s="83" customFormat="1" x14ac:dyDescent="0.2">
      <c r="A216" s="89" t="s">
        <v>3251</v>
      </c>
      <c r="B216" s="89" t="s">
        <v>3265</v>
      </c>
      <c r="C216" s="89" t="s">
        <v>3266</v>
      </c>
      <c r="D216" s="89" t="s">
        <v>3267</v>
      </c>
      <c r="E216" s="220" t="str">
        <f t="shared" si="21"/>
        <v xml:space="preserve"> </v>
      </c>
      <c r="F216" s="89" t="str">
        <f t="shared" si="20"/>
        <v>Herring Gull, vegae</v>
      </c>
      <c r="G216" s="90" t="s">
        <v>2660</v>
      </c>
      <c r="H216" s="91" t="s">
        <v>2660</v>
      </c>
      <c r="I216" s="90" t="s">
        <v>2661</v>
      </c>
      <c r="J216" s="93"/>
      <c r="K216" s="93"/>
      <c r="L216" s="220" t="str">
        <f t="shared" si="22"/>
        <v xml:space="preserve"> </v>
      </c>
      <c r="M216" s="94"/>
      <c r="N216" s="220" t="str">
        <f t="shared" si="23"/>
        <v xml:space="preserve"> </v>
      </c>
      <c r="O216" s="88">
        <v>810</v>
      </c>
      <c r="P216" s="88" t="s">
        <v>3264</v>
      </c>
      <c r="Q216" s="220" t="str">
        <f t="shared" si="24"/>
        <v xml:space="preserve"> </v>
      </c>
    </row>
    <row r="217" spans="1:17" s="83" customFormat="1" x14ac:dyDescent="0.2">
      <c r="A217" s="89" t="s">
        <v>3251</v>
      </c>
      <c r="B217" s="89" t="s">
        <v>3265</v>
      </c>
      <c r="C217" s="89" t="s">
        <v>3266</v>
      </c>
      <c r="D217" s="89" t="s">
        <v>3269</v>
      </c>
      <c r="E217" s="220" t="str">
        <f t="shared" si="21"/>
        <v xml:space="preserve"> </v>
      </c>
      <c r="F217" s="89" t="str">
        <f t="shared" si="20"/>
        <v>Herring Gull, mongolicus</v>
      </c>
      <c r="G217" s="90">
        <v>57000</v>
      </c>
      <c r="H217" s="91">
        <v>66000</v>
      </c>
      <c r="I217" s="92">
        <f t="shared" ref="I217:I224" si="26">G217/100</f>
        <v>570</v>
      </c>
      <c r="J217" s="93"/>
      <c r="K217" s="93"/>
      <c r="L217" s="220" t="str">
        <f t="shared" si="22"/>
        <v xml:space="preserve"> </v>
      </c>
      <c r="M217" s="94"/>
      <c r="N217" s="220" t="str">
        <f t="shared" si="23"/>
        <v xml:space="preserve"> </v>
      </c>
      <c r="O217" s="88">
        <v>810</v>
      </c>
      <c r="P217" s="88" t="s">
        <v>3268</v>
      </c>
      <c r="Q217" s="220" t="str">
        <f t="shared" si="24"/>
        <v xml:space="preserve"> </v>
      </c>
    </row>
    <row r="218" spans="1:17" s="83" customFormat="1" x14ac:dyDescent="0.2">
      <c r="A218" s="89" t="s">
        <v>3251</v>
      </c>
      <c r="B218" s="89" t="s">
        <v>3271</v>
      </c>
      <c r="C218" s="89" t="s">
        <v>3272</v>
      </c>
      <c r="D218" s="89" t="s">
        <v>3273</v>
      </c>
      <c r="E218" s="220" t="str">
        <f t="shared" si="21"/>
        <v xml:space="preserve"> </v>
      </c>
      <c r="F218" s="89" t="str">
        <f t="shared" si="20"/>
        <v>Slaty-backed Gull, NE Asia</v>
      </c>
      <c r="G218" s="90">
        <v>25000</v>
      </c>
      <c r="H218" s="91">
        <v>1000000</v>
      </c>
      <c r="I218" s="92">
        <f t="shared" si="26"/>
        <v>250</v>
      </c>
      <c r="J218" s="93"/>
      <c r="K218" s="93"/>
      <c r="L218" s="220" t="str">
        <f t="shared" si="22"/>
        <v xml:space="preserve"> </v>
      </c>
      <c r="M218" s="94"/>
      <c r="N218" s="220" t="str">
        <f t="shared" si="23"/>
        <v xml:space="preserve"> </v>
      </c>
      <c r="O218" s="88">
        <v>813</v>
      </c>
      <c r="P218" s="88" t="s">
        <v>3270</v>
      </c>
      <c r="Q218" s="220" t="str">
        <f t="shared" si="24"/>
        <v xml:space="preserve"> </v>
      </c>
    </row>
    <row r="219" spans="1:17" s="83" customFormat="1" x14ac:dyDescent="0.2">
      <c r="A219" s="89" t="s">
        <v>3251</v>
      </c>
      <c r="B219" s="89" t="s">
        <v>3274</v>
      </c>
      <c r="C219" s="89" t="s">
        <v>3275</v>
      </c>
      <c r="D219" s="89" t="s">
        <v>3126</v>
      </c>
      <c r="E219" s="220" t="str">
        <f t="shared" si="21"/>
        <v xml:space="preserve"> </v>
      </c>
      <c r="F219" s="89" t="str">
        <f t="shared" si="20"/>
        <v>Brown-headed Gull, Central Asia (bre)</v>
      </c>
      <c r="G219" s="90">
        <v>100000</v>
      </c>
      <c r="H219" s="91">
        <v>200000</v>
      </c>
      <c r="I219" s="92">
        <f t="shared" si="26"/>
        <v>1000</v>
      </c>
      <c r="J219" s="93"/>
      <c r="K219" s="93"/>
      <c r="L219" s="220" t="str">
        <f t="shared" si="22"/>
        <v xml:space="preserve"> </v>
      </c>
      <c r="M219" s="94"/>
      <c r="N219" s="220" t="str">
        <f t="shared" si="23"/>
        <v xml:space="preserve"> </v>
      </c>
      <c r="O219" s="88"/>
      <c r="P219" s="88"/>
      <c r="Q219" s="220" t="str">
        <f t="shared" si="24"/>
        <v xml:space="preserve"> </v>
      </c>
    </row>
    <row r="220" spans="1:17" s="83" customFormat="1" x14ac:dyDescent="0.2">
      <c r="A220" s="89" t="s">
        <v>3251</v>
      </c>
      <c r="B220" s="89" t="s">
        <v>3277</v>
      </c>
      <c r="C220" s="89" t="s">
        <v>3278</v>
      </c>
      <c r="D220" s="89" t="s">
        <v>2896</v>
      </c>
      <c r="E220" s="220" t="str">
        <f t="shared" si="21"/>
        <v xml:space="preserve"> </v>
      </c>
      <c r="F220" s="89" t="str">
        <f t="shared" si="20"/>
        <v>Black-headed Gull, E &amp; SE Asia (non-bre)</v>
      </c>
      <c r="G220" s="90">
        <v>100000</v>
      </c>
      <c r="H220" s="91">
        <v>1000001</v>
      </c>
      <c r="I220" s="92">
        <f t="shared" si="26"/>
        <v>1000</v>
      </c>
      <c r="J220" s="93"/>
      <c r="K220" s="93"/>
      <c r="L220" s="220" t="str">
        <f t="shared" si="22"/>
        <v xml:space="preserve"> </v>
      </c>
      <c r="M220" s="94"/>
      <c r="N220" s="220" t="str">
        <f t="shared" si="23"/>
        <v xml:space="preserve"> </v>
      </c>
      <c r="O220" s="88">
        <v>826</v>
      </c>
      <c r="P220" s="88" t="s">
        <v>3276</v>
      </c>
      <c r="Q220" s="220" t="str">
        <f t="shared" si="24"/>
        <v xml:space="preserve"> </v>
      </c>
    </row>
    <row r="221" spans="1:17" s="83" customFormat="1" x14ac:dyDescent="0.2">
      <c r="A221" s="89" t="s">
        <v>3251</v>
      </c>
      <c r="B221" s="89" t="s">
        <v>3280</v>
      </c>
      <c r="C221" s="89" t="s">
        <v>3281</v>
      </c>
      <c r="D221" s="89" t="s">
        <v>3189</v>
      </c>
      <c r="E221" s="220" t="str">
        <f t="shared" si="21"/>
        <v xml:space="preserve"> </v>
      </c>
      <c r="F221" s="89" t="str">
        <f t="shared" si="20"/>
        <v>Saunders's Gull, NE Asia (bre)</v>
      </c>
      <c r="G221" s="90">
        <v>7100</v>
      </c>
      <c r="H221" s="91">
        <v>9600</v>
      </c>
      <c r="I221" s="92">
        <f t="shared" si="26"/>
        <v>71</v>
      </c>
      <c r="J221" s="93" t="s">
        <v>2612</v>
      </c>
      <c r="K221" s="93" t="s">
        <v>2586</v>
      </c>
      <c r="L221" s="220" t="str">
        <f t="shared" si="22"/>
        <v xml:space="preserve"> </v>
      </c>
      <c r="M221" s="94"/>
      <c r="N221" s="220" t="str">
        <f t="shared" si="23"/>
        <v xml:space="preserve"> </v>
      </c>
      <c r="O221" s="88">
        <v>829</v>
      </c>
      <c r="P221" s="88" t="s">
        <v>3279</v>
      </c>
      <c r="Q221" s="220" t="str">
        <f t="shared" si="24"/>
        <v xml:space="preserve"> </v>
      </c>
    </row>
    <row r="222" spans="1:17" s="83" customFormat="1" x14ac:dyDescent="0.2">
      <c r="A222" s="89" t="s">
        <v>3251</v>
      </c>
      <c r="B222" s="89" t="s">
        <v>3283</v>
      </c>
      <c r="C222" s="89" t="s">
        <v>3284</v>
      </c>
      <c r="D222" s="89" t="s">
        <v>3285</v>
      </c>
      <c r="E222" s="220" t="str">
        <f t="shared" si="21"/>
        <v xml:space="preserve"> </v>
      </c>
      <c r="F222" s="89" t="str">
        <f t="shared" si="20"/>
        <v>Relict Gull, C Asia (bre)</v>
      </c>
      <c r="G222" s="90">
        <v>12000</v>
      </c>
      <c r="H222" s="91">
        <v>12000</v>
      </c>
      <c r="I222" s="92">
        <f t="shared" si="26"/>
        <v>120</v>
      </c>
      <c r="J222" s="93" t="s">
        <v>2612</v>
      </c>
      <c r="K222" s="93" t="s">
        <v>2586</v>
      </c>
      <c r="L222" s="220" t="str">
        <f t="shared" si="22"/>
        <v xml:space="preserve"> </v>
      </c>
      <c r="M222" s="94"/>
      <c r="N222" s="220" t="str">
        <f t="shared" si="23"/>
        <v xml:space="preserve"> </v>
      </c>
      <c r="O222" s="88">
        <v>832</v>
      </c>
      <c r="P222" s="88" t="s">
        <v>3282</v>
      </c>
      <c r="Q222" s="220" t="str">
        <f t="shared" si="24"/>
        <v xml:space="preserve"> </v>
      </c>
    </row>
    <row r="223" spans="1:17" s="83" customFormat="1" x14ac:dyDescent="0.2">
      <c r="A223" s="89" t="s">
        <v>3251</v>
      </c>
      <c r="B223" s="89" t="s">
        <v>3287</v>
      </c>
      <c r="C223" s="89" t="s">
        <v>3288</v>
      </c>
      <c r="D223" s="89" t="s">
        <v>3289</v>
      </c>
      <c r="E223" s="220" t="str">
        <f t="shared" si="21"/>
        <v xml:space="preserve"> </v>
      </c>
      <c r="F223" s="89" t="str">
        <f t="shared" si="20"/>
        <v>Black-legged Kittiwake, pollicaris, W Pacific (bre)</v>
      </c>
      <c r="G223" s="90">
        <v>4800000</v>
      </c>
      <c r="H223" s="91">
        <v>4800001</v>
      </c>
      <c r="I223" s="92">
        <f t="shared" si="26"/>
        <v>48000</v>
      </c>
      <c r="J223" s="93"/>
      <c r="K223" s="93"/>
      <c r="L223" s="220" t="str">
        <f t="shared" si="22"/>
        <v xml:space="preserve"> </v>
      </c>
      <c r="M223" s="94" t="s">
        <v>3405</v>
      </c>
      <c r="N223" s="220" t="str">
        <f t="shared" si="23"/>
        <v xml:space="preserve"> </v>
      </c>
      <c r="O223" s="88">
        <v>841</v>
      </c>
      <c r="P223" s="88" t="s">
        <v>3286</v>
      </c>
      <c r="Q223" s="220" t="str">
        <f t="shared" si="24"/>
        <v xml:space="preserve"> </v>
      </c>
    </row>
    <row r="224" spans="1:17" s="83" customFormat="1" x14ac:dyDescent="0.2">
      <c r="A224" s="89" t="s">
        <v>3251</v>
      </c>
      <c r="B224" s="89" t="s">
        <v>3291</v>
      </c>
      <c r="C224" s="89" t="s">
        <v>3292</v>
      </c>
      <c r="D224" s="89" t="s">
        <v>3293</v>
      </c>
      <c r="E224" s="220" t="str">
        <f t="shared" si="21"/>
        <v xml:space="preserve"> </v>
      </c>
      <c r="F224" s="89" t="str">
        <f t="shared" si="20"/>
        <v>Gull-billed Tern, addenda</v>
      </c>
      <c r="G224" s="90">
        <v>10000</v>
      </c>
      <c r="H224" s="91">
        <v>100000</v>
      </c>
      <c r="I224" s="92">
        <f t="shared" si="26"/>
        <v>100</v>
      </c>
      <c r="J224" s="93"/>
      <c r="K224" s="93"/>
      <c r="L224" s="220" t="str">
        <f t="shared" si="22"/>
        <v xml:space="preserve"> </v>
      </c>
      <c r="M224" s="94"/>
      <c r="N224" s="220" t="str">
        <f t="shared" si="23"/>
        <v xml:space="preserve"> </v>
      </c>
      <c r="O224" s="88">
        <v>843</v>
      </c>
      <c r="P224" s="88" t="s">
        <v>3290</v>
      </c>
      <c r="Q224" s="220" t="str">
        <f t="shared" si="24"/>
        <v xml:space="preserve"> </v>
      </c>
    </row>
    <row r="225" spans="1:17" s="83" customFormat="1" x14ac:dyDescent="0.2">
      <c r="A225" s="89" t="s">
        <v>3251</v>
      </c>
      <c r="B225" s="89" t="s">
        <v>3291</v>
      </c>
      <c r="C225" s="89" t="s">
        <v>3292</v>
      </c>
      <c r="D225" s="89" t="s">
        <v>3295</v>
      </c>
      <c r="E225" s="220" t="str">
        <f t="shared" si="21"/>
        <v xml:space="preserve"> </v>
      </c>
      <c r="F225" s="89" t="str">
        <f t="shared" si="20"/>
        <v>Gull-billed Tern, affinis</v>
      </c>
      <c r="G225" s="90" t="s">
        <v>2660</v>
      </c>
      <c r="H225" s="91" t="s">
        <v>2660</v>
      </c>
      <c r="I225" s="90" t="s">
        <v>2661</v>
      </c>
      <c r="J225" s="93"/>
      <c r="K225" s="93"/>
      <c r="L225" s="220" t="str">
        <f t="shared" si="22"/>
        <v xml:space="preserve"> </v>
      </c>
      <c r="M225" s="94"/>
      <c r="N225" s="220" t="str">
        <f t="shared" si="23"/>
        <v xml:space="preserve"> </v>
      </c>
      <c r="O225" s="88">
        <v>843</v>
      </c>
      <c r="P225" s="88" t="s">
        <v>3294</v>
      </c>
      <c r="Q225" s="220" t="str">
        <f t="shared" si="24"/>
        <v xml:space="preserve"> </v>
      </c>
    </row>
    <row r="226" spans="1:17" s="83" customFormat="1" x14ac:dyDescent="0.2">
      <c r="A226" s="89" t="s">
        <v>3251</v>
      </c>
      <c r="B226" s="89" t="s">
        <v>3297</v>
      </c>
      <c r="C226" s="89" t="s">
        <v>3298</v>
      </c>
      <c r="D226" s="89" t="s">
        <v>2896</v>
      </c>
      <c r="E226" s="220" t="str">
        <f t="shared" si="21"/>
        <v xml:space="preserve"> </v>
      </c>
      <c r="F226" s="89" t="str">
        <f t="shared" si="20"/>
        <v>Caspian Tern, E &amp; SE Asia (non-bre)</v>
      </c>
      <c r="G226" s="90">
        <v>10000</v>
      </c>
      <c r="H226" s="91">
        <v>25000</v>
      </c>
      <c r="I226" s="92">
        <f t="shared" ref="I226:I236" si="27">G226/100</f>
        <v>100</v>
      </c>
      <c r="J226" s="93"/>
      <c r="K226" s="93"/>
      <c r="L226" s="220" t="str">
        <f t="shared" si="22"/>
        <v xml:space="preserve"> </v>
      </c>
      <c r="M226" s="94"/>
      <c r="N226" s="220" t="str">
        <f t="shared" si="23"/>
        <v xml:space="preserve"> </v>
      </c>
      <c r="O226" s="88">
        <v>844</v>
      </c>
      <c r="P226" s="88" t="s">
        <v>3296</v>
      </c>
      <c r="Q226" s="220" t="str">
        <f t="shared" si="24"/>
        <v xml:space="preserve"> </v>
      </c>
    </row>
    <row r="227" spans="1:17" s="83" customFormat="1" x14ac:dyDescent="0.2">
      <c r="A227" s="89" t="s">
        <v>3251</v>
      </c>
      <c r="B227" s="89" t="s">
        <v>3300</v>
      </c>
      <c r="C227" s="89" t="s">
        <v>3301</v>
      </c>
      <c r="D227" s="89" t="s">
        <v>3302</v>
      </c>
      <c r="E227" s="220" t="str">
        <f t="shared" si="21"/>
        <v xml:space="preserve"> </v>
      </c>
      <c r="F227" s="89" t="str">
        <f t="shared" si="20"/>
        <v>Lesser Crested Tern, torresii</v>
      </c>
      <c r="G227" s="90">
        <v>25000</v>
      </c>
      <c r="H227" s="91">
        <v>100000</v>
      </c>
      <c r="I227" s="92">
        <f t="shared" si="27"/>
        <v>250</v>
      </c>
      <c r="J227" s="93"/>
      <c r="K227" s="93"/>
      <c r="L227" s="220" t="str">
        <f t="shared" si="22"/>
        <v xml:space="preserve"> </v>
      </c>
      <c r="M227" s="94"/>
      <c r="N227" s="220" t="str">
        <f t="shared" si="23"/>
        <v xml:space="preserve"> </v>
      </c>
      <c r="O227" s="88">
        <v>846</v>
      </c>
      <c r="P227" s="88" t="s">
        <v>3299</v>
      </c>
      <c r="Q227" s="220" t="str">
        <f t="shared" si="24"/>
        <v xml:space="preserve"> </v>
      </c>
    </row>
    <row r="228" spans="1:17" s="83" customFormat="1" x14ac:dyDescent="0.2">
      <c r="A228" s="89" t="s">
        <v>3251</v>
      </c>
      <c r="B228" s="89" t="s">
        <v>3304</v>
      </c>
      <c r="C228" s="89" t="s">
        <v>3305</v>
      </c>
      <c r="D228" s="89" t="s">
        <v>3306</v>
      </c>
      <c r="E228" s="220" t="str">
        <f t="shared" si="21"/>
        <v xml:space="preserve"> </v>
      </c>
      <c r="F228" s="89" t="str">
        <f t="shared" si="20"/>
        <v>Chinese Crested Tern, E China (bre)</v>
      </c>
      <c r="G228" s="90">
        <v>1</v>
      </c>
      <c r="H228" s="91">
        <v>50</v>
      </c>
      <c r="I228" s="92">
        <v>1</v>
      </c>
      <c r="J228" s="93" t="s">
        <v>2907</v>
      </c>
      <c r="K228" s="93"/>
      <c r="L228" s="220" t="str">
        <f t="shared" si="22"/>
        <v xml:space="preserve"> </v>
      </c>
      <c r="M228" s="94" t="s">
        <v>6040</v>
      </c>
      <c r="N228" s="220" t="str">
        <f t="shared" si="23"/>
        <v xml:space="preserve"> </v>
      </c>
      <c r="O228" s="88">
        <v>848</v>
      </c>
      <c r="P228" s="88" t="s">
        <v>3303</v>
      </c>
      <c r="Q228" s="220" t="str">
        <f t="shared" si="24"/>
        <v xml:space="preserve"> </v>
      </c>
    </row>
    <row r="229" spans="1:17" s="83" customFormat="1" x14ac:dyDescent="0.2">
      <c r="A229" s="89" t="s">
        <v>3251</v>
      </c>
      <c r="B229" s="89" t="s">
        <v>3308</v>
      </c>
      <c r="C229" s="89" t="s">
        <v>3309</v>
      </c>
      <c r="D229" s="89" t="s">
        <v>3310</v>
      </c>
      <c r="E229" s="220" t="str">
        <f t="shared" si="21"/>
        <v xml:space="preserve"> </v>
      </c>
      <c r="F229" s="89" t="str">
        <f t="shared" si="20"/>
        <v>Great Crested Tern, cristata</v>
      </c>
      <c r="G229" s="90">
        <v>100000</v>
      </c>
      <c r="H229" s="91">
        <v>1000000</v>
      </c>
      <c r="I229" s="92">
        <f t="shared" si="27"/>
        <v>1000</v>
      </c>
      <c r="J229" s="93"/>
      <c r="K229" s="93"/>
      <c r="L229" s="220" t="str">
        <f t="shared" si="22"/>
        <v xml:space="preserve"> </v>
      </c>
      <c r="M229" s="94"/>
      <c r="N229" s="220" t="str">
        <f t="shared" si="23"/>
        <v xml:space="preserve"> </v>
      </c>
      <c r="O229" s="88">
        <v>850</v>
      </c>
      <c r="P229" s="88" t="s">
        <v>3307</v>
      </c>
      <c r="Q229" s="220" t="str">
        <f t="shared" si="24"/>
        <v xml:space="preserve"> </v>
      </c>
    </row>
    <row r="230" spans="1:17" s="83" customFormat="1" x14ac:dyDescent="0.2">
      <c r="A230" s="89" t="s">
        <v>3251</v>
      </c>
      <c r="B230" s="89" t="s">
        <v>3312</v>
      </c>
      <c r="C230" s="89" t="s">
        <v>3313</v>
      </c>
      <c r="D230" s="89" t="s">
        <v>3314</v>
      </c>
      <c r="E230" s="220" t="str">
        <f t="shared" si="21"/>
        <v xml:space="preserve"> </v>
      </c>
      <c r="F230" s="89" t="str">
        <f t="shared" si="20"/>
        <v>Roseate Tern, bangsi, SE Asia</v>
      </c>
      <c r="G230" s="90">
        <v>44000</v>
      </c>
      <c r="H230" s="91">
        <v>44000</v>
      </c>
      <c r="I230" s="92">
        <f t="shared" si="27"/>
        <v>440</v>
      </c>
      <c r="J230" s="93"/>
      <c r="K230" s="93" t="s">
        <v>2586</v>
      </c>
      <c r="L230" s="220" t="str">
        <f t="shared" si="22"/>
        <v xml:space="preserve"> </v>
      </c>
      <c r="M230" s="94"/>
      <c r="N230" s="220" t="str">
        <f t="shared" si="23"/>
        <v xml:space="preserve"> </v>
      </c>
      <c r="O230" s="88">
        <v>852</v>
      </c>
      <c r="P230" s="88" t="s">
        <v>3311</v>
      </c>
      <c r="Q230" s="220" t="str">
        <f t="shared" si="24"/>
        <v xml:space="preserve"> </v>
      </c>
    </row>
    <row r="231" spans="1:17" s="83" customFormat="1" x14ac:dyDescent="0.2">
      <c r="A231" s="89" t="s">
        <v>3251</v>
      </c>
      <c r="B231" s="89" t="s">
        <v>3312</v>
      </c>
      <c r="C231" s="89" t="s">
        <v>3313</v>
      </c>
      <c r="D231" s="89" t="s">
        <v>3316</v>
      </c>
      <c r="E231" s="220" t="str">
        <f t="shared" si="21"/>
        <v xml:space="preserve"> </v>
      </c>
      <c r="F231" s="89" t="str">
        <f t="shared" si="20"/>
        <v>Roseate Tern, korustes</v>
      </c>
      <c r="G231" s="90">
        <v>1</v>
      </c>
      <c r="H231" s="91">
        <v>10000</v>
      </c>
      <c r="I231" s="92">
        <v>1</v>
      </c>
      <c r="J231" s="93"/>
      <c r="K231" s="93"/>
      <c r="L231" s="220" t="str">
        <f t="shared" si="22"/>
        <v xml:space="preserve"> </v>
      </c>
      <c r="M231" s="94" t="s">
        <v>6040</v>
      </c>
      <c r="N231" s="220" t="str">
        <f t="shared" si="23"/>
        <v xml:space="preserve"> </v>
      </c>
      <c r="O231" s="88">
        <v>852</v>
      </c>
      <c r="P231" s="88" t="s">
        <v>3315</v>
      </c>
      <c r="Q231" s="220" t="str">
        <f t="shared" si="24"/>
        <v xml:space="preserve"> </v>
      </c>
    </row>
    <row r="232" spans="1:17" s="83" customFormat="1" x14ac:dyDescent="0.2">
      <c r="A232" s="89" t="s">
        <v>3251</v>
      </c>
      <c r="B232" s="89" t="s">
        <v>3312</v>
      </c>
      <c r="C232" s="89" t="s">
        <v>3313</v>
      </c>
      <c r="D232" s="89" t="s">
        <v>3318</v>
      </c>
      <c r="E232" s="220" t="str">
        <f t="shared" si="21"/>
        <v xml:space="preserve"> </v>
      </c>
      <c r="F232" s="89" t="str">
        <f t="shared" si="20"/>
        <v>Roseate Tern, gracilis</v>
      </c>
      <c r="G232" s="90">
        <v>90000</v>
      </c>
      <c r="H232" s="91">
        <v>90000</v>
      </c>
      <c r="I232" s="92">
        <f t="shared" si="27"/>
        <v>900</v>
      </c>
      <c r="J232" s="93"/>
      <c r="K232" s="93"/>
      <c r="L232" s="220" t="str">
        <f t="shared" si="22"/>
        <v xml:space="preserve"> </v>
      </c>
      <c r="M232" s="94"/>
      <c r="N232" s="220" t="str">
        <f t="shared" si="23"/>
        <v xml:space="preserve"> </v>
      </c>
      <c r="O232" s="88">
        <v>852</v>
      </c>
      <c r="P232" s="88" t="s">
        <v>3317</v>
      </c>
      <c r="Q232" s="220" t="str">
        <f t="shared" si="24"/>
        <v xml:space="preserve"> </v>
      </c>
    </row>
    <row r="233" spans="1:17" s="83" customFormat="1" x14ac:dyDescent="0.2">
      <c r="A233" s="89" t="s">
        <v>3251</v>
      </c>
      <c r="B233" s="89" t="s">
        <v>3320</v>
      </c>
      <c r="C233" s="89" t="s">
        <v>3321</v>
      </c>
      <c r="D233" s="89" t="s">
        <v>3322</v>
      </c>
      <c r="E233" s="220" t="str">
        <f t="shared" si="21"/>
        <v xml:space="preserve"> </v>
      </c>
      <c r="F233" s="89" t="str">
        <f t="shared" si="20"/>
        <v>White-fronted Tern, striata</v>
      </c>
      <c r="G233" s="90">
        <v>1500000</v>
      </c>
      <c r="H233" s="91">
        <v>1500000</v>
      </c>
      <c r="I233" s="92">
        <f t="shared" si="27"/>
        <v>15000</v>
      </c>
      <c r="J233" s="93"/>
      <c r="K233" s="93"/>
      <c r="L233" s="220" t="str">
        <f t="shared" si="22"/>
        <v xml:space="preserve"> </v>
      </c>
      <c r="M233" s="94"/>
      <c r="N233" s="220" t="str">
        <f t="shared" si="23"/>
        <v xml:space="preserve"> </v>
      </c>
      <c r="O233" s="88">
        <v>853</v>
      </c>
      <c r="P233" s="88" t="s">
        <v>3319</v>
      </c>
      <c r="Q233" s="220" t="str">
        <f t="shared" si="24"/>
        <v xml:space="preserve"> </v>
      </c>
    </row>
    <row r="234" spans="1:17" s="83" customFormat="1" x14ac:dyDescent="0.2">
      <c r="A234" s="89" t="s">
        <v>3251</v>
      </c>
      <c r="B234" s="89" t="s">
        <v>3320</v>
      </c>
      <c r="C234" s="89" t="s">
        <v>3321</v>
      </c>
      <c r="D234" s="89" t="s">
        <v>3324</v>
      </c>
      <c r="E234" s="220" t="str">
        <f t="shared" si="21"/>
        <v xml:space="preserve"> </v>
      </c>
      <c r="F234" s="89" t="str">
        <f t="shared" si="20"/>
        <v>White-fronted Tern, incerta</v>
      </c>
      <c r="G234" s="90">
        <v>180</v>
      </c>
      <c r="H234" s="91">
        <v>180</v>
      </c>
      <c r="I234" s="92">
        <f t="shared" si="27"/>
        <v>1.8</v>
      </c>
      <c r="J234" s="93"/>
      <c r="K234" s="93"/>
      <c r="L234" s="220" t="str">
        <f t="shared" si="22"/>
        <v xml:space="preserve"> </v>
      </c>
      <c r="M234" s="94"/>
      <c r="N234" s="220" t="str">
        <f t="shared" si="23"/>
        <v xml:space="preserve"> </v>
      </c>
      <c r="O234" s="88">
        <v>853</v>
      </c>
      <c r="P234" s="88" t="s">
        <v>3323</v>
      </c>
      <c r="Q234" s="220" t="str">
        <f t="shared" si="24"/>
        <v xml:space="preserve"> </v>
      </c>
    </row>
    <row r="235" spans="1:17" s="77" customFormat="1" x14ac:dyDescent="0.2">
      <c r="A235" s="89" t="s">
        <v>3251</v>
      </c>
      <c r="B235" s="89" t="s">
        <v>3325</v>
      </c>
      <c r="C235" s="89" t="s">
        <v>3326</v>
      </c>
      <c r="D235" s="94" t="s">
        <v>3327</v>
      </c>
      <c r="E235" s="220" t="str">
        <f t="shared" si="21"/>
        <v xml:space="preserve"> </v>
      </c>
      <c r="F235" s="94" t="str">
        <f t="shared" si="20"/>
        <v>Common Tern, Western Asia (bre)</v>
      </c>
      <c r="G235" s="95">
        <v>25000</v>
      </c>
      <c r="H235" s="95">
        <v>1000000</v>
      </c>
      <c r="I235" s="94">
        <f t="shared" si="27"/>
        <v>250</v>
      </c>
      <c r="J235" s="96"/>
      <c r="K235" s="96"/>
      <c r="L235" s="220" t="str">
        <f t="shared" si="22"/>
        <v xml:space="preserve"> </v>
      </c>
      <c r="M235" s="94"/>
      <c r="N235" s="220" t="str">
        <f t="shared" si="23"/>
        <v xml:space="preserve"> </v>
      </c>
      <c r="O235" s="88">
        <v>856</v>
      </c>
      <c r="P235" s="88"/>
      <c r="Q235" s="220" t="str">
        <f t="shared" si="24"/>
        <v xml:space="preserve"> </v>
      </c>
    </row>
    <row r="236" spans="1:17" s="83" customFormat="1" x14ac:dyDescent="0.2">
      <c r="A236" s="89" t="s">
        <v>3251</v>
      </c>
      <c r="B236" s="89" t="s">
        <v>3325</v>
      </c>
      <c r="C236" s="89" t="s">
        <v>3326</v>
      </c>
      <c r="D236" s="89" t="s">
        <v>3328</v>
      </c>
      <c r="E236" s="220" t="str">
        <f t="shared" si="21"/>
        <v xml:space="preserve"> </v>
      </c>
      <c r="F236" s="89" t="str">
        <f t="shared" si="20"/>
        <v>Common Tern, tibetana</v>
      </c>
      <c r="G236" s="90">
        <v>10000</v>
      </c>
      <c r="H236" s="91">
        <v>100000</v>
      </c>
      <c r="I236" s="94">
        <f t="shared" si="27"/>
        <v>100</v>
      </c>
      <c r="J236" s="93"/>
      <c r="K236" s="93"/>
      <c r="L236" s="220" t="str">
        <f t="shared" si="22"/>
        <v xml:space="preserve"> </v>
      </c>
      <c r="M236" s="94"/>
      <c r="N236" s="220" t="str">
        <f t="shared" si="23"/>
        <v xml:space="preserve"> </v>
      </c>
      <c r="O236" s="88">
        <v>856</v>
      </c>
      <c r="P236" s="88"/>
      <c r="Q236" s="220" t="str">
        <f t="shared" si="24"/>
        <v xml:space="preserve"> </v>
      </c>
    </row>
    <row r="237" spans="1:17" s="83" customFormat="1" x14ac:dyDescent="0.2">
      <c r="A237" s="89" t="s">
        <v>3251</v>
      </c>
      <c r="B237" s="89" t="s">
        <v>3325</v>
      </c>
      <c r="C237" s="89" t="s">
        <v>3326</v>
      </c>
      <c r="D237" s="89" t="s">
        <v>3329</v>
      </c>
      <c r="E237" s="220" t="str">
        <f t="shared" si="21"/>
        <v xml:space="preserve"> </v>
      </c>
      <c r="F237" s="89" t="str">
        <f t="shared" si="20"/>
        <v>Common Tern, minussensis</v>
      </c>
      <c r="G237" s="90" t="s">
        <v>2660</v>
      </c>
      <c r="H237" s="91" t="s">
        <v>2660</v>
      </c>
      <c r="I237" s="90" t="s">
        <v>2661</v>
      </c>
      <c r="J237" s="93"/>
      <c r="K237" s="93"/>
      <c r="L237" s="220" t="str">
        <f t="shared" si="22"/>
        <v xml:space="preserve"> </v>
      </c>
      <c r="M237" s="94"/>
      <c r="N237" s="220" t="str">
        <f t="shared" si="23"/>
        <v xml:space="preserve"> </v>
      </c>
      <c r="O237" s="88">
        <v>856</v>
      </c>
      <c r="P237" s="88"/>
      <c r="Q237" s="220" t="str">
        <f t="shared" si="24"/>
        <v xml:space="preserve"> </v>
      </c>
    </row>
    <row r="238" spans="1:17" s="83" customFormat="1" x14ac:dyDescent="0.2">
      <c r="A238" s="89" t="s">
        <v>3251</v>
      </c>
      <c r="B238" s="89" t="s">
        <v>3325</v>
      </c>
      <c r="C238" s="89" t="s">
        <v>3326</v>
      </c>
      <c r="D238" s="89" t="s">
        <v>3331</v>
      </c>
      <c r="E238" s="220" t="str">
        <f t="shared" si="21"/>
        <v xml:space="preserve"> </v>
      </c>
      <c r="F238" s="89" t="str">
        <f t="shared" si="20"/>
        <v>Common Tern, longipennis</v>
      </c>
      <c r="G238" s="90">
        <v>30000</v>
      </c>
      <c r="H238" s="91">
        <v>70000</v>
      </c>
      <c r="I238" s="92">
        <f t="shared" ref="I238:I246" si="28">G238/100</f>
        <v>300</v>
      </c>
      <c r="J238" s="93"/>
      <c r="K238" s="93"/>
      <c r="L238" s="220" t="str">
        <f t="shared" si="22"/>
        <v xml:space="preserve"> </v>
      </c>
      <c r="M238" s="94" t="s">
        <v>3405</v>
      </c>
      <c r="N238" s="220" t="str">
        <f t="shared" si="23"/>
        <v xml:space="preserve"> </v>
      </c>
      <c r="O238" s="88">
        <v>856</v>
      </c>
      <c r="P238" s="88" t="s">
        <v>3330</v>
      </c>
      <c r="Q238" s="220" t="str">
        <f t="shared" si="24"/>
        <v xml:space="preserve"> </v>
      </c>
    </row>
    <row r="239" spans="1:17" s="83" customFormat="1" x14ac:dyDescent="0.2">
      <c r="A239" s="89" t="s">
        <v>3251</v>
      </c>
      <c r="B239" s="89" t="s">
        <v>3332</v>
      </c>
      <c r="C239" s="97" t="s">
        <v>3333</v>
      </c>
      <c r="D239" s="89" t="s">
        <v>3334</v>
      </c>
      <c r="E239" s="220" t="str">
        <f t="shared" si="21"/>
        <v xml:space="preserve"> </v>
      </c>
      <c r="F239" s="89" t="str">
        <f t="shared" si="20"/>
        <v>Arctic Tern, N North America (bre)</v>
      </c>
      <c r="G239" s="90">
        <v>1000000</v>
      </c>
      <c r="H239" s="91">
        <v>1000001</v>
      </c>
      <c r="I239" s="92">
        <f t="shared" si="28"/>
        <v>10000</v>
      </c>
      <c r="J239" s="93"/>
      <c r="K239" s="93" t="s">
        <v>2586</v>
      </c>
      <c r="L239" s="220" t="str">
        <f t="shared" si="22"/>
        <v xml:space="preserve"> </v>
      </c>
      <c r="M239" s="94"/>
      <c r="N239" s="220" t="str">
        <f t="shared" si="23"/>
        <v xml:space="preserve"> </v>
      </c>
      <c r="O239" s="94"/>
      <c r="P239" s="88"/>
      <c r="Q239" s="220" t="str">
        <f t="shared" si="24"/>
        <v xml:space="preserve"> </v>
      </c>
    </row>
    <row r="240" spans="1:17" s="83" customFormat="1" x14ac:dyDescent="0.2">
      <c r="A240" s="89" t="s">
        <v>3251</v>
      </c>
      <c r="B240" s="89" t="s">
        <v>3336</v>
      </c>
      <c r="C240" s="89" t="s">
        <v>3337</v>
      </c>
      <c r="D240" s="89" t="s">
        <v>3338</v>
      </c>
      <c r="E240" s="220" t="str">
        <f t="shared" si="21"/>
        <v xml:space="preserve"> </v>
      </c>
      <c r="F240" s="89" t="str">
        <f t="shared" si="20"/>
        <v>Antarctic Tern, bethunei</v>
      </c>
      <c r="G240" s="90">
        <v>3000</v>
      </c>
      <c r="H240" s="91">
        <v>3000</v>
      </c>
      <c r="I240" s="92">
        <f t="shared" si="28"/>
        <v>30</v>
      </c>
      <c r="J240" s="93"/>
      <c r="K240" s="93"/>
      <c r="L240" s="220" t="str">
        <f t="shared" si="22"/>
        <v xml:space="preserve"> </v>
      </c>
      <c r="M240" s="94"/>
      <c r="N240" s="220" t="str">
        <f t="shared" si="23"/>
        <v xml:space="preserve"> </v>
      </c>
      <c r="O240" s="88">
        <v>858</v>
      </c>
      <c r="P240" s="88" t="s">
        <v>3335</v>
      </c>
      <c r="Q240" s="220" t="str">
        <f t="shared" si="24"/>
        <v xml:space="preserve"> </v>
      </c>
    </row>
    <row r="241" spans="1:17" s="83" customFormat="1" x14ac:dyDescent="0.2">
      <c r="A241" s="89" t="s">
        <v>3251</v>
      </c>
      <c r="B241" s="89" t="s">
        <v>3340</v>
      </c>
      <c r="C241" s="89" t="s">
        <v>3341</v>
      </c>
      <c r="D241" s="89" t="s">
        <v>3034</v>
      </c>
      <c r="E241" s="220" t="str">
        <f t="shared" si="21"/>
        <v xml:space="preserve"> </v>
      </c>
      <c r="F241" s="89" t="str">
        <f t="shared" si="20"/>
        <v>Little Tern, pusilla</v>
      </c>
      <c r="G241" s="90">
        <v>50000</v>
      </c>
      <c r="H241" s="91">
        <v>100000</v>
      </c>
      <c r="I241" s="92">
        <f t="shared" si="28"/>
        <v>500</v>
      </c>
      <c r="J241" s="93"/>
      <c r="K241" s="93"/>
      <c r="L241" s="220" t="str">
        <f t="shared" si="22"/>
        <v xml:space="preserve"> </v>
      </c>
      <c r="M241" s="94"/>
      <c r="N241" s="220" t="str">
        <f t="shared" si="23"/>
        <v xml:space="preserve"> </v>
      </c>
      <c r="O241" s="88">
        <v>862</v>
      </c>
      <c r="P241" s="88" t="s">
        <v>3339</v>
      </c>
      <c r="Q241" s="220" t="str">
        <f t="shared" si="24"/>
        <v xml:space="preserve"> </v>
      </c>
    </row>
    <row r="242" spans="1:17" s="83" customFormat="1" x14ac:dyDescent="0.2">
      <c r="A242" s="89" t="s">
        <v>3251</v>
      </c>
      <c r="B242" s="89" t="s">
        <v>3340</v>
      </c>
      <c r="C242" s="89" t="s">
        <v>3341</v>
      </c>
      <c r="D242" s="89" t="s">
        <v>3343</v>
      </c>
      <c r="E242" s="220" t="str">
        <f t="shared" si="21"/>
        <v xml:space="preserve"> </v>
      </c>
      <c r="F242" s="89" t="str">
        <f t="shared" si="20"/>
        <v>Little Tern, sinensis</v>
      </c>
      <c r="G242" s="90">
        <v>10000</v>
      </c>
      <c r="H242" s="91">
        <v>100000</v>
      </c>
      <c r="I242" s="92">
        <f t="shared" si="28"/>
        <v>100</v>
      </c>
      <c r="J242" s="93"/>
      <c r="K242" s="93" t="s">
        <v>2586</v>
      </c>
      <c r="L242" s="220" t="str">
        <f t="shared" si="22"/>
        <v xml:space="preserve"> </v>
      </c>
      <c r="M242" s="94"/>
      <c r="N242" s="220" t="str">
        <f t="shared" si="23"/>
        <v xml:space="preserve"> </v>
      </c>
      <c r="O242" s="88">
        <v>862</v>
      </c>
      <c r="P242" s="88" t="s">
        <v>3342</v>
      </c>
      <c r="Q242" s="220" t="str">
        <f t="shared" si="24"/>
        <v xml:space="preserve"> </v>
      </c>
    </row>
    <row r="243" spans="1:17" s="83" customFormat="1" x14ac:dyDescent="0.2">
      <c r="A243" s="89" t="s">
        <v>3251</v>
      </c>
      <c r="B243" s="89" t="s">
        <v>3340</v>
      </c>
      <c r="C243" s="89" t="s">
        <v>3341</v>
      </c>
      <c r="D243" s="89" t="s">
        <v>3345</v>
      </c>
      <c r="E243" s="220" t="str">
        <f t="shared" si="21"/>
        <v xml:space="preserve"> </v>
      </c>
      <c r="F243" s="89" t="str">
        <f t="shared" si="20"/>
        <v>Little Tern, placens</v>
      </c>
      <c r="G243" s="90">
        <v>10000</v>
      </c>
      <c r="H243" s="91">
        <v>10000</v>
      </c>
      <c r="I243" s="92">
        <f t="shared" si="28"/>
        <v>100</v>
      </c>
      <c r="J243" s="93"/>
      <c r="K243" s="93"/>
      <c r="L243" s="220" t="str">
        <f t="shared" si="22"/>
        <v xml:space="preserve"> </v>
      </c>
      <c r="M243" s="94" t="s">
        <v>3405</v>
      </c>
      <c r="N243" s="220" t="str">
        <f t="shared" si="23"/>
        <v xml:space="preserve"> </v>
      </c>
      <c r="O243" s="88">
        <v>862</v>
      </c>
      <c r="P243" s="88" t="s">
        <v>3344</v>
      </c>
      <c r="Q243" s="220" t="str">
        <f t="shared" si="24"/>
        <v xml:space="preserve"> </v>
      </c>
    </row>
    <row r="244" spans="1:17" s="83" customFormat="1" x14ac:dyDescent="0.2">
      <c r="A244" s="89" t="s">
        <v>3251</v>
      </c>
      <c r="B244" s="89" t="s">
        <v>3347</v>
      </c>
      <c r="C244" s="89" t="s">
        <v>3348</v>
      </c>
      <c r="D244" s="89" t="s">
        <v>3010</v>
      </c>
      <c r="E244" s="220" t="str">
        <f t="shared" si="21"/>
        <v xml:space="preserve"> </v>
      </c>
      <c r="F244" s="89" t="str">
        <f t="shared" si="20"/>
        <v>Black-bellied Tern, S &amp; SE Asia</v>
      </c>
      <c r="G244" s="90">
        <v>10000</v>
      </c>
      <c r="H244" s="91">
        <v>25000</v>
      </c>
      <c r="I244" s="92">
        <f t="shared" si="28"/>
        <v>100</v>
      </c>
      <c r="J244" s="93" t="s">
        <v>2697</v>
      </c>
      <c r="K244" s="93" t="s">
        <v>2586</v>
      </c>
      <c r="L244" s="220" t="str">
        <f t="shared" si="22"/>
        <v xml:space="preserve"> </v>
      </c>
      <c r="M244" s="94"/>
      <c r="N244" s="220" t="str">
        <f t="shared" si="23"/>
        <v xml:space="preserve"> </v>
      </c>
      <c r="O244" s="88">
        <v>870</v>
      </c>
      <c r="P244" s="88" t="s">
        <v>3346</v>
      </c>
      <c r="Q244" s="220" t="str">
        <f t="shared" si="24"/>
        <v xml:space="preserve"> </v>
      </c>
    </row>
    <row r="245" spans="1:17" s="83" customFormat="1" x14ac:dyDescent="0.2">
      <c r="A245" s="89" t="s">
        <v>3251</v>
      </c>
      <c r="B245" s="89" t="s">
        <v>3350</v>
      </c>
      <c r="C245" s="89" t="s">
        <v>3351</v>
      </c>
      <c r="D245" s="89" t="s">
        <v>3352</v>
      </c>
      <c r="E245" s="220" t="str">
        <f t="shared" si="21"/>
        <v xml:space="preserve"> </v>
      </c>
      <c r="F245" s="89" t="str">
        <f t="shared" si="20"/>
        <v>Aleutian Tern, N Pacific (bre)</v>
      </c>
      <c r="G245" s="90">
        <v>17000</v>
      </c>
      <c r="H245" s="91">
        <v>20000</v>
      </c>
      <c r="I245" s="92">
        <f t="shared" si="28"/>
        <v>170</v>
      </c>
      <c r="J245" s="93"/>
      <c r="K245" s="93"/>
      <c r="L245" s="220" t="str">
        <f t="shared" si="22"/>
        <v xml:space="preserve"> </v>
      </c>
      <c r="M245" s="94" t="s">
        <v>3405</v>
      </c>
      <c r="N245" s="220" t="str">
        <f t="shared" si="23"/>
        <v xml:space="preserve"> </v>
      </c>
      <c r="O245" s="88">
        <v>871</v>
      </c>
      <c r="P245" s="88" t="s">
        <v>3349</v>
      </c>
      <c r="Q245" s="220" t="str">
        <f t="shared" si="24"/>
        <v xml:space="preserve"> </v>
      </c>
    </row>
    <row r="246" spans="1:17" s="83" customFormat="1" x14ac:dyDescent="0.2">
      <c r="A246" s="89" t="s">
        <v>3251</v>
      </c>
      <c r="B246" s="89" t="s">
        <v>3354</v>
      </c>
      <c r="C246" s="89" t="s">
        <v>3355</v>
      </c>
      <c r="D246" s="89" t="s">
        <v>3356</v>
      </c>
      <c r="E246" s="220" t="str">
        <f t="shared" si="21"/>
        <v xml:space="preserve"> </v>
      </c>
      <c r="F246" s="89" t="str">
        <f t="shared" si="20"/>
        <v>Bridled Tern, anaethetus</v>
      </c>
      <c r="G246" s="90">
        <v>100000</v>
      </c>
      <c r="H246" s="91">
        <v>1000000</v>
      </c>
      <c r="I246" s="92">
        <f t="shared" si="28"/>
        <v>1000</v>
      </c>
      <c r="J246" s="93"/>
      <c r="K246" s="93"/>
      <c r="L246" s="220" t="str">
        <f t="shared" si="22"/>
        <v xml:space="preserve"> </v>
      </c>
      <c r="M246" s="94"/>
      <c r="N246" s="220" t="str">
        <f t="shared" si="23"/>
        <v xml:space="preserve"> </v>
      </c>
      <c r="O246" s="88">
        <v>873</v>
      </c>
      <c r="P246" s="88" t="s">
        <v>3353</v>
      </c>
      <c r="Q246" s="220" t="str">
        <f t="shared" si="24"/>
        <v xml:space="preserve"> </v>
      </c>
    </row>
    <row r="247" spans="1:17" s="83" customFormat="1" x14ac:dyDescent="0.2">
      <c r="A247" s="89" t="s">
        <v>3251</v>
      </c>
      <c r="B247" s="89" t="s">
        <v>3354</v>
      </c>
      <c r="C247" s="89" t="s">
        <v>3355</v>
      </c>
      <c r="D247" s="89" t="s">
        <v>3358</v>
      </c>
      <c r="E247" s="220" t="str">
        <f t="shared" si="21"/>
        <v xml:space="preserve"> </v>
      </c>
      <c r="F247" s="89" t="str">
        <f t="shared" si="20"/>
        <v>Bridled Tern, (rogersi)</v>
      </c>
      <c r="G247" s="90" t="s">
        <v>2660</v>
      </c>
      <c r="H247" s="91" t="s">
        <v>2660</v>
      </c>
      <c r="I247" s="90" t="s">
        <v>2661</v>
      </c>
      <c r="J247" s="93"/>
      <c r="K247" s="93"/>
      <c r="L247" s="220" t="str">
        <f t="shared" si="22"/>
        <v xml:space="preserve"> </v>
      </c>
      <c r="M247" s="94"/>
      <c r="N247" s="220" t="str">
        <f t="shared" si="23"/>
        <v xml:space="preserve"> </v>
      </c>
      <c r="O247" s="88">
        <v>873</v>
      </c>
      <c r="P247" s="88" t="s">
        <v>3357</v>
      </c>
      <c r="Q247" s="220" t="str">
        <f t="shared" si="24"/>
        <v xml:space="preserve"> </v>
      </c>
    </row>
    <row r="248" spans="1:17" s="83" customFormat="1" x14ac:dyDescent="0.2">
      <c r="A248" s="89" t="s">
        <v>3251</v>
      </c>
      <c r="B248" s="89" t="s">
        <v>3354</v>
      </c>
      <c r="C248" s="89" t="s">
        <v>3355</v>
      </c>
      <c r="D248" s="89" t="s">
        <v>3360</v>
      </c>
      <c r="E248" s="220" t="str">
        <f t="shared" si="21"/>
        <v xml:space="preserve"> </v>
      </c>
      <c r="F248" s="89" t="str">
        <f t="shared" si="20"/>
        <v>Bridled Tern, (novaehollandiae)</v>
      </c>
      <c r="G248" s="90" t="s">
        <v>2660</v>
      </c>
      <c r="H248" s="91" t="s">
        <v>2660</v>
      </c>
      <c r="I248" s="90" t="s">
        <v>2661</v>
      </c>
      <c r="J248" s="93"/>
      <c r="K248" s="93"/>
      <c r="L248" s="220" t="str">
        <f t="shared" si="22"/>
        <v xml:space="preserve"> </v>
      </c>
      <c r="M248" s="94"/>
      <c r="N248" s="220" t="str">
        <f t="shared" si="23"/>
        <v xml:space="preserve"> </v>
      </c>
      <c r="O248" s="88">
        <v>873</v>
      </c>
      <c r="P248" s="88" t="s">
        <v>3359</v>
      </c>
      <c r="Q248" s="220" t="str">
        <f t="shared" si="24"/>
        <v xml:space="preserve"> </v>
      </c>
    </row>
    <row r="249" spans="1:17" s="83" customFormat="1" x14ac:dyDescent="0.2">
      <c r="A249" s="89" t="s">
        <v>3251</v>
      </c>
      <c r="B249" s="89" t="s">
        <v>3361</v>
      </c>
      <c r="C249" s="89" t="s">
        <v>3362</v>
      </c>
      <c r="D249" s="89" t="s">
        <v>3363</v>
      </c>
      <c r="E249" s="220" t="str">
        <f t="shared" si="21"/>
        <v xml:space="preserve"> </v>
      </c>
      <c r="F249" s="89" t="str">
        <f t="shared" si="20"/>
        <v>Sooty Tern, Red Sea Gulf of Aden E to Pacific</v>
      </c>
      <c r="G249" s="90">
        <v>18000000</v>
      </c>
      <c r="H249" s="91">
        <v>18000000</v>
      </c>
      <c r="I249" s="92">
        <f>G249/100</f>
        <v>180000</v>
      </c>
      <c r="J249" s="93"/>
      <c r="K249" s="93"/>
      <c r="L249" s="220" t="str">
        <f t="shared" si="22"/>
        <v xml:space="preserve"> </v>
      </c>
      <c r="M249" s="94" t="s">
        <v>3405</v>
      </c>
      <c r="N249" s="220" t="str">
        <f t="shared" si="23"/>
        <v xml:space="preserve"> </v>
      </c>
      <c r="O249" s="88">
        <v>874</v>
      </c>
      <c r="P249" s="88"/>
      <c r="Q249" s="220" t="str">
        <f t="shared" si="24"/>
        <v xml:space="preserve"> </v>
      </c>
    </row>
    <row r="250" spans="1:17" s="83" customFormat="1" x14ac:dyDescent="0.2">
      <c r="A250" s="89" t="s">
        <v>3251</v>
      </c>
      <c r="B250" s="89" t="s">
        <v>3361</v>
      </c>
      <c r="C250" s="89" t="s">
        <v>3362</v>
      </c>
      <c r="D250" s="89" t="s">
        <v>3365</v>
      </c>
      <c r="E250" s="220" t="str">
        <f t="shared" si="21"/>
        <v xml:space="preserve"> </v>
      </c>
      <c r="F250" s="89" t="str">
        <f t="shared" si="20"/>
        <v>Sooty Tern, infuscata</v>
      </c>
      <c r="G250" s="90" t="s">
        <v>2660</v>
      </c>
      <c r="H250" s="91" t="s">
        <v>2660</v>
      </c>
      <c r="I250" s="90" t="s">
        <v>2661</v>
      </c>
      <c r="J250" s="93"/>
      <c r="K250" s="93"/>
      <c r="L250" s="220" t="str">
        <f t="shared" si="22"/>
        <v xml:space="preserve"> </v>
      </c>
      <c r="M250" s="94"/>
      <c r="N250" s="220" t="str">
        <f t="shared" si="23"/>
        <v xml:space="preserve"> </v>
      </c>
      <c r="O250" s="88">
        <v>874</v>
      </c>
      <c r="P250" s="88" t="s">
        <v>3364</v>
      </c>
      <c r="Q250" s="220" t="str">
        <f t="shared" si="24"/>
        <v xml:space="preserve"> </v>
      </c>
    </row>
    <row r="251" spans="1:17" s="83" customFormat="1" x14ac:dyDescent="0.2">
      <c r="A251" s="89" t="s">
        <v>3251</v>
      </c>
      <c r="B251" s="89" t="s">
        <v>3361</v>
      </c>
      <c r="C251" s="89" t="s">
        <v>3362</v>
      </c>
      <c r="D251" s="89" t="s">
        <v>3367</v>
      </c>
      <c r="E251" s="220" t="str">
        <f t="shared" si="21"/>
        <v xml:space="preserve"> </v>
      </c>
      <c r="F251" s="89" t="str">
        <f t="shared" si="20"/>
        <v>Sooty Tern, serrata</v>
      </c>
      <c r="G251" s="90">
        <v>1200000</v>
      </c>
      <c r="H251" s="91">
        <v>1500000</v>
      </c>
      <c r="I251" s="92">
        <f>G251/100</f>
        <v>12000</v>
      </c>
      <c r="J251" s="93"/>
      <c r="K251" s="93"/>
      <c r="L251" s="220" t="str">
        <f t="shared" si="22"/>
        <v xml:space="preserve"> </v>
      </c>
      <c r="M251" s="94"/>
      <c r="N251" s="220" t="str">
        <f t="shared" si="23"/>
        <v xml:space="preserve"> </v>
      </c>
      <c r="O251" s="88">
        <v>874</v>
      </c>
      <c r="P251" s="88" t="s">
        <v>3366</v>
      </c>
      <c r="Q251" s="220" t="str">
        <f t="shared" si="24"/>
        <v xml:space="preserve"> </v>
      </c>
    </row>
    <row r="252" spans="1:17" s="83" customFormat="1" x14ac:dyDescent="0.2">
      <c r="A252" s="89" t="s">
        <v>3251</v>
      </c>
      <c r="B252" s="89" t="s">
        <v>3369</v>
      </c>
      <c r="C252" s="89" t="s">
        <v>3370</v>
      </c>
      <c r="D252" s="89" t="s">
        <v>3371</v>
      </c>
      <c r="E252" s="220" t="str">
        <f t="shared" si="21"/>
        <v xml:space="preserve"> </v>
      </c>
      <c r="F252" s="89" t="str">
        <f t="shared" si="20"/>
        <v>Whiskered Tern, swinhoei</v>
      </c>
      <c r="G252" s="90" t="s">
        <v>2660</v>
      </c>
      <c r="H252" s="91" t="s">
        <v>2660</v>
      </c>
      <c r="I252" s="90" t="s">
        <v>2661</v>
      </c>
      <c r="J252" s="93"/>
      <c r="K252" s="93"/>
      <c r="L252" s="220" t="str">
        <f t="shared" si="22"/>
        <v xml:space="preserve"> </v>
      </c>
      <c r="M252" s="94"/>
      <c r="N252" s="220" t="str">
        <f t="shared" si="23"/>
        <v xml:space="preserve"> </v>
      </c>
      <c r="O252" s="88">
        <v>876</v>
      </c>
      <c r="P252" s="88" t="s">
        <v>3368</v>
      </c>
      <c r="Q252" s="220" t="str">
        <f t="shared" si="24"/>
        <v xml:space="preserve"> </v>
      </c>
    </row>
    <row r="253" spans="1:17" s="83" customFormat="1" x14ac:dyDescent="0.2">
      <c r="A253" s="89" t="s">
        <v>3251</v>
      </c>
      <c r="B253" s="89" t="s">
        <v>3369</v>
      </c>
      <c r="C253" s="89" t="s">
        <v>3370</v>
      </c>
      <c r="D253" s="89" t="s">
        <v>3373</v>
      </c>
      <c r="E253" s="220" t="str">
        <f t="shared" si="21"/>
        <v xml:space="preserve"> </v>
      </c>
      <c r="F253" s="89" t="str">
        <f t="shared" si="20"/>
        <v>Whiskered Tern, fluviatilis</v>
      </c>
      <c r="G253" s="90">
        <v>100000</v>
      </c>
      <c r="H253" s="91">
        <v>1000000</v>
      </c>
      <c r="I253" s="92">
        <f>G253/100</f>
        <v>1000</v>
      </c>
      <c r="J253" s="93"/>
      <c r="K253" s="93"/>
      <c r="L253" s="220" t="str">
        <f t="shared" si="22"/>
        <v xml:space="preserve"> </v>
      </c>
      <c r="M253" s="94"/>
      <c r="N253" s="220" t="str">
        <f t="shared" si="23"/>
        <v xml:space="preserve"> </v>
      </c>
      <c r="O253" s="88">
        <v>876</v>
      </c>
      <c r="P253" s="88" t="s">
        <v>3372</v>
      </c>
      <c r="Q253" s="220" t="str">
        <f t="shared" si="24"/>
        <v xml:space="preserve"> </v>
      </c>
    </row>
    <row r="254" spans="1:17" s="83" customFormat="1" x14ac:dyDescent="0.2">
      <c r="A254" s="89" t="s">
        <v>3251</v>
      </c>
      <c r="B254" s="89" t="s">
        <v>3375</v>
      </c>
      <c r="C254" s="89" t="s">
        <v>3376</v>
      </c>
      <c r="D254" s="89" t="s">
        <v>3377</v>
      </c>
      <c r="E254" s="220" t="str">
        <f t="shared" si="21"/>
        <v xml:space="preserve"> </v>
      </c>
      <c r="F254" s="89" t="str">
        <f t="shared" si="20"/>
        <v>White-winged Tern, Asia, Australasia</v>
      </c>
      <c r="G254" s="90">
        <v>100000</v>
      </c>
      <c r="H254" s="91">
        <v>1000000</v>
      </c>
      <c r="I254" s="92">
        <f>G254/100</f>
        <v>1000</v>
      </c>
      <c r="J254" s="93"/>
      <c r="K254" s="93"/>
      <c r="L254" s="220" t="str">
        <f t="shared" si="22"/>
        <v xml:space="preserve"> </v>
      </c>
      <c r="M254" s="94" t="s">
        <v>3405</v>
      </c>
      <c r="N254" s="220" t="str">
        <f t="shared" si="23"/>
        <v xml:space="preserve"> </v>
      </c>
      <c r="O254" s="88">
        <v>877</v>
      </c>
      <c r="P254" s="88" t="s">
        <v>3374</v>
      </c>
      <c r="Q254" s="220" t="str">
        <f t="shared" si="24"/>
        <v xml:space="preserve"> </v>
      </c>
    </row>
    <row r="255" spans="1:17" s="83" customFormat="1" x14ac:dyDescent="0.2">
      <c r="A255" s="89" t="s">
        <v>3251</v>
      </c>
      <c r="B255" s="89" t="s">
        <v>3378</v>
      </c>
      <c r="C255" s="89" t="s">
        <v>3379</v>
      </c>
      <c r="D255" s="89" t="s">
        <v>3380</v>
      </c>
      <c r="E255" s="220" t="str">
        <f t="shared" si="21"/>
        <v xml:space="preserve"> </v>
      </c>
      <c r="F255" s="89" t="str">
        <f t="shared" si="20"/>
        <v>Brown Noddy, pileatus</v>
      </c>
      <c r="G255" s="90">
        <v>1000000</v>
      </c>
      <c r="H255" s="91">
        <v>1000001</v>
      </c>
      <c r="I255" s="92">
        <f>G255/100</f>
        <v>10000</v>
      </c>
      <c r="J255" s="93"/>
      <c r="K255" s="93"/>
      <c r="L255" s="220" t="str">
        <f t="shared" si="22"/>
        <v xml:space="preserve"> </v>
      </c>
      <c r="M255" s="94"/>
      <c r="N255" s="220" t="str">
        <f t="shared" si="23"/>
        <v xml:space="preserve"> </v>
      </c>
      <c r="O255" s="88"/>
      <c r="P255" s="88"/>
      <c r="Q255" s="220" t="str">
        <f t="shared" si="24"/>
        <v xml:space="preserve"> </v>
      </c>
    </row>
    <row r="256" spans="1:17" s="83" customFormat="1" x14ac:dyDescent="0.2">
      <c r="A256" s="89" t="s">
        <v>3251</v>
      </c>
      <c r="B256" s="89" t="s">
        <v>3382</v>
      </c>
      <c r="C256" s="89" t="s">
        <v>3383</v>
      </c>
      <c r="D256" s="89" t="s">
        <v>3384</v>
      </c>
      <c r="E256" s="220" t="str">
        <f t="shared" si="21"/>
        <v xml:space="preserve"> </v>
      </c>
      <c r="F256" s="89" t="str">
        <f t="shared" si="20"/>
        <v>Black Noddy, minutus</v>
      </c>
      <c r="G256" s="90">
        <v>1000000</v>
      </c>
      <c r="H256" s="91">
        <v>1000001</v>
      </c>
      <c r="I256" s="92">
        <f>G256/100</f>
        <v>10000</v>
      </c>
      <c r="J256" s="93"/>
      <c r="K256" s="93"/>
      <c r="L256" s="220" t="str">
        <f t="shared" si="22"/>
        <v xml:space="preserve"> </v>
      </c>
      <c r="M256" s="94"/>
      <c r="N256" s="220" t="str">
        <f t="shared" si="23"/>
        <v xml:space="preserve"> </v>
      </c>
      <c r="O256" s="88">
        <v>881</v>
      </c>
      <c r="P256" s="88" t="s">
        <v>3381</v>
      </c>
      <c r="Q256" s="220" t="str">
        <f t="shared" si="24"/>
        <v xml:space="preserve"> </v>
      </c>
    </row>
    <row r="257" spans="1:20" s="83" customFormat="1" x14ac:dyDescent="0.2">
      <c r="A257" s="89" t="s">
        <v>3251</v>
      </c>
      <c r="B257" s="89" t="s">
        <v>3382</v>
      </c>
      <c r="C257" s="89" t="s">
        <v>3383</v>
      </c>
      <c r="D257" s="89" t="s">
        <v>3386</v>
      </c>
      <c r="E257" s="220" t="str">
        <f t="shared" si="21"/>
        <v xml:space="preserve"> </v>
      </c>
      <c r="F257" s="89" t="str">
        <f t="shared" si="20"/>
        <v>Black Noddy, worcesteri</v>
      </c>
      <c r="G257" s="158" t="s">
        <v>2660</v>
      </c>
      <c r="H257" s="91" t="s">
        <v>2660</v>
      </c>
      <c r="I257" s="90" t="s">
        <v>2661</v>
      </c>
      <c r="J257" s="93"/>
      <c r="K257" s="93"/>
      <c r="L257" s="220" t="str">
        <f t="shared" si="22"/>
        <v xml:space="preserve"> </v>
      </c>
      <c r="M257" s="94"/>
      <c r="N257" s="220" t="str">
        <f t="shared" si="23"/>
        <v xml:space="preserve"> </v>
      </c>
      <c r="O257" s="88">
        <v>881</v>
      </c>
      <c r="P257" s="88" t="s">
        <v>3385</v>
      </c>
      <c r="Q257" s="220" t="str">
        <f t="shared" si="24"/>
        <v xml:space="preserve"> </v>
      </c>
    </row>
    <row r="258" spans="1:20" s="99" customFormat="1" ht="15.75" x14ac:dyDescent="0.25">
      <c r="A258" s="233" t="s">
        <v>4525</v>
      </c>
      <c r="B258" s="222"/>
      <c r="C258" s="222"/>
      <c r="D258" s="222"/>
      <c r="E258" s="220" t="str">
        <f t="shared" si="21"/>
        <v xml:space="preserve"> </v>
      </c>
      <c r="F258" s="222"/>
      <c r="G258" s="231"/>
      <c r="H258" s="231"/>
      <c r="I258" s="222"/>
      <c r="J258" s="232"/>
      <c r="K258" s="232"/>
      <c r="L258" s="220" t="str">
        <f t="shared" si="22"/>
        <v xml:space="preserve"> </v>
      </c>
      <c r="M258" s="222"/>
      <c r="N258" s="220" t="str">
        <f t="shared" si="23"/>
        <v xml:space="preserve"> </v>
      </c>
      <c r="O258" s="223"/>
      <c r="P258" s="232"/>
      <c r="Q258" s="220" t="str">
        <f t="shared" si="24"/>
        <v xml:space="preserve"> </v>
      </c>
    </row>
    <row r="259" spans="1:20" s="99" customFormat="1" x14ac:dyDescent="0.2">
      <c r="A259" s="99" t="s">
        <v>3965</v>
      </c>
      <c r="B259" s="99" t="s">
        <v>3963</v>
      </c>
      <c r="C259" s="99" t="s">
        <v>3961</v>
      </c>
      <c r="D259" s="99" t="s">
        <v>3962</v>
      </c>
      <c r="E259" s="220" t="str">
        <f t="shared" ref="E259" si="29">" "</f>
        <v xml:space="preserve"> </v>
      </c>
      <c r="F259" s="85" t="str">
        <f t="shared" si="20"/>
        <v>Swinhoe's Storm Petrel, unknown population</v>
      </c>
      <c r="G259" s="100">
        <v>390000</v>
      </c>
      <c r="H259" s="100">
        <v>390000</v>
      </c>
      <c r="I259" s="81">
        <f>G259/100</f>
        <v>3900</v>
      </c>
      <c r="J259" s="98"/>
      <c r="K259" s="98"/>
      <c r="L259" s="220" t="str">
        <f t="shared" ref="L259" si="30">" "</f>
        <v xml:space="preserve"> </v>
      </c>
      <c r="M259" s="157" t="s">
        <v>3964</v>
      </c>
      <c r="N259" s="220" t="str">
        <f t="shared" ref="N259" si="31">" "</f>
        <v xml:space="preserve"> </v>
      </c>
      <c r="O259" s="98"/>
      <c r="P259" s="98"/>
      <c r="Q259" s="220" t="str">
        <f t="shared" ref="Q259" si="32">" "</f>
        <v xml:space="preserve"> </v>
      </c>
    </row>
    <row r="260" spans="1:20" s="99" customFormat="1" x14ac:dyDescent="0.2">
      <c r="A260" s="223"/>
      <c r="B260" s="223"/>
      <c r="C260" s="223"/>
      <c r="D260" s="223"/>
      <c r="E260" s="223"/>
      <c r="F260" s="223"/>
      <c r="G260" s="234"/>
      <c r="H260" s="234"/>
      <c r="I260" s="221"/>
      <c r="J260" s="235"/>
      <c r="K260" s="235"/>
      <c r="L260" s="223"/>
      <c r="M260" s="221"/>
      <c r="N260" s="223"/>
      <c r="O260" s="235"/>
      <c r="P260" s="235"/>
      <c r="Q260" s="223"/>
    </row>
    <row r="261" spans="1:20" s="99" customFormat="1" x14ac:dyDescent="0.2">
      <c r="G261" s="100"/>
      <c r="H261" s="100"/>
      <c r="I261" s="83"/>
      <c r="J261" s="98"/>
      <c r="K261" s="98"/>
      <c r="M261" s="83"/>
      <c r="O261" s="98"/>
      <c r="P261" s="98"/>
    </row>
    <row r="262" spans="1:20" x14ac:dyDescent="0.2">
      <c r="R262" s="101"/>
      <c r="S262" s="101"/>
      <c r="T262" s="101"/>
    </row>
    <row r="263" spans="1:20" x14ac:dyDescent="0.2">
      <c r="R263" s="101"/>
      <c r="S263" s="101"/>
      <c r="T263" s="101"/>
    </row>
    <row r="264" spans="1:20" x14ac:dyDescent="0.2">
      <c r="R264" s="101"/>
      <c r="S264" s="101"/>
      <c r="T264" s="101"/>
    </row>
    <row r="265" spans="1:20" x14ac:dyDescent="0.2">
      <c r="R265" s="101"/>
      <c r="S265" s="101"/>
      <c r="T265" s="101"/>
    </row>
    <row r="266" spans="1:20" x14ac:dyDescent="0.2">
      <c r="R266" s="101"/>
      <c r="S266" s="101"/>
      <c r="T266" s="101"/>
    </row>
    <row r="267" spans="1:20" x14ac:dyDescent="0.2">
      <c r="R267" s="101"/>
      <c r="S267" s="101"/>
      <c r="T267" s="101"/>
    </row>
    <row r="268" spans="1:20" x14ac:dyDescent="0.2">
      <c r="R268" s="101"/>
      <c r="S268" s="101"/>
      <c r="T268" s="101"/>
    </row>
    <row r="269" spans="1:20" x14ac:dyDescent="0.2">
      <c r="R269" s="101"/>
      <c r="S269" s="101"/>
      <c r="T269" s="101"/>
    </row>
    <row r="270" spans="1:20" x14ac:dyDescent="0.2">
      <c r="R270" s="101"/>
      <c r="S270" s="101"/>
      <c r="T270" s="101"/>
    </row>
    <row r="271" spans="1:20" x14ac:dyDescent="0.2">
      <c r="R271" s="101"/>
      <c r="S271" s="101"/>
      <c r="T271" s="101"/>
    </row>
    <row r="272" spans="1:20" x14ac:dyDescent="0.2">
      <c r="R272" s="101"/>
      <c r="S272" s="101"/>
      <c r="T272" s="101"/>
    </row>
    <row r="273" spans="18:20" x14ac:dyDescent="0.2">
      <c r="R273" s="101"/>
      <c r="S273" s="101"/>
      <c r="T273" s="101"/>
    </row>
    <row r="274" spans="18:20" x14ac:dyDescent="0.2">
      <c r="R274" s="101"/>
      <c r="S274" s="101"/>
      <c r="T274" s="101"/>
    </row>
    <row r="275" spans="18:20" x14ac:dyDescent="0.2">
      <c r="R275" s="101"/>
      <c r="S275" s="101"/>
      <c r="T275" s="101"/>
    </row>
    <row r="276" spans="18:20" x14ac:dyDescent="0.2">
      <c r="R276" s="101"/>
      <c r="S276" s="101"/>
      <c r="T276" s="101"/>
    </row>
    <row r="277" spans="18:20" x14ac:dyDescent="0.2">
      <c r="R277" s="101"/>
      <c r="S277" s="101"/>
      <c r="T277" s="101"/>
    </row>
    <row r="278" spans="18:20" x14ac:dyDescent="0.2">
      <c r="R278" s="101"/>
      <c r="S278" s="101"/>
      <c r="T278" s="101"/>
    </row>
    <row r="279" spans="18:20" x14ac:dyDescent="0.2">
      <c r="R279" s="101"/>
      <c r="S279" s="101"/>
      <c r="T279" s="101"/>
    </row>
    <row r="280" spans="18:20" x14ac:dyDescent="0.2">
      <c r="R280" s="101"/>
      <c r="S280" s="101"/>
      <c r="T280" s="101"/>
    </row>
    <row r="281" spans="18:20" x14ac:dyDescent="0.2">
      <c r="R281" s="101"/>
      <c r="S281" s="101"/>
      <c r="T281" s="101"/>
    </row>
    <row r="282" spans="18:20" x14ac:dyDescent="0.2">
      <c r="R282" s="101"/>
      <c r="S282" s="101"/>
      <c r="T282" s="101"/>
    </row>
    <row r="283" spans="18:20" x14ac:dyDescent="0.2">
      <c r="R283" s="101"/>
      <c r="S283" s="101"/>
      <c r="T283" s="101"/>
    </row>
    <row r="284" spans="18:20" x14ac:dyDescent="0.2">
      <c r="R284" s="101"/>
      <c r="S284" s="101"/>
      <c r="T284" s="101"/>
    </row>
    <row r="285" spans="18:20" x14ac:dyDescent="0.2">
      <c r="R285" s="101"/>
      <c r="S285" s="101"/>
      <c r="T285" s="101"/>
    </row>
    <row r="286" spans="18:20" x14ac:dyDescent="0.2">
      <c r="R286" s="101"/>
      <c r="S286" s="101"/>
      <c r="T286" s="101"/>
    </row>
    <row r="287" spans="18:20" x14ac:dyDescent="0.2">
      <c r="R287" s="101"/>
      <c r="S287" s="101"/>
      <c r="T287" s="101"/>
    </row>
    <row r="288" spans="18:20" x14ac:dyDescent="0.2">
      <c r="R288" s="101"/>
      <c r="S288" s="101"/>
      <c r="T288" s="101"/>
    </row>
    <row r="289" spans="18:20" x14ac:dyDescent="0.2">
      <c r="R289" s="101"/>
      <c r="S289" s="101"/>
      <c r="T289" s="101"/>
    </row>
    <row r="290" spans="18:20" x14ac:dyDescent="0.2">
      <c r="R290" s="101"/>
      <c r="S290" s="101"/>
      <c r="T290" s="101"/>
    </row>
    <row r="291" spans="18:20" x14ac:dyDescent="0.2">
      <c r="R291" s="101"/>
      <c r="S291" s="101"/>
      <c r="T291" s="101"/>
    </row>
    <row r="292" spans="18:20" x14ac:dyDescent="0.2">
      <c r="R292" s="101"/>
      <c r="S292" s="101"/>
      <c r="T292" s="101"/>
    </row>
    <row r="293" spans="18:20" x14ac:dyDescent="0.2">
      <c r="R293" s="101"/>
      <c r="S293" s="101"/>
      <c r="T293" s="101"/>
    </row>
    <row r="294" spans="18:20" x14ac:dyDescent="0.2">
      <c r="R294" s="101"/>
      <c r="S294" s="101"/>
      <c r="T294" s="101"/>
    </row>
    <row r="295" spans="18:20" x14ac:dyDescent="0.2">
      <c r="R295" s="101"/>
      <c r="S295" s="101"/>
      <c r="T295" s="101"/>
    </row>
    <row r="296" spans="18:20" x14ac:dyDescent="0.2">
      <c r="R296" s="101"/>
      <c r="S296" s="101"/>
      <c r="T296" s="101"/>
    </row>
    <row r="297" spans="18:20" x14ac:dyDescent="0.2">
      <c r="R297" s="101"/>
      <c r="S297" s="101"/>
      <c r="T297" s="101"/>
    </row>
    <row r="298" spans="18:20" x14ac:dyDescent="0.2">
      <c r="R298" s="101"/>
      <c r="S298" s="101"/>
      <c r="T298" s="101"/>
    </row>
    <row r="299" spans="18:20" x14ac:dyDescent="0.2">
      <c r="R299" s="101"/>
      <c r="S299" s="101"/>
      <c r="T299" s="101"/>
    </row>
    <row r="300" spans="18:20" x14ac:dyDescent="0.2">
      <c r="R300" s="101"/>
      <c r="S300" s="101"/>
      <c r="T300" s="101"/>
    </row>
    <row r="301" spans="18:20" x14ac:dyDescent="0.2">
      <c r="R301" s="101"/>
      <c r="S301" s="101"/>
      <c r="T301" s="101"/>
    </row>
    <row r="302" spans="18:20" x14ac:dyDescent="0.2">
      <c r="R302" s="101"/>
      <c r="S302" s="101"/>
      <c r="T302" s="101"/>
    </row>
    <row r="303" spans="18:20" x14ac:dyDescent="0.2">
      <c r="R303" s="101"/>
      <c r="S303" s="101"/>
      <c r="T303" s="101"/>
    </row>
    <row r="304" spans="18:20" x14ac:dyDescent="0.2">
      <c r="R304" s="101"/>
      <c r="S304" s="101"/>
      <c r="T304" s="101"/>
    </row>
    <row r="305" spans="18:20" x14ac:dyDescent="0.2">
      <c r="R305" s="101"/>
      <c r="S305" s="101"/>
      <c r="T305" s="101"/>
    </row>
    <row r="306" spans="18:20" x14ac:dyDescent="0.2">
      <c r="R306" s="101"/>
      <c r="S306" s="101"/>
      <c r="T306" s="101"/>
    </row>
    <row r="307" spans="18:20" x14ac:dyDescent="0.2">
      <c r="R307" s="101"/>
      <c r="S307" s="101"/>
      <c r="T307" s="101"/>
    </row>
    <row r="308" spans="18:20" x14ac:dyDescent="0.2">
      <c r="R308" s="101"/>
      <c r="S308" s="101"/>
      <c r="T308" s="101"/>
    </row>
    <row r="309" spans="18:20" x14ac:dyDescent="0.2">
      <c r="R309" s="101"/>
      <c r="S309" s="101"/>
      <c r="T309" s="101"/>
    </row>
    <row r="310" spans="18:20" x14ac:dyDescent="0.2">
      <c r="R310" s="101"/>
      <c r="S310" s="101"/>
      <c r="T310" s="101"/>
    </row>
    <row r="311" spans="18:20" x14ac:dyDescent="0.2">
      <c r="R311" s="101"/>
      <c r="S311" s="101"/>
      <c r="T311" s="101"/>
    </row>
    <row r="312" spans="18:20" x14ac:dyDescent="0.2">
      <c r="R312" s="101"/>
      <c r="S312" s="101"/>
      <c r="T312" s="101"/>
    </row>
    <row r="313" spans="18:20" x14ac:dyDescent="0.2">
      <c r="R313" s="101"/>
      <c r="S313" s="101"/>
      <c r="T313" s="101"/>
    </row>
    <row r="314" spans="18:20" x14ac:dyDescent="0.2">
      <c r="R314" s="101"/>
      <c r="S314" s="101"/>
      <c r="T314" s="101"/>
    </row>
    <row r="315" spans="18:20" x14ac:dyDescent="0.2">
      <c r="R315" s="101"/>
      <c r="S315" s="101"/>
      <c r="T315" s="101"/>
    </row>
    <row r="316" spans="18:20" x14ac:dyDescent="0.2">
      <c r="R316" s="101"/>
      <c r="S316" s="101"/>
      <c r="T316" s="101"/>
    </row>
    <row r="317" spans="18:20" x14ac:dyDescent="0.2">
      <c r="R317" s="101"/>
      <c r="S317" s="101"/>
      <c r="T317" s="101"/>
    </row>
    <row r="318" spans="18:20" x14ac:dyDescent="0.2">
      <c r="R318" s="101"/>
      <c r="S318" s="101"/>
      <c r="T318" s="101"/>
    </row>
    <row r="319" spans="18:20" x14ac:dyDescent="0.2">
      <c r="R319" s="101"/>
      <c r="S319" s="101"/>
      <c r="T319" s="101"/>
    </row>
    <row r="320" spans="18:20" x14ac:dyDescent="0.2">
      <c r="R320" s="101"/>
      <c r="S320" s="101"/>
      <c r="T320" s="101"/>
    </row>
    <row r="321" spans="18:20" x14ac:dyDescent="0.2">
      <c r="R321" s="101"/>
      <c r="S321" s="101"/>
      <c r="T321" s="101"/>
    </row>
    <row r="322" spans="18:20" x14ac:dyDescent="0.2">
      <c r="R322" s="101"/>
      <c r="S322" s="101"/>
      <c r="T322" s="101"/>
    </row>
    <row r="323" spans="18:20" x14ac:dyDescent="0.2">
      <c r="R323" s="101"/>
      <c r="S323" s="101"/>
      <c r="T323" s="101"/>
    </row>
    <row r="324" spans="18:20" x14ac:dyDescent="0.2">
      <c r="R324" s="101"/>
      <c r="S324" s="101"/>
      <c r="T324" s="101"/>
    </row>
    <row r="325" spans="18:20" x14ac:dyDescent="0.2">
      <c r="R325" s="101"/>
      <c r="S325" s="101"/>
      <c r="T325" s="101"/>
    </row>
    <row r="326" spans="18:20" x14ac:dyDescent="0.2">
      <c r="R326" s="101"/>
      <c r="S326" s="101"/>
      <c r="T326" s="101"/>
    </row>
    <row r="327" spans="18:20" x14ac:dyDescent="0.2">
      <c r="R327" s="101"/>
      <c r="S327" s="101"/>
      <c r="T327" s="101"/>
    </row>
    <row r="328" spans="18:20" x14ac:dyDescent="0.2">
      <c r="R328" s="101"/>
      <c r="S328" s="101"/>
      <c r="T328" s="101"/>
    </row>
    <row r="329" spans="18:20" x14ac:dyDescent="0.2">
      <c r="R329" s="101"/>
      <c r="S329" s="101"/>
      <c r="T329" s="101"/>
    </row>
    <row r="330" spans="18:20" x14ac:dyDescent="0.2">
      <c r="R330" s="101"/>
      <c r="S330" s="101"/>
      <c r="T330" s="101"/>
    </row>
    <row r="331" spans="18:20" x14ac:dyDescent="0.2">
      <c r="R331" s="101"/>
      <c r="S331" s="101"/>
      <c r="T331" s="101"/>
    </row>
    <row r="332" spans="18:20" x14ac:dyDescent="0.2">
      <c r="R332" s="101"/>
      <c r="S332" s="101"/>
      <c r="T332" s="101"/>
    </row>
    <row r="333" spans="18:20" x14ac:dyDescent="0.2">
      <c r="R333" s="101"/>
      <c r="S333" s="101"/>
      <c r="T333" s="101"/>
    </row>
    <row r="334" spans="18:20" x14ac:dyDescent="0.2">
      <c r="R334" s="101"/>
      <c r="S334" s="101"/>
      <c r="T334" s="101"/>
    </row>
    <row r="335" spans="18:20" x14ac:dyDescent="0.2">
      <c r="R335" s="101"/>
      <c r="S335" s="101"/>
      <c r="T335" s="101"/>
    </row>
    <row r="336" spans="18:20" x14ac:dyDescent="0.2">
      <c r="R336" s="101"/>
      <c r="S336" s="101"/>
      <c r="T336" s="101"/>
    </row>
    <row r="337" spans="18:20" x14ac:dyDescent="0.2">
      <c r="R337" s="101"/>
      <c r="S337" s="101"/>
      <c r="T337" s="101"/>
    </row>
    <row r="338" spans="18:20" x14ac:dyDescent="0.2">
      <c r="R338" s="101"/>
      <c r="S338" s="101"/>
      <c r="T338" s="101"/>
    </row>
    <row r="339" spans="18:20" x14ac:dyDescent="0.2">
      <c r="R339" s="101"/>
      <c r="S339" s="101"/>
      <c r="T339" s="101"/>
    </row>
    <row r="340" spans="18:20" x14ac:dyDescent="0.2">
      <c r="R340" s="101"/>
      <c r="S340" s="101"/>
      <c r="T340" s="101"/>
    </row>
    <row r="341" spans="18:20" x14ac:dyDescent="0.2">
      <c r="R341" s="101"/>
      <c r="S341" s="101"/>
      <c r="T341" s="101"/>
    </row>
    <row r="342" spans="18:20" x14ac:dyDescent="0.2">
      <c r="R342" s="101"/>
      <c r="S342" s="101"/>
      <c r="T342" s="10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20 ReadMe, Metadata</vt:lpstr>
      <vt:lpstr>21 Arranged by site</vt:lpstr>
      <vt:lpstr>22 Adjusted &amp; filtered data</vt:lpstr>
      <vt:lpstr>23 Prio-criteria applied</vt:lpstr>
      <vt:lpstr>24 All results by site</vt:lpstr>
      <vt:lpstr>25 Rankings by PC1</vt:lpstr>
      <vt:lpstr>26 Rankings by PC2</vt:lpstr>
      <vt:lpstr>27 Rankings by PC3</vt:lpstr>
      <vt:lpstr>28 Populations and thresholds</vt:lpstr>
      <vt:lpstr>29 Site details</vt:lpstr>
      <vt:lpstr>30 Data sources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Jaensch</dc:creator>
  <cp:lastModifiedBy>xx</cp:lastModifiedBy>
  <cp:lastPrinted>2012-11-19T04:08:29Z</cp:lastPrinted>
  <dcterms:created xsi:type="dcterms:W3CDTF">2012-11-19T03:56:32Z</dcterms:created>
  <dcterms:modified xsi:type="dcterms:W3CDTF">2013-04-16T08:03:16Z</dcterms:modified>
</cp:coreProperties>
</file>